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ocumenttasks/documenttask1.xml" ContentType="application/vnd.ms-excel.documenttasks+xml"/>
  <Override PartName="/xl/drawings/drawing1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ocumenttasks/documenttask2.xml" ContentType="application/vnd.ms-excel.documenttasks+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D:\My Documents\Reporting\PFMA 2024-25\Annexures\Annexures - to Comms\"/>
    </mc:Choice>
  </mc:AlternateContent>
  <xr:revisionPtr revIDLastSave="0" documentId="13_ncr:1_{359BAF74-A239-445B-93EE-7B44858C80AB}" xr6:coauthVersionLast="47" xr6:coauthVersionMax="47" xr10:uidLastSave="{00000000-0000-0000-0000-000000000000}"/>
  <bookViews>
    <workbookView xWindow="-120" yWindow="-120" windowWidth="20640" windowHeight="11040" xr2:uid="{00000000-000D-0000-FFFF-FFFF00000000}"/>
  </bookViews>
  <sheets>
    <sheet name="Annexure 5" sheetId="25" r:id="rId1"/>
    <sheet name="Annexure 5 - Legend " sheetId="12" r:id="rId2"/>
    <sheet name="Annexure 5 old" sheetId="15" state="hidden" r:id="rId3"/>
    <sheet name="KSD auditees" sheetId="17" state="hidden" r:id="rId4"/>
    <sheet name="Annexure 5 new" sheetId="24" state="hidden" r:id="rId5"/>
    <sheet name="Timely submission" sheetId="23" state="hidden" r:id="rId6"/>
    <sheet name="Annexure- workins " sheetId="22" state="hidden" r:id="rId7"/>
    <sheet name="Workings 3" sheetId="20" state="hidden" r:id="rId8"/>
    <sheet name="workings 1" sheetId="21" state="hidden" r:id="rId9"/>
    <sheet name="186" sheetId="16" state="hidden" r:id="rId10"/>
    <sheet name="Annexure 5 vlookup" sheetId="7" state="hidden" r:id="rId11"/>
    <sheet name="Annexure workings" sheetId="2" state="hidden" r:id="rId12"/>
    <sheet name="High impact list" sheetId="6" state="hidden" r:id="rId13"/>
    <sheet name="Reworked" sheetId="8" state="hidden" r:id="rId14"/>
    <sheet name="Timely submissionm" sheetId="10" state="hidden" r:id="rId15"/>
    <sheet name="Sheet2" sheetId="3" state="hidden" r:id="rId16"/>
    <sheet name="Sheet" sheetId="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udit_outstanding" localSheetId="14">#REF!</definedName>
    <definedName name="_Audit_outstanding">#REF!</definedName>
    <definedName name="_xlnm._FilterDatabase" localSheetId="9" hidden="1">'186'!$A$4:$BJ$762</definedName>
    <definedName name="_xlnm._FilterDatabase" localSheetId="0" hidden="1">'Annexure 5'!$A$4:$L$4</definedName>
    <definedName name="_xlnm._FilterDatabase" localSheetId="4" hidden="1">'Annexure 5 new'!$A$4:$V$219</definedName>
    <definedName name="_xlnm._FilterDatabase" localSheetId="2" hidden="1">'Annexure 5 old'!$A$3:$I$218</definedName>
    <definedName name="_xlnm._FilterDatabase" localSheetId="10" hidden="1">'Annexure 5 vlookup'!$A$4:$BI$209</definedName>
    <definedName name="_xlnm._FilterDatabase" localSheetId="11" hidden="1">'Annexure workings'!$A$4:$BH$766</definedName>
    <definedName name="_xlnm._FilterDatabase" localSheetId="6" hidden="1">'Annexure- workins '!$A$4:$AB$219</definedName>
    <definedName name="_xlnm._FilterDatabase" localSheetId="12" hidden="1">'High impact list'!$A$2:$F$206</definedName>
    <definedName name="_xlnm._FilterDatabase" localSheetId="3" hidden="1">'KSD auditees'!$A$1:$I$214</definedName>
    <definedName name="_xlnm._FilterDatabase" localSheetId="13" hidden="1">Reworked!$A$4:$AP$419</definedName>
    <definedName name="_xlnm._FilterDatabase" localSheetId="15" hidden="1">Sheet2!$A$1:$I$97</definedName>
    <definedName name="_xlnm._FilterDatabase" localSheetId="14" hidden="1">'Timely submissionm'!$A$4:$X$799</definedName>
    <definedName name="_xlnm._FilterDatabase" localSheetId="8" hidden="1">'workings 1'!$A$4:$BJ$762</definedName>
    <definedName name="_xlnm._FilterDatabase" localSheetId="7" hidden="1">'Workings 3'!$A$4:$BJ$213</definedName>
    <definedName name="_noom" localSheetId="14">#REF!</definedName>
    <definedName name="_noom">#REF!</definedName>
    <definedName name="_r">#REF!</definedName>
    <definedName name="_Riskmanagement" localSheetId="14">#REF!</definedName>
    <definedName name="_Riskmanagement">#REF!</definedName>
    <definedName name="a">'[1]Drop down lists2'!$J$4:$J$7</definedName>
    <definedName name="abcdefg">'[2]Drop down lists2'!$J$4:$J$7</definedName>
    <definedName name="ABU" localSheetId="14">#REF!</definedName>
    <definedName name="ABU">#REF!</definedName>
    <definedName name="Accuracy">'[3]Drop down lists1'!$AN$4:$AN$7</definedName>
    <definedName name="Adverse">'[4]22. WorkingLists'!$C$31</definedName>
    <definedName name="Aneetha" localSheetId="14">#REF!</definedName>
    <definedName name="Aneetha">#REF!</definedName>
    <definedName name="Annex1aforprinting" localSheetId="14">#REF!</definedName>
    <definedName name="Annex1aforprinting">#REF!</definedName>
    <definedName name="Annex1bforprinting" localSheetId="14">#REF!</definedName>
    <definedName name="Annex1bforprinting">#REF!</definedName>
    <definedName name="Annex1cforprinting">#REF!</definedName>
    <definedName name="AO">'[4]22. WorkingLists'!$C$35</definedName>
    <definedName name="Assessment">'[5]Drop down lists2'!$J$4:$J$7</definedName>
    <definedName name="Assessment_">'[6]Drop down lists2'!$J$4:$J$7</definedName>
    <definedName name="Assurance">[7]Sheet1!$B$3:$B$6</definedName>
    <definedName name="Audit_opinion">'[4]22. WorkingLists'!$C$30:$C$37</definedName>
    <definedName name="Auditee_ID">'[3]Drop down lists2'!$B$4:$B$736</definedName>
    <definedName name="Auditee_Status">'[8]Auditee Statuses'!$A$2:$A$4</definedName>
    <definedName name="Auditee_Sub_Type">'[8]Auditee Sub Types'!$A$2:$A$18</definedName>
    <definedName name="Auditee_Type">'[8]Auditee Types'!$A$1:$A$23</definedName>
    <definedName name="AuditOutcomes">[9]Sheet1!$D$3:$D$11</definedName>
    <definedName name="Basis_of_qualification">'[3]Drop down lists1'!$F$4:$F$9</definedName>
    <definedName name="Basis_of_qualification__class_of_transaction">'[3]Drop down lists1'!$AF$4:$AF$9</definedName>
    <definedName name="Basis_of_qualification__presentation_and_disclosure">'[3]Drop down lists1'!$T$4:$T$8</definedName>
    <definedName name="Budget_adjusted_96_97">#REF!</definedName>
    <definedName name="Budget_main_96_97">#REF!</definedName>
    <definedName name="Budget_main_97_98">#REF!</definedName>
    <definedName name="Business_Executive">[8]BE!$A$2:$A$17</definedName>
    <definedName name="ca">[10]Sheet3!$C$6:$C$10</definedName>
    <definedName name="Capacity">[4]MasterInput!$G$14:$G$357</definedName>
    <definedName name="Centre">[8]Centres!$A$2:$A$120</definedName>
    <definedName name="Classification">[4]MasterInput!$D$14:$D$357</definedName>
    <definedName name="Classification_and_understandability___financial_information_has_not_been_appropriately_presented_and_described_and_disclosures_are_not_clearly_expressed">'[3]Drop down lists1'!$AB$4:$AB$6</definedName>
    <definedName name="Completeness">'[3]Drop down lists1'!$H$4:$H$30</definedName>
    <definedName name="Completeness___not_all_disclosures_that_should_have_been_made_have_been_made">'[3]Drop down lists1'!$V$4:$V$15</definedName>
    <definedName name="Completeness__class_of_transaction">'[3]Drop down lists1'!$AP$4:$AP$8</definedName>
    <definedName name="Compliance" localSheetId="14">#REF!</definedName>
    <definedName name="Compliance">#REF!</definedName>
    <definedName name="Corporate_Executive">[8]CE!$A$2:$A$7</definedName>
    <definedName name="Cut_off">'[3]Drop down lists1'!$AJ$4:$AJ$11</definedName>
    <definedName name="DataWithHeading" localSheetId="14">#REF!</definedName>
    <definedName name="DataWithHeading">#REF!</definedName>
    <definedName name="DataWithNoHeading" localSheetId="14">#REF!</definedName>
    <definedName name="DataWithNoHeading">#REF!</definedName>
    <definedName name="Departments" localSheetId="14">'[11]4(3) AoPI slide'!#REF!</definedName>
    <definedName name="Departments">'[11]4(3) AoPI slide'!#REF!</definedName>
    <definedName name="Deputy_BE">'[8]Deputy BE'!$A$2:$A$15</definedName>
    <definedName name="Disclaimer">'[4]22. WorkingLists'!$C$30</definedName>
    <definedName name="District">'[4]22. WorkingLists'!$D$22</definedName>
    <definedName name="DistrictorLocal">[4]MasterInput!$H$14:$H$357</definedName>
    <definedName name="EC">'[4]22. WorkingLists'!$D$41</definedName>
    <definedName name="ewer" localSheetId="14">#REF!</definedName>
    <definedName name="ewer">#REF!</definedName>
    <definedName name="Existence">'[3]Drop down lists1'!$L$4:$L$24</definedName>
    <definedName name="Expend_actual_96_97">#REF!</definedName>
    <definedName name="f">'[12]22. WorkingLists'!$C$28:$C$37</definedName>
    <definedName name="Financial_statement_item">'[3]Drop down lists1'!$D$4:$D$18</definedName>
    <definedName name="Finding">[13]Sheet2!$C$6:$C$9</definedName>
    <definedName name="FindingYes">[13]Sheet2!$C$12:$C$14</definedName>
    <definedName name="Finidngs1">[14]Sheet2!$C$6:$C$8</definedName>
    <definedName name="FS">'[4]22. WorkingLists'!$D$42</definedName>
    <definedName name="FUNOM">'[4]22. WorkingLists'!$C$34</definedName>
    <definedName name="FUOM">'[4]22. WorkingLists'!$C$33</definedName>
    <definedName name="Garth" localSheetId="14">#REF!</definedName>
    <definedName name="Garth">#REF!</definedName>
    <definedName name="GP">'[4]22. WorkingLists'!$D$43</definedName>
    <definedName name="GR_Location">'[8]GR Location'!$A$2:$A$11</definedName>
    <definedName name="GR_name">'[3]Drop down lists2'!$D$4:$D$736</definedName>
    <definedName name="High">'[4]22. WorkingLists'!$C$13</definedName>
    <definedName name="Impact" localSheetId="14">#REF!</definedName>
    <definedName name="Impact">#REF!</definedName>
    <definedName name="Improvement_Regression_List">'[4]22. WorkingLists'!$C$80:$E$336</definedName>
    <definedName name="Institution" localSheetId="14">#REF!</definedName>
    <definedName name="Institution">#REF!</definedName>
    <definedName name="Intervention" localSheetId="14">#REF!</definedName>
    <definedName name="Intervention">#REF!</definedName>
    <definedName name="k">'[15]Drop down lists2'!$J$4:$J$7</definedName>
    <definedName name="KN">'[4]22. WorkingLists'!$D$44</definedName>
    <definedName name="leadership" localSheetId="14">#REF!</definedName>
    <definedName name="leadership">#REF!</definedName>
    <definedName name="List_of_entities">'[4]22. WorkingLists'!$C$80:$C$336</definedName>
    <definedName name="Local">'[4]22. WorkingLists'!$D$23</definedName>
    <definedName name="Low">'[4]22. WorkingLists'!$C$15</definedName>
    <definedName name="LP">'[4]22. WorkingLists'!$D$45</definedName>
    <definedName name="Mandate">[8]Mandates!$A$2:$A$5</definedName>
    <definedName name="Max">[16]Settings!$AO$3</definedName>
    <definedName name="Medium">'[4]22. WorkingLists'!$C$14</definedName>
    <definedName name="MetroMunicipalEntities">'[4]22. WorkingLists'!$D$5</definedName>
    <definedName name="Metros">'[4]22. WorkingLists'!$D$4</definedName>
    <definedName name="Min">[16]Settings!$AP$3</definedName>
    <definedName name="mml" localSheetId="14">#REF!</definedName>
    <definedName name="mml">#REF!</definedName>
    <definedName name="MP">'[4]22. WorkingLists'!$D$46</definedName>
    <definedName name="MTEF_initial_00_01">#REF!</definedName>
    <definedName name="MTEF_initial_98_99">#REF!</definedName>
    <definedName name="MTEF_initial_99_00">#REF!</definedName>
    <definedName name="MTEF_revised_00_01">#REF!</definedName>
    <definedName name="MTEF_revised_98_99">#REF!</definedName>
    <definedName name="MTEF_revised_99_00">#REF!</definedName>
    <definedName name="Municipal_Capacity">[8]Capacity!$A$2:$A$5</definedName>
    <definedName name="MunicipalEntities">'[4]22. WorkingLists'!$D$7</definedName>
    <definedName name="Municipalities">'[4]22. WorkingLists'!$D$6</definedName>
    <definedName name="national">[17]Sheet2!$C$6:$C$9</definedName>
    <definedName name="NC">'[4]22. WorkingLists'!$D$48</definedName>
    <definedName name="New" localSheetId="14">#REF!</definedName>
    <definedName name="New">#REF!</definedName>
    <definedName name="None" localSheetId="14">#REF!</definedName>
    <definedName name="None">#REF!</definedName>
    <definedName name="NW">'[4]22. WorkingLists'!$D$47</definedName>
    <definedName name="Occurrence">'[3]Drop down lists1'!$AL$4:$AL$12</definedName>
    <definedName name="Occurrence_and_rights___disclosed_events_and_transactions_did_not_occur_or_do_not_pertain_to_the_entity">'[3]Drop down lists1'!$Z$4:$Z$6</definedName>
    <definedName name="Old" localSheetId="14">#REF!</definedName>
    <definedName name="Old">#REF!</definedName>
    <definedName name="Opinion" localSheetId="14">#REF!</definedName>
    <definedName name="Opinion">#REF!</definedName>
    <definedName name="Opinions">[18]Sheet4!$C$3:$C$8</definedName>
    <definedName name="Option">[19]Options!$B$3:$B$5</definedName>
    <definedName name="Options">[20]Sheet1!$B$3:$B$5</definedName>
    <definedName name="Outcome05">[4]MasterInput!$N$14:$N$357</definedName>
    <definedName name="Outcome06">[4]MasterInput!$M$14:$M$357</definedName>
    <definedName name="Outcome07">[4]MasterInput!$L$14:$L$357</definedName>
    <definedName name="Outcome08">[4]MasterInput!$K$14:$K$357</definedName>
    <definedName name="Outcome09">[4]MasterInput!$J$14:$J$357</definedName>
    <definedName name="Outcomes2009">'[21]Annex1 Outcomes'!$AB$6:$AH$6</definedName>
    <definedName name="Outcomes2010">'[21]Annex1 Outcomes'!$V$6:$AA$6</definedName>
    <definedName name="Outcoms2010" localSheetId="14">'[22]Annex1 Outcomes'!#REF!</definedName>
    <definedName name="Outcoms2010">'[22]Annex1 Outcomes'!#REF!</definedName>
    <definedName name="Overall_detail_analysis">'[3]Drop down lists1'!$AD$4:$AD$9</definedName>
    <definedName name="Parent" localSheetId="14">#REF!</definedName>
    <definedName name="Parent">#REF!</definedName>
    <definedName name="Portfolio" localSheetId="14">#REF!</definedName>
    <definedName name="Portfolio">#REF!</definedName>
    <definedName name="Presentation_and_disclosure">'[3]Drop down lists1'!$R$4:$R$14</definedName>
    <definedName name="Presentation_and_disclosure_with_reference_to_accounting_and_legislative_requirements">'[3]Drop down lists1'!$P$4:$P$8</definedName>
    <definedName name="Projection_adjusted_97_98">#REF!</definedName>
    <definedName name="Projection_arithmetic_97_98">#REF!</definedName>
    <definedName name="Projection_initial_97_98">#REF!</definedName>
    <definedName name="Province">[4]MasterInput!$F$14:$F$357</definedName>
    <definedName name="Qualification_area">'[3]Drop down lists1'!$B$4:$B$12</definedName>
    <definedName name="Qualified">'[4]22. WorkingLists'!$C$32</definedName>
    <definedName name="Reason">'[3]Drop down lists1'!$AR$4:$AR$10</definedName>
    <definedName name="Reasons_for_audit_outstanding">'[4]22. WorkingLists'!$C$53:$C$62</definedName>
    <definedName name="RelatedDistrict" localSheetId="14">#REF!</definedName>
    <definedName name="RelatedDistrict">#REF!</definedName>
    <definedName name="Rights_and_obligations">'[3]Drop down lists1'!$N$4:$N$14</definedName>
    <definedName name="RM" localSheetId="14">#REF!</definedName>
    <definedName name="RM">#REF!</definedName>
    <definedName name="RM_Effectiveness" localSheetId="14">#REF!</definedName>
    <definedName name="RM_Effectiveness">#REF!</definedName>
    <definedName name="Sector" localSheetId="14">#REF!</definedName>
    <definedName name="Sector">#REF!</definedName>
    <definedName name="Senior_Manager">[8]SM!$A$2:$A$205</definedName>
    <definedName name="Sesame" localSheetId="0">_qaz123</definedName>
    <definedName name="Sesame" localSheetId="4">_qaz123</definedName>
    <definedName name="Sesame" localSheetId="2">_qaz123</definedName>
    <definedName name="Sesame" localSheetId="6">_qaz123</definedName>
    <definedName name="Sesame" localSheetId="8">_qaz123</definedName>
    <definedName name="Sesame" localSheetId="7">_qaz123</definedName>
    <definedName name="Sesame">_qaz123</definedName>
    <definedName name="South">[17]Sheet2!$C$6:$C$9</definedName>
    <definedName name="Sphere">[8]Spheres!$A$2:$A$6</definedName>
    <definedName name="Status_Date">'[8]Status Dates'!$A$2:$A$10</definedName>
    <definedName name="t">[23]Sheet3!$C$6:$C$10</definedName>
    <definedName name="Table_PROD_ASMIS__View_AuditInfo_Extract_2009" localSheetId="14">#REF!</definedName>
    <definedName name="Table_PROD_ASMIS__View_AuditInfo_Extract_2009">#REF!</definedName>
    <definedName name="Threeonly">[7]Sheet1!$D$3:$D$5</definedName>
    <definedName name="TMMCALL" localSheetId="14">#REF!</definedName>
    <definedName name="TMMCALL">#REF!</definedName>
    <definedName name="v">'[24]Drop down lists2'!$J$4:$J$7</definedName>
    <definedName name="v\1">[25]!Table1[[#Headers],[Finding]]</definedName>
    <definedName name="Valuation">'[3]Drop down lists1'!$J$4:$J$27</definedName>
    <definedName name="Valuation_and_accuracy___financial_and_other_information_has_not_been_appropriately_presented_and_described_and_disclosures_are_not_clearly_expressed">'[3]Drop down lists1'!$X$4:$X$7</definedName>
    <definedName name="WC">'[4]22. WorkingLists'!$D$49</definedName>
    <definedName name="wqw" localSheetId="14">#REF!</definedName>
    <definedName name="wqw">#REF!</definedName>
    <definedName name="xxxx" localSheetId="14">#REF!</definedName>
    <definedName name="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2" l="1"/>
  <c r="U214" i="24"/>
  <c r="T214" i="24"/>
  <c r="Q214" i="24"/>
  <c r="P214" i="24"/>
  <c r="T213" i="24"/>
  <c r="S213" i="24"/>
  <c r="R213" i="24"/>
  <c r="Q213" i="24"/>
  <c r="P213" i="24"/>
  <c r="O213" i="24"/>
  <c r="T212" i="24"/>
  <c r="S212" i="24"/>
  <c r="R212" i="24"/>
  <c r="Q212" i="24"/>
  <c r="P212" i="24"/>
  <c r="O212" i="24"/>
  <c r="T211" i="24"/>
  <c r="S211" i="24"/>
  <c r="R211" i="24"/>
  <c r="Q211" i="24"/>
  <c r="P211" i="24"/>
  <c r="O211" i="24"/>
  <c r="T210" i="24"/>
  <c r="S210" i="24"/>
  <c r="R210" i="24"/>
  <c r="Q210" i="24"/>
  <c r="P210" i="24"/>
  <c r="O210" i="24"/>
  <c r="T209" i="24"/>
  <c r="S209" i="24"/>
  <c r="R209" i="24"/>
  <c r="Q209" i="24"/>
  <c r="P209" i="24"/>
  <c r="O209" i="24"/>
  <c r="T208" i="24"/>
  <c r="S208" i="24"/>
  <c r="R208" i="24"/>
  <c r="Q208" i="24"/>
  <c r="P208" i="24"/>
  <c r="O208" i="24"/>
  <c r="T207" i="24"/>
  <c r="S207" i="24"/>
  <c r="R207" i="24"/>
  <c r="Q207" i="24"/>
  <c r="P207" i="24"/>
  <c r="O207" i="24"/>
  <c r="T206" i="24"/>
  <c r="S206" i="24"/>
  <c r="R206" i="24"/>
  <c r="Q206" i="24"/>
  <c r="P206" i="24"/>
  <c r="O206" i="24"/>
  <c r="T205" i="24"/>
  <c r="S205" i="24"/>
  <c r="R205" i="24"/>
  <c r="Q205" i="24"/>
  <c r="P205" i="24"/>
  <c r="O205" i="24"/>
  <c r="T204" i="24"/>
  <c r="S204" i="24"/>
  <c r="R204" i="24"/>
  <c r="Q204" i="24"/>
  <c r="P204" i="24"/>
  <c r="O204" i="24"/>
  <c r="T203" i="24"/>
  <c r="S203" i="24"/>
  <c r="R203" i="24"/>
  <c r="Q203" i="24"/>
  <c r="P203" i="24"/>
  <c r="O203" i="24"/>
  <c r="T202" i="24"/>
  <c r="S202" i="24"/>
  <c r="R202" i="24"/>
  <c r="Q202" i="24"/>
  <c r="P202" i="24"/>
  <c r="O202" i="24"/>
  <c r="T201" i="24"/>
  <c r="S201" i="24"/>
  <c r="R201" i="24"/>
  <c r="Q201" i="24"/>
  <c r="P201" i="24"/>
  <c r="O201" i="24"/>
  <c r="T200" i="24"/>
  <c r="S200" i="24"/>
  <c r="R200" i="24"/>
  <c r="Q200" i="24"/>
  <c r="P200" i="24"/>
  <c r="O200" i="24"/>
  <c r="T199" i="24"/>
  <c r="S199" i="24"/>
  <c r="R199" i="24"/>
  <c r="Q199" i="24"/>
  <c r="P199" i="24"/>
  <c r="O199" i="24"/>
  <c r="T198" i="24"/>
  <c r="S198" i="24"/>
  <c r="R198" i="24"/>
  <c r="Q198" i="24"/>
  <c r="P198" i="24"/>
  <c r="O198" i="24"/>
  <c r="T197" i="24"/>
  <c r="S197" i="24"/>
  <c r="R197" i="24"/>
  <c r="Q197" i="24"/>
  <c r="P197" i="24"/>
  <c r="O197" i="24"/>
  <c r="T196" i="24"/>
  <c r="S196" i="24"/>
  <c r="R196" i="24"/>
  <c r="Q196" i="24"/>
  <c r="P196" i="24"/>
  <c r="O196" i="24"/>
  <c r="T195" i="24"/>
  <c r="S195" i="24"/>
  <c r="R195" i="24"/>
  <c r="Q195" i="24"/>
  <c r="P195" i="24"/>
  <c r="O195" i="24"/>
  <c r="T194" i="24"/>
  <c r="S194" i="24"/>
  <c r="R194" i="24"/>
  <c r="Q194" i="24"/>
  <c r="P194" i="24"/>
  <c r="O194" i="24"/>
  <c r="U193" i="24"/>
  <c r="T193" i="24"/>
  <c r="S193" i="24"/>
  <c r="R193" i="24"/>
  <c r="Q193" i="24"/>
  <c r="P193" i="24"/>
  <c r="O193" i="24"/>
  <c r="T192" i="24"/>
  <c r="S192" i="24"/>
  <c r="R192" i="24"/>
  <c r="Q192" i="24"/>
  <c r="P192" i="24"/>
  <c r="O192" i="24"/>
  <c r="T191" i="24"/>
  <c r="S191" i="24"/>
  <c r="R191" i="24"/>
  <c r="Q191" i="24"/>
  <c r="P191" i="24"/>
  <c r="O191" i="24"/>
  <c r="T190" i="24"/>
  <c r="S190" i="24"/>
  <c r="R190" i="24"/>
  <c r="Q190" i="24"/>
  <c r="P190" i="24"/>
  <c r="O190" i="24"/>
  <c r="T189" i="24"/>
  <c r="S189" i="24"/>
  <c r="R189" i="24"/>
  <c r="Q189" i="24"/>
  <c r="P189" i="24"/>
  <c r="O189" i="24"/>
  <c r="T188" i="24"/>
  <c r="S188" i="24"/>
  <c r="R188" i="24"/>
  <c r="Q188" i="24"/>
  <c r="P188" i="24"/>
  <c r="O188" i="24"/>
  <c r="U187" i="24"/>
  <c r="T187" i="24"/>
  <c r="S187" i="24"/>
  <c r="R187" i="24"/>
  <c r="Q187" i="24"/>
  <c r="P187" i="24"/>
  <c r="O187" i="24"/>
  <c r="T186" i="24"/>
  <c r="S186" i="24"/>
  <c r="R186" i="24"/>
  <c r="Q186" i="24"/>
  <c r="P186" i="24"/>
  <c r="O186" i="24"/>
  <c r="T185" i="24"/>
  <c r="S185" i="24"/>
  <c r="R185" i="24"/>
  <c r="Q185" i="24"/>
  <c r="P185" i="24"/>
  <c r="O185" i="24"/>
  <c r="T184" i="24"/>
  <c r="S184" i="24"/>
  <c r="R184" i="24"/>
  <c r="Q184" i="24"/>
  <c r="P184" i="24"/>
  <c r="O184" i="24"/>
  <c r="T183" i="24"/>
  <c r="S183" i="24"/>
  <c r="R183" i="24"/>
  <c r="Q183" i="24"/>
  <c r="P183" i="24"/>
  <c r="O183" i="24"/>
  <c r="T182" i="24"/>
  <c r="S182" i="24"/>
  <c r="R182" i="24"/>
  <c r="Q182" i="24"/>
  <c r="P182" i="24"/>
  <c r="O182" i="24"/>
  <c r="T181" i="24"/>
  <c r="S181" i="24"/>
  <c r="R181" i="24"/>
  <c r="Q181" i="24"/>
  <c r="P181" i="24"/>
  <c r="O181" i="24"/>
  <c r="T180" i="24"/>
  <c r="S180" i="24"/>
  <c r="R180" i="24"/>
  <c r="Q180" i="24"/>
  <c r="P180" i="24"/>
  <c r="O180" i="24"/>
  <c r="T179" i="24"/>
  <c r="S179" i="24"/>
  <c r="R179" i="24"/>
  <c r="Q179" i="24"/>
  <c r="P179" i="24"/>
  <c r="O179" i="24"/>
  <c r="T178" i="24"/>
  <c r="S178" i="24"/>
  <c r="R178" i="24"/>
  <c r="Q178" i="24"/>
  <c r="P178" i="24"/>
  <c r="O178" i="24"/>
  <c r="T177" i="24"/>
  <c r="S177" i="24"/>
  <c r="R177" i="24"/>
  <c r="Q177" i="24"/>
  <c r="P177" i="24"/>
  <c r="O177" i="24"/>
  <c r="T176" i="24"/>
  <c r="S176" i="24"/>
  <c r="R176" i="24"/>
  <c r="Q176" i="24"/>
  <c r="P176" i="24"/>
  <c r="O176" i="24"/>
  <c r="T175" i="24"/>
  <c r="S175" i="24"/>
  <c r="R175" i="24"/>
  <c r="Q175" i="24"/>
  <c r="P175" i="24"/>
  <c r="O175" i="24"/>
  <c r="T174" i="24"/>
  <c r="S174" i="24"/>
  <c r="R174" i="24"/>
  <c r="Q174" i="24"/>
  <c r="P174" i="24"/>
  <c r="O174" i="24"/>
  <c r="T173" i="24"/>
  <c r="S173" i="24"/>
  <c r="R173" i="24"/>
  <c r="Q173" i="24"/>
  <c r="P173" i="24"/>
  <c r="O173" i="24"/>
  <c r="T172" i="24"/>
  <c r="S172" i="24"/>
  <c r="R172" i="24"/>
  <c r="Q172" i="24"/>
  <c r="P172" i="24"/>
  <c r="O172" i="24"/>
  <c r="T171" i="24"/>
  <c r="S171" i="24"/>
  <c r="R171" i="24"/>
  <c r="Q171" i="24"/>
  <c r="P171" i="24"/>
  <c r="O171" i="24"/>
  <c r="T170" i="24"/>
  <c r="S170" i="24"/>
  <c r="R170" i="24"/>
  <c r="Q170" i="24"/>
  <c r="P170" i="24"/>
  <c r="O170" i="24"/>
  <c r="T169" i="24"/>
  <c r="S169" i="24"/>
  <c r="R169" i="24"/>
  <c r="Q169" i="24"/>
  <c r="P169" i="24"/>
  <c r="O169" i="24"/>
  <c r="T168" i="24"/>
  <c r="S168" i="24"/>
  <c r="R168" i="24"/>
  <c r="Q168" i="24"/>
  <c r="P168" i="24"/>
  <c r="O168" i="24"/>
  <c r="T167" i="24"/>
  <c r="S167" i="24"/>
  <c r="R167" i="24"/>
  <c r="Q167" i="24"/>
  <c r="P167" i="24"/>
  <c r="O167" i="24"/>
  <c r="T166" i="24"/>
  <c r="S166" i="24"/>
  <c r="R166" i="24"/>
  <c r="Q166" i="24"/>
  <c r="P166" i="24"/>
  <c r="O166" i="24"/>
  <c r="T165" i="24"/>
  <c r="S165" i="24"/>
  <c r="R165" i="24"/>
  <c r="Q165" i="24"/>
  <c r="P165" i="24"/>
  <c r="O165" i="24"/>
  <c r="T164" i="24"/>
  <c r="S164" i="24"/>
  <c r="R164" i="24"/>
  <c r="Q164" i="24"/>
  <c r="P164" i="24"/>
  <c r="O164" i="24"/>
  <c r="T163" i="24"/>
  <c r="S163" i="24"/>
  <c r="R163" i="24"/>
  <c r="Q163" i="24"/>
  <c r="P163" i="24"/>
  <c r="O163" i="24"/>
  <c r="T162" i="24"/>
  <c r="S162" i="24"/>
  <c r="R162" i="24"/>
  <c r="Q162" i="24"/>
  <c r="P162" i="24"/>
  <c r="O162" i="24"/>
  <c r="T161" i="24"/>
  <c r="S161" i="24"/>
  <c r="R161" i="24"/>
  <c r="Q161" i="24"/>
  <c r="P161" i="24"/>
  <c r="O161" i="24"/>
  <c r="T160" i="24"/>
  <c r="S160" i="24"/>
  <c r="R160" i="24"/>
  <c r="Q160" i="24"/>
  <c r="P160" i="24"/>
  <c r="O160" i="24"/>
  <c r="T159" i="24"/>
  <c r="S159" i="24"/>
  <c r="R159" i="24"/>
  <c r="Q159" i="24"/>
  <c r="P159" i="24"/>
  <c r="O159" i="24"/>
  <c r="T158" i="24"/>
  <c r="S158" i="24"/>
  <c r="R158" i="24"/>
  <c r="Q158" i="24"/>
  <c r="P158" i="24"/>
  <c r="O158" i="24"/>
  <c r="T157" i="24"/>
  <c r="S157" i="24"/>
  <c r="R157" i="24"/>
  <c r="Q157" i="24"/>
  <c r="P157" i="24"/>
  <c r="O157" i="24"/>
  <c r="T156" i="24"/>
  <c r="S156" i="24"/>
  <c r="R156" i="24"/>
  <c r="Q156" i="24"/>
  <c r="P156" i="24"/>
  <c r="O156" i="24"/>
  <c r="T155" i="24"/>
  <c r="S155" i="24"/>
  <c r="R155" i="24"/>
  <c r="Q155" i="24"/>
  <c r="P155" i="24"/>
  <c r="O155" i="24"/>
  <c r="T154" i="24"/>
  <c r="S154" i="24"/>
  <c r="R154" i="24"/>
  <c r="Q154" i="24"/>
  <c r="P154" i="24"/>
  <c r="O154" i="24"/>
  <c r="T153" i="24"/>
  <c r="S153" i="24"/>
  <c r="R153" i="24"/>
  <c r="Q153" i="24"/>
  <c r="P153" i="24"/>
  <c r="O153" i="24"/>
  <c r="T152" i="24"/>
  <c r="S152" i="24"/>
  <c r="R152" i="24"/>
  <c r="Q152" i="24"/>
  <c r="P152" i="24"/>
  <c r="O152" i="24"/>
  <c r="T151" i="24"/>
  <c r="S151" i="24"/>
  <c r="R151" i="24"/>
  <c r="Q151" i="24"/>
  <c r="P151" i="24"/>
  <c r="O151" i="24"/>
  <c r="T150" i="24"/>
  <c r="S150" i="24"/>
  <c r="R150" i="24"/>
  <c r="Q150" i="24"/>
  <c r="P150" i="24"/>
  <c r="O150" i="24"/>
  <c r="U149" i="24"/>
  <c r="T149" i="24"/>
  <c r="S149" i="24"/>
  <c r="R149" i="24"/>
  <c r="Q149" i="24"/>
  <c r="P149" i="24"/>
  <c r="O149" i="24"/>
  <c r="T148" i="24"/>
  <c r="S148" i="24"/>
  <c r="R148" i="24"/>
  <c r="Q148" i="24"/>
  <c r="P148" i="24"/>
  <c r="O148" i="24"/>
  <c r="T147" i="24"/>
  <c r="S147" i="24"/>
  <c r="R147" i="24"/>
  <c r="Q147" i="24"/>
  <c r="P147" i="24"/>
  <c r="O147" i="24"/>
  <c r="T146" i="24"/>
  <c r="S146" i="24"/>
  <c r="R146" i="24"/>
  <c r="Q146" i="24"/>
  <c r="P146" i="24"/>
  <c r="O146" i="24"/>
  <c r="T145" i="24"/>
  <c r="S145" i="24"/>
  <c r="R145" i="24"/>
  <c r="Q145" i="24"/>
  <c r="P145" i="24"/>
  <c r="O145" i="24"/>
  <c r="T144" i="24"/>
  <c r="S144" i="24"/>
  <c r="R144" i="24"/>
  <c r="Q144" i="24"/>
  <c r="P144" i="24"/>
  <c r="O144" i="24"/>
  <c r="T143" i="24"/>
  <c r="S143" i="24"/>
  <c r="R143" i="24"/>
  <c r="Q143" i="24"/>
  <c r="P143" i="24"/>
  <c r="O143" i="24"/>
  <c r="T142" i="24"/>
  <c r="S142" i="24"/>
  <c r="R142" i="24"/>
  <c r="Q142" i="24"/>
  <c r="P142" i="24"/>
  <c r="O142" i="24"/>
  <c r="T141" i="24"/>
  <c r="S141" i="24"/>
  <c r="R141" i="24"/>
  <c r="Q141" i="24"/>
  <c r="P141" i="24"/>
  <c r="O141" i="24"/>
  <c r="T140" i="24"/>
  <c r="S140" i="24"/>
  <c r="R140" i="24"/>
  <c r="Q140" i="24"/>
  <c r="P140" i="24"/>
  <c r="O140" i="24"/>
  <c r="T139" i="24"/>
  <c r="S139" i="24"/>
  <c r="R139" i="24"/>
  <c r="Q139" i="24"/>
  <c r="P139" i="24"/>
  <c r="O139" i="24"/>
  <c r="T138" i="24"/>
  <c r="S138" i="24"/>
  <c r="R138" i="24"/>
  <c r="Q138" i="24"/>
  <c r="P138" i="24"/>
  <c r="O138" i="24"/>
  <c r="T137" i="24"/>
  <c r="S137" i="24"/>
  <c r="R137" i="24"/>
  <c r="Q137" i="24"/>
  <c r="P137" i="24"/>
  <c r="O137" i="24"/>
  <c r="T136" i="24"/>
  <c r="S136" i="24"/>
  <c r="R136" i="24"/>
  <c r="Q136" i="24"/>
  <c r="P136" i="24"/>
  <c r="O136" i="24"/>
  <c r="T135" i="24"/>
  <c r="S135" i="24"/>
  <c r="R135" i="24"/>
  <c r="Q135" i="24"/>
  <c r="P135" i="24"/>
  <c r="O135" i="24"/>
  <c r="T134" i="24"/>
  <c r="S134" i="24"/>
  <c r="R134" i="24"/>
  <c r="Q134" i="24"/>
  <c r="P134" i="24"/>
  <c r="O134" i="24"/>
  <c r="T133" i="24"/>
  <c r="S133" i="24"/>
  <c r="R133" i="24"/>
  <c r="Q133" i="24"/>
  <c r="P133" i="24"/>
  <c r="O133" i="24"/>
  <c r="T132" i="24"/>
  <c r="S132" i="24"/>
  <c r="R132" i="24"/>
  <c r="Q132" i="24"/>
  <c r="P132" i="24"/>
  <c r="O132" i="24"/>
  <c r="T131" i="24"/>
  <c r="S131" i="24"/>
  <c r="R131" i="24"/>
  <c r="Q131" i="24"/>
  <c r="P131" i="24"/>
  <c r="O131" i="24"/>
  <c r="T130" i="24"/>
  <c r="S130" i="24"/>
  <c r="R130" i="24"/>
  <c r="Q130" i="24"/>
  <c r="P130" i="24"/>
  <c r="O130" i="24"/>
  <c r="T129" i="24"/>
  <c r="S129" i="24"/>
  <c r="R129" i="24"/>
  <c r="Q129" i="24"/>
  <c r="P129" i="24"/>
  <c r="O129" i="24"/>
  <c r="T128" i="24"/>
  <c r="S128" i="24"/>
  <c r="R128" i="24"/>
  <c r="Q128" i="24"/>
  <c r="P128" i="24"/>
  <c r="O128" i="24"/>
  <c r="T127" i="24"/>
  <c r="S127" i="24"/>
  <c r="R127" i="24"/>
  <c r="Q127" i="24"/>
  <c r="P127" i="24"/>
  <c r="O127" i="24"/>
  <c r="T126" i="24"/>
  <c r="S126" i="24"/>
  <c r="R126" i="24"/>
  <c r="Q126" i="24"/>
  <c r="P126" i="24"/>
  <c r="O126" i="24"/>
  <c r="T125" i="24"/>
  <c r="S125" i="24"/>
  <c r="R125" i="24"/>
  <c r="Q125" i="24"/>
  <c r="P125" i="24"/>
  <c r="O125" i="24"/>
  <c r="T124" i="24"/>
  <c r="S124" i="24"/>
  <c r="R124" i="24"/>
  <c r="Q124" i="24"/>
  <c r="P124" i="24"/>
  <c r="O124" i="24"/>
  <c r="T123" i="24"/>
  <c r="S123" i="24"/>
  <c r="R123" i="24"/>
  <c r="Q123" i="24"/>
  <c r="P123" i="24"/>
  <c r="O123" i="24"/>
  <c r="T122" i="24"/>
  <c r="S122" i="24"/>
  <c r="R122" i="24"/>
  <c r="Q122" i="24"/>
  <c r="P122" i="24"/>
  <c r="O122" i="24"/>
  <c r="U121" i="24"/>
  <c r="T121" i="24"/>
  <c r="S121" i="24"/>
  <c r="R121" i="24"/>
  <c r="Q121" i="24"/>
  <c r="P121" i="24"/>
  <c r="O121" i="24"/>
  <c r="T120" i="24"/>
  <c r="S120" i="24"/>
  <c r="R120" i="24"/>
  <c r="Q120" i="24"/>
  <c r="P120" i="24"/>
  <c r="O120" i="24"/>
  <c r="T119" i="24"/>
  <c r="S119" i="24"/>
  <c r="R119" i="24"/>
  <c r="Q119" i="24"/>
  <c r="P119" i="24"/>
  <c r="O119" i="24"/>
  <c r="T118" i="24"/>
  <c r="S118" i="24"/>
  <c r="R118" i="24"/>
  <c r="Q118" i="24"/>
  <c r="P118" i="24"/>
  <c r="O118" i="24"/>
  <c r="T117" i="24"/>
  <c r="S117" i="24"/>
  <c r="R117" i="24"/>
  <c r="Q117" i="24"/>
  <c r="P117" i="24"/>
  <c r="O117" i="24"/>
  <c r="T116" i="24"/>
  <c r="S116" i="24"/>
  <c r="R116" i="24"/>
  <c r="Q116" i="24"/>
  <c r="P116" i="24"/>
  <c r="O116" i="24"/>
  <c r="T115" i="24"/>
  <c r="S115" i="24"/>
  <c r="R115" i="24"/>
  <c r="Q115" i="24"/>
  <c r="P115" i="24"/>
  <c r="O115" i="24"/>
  <c r="T114" i="24"/>
  <c r="S114" i="24"/>
  <c r="R114" i="24"/>
  <c r="Q114" i="24"/>
  <c r="P114" i="24"/>
  <c r="O114" i="24"/>
  <c r="T113" i="24"/>
  <c r="S113" i="24"/>
  <c r="R113" i="24"/>
  <c r="Q113" i="24"/>
  <c r="P113" i="24"/>
  <c r="O113" i="24"/>
  <c r="T112" i="24"/>
  <c r="S112" i="24"/>
  <c r="R112" i="24"/>
  <c r="Q112" i="24"/>
  <c r="P112" i="24"/>
  <c r="O112" i="24"/>
  <c r="T111" i="24"/>
  <c r="S111" i="24"/>
  <c r="R111" i="24"/>
  <c r="Q111" i="24"/>
  <c r="P111" i="24"/>
  <c r="O111" i="24"/>
  <c r="T110" i="24"/>
  <c r="S110" i="24"/>
  <c r="R110" i="24"/>
  <c r="Q110" i="24"/>
  <c r="P110" i="24"/>
  <c r="O110" i="24"/>
  <c r="T109" i="24"/>
  <c r="S109" i="24"/>
  <c r="R109" i="24"/>
  <c r="Q109" i="24"/>
  <c r="P109" i="24"/>
  <c r="O109" i="24"/>
  <c r="T108" i="24"/>
  <c r="S108" i="24"/>
  <c r="R108" i="24"/>
  <c r="Q108" i="24"/>
  <c r="P108" i="24"/>
  <c r="O108" i="24"/>
  <c r="T107" i="24"/>
  <c r="S107" i="24"/>
  <c r="R107" i="24"/>
  <c r="Q107" i="24"/>
  <c r="P107" i="24"/>
  <c r="O107" i="24"/>
  <c r="T106" i="24"/>
  <c r="S106" i="24"/>
  <c r="R106" i="24"/>
  <c r="Q106" i="24"/>
  <c r="P106" i="24"/>
  <c r="O106" i="24"/>
  <c r="T105" i="24"/>
  <c r="S105" i="24"/>
  <c r="R105" i="24"/>
  <c r="Q105" i="24"/>
  <c r="P105" i="24"/>
  <c r="O105" i="24"/>
  <c r="T104" i="24"/>
  <c r="S104" i="24"/>
  <c r="R104" i="24"/>
  <c r="Q104" i="24"/>
  <c r="P104" i="24"/>
  <c r="O104" i="24"/>
  <c r="T103" i="24"/>
  <c r="S103" i="24"/>
  <c r="R103" i="24"/>
  <c r="Q103" i="24"/>
  <c r="P103" i="24"/>
  <c r="O103" i="24"/>
  <c r="T102" i="24"/>
  <c r="S102" i="24"/>
  <c r="R102" i="24"/>
  <c r="Q102" i="24"/>
  <c r="P102" i="24"/>
  <c r="O102" i="24"/>
  <c r="T101" i="24"/>
  <c r="S101" i="24"/>
  <c r="R101" i="24"/>
  <c r="Q101" i="24"/>
  <c r="P101" i="24"/>
  <c r="O101" i="24"/>
  <c r="T100" i="24"/>
  <c r="S100" i="24"/>
  <c r="R100" i="24"/>
  <c r="Q100" i="24"/>
  <c r="P100" i="24"/>
  <c r="O100" i="24"/>
  <c r="T99" i="24"/>
  <c r="S99" i="24"/>
  <c r="R99" i="24"/>
  <c r="Q99" i="24"/>
  <c r="P99" i="24"/>
  <c r="O99" i="24"/>
  <c r="T98" i="24"/>
  <c r="S98" i="24"/>
  <c r="R98" i="24"/>
  <c r="Q98" i="24"/>
  <c r="P98" i="24"/>
  <c r="O98" i="24"/>
  <c r="T97" i="24"/>
  <c r="S97" i="24"/>
  <c r="R97" i="24"/>
  <c r="Q97" i="24"/>
  <c r="P97" i="24"/>
  <c r="O97" i="24"/>
  <c r="T96" i="24"/>
  <c r="S96" i="24"/>
  <c r="R96" i="24"/>
  <c r="Q96" i="24"/>
  <c r="P96" i="24"/>
  <c r="O96" i="24"/>
  <c r="T95" i="24"/>
  <c r="S95" i="24"/>
  <c r="R95" i="24"/>
  <c r="Q95" i="24"/>
  <c r="P95" i="24"/>
  <c r="O95" i="24"/>
  <c r="T94" i="24"/>
  <c r="S94" i="24"/>
  <c r="R94" i="24"/>
  <c r="Q94" i="24"/>
  <c r="P94" i="24"/>
  <c r="O94" i="24"/>
  <c r="T93" i="24"/>
  <c r="S93" i="24"/>
  <c r="R93" i="24"/>
  <c r="Q93" i="24"/>
  <c r="P93" i="24"/>
  <c r="O93" i="24"/>
  <c r="T92" i="24"/>
  <c r="S92" i="24"/>
  <c r="R92" i="24"/>
  <c r="Q92" i="24"/>
  <c r="P92" i="24"/>
  <c r="O92" i="24"/>
  <c r="T91" i="24"/>
  <c r="S91" i="24"/>
  <c r="R91" i="24"/>
  <c r="Q91" i="24"/>
  <c r="P91" i="24"/>
  <c r="O91" i="24"/>
  <c r="T90" i="24"/>
  <c r="S90" i="24"/>
  <c r="R90" i="24"/>
  <c r="Q90" i="24"/>
  <c r="P90" i="24"/>
  <c r="O90" i="24"/>
  <c r="T89" i="24"/>
  <c r="S89" i="24"/>
  <c r="R89" i="24"/>
  <c r="Q89" i="24"/>
  <c r="P89" i="24"/>
  <c r="O89" i="24"/>
  <c r="T88" i="24"/>
  <c r="S88" i="24"/>
  <c r="R88" i="24"/>
  <c r="Q88" i="24"/>
  <c r="P88" i="24"/>
  <c r="O88" i="24"/>
  <c r="T87" i="24"/>
  <c r="S87" i="24"/>
  <c r="R87" i="24"/>
  <c r="Q87" i="24"/>
  <c r="P87" i="24"/>
  <c r="O87" i="24"/>
  <c r="T86" i="24"/>
  <c r="S86" i="24"/>
  <c r="R86" i="24"/>
  <c r="Q86" i="24"/>
  <c r="P86" i="24"/>
  <c r="O86" i="24"/>
  <c r="T85" i="24"/>
  <c r="S85" i="24"/>
  <c r="R85" i="24"/>
  <c r="Q85" i="24"/>
  <c r="P85" i="24"/>
  <c r="O85" i="24"/>
  <c r="T84" i="24"/>
  <c r="S84" i="24"/>
  <c r="R84" i="24"/>
  <c r="Q84" i="24"/>
  <c r="P84" i="24"/>
  <c r="O84" i="24"/>
  <c r="T83" i="24"/>
  <c r="S83" i="24"/>
  <c r="R83" i="24"/>
  <c r="Q83" i="24"/>
  <c r="P83" i="24"/>
  <c r="O83" i="24"/>
  <c r="T82" i="24"/>
  <c r="S82" i="24"/>
  <c r="R82" i="24"/>
  <c r="Q82" i="24"/>
  <c r="P82" i="24"/>
  <c r="O82" i="24"/>
  <c r="T81" i="24"/>
  <c r="S81" i="24"/>
  <c r="R81" i="24"/>
  <c r="Q81" i="24"/>
  <c r="P81" i="24"/>
  <c r="O81" i="24"/>
  <c r="T80" i="24"/>
  <c r="S80" i="24"/>
  <c r="R80" i="24"/>
  <c r="Q80" i="24"/>
  <c r="P80" i="24"/>
  <c r="O80" i="24"/>
  <c r="T79" i="24"/>
  <c r="S79" i="24"/>
  <c r="R79" i="24"/>
  <c r="Q79" i="24"/>
  <c r="P79" i="24"/>
  <c r="O79" i="24"/>
  <c r="T78" i="24"/>
  <c r="S78" i="24"/>
  <c r="R78" i="24"/>
  <c r="Q78" i="24"/>
  <c r="P78" i="24"/>
  <c r="O78" i="24"/>
  <c r="T77" i="24"/>
  <c r="S77" i="24"/>
  <c r="R77" i="24"/>
  <c r="Q77" i="24"/>
  <c r="P77" i="24"/>
  <c r="O77" i="24"/>
  <c r="T76" i="24"/>
  <c r="S76" i="24"/>
  <c r="R76" i="24"/>
  <c r="Q76" i="24"/>
  <c r="P76" i="24"/>
  <c r="O76" i="24"/>
  <c r="T75" i="24"/>
  <c r="S75" i="24"/>
  <c r="R75" i="24"/>
  <c r="Q75" i="24"/>
  <c r="P75" i="24"/>
  <c r="O75" i="24"/>
  <c r="T74" i="24"/>
  <c r="S74" i="24"/>
  <c r="R74" i="24"/>
  <c r="Q74" i="24"/>
  <c r="P74" i="24"/>
  <c r="O74" i="24"/>
  <c r="T73" i="24"/>
  <c r="S73" i="24"/>
  <c r="R73" i="24"/>
  <c r="Q73" i="24"/>
  <c r="P73" i="24"/>
  <c r="O73" i="24"/>
  <c r="T72" i="24"/>
  <c r="S72" i="24"/>
  <c r="R72" i="24"/>
  <c r="Q72" i="24"/>
  <c r="P72" i="24"/>
  <c r="O72" i="24"/>
  <c r="T71" i="24"/>
  <c r="S71" i="24"/>
  <c r="R71" i="24"/>
  <c r="Q71" i="24"/>
  <c r="P71" i="24"/>
  <c r="O71" i="24"/>
  <c r="T70" i="24"/>
  <c r="S70" i="24"/>
  <c r="R70" i="24"/>
  <c r="Q70" i="24"/>
  <c r="P70" i="24"/>
  <c r="O70" i="24"/>
  <c r="T69" i="24"/>
  <c r="S69" i="24"/>
  <c r="R69" i="24"/>
  <c r="Q69" i="24"/>
  <c r="P69" i="24"/>
  <c r="O69" i="24"/>
  <c r="T68" i="24"/>
  <c r="S68" i="24"/>
  <c r="R68" i="24"/>
  <c r="Q68" i="24"/>
  <c r="P68" i="24"/>
  <c r="O68" i="24"/>
  <c r="T67" i="24"/>
  <c r="S67" i="24"/>
  <c r="R67" i="24"/>
  <c r="Q67" i="24"/>
  <c r="P67" i="24"/>
  <c r="O67" i="24"/>
  <c r="T66" i="24"/>
  <c r="S66" i="24"/>
  <c r="R66" i="24"/>
  <c r="Q66" i="24"/>
  <c r="P66" i="24"/>
  <c r="O66" i="24"/>
  <c r="T65" i="24"/>
  <c r="S65" i="24"/>
  <c r="R65" i="24"/>
  <c r="Q65" i="24"/>
  <c r="P65" i="24"/>
  <c r="O65" i="24"/>
  <c r="T64" i="24"/>
  <c r="S64" i="24"/>
  <c r="R64" i="24"/>
  <c r="Q64" i="24"/>
  <c r="P64" i="24"/>
  <c r="O64" i="24"/>
  <c r="T63" i="24"/>
  <c r="S63" i="24"/>
  <c r="R63" i="24"/>
  <c r="Q63" i="24"/>
  <c r="P63" i="24"/>
  <c r="O63" i="24"/>
  <c r="T62" i="24"/>
  <c r="S62" i="24"/>
  <c r="R62" i="24"/>
  <c r="Q62" i="24"/>
  <c r="P62" i="24"/>
  <c r="O62" i="24"/>
  <c r="T61" i="24"/>
  <c r="S61" i="24"/>
  <c r="R61" i="24"/>
  <c r="Q61" i="24"/>
  <c r="P61" i="24"/>
  <c r="O61" i="24"/>
  <c r="T60" i="24"/>
  <c r="S60" i="24"/>
  <c r="R60" i="24"/>
  <c r="Q60" i="24"/>
  <c r="P60" i="24"/>
  <c r="O60" i="24"/>
  <c r="T59" i="24"/>
  <c r="S59" i="24"/>
  <c r="R59" i="24"/>
  <c r="Q59" i="24"/>
  <c r="P59" i="24"/>
  <c r="O59" i="24"/>
  <c r="T58" i="24"/>
  <c r="S58" i="24"/>
  <c r="R58" i="24"/>
  <c r="Q58" i="24"/>
  <c r="P58" i="24"/>
  <c r="O58" i="24"/>
  <c r="T57" i="24"/>
  <c r="S57" i="24"/>
  <c r="R57" i="24"/>
  <c r="Q57" i="24"/>
  <c r="P57" i="24"/>
  <c r="O57" i="24"/>
  <c r="T56" i="24"/>
  <c r="S56" i="24"/>
  <c r="R56" i="24"/>
  <c r="Q56" i="24"/>
  <c r="P56" i="24"/>
  <c r="O56" i="24"/>
  <c r="T55" i="24"/>
  <c r="S55" i="24"/>
  <c r="R55" i="24"/>
  <c r="Q55" i="24"/>
  <c r="P55" i="24"/>
  <c r="O55" i="24"/>
  <c r="T54" i="24"/>
  <c r="S54" i="24"/>
  <c r="R54" i="24"/>
  <c r="Q54" i="24"/>
  <c r="P54" i="24"/>
  <c r="O54" i="24"/>
  <c r="T53" i="24"/>
  <c r="S53" i="24"/>
  <c r="R53" i="24"/>
  <c r="Q53" i="24"/>
  <c r="P53" i="24"/>
  <c r="O53" i="24"/>
  <c r="T52" i="24"/>
  <c r="S52" i="24"/>
  <c r="R52" i="24"/>
  <c r="Q52" i="24"/>
  <c r="P52" i="24"/>
  <c r="O52" i="24"/>
  <c r="T51" i="24"/>
  <c r="S51" i="24"/>
  <c r="R51" i="24"/>
  <c r="Q51" i="24"/>
  <c r="P51" i="24"/>
  <c r="O51" i="24"/>
  <c r="T50" i="24"/>
  <c r="S50" i="24"/>
  <c r="R50" i="24"/>
  <c r="Q50" i="24"/>
  <c r="P50" i="24"/>
  <c r="O50" i="24"/>
  <c r="T49" i="24"/>
  <c r="S49" i="24"/>
  <c r="R49" i="24"/>
  <c r="Q49" i="24"/>
  <c r="P49" i="24"/>
  <c r="O49" i="24"/>
  <c r="T48" i="24"/>
  <c r="S48" i="24"/>
  <c r="R48" i="24"/>
  <c r="Q48" i="24"/>
  <c r="P48" i="24"/>
  <c r="O48" i="24"/>
  <c r="T47" i="24"/>
  <c r="S47" i="24"/>
  <c r="R47" i="24"/>
  <c r="Q47" i="24"/>
  <c r="P47" i="24"/>
  <c r="O47" i="24"/>
  <c r="T46" i="24"/>
  <c r="S46" i="24"/>
  <c r="R46" i="24"/>
  <c r="Q46" i="24"/>
  <c r="P46" i="24"/>
  <c r="O46" i="24"/>
  <c r="T45" i="24"/>
  <c r="S45" i="24"/>
  <c r="R45" i="24"/>
  <c r="Q45" i="24"/>
  <c r="P45" i="24"/>
  <c r="O45" i="24"/>
  <c r="T44" i="24"/>
  <c r="S44" i="24"/>
  <c r="R44" i="24"/>
  <c r="Q44" i="24"/>
  <c r="P44" i="24"/>
  <c r="O44" i="24"/>
  <c r="T43" i="24"/>
  <c r="S43" i="24"/>
  <c r="R43" i="24"/>
  <c r="Q43" i="24"/>
  <c r="P43" i="24"/>
  <c r="O43" i="24"/>
  <c r="T42" i="24"/>
  <c r="S42" i="24"/>
  <c r="R42" i="24"/>
  <c r="Q42" i="24"/>
  <c r="P42" i="24"/>
  <c r="O42" i="24"/>
  <c r="T41" i="24"/>
  <c r="S41" i="24"/>
  <c r="R41" i="24"/>
  <c r="Q41" i="24"/>
  <c r="P41" i="24"/>
  <c r="O41" i="24"/>
  <c r="T40" i="24"/>
  <c r="S40" i="24"/>
  <c r="R40" i="24"/>
  <c r="Q40" i="24"/>
  <c r="P40" i="24"/>
  <c r="O40" i="24"/>
  <c r="T39" i="24"/>
  <c r="S39" i="24"/>
  <c r="R39" i="24"/>
  <c r="Q39" i="24"/>
  <c r="P39" i="24"/>
  <c r="O39" i="24"/>
  <c r="T38" i="24"/>
  <c r="S38" i="24"/>
  <c r="R38" i="24"/>
  <c r="Q38" i="24"/>
  <c r="P38" i="24"/>
  <c r="O38" i="24"/>
  <c r="T37" i="24"/>
  <c r="S37" i="24"/>
  <c r="R37" i="24"/>
  <c r="Q37" i="24"/>
  <c r="P37" i="24"/>
  <c r="O37" i="24"/>
  <c r="T36" i="24"/>
  <c r="S36" i="24"/>
  <c r="R36" i="24"/>
  <c r="Q36" i="24"/>
  <c r="P36" i="24"/>
  <c r="O36" i="24"/>
  <c r="T35" i="24"/>
  <c r="S35" i="24"/>
  <c r="R35" i="24"/>
  <c r="Q35" i="24"/>
  <c r="P35" i="24"/>
  <c r="O35" i="24"/>
  <c r="T34" i="24"/>
  <c r="S34" i="24"/>
  <c r="R34" i="24"/>
  <c r="Q34" i="24"/>
  <c r="P34" i="24"/>
  <c r="O34" i="24"/>
  <c r="T33" i="24"/>
  <c r="S33" i="24"/>
  <c r="R33" i="24"/>
  <c r="Q33" i="24"/>
  <c r="P33" i="24"/>
  <c r="O33" i="24"/>
  <c r="T32" i="24"/>
  <c r="S32" i="24"/>
  <c r="R32" i="24"/>
  <c r="Q32" i="24"/>
  <c r="P32" i="24"/>
  <c r="O32" i="24"/>
  <c r="T31" i="24"/>
  <c r="S31" i="24"/>
  <c r="R31" i="24"/>
  <c r="Q31" i="24"/>
  <c r="P31" i="24"/>
  <c r="O31" i="24"/>
  <c r="T30" i="24"/>
  <c r="S30" i="24"/>
  <c r="R30" i="24"/>
  <c r="Q30" i="24"/>
  <c r="P30" i="24"/>
  <c r="O30" i="24"/>
  <c r="T29" i="24"/>
  <c r="S29" i="24"/>
  <c r="R29" i="24"/>
  <c r="Q29" i="24"/>
  <c r="P29" i="24"/>
  <c r="O29" i="24"/>
  <c r="T28" i="24"/>
  <c r="S28" i="24"/>
  <c r="R28" i="24"/>
  <c r="Q28" i="24"/>
  <c r="P28" i="24"/>
  <c r="O28" i="24"/>
  <c r="T27" i="24"/>
  <c r="S27" i="24"/>
  <c r="R27" i="24"/>
  <c r="Q27" i="24"/>
  <c r="P27" i="24"/>
  <c r="O27" i="24"/>
  <c r="T26" i="24"/>
  <c r="S26" i="24"/>
  <c r="R26" i="24"/>
  <c r="Q26" i="24"/>
  <c r="P26" i="24"/>
  <c r="O26" i="24"/>
  <c r="T25" i="24"/>
  <c r="S25" i="24"/>
  <c r="R25" i="24"/>
  <c r="Q25" i="24"/>
  <c r="P25" i="24"/>
  <c r="O25" i="24"/>
  <c r="T24" i="24"/>
  <c r="S24" i="24"/>
  <c r="R24" i="24"/>
  <c r="Q24" i="24"/>
  <c r="P24" i="24"/>
  <c r="O24" i="24"/>
  <c r="T23" i="24"/>
  <c r="S23" i="24"/>
  <c r="R23" i="24"/>
  <c r="Q23" i="24"/>
  <c r="P23" i="24"/>
  <c r="O23" i="24"/>
  <c r="T22" i="24"/>
  <c r="S22" i="24"/>
  <c r="R22" i="24"/>
  <c r="Q22" i="24"/>
  <c r="P22" i="24"/>
  <c r="O22" i="24"/>
  <c r="T21" i="24"/>
  <c r="S21" i="24"/>
  <c r="R21" i="24"/>
  <c r="Q21" i="24"/>
  <c r="P21" i="24"/>
  <c r="O21" i="24"/>
  <c r="U20" i="24"/>
  <c r="T20" i="24"/>
  <c r="S20" i="24"/>
  <c r="R20" i="24"/>
  <c r="Q20" i="24"/>
  <c r="P20" i="24"/>
  <c r="O20" i="24"/>
  <c r="T19" i="24"/>
  <c r="S19" i="24"/>
  <c r="R19" i="24"/>
  <c r="Q19" i="24"/>
  <c r="P19" i="24"/>
  <c r="O19" i="24"/>
  <c r="T18" i="24"/>
  <c r="S18" i="24"/>
  <c r="R18" i="24"/>
  <c r="Q18" i="24"/>
  <c r="P18" i="24"/>
  <c r="O18" i="24"/>
  <c r="T17" i="24"/>
  <c r="S17" i="24"/>
  <c r="R17" i="24"/>
  <c r="Q17" i="24"/>
  <c r="P17" i="24"/>
  <c r="O17" i="24"/>
  <c r="U16" i="24"/>
  <c r="T16" i="24"/>
  <c r="S16" i="24"/>
  <c r="R16" i="24"/>
  <c r="Q16" i="24"/>
  <c r="P16" i="24"/>
  <c r="O16" i="24"/>
  <c r="T15" i="24"/>
  <c r="S15" i="24"/>
  <c r="R15" i="24"/>
  <c r="Q15" i="24"/>
  <c r="P15" i="24"/>
  <c r="O15" i="24"/>
  <c r="T14" i="24"/>
  <c r="S14" i="24"/>
  <c r="R14" i="24"/>
  <c r="Q14" i="24"/>
  <c r="P14" i="24"/>
  <c r="O14" i="24"/>
  <c r="T13" i="24"/>
  <c r="S13" i="24"/>
  <c r="R13" i="24"/>
  <c r="Q13" i="24"/>
  <c r="P13" i="24"/>
  <c r="O13" i="24"/>
  <c r="T12" i="24"/>
  <c r="S12" i="24"/>
  <c r="R12" i="24"/>
  <c r="Q12" i="24"/>
  <c r="P12" i="24"/>
  <c r="O12" i="24"/>
  <c r="T11" i="24"/>
  <c r="S11" i="24"/>
  <c r="R11" i="24"/>
  <c r="Q11" i="24"/>
  <c r="P11" i="24"/>
  <c r="O11" i="24"/>
  <c r="T10" i="24"/>
  <c r="S10" i="24"/>
  <c r="R10" i="24"/>
  <c r="Q10" i="24"/>
  <c r="P10" i="24"/>
  <c r="O10" i="24"/>
  <c r="T9" i="24"/>
  <c r="S9" i="24"/>
  <c r="R9" i="24"/>
  <c r="Q9" i="24"/>
  <c r="P9" i="24"/>
  <c r="O9" i="24"/>
  <c r="T8" i="24"/>
  <c r="S8" i="24"/>
  <c r="R8" i="24"/>
  <c r="Q8" i="24"/>
  <c r="P8" i="24"/>
  <c r="O8" i="24"/>
  <c r="T7" i="24"/>
  <c r="S7" i="24"/>
  <c r="R7" i="24"/>
  <c r="Q7" i="24"/>
  <c r="P7" i="24"/>
  <c r="O7" i="24"/>
  <c r="T6" i="24"/>
  <c r="S6" i="24"/>
  <c r="R6" i="24"/>
  <c r="Q6" i="24"/>
  <c r="P6" i="24"/>
  <c r="O6" i="24"/>
  <c r="T5" i="24"/>
  <c r="S5" i="24"/>
  <c r="R5" i="24"/>
  <c r="Q5" i="24"/>
  <c r="P5" i="24"/>
  <c r="O5" i="24"/>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AA214" i="22" l="1"/>
  <c r="Z214" i="22"/>
  <c r="W214" i="22"/>
  <c r="V214" i="22"/>
  <c r="Z213" i="22"/>
  <c r="Y213" i="22"/>
  <c r="X213" i="22"/>
  <c r="W213" i="22"/>
  <c r="V213" i="22"/>
  <c r="Z212" i="22"/>
  <c r="Y212" i="22"/>
  <c r="X212" i="22"/>
  <c r="W212" i="22"/>
  <c r="V212" i="22"/>
  <c r="Z211" i="22"/>
  <c r="Y211" i="22"/>
  <c r="X211" i="22"/>
  <c r="W211" i="22"/>
  <c r="V211" i="22"/>
  <c r="Z210" i="22"/>
  <c r="Y210" i="22"/>
  <c r="X210" i="22"/>
  <c r="W210" i="22"/>
  <c r="V210" i="22"/>
  <c r="Z209" i="22"/>
  <c r="Y209" i="22"/>
  <c r="X209" i="22"/>
  <c r="W209" i="22"/>
  <c r="V209" i="22"/>
  <c r="Z208" i="22"/>
  <c r="Y208" i="22"/>
  <c r="X208" i="22"/>
  <c r="W208" i="22"/>
  <c r="V208" i="22"/>
  <c r="Z207" i="22"/>
  <c r="Y207" i="22"/>
  <c r="X207" i="22"/>
  <c r="W207" i="22"/>
  <c r="V207" i="22"/>
  <c r="Z206" i="22"/>
  <c r="Y206" i="22"/>
  <c r="X206" i="22"/>
  <c r="W206" i="22"/>
  <c r="V206" i="22"/>
  <c r="Z205" i="22"/>
  <c r="Y205" i="22"/>
  <c r="X205" i="22"/>
  <c r="W205" i="22"/>
  <c r="V205" i="22"/>
  <c r="Z204" i="22"/>
  <c r="Y204" i="22"/>
  <c r="X204" i="22"/>
  <c r="W204" i="22"/>
  <c r="V204" i="22"/>
  <c r="Z203" i="22"/>
  <c r="Y203" i="22"/>
  <c r="X203" i="22"/>
  <c r="W203" i="22"/>
  <c r="V203" i="22"/>
  <c r="Z202" i="22"/>
  <c r="Y202" i="22"/>
  <c r="X202" i="22"/>
  <c r="W202" i="22"/>
  <c r="V202" i="22"/>
  <c r="Z201" i="22"/>
  <c r="Y201" i="22"/>
  <c r="X201" i="22"/>
  <c r="W201" i="22"/>
  <c r="V201" i="22"/>
  <c r="Z200" i="22"/>
  <c r="Y200" i="22"/>
  <c r="X200" i="22"/>
  <c r="W200" i="22"/>
  <c r="V200" i="22"/>
  <c r="Z199" i="22"/>
  <c r="Y199" i="22"/>
  <c r="X199" i="22"/>
  <c r="W199" i="22"/>
  <c r="V199" i="22"/>
  <c r="Z198" i="22"/>
  <c r="Y198" i="22"/>
  <c r="X198" i="22"/>
  <c r="W198" i="22"/>
  <c r="V198" i="22"/>
  <c r="Z197" i="22"/>
  <c r="Y197" i="22"/>
  <c r="X197" i="22"/>
  <c r="W197" i="22"/>
  <c r="V197" i="22"/>
  <c r="Z196" i="22"/>
  <c r="Y196" i="22"/>
  <c r="X196" i="22"/>
  <c r="W196" i="22"/>
  <c r="V196" i="22"/>
  <c r="Z195" i="22"/>
  <c r="Y195" i="22"/>
  <c r="X195" i="22"/>
  <c r="W195" i="22"/>
  <c r="V195" i="22"/>
  <c r="Z194" i="22"/>
  <c r="Y194" i="22"/>
  <c r="X194" i="22"/>
  <c r="W194" i="22"/>
  <c r="V194" i="22"/>
  <c r="AA193" i="22"/>
  <c r="Z193" i="22"/>
  <c r="Y193" i="22"/>
  <c r="X193" i="22"/>
  <c r="W193" i="22"/>
  <c r="V193" i="22"/>
  <c r="Z192" i="22"/>
  <c r="Y192" i="22"/>
  <c r="X192" i="22"/>
  <c r="W192" i="22"/>
  <c r="V192" i="22"/>
  <c r="Z191" i="22"/>
  <c r="Y191" i="22"/>
  <c r="X191" i="22"/>
  <c r="W191" i="22"/>
  <c r="V191" i="22"/>
  <c r="Z190" i="22"/>
  <c r="Y190" i="22"/>
  <c r="X190" i="22"/>
  <c r="W190" i="22"/>
  <c r="V190" i="22"/>
  <c r="Z189" i="22"/>
  <c r="Y189" i="22"/>
  <c r="X189" i="22"/>
  <c r="W189" i="22"/>
  <c r="V189" i="22"/>
  <c r="Z188" i="22"/>
  <c r="Y188" i="22"/>
  <c r="X188" i="22"/>
  <c r="W188" i="22"/>
  <c r="V188" i="22"/>
  <c r="AA187" i="22"/>
  <c r="Z187" i="22"/>
  <c r="Y187" i="22"/>
  <c r="X187" i="22"/>
  <c r="W187" i="22"/>
  <c r="V187" i="22"/>
  <c r="Z186" i="22"/>
  <c r="Y186" i="22"/>
  <c r="X186" i="22"/>
  <c r="W186" i="22"/>
  <c r="V186" i="22"/>
  <c r="Z185" i="22"/>
  <c r="Y185" i="22"/>
  <c r="X185" i="22"/>
  <c r="W185" i="22"/>
  <c r="V185" i="22"/>
  <c r="Z184" i="22"/>
  <c r="Y184" i="22"/>
  <c r="X184" i="22"/>
  <c r="W184" i="22"/>
  <c r="V184" i="22"/>
  <c r="Z183" i="22"/>
  <c r="Y183" i="22"/>
  <c r="X183" i="22"/>
  <c r="W183" i="22"/>
  <c r="V183" i="22"/>
  <c r="Z182" i="22"/>
  <c r="Y182" i="22"/>
  <c r="X182" i="22"/>
  <c r="W182" i="22"/>
  <c r="V182" i="22"/>
  <c r="Z181" i="22"/>
  <c r="Y181" i="22"/>
  <c r="X181" i="22"/>
  <c r="W181" i="22"/>
  <c r="V181" i="22"/>
  <c r="Z180" i="22"/>
  <c r="Y180" i="22"/>
  <c r="X180" i="22"/>
  <c r="W180" i="22"/>
  <c r="V180" i="22"/>
  <c r="Z179" i="22"/>
  <c r="Y179" i="22"/>
  <c r="X179" i="22"/>
  <c r="W179" i="22"/>
  <c r="V179" i="22"/>
  <c r="Z178" i="22"/>
  <c r="Y178" i="22"/>
  <c r="X178" i="22"/>
  <c r="W178" i="22"/>
  <c r="V178" i="22"/>
  <c r="Z177" i="22"/>
  <c r="Y177" i="22"/>
  <c r="X177" i="22"/>
  <c r="W177" i="22"/>
  <c r="V177" i="22"/>
  <c r="Z176" i="22"/>
  <c r="Y176" i="22"/>
  <c r="X176" i="22"/>
  <c r="W176" i="22"/>
  <c r="V176" i="22"/>
  <c r="Z175" i="22"/>
  <c r="Y175" i="22"/>
  <c r="X175" i="22"/>
  <c r="W175" i="22"/>
  <c r="V175" i="22"/>
  <c r="Z174" i="22"/>
  <c r="Y174" i="22"/>
  <c r="X174" i="22"/>
  <c r="W174" i="22"/>
  <c r="V174" i="22"/>
  <c r="Z173" i="22"/>
  <c r="Y173" i="22"/>
  <c r="X173" i="22"/>
  <c r="W173" i="22"/>
  <c r="V173" i="22"/>
  <c r="Z172" i="22"/>
  <c r="Y172" i="22"/>
  <c r="X172" i="22"/>
  <c r="W172" i="22"/>
  <c r="V172" i="22"/>
  <c r="Z171" i="22"/>
  <c r="Y171" i="22"/>
  <c r="X171" i="22"/>
  <c r="W171" i="22"/>
  <c r="V171" i="22"/>
  <c r="Z170" i="22"/>
  <c r="Y170" i="22"/>
  <c r="X170" i="22"/>
  <c r="W170" i="22"/>
  <c r="V170" i="22"/>
  <c r="Z169" i="22"/>
  <c r="Y169" i="22"/>
  <c r="X169" i="22"/>
  <c r="W169" i="22"/>
  <c r="V169" i="22"/>
  <c r="Z168" i="22"/>
  <c r="Y168" i="22"/>
  <c r="X168" i="22"/>
  <c r="W168" i="22"/>
  <c r="V168" i="22"/>
  <c r="Z167" i="22"/>
  <c r="Y167" i="22"/>
  <c r="X167" i="22"/>
  <c r="W167" i="22"/>
  <c r="V167" i="22"/>
  <c r="Z166" i="22"/>
  <c r="Y166" i="22"/>
  <c r="X166" i="22"/>
  <c r="W166" i="22"/>
  <c r="V166" i="22"/>
  <c r="Z165" i="22"/>
  <c r="Y165" i="22"/>
  <c r="X165" i="22"/>
  <c r="W165" i="22"/>
  <c r="V165" i="22"/>
  <c r="Z164" i="22"/>
  <c r="Y164" i="22"/>
  <c r="X164" i="22"/>
  <c r="W164" i="22"/>
  <c r="V164" i="22"/>
  <c r="Z163" i="22"/>
  <c r="Y163" i="22"/>
  <c r="X163" i="22"/>
  <c r="W163" i="22"/>
  <c r="V163" i="22"/>
  <c r="Z162" i="22"/>
  <c r="Y162" i="22"/>
  <c r="X162" i="22"/>
  <c r="W162" i="22"/>
  <c r="V162" i="22"/>
  <c r="Z161" i="22"/>
  <c r="Y161" i="22"/>
  <c r="X161" i="22"/>
  <c r="W161" i="22"/>
  <c r="V161" i="22"/>
  <c r="Z160" i="22"/>
  <c r="Y160" i="22"/>
  <c r="X160" i="22"/>
  <c r="W160" i="22"/>
  <c r="V160" i="22"/>
  <c r="Z159" i="22"/>
  <c r="Y159" i="22"/>
  <c r="X159" i="22"/>
  <c r="W159" i="22"/>
  <c r="V159" i="22"/>
  <c r="Z158" i="22"/>
  <c r="Y158" i="22"/>
  <c r="X158" i="22"/>
  <c r="W158" i="22"/>
  <c r="V158" i="22"/>
  <c r="Z157" i="22"/>
  <c r="Y157" i="22"/>
  <c r="X157" i="22"/>
  <c r="W157" i="22"/>
  <c r="V157" i="22"/>
  <c r="Z156" i="22"/>
  <c r="Y156" i="22"/>
  <c r="X156" i="22"/>
  <c r="W156" i="22"/>
  <c r="V156" i="22"/>
  <c r="Z155" i="22"/>
  <c r="Y155" i="22"/>
  <c r="X155" i="22"/>
  <c r="W155" i="22"/>
  <c r="V155" i="22"/>
  <c r="Z154" i="22"/>
  <c r="Y154" i="22"/>
  <c r="X154" i="22"/>
  <c r="W154" i="22"/>
  <c r="V154" i="22"/>
  <c r="Z153" i="22"/>
  <c r="Y153" i="22"/>
  <c r="X153" i="22"/>
  <c r="W153" i="22"/>
  <c r="V153" i="22"/>
  <c r="Z152" i="22"/>
  <c r="Y152" i="22"/>
  <c r="X152" i="22"/>
  <c r="W152" i="22"/>
  <c r="V152" i="22"/>
  <c r="Z151" i="22"/>
  <c r="Y151" i="22"/>
  <c r="X151" i="22"/>
  <c r="W151" i="22"/>
  <c r="V151" i="22"/>
  <c r="Z150" i="22"/>
  <c r="Y150" i="22"/>
  <c r="X150" i="22"/>
  <c r="W150" i="22"/>
  <c r="V150" i="22"/>
  <c r="AA149" i="22"/>
  <c r="Z149" i="22"/>
  <c r="Y149" i="22"/>
  <c r="X149" i="22"/>
  <c r="W149" i="22"/>
  <c r="V149" i="22"/>
  <c r="Z148" i="22"/>
  <c r="Y148" i="22"/>
  <c r="X148" i="22"/>
  <c r="W148" i="22"/>
  <c r="V148" i="22"/>
  <c r="Z147" i="22"/>
  <c r="Y147" i="22"/>
  <c r="X147" i="22"/>
  <c r="W147" i="22"/>
  <c r="V147" i="22"/>
  <c r="Z146" i="22"/>
  <c r="Y146" i="22"/>
  <c r="X146" i="22"/>
  <c r="W146" i="22"/>
  <c r="V146" i="22"/>
  <c r="Z145" i="22"/>
  <c r="Y145" i="22"/>
  <c r="X145" i="22"/>
  <c r="W145" i="22"/>
  <c r="V145" i="22"/>
  <c r="Z144" i="22"/>
  <c r="Y144" i="22"/>
  <c r="X144" i="22"/>
  <c r="W144" i="22"/>
  <c r="V144" i="22"/>
  <c r="Z143" i="22"/>
  <c r="Y143" i="22"/>
  <c r="X143" i="22"/>
  <c r="W143" i="22"/>
  <c r="V143" i="22"/>
  <c r="Z142" i="22"/>
  <c r="Y142" i="22"/>
  <c r="X142" i="22"/>
  <c r="W142" i="22"/>
  <c r="V142" i="22"/>
  <c r="Z141" i="22"/>
  <c r="Y141" i="22"/>
  <c r="X141" i="22"/>
  <c r="W141" i="22"/>
  <c r="V141" i="22"/>
  <c r="Z140" i="22"/>
  <c r="Y140" i="22"/>
  <c r="X140" i="22"/>
  <c r="W140" i="22"/>
  <c r="V140" i="22"/>
  <c r="Z139" i="22"/>
  <c r="Y139" i="22"/>
  <c r="X139" i="22"/>
  <c r="W139" i="22"/>
  <c r="V139" i="22"/>
  <c r="Z138" i="22"/>
  <c r="Y138" i="22"/>
  <c r="X138" i="22"/>
  <c r="W138" i="22"/>
  <c r="V138" i="22"/>
  <c r="Z137" i="22"/>
  <c r="Y137" i="22"/>
  <c r="X137" i="22"/>
  <c r="W137" i="22"/>
  <c r="V137" i="22"/>
  <c r="Z136" i="22"/>
  <c r="Y136" i="22"/>
  <c r="X136" i="22"/>
  <c r="W136" i="22"/>
  <c r="V136" i="22"/>
  <c r="Z135" i="22"/>
  <c r="Y135" i="22"/>
  <c r="X135" i="22"/>
  <c r="W135" i="22"/>
  <c r="V135" i="22"/>
  <c r="Z134" i="22"/>
  <c r="Y134" i="22"/>
  <c r="X134" i="22"/>
  <c r="W134" i="22"/>
  <c r="V134" i="22"/>
  <c r="Z133" i="22"/>
  <c r="Y133" i="22"/>
  <c r="X133" i="22"/>
  <c r="W133" i="22"/>
  <c r="V133" i="22"/>
  <c r="Z132" i="22"/>
  <c r="Y132" i="22"/>
  <c r="X132" i="22"/>
  <c r="W132" i="22"/>
  <c r="V132" i="22"/>
  <c r="Z131" i="22"/>
  <c r="Y131" i="22"/>
  <c r="X131" i="22"/>
  <c r="W131" i="22"/>
  <c r="V131" i="22"/>
  <c r="Z130" i="22"/>
  <c r="Y130" i="22"/>
  <c r="X130" i="22"/>
  <c r="W130" i="22"/>
  <c r="V130" i="22"/>
  <c r="Z129" i="22"/>
  <c r="Y129" i="22"/>
  <c r="X129" i="22"/>
  <c r="W129" i="22"/>
  <c r="V129" i="22"/>
  <c r="Z128" i="22"/>
  <c r="Y128" i="22"/>
  <c r="X128" i="22"/>
  <c r="W128" i="22"/>
  <c r="V128" i="22"/>
  <c r="Z127" i="22"/>
  <c r="Y127" i="22"/>
  <c r="X127" i="22"/>
  <c r="W127" i="22"/>
  <c r="V127" i="22"/>
  <c r="Z126" i="22"/>
  <c r="Y126" i="22"/>
  <c r="X126" i="22"/>
  <c r="W126" i="22"/>
  <c r="V126" i="22"/>
  <c r="Z125" i="22"/>
  <c r="Y125" i="22"/>
  <c r="X125" i="22"/>
  <c r="W125" i="22"/>
  <c r="V125" i="22"/>
  <c r="Z124" i="22"/>
  <c r="Y124" i="22"/>
  <c r="X124" i="22"/>
  <c r="W124" i="22"/>
  <c r="V124" i="22"/>
  <c r="Z123" i="22"/>
  <c r="Y123" i="22"/>
  <c r="X123" i="22"/>
  <c r="W123" i="22"/>
  <c r="V123" i="22"/>
  <c r="Z122" i="22"/>
  <c r="Y122" i="22"/>
  <c r="X122" i="22"/>
  <c r="W122" i="22"/>
  <c r="V122" i="22"/>
  <c r="AA121" i="22"/>
  <c r="Z121" i="22"/>
  <c r="Y121" i="22"/>
  <c r="X121" i="22"/>
  <c r="W121" i="22"/>
  <c r="V121" i="22"/>
  <c r="Z120" i="22"/>
  <c r="Y120" i="22"/>
  <c r="X120" i="22"/>
  <c r="W120" i="22"/>
  <c r="V120" i="22"/>
  <c r="Z119" i="22"/>
  <c r="Y119" i="22"/>
  <c r="X119" i="22"/>
  <c r="W119" i="22"/>
  <c r="V119" i="22"/>
  <c r="Z118" i="22"/>
  <c r="Y118" i="22"/>
  <c r="X118" i="22"/>
  <c r="W118" i="22"/>
  <c r="V118" i="22"/>
  <c r="Z117" i="22"/>
  <c r="Y117" i="22"/>
  <c r="X117" i="22"/>
  <c r="W117" i="22"/>
  <c r="V117" i="22"/>
  <c r="Z116" i="22"/>
  <c r="Y116" i="22"/>
  <c r="X116" i="22"/>
  <c r="W116" i="22"/>
  <c r="V116" i="22"/>
  <c r="Z115" i="22"/>
  <c r="Y115" i="22"/>
  <c r="X115" i="22"/>
  <c r="W115" i="22"/>
  <c r="V115" i="22"/>
  <c r="Z114" i="22"/>
  <c r="Y114" i="22"/>
  <c r="X114" i="22"/>
  <c r="W114" i="22"/>
  <c r="V114" i="22"/>
  <c r="Z113" i="22"/>
  <c r="Y113" i="22"/>
  <c r="X113" i="22"/>
  <c r="W113" i="22"/>
  <c r="V113" i="22"/>
  <c r="Z112" i="22"/>
  <c r="Y112" i="22"/>
  <c r="X112" i="22"/>
  <c r="W112" i="22"/>
  <c r="V112" i="22"/>
  <c r="Z111" i="22"/>
  <c r="Y111" i="22"/>
  <c r="X111" i="22"/>
  <c r="W111" i="22"/>
  <c r="V111" i="22"/>
  <c r="Z110" i="22"/>
  <c r="Y110" i="22"/>
  <c r="X110" i="22"/>
  <c r="W110" i="22"/>
  <c r="V110" i="22"/>
  <c r="Z109" i="22"/>
  <c r="Y109" i="22"/>
  <c r="X109" i="22"/>
  <c r="W109" i="22"/>
  <c r="V109" i="22"/>
  <c r="Z108" i="22"/>
  <c r="Y108" i="22"/>
  <c r="X108" i="22"/>
  <c r="W108" i="22"/>
  <c r="V108" i="22"/>
  <c r="Z107" i="22"/>
  <c r="Y107" i="22"/>
  <c r="X107" i="22"/>
  <c r="W107" i="22"/>
  <c r="V107" i="22"/>
  <c r="Z106" i="22"/>
  <c r="Y106" i="22"/>
  <c r="X106" i="22"/>
  <c r="W106" i="22"/>
  <c r="V106" i="22"/>
  <c r="Z105" i="22"/>
  <c r="Y105" i="22"/>
  <c r="X105" i="22"/>
  <c r="W105" i="22"/>
  <c r="V105" i="22"/>
  <c r="Z104" i="22"/>
  <c r="Y104" i="22"/>
  <c r="X104" i="22"/>
  <c r="W104" i="22"/>
  <c r="V104" i="22"/>
  <c r="Z103" i="22"/>
  <c r="Y103" i="22"/>
  <c r="X103" i="22"/>
  <c r="W103" i="22"/>
  <c r="V103" i="22"/>
  <c r="Z102" i="22"/>
  <c r="Y102" i="22"/>
  <c r="X102" i="22"/>
  <c r="W102" i="22"/>
  <c r="V102" i="22"/>
  <c r="Z101" i="22"/>
  <c r="Y101" i="22"/>
  <c r="X101" i="22"/>
  <c r="W101" i="22"/>
  <c r="V101" i="22"/>
  <c r="Z100" i="22"/>
  <c r="Y100" i="22"/>
  <c r="X100" i="22"/>
  <c r="W100" i="22"/>
  <c r="V100" i="22"/>
  <c r="Z99" i="22"/>
  <c r="Y99" i="22"/>
  <c r="X99" i="22"/>
  <c r="W99" i="22"/>
  <c r="V99" i="22"/>
  <c r="Z98" i="22"/>
  <c r="Y98" i="22"/>
  <c r="X98" i="22"/>
  <c r="W98" i="22"/>
  <c r="V98" i="22"/>
  <c r="Z97" i="22"/>
  <c r="Y97" i="22"/>
  <c r="X97" i="22"/>
  <c r="W97" i="22"/>
  <c r="V97" i="22"/>
  <c r="Z96" i="22"/>
  <c r="Y96" i="22"/>
  <c r="X96" i="22"/>
  <c r="W96" i="22"/>
  <c r="V96" i="22"/>
  <c r="Z95" i="22"/>
  <c r="Y95" i="22"/>
  <c r="X95" i="22"/>
  <c r="W95" i="22"/>
  <c r="V95" i="22"/>
  <c r="Z94" i="22"/>
  <c r="Y94" i="22"/>
  <c r="X94" i="22"/>
  <c r="W94" i="22"/>
  <c r="V94" i="22"/>
  <c r="Z93" i="22"/>
  <c r="Y93" i="22"/>
  <c r="X93" i="22"/>
  <c r="W93" i="22"/>
  <c r="V93" i="22"/>
  <c r="Z92" i="22"/>
  <c r="Y92" i="22"/>
  <c r="X92" i="22"/>
  <c r="W92" i="22"/>
  <c r="V92" i="22"/>
  <c r="Z91" i="22"/>
  <c r="Y91" i="22"/>
  <c r="X91" i="22"/>
  <c r="W91" i="22"/>
  <c r="V91" i="22"/>
  <c r="Z90" i="22"/>
  <c r="Y90" i="22"/>
  <c r="X90" i="22"/>
  <c r="W90" i="22"/>
  <c r="V90" i="22"/>
  <c r="Z89" i="22"/>
  <c r="Y89" i="22"/>
  <c r="X89" i="22"/>
  <c r="W89" i="22"/>
  <c r="V89" i="22"/>
  <c r="Z88" i="22"/>
  <c r="Y88" i="22"/>
  <c r="X88" i="22"/>
  <c r="W88" i="22"/>
  <c r="V88" i="22"/>
  <c r="Z87" i="22"/>
  <c r="Y87" i="22"/>
  <c r="X87" i="22"/>
  <c r="W87" i="22"/>
  <c r="V87" i="22"/>
  <c r="Z86" i="22"/>
  <c r="Y86" i="22"/>
  <c r="X86" i="22"/>
  <c r="W86" i="22"/>
  <c r="V86" i="22"/>
  <c r="Z85" i="22"/>
  <c r="Y85" i="22"/>
  <c r="X85" i="22"/>
  <c r="W85" i="22"/>
  <c r="V85" i="22"/>
  <c r="Z84" i="22"/>
  <c r="Y84" i="22"/>
  <c r="X84" i="22"/>
  <c r="W84" i="22"/>
  <c r="V84" i="22"/>
  <c r="Z83" i="22"/>
  <c r="Y83" i="22"/>
  <c r="X83" i="22"/>
  <c r="W83" i="22"/>
  <c r="V83" i="22"/>
  <c r="Z82" i="22"/>
  <c r="Y82" i="22"/>
  <c r="X82" i="22"/>
  <c r="W82" i="22"/>
  <c r="V82" i="22"/>
  <c r="Z81" i="22"/>
  <c r="Y81" i="22"/>
  <c r="X81" i="22"/>
  <c r="W81" i="22"/>
  <c r="V81" i="22"/>
  <c r="Z80" i="22"/>
  <c r="Y80" i="22"/>
  <c r="X80" i="22"/>
  <c r="W80" i="22"/>
  <c r="V80" i="22"/>
  <c r="Z79" i="22"/>
  <c r="Y79" i="22"/>
  <c r="X79" i="22"/>
  <c r="W79" i="22"/>
  <c r="V79" i="22"/>
  <c r="Z78" i="22"/>
  <c r="Y78" i="22"/>
  <c r="X78" i="22"/>
  <c r="W78" i="22"/>
  <c r="V78" i="22"/>
  <c r="Z77" i="22"/>
  <c r="Y77" i="22"/>
  <c r="X77" i="22"/>
  <c r="W77" i="22"/>
  <c r="V77" i="22"/>
  <c r="Z76" i="22"/>
  <c r="Y76" i="22"/>
  <c r="X76" i="22"/>
  <c r="W76" i="22"/>
  <c r="V76" i="22"/>
  <c r="Z75" i="22"/>
  <c r="Y75" i="22"/>
  <c r="X75" i="22"/>
  <c r="W75" i="22"/>
  <c r="V75" i="22"/>
  <c r="Z74" i="22"/>
  <c r="Y74" i="22"/>
  <c r="X74" i="22"/>
  <c r="W74" i="22"/>
  <c r="V74" i="22"/>
  <c r="Z73" i="22"/>
  <c r="Y73" i="22"/>
  <c r="X73" i="22"/>
  <c r="W73" i="22"/>
  <c r="V73" i="22"/>
  <c r="Z72" i="22"/>
  <c r="Y72" i="22"/>
  <c r="X72" i="22"/>
  <c r="W72" i="22"/>
  <c r="V72" i="22"/>
  <c r="Z71" i="22"/>
  <c r="Y71" i="22"/>
  <c r="X71" i="22"/>
  <c r="W71" i="22"/>
  <c r="V71" i="22"/>
  <c r="Z70" i="22"/>
  <c r="Y70" i="22"/>
  <c r="X70" i="22"/>
  <c r="W70" i="22"/>
  <c r="V70" i="22"/>
  <c r="Z69" i="22"/>
  <c r="Y69" i="22"/>
  <c r="X69" i="22"/>
  <c r="W69" i="22"/>
  <c r="V69" i="22"/>
  <c r="Z68" i="22"/>
  <c r="Y68" i="22"/>
  <c r="X68" i="22"/>
  <c r="W68" i="22"/>
  <c r="V68" i="22"/>
  <c r="Z67" i="22"/>
  <c r="Y67" i="22"/>
  <c r="X67" i="22"/>
  <c r="W67" i="22"/>
  <c r="V67" i="22"/>
  <c r="Z66" i="22"/>
  <c r="Y66" i="22"/>
  <c r="X66" i="22"/>
  <c r="W66" i="22"/>
  <c r="V66" i="22"/>
  <c r="Z65" i="22"/>
  <c r="Y65" i="22"/>
  <c r="X65" i="22"/>
  <c r="W65" i="22"/>
  <c r="V65" i="22"/>
  <c r="Z64" i="22"/>
  <c r="Y64" i="22"/>
  <c r="X64" i="22"/>
  <c r="W64" i="22"/>
  <c r="V64" i="22"/>
  <c r="Z63" i="22"/>
  <c r="Y63" i="22"/>
  <c r="X63" i="22"/>
  <c r="W63" i="22"/>
  <c r="V63" i="22"/>
  <c r="Z62" i="22"/>
  <c r="Y62" i="22"/>
  <c r="X62" i="22"/>
  <c r="W62" i="22"/>
  <c r="V62" i="22"/>
  <c r="Z61" i="22"/>
  <c r="Y61" i="22"/>
  <c r="X61" i="22"/>
  <c r="W61" i="22"/>
  <c r="V61" i="22"/>
  <c r="Z60" i="22"/>
  <c r="Y60" i="22"/>
  <c r="X60" i="22"/>
  <c r="W60" i="22"/>
  <c r="V60" i="22"/>
  <c r="Z59" i="22"/>
  <c r="Y59" i="22"/>
  <c r="X59" i="22"/>
  <c r="W59" i="22"/>
  <c r="V59" i="22"/>
  <c r="Z58" i="22"/>
  <c r="Y58" i="22"/>
  <c r="X58" i="22"/>
  <c r="W58" i="22"/>
  <c r="V58" i="22"/>
  <c r="Z57" i="22"/>
  <c r="Y57" i="22"/>
  <c r="X57" i="22"/>
  <c r="W57" i="22"/>
  <c r="V57" i="22"/>
  <c r="Z56" i="22"/>
  <c r="Y56" i="22"/>
  <c r="X56" i="22"/>
  <c r="W56" i="22"/>
  <c r="V56" i="22"/>
  <c r="Z55" i="22"/>
  <c r="Y55" i="22"/>
  <c r="X55" i="22"/>
  <c r="W55" i="22"/>
  <c r="V55" i="22"/>
  <c r="Z54" i="22"/>
  <c r="Y54" i="22"/>
  <c r="X54" i="22"/>
  <c r="W54" i="22"/>
  <c r="V54" i="22"/>
  <c r="Z53" i="22"/>
  <c r="Y53" i="22"/>
  <c r="X53" i="22"/>
  <c r="W53" i="22"/>
  <c r="V53" i="22"/>
  <c r="Z52" i="22"/>
  <c r="Y52" i="22"/>
  <c r="X52" i="22"/>
  <c r="W52" i="22"/>
  <c r="V52" i="22"/>
  <c r="Z51" i="22"/>
  <c r="Y51" i="22"/>
  <c r="X51" i="22"/>
  <c r="W51" i="22"/>
  <c r="V51" i="22"/>
  <c r="Z50" i="22"/>
  <c r="Y50" i="22"/>
  <c r="X50" i="22"/>
  <c r="W50" i="22"/>
  <c r="V50" i="22"/>
  <c r="Z49" i="22"/>
  <c r="Y49" i="22"/>
  <c r="X49" i="22"/>
  <c r="W49" i="22"/>
  <c r="V49" i="22"/>
  <c r="Z48" i="22"/>
  <c r="Y48" i="22"/>
  <c r="X48" i="22"/>
  <c r="W48" i="22"/>
  <c r="V48" i="22"/>
  <c r="Z47" i="22"/>
  <c r="Y47" i="22"/>
  <c r="X47" i="22"/>
  <c r="W47" i="22"/>
  <c r="V47" i="22"/>
  <c r="Z46" i="22"/>
  <c r="Y46" i="22"/>
  <c r="X46" i="22"/>
  <c r="W46" i="22"/>
  <c r="V46" i="22"/>
  <c r="Z45" i="22"/>
  <c r="Y45" i="22"/>
  <c r="X45" i="22"/>
  <c r="W45" i="22"/>
  <c r="V45" i="22"/>
  <c r="Z44" i="22"/>
  <c r="Y44" i="22"/>
  <c r="X44" i="22"/>
  <c r="W44" i="22"/>
  <c r="V44" i="22"/>
  <c r="Z43" i="22"/>
  <c r="Y43" i="22"/>
  <c r="X43" i="22"/>
  <c r="W43" i="22"/>
  <c r="V43" i="22"/>
  <c r="Z42" i="22"/>
  <c r="Y42" i="22"/>
  <c r="X42" i="22"/>
  <c r="W42" i="22"/>
  <c r="V42" i="22"/>
  <c r="Z41" i="22"/>
  <c r="Y41" i="22"/>
  <c r="X41" i="22"/>
  <c r="W41" i="22"/>
  <c r="V41" i="22"/>
  <c r="Z40" i="22"/>
  <c r="Y40" i="22"/>
  <c r="X40" i="22"/>
  <c r="W40" i="22"/>
  <c r="V40" i="22"/>
  <c r="Z39" i="22"/>
  <c r="Y39" i="22"/>
  <c r="X39" i="22"/>
  <c r="W39" i="22"/>
  <c r="V39" i="22"/>
  <c r="Z38" i="22"/>
  <c r="Y38" i="22"/>
  <c r="X38" i="22"/>
  <c r="W38" i="22"/>
  <c r="V38" i="22"/>
  <c r="Z37" i="22"/>
  <c r="Y37" i="22"/>
  <c r="X37" i="22"/>
  <c r="W37" i="22"/>
  <c r="V37" i="22"/>
  <c r="Z36" i="22"/>
  <c r="Y36" i="22"/>
  <c r="X36" i="22"/>
  <c r="W36" i="22"/>
  <c r="V36" i="22"/>
  <c r="Z35" i="22"/>
  <c r="Y35" i="22"/>
  <c r="X35" i="22"/>
  <c r="W35" i="22"/>
  <c r="V35" i="22"/>
  <c r="Z34" i="22"/>
  <c r="Y34" i="22"/>
  <c r="X34" i="22"/>
  <c r="W34" i="22"/>
  <c r="V34" i="22"/>
  <c r="Z33" i="22"/>
  <c r="Y33" i="22"/>
  <c r="X33" i="22"/>
  <c r="W33" i="22"/>
  <c r="V33" i="22"/>
  <c r="Z32" i="22"/>
  <c r="Y32" i="22"/>
  <c r="X32" i="22"/>
  <c r="W32" i="22"/>
  <c r="V32" i="22"/>
  <c r="Z31" i="22"/>
  <c r="Y31" i="22"/>
  <c r="X31" i="22"/>
  <c r="W31" i="22"/>
  <c r="V31" i="22"/>
  <c r="Z30" i="22"/>
  <c r="Y30" i="22"/>
  <c r="X30" i="22"/>
  <c r="W30" i="22"/>
  <c r="V30" i="22"/>
  <c r="Z29" i="22"/>
  <c r="Y29" i="22"/>
  <c r="X29" i="22"/>
  <c r="W29" i="22"/>
  <c r="V29" i="22"/>
  <c r="Z28" i="22"/>
  <c r="Y28" i="22"/>
  <c r="X28" i="22"/>
  <c r="W28" i="22"/>
  <c r="V28" i="22"/>
  <c r="Z27" i="22"/>
  <c r="Y27" i="22"/>
  <c r="X27" i="22"/>
  <c r="W27" i="22"/>
  <c r="V27" i="22"/>
  <c r="Z26" i="22"/>
  <c r="Y26" i="22"/>
  <c r="X26" i="22"/>
  <c r="W26" i="22"/>
  <c r="V26" i="22"/>
  <c r="Z25" i="22"/>
  <c r="Y25" i="22"/>
  <c r="X25" i="22"/>
  <c r="W25" i="22"/>
  <c r="V25" i="22"/>
  <c r="Z24" i="22"/>
  <c r="Y24" i="22"/>
  <c r="X24" i="22"/>
  <c r="W24" i="22"/>
  <c r="V24" i="22"/>
  <c r="Z23" i="22"/>
  <c r="Y23" i="22"/>
  <c r="X23" i="22"/>
  <c r="W23" i="22"/>
  <c r="V23" i="22"/>
  <c r="Z22" i="22"/>
  <c r="Y22" i="22"/>
  <c r="X22" i="22"/>
  <c r="W22" i="22"/>
  <c r="V22" i="22"/>
  <c r="Z21" i="22"/>
  <c r="Y21" i="22"/>
  <c r="X21" i="22"/>
  <c r="W21" i="22"/>
  <c r="V21" i="22"/>
  <c r="AA20" i="22"/>
  <c r="Z20" i="22"/>
  <c r="Y20" i="22"/>
  <c r="X20" i="22"/>
  <c r="W20" i="22"/>
  <c r="V20" i="22"/>
  <c r="Z19" i="22"/>
  <c r="Y19" i="22"/>
  <c r="X19" i="22"/>
  <c r="W19" i="22"/>
  <c r="V19" i="22"/>
  <c r="Z18" i="22"/>
  <c r="Y18" i="22"/>
  <c r="X18" i="22"/>
  <c r="W18" i="22"/>
  <c r="V18" i="22"/>
  <c r="Z17" i="22"/>
  <c r="Y17" i="22"/>
  <c r="X17" i="22"/>
  <c r="W17" i="22"/>
  <c r="V17" i="22"/>
  <c r="AA16" i="22"/>
  <c r="Z16" i="22"/>
  <c r="Y16" i="22"/>
  <c r="X16" i="22"/>
  <c r="W16" i="22"/>
  <c r="V16" i="22"/>
  <c r="Z15" i="22"/>
  <c r="Y15" i="22"/>
  <c r="X15" i="22"/>
  <c r="W15" i="22"/>
  <c r="V15" i="22"/>
  <c r="Z14" i="22"/>
  <c r="Y14" i="22"/>
  <c r="X14" i="22"/>
  <c r="W14" i="22"/>
  <c r="V14" i="22"/>
  <c r="Z13" i="22"/>
  <c r="Y13" i="22"/>
  <c r="X13" i="22"/>
  <c r="W13" i="22"/>
  <c r="V13" i="22"/>
  <c r="Z12" i="22"/>
  <c r="Y12" i="22"/>
  <c r="X12" i="22"/>
  <c r="W12" i="22"/>
  <c r="V12" i="22"/>
  <c r="Z11" i="22"/>
  <c r="Y11" i="22"/>
  <c r="X11" i="22"/>
  <c r="W11" i="22"/>
  <c r="V11" i="22"/>
  <c r="Z10" i="22"/>
  <c r="Y10" i="22"/>
  <c r="X10" i="22"/>
  <c r="W10" i="22"/>
  <c r="V10" i="22"/>
  <c r="Z9" i="22"/>
  <c r="Y9" i="22"/>
  <c r="X9" i="22"/>
  <c r="W9" i="22"/>
  <c r="V9" i="22"/>
  <c r="Z8" i="22"/>
  <c r="Y8" i="22"/>
  <c r="X8" i="22"/>
  <c r="W8" i="22"/>
  <c r="V8" i="22"/>
  <c r="Z7" i="22"/>
  <c r="Y7" i="22"/>
  <c r="X7" i="22"/>
  <c r="W7" i="22"/>
  <c r="V7" i="22"/>
  <c r="Z6" i="22"/>
  <c r="Y6" i="22"/>
  <c r="X6" i="22"/>
  <c r="W6" i="22"/>
  <c r="V6" i="22"/>
  <c r="Z5" i="22"/>
  <c r="Y5" i="22"/>
  <c r="X5" i="22"/>
  <c r="W5" i="22"/>
  <c r="V5" i="22"/>
  <c r="BI763" i="21"/>
  <c r="BH763" i="21"/>
  <c r="BE763" i="21"/>
  <c r="BD763" i="21"/>
  <c r="BH762" i="21"/>
  <c r="BG762" i="21"/>
  <c r="BF762" i="21"/>
  <c r="BE762" i="21"/>
  <c r="BD762" i="21"/>
  <c r="BH761" i="21"/>
  <c r="BG761" i="21"/>
  <c r="BF761" i="21"/>
  <c r="BE761" i="21"/>
  <c r="BD761" i="21"/>
  <c r="BH760" i="21"/>
  <c r="BG760" i="21"/>
  <c r="BF760" i="21"/>
  <c r="BE760" i="21"/>
  <c r="BD760" i="21"/>
  <c r="BH759" i="21"/>
  <c r="BG759" i="21"/>
  <c r="BF759" i="21"/>
  <c r="BE759" i="21"/>
  <c r="BD759" i="21"/>
  <c r="BH758" i="21"/>
  <c r="BG758" i="21"/>
  <c r="BF758" i="21"/>
  <c r="BE758" i="21"/>
  <c r="BD758" i="21"/>
  <c r="BH757" i="21"/>
  <c r="BG757" i="21"/>
  <c r="BF757" i="21"/>
  <c r="BE757" i="21"/>
  <c r="BD757" i="21"/>
  <c r="BH756" i="21"/>
  <c r="BG756" i="21"/>
  <c r="BF756" i="21"/>
  <c r="BE756" i="21"/>
  <c r="BD756" i="21"/>
  <c r="BH755" i="21"/>
  <c r="BG755" i="21"/>
  <c r="BF755" i="21"/>
  <c r="BE755" i="21"/>
  <c r="BD755" i="21"/>
  <c r="BH754" i="21"/>
  <c r="BG754" i="21"/>
  <c r="BF754" i="21"/>
  <c r="BE754" i="21"/>
  <c r="BD754" i="21"/>
  <c r="BH753" i="21"/>
  <c r="BG753" i="21"/>
  <c r="BF753" i="21"/>
  <c r="BE753" i="21"/>
  <c r="BD753" i="21"/>
  <c r="BH752" i="21"/>
  <c r="BG752" i="21"/>
  <c r="BF752" i="21"/>
  <c r="BE752" i="21"/>
  <c r="BD752" i="21"/>
  <c r="BH751" i="21"/>
  <c r="BG751" i="21"/>
  <c r="BF751" i="21"/>
  <c r="BE751" i="21"/>
  <c r="BD751" i="21"/>
  <c r="BH750" i="21"/>
  <c r="BG750" i="21"/>
  <c r="BF750" i="21"/>
  <c r="BE750" i="21"/>
  <c r="BD750" i="21"/>
  <c r="BH749" i="21"/>
  <c r="BG749" i="21"/>
  <c r="BF749" i="21"/>
  <c r="BE749" i="21"/>
  <c r="BD749" i="21"/>
  <c r="BH748" i="21"/>
  <c r="BG748" i="21"/>
  <c r="BF748" i="21"/>
  <c r="BE748" i="21"/>
  <c r="BD748" i="21"/>
  <c r="BH747" i="21"/>
  <c r="BG747" i="21"/>
  <c r="BF747" i="21"/>
  <c r="BE747" i="21"/>
  <c r="BD747" i="21"/>
  <c r="BH746" i="21"/>
  <c r="BG746" i="21"/>
  <c r="BF746" i="21"/>
  <c r="BE746" i="21"/>
  <c r="BD746" i="21"/>
  <c r="BH745" i="21"/>
  <c r="BG745" i="21"/>
  <c r="BF745" i="21"/>
  <c r="BE745" i="21"/>
  <c r="BD745" i="21"/>
  <c r="BH744" i="21"/>
  <c r="BG744" i="21"/>
  <c r="BF744" i="21"/>
  <c r="BE744" i="21"/>
  <c r="BD744" i="21"/>
  <c r="BH743" i="21"/>
  <c r="BG743" i="21"/>
  <c r="BF743" i="21"/>
  <c r="BE743" i="21"/>
  <c r="BD743" i="21"/>
  <c r="BH742" i="21"/>
  <c r="BG742" i="21"/>
  <c r="BF742" i="21"/>
  <c r="BE742" i="21"/>
  <c r="BD742" i="21"/>
  <c r="BH741" i="21"/>
  <c r="BG741" i="21"/>
  <c r="BF741" i="21"/>
  <c r="BE741" i="21"/>
  <c r="BD741" i="21"/>
  <c r="BH740" i="21"/>
  <c r="BG740" i="21"/>
  <c r="BF740" i="21"/>
  <c r="BE740" i="21"/>
  <c r="BD740" i="21"/>
  <c r="BH739" i="21"/>
  <c r="BG739" i="21"/>
  <c r="BF739" i="21"/>
  <c r="BE739" i="21"/>
  <c r="BD739" i="21"/>
  <c r="BH738" i="21"/>
  <c r="BG738" i="21"/>
  <c r="BF738" i="21"/>
  <c r="BE738" i="21"/>
  <c r="BD738" i="21"/>
  <c r="BH737" i="21"/>
  <c r="BG737" i="21"/>
  <c r="BF737" i="21"/>
  <c r="BE737" i="21"/>
  <c r="BD737" i="21"/>
  <c r="BH736" i="21"/>
  <c r="BG736" i="21"/>
  <c r="BF736" i="21"/>
  <c r="BE736" i="21"/>
  <c r="BD736" i="21"/>
  <c r="BH735" i="21"/>
  <c r="BG735" i="21"/>
  <c r="BF735" i="21"/>
  <c r="BE735" i="21"/>
  <c r="BD735" i="21"/>
  <c r="BH734" i="21"/>
  <c r="BG734" i="21"/>
  <c r="BF734" i="21"/>
  <c r="BE734" i="21"/>
  <c r="BD734" i="21"/>
  <c r="BH733" i="21"/>
  <c r="BG733" i="21"/>
  <c r="BF733" i="21"/>
  <c r="BE733" i="21"/>
  <c r="BD733" i="21"/>
  <c r="BH732" i="21"/>
  <c r="BG732" i="21"/>
  <c r="BF732" i="21"/>
  <c r="BE732" i="21"/>
  <c r="BD732" i="21"/>
  <c r="BH731" i="21"/>
  <c r="BG731" i="21"/>
  <c r="BF731" i="21"/>
  <c r="BE731" i="21"/>
  <c r="BD731" i="21"/>
  <c r="BH730" i="21"/>
  <c r="BG730" i="21"/>
  <c r="BF730" i="21"/>
  <c r="BE730" i="21"/>
  <c r="BD730" i="21"/>
  <c r="BH729" i="21"/>
  <c r="BG729" i="21"/>
  <c r="BF729" i="21"/>
  <c r="BE729" i="21"/>
  <c r="BD729" i="21"/>
  <c r="BH728" i="21"/>
  <c r="BG728" i="21"/>
  <c r="BF728" i="21"/>
  <c r="BE728" i="21"/>
  <c r="BD728" i="21"/>
  <c r="BH727" i="21"/>
  <c r="BG727" i="21"/>
  <c r="BF727" i="21"/>
  <c r="BE727" i="21"/>
  <c r="BD727" i="21"/>
  <c r="BH726" i="21"/>
  <c r="BG726" i="21"/>
  <c r="BF726" i="21"/>
  <c r="BE726" i="21"/>
  <c r="BD726" i="21"/>
  <c r="BH725" i="21"/>
  <c r="BG725" i="21"/>
  <c r="BF725" i="21"/>
  <c r="BE725" i="21"/>
  <c r="BD725" i="21"/>
  <c r="BH724" i="21"/>
  <c r="BG724" i="21"/>
  <c r="BF724" i="21"/>
  <c r="BE724" i="21"/>
  <c r="BD724" i="21"/>
  <c r="BH723" i="21"/>
  <c r="BG723" i="21"/>
  <c r="BF723" i="21"/>
  <c r="BE723" i="21"/>
  <c r="BD723" i="21"/>
  <c r="BH722" i="21"/>
  <c r="BG722" i="21"/>
  <c r="BF722" i="21"/>
  <c r="BE722" i="21"/>
  <c r="BD722" i="21"/>
  <c r="BH721" i="21"/>
  <c r="BG721" i="21"/>
  <c r="BF721" i="21"/>
  <c r="BE721" i="21"/>
  <c r="BD721" i="21"/>
  <c r="BH720" i="21"/>
  <c r="BG720" i="21"/>
  <c r="BF720" i="21"/>
  <c r="BE720" i="21"/>
  <c r="BD720" i="21"/>
  <c r="BH719" i="21"/>
  <c r="BG719" i="21"/>
  <c r="BF719" i="21"/>
  <c r="BE719" i="21"/>
  <c r="BD719" i="21"/>
  <c r="BH718" i="21"/>
  <c r="BG718" i="21"/>
  <c r="BF718" i="21"/>
  <c r="BE718" i="21"/>
  <c r="BD718" i="21"/>
  <c r="BH717" i="21"/>
  <c r="BG717" i="21"/>
  <c r="BF717" i="21"/>
  <c r="BE717" i="21"/>
  <c r="BD717" i="21"/>
  <c r="BH716" i="21"/>
  <c r="BG716" i="21"/>
  <c r="BF716" i="21"/>
  <c r="BE716" i="21"/>
  <c r="BD716" i="21"/>
  <c r="BH715" i="21"/>
  <c r="BG715" i="21"/>
  <c r="BF715" i="21"/>
  <c r="BE715" i="21"/>
  <c r="BD715" i="21"/>
  <c r="BI714" i="21"/>
  <c r="BH714" i="21"/>
  <c r="BG714" i="21"/>
  <c r="BF714" i="21"/>
  <c r="BE714" i="21"/>
  <c r="BD714" i="21"/>
  <c r="BH713" i="21"/>
  <c r="BG713" i="21"/>
  <c r="BF713" i="21"/>
  <c r="BE713" i="21"/>
  <c r="BD713" i="21"/>
  <c r="BH712" i="21"/>
  <c r="BG712" i="21"/>
  <c r="BF712" i="21"/>
  <c r="BE712" i="21"/>
  <c r="BD712" i="21"/>
  <c r="BH711" i="21"/>
  <c r="BG711" i="21"/>
  <c r="BF711" i="21"/>
  <c r="BE711" i="21"/>
  <c r="BD711" i="21"/>
  <c r="BH710" i="21"/>
  <c r="BG710" i="21"/>
  <c r="BF710" i="21"/>
  <c r="BE710" i="21"/>
  <c r="BD710" i="21"/>
  <c r="BH709" i="21"/>
  <c r="BG709" i="21"/>
  <c r="BF709" i="21"/>
  <c r="BE709" i="21"/>
  <c r="BD709" i="21"/>
  <c r="BH708" i="21"/>
  <c r="BG708" i="21"/>
  <c r="BF708" i="21"/>
  <c r="BE708" i="21"/>
  <c r="BD708" i="21"/>
  <c r="BH707" i="21"/>
  <c r="BG707" i="21"/>
  <c r="BF707" i="21"/>
  <c r="BE707" i="21"/>
  <c r="BD707" i="21"/>
  <c r="BH706" i="21"/>
  <c r="BG706" i="21"/>
  <c r="BF706" i="21"/>
  <c r="BE706" i="21"/>
  <c r="BD706" i="21"/>
  <c r="BH705" i="21"/>
  <c r="BG705" i="21"/>
  <c r="BF705" i="21"/>
  <c r="BE705" i="21"/>
  <c r="BD705" i="21"/>
  <c r="BH704" i="21"/>
  <c r="BG704" i="21"/>
  <c r="BF704" i="21"/>
  <c r="BE704" i="21"/>
  <c r="BD704" i="21"/>
  <c r="BH703" i="21"/>
  <c r="BG703" i="21"/>
  <c r="BF703" i="21"/>
  <c r="BE703" i="21"/>
  <c r="BD703" i="21"/>
  <c r="BH702" i="21"/>
  <c r="BG702" i="21"/>
  <c r="BF702" i="21"/>
  <c r="BE702" i="21"/>
  <c r="BD702" i="21"/>
  <c r="BH701" i="21"/>
  <c r="BG701" i="21"/>
  <c r="BF701" i="21"/>
  <c r="BE701" i="21"/>
  <c r="BD701" i="21"/>
  <c r="BH700" i="21"/>
  <c r="BG700" i="21"/>
  <c r="BF700" i="21"/>
  <c r="BE700" i="21"/>
  <c r="BD700" i="21"/>
  <c r="BH699" i="21"/>
  <c r="BG699" i="21"/>
  <c r="BF699" i="21"/>
  <c r="BE699" i="21"/>
  <c r="BD699" i="21"/>
  <c r="BH698" i="21"/>
  <c r="BG698" i="21"/>
  <c r="BF698" i="21"/>
  <c r="BE698" i="21"/>
  <c r="BD698" i="21"/>
  <c r="BH697" i="21"/>
  <c r="BG697" i="21"/>
  <c r="BF697" i="21"/>
  <c r="BE697" i="21"/>
  <c r="BD697" i="21"/>
  <c r="BH696" i="21"/>
  <c r="BG696" i="21"/>
  <c r="BF696" i="21"/>
  <c r="BE696" i="21"/>
  <c r="BD696" i="21"/>
  <c r="BH695" i="21"/>
  <c r="BG695" i="21"/>
  <c r="BF695" i="21"/>
  <c r="BE695" i="21"/>
  <c r="BD695" i="21"/>
  <c r="BH694" i="21"/>
  <c r="BG694" i="21"/>
  <c r="BF694" i="21"/>
  <c r="BE694" i="21"/>
  <c r="BD694" i="21"/>
  <c r="BH693" i="21"/>
  <c r="BG693" i="21"/>
  <c r="BF693" i="21"/>
  <c r="BE693" i="21"/>
  <c r="BD693" i="21"/>
  <c r="BH692" i="21"/>
  <c r="BG692" i="21"/>
  <c r="BF692" i="21"/>
  <c r="BE692" i="21"/>
  <c r="BD692" i="21"/>
  <c r="BH691" i="21"/>
  <c r="BG691" i="21"/>
  <c r="BF691" i="21"/>
  <c r="BE691" i="21"/>
  <c r="BD691" i="21"/>
  <c r="BH690" i="21"/>
  <c r="BG690" i="21"/>
  <c r="BF690" i="21"/>
  <c r="BE690" i="21"/>
  <c r="BD690" i="21"/>
  <c r="BH689" i="21"/>
  <c r="BG689" i="21"/>
  <c r="BF689" i="21"/>
  <c r="BE689" i="21"/>
  <c r="BD689" i="21"/>
  <c r="BH688" i="21"/>
  <c r="BG688" i="21"/>
  <c r="BF688" i="21"/>
  <c r="BE688" i="21"/>
  <c r="BD688" i="21"/>
  <c r="BH687" i="21"/>
  <c r="BG687" i="21"/>
  <c r="BF687" i="21"/>
  <c r="BE687" i="21"/>
  <c r="BD687" i="21"/>
  <c r="BH686" i="21"/>
  <c r="BG686" i="21"/>
  <c r="BF686" i="21"/>
  <c r="BE686" i="21"/>
  <c r="BD686" i="21"/>
  <c r="BH685" i="21"/>
  <c r="BG685" i="21"/>
  <c r="BF685" i="21"/>
  <c r="BE685" i="21"/>
  <c r="BD685" i="21"/>
  <c r="BH684" i="21"/>
  <c r="BG684" i="21"/>
  <c r="BF684" i="21"/>
  <c r="BE684" i="21"/>
  <c r="BD684" i="21"/>
  <c r="BH683" i="21"/>
  <c r="BG683" i="21"/>
  <c r="BF683" i="21"/>
  <c r="BE683" i="21"/>
  <c r="BD683" i="21"/>
  <c r="BH682" i="21"/>
  <c r="BG682" i="21"/>
  <c r="BF682" i="21"/>
  <c r="BE682" i="21"/>
  <c r="BD682" i="21"/>
  <c r="BH681" i="21"/>
  <c r="BG681" i="21"/>
  <c r="BF681" i="21"/>
  <c r="BE681" i="21"/>
  <c r="BD681" i="21"/>
  <c r="BH680" i="21"/>
  <c r="BG680" i="21"/>
  <c r="BF680" i="21"/>
  <c r="BE680" i="21"/>
  <c r="BD680" i="21"/>
  <c r="BH679" i="21"/>
  <c r="BG679" i="21"/>
  <c r="BF679" i="21"/>
  <c r="BE679" i="21"/>
  <c r="BD679" i="21"/>
  <c r="BH678" i="21"/>
  <c r="BG678" i="21"/>
  <c r="BF678" i="21"/>
  <c r="BE678" i="21"/>
  <c r="BD678" i="21"/>
  <c r="BH677" i="21"/>
  <c r="BG677" i="21"/>
  <c r="BF677" i="21"/>
  <c r="BE677" i="21"/>
  <c r="BD677" i="21"/>
  <c r="BH676" i="21"/>
  <c r="BG676" i="21"/>
  <c r="BF676" i="21"/>
  <c r="BE676" i="21"/>
  <c r="BD676" i="21"/>
  <c r="BH675" i="21"/>
  <c r="BG675" i="21"/>
  <c r="BF675" i="21"/>
  <c r="BE675" i="21"/>
  <c r="BD675" i="21"/>
  <c r="BH674" i="21"/>
  <c r="BG674" i="21"/>
  <c r="BF674" i="21"/>
  <c r="BE674" i="21"/>
  <c r="BD674" i="21"/>
  <c r="BH673" i="21"/>
  <c r="BG673" i="21"/>
  <c r="BF673" i="21"/>
  <c r="BE673" i="21"/>
  <c r="BD673" i="21"/>
  <c r="BH672" i="21"/>
  <c r="BG672" i="21"/>
  <c r="BF672" i="21"/>
  <c r="BE672" i="21"/>
  <c r="BD672" i="21"/>
  <c r="BH671" i="21"/>
  <c r="BG671" i="21"/>
  <c r="BF671" i="21"/>
  <c r="BE671" i="21"/>
  <c r="BD671" i="21"/>
  <c r="BH670" i="21"/>
  <c r="BG670" i="21"/>
  <c r="BF670" i="21"/>
  <c r="BE670" i="21"/>
  <c r="BD670" i="21"/>
  <c r="BH669" i="21"/>
  <c r="BG669" i="21"/>
  <c r="BF669" i="21"/>
  <c r="BE669" i="21"/>
  <c r="BD669" i="21"/>
  <c r="BH668" i="21"/>
  <c r="BG668" i="21"/>
  <c r="BF668" i="21"/>
  <c r="BE668" i="21"/>
  <c r="BD668" i="21"/>
  <c r="BH667" i="21"/>
  <c r="BG667" i="21"/>
  <c r="BF667" i="21"/>
  <c r="BE667" i="21"/>
  <c r="BD667" i="21"/>
  <c r="BH666" i="21"/>
  <c r="BG666" i="21"/>
  <c r="BF666" i="21"/>
  <c r="BE666" i="21"/>
  <c r="BD666" i="21"/>
  <c r="BH665" i="21"/>
  <c r="BG665" i="21"/>
  <c r="BF665" i="21"/>
  <c r="BE665" i="21"/>
  <c r="BD665" i="21"/>
  <c r="BH664" i="21"/>
  <c r="BG664" i="21"/>
  <c r="BF664" i="21"/>
  <c r="BE664" i="21"/>
  <c r="BD664" i="21"/>
  <c r="BH663" i="21"/>
  <c r="BG663" i="21"/>
  <c r="BF663" i="21"/>
  <c r="BE663" i="21"/>
  <c r="BD663" i="21"/>
  <c r="BH662" i="21"/>
  <c r="BG662" i="21"/>
  <c r="BF662" i="21"/>
  <c r="BE662" i="21"/>
  <c r="BD662" i="21"/>
  <c r="BH661" i="21"/>
  <c r="BG661" i="21"/>
  <c r="BF661" i="21"/>
  <c r="BE661" i="21"/>
  <c r="BD661" i="21"/>
  <c r="BH660" i="21"/>
  <c r="BG660" i="21"/>
  <c r="BF660" i="21"/>
  <c r="BE660" i="21"/>
  <c r="BD660" i="21"/>
  <c r="BH659" i="21"/>
  <c r="BG659" i="21"/>
  <c r="BF659" i="21"/>
  <c r="BE659" i="21"/>
  <c r="BD659" i="21"/>
  <c r="BH658" i="21"/>
  <c r="BG658" i="21"/>
  <c r="BF658" i="21"/>
  <c r="BE658" i="21"/>
  <c r="BD658" i="21"/>
  <c r="BH657" i="21"/>
  <c r="BG657" i="21"/>
  <c r="BF657" i="21"/>
  <c r="BE657" i="21"/>
  <c r="BD657" i="21"/>
  <c r="BH656" i="21"/>
  <c r="BG656" i="21"/>
  <c r="BF656" i="21"/>
  <c r="BE656" i="21"/>
  <c r="BD656" i="21"/>
  <c r="BH655" i="21"/>
  <c r="BG655" i="21"/>
  <c r="BF655" i="21"/>
  <c r="BE655" i="21"/>
  <c r="BD655" i="21"/>
  <c r="BH654" i="21"/>
  <c r="BG654" i="21"/>
  <c r="BF654" i="21"/>
  <c r="BE654" i="21"/>
  <c r="BD654" i="21"/>
  <c r="BH653" i="21"/>
  <c r="BG653" i="21"/>
  <c r="BF653" i="21"/>
  <c r="BE653" i="21"/>
  <c r="BD653" i="21"/>
  <c r="BH652" i="21"/>
  <c r="BG652" i="21"/>
  <c r="BF652" i="21"/>
  <c r="BE652" i="21"/>
  <c r="BD652" i="21"/>
  <c r="BH651" i="21"/>
  <c r="BG651" i="21"/>
  <c r="BF651" i="21"/>
  <c r="BE651" i="21"/>
  <c r="BD651" i="21"/>
  <c r="BH650" i="21"/>
  <c r="BG650" i="21"/>
  <c r="BF650" i="21"/>
  <c r="BE650" i="21"/>
  <c r="BD650" i="21"/>
  <c r="BH649" i="21"/>
  <c r="BG649" i="21"/>
  <c r="BF649" i="21"/>
  <c r="BE649" i="21"/>
  <c r="BD649" i="21"/>
  <c r="BH648" i="21"/>
  <c r="BG648" i="21"/>
  <c r="BF648" i="21"/>
  <c r="BE648" i="21"/>
  <c r="BD648" i="21"/>
  <c r="BH647" i="21"/>
  <c r="BG647" i="21"/>
  <c r="BF647" i="21"/>
  <c r="BE647" i="21"/>
  <c r="BD647" i="21"/>
  <c r="BH646" i="21"/>
  <c r="BG646" i="21"/>
  <c r="BF646" i="21"/>
  <c r="BE646" i="21"/>
  <c r="BD646" i="21"/>
  <c r="BH645" i="21"/>
  <c r="BG645" i="21"/>
  <c r="BF645" i="21"/>
  <c r="BE645" i="21"/>
  <c r="BD645" i="21"/>
  <c r="BH644" i="21"/>
  <c r="BG644" i="21"/>
  <c r="BF644" i="21"/>
  <c r="BE644" i="21"/>
  <c r="BD644" i="21"/>
  <c r="BH643" i="21"/>
  <c r="BG643" i="21"/>
  <c r="BF643" i="21"/>
  <c r="BE643" i="21"/>
  <c r="BD643" i="21"/>
  <c r="BH642" i="21"/>
  <c r="BG642" i="21"/>
  <c r="BF642" i="21"/>
  <c r="BE642" i="21"/>
  <c r="BD642" i="21"/>
  <c r="BH641" i="21"/>
  <c r="BG641" i="21"/>
  <c r="BF641" i="21"/>
  <c r="BE641" i="21"/>
  <c r="BD641" i="21"/>
  <c r="BH640" i="21"/>
  <c r="BG640" i="21"/>
  <c r="BF640" i="21"/>
  <c r="BE640" i="21"/>
  <c r="BD640" i="21"/>
  <c r="BH639" i="21"/>
  <c r="BG639" i="21"/>
  <c r="BF639" i="21"/>
  <c r="BE639" i="21"/>
  <c r="BD639" i="21"/>
  <c r="BH638" i="21"/>
  <c r="BG638" i="21"/>
  <c r="BF638" i="21"/>
  <c r="BE638" i="21"/>
  <c r="BD638" i="21"/>
  <c r="BH637" i="21"/>
  <c r="BG637" i="21"/>
  <c r="BF637" i="21"/>
  <c r="BE637" i="21"/>
  <c r="BD637" i="21"/>
  <c r="BH636" i="21"/>
  <c r="BG636" i="21"/>
  <c r="BF636" i="21"/>
  <c r="BE636" i="21"/>
  <c r="BD636" i="21"/>
  <c r="BH635" i="21"/>
  <c r="BG635" i="21"/>
  <c r="BF635" i="21"/>
  <c r="BE635" i="21"/>
  <c r="BD635" i="21"/>
  <c r="BH634" i="21"/>
  <c r="BG634" i="21"/>
  <c r="BF634" i="21"/>
  <c r="BE634" i="21"/>
  <c r="BD634" i="21"/>
  <c r="BH633" i="21"/>
  <c r="BG633" i="21"/>
  <c r="BF633" i="21"/>
  <c r="BE633" i="21"/>
  <c r="BD633" i="21"/>
  <c r="BH632" i="21"/>
  <c r="BG632" i="21"/>
  <c r="BF632" i="21"/>
  <c r="BE632" i="21"/>
  <c r="BD632" i="21"/>
  <c r="BH631" i="21"/>
  <c r="BG631" i="21"/>
  <c r="BF631" i="21"/>
  <c r="BE631" i="21"/>
  <c r="BD631" i="21"/>
  <c r="BH630" i="21"/>
  <c r="BG630" i="21"/>
  <c r="BF630" i="21"/>
  <c r="BE630" i="21"/>
  <c r="BD630" i="21"/>
  <c r="BH629" i="21"/>
  <c r="BG629" i="21"/>
  <c r="BF629" i="21"/>
  <c r="BE629" i="21"/>
  <c r="BD629" i="21"/>
  <c r="BH628" i="21"/>
  <c r="BG628" i="21"/>
  <c r="BF628" i="21"/>
  <c r="BE628" i="21"/>
  <c r="BD628" i="21"/>
  <c r="BH627" i="21"/>
  <c r="BG627" i="21"/>
  <c r="BF627" i="21"/>
  <c r="BE627" i="21"/>
  <c r="BD627" i="21"/>
  <c r="BH626" i="21"/>
  <c r="BG626" i="21"/>
  <c r="BF626" i="21"/>
  <c r="BE626" i="21"/>
  <c r="BD626" i="21"/>
  <c r="BH625" i="21"/>
  <c r="BG625" i="21"/>
  <c r="BF625" i="21"/>
  <c r="BE625" i="21"/>
  <c r="BD625" i="21"/>
  <c r="BH624" i="21"/>
  <c r="BG624" i="21"/>
  <c r="BF624" i="21"/>
  <c r="BE624" i="21"/>
  <c r="BD624" i="21"/>
  <c r="BH623" i="21"/>
  <c r="BG623" i="21"/>
  <c r="BF623" i="21"/>
  <c r="BE623" i="21"/>
  <c r="BD623" i="21"/>
  <c r="BH622" i="21"/>
  <c r="BG622" i="21"/>
  <c r="BF622" i="21"/>
  <c r="BE622" i="21"/>
  <c r="BD622" i="21"/>
  <c r="BH621" i="21"/>
  <c r="BG621" i="21"/>
  <c r="BF621" i="21"/>
  <c r="BE621" i="21"/>
  <c r="BD621" i="21"/>
  <c r="BH620" i="21"/>
  <c r="BG620" i="21"/>
  <c r="BF620" i="21"/>
  <c r="BE620" i="21"/>
  <c r="BD620" i="21"/>
  <c r="BH619" i="21"/>
  <c r="BG619" i="21"/>
  <c r="BF619" i="21"/>
  <c r="BE619" i="21"/>
  <c r="BD619" i="21"/>
  <c r="BH618" i="21"/>
  <c r="BG618" i="21"/>
  <c r="BF618" i="21"/>
  <c r="BE618" i="21"/>
  <c r="BD618" i="21"/>
  <c r="BH617" i="21"/>
  <c r="BG617" i="21"/>
  <c r="BF617" i="21"/>
  <c r="BE617" i="21"/>
  <c r="BD617" i="21"/>
  <c r="BH616" i="21"/>
  <c r="BG616" i="21"/>
  <c r="BF616" i="21"/>
  <c r="BE616" i="21"/>
  <c r="BD616" i="21"/>
  <c r="BH615" i="21"/>
  <c r="BG615" i="21"/>
  <c r="BF615" i="21"/>
  <c r="BE615" i="21"/>
  <c r="BD615" i="21"/>
  <c r="BH614" i="21"/>
  <c r="BG614" i="21"/>
  <c r="BF614" i="21"/>
  <c r="BE614" i="21"/>
  <c r="BD614" i="21"/>
  <c r="BH613" i="21"/>
  <c r="BG613" i="21"/>
  <c r="BF613" i="21"/>
  <c r="BE613" i="21"/>
  <c r="BD613" i="21"/>
  <c r="BH612" i="21"/>
  <c r="BG612" i="21"/>
  <c r="BF612" i="21"/>
  <c r="BE612" i="21"/>
  <c r="BD612" i="21"/>
  <c r="BH611" i="21"/>
  <c r="BG611" i="21"/>
  <c r="BF611" i="21"/>
  <c r="BE611" i="21"/>
  <c r="BD611" i="21"/>
  <c r="BH610" i="21"/>
  <c r="BG610" i="21"/>
  <c r="BF610" i="21"/>
  <c r="BE610" i="21"/>
  <c r="BD610" i="21"/>
  <c r="BH609" i="21"/>
  <c r="BG609" i="21"/>
  <c r="BF609" i="21"/>
  <c r="BE609" i="21"/>
  <c r="BD609" i="21"/>
  <c r="BH608" i="21"/>
  <c r="BG608" i="21"/>
  <c r="BF608" i="21"/>
  <c r="BE608" i="21"/>
  <c r="BD608" i="21"/>
  <c r="BH607" i="21"/>
  <c r="BG607" i="21"/>
  <c r="BF607" i="21"/>
  <c r="BE607" i="21"/>
  <c r="BD607" i="21"/>
  <c r="BH606" i="21"/>
  <c r="BG606" i="21"/>
  <c r="BF606" i="21"/>
  <c r="BE606" i="21"/>
  <c r="BD606" i="21"/>
  <c r="BH605" i="21"/>
  <c r="BG605" i="21"/>
  <c r="BF605" i="21"/>
  <c r="BE605" i="21"/>
  <c r="BD605" i="21"/>
  <c r="BH604" i="21"/>
  <c r="BG604" i="21"/>
  <c r="BF604" i="21"/>
  <c r="BE604" i="21"/>
  <c r="BD604" i="21"/>
  <c r="BH603" i="21"/>
  <c r="BG603" i="21"/>
  <c r="BF603" i="21"/>
  <c r="BE603" i="21"/>
  <c r="BD603" i="21"/>
  <c r="BH602" i="21"/>
  <c r="BG602" i="21"/>
  <c r="BF602" i="21"/>
  <c r="BE602" i="21"/>
  <c r="BD602" i="21"/>
  <c r="BH601" i="21"/>
  <c r="BG601" i="21"/>
  <c r="BF601" i="21"/>
  <c r="BE601" i="21"/>
  <c r="BD601" i="21"/>
  <c r="BH600" i="21"/>
  <c r="BG600" i="21"/>
  <c r="BF600" i="21"/>
  <c r="BE600" i="21"/>
  <c r="BD600" i="21"/>
  <c r="BH599" i="21"/>
  <c r="BG599" i="21"/>
  <c r="BF599" i="21"/>
  <c r="BE599" i="21"/>
  <c r="BD599" i="21"/>
  <c r="BH598" i="21"/>
  <c r="BG598" i="21"/>
  <c r="BF598" i="21"/>
  <c r="BE598" i="21"/>
  <c r="BD598" i="21"/>
  <c r="BH597" i="21"/>
  <c r="BG597" i="21"/>
  <c r="BF597" i="21"/>
  <c r="BE597" i="21"/>
  <c r="BD597" i="21"/>
  <c r="BH596" i="21"/>
  <c r="BG596" i="21"/>
  <c r="BF596" i="21"/>
  <c r="BE596" i="21"/>
  <c r="BD596" i="21"/>
  <c r="BH595" i="21"/>
  <c r="BG595" i="21"/>
  <c r="BF595" i="21"/>
  <c r="BE595" i="21"/>
  <c r="BD595" i="21"/>
  <c r="BH594" i="21"/>
  <c r="BG594" i="21"/>
  <c r="BF594" i="21"/>
  <c r="BE594" i="21"/>
  <c r="BD594" i="21"/>
  <c r="BH593" i="21"/>
  <c r="BG593" i="21"/>
  <c r="BF593" i="21"/>
  <c r="BE593" i="21"/>
  <c r="BD593" i="21"/>
  <c r="BH592" i="21"/>
  <c r="BG592" i="21"/>
  <c r="BF592" i="21"/>
  <c r="BE592" i="21"/>
  <c r="BD592" i="21"/>
  <c r="BH591" i="21"/>
  <c r="BG591" i="21"/>
  <c r="BF591" i="21"/>
  <c r="BE591" i="21"/>
  <c r="BD591" i="21"/>
  <c r="BH590" i="21"/>
  <c r="BG590" i="21"/>
  <c r="BF590" i="21"/>
  <c r="BE590" i="21"/>
  <c r="BD590" i="21"/>
  <c r="BH589" i="21"/>
  <c r="BG589" i="21"/>
  <c r="BF589" i="21"/>
  <c r="BE589" i="21"/>
  <c r="BD589" i="21"/>
  <c r="BH588" i="21"/>
  <c r="BG588" i="21"/>
  <c r="BF588" i="21"/>
  <c r="BE588" i="21"/>
  <c r="BD588" i="21"/>
  <c r="BH587" i="21"/>
  <c r="BG587" i="21"/>
  <c r="BF587" i="21"/>
  <c r="BE587" i="21"/>
  <c r="BD587" i="21"/>
  <c r="BH586" i="21"/>
  <c r="BG586" i="21"/>
  <c r="BF586" i="21"/>
  <c r="BE586" i="21"/>
  <c r="BD586" i="21"/>
  <c r="BH585" i="21"/>
  <c r="BG585" i="21"/>
  <c r="BF585" i="21"/>
  <c r="BE585" i="21"/>
  <c r="BD585" i="21"/>
  <c r="BH584" i="21"/>
  <c r="BG584" i="21"/>
  <c r="BF584" i="21"/>
  <c r="BE584" i="21"/>
  <c r="BD584" i="21"/>
  <c r="BH583" i="21"/>
  <c r="BG583" i="21"/>
  <c r="BF583" i="21"/>
  <c r="BE583" i="21"/>
  <c r="BD583" i="21"/>
  <c r="BH582" i="21"/>
  <c r="BG582" i="21"/>
  <c r="BF582" i="21"/>
  <c r="BE582" i="21"/>
  <c r="BD582" i="21"/>
  <c r="BH581" i="21"/>
  <c r="BG581" i="21"/>
  <c r="BF581" i="21"/>
  <c r="BE581" i="21"/>
  <c r="BD581" i="21"/>
  <c r="BH580" i="21"/>
  <c r="BG580" i="21"/>
  <c r="BF580" i="21"/>
  <c r="BE580" i="21"/>
  <c r="BD580" i="21"/>
  <c r="BH579" i="21"/>
  <c r="BG579" i="21"/>
  <c r="BF579" i="21"/>
  <c r="BE579" i="21"/>
  <c r="BD579" i="21"/>
  <c r="BH578" i="21"/>
  <c r="BG578" i="21"/>
  <c r="BF578" i="21"/>
  <c r="BE578" i="21"/>
  <c r="BD578" i="21"/>
  <c r="BH577" i="21"/>
  <c r="BG577" i="21"/>
  <c r="BF577" i="21"/>
  <c r="BE577" i="21"/>
  <c r="BD577" i="21"/>
  <c r="BH576" i="21"/>
  <c r="BG576" i="21"/>
  <c r="BF576" i="21"/>
  <c r="BE576" i="21"/>
  <c r="BD576" i="21"/>
  <c r="BH575" i="21"/>
  <c r="BG575" i="21"/>
  <c r="BF575" i="21"/>
  <c r="BE575" i="21"/>
  <c r="BD575" i="21"/>
  <c r="BH574" i="21"/>
  <c r="BG574" i="21"/>
  <c r="BF574" i="21"/>
  <c r="BE574" i="21"/>
  <c r="BD574" i="21"/>
  <c r="BH573" i="21"/>
  <c r="BG573" i="21"/>
  <c r="BF573" i="21"/>
  <c r="BE573" i="21"/>
  <c r="BD573" i="21"/>
  <c r="BH572" i="21"/>
  <c r="BG572" i="21"/>
  <c r="BF572" i="21"/>
  <c r="BE572" i="21"/>
  <c r="BD572" i="21"/>
  <c r="BH571" i="21"/>
  <c r="BG571" i="21"/>
  <c r="BF571" i="21"/>
  <c r="BE571" i="21"/>
  <c r="BD571" i="21"/>
  <c r="BH570" i="21"/>
  <c r="BG570" i="21"/>
  <c r="BF570" i="21"/>
  <c r="BE570" i="21"/>
  <c r="BD570" i="21"/>
  <c r="BH569" i="21"/>
  <c r="BG569" i="21"/>
  <c r="BF569" i="21"/>
  <c r="BE569" i="21"/>
  <c r="BD569" i="21"/>
  <c r="BH568" i="21"/>
  <c r="BG568" i="21"/>
  <c r="BF568" i="21"/>
  <c r="BE568" i="21"/>
  <c r="BD568" i="21"/>
  <c r="BH567" i="21"/>
  <c r="BG567" i="21"/>
  <c r="BF567" i="21"/>
  <c r="BE567" i="21"/>
  <c r="BD567" i="21"/>
  <c r="BH566" i="21"/>
  <c r="BG566" i="21"/>
  <c r="BF566" i="21"/>
  <c r="BE566" i="21"/>
  <c r="BD566" i="21"/>
  <c r="BH565" i="21"/>
  <c r="BG565" i="21"/>
  <c r="BF565" i="21"/>
  <c r="BE565" i="21"/>
  <c r="BD565" i="21"/>
  <c r="BH564" i="21"/>
  <c r="BG564" i="21"/>
  <c r="BF564" i="21"/>
  <c r="BE564" i="21"/>
  <c r="BD564" i="21"/>
  <c r="BH563" i="21"/>
  <c r="BG563" i="21"/>
  <c r="BF563" i="21"/>
  <c r="BE563" i="21"/>
  <c r="BD563" i="21"/>
  <c r="BH562" i="21"/>
  <c r="BG562" i="21"/>
  <c r="BF562" i="21"/>
  <c r="BE562" i="21"/>
  <c r="BD562" i="21"/>
  <c r="BH561" i="21"/>
  <c r="BG561" i="21"/>
  <c r="BF561" i="21"/>
  <c r="BE561" i="21"/>
  <c r="BD561" i="21"/>
  <c r="BH560" i="21"/>
  <c r="BG560" i="21"/>
  <c r="BF560" i="21"/>
  <c r="BE560" i="21"/>
  <c r="BD560" i="21"/>
  <c r="BH559" i="21"/>
  <c r="BG559" i="21"/>
  <c r="BF559" i="21"/>
  <c r="BE559" i="21"/>
  <c r="BD559" i="21"/>
  <c r="BH558" i="21"/>
  <c r="BG558" i="21"/>
  <c r="BF558" i="21"/>
  <c r="BE558" i="21"/>
  <c r="BD558" i="21"/>
  <c r="BH557" i="21"/>
  <c r="BG557" i="21"/>
  <c r="BF557" i="21"/>
  <c r="BE557" i="21"/>
  <c r="BD557" i="21"/>
  <c r="BH556" i="21"/>
  <c r="BG556" i="21"/>
  <c r="BF556" i="21"/>
  <c r="BE556" i="21"/>
  <c r="BD556" i="21"/>
  <c r="BH555" i="21"/>
  <c r="BG555" i="21"/>
  <c r="BF555" i="21"/>
  <c r="BE555" i="21"/>
  <c r="BD555" i="21"/>
  <c r="BH554" i="21"/>
  <c r="BG554" i="21"/>
  <c r="BF554" i="21"/>
  <c r="BE554" i="21"/>
  <c r="BD554" i="21"/>
  <c r="BH553" i="21"/>
  <c r="BG553" i="21"/>
  <c r="BF553" i="21"/>
  <c r="BE553" i="21"/>
  <c r="BD553" i="21"/>
  <c r="BH552" i="21"/>
  <c r="BG552" i="21"/>
  <c r="BF552" i="21"/>
  <c r="BE552" i="21"/>
  <c r="BD552" i="21"/>
  <c r="BH551" i="21"/>
  <c r="BG551" i="21"/>
  <c r="BF551" i="21"/>
  <c r="BE551" i="21"/>
  <c r="BD551" i="21"/>
  <c r="BH550" i="21"/>
  <c r="BG550" i="21"/>
  <c r="BF550" i="21"/>
  <c r="BE550" i="21"/>
  <c r="BD550" i="21"/>
  <c r="BI549" i="21"/>
  <c r="BH549" i="21"/>
  <c r="BG549" i="21"/>
  <c r="BF549" i="21"/>
  <c r="BE549" i="21"/>
  <c r="BD549" i="21"/>
  <c r="BH548" i="21"/>
  <c r="BG548" i="21"/>
  <c r="BF548" i="21"/>
  <c r="BE548" i="21"/>
  <c r="BD548" i="21"/>
  <c r="BH547" i="21"/>
  <c r="BG547" i="21"/>
  <c r="BF547" i="21"/>
  <c r="BE547" i="21"/>
  <c r="BD547" i="21"/>
  <c r="BH546" i="21"/>
  <c r="BG546" i="21"/>
  <c r="BF546" i="21"/>
  <c r="BE546" i="21"/>
  <c r="BD546" i="21"/>
  <c r="BH545" i="21"/>
  <c r="BG545" i="21"/>
  <c r="BF545" i="21"/>
  <c r="BE545" i="21"/>
  <c r="BD545" i="21"/>
  <c r="BH544" i="21"/>
  <c r="BG544" i="21"/>
  <c r="BF544" i="21"/>
  <c r="BE544" i="21"/>
  <c r="BD544" i="21"/>
  <c r="BH543" i="21"/>
  <c r="BG543" i="21"/>
  <c r="BF543" i="21"/>
  <c r="BE543" i="21"/>
  <c r="BD543" i="21"/>
  <c r="BH542" i="21"/>
  <c r="BG542" i="21"/>
  <c r="BF542" i="21"/>
  <c r="BE542" i="21"/>
  <c r="BD542" i="21"/>
  <c r="BH541" i="21"/>
  <c r="BG541" i="21"/>
  <c r="BF541" i="21"/>
  <c r="BE541" i="21"/>
  <c r="BD541" i="21"/>
  <c r="BH540" i="21"/>
  <c r="BG540" i="21"/>
  <c r="BF540" i="21"/>
  <c r="BE540" i="21"/>
  <c r="BD540" i="21"/>
  <c r="BH539" i="21"/>
  <c r="BG539" i="21"/>
  <c r="BF539" i="21"/>
  <c r="BE539" i="21"/>
  <c r="BD539" i="21"/>
  <c r="BH538" i="21"/>
  <c r="BG538" i="21"/>
  <c r="BF538" i="21"/>
  <c r="BE538" i="21"/>
  <c r="BD538" i="21"/>
  <c r="BH537" i="21"/>
  <c r="BG537" i="21"/>
  <c r="BF537" i="21"/>
  <c r="BE537" i="21"/>
  <c r="BD537" i="21"/>
  <c r="BH536" i="21"/>
  <c r="BG536" i="21"/>
  <c r="BF536" i="21"/>
  <c r="BE536" i="21"/>
  <c r="BD536" i="21"/>
  <c r="BH535" i="21"/>
  <c r="BG535" i="21"/>
  <c r="BF535" i="21"/>
  <c r="BE535" i="21"/>
  <c r="BD535" i="21"/>
  <c r="BH534" i="21"/>
  <c r="BG534" i="21"/>
  <c r="BF534" i="21"/>
  <c r="BE534" i="21"/>
  <c r="BD534" i="21"/>
  <c r="BH533" i="21"/>
  <c r="BG533" i="21"/>
  <c r="BF533" i="21"/>
  <c r="BE533" i="21"/>
  <c r="BD533" i="21"/>
  <c r="BH532" i="21"/>
  <c r="BG532" i="21"/>
  <c r="BF532" i="21"/>
  <c r="BE532" i="21"/>
  <c r="BD532" i="21"/>
  <c r="BH531" i="21"/>
  <c r="BG531" i="21"/>
  <c r="BF531" i="21"/>
  <c r="BE531" i="21"/>
  <c r="BD531" i="21"/>
  <c r="BH530" i="21"/>
  <c r="BG530" i="21"/>
  <c r="BF530" i="21"/>
  <c r="BE530" i="21"/>
  <c r="BD530" i="21"/>
  <c r="BH529" i="21"/>
  <c r="BG529" i="21"/>
  <c r="BF529" i="21"/>
  <c r="BE529" i="21"/>
  <c r="BD529" i="21"/>
  <c r="BH528" i="21"/>
  <c r="BG528" i="21"/>
  <c r="BF528" i="21"/>
  <c r="BE528" i="21"/>
  <c r="BD528" i="21"/>
  <c r="BI527" i="21"/>
  <c r="BH527" i="21"/>
  <c r="BG527" i="21"/>
  <c r="BF527" i="21"/>
  <c r="BE527" i="21"/>
  <c r="BD527" i="21"/>
  <c r="BH526" i="21"/>
  <c r="BG526" i="21"/>
  <c r="BF526" i="21"/>
  <c r="BE526" i="21"/>
  <c r="BD526" i="21"/>
  <c r="BH525" i="21"/>
  <c r="BG525" i="21"/>
  <c r="BF525" i="21"/>
  <c r="BE525" i="21"/>
  <c r="BD525" i="21"/>
  <c r="BH524" i="21"/>
  <c r="BG524" i="21"/>
  <c r="BF524" i="21"/>
  <c r="BE524" i="21"/>
  <c r="BD524" i="21"/>
  <c r="BH523" i="21"/>
  <c r="BG523" i="21"/>
  <c r="BF523" i="21"/>
  <c r="BE523" i="21"/>
  <c r="BD523" i="21"/>
  <c r="BH522" i="21"/>
  <c r="BG522" i="21"/>
  <c r="BF522" i="21"/>
  <c r="BE522" i="21"/>
  <c r="BD522" i="21"/>
  <c r="BH521" i="21"/>
  <c r="BG521" i="21"/>
  <c r="BF521" i="21"/>
  <c r="BE521" i="21"/>
  <c r="BD521" i="21"/>
  <c r="BH520" i="21"/>
  <c r="BG520" i="21"/>
  <c r="BF520" i="21"/>
  <c r="BE520" i="21"/>
  <c r="BD520" i="21"/>
  <c r="BH519" i="21"/>
  <c r="BG519" i="21"/>
  <c r="BF519" i="21"/>
  <c r="BE519" i="21"/>
  <c r="BD519" i="21"/>
  <c r="BI518" i="21"/>
  <c r="BH518" i="21"/>
  <c r="BG518" i="21"/>
  <c r="BF518" i="21"/>
  <c r="BE518" i="21"/>
  <c r="BD518" i="21"/>
  <c r="BH517" i="21"/>
  <c r="BG517" i="21"/>
  <c r="BF517" i="21"/>
  <c r="BE517" i="21"/>
  <c r="BD517" i="21"/>
  <c r="BH516" i="21"/>
  <c r="BG516" i="21"/>
  <c r="BF516" i="21"/>
  <c r="BE516" i="21"/>
  <c r="BD516" i="21"/>
  <c r="BH515" i="21"/>
  <c r="BG515" i="21"/>
  <c r="BF515" i="21"/>
  <c r="BE515" i="21"/>
  <c r="BD515" i="21"/>
  <c r="BH514" i="21"/>
  <c r="BG514" i="21"/>
  <c r="BF514" i="21"/>
  <c r="BE514" i="21"/>
  <c r="BD514" i="21"/>
  <c r="BH513" i="21"/>
  <c r="BG513" i="21"/>
  <c r="BF513" i="21"/>
  <c r="BE513" i="21"/>
  <c r="BD513" i="21"/>
  <c r="BH512" i="21"/>
  <c r="BG512" i="21"/>
  <c r="BF512" i="21"/>
  <c r="BE512" i="21"/>
  <c r="BD512" i="21"/>
  <c r="BH511" i="21"/>
  <c r="BG511" i="21"/>
  <c r="BF511" i="21"/>
  <c r="BE511" i="21"/>
  <c r="BD511" i="21"/>
  <c r="BH510" i="21"/>
  <c r="BG510" i="21"/>
  <c r="BF510" i="21"/>
  <c r="BE510" i="21"/>
  <c r="BD510" i="21"/>
  <c r="BH509" i="21"/>
  <c r="BG509" i="21"/>
  <c r="BF509" i="21"/>
  <c r="BE509" i="21"/>
  <c r="BD509" i="21"/>
  <c r="BH508" i="21"/>
  <c r="BG508" i="21"/>
  <c r="BF508" i="21"/>
  <c r="BE508" i="21"/>
  <c r="BD508" i="21"/>
  <c r="BH507" i="21"/>
  <c r="BG507" i="21"/>
  <c r="BF507" i="21"/>
  <c r="BE507" i="21"/>
  <c r="BD507" i="21"/>
  <c r="BH506" i="21"/>
  <c r="BG506" i="21"/>
  <c r="BF506" i="21"/>
  <c r="BE506" i="21"/>
  <c r="BD506" i="21"/>
  <c r="BH505" i="21"/>
  <c r="BG505" i="21"/>
  <c r="BF505" i="21"/>
  <c r="BE505" i="21"/>
  <c r="BD505" i="21"/>
  <c r="BH504" i="21"/>
  <c r="BG504" i="21"/>
  <c r="BF504" i="21"/>
  <c r="BE504" i="21"/>
  <c r="BD504" i="21"/>
  <c r="BH503" i="21"/>
  <c r="BG503" i="21"/>
  <c r="BF503" i="21"/>
  <c r="BE503" i="21"/>
  <c r="BD503" i="21"/>
  <c r="BH502" i="21"/>
  <c r="BG502" i="21"/>
  <c r="BF502" i="21"/>
  <c r="BE502" i="21"/>
  <c r="BD502" i="21"/>
  <c r="BH501" i="21"/>
  <c r="BG501" i="21"/>
  <c r="BF501" i="21"/>
  <c r="BE501" i="21"/>
  <c r="BD501" i="21"/>
  <c r="BH500" i="21"/>
  <c r="BG500" i="21"/>
  <c r="BF500" i="21"/>
  <c r="BE500" i="21"/>
  <c r="BD500" i="21"/>
  <c r="BH499" i="21"/>
  <c r="BG499" i="21"/>
  <c r="BF499" i="21"/>
  <c r="BE499" i="21"/>
  <c r="BD499" i="21"/>
  <c r="BH498" i="21"/>
  <c r="BG498" i="21"/>
  <c r="BF498" i="21"/>
  <c r="BE498" i="21"/>
  <c r="BD498" i="21"/>
  <c r="BH497" i="21"/>
  <c r="BG497" i="21"/>
  <c r="BF497" i="21"/>
  <c r="BE497" i="21"/>
  <c r="BD497" i="21"/>
  <c r="BH496" i="21"/>
  <c r="BG496" i="21"/>
  <c r="BF496" i="21"/>
  <c r="BE496" i="21"/>
  <c r="BD496" i="21"/>
  <c r="BH495" i="21"/>
  <c r="BG495" i="21"/>
  <c r="BF495" i="21"/>
  <c r="BE495" i="21"/>
  <c r="BD495" i="21"/>
  <c r="BH494" i="21"/>
  <c r="BG494" i="21"/>
  <c r="BF494" i="21"/>
  <c r="BE494" i="21"/>
  <c r="BD494" i="21"/>
  <c r="BH493" i="21"/>
  <c r="BG493" i="21"/>
  <c r="BF493" i="21"/>
  <c r="BE493" i="21"/>
  <c r="BD493" i="21"/>
  <c r="BH492" i="21"/>
  <c r="BG492" i="21"/>
  <c r="BF492" i="21"/>
  <c r="BE492" i="21"/>
  <c r="BD492" i="21"/>
  <c r="BH491" i="21"/>
  <c r="BG491" i="21"/>
  <c r="BF491" i="21"/>
  <c r="BE491" i="21"/>
  <c r="BD491" i="21"/>
  <c r="BH490" i="21"/>
  <c r="BG490" i="21"/>
  <c r="BF490" i="21"/>
  <c r="BE490" i="21"/>
  <c r="BD490" i="21"/>
  <c r="BH489" i="21"/>
  <c r="BG489" i="21"/>
  <c r="BF489" i="21"/>
  <c r="BE489" i="21"/>
  <c r="BD489" i="21"/>
  <c r="BH488" i="21"/>
  <c r="BG488" i="21"/>
  <c r="BF488" i="21"/>
  <c r="BE488" i="21"/>
  <c r="BD488" i="21"/>
  <c r="BH487" i="21"/>
  <c r="BG487" i="21"/>
  <c r="BF487" i="21"/>
  <c r="BE487" i="21"/>
  <c r="BD487" i="21"/>
  <c r="BH486" i="21"/>
  <c r="BG486" i="21"/>
  <c r="BF486" i="21"/>
  <c r="BE486" i="21"/>
  <c r="BD486" i="21"/>
  <c r="BH485" i="21"/>
  <c r="BG485" i="21"/>
  <c r="BF485" i="21"/>
  <c r="BE485" i="21"/>
  <c r="BD485" i="21"/>
  <c r="BH484" i="21"/>
  <c r="BG484" i="21"/>
  <c r="BF484" i="21"/>
  <c r="BE484" i="21"/>
  <c r="BD484" i="21"/>
  <c r="BH483" i="21"/>
  <c r="BG483" i="21"/>
  <c r="BF483" i="21"/>
  <c r="BE483" i="21"/>
  <c r="BD483" i="21"/>
  <c r="BH482" i="21"/>
  <c r="BG482" i="21"/>
  <c r="BF482" i="21"/>
  <c r="BE482" i="21"/>
  <c r="BD482" i="21"/>
  <c r="BH481" i="21"/>
  <c r="BG481" i="21"/>
  <c r="BF481" i="21"/>
  <c r="BE481" i="21"/>
  <c r="BD481" i="21"/>
  <c r="BH480" i="21"/>
  <c r="BG480" i="21"/>
  <c r="BF480" i="21"/>
  <c r="BE480" i="21"/>
  <c r="BD480" i="21"/>
  <c r="BH479" i="21"/>
  <c r="BG479" i="21"/>
  <c r="BF479" i="21"/>
  <c r="BE479" i="21"/>
  <c r="BD479" i="21"/>
  <c r="BH478" i="21"/>
  <c r="BG478" i="21"/>
  <c r="BF478" i="21"/>
  <c r="BE478" i="21"/>
  <c r="BD478" i="21"/>
  <c r="BH477" i="21"/>
  <c r="BG477" i="21"/>
  <c r="BF477" i="21"/>
  <c r="BE477" i="21"/>
  <c r="BD477" i="21"/>
  <c r="BH476" i="21"/>
  <c r="BG476" i="21"/>
  <c r="BF476" i="21"/>
  <c r="BE476" i="21"/>
  <c r="BD476" i="21"/>
  <c r="BH475" i="21"/>
  <c r="BG475" i="21"/>
  <c r="BF475" i="21"/>
  <c r="BE475" i="21"/>
  <c r="BD475" i="21"/>
  <c r="BH474" i="21"/>
  <c r="BG474" i="21"/>
  <c r="BF474" i="21"/>
  <c r="BE474" i="21"/>
  <c r="BD474" i="21"/>
  <c r="BH473" i="21"/>
  <c r="BG473" i="21"/>
  <c r="BF473" i="21"/>
  <c r="BE473" i="21"/>
  <c r="BD473" i="21"/>
  <c r="BH472" i="21"/>
  <c r="BG472" i="21"/>
  <c r="BF472" i="21"/>
  <c r="BE472" i="21"/>
  <c r="BD472" i="21"/>
  <c r="BH471" i="21"/>
  <c r="BG471" i="21"/>
  <c r="BF471" i="21"/>
  <c r="BE471" i="21"/>
  <c r="BD471" i="21"/>
  <c r="BH470" i="21"/>
  <c r="BG470" i="21"/>
  <c r="BF470" i="21"/>
  <c r="BE470" i="21"/>
  <c r="BD470" i="21"/>
  <c r="BH469" i="21"/>
  <c r="BG469" i="21"/>
  <c r="BF469" i="21"/>
  <c r="BE469" i="21"/>
  <c r="BD469" i="21"/>
  <c r="BH468" i="21"/>
  <c r="BG468" i="21"/>
  <c r="BF468" i="21"/>
  <c r="BE468" i="21"/>
  <c r="BD468" i="21"/>
  <c r="BH467" i="21"/>
  <c r="BG467" i="21"/>
  <c r="BF467" i="21"/>
  <c r="BE467" i="21"/>
  <c r="BD467" i="21"/>
  <c r="BH466" i="21"/>
  <c r="BG466" i="21"/>
  <c r="BF466" i="21"/>
  <c r="BE466" i="21"/>
  <c r="BD466" i="21"/>
  <c r="BH465" i="21"/>
  <c r="BG465" i="21"/>
  <c r="BF465" i="21"/>
  <c r="BE465" i="21"/>
  <c r="BD465" i="21"/>
  <c r="BH464" i="21"/>
  <c r="BG464" i="21"/>
  <c r="BF464" i="21"/>
  <c r="BE464" i="21"/>
  <c r="BD464" i="21"/>
  <c r="BH463" i="21"/>
  <c r="BG463" i="21"/>
  <c r="BF463" i="21"/>
  <c r="BE463" i="21"/>
  <c r="BD463" i="21"/>
  <c r="BH462" i="21"/>
  <c r="BG462" i="21"/>
  <c r="BF462" i="21"/>
  <c r="BE462" i="21"/>
  <c r="BD462" i="21"/>
  <c r="BH461" i="21"/>
  <c r="BG461" i="21"/>
  <c r="BF461" i="21"/>
  <c r="BE461" i="21"/>
  <c r="BD461" i="21"/>
  <c r="BH460" i="21"/>
  <c r="BG460" i="21"/>
  <c r="BF460" i="21"/>
  <c r="BE460" i="21"/>
  <c r="BD460" i="21"/>
  <c r="BH459" i="21"/>
  <c r="BG459" i="21"/>
  <c r="BF459" i="21"/>
  <c r="BE459" i="21"/>
  <c r="BD459" i="21"/>
  <c r="BH458" i="21"/>
  <c r="BG458" i="21"/>
  <c r="BF458" i="21"/>
  <c r="BE458" i="21"/>
  <c r="BD458" i="21"/>
  <c r="BH457" i="21"/>
  <c r="BG457" i="21"/>
  <c r="BF457" i="21"/>
  <c r="BE457" i="21"/>
  <c r="BD457" i="21"/>
  <c r="BI456" i="21"/>
  <c r="BH456" i="21"/>
  <c r="BG456" i="21"/>
  <c r="BF456" i="21"/>
  <c r="BE456" i="21"/>
  <c r="BD456" i="21"/>
  <c r="BH455" i="21"/>
  <c r="BG455" i="21"/>
  <c r="BF455" i="21"/>
  <c r="BE455" i="21"/>
  <c r="BD455" i="21"/>
  <c r="BH454" i="21"/>
  <c r="BG454" i="21"/>
  <c r="BF454" i="21"/>
  <c r="BE454" i="21"/>
  <c r="BD454" i="21"/>
  <c r="BH453" i="21"/>
  <c r="BG453" i="21"/>
  <c r="BF453" i="21"/>
  <c r="BE453" i="21"/>
  <c r="BD453" i="21"/>
  <c r="BH452" i="21"/>
  <c r="BG452" i="21"/>
  <c r="BF452" i="21"/>
  <c r="BE452" i="21"/>
  <c r="BD452" i="21"/>
  <c r="BH451" i="21"/>
  <c r="BG451" i="21"/>
  <c r="BF451" i="21"/>
  <c r="BE451" i="21"/>
  <c r="BD451" i="21"/>
  <c r="BH450" i="21"/>
  <c r="BG450" i="21"/>
  <c r="BF450" i="21"/>
  <c r="BE450" i="21"/>
  <c r="BD450" i="21"/>
  <c r="BH449" i="21"/>
  <c r="BG449" i="21"/>
  <c r="BF449" i="21"/>
  <c r="BE449" i="21"/>
  <c r="BD449" i="21"/>
  <c r="BH448" i="21"/>
  <c r="BG448" i="21"/>
  <c r="BF448" i="21"/>
  <c r="BE448" i="21"/>
  <c r="BD448" i="21"/>
  <c r="BH447" i="21"/>
  <c r="BG447" i="21"/>
  <c r="BF447" i="21"/>
  <c r="BE447" i="21"/>
  <c r="BD447" i="21"/>
  <c r="BH446" i="21"/>
  <c r="BG446" i="21"/>
  <c r="BF446" i="21"/>
  <c r="BE446" i="21"/>
  <c r="BD446" i="21"/>
  <c r="BH445" i="21"/>
  <c r="BG445" i="21"/>
  <c r="BF445" i="21"/>
  <c r="BE445" i="21"/>
  <c r="BD445" i="21"/>
  <c r="BH444" i="21"/>
  <c r="BG444" i="21"/>
  <c r="BF444" i="21"/>
  <c r="BE444" i="21"/>
  <c r="BD444" i="21"/>
  <c r="BH443" i="21"/>
  <c r="BG443" i="21"/>
  <c r="BF443" i="21"/>
  <c r="BE443" i="21"/>
  <c r="BD443" i="21"/>
  <c r="BH442" i="21"/>
  <c r="BG442" i="21"/>
  <c r="BF442" i="21"/>
  <c r="BE442" i="21"/>
  <c r="BD442" i="21"/>
  <c r="BH441" i="21"/>
  <c r="BG441" i="21"/>
  <c r="BF441" i="21"/>
  <c r="BE441" i="21"/>
  <c r="BD441" i="21"/>
  <c r="BH440" i="21"/>
  <c r="BG440" i="21"/>
  <c r="BF440" i="21"/>
  <c r="BE440" i="21"/>
  <c r="BD440" i="21"/>
  <c r="BH439" i="21"/>
  <c r="BG439" i="21"/>
  <c r="BF439" i="21"/>
  <c r="BE439" i="21"/>
  <c r="BD439" i="21"/>
  <c r="BH438" i="21"/>
  <c r="BG438" i="21"/>
  <c r="BF438" i="21"/>
  <c r="BE438" i="21"/>
  <c r="BD438" i="21"/>
  <c r="BH437" i="21"/>
  <c r="BG437" i="21"/>
  <c r="BF437" i="21"/>
  <c r="BE437" i="21"/>
  <c r="BD437" i="21"/>
  <c r="BH436" i="21"/>
  <c r="BG436" i="21"/>
  <c r="BF436" i="21"/>
  <c r="BE436" i="21"/>
  <c r="BD436" i="21"/>
  <c r="BH435" i="21"/>
  <c r="BG435" i="21"/>
  <c r="BF435" i="21"/>
  <c r="BE435" i="21"/>
  <c r="BD435" i="21"/>
  <c r="BH434" i="21"/>
  <c r="BG434" i="21"/>
  <c r="BF434" i="21"/>
  <c r="BE434" i="21"/>
  <c r="BD434" i="21"/>
  <c r="BH433" i="21"/>
  <c r="BG433" i="21"/>
  <c r="BF433" i="21"/>
  <c r="BE433" i="21"/>
  <c r="BD433" i="21"/>
  <c r="BH432" i="21"/>
  <c r="BG432" i="21"/>
  <c r="BF432" i="21"/>
  <c r="BE432" i="21"/>
  <c r="BD432" i="21"/>
  <c r="BH431" i="21"/>
  <c r="BG431" i="21"/>
  <c r="BF431" i="21"/>
  <c r="BE431" i="21"/>
  <c r="BD431" i="21"/>
  <c r="BH430" i="21"/>
  <c r="BG430" i="21"/>
  <c r="BF430" i="21"/>
  <c r="BE430" i="21"/>
  <c r="BD430" i="21"/>
  <c r="BH429" i="21"/>
  <c r="BG429" i="21"/>
  <c r="BF429" i="21"/>
  <c r="BE429" i="21"/>
  <c r="BD429" i="21"/>
  <c r="BI428" i="21"/>
  <c r="BH428" i="21"/>
  <c r="BG428" i="21"/>
  <c r="BF428" i="21"/>
  <c r="BE428" i="21"/>
  <c r="BD428" i="21"/>
  <c r="BH427" i="21"/>
  <c r="BG427" i="21"/>
  <c r="BF427" i="21"/>
  <c r="BE427" i="21"/>
  <c r="BD427" i="21"/>
  <c r="BH426" i="21"/>
  <c r="BG426" i="21"/>
  <c r="BF426" i="21"/>
  <c r="BE426" i="21"/>
  <c r="BD426" i="21"/>
  <c r="BH425" i="21"/>
  <c r="BG425" i="21"/>
  <c r="BF425" i="21"/>
  <c r="BE425" i="21"/>
  <c r="BD425" i="21"/>
  <c r="BH424" i="21"/>
  <c r="BG424" i="21"/>
  <c r="BF424" i="21"/>
  <c r="BE424" i="21"/>
  <c r="BD424" i="21"/>
  <c r="BH423" i="21"/>
  <c r="BG423" i="21"/>
  <c r="BF423" i="21"/>
  <c r="BE423" i="21"/>
  <c r="BD423" i="21"/>
  <c r="BH422" i="21"/>
  <c r="BG422" i="21"/>
  <c r="BF422" i="21"/>
  <c r="BE422" i="21"/>
  <c r="BD422" i="21"/>
  <c r="BH421" i="21"/>
  <c r="BG421" i="21"/>
  <c r="BF421" i="21"/>
  <c r="BE421" i="21"/>
  <c r="BD421" i="21"/>
  <c r="BH420" i="21"/>
  <c r="BG420" i="21"/>
  <c r="BF420" i="21"/>
  <c r="BE420" i="21"/>
  <c r="BD420" i="21"/>
  <c r="BH419" i="21"/>
  <c r="BG419" i="21"/>
  <c r="BF419" i="21"/>
  <c r="BE419" i="21"/>
  <c r="BD419" i="21"/>
  <c r="BH418" i="21"/>
  <c r="BG418" i="21"/>
  <c r="BF418" i="21"/>
  <c r="BE418" i="21"/>
  <c r="BD418" i="21"/>
  <c r="BH417" i="21"/>
  <c r="BG417" i="21"/>
  <c r="BF417" i="21"/>
  <c r="BE417" i="21"/>
  <c r="BD417" i="21"/>
  <c r="BH416" i="21"/>
  <c r="BG416" i="21"/>
  <c r="BF416" i="21"/>
  <c r="BE416" i="21"/>
  <c r="BD416" i="21"/>
  <c r="BH415" i="21"/>
  <c r="BG415" i="21"/>
  <c r="BF415" i="21"/>
  <c r="BE415" i="21"/>
  <c r="BD415" i="21"/>
  <c r="BH414" i="21"/>
  <c r="BG414" i="21"/>
  <c r="BF414" i="21"/>
  <c r="BE414" i="21"/>
  <c r="BD414" i="21"/>
  <c r="BH413" i="21"/>
  <c r="BG413" i="21"/>
  <c r="BF413" i="21"/>
  <c r="BE413" i="21"/>
  <c r="BD413" i="21"/>
  <c r="BH412" i="21"/>
  <c r="BG412" i="21"/>
  <c r="BF412" i="21"/>
  <c r="BE412" i="21"/>
  <c r="BD412" i="21"/>
  <c r="BH411" i="21"/>
  <c r="BG411" i="21"/>
  <c r="BF411" i="21"/>
  <c r="BE411" i="21"/>
  <c r="BD411" i="21"/>
  <c r="BH410" i="21"/>
  <c r="BG410" i="21"/>
  <c r="BF410" i="21"/>
  <c r="BE410" i="21"/>
  <c r="BD410" i="21"/>
  <c r="BH409" i="21"/>
  <c r="BG409" i="21"/>
  <c r="BF409" i="21"/>
  <c r="BE409" i="21"/>
  <c r="BD409" i="21"/>
  <c r="BH408" i="21"/>
  <c r="BG408" i="21"/>
  <c r="BF408" i="21"/>
  <c r="BE408" i="21"/>
  <c r="BD408" i="21"/>
  <c r="BH407" i="21"/>
  <c r="BG407" i="21"/>
  <c r="BF407" i="21"/>
  <c r="BE407" i="21"/>
  <c r="BD407" i="21"/>
  <c r="BH406" i="21"/>
  <c r="BG406" i="21"/>
  <c r="BF406" i="21"/>
  <c r="BE406" i="21"/>
  <c r="BD406" i="21"/>
  <c r="BH405" i="21"/>
  <c r="BG405" i="21"/>
  <c r="BF405" i="21"/>
  <c r="BE405" i="21"/>
  <c r="BD405" i="21"/>
  <c r="BH404" i="21"/>
  <c r="BG404" i="21"/>
  <c r="BF404" i="21"/>
  <c r="BE404" i="21"/>
  <c r="BD404" i="21"/>
  <c r="BH403" i="21"/>
  <c r="BG403" i="21"/>
  <c r="BF403" i="21"/>
  <c r="BE403" i="21"/>
  <c r="BD403" i="21"/>
  <c r="BH402" i="21"/>
  <c r="BG402" i="21"/>
  <c r="BF402" i="21"/>
  <c r="BE402" i="21"/>
  <c r="BD402" i="21"/>
  <c r="BH401" i="21"/>
  <c r="BG401" i="21"/>
  <c r="BF401" i="21"/>
  <c r="BE401" i="21"/>
  <c r="BD401" i="21"/>
  <c r="BH400" i="21"/>
  <c r="BG400" i="21"/>
  <c r="BF400" i="21"/>
  <c r="BE400" i="21"/>
  <c r="BD400" i="21"/>
  <c r="BH399" i="21"/>
  <c r="BG399" i="21"/>
  <c r="BF399" i="21"/>
  <c r="BE399" i="21"/>
  <c r="BD399" i="21"/>
  <c r="BH398" i="21"/>
  <c r="BG398" i="21"/>
  <c r="BF398" i="21"/>
  <c r="BE398" i="21"/>
  <c r="BD398" i="21"/>
  <c r="BH397" i="21"/>
  <c r="BG397" i="21"/>
  <c r="BF397" i="21"/>
  <c r="BE397" i="21"/>
  <c r="BD397" i="21"/>
  <c r="BH396" i="21"/>
  <c r="BG396" i="21"/>
  <c r="BF396" i="21"/>
  <c r="BE396" i="21"/>
  <c r="BD396" i="21"/>
  <c r="BH395" i="21"/>
  <c r="BG395" i="21"/>
  <c r="BF395" i="21"/>
  <c r="BE395" i="21"/>
  <c r="BD395" i="21"/>
  <c r="BH394" i="21"/>
  <c r="BG394" i="21"/>
  <c r="BF394" i="21"/>
  <c r="BE394" i="21"/>
  <c r="BD394" i="21"/>
  <c r="BI393" i="21"/>
  <c r="BH393" i="21"/>
  <c r="BG393" i="21"/>
  <c r="BF393" i="21"/>
  <c r="BE393" i="21"/>
  <c r="BD393" i="21"/>
  <c r="BH392" i="21"/>
  <c r="BG392" i="21"/>
  <c r="BF392" i="21"/>
  <c r="BE392" i="21"/>
  <c r="BD392" i="21"/>
  <c r="BH391" i="21"/>
  <c r="BG391" i="21"/>
  <c r="BF391" i="21"/>
  <c r="BE391" i="21"/>
  <c r="BD391" i="21"/>
  <c r="BH390" i="21"/>
  <c r="BG390" i="21"/>
  <c r="BF390" i="21"/>
  <c r="BE390" i="21"/>
  <c r="BD390" i="21"/>
  <c r="BH389" i="21"/>
  <c r="BG389" i="21"/>
  <c r="BF389" i="21"/>
  <c r="BE389" i="21"/>
  <c r="BD389" i="21"/>
  <c r="BH388" i="21"/>
  <c r="BG388" i="21"/>
  <c r="BF388" i="21"/>
  <c r="BE388" i="21"/>
  <c r="BD388" i="21"/>
  <c r="BH387" i="21"/>
  <c r="BG387" i="21"/>
  <c r="BF387" i="21"/>
  <c r="BE387" i="21"/>
  <c r="BD387" i="21"/>
  <c r="BH386" i="21"/>
  <c r="BG386" i="21"/>
  <c r="BF386" i="21"/>
  <c r="BE386" i="21"/>
  <c r="BD386" i="21"/>
  <c r="BH385" i="21"/>
  <c r="BG385" i="21"/>
  <c r="BF385" i="21"/>
  <c r="BE385" i="21"/>
  <c r="BD385" i="21"/>
  <c r="BI384" i="21"/>
  <c r="BH384" i="21"/>
  <c r="BG384" i="21"/>
  <c r="BF384" i="21"/>
  <c r="BE384" i="21"/>
  <c r="BD384" i="21"/>
  <c r="BH383" i="21"/>
  <c r="BG383" i="21"/>
  <c r="BF383" i="21"/>
  <c r="BE383" i="21"/>
  <c r="BD383" i="21"/>
  <c r="BH382" i="21"/>
  <c r="BG382" i="21"/>
  <c r="BF382" i="21"/>
  <c r="BE382" i="21"/>
  <c r="BD382" i="21"/>
  <c r="BH381" i="21"/>
  <c r="BG381" i="21"/>
  <c r="BF381" i="21"/>
  <c r="BE381" i="21"/>
  <c r="BD381" i="21"/>
  <c r="BH380" i="21"/>
  <c r="BG380" i="21"/>
  <c r="BF380" i="21"/>
  <c r="BE380" i="21"/>
  <c r="BD380" i="21"/>
  <c r="BH379" i="21"/>
  <c r="BG379" i="21"/>
  <c r="BF379" i="21"/>
  <c r="BE379" i="21"/>
  <c r="BD379" i="21"/>
  <c r="BH378" i="21"/>
  <c r="BG378" i="21"/>
  <c r="BF378" i="21"/>
  <c r="BE378" i="21"/>
  <c r="BD378" i="21"/>
  <c r="BH377" i="21"/>
  <c r="BG377" i="21"/>
  <c r="BF377" i="21"/>
  <c r="BE377" i="21"/>
  <c r="BD377" i="21"/>
  <c r="BH376" i="21"/>
  <c r="BG376" i="21"/>
  <c r="BF376" i="21"/>
  <c r="BE376" i="21"/>
  <c r="BD376" i="21"/>
  <c r="BH375" i="21"/>
  <c r="BG375" i="21"/>
  <c r="BF375" i="21"/>
  <c r="BE375" i="21"/>
  <c r="BD375" i="21"/>
  <c r="BH374" i="21"/>
  <c r="BG374" i="21"/>
  <c r="BF374" i="21"/>
  <c r="BE374" i="21"/>
  <c r="BD374" i="21"/>
  <c r="BH373" i="21"/>
  <c r="BG373" i="21"/>
  <c r="BF373" i="21"/>
  <c r="BE373" i="21"/>
  <c r="BD373" i="21"/>
  <c r="BH372" i="21"/>
  <c r="BG372" i="21"/>
  <c r="BF372" i="21"/>
  <c r="BE372" i="21"/>
  <c r="BD372" i="21"/>
  <c r="BH371" i="21"/>
  <c r="BG371" i="21"/>
  <c r="BF371" i="21"/>
  <c r="BE371" i="21"/>
  <c r="BD371" i="21"/>
  <c r="BH370" i="21"/>
  <c r="BG370" i="21"/>
  <c r="BF370" i="21"/>
  <c r="BE370" i="21"/>
  <c r="BD370" i="21"/>
  <c r="BH369" i="21"/>
  <c r="BG369" i="21"/>
  <c r="BF369" i="21"/>
  <c r="BE369" i="21"/>
  <c r="BD369" i="21"/>
  <c r="BH368" i="21"/>
  <c r="BG368" i="21"/>
  <c r="BF368" i="21"/>
  <c r="BE368" i="21"/>
  <c r="BD368" i="21"/>
  <c r="BH367" i="21"/>
  <c r="BG367" i="21"/>
  <c r="BF367" i="21"/>
  <c r="BE367" i="21"/>
  <c r="BD367" i="21"/>
  <c r="BH366" i="21"/>
  <c r="BG366" i="21"/>
  <c r="BF366" i="21"/>
  <c r="BE366" i="21"/>
  <c r="BD366" i="21"/>
  <c r="BH365" i="21"/>
  <c r="BG365" i="21"/>
  <c r="BF365" i="21"/>
  <c r="BE365" i="21"/>
  <c r="BD365" i="21"/>
  <c r="BH364" i="21"/>
  <c r="BG364" i="21"/>
  <c r="BF364" i="21"/>
  <c r="BE364" i="21"/>
  <c r="BD364" i="21"/>
  <c r="BH363" i="21"/>
  <c r="BG363" i="21"/>
  <c r="BF363" i="21"/>
  <c r="BE363" i="21"/>
  <c r="BD363" i="21"/>
  <c r="BH362" i="21"/>
  <c r="BG362" i="21"/>
  <c r="BF362" i="21"/>
  <c r="BE362" i="21"/>
  <c r="BD362" i="21"/>
  <c r="BH361" i="21"/>
  <c r="BG361" i="21"/>
  <c r="BF361" i="21"/>
  <c r="BE361" i="21"/>
  <c r="BD361" i="21"/>
  <c r="BH360" i="21"/>
  <c r="BG360" i="21"/>
  <c r="BF360" i="21"/>
  <c r="BE360" i="21"/>
  <c r="BD360" i="21"/>
  <c r="BH359" i="21"/>
  <c r="BG359" i="21"/>
  <c r="BF359" i="21"/>
  <c r="BE359" i="21"/>
  <c r="BD359" i="21"/>
  <c r="BH358" i="21"/>
  <c r="BG358" i="21"/>
  <c r="BF358" i="21"/>
  <c r="BE358" i="21"/>
  <c r="BD358" i="21"/>
  <c r="BH357" i="21"/>
  <c r="BG357" i="21"/>
  <c r="BF357" i="21"/>
  <c r="BE357" i="21"/>
  <c r="BD357" i="21"/>
  <c r="BH356" i="21"/>
  <c r="BG356" i="21"/>
  <c r="BF356" i="21"/>
  <c r="BE356" i="21"/>
  <c r="BD356" i="21"/>
  <c r="BH355" i="21"/>
  <c r="BG355" i="21"/>
  <c r="BF355" i="21"/>
  <c r="BE355" i="21"/>
  <c r="BD355" i="21"/>
  <c r="BH354" i="21"/>
  <c r="BG354" i="21"/>
  <c r="BF354" i="21"/>
  <c r="BE354" i="21"/>
  <c r="BD354" i="21"/>
  <c r="BH353" i="21"/>
  <c r="BG353" i="21"/>
  <c r="BF353" i="21"/>
  <c r="BE353" i="21"/>
  <c r="BD353" i="21"/>
  <c r="BH352" i="21"/>
  <c r="BG352" i="21"/>
  <c r="BF352" i="21"/>
  <c r="BE352" i="21"/>
  <c r="BD352" i="21"/>
  <c r="BH351" i="21"/>
  <c r="BG351" i="21"/>
  <c r="BF351" i="21"/>
  <c r="BE351" i="21"/>
  <c r="BD351" i="21"/>
  <c r="BH350" i="21"/>
  <c r="BG350" i="21"/>
  <c r="BF350" i="21"/>
  <c r="BE350" i="21"/>
  <c r="BD350" i="21"/>
  <c r="BH349" i="21"/>
  <c r="BG349" i="21"/>
  <c r="BF349" i="21"/>
  <c r="BE349" i="21"/>
  <c r="BD349" i="21"/>
  <c r="BH348" i="21"/>
  <c r="BG348" i="21"/>
  <c r="BF348" i="21"/>
  <c r="BE348" i="21"/>
  <c r="BD348" i="21"/>
  <c r="BH347" i="21"/>
  <c r="BG347" i="21"/>
  <c r="BF347" i="21"/>
  <c r="BE347" i="21"/>
  <c r="BD347" i="21"/>
  <c r="BH346" i="21"/>
  <c r="BG346" i="21"/>
  <c r="BF346" i="21"/>
  <c r="BE346" i="21"/>
  <c r="BD346" i="21"/>
  <c r="BH345" i="21"/>
  <c r="BG345" i="21"/>
  <c r="BF345" i="21"/>
  <c r="BE345" i="21"/>
  <c r="BD345" i="21"/>
  <c r="BH344" i="21"/>
  <c r="BG344" i="21"/>
  <c r="BF344" i="21"/>
  <c r="BE344" i="21"/>
  <c r="BD344" i="21"/>
  <c r="BH343" i="21"/>
  <c r="BG343" i="21"/>
  <c r="BF343" i="21"/>
  <c r="BE343" i="21"/>
  <c r="BD343" i="21"/>
  <c r="BH342" i="21"/>
  <c r="BG342" i="21"/>
  <c r="BF342" i="21"/>
  <c r="BE342" i="21"/>
  <c r="BD342" i="21"/>
  <c r="BH341" i="21"/>
  <c r="BG341" i="21"/>
  <c r="BF341" i="21"/>
  <c r="BE341" i="21"/>
  <c r="BD341" i="21"/>
  <c r="BH340" i="21"/>
  <c r="BG340" i="21"/>
  <c r="BF340" i="21"/>
  <c r="BE340" i="21"/>
  <c r="BD340" i="21"/>
  <c r="BH339" i="21"/>
  <c r="BG339" i="21"/>
  <c r="BF339" i="21"/>
  <c r="BE339" i="21"/>
  <c r="BD339" i="21"/>
  <c r="BH338" i="21"/>
  <c r="BG338" i="21"/>
  <c r="BF338" i="21"/>
  <c r="BE338" i="21"/>
  <c r="BD338" i="21"/>
  <c r="BH337" i="21"/>
  <c r="BG337" i="21"/>
  <c r="BF337" i="21"/>
  <c r="BE337" i="21"/>
  <c r="BD337" i="21"/>
  <c r="BH336" i="21"/>
  <c r="BG336" i="21"/>
  <c r="BF336" i="21"/>
  <c r="BE336" i="21"/>
  <c r="BD336" i="21"/>
  <c r="BH335" i="21"/>
  <c r="BG335" i="21"/>
  <c r="BF335" i="21"/>
  <c r="BE335" i="21"/>
  <c r="BD335" i="21"/>
  <c r="BH334" i="21"/>
  <c r="BG334" i="21"/>
  <c r="BF334" i="21"/>
  <c r="BE334" i="21"/>
  <c r="BD334" i="21"/>
  <c r="BH333" i="21"/>
  <c r="BG333" i="21"/>
  <c r="BF333" i="21"/>
  <c r="BE333" i="21"/>
  <c r="BD333" i="21"/>
  <c r="BH332" i="21"/>
  <c r="BG332" i="21"/>
  <c r="BF332" i="21"/>
  <c r="BE332" i="21"/>
  <c r="BD332" i="21"/>
  <c r="BH331" i="21"/>
  <c r="BG331" i="21"/>
  <c r="BF331" i="21"/>
  <c r="BE331" i="21"/>
  <c r="BD331" i="21"/>
  <c r="BH330" i="21"/>
  <c r="BG330" i="21"/>
  <c r="BF330" i="21"/>
  <c r="BE330" i="21"/>
  <c r="BD330" i="21"/>
  <c r="BH329" i="21"/>
  <c r="BG329" i="21"/>
  <c r="BF329" i="21"/>
  <c r="BE329" i="21"/>
  <c r="BD329" i="21"/>
  <c r="BH328" i="21"/>
  <c r="BG328" i="21"/>
  <c r="BF328" i="21"/>
  <c r="BE328" i="21"/>
  <c r="BD328" i="21"/>
  <c r="BH327" i="21"/>
  <c r="BG327" i="21"/>
  <c r="BF327" i="21"/>
  <c r="BE327" i="21"/>
  <c r="BD327" i="21"/>
  <c r="BH326" i="21"/>
  <c r="BG326" i="21"/>
  <c r="BF326" i="21"/>
  <c r="BE326" i="21"/>
  <c r="BD326" i="21"/>
  <c r="BH325" i="21"/>
  <c r="BG325" i="21"/>
  <c r="BF325" i="21"/>
  <c r="BE325" i="21"/>
  <c r="BD325" i="21"/>
  <c r="BH324" i="21"/>
  <c r="BG324" i="21"/>
  <c r="BF324" i="21"/>
  <c r="BE324" i="21"/>
  <c r="BD324" i="21"/>
  <c r="BH323" i="21"/>
  <c r="BG323" i="21"/>
  <c r="BF323" i="21"/>
  <c r="BE323" i="21"/>
  <c r="BD323" i="21"/>
  <c r="BH322" i="21"/>
  <c r="BG322" i="21"/>
  <c r="BF322" i="21"/>
  <c r="BE322" i="21"/>
  <c r="BD322" i="21"/>
  <c r="BH321" i="21"/>
  <c r="BG321" i="21"/>
  <c r="BF321" i="21"/>
  <c r="BE321" i="21"/>
  <c r="BD321" i="21"/>
  <c r="BH320" i="21"/>
  <c r="BG320" i="21"/>
  <c r="BF320" i="21"/>
  <c r="BE320" i="21"/>
  <c r="BD320" i="21"/>
  <c r="BH319" i="21"/>
  <c r="BG319" i="21"/>
  <c r="BF319" i="21"/>
  <c r="BE319" i="21"/>
  <c r="BD319" i="21"/>
  <c r="BI318" i="21"/>
  <c r="BH318" i="21"/>
  <c r="BG318" i="21"/>
  <c r="BF318" i="21"/>
  <c r="BE318" i="21"/>
  <c r="BD318" i="21"/>
  <c r="BH317" i="21"/>
  <c r="BG317" i="21"/>
  <c r="BF317" i="21"/>
  <c r="BE317" i="21"/>
  <c r="BD317" i="21"/>
  <c r="BH316" i="21"/>
  <c r="BG316" i="21"/>
  <c r="BF316" i="21"/>
  <c r="BE316" i="21"/>
  <c r="BD316" i="21"/>
  <c r="BH315" i="21"/>
  <c r="BG315" i="21"/>
  <c r="BF315" i="21"/>
  <c r="BE315" i="21"/>
  <c r="BD315" i="21"/>
  <c r="BH314" i="21"/>
  <c r="BG314" i="21"/>
  <c r="BF314" i="21"/>
  <c r="BE314" i="21"/>
  <c r="BD314" i="21"/>
  <c r="BH313" i="21"/>
  <c r="BG313" i="21"/>
  <c r="BF313" i="21"/>
  <c r="BE313" i="21"/>
  <c r="BD313" i="21"/>
  <c r="BH312" i="21"/>
  <c r="BG312" i="21"/>
  <c r="BF312" i="21"/>
  <c r="BE312" i="21"/>
  <c r="BD312" i="21"/>
  <c r="BH311" i="21"/>
  <c r="BG311" i="21"/>
  <c r="BF311" i="21"/>
  <c r="BE311" i="21"/>
  <c r="BD311" i="21"/>
  <c r="BH310" i="21"/>
  <c r="BG310" i="21"/>
  <c r="BF310" i="21"/>
  <c r="BE310" i="21"/>
  <c r="BD310" i="21"/>
  <c r="BH309" i="21"/>
  <c r="BG309" i="21"/>
  <c r="BF309" i="21"/>
  <c r="BE309" i="21"/>
  <c r="BD309" i="21"/>
  <c r="BH308" i="21"/>
  <c r="BG308" i="21"/>
  <c r="BF308" i="21"/>
  <c r="BE308" i="21"/>
  <c r="BD308" i="21"/>
  <c r="BH307" i="21"/>
  <c r="BG307" i="21"/>
  <c r="BF307" i="21"/>
  <c r="BE307" i="21"/>
  <c r="BD307" i="21"/>
  <c r="BH306" i="21"/>
  <c r="BG306" i="21"/>
  <c r="BF306" i="21"/>
  <c r="BE306" i="21"/>
  <c r="BD306" i="21"/>
  <c r="BH305" i="21"/>
  <c r="BG305" i="21"/>
  <c r="BF305" i="21"/>
  <c r="BE305" i="21"/>
  <c r="BD305" i="21"/>
  <c r="BH304" i="21"/>
  <c r="BG304" i="21"/>
  <c r="BF304" i="21"/>
  <c r="BE304" i="21"/>
  <c r="BD304" i="21"/>
  <c r="BH303" i="21"/>
  <c r="BG303" i="21"/>
  <c r="BF303" i="21"/>
  <c r="BE303" i="21"/>
  <c r="BD303" i="21"/>
  <c r="BH302" i="21"/>
  <c r="BG302" i="21"/>
  <c r="BF302" i="21"/>
  <c r="BE302" i="21"/>
  <c r="BD302" i="21"/>
  <c r="BH301" i="21"/>
  <c r="BG301" i="21"/>
  <c r="BF301" i="21"/>
  <c r="BE301" i="21"/>
  <c r="BD301" i="21"/>
  <c r="BH300" i="21"/>
  <c r="BG300" i="21"/>
  <c r="BF300" i="21"/>
  <c r="BE300" i="21"/>
  <c r="BD300" i="21"/>
  <c r="BH299" i="21"/>
  <c r="BG299" i="21"/>
  <c r="BF299" i="21"/>
  <c r="BE299" i="21"/>
  <c r="BD299" i="21"/>
  <c r="BH298" i="21"/>
  <c r="BG298" i="21"/>
  <c r="BF298" i="21"/>
  <c r="BE298" i="21"/>
  <c r="BD298" i="21"/>
  <c r="BH297" i="21"/>
  <c r="BG297" i="21"/>
  <c r="BF297" i="21"/>
  <c r="BE297" i="21"/>
  <c r="BD297" i="21"/>
  <c r="BH296" i="21"/>
  <c r="BG296" i="21"/>
  <c r="BF296" i="21"/>
  <c r="BE296" i="21"/>
  <c r="BD296" i="21"/>
  <c r="BH295" i="21"/>
  <c r="BG295" i="21"/>
  <c r="BF295" i="21"/>
  <c r="BE295" i="21"/>
  <c r="BD295" i="21"/>
  <c r="BI294" i="21"/>
  <c r="BH294" i="21"/>
  <c r="BG294" i="21"/>
  <c r="BF294" i="21"/>
  <c r="BE294" i="21"/>
  <c r="BD294" i="21"/>
  <c r="BH293" i="21"/>
  <c r="BG293" i="21"/>
  <c r="BF293" i="21"/>
  <c r="BE293" i="21"/>
  <c r="BD293" i="21"/>
  <c r="BH292" i="21"/>
  <c r="BG292" i="21"/>
  <c r="BF292" i="21"/>
  <c r="BE292" i="21"/>
  <c r="BD292" i="21"/>
  <c r="BH291" i="21"/>
  <c r="BG291" i="21"/>
  <c r="BF291" i="21"/>
  <c r="BE291" i="21"/>
  <c r="BD291" i="21"/>
  <c r="BH290" i="21"/>
  <c r="BG290" i="21"/>
  <c r="BF290" i="21"/>
  <c r="BE290" i="21"/>
  <c r="BD290" i="21"/>
  <c r="BH289" i="21"/>
  <c r="BG289" i="21"/>
  <c r="BF289" i="21"/>
  <c r="BE289" i="21"/>
  <c r="BD289" i="21"/>
  <c r="BH288" i="21"/>
  <c r="BG288" i="21"/>
  <c r="BF288" i="21"/>
  <c r="BE288" i="21"/>
  <c r="BD288" i="21"/>
  <c r="BH287" i="21"/>
  <c r="BG287" i="21"/>
  <c r="BF287" i="21"/>
  <c r="BE287" i="21"/>
  <c r="BD287" i="21"/>
  <c r="BH286" i="21"/>
  <c r="BG286" i="21"/>
  <c r="BF286" i="21"/>
  <c r="BE286" i="21"/>
  <c r="BD286" i="21"/>
  <c r="BH285" i="21"/>
  <c r="BG285" i="21"/>
  <c r="BF285" i="21"/>
  <c r="BE285" i="21"/>
  <c r="BD285" i="21"/>
  <c r="BH284" i="21"/>
  <c r="BG284" i="21"/>
  <c r="BF284" i="21"/>
  <c r="BE284" i="21"/>
  <c r="BD284" i="21"/>
  <c r="BH283" i="21"/>
  <c r="BG283" i="21"/>
  <c r="BF283" i="21"/>
  <c r="BE283" i="21"/>
  <c r="BD283" i="21"/>
  <c r="BH282" i="21"/>
  <c r="BG282" i="21"/>
  <c r="BF282" i="21"/>
  <c r="BE282" i="21"/>
  <c r="BD282" i="21"/>
  <c r="BH281" i="21"/>
  <c r="BG281" i="21"/>
  <c r="BF281" i="21"/>
  <c r="BE281" i="21"/>
  <c r="BD281" i="21"/>
  <c r="BH280" i="21"/>
  <c r="BG280" i="21"/>
  <c r="BF280" i="21"/>
  <c r="BE280" i="21"/>
  <c r="BD280" i="21"/>
  <c r="BH279" i="21"/>
  <c r="BG279" i="21"/>
  <c r="BF279" i="21"/>
  <c r="BE279" i="21"/>
  <c r="BD279" i="21"/>
  <c r="BH278" i="21"/>
  <c r="BG278" i="21"/>
  <c r="BF278" i="21"/>
  <c r="BE278" i="21"/>
  <c r="BD278" i="21"/>
  <c r="BH277" i="21"/>
  <c r="BG277" i="21"/>
  <c r="BF277" i="21"/>
  <c r="BE277" i="21"/>
  <c r="BD277" i="21"/>
  <c r="BH276" i="21"/>
  <c r="BG276" i="21"/>
  <c r="BF276" i="21"/>
  <c r="BE276" i="21"/>
  <c r="BD276" i="21"/>
  <c r="BH275" i="21"/>
  <c r="BG275" i="21"/>
  <c r="BF275" i="21"/>
  <c r="BE275" i="21"/>
  <c r="BD275" i="21"/>
  <c r="BH274" i="21"/>
  <c r="BG274" i="21"/>
  <c r="BF274" i="21"/>
  <c r="BE274" i="21"/>
  <c r="BD274" i="21"/>
  <c r="BH273" i="21"/>
  <c r="BG273" i="21"/>
  <c r="BF273" i="21"/>
  <c r="BE273" i="21"/>
  <c r="BD273" i="21"/>
  <c r="BH272" i="21"/>
  <c r="BG272" i="21"/>
  <c r="BF272" i="21"/>
  <c r="BE272" i="21"/>
  <c r="BD272" i="21"/>
  <c r="BH271" i="21"/>
  <c r="BG271" i="21"/>
  <c r="BF271" i="21"/>
  <c r="BE271" i="21"/>
  <c r="BD271" i="21"/>
  <c r="BH270" i="21"/>
  <c r="BG270" i="21"/>
  <c r="BF270" i="21"/>
  <c r="BE270" i="21"/>
  <c r="BD270" i="21"/>
  <c r="BH269" i="21"/>
  <c r="BG269" i="21"/>
  <c r="BF269" i="21"/>
  <c r="BE269" i="21"/>
  <c r="BD269" i="21"/>
  <c r="BH268" i="21"/>
  <c r="BG268" i="21"/>
  <c r="BF268" i="21"/>
  <c r="BE268" i="21"/>
  <c r="BD268" i="21"/>
  <c r="BH267" i="21"/>
  <c r="BG267" i="21"/>
  <c r="BF267" i="21"/>
  <c r="BE267" i="21"/>
  <c r="BD267" i="21"/>
  <c r="BH266" i="21"/>
  <c r="BG266" i="21"/>
  <c r="BF266" i="21"/>
  <c r="BE266" i="21"/>
  <c r="BD266" i="21"/>
  <c r="BH265" i="21"/>
  <c r="BG265" i="21"/>
  <c r="BF265" i="21"/>
  <c r="BE265" i="21"/>
  <c r="BD265" i="21"/>
  <c r="BH264" i="21"/>
  <c r="BG264" i="21"/>
  <c r="BF264" i="21"/>
  <c r="BE264" i="21"/>
  <c r="BD264" i="21"/>
  <c r="BH263" i="21"/>
  <c r="BG263" i="21"/>
  <c r="BF263" i="21"/>
  <c r="BE263" i="21"/>
  <c r="BD263" i="21"/>
  <c r="BH262" i="21"/>
  <c r="BG262" i="21"/>
  <c r="BF262" i="21"/>
  <c r="BE262" i="21"/>
  <c r="BD262" i="21"/>
  <c r="BH261" i="21"/>
  <c r="BG261" i="21"/>
  <c r="BF261" i="21"/>
  <c r="BE261" i="21"/>
  <c r="BD261" i="21"/>
  <c r="BH260" i="21"/>
  <c r="BG260" i="21"/>
  <c r="BF260" i="21"/>
  <c r="BE260" i="21"/>
  <c r="BD260" i="21"/>
  <c r="BH259" i="21"/>
  <c r="BG259" i="21"/>
  <c r="BF259" i="21"/>
  <c r="BE259" i="21"/>
  <c r="BD259" i="21"/>
  <c r="BH258" i="21"/>
  <c r="BG258" i="21"/>
  <c r="BF258" i="21"/>
  <c r="BE258" i="21"/>
  <c r="BD258" i="21"/>
  <c r="BH257" i="21"/>
  <c r="BG257" i="21"/>
  <c r="BF257" i="21"/>
  <c r="BE257" i="21"/>
  <c r="BD257" i="21"/>
  <c r="BI256" i="21"/>
  <c r="BH256" i="21"/>
  <c r="BG256" i="21"/>
  <c r="BF256" i="21"/>
  <c r="BE256" i="21"/>
  <c r="BD256" i="21"/>
  <c r="BH255" i="21"/>
  <c r="BG255" i="21"/>
  <c r="BF255" i="21"/>
  <c r="BE255" i="21"/>
  <c r="BD255" i="21"/>
  <c r="BH254" i="21"/>
  <c r="BG254" i="21"/>
  <c r="BF254" i="21"/>
  <c r="BE254" i="21"/>
  <c r="BD254" i="21"/>
  <c r="BH253" i="21"/>
  <c r="BG253" i="21"/>
  <c r="BF253" i="21"/>
  <c r="BE253" i="21"/>
  <c r="BD253" i="21"/>
  <c r="BH252" i="21"/>
  <c r="BG252" i="21"/>
  <c r="BF252" i="21"/>
  <c r="BE252" i="21"/>
  <c r="BD252" i="21"/>
  <c r="BH251" i="21"/>
  <c r="BG251" i="21"/>
  <c r="BF251" i="21"/>
  <c r="BE251" i="21"/>
  <c r="BD251" i="21"/>
  <c r="BH250" i="21"/>
  <c r="BG250" i="21"/>
  <c r="BF250" i="21"/>
  <c r="BE250" i="21"/>
  <c r="BD250" i="21"/>
  <c r="BH249" i="21"/>
  <c r="BG249" i="21"/>
  <c r="BF249" i="21"/>
  <c r="BE249" i="21"/>
  <c r="BD249" i="21"/>
  <c r="BH248" i="21"/>
  <c r="BG248" i="21"/>
  <c r="BF248" i="21"/>
  <c r="BE248" i="21"/>
  <c r="BD248" i="21"/>
  <c r="BI247" i="21"/>
  <c r="BH247" i="21"/>
  <c r="BG247" i="21"/>
  <c r="BF247" i="21"/>
  <c r="BE247" i="21"/>
  <c r="BD247" i="21"/>
  <c r="BH246" i="21"/>
  <c r="BG246" i="21"/>
  <c r="BF246" i="21"/>
  <c r="BE246" i="21"/>
  <c r="BD246" i="21"/>
  <c r="BH245" i="21"/>
  <c r="BG245" i="21"/>
  <c r="BF245" i="21"/>
  <c r="BE245" i="21"/>
  <c r="BD245" i="21"/>
  <c r="BH244" i="21"/>
  <c r="BG244" i="21"/>
  <c r="BF244" i="21"/>
  <c r="BE244" i="21"/>
  <c r="BD244" i="21"/>
  <c r="BH243" i="21"/>
  <c r="BG243" i="21"/>
  <c r="BF243" i="21"/>
  <c r="BE243" i="21"/>
  <c r="BD243" i="21"/>
  <c r="BH242" i="21"/>
  <c r="BG242" i="21"/>
  <c r="BF242" i="21"/>
  <c r="BE242" i="21"/>
  <c r="BD242" i="21"/>
  <c r="BH241" i="21"/>
  <c r="BG241" i="21"/>
  <c r="BF241" i="21"/>
  <c r="BE241" i="21"/>
  <c r="BD241" i="21"/>
  <c r="BH240" i="21"/>
  <c r="BG240" i="21"/>
  <c r="BF240" i="21"/>
  <c r="BE240" i="21"/>
  <c r="BD240" i="21"/>
  <c r="BH239" i="21"/>
  <c r="BG239" i="21"/>
  <c r="BF239" i="21"/>
  <c r="BE239" i="21"/>
  <c r="BD239" i="21"/>
  <c r="BH238" i="21"/>
  <c r="BG238" i="21"/>
  <c r="BF238" i="21"/>
  <c r="BE238" i="21"/>
  <c r="BD238" i="21"/>
  <c r="BH237" i="21"/>
  <c r="BG237" i="21"/>
  <c r="BF237" i="21"/>
  <c r="BE237" i="21"/>
  <c r="BD237" i="21"/>
  <c r="BH236" i="21"/>
  <c r="BG236" i="21"/>
  <c r="BF236" i="21"/>
  <c r="BE236" i="21"/>
  <c r="BD236" i="21"/>
  <c r="BH235" i="21"/>
  <c r="BG235" i="21"/>
  <c r="BF235" i="21"/>
  <c r="BE235" i="21"/>
  <c r="BD235" i="21"/>
  <c r="BH234" i="21"/>
  <c r="BG234" i="21"/>
  <c r="BF234" i="21"/>
  <c r="BE234" i="21"/>
  <c r="BD234" i="21"/>
  <c r="BH233" i="21"/>
  <c r="BG233" i="21"/>
  <c r="BF233" i="21"/>
  <c r="BE233" i="21"/>
  <c r="BD233" i="21"/>
  <c r="BH232" i="21"/>
  <c r="BG232" i="21"/>
  <c r="BF232" i="21"/>
  <c r="BE232" i="21"/>
  <c r="BD232" i="21"/>
  <c r="BH231" i="21"/>
  <c r="BG231" i="21"/>
  <c r="BF231" i="21"/>
  <c r="BE231" i="21"/>
  <c r="BD231" i="21"/>
  <c r="BH230" i="21"/>
  <c r="BG230" i="21"/>
  <c r="BF230" i="21"/>
  <c r="BE230" i="21"/>
  <c r="BD230" i="21"/>
  <c r="BH229" i="21"/>
  <c r="BG229" i="21"/>
  <c r="BF229" i="21"/>
  <c r="BE229" i="21"/>
  <c r="BD229" i="21"/>
  <c r="BH228" i="21"/>
  <c r="BG228" i="21"/>
  <c r="BF228" i="21"/>
  <c r="BE228" i="21"/>
  <c r="BD228" i="21"/>
  <c r="BH227" i="21"/>
  <c r="BG227" i="21"/>
  <c r="BF227" i="21"/>
  <c r="BE227" i="21"/>
  <c r="BD227" i="21"/>
  <c r="BH226" i="21"/>
  <c r="BG226" i="21"/>
  <c r="BF226" i="21"/>
  <c r="BE226" i="21"/>
  <c r="BD226" i="21"/>
  <c r="BH225" i="21"/>
  <c r="BG225" i="21"/>
  <c r="BF225" i="21"/>
  <c r="BE225" i="21"/>
  <c r="BD225" i="21"/>
  <c r="BH224" i="21"/>
  <c r="BG224" i="21"/>
  <c r="BF224" i="21"/>
  <c r="BE224" i="21"/>
  <c r="BD224" i="21"/>
  <c r="BH223" i="21"/>
  <c r="BG223" i="21"/>
  <c r="BF223" i="21"/>
  <c r="BE223" i="21"/>
  <c r="BD223" i="21"/>
  <c r="BH222" i="21"/>
  <c r="BG222" i="21"/>
  <c r="BF222" i="21"/>
  <c r="BE222" i="21"/>
  <c r="BD222" i="21"/>
  <c r="BH221" i="21"/>
  <c r="BG221" i="21"/>
  <c r="BF221" i="21"/>
  <c r="BE221" i="21"/>
  <c r="BD221" i="21"/>
  <c r="BH220" i="21"/>
  <c r="BG220" i="21"/>
  <c r="BF220" i="21"/>
  <c r="BE220" i="21"/>
  <c r="BD220" i="21"/>
  <c r="BH219" i="21"/>
  <c r="BG219" i="21"/>
  <c r="BF219" i="21"/>
  <c r="BE219" i="21"/>
  <c r="BD219" i="21"/>
  <c r="BH218" i="21"/>
  <c r="BG218" i="21"/>
  <c r="BF218" i="21"/>
  <c r="BE218" i="21"/>
  <c r="BD218" i="21"/>
  <c r="BH217" i="21"/>
  <c r="BG217" i="21"/>
  <c r="BF217" i="21"/>
  <c r="BE217" i="21"/>
  <c r="BD217" i="21"/>
  <c r="BH216" i="21"/>
  <c r="BG216" i="21"/>
  <c r="BF216" i="21"/>
  <c r="BE216" i="21"/>
  <c r="BD216" i="21"/>
  <c r="BH215" i="21"/>
  <c r="BG215" i="21"/>
  <c r="BF215" i="21"/>
  <c r="BE215" i="21"/>
  <c r="BD215" i="21"/>
  <c r="BH214" i="21"/>
  <c r="BG214" i="21"/>
  <c r="BF214" i="21"/>
  <c r="BE214" i="21"/>
  <c r="BD214" i="21"/>
  <c r="BH213" i="21"/>
  <c r="BG213" i="21"/>
  <c r="BF213" i="21"/>
  <c r="BE213" i="21"/>
  <c r="BD213" i="21"/>
  <c r="BH212" i="21"/>
  <c r="BG212" i="21"/>
  <c r="BF212" i="21"/>
  <c r="BE212" i="21"/>
  <c r="BD212" i="21"/>
  <c r="BH211" i="21"/>
  <c r="BG211" i="21"/>
  <c r="BF211" i="21"/>
  <c r="BE211" i="21"/>
  <c r="BD211" i="21"/>
  <c r="BH210" i="21"/>
  <c r="BG210" i="21"/>
  <c r="BF210" i="21"/>
  <c r="BE210" i="21"/>
  <c r="BD210" i="21"/>
  <c r="BH209" i="21"/>
  <c r="BG209" i="21"/>
  <c r="BF209" i="21"/>
  <c r="BE209" i="21"/>
  <c r="BD209" i="21"/>
  <c r="BH208" i="21"/>
  <c r="BG208" i="21"/>
  <c r="BF208" i="21"/>
  <c r="BE208" i="21"/>
  <c r="BD208" i="21"/>
  <c r="BH207" i="21"/>
  <c r="BG207" i="21"/>
  <c r="BF207" i="21"/>
  <c r="BE207" i="21"/>
  <c r="BD207" i="21"/>
  <c r="BH206" i="21"/>
  <c r="BG206" i="21"/>
  <c r="BF206" i="21"/>
  <c r="BE206" i="21"/>
  <c r="BD206" i="21"/>
  <c r="BH205" i="21"/>
  <c r="BG205" i="21"/>
  <c r="BF205" i="21"/>
  <c r="BE205" i="21"/>
  <c r="BD205" i="21"/>
  <c r="BH204" i="21"/>
  <c r="BG204" i="21"/>
  <c r="BF204" i="21"/>
  <c r="BE204" i="21"/>
  <c r="BD204" i="21"/>
  <c r="BH203" i="21"/>
  <c r="BG203" i="21"/>
  <c r="BF203" i="21"/>
  <c r="BE203" i="21"/>
  <c r="BD203" i="21"/>
  <c r="BH202" i="21"/>
  <c r="BG202" i="21"/>
  <c r="BF202" i="21"/>
  <c r="BE202" i="21"/>
  <c r="BD202" i="21"/>
  <c r="BH201" i="21"/>
  <c r="BG201" i="21"/>
  <c r="BF201" i="21"/>
  <c r="BE201" i="21"/>
  <c r="BD201" i="21"/>
  <c r="BH200" i="21"/>
  <c r="BG200" i="21"/>
  <c r="BF200" i="21"/>
  <c r="BE200" i="21"/>
  <c r="BD200" i="21"/>
  <c r="BH199" i="21"/>
  <c r="BG199" i="21"/>
  <c r="BF199" i="21"/>
  <c r="BE199" i="21"/>
  <c r="BD199" i="21"/>
  <c r="BH198" i="21"/>
  <c r="BG198" i="21"/>
  <c r="BF198" i="21"/>
  <c r="BE198" i="21"/>
  <c r="BD198" i="21"/>
  <c r="BH197" i="21"/>
  <c r="BG197" i="21"/>
  <c r="BF197" i="21"/>
  <c r="BE197" i="21"/>
  <c r="BD197" i="21"/>
  <c r="BH196" i="21"/>
  <c r="BG196" i="21"/>
  <c r="BF196" i="21"/>
  <c r="BE196" i="21"/>
  <c r="BD196" i="21"/>
  <c r="BH195" i="21"/>
  <c r="BG195" i="21"/>
  <c r="BF195" i="21"/>
  <c r="BE195" i="21"/>
  <c r="BD195" i="21"/>
  <c r="BH194" i="21"/>
  <c r="BG194" i="21"/>
  <c r="BF194" i="21"/>
  <c r="BE194" i="21"/>
  <c r="BD194" i="21"/>
  <c r="BH193" i="21"/>
  <c r="BG193" i="21"/>
  <c r="BF193" i="21"/>
  <c r="BE193" i="21"/>
  <c r="BD193" i="21"/>
  <c r="BH192" i="21"/>
  <c r="BG192" i="21"/>
  <c r="BF192" i="21"/>
  <c r="BE192" i="21"/>
  <c r="BD192" i="21"/>
  <c r="BH191" i="21"/>
  <c r="BG191" i="21"/>
  <c r="BF191" i="21"/>
  <c r="BE191" i="21"/>
  <c r="BD191" i="21"/>
  <c r="BH190" i="21"/>
  <c r="BG190" i="21"/>
  <c r="BF190" i="21"/>
  <c r="BE190" i="21"/>
  <c r="BD190" i="21"/>
  <c r="BH189" i="21"/>
  <c r="BG189" i="21"/>
  <c r="BF189" i="21"/>
  <c r="BE189" i="21"/>
  <c r="BD189" i="21"/>
  <c r="BH188" i="21"/>
  <c r="BG188" i="21"/>
  <c r="BF188" i="21"/>
  <c r="BE188" i="21"/>
  <c r="BD188" i="21"/>
  <c r="BH187" i="21"/>
  <c r="BG187" i="21"/>
  <c r="BF187" i="21"/>
  <c r="BE187" i="21"/>
  <c r="BD187" i="21"/>
  <c r="BH186" i="21"/>
  <c r="BG186" i="21"/>
  <c r="BF186" i="21"/>
  <c r="BE186" i="21"/>
  <c r="BD186" i="21"/>
  <c r="BH185" i="21"/>
  <c r="BG185" i="21"/>
  <c r="BF185" i="21"/>
  <c r="BE185" i="21"/>
  <c r="BD185" i="21"/>
  <c r="BH184" i="21"/>
  <c r="BG184" i="21"/>
  <c r="BF184" i="21"/>
  <c r="BE184" i="21"/>
  <c r="BD184" i="21"/>
  <c r="BH183" i="21"/>
  <c r="BG183" i="21"/>
  <c r="BF183" i="21"/>
  <c r="BE183" i="21"/>
  <c r="BD183" i="21"/>
  <c r="BH182" i="21"/>
  <c r="BG182" i="21"/>
  <c r="BF182" i="21"/>
  <c r="BE182" i="21"/>
  <c r="BD182" i="21"/>
  <c r="BH181" i="21"/>
  <c r="BG181" i="21"/>
  <c r="BF181" i="21"/>
  <c r="BE181" i="21"/>
  <c r="BD181" i="21"/>
  <c r="BH180" i="21"/>
  <c r="BG180" i="21"/>
  <c r="BF180" i="21"/>
  <c r="BE180" i="21"/>
  <c r="BD180" i="21"/>
  <c r="BH179" i="21"/>
  <c r="BG179" i="21"/>
  <c r="BF179" i="21"/>
  <c r="BE179" i="21"/>
  <c r="BD179" i="21"/>
  <c r="BH178" i="21"/>
  <c r="BG178" i="21"/>
  <c r="BF178" i="21"/>
  <c r="BE178" i="21"/>
  <c r="BD178" i="21"/>
  <c r="BH177" i="21"/>
  <c r="BG177" i="21"/>
  <c r="BF177" i="21"/>
  <c r="BE177" i="21"/>
  <c r="BD177" i="21"/>
  <c r="BH176" i="21"/>
  <c r="BG176" i="21"/>
  <c r="BF176" i="21"/>
  <c r="BE176" i="21"/>
  <c r="BD176" i="21"/>
  <c r="BH175" i="21"/>
  <c r="BG175" i="21"/>
  <c r="BF175" i="21"/>
  <c r="BE175" i="21"/>
  <c r="BD175" i="21"/>
  <c r="BH174" i="21"/>
  <c r="BG174" i="21"/>
  <c r="BF174" i="21"/>
  <c r="BE174" i="21"/>
  <c r="BD174" i="21"/>
  <c r="BH173" i="21"/>
  <c r="BG173" i="21"/>
  <c r="BF173" i="21"/>
  <c r="BE173" i="21"/>
  <c r="BD173" i="21"/>
  <c r="BH172" i="21"/>
  <c r="BG172" i="21"/>
  <c r="BF172" i="21"/>
  <c r="BE172" i="21"/>
  <c r="BD172" i="21"/>
  <c r="BH171" i="21"/>
  <c r="BG171" i="21"/>
  <c r="BF171" i="21"/>
  <c r="BE171" i="21"/>
  <c r="BD171" i="21"/>
  <c r="BH170" i="21"/>
  <c r="BG170" i="21"/>
  <c r="BF170" i="21"/>
  <c r="BE170" i="21"/>
  <c r="BD170" i="21"/>
  <c r="BH169" i="21"/>
  <c r="BG169" i="21"/>
  <c r="BF169" i="21"/>
  <c r="BE169" i="21"/>
  <c r="BD169" i="21"/>
  <c r="BH168" i="21"/>
  <c r="BG168" i="21"/>
  <c r="BF168" i="21"/>
  <c r="BE168" i="21"/>
  <c r="BD168" i="21"/>
  <c r="BH167" i="21"/>
  <c r="BG167" i="21"/>
  <c r="BF167" i="21"/>
  <c r="BE167" i="21"/>
  <c r="BD167" i="21"/>
  <c r="BH166" i="21"/>
  <c r="BG166" i="21"/>
  <c r="BF166" i="21"/>
  <c r="BE166" i="21"/>
  <c r="BD166" i="21"/>
  <c r="BH165" i="21"/>
  <c r="BG165" i="21"/>
  <c r="BF165" i="21"/>
  <c r="BE165" i="21"/>
  <c r="BD165" i="21"/>
  <c r="BH164" i="21"/>
  <c r="BG164" i="21"/>
  <c r="BF164" i="21"/>
  <c r="BE164" i="21"/>
  <c r="BD164" i="21"/>
  <c r="BH163" i="21"/>
  <c r="BG163" i="21"/>
  <c r="BF163" i="21"/>
  <c r="BE163" i="21"/>
  <c r="BD163" i="21"/>
  <c r="BH162" i="21"/>
  <c r="BG162" i="21"/>
  <c r="BF162" i="21"/>
  <c r="BE162" i="21"/>
  <c r="BD162" i="21"/>
  <c r="BH161" i="21"/>
  <c r="BG161" i="21"/>
  <c r="BF161" i="21"/>
  <c r="BE161" i="21"/>
  <c r="BD161" i="21"/>
  <c r="BH160" i="21"/>
  <c r="BG160" i="21"/>
  <c r="BF160" i="21"/>
  <c r="BE160" i="21"/>
  <c r="BD160" i="21"/>
  <c r="BH159" i="21"/>
  <c r="BG159" i="21"/>
  <c r="BF159" i="21"/>
  <c r="BE159" i="21"/>
  <c r="BD159" i="21"/>
  <c r="BH158" i="21"/>
  <c r="BG158" i="21"/>
  <c r="BF158" i="21"/>
  <c r="BE158" i="21"/>
  <c r="BD158" i="21"/>
  <c r="BH157" i="21"/>
  <c r="BG157" i="21"/>
  <c r="BF157" i="21"/>
  <c r="BE157" i="21"/>
  <c r="BD157" i="21"/>
  <c r="BH156" i="21"/>
  <c r="BG156" i="21"/>
  <c r="BF156" i="21"/>
  <c r="BE156" i="21"/>
  <c r="BD156" i="21"/>
  <c r="BH155" i="21"/>
  <c r="BG155" i="21"/>
  <c r="BF155" i="21"/>
  <c r="BE155" i="21"/>
  <c r="BD155" i="21"/>
  <c r="BH154" i="21"/>
  <c r="BG154" i="21"/>
  <c r="BF154" i="21"/>
  <c r="BE154" i="21"/>
  <c r="BD154" i="21"/>
  <c r="BH153" i="21"/>
  <c r="BG153" i="21"/>
  <c r="BF153" i="21"/>
  <c r="BE153" i="21"/>
  <c r="BD153" i="21"/>
  <c r="BH152" i="21"/>
  <c r="BG152" i="21"/>
  <c r="BF152" i="21"/>
  <c r="BE152" i="21"/>
  <c r="BD152" i="21"/>
  <c r="BH151" i="21"/>
  <c r="BG151" i="21"/>
  <c r="BF151" i="21"/>
  <c r="BE151" i="21"/>
  <c r="BD151" i="21"/>
  <c r="BH150" i="21"/>
  <c r="BG150" i="21"/>
  <c r="BF150" i="21"/>
  <c r="BE150" i="21"/>
  <c r="BD150" i="21"/>
  <c r="BH149" i="21"/>
  <c r="BG149" i="21"/>
  <c r="BF149" i="21"/>
  <c r="BE149" i="21"/>
  <c r="BD149" i="21"/>
  <c r="BH148" i="21"/>
  <c r="BG148" i="21"/>
  <c r="BF148" i="21"/>
  <c r="BE148" i="21"/>
  <c r="BD148" i="21"/>
  <c r="BH147" i="21"/>
  <c r="BG147" i="21"/>
  <c r="BF147" i="21"/>
  <c r="BE147" i="21"/>
  <c r="BD147" i="21"/>
  <c r="BH146" i="21"/>
  <c r="BG146" i="21"/>
  <c r="BF146" i="21"/>
  <c r="BE146" i="21"/>
  <c r="BD146" i="21"/>
  <c r="BH145" i="21"/>
  <c r="BG145" i="21"/>
  <c r="BF145" i="21"/>
  <c r="BE145" i="21"/>
  <c r="BD145" i="21"/>
  <c r="BH144" i="21"/>
  <c r="BG144" i="21"/>
  <c r="BF144" i="21"/>
  <c r="BE144" i="21"/>
  <c r="BD144" i="21"/>
  <c r="BH143" i="21"/>
  <c r="BG143" i="21"/>
  <c r="BF143" i="21"/>
  <c r="BE143" i="21"/>
  <c r="BD143" i="21"/>
  <c r="BH142" i="21"/>
  <c r="BG142" i="21"/>
  <c r="BF142" i="21"/>
  <c r="BE142" i="21"/>
  <c r="BD142" i="21"/>
  <c r="BH141" i="21"/>
  <c r="BG141" i="21"/>
  <c r="BF141" i="21"/>
  <c r="BE141" i="21"/>
  <c r="BD141" i="21"/>
  <c r="BH140" i="21"/>
  <c r="BG140" i="21"/>
  <c r="BF140" i="21"/>
  <c r="BE140" i="21"/>
  <c r="BD140" i="21"/>
  <c r="BH139" i="21"/>
  <c r="BG139" i="21"/>
  <c r="BF139" i="21"/>
  <c r="BE139" i="21"/>
  <c r="BD139" i="21"/>
  <c r="BH138" i="21"/>
  <c r="BG138" i="21"/>
  <c r="BF138" i="21"/>
  <c r="BE138" i="21"/>
  <c r="BD138" i="21"/>
  <c r="BH137" i="21"/>
  <c r="BG137" i="21"/>
  <c r="BF137" i="21"/>
  <c r="BE137" i="21"/>
  <c r="BD137" i="21"/>
  <c r="BH136" i="21"/>
  <c r="BG136" i="21"/>
  <c r="BF136" i="21"/>
  <c r="BE136" i="21"/>
  <c r="BD136" i="21"/>
  <c r="BH135" i="21"/>
  <c r="BG135" i="21"/>
  <c r="BF135" i="21"/>
  <c r="BE135" i="21"/>
  <c r="BD135" i="21"/>
  <c r="BH134" i="21"/>
  <c r="BG134" i="21"/>
  <c r="BF134" i="21"/>
  <c r="BE134" i="21"/>
  <c r="BD134" i="21"/>
  <c r="BH133" i="21"/>
  <c r="BG133" i="21"/>
  <c r="BF133" i="21"/>
  <c r="BE133" i="21"/>
  <c r="BD133" i="21"/>
  <c r="BH132" i="21"/>
  <c r="BG132" i="21"/>
  <c r="BF132" i="21"/>
  <c r="BE132" i="21"/>
  <c r="BD132" i="21"/>
  <c r="BH131" i="21"/>
  <c r="BG131" i="21"/>
  <c r="BF131" i="21"/>
  <c r="BE131" i="21"/>
  <c r="BD131" i="21"/>
  <c r="BH130" i="21"/>
  <c r="BG130" i="21"/>
  <c r="BF130" i="21"/>
  <c r="BE130" i="21"/>
  <c r="BD130" i="21"/>
  <c r="BH129" i="21"/>
  <c r="BG129" i="21"/>
  <c r="BF129" i="21"/>
  <c r="BE129" i="21"/>
  <c r="BD129" i="21"/>
  <c r="BH128" i="21"/>
  <c r="BG128" i="21"/>
  <c r="BF128" i="21"/>
  <c r="BE128" i="21"/>
  <c r="BD128" i="21"/>
  <c r="BH127" i="21"/>
  <c r="BG127" i="21"/>
  <c r="BF127" i="21"/>
  <c r="BE127" i="21"/>
  <c r="BD127" i="21"/>
  <c r="BH126" i="21"/>
  <c r="BG126" i="21"/>
  <c r="BF126" i="21"/>
  <c r="BE126" i="21"/>
  <c r="BD126" i="21"/>
  <c r="BH125" i="21"/>
  <c r="BG125" i="21"/>
  <c r="BF125" i="21"/>
  <c r="BE125" i="21"/>
  <c r="BD125" i="21"/>
  <c r="BH124" i="21"/>
  <c r="BG124" i="21"/>
  <c r="BF124" i="21"/>
  <c r="BE124" i="21"/>
  <c r="BD124" i="21"/>
  <c r="BH123" i="21"/>
  <c r="BG123" i="21"/>
  <c r="BF123" i="21"/>
  <c r="BE123" i="21"/>
  <c r="BD123" i="21"/>
  <c r="BH122" i="21"/>
  <c r="BG122" i="21"/>
  <c r="BF122" i="21"/>
  <c r="BE122" i="21"/>
  <c r="BD122" i="21"/>
  <c r="BH121" i="21"/>
  <c r="BG121" i="21"/>
  <c r="BF121" i="21"/>
  <c r="BE121" i="21"/>
  <c r="BD121" i="21"/>
  <c r="BH120" i="21"/>
  <c r="BG120" i="21"/>
  <c r="BF120" i="21"/>
  <c r="BE120" i="21"/>
  <c r="BD120" i="21"/>
  <c r="BH119" i="21"/>
  <c r="BG119" i="21"/>
  <c r="BF119" i="21"/>
  <c r="BE119" i="21"/>
  <c r="BD119" i="21"/>
  <c r="BH118" i="21"/>
  <c r="BG118" i="21"/>
  <c r="BF118" i="21"/>
  <c r="BE118" i="21"/>
  <c r="BD118" i="21"/>
  <c r="BH117" i="21"/>
  <c r="BG117" i="21"/>
  <c r="BF117" i="21"/>
  <c r="BE117" i="21"/>
  <c r="BD117" i="21"/>
  <c r="BH116" i="21"/>
  <c r="BG116" i="21"/>
  <c r="BF116" i="21"/>
  <c r="BE116" i="21"/>
  <c r="BD116" i="21"/>
  <c r="BH115" i="21"/>
  <c r="BG115" i="21"/>
  <c r="BF115" i="21"/>
  <c r="BE115" i="21"/>
  <c r="BD115" i="21"/>
  <c r="BH114" i="21"/>
  <c r="BG114" i="21"/>
  <c r="BF114" i="21"/>
  <c r="BE114" i="21"/>
  <c r="BD114" i="21"/>
  <c r="BH113" i="21"/>
  <c r="BG113" i="21"/>
  <c r="BF113" i="21"/>
  <c r="BE113" i="21"/>
  <c r="BD113" i="21"/>
  <c r="BH112" i="21"/>
  <c r="BG112" i="21"/>
  <c r="BF112" i="21"/>
  <c r="BE112" i="21"/>
  <c r="BD112" i="21"/>
  <c r="BH111" i="21"/>
  <c r="BG111" i="21"/>
  <c r="BF111" i="21"/>
  <c r="BE111" i="21"/>
  <c r="BD111" i="21"/>
  <c r="BH110" i="21"/>
  <c r="BG110" i="21"/>
  <c r="BF110" i="21"/>
  <c r="BE110" i="21"/>
  <c r="BD110" i="21"/>
  <c r="BH109" i="21"/>
  <c r="BG109" i="21"/>
  <c r="BF109" i="21"/>
  <c r="BE109" i="21"/>
  <c r="BD109" i="21"/>
  <c r="BH108" i="21"/>
  <c r="BG108" i="21"/>
  <c r="BF108" i="21"/>
  <c r="BE108" i="21"/>
  <c r="BD108" i="21"/>
  <c r="BH107" i="21"/>
  <c r="BG107" i="21"/>
  <c r="BF107" i="21"/>
  <c r="BE107" i="21"/>
  <c r="BD107" i="21"/>
  <c r="BH106" i="21"/>
  <c r="BG106" i="21"/>
  <c r="BF106" i="21"/>
  <c r="BE106" i="21"/>
  <c r="BD106" i="21"/>
  <c r="BH105" i="21"/>
  <c r="BG105" i="21"/>
  <c r="BF105" i="21"/>
  <c r="BE105" i="21"/>
  <c r="BD105" i="21"/>
  <c r="BH104" i="21"/>
  <c r="BG104" i="21"/>
  <c r="BF104" i="21"/>
  <c r="BE104" i="21"/>
  <c r="BD104" i="21"/>
  <c r="BH103" i="21"/>
  <c r="BG103" i="21"/>
  <c r="BF103" i="21"/>
  <c r="BE103" i="21"/>
  <c r="BD103" i="21"/>
  <c r="BH102" i="21"/>
  <c r="BG102" i="21"/>
  <c r="BF102" i="21"/>
  <c r="BE102" i="21"/>
  <c r="BD102" i="21"/>
  <c r="BH101" i="21"/>
  <c r="BG101" i="21"/>
  <c r="BF101" i="21"/>
  <c r="BE101" i="21"/>
  <c r="BD101" i="21"/>
  <c r="BH100" i="21"/>
  <c r="BG100" i="21"/>
  <c r="BF100" i="21"/>
  <c r="BE100" i="21"/>
  <c r="BD100" i="21"/>
  <c r="BH99" i="21"/>
  <c r="BG99" i="21"/>
  <c r="BF99" i="21"/>
  <c r="BE99" i="21"/>
  <c r="BD99" i="21"/>
  <c r="BH98" i="21"/>
  <c r="BG98" i="21"/>
  <c r="BF98" i="21"/>
  <c r="BE98" i="21"/>
  <c r="BD98" i="21"/>
  <c r="BH97" i="21"/>
  <c r="BG97" i="21"/>
  <c r="BF97" i="21"/>
  <c r="BE97" i="21"/>
  <c r="BD97" i="21"/>
  <c r="BH96" i="21"/>
  <c r="BG96" i="21"/>
  <c r="BF96" i="21"/>
  <c r="BE96" i="21"/>
  <c r="BD96" i="21"/>
  <c r="BH95" i="21"/>
  <c r="BG95" i="21"/>
  <c r="BF95" i="21"/>
  <c r="BE95" i="21"/>
  <c r="BD95" i="21"/>
  <c r="BH94" i="21"/>
  <c r="BG94" i="21"/>
  <c r="BF94" i="21"/>
  <c r="BE94" i="21"/>
  <c r="BD94" i="21"/>
  <c r="BH93" i="21"/>
  <c r="BG93" i="21"/>
  <c r="BF93" i="21"/>
  <c r="BE93" i="21"/>
  <c r="BD93" i="21"/>
  <c r="BH92" i="21"/>
  <c r="BG92" i="21"/>
  <c r="BF92" i="21"/>
  <c r="BE92" i="21"/>
  <c r="BD92" i="21"/>
  <c r="BH91" i="21"/>
  <c r="BG91" i="21"/>
  <c r="BF91" i="21"/>
  <c r="BE91" i="21"/>
  <c r="BD91" i="21"/>
  <c r="BH90" i="21"/>
  <c r="BG90" i="21"/>
  <c r="BF90" i="21"/>
  <c r="BE90" i="21"/>
  <c r="BD90" i="21"/>
  <c r="BH89" i="21"/>
  <c r="BG89" i="21"/>
  <c r="BF89" i="21"/>
  <c r="BE89" i="21"/>
  <c r="BD89" i="21"/>
  <c r="BH88" i="21"/>
  <c r="BG88" i="21"/>
  <c r="BF88" i="21"/>
  <c r="BE88" i="21"/>
  <c r="BD88" i="21"/>
  <c r="BH87" i="21"/>
  <c r="BG87" i="21"/>
  <c r="BF87" i="21"/>
  <c r="BE87" i="21"/>
  <c r="BD87" i="21"/>
  <c r="BH86" i="21"/>
  <c r="BG86" i="21"/>
  <c r="BF86" i="21"/>
  <c r="BE86" i="21"/>
  <c r="BD86" i="21"/>
  <c r="BH85" i="21"/>
  <c r="BG85" i="21"/>
  <c r="BF85" i="21"/>
  <c r="BE85" i="21"/>
  <c r="BD85" i="21"/>
  <c r="BH84" i="21"/>
  <c r="BG84" i="21"/>
  <c r="BF84" i="21"/>
  <c r="BE84" i="21"/>
  <c r="BD84" i="21"/>
  <c r="BH83" i="21"/>
  <c r="BG83" i="21"/>
  <c r="BF83" i="21"/>
  <c r="BE83" i="21"/>
  <c r="BD83" i="21"/>
  <c r="BH82" i="21"/>
  <c r="BG82" i="21"/>
  <c r="BF82" i="21"/>
  <c r="BE82" i="21"/>
  <c r="BD82" i="21"/>
  <c r="BH81" i="21"/>
  <c r="BG81" i="21"/>
  <c r="BF81" i="21"/>
  <c r="BE81" i="21"/>
  <c r="BD81" i="21"/>
  <c r="BH80" i="21"/>
  <c r="BG80" i="21"/>
  <c r="BF80" i="21"/>
  <c r="BE80" i="21"/>
  <c r="BD80" i="21"/>
  <c r="BH79" i="21"/>
  <c r="BG79" i="21"/>
  <c r="BF79" i="21"/>
  <c r="BE79" i="21"/>
  <c r="BD79" i="21"/>
  <c r="BH78" i="21"/>
  <c r="BG78" i="21"/>
  <c r="BF78" i="21"/>
  <c r="BE78" i="21"/>
  <c r="BD78" i="21"/>
  <c r="BH77" i="21"/>
  <c r="BG77" i="21"/>
  <c r="BF77" i="21"/>
  <c r="BE77" i="21"/>
  <c r="BD77" i="21"/>
  <c r="BH76" i="21"/>
  <c r="BG76" i="21"/>
  <c r="BF76" i="21"/>
  <c r="BE76" i="21"/>
  <c r="BD76" i="21"/>
  <c r="BH75" i="21"/>
  <c r="BG75" i="21"/>
  <c r="BF75" i="21"/>
  <c r="BE75" i="21"/>
  <c r="BD75" i="21"/>
  <c r="BH74" i="21"/>
  <c r="BG74" i="21"/>
  <c r="BF74" i="21"/>
  <c r="BE74" i="21"/>
  <c r="BD74" i="21"/>
  <c r="BH73" i="21"/>
  <c r="BG73" i="21"/>
  <c r="BF73" i="21"/>
  <c r="BE73" i="21"/>
  <c r="BD73" i="21"/>
  <c r="BH72" i="21"/>
  <c r="BG72" i="21"/>
  <c r="BF72" i="21"/>
  <c r="BE72" i="21"/>
  <c r="BD72" i="21"/>
  <c r="BH71" i="21"/>
  <c r="BG71" i="21"/>
  <c r="BF71" i="21"/>
  <c r="BE71" i="21"/>
  <c r="BD71" i="21"/>
  <c r="BH70" i="21"/>
  <c r="BG70" i="21"/>
  <c r="BF70" i="21"/>
  <c r="BE70" i="21"/>
  <c r="BD70" i="21"/>
  <c r="BH69" i="21"/>
  <c r="BG69" i="21"/>
  <c r="BF69" i="21"/>
  <c r="BE69" i="21"/>
  <c r="BD69" i="21"/>
  <c r="BH68" i="21"/>
  <c r="BG68" i="21"/>
  <c r="BF68" i="21"/>
  <c r="BE68" i="21"/>
  <c r="BD68" i="21"/>
  <c r="BH67" i="21"/>
  <c r="BG67" i="21"/>
  <c r="BF67" i="21"/>
  <c r="BE67" i="21"/>
  <c r="BD67" i="21"/>
  <c r="BH66" i="21"/>
  <c r="BG66" i="21"/>
  <c r="BF66" i="21"/>
  <c r="BE66" i="21"/>
  <c r="BD66" i="21"/>
  <c r="BH65" i="21"/>
  <c r="BG65" i="21"/>
  <c r="BF65" i="21"/>
  <c r="BE65" i="21"/>
  <c r="BD65" i="21"/>
  <c r="BH64" i="21"/>
  <c r="BG64" i="21"/>
  <c r="BF64" i="21"/>
  <c r="BE64" i="21"/>
  <c r="BD64" i="21"/>
  <c r="BH63" i="21"/>
  <c r="BG63" i="21"/>
  <c r="BF63" i="21"/>
  <c r="BE63" i="21"/>
  <c r="BD63" i="21"/>
  <c r="BH62" i="21"/>
  <c r="BG62" i="21"/>
  <c r="BF62" i="21"/>
  <c r="BE62" i="21"/>
  <c r="BD62" i="21"/>
  <c r="BH61" i="21"/>
  <c r="BG61" i="21"/>
  <c r="BF61" i="21"/>
  <c r="BE61" i="21"/>
  <c r="BD61" i="21"/>
  <c r="BH60" i="21"/>
  <c r="BG60" i="21"/>
  <c r="BF60" i="21"/>
  <c r="BE60" i="21"/>
  <c r="BD60" i="21"/>
  <c r="BH59" i="21"/>
  <c r="BG59" i="21"/>
  <c r="BF59" i="21"/>
  <c r="BE59" i="21"/>
  <c r="BD59" i="21"/>
  <c r="BH58" i="21"/>
  <c r="BG58" i="21"/>
  <c r="BF58" i="21"/>
  <c r="BE58" i="21"/>
  <c r="BD58" i="21"/>
  <c r="BH57" i="21"/>
  <c r="BG57" i="21"/>
  <c r="BF57" i="21"/>
  <c r="BE57" i="21"/>
  <c r="BD57" i="21"/>
  <c r="BH56" i="21"/>
  <c r="BG56" i="21"/>
  <c r="BF56" i="21"/>
  <c r="BE56" i="21"/>
  <c r="BD56" i="21"/>
  <c r="BH55" i="21"/>
  <c r="BG55" i="21"/>
  <c r="BF55" i="21"/>
  <c r="BE55" i="21"/>
  <c r="BD55" i="21"/>
  <c r="BH54" i="21"/>
  <c r="BG54" i="21"/>
  <c r="BF54" i="21"/>
  <c r="BE54" i="21"/>
  <c r="BD54" i="21"/>
  <c r="BH53" i="21"/>
  <c r="BG53" i="21"/>
  <c r="BF53" i="21"/>
  <c r="BE53" i="21"/>
  <c r="BD53" i="21"/>
  <c r="BH52" i="21"/>
  <c r="BG52" i="21"/>
  <c r="BF52" i="21"/>
  <c r="BE52" i="21"/>
  <c r="BD52" i="21"/>
  <c r="BH51" i="21"/>
  <c r="BG51" i="21"/>
  <c r="BF51" i="21"/>
  <c r="BE51" i="21"/>
  <c r="BD51" i="21"/>
  <c r="BH50" i="21"/>
  <c r="BG50" i="21"/>
  <c r="BF50" i="21"/>
  <c r="BE50" i="21"/>
  <c r="BD50" i="21"/>
  <c r="BH49" i="21"/>
  <c r="BG49" i="21"/>
  <c r="BF49" i="21"/>
  <c r="BE49" i="21"/>
  <c r="BD49" i="21"/>
  <c r="BH48" i="21"/>
  <c r="BG48" i="21"/>
  <c r="BF48" i="21"/>
  <c r="BE48" i="21"/>
  <c r="BD48" i="21"/>
  <c r="BH47" i="21"/>
  <c r="BG47" i="21"/>
  <c r="BF47" i="21"/>
  <c r="BE47" i="21"/>
  <c r="BD47" i="21"/>
  <c r="BH46" i="21"/>
  <c r="BG46" i="21"/>
  <c r="BF46" i="21"/>
  <c r="BE46" i="21"/>
  <c r="BD46" i="21"/>
  <c r="BH45" i="21"/>
  <c r="BG45" i="21"/>
  <c r="BF45" i="21"/>
  <c r="BE45" i="21"/>
  <c r="BD45" i="21"/>
  <c r="BH44" i="21"/>
  <c r="BG44" i="21"/>
  <c r="BF44" i="21"/>
  <c r="BE44" i="21"/>
  <c r="BD44" i="21"/>
  <c r="BH43" i="21"/>
  <c r="BG43" i="21"/>
  <c r="BF43" i="21"/>
  <c r="BE43" i="21"/>
  <c r="BD43" i="21"/>
  <c r="BH42" i="21"/>
  <c r="BG42" i="21"/>
  <c r="BF42" i="21"/>
  <c r="BE42" i="21"/>
  <c r="BD42" i="21"/>
  <c r="BH41" i="21"/>
  <c r="BG41" i="21"/>
  <c r="BF41" i="21"/>
  <c r="BE41" i="21"/>
  <c r="BD41" i="21"/>
  <c r="BI40" i="21"/>
  <c r="BH40" i="21"/>
  <c r="BG40" i="21"/>
  <c r="BF40" i="21"/>
  <c r="BE40" i="21"/>
  <c r="BD40" i="21"/>
  <c r="BH39" i="21"/>
  <c r="BG39" i="21"/>
  <c r="BF39" i="21"/>
  <c r="BE39" i="21"/>
  <c r="BD39" i="21"/>
  <c r="BH38" i="21"/>
  <c r="BG38" i="21"/>
  <c r="BF38" i="21"/>
  <c r="BE38" i="21"/>
  <c r="BD38" i="21"/>
  <c r="BH37" i="21"/>
  <c r="BG37" i="21"/>
  <c r="BF37" i="21"/>
  <c r="BE37" i="21"/>
  <c r="BD37" i="21"/>
  <c r="BI36" i="21"/>
  <c r="BH36" i="21"/>
  <c r="BG36" i="21"/>
  <c r="BF36" i="21"/>
  <c r="BE36" i="21"/>
  <c r="BD36" i="21"/>
  <c r="BH35" i="21"/>
  <c r="BG35" i="21"/>
  <c r="BF35" i="21"/>
  <c r="BE35" i="21"/>
  <c r="BD35" i="21"/>
  <c r="BH34" i="21"/>
  <c r="BG34" i="21"/>
  <c r="BF34" i="21"/>
  <c r="BE34" i="21"/>
  <c r="BD34" i="21"/>
  <c r="BH33" i="21"/>
  <c r="BG33" i="21"/>
  <c r="BF33" i="21"/>
  <c r="BE33" i="21"/>
  <c r="BD33" i="21"/>
  <c r="BH32" i="21"/>
  <c r="BG32" i="21"/>
  <c r="BF32" i="21"/>
  <c r="BE32" i="21"/>
  <c r="BD32" i="21"/>
  <c r="BH31" i="21"/>
  <c r="BG31" i="21"/>
  <c r="BF31" i="21"/>
  <c r="BE31" i="21"/>
  <c r="BD31" i="21"/>
  <c r="BH30" i="21"/>
  <c r="BG30" i="21"/>
  <c r="BF30" i="21"/>
  <c r="BE30" i="21"/>
  <c r="BD30" i="21"/>
  <c r="BH29" i="21"/>
  <c r="BG29" i="21"/>
  <c r="BF29" i="21"/>
  <c r="BE29" i="21"/>
  <c r="BD29" i="21"/>
  <c r="BH28" i="21"/>
  <c r="BG28" i="21"/>
  <c r="BF28" i="21"/>
  <c r="BE28" i="21"/>
  <c r="BD28" i="21"/>
  <c r="BH27" i="21"/>
  <c r="BG27" i="21"/>
  <c r="BF27" i="21"/>
  <c r="BE27" i="21"/>
  <c r="BD27" i="21"/>
  <c r="BH26" i="21"/>
  <c r="BG26" i="21"/>
  <c r="BF26" i="21"/>
  <c r="BE26" i="21"/>
  <c r="BD26" i="21"/>
  <c r="BH25" i="21"/>
  <c r="BG25" i="21"/>
  <c r="BF25" i="21"/>
  <c r="BE25" i="21"/>
  <c r="BD25" i="21"/>
  <c r="BH24" i="21"/>
  <c r="BG24" i="21"/>
  <c r="BF24" i="21"/>
  <c r="BE24" i="21"/>
  <c r="BD24" i="21"/>
  <c r="BH23" i="21"/>
  <c r="BG23" i="21"/>
  <c r="BF23" i="21"/>
  <c r="BE23" i="21"/>
  <c r="BD23" i="21"/>
  <c r="BH22" i="21"/>
  <c r="BG22" i="21"/>
  <c r="BF22" i="21"/>
  <c r="BE22" i="21"/>
  <c r="BD22" i="21"/>
  <c r="BH21" i="21"/>
  <c r="BG21" i="21"/>
  <c r="BF21" i="21"/>
  <c r="BE21" i="21"/>
  <c r="BD21" i="21"/>
  <c r="BH20" i="21"/>
  <c r="BG20" i="21"/>
  <c r="BF20" i="21"/>
  <c r="BE20" i="21"/>
  <c r="BD20" i="21"/>
  <c r="BH19" i="21"/>
  <c r="BG19" i="21"/>
  <c r="BF19" i="21"/>
  <c r="BE19" i="21"/>
  <c r="BD19" i="21"/>
  <c r="BH18" i="21"/>
  <c r="BG18" i="21"/>
  <c r="BF18" i="21"/>
  <c r="BE18" i="21"/>
  <c r="BD18" i="21"/>
  <c r="BH17" i="21"/>
  <c r="BG17" i="21"/>
  <c r="BF17" i="21"/>
  <c r="BE17" i="21"/>
  <c r="BD17" i="21"/>
  <c r="BH16" i="21"/>
  <c r="BG16" i="21"/>
  <c r="BF16" i="21"/>
  <c r="BE16" i="21"/>
  <c r="BD16" i="21"/>
  <c r="BH15" i="21"/>
  <c r="BG15" i="21"/>
  <c r="BF15" i="21"/>
  <c r="BE15" i="21"/>
  <c r="BD15" i="21"/>
  <c r="BH14" i="21"/>
  <c r="BG14" i="21"/>
  <c r="BF14" i="21"/>
  <c r="BE14" i="21"/>
  <c r="BD14" i="21"/>
  <c r="BH13" i="21"/>
  <c r="BG13" i="21"/>
  <c r="BF13" i="21"/>
  <c r="BE13" i="21"/>
  <c r="BD13" i="21"/>
  <c r="BH12" i="21"/>
  <c r="BG12" i="21"/>
  <c r="BF12" i="21"/>
  <c r="BE12" i="21"/>
  <c r="BD12" i="21"/>
  <c r="BH11" i="21"/>
  <c r="BG11" i="21"/>
  <c r="BF11" i="21"/>
  <c r="BE11" i="21"/>
  <c r="BD11" i="21"/>
  <c r="BH10" i="21"/>
  <c r="BG10" i="21"/>
  <c r="BF10" i="21"/>
  <c r="BE10" i="21"/>
  <c r="BD10" i="21"/>
  <c r="BH9" i="21"/>
  <c r="BG9" i="21"/>
  <c r="BF9" i="21"/>
  <c r="BE9" i="21"/>
  <c r="BD9" i="21"/>
  <c r="BH8" i="21"/>
  <c r="BG8" i="21"/>
  <c r="BF8" i="21"/>
  <c r="BE8" i="21"/>
  <c r="BD8" i="21"/>
  <c r="BH7" i="21"/>
  <c r="BG7" i="21"/>
  <c r="BF7" i="21"/>
  <c r="BE7" i="21"/>
  <c r="BD7" i="21"/>
  <c r="BH6" i="21"/>
  <c r="BG6" i="21"/>
  <c r="BF6" i="21"/>
  <c r="BE6" i="21"/>
  <c r="BD6" i="21"/>
  <c r="BH5" i="21"/>
  <c r="BG5" i="21"/>
  <c r="BF5" i="21"/>
  <c r="BE5" i="21"/>
  <c r="BD5" i="21"/>
  <c r="BD5" i="20"/>
  <c r="BE5" i="20"/>
  <c r="BD6" i="20"/>
  <c r="BE6" i="20"/>
  <c r="BD7" i="20"/>
  <c r="BE7" i="20"/>
  <c r="BD8" i="20"/>
  <c r="BE8" i="20"/>
  <c r="BD9" i="20"/>
  <c r="BE9" i="20"/>
  <c r="BD10" i="20"/>
  <c r="BE10" i="20"/>
  <c r="BD11" i="20"/>
  <c r="BE11" i="20"/>
  <c r="BD12" i="20"/>
  <c r="BE12" i="20"/>
  <c r="BD13" i="20"/>
  <c r="BE13" i="20"/>
  <c r="BD14" i="20"/>
  <c r="BE14" i="20"/>
  <c r="BD15" i="20"/>
  <c r="BE15" i="20"/>
  <c r="BD16" i="20"/>
  <c r="BE16" i="20"/>
  <c r="BD17" i="20"/>
  <c r="BE17" i="20"/>
  <c r="BD18" i="20"/>
  <c r="BE18" i="20"/>
  <c r="BD19" i="20"/>
  <c r="BE19" i="20"/>
  <c r="BD20" i="20"/>
  <c r="BE20" i="20"/>
  <c r="BD21" i="20"/>
  <c r="BE21" i="20"/>
  <c r="BD22" i="20"/>
  <c r="BE22" i="20"/>
  <c r="BD23" i="20"/>
  <c r="BE23" i="20"/>
  <c r="BD24" i="20"/>
  <c r="BE24" i="20"/>
  <c r="BD25" i="20"/>
  <c r="BE25" i="20"/>
  <c r="BD26" i="20"/>
  <c r="BE26" i="20"/>
  <c r="BD27" i="20"/>
  <c r="BE27" i="20"/>
  <c r="BD28" i="20"/>
  <c r="BE28" i="20"/>
  <c r="BD29" i="20"/>
  <c r="BE29" i="20"/>
  <c r="BD30" i="20"/>
  <c r="BE30" i="20"/>
  <c r="BD31" i="20"/>
  <c r="BE31" i="20"/>
  <c r="BD32" i="20"/>
  <c r="BE32" i="20"/>
  <c r="BD33" i="20"/>
  <c r="BE33" i="20"/>
  <c r="BD34" i="20"/>
  <c r="BE34" i="20"/>
  <c r="BD35" i="20"/>
  <c r="BE35" i="20"/>
  <c r="BD36" i="20"/>
  <c r="BE36" i="20"/>
  <c r="BD37" i="20"/>
  <c r="BE37" i="20"/>
  <c r="BD38" i="20"/>
  <c r="BE38" i="20"/>
  <c r="BD39" i="20"/>
  <c r="BE39" i="20"/>
  <c r="BD40" i="20"/>
  <c r="BE40" i="20"/>
  <c r="BD41" i="20"/>
  <c r="BE41" i="20"/>
  <c r="BD42" i="20"/>
  <c r="BE42" i="20"/>
  <c r="BD43" i="20"/>
  <c r="BE43" i="20"/>
  <c r="BD44" i="20"/>
  <c r="BE44" i="20"/>
  <c r="BD45" i="20"/>
  <c r="BE45" i="20"/>
  <c r="BD46" i="20"/>
  <c r="BE46" i="20"/>
  <c r="BD47" i="20"/>
  <c r="BE47" i="20"/>
  <c r="BD48" i="20"/>
  <c r="BE48" i="20"/>
  <c r="BD49" i="20"/>
  <c r="BE49" i="20"/>
  <c r="BD50" i="20"/>
  <c r="BE50" i="20"/>
  <c r="BD51" i="20"/>
  <c r="BE51" i="20"/>
  <c r="BD52" i="20"/>
  <c r="BE52" i="20"/>
  <c r="BD53" i="20"/>
  <c r="BE53" i="20"/>
  <c r="BD54" i="20"/>
  <c r="BE54" i="20"/>
  <c r="BD55" i="20"/>
  <c r="BE55" i="20"/>
  <c r="BD56" i="20"/>
  <c r="BE56" i="20"/>
  <c r="BD57" i="20"/>
  <c r="BE57" i="20"/>
  <c r="BD58" i="20"/>
  <c r="BE58" i="20"/>
  <c r="BD59" i="20"/>
  <c r="BE59" i="20"/>
  <c r="BD60" i="20"/>
  <c r="BE60" i="20"/>
  <c r="BD61" i="20"/>
  <c r="BE61" i="20"/>
  <c r="BD62" i="20"/>
  <c r="BE62" i="20"/>
  <c r="BD63" i="20"/>
  <c r="BE63" i="20"/>
  <c r="BD64" i="20"/>
  <c r="BE64" i="20"/>
  <c r="BD65" i="20"/>
  <c r="BE65" i="20"/>
  <c r="BD66" i="20"/>
  <c r="BE66" i="20"/>
  <c r="BD67" i="20"/>
  <c r="BE67" i="20"/>
  <c r="BD68" i="20"/>
  <c r="BE68" i="20"/>
  <c r="BD69" i="20"/>
  <c r="BE69" i="20"/>
  <c r="BD70" i="20"/>
  <c r="BE70" i="20"/>
  <c r="BD71" i="20"/>
  <c r="BE71" i="20"/>
  <c r="BD72" i="20"/>
  <c r="BE72" i="20"/>
  <c r="BD73" i="20"/>
  <c r="BE73" i="20"/>
  <c r="BD74" i="20"/>
  <c r="BE74" i="20"/>
  <c r="BD75" i="20"/>
  <c r="BE75" i="20"/>
  <c r="BD76" i="20"/>
  <c r="BE76" i="20"/>
  <c r="BD77" i="20"/>
  <c r="BE77" i="20"/>
  <c r="BD78" i="20"/>
  <c r="BE78" i="20"/>
  <c r="BD79" i="20"/>
  <c r="BE79" i="20"/>
  <c r="BD80" i="20"/>
  <c r="BE80" i="20"/>
  <c r="BD81" i="20"/>
  <c r="BE81" i="20"/>
  <c r="BD82" i="20"/>
  <c r="BE82" i="20"/>
  <c r="BD83" i="20"/>
  <c r="BE83" i="20"/>
  <c r="BD84" i="20"/>
  <c r="BE84" i="20"/>
  <c r="BD85" i="20"/>
  <c r="BE85" i="20"/>
  <c r="BD86" i="20"/>
  <c r="BE86" i="20"/>
  <c r="BD87" i="20"/>
  <c r="BE87" i="20"/>
  <c r="BD88" i="20"/>
  <c r="BE88" i="20"/>
  <c r="BD89" i="20"/>
  <c r="BE89" i="20"/>
  <c r="BD90" i="20"/>
  <c r="BE90" i="20"/>
  <c r="BD91" i="20"/>
  <c r="BE91" i="20"/>
  <c r="BD92" i="20"/>
  <c r="BE92" i="20"/>
  <c r="BD93" i="20"/>
  <c r="BE93" i="20"/>
  <c r="BD94" i="20"/>
  <c r="BE94" i="20"/>
  <c r="BD95" i="20"/>
  <c r="BE95" i="20"/>
  <c r="BD96" i="20"/>
  <c r="BE96" i="20"/>
  <c r="BD97" i="20"/>
  <c r="BE97" i="20"/>
  <c r="BD98" i="20"/>
  <c r="BE98" i="20"/>
  <c r="BD99" i="20"/>
  <c r="BE99" i="20"/>
  <c r="BD100" i="20"/>
  <c r="BE100" i="20"/>
  <c r="BD101" i="20"/>
  <c r="BE101" i="20"/>
  <c r="BD102" i="20"/>
  <c r="BE102" i="20"/>
  <c r="BD103" i="20"/>
  <c r="BE103" i="20"/>
  <c r="BD104" i="20"/>
  <c r="BE104" i="20"/>
  <c r="BD105" i="20"/>
  <c r="BE105" i="20"/>
  <c r="BD106" i="20"/>
  <c r="BE106" i="20"/>
  <c r="BD107" i="20"/>
  <c r="BE107" i="20"/>
  <c r="BD108" i="20"/>
  <c r="BE108" i="20"/>
  <c r="BD109" i="20"/>
  <c r="BE109" i="20"/>
  <c r="BD110" i="20"/>
  <c r="BE110" i="20"/>
  <c r="BD111" i="20"/>
  <c r="BE111" i="20"/>
  <c r="BD112" i="20"/>
  <c r="BE112" i="20"/>
  <c r="BD113" i="20"/>
  <c r="BE113" i="20"/>
  <c r="BD114" i="20"/>
  <c r="BE114" i="20"/>
  <c r="BD115" i="20"/>
  <c r="BE115" i="20"/>
  <c r="BD116" i="20"/>
  <c r="BE116" i="20"/>
  <c r="BD117" i="20"/>
  <c r="BE117" i="20"/>
  <c r="BD118" i="20"/>
  <c r="BE118" i="20"/>
  <c r="BD119" i="20"/>
  <c r="BE119" i="20"/>
  <c r="BD120" i="20"/>
  <c r="BE120" i="20"/>
  <c r="BD121" i="20"/>
  <c r="BE121" i="20"/>
  <c r="BD122" i="20"/>
  <c r="BE122" i="20"/>
  <c r="BD123" i="20"/>
  <c r="BE123" i="20"/>
  <c r="BD124" i="20"/>
  <c r="BE124" i="20"/>
  <c r="BD125" i="20"/>
  <c r="BE125" i="20"/>
  <c r="BD126" i="20"/>
  <c r="BE126" i="20"/>
  <c r="BD127" i="20"/>
  <c r="BE127" i="20"/>
  <c r="BD128" i="20"/>
  <c r="BE128" i="20"/>
  <c r="BD129" i="20"/>
  <c r="BE129" i="20"/>
  <c r="BD130" i="20"/>
  <c r="BE130" i="20"/>
  <c r="BD131" i="20"/>
  <c r="BE131" i="20"/>
  <c r="BD132" i="20"/>
  <c r="BE132" i="20"/>
  <c r="BD133" i="20"/>
  <c r="BE133" i="20"/>
  <c r="BD134" i="20"/>
  <c r="BE134" i="20"/>
  <c r="BD135" i="20"/>
  <c r="BE135" i="20"/>
  <c r="BD136" i="20"/>
  <c r="BE136" i="20"/>
  <c r="BD137" i="20"/>
  <c r="BE137" i="20"/>
  <c r="BD138" i="20"/>
  <c r="BE138" i="20"/>
  <c r="BD139" i="20"/>
  <c r="BE139" i="20"/>
  <c r="BD140" i="20"/>
  <c r="BE140" i="20"/>
  <c r="BD141" i="20"/>
  <c r="BE141" i="20"/>
  <c r="BD142" i="20"/>
  <c r="BE142" i="20"/>
  <c r="BD143" i="20"/>
  <c r="BE143" i="20"/>
  <c r="BD144" i="20"/>
  <c r="BE144" i="20"/>
  <c r="BD145" i="20"/>
  <c r="BE145" i="20"/>
  <c r="BD146" i="20"/>
  <c r="BE146" i="20"/>
  <c r="BD147" i="20"/>
  <c r="BE147" i="20"/>
  <c r="BD148" i="20"/>
  <c r="BE148" i="20"/>
  <c r="BD149" i="20"/>
  <c r="BE149" i="20"/>
  <c r="BD150" i="20"/>
  <c r="BE150" i="20"/>
  <c r="BD151" i="20"/>
  <c r="BE151" i="20"/>
  <c r="BD152" i="20"/>
  <c r="BE152" i="20"/>
  <c r="BD153" i="20"/>
  <c r="BE153" i="20"/>
  <c r="BD154" i="20"/>
  <c r="BE154" i="20"/>
  <c r="BD155" i="20"/>
  <c r="BE155" i="20"/>
  <c r="BD156" i="20"/>
  <c r="BE156" i="20"/>
  <c r="BD157" i="20"/>
  <c r="BE157" i="20"/>
  <c r="BD158" i="20"/>
  <c r="BE158" i="20"/>
  <c r="BD159" i="20"/>
  <c r="BE159" i="20"/>
  <c r="BD160" i="20"/>
  <c r="BE160" i="20"/>
  <c r="BD161" i="20"/>
  <c r="BE161" i="20"/>
  <c r="BD162" i="20"/>
  <c r="BE162" i="20"/>
  <c r="BD163" i="20"/>
  <c r="BE163" i="20"/>
  <c r="BD164" i="20"/>
  <c r="BE164" i="20"/>
  <c r="BD165" i="20"/>
  <c r="BE165" i="20"/>
  <c r="BD166" i="20"/>
  <c r="BE166" i="20"/>
  <c r="BD167" i="20"/>
  <c r="BE167" i="20"/>
  <c r="BD168" i="20"/>
  <c r="BE168" i="20"/>
  <c r="BD169" i="20"/>
  <c r="BE169" i="20"/>
  <c r="BD170" i="20"/>
  <c r="BE170" i="20"/>
  <c r="BD171" i="20"/>
  <c r="BE171" i="20"/>
  <c r="BD172" i="20"/>
  <c r="BE172" i="20"/>
  <c r="BD173" i="20"/>
  <c r="BE173" i="20"/>
  <c r="BD174" i="20"/>
  <c r="BE174" i="20"/>
  <c r="BD175" i="20"/>
  <c r="BE175" i="20"/>
  <c r="BD176" i="20"/>
  <c r="BE176" i="20"/>
  <c r="BD177" i="20"/>
  <c r="BE177" i="20"/>
  <c r="BD178" i="20"/>
  <c r="BE178" i="20"/>
  <c r="BD179" i="20"/>
  <c r="BE179" i="20"/>
  <c r="BD180" i="20"/>
  <c r="BE180" i="20"/>
  <c r="BD181" i="20"/>
  <c r="BE181" i="20"/>
  <c r="BD182" i="20"/>
  <c r="BE182" i="20"/>
  <c r="BD183" i="20"/>
  <c r="BE183" i="20"/>
  <c r="BD184" i="20"/>
  <c r="BE184" i="20"/>
  <c r="BD185" i="20"/>
  <c r="BE185" i="20"/>
  <c r="BD186" i="20"/>
  <c r="BE186" i="20"/>
  <c r="BD187" i="20"/>
  <c r="BE187" i="20"/>
  <c r="BD188" i="20"/>
  <c r="BE188" i="20"/>
  <c r="BD189" i="20"/>
  <c r="BE189" i="20"/>
  <c r="BD190" i="20"/>
  <c r="BE190" i="20"/>
  <c r="BD191" i="20"/>
  <c r="BE191" i="20"/>
  <c r="BD192" i="20"/>
  <c r="BE192" i="20"/>
  <c r="BD193" i="20"/>
  <c r="BE193" i="20"/>
  <c r="BD194" i="20"/>
  <c r="BE194" i="20"/>
  <c r="BD195" i="20"/>
  <c r="BE195" i="20"/>
  <c r="BD196" i="20"/>
  <c r="BE196" i="20"/>
  <c r="BD197" i="20"/>
  <c r="BE197" i="20"/>
  <c r="BD198" i="20"/>
  <c r="BE198" i="20"/>
  <c r="BD199" i="20"/>
  <c r="BE199" i="20"/>
  <c r="BD200" i="20"/>
  <c r="BE200" i="20"/>
  <c r="BD201" i="20"/>
  <c r="BE201" i="20"/>
  <c r="BD202" i="20"/>
  <c r="BE202" i="20"/>
  <c r="BD203" i="20"/>
  <c r="BE203" i="20"/>
  <c r="BD204" i="20"/>
  <c r="BE204" i="20"/>
  <c r="BD205" i="20"/>
  <c r="BE205" i="20"/>
  <c r="BD206" i="20"/>
  <c r="BE206" i="20"/>
  <c r="BD207" i="20"/>
  <c r="BE207" i="20"/>
  <c r="BD208" i="20"/>
  <c r="BE208" i="20"/>
  <c r="BD209" i="20"/>
  <c r="BE209" i="20"/>
  <c r="BD210" i="20"/>
  <c r="BE210" i="20"/>
  <c r="BD211" i="20"/>
  <c r="BE211" i="20"/>
  <c r="BD212" i="20"/>
  <c r="BE212" i="20"/>
  <c r="BD213" i="20"/>
  <c r="BE213" i="20"/>
  <c r="BI214" i="20"/>
  <c r="BH214" i="20"/>
  <c r="BE214" i="20"/>
  <c r="BD214" i="20"/>
  <c r="BH213" i="20"/>
  <c r="BG213" i="20"/>
  <c r="BF213" i="20"/>
  <c r="BH212" i="20"/>
  <c r="BG212" i="20"/>
  <c r="BF212" i="20"/>
  <c r="BH211" i="20"/>
  <c r="BG211" i="20"/>
  <c r="BF211" i="20"/>
  <c r="BH210" i="20"/>
  <c r="BG210" i="20"/>
  <c r="BF210" i="20"/>
  <c r="BH209" i="20"/>
  <c r="BG209" i="20"/>
  <c r="BF209" i="20"/>
  <c r="BH208" i="20"/>
  <c r="BG208" i="20"/>
  <c r="BF208" i="20"/>
  <c r="BH207" i="20"/>
  <c r="BG207" i="20"/>
  <c r="BF207" i="20"/>
  <c r="BH206" i="20"/>
  <c r="BG206" i="20"/>
  <c r="BF206" i="20"/>
  <c r="BH205" i="20"/>
  <c r="BG205" i="20"/>
  <c r="BF205" i="20"/>
  <c r="BH204" i="20"/>
  <c r="BG204" i="20"/>
  <c r="BF204" i="20"/>
  <c r="BH203" i="20"/>
  <c r="BG203" i="20"/>
  <c r="BF203" i="20"/>
  <c r="BH202" i="20"/>
  <c r="BG202" i="20"/>
  <c r="BF202" i="20"/>
  <c r="BH201" i="20"/>
  <c r="BG201" i="20"/>
  <c r="BF201" i="20"/>
  <c r="BH200" i="20"/>
  <c r="BG200" i="20"/>
  <c r="BF200" i="20"/>
  <c r="BH199" i="20"/>
  <c r="BG199" i="20"/>
  <c r="BF199" i="20"/>
  <c r="BH198" i="20"/>
  <c r="BG198" i="20"/>
  <c r="BF198" i="20"/>
  <c r="BH197" i="20"/>
  <c r="BG197" i="20"/>
  <c r="BF197" i="20"/>
  <c r="BH196" i="20"/>
  <c r="BG196" i="20"/>
  <c r="BF196" i="20"/>
  <c r="BH195" i="20"/>
  <c r="BG195" i="20"/>
  <c r="BF195" i="20"/>
  <c r="BH194" i="20"/>
  <c r="BG194" i="20"/>
  <c r="BF194" i="20"/>
  <c r="BI193" i="20"/>
  <c r="BH193" i="20"/>
  <c r="BG193" i="20"/>
  <c r="BF193" i="20"/>
  <c r="BH192" i="20"/>
  <c r="BG192" i="20"/>
  <c r="BF192" i="20"/>
  <c r="BH191" i="20"/>
  <c r="BG191" i="20"/>
  <c r="BF191" i="20"/>
  <c r="BH190" i="20"/>
  <c r="BG190" i="20"/>
  <c r="BF190" i="20"/>
  <c r="BH189" i="20"/>
  <c r="BG189" i="20"/>
  <c r="BF189" i="20"/>
  <c r="BH188" i="20"/>
  <c r="BG188" i="20"/>
  <c r="BF188" i="20"/>
  <c r="BI187" i="20"/>
  <c r="BH187" i="20"/>
  <c r="BG187" i="20"/>
  <c r="BF187" i="20"/>
  <c r="BH186" i="20"/>
  <c r="BG186" i="20"/>
  <c r="BF186" i="20"/>
  <c r="BH185" i="20"/>
  <c r="BG185" i="20"/>
  <c r="BF185" i="20"/>
  <c r="BH184" i="20"/>
  <c r="BG184" i="20"/>
  <c r="BF184" i="20"/>
  <c r="BH183" i="20"/>
  <c r="BG183" i="20"/>
  <c r="BF183" i="20"/>
  <c r="BH182" i="20"/>
  <c r="BG182" i="20"/>
  <c r="BF182" i="20"/>
  <c r="BH181" i="20"/>
  <c r="BG181" i="20"/>
  <c r="BF181" i="20"/>
  <c r="BH180" i="20"/>
  <c r="BG180" i="20"/>
  <c r="BF180" i="20"/>
  <c r="BH179" i="20"/>
  <c r="BG179" i="20"/>
  <c r="BF179" i="20"/>
  <c r="BH178" i="20"/>
  <c r="BG178" i="20"/>
  <c r="BF178" i="20"/>
  <c r="BH177" i="20"/>
  <c r="BG177" i="20"/>
  <c r="BF177" i="20"/>
  <c r="BH176" i="20"/>
  <c r="BG176" i="20"/>
  <c r="BF176" i="20"/>
  <c r="BH175" i="20"/>
  <c r="BG175" i="20"/>
  <c r="BF175" i="20"/>
  <c r="BH174" i="20"/>
  <c r="BG174" i="20"/>
  <c r="BF174" i="20"/>
  <c r="BH173" i="20"/>
  <c r="BG173" i="20"/>
  <c r="BF173" i="20"/>
  <c r="BH172" i="20"/>
  <c r="BG172" i="20"/>
  <c r="BF172" i="20"/>
  <c r="BH171" i="20"/>
  <c r="BG171" i="20"/>
  <c r="BF171" i="20"/>
  <c r="BH170" i="20"/>
  <c r="BG170" i="20"/>
  <c r="BF170" i="20"/>
  <c r="BH169" i="20"/>
  <c r="BG169" i="20"/>
  <c r="BF169" i="20"/>
  <c r="BH168" i="20"/>
  <c r="BG168" i="20"/>
  <c r="BF168" i="20"/>
  <c r="BH167" i="20"/>
  <c r="BG167" i="20"/>
  <c r="BF167" i="20"/>
  <c r="BH166" i="20"/>
  <c r="BG166" i="20"/>
  <c r="BF166" i="20"/>
  <c r="BH165" i="20"/>
  <c r="BG165" i="20"/>
  <c r="BF165" i="20"/>
  <c r="BH164" i="20"/>
  <c r="BG164" i="20"/>
  <c r="BF164" i="20"/>
  <c r="BH163" i="20"/>
  <c r="BG163" i="20"/>
  <c r="BF163" i="20"/>
  <c r="BH162" i="20"/>
  <c r="BG162" i="20"/>
  <c r="BF162" i="20"/>
  <c r="BH161" i="20"/>
  <c r="BG161" i="20"/>
  <c r="BF161" i="20"/>
  <c r="BH160" i="20"/>
  <c r="BG160" i="20"/>
  <c r="BF160" i="20"/>
  <c r="BH159" i="20"/>
  <c r="BG159" i="20"/>
  <c r="BF159" i="20"/>
  <c r="BH158" i="20"/>
  <c r="BG158" i="20"/>
  <c r="BF158" i="20"/>
  <c r="BH157" i="20"/>
  <c r="BG157" i="20"/>
  <c r="BF157" i="20"/>
  <c r="BH156" i="20"/>
  <c r="BG156" i="20"/>
  <c r="BF156" i="20"/>
  <c r="BH155" i="20"/>
  <c r="BG155" i="20"/>
  <c r="BF155" i="20"/>
  <c r="BH154" i="20"/>
  <c r="BG154" i="20"/>
  <c r="BF154" i="20"/>
  <c r="BH153" i="20"/>
  <c r="BG153" i="20"/>
  <c r="BF153" i="20"/>
  <c r="BH152" i="20"/>
  <c r="BG152" i="20"/>
  <c r="BF152" i="20"/>
  <c r="BH151" i="20"/>
  <c r="BG151" i="20"/>
  <c r="BF151" i="20"/>
  <c r="BH150" i="20"/>
  <c r="BG150" i="20"/>
  <c r="BF150" i="20"/>
  <c r="BI149" i="20"/>
  <c r="BH149" i="20"/>
  <c r="BG149" i="20"/>
  <c r="BF149" i="20"/>
  <c r="BH148" i="20"/>
  <c r="BG148" i="20"/>
  <c r="BF148" i="20"/>
  <c r="BH147" i="20"/>
  <c r="BG147" i="20"/>
  <c r="BF147" i="20"/>
  <c r="BH146" i="20"/>
  <c r="BG146" i="20"/>
  <c r="BF146" i="20"/>
  <c r="BH145" i="20"/>
  <c r="BG145" i="20"/>
  <c r="BF145" i="20"/>
  <c r="BH144" i="20"/>
  <c r="BG144" i="20"/>
  <c r="BF144" i="20"/>
  <c r="BH143" i="20"/>
  <c r="BG143" i="20"/>
  <c r="BF143" i="20"/>
  <c r="BH142" i="20"/>
  <c r="BG142" i="20"/>
  <c r="BF142" i="20"/>
  <c r="BH141" i="20"/>
  <c r="BG141" i="20"/>
  <c r="BF141" i="20"/>
  <c r="BH140" i="20"/>
  <c r="BG140" i="20"/>
  <c r="BF140" i="20"/>
  <c r="BH139" i="20"/>
  <c r="BG139" i="20"/>
  <c r="BF139" i="20"/>
  <c r="BH138" i="20"/>
  <c r="BG138" i="20"/>
  <c r="BF138" i="20"/>
  <c r="BH137" i="20"/>
  <c r="BG137" i="20"/>
  <c r="BF137" i="20"/>
  <c r="BH136" i="20"/>
  <c r="BG136" i="20"/>
  <c r="BF136" i="20"/>
  <c r="BH135" i="20"/>
  <c r="BG135" i="20"/>
  <c r="BF135" i="20"/>
  <c r="BH134" i="20"/>
  <c r="BG134" i="20"/>
  <c r="BF134" i="20"/>
  <c r="BH133" i="20"/>
  <c r="BG133" i="20"/>
  <c r="BF133" i="20"/>
  <c r="BH132" i="20"/>
  <c r="BG132" i="20"/>
  <c r="BF132" i="20"/>
  <c r="BH131" i="20"/>
  <c r="BG131" i="20"/>
  <c r="BF131" i="20"/>
  <c r="BH130" i="20"/>
  <c r="BG130" i="20"/>
  <c r="BF130" i="20"/>
  <c r="BH129" i="20"/>
  <c r="BG129" i="20"/>
  <c r="BF129" i="20"/>
  <c r="BH128" i="20"/>
  <c r="BG128" i="20"/>
  <c r="BF128" i="20"/>
  <c r="BH127" i="20"/>
  <c r="BG127" i="20"/>
  <c r="BF127" i="20"/>
  <c r="BH126" i="20"/>
  <c r="BG126" i="20"/>
  <c r="BF126" i="20"/>
  <c r="BH125" i="20"/>
  <c r="BG125" i="20"/>
  <c r="BF125" i="20"/>
  <c r="BH124" i="20"/>
  <c r="BG124" i="20"/>
  <c r="BF124" i="20"/>
  <c r="BH123" i="20"/>
  <c r="BG123" i="20"/>
  <c r="BF123" i="20"/>
  <c r="BH122" i="20"/>
  <c r="BG122" i="20"/>
  <c r="BF122" i="20"/>
  <c r="BI121" i="20"/>
  <c r="BH121" i="20"/>
  <c r="BG121" i="20"/>
  <c r="BF121" i="20"/>
  <c r="BH120" i="20"/>
  <c r="BG120" i="20"/>
  <c r="BF120" i="20"/>
  <c r="BH119" i="20"/>
  <c r="BG119" i="20"/>
  <c r="BF119" i="20"/>
  <c r="BH118" i="20"/>
  <c r="BG118" i="20"/>
  <c r="BF118" i="20"/>
  <c r="BH117" i="20"/>
  <c r="BG117" i="20"/>
  <c r="BF117" i="20"/>
  <c r="BH116" i="20"/>
  <c r="BG116" i="20"/>
  <c r="BF116" i="20"/>
  <c r="BH115" i="20"/>
  <c r="BG115" i="20"/>
  <c r="BF115" i="20"/>
  <c r="BH114" i="20"/>
  <c r="BG114" i="20"/>
  <c r="BF114" i="20"/>
  <c r="BH113" i="20"/>
  <c r="BG113" i="20"/>
  <c r="BF113" i="20"/>
  <c r="BH112" i="20"/>
  <c r="BG112" i="20"/>
  <c r="BF112" i="20"/>
  <c r="BH111" i="20"/>
  <c r="BG111" i="20"/>
  <c r="BF111" i="20"/>
  <c r="BH110" i="20"/>
  <c r="BG110" i="20"/>
  <c r="BF110" i="20"/>
  <c r="BH109" i="20"/>
  <c r="BG109" i="20"/>
  <c r="BF109" i="20"/>
  <c r="BH108" i="20"/>
  <c r="BG108" i="20"/>
  <c r="BF108" i="20"/>
  <c r="BH107" i="20"/>
  <c r="BG107" i="20"/>
  <c r="BF107" i="20"/>
  <c r="BH106" i="20"/>
  <c r="BG106" i="20"/>
  <c r="BF106" i="20"/>
  <c r="BH105" i="20"/>
  <c r="BG105" i="20"/>
  <c r="BF105" i="20"/>
  <c r="BH104" i="20"/>
  <c r="BG104" i="20"/>
  <c r="BF104" i="20"/>
  <c r="BH103" i="20"/>
  <c r="BG103" i="20"/>
  <c r="BF103" i="20"/>
  <c r="BH102" i="20"/>
  <c r="BG102" i="20"/>
  <c r="BF102" i="20"/>
  <c r="BH101" i="20"/>
  <c r="BG101" i="20"/>
  <c r="BF101" i="20"/>
  <c r="BH100" i="20"/>
  <c r="BG100" i="20"/>
  <c r="BF100" i="20"/>
  <c r="BH99" i="20"/>
  <c r="BG99" i="20"/>
  <c r="BF99" i="20"/>
  <c r="BH98" i="20"/>
  <c r="BG98" i="20"/>
  <c r="BF98" i="20"/>
  <c r="BH97" i="20"/>
  <c r="BG97" i="20"/>
  <c r="BF97" i="20"/>
  <c r="BH96" i="20"/>
  <c r="BG96" i="20"/>
  <c r="BF96" i="20"/>
  <c r="BH95" i="20"/>
  <c r="BG95" i="20"/>
  <c r="BF95" i="20"/>
  <c r="BH94" i="20"/>
  <c r="BG94" i="20"/>
  <c r="BF94" i="20"/>
  <c r="BH93" i="20"/>
  <c r="BG93" i="20"/>
  <c r="BF93" i="20"/>
  <c r="BH92" i="20"/>
  <c r="BG92" i="20"/>
  <c r="BF92" i="20"/>
  <c r="BH91" i="20"/>
  <c r="BG91" i="20"/>
  <c r="BF91" i="20"/>
  <c r="BH90" i="20"/>
  <c r="BG90" i="20"/>
  <c r="BF90" i="20"/>
  <c r="BH89" i="20"/>
  <c r="BG89" i="20"/>
  <c r="BF89" i="20"/>
  <c r="BH88" i="20"/>
  <c r="BG88" i="20"/>
  <c r="BF88" i="20"/>
  <c r="BH87" i="20"/>
  <c r="BG87" i="20"/>
  <c r="BF87" i="20"/>
  <c r="BH86" i="20"/>
  <c r="BG86" i="20"/>
  <c r="BF86" i="20"/>
  <c r="BH85" i="20"/>
  <c r="BG85" i="20"/>
  <c r="BF85" i="20"/>
  <c r="BH84" i="20"/>
  <c r="BG84" i="20"/>
  <c r="BF84" i="20"/>
  <c r="BH83" i="20"/>
  <c r="BG83" i="20"/>
  <c r="BF83" i="20"/>
  <c r="BH82" i="20"/>
  <c r="BG82" i="20"/>
  <c r="BF82" i="20"/>
  <c r="BH81" i="20"/>
  <c r="BG81" i="20"/>
  <c r="BF81" i="20"/>
  <c r="BH80" i="20"/>
  <c r="BG80" i="20"/>
  <c r="BF80" i="20"/>
  <c r="BH79" i="20"/>
  <c r="BG79" i="20"/>
  <c r="BF79" i="20"/>
  <c r="BH78" i="20"/>
  <c r="BG78" i="20"/>
  <c r="BF78" i="20"/>
  <c r="BH77" i="20"/>
  <c r="BG77" i="20"/>
  <c r="BF77" i="20"/>
  <c r="BH76" i="20"/>
  <c r="BG76" i="20"/>
  <c r="BF76" i="20"/>
  <c r="BH75" i="20"/>
  <c r="BG75" i="20"/>
  <c r="BF75" i="20"/>
  <c r="BH74" i="20"/>
  <c r="BG74" i="20"/>
  <c r="BF74" i="20"/>
  <c r="BH73" i="20"/>
  <c r="BG73" i="20"/>
  <c r="BF73" i="20"/>
  <c r="BH72" i="20"/>
  <c r="BG72" i="20"/>
  <c r="BF72" i="20"/>
  <c r="BH71" i="20"/>
  <c r="BG71" i="20"/>
  <c r="BF71" i="20"/>
  <c r="BH70" i="20"/>
  <c r="BG70" i="20"/>
  <c r="BF70" i="20"/>
  <c r="BH69" i="20"/>
  <c r="BG69" i="20"/>
  <c r="BF69" i="20"/>
  <c r="BH68" i="20"/>
  <c r="BG68" i="20"/>
  <c r="BF68" i="20"/>
  <c r="BH67" i="20"/>
  <c r="BG67" i="20"/>
  <c r="BF67" i="20"/>
  <c r="BH66" i="20"/>
  <c r="BG66" i="20"/>
  <c r="BF66" i="20"/>
  <c r="BH65" i="20"/>
  <c r="BG65" i="20"/>
  <c r="BF65" i="20"/>
  <c r="BH64" i="20"/>
  <c r="BG64" i="20"/>
  <c r="BF64" i="20"/>
  <c r="BH63" i="20"/>
  <c r="BG63" i="20"/>
  <c r="BF63" i="20"/>
  <c r="BH62" i="20"/>
  <c r="BG62" i="20"/>
  <c r="BF62" i="20"/>
  <c r="BH61" i="20"/>
  <c r="BG61" i="20"/>
  <c r="BF61" i="20"/>
  <c r="BH60" i="20"/>
  <c r="BG60" i="20"/>
  <c r="BF60" i="20"/>
  <c r="BH59" i="20"/>
  <c r="BG59" i="20"/>
  <c r="BF59" i="20"/>
  <c r="BH58" i="20"/>
  <c r="BG58" i="20"/>
  <c r="BF58" i="20"/>
  <c r="BH57" i="20"/>
  <c r="BG57" i="20"/>
  <c r="BF57" i="20"/>
  <c r="BH56" i="20"/>
  <c r="BG56" i="20"/>
  <c r="BF56" i="20"/>
  <c r="BH55" i="20"/>
  <c r="BG55" i="20"/>
  <c r="BF55" i="20"/>
  <c r="BH54" i="20"/>
  <c r="BG54" i="20"/>
  <c r="BF54" i="20"/>
  <c r="BH53" i="20"/>
  <c r="BG53" i="20"/>
  <c r="BF53" i="20"/>
  <c r="BH52" i="20"/>
  <c r="BG52" i="20"/>
  <c r="BF52" i="20"/>
  <c r="BH51" i="20"/>
  <c r="BG51" i="20"/>
  <c r="BF51" i="20"/>
  <c r="BH50" i="20"/>
  <c r="BG50" i="20"/>
  <c r="BF50" i="20"/>
  <c r="BH49" i="20"/>
  <c r="BG49" i="20"/>
  <c r="BF49" i="20"/>
  <c r="BH48" i="20"/>
  <c r="BG48" i="20"/>
  <c r="BF48" i="20"/>
  <c r="BH47" i="20"/>
  <c r="BG47" i="20"/>
  <c r="BF47" i="20"/>
  <c r="BH46" i="20"/>
  <c r="BG46" i="20"/>
  <c r="BF46" i="20"/>
  <c r="BH45" i="20"/>
  <c r="BG45" i="20"/>
  <c r="BF45" i="20"/>
  <c r="BH44" i="20"/>
  <c r="BG44" i="20"/>
  <c r="BF44" i="20"/>
  <c r="BH43" i="20"/>
  <c r="BG43" i="20"/>
  <c r="BF43" i="20"/>
  <c r="BH42" i="20"/>
  <c r="BG42" i="20"/>
  <c r="BF42" i="20"/>
  <c r="BH41" i="20"/>
  <c r="BG41" i="20"/>
  <c r="BF41" i="20"/>
  <c r="BH40" i="20"/>
  <c r="BG40" i="20"/>
  <c r="BF40" i="20"/>
  <c r="BH39" i="20"/>
  <c r="BG39" i="20"/>
  <c r="BF39" i="20"/>
  <c r="BH38" i="20"/>
  <c r="BG38" i="20"/>
  <c r="BF38" i="20"/>
  <c r="BH37" i="20"/>
  <c r="BG37" i="20"/>
  <c r="BF37" i="20"/>
  <c r="BH36" i="20"/>
  <c r="BG36" i="20"/>
  <c r="BF36" i="20"/>
  <c r="BH35" i="20"/>
  <c r="BG35" i="20"/>
  <c r="BF35" i="20"/>
  <c r="BH34" i="20"/>
  <c r="BG34" i="20"/>
  <c r="BF34" i="20"/>
  <c r="BH33" i="20"/>
  <c r="BG33" i="20"/>
  <c r="BF33" i="20"/>
  <c r="BH32" i="20"/>
  <c r="BG32" i="20"/>
  <c r="BF32" i="20"/>
  <c r="BH31" i="20"/>
  <c r="BG31" i="20"/>
  <c r="BF31" i="20"/>
  <c r="BH30" i="20"/>
  <c r="BG30" i="20"/>
  <c r="BF30" i="20"/>
  <c r="BH29" i="20"/>
  <c r="BG29" i="20"/>
  <c r="BF29" i="20"/>
  <c r="BH28" i="20"/>
  <c r="BG28" i="20"/>
  <c r="BF28" i="20"/>
  <c r="BH27" i="20"/>
  <c r="BG27" i="20"/>
  <c r="BF27" i="20"/>
  <c r="BH26" i="20"/>
  <c r="BG26" i="20"/>
  <c r="BF26" i="20"/>
  <c r="BH25" i="20"/>
  <c r="BG25" i="20"/>
  <c r="BF25" i="20"/>
  <c r="BH24" i="20"/>
  <c r="BG24" i="20"/>
  <c r="BF24" i="20"/>
  <c r="BH23" i="20"/>
  <c r="BG23" i="20"/>
  <c r="BF23" i="20"/>
  <c r="BH22" i="20"/>
  <c r="BG22" i="20"/>
  <c r="BF22" i="20"/>
  <c r="BH21" i="20"/>
  <c r="BG21" i="20"/>
  <c r="BF21" i="20"/>
  <c r="BI20" i="20"/>
  <c r="BH20" i="20"/>
  <c r="BG20" i="20"/>
  <c r="BF20" i="20"/>
  <c r="BH19" i="20"/>
  <c r="BG19" i="20"/>
  <c r="BF19" i="20"/>
  <c r="BH18" i="20"/>
  <c r="BG18" i="20"/>
  <c r="BF18" i="20"/>
  <c r="BH17" i="20"/>
  <c r="BG17" i="20"/>
  <c r="BF17" i="20"/>
  <c r="BI16" i="20"/>
  <c r="BH16" i="20"/>
  <c r="BG16" i="20"/>
  <c r="BF16" i="20"/>
  <c r="BH15" i="20"/>
  <c r="BG15" i="20"/>
  <c r="BF15" i="20"/>
  <c r="BH14" i="20"/>
  <c r="BG14" i="20"/>
  <c r="BF14" i="20"/>
  <c r="BH13" i="20"/>
  <c r="BG13" i="20"/>
  <c r="BF13" i="20"/>
  <c r="BH12" i="20"/>
  <c r="BG12" i="20"/>
  <c r="BF12" i="20"/>
  <c r="BH11" i="20"/>
  <c r="BG11" i="20"/>
  <c r="BF11" i="20"/>
  <c r="BH10" i="20"/>
  <c r="BG10" i="20"/>
  <c r="BF10" i="20"/>
  <c r="BH9" i="20"/>
  <c r="BG9" i="20"/>
  <c r="BF9" i="20"/>
  <c r="BH8" i="20"/>
  <c r="BG8" i="20"/>
  <c r="BF8" i="20"/>
  <c r="BH7" i="20"/>
  <c r="BG7" i="20"/>
  <c r="BF7" i="20"/>
  <c r="BH6" i="20"/>
  <c r="BG6" i="20"/>
  <c r="BF6" i="20"/>
  <c r="BH5" i="20"/>
  <c r="BG5" i="20"/>
  <c r="BF5" i="20"/>
  <c r="BE763" i="16"/>
  <c r="BD763" i="16"/>
  <c r="BE762" i="16"/>
  <c r="BD762" i="16"/>
  <c r="BE761" i="16"/>
  <c r="BD761" i="16"/>
  <c r="BE759" i="16"/>
  <c r="BD759" i="16"/>
  <c r="BE758" i="16"/>
  <c r="BD758" i="16"/>
  <c r="BE757" i="16"/>
  <c r="BD757" i="16"/>
  <c r="BE749" i="16"/>
  <c r="BD749" i="16"/>
  <c r="BE748" i="16"/>
  <c r="BD748" i="16"/>
  <c r="BE747" i="16"/>
  <c r="BD747" i="16"/>
  <c r="BE746" i="16"/>
  <c r="BD746" i="16"/>
  <c r="BE745" i="16"/>
  <c r="BD745" i="16"/>
  <c r="BE744" i="16"/>
  <c r="BD744" i="16"/>
  <c r="BE739" i="16"/>
  <c r="BD739" i="16"/>
  <c r="BE738" i="16"/>
  <c r="BD738" i="16"/>
  <c r="BE730" i="16"/>
  <c r="BD730" i="16"/>
  <c r="BE729" i="16"/>
  <c r="BD729" i="16"/>
  <c r="BE728" i="16"/>
  <c r="BD728" i="16"/>
  <c r="BE727" i="16"/>
  <c r="BD727" i="16"/>
  <c r="BE726" i="16"/>
  <c r="BD726" i="16"/>
  <c r="BE722" i="16"/>
  <c r="BD722" i="16"/>
  <c r="BE718" i="16"/>
  <c r="BD718" i="16"/>
  <c r="BE716" i="16"/>
  <c r="BD716" i="16"/>
  <c r="BE705" i="16"/>
  <c r="BD705" i="16"/>
  <c r="BE704" i="16"/>
  <c r="BD704" i="16"/>
  <c r="BE697" i="16"/>
  <c r="BD697" i="16"/>
  <c r="BE694" i="16"/>
  <c r="BD694" i="16"/>
  <c r="BE691" i="16"/>
  <c r="BD691" i="16"/>
  <c r="BE689" i="16"/>
  <c r="BD689" i="16"/>
  <c r="BE688" i="16"/>
  <c r="BD688" i="16"/>
  <c r="BE687" i="16"/>
  <c r="BD687" i="16"/>
  <c r="BE686" i="16"/>
  <c r="BD686" i="16"/>
  <c r="BE685" i="16"/>
  <c r="BD685" i="16"/>
  <c r="BE684" i="16"/>
  <c r="BD684" i="16"/>
  <c r="BE683" i="16"/>
  <c r="BD683" i="16"/>
  <c r="BE682" i="16"/>
  <c r="BD682" i="16"/>
  <c r="BE681" i="16"/>
  <c r="BD681" i="16"/>
  <c r="BE680" i="16"/>
  <c r="BD680" i="16"/>
  <c r="BE679" i="16"/>
  <c r="BD679" i="16"/>
  <c r="BE678" i="16"/>
  <c r="BD678" i="16"/>
  <c r="BE677" i="16"/>
  <c r="BD677" i="16"/>
  <c r="BE676" i="16"/>
  <c r="BD676" i="16"/>
  <c r="BE675" i="16"/>
  <c r="BD675" i="16"/>
  <c r="BE674" i="16"/>
  <c r="BD674" i="16"/>
  <c r="BE673" i="16"/>
  <c r="BD673" i="16"/>
  <c r="BE672" i="16"/>
  <c r="BD672" i="16"/>
  <c r="BE671" i="16"/>
  <c r="BD671" i="16"/>
  <c r="BE670" i="16"/>
  <c r="BD670" i="16"/>
  <c r="BE669" i="16"/>
  <c r="BD669" i="16"/>
  <c r="BE668" i="16"/>
  <c r="BD668" i="16"/>
  <c r="BE667" i="16"/>
  <c r="BD667" i="16"/>
  <c r="BE666" i="16"/>
  <c r="BD666" i="16"/>
  <c r="BE665" i="16"/>
  <c r="BD665" i="16"/>
  <c r="BE664" i="16"/>
  <c r="BD664" i="16"/>
  <c r="BE663" i="16"/>
  <c r="BD663" i="16"/>
  <c r="BE660" i="16"/>
  <c r="BD660" i="16"/>
  <c r="BE657" i="16"/>
  <c r="BD657" i="16"/>
  <c r="BE656" i="16"/>
  <c r="BD656" i="16"/>
  <c r="BE655" i="16"/>
  <c r="BD655" i="16"/>
  <c r="BE654" i="16"/>
  <c r="BD654" i="16"/>
  <c r="BE651" i="16"/>
  <c r="BD651" i="16"/>
  <c r="BE649" i="16"/>
  <c r="BD649" i="16"/>
  <c r="BE648" i="16"/>
  <c r="BD648" i="16"/>
  <c r="BE646" i="16"/>
  <c r="BD646" i="16"/>
  <c r="BE645" i="16"/>
  <c r="BD645" i="16"/>
  <c r="BE644" i="16"/>
  <c r="BD644" i="16"/>
  <c r="BE642" i="16"/>
  <c r="BD642" i="16"/>
  <c r="BE641" i="16"/>
  <c r="BD641" i="16"/>
  <c r="BE640" i="16"/>
  <c r="BD640" i="16"/>
  <c r="BE638" i="16"/>
  <c r="BD638" i="16"/>
  <c r="BE637" i="16"/>
  <c r="BD637" i="16"/>
  <c r="BE636" i="16"/>
  <c r="BD636" i="16"/>
  <c r="BE635" i="16"/>
  <c r="BD635" i="16"/>
  <c r="BE634" i="16"/>
  <c r="BD634" i="16"/>
  <c r="BE633" i="16"/>
  <c r="BD633" i="16"/>
  <c r="BE632" i="16"/>
  <c r="BD632" i="16"/>
  <c r="BE630" i="16"/>
  <c r="BD630" i="16"/>
  <c r="BE628" i="16"/>
  <c r="BD628" i="16"/>
  <c r="BE627" i="16"/>
  <c r="BD627" i="16"/>
  <c r="BE624" i="16"/>
  <c r="BD624" i="16"/>
  <c r="BE621" i="16"/>
  <c r="BD621" i="16"/>
  <c r="BE619" i="16"/>
  <c r="BD619" i="16"/>
  <c r="BE618" i="16"/>
  <c r="BD618" i="16"/>
  <c r="BE617" i="16"/>
  <c r="BD617" i="16"/>
  <c r="BE615" i="16"/>
  <c r="BD615" i="16"/>
  <c r="BE614" i="16"/>
  <c r="BD614" i="16"/>
  <c r="BE613" i="16"/>
  <c r="BD613" i="16"/>
  <c r="BE612" i="16"/>
  <c r="BD612" i="16"/>
  <c r="BE610" i="16"/>
  <c r="BD610" i="16"/>
  <c r="BE609" i="16"/>
  <c r="BD609" i="16"/>
  <c r="BE608" i="16"/>
  <c r="BD608" i="16"/>
  <c r="BE607" i="16"/>
  <c r="BD607" i="16"/>
  <c r="BE605" i="16"/>
  <c r="BD605" i="16"/>
  <c r="BE604" i="16"/>
  <c r="BD604" i="16"/>
  <c r="BE603" i="16"/>
  <c r="BD603" i="16"/>
  <c r="BE599" i="16"/>
  <c r="BD599" i="16"/>
  <c r="BE596" i="16"/>
  <c r="BD596" i="16"/>
  <c r="BE595" i="16"/>
  <c r="BD595" i="16"/>
  <c r="BE589" i="16"/>
  <c r="BD589" i="16"/>
  <c r="BE583" i="16"/>
  <c r="BD583" i="16"/>
  <c r="BE582" i="16"/>
  <c r="BD582" i="16"/>
  <c r="BE579" i="16"/>
  <c r="BD579" i="16"/>
  <c r="BE572" i="16"/>
  <c r="BD572" i="16"/>
  <c r="BE571" i="16"/>
  <c r="BD571" i="16"/>
  <c r="BE569" i="16"/>
  <c r="BD569" i="16"/>
  <c r="BE567" i="16"/>
  <c r="BD567" i="16"/>
  <c r="BE565" i="16"/>
  <c r="BD565" i="16"/>
  <c r="BE557" i="16"/>
  <c r="BD557" i="16"/>
  <c r="BE555" i="16"/>
  <c r="BD555" i="16"/>
  <c r="BE546" i="16"/>
  <c r="BD546" i="16"/>
  <c r="BE535" i="16"/>
  <c r="BD535" i="16"/>
  <c r="BE529" i="16"/>
  <c r="BD529" i="16"/>
  <c r="BE528" i="16"/>
  <c r="BD528" i="16"/>
  <c r="BE519" i="16"/>
  <c r="BD519" i="16"/>
  <c r="BE493" i="16"/>
  <c r="BD493" i="16"/>
  <c r="BE481" i="16"/>
  <c r="BD481" i="16"/>
  <c r="BE480" i="16"/>
  <c r="BD480" i="16"/>
  <c r="BE478" i="16"/>
  <c r="BD478" i="16"/>
  <c r="BE468" i="16"/>
  <c r="BD468" i="16"/>
  <c r="BE443" i="16"/>
  <c r="BD443" i="16"/>
  <c r="BE424" i="16"/>
  <c r="BD424" i="16"/>
  <c r="BE406" i="16"/>
  <c r="BD406" i="16"/>
  <c r="BE377" i="16"/>
  <c r="BD377" i="16"/>
  <c r="BE376" i="16"/>
  <c r="BD376" i="16"/>
  <c r="BE374" i="16"/>
  <c r="BD374" i="16"/>
  <c r="BE372" i="16"/>
  <c r="BD372" i="16"/>
  <c r="BE362" i="16"/>
  <c r="BD362" i="16"/>
  <c r="BE356" i="16"/>
  <c r="BD356" i="16"/>
  <c r="BE352" i="16"/>
  <c r="BD352" i="16"/>
  <c r="BE339" i="16"/>
  <c r="BD339" i="16"/>
  <c r="BE338" i="16"/>
  <c r="BD338" i="16"/>
  <c r="BE329" i="16"/>
  <c r="BD329" i="16"/>
  <c r="BE328" i="16"/>
  <c r="BD328" i="16"/>
  <c r="BE324" i="16"/>
  <c r="BD324" i="16"/>
  <c r="BE323" i="16"/>
  <c r="BD323" i="16"/>
  <c r="BE315" i="16"/>
  <c r="BD315" i="16"/>
  <c r="BE293" i="16"/>
  <c r="BD293" i="16"/>
  <c r="BE288" i="16"/>
  <c r="BD288" i="16"/>
  <c r="BE274" i="16"/>
  <c r="BD274" i="16"/>
  <c r="BE273" i="16"/>
  <c r="BD273" i="16"/>
  <c r="BE268" i="16"/>
  <c r="BD268" i="16"/>
  <c r="BE267" i="16"/>
  <c r="BD267" i="16"/>
  <c r="BE263" i="16"/>
  <c r="BD263" i="16"/>
  <c r="BE260" i="16"/>
  <c r="BD260" i="16"/>
  <c r="BE250" i="16"/>
  <c r="BD250" i="16"/>
  <c r="BE208" i="16"/>
  <c r="BD208" i="16"/>
  <c r="BE207" i="16"/>
  <c r="BD207" i="16"/>
  <c r="BE191" i="16"/>
  <c r="BD191" i="16"/>
  <c r="BE186" i="16"/>
  <c r="BD186" i="16"/>
  <c r="BE176" i="16"/>
  <c r="BD176" i="16"/>
  <c r="BE173" i="16"/>
  <c r="BD173" i="16"/>
  <c r="BE171" i="16"/>
  <c r="BD171" i="16"/>
  <c r="BE162" i="16"/>
  <c r="BD162" i="16"/>
  <c r="BE43" i="16"/>
  <c r="BD43" i="16"/>
  <c r="M208" i="17"/>
  <c r="M207" i="17"/>
  <c r="F207" i="17"/>
  <c r="M206" i="17"/>
  <c r="F206" i="17"/>
  <c r="M205" i="17"/>
  <c r="F205" i="17"/>
  <c r="M204" i="17"/>
  <c r="F204" i="17"/>
  <c r="M203" i="17"/>
  <c r="F203" i="17"/>
  <c r="M202" i="17"/>
  <c r="F202" i="17"/>
  <c r="M201" i="17"/>
  <c r="F201" i="17"/>
  <c r="M200" i="17"/>
  <c r="F200" i="17"/>
  <c r="M199" i="17"/>
  <c r="F199" i="17"/>
  <c r="M198" i="17"/>
  <c r="F198" i="17"/>
  <c r="M197" i="17"/>
  <c r="F197" i="17"/>
  <c r="M196" i="17"/>
  <c r="F196" i="17"/>
  <c r="M195" i="17"/>
  <c r="F195" i="17"/>
  <c r="M194" i="17"/>
  <c r="F194" i="17"/>
  <c r="M193" i="17"/>
  <c r="F193" i="17"/>
  <c r="M192" i="17"/>
  <c r="F192" i="17"/>
  <c r="M191" i="17"/>
  <c r="F191" i="17"/>
  <c r="M190" i="17"/>
  <c r="F190" i="17"/>
  <c r="M189" i="17"/>
  <c r="F189" i="17"/>
  <c r="M188" i="17"/>
  <c r="F188" i="17"/>
  <c r="M187" i="17"/>
  <c r="F187" i="17"/>
  <c r="M186" i="17"/>
  <c r="F186" i="17"/>
  <c r="M185" i="17"/>
  <c r="F185" i="17"/>
  <c r="M184" i="17"/>
  <c r="F184" i="17"/>
  <c r="M183" i="17"/>
  <c r="F183" i="17"/>
  <c r="M182" i="17"/>
  <c r="F182" i="17"/>
  <c r="M181" i="17"/>
  <c r="F181" i="17"/>
  <c r="M180" i="17"/>
  <c r="F180" i="17"/>
  <c r="M179" i="17"/>
  <c r="F179" i="17"/>
  <c r="M178" i="17"/>
  <c r="F178" i="17"/>
  <c r="M177" i="17"/>
  <c r="F177" i="17"/>
  <c r="M176" i="17"/>
  <c r="F176" i="17"/>
  <c r="M175" i="17"/>
  <c r="F175" i="17"/>
  <c r="M174" i="17"/>
  <c r="F174" i="17"/>
  <c r="M173" i="17"/>
  <c r="F173" i="17"/>
  <c r="M172" i="17"/>
  <c r="F172" i="17"/>
  <c r="M171" i="17"/>
  <c r="F171" i="17"/>
  <c r="M170" i="17"/>
  <c r="F170" i="17"/>
  <c r="M169" i="17"/>
  <c r="F169" i="17"/>
  <c r="M168" i="17"/>
  <c r="F168" i="17"/>
  <c r="M167" i="17"/>
  <c r="F167" i="17"/>
  <c r="M166" i="17"/>
  <c r="F166" i="17"/>
  <c r="M165" i="17"/>
  <c r="F165" i="17"/>
  <c r="M164" i="17"/>
  <c r="F164" i="17"/>
  <c r="M163" i="17"/>
  <c r="F163" i="17"/>
  <c r="M162" i="17"/>
  <c r="F162" i="17"/>
  <c r="M161" i="17"/>
  <c r="F161" i="17"/>
  <c r="M160" i="17"/>
  <c r="F160" i="17"/>
  <c r="M159" i="17"/>
  <c r="F159" i="17"/>
  <c r="M158" i="17"/>
  <c r="F158" i="17"/>
  <c r="M157" i="17"/>
  <c r="F157" i="17"/>
  <c r="M156" i="17"/>
  <c r="F156" i="17"/>
  <c r="M155" i="17"/>
  <c r="F155" i="17"/>
  <c r="M154" i="17"/>
  <c r="F154" i="17"/>
  <c r="M153" i="17"/>
  <c r="F153" i="17"/>
  <c r="M152" i="17"/>
  <c r="F152" i="17"/>
  <c r="M151" i="17"/>
  <c r="F151" i="17"/>
  <c r="M150" i="17"/>
  <c r="F150" i="17"/>
  <c r="M149" i="17"/>
  <c r="F149" i="17"/>
  <c r="M148" i="17"/>
  <c r="F148" i="17"/>
  <c r="M147" i="17"/>
  <c r="F147" i="17"/>
  <c r="M146" i="17"/>
  <c r="F146" i="17"/>
  <c r="M145" i="17"/>
  <c r="F145" i="17"/>
  <c r="M144" i="17"/>
  <c r="F144" i="17"/>
  <c r="M143" i="17"/>
  <c r="F143" i="17"/>
  <c r="M142" i="17"/>
  <c r="F142" i="17"/>
  <c r="M141" i="17"/>
  <c r="F141" i="17"/>
  <c r="M140" i="17"/>
  <c r="F140" i="17"/>
  <c r="M139" i="17"/>
  <c r="F139" i="17"/>
  <c r="M138" i="17"/>
  <c r="F138" i="17"/>
  <c r="M137" i="17"/>
  <c r="F137" i="17"/>
  <c r="M136" i="17"/>
  <c r="F136" i="17"/>
  <c r="M135" i="17"/>
  <c r="F135" i="17"/>
  <c r="M134" i="17"/>
  <c r="F134" i="17"/>
  <c r="M133" i="17"/>
  <c r="F133" i="17"/>
  <c r="M132" i="17"/>
  <c r="F132" i="17"/>
  <c r="M131" i="17"/>
  <c r="F131" i="17"/>
  <c r="M130" i="17"/>
  <c r="F130" i="17"/>
  <c r="M129" i="17"/>
  <c r="F129" i="17"/>
  <c r="M128" i="17"/>
  <c r="F128" i="17"/>
  <c r="M127" i="17"/>
  <c r="F127" i="17"/>
  <c r="M126" i="17"/>
  <c r="F126" i="17"/>
  <c r="M125" i="17"/>
  <c r="F125" i="17"/>
  <c r="M124" i="17"/>
  <c r="F124" i="17"/>
  <c r="M123" i="17"/>
  <c r="F123" i="17"/>
  <c r="M122" i="17"/>
  <c r="F122" i="17"/>
  <c r="M121" i="17"/>
  <c r="F121" i="17"/>
  <c r="M120" i="17"/>
  <c r="F120" i="17"/>
  <c r="M119" i="17"/>
  <c r="F119" i="17"/>
  <c r="M118" i="17"/>
  <c r="F118" i="17"/>
  <c r="M117" i="17"/>
  <c r="F117" i="17"/>
  <c r="M116" i="17"/>
  <c r="F116" i="17"/>
  <c r="M115" i="17"/>
  <c r="F115" i="17"/>
  <c r="M114" i="17"/>
  <c r="F114" i="17"/>
  <c r="M113" i="17"/>
  <c r="F113" i="17"/>
  <c r="M112" i="17"/>
  <c r="F112" i="17"/>
  <c r="M111" i="17"/>
  <c r="F111" i="17"/>
  <c r="M110" i="17"/>
  <c r="F110" i="17"/>
  <c r="M109" i="17"/>
  <c r="F109" i="17"/>
  <c r="M108" i="17"/>
  <c r="F108" i="17"/>
  <c r="M107" i="17"/>
  <c r="F107" i="17"/>
  <c r="M106" i="17"/>
  <c r="F106" i="17"/>
  <c r="M105" i="17"/>
  <c r="F105" i="17"/>
  <c r="M104" i="17"/>
  <c r="F104" i="17"/>
  <c r="M103" i="17"/>
  <c r="F103" i="17"/>
  <c r="M102" i="17"/>
  <c r="F102" i="17"/>
  <c r="M101" i="17"/>
  <c r="F101" i="17"/>
  <c r="M100" i="17"/>
  <c r="F100" i="17"/>
  <c r="M99" i="17"/>
  <c r="F99" i="17"/>
  <c r="M98" i="17"/>
  <c r="F98" i="17"/>
  <c r="M97" i="17"/>
  <c r="F97" i="17"/>
  <c r="M96" i="17"/>
  <c r="F96" i="17"/>
  <c r="M95" i="17"/>
  <c r="F95" i="17"/>
  <c r="M94" i="17"/>
  <c r="F94" i="17"/>
  <c r="M93" i="17"/>
  <c r="F93" i="17"/>
  <c r="M92" i="17"/>
  <c r="F92" i="17"/>
  <c r="M91" i="17"/>
  <c r="F91" i="17"/>
  <c r="M90" i="17"/>
  <c r="F90" i="17"/>
  <c r="M89" i="17"/>
  <c r="F89" i="17"/>
  <c r="M88" i="17"/>
  <c r="F88" i="17"/>
  <c r="M87" i="17"/>
  <c r="F87" i="17"/>
  <c r="M86" i="17"/>
  <c r="F86" i="17"/>
  <c r="M85" i="17"/>
  <c r="F85" i="17"/>
  <c r="M84" i="17"/>
  <c r="F84" i="17"/>
  <c r="M83" i="17"/>
  <c r="F83" i="17"/>
  <c r="M82" i="17"/>
  <c r="F82" i="17"/>
  <c r="M81" i="17"/>
  <c r="F81" i="17"/>
  <c r="M80" i="17"/>
  <c r="F80" i="17"/>
  <c r="M79" i="17"/>
  <c r="F79" i="17"/>
  <c r="M78" i="17"/>
  <c r="F78" i="17"/>
  <c r="M77" i="17"/>
  <c r="F77" i="17"/>
  <c r="M76" i="17"/>
  <c r="F76" i="17"/>
  <c r="M75" i="17"/>
  <c r="F75" i="17"/>
  <c r="M74" i="17"/>
  <c r="F74" i="17"/>
  <c r="M73" i="17"/>
  <c r="F73" i="17"/>
  <c r="M72" i="17"/>
  <c r="F72" i="17"/>
  <c r="M71" i="17"/>
  <c r="F71" i="17"/>
  <c r="M70" i="17"/>
  <c r="F70" i="17"/>
  <c r="M69" i="17"/>
  <c r="F69" i="17"/>
  <c r="M68" i="17"/>
  <c r="F68" i="17"/>
  <c r="M67" i="17"/>
  <c r="F67" i="17"/>
  <c r="M66" i="17"/>
  <c r="F66" i="17"/>
  <c r="M65" i="17"/>
  <c r="F65" i="17"/>
  <c r="M64" i="17"/>
  <c r="F64" i="17"/>
  <c r="M63" i="17"/>
  <c r="F63" i="17"/>
  <c r="M62" i="17"/>
  <c r="F62" i="17"/>
  <c r="M61" i="17"/>
  <c r="F61" i="17"/>
  <c r="M60" i="17"/>
  <c r="F60" i="17"/>
  <c r="M59" i="17"/>
  <c r="F59" i="17"/>
  <c r="M58" i="17"/>
  <c r="F58" i="17"/>
  <c r="M57" i="17"/>
  <c r="F57" i="17"/>
  <c r="M56" i="17"/>
  <c r="F56" i="17"/>
  <c r="M55" i="17"/>
  <c r="F55" i="17"/>
  <c r="M54" i="17"/>
  <c r="F54" i="17"/>
  <c r="M53" i="17"/>
  <c r="F53" i="17"/>
  <c r="M52" i="17"/>
  <c r="F52" i="17"/>
  <c r="M51" i="17"/>
  <c r="F51" i="17"/>
  <c r="M50" i="17"/>
  <c r="F50" i="17"/>
  <c r="M49" i="17"/>
  <c r="F49" i="17"/>
  <c r="M48" i="17"/>
  <c r="F48" i="17"/>
  <c r="M47" i="17"/>
  <c r="F47" i="17"/>
  <c r="M46" i="17"/>
  <c r="F46" i="17"/>
  <c r="M45" i="17"/>
  <c r="F45" i="17"/>
  <c r="M44" i="17"/>
  <c r="F44" i="17"/>
  <c r="M43" i="17"/>
  <c r="F43" i="17"/>
  <c r="M42" i="17"/>
  <c r="F42" i="17"/>
  <c r="M41" i="17"/>
  <c r="F41" i="17"/>
  <c r="M40" i="17"/>
  <c r="F40" i="17"/>
  <c r="M39" i="17"/>
  <c r="F39" i="17"/>
  <c r="M38" i="17"/>
  <c r="F38" i="17"/>
  <c r="M37" i="17"/>
  <c r="F37" i="17"/>
  <c r="M36" i="17"/>
  <c r="F36" i="17"/>
  <c r="M35" i="17"/>
  <c r="F35" i="17"/>
  <c r="M34" i="17"/>
  <c r="F34" i="17"/>
  <c r="M33" i="17"/>
  <c r="F33" i="17"/>
  <c r="M32" i="17"/>
  <c r="F32" i="17"/>
  <c r="M31" i="17"/>
  <c r="F31" i="17"/>
  <c r="M30" i="17"/>
  <c r="F30" i="17"/>
  <c r="M29" i="17"/>
  <c r="F29" i="17"/>
  <c r="M28" i="17"/>
  <c r="F28" i="17"/>
  <c r="M27" i="17"/>
  <c r="F27" i="17"/>
  <c r="M26" i="17"/>
  <c r="F26" i="17"/>
  <c r="M25" i="17"/>
  <c r="F25" i="17"/>
  <c r="M24" i="17"/>
  <c r="F24" i="17"/>
  <c r="M23" i="17"/>
  <c r="F23" i="17"/>
  <c r="M22" i="17"/>
  <c r="F22" i="17"/>
  <c r="M21" i="17"/>
  <c r="F21" i="17"/>
  <c r="M20" i="17"/>
  <c r="F20" i="17"/>
  <c r="M19" i="17"/>
  <c r="F19" i="17"/>
  <c r="M18" i="17"/>
  <c r="F18" i="17"/>
  <c r="M17" i="17"/>
  <c r="F17" i="17"/>
  <c r="M16" i="17"/>
  <c r="F16" i="17"/>
  <c r="M15" i="17"/>
  <c r="F15" i="17"/>
  <c r="M14" i="17"/>
  <c r="F14" i="17"/>
  <c r="M13" i="17"/>
  <c r="F13" i="17"/>
  <c r="M12" i="17"/>
  <c r="F12" i="17"/>
  <c r="M11" i="17"/>
  <c r="F11" i="17"/>
  <c r="M10" i="17"/>
  <c r="F10" i="17"/>
  <c r="M9" i="17"/>
  <c r="F9" i="17"/>
  <c r="M8" i="17"/>
  <c r="F8" i="17"/>
  <c r="M7" i="17"/>
  <c r="F7" i="17"/>
  <c r="M6" i="17"/>
  <c r="F6" i="17"/>
  <c r="M5" i="17"/>
  <c r="F5" i="17"/>
  <c r="M4" i="17"/>
  <c r="F4" i="17"/>
  <c r="M3" i="17"/>
  <c r="F3" i="17"/>
  <c r="M2" i="17"/>
  <c r="F2" i="17"/>
  <c r="BF5" i="16" l="1"/>
  <c r="BG5" i="16"/>
  <c r="BH5" i="16"/>
  <c r="BF6" i="16"/>
  <c r="BG6" i="16"/>
  <c r="BH6" i="16"/>
  <c r="BF7" i="16"/>
  <c r="BG7" i="16"/>
  <c r="BH7" i="16"/>
  <c r="BF8" i="16"/>
  <c r="BG8" i="16"/>
  <c r="BH8" i="16"/>
  <c r="BF9" i="16"/>
  <c r="BG9" i="16"/>
  <c r="BH9" i="16"/>
  <c r="BF10" i="16"/>
  <c r="BG10" i="16"/>
  <c r="BH10" i="16"/>
  <c r="BF11" i="16"/>
  <c r="BG11" i="16"/>
  <c r="BH11" i="16"/>
  <c r="BF12" i="16"/>
  <c r="BG12" i="16"/>
  <c r="BH12" i="16"/>
  <c r="BF13" i="16"/>
  <c r="BG13" i="16"/>
  <c r="BH13" i="16"/>
  <c r="BF14" i="16"/>
  <c r="BG14" i="16"/>
  <c r="BH14" i="16"/>
  <c r="BF15" i="16"/>
  <c r="BG15" i="16"/>
  <c r="BH15" i="16"/>
  <c r="BF16" i="16"/>
  <c r="BG16" i="16"/>
  <c r="BH16" i="16"/>
  <c r="BF17" i="16"/>
  <c r="BG17" i="16"/>
  <c r="BH17" i="16"/>
  <c r="BF18" i="16"/>
  <c r="BG18" i="16"/>
  <c r="BH18" i="16"/>
  <c r="BF19" i="16"/>
  <c r="BG19" i="16"/>
  <c r="BH19" i="16"/>
  <c r="BF20" i="16"/>
  <c r="BG20" i="16"/>
  <c r="BH20" i="16"/>
  <c r="BF21" i="16"/>
  <c r="BG21" i="16"/>
  <c r="BH21" i="16"/>
  <c r="BF22" i="16"/>
  <c r="BG22" i="16"/>
  <c r="BH22" i="16"/>
  <c r="BF23" i="16"/>
  <c r="BG23" i="16"/>
  <c r="BH23" i="16"/>
  <c r="BF24" i="16"/>
  <c r="BG24" i="16"/>
  <c r="BH24" i="16"/>
  <c r="BF25" i="16"/>
  <c r="BG25" i="16"/>
  <c r="BH25" i="16"/>
  <c r="BF26" i="16"/>
  <c r="BG26" i="16"/>
  <c r="BH26" i="16"/>
  <c r="BF27" i="16"/>
  <c r="BG27" i="16"/>
  <c r="BH27" i="16"/>
  <c r="BF28" i="16"/>
  <c r="BG28" i="16"/>
  <c r="BH28" i="16"/>
  <c r="BF29" i="16"/>
  <c r="BG29" i="16"/>
  <c r="BH29" i="16"/>
  <c r="BF30" i="16"/>
  <c r="BG30" i="16"/>
  <c r="BH30" i="16"/>
  <c r="BF31" i="16"/>
  <c r="BG31" i="16"/>
  <c r="BH31" i="16"/>
  <c r="BF32" i="16"/>
  <c r="BG32" i="16"/>
  <c r="BH32" i="16"/>
  <c r="BF33" i="16"/>
  <c r="BG33" i="16"/>
  <c r="BH33" i="16"/>
  <c r="BF34" i="16"/>
  <c r="BG34" i="16"/>
  <c r="BH34" i="16"/>
  <c r="BF35" i="16"/>
  <c r="BG35" i="16"/>
  <c r="BH35" i="16"/>
  <c r="BF36" i="16"/>
  <c r="BG36" i="16"/>
  <c r="BH36" i="16"/>
  <c r="BI36" i="16"/>
  <c r="BF37" i="16"/>
  <c r="BG37" i="16"/>
  <c r="BH37" i="16"/>
  <c r="BF38" i="16"/>
  <c r="BG38" i="16"/>
  <c r="BH38" i="16"/>
  <c r="BF39" i="16"/>
  <c r="BG39" i="16"/>
  <c r="BH39" i="16"/>
  <c r="BF40" i="16"/>
  <c r="BG40" i="16"/>
  <c r="BH40" i="16"/>
  <c r="BI40" i="16"/>
  <c r="BF41" i="16"/>
  <c r="BG41" i="16"/>
  <c r="BH41" i="16"/>
  <c r="BF42" i="16"/>
  <c r="BG42" i="16"/>
  <c r="BH42" i="16"/>
  <c r="BF43" i="16"/>
  <c r="BG43" i="16"/>
  <c r="BH43" i="16"/>
  <c r="BF44" i="16"/>
  <c r="BG44" i="16"/>
  <c r="BH44" i="16"/>
  <c r="BF45" i="16"/>
  <c r="BG45" i="16"/>
  <c r="BH45" i="16"/>
  <c r="BF46" i="16"/>
  <c r="BG46" i="16"/>
  <c r="BH46" i="16"/>
  <c r="BF47" i="16"/>
  <c r="BG47" i="16"/>
  <c r="BH47" i="16"/>
  <c r="BF48" i="16"/>
  <c r="BG48" i="16"/>
  <c r="BH48" i="16"/>
  <c r="BF49" i="16"/>
  <c r="BG49" i="16"/>
  <c r="BH49" i="16"/>
  <c r="BF50" i="16"/>
  <c r="BG50" i="16"/>
  <c r="BH50" i="16"/>
  <c r="BF51" i="16"/>
  <c r="BG51" i="16"/>
  <c r="BH51" i="16"/>
  <c r="BF52" i="16"/>
  <c r="BG52" i="16"/>
  <c r="BH52" i="16"/>
  <c r="BF53" i="16"/>
  <c r="BG53" i="16"/>
  <c r="BH53" i="16"/>
  <c r="BF54" i="16"/>
  <c r="BG54" i="16"/>
  <c r="BH54" i="16"/>
  <c r="BF55" i="16"/>
  <c r="BG55" i="16"/>
  <c r="BH55" i="16"/>
  <c r="BF56" i="16"/>
  <c r="BG56" i="16"/>
  <c r="BH56" i="16"/>
  <c r="BF57" i="16"/>
  <c r="BG57" i="16"/>
  <c r="BH57" i="16"/>
  <c r="BF58" i="16"/>
  <c r="BG58" i="16"/>
  <c r="BH58" i="16"/>
  <c r="BF59" i="16"/>
  <c r="BG59" i="16"/>
  <c r="BH59" i="16"/>
  <c r="BF60" i="16"/>
  <c r="BG60" i="16"/>
  <c r="BH60" i="16"/>
  <c r="BF61" i="16"/>
  <c r="BG61" i="16"/>
  <c r="BH61" i="16"/>
  <c r="BF62" i="16"/>
  <c r="BG62" i="16"/>
  <c r="BH62" i="16"/>
  <c r="BF63" i="16"/>
  <c r="BG63" i="16"/>
  <c r="BH63" i="16"/>
  <c r="BF64" i="16"/>
  <c r="BG64" i="16"/>
  <c r="BH64" i="16"/>
  <c r="BF65" i="16"/>
  <c r="BG65" i="16"/>
  <c r="BH65" i="16"/>
  <c r="BF66" i="16"/>
  <c r="BG66" i="16"/>
  <c r="BH66" i="16"/>
  <c r="BF67" i="16"/>
  <c r="BG67" i="16"/>
  <c r="BH67" i="16"/>
  <c r="BF68" i="16"/>
  <c r="BG68" i="16"/>
  <c r="BH68" i="16"/>
  <c r="BF69" i="16"/>
  <c r="BG69" i="16"/>
  <c r="BH69" i="16"/>
  <c r="BF70" i="16"/>
  <c r="BG70" i="16"/>
  <c r="BH70" i="16"/>
  <c r="BF71" i="16"/>
  <c r="BG71" i="16"/>
  <c r="BH71" i="16"/>
  <c r="BF72" i="16"/>
  <c r="BG72" i="16"/>
  <c r="BH72" i="16"/>
  <c r="BF73" i="16"/>
  <c r="BG73" i="16"/>
  <c r="BH73" i="16"/>
  <c r="BF74" i="16"/>
  <c r="BG74" i="16"/>
  <c r="BH74" i="16"/>
  <c r="BF75" i="16"/>
  <c r="BG75" i="16"/>
  <c r="BH75" i="16"/>
  <c r="BF76" i="16"/>
  <c r="BG76" i="16"/>
  <c r="BH76" i="16"/>
  <c r="BF77" i="16"/>
  <c r="BG77" i="16"/>
  <c r="BH77" i="16"/>
  <c r="BF78" i="16"/>
  <c r="BG78" i="16"/>
  <c r="BH78" i="16"/>
  <c r="BF79" i="16"/>
  <c r="BG79" i="16"/>
  <c r="BH79" i="16"/>
  <c r="BF80" i="16"/>
  <c r="BG80" i="16"/>
  <c r="BH80" i="16"/>
  <c r="BF81" i="16"/>
  <c r="BG81" i="16"/>
  <c r="BH81" i="16"/>
  <c r="BF82" i="16"/>
  <c r="BG82" i="16"/>
  <c r="BH82" i="16"/>
  <c r="BF83" i="16"/>
  <c r="BG83" i="16"/>
  <c r="BH83" i="16"/>
  <c r="BF84" i="16"/>
  <c r="BG84" i="16"/>
  <c r="BH84" i="16"/>
  <c r="BF85" i="16"/>
  <c r="BG85" i="16"/>
  <c r="BH85" i="16"/>
  <c r="BF86" i="16"/>
  <c r="BG86" i="16"/>
  <c r="BH86" i="16"/>
  <c r="BF87" i="16"/>
  <c r="BG87" i="16"/>
  <c r="BH87" i="16"/>
  <c r="BF88" i="16"/>
  <c r="BG88" i="16"/>
  <c r="BH88" i="16"/>
  <c r="BF89" i="16"/>
  <c r="BG89" i="16"/>
  <c r="BH89" i="16"/>
  <c r="BF90" i="16"/>
  <c r="BG90" i="16"/>
  <c r="BH90" i="16"/>
  <c r="BF91" i="16"/>
  <c r="BG91" i="16"/>
  <c r="BH91" i="16"/>
  <c r="BF92" i="16"/>
  <c r="BG92" i="16"/>
  <c r="BH92" i="16"/>
  <c r="BF93" i="16"/>
  <c r="BG93" i="16"/>
  <c r="BH93" i="16"/>
  <c r="BF94" i="16"/>
  <c r="BG94" i="16"/>
  <c r="BH94" i="16"/>
  <c r="BF95" i="16"/>
  <c r="BG95" i="16"/>
  <c r="BH95" i="16"/>
  <c r="BF96" i="16"/>
  <c r="BG96" i="16"/>
  <c r="BH96" i="16"/>
  <c r="BF97" i="16"/>
  <c r="BG97" i="16"/>
  <c r="BH97" i="16"/>
  <c r="BF98" i="16"/>
  <c r="BG98" i="16"/>
  <c r="BH98" i="16"/>
  <c r="BF99" i="16"/>
  <c r="BG99" i="16"/>
  <c r="BH99" i="16"/>
  <c r="BF100" i="16"/>
  <c r="BG100" i="16"/>
  <c r="BH100" i="16"/>
  <c r="BF101" i="16"/>
  <c r="BG101" i="16"/>
  <c r="BH101" i="16"/>
  <c r="BF102" i="16"/>
  <c r="BG102" i="16"/>
  <c r="BH102" i="16"/>
  <c r="BF103" i="16"/>
  <c r="BG103" i="16"/>
  <c r="BH103" i="16"/>
  <c r="BF104" i="16"/>
  <c r="BG104" i="16"/>
  <c r="BH104" i="16"/>
  <c r="BF105" i="16"/>
  <c r="BG105" i="16"/>
  <c r="BH105" i="16"/>
  <c r="BF106" i="16"/>
  <c r="BG106" i="16"/>
  <c r="BH106" i="16"/>
  <c r="BF107" i="16"/>
  <c r="BG107" i="16"/>
  <c r="BH107" i="16"/>
  <c r="BF108" i="16"/>
  <c r="BG108" i="16"/>
  <c r="BH108" i="16"/>
  <c r="BF109" i="16"/>
  <c r="BG109" i="16"/>
  <c r="BH109" i="16"/>
  <c r="BF110" i="16"/>
  <c r="BG110" i="16"/>
  <c r="BH110" i="16"/>
  <c r="BF111" i="16"/>
  <c r="BG111" i="16"/>
  <c r="BH111" i="16"/>
  <c r="BF112" i="16"/>
  <c r="BG112" i="16"/>
  <c r="BH112" i="16"/>
  <c r="BF113" i="16"/>
  <c r="BG113" i="16"/>
  <c r="BH113" i="16"/>
  <c r="BF114" i="16"/>
  <c r="BG114" i="16"/>
  <c r="BH114" i="16"/>
  <c r="BF115" i="16"/>
  <c r="BG115" i="16"/>
  <c r="BH115" i="16"/>
  <c r="BF116" i="16"/>
  <c r="BG116" i="16"/>
  <c r="BH116" i="16"/>
  <c r="BF117" i="16"/>
  <c r="BG117" i="16"/>
  <c r="BH117" i="16"/>
  <c r="BF118" i="16"/>
  <c r="BG118" i="16"/>
  <c r="BH118" i="16"/>
  <c r="BF119" i="16"/>
  <c r="BG119" i="16"/>
  <c r="BH119" i="16"/>
  <c r="BF120" i="16"/>
  <c r="BG120" i="16"/>
  <c r="BH120" i="16"/>
  <c r="BF121" i="16"/>
  <c r="BG121" i="16"/>
  <c r="BH121" i="16"/>
  <c r="BF122" i="16"/>
  <c r="BG122" i="16"/>
  <c r="BH122" i="16"/>
  <c r="BF123" i="16"/>
  <c r="BG123" i="16"/>
  <c r="BH123" i="16"/>
  <c r="BF124" i="16"/>
  <c r="BG124" i="16"/>
  <c r="BH124" i="16"/>
  <c r="BF125" i="16"/>
  <c r="BG125" i="16"/>
  <c r="BH125" i="16"/>
  <c r="BF126" i="16"/>
  <c r="BG126" i="16"/>
  <c r="BH126" i="16"/>
  <c r="BF127" i="16"/>
  <c r="BG127" i="16"/>
  <c r="BH127" i="16"/>
  <c r="BF128" i="16"/>
  <c r="BG128" i="16"/>
  <c r="BH128" i="16"/>
  <c r="BF129" i="16"/>
  <c r="BG129" i="16"/>
  <c r="BH129" i="16"/>
  <c r="BF130" i="16"/>
  <c r="BG130" i="16"/>
  <c r="BH130" i="16"/>
  <c r="BF131" i="16"/>
  <c r="BG131" i="16"/>
  <c r="BH131" i="16"/>
  <c r="BF132" i="16"/>
  <c r="BG132" i="16"/>
  <c r="BH132" i="16"/>
  <c r="BF133" i="16"/>
  <c r="BG133" i="16"/>
  <c r="BH133" i="16"/>
  <c r="BF134" i="16"/>
  <c r="BG134" i="16"/>
  <c r="BH134" i="16"/>
  <c r="BF135" i="16"/>
  <c r="BG135" i="16"/>
  <c r="BH135" i="16"/>
  <c r="BF136" i="16"/>
  <c r="BG136" i="16"/>
  <c r="BH136" i="16"/>
  <c r="BF137" i="16"/>
  <c r="BG137" i="16"/>
  <c r="BH137" i="16"/>
  <c r="BF138" i="16"/>
  <c r="BG138" i="16"/>
  <c r="BH138" i="16"/>
  <c r="BF139" i="16"/>
  <c r="BG139" i="16"/>
  <c r="BH139" i="16"/>
  <c r="BF140" i="16"/>
  <c r="BG140" i="16"/>
  <c r="BH140" i="16"/>
  <c r="BF141" i="16"/>
  <c r="BG141" i="16"/>
  <c r="BH141" i="16"/>
  <c r="BF142" i="16"/>
  <c r="BG142" i="16"/>
  <c r="BH142" i="16"/>
  <c r="BF143" i="16"/>
  <c r="BG143" i="16"/>
  <c r="BH143" i="16"/>
  <c r="BF144" i="16"/>
  <c r="BG144" i="16"/>
  <c r="BH144" i="16"/>
  <c r="BF145" i="16"/>
  <c r="BG145" i="16"/>
  <c r="BH145" i="16"/>
  <c r="BF146" i="16"/>
  <c r="BG146" i="16"/>
  <c r="BH146" i="16"/>
  <c r="BF147" i="16"/>
  <c r="BG147" i="16"/>
  <c r="BH147" i="16"/>
  <c r="BF148" i="16"/>
  <c r="BG148" i="16"/>
  <c r="BH148" i="16"/>
  <c r="BF149" i="16"/>
  <c r="BG149" i="16"/>
  <c r="BH149" i="16"/>
  <c r="BF150" i="16"/>
  <c r="BG150" i="16"/>
  <c r="BH150" i="16"/>
  <c r="BF151" i="16"/>
  <c r="BG151" i="16"/>
  <c r="BH151" i="16"/>
  <c r="BF152" i="16"/>
  <c r="BG152" i="16"/>
  <c r="BH152" i="16"/>
  <c r="BF153" i="16"/>
  <c r="BG153" i="16"/>
  <c r="BH153" i="16"/>
  <c r="BF154" i="16"/>
  <c r="BG154" i="16"/>
  <c r="BH154" i="16"/>
  <c r="BF155" i="16"/>
  <c r="BG155" i="16"/>
  <c r="BH155" i="16"/>
  <c r="BF156" i="16"/>
  <c r="BG156" i="16"/>
  <c r="BH156" i="16"/>
  <c r="BF157" i="16"/>
  <c r="BG157" i="16"/>
  <c r="BH157" i="16"/>
  <c r="BF158" i="16"/>
  <c r="BG158" i="16"/>
  <c r="BH158" i="16"/>
  <c r="BF159" i="16"/>
  <c r="BG159" i="16"/>
  <c r="BH159" i="16"/>
  <c r="BF160" i="16"/>
  <c r="BG160" i="16"/>
  <c r="BH160" i="16"/>
  <c r="BF161" i="16"/>
  <c r="BG161" i="16"/>
  <c r="BH161" i="16"/>
  <c r="BF162" i="16"/>
  <c r="BG162" i="16"/>
  <c r="BH162" i="16"/>
  <c r="BF163" i="16"/>
  <c r="BG163" i="16"/>
  <c r="BH163" i="16"/>
  <c r="BF164" i="16"/>
  <c r="BG164" i="16"/>
  <c r="BH164" i="16"/>
  <c r="BF165" i="16"/>
  <c r="BG165" i="16"/>
  <c r="BH165" i="16"/>
  <c r="BF166" i="16"/>
  <c r="BG166" i="16"/>
  <c r="BH166" i="16"/>
  <c r="BF167" i="16"/>
  <c r="BG167" i="16"/>
  <c r="BH167" i="16"/>
  <c r="BF168" i="16"/>
  <c r="BG168" i="16"/>
  <c r="BH168" i="16"/>
  <c r="BF169" i="16"/>
  <c r="BG169" i="16"/>
  <c r="BH169" i="16"/>
  <c r="BF170" i="16"/>
  <c r="BG170" i="16"/>
  <c r="BH170" i="16"/>
  <c r="BF171" i="16"/>
  <c r="BG171" i="16"/>
  <c r="BH171" i="16"/>
  <c r="BF172" i="16"/>
  <c r="BG172" i="16"/>
  <c r="BH172" i="16"/>
  <c r="BF173" i="16"/>
  <c r="BG173" i="16"/>
  <c r="BH173" i="16"/>
  <c r="BF174" i="16"/>
  <c r="BG174" i="16"/>
  <c r="BH174" i="16"/>
  <c r="BF175" i="16"/>
  <c r="BG175" i="16"/>
  <c r="BH175" i="16"/>
  <c r="BF176" i="16"/>
  <c r="BG176" i="16"/>
  <c r="BH176" i="16"/>
  <c r="BF177" i="16"/>
  <c r="BG177" i="16"/>
  <c r="BH177" i="16"/>
  <c r="BF178" i="16"/>
  <c r="BG178" i="16"/>
  <c r="BH178" i="16"/>
  <c r="BF179" i="16"/>
  <c r="BG179" i="16"/>
  <c r="BH179" i="16"/>
  <c r="BF180" i="16"/>
  <c r="BG180" i="16"/>
  <c r="BH180" i="16"/>
  <c r="BF181" i="16"/>
  <c r="BG181" i="16"/>
  <c r="BH181" i="16"/>
  <c r="BF182" i="16"/>
  <c r="BG182" i="16"/>
  <c r="BH182" i="16"/>
  <c r="BF183" i="16"/>
  <c r="BG183" i="16"/>
  <c r="BH183" i="16"/>
  <c r="BF184" i="16"/>
  <c r="BG184" i="16"/>
  <c r="BH184" i="16"/>
  <c r="BF185" i="16"/>
  <c r="BG185" i="16"/>
  <c r="BH185" i="16"/>
  <c r="BF186" i="16"/>
  <c r="BG186" i="16"/>
  <c r="BH186" i="16"/>
  <c r="BF187" i="16"/>
  <c r="BG187" i="16"/>
  <c r="BH187" i="16"/>
  <c r="BF188" i="16"/>
  <c r="BG188" i="16"/>
  <c r="BH188" i="16"/>
  <c r="BF189" i="16"/>
  <c r="BG189" i="16"/>
  <c r="BH189" i="16"/>
  <c r="BF190" i="16"/>
  <c r="BG190" i="16"/>
  <c r="BH190" i="16"/>
  <c r="BF191" i="16"/>
  <c r="BG191" i="16"/>
  <c r="BH191" i="16"/>
  <c r="BF192" i="16"/>
  <c r="BG192" i="16"/>
  <c r="BH192" i="16"/>
  <c r="BF193" i="16"/>
  <c r="BG193" i="16"/>
  <c r="BH193" i="16"/>
  <c r="BF194" i="16"/>
  <c r="BG194" i="16"/>
  <c r="BH194" i="16"/>
  <c r="BF195" i="16"/>
  <c r="BG195" i="16"/>
  <c r="BH195" i="16"/>
  <c r="BF196" i="16"/>
  <c r="BG196" i="16"/>
  <c r="BH196" i="16"/>
  <c r="BF197" i="16"/>
  <c r="BG197" i="16"/>
  <c r="BH197" i="16"/>
  <c r="BF198" i="16"/>
  <c r="BG198" i="16"/>
  <c r="BH198" i="16"/>
  <c r="BF199" i="16"/>
  <c r="BG199" i="16"/>
  <c r="BH199" i="16"/>
  <c r="BF200" i="16"/>
  <c r="BG200" i="16"/>
  <c r="BH200" i="16"/>
  <c r="BF201" i="16"/>
  <c r="BG201" i="16"/>
  <c r="BH201" i="16"/>
  <c r="BF202" i="16"/>
  <c r="BG202" i="16"/>
  <c r="BH202" i="16"/>
  <c r="BF203" i="16"/>
  <c r="BG203" i="16"/>
  <c r="BH203" i="16"/>
  <c r="BF204" i="16"/>
  <c r="BG204" i="16"/>
  <c r="BH204" i="16"/>
  <c r="BF205" i="16"/>
  <c r="BG205" i="16"/>
  <c r="BH205" i="16"/>
  <c r="BF206" i="16"/>
  <c r="BG206" i="16"/>
  <c r="BH206" i="16"/>
  <c r="BF207" i="16"/>
  <c r="BG207" i="16"/>
  <c r="BH207" i="16"/>
  <c r="BF208" i="16"/>
  <c r="BG208" i="16"/>
  <c r="BH208" i="16"/>
  <c r="BF209" i="16"/>
  <c r="BG209" i="16"/>
  <c r="BH209" i="16"/>
  <c r="BF210" i="16"/>
  <c r="BG210" i="16"/>
  <c r="BH210" i="16"/>
  <c r="BF211" i="16"/>
  <c r="BG211" i="16"/>
  <c r="BH211" i="16"/>
  <c r="BF212" i="16"/>
  <c r="BG212" i="16"/>
  <c r="BH212" i="16"/>
  <c r="BF213" i="16"/>
  <c r="BG213" i="16"/>
  <c r="BH213" i="16"/>
  <c r="BF214" i="16"/>
  <c r="BG214" i="16"/>
  <c r="BH214" i="16"/>
  <c r="BF215" i="16"/>
  <c r="BG215" i="16"/>
  <c r="BH215" i="16"/>
  <c r="BF216" i="16"/>
  <c r="BG216" i="16"/>
  <c r="BH216" i="16"/>
  <c r="BF217" i="16"/>
  <c r="BG217" i="16"/>
  <c r="BH217" i="16"/>
  <c r="BF218" i="16"/>
  <c r="BG218" i="16"/>
  <c r="BH218" i="16"/>
  <c r="BF219" i="16"/>
  <c r="BG219" i="16"/>
  <c r="BH219" i="16"/>
  <c r="BF220" i="16"/>
  <c r="BG220" i="16"/>
  <c r="BH220" i="16"/>
  <c r="BF221" i="16"/>
  <c r="BG221" i="16"/>
  <c r="BH221" i="16"/>
  <c r="BF222" i="16"/>
  <c r="BG222" i="16"/>
  <c r="BH222" i="16"/>
  <c r="BF223" i="16"/>
  <c r="BG223" i="16"/>
  <c r="BH223" i="16"/>
  <c r="BF224" i="16"/>
  <c r="BG224" i="16"/>
  <c r="BH224" i="16"/>
  <c r="BF225" i="16"/>
  <c r="BG225" i="16"/>
  <c r="BH225" i="16"/>
  <c r="BF226" i="16"/>
  <c r="BG226" i="16"/>
  <c r="BH226" i="16"/>
  <c r="BF227" i="16"/>
  <c r="BG227" i="16"/>
  <c r="BH227" i="16"/>
  <c r="BF228" i="16"/>
  <c r="BG228" i="16"/>
  <c r="BH228" i="16"/>
  <c r="BF229" i="16"/>
  <c r="BG229" i="16"/>
  <c r="BH229" i="16"/>
  <c r="BF230" i="16"/>
  <c r="BG230" i="16"/>
  <c r="BH230" i="16"/>
  <c r="BF231" i="16"/>
  <c r="BG231" i="16"/>
  <c r="BH231" i="16"/>
  <c r="BF232" i="16"/>
  <c r="BG232" i="16"/>
  <c r="BH232" i="16"/>
  <c r="BF233" i="16"/>
  <c r="BG233" i="16"/>
  <c r="BH233" i="16"/>
  <c r="BF234" i="16"/>
  <c r="BG234" i="16"/>
  <c r="BH234" i="16"/>
  <c r="BF235" i="16"/>
  <c r="BG235" i="16"/>
  <c r="BH235" i="16"/>
  <c r="BF236" i="16"/>
  <c r="BG236" i="16"/>
  <c r="BH236" i="16"/>
  <c r="BF237" i="16"/>
  <c r="BG237" i="16"/>
  <c r="BH237" i="16"/>
  <c r="BF238" i="16"/>
  <c r="BG238" i="16"/>
  <c r="BH238" i="16"/>
  <c r="BF239" i="16"/>
  <c r="BG239" i="16"/>
  <c r="BH239" i="16"/>
  <c r="BF240" i="16"/>
  <c r="BG240" i="16"/>
  <c r="BH240" i="16"/>
  <c r="BF241" i="16"/>
  <c r="BG241" i="16"/>
  <c r="BH241" i="16"/>
  <c r="BF242" i="16"/>
  <c r="BG242" i="16"/>
  <c r="BH242" i="16"/>
  <c r="BF243" i="16"/>
  <c r="BG243" i="16"/>
  <c r="BH243" i="16"/>
  <c r="BF244" i="16"/>
  <c r="BG244" i="16"/>
  <c r="BH244" i="16"/>
  <c r="BF245" i="16"/>
  <c r="BG245" i="16"/>
  <c r="BH245" i="16"/>
  <c r="BF246" i="16"/>
  <c r="BG246" i="16"/>
  <c r="BH246" i="16"/>
  <c r="BF247" i="16"/>
  <c r="BG247" i="16"/>
  <c r="BH247" i="16"/>
  <c r="BI247" i="16"/>
  <c r="BF248" i="16"/>
  <c r="BG248" i="16"/>
  <c r="BH248" i="16"/>
  <c r="BF249" i="16"/>
  <c r="BG249" i="16"/>
  <c r="BH249" i="16"/>
  <c r="BF250" i="16"/>
  <c r="BG250" i="16"/>
  <c r="BH250" i="16"/>
  <c r="BF251" i="16"/>
  <c r="BG251" i="16"/>
  <c r="BH251" i="16"/>
  <c r="BF252" i="16"/>
  <c r="BG252" i="16"/>
  <c r="BH252" i="16"/>
  <c r="BF253" i="16"/>
  <c r="BG253" i="16"/>
  <c r="BH253" i="16"/>
  <c r="BF254" i="16"/>
  <c r="BG254" i="16"/>
  <c r="BH254" i="16"/>
  <c r="BF255" i="16"/>
  <c r="BG255" i="16"/>
  <c r="BH255" i="16"/>
  <c r="BF256" i="16"/>
  <c r="BG256" i="16"/>
  <c r="BH256" i="16"/>
  <c r="BI256" i="16"/>
  <c r="BF257" i="16"/>
  <c r="BG257" i="16"/>
  <c r="BH257" i="16"/>
  <c r="BF258" i="16"/>
  <c r="BG258" i="16"/>
  <c r="BH258" i="16"/>
  <c r="BF259" i="16"/>
  <c r="BG259" i="16"/>
  <c r="BH259" i="16"/>
  <c r="BF260" i="16"/>
  <c r="BG260" i="16"/>
  <c r="BH260" i="16"/>
  <c r="BF261" i="16"/>
  <c r="BG261" i="16"/>
  <c r="BH261" i="16"/>
  <c r="BF262" i="16"/>
  <c r="BG262" i="16"/>
  <c r="BH262" i="16"/>
  <c r="BF263" i="16"/>
  <c r="BG263" i="16"/>
  <c r="BH263" i="16"/>
  <c r="BF264" i="16"/>
  <c r="BG264" i="16"/>
  <c r="BH264" i="16"/>
  <c r="BF265" i="16"/>
  <c r="BG265" i="16"/>
  <c r="BH265" i="16"/>
  <c r="BF266" i="16"/>
  <c r="BG266" i="16"/>
  <c r="BH266" i="16"/>
  <c r="BF267" i="16"/>
  <c r="BG267" i="16"/>
  <c r="BH267" i="16"/>
  <c r="BF268" i="16"/>
  <c r="BG268" i="16"/>
  <c r="BH268" i="16"/>
  <c r="BF269" i="16"/>
  <c r="BG269" i="16"/>
  <c r="BH269" i="16"/>
  <c r="BF270" i="16"/>
  <c r="BG270" i="16"/>
  <c r="BH270" i="16"/>
  <c r="BF271" i="16"/>
  <c r="BG271" i="16"/>
  <c r="BH271" i="16"/>
  <c r="BF272" i="16"/>
  <c r="BG272" i="16"/>
  <c r="BH272" i="16"/>
  <c r="BF273" i="16"/>
  <c r="BG273" i="16"/>
  <c r="BH273" i="16"/>
  <c r="BF274" i="16"/>
  <c r="BG274" i="16"/>
  <c r="BH274" i="16"/>
  <c r="BF275" i="16"/>
  <c r="BG275" i="16"/>
  <c r="BH275" i="16"/>
  <c r="BF276" i="16"/>
  <c r="BG276" i="16"/>
  <c r="BH276" i="16"/>
  <c r="BF277" i="16"/>
  <c r="BG277" i="16"/>
  <c r="BH277" i="16"/>
  <c r="BF278" i="16"/>
  <c r="BG278" i="16"/>
  <c r="BH278" i="16"/>
  <c r="BF279" i="16"/>
  <c r="BG279" i="16"/>
  <c r="BH279" i="16"/>
  <c r="BF280" i="16"/>
  <c r="BG280" i="16"/>
  <c r="BH280" i="16"/>
  <c r="BF281" i="16"/>
  <c r="BG281" i="16"/>
  <c r="BH281" i="16"/>
  <c r="BF282" i="16"/>
  <c r="BG282" i="16"/>
  <c r="BH282" i="16"/>
  <c r="BF283" i="16"/>
  <c r="BG283" i="16"/>
  <c r="BH283" i="16"/>
  <c r="BF284" i="16"/>
  <c r="BG284" i="16"/>
  <c r="BH284" i="16"/>
  <c r="BF285" i="16"/>
  <c r="BG285" i="16"/>
  <c r="BH285" i="16"/>
  <c r="BF286" i="16"/>
  <c r="BG286" i="16"/>
  <c r="BH286" i="16"/>
  <c r="BF287" i="16"/>
  <c r="BG287" i="16"/>
  <c r="BH287" i="16"/>
  <c r="BF288" i="16"/>
  <c r="BG288" i="16"/>
  <c r="BH288" i="16"/>
  <c r="BF289" i="16"/>
  <c r="BG289" i="16"/>
  <c r="BH289" i="16"/>
  <c r="BF290" i="16"/>
  <c r="BG290" i="16"/>
  <c r="BH290" i="16"/>
  <c r="BF291" i="16"/>
  <c r="BG291" i="16"/>
  <c r="BH291" i="16"/>
  <c r="BF292" i="16"/>
  <c r="BG292" i="16"/>
  <c r="BH292" i="16"/>
  <c r="BF293" i="16"/>
  <c r="BG293" i="16"/>
  <c r="BH293" i="16"/>
  <c r="BF294" i="16"/>
  <c r="BG294" i="16"/>
  <c r="BH294" i="16"/>
  <c r="BI294" i="16"/>
  <c r="BF295" i="16"/>
  <c r="BG295" i="16"/>
  <c r="BH295" i="16"/>
  <c r="BF296" i="16"/>
  <c r="BG296" i="16"/>
  <c r="BH296" i="16"/>
  <c r="BF297" i="16"/>
  <c r="BG297" i="16"/>
  <c r="BH297" i="16"/>
  <c r="BF298" i="16"/>
  <c r="BG298" i="16"/>
  <c r="BH298" i="16"/>
  <c r="BF299" i="16"/>
  <c r="BG299" i="16"/>
  <c r="BH299" i="16"/>
  <c r="BF300" i="16"/>
  <c r="BG300" i="16"/>
  <c r="BH300" i="16"/>
  <c r="BF301" i="16"/>
  <c r="BG301" i="16"/>
  <c r="BH301" i="16"/>
  <c r="BF302" i="16"/>
  <c r="BG302" i="16"/>
  <c r="BH302" i="16"/>
  <c r="BF303" i="16"/>
  <c r="BG303" i="16"/>
  <c r="BH303" i="16"/>
  <c r="BF304" i="16"/>
  <c r="BG304" i="16"/>
  <c r="BH304" i="16"/>
  <c r="BF305" i="16"/>
  <c r="BG305" i="16"/>
  <c r="BH305" i="16"/>
  <c r="BF306" i="16"/>
  <c r="BG306" i="16"/>
  <c r="BH306" i="16"/>
  <c r="BF307" i="16"/>
  <c r="BG307" i="16"/>
  <c r="BH307" i="16"/>
  <c r="BF308" i="16"/>
  <c r="BG308" i="16"/>
  <c r="BH308" i="16"/>
  <c r="BF309" i="16"/>
  <c r="BG309" i="16"/>
  <c r="BH309" i="16"/>
  <c r="BF310" i="16"/>
  <c r="BG310" i="16"/>
  <c r="BH310" i="16"/>
  <c r="BF311" i="16"/>
  <c r="BG311" i="16"/>
  <c r="BH311" i="16"/>
  <c r="BF312" i="16"/>
  <c r="BG312" i="16"/>
  <c r="BH312" i="16"/>
  <c r="BF313" i="16"/>
  <c r="BG313" i="16"/>
  <c r="BH313" i="16"/>
  <c r="BF314" i="16"/>
  <c r="BG314" i="16"/>
  <c r="BH314" i="16"/>
  <c r="BF315" i="16"/>
  <c r="BG315" i="16"/>
  <c r="BH315" i="16"/>
  <c r="BF316" i="16"/>
  <c r="BG316" i="16"/>
  <c r="BH316" i="16"/>
  <c r="BF317" i="16"/>
  <c r="BG317" i="16"/>
  <c r="BH317" i="16"/>
  <c r="BF318" i="16"/>
  <c r="BG318" i="16"/>
  <c r="BH318" i="16"/>
  <c r="BI318" i="16"/>
  <c r="BF319" i="16"/>
  <c r="BG319" i="16"/>
  <c r="BH319" i="16"/>
  <c r="BF320" i="16"/>
  <c r="BG320" i="16"/>
  <c r="BH320" i="16"/>
  <c r="BF321" i="16"/>
  <c r="BG321" i="16"/>
  <c r="BH321" i="16"/>
  <c r="BF322" i="16"/>
  <c r="BG322" i="16"/>
  <c r="BH322" i="16"/>
  <c r="BF323" i="16"/>
  <c r="BG323" i="16"/>
  <c r="BH323" i="16"/>
  <c r="BF324" i="16"/>
  <c r="BG324" i="16"/>
  <c r="BH324" i="16"/>
  <c r="BF325" i="16"/>
  <c r="BG325" i="16"/>
  <c r="BH325" i="16"/>
  <c r="BF326" i="16"/>
  <c r="BG326" i="16"/>
  <c r="BH326" i="16"/>
  <c r="BF327" i="16"/>
  <c r="BG327" i="16"/>
  <c r="BH327" i="16"/>
  <c r="BF328" i="16"/>
  <c r="BG328" i="16"/>
  <c r="BH328" i="16"/>
  <c r="BF329" i="16"/>
  <c r="BG329" i="16"/>
  <c r="BH329" i="16"/>
  <c r="BF330" i="16"/>
  <c r="BG330" i="16"/>
  <c r="BH330" i="16"/>
  <c r="BF331" i="16"/>
  <c r="BG331" i="16"/>
  <c r="BH331" i="16"/>
  <c r="BF332" i="16"/>
  <c r="BG332" i="16"/>
  <c r="BH332" i="16"/>
  <c r="BF333" i="16"/>
  <c r="BG333" i="16"/>
  <c r="BH333" i="16"/>
  <c r="BF334" i="16"/>
  <c r="BG334" i="16"/>
  <c r="BH334" i="16"/>
  <c r="BF335" i="16"/>
  <c r="BG335" i="16"/>
  <c r="BH335" i="16"/>
  <c r="BF336" i="16"/>
  <c r="BG336" i="16"/>
  <c r="BH336" i="16"/>
  <c r="BF337" i="16"/>
  <c r="BG337" i="16"/>
  <c r="BH337" i="16"/>
  <c r="BF338" i="16"/>
  <c r="BG338" i="16"/>
  <c r="BH338" i="16"/>
  <c r="BF339" i="16"/>
  <c r="BG339" i="16"/>
  <c r="BH339" i="16"/>
  <c r="BF340" i="16"/>
  <c r="BG340" i="16"/>
  <c r="BH340" i="16"/>
  <c r="BF341" i="16"/>
  <c r="BG341" i="16"/>
  <c r="BH341" i="16"/>
  <c r="BF342" i="16"/>
  <c r="BG342" i="16"/>
  <c r="BH342" i="16"/>
  <c r="BF343" i="16"/>
  <c r="BG343" i="16"/>
  <c r="BH343" i="16"/>
  <c r="BF344" i="16"/>
  <c r="BG344" i="16"/>
  <c r="BH344" i="16"/>
  <c r="BF345" i="16"/>
  <c r="BG345" i="16"/>
  <c r="BH345" i="16"/>
  <c r="BF346" i="16"/>
  <c r="BG346" i="16"/>
  <c r="BH346" i="16"/>
  <c r="BF347" i="16"/>
  <c r="BG347" i="16"/>
  <c r="BH347" i="16"/>
  <c r="BF348" i="16"/>
  <c r="BG348" i="16"/>
  <c r="BH348" i="16"/>
  <c r="BF349" i="16"/>
  <c r="BG349" i="16"/>
  <c r="BH349" i="16"/>
  <c r="BF350" i="16"/>
  <c r="BG350" i="16"/>
  <c r="BH350" i="16"/>
  <c r="BF351" i="16"/>
  <c r="BG351" i="16"/>
  <c r="BH351" i="16"/>
  <c r="BF352" i="16"/>
  <c r="BG352" i="16"/>
  <c r="BH352" i="16"/>
  <c r="BF353" i="16"/>
  <c r="BG353" i="16"/>
  <c r="BH353" i="16"/>
  <c r="BF354" i="16"/>
  <c r="BG354" i="16"/>
  <c r="BH354" i="16"/>
  <c r="BF355" i="16"/>
  <c r="BG355" i="16"/>
  <c r="BH355" i="16"/>
  <c r="BF356" i="16"/>
  <c r="BG356" i="16"/>
  <c r="BH356" i="16"/>
  <c r="BF357" i="16"/>
  <c r="BG357" i="16"/>
  <c r="BH357" i="16"/>
  <c r="BF358" i="16"/>
  <c r="BG358" i="16"/>
  <c r="BH358" i="16"/>
  <c r="BF359" i="16"/>
  <c r="BG359" i="16"/>
  <c r="BH359" i="16"/>
  <c r="BF360" i="16"/>
  <c r="BG360" i="16"/>
  <c r="BH360" i="16"/>
  <c r="BF361" i="16"/>
  <c r="BG361" i="16"/>
  <c r="BH361" i="16"/>
  <c r="BF362" i="16"/>
  <c r="BG362" i="16"/>
  <c r="BH362" i="16"/>
  <c r="BF363" i="16"/>
  <c r="BG363" i="16"/>
  <c r="BH363" i="16"/>
  <c r="BF364" i="16"/>
  <c r="BG364" i="16"/>
  <c r="BH364" i="16"/>
  <c r="BF365" i="16"/>
  <c r="BG365" i="16"/>
  <c r="BH365" i="16"/>
  <c r="BF366" i="16"/>
  <c r="BG366" i="16"/>
  <c r="BH366" i="16"/>
  <c r="BF367" i="16"/>
  <c r="BG367" i="16"/>
  <c r="BH367" i="16"/>
  <c r="BF368" i="16"/>
  <c r="BG368" i="16"/>
  <c r="BH368" i="16"/>
  <c r="BF369" i="16"/>
  <c r="BG369" i="16"/>
  <c r="BH369" i="16"/>
  <c r="BF370" i="16"/>
  <c r="BG370" i="16"/>
  <c r="BH370" i="16"/>
  <c r="BF371" i="16"/>
  <c r="BG371" i="16"/>
  <c r="BH371" i="16"/>
  <c r="BF372" i="16"/>
  <c r="BG372" i="16"/>
  <c r="BH372" i="16"/>
  <c r="BF373" i="16"/>
  <c r="BG373" i="16"/>
  <c r="BH373" i="16"/>
  <c r="BF374" i="16"/>
  <c r="BG374" i="16"/>
  <c r="BH374" i="16"/>
  <c r="BF375" i="16"/>
  <c r="BG375" i="16"/>
  <c r="BH375" i="16"/>
  <c r="BF376" i="16"/>
  <c r="BG376" i="16"/>
  <c r="BH376" i="16"/>
  <c r="BF377" i="16"/>
  <c r="BG377" i="16"/>
  <c r="BH377" i="16"/>
  <c r="BF378" i="16"/>
  <c r="BG378" i="16"/>
  <c r="BH378" i="16"/>
  <c r="BF379" i="16"/>
  <c r="BG379" i="16"/>
  <c r="BH379" i="16"/>
  <c r="BF380" i="16"/>
  <c r="BG380" i="16"/>
  <c r="BH380" i="16"/>
  <c r="BF381" i="16"/>
  <c r="BG381" i="16"/>
  <c r="BH381" i="16"/>
  <c r="BF382" i="16"/>
  <c r="BG382" i="16"/>
  <c r="BH382" i="16"/>
  <c r="BF383" i="16"/>
  <c r="BG383" i="16"/>
  <c r="BH383" i="16"/>
  <c r="BF384" i="16"/>
  <c r="BG384" i="16"/>
  <c r="BH384" i="16"/>
  <c r="BI384" i="16"/>
  <c r="BF385" i="16"/>
  <c r="BG385" i="16"/>
  <c r="BH385" i="16"/>
  <c r="BF386" i="16"/>
  <c r="BG386" i="16"/>
  <c r="BH386" i="16"/>
  <c r="BF387" i="16"/>
  <c r="BG387" i="16"/>
  <c r="BH387" i="16"/>
  <c r="BF388" i="16"/>
  <c r="BG388" i="16"/>
  <c r="BH388" i="16"/>
  <c r="BF389" i="16"/>
  <c r="BG389" i="16"/>
  <c r="BH389" i="16"/>
  <c r="BF390" i="16"/>
  <c r="BG390" i="16"/>
  <c r="BH390" i="16"/>
  <c r="BF391" i="16"/>
  <c r="BG391" i="16"/>
  <c r="BH391" i="16"/>
  <c r="BF392" i="16"/>
  <c r="BG392" i="16"/>
  <c r="BH392" i="16"/>
  <c r="BF393" i="16"/>
  <c r="BG393" i="16"/>
  <c r="BH393" i="16"/>
  <c r="BI393" i="16"/>
  <c r="BF394" i="16"/>
  <c r="BG394" i="16"/>
  <c r="BH394" i="16"/>
  <c r="BF395" i="16"/>
  <c r="BG395" i="16"/>
  <c r="BH395" i="16"/>
  <c r="BF396" i="16"/>
  <c r="BG396" i="16"/>
  <c r="BH396" i="16"/>
  <c r="BF397" i="16"/>
  <c r="BG397" i="16"/>
  <c r="BH397" i="16"/>
  <c r="BF398" i="16"/>
  <c r="BG398" i="16"/>
  <c r="BH398" i="16"/>
  <c r="BF399" i="16"/>
  <c r="BG399" i="16"/>
  <c r="BH399" i="16"/>
  <c r="BF400" i="16"/>
  <c r="BG400" i="16"/>
  <c r="BH400" i="16"/>
  <c r="BF401" i="16"/>
  <c r="BG401" i="16"/>
  <c r="BH401" i="16"/>
  <c r="BF402" i="16"/>
  <c r="BG402" i="16"/>
  <c r="BH402" i="16"/>
  <c r="BF403" i="16"/>
  <c r="BG403" i="16"/>
  <c r="BH403" i="16"/>
  <c r="BF404" i="16"/>
  <c r="BG404" i="16"/>
  <c r="BH404" i="16"/>
  <c r="BF405" i="16"/>
  <c r="BG405" i="16"/>
  <c r="BH405" i="16"/>
  <c r="BF406" i="16"/>
  <c r="BG406" i="16"/>
  <c r="BH406" i="16"/>
  <c r="BF407" i="16"/>
  <c r="BG407" i="16"/>
  <c r="BH407" i="16"/>
  <c r="BF408" i="16"/>
  <c r="BG408" i="16"/>
  <c r="BH408" i="16"/>
  <c r="BF409" i="16"/>
  <c r="BG409" i="16"/>
  <c r="BH409" i="16"/>
  <c r="BF410" i="16"/>
  <c r="BG410" i="16"/>
  <c r="BH410" i="16"/>
  <c r="BF411" i="16"/>
  <c r="BG411" i="16"/>
  <c r="BH411" i="16"/>
  <c r="BF412" i="16"/>
  <c r="BG412" i="16"/>
  <c r="BH412" i="16"/>
  <c r="BF413" i="16"/>
  <c r="BG413" i="16"/>
  <c r="BH413" i="16"/>
  <c r="BF414" i="16"/>
  <c r="BG414" i="16"/>
  <c r="BH414" i="16"/>
  <c r="BF415" i="16"/>
  <c r="BG415" i="16"/>
  <c r="BH415" i="16"/>
  <c r="BF416" i="16"/>
  <c r="BG416" i="16"/>
  <c r="BH416" i="16"/>
  <c r="BF417" i="16"/>
  <c r="BG417" i="16"/>
  <c r="BH417" i="16"/>
  <c r="BF418" i="16"/>
  <c r="BG418" i="16"/>
  <c r="BH418" i="16"/>
  <c r="BF419" i="16"/>
  <c r="BG419" i="16"/>
  <c r="BH419" i="16"/>
  <c r="BF420" i="16"/>
  <c r="BG420" i="16"/>
  <c r="BH420" i="16"/>
  <c r="BF421" i="16"/>
  <c r="BG421" i="16"/>
  <c r="BH421" i="16"/>
  <c r="BF422" i="16"/>
  <c r="BG422" i="16"/>
  <c r="BH422" i="16"/>
  <c r="BF423" i="16"/>
  <c r="BG423" i="16"/>
  <c r="BH423" i="16"/>
  <c r="BF424" i="16"/>
  <c r="BG424" i="16"/>
  <c r="BH424" i="16"/>
  <c r="BF425" i="16"/>
  <c r="BG425" i="16"/>
  <c r="BH425" i="16"/>
  <c r="BF426" i="16"/>
  <c r="BG426" i="16"/>
  <c r="BH426" i="16"/>
  <c r="BF427" i="16"/>
  <c r="BG427" i="16"/>
  <c r="BH427" i="16"/>
  <c r="BF428" i="16"/>
  <c r="BG428" i="16"/>
  <c r="BH428" i="16"/>
  <c r="BI428" i="16"/>
  <c r="BF429" i="16"/>
  <c r="BG429" i="16"/>
  <c r="BH429" i="16"/>
  <c r="BF430" i="16"/>
  <c r="BG430" i="16"/>
  <c r="BH430" i="16"/>
  <c r="BF431" i="16"/>
  <c r="BG431" i="16"/>
  <c r="BH431" i="16"/>
  <c r="BF432" i="16"/>
  <c r="BG432" i="16"/>
  <c r="BH432" i="16"/>
  <c r="BF433" i="16"/>
  <c r="BG433" i="16"/>
  <c r="BH433" i="16"/>
  <c r="BF434" i="16"/>
  <c r="BG434" i="16"/>
  <c r="BH434" i="16"/>
  <c r="BF435" i="16"/>
  <c r="BG435" i="16"/>
  <c r="BH435" i="16"/>
  <c r="BF436" i="16"/>
  <c r="BG436" i="16"/>
  <c r="BH436" i="16"/>
  <c r="BF437" i="16"/>
  <c r="BG437" i="16"/>
  <c r="BH437" i="16"/>
  <c r="BF438" i="16"/>
  <c r="BG438" i="16"/>
  <c r="BH438" i="16"/>
  <c r="BF439" i="16"/>
  <c r="BG439" i="16"/>
  <c r="BH439" i="16"/>
  <c r="BF440" i="16"/>
  <c r="BG440" i="16"/>
  <c r="BH440" i="16"/>
  <c r="BF441" i="16"/>
  <c r="BG441" i="16"/>
  <c r="BH441" i="16"/>
  <c r="BF442" i="16"/>
  <c r="BG442" i="16"/>
  <c r="BH442" i="16"/>
  <c r="BF443" i="16"/>
  <c r="BG443" i="16"/>
  <c r="BH443" i="16"/>
  <c r="BF444" i="16"/>
  <c r="BG444" i="16"/>
  <c r="BH444" i="16"/>
  <c r="BF445" i="16"/>
  <c r="BG445" i="16"/>
  <c r="BH445" i="16"/>
  <c r="BF446" i="16"/>
  <c r="BG446" i="16"/>
  <c r="BH446" i="16"/>
  <c r="BF447" i="16"/>
  <c r="BG447" i="16"/>
  <c r="BH447" i="16"/>
  <c r="BF448" i="16"/>
  <c r="BG448" i="16"/>
  <c r="BH448" i="16"/>
  <c r="BF449" i="16"/>
  <c r="BG449" i="16"/>
  <c r="BH449" i="16"/>
  <c r="BF450" i="16"/>
  <c r="BG450" i="16"/>
  <c r="BH450" i="16"/>
  <c r="BF451" i="16"/>
  <c r="BG451" i="16"/>
  <c r="BH451" i="16"/>
  <c r="BF452" i="16"/>
  <c r="BG452" i="16"/>
  <c r="BH452" i="16"/>
  <c r="BF453" i="16"/>
  <c r="BG453" i="16"/>
  <c r="BH453" i="16"/>
  <c r="BF454" i="16"/>
  <c r="BG454" i="16"/>
  <c r="BH454" i="16"/>
  <c r="BF455" i="16"/>
  <c r="BG455" i="16"/>
  <c r="BH455" i="16"/>
  <c r="BF456" i="16"/>
  <c r="BG456" i="16"/>
  <c r="BH456" i="16"/>
  <c r="BI456" i="16"/>
  <c r="BF457" i="16"/>
  <c r="BG457" i="16"/>
  <c r="BH457" i="16"/>
  <c r="BF458" i="16"/>
  <c r="BG458" i="16"/>
  <c r="BH458" i="16"/>
  <c r="BF459" i="16"/>
  <c r="BG459" i="16"/>
  <c r="BH459" i="16"/>
  <c r="BF460" i="16"/>
  <c r="BG460" i="16"/>
  <c r="BH460" i="16"/>
  <c r="BF461" i="16"/>
  <c r="BG461" i="16"/>
  <c r="BH461" i="16"/>
  <c r="BF462" i="16"/>
  <c r="BG462" i="16"/>
  <c r="BH462" i="16"/>
  <c r="BF463" i="16"/>
  <c r="BG463" i="16"/>
  <c r="BH463" i="16"/>
  <c r="BF464" i="16"/>
  <c r="BG464" i="16"/>
  <c r="BH464" i="16"/>
  <c r="BF465" i="16"/>
  <c r="BG465" i="16"/>
  <c r="BH465" i="16"/>
  <c r="BF466" i="16"/>
  <c r="BG466" i="16"/>
  <c r="BH466" i="16"/>
  <c r="BF467" i="16"/>
  <c r="BG467" i="16"/>
  <c r="BH467" i="16"/>
  <c r="BF468" i="16"/>
  <c r="BG468" i="16"/>
  <c r="BH468" i="16"/>
  <c r="BF469" i="16"/>
  <c r="BG469" i="16"/>
  <c r="BH469" i="16"/>
  <c r="BF470" i="16"/>
  <c r="BG470" i="16"/>
  <c r="BH470" i="16"/>
  <c r="BF471" i="16"/>
  <c r="BG471" i="16"/>
  <c r="BH471" i="16"/>
  <c r="BF472" i="16"/>
  <c r="BG472" i="16"/>
  <c r="BH472" i="16"/>
  <c r="BF473" i="16"/>
  <c r="BG473" i="16"/>
  <c r="BH473" i="16"/>
  <c r="BF474" i="16"/>
  <c r="BG474" i="16"/>
  <c r="BH474" i="16"/>
  <c r="BF475" i="16"/>
  <c r="BG475" i="16"/>
  <c r="BH475" i="16"/>
  <c r="BF476" i="16"/>
  <c r="BG476" i="16"/>
  <c r="BH476" i="16"/>
  <c r="BF477" i="16"/>
  <c r="BG477" i="16"/>
  <c r="BH477" i="16"/>
  <c r="BF478" i="16"/>
  <c r="BG478" i="16"/>
  <c r="BH478" i="16"/>
  <c r="BF479" i="16"/>
  <c r="BG479" i="16"/>
  <c r="BH479" i="16"/>
  <c r="BF480" i="16"/>
  <c r="BG480" i="16"/>
  <c r="BH480" i="16"/>
  <c r="BF481" i="16"/>
  <c r="BG481" i="16"/>
  <c r="BH481" i="16"/>
  <c r="BF482" i="16"/>
  <c r="BG482" i="16"/>
  <c r="BH482" i="16"/>
  <c r="BF483" i="16"/>
  <c r="BG483" i="16"/>
  <c r="BH483" i="16"/>
  <c r="BF484" i="16"/>
  <c r="BG484" i="16"/>
  <c r="BH484" i="16"/>
  <c r="BF485" i="16"/>
  <c r="BG485" i="16"/>
  <c r="BH485" i="16"/>
  <c r="BF486" i="16"/>
  <c r="BG486" i="16"/>
  <c r="BH486" i="16"/>
  <c r="BF487" i="16"/>
  <c r="BG487" i="16"/>
  <c r="BH487" i="16"/>
  <c r="BF488" i="16"/>
  <c r="BG488" i="16"/>
  <c r="BH488" i="16"/>
  <c r="BF489" i="16"/>
  <c r="BG489" i="16"/>
  <c r="BH489" i="16"/>
  <c r="BF490" i="16"/>
  <c r="BG490" i="16"/>
  <c r="BH490" i="16"/>
  <c r="BF491" i="16"/>
  <c r="BG491" i="16"/>
  <c r="BH491" i="16"/>
  <c r="BF492" i="16"/>
  <c r="BG492" i="16"/>
  <c r="BH492" i="16"/>
  <c r="BF493" i="16"/>
  <c r="BG493" i="16"/>
  <c r="BH493" i="16"/>
  <c r="BF494" i="16"/>
  <c r="BG494" i="16"/>
  <c r="BH494" i="16"/>
  <c r="BF495" i="16"/>
  <c r="BG495" i="16"/>
  <c r="BH495" i="16"/>
  <c r="BF496" i="16"/>
  <c r="BG496" i="16"/>
  <c r="BH496" i="16"/>
  <c r="BF497" i="16"/>
  <c r="BG497" i="16"/>
  <c r="BH497" i="16"/>
  <c r="BF498" i="16"/>
  <c r="BG498" i="16"/>
  <c r="BH498" i="16"/>
  <c r="BF499" i="16"/>
  <c r="BG499" i="16"/>
  <c r="BH499" i="16"/>
  <c r="BF500" i="16"/>
  <c r="BG500" i="16"/>
  <c r="BH500" i="16"/>
  <c r="BF501" i="16"/>
  <c r="BG501" i="16"/>
  <c r="BH501" i="16"/>
  <c r="BF502" i="16"/>
  <c r="BG502" i="16"/>
  <c r="BH502" i="16"/>
  <c r="BF503" i="16"/>
  <c r="BG503" i="16"/>
  <c r="BH503" i="16"/>
  <c r="BF504" i="16"/>
  <c r="BG504" i="16"/>
  <c r="BH504" i="16"/>
  <c r="BF505" i="16"/>
  <c r="BG505" i="16"/>
  <c r="BH505" i="16"/>
  <c r="BF506" i="16"/>
  <c r="BG506" i="16"/>
  <c r="BH506" i="16"/>
  <c r="BF507" i="16"/>
  <c r="BG507" i="16"/>
  <c r="BH507" i="16"/>
  <c r="BF508" i="16"/>
  <c r="BG508" i="16"/>
  <c r="BH508" i="16"/>
  <c r="BF509" i="16"/>
  <c r="BG509" i="16"/>
  <c r="BH509" i="16"/>
  <c r="BF510" i="16"/>
  <c r="BG510" i="16"/>
  <c r="BH510" i="16"/>
  <c r="BF511" i="16"/>
  <c r="BG511" i="16"/>
  <c r="BH511" i="16"/>
  <c r="BF512" i="16"/>
  <c r="BG512" i="16"/>
  <c r="BH512" i="16"/>
  <c r="BF513" i="16"/>
  <c r="BG513" i="16"/>
  <c r="BH513" i="16"/>
  <c r="BF514" i="16"/>
  <c r="BG514" i="16"/>
  <c r="BH514" i="16"/>
  <c r="BF515" i="16"/>
  <c r="BG515" i="16"/>
  <c r="BH515" i="16"/>
  <c r="BF516" i="16"/>
  <c r="BG516" i="16"/>
  <c r="BH516" i="16"/>
  <c r="BF517" i="16"/>
  <c r="BG517" i="16"/>
  <c r="BH517" i="16"/>
  <c r="BF518" i="16"/>
  <c r="BG518" i="16"/>
  <c r="BH518" i="16"/>
  <c r="BI518" i="16"/>
  <c r="BF519" i="16"/>
  <c r="BG519" i="16"/>
  <c r="BH519" i="16"/>
  <c r="BF520" i="16"/>
  <c r="BG520" i="16"/>
  <c r="BH520" i="16"/>
  <c r="BF521" i="16"/>
  <c r="BG521" i="16"/>
  <c r="BH521" i="16"/>
  <c r="BF522" i="16"/>
  <c r="BG522" i="16"/>
  <c r="BH522" i="16"/>
  <c r="BF523" i="16"/>
  <c r="BG523" i="16"/>
  <c r="BH523" i="16"/>
  <c r="BF524" i="16"/>
  <c r="BG524" i="16"/>
  <c r="BH524" i="16"/>
  <c r="BF525" i="16"/>
  <c r="BG525" i="16"/>
  <c r="BH525" i="16"/>
  <c r="BF526" i="16"/>
  <c r="BG526" i="16"/>
  <c r="BH526" i="16"/>
  <c r="BF527" i="16"/>
  <c r="BG527" i="16"/>
  <c r="BH527" i="16"/>
  <c r="BI527" i="16"/>
  <c r="BF528" i="16"/>
  <c r="BG528" i="16"/>
  <c r="BH528" i="16"/>
  <c r="BF529" i="16"/>
  <c r="BG529" i="16"/>
  <c r="BH529" i="16"/>
  <c r="BF530" i="16"/>
  <c r="BG530" i="16"/>
  <c r="BH530" i="16"/>
  <c r="BF531" i="16"/>
  <c r="BG531" i="16"/>
  <c r="BH531" i="16"/>
  <c r="BF532" i="16"/>
  <c r="BG532" i="16"/>
  <c r="BH532" i="16"/>
  <c r="BF533" i="16"/>
  <c r="BG533" i="16"/>
  <c r="BH533" i="16"/>
  <c r="BF534" i="16"/>
  <c r="BG534" i="16"/>
  <c r="BH534" i="16"/>
  <c r="BF535" i="16"/>
  <c r="BG535" i="16"/>
  <c r="BH535" i="16"/>
  <c r="BF536" i="16"/>
  <c r="BG536" i="16"/>
  <c r="BH536" i="16"/>
  <c r="BF537" i="16"/>
  <c r="BG537" i="16"/>
  <c r="BH537" i="16"/>
  <c r="BF538" i="16"/>
  <c r="BG538" i="16"/>
  <c r="BH538" i="16"/>
  <c r="BF539" i="16"/>
  <c r="BG539" i="16"/>
  <c r="BH539" i="16"/>
  <c r="BF540" i="16"/>
  <c r="BG540" i="16"/>
  <c r="BH540" i="16"/>
  <c r="BF541" i="16"/>
  <c r="BG541" i="16"/>
  <c r="BH541" i="16"/>
  <c r="BF542" i="16"/>
  <c r="BG542" i="16"/>
  <c r="BH542" i="16"/>
  <c r="BF543" i="16"/>
  <c r="BG543" i="16"/>
  <c r="BH543" i="16"/>
  <c r="BF544" i="16"/>
  <c r="BG544" i="16"/>
  <c r="BH544" i="16"/>
  <c r="BF545" i="16"/>
  <c r="BG545" i="16"/>
  <c r="BH545" i="16"/>
  <c r="BF546" i="16"/>
  <c r="BG546" i="16"/>
  <c r="BH546" i="16"/>
  <c r="BF547" i="16"/>
  <c r="BG547" i="16"/>
  <c r="BH547" i="16"/>
  <c r="BF548" i="16"/>
  <c r="BG548" i="16"/>
  <c r="BH548" i="16"/>
  <c r="BF549" i="16"/>
  <c r="BG549" i="16"/>
  <c r="BH549" i="16"/>
  <c r="BI549" i="16"/>
  <c r="BF550" i="16"/>
  <c r="BG550" i="16"/>
  <c r="BH550" i="16"/>
  <c r="BF551" i="16"/>
  <c r="BG551" i="16"/>
  <c r="BH551" i="16"/>
  <c r="BF552" i="16"/>
  <c r="BG552" i="16"/>
  <c r="BH552" i="16"/>
  <c r="BF553" i="16"/>
  <c r="BG553" i="16"/>
  <c r="BH553" i="16"/>
  <c r="BF554" i="16"/>
  <c r="BG554" i="16"/>
  <c r="BH554" i="16"/>
  <c r="BF555" i="16"/>
  <c r="BG555" i="16"/>
  <c r="BH555" i="16"/>
  <c r="BF556" i="16"/>
  <c r="BG556" i="16"/>
  <c r="BH556" i="16"/>
  <c r="BF557" i="16"/>
  <c r="BG557" i="16"/>
  <c r="BH557" i="16"/>
  <c r="BF558" i="16"/>
  <c r="BG558" i="16"/>
  <c r="BH558" i="16"/>
  <c r="BF559" i="16"/>
  <c r="BG559" i="16"/>
  <c r="BH559" i="16"/>
  <c r="BF560" i="16"/>
  <c r="BG560" i="16"/>
  <c r="BH560" i="16"/>
  <c r="BF561" i="16"/>
  <c r="BG561" i="16"/>
  <c r="BH561" i="16"/>
  <c r="BF562" i="16"/>
  <c r="BG562" i="16"/>
  <c r="BH562" i="16"/>
  <c r="BF563" i="16"/>
  <c r="BG563" i="16"/>
  <c r="BH563" i="16"/>
  <c r="BF564" i="16"/>
  <c r="BG564" i="16"/>
  <c r="BH564" i="16"/>
  <c r="BF565" i="16"/>
  <c r="BG565" i="16"/>
  <c r="BH565" i="16"/>
  <c r="BF566" i="16"/>
  <c r="BG566" i="16"/>
  <c r="BH566" i="16"/>
  <c r="BF567" i="16"/>
  <c r="BG567" i="16"/>
  <c r="BH567" i="16"/>
  <c r="BF568" i="16"/>
  <c r="BG568" i="16"/>
  <c r="BH568" i="16"/>
  <c r="BF569" i="16"/>
  <c r="BG569" i="16"/>
  <c r="BH569" i="16"/>
  <c r="BF570" i="16"/>
  <c r="BG570" i="16"/>
  <c r="BH570" i="16"/>
  <c r="BF571" i="16"/>
  <c r="BG571" i="16"/>
  <c r="BH571" i="16"/>
  <c r="BF572" i="16"/>
  <c r="BG572" i="16"/>
  <c r="BH572" i="16"/>
  <c r="BF573" i="16"/>
  <c r="BG573" i="16"/>
  <c r="BH573" i="16"/>
  <c r="BF574" i="16"/>
  <c r="BG574" i="16"/>
  <c r="BH574" i="16"/>
  <c r="BF575" i="16"/>
  <c r="BG575" i="16"/>
  <c r="BH575" i="16"/>
  <c r="BF576" i="16"/>
  <c r="BG576" i="16"/>
  <c r="BH576" i="16"/>
  <c r="BF577" i="16"/>
  <c r="BG577" i="16"/>
  <c r="BH577" i="16"/>
  <c r="BF578" i="16"/>
  <c r="BG578" i="16"/>
  <c r="BH578" i="16"/>
  <c r="BF579" i="16"/>
  <c r="BG579" i="16"/>
  <c r="BH579" i="16"/>
  <c r="BF580" i="16"/>
  <c r="BG580" i="16"/>
  <c r="BH580" i="16"/>
  <c r="BF581" i="16"/>
  <c r="BG581" i="16"/>
  <c r="BH581" i="16"/>
  <c r="BF582" i="16"/>
  <c r="BG582" i="16"/>
  <c r="BH582" i="16"/>
  <c r="BF583" i="16"/>
  <c r="BG583" i="16"/>
  <c r="BH583" i="16"/>
  <c r="BF584" i="16"/>
  <c r="BG584" i="16"/>
  <c r="BH584" i="16"/>
  <c r="BF585" i="16"/>
  <c r="BG585" i="16"/>
  <c r="BH585" i="16"/>
  <c r="BF586" i="16"/>
  <c r="BG586" i="16"/>
  <c r="BH586" i="16"/>
  <c r="BF587" i="16"/>
  <c r="BG587" i="16"/>
  <c r="BH587" i="16"/>
  <c r="BF588" i="16"/>
  <c r="BG588" i="16"/>
  <c r="BH588" i="16"/>
  <c r="BF589" i="16"/>
  <c r="BG589" i="16"/>
  <c r="BH589" i="16"/>
  <c r="BF590" i="16"/>
  <c r="BG590" i="16"/>
  <c r="BH590" i="16"/>
  <c r="BF591" i="16"/>
  <c r="BG591" i="16"/>
  <c r="BH591" i="16"/>
  <c r="BF592" i="16"/>
  <c r="BG592" i="16"/>
  <c r="BH592" i="16"/>
  <c r="BF593" i="16"/>
  <c r="BG593" i="16"/>
  <c r="BH593" i="16"/>
  <c r="BF594" i="16"/>
  <c r="BG594" i="16"/>
  <c r="BH594" i="16"/>
  <c r="BF595" i="16"/>
  <c r="BG595" i="16"/>
  <c r="BH595" i="16"/>
  <c r="BF596" i="16"/>
  <c r="BG596" i="16"/>
  <c r="BH596" i="16"/>
  <c r="BF597" i="16"/>
  <c r="BG597" i="16"/>
  <c r="BH597" i="16"/>
  <c r="BF598" i="16"/>
  <c r="BG598" i="16"/>
  <c r="BH598" i="16"/>
  <c r="BF599" i="16"/>
  <c r="BG599" i="16"/>
  <c r="BH599" i="16"/>
  <c r="BF600" i="16"/>
  <c r="BG600" i="16"/>
  <c r="BH600" i="16"/>
  <c r="BF601" i="16"/>
  <c r="BG601" i="16"/>
  <c r="BH601" i="16"/>
  <c r="BF602" i="16"/>
  <c r="BG602" i="16"/>
  <c r="BH602" i="16"/>
  <c r="BF603" i="16"/>
  <c r="BG603" i="16"/>
  <c r="BH603" i="16"/>
  <c r="BF604" i="16"/>
  <c r="BG604" i="16"/>
  <c r="BH604" i="16"/>
  <c r="BF605" i="16"/>
  <c r="BG605" i="16"/>
  <c r="BH605" i="16"/>
  <c r="BF606" i="16"/>
  <c r="BG606" i="16"/>
  <c r="BH606" i="16"/>
  <c r="BF607" i="16"/>
  <c r="BG607" i="16"/>
  <c r="BH607" i="16"/>
  <c r="BF608" i="16"/>
  <c r="BG608" i="16"/>
  <c r="BH608" i="16"/>
  <c r="BF609" i="16"/>
  <c r="BG609" i="16"/>
  <c r="BH609" i="16"/>
  <c r="BF610" i="16"/>
  <c r="BG610" i="16"/>
  <c r="BH610" i="16"/>
  <c r="BF611" i="16"/>
  <c r="BG611" i="16"/>
  <c r="BH611" i="16"/>
  <c r="BF612" i="16"/>
  <c r="BG612" i="16"/>
  <c r="BH612" i="16"/>
  <c r="BF613" i="16"/>
  <c r="BG613" i="16"/>
  <c r="BH613" i="16"/>
  <c r="BF614" i="16"/>
  <c r="BG614" i="16"/>
  <c r="BH614" i="16"/>
  <c r="BF615" i="16"/>
  <c r="BG615" i="16"/>
  <c r="BH615" i="16"/>
  <c r="BF616" i="16"/>
  <c r="BG616" i="16"/>
  <c r="BH616" i="16"/>
  <c r="BF617" i="16"/>
  <c r="BG617" i="16"/>
  <c r="BH617" i="16"/>
  <c r="BF618" i="16"/>
  <c r="BG618" i="16"/>
  <c r="BH618" i="16"/>
  <c r="BF619" i="16"/>
  <c r="BG619" i="16"/>
  <c r="BH619" i="16"/>
  <c r="BF620" i="16"/>
  <c r="BG620" i="16"/>
  <c r="BH620" i="16"/>
  <c r="BF621" i="16"/>
  <c r="BG621" i="16"/>
  <c r="BH621" i="16"/>
  <c r="BF622" i="16"/>
  <c r="BG622" i="16"/>
  <c r="BH622" i="16"/>
  <c r="BF623" i="16"/>
  <c r="BG623" i="16"/>
  <c r="BH623" i="16"/>
  <c r="BF624" i="16"/>
  <c r="BG624" i="16"/>
  <c r="BH624" i="16"/>
  <c r="BF625" i="16"/>
  <c r="BG625" i="16"/>
  <c r="BH625" i="16"/>
  <c r="BF626" i="16"/>
  <c r="BG626" i="16"/>
  <c r="BH626" i="16"/>
  <c r="BF627" i="16"/>
  <c r="BG627" i="16"/>
  <c r="BH627" i="16"/>
  <c r="BF628" i="16"/>
  <c r="BG628" i="16"/>
  <c r="BH628" i="16"/>
  <c r="BF629" i="16"/>
  <c r="BG629" i="16"/>
  <c r="BH629" i="16"/>
  <c r="BF630" i="16"/>
  <c r="BG630" i="16"/>
  <c r="BH630" i="16"/>
  <c r="BF631" i="16"/>
  <c r="BG631" i="16"/>
  <c r="BH631" i="16"/>
  <c r="BF632" i="16"/>
  <c r="BG632" i="16"/>
  <c r="BH632" i="16"/>
  <c r="BF633" i="16"/>
  <c r="BG633" i="16"/>
  <c r="BH633" i="16"/>
  <c r="BF634" i="16"/>
  <c r="BG634" i="16"/>
  <c r="BH634" i="16"/>
  <c r="BF635" i="16"/>
  <c r="BG635" i="16"/>
  <c r="BH635" i="16"/>
  <c r="BF636" i="16"/>
  <c r="BG636" i="16"/>
  <c r="BH636" i="16"/>
  <c r="BF637" i="16"/>
  <c r="BG637" i="16"/>
  <c r="BH637" i="16"/>
  <c r="BF638" i="16"/>
  <c r="BG638" i="16"/>
  <c r="BH638" i="16"/>
  <c r="BF639" i="16"/>
  <c r="BG639" i="16"/>
  <c r="BH639" i="16"/>
  <c r="BF640" i="16"/>
  <c r="BG640" i="16"/>
  <c r="BH640" i="16"/>
  <c r="BF641" i="16"/>
  <c r="BG641" i="16"/>
  <c r="BH641" i="16"/>
  <c r="BF642" i="16"/>
  <c r="BG642" i="16"/>
  <c r="BH642" i="16"/>
  <c r="BF643" i="16"/>
  <c r="BG643" i="16"/>
  <c r="BH643" i="16"/>
  <c r="BF644" i="16"/>
  <c r="BG644" i="16"/>
  <c r="BH644" i="16"/>
  <c r="BF645" i="16"/>
  <c r="BG645" i="16"/>
  <c r="BH645" i="16"/>
  <c r="BF646" i="16"/>
  <c r="BG646" i="16"/>
  <c r="BH646" i="16"/>
  <c r="BF647" i="16"/>
  <c r="BG647" i="16"/>
  <c r="BH647" i="16"/>
  <c r="BF648" i="16"/>
  <c r="BG648" i="16"/>
  <c r="BH648" i="16"/>
  <c r="BF649" i="16"/>
  <c r="BG649" i="16"/>
  <c r="BH649" i="16"/>
  <c r="BF650" i="16"/>
  <c r="BG650" i="16"/>
  <c r="BH650" i="16"/>
  <c r="BF651" i="16"/>
  <c r="BG651" i="16"/>
  <c r="BH651" i="16"/>
  <c r="BF652" i="16"/>
  <c r="BG652" i="16"/>
  <c r="BH652" i="16"/>
  <c r="BF653" i="16"/>
  <c r="BG653" i="16"/>
  <c r="BH653" i="16"/>
  <c r="BF654" i="16"/>
  <c r="BG654" i="16"/>
  <c r="BH654" i="16"/>
  <c r="BF655" i="16"/>
  <c r="BG655" i="16"/>
  <c r="BH655" i="16"/>
  <c r="BF656" i="16"/>
  <c r="BG656" i="16"/>
  <c r="BH656" i="16"/>
  <c r="BF657" i="16"/>
  <c r="BG657" i="16"/>
  <c r="BH657" i="16"/>
  <c r="BF658" i="16"/>
  <c r="BG658" i="16"/>
  <c r="BH658" i="16"/>
  <c r="BF659" i="16"/>
  <c r="BG659" i="16"/>
  <c r="BH659" i="16"/>
  <c r="BF660" i="16"/>
  <c r="BG660" i="16"/>
  <c r="BH660" i="16"/>
  <c r="BF661" i="16"/>
  <c r="BG661" i="16"/>
  <c r="BH661" i="16"/>
  <c r="BF662" i="16"/>
  <c r="BG662" i="16"/>
  <c r="BH662" i="16"/>
  <c r="BF663" i="16"/>
  <c r="BG663" i="16"/>
  <c r="BH663" i="16"/>
  <c r="BF664" i="16"/>
  <c r="BG664" i="16"/>
  <c r="BH664" i="16"/>
  <c r="BF665" i="16"/>
  <c r="BG665" i="16"/>
  <c r="BH665" i="16"/>
  <c r="BF666" i="16"/>
  <c r="BG666" i="16"/>
  <c r="BH666" i="16"/>
  <c r="BF667" i="16"/>
  <c r="BG667" i="16"/>
  <c r="BH667" i="16"/>
  <c r="BF668" i="16"/>
  <c r="BG668" i="16"/>
  <c r="BH668" i="16"/>
  <c r="BF669" i="16"/>
  <c r="BG669" i="16"/>
  <c r="BH669" i="16"/>
  <c r="BF670" i="16"/>
  <c r="BG670" i="16"/>
  <c r="BH670" i="16"/>
  <c r="BF671" i="16"/>
  <c r="BG671" i="16"/>
  <c r="BH671" i="16"/>
  <c r="BF672" i="16"/>
  <c r="BG672" i="16"/>
  <c r="BH672" i="16"/>
  <c r="BF673" i="16"/>
  <c r="BG673" i="16"/>
  <c r="BH673" i="16"/>
  <c r="BF674" i="16"/>
  <c r="BG674" i="16"/>
  <c r="BH674" i="16"/>
  <c r="BF675" i="16"/>
  <c r="BG675" i="16"/>
  <c r="BH675" i="16"/>
  <c r="BF676" i="16"/>
  <c r="BG676" i="16"/>
  <c r="BH676" i="16"/>
  <c r="BF677" i="16"/>
  <c r="BG677" i="16"/>
  <c r="BH677" i="16"/>
  <c r="BF678" i="16"/>
  <c r="BG678" i="16"/>
  <c r="BH678" i="16"/>
  <c r="BF679" i="16"/>
  <c r="BG679" i="16"/>
  <c r="BH679" i="16"/>
  <c r="BF680" i="16"/>
  <c r="BG680" i="16"/>
  <c r="BH680" i="16"/>
  <c r="BF681" i="16"/>
  <c r="BG681" i="16"/>
  <c r="BH681" i="16"/>
  <c r="BF682" i="16"/>
  <c r="BG682" i="16"/>
  <c r="BH682" i="16"/>
  <c r="BF683" i="16"/>
  <c r="BG683" i="16"/>
  <c r="BH683" i="16"/>
  <c r="BF684" i="16"/>
  <c r="BG684" i="16"/>
  <c r="BH684" i="16"/>
  <c r="BF685" i="16"/>
  <c r="BG685" i="16"/>
  <c r="BH685" i="16"/>
  <c r="BF686" i="16"/>
  <c r="BG686" i="16"/>
  <c r="BH686" i="16"/>
  <c r="BF687" i="16"/>
  <c r="BG687" i="16"/>
  <c r="BH687" i="16"/>
  <c r="BF688" i="16"/>
  <c r="BG688" i="16"/>
  <c r="BH688" i="16"/>
  <c r="BF689" i="16"/>
  <c r="BG689" i="16"/>
  <c r="BH689" i="16"/>
  <c r="BF690" i="16"/>
  <c r="BG690" i="16"/>
  <c r="BH690" i="16"/>
  <c r="BF691" i="16"/>
  <c r="BG691" i="16"/>
  <c r="BH691" i="16"/>
  <c r="BF692" i="16"/>
  <c r="BG692" i="16"/>
  <c r="BH692" i="16"/>
  <c r="BF693" i="16"/>
  <c r="BG693" i="16"/>
  <c r="BH693" i="16"/>
  <c r="BF694" i="16"/>
  <c r="BG694" i="16"/>
  <c r="BH694" i="16"/>
  <c r="BF695" i="16"/>
  <c r="BG695" i="16"/>
  <c r="BH695" i="16"/>
  <c r="BF696" i="16"/>
  <c r="BG696" i="16"/>
  <c r="BH696" i="16"/>
  <c r="BF697" i="16"/>
  <c r="BG697" i="16"/>
  <c r="BH697" i="16"/>
  <c r="BF698" i="16"/>
  <c r="BG698" i="16"/>
  <c r="BH698" i="16"/>
  <c r="BF699" i="16"/>
  <c r="BG699" i="16"/>
  <c r="BH699" i="16"/>
  <c r="BF700" i="16"/>
  <c r="BG700" i="16"/>
  <c r="BH700" i="16"/>
  <c r="BF701" i="16"/>
  <c r="BG701" i="16"/>
  <c r="BH701" i="16"/>
  <c r="BF702" i="16"/>
  <c r="BG702" i="16"/>
  <c r="BH702" i="16"/>
  <c r="BF703" i="16"/>
  <c r="BG703" i="16"/>
  <c r="BH703" i="16"/>
  <c r="BF704" i="16"/>
  <c r="BG704" i="16"/>
  <c r="BH704" i="16"/>
  <c r="BF705" i="16"/>
  <c r="BG705" i="16"/>
  <c r="BH705" i="16"/>
  <c r="BF706" i="16"/>
  <c r="BG706" i="16"/>
  <c r="BH706" i="16"/>
  <c r="BF707" i="16"/>
  <c r="BG707" i="16"/>
  <c r="BH707" i="16"/>
  <c r="BF708" i="16"/>
  <c r="BG708" i="16"/>
  <c r="BH708" i="16"/>
  <c r="BF709" i="16"/>
  <c r="BG709" i="16"/>
  <c r="BH709" i="16"/>
  <c r="BF710" i="16"/>
  <c r="BG710" i="16"/>
  <c r="BH710" i="16"/>
  <c r="BF711" i="16"/>
  <c r="BG711" i="16"/>
  <c r="BH711" i="16"/>
  <c r="BF712" i="16"/>
  <c r="BG712" i="16"/>
  <c r="BH712" i="16"/>
  <c r="BF713" i="16"/>
  <c r="BG713" i="16"/>
  <c r="BH713" i="16"/>
  <c r="BF714" i="16"/>
  <c r="BG714" i="16"/>
  <c r="BH714" i="16"/>
  <c r="BI714" i="16"/>
  <c r="BF715" i="16"/>
  <c r="BG715" i="16"/>
  <c r="BH715" i="16"/>
  <c r="BF716" i="16"/>
  <c r="BG716" i="16"/>
  <c r="BH716" i="16"/>
  <c r="BF717" i="16"/>
  <c r="BG717" i="16"/>
  <c r="BH717" i="16"/>
  <c r="BF718" i="16"/>
  <c r="BG718" i="16"/>
  <c r="BH718" i="16"/>
  <c r="BF719" i="16"/>
  <c r="BG719" i="16"/>
  <c r="BH719" i="16"/>
  <c r="BF720" i="16"/>
  <c r="BG720" i="16"/>
  <c r="BH720" i="16"/>
  <c r="BF721" i="16"/>
  <c r="BG721" i="16"/>
  <c r="BH721" i="16"/>
  <c r="BF722" i="16"/>
  <c r="BG722" i="16"/>
  <c r="BH722" i="16"/>
  <c r="BF723" i="16"/>
  <c r="BG723" i="16"/>
  <c r="BH723" i="16"/>
  <c r="BF724" i="16"/>
  <c r="BG724" i="16"/>
  <c r="BH724" i="16"/>
  <c r="BF725" i="16"/>
  <c r="BG725" i="16"/>
  <c r="BH725" i="16"/>
  <c r="BF726" i="16"/>
  <c r="BG726" i="16"/>
  <c r="BH726" i="16"/>
  <c r="BF727" i="16"/>
  <c r="BG727" i="16"/>
  <c r="BH727" i="16"/>
  <c r="BF728" i="16"/>
  <c r="BG728" i="16"/>
  <c r="BH728" i="16"/>
  <c r="BF729" i="16"/>
  <c r="BG729" i="16"/>
  <c r="BH729" i="16"/>
  <c r="BF730" i="16"/>
  <c r="BG730" i="16"/>
  <c r="BH730" i="16"/>
  <c r="BF731" i="16"/>
  <c r="BG731" i="16"/>
  <c r="BH731" i="16"/>
  <c r="BF732" i="16"/>
  <c r="BG732" i="16"/>
  <c r="BH732" i="16"/>
  <c r="BF733" i="16"/>
  <c r="BG733" i="16"/>
  <c r="BH733" i="16"/>
  <c r="BF734" i="16"/>
  <c r="BG734" i="16"/>
  <c r="BH734" i="16"/>
  <c r="BF735" i="16"/>
  <c r="BG735" i="16"/>
  <c r="BH735" i="16"/>
  <c r="BF736" i="16"/>
  <c r="BG736" i="16"/>
  <c r="BH736" i="16"/>
  <c r="BF737" i="16"/>
  <c r="BG737" i="16"/>
  <c r="BH737" i="16"/>
  <c r="BF738" i="16"/>
  <c r="BG738" i="16"/>
  <c r="BH738" i="16"/>
  <c r="BF739" i="16"/>
  <c r="BG739" i="16"/>
  <c r="BH739" i="16"/>
  <c r="BF740" i="16"/>
  <c r="BG740" i="16"/>
  <c r="BH740" i="16"/>
  <c r="BF741" i="16"/>
  <c r="BG741" i="16"/>
  <c r="BH741" i="16"/>
  <c r="BF742" i="16"/>
  <c r="BG742" i="16"/>
  <c r="BH742" i="16"/>
  <c r="BF743" i="16"/>
  <c r="BG743" i="16"/>
  <c r="BH743" i="16"/>
  <c r="BF744" i="16"/>
  <c r="BG744" i="16"/>
  <c r="BH744" i="16"/>
  <c r="BF745" i="16"/>
  <c r="BG745" i="16"/>
  <c r="BH745" i="16"/>
  <c r="BF746" i="16"/>
  <c r="BG746" i="16"/>
  <c r="BH746" i="16"/>
  <c r="BF747" i="16"/>
  <c r="BG747" i="16"/>
  <c r="BH747" i="16"/>
  <c r="BF748" i="16"/>
  <c r="BG748" i="16"/>
  <c r="BH748" i="16"/>
  <c r="BF749" i="16"/>
  <c r="BG749" i="16"/>
  <c r="BH749" i="16"/>
  <c r="BF750" i="16"/>
  <c r="BG750" i="16"/>
  <c r="BH750" i="16"/>
  <c r="BF751" i="16"/>
  <c r="BG751" i="16"/>
  <c r="BH751" i="16"/>
  <c r="BF752" i="16"/>
  <c r="BG752" i="16"/>
  <c r="BH752" i="16"/>
  <c r="BF753" i="16"/>
  <c r="BG753" i="16"/>
  <c r="BH753" i="16"/>
  <c r="BF754" i="16"/>
  <c r="BG754" i="16"/>
  <c r="BH754" i="16"/>
  <c r="BF755" i="16"/>
  <c r="BG755" i="16"/>
  <c r="BH755" i="16"/>
  <c r="BF756" i="16"/>
  <c r="BG756" i="16"/>
  <c r="BH756" i="16"/>
  <c r="BF757" i="16"/>
  <c r="BG757" i="16"/>
  <c r="BH757" i="16"/>
  <c r="BF758" i="16"/>
  <c r="BG758" i="16"/>
  <c r="BH758" i="16"/>
  <c r="BF759" i="16"/>
  <c r="BG759" i="16"/>
  <c r="BH759" i="16"/>
  <c r="BF760" i="16"/>
  <c r="BG760" i="16"/>
  <c r="BH760" i="16"/>
  <c r="BF761" i="16"/>
  <c r="BG761" i="16"/>
  <c r="BH761" i="16"/>
  <c r="BF762" i="16"/>
  <c r="BG762" i="16"/>
  <c r="BH762" i="16"/>
  <c r="BH763" i="16"/>
  <c r="BI763" i="16"/>
  <c r="W796" i="10"/>
  <c r="T796" i="10"/>
  <c r="R796" i="10"/>
  <c r="P796" i="10"/>
  <c r="W795" i="10"/>
  <c r="T795" i="10"/>
  <c r="R795" i="10"/>
  <c r="P795" i="10"/>
  <c r="W794" i="10"/>
  <c r="T794" i="10"/>
  <c r="R794" i="10"/>
  <c r="P794" i="10"/>
  <c r="W793" i="10"/>
  <c r="T793" i="10"/>
  <c r="R793" i="10"/>
  <c r="P793" i="10"/>
  <c r="W792" i="10"/>
  <c r="T792" i="10"/>
  <c r="R792" i="10"/>
  <c r="P792" i="10"/>
  <c r="W791" i="10"/>
  <c r="T791" i="10"/>
  <c r="R791" i="10"/>
  <c r="P791" i="10"/>
  <c r="W790" i="10"/>
  <c r="T790" i="10"/>
  <c r="R790" i="10"/>
  <c r="P790" i="10"/>
  <c r="W789" i="10"/>
  <c r="T789" i="10"/>
  <c r="R789" i="10"/>
  <c r="P789" i="10"/>
  <c r="W788" i="10"/>
  <c r="T788" i="10"/>
  <c r="R788" i="10"/>
  <c r="P788" i="10"/>
  <c r="W787" i="10"/>
  <c r="T787" i="10"/>
  <c r="R787" i="10"/>
  <c r="P787" i="10"/>
  <c r="W786" i="10"/>
  <c r="T786" i="10"/>
  <c r="R786" i="10"/>
  <c r="P786" i="10"/>
  <c r="W785" i="10"/>
  <c r="T785" i="10"/>
  <c r="R785" i="10"/>
  <c r="P785" i="10"/>
  <c r="W784" i="10"/>
  <c r="T784" i="10"/>
  <c r="R784" i="10"/>
  <c r="P784" i="10"/>
  <c r="W783" i="10"/>
  <c r="T783" i="10"/>
  <c r="R783" i="10"/>
  <c r="P783" i="10"/>
  <c r="W782" i="10"/>
  <c r="T782" i="10"/>
  <c r="R782" i="10"/>
  <c r="P782" i="10"/>
  <c r="W781" i="10"/>
  <c r="T781" i="10"/>
  <c r="R781" i="10"/>
  <c r="P781" i="10"/>
  <c r="W780" i="10"/>
  <c r="T780" i="10"/>
  <c r="R780" i="10"/>
  <c r="P780" i="10"/>
  <c r="W779" i="10"/>
  <c r="T779" i="10"/>
  <c r="R779" i="10"/>
  <c r="P779" i="10"/>
  <c r="W778" i="10"/>
  <c r="T778" i="10"/>
  <c r="R778" i="10"/>
  <c r="P778" i="10"/>
  <c r="W777" i="10"/>
  <c r="T777" i="10"/>
  <c r="R777" i="10"/>
  <c r="P777" i="10"/>
  <c r="W776" i="10"/>
  <c r="T776" i="10"/>
  <c r="R776" i="10"/>
  <c r="P776" i="10"/>
  <c r="W775" i="10"/>
  <c r="T775" i="10"/>
  <c r="R775" i="10"/>
  <c r="P775" i="10"/>
  <c r="W774" i="10"/>
  <c r="T774" i="10"/>
  <c r="R774" i="10"/>
  <c r="P774" i="10"/>
  <c r="W773" i="10"/>
  <c r="T773" i="10"/>
  <c r="R773" i="10"/>
  <c r="P773" i="10"/>
  <c r="W772" i="10"/>
  <c r="T772" i="10"/>
  <c r="R772" i="10"/>
  <c r="P772" i="10"/>
  <c r="W771" i="10"/>
  <c r="T771" i="10"/>
  <c r="R771" i="10"/>
  <c r="P771" i="10"/>
  <c r="W770" i="10"/>
  <c r="T770" i="10"/>
  <c r="R770" i="10"/>
  <c r="P770" i="10"/>
  <c r="W769" i="10"/>
  <c r="T769" i="10"/>
  <c r="R769" i="10"/>
  <c r="P769" i="10"/>
  <c r="W768" i="10"/>
  <c r="T768" i="10"/>
  <c r="R768" i="10"/>
  <c r="P768" i="10"/>
  <c r="W767" i="10"/>
  <c r="T767" i="10"/>
  <c r="R767" i="10"/>
  <c r="P767" i="10"/>
  <c r="W766" i="10"/>
  <c r="T766" i="10"/>
  <c r="R766" i="10"/>
  <c r="P766" i="10"/>
  <c r="W765" i="10"/>
  <c r="T765" i="10"/>
  <c r="R765" i="10"/>
  <c r="P765" i="10"/>
  <c r="W764" i="10"/>
  <c r="T764" i="10"/>
  <c r="R764" i="10"/>
  <c r="P764" i="10"/>
  <c r="W763" i="10"/>
  <c r="T763" i="10"/>
  <c r="R763" i="10"/>
  <c r="P763" i="10"/>
  <c r="W762" i="10"/>
  <c r="T762" i="10"/>
  <c r="R762" i="10"/>
  <c r="P762" i="10"/>
  <c r="W761" i="10"/>
  <c r="T761" i="10"/>
  <c r="R761" i="10"/>
  <c r="P761" i="10"/>
  <c r="W760" i="10"/>
  <c r="T760" i="10"/>
  <c r="R760" i="10"/>
  <c r="P760" i="10"/>
  <c r="W759" i="10"/>
  <c r="T759" i="10"/>
  <c r="R759" i="10"/>
  <c r="P759" i="10"/>
  <c r="W758" i="10"/>
  <c r="T758" i="10"/>
  <c r="R758" i="10"/>
  <c r="P758" i="10"/>
  <c r="W757" i="10"/>
  <c r="T757" i="10"/>
  <c r="R757" i="10"/>
  <c r="P757" i="10"/>
  <c r="W756" i="10"/>
  <c r="T756" i="10"/>
  <c r="R756" i="10"/>
  <c r="P756" i="10"/>
  <c r="W755" i="10"/>
  <c r="T755" i="10"/>
  <c r="R755" i="10"/>
  <c r="P755" i="10"/>
  <c r="W754" i="10"/>
  <c r="T754" i="10"/>
  <c r="R754" i="10"/>
  <c r="P754" i="10"/>
  <c r="W753" i="10"/>
  <c r="T753" i="10"/>
  <c r="R753" i="10"/>
  <c r="P753" i="10"/>
  <c r="W752" i="10"/>
  <c r="T752" i="10"/>
  <c r="R752" i="10"/>
  <c r="P752" i="10"/>
  <c r="W751" i="10"/>
  <c r="T751" i="10"/>
  <c r="R751" i="10"/>
  <c r="P751" i="10"/>
  <c r="W750" i="10"/>
  <c r="T750" i="10"/>
  <c r="R750" i="10"/>
  <c r="P750" i="10"/>
  <c r="W749" i="10"/>
  <c r="T749" i="10"/>
  <c r="R749" i="10"/>
  <c r="P749" i="10"/>
  <c r="W748" i="10"/>
  <c r="T748" i="10"/>
  <c r="R748" i="10"/>
  <c r="P748" i="10"/>
  <c r="W747" i="10"/>
  <c r="T747" i="10"/>
  <c r="R747" i="10"/>
  <c r="P747" i="10"/>
  <c r="W746" i="10"/>
  <c r="T746" i="10"/>
  <c r="R746" i="10"/>
  <c r="P746" i="10"/>
  <c r="W745" i="10"/>
  <c r="T745" i="10"/>
  <c r="R745" i="10"/>
  <c r="P745" i="10"/>
  <c r="W744" i="10"/>
  <c r="T744" i="10"/>
  <c r="R744" i="10"/>
  <c r="P744" i="10"/>
  <c r="W743" i="10"/>
  <c r="T743" i="10"/>
  <c r="R743" i="10"/>
  <c r="P743" i="10"/>
  <c r="W742" i="10"/>
  <c r="T742" i="10"/>
  <c r="R742" i="10"/>
  <c r="P742" i="10"/>
  <c r="W741" i="10"/>
  <c r="T741" i="10"/>
  <c r="R741" i="10"/>
  <c r="P741" i="10"/>
  <c r="W740" i="10"/>
  <c r="T740" i="10"/>
  <c r="R740" i="10"/>
  <c r="P740" i="10"/>
  <c r="W739" i="10"/>
  <c r="T739" i="10"/>
  <c r="R739" i="10"/>
  <c r="P739" i="10"/>
  <c r="W738" i="10"/>
  <c r="T738" i="10"/>
  <c r="R738" i="10"/>
  <c r="P738" i="10"/>
  <c r="W737" i="10"/>
  <c r="T737" i="10"/>
  <c r="R737" i="10"/>
  <c r="P737" i="10"/>
  <c r="W736" i="10"/>
  <c r="T736" i="10"/>
  <c r="R736" i="10"/>
  <c r="P736" i="10"/>
  <c r="W735" i="10"/>
  <c r="T735" i="10"/>
  <c r="R735" i="10"/>
  <c r="P735" i="10"/>
  <c r="W734" i="10"/>
  <c r="T734" i="10"/>
  <c r="R734" i="10"/>
  <c r="P734" i="10"/>
  <c r="W733" i="10"/>
  <c r="T733" i="10"/>
  <c r="R733" i="10"/>
  <c r="P733" i="10"/>
  <c r="W732" i="10"/>
  <c r="T732" i="10"/>
  <c r="R732" i="10"/>
  <c r="P732" i="10"/>
  <c r="W731" i="10"/>
  <c r="T731" i="10"/>
  <c r="R731" i="10"/>
  <c r="P731" i="10"/>
  <c r="W730" i="10"/>
  <c r="T730" i="10"/>
  <c r="R730" i="10"/>
  <c r="P730" i="10"/>
  <c r="W729" i="10"/>
  <c r="T729" i="10"/>
  <c r="R729" i="10"/>
  <c r="P729" i="10"/>
  <c r="W728" i="10"/>
  <c r="T728" i="10"/>
  <c r="R728" i="10"/>
  <c r="P728" i="10"/>
  <c r="W727" i="10"/>
  <c r="T727" i="10"/>
  <c r="R727" i="10"/>
  <c r="P727" i="10"/>
  <c r="W726" i="10"/>
  <c r="T726" i="10"/>
  <c r="R726" i="10"/>
  <c r="P726" i="10"/>
  <c r="W725" i="10"/>
  <c r="T725" i="10"/>
  <c r="R725" i="10"/>
  <c r="P725" i="10"/>
  <c r="W724" i="10"/>
  <c r="T724" i="10"/>
  <c r="R724" i="10"/>
  <c r="P724" i="10"/>
  <c r="W723" i="10"/>
  <c r="T723" i="10"/>
  <c r="R723" i="10"/>
  <c r="P723" i="10"/>
  <c r="W722" i="10"/>
  <c r="T722" i="10"/>
  <c r="R722" i="10"/>
  <c r="P722" i="10"/>
  <c r="W721" i="10"/>
  <c r="T721" i="10"/>
  <c r="R721" i="10"/>
  <c r="P721" i="10"/>
  <c r="W720" i="10"/>
  <c r="T720" i="10"/>
  <c r="R720" i="10"/>
  <c r="P720" i="10"/>
  <c r="W719" i="10"/>
  <c r="T719" i="10"/>
  <c r="R719" i="10"/>
  <c r="P719" i="10"/>
  <c r="W718" i="10"/>
  <c r="T718" i="10"/>
  <c r="R718" i="10"/>
  <c r="P718" i="10"/>
  <c r="W717" i="10"/>
  <c r="T717" i="10"/>
  <c r="R717" i="10"/>
  <c r="P717" i="10"/>
  <c r="W716" i="10"/>
  <c r="T716" i="10"/>
  <c r="R716" i="10"/>
  <c r="P716" i="10"/>
  <c r="W715" i="10"/>
  <c r="T715" i="10"/>
  <c r="R715" i="10"/>
  <c r="P715" i="10"/>
  <c r="W714" i="10"/>
  <c r="T714" i="10"/>
  <c r="R714" i="10"/>
  <c r="P714" i="10"/>
  <c r="W713" i="10"/>
  <c r="T713" i="10"/>
  <c r="R713" i="10"/>
  <c r="P713" i="10"/>
  <c r="W712" i="10"/>
  <c r="T712" i="10"/>
  <c r="R712" i="10"/>
  <c r="P712" i="10"/>
  <c r="W711" i="10"/>
  <c r="T711" i="10"/>
  <c r="R711" i="10"/>
  <c r="P711" i="10"/>
  <c r="W710" i="10"/>
  <c r="T710" i="10"/>
  <c r="R710" i="10"/>
  <c r="P710" i="10"/>
  <c r="W709" i="10"/>
  <c r="T709" i="10"/>
  <c r="R709" i="10"/>
  <c r="P709" i="10"/>
  <c r="W708" i="10"/>
  <c r="T708" i="10"/>
  <c r="R708" i="10"/>
  <c r="P708" i="10"/>
  <c r="W707" i="10"/>
  <c r="T707" i="10"/>
  <c r="R707" i="10"/>
  <c r="P707" i="10"/>
  <c r="W706" i="10"/>
  <c r="T706" i="10"/>
  <c r="R706" i="10"/>
  <c r="P706" i="10"/>
  <c r="W705" i="10"/>
  <c r="T705" i="10"/>
  <c r="R705" i="10"/>
  <c r="P705" i="10"/>
  <c r="W704" i="10"/>
  <c r="T704" i="10"/>
  <c r="R704" i="10"/>
  <c r="P704" i="10"/>
  <c r="W703" i="10"/>
  <c r="T703" i="10"/>
  <c r="R703" i="10"/>
  <c r="P703" i="10"/>
  <c r="W702" i="10"/>
  <c r="T702" i="10"/>
  <c r="R702" i="10"/>
  <c r="P702" i="10"/>
  <c r="W701" i="10"/>
  <c r="T701" i="10"/>
  <c r="R701" i="10"/>
  <c r="P701" i="10"/>
  <c r="W700" i="10"/>
  <c r="T700" i="10"/>
  <c r="R700" i="10"/>
  <c r="P700" i="10"/>
  <c r="W699" i="10"/>
  <c r="T699" i="10"/>
  <c r="R699" i="10"/>
  <c r="P699" i="10"/>
  <c r="W698" i="10"/>
  <c r="T698" i="10"/>
  <c r="R698" i="10"/>
  <c r="P698" i="10"/>
  <c r="W697" i="10"/>
  <c r="T697" i="10"/>
  <c r="R697" i="10"/>
  <c r="P697" i="10"/>
  <c r="W696" i="10"/>
  <c r="T696" i="10"/>
  <c r="R696" i="10"/>
  <c r="P696" i="10"/>
  <c r="W695" i="10"/>
  <c r="T695" i="10"/>
  <c r="R695" i="10"/>
  <c r="P695" i="10"/>
  <c r="W694" i="10"/>
  <c r="T694" i="10"/>
  <c r="R694" i="10"/>
  <c r="P694" i="10"/>
  <c r="W693" i="10"/>
  <c r="T693" i="10"/>
  <c r="R693" i="10"/>
  <c r="P693" i="10"/>
  <c r="W692" i="10"/>
  <c r="T692" i="10"/>
  <c r="R692" i="10"/>
  <c r="P692" i="10"/>
  <c r="W691" i="10"/>
  <c r="T691" i="10"/>
  <c r="R691" i="10"/>
  <c r="P691" i="10"/>
  <c r="W690" i="10"/>
  <c r="T690" i="10"/>
  <c r="R690" i="10"/>
  <c r="P690" i="10"/>
  <c r="W689" i="10"/>
  <c r="T689" i="10"/>
  <c r="R689" i="10"/>
  <c r="P689" i="10"/>
  <c r="W688" i="10"/>
  <c r="T688" i="10"/>
  <c r="R688" i="10"/>
  <c r="P688" i="10"/>
  <c r="W687" i="10"/>
  <c r="T687" i="10"/>
  <c r="R687" i="10"/>
  <c r="P687" i="10"/>
  <c r="W686" i="10"/>
  <c r="T686" i="10"/>
  <c r="R686" i="10"/>
  <c r="P686" i="10"/>
  <c r="W685" i="10"/>
  <c r="T685" i="10"/>
  <c r="R685" i="10"/>
  <c r="P685" i="10"/>
  <c r="W684" i="10"/>
  <c r="T684" i="10"/>
  <c r="R684" i="10"/>
  <c r="P684" i="10"/>
  <c r="W683" i="10"/>
  <c r="T683" i="10"/>
  <c r="R683" i="10"/>
  <c r="P683" i="10"/>
  <c r="W682" i="10"/>
  <c r="T682" i="10"/>
  <c r="R682" i="10"/>
  <c r="P682" i="10"/>
  <c r="W681" i="10"/>
  <c r="T681" i="10"/>
  <c r="R681" i="10"/>
  <c r="P681" i="10"/>
  <c r="W680" i="10"/>
  <c r="T680" i="10"/>
  <c r="R680" i="10"/>
  <c r="P680" i="10"/>
  <c r="W679" i="10"/>
  <c r="T679" i="10"/>
  <c r="R679" i="10"/>
  <c r="P679" i="10"/>
  <c r="W678" i="10"/>
  <c r="T678" i="10"/>
  <c r="R678" i="10"/>
  <c r="P678" i="10"/>
  <c r="W677" i="10"/>
  <c r="T677" i="10"/>
  <c r="R677" i="10"/>
  <c r="P677" i="10"/>
  <c r="W676" i="10"/>
  <c r="T676" i="10"/>
  <c r="R676" i="10"/>
  <c r="P676" i="10"/>
  <c r="W675" i="10"/>
  <c r="T675" i="10"/>
  <c r="R675" i="10"/>
  <c r="P675" i="10"/>
  <c r="W674" i="10"/>
  <c r="T674" i="10"/>
  <c r="R674" i="10"/>
  <c r="P674" i="10"/>
  <c r="W673" i="10"/>
  <c r="T673" i="10"/>
  <c r="R673" i="10"/>
  <c r="P673" i="10"/>
  <c r="W672" i="10"/>
  <c r="T672" i="10"/>
  <c r="R672" i="10"/>
  <c r="P672" i="10"/>
  <c r="W671" i="10"/>
  <c r="T671" i="10"/>
  <c r="R671" i="10"/>
  <c r="P671" i="10"/>
  <c r="W670" i="10"/>
  <c r="T670" i="10"/>
  <c r="R670" i="10"/>
  <c r="P670" i="10"/>
  <c r="W669" i="10"/>
  <c r="T669" i="10"/>
  <c r="R669" i="10"/>
  <c r="P669" i="10"/>
  <c r="W668" i="10"/>
  <c r="T668" i="10"/>
  <c r="R668" i="10"/>
  <c r="P668" i="10"/>
  <c r="W667" i="10"/>
  <c r="T667" i="10"/>
  <c r="R667" i="10"/>
  <c r="P667" i="10"/>
  <c r="W666" i="10"/>
  <c r="T666" i="10"/>
  <c r="R666" i="10"/>
  <c r="P666" i="10"/>
  <c r="W665" i="10"/>
  <c r="T665" i="10"/>
  <c r="R665" i="10"/>
  <c r="P665" i="10"/>
  <c r="W664" i="10"/>
  <c r="T664" i="10"/>
  <c r="R664" i="10"/>
  <c r="P664" i="10"/>
  <c r="W663" i="10"/>
  <c r="T663" i="10"/>
  <c r="R663" i="10"/>
  <c r="P663" i="10"/>
  <c r="W662" i="10"/>
  <c r="T662" i="10"/>
  <c r="R662" i="10"/>
  <c r="P662" i="10"/>
  <c r="W661" i="10"/>
  <c r="T661" i="10"/>
  <c r="R661" i="10"/>
  <c r="P661" i="10"/>
  <c r="W660" i="10"/>
  <c r="T660" i="10"/>
  <c r="R660" i="10"/>
  <c r="P660" i="10"/>
  <c r="W659" i="10"/>
  <c r="T659" i="10"/>
  <c r="R659" i="10"/>
  <c r="P659" i="10"/>
  <c r="W658" i="10"/>
  <c r="T658" i="10"/>
  <c r="R658" i="10"/>
  <c r="P658" i="10"/>
  <c r="W657" i="10"/>
  <c r="T657" i="10"/>
  <c r="R657" i="10"/>
  <c r="P657" i="10"/>
  <c r="W656" i="10"/>
  <c r="T656" i="10"/>
  <c r="R656" i="10"/>
  <c r="P656" i="10"/>
  <c r="W655" i="10"/>
  <c r="T655" i="10"/>
  <c r="R655" i="10"/>
  <c r="P655" i="10"/>
  <c r="W654" i="10"/>
  <c r="T654" i="10"/>
  <c r="R654" i="10"/>
  <c r="P654" i="10"/>
  <c r="W653" i="10"/>
  <c r="T653" i="10"/>
  <c r="R653" i="10"/>
  <c r="P653" i="10"/>
  <c r="W652" i="10"/>
  <c r="T652" i="10"/>
  <c r="R652" i="10"/>
  <c r="P652" i="10"/>
  <c r="W651" i="10"/>
  <c r="T651" i="10"/>
  <c r="R651" i="10"/>
  <c r="P651" i="10"/>
  <c r="W650" i="10"/>
  <c r="T650" i="10"/>
  <c r="R650" i="10"/>
  <c r="P650" i="10"/>
  <c r="W649" i="10"/>
  <c r="T649" i="10"/>
  <c r="R649" i="10"/>
  <c r="P649" i="10"/>
  <c r="W648" i="10"/>
  <c r="T648" i="10"/>
  <c r="R648" i="10"/>
  <c r="P648" i="10"/>
  <c r="W647" i="10"/>
  <c r="T647" i="10"/>
  <c r="R647" i="10"/>
  <c r="P647" i="10"/>
  <c r="W646" i="10"/>
  <c r="T646" i="10"/>
  <c r="R646" i="10"/>
  <c r="P646" i="10"/>
  <c r="W645" i="10"/>
  <c r="T645" i="10"/>
  <c r="R645" i="10"/>
  <c r="P645" i="10"/>
  <c r="W644" i="10"/>
  <c r="T644" i="10"/>
  <c r="R644" i="10"/>
  <c r="P644" i="10"/>
  <c r="W643" i="10"/>
  <c r="T643" i="10"/>
  <c r="R643" i="10"/>
  <c r="P643" i="10"/>
  <c r="W642" i="10"/>
  <c r="T642" i="10"/>
  <c r="R642" i="10"/>
  <c r="P642" i="10"/>
  <c r="W641" i="10"/>
  <c r="T641" i="10"/>
  <c r="R641" i="10"/>
  <c r="P641" i="10"/>
  <c r="W640" i="10"/>
  <c r="T640" i="10"/>
  <c r="R640" i="10"/>
  <c r="P640" i="10"/>
  <c r="W639" i="10"/>
  <c r="T639" i="10"/>
  <c r="R639" i="10"/>
  <c r="P639" i="10"/>
  <c r="W638" i="10"/>
  <c r="T638" i="10"/>
  <c r="R638" i="10"/>
  <c r="P638" i="10"/>
  <c r="W637" i="10"/>
  <c r="T637" i="10"/>
  <c r="R637" i="10"/>
  <c r="P637" i="10"/>
  <c r="W636" i="10"/>
  <c r="T636" i="10"/>
  <c r="R636" i="10"/>
  <c r="P636" i="10"/>
  <c r="W635" i="10"/>
  <c r="T635" i="10"/>
  <c r="R635" i="10"/>
  <c r="P635" i="10"/>
  <c r="W634" i="10"/>
  <c r="T634" i="10"/>
  <c r="R634" i="10"/>
  <c r="P634" i="10"/>
  <c r="W633" i="10"/>
  <c r="T633" i="10"/>
  <c r="R633" i="10"/>
  <c r="P633" i="10"/>
  <c r="W632" i="10"/>
  <c r="T632" i="10"/>
  <c r="R632" i="10"/>
  <c r="P632" i="10"/>
  <c r="W631" i="10"/>
  <c r="T631" i="10"/>
  <c r="R631" i="10"/>
  <c r="P631" i="10"/>
  <c r="W630" i="10"/>
  <c r="T630" i="10"/>
  <c r="R630" i="10"/>
  <c r="P630" i="10"/>
  <c r="W629" i="10"/>
  <c r="T629" i="10"/>
  <c r="R629" i="10"/>
  <c r="P629" i="10"/>
  <c r="W628" i="10"/>
  <c r="T628" i="10"/>
  <c r="R628" i="10"/>
  <c r="P628" i="10"/>
  <c r="W627" i="10"/>
  <c r="T627" i="10"/>
  <c r="R627" i="10"/>
  <c r="P627" i="10"/>
  <c r="W626" i="10"/>
  <c r="T626" i="10"/>
  <c r="R626" i="10"/>
  <c r="P626" i="10"/>
  <c r="W625" i="10"/>
  <c r="T625" i="10"/>
  <c r="R625" i="10"/>
  <c r="P625" i="10"/>
  <c r="W624" i="10"/>
  <c r="T624" i="10"/>
  <c r="R624" i="10"/>
  <c r="P624" i="10"/>
  <c r="W623" i="10"/>
  <c r="T623" i="10"/>
  <c r="R623" i="10"/>
  <c r="P623" i="10"/>
  <c r="W622" i="10"/>
  <c r="T622" i="10"/>
  <c r="R622" i="10"/>
  <c r="P622" i="10"/>
  <c r="W621" i="10"/>
  <c r="T621" i="10"/>
  <c r="R621" i="10"/>
  <c r="P621" i="10"/>
  <c r="W620" i="10"/>
  <c r="T620" i="10"/>
  <c r="R620" i="10"/>
  <c r="P620" i="10"/>
  <c r="W619" i="10"/>
  <c r="T619" i="10"/>
  <c r="R619" i="10"/>
  <c r="P619" i="10"/>
  <c r="W618" i="10"/>
  <c r="T618" i="10"/>
  <c r="R618" i="10"/>
  <c r="P618" i="10"/>
  <c r="W617" i="10"/>
  <c r="T617" i="10"/>
  <c r="R617" i="10"/>
  <c r="P617" i="10"/>
  <c r="W616" i="10"/>
  <c r="T616" i="10"/>
  <c r="R616" i="10"/>
  <c r="P616" i="10"/>
  <c r="W615" i="10"/>
  <c r="T615" i="10"/>
  <c r="R615" i="10"/>
  <c r="P615" i="10"/>
  <c r="W614" i="10"/>
  <c r="T614" i="10"/>
  <c r="R614" i="10"/>
  <c r="P614" i="10"/>
  <c r="W613" i="10"/>
  <c r="T613" i="10"/>
  <c r="R613" i="10"/>
  <c r="P613" i="10"/>
  <c r="W612" i="10"/>
  <c r="T612" i="10"/>
  <c r="R612" i="10"/>
  <c r="P612" i="10"/>
  <c r="W611" i="10"/>
  <c r="T611" i="10"/>
  <c r="R611" i="10"/>
  <c r="P611" i="10"/>
  <c r="W610" i="10"/>
  <c r="T610" i="10"/>
  <c r="R610" i="10"/>
  <c r="P610" i="10"/>
  <c r="W609" i="10"/>
  <c r="T609" i="10"/>
  <c r="R609" i="10"/>
  <c r="P609" i="10"/>
  <c r="W608" i="10"/>
  <c r="T608" i="10"/>
  <c r="R608" i="10"/>
  <c r="P608" i="10"/>
  <c r="W607" i="10"/>
  <c r="T607" i="10"/>
  <c r="R607" i="10"/>
  <c r="P607" i="10"/>
  <c r="W606" i="10"/>
  <c r="T606" i="10"/>
  <c r="R606" i="10"/>
  <c r="P606" i="10"/>
  <c r="W605" i="10"/>
  <c r="T605" i="10"/>
  <c r="R605" i="10"/>
  <c r="P605" i="10"/>
  <c r="W604" i="10"/>
  <c r="T604" i="10"/>
  <c r="R604" i="10"/>
  <c r="P604" i="10"/>
  <c r="W603" i="10"/>
  <c r="T603" i="10"/>
  <c r="R603" i="10"/>
  <c r="P603" i="10"/>
  <c r="W602" i="10"/>
  <c r="T602" i="10"/>
  <c r="R602" i="10"/>
  <c r="P602" i="10"/>
  <c r="W601" i="10"/>
  <c r="T601" i="10"/>
  <c r="R601" i="10"/>
  <c r="P601" i="10"/>
  <c r="W600" i="10"/>
  <c r="T600" i="10"/>
  <c r="R600" i="10"/>
  <c r="P600" i="10"/>
  <c r="W599" i="10"/>
  <c r="T599" i="10"/>
  <c r="R599" i="10"/>
  <c r="P599" i="10"/>
  <c r="W598" i="10"/>
  <c r="T598" i="10"/>
  <c r="R598" i="10"/>
  <c r="P598" i="10"/>
  <c r="W597" i="10"/>
  <c r="T597" i="10"/>
  <c r="R597" i="10"/>
  <c r="P597" i="10"/>
  <c r="W596" i="10"/>
  <c r="T596" i="10"/>
  <c r="R596" i="10"/>
  <c r="P596" i="10"/>
  <c r="W595" i="10"/>
  <c r="T595" i="10"/>
  <c r="R595" i="10"/>
  <c r="P595" i="10"/>
  <c r="W594" i="10"/>
  <c r="T594" i="10"/>
  <c r="R594" i="10"/>
  <c r="P594" i="10"/>
  <c r="W593" i="10"/>
  <c r="T593" i="10"/>
  <c r="R593" i="10"/>
  <c r="P593" i="10"/>
  <c r="W592" i="10"/>
  <c r="T592" i="10"/>
  <c r="R592" i="10"/>
  <c r="P592" i="10"/>
  <c r="W591" i="10"/>
  <c r="T591" i="10"/>
  <c r="R591" i="10"/>
  <c r="P591" i="10"/>
  <c r="W590" i="10"/>
  <c r="T590" i="10"/>
  <c r="R590" i="10"/>
  <c r="P590" i="10"/>
  <c r="W589" i="10"/>
  <c r="T589" i="10"/>
  <c r="R589" i="10"/>
  <c r="P589" i="10"/>
  <c r="W588" i="10"/>
  <c r="T588" i="10"/>
  <c r="R588" i="10"/>
  <c r="P588" i="10"/>
  <c r="W587" i="10"/>
  <c r="T587" i="10"/>
  <c r="R587" i="10"/>
  <c r="P587" i="10"/>
  <c r="W586" i="10"/>
  <c r="T586" i="10"/>
  <c r="R586" i="10"/>
  <c r="P586" i="10"/>
  <c r="W585" i="10"/>
  <c r="T585" i="10"/>
  <c r="R585" i="10"/>
  <c r="P585" i="10"/>
  <c r="W584" i="10"/>
  <c r="T584" i="10"/>
  <c r="R584" i="10"/>
  <c r="P584" i="10"/>
  <c r="W583" i="10"/>
  <c r="T583" i="10"/>
  <c r="R583" i="10"/>
  <c r="P583" i="10"/>
  <c r="W582" i="10"/>
  <c r="T582" i="10"/>
  <c r="R582" i="10"/>
  <c r="P582" i="10"/>
  <c r="W581" i="10"/>
  <c r="T581" i="10"/>
  <c r="R581" i="10"/>
  <c r="P581" i="10"/>
  <c r="W580" i="10"/>
  <c r="T580" i="10"/>
  <c r="R580" i="10"/>
  <c r="P580" i="10"/>
  <c r="W579" i="10"/>
  <c r="T579" i="10"/>
  <c r="R579" i="10"/>
  <c r="P579" i="10"/>
  <c r="W578" i="10"/>
  <c r="T578" i="10"/>
  <c r="R578" i="10"/>
  <c r="P578" i="10"/>
  <c r="W577" i="10"/>
  <c r="T577" i="10"/>
  <c r="R577" i="10"/>
  <c r="P577" i="10"/>
  <c r="W576" i="10"/>
  <c r="T576" i="10"/>
  <c r="R576" i="10"/>
  <c r="P576" i="10"/>
  <c r="W575" i="10"/>
  <c r="T575" i="10"/>
  <c r="R575" i="10"/>
  <c r="P575" i="10"/>
  <c r="W574" i="10"/>
  <c r="T574" i="10"/>
  <c r="R574" i="10"/>
  <c r="P574" i="10"/>
  <c r="W573" i="10"/>
  <c r="T573" i="10"/>
  <c r="R573" i="10"/>
  <c r="P573" i="10"/>
  <c r="W572" i="10"/>
  <c r="T572" i="10"/>
  <c r="R572" i="10"/>
  <c r="P572" i="10"/>
  <c r="W571" i="10"/>
  <c r="T571" i="10"/>
  <c r="R571" i="10"/>
  <c r="P571" i="10"/>
  <c r="W570" i="10"/>
  <c r="T570" i="10"/>
  <c r="R570" i="10"/>
  <c r="P570" i="10"/>
  <c r="W569" i="10"/>
  <c r="T569" i="10"/>
  <c r="R569" i="10"/>
  <c r="P569" i="10"/>
  <c r="W568" i="10"/>
  <c r="T568" i="10"/>
  <c r="R568" i="10"/>
  <c r="P568" i="10"/>
  <c r="W567" i="10"/>
  <c r="T567" i="10"/>
  <c r="R567" i="10"/>
  <c r="P567" i="10"/>
  <c r="W566" i="10"/>
  <c r="T566" i="10"/>
  <c r="R566" i="10"/>
  <c r="P566" i="10"/>
  <c r="W565" i="10"/>
  <c r="T565" i="10"/>
  <c r="R565" i="10"/>
  <c r="P565" i="10"/>
  <c r="W564" i="10"/>
  <c r="T564" i="10"/>
  <c r="R564" i="10"/>
  <c r="P564" i="10"/>
  <c r="W563" i="10"/>
  <c r="T563" i="10"/>
  <c r="R563" i="10"/>
  <c r="P563" i="10"/>
  <c r="W562" i="10"/>
  <c r="T562" i="10"/>
  <c r="R562" i="10"/>
  <c r="P562" i="10"/>
  <c r="W561" i="10"/>
  <c r="T561" i="10"/>
  <c r="R561" i="10"/>
  <c r="P561" i="10"/>
  <c r="W560" i="10"/>
  <c r="T560" i="10"/>
  <c r="R560" i="10"/>
  <c r="P560" i="10"/>
  <c r="W559" i="10"/>
  <c r="T559" i="10"/>
  <c r="R559" i="10"/>
  <c r="P559" i="10"/>
  <c r="W558" i="10"/>
  <c r="T558" i="10"/>
  <c r="R558" i="10"/>
  <c r="P558" i="10"/>
  <c r="W557" i="10"/>
  <c r="T557" i="10"/>
  <c r="R557" i="10"/>
  <c r="P557" i="10"/>
  <c r="W556" i="10"/>
  <c r="T556" i="10"/>
  <c r="R556" i="10"/>
  <c r="P556" i="10"/>
  <c r="W555" i="10"/>
  <c r="T555" i="10"/>
  <c r="R555" i="10"/>
  <c r="P555" i="10"/>
  <c r="W554" i="10"/>
  <c r="T554" i="10"/>
  <c r="R554" i="10"/>
  <c r="P554" i="10"/>
  <c r="W553" i="10"/>
  <c r="T553" i="10"/>
  <c r="R553" i="10"/>
  <c r="P553" i="10"/>
  <c r="W552" i="10"/>
  <c r="T552" i="10"/>
  <c r="R552" i="10"/>
  <c r="P552" i="10"/>
  <c r="W551" i="10"/>
  <c r="T551" i="10"/>
  <c r="R551" i="10"/>
  <c r="P551" i="10"/>
  <c r="W550" i="10"/>
  <c r="T550" i="10"/>
  <c r="R550" i="10"/>
  <c r="P550" i="10"/>
  <c r="W549" i="10"/>
  <c r="T549" i="10"/>
  <c r="R549" i="10"/>
  <c r="P549" i="10"/>
  <c r="W548" i="10"/>
  <c r="T548" i="10"/>
  <c r="R548" i="10"/>
  <c r="P548" i="10"/>
  <c r="W547" i="10"/>
  <c r="T547" i="10"/>
  <c r="R547" i="10"/>
  <c r="P547" i="10"/>
  <c r="W546" i="10"/>
  <c r="T546" i="10"/>
  <c r="R546" i="10"/>
  <c r="P546" i="10"/>
  <c r="W545" i="10"/>
  <c r="T545" i="10"/>
  <c r="R545" i="10"/>
  <c r="P545" i="10"/>
  <c r="W544" i="10"/>
  <c r="T544" i="10"/>
  <c r="R544" i="10"/>
  <c r="P544" i="10"/>
  <c r="W543" i="10"/>
  <c r="T543" i="10"/>
  <c r="R543" i="10"/>
  <c r="P543" i="10"/>
  <c r="W542" i="10"/>
  <c r="T542" i="10"/>
  <c r="R542" i="10"/>
  <c r="P542" i="10"/>
  <c r="W541" i="10"/>
  <c r="T541" i="10"/>
  <c r="R541" i="10"/>
  <c r="P541" i="10"/>
  <c r="W540" i="10"/>
  <c r="T540" i="10"/>
  <c r="R540" i="10"/>
  <c r="P540" i="10"/>
  <c r="W539" i="10"/>
  <c r="T539" i="10"/>
  <c r="R539" i="10"/>
  <c r="P539" i="10"/>
  <c r="W538" i="10"/>
  <c r="T538" i="10"/>
  <c r="R538" i="10"/>
  <c r="P538" i="10"/>
  <c r="W537" i="10"/>
  <c r="T537" i="10"/>
  <c r="R537" i="10"/>
  <c r="P537" i="10"/>
  <c r="W536" i="10"/>
  <c r="T536" i="10"/>
  <c r="R536" i="10"/>
  <c r="P536" i="10"/>
  <c r="W535" i="10"/>
  <c r="T535" i="10"/>
  <c r="R535" i="10"/>
  <c r="P535" i="10"/>
  <c r="W534" i="10"/>
  <c r="T534" i="10"/>
  <c r="R534" i="10"/>
  <c r="P534" i="10"/>
  <c r="W533" i="10"/>
  <c r="T533" i="10"/>
  <c r="R533" i="10"/>
  <c r="P533" i="10"/>
  <c r="W532" i="10"/>
  <c r="T532" i="10"/>
  <c r="R532" i="10"/>
  <c r="P532" i="10"/>
  <c r="W531" i="10"/>
  <c r="T531" i="10"/>
  <c r="R531" i="10"/>
  <c r="P531" i="10"/>
  <c r="W530" i="10"/>
  <c r="T530" i="10"/>
  <c r="R530" i="10"/>
  <c r="P530" i="10"/>
  <c r="W529" i="10"/>
  <c r="T529" i="10"/>
  <c r="R529" i="10"/>
  <c r="P529" i="10"/>
  <c r="W528" i="10"/>
  <c r="T528" i="10"/>
  <c r="R528" i="10"/>
  <c r="P528" i="10"/>
  <c r="W527" i="10"/>
  <c r="T527" i="10"/>
  <c r="R527" i="10"/>
  <c r="P527" i="10"/>
  <c r="W526" i="10"/>
  <c r="T526" i="10"/>
  <c r="R526" i="10"/>
  <c r="P526" i="10"/>
  <c r="W525" i="10"/>
  <c r="T525" i="10"/>
  <c r="R525" i="10"/>
  <c r="P525" i="10"/>
  <c r="W524" i="10"/>
  <c r="T524" i="10"/>
  <c r="R524" i="10"/>
  <c r="P524" i="10"/>
  <c r="W523" i="10"/>
  <c r="T523" i="10"/>
  <c r="R523" i="10"/>
  <c r="P523" i="10"/>
  <c r="W522" i="10"/>
  <c r="T522" i="10"/>
  <c r="R522" i="10"/>
  <c r="P522" i="10"/>
  <c r="W521" i="10"/>
  <c r="T521" i="10"/>
  <c r="R521" i="10"/>
  <c r="P521" i="10"/>
  <c r="W520" i="10"/>
  <c r="T520" i="10"/>
  <c r="R520" i="10"/>
  <c r="P520" i="10"/>
  <c r="W519" i="10"/>
  <c r="T519" i="10"/>
  <c r="R519" i="10"/>
  <c r="P519" i="10"/>
  <c r="W518" i="10"/>
  <c r="T518" i="10"/>
  <c r="R518" i="10"/>
  <c r="P518" i="10"/>
  <c r="W517" i="10"/>
  <c r="T517" i="10"/>
  <c r="R517" i="10"/>
  <c r="P517" i="10"/>
  <c r="W516" i="10"/>
  <c r="T516" i="10"/>
  <c r="R516" i="10"/>
  <c r="P516" i="10"/>
  <c r="W515" i="10"/>
  <c r="T515" i="10"/>
  <c r="R515" i="10"/>
  <c r="P515" i="10"/>
  <c r="W514" i="10"/>
  <c r="T514" i="10"/>
  <c r="R514" i="10"/>
  <c r="P514" i="10"/>
  <c r="W513" i="10"/>
  <c r="T513" i="10"/>
  <c r="R513" i="10"/>
  <c r="P513" i="10"/>
  <c r="W512" i="10"/>
  <c r="T512" i="10"/>
  <c r="R512" i="10"/>
  <c r="P512" i="10"/>
  <c r="W511" i="10"/>
  <c r="T511" i="10"/>
  <c r="R511" i="10"/>
  <c r="P511" i="10"/>
  <c r="W510" i="10"/>
  <c r="T510" i="10"/>
  <c r="R510" i="10"/>
  <c r="P510" i="10"/>
  <c r="W509" i="10"/>
  <c r="T509" i="10"/>
  <c r="R509" i="10"/>
  <c r="P509" i="10"/>
  <c r="W508" i="10"/>
  <c r="T508" i="10"/>
  <c r="R508" i="10"/>
  <c r="P508" i="10"/>
  <c r="W507" i="10"/>
  <c r="T507" i="10"/>
  <c r="R507" i="10"/>
  <c r="P507" i="10"/>
  <c r="W506" i="10"/>
  <c r="T506" i="10"/>
  <c r="R506" i="10"/>
  <c r="P506" i="10"/>
  <c r="W505" i="10"/>
  <c r="T505" i="10"/>
  <c r="R505" i="10"/>
  <c r="P505" i="10"/>
  <c r="W504" i="10"/>
  <c r="T504" i="10"/>
  <c r="R504" i="10"/>
  <c r="P504" i="10"/>
  <c r="W503" i="10"/>
  <c r="T503" i="10"/>
  <c r="R503" i="10"/>
  <c r="P503" i="10"/>
  <c r="W502" i="10"/>
  <c r="T502" i="10"/>
  <c r="R502" i="10"/>
  <c r="P502" i="10"/>
  <c r="W501" i="10"/>
  <c r="T501" i="10"/>
  <c r="R501" i="10"/>
  <c r="P501" i="10"/>
  <c r="W500" i="10"/>
  <c r="T500" i="10"/>
  <c r="R500" i="10"/>
  <c r="P500" i="10"/>
  <c r="W499" i="10"/>
  <c r="T499" i="10"/>
  <c r="R499" i="10"/>
  <c r="P499" i="10"/>
  <c r="W498" i="10"/>
  <c r="T498" i="10"/>
  <c r="R498" i="10"/>
  <c r="P498" i="10"/>
  <c r="W497" i="10"/>
  <c r="T497" i="10"/>
  <c r="R497" i="10"/>
  <c r="P497" i="10"/>
  <c r="W496" i="10"/>
  <c r="T496" i="10"/>
  <c r="R496" i="10"/>
  <c r="P496" i="10"/>
  <c r="W495" i="10"/>
  <c r="T495" i="10"/>
  <c r="R495" i="10"/>
  <c r="P495" i="10"/>
  <c r="W494" i="10"/>
  <c r="T494" i="10"/>
  <c r="R494" i="10"/>
  <c r="P494" i="10"/>
  <c r="W493" i="10"/>
  <c r="T493" i="10"/>
  <c r="R493" i="10"/>
  <c r="P493" i="10"/>
  <c r="W492" i="10"/>
  <c r="T492" i="10"/>
  <c r="R492" i="10"/>
  <c r="P492" i="10"/>
  <c r="W491" i="10"/>
  <c r="T491" i="10"/>
  <c r="R491" i="10"/>
  <c r="P491" i="10"/>
  <c r="W490" i="10"/>
  <c r="T490" i="10"/>
  <c r="R490" i="10"/>
  <c r="P490" i="10"/>
  <c r="W489" i="10"/>
  <c r="T489" i="10"/>
  <c r="R489" i="10"/>
  <c r="P489" i="10"/>
  <c r="W488" i="10"/>
  <c r="T488" i="10"/>
  <c r="R488" i="10"/>
  <c r="P488" i="10"/>
  <c r="W487" i="10"/>
  <c r="T487" i="10"/>
  <c r="R487" i="10"/>
  <c r="P487" i="10"/>
  <c r="W486" i="10"/>
  <c r="T486" i="10"/>
  <c r="R486" i="10"/>
  <c r="P486" i="10"/>
  <c r="W485" i="10"/>
  <c r="T485" i="10"/>
  <c r="R485" i="10"/>
  <c r="P485" i="10"/>
  <c r="W484" i="10"/>
  <c r="T484" i="10"/>
  <c r="R484" i="10"/>
  <c r="P484" i="10"/>
  <c r="W483" i="10"/>
  <c r="T483" i="10"/>
  <c r="R483" i="10"/>
  <c r="P483" i="10"/>
  <c r="W482" i="10"/>
  <c r="T482" i="10"/>
  <c r="R482" i="10"/>
  <c r="P482" i="10"/>
  <c r="W481" i="10"/>
  <c r="T481" i="10"/>
  <c r="R481" i="10"/>
  <c r="P481" i="10"/>
  <c r="W480" i="10"/>
  <c r="T480" i="10"/>
  <c r="R480" i="10"/>
  <c r="P480" i="10"/>
  <c r="W479" i="10"/>
  <c r="T479" i="10"/>
  <c r="R479" i="10"/>
  <c r="P479" i="10"/>
  <c r="W478" i="10"/>
  <c r="T478" i="10"/>
  <c r="R478" i="10"/>
  <c r="P478" i="10"/>
  <c r="W477" i="10"/>
  <c r="T477" i="10"/>
  <c r="R477" i="10"/>
  <c r="P477" i="10"/>
  <c r="W476" i="10"/>
  <c r="T476" i="10"/>
  <c r="R476" i="10"/>
  <c r="P476" i="10"/>
  <c r="W475" i="10"/>
  <c r="T475" i="10"/>
  <c r="R475" i="10"/>
  <c r="P475" i="10"/>
  <c r="W474" i="10"/>
  <c r="T474" i="10"/>
  <c r="R474" i="10"/>
  <c r="P474" i="10"/>
  <c r="W473" i="10"/>
  <c r="T473" i="10"/>
  <c r="R473" i="10"/>
  <c r="P473" i="10"/>
  <c r="W472" i="10"/>
  <c r="T472" i="10"/>
  <c r="R472" i="10"/>
  <c r="P472" i="10"/>
  <c r="W471" i="10"/>
  <c r="T471" i="10"/>
  <c r="R471" i="10"/>
  <c r="P471" i="10"/>
  <c r="W470" i="10"/>
  <c r="T470" i="10"/>
  <c r="R470" i="10"/>
  <c r="P470" i="10"/>
  <c r="W469" i="10"/>
  <c r="T469" i="10"/>
  <c r="R469" i="10"/>
  <c r="P469" i="10"/>
  <c r="W468" i="10"/>
  <c r="T468" i="10"/>
  <c r="R468" i="10"/>
  <c r="P468" i="10"/>
  <c r="W467" i="10"/>
  <c r="T467" i="10"/>
  <c r="R467" i="10"/>
  <c r="P467" i="10"/>
  <c r="W466" i="10"/>
  <c r="T466" i="10"/>
  <c r="R466" i="10"/>
  <c r="P466" i="10"/>
  <c r="W465" i="10"/>
  <c r="T465" i="10"/>
  <c r="R465" i="10"/>
  <c r="P465" i="10"/>
  <c r="W464" i="10"/>
  <c r="T464" i="10"/>
  <c r="R464" i="10"/>
  <c r="P464" i="10"/>
  <c r="W463" i="10"/>
  <c r="T463" i="10"/>
  <c r="R463" i="10"/>
  <c r="P463" i="10"/>
  <c r="W462" i="10"/>
  <c r="T462" i="10"/>
  <c r="R462" i="10"/>
  <c r="P462" i="10"/>
  <c r="W461" i="10"/>
  <c r="T461" i="10"/>
  <c r="R461" i="10"/>
  <c r="P461" i="10"/>
  <c r="W460" i="10"/>
  <c r="T460" i="10"/>
  <c r="R460" i="10"/>
  <c r="P460" i="10"/>
  <c r="W459" i="10"/>
  <c r="T459" i="10"/>
  <c r="R459" i="10"/>
  <c r="P459" i="10"/>
  <c r="W458" i="10"/>
  <c r="T458" i="10"/>
  <c r="R458" i="10"/>
  <c r="P458" i="10"/>
  <c r="W457" i="10"/>
  <c r="T457" i="10"/>
  <c r="R457" i="10"/>
  <c r="P457" i="10"/>
  <c r="W456" i="10"/>
  <c r="T456" i="10"/>
  <c r="R456" i="10"/>
  <c r="P456" i="10"/>
  <c r="W455" i="10"/>
  <c r="T455" i="10"/>
  <c r="R455" i="10"/>
  <c r="P455" i="10"/>
  <c r="W454" i="10"/>
  <c r="T454" i="10"/>
  <c r="R454" i="10"/>
  <c r="P454" i="10"/>
  <c r="W453" i="10"/>
  <c r="T453" i="10"/>
  <c r="R453" i="10"/>
  <c r="P453" i="10"/>
  <c r="W452" i="10"/>
  <c r="T452" i="10"/>
  <c r="R452" i="10"/>
  <c r="P452" i="10"/>
  <c r="W451" i="10"/>
  <c r="T451" i="10"/>
  <c r="R451" i="10"/>
  <c r="P451" i="10"/>
  <c r="W450" i="10"/>
  <c r="T450" i="10"/>
  <c r="R450" i="10"/>
  <c r="P450" i="10"/>
  <c r="W449" i="10"/>
  <c r="T449" i="10"/>
  <c r="R449" i="10"/>
  <c r="P449" i="10"/>
  <c r="W448" i="10"/>
  <c r="T448" i="10"/>
  <c r="R448" i="10"/>
  <c r="P448" i="10"/>
  <c r="W447" i="10"/>
  <c r="T447" i="10"/>
  <c r="R447" i="10"/>
  <c r="P447" i="10"/>
  <c r="W446" i="10"/>
  <c r="T446" i="10"/>
  <c r="R446" i="10"/>
  <c r="P446" i="10"/>
  <c r="W445" i="10"/>
  <c r="T445" i="10"/>
  <c r="R445" i="10"/>
  <c r="P445" i="10"/>
  <c r="W444" i="10"/>
  <c r="T444" i="10"/>
  <c r="R444" i="10"/>
  <c r="P444" i="10"/>
  <c r="W443" i="10"/>
  <c r="T443" i="10"/>
  <c r="R443" i="10"/>
  <c r="P443" i="10"/>
  <c r="W442" i="10"/>
  <c r="T442" i="10"/>
  <c r="R442" i="10"/>
  <c r="P442" i="10"/>
  <c r="W441" i="10"/>
  <c r="T441" i="10"/>
  <c r="R441" i="10"/>
  <c r="P441" i="10"/>
  <c r="W440" i="10"/>
  <c r="T440" i="10"/>
  <c r="R440" i="10"/>
  <c r="P440" i="10"/>
  <c r="W439" i="10"/>
  <c r="T439" i="10"/>
  <c r="R439" i="10"/>
  <c r="P439" i="10"/>
  <c r="W438" i="10"/>
  <c r="T438" i="10"/>
  <c r="R438" i="10"/>
  <c r="P438" i="10"/>
  <c r="W437" i="10"/>
  <c r="T437" i="10"/>
  <c r="R437" i="10"/>
  <c r="P437" i="10"/>
  <c r="W436" i="10"/>
  <c r="T436" i="10"/>
  <c r="R436" i="10"/>
  <c r="P436" i="10"/>
  <c r="W435" i="10"/>
  <c r="T435" i="10"/>
  <c r="R435" i="10"/>
  <c r="P435" i="10"/>
  <c r="W434" i="10"/>
  <c r="T434" i="10"/>
  <c r="R434" i="10"/>
  <c r="P434" i="10"/>
  <c r="W433" i="10"/>
  <c r="T433" i="10"/>
  <c r="R433" i="10"/>
  <c r="P433" i="10"/>
  <c r="W432" i="10"/>
  <c r="T432" i="10"/>
  <c r="R432" i="10"/>
  <c r="P432" i="10"/>
  <c r="W431" i="10"/>
  <c r="T431" i="10"/>
  <c r="R431" i="10"/>
  <c r="P431" i="10"/>
  <c r="W430" i="10"/>
  <c r="T430" i="10"/>
  <c r="R430" i="10"/>
  <c r="P430" i="10"/>
  <c r="W429" i="10"/>
  <c r="T429" i="10"/>
  <c r="R429" i="10"/>
  <c r="P429" i="10"/>
  <c r="W428" i="10"/>
  <c r="T428" i="10"/>
  <c r="R428" i="10"/>
  <c r="P428" i="10"/>
  <c r="W427" i="10"/>
  <c r="T427" i="10"/>
  <c r="R427" i="10"/>
  <c r="P427" i="10"/>
  <c r="W426" i="10"/>
  <c r="T426" i="10"/>
  <c r="R426" i="10"/>
  <c r="P426" i="10"/>
  <c r="W425" i="10"/>
  <c r="T425" i="10"/>
  <c r="R425" i="10"/>
  <c r="P425" i="10"/>
  <c r="W424" i="10"/>
  <c r="T424" i="10"/>
  <c r="R424" i="10"/>
  <c r="P424" i="10"/>
  <c r="W423" i="10"/>
  <c r="T423" i="10"/>
  <c r="R423" i="10"/>
  <c r="P423" i="10"/>
  <c r="W422" i="10"/>
  <c r="T422" i="10"/>
  <c r="R422" i="10"/>
  <c r="P422" i="10"/>
  <c r="W421" i="10"/>
  <c r="T421" i="10"/>
  <c r="R421" i="10"/>
  <c r="P421" i="10"/>
  <c r="W420" i="10"/>
  <c r="T420" i="10"/>
  <c r="R420" i="10"/>
  <c r="P420" i="10"/>
  <c r="W419" i="10"/>
  <c r="T419" i="10"/>
  <c r="R419" i="10"/>
  <c r="P419" i="10"/>
  <c r="W418" i="10"/>
  <c r="T418" i="10"/>
  <c r="R418" i="10"/>
  <c r="P418" i="10"/>
  <c r="W417" i="10"/>
  <c r="T417" i="10"/>
  <c r="R417" i="10"/>
  <c r="P417" i="10"/>
  <c r="W416" i="10"/>
  <c r="T416" i="10"/>
  <c r="R416" i="10"/>
  <c r="P416" i="10"/>
  <c r="W415" i="10"/>
  <c r="T415" i="10"/>
  <c r="R415" i="10"/>
  <c r="P415" i="10"/>
  <c r="W414" i="10"/>
  <c r="T414" i="10"/>
  <c r="R414" i="10"/>
  <c r="P414" i="10"/>
  <c r="W413" i="10"/>
  <c r="T413" i="10"/>
  <c r="R413" i="10"/>
  <c r="P413" i="10"/>
  <c r="W412" i="10"/>
  <c r="T412" i="10"/>
  <c r="R412" i="10"/>
  <c r="P412" i="10"/>
  <c r="W411" i="10"/>
  <c r="T411" i="10"/>
  <c r="R411" i="10"/>
  <c r="P411" i="10"/>
  <c r="W410" i="10"/>
  <c r="T410" i="10"/>
  <c r="R410" i="10"/>
  <c r="P410" i="10"/>
  <c r="W409" i="10"/>
  <c r="T409" i="10"/>
  <c r="R409" i="10"/>
  <c r="P409" i="10"/>
  <c r="W408" i="10"/>
  <c r="T408" i="10"/>
  <c r="R408" i="10"/>
  <c r="P408" i="10"/>
  <c r="W407" i="10"/>
  <c r="T407" i="10"/>
  <c r="R407" i="10"/>
  <c r="P407" i="10"/>
  <c r="W406" i="10"/>
  <c r="T406" i="10"/>
  <c r="R406" i="10"/>
  <c r="P406" i="10"/>
  <c r="W405" i="10"/>
  <c r="T405" i="10"/>
  <c r="R405" i="10"/>
  <c r="P405" i="10"/>
  <c r="W404" i="10"/>
  <c r="T404" i="10"/>
  <c r="R404" i="10"/>
  <c r="P404" i="10"/>
  <c r="W403" i="10"/>
  <c r="T403" i="10"/>
  <c r="R403" i="10"/>
  <c r="P403" i="10"/>
  <c r="W402" i="10"/>
  <c r="T402" i="10"/>
  <c r="R402" i="10"/>
  <c r="P402" i="10"/>
  <c r="W401" i="10"/>
  <c r="T401" i="10"/>
  <c r="R401" i="10"/>
  <c r="P401" i="10"/>
  <c r="W400" i="10"/>
  <c r="T400" i="10"/>
  <c r="R400" i="10"/>
  <c r="P400" i="10"/>
  <c r="W399" i="10"/>
  <c r="T399" i="10"/>
  <c r="R399" i="10"/>
  <c r="P399" i="10"/>
  <c r="W398" i="10"/>
  <c r="T398" i="10"/>
  <c r="R398" i="10"/>
  <c r="P398" i="10"/>
  <c r="W397" i="10"/>
  <c r="T397" i="10"/>
  <c r="R397" i="10"/>
  <c r="P397" i="10"/>
  <c r="W396" i="10"/>
  <c r="T396" i="10"/>
  <c r="R396" i="10"/>
  <c r="P396" i="10"/>
  <c r="W395" i="10"/>
  <c r="T395" i="10"/>
  <c r="R395" i="10"/>
  <c r="P395" i="10"/>
  <c r="W394" i="10"/>
  <c r="T394" i="10"/>
  <c r="R394" i="10"/>
  <c r="P394" i="10"/>
  <c r="W393" i="10"/>
  <c r="T393" i="10"/>
  <c r="R393" i="10"/>
  <c r="P393" i="10"/>
  <c r="W392" i="10"/>
  <c r="T392" i="10"/>
  <c r="R392" i="10"/>
  <c r="P392" i="10"/>
  <c r="W391" i="10"/>
  <c r="T391" i="10"/>
  <c r="R391" i="10"/>
  <c r="P391" i="10"/>
  <c r="W390" i="10"/>
  <c r="T390" i="10"/>
  <c r="R390" i="10"/>
  <c r="P390" i="10"/>
  <c r="W389" i="10"/>
  <c r="T389" i="10"/>
  <c r="R389" i="10"/>
  <c r="P389" i="10"/>
  <c r="W388" i="10"/>
  <c r="T388" i="10"/>
  <c r="R388" i="10"/>
  <c r="P388" i="10"/>
  <c r="W387" i="10"/>
  <c r="T387" i="10"/>
  <c r="R387" i="10"/>
  <c r="P387" i="10"/>
  <c r="W386" i="10"/>
  <c r="T386" i="10"/>
  <c r="R386" i="10"/>
  <c r="P386" i="10"/>
  <c r="W385" i="10"/>
  <c r="T385" i="10"/>
  <c r="R385" i="10"/>
  <c r="P385" i="10"/>
  <c r="W384" i="10"/>
  <c r="T384" i="10"/>
  <c r="R384" i="10"/>
  <c r="P384" i="10"/>
  <c r="W383" i="10"/>
  <c r="T383" i="10"/>
  <c r="R383" i="10"/>
  <c r="P383" i="10"/>
  <c r="W382" i="10"/>
  <c r="T382" i="10"/>
  <c r="R382" i="10"/>
  <c r="P382" i="10"/>
  <c r="W381" i="10"/>
  <c r="T381" i="10"/>
  <c r="R381" i="10"/>
  <c r="P381" i="10"/>
  <c r="W380" i="10"/>
  <c r="T380" i="10"/>
  <c r="R380" i="10"/>
  <c r="P380" i="10"/>
  <c r="W379" i="10"/>
  <c r="T379" i="10"/>
  <c r="R379" i="10"/>
  <c r="P379" i="10"/>
  <c r="W378" i="10"/>
  <c r="T378" i="10"/>
  <c r="R378" i="10"/>
  <c r="P378" i="10"/>
  <c r="W377" i="10"/>
  <c r="T377" i="10"/>
  <c r="R377" i="10"/>
  <c r="P377" i="10"/>
  <c r="W376" i="10"/>
  <c r="T376" i="10"/>
  <c r="R376" i="10"/>
  <c r="P376" i="10"/>
  <c r="W375" i="10"/>
  <c r="T375" i="10"/>
  <c r="R375" i="10"/>
  <c r="P375" i="10"/>
  <c r="W374" i="10"/>
  <c r="T374" i="10"/>
  <c r="R374" i="10"/>
  <c r="P374" i="10"/>
  <c r="W373" i="10"/>
  <c r="T373" i="10"/>
  <c r="R373" i="10"/>
  <c r="P373" i="10"/>
  <c r="W372" i="10"/>
  <c r="T372" i="10"/>
  <c r="R372" i="10"/>
  <c r="P372" i="10"/>
  <c r="W371" i="10"/>
  <c r="T371" i="10"/>
  <c r="R371" i="10"/>
  <c r="P371" i="10"/>
  <c r="W370" i="10"/>
  <c r="T370" i="10"/>
  <c r="R370" i="10"/>
  <c r="P370" i="10"/>
  <c r="W369" i="10"/>
  <c r="T369" i="10"/>
  <c r="R369" i="10"/>
  <c r="P369" i="10"/>
  <c r="W368" i="10"/>
  <c r="T368" i="10"/>
  <c r="R368" i="10"/>
  <c r="P368" i="10"/>
  <c r="W367" i="10"/>
  <c r="T367" i="10"/>
  <c r="R367" i="10"/>
  <c r="P367" i="10"/>
  <c r="W366" i="10"/>
  <c r="T366" i="10"/>
  <c r="R366" i="10"/>
  <c r="P366" i="10"/>
  <c r="W365" i="10"/>
  <c r="T365" i="10"/>
  <c r="R365" i="10"/>
  <c r="P365" i="10"/>
  <c r="W364" i="10"/>
  <c r="T364" i="10"/>
  <c r="R364" i="10"/>
  <c r="P364" i="10"/>
  <c r="W363" i="10"/>
  <c r="T363" i="10"/>
  <c r="R363" i="10"/>
  <c r="P363" i="10"/>
  <c r="W362" i="10"/>
  <c r="T362" i="10"/>
  <c r="R362" i="10"/>
  <c r="P362" i="10"/>
  <c r="W361" i="10"/>
  <c r="T361" i="10"/>
  <c r="R361" i="10"/>
  <c r="P361" i="10"/>
  <c r="W360" i="10"/>
  <c r="T360" i="10"/>
  <c r="R360" i="10"/>
  <c r="P360" i="10"/>
  <c r="W359" i="10"/>
  <c r="T359" i="10"/>
  <c r="R359" i="10"/>
  <c r="P359" i="10"/>
  <c r="W358" i="10"/>
  <c r="T358" i="10"/>
  <c r="R358" i="10"/>
  <c r="P358" i="10"/>
  <c r="W357" i="10"/>
  <c r="T357" i="10"/>
  <c r="R357" i="10"/>
  <c r="P357" i="10"/>
  <c r="W356" i="10"/>
  <c r="T356" i="10"/>
  <c r="R356" i="10"/>
  <c r="P356" i="10"/>
  <c r="W355" i="10"/>
  <c r="T355" i="10"/>
  <c r="R355" i="10"/>
  <c r="P355" i="10"/>
  <c r="W354" i="10"/>
  <c r="T354" i="10"/>
  <c r="R354" i="10"/>
  <c r="P354" i="10"/>
  <c r="W353" i="10"/>
  <c r="T353" i="10"/>
  <c r="R353" i="10"/>
  <c r="P353" i="10"/>
  <c r="W352" i="10"/>
  <c r="T352" i="10"/>
  <c r="R352" i="10"/>
  <c r="P352" i="10"/>
  <c r="W351" i="10"/>
  <c r="T351" i="10"/>
  <c r="R351" i="10"/>
  <c r="P351" i="10"/>
  <c r="W350" i="10"/>
  <c r="T350" i="10"/>
  <c r="R350" i="10"/>
  <c r="P350" i="10"/>
  <c r="W349" i="10"/>
  <c r="T349" i="10"/>
  <c r="R349" i="10"/>
  <c r="P349" i="10"/>
  <c r="W348" i="10"/>
  <c r="T348" i="10"/>
  <c r="R348" i="10"/>
  <c r="P348" i="10"/>
  <c r="W347" i="10"/>
  <c r="T347" i="10"/>
  <c r="R347" i="10"/>
  <c r="P347" i="10"/>
  <c r="W346" i="10"/>
  <c r="T346" i="10"/>
  <c r="R346" i="10"/>
  <c r="P346" i="10"/>
  <c r="W345" i="10"/>
  <c r="T345" i="10"/>
  <c r="R345" i="10"/>
  <c r="P345" i="10"/>
  <c r="W344" i="10"/>
  <c r="T344" i="10"/>
  <c r="R344" i="10"/>
  <c r="P344" i="10"/>
  <c r="W343" i="10"/>
  <c r="T343" i="10"/>
  <c r="R343" i="10"/>
  <c r="P343" i="10"/>
  <c r="W342" i="10"/>
  <c r="T342" i="10"/>
  <c r="R342" i="10"/>
  <c r="P342" i="10"/>
  <c r="W341" i="10"/>
  <c r="T341" i="10"/>
  <c r="R341" i="10"/>
  <c r="P341" i="10"/>
  <c r="W340" i="10"/>
  <c r="T340" i="10"/>
  <c r="R340" i="10"/>
  <c r="P340" i="10"/>
  <c r="W339" i="10"/>
  <c r="T339" i="10"/>
  <c r="R339" i="10"/>
  <c r="P339" i="10"/>
  <c r="W338" i="10"/>
  <c r="T338" i="10"/>
  <c r="R338" i="10"/>
  <c r="P338" i="10"/>
  <c r="W337" i="10"/>
  <c r="T337" i="10"/>
  <c r="R337" i="10"/>
  <c r="P337" i="10"/>
  <c r="W336" i="10"/>
  <c r="T336" i="10"/>
  <c r="R336" i="10"/>
  <c r="P336" i="10"/>
  <c r="W335" i="10"/>
  <c r="T335" i="10"/>
  <c r="R335" i="10"/>
  <c r="P335" i="10"/>
  <c r="W334" i="10"/>
  <c r="T334" i="10"/>
  <c r="R334" i="10"/>
  <c r="P334" i="10"/>
  <c r="W333" i="10"/>
  <c r="T333" i="10"/>
  <c r="R333" i="10"/>
  <c r="P333" i="10"/>
  <c r="W332" i="10"/>
  <c r="T332" i="10"/>
  <c r="R332" i="10"/>
  <c r="P332" i="10"/>
  <c r="W331" i="10"/>
  <c r="T331" i="10"/>
  <c r="R331" i="10"/>
  <c r="P331" i="10"/>
  <c r="W330" i="10"/>
  <c r="T330" i="10"/>
  <c r="R330" i="10"/>
  <c r="P330" i="10"/>
  <c r="W329" i="10"/>
  <c r="T329" i="10"/>
  <c r="R329" i="10"/>
  <c r="P329" i="10"/>
  <c r="W328" i="10"/>
  <c r="T328" i="10"/>
  <c r="R328" i="10"/>
  <c r="P328" i="10"/>
  <c r="W327" i="10"/>
  <c r="T327" i="10"/>
  <c r="R327" i="10"/>
  <c r="P327" i="10"/>
  <c r="W326" i="10"/>
  <c r="T326" i="10"/>
  <c r="R326" i="10"/>
  <c r="P326" i="10"/>
  <c r="W325" i="10"/>
  <c r="T325" i="10"/>
  <c r="R325" i="10"/>
  <c r="P325" i="10"/>
  <c r="W324" i="10"/>
  <c r="T324" i="10"/>
  <c r="R324" i="10"/>
  <c r="P324" i="10"/>
  <c r="W323" i="10"/>
  <c r="T323" i="10"/>
  <c r="R323" i="10"/>
  <c r="P323" i="10"/>
  <c r="W322" i="10"/>
  <c r="T322" i="10"/>
  <c r="R322" i="10"/>
  <c r="P322" i="10"/>
  <c r="W321" i="10"/>
  <c r="T321" i="10"/>
  <c r="R321" i="10"/>
  <c r="P321" i="10"/>
  <c r="W320" i="10"/>
  <c r="T320" i="10"/>
  <c r="R320" i="10"/>
  <c r="P320" i="10"/>
  <c r="W319" i="10"/>
  <c r="T319" i="10"/>
  <c r="R319" i="10"/>
  <c r="P319" i="10"/>
  <c r="W318" i="10"/>
  <c r="T318" i="10"/>
  <c r="R318" i="10"/>
  <c r="P318" i="10"/>
  <c r="W317" i="10"/>
  <c r="T317" i="10"/>
  <c r="R317" i="10"/>
  <c r="P317" i="10"/>
  <c r="W316" i="10"/>
  <c r="T316" i="10"/>
  <c r="R316" i="10"/>
  <c r="P316" i="10"/>
  <c r="W315" i="10"/>
  <c r="T315" i="10"/>
  <c r="R315" i="10"/>
  <c r="P315" i="10"/>
  <c r="W314" i="10"/>
  <c r="T314" i="10"/>
  <c r="R314" i="10"/>
  <c r="P314" i="10"/>
  <c r="W313" i="10"/>
  <c r="T313" i="10"/>
  <c r="R313" i="10"/>
  <c r="P313" i="10"/>
  <c r="W312" i="10"/>
  <c r="T312" i="10"/>
  <c r="R312" i="10"/>
  <c r="P312" i="10"/>
  <c r="W311" i="10"/>
  <c r="T311" i="10"/>
  <c r="R311" i="10"/>
  <c r="P311" i="10"/>
  <c r="W310" i="10"/>
  <c r="T310" i="10"/>
  <c r="R310" i="10"/>
  <c r="P310" i="10"/>
  <c r="W309" i="10"/>
  <c r="T309" i="10"/>
  <c r="R309" i="10"/>
  <c r="P309" i="10"/>
  <c r="W308" i="10"/>
  <c r="T308" i="10"/>
  <c r="R308" i="10"/>
  <c r="P308" i="10"/>
  <c r="W307" i="10"/>
  <c r="T307" i="10"/>
  <c r="R307" i="10"/>
  <c r="P307" i="10"/>
  <c r="W306" i="10"/>
  <c r="T306" i="10"/>
  <c r="R306" i="10"/>
  <c r="P306" i="10"/>
  <c r="W305" i="10"/>
  <c r="T305" i="10"/>
  <c r="R305" i="10"/>
  <c r="P305" i="10"/>
  <c r="W304" i="10"/>
  <c r="T304" i="10"/>
  <c r="R304" i="10"/>
  <c r="P304" i="10"/>
  <c r="W303" i="10"/>
  <c r="T303" i="10"/>
  <c r="R303" i="10"/>
  <c r="P303" i="10"/>
  <c r="W302" i="10"/>
  <c r="T302" i="10"/>
  <c r="R302" i="10"/>
  <c r="P302" i="10"/>
  <c r="W301" i="10"/>
  <c r="T301" i="10"/>
  <c r="R301" i="10"/>
  <c r="P301" i="10"/>
  <c r="W300" i="10"/>
  <c r="T300" i="10"/>
  <c r="R300" i="10"/>
  <c r="P300" i="10"/>
  <c r="W299" i="10"/>
  <c r="T299" i="10"/>
  <c r="R299" i="10"/>
  <c r="P299" i="10"/>
  <c r="W298" i="10"/>
  <c r="T298" i="10"/>
  <c r="R298" i="10"/>
  <c r="P298" i="10"/>
  <c r="W297" i="10"/>
  <c r="T297" i="10"/>
  <c r="R297" i="10"/>
  <c r="P297" i="10"/>
  <c r="W296" i="10"/>
  <c r="T296" i="10"/>
  <c r="R296" i="10"/>
  <c r="P296" i="10"/>
  <c r="W295" i="10"/>
  <c r="T295" i="10"/>
  <c r="R295" i="10"/>
  <c r="P295" i="10"/>
  <c r="W294" i="10"/>
  <c r="T294" i="10"/>
  <c r="R294" i="10"/>
  <c r="P294" i="10"/>
  <c r="W293" i="10"/>
  <c r="T293" i="10"/>
  <c r="R293" i="10"/>
  <c r="P293" i="10"/>
  <c r="W292" i="10"/>
  <c r="T292" i="10"/>
  <c r="R292" i="10"/>
  <c r="P292" i="10"/>
  <c r="W291" i="10"/>
  <c r="T291" i="10"/>
  <c r="R291" i="10"/>
  <c r="P291" i="10"/>
  <c r="W290" i="10"/>
  <c r="T290" i="10"/>
  <c r="R290" i="10"/>
  <c r="P290" i="10"/>
  <c r="W289" i="10"/>
  <c r="T289" i="10"/>
  <c r="R289" i="10"/>
  <c r="P289" i="10"/>
  <c r="W288" i="10"/>
  <c r="T288" i="10"/>
  <c r="R288" i="10"/>
  <c r="P288" i="10"/>
  <c r="W287" i="10"/>
  <c r="T287" i="10"/>
  <c r="R287" i="10"/>
  <c r="P287" i="10"/>
  <c r="W286" i="10"/>
  <c r="T286" i="10"/>
  <c r="R286" i="10"/>
  <c r="P286" i="10"/>
  <c r="W285" i="10"/>
  <c r="T285" i="10"/>
  <c r="R285" i="10"/>
  <c r="P285" i="10"/>
  <c r="W284" i="10"/>
  <c r="T284" i="10"/>
  <c r="R284" i="10"/>
  <c r="P284" i="10"/>
  <c r="W283" i="10"/>
  <c r="T283" i="10"/>
  <c r="R283" i="10"/>
  <c r="P283" i="10"/>
  <c r="W282" i="10"/>
  <c r="T282" i="10"/>
  <c r="R282" i="10"/>
  <c r="P282" i="10"/>
  <c r="W281" i="10"/>
  <c r="T281" i="10"/>
  <c r="R281" i="10"/>
  <c r="P281" i="10"/>
  <c r="W280" i="10"/>
  <c r="T280" i="10"/>
  <c r="R280" i="10"/>
  <c r="P280" i="10"/>
  <c r="W279" i="10"/>
  <c r="T279" i="10"/>
  <c r="R279" i="10"/>
  <c r="P279" i="10"/>
  <c r="W278" i="10"/>
  <c r="T278" i="10"/>
  <c r="R278" i="10"/>
  <c r="P278" i="10"/>
  <c r="W277" i="10"/>
  <c r="T277" i="10"/>
  <c r="R277" i="10"/>
  <c r="P277" i="10"/>
  <c r="W276" i="10"/>
  <c r="T276" i="10"/>
  <c r="R276" i="10"/>
  <c r="P276" i="10"/>
  <c r="W275" i="10"/>
  <c r="T275" i="10"/>
  <c r="R275" i="10"/>
  <c r="P275" i="10"/>
  <c r="W274" i="10"/>
  <c r="T274" i="10"/>
  <c r="R274" i="10"/>
  <c r="P274" i="10"/>
  <c r="W273" i="10"/>
  <c r="T273" i="10"/>
  <c r="R273" i="10"/>
  <c r="P273" i="10"/>
  <c r="W272" i="10"/>
  <c r="T272" i="10"/>
  <c r="R272" i="10"/>
  <c r="P272" i="10"/>
  <c r="W271" i="10"/>
  <c r="T271" i="10"/>
  <c r="R271" i="10"/>
  <c r="P271" i="10"/>
  <c r="W270" i="10"/>
  <c r="T270" i="10"/>
  <c r="R270" i="10"/>
  <c r="P270" i="10"/>
  <c r="W269" i="10"/>
  <c r="T269" i="10"/>
  <c r="R269" i="10"/>
  <c r="P269" i="10"/>
  <c r="W268" i="10"/>
  <c r="T268" i="10"/>
  <c r="R268" i="10"/>
  <c r="P268" i="10"/>
  <c r="W267" i="10"/>
  <c r="T267" i="10"/>
  <c r="R267" i="10"/>
  <c r="P267" i="10"/>
  <c r="W266" i="10"/>
  <c r="T266" i="10"/>
  <c r="R266" i="10"/>
  <c r="P266" i="10"/>
  <c r="W265" i="10"/>
  <c r="T265" i="10"/>
  <c r="R265" i="10"/>
  <c r="P265" i="10"/>
  <c r="W264" i="10"/>
  <c r="T264" i="10"/>
  <c r="R264" i="10"/>
  <c r="P264" i="10"/>
  <c r="W263" i="10"/>
  <c r="T263" i="10"/>
  <c r="R263" i="10"/>
  <c r="P263" i="10"/>
  <c r="W262" i="10"/>
  <c r="T262" i="10"/>
  <c r="R262" i="10"/>
  <c r="P262" i="10"/>
  <c r="W261" i="10"/>
  <c r="T261" i="10"/>
  <c r="R261" i="10"/>
  <c r="P261" i="10"/>
  <c r="W260" i="10"/>
  <c r="T260" i="10"/>
  <c r="R260" i="10"/>
  <c r="P260" i="10"/>
  <c r="W259" i="10"/>
  <c r="T259" i="10"/>
  <c r="R259" i="10"/>
  <c r="P259" i="10"/>
  <c r="W258" i="10"/>
  <c r="T258" i="10"/>
  <c r="R258" i="10"/>
  <c r="P258" i="10"/>
  <c r="W257" i="10"/>
  <c r="T257" i="10"/>
  <c r="R257" i="10"/>
  <c r="P257" i="10"/>
  <c r="W256" i="10"/>
  <c r="T256" i="10"/>
  <c r="R256" i="10"/>
  <c r="P256" i="10"/>
  <c r="W255" i="10"/>
  <c r="T255" i="10"/>
  <c r="R255" i="10"/>
  <c r="P255" i="10"/>
  <c r="W254" i="10"/>
  <c r="T254" i="10"/>
  <c r="R254" i="10"/>
  <c r="P254" i="10"/>
  <c r="W253" i="10"/>
  <c r="T253" i="10"/>
  <c r="R253" i="10"/>
  <c r="P253" i="10"/>
  <c r="W252" i="10"/>
  <c r="T252" i="10"/>
  <c r="R252" i="10"/>
  <c r="P252" i="10"/>
  <c r="W251" i="10"/>
  <c r="T251" i="10"/>
  <c r="R251" i="10"/>
  <c r="P251" i="10"/>
  <c r="W250" i="10"/>
  <c r="T250" i="10"/>
  <c r="R250" i="10"/>
  <c r="P250" i="10"/>
  <c r="W249" i="10"/>
  <c r="T249" i="10"/>
  <c r="R249" i="10"/>
  <c r="P249" i="10"/>
  <c r="W248" i="10"/>
  <c r="T248" i="10"/>
  <c r="R248" i="10"/>
  <c r="P248" i="10"/>
  <c r="W247" i="10"/>
  <c r="T247" i="10"/>
  <c r="R247" i="10"/>
  <c r="P247" i="10"/>
  <c r="W246" i="10"/>
  <c r="T246" i="10"/>
  <c r="R246" i="10"/>
  <c r="P246" i="10"/>
  <c r="W245" i="10"/>
  <c r="T245" i="10"/>
  <c r="R245" i="10"/>
  <c r="P245" i="10"/>
  <c r="W244" i="10"/>
  <c r="T244" i="10"/>
  <c r="R244" i="10"/>
  <c r="P244" i="10"/>
  <c r="W243" i="10"/>
  <c r="T243" i="10"/>
  <c r="R243" i="10"/>
  <c r="P243" i="10"/>
  <c r="W242" i="10"/>
  <c r="T242" i="10"/>
  <c r="R242" i="10"/>
  <c r="P242" i="10"/>
  <c r="W241" i="10"/>
  <c r="T241" i="10"/>
  <c r="R241" i="10"/>
  <c r="P241" i="10"/>
  <c r="W240" i="10"/>
  <c r="T240" i="10"/>
  <c r="R240" i="10"/>
  <c r="P240" i="10"/>
  <c r="W239" i="10"/>
  <c r="T239" i="10"/>
  <c r="R239" i="10"/>
  <c r="P239" i="10"/>
  <c r="W238" i="10"/>
  <c r="T238" i="10"/>
  <c r="R238" i="10"/>
  <c r="P238" i="10"/>
  <c r="W237" i="10"/>
  <c r="T237" i="10"/>
  <c r="R237" i="10"/>
  <c r="P237" i="10"/>
  <c r="W236" i="10"/>
  <c r="T236" i="10"/>
  <c r="R236" i="10"/>
  <c r="P236" i="10"/>
  <c r="W235" i="10"/>
  <c r="T235" i="10"/>
  <c r="R235" i="10"/>
  <c r="P235" i="10"/>
  <c r="W234" i="10"/>
  <c r="T234" i="10"/>
  <c r="R234" i="10"/>
  <c r="P234" i="10"/>
  <c r="W233" i="10"/>
  <c r="T233" i="10"/>
  <c r="R233" i="10"/>
  <c r="P233" i="10"/>
  <c r="W232" i="10"/>
  <c r="T232" i="10"/>
  <c r="R232" i="10"/>
  <c r="P232" i="10"/>
  <c r="W231" i="10"/>
  <c r="T231" i="10"/>
  <c r="R231" i="10"/>
  <c r="P231" i="10"/>
  <c r="W230" i="10"/>
  <c r="T230" i="10"/>
  <c r="R230" i="10"/>
  <c r="P230" i="10"/>
  <c r="W229" i="10"/>
  <c r="T229" i="10"/>
  <c r="R229" i="10"/>
  <c r="P229" i="10"/>
  <c r="W228" i="10"/>
  <c r="T228" i="10"/>
  <c r="R228" i="10"/>
  <c r="P228" i="10"/>
  <c r="W227" i="10"/>
  <c r="T227" i="10"/>
  <c r="R227" i="10"/>
  <c r="P227" i="10"/>
  <c r="W226" i="10"/>
  <c r="T226" i="10"/>
  <c r="R226" i="10"/>
  <c r="P226" i="10"/>
  <c r="W225" i="10"/>
  <c r="T225" i="10"/>
  <c r="R225" i="10"/>
  <c r="P225" i="10"/>
  <c r="W224" i="10"/>
  <c r="T224" i="10"/>
  <c r="R224" i="10"/>
  <c r="P224" i="10"/>
  <c r="W223" i="10"/>
  <c r="T223" i="10"/>
  <c r="R223" i="10"/>
  <c r="P223" i="10"/>
  <c r="W222" i="10"/>
  <c r="T222" i="10"/>
  <c r="R222" i="10"/>
  <c r="P222" i="10"/>
  <c r="W221" i="10"/>
  <c r="T221" i="10"/>
  <c r="R221" i="10"/>
  <c r="P221" i="10"/>
  <c r="W220" i="10"/>
  <c r="T220" i="10"/>
  <c r="R220" i="10"/>
  <c r="P220" i="10"/>
  <c r="W219" i="10"/>
  <c r="T219" i="10"/>
  <c r="R219" i="10"/>
  <c r="P219" i="10"/>
  <c r="W218" i="10"/>
  <c r="T218" i="10"/>
  <c r="R218" i="10"/>
  <c r="P218" i="10"/>
  <c r="W217" i="10"/>
  <c r="T217" i="10"/>
  <c r="R217" i="10"/>
  <c r="P217" i="10"/>
  <c r="W216" i="10"/>
  <c r="T216" i="10"/>
  <c r="R216" i="10"/>
  <c r="P216" i="10"/>
  <c r="W215" i="10"/>
  <c r="T215" i="10"/>
  <c r="R215" i="10"/>
  <c r="P215" i="10"/>
  <c r="W214" i="10"/>
  <c r="T214" i="10"/>
  <c r="R214" i="10"/>
  <c r="P214" i="10"/>
  <c r="W213" i="10"/>
  <c r="T213" i="10"/>
  <c r="R213" i="10"/>
  <c r="P213" i="10"/>
  <c r="W212" i="10"/>
  <c r="T212" i="10"/>
  <c r="R212" i="10"/>
  <c r="P212" i="10"/>
  <c r="W211" i="10"/>
  <c r="T211" i="10"/>
  <c r="R211" i="10"/>
  <c r="P211" i="10"/>
  <c r="W210" i="10"/>
  <c r="T210" i="10"/>
  <c r="R210" i="10"/>
  <c r="P210" i="10"/>
  <c r="W209" i="10"/>
  <c r="T209" i="10"/>
  <c r="R209" i="10"/>
  <c r="P209" i="10"/>
  <c r="W208" i="10"/>
  <c r="T208" i="10"/>
  <c r="R208" i="10"/>
  <c r="P208" i="10"/>
  <c r="W207" i="10"/>
  <c r="T207" i="10"/>
  <c r="R207" i="10"/>
  <c r="P207" i="10"/>
  <c r="W206" i="10"/>
  <c r="T206" i="10"/>
  <c r="R206" i="10"/>
  <c r="P206" i="10"/>
  <c r="W205" i="10"/>
  <c r="T205" i="10"/>
  <c r="R205" i="10"/>
  <c r="P205" i="10"/>
  <c r="W204" i="10"/>
  <c r="T204" i="10"/>
  <c r="R204" i="10"/>
  <c r="P204" i="10"/>
  <c r="W203" i="10"/>
  <c r="T203" i="10"/>
  <c r="R203" i="10"/>
  <c r="P203" i="10"/>
  <c r="W202" i="10"/>
  <c r="T202" i="10"/>
  <c r="R202" i="10"/>
  <c r="P202" i="10"/>
  <c r="W201" i="10"/>
  <c r="T201" i="10"/>
  <c r="R201" i="10"/>
  <c r="P201" i="10"/>
  <c r="W200" i="10"/>
  <c r="T200" i="10"/>
  <c r="R200" i="10"/>
  <c r="P200" i="10"/>
  <c r="W199" i="10"/>
  <c r="T199" i="10"/>
  <c r="R199" i="10"/>
  <c r="P199" i="10"/>
  <c r="W198" i="10"/>
  <c r="T198" i="10"/>
  <c r="R198" i="10"/>
  <c r="P198" i="10"/>
  <c r="W197" i="10"/>
  <c r="T197" i="10"/>
  <c r="R197" i="10"/>
  <c r="P197" i="10"/>
  <c r="W196" i="10"/>
  <c r="T196" i="10"/>
  <c r="R196" i="10"/>
  <c r="P196" i="10"/>
  <c r="W195" i="10"/>
  <c r="T195" i="10"/>
  <c r="R195" i="10"/>
  <c r="P195" i="10"/>
  <c r="W194" i="10"/>
  <c r="T194" i="10"/>
  <c r="R194" i="10"/>
  <c r="P194" i="10"/>
  <c r="W193" i="10"/>
  <c r="T193" i="10"/>
  <c r="R193" i="10"/>
  <c r="P193" i="10"/>
  <c r="W192" i="10"/>
  <c r="T192" i="10"/>
  <c r="R192" i="10"/>
  <c r="P192" i="10"/>
  <c r="W191" i="10"/>
  <c r="T191" i="10"/>
  <c r="R191" i="10"/>
  <c r="P191" i="10"/>
  <c r="W190" i="10"/>
  <c r="T190" i="10"/>
  <c r="R190" i="10"/>
  <c r="P190" i="10"/>
  <c r="W189" i="10"/>
  <c r="T189" i="10"/>
  <c r="R189" i="10"/>
  <c r="P189" i="10"/>
  <c r="W188" i="10"/>
  <c r="T188" i="10"/>
  <c r="R188" i="10"/>
  <c r="P188" i="10"/>
  <c r="W187" i="10"/>
  <c r="T187" i="10"/>
  <c r="R187" i="10"/>
  <c r="P187" i="10"/>
  <c r="W186" i="10"/>
  <c r="T186" i="10"/>
  <c r="R186" i="10"/>
  <c r="P186" i="10"/>
  <c r="W185" i="10"/>
  <c r="T185" i="10"/>
  <c r="R185" i="10"/>
  <c r="P185" i="10"/>
  <c r="W184" i="10"/>
  <c r="T184" i="10"/>
  <c r="R184" i="10"/>
  <c r="P184" i="10"/>
  <c r="W183" i="10"/>
  <c r="T183" i="10"/>
  <c r="R183" i="10"/>
  <c r="P183" i="10"/>
  <c r="W182" i="10"/>
  <c r="T182" i="10"/>
  <c r="R182" i="10"/>
  <c r="P182" i="10"/>
  <c r="W181" i="10"/>
  <c r="T181" i="10"/>
  <c r="R181" i="10"/>
  <c r="P181" i="10"/>
  <c r="W180" i="10"/>
  <c r="T180" i="10"/>
  <c r="R180" i="10"/>
  <c r="P180" i="10"/>
  <c r="W179" i="10"/>
  <c r="T179" i="10"/>
  <c r="R179" i="10"/>
  <c r="P179" i="10"/>
  <c r="W178" i="10"/>
  <c r="T178" i="10"/>
  <c r="R178" i="10"/>
  <c r="P178" i="10"/>
  <c r="W177" i="10"/>
  <c r="T177" i="10"/>
  <c r="R177" i="10"/>
  <c r="P177" i="10"/>
  <c r="W176" i="10"/>
  <c r="T176" i="10"/>
  <c r="R176" i="10"/>
  <c r="P176" i="10"/>
  <c r="W175" i="10"/>
  <c r="T175" i="10"/>
  <c r="R175" i="10"/>
  <c r="P175" i="10"/>
  <c r="W174" i="10"/>
  <c r="T174" i="10"/>
  <c r="R174" i="10"/>
  <c r="P174" i="10"/>
  <c r="W173" i="10"/>
  <c r="T173" i="10"/>
  <c r="R173" i="10"/>
  <c r="P173" i="10"/>
  <c r="W172" i="10"/>
  <c r="T172" i="10"/>
  <c r="R172" i="10"/>
  <c r="P172" i="10"/>
  <c r="W171" i="10"/>
  <c r="T171" i="10"/>
  <c r="R171" i="10"/>
  <c r="P171" i="10"/>
  <c r="W170" i="10"/>
  <c r="T170" i="10"/>
  <c r="R170" i="10"/>
  <c r="P170" i="10"/>
  <c r="W169" i="10"/>
  <c r="T169" i="10"/>
  <c r="R169" i="10"/>
  <c r="P169" i="10"/>
  <c r="W168" i="10"/>
  <c r="T168" i="10"/>
  <c r="R168" i="10"/>
  <c r="P168" i="10"/>
  <c r="W167" i="10"/>
  <c r="T167" i="10"/>
  <c r="R167" i="10"/>
  <c r="P167" i="10"/>
  <c r="W166" i="10"/>
  <c r="T166" i="10"/>
  <c r="R166" i="10"/>
  <c r="P166" i="10"/>
  <c r="W165" i="10"/>
  <c r="T165" i="10"/>
  <c r="R165" i="10"/>
  <c r="P165" i="10"/>
  <c r="W164" i="10"/>
  <c r="T164" i="10"/>
  <c r="R164" i="10"/>
  <c r="P164" i="10"/>
  <c r="W163" i="10"/>
  <c r="T163" i="10"/>
  <c r="R163" i="10"/>
  <c r="P163" i="10"/>
  <c r="W162" i="10"/>
  <c r="T162" i="10"/>
  <c r="R162" i="10"/>
  <c r="P162" i="10"/>
  <c r="W161" i="10"/>
  <c r="T161" i="10"/>
  <c r="R161" i="10"/>
  <c r="P161" i="10"/>
  <c r="W160" i="10"/>
  <c r="T160" i="10"/>
  <c r="R160" i="10"/>
  <c r="P160" i="10"/>
  <c r="W159" i="10"/>
  <c r="T159" i="10"/>
  <c r="R159" i="10"/>
  <c r="P159" i="10"/>
  <c r="W158" i="10"/>
  <c r="T158" i="10"/>
  <c r="R158" i="10"/>
  <c r="P158" i="10"/>
  <c r="W157" i="10"/>
  <c r="T157" i="10"/>
  <c r="R157" i="10"/>
  <c r="P157" i="10"/>
  <c r="W156" i="10"/>
  <c r="T156" i="10"/>
  <c r="R156" i="10"/>
  <c r="P156" i="10"/>
  <c r="W155" i="10"/>
  <c r="T155" i="10"/>
  <c r="R155" i="10"/>
  <c r="P155" i="10"/>
  <c r="W154" i="10"/>
  <c r="T154" i="10"/>
  <c r="R154" i="10"/>
  <c r="P154" i="10"/>
  <c r="W153" i="10"/>
  <c r="T153" i="10"/>
  <c r="R153" i="10"/>
  <c r="P153" i="10"/>
  <c r="W152" i="10"/>
  <c r="T152" i="10"/>
  <c r="R152" i="10"/>
  <c r="P152" i="10"/>
  <c r="W151" i="10"/>
  <c r="T151" i="10"/>
  <c r="R151" i="10"/>
  <c r="P151" i="10"/>
  <c r="W150" i="10"/>
  <c r="T150" i="10"/>
  <c r="R150" i="10"/>
  <c r="P150" i="10"/>
  <c r="W149" i="10"/>
  <c r="T149" i="10"/>
  <c r="R149" i="10"/>
  <c r="P149" i="10"/>
  <c r="W148" i="10"/>
  <c r="T148" i="10"/>
  <c r="R148" i="10"/>
  <c r="P148" i="10"/>
  <c r="W147" i="10"/>
  <c r="T147" i="10"/>
  <c r="R147" i="10"/>
  <c r="P147" i="10"/>
  <c r="W146" i="10"/>
  <c r="T146" i="10"/>
  <c r="R146" i="10"/>
  <c r="P146" i="10"/>
  <c r="W145" i="10"/>
  <c r="T145" i="10"/>
  <c r="R145" i="10"/>
  <c r="P145" i="10"/>
  <c r="W144" i="10"/>
  <c r="T144" i="10"/>
  <c r="R144" i="10"/>
  <c r="P144" i="10"/>
  <c r="W143" i="10"/>
  <c r="T143" i="10"/>
  <c r="R143" i="10"/>
  <c r="P143" i="10"/>
  <c r="W142" i="10"/>
  <c r="T142" i="10"/>
  <c r="R142" i="10"/>
  <c r="P142" i="10"/>
  <c r="W141" i="10"/>
  <c r="T141" i="10"/>
  <c r="R141" i="10"/>
  <c r="P141" i="10"/>
  <c r="W140" i="10"/>
  <c r="T140" i="10"/>
  <c r="R140" i="10"/>
  <c r="P140" i="10"/>
  <c r="W139" i="10"/>
  <c r="T139" i="10"/>
  <c r="R139" i="10"/>
  <c r="P139" i="10"/>
  <c r="W138" i="10"/>
  <c r="T138" i="10"/>
  <c r="R138" i="10"/>
  <c r="P138" i="10"/>
  <c r="W137" i="10"/>
  <c r="T137" i="10"/>
  <c r="R137" i="10"/>
  <c r="P137" i="10"/>
  <c r="W136" i="10"/>
  <c r="T136" i="10"/>
  <c r="R136" i="10"/>
  <c r="P136" i="10"/>
  <c r="W135" i="10"/>
  <c r="T135" i="10"/>
  <c r="R135" i="10"/>
  <c r="P135" i="10"/>
  <c r="W134" i="10"/>
  <c r="T134" i="10"/>
  <c r="R134" i="10"/>
  <c r="P134" i="10"/>
  <c r="W133" i="10"/>
  <c r="T133" i="10"/>
  <c r="R133" i="10"/>
  <c r="P133" i="10"/>
  <c r="W132" i="10"/>
  <c r="T132" i="10"/>
  <c r="R132" i="10"/>
  <c r="P132" i="10"/>
  <c r="W131" i="10"/>
  <c r="T131" i="10"/>
  <c r="R131" i="10"/>
  <c r="P131" i="10"/>
  <c r="W130" i="10"/>
  <c r="T130" i="10"/>
  <c r="R130" i="10"/>
  <c r="P130" i="10"/>
  <c r="W129" i="10"/>
  <c r="T129" i="10"/>
  <c r="R129" i="10"/>
  <c r="P129" i="10"/>
  <c r="W128" i="10"/>
  <c r="T128" i="10"/>
  <c r="R128" i="10"/>
  <c r="P128" i="10"/>
  <c r="W127" i="10"/>
  <c r="T127" i="10"/>
  <c r="R127" i="10"/>
  <c r="P127" i="10"/>
  <c r="W126" i="10"/>
  <c r="T126" i="10"/>
  <c r="R126" i="10"/>
  <c r="P126" i="10"/>
  <c r="W125" i="10"/>
  <c r="T125" i="10"/>
  <c r="R125" i="10"/>
  <c r="P125" i="10"/>
  <c r="W124" i="10"/>
  <c r="T124" i="10"/>
  <c r="R124" i="10"/>
  <c r="P124" i="10"/>
  <c r="W123" i="10"/>
  <c r="T123" i="10"/>
  <c r="R123" i="10"/>
  <c r="P123" i="10"/>
  <c r="W122" i="10"/>
  <c r="T122" i="10"/>
  <c r="R122" i="10"/>
  <c r="P122" i="10"/>
  <c r="W121" i="10"/>
  <c r="T121" i="10"/>
  <c r="R121" i="10"/>
  <c r="P121" i="10"/>
  <c r="W120" i="10"/>
  <c r="T120" i="10"/>
  <c r="R120" i="10"/>
  <c r="P120" i="10"/>
  <c r="W119" i="10"/>
  <c r="T119" i="10"/>
  <c r="R119" i="10"/>
  <c r="P119" i="10"/>
  <c r="W118" i="10"/>
  <c r="T118" i="10"/>
  <c r="R118" i="10"/>
  <c r="P118" i="10"/>
  <c r="W117" i="10"/>
  <c r="T117" i="10"/>
  <c r="R117" i="10"/>
  <c r="P117" i="10"/>
  <c r="W116" i="10"/>
  <c r="T116" i="10"/>
  <c r="R116" i="10"/>
  <c r="P116" i="10"/>
  <c r="W115" i="10"/>
  <c r="T115" i="10"/>
  <c r="R115" i="10"/>
  <c r="P115" i="10"/>
  <c r="W114" i="10"/>
  <c r="T114" i="10"/>
  <c r="R114" i="10"/>
  <c r="P114" i="10"/>
  <c r="W113" i="10"/>
  <c r="T113" i="10"/>
  <c r="R113" i="10"/>
  <c r="P113" i="10"/>
  <c r="W112" i="10"/>
  <c r="T112" i="10"/>
  <c r="R112" i="10"/>
  <c r="P112" i="10"/>
  <c r="W111" i="10"/>
  <c r="T111" i="10"/>
  <c r="R111" i="10"/>
  <c r="P111" i="10"/>
  <c r="W110" i="10"/>
  <c r="T110" i="10"/>
  <c r="R110" i="10"/>
  <c r="P110" i="10"/>
  <c r="W109" i="10"/>
  <c r="T109" i="10"/>
  <c r="R109" i="10"/>
  <c r="P109" i="10"/>
  <c r="W108" i="10"/>
  <c r="T108" i="10"/>
  <c r="R108" i="10"/>
  <c r="P108" i="10"/>
  <c r="W107" i="10"/>
  <c r="T107" i="10"/>
  <c r="R107" i="10"/>
  <c r="P107" i="10"/>
  <c r="W106" i="10"/>
  <c r="T106" i="10"/>
  <c r="R106" i="10"/>
  <c r="P106" i="10"/>
  <c r="W105" i="10"/>
  <c r="T105" i="10"/>
  <c r="R105" i="10"/>
  <c r="P105" i="10"/>
  <c r="W104" i="10"/>
  <c r="T104" i="10"/>
  <c r="R104" i="10"/>
  <c r="P104" i="10"/>
  <c r="W103" i="10"/>
  <c r="T103" i="10"/>
  <c r="R103" i="10"/>
  <c r="P103" i="10"/>
  <c r="W102" i="10"/>
  <c r="T102" i="10"/>
  <c r="R102" i="10"/>
  <c r="P102" i="10"/>
  <c r="W101" i="10"/>
  <c r="T101" i="10"/>
  <c r="R101" i="10"/>
  <c r="P101" i="10"/>
  <c r="W100" i="10"/>
  <c r="T100" i="10"/>
  <c r="R100" i="10"/>
  <c r="P100" i="10"/>
  <c r="W99" i="10"/>
  <c r="T99" i="10"/>
  <c r="R99" i="10"/>
  <c r="P99" i="10"/>
  <c r="W98" i="10"/>
  <c r="T98" i="10"/>
  <c r="R98" i="10"/>
  <c r="P98" i="10"/>
  <c r="W97" i="10"/>
  <c r="T97" i="10"/>
  <c r="R97" i="10"/>
  <c r="P97" i="10"/>
  <c r="W96" i="10"/>
  <c r="T96" i="10"/>
  <c r="R96" i="10"/>
  <c r="P96" i="10"/>
  <c r="W95" i="10"/>
  <c r="T95" i="10"/>
  <c r="R95" i="10"/>
  <c r="P95" i="10"/>
  <c r="W94" i="10"/>
  <c r="T94" i="10"/>
  <c r="R94" i="10"/>
  <c r="P94" i="10"/>
  <c r="W93" i="10"/>
  <c r="T93" i="10"/>
  <c r="R93" i="10"/>
  <c r="P93" i="10"/>
  <c r="W92" i="10"/>
  <c r="T92" i="10"/>
  <c r="R92" i="10"/>
  <c r="P92" i="10"/>
  <c r="W91" i="10"/>
  <c r="T91" i="10"/>
  <c r="R91" i="10"/>
  <c r="P91" i="10"/>
  <c r="W90" i="10"/>
  <c r="T90" i="10"/>
  <c r="R90" i="10"/>
  <c r="P90" i="10"/>
  <c r="W89" i="10"/>
  <c r="T89" i="10"/>
  <c r="R89" i="10"/>
  <c r="P89" i="10"/>
  <c r="W88" i="10"/>
  <c r="T88" i="10"/>
  <c r="R88" i="10"/>
  <c r="P88" i="10"/>
  <c r="W87" i="10"/>
  <c r="T87" i="10"/>
  <c r="R87" i="10"/>
  <c r="P87" i="10"/>
  <c r="W86" i="10"/>
  <c r="T86" i="10"/>
  <c r="R86" i="10"/>
  <c r="P86" i="10"/>
  <c r="W85" i="10"/>
  <c r="T85" i="10"/>
  <c r="R85" i="10"/>
  <c r="P85" i="10"/>
  <c r="W84" i="10"/>
  <c r="T84" i="10"/>
  <c r="R84" i="10"/>
  <c r="P84" i="10"/>
  <c r="W83" i="10"/>
  <c r="T83" i="10"/>
  <c r="R83" i="10"/>
  <c r="P83" i="10"/>
  <c r="W82" i="10"/>
  <c r="T82" i="10"/>
  <c r="R82" i="10"/>
  <c r="P82" i="10"/>
  <c r="W81" i="10"/>
  <c r="T81" i="10"/>
  <c r="R81" i="10"/>
  <c r="P81" i="10"/>
  <c r="W80" i="10"/>
  <c r="T80" i="10"/>
  <c r="R80" i="10"/>
  <c r="P80" i="10"/>
  <c r="W79" i="10"/>
  <c r="T79" i="10"/>
  <c r="R79" i="10"/>
  <c r="P79" i="10"/>
  <c r="W78" i="10"/>
  <c r="T78" i="10"/>
  <c r="R78" i="10"/>
  <c r="P78" i="10"/>
  <c r="W77" i="10"/>
  <c r="T77" i="10"/>
  <c r="R77" i="10"/>
  <c r="P77" i="10"/>
  <c r="W76" i="10"/>
  <c r="T76" i="10"/>
  <c r="R76" i="10"/>
  <c r="P76" i="10"/>
  <c r="W75" i="10"/>
  <c r="T75" i="10"/>
  <c r="R75" i="10"/>
  <c r="P75" i="10"/>
  <c r="W74" i="10"/>
  <c r="T74" i="10"/>
  <c r="R74" i="10"/>
  <c r="P74" i="10"/>
  <c r="W73" i="10"/>
  <c r="T73" i="10"/>
  <c r="R73" i="10"/>
  <c r="P73" i="10"/>
  <c r="W72" i="10"/>
  <c r="T72" i="10"/>
  <c r="R72" i="10"/>
  <c r="P72" i="10"/>
  <c r="W71" i="10"/>
  <c r="T71" i="10"/>
  <c r="R71" i="10"/>
  <c r="P71" i="10"/>
  <c r="W70" i="10"/>
  <c r="T70" i="10"/>
  <c r="R70" i="10"/>
  <c r="P70" i="10"/>
  <c r="W69" i="10"/>
  <c r="T69" i="10"/>
  <c r="R69" i="10"/>
  <c r="P69" i="10"/>
  <c r="W68" i="10"/>
  <c r="T68" i="10"/>
  <c r="R68" i="10"/>
  <c r="P68" i="10"/>
  <c r="W67" i="10"/>
  <c r="T67" i="10"/>
  <c r="R67" i="10"/>
  <c r="P67" i="10"/>
  <c r="W66" i="10"/>
  <c r="T66" i="10"/>
  <c r="R66" i="10"/>
  <c r="P66" i="10"/>
  <c r="W65" i="10"/>
  <c r="T65" i="10"/>
  <c r="R65" i="10"/>
  <c r="P65" i="10"/>
  <c r="W64" i="10"/>
  <c r="T64" i="10"/>
  <c r="R64" i="10"/>
  <c r="P64" i="10"/>
  <c r="W63" i="10"/>
  <c r="T63" i="10"/>
  <c r="R63" i="10"/>
  <c r="P63" i="10"/>
  <c r="W62" i="10"/>
  <c r="T62" i="10"/>
  <c r="R62" i="10"/>
  <c r="P62" i="10"/>
  <c r="W61" i="10"/>
  <c r="T61" i="10"/>
  <c r="R61" i="10"/>
  <c r="P61" i="10"/>
  <c r="W60" i="10"/>
  <c r="T60" i="10"/>
  <c r="R60" i="10"/>
  <c r="P60" i="10"/>
  <c r="W59" i="10"/>
  <c r="T59" i="10"/>
  <c r="R59" i="10"/>
  <c r="P59" i="10"/>
  <c r="W58" i="10"/>
  <c r="T58" i="10"/>
  <c r="R58" i="10"/>
  <c r="P58" i="10"/>
  <c r="W57" i="10"/>
  <c r="T57" i="10"/>
  <c r="R57" i="10"/>
  <c r="P57" i="10"/>
  <c r="W56" i="10"/>
  <c r="T56" i="10"/>
  <c r="R56" i="10"/>
  <c r="P56" i="10"/>
  <c r="W55" i="10"/>
  <c r="T55" i="10"/>
  <c r="R55" i="10"/>
  <c r="P55" i="10"/>
  <c r="W54" i="10"/>
  <c r="T54" i="10"/>
  <c r="R54" i="10"/>
  <c r="P54" i="10"/>
  <c r="W53" i="10"/>
  <c r="T53" i="10"/>
  <c r="R53" i="10"/>
  <c r="P53" i="10"/>
  <c r="W52" i="10"/>
  <c r="T52" i="10"/>
  <c r="R52" i="10"/>
  <c r="P52" i="10"/>
  <c r="W51" i="10"/>
  <c r="T51" i="10"/>
  <c r="R51" i="10"/>
  <c r="P51" i="10"/>
  <c r="W50" i="10"/>
  <c r="T50" i="10"/>
  <c r="R50" i="10"/>
  <c r="P50" i="10"/>
  <c r="W49" i="10"/>
  <c r="T49" i="10"/>
  <c r="R49" i="10"/>
  <c r="P49" i="10"/>
  <c r="W48" i="10"/>
  <c r="T48" i="10"/>
  <c r="R48" i="10"/>
  <c r="P48" i="10"/>
  <c r="W47" i="10"/>
  <c r="T47" i="10"/>
  <c r="R47" i="10"/>
  <c r="P47" i="10"/>
  <c r="W46" i="10"/>
  <c r="T46" i="10"/>
  <c r="R46" i="10"/>
  <c r="P46" i="10"/>
  <c r="W45" i="10"/>
  <c r="T45" i="10"/>
  <c r="R45" i="10"/>
  <c r="P45" i="10"/>
  <c r="W44" i="10"/>
  <c r="T44" i="10"/>
  <c r="R44" i="10"/>
  <c r="P44" i="10"/>
  <c r="W43" i="10"/>
  <c r="T43" i="10"/>
  <c r="R43" i="10"/>
  <c r="P43" i="10"/>
  <c r="W42" i="10"/>
  <c r="T42" i="10"/>
  <c r="R42" i="10"/>
  <c r="P42" i="10"/>
  <c r="W41" i="10"/>
  <c r="T41" i="10"/>
  <c r="R41" i="10"/>
  <c r="P41" i="10"/>
  <c r="W40" i="10"/>
  <c r="T40" i="10"/>
  <c r="R40" i="10"/>
  <c r="P40" i="10"/>
  <c r="W39" i="10"/>
  <c r="T39" i="10"/>
  <c r="R39" i="10"/>
  <c r="P39" i="10"/>
  <c r="W38" i="10"/>
  <c r="T38" i="10"/>
  <c r="R38" i="10"/>
  <c r="P38" i="10"/>
  <c r="W37" i="10"/>
  <c r="T37" i="10"/>
  <c r="R37" i="10"/>
  <c r="P37" i="10"/>
  <c r="W36" i="10"/>
  <c r="T36" i="10"/>
  <c r="R36" i="10"/>
  <c r="P36" i="10"/>
  <c r="W35" i="10"/>
  <c r="T35" i="10"/>
  <c r="R35" i="10"/>
  <c r="P35" i="10"/>
  <c r="W34" i="10"/>
  <c r="T34" i="10"/>
  <c r="R34" i="10"/>
  <c r="P34" i="10"/>
  <c r="W33" i="10"/>
  <c r="T33" i="10"/>
  <c r="R33" i="10"/>
  <c r="P33" i="10"/>
  <c r="W32" i="10"/>
  <c r="T32" i="10"/>
  <c r="R32" i="10"/>
  <c r="P32" i="10"/>
  <c r="W31" i="10"/>
  <c r="T31" i="10"/>
  <c r="R31" i="10"/>
  <c r="P31" i="10"/>
  <c r="W30" i="10"/>
  <c r="T30" i="10"/>
  <c r="R30" i="10"/>
  <c r="P30" i="10"/>
  <c r="W29" i="10"/>
  <c r="T29" i="10"/>
  <c r="R29" i="10"/>
  <c r="P29" i="10"/>
  <c r="W28" i="10"/>
  <c r="T28" i="10"/>
  <c r="R28" i="10"/>
  <c r="P28" i="10"/>
  <c r="W27" i="10"/>
  <c r="T27" i="10"/>
  <c r="R27" i="10"/>
  <c r="P27" i="10"/>
  <c r="W26" i="10"/>
  <c r="T26" i="10"/>
  <c r="R26" i="10"/>
  <c r="P26" i="10"/>
  <c r="W25" i="10"/>
  <c r="T25" i="10"/>
  <c r="R25" i="10"/>
  <c r="P25" i="10"/>
  <c r="W24" i="10"/>
  <c r="T24" i="10"/>
  <c r="R24" i="10"/>
  <c r="P24" i="10"/>
  <c r="W23" i="10"/>
  <c r="T23" i="10"/>
  <c r="R23" i="10"/>
  <c r="P23" i="10"/>
  <c r="W22" i="10"/>
  <c r="T22" i="10"/>
  <c r="R22" i="10"/>
  <c r="P22" i="10"/>
  <c r="W21" i="10"/>
  <c r="T21" i="10"/>
  <c r="R21" i="10"/>
  <c r="P21" i="10"/>
  <c r="W20" i="10"/>
  <c r="T20" i="10"/>
  <c r="R20" i="10"/>
  <c r="P20" i="10"/>
  <c r="W19" i="10"/>
  <c r="T19" i="10"/>
  <c r="R19" i="10"/>
  <c r="P19" i="10"/>
  <c r="W18" i="10"/>
  <c r="T18" i="10"/>
  <c r="R18" i="10"/>
  <c r="P18" i="10"/>
  <c r="W17" i="10"/>
  <c r="T17" i="10"/>
  <c r="R17" i="10"/>
  <c r="P17" i="10"/>
  <c r="W16" i="10"/>
  <c r="T16" i="10"/>
  <c r="R16" i="10"/>
  <c r="P16" i="10"/>
  <c r="W15" i="10"/>
  <c r="T15" i="10"/>
  <c r="R15" i="10"/>
  <c r="P15" i="10"/>
  <c r="W14" i="10"/>
  <c r="T14" i="10"/>
  <c r="R14" i="10"/>
  <c r="P14" i="10"/>
  <c r="W13" i="10"/>
  <c r="T13" i="10"/>
  <c r="R13" i="10"/>
  <c r="P13" i="10"/>
  <c r="W12" i="10"/>
  <c r="T12" i="10"/>
  <c r="R12" i="10"/>
  <c r="P12" i="10"/>
  <c r="W11" i="10"/>
  <c r="T11" i="10"/>
  <c r="R11" i="10"/>
  <c r="P11" i="10"/>
  <c r="W10" i="10"/>
  <c r="T10" i="10"/>
  <c r="R10" i="10"/>
  <c r="P10" i="10"/>
  <c r="W9" i="10"/>
  <c r="T9" i="10"/>
  <c r="R9" i="10"/>
  <c r="P9" i="10"/>
  <c r="W8" i="10"/>
  <c r="T8" i="10"/>
  <c r="R8" i="10"/>
  <c r="P8" i="10"/>
  <c r="W7" i="10"/>
  <c r="T7" i="10"/>
  <c r="R7" i="10"/>
  <c r="P7" i="10"/>
  <c r="W6" i="10"/>
  <c r="T6" i="10"/>
  <c r="R6" i="10"/>
  <c r="P6" i="10"/>
  <c r="W5" i="10"/>
  <c r="T5" i="10"/>
  <c r="R5" i="10"/>
  <c r="P5" i="10"/>
  <c r="Q36" i="8" l="1"/>
  <c r="AN419" i="8" l="1"/>
  <c r="AM419" i="8"/>
  <c r="AJ419" i="8"/>
  <c r="AD419" i="8"/>
  <c r="AC419" i="8"/>
  <c r="AB419" i="8"/>
  <c r="AA419" i="8"/>
  <c r="Z419" i="8"/>
  <c r="Y419" i="8"/>
  <c r="X419" i="8"/>
  <c r="W419" i="8"/>
  <c r="V419" i="8"/>
  <c r="U419" i="8"/>
  <c r="T419" i="8"/>
  <c r="Q419" i="8"/>
  <c r="O419" i="8"/>
  <c r="AN418" i="8"/>
  <c r="AM418" i="8"/>
  <c r="AJ418" i="8"/>
  <c r="AD418" i="8"/>
  <c r="AC418" i="8"/>
  <c r="AB418" i="8"/>
  <c r="AA418" i="8"/>
  <c r="Z418" i="8"/>
  <c r="Y418" i="8"/>
  <c r="X418" i="8"/>
  <c r="W418" i="8"/>
  <c r="V418" i="8"/>
  <c r="U418" i="8"/>
  <c r="T418" i="8"/>
  <c r="Q418" i="8"/>
  <c r="O418" i="8"/>
  <c r="AN417" i="8"/>
  <c r="AM417" i="8"/>
  <c r="AJ417" i="8"/>
  <c r="AD417" i="8"/>
  <c r="AC417" i="8"/>
  <c r="AB417" i="8"/>
  <c r="AA417" i="8"/>
  <c r="Z417" i="8"/>
  <c r="Y417" i="8"/>
  <c r="X417" i="8"/>
  <c r="W417" i="8"/>
  <c r="V417" i="8"/>
  <c r="U417" i="8"/>
  <c r="T417" i="8"/>
  <c r="Q417" i="8"/>
  <c r="O417" i="8"/>
  <c r="AN416" i="8"/>
  <c r="AM416" i="8"/>
  <c r="AP416" i="8" s="1"/>
  <c r="AJ416" i="8"/>
  <c r="AD416" i="8"/>
  <c r="AC416" i="8"/>
  <c r="AB416" i="8"/>
  <c r="AA416" i="8"/>
  <c r="Z416" i="8"/>
  <c r="Y416" i="8"/>
  <c r="X416" i="8"/>
  <c r="W416" i="8"/>
  <c r="V416" i="8"/>
  <c r="U416" i="8"/>
  <c r="T416" i="8"/>
  <c r="Q416" i="8"/>
  <c r="O416" i="8"/>
  <c r="AN415" i="8"/>
  <c r="AM415" i="8"/>
  <c r="AJ415" i="8"/>
  <c r="AD415" i="8"/>
  <c r="AC415" i="8"/>
  <c r="AB415" i="8"/>
  <c r="AA415" i="8"/>
  <c r="Z415" i="8"/>
  <c r="Y415" i="8"/>
  <c r="X415" i="8"/>
  <c r="W415" i="8"/>
  <c r="V415" i="8"/>
  <c r="U415" i="8"/>
  <c r="T415" i="8"/>
  <c r="Q415" i="8"/>
  <c r="O415" i="8"/>
  <c r="AN414" i="8"/>
  <c r="AM414" i="8"/>
  <c r="AJ414" i="8"/>
  <c r="AD414" i="8"/>
  <c r="AC414" i="8"/>
  <c r="AB414" i="8"/>
  <c r="AA414" i="8"/>
  <c r="Z414" i="8"/>
  <c r="Y414" i="8"/>
  <c r="X414" i="8"/>
  <c r="W414" i="8"/>
  <c r="V414" i="8"/>
  <c r="U414" i="8"/>
  <c r="T414" i="8"/>
  <c r="Q414" i="8"/>
  <c r="O414" i="8"/>
  <c r="AN413" i="8"/>
  <c r="AM413" i="8"/>
  <c r="AJ413" i="8"/>
  <c r="AD413" i="8"/>
  <c r="AC413" i="8"/>
  <c r="AB413" i="8"/>
  <c r="AA413" i="8"/>
  <c r="Z413" i="8"/>
  <c r="Y413" i="8"/>
  <c r="X413" i="8"/>
  <c r="W413" i="8"/>
  <c r="V413" i="8"/>
  <c r="U413" i="8"/>
  <c r="T413" i="8"/>
  <c r="Q413" i="8"/>
  <c r="O413" i="8"/>
  <c r="AN412" i="8"/>
  <c r="AM412" i="8"/>
  <c r="AJ412" i="8"/>
  <c r="AD412" i="8"/>
  <c r="AC412" i="8"/>
  <c r="AB412" i="8"/>
  <c r="AA412" i="8"/>
  <c r="Z412" i="8"/>
  <c r="Y412" i="8"/>
  <c r="X412" i="8"/>
  <c r="W412" i="8"/>
  <c r="V412" i="8"/>
  <c r="U412" i="8"/>
  <c r="T412" i="8"/>
  <c r="O412" i="8"/>
  <c r="AN411" i="8"/>
  <c r="AM411" i="8"/>
  <c r="AJ411" i="8"/>
  <c r="AD411" i="8"/>
  <c r="AC411" i="8"/>
  <c r="AB411" i="8"/>
  <c r="AA411" i="8"/>
  <c r="Z411" i="8"/>
  <c r="Y411" i="8"/>
  <c r="X411" i="8"/>
  <c r="W411" i="8"/>
  <c r="V411" i="8"/>
  <c r="U411" i="8"/>
  <c r="T411" i="8"/>
  <c r="Q411" i="8"/>
  <c r="O411" i="8"/>
  <c r="AN410" i="8"/>
  <c r="AM410" i="8"/>
  <c r="AJ410" i="8"/>
  <c r="AD410" i="8"/>
  <c r="AC410" i="8"/>
  <c r="AB410" i="8"/>
  <c r="AA410" i="8"/>
  <c r="Z410" i="8"/>
  <c r="Y410" i="8"/>
  <c r="X410" i="8"/>
  <c r="W410" i="8"/>
  <c r="V410" i="8"/>
  <c r="U410" i="8"/>
  <c r="T410" i="8"/>
  <c r="O410" i="8"/>
  <c r="AN409" i="8"/>
  <c r="AM409" i="8"/>
  <c r="AJ409" i="8"/>
  <c r="AD409" i="8"/>
  <c r="AC409" i="8"/>
  <c r="AB409" i="8"/>
  <c r="AA409" i="8"/>
  <c r="AP409" i="8" s="1"/>
  <c r="Z409" i="8"/>
  <c r="Y409" i="8"/>
  <c r="X409" i="8"/>
  <c r="W409" i="8"/>
  <c r="V409" i="8"/>
  <c r="U409" i="8"/>
  <c r="T409" i="8"/>
  <c r="Q409" i="8"/>
  <c r="O409" i="8"/>
  <c r="AN408" i="8"/>
  <c r="AM408" i="8"/>
  <c r="AJ408" i="8"/>
  <c r="AD408" i="8"/>
  <c r="AC408" i="8"/>
  <c r="AB408" i="8"/>
  <c r="AA408" i="8"/>
  <c r="Z408" i="8"/>
  <c r="Y408" i="8"/>
  <c r="X408" i="8"/>
  <c r="W408" i="8"/>
  <c r="V408" i="8"/>
  <c r="U408" i="8"/>
  <c r="T408" i="8"/>
  <c r="Q408" i="8"/>
  <c r="O408" i="8"/>
  <c r="AN407" i="8"/>
  <c r="AM407" i="8"/>
  <c r="AJ407" i="8"/>
  <c r="AD407" i="8"/>
  <c r="AC407" i="8"/>
  <c r="AB407" i="8"/>
  <c r="AA407" i="8"/>
  <c r="Z407" i="8"/>
  <c r="Y407" i="8"/>
  <c r="X407" i="8"/>
  <c r="W407" i="8"/>
  <c r="V407" i="8"/>
  <c r="U407" i="8"/>
  <c r="T407" i="8"/>
  <c r="Q407" i="8"/>
  <c r="O407" i="8"/>
  <c r="AN406" i="8"/>
  <c r="AM406" i="8"/>
  <c r="AJ406" i="8"/>
  <c r="AD406" i="8"/>
  <c r="AC406" i="8"/>
  <c r="AB406" i="8"/>
  <c r="AA406" i="8"/>
  <c r="Z406" i="8"/>
  <c r="Y406" i="8"/>
  <c r="X406" i="8"/>
  <c r="W406" i="8"/>
  <c r="V406" i="8"/>
  <c r="U406" i="8"/>
  <c r="T406" i="8"/>
  <c r="Q406" i="8"/>
  <c r="O406" i="8"/>
  <c r="AN405" i="8"/>
  <c r="AM405" i="8"/>
  <c r="AJ405" i="8"/>
  <c r="AD405" i="8"/>
  <c r="AC405" i="8"/>
  <c r="AB405" i="8"/>
  <c r="AA405" i="8"/>
  <c r="Z405" i="8"/>
  <c r="Y405" i="8"/>
  <c r="X405" i="8"/>
  <c r="W405" i="8"/>
  <c r="V405" i="8"/>
  <c r="U405" i="8"/>
  <c r="T405" i="8"/>
  <c r="Q405" i="8"/>
  <c r="O405" i="8"/>
  <c r="AN404" i="8"/>
  <c r="AM404" i="8"/>
  <c r="AJ404" i="8"/>
  <c r="AD404" i="8"/>
  <c r="AC404" i="8"/>
  <c r="AB404" i="8"/>
  <c r="AA404" i="8"/>
  <c r="Z404" i="8"/>
  <c r="Y404" i="8"/>
  <c r="X404" i="8"/>
  <c r="W404" i="8"/>
  <c r="V404" i="8"/>
  <c r="U404" i="8"/>
  <c r="T404" i="8"/>
  <c r="Q404" i="8"/>
  <c r="O404" i="8"/>
  <c r="AN403" i="8"/>
  <c r="AM403" i="8"/>
  <c r="AJ403" i="8"/>
  <c r="AD403" i="8"/>
  <c r="AC403" i="8"/>
  <c r="AB403" i="8"/>
  <c r="AA403" i="8"/>
  <c r="Z403" i="8"/>
  <c r="Y403" i="8"/>
  <c r="X403" i="8"/>
  <c r="W403" i="8"/>
  <c r="V403" i="8"/>
  <c r="U403" i="8"/>
  <c r="T403" i="8"/>
  <c r="O403" i="8"/>
  <c r="AN402" i="8"/>
  <c r="AM402" i="8"/>
  <c r="AJ402" i="8"/>
  <c r="AD402" i="8"/>
  <c r="AC402" i="8"/>
  <c r="AB402" i="8"/>
  <c r="AA402" i="8"/>
  <c r="AP402" i="8" s="1"/>
  <c r="Z402" i="8"/>
  <c r="Y402" i="8"/>
  <c r="X402" i="8"/>
  <c r="W402" i="8"/>
  <c r="V402" i="8"/>
  <c r="U402" i="8"/>
  <c r="T402" i="8"/>
  <c r="Q402" i="8"/>
  <c r="O402" i="8"/>
  <c r="AN401" i="8"/>
  <c r="AM401" i="8"/>
  <c r="AJ401" i="8"/>
  <c r="AD401" i="8"/>
  <c r="AC401" i="8"/>
  <c r="AB401" i="8"/>
  <c r="AA401" i="8"/>
  <c r="Z401" i="8"/>
  <c r="Y401" i="8"/>
  <c r="X401" i="8"/>
  <c r="W401" i="8"/>
  <c r="V401" i="8"/>
  <c r="U401" i="8"/>
  <c r="T401" i="8"/>
  <c r="Q401" i="8"/>
  <c r="O401" i="8"/>
  <c r="AN400" i="8"/>
  <c r="AM400" i="8"/>
  <c r="AJ400" i="8"/>
  <c r="AD400" i="8"/>
  <c r="AC400" i="8"/>
  <c r="AB400" i="8"/>
  <c r="AA400" i="8"/>
  <c r="Z400" i="8"/>
  <c r="Y400" i="8"/>
  <c r="X400" i="8"/>
  <c r="W400" i="8"/>
  <c r="V400" i="8"/>
  <c r="U400" i="8"/>
  <c r="T400" i="8"/>
  <c r="Q400" i="8"/>
  <c r="O400" i="8"/>
  <c r="AN399" i="8"/>
  <c r="AM399" i="8"/>
  <c r="AJ399" i="8"/>
  <c r="AD399" i="8"/>
  <c r="AC399" i="8"/>
  <c r="AB399" i="8"/>
  <c r="AA399" i="8"/>
  <c r="Z399" i="8"/>
  <c r="Y399" i="8"/>
  <c r="X399" i="8"/>
  <c r="W399" i="8"/>
  <c r="V399" i="8"/>
  <c r="U399" i="8"/>
  <c r="T399" i="8"/>
  <c r="Q399" i="8"/>
  <c r="O399" i="8"/>
  <c r="AN398" i="8"/>
  <c r="AM398" i="8"/>
  <c r="AJ398" i="8"/>
  <c r="AD398" i="8"/>
  <c r="AC398" i="8"/>
  <c r="AB398" i="8"/>
  <c r="AA398" i="8"/>
  <c r="Z398" i="8"/>
  <c r="Y398" i="8"/>
  <c r="X398" i="8"/>
  <c r="W398" i="8"/>
  <c r="V398" i="8"/>
  <c r="U398" i="8"/>
  <c r="T398" i="8"/>
  <c r="Q398" i="8"/>
  <c r="O398" i="8"/>
  <c r="AN397" i="8"/>
  <c r="AM397" i="8"/>
  <c r="AJ397" i="8"/>
  <c r="AD397" i="8"/>
  <c r="AC397" i="8"/>
  <c r="AB397" i="8"/>
  <c r="AA397" i="8"/>
  <c r="Z397" i="8"/>
  <c r="Y397" i="8"/>
  <c r="X397" i="8"/>
  <c r="W397" i="8"/>
  <c r="V397" i="8"/>
  <c r="U397" i="8"/>
  <c r="T397" i="8"/>
  <c r="Q397" i="8"/>
  <c r="O397" i="8"/>
  <c r="AN396" i="8"/>
  <c r="AM396" i="8"/>
  <c r="AJ396" i="8"/>
  <c r="AD396" i="8"/>
  <c r="AC396" i="8"/>
  <c r="AB396" i="8"/>
  <c r="AA396" i="8"/>
  <c r="Z396" i="8"/>
  <c r="Y396" i="8"/>
  <c r="X396" i="8"/>
  <c r="W396" i="8"/>
  <c r="V396" i="8"/>
  <c r="U396" i="8"/>
  <c r="T396" i="8"/>
  <c r="Q396" i="8"/>
  <c r="O396" i="8"/>
  <c r="AN395" i="8"/>
  <c r="AM395" i="8"/>
  <c r="AP395" i="8" s="1"/>
  <c r="AJ395" i="8"/>
  <c r="AF395" i="8"/>
  <c r="AD395" i="8"/>
  <c r="AC395" i="8"/>
  <c r="AB395" i="8"/>
  <c r="AA395" i="8"/>
  <c r="Z395" i="8"/>
  <c r="Y395" i="8"/>
  <c r="X395" i="8"/>
  <c r="W395" i="8"/>
  <c r="V395" i="8"/>
  <c r="U395" i="8"/>
  <c r="T395" i="8"/>
  <c r="Q395" i="8"/>
  <c r="O395" i="8"/>
  <c r="AN394" i="8"/>
  <c r="AM394" i="8"/>
  <c r="AJ394" i="8"/>
  <c r="AD394" i="8"/>
  <c r="AC394" i="8"/>
  <c r="AB394" i="8"/>
  <c r="AA394" i="8"/>
  <c r="Z394" i="8"/>
  <c r="Y394" i="8"/>
  <c r="X394" i="8"/>
  <c r="W394" i="8"/>
  <c r="V394" i="8"/>
  <c r="U394" i="8"/>
  <c r="T394" i="8"/>
  <c r="Q394" i="8"/>
  <c r="O394" i="8"/>
  <c r="AN393" i="8"/>
  <c r="AM393" i="8"/>
  <c r="AJ393" i="8"/>
  <c r="AF393" i="8"/>
  <c r="AD393" i="8"/>
  <c r="AC393" i="8"/>
  <c r="AB393" i="8"/>
  <c r="AA393" i="8"/>
  <c r="Z393" i="8"/>
  <c r="Y393" i="8"/>
  <c r="X393" i="8"/>
  <c r="W393" i="8"/>
  <c r="V393" i="8"/>
  <c r="U393" i="8"/>
  <c r="T393" i="8"/>
  <c r="Q393" i="8"/>
  <c r="O393" i="8"/>
  <c r="AN392" i="8"/>
  <c r="AM392" i="8"/>
  <c r="AJ392" i="8"/>
  <c r="AD392" i="8"/>
  <c r="AC392" i="8"/>
  <c r="AB392" i="8"/>
  <c r="AA392" i="8"/>
  <c r="AP392" i="8" s="1"/>
  <c r="Z392" i="8"/>
  <c r="Y392" i="8"/>
  <c r="X392" i="8"/>
  <c r="W392" i="8"/>
  <c r="V392" i="8"/>
  <c r="U392" i="8"/>
  <c r="T392" i="8"/>
  <c r="O392" i="8"/>
  <c r="AN391" i="8"/>
  <c r="AM391" i="8"/>
  <c r="AJ391" i="8"/>
  <c r="AD391" i="8"/>
  <c r="AC391" i="8"/>
  <c r="AB391" i="8"/>
  <c r="AA391" i="8"/>
  <c r="Z391" i="8"/>
  <c r="Y391" i="8"/>
  <c r="X391" i="8"/>
  <c r="W391" i="8"/>
  <c r="V391" i="8"/>
  <c r="U391" i="8"/>
  <c r="T391" i="8"/>
  <c r="Q391" i="8"/>
  <c r="O391" i="8"/>
  <c r="AN390" i="8"/>
  <c r="AP390" i="8" s="1"/>
  <c r="AM390" i="8"/>
  <c r="AJ390" i="8"/>
  <c r="AD390" i="8"/>
  <c r="AC390" i="8"/>
  <c r="AB390" i="8"/>
  <c r="AA390" i="8"/>
  <c r="Z390" i="8"/>
  <c r="Y390" i="8"/>
  <c r="X390" i="8"/>
  <c r="W390" i="8"/>
  <c r="V390" i="8"/>
  <c r="U390" i="8"/>
  <c r="T390" i="8"/>
  <c r="O390" i="8"/>
  <c r="AN389" i="8"/>
  <c r="AM389" i="8"/>
  <c r="AJ389" i="8"/>
  <c r="AD389" i="8"/>
  <c r="AC389" i="8"/>
  <c r="AB389" i="8"/>
  <c r="AA389" i="8"/>
  <c r="Z389" i="8"/>
  <c r="Y389" i="8"/>
  <c r="X389" i="8"/>
  <c r="W389" i="8"/>
  <c r="V389" i="8"/>
  <c r="U389" i="8"/>
  <c r="T389" i="8"/>
  <c r="Q389" i="8"/>
  <c r="O389" i="8"/>
  <c r="AN388" i="8"/>
  <c r="AM388" i="8"/>
  <c r="AJ388" i="8"/>
  <c r="AD388" i="8"/>
  <c r="AC388" i="8"/>
  <c r="AB388" i="8"/>
  <c r="AA388" i="8"/>
  <c r="Z388" i="8"/>
  <c r="Y388" i="8"/>
  <c r="X388" i="8"/>
  <c r="W388" i="8"/>
  <c r="V388" i="8"/>
  <c r="U388" i="8"/>
  <c r="T388" i="8"/>
  <c r="Q388" i="8"/>
  <c r="O388" i="8"/>
  <c r="AN387" i="8"/>
  <c r="AM387" i="8"/>
  <c r="AP387" i="8" s="1"/>
  <c r="AJ387" i="8"/>
  <c r="AD387" i="8"/>
  <c r="AC387" i="8"/>
  <c r="AB387" i="8"/>
  <c r="AA387" i="8"/>
  <c r="Z387" i="8"/>
  <c r="Y387" i="8"/>
  <c r="X387" i="8"/>
  <c r="W387" i="8"/>
  <c r="V387" i="8"/>
  <c r="U387" i="8"/>
  <c r="T387" i="8"/>
  <c r="Q387" i="8"/>
  <c r="O387" i="8"/>
  <c r="AN386" i="8"/>
  <c r="AM386" i="8"/>
  <c r="AJ386" i="8"/>
  <c r="AD386" i="8"/>
  <c r="AC386" i="8"/>
  <c r="AB386" i="8"/>
  <c r="AA386" i="8"/>
  <c r="Z386" i="8"/>
  <c r="Y386" i="8"/>
  <c r="X386" i="8"/>
  <c r="W386" i="8"/>
  <c r="V386" i="8"/>
  <c r="U386" i="8"/>
  <c r="T386" i="8"/>
  <c r="Q386" i="8"/>
  <c r="O386" i="8"/>
  <c r="AN385" i="8"/>
  <c r="AM385" i="8"/>
  <c r="AJ385" i="8"/>
  <c r="AD385" i="8"/>
  <c r="AC385" i="8"/>
  <c r="AB385" i="8"/>
  <c r="AA385" i="8"/>
  <c r="Z385" i="8"/>
  <c r="Y385" i="8"/>
  <c r="X385" i="8"/>
  <c r="W385" i="8"/>
  <c r="V385" i="8"/>
  <c r="U385" i="8"/>
  <c r="T385" i="8"/>
  <c r="Q385" i="8"/>
  <c r="O385" i="8"/>
  <c r="AN384" i="8"/>
  <c r="AM384" i="8"/>
  <c r="AJ384" i="8"/>
  <c r="AD384" i="8"/>
  <c r="AC384" i="8"/>
  <c r="AB384" i="8"/>
  <c r="AA384" i="8"/>
  <c r="Z384" i="8"/>
  <c r="Y384" i="8"/>
  <c r="X384" i="8"/>
  <c r="W384" i="8"/>
  <c r="V384" i="8"/>
  <c r="U384" i="8"/>
  <c r="T384" i="8"/>
  <c r="Q384" i="8"/>
  <c r="O384" i="8"/>
  <c r="AN383" i="8"/>
  <c r="AP383" i="8" s="1"/>
  <c r="AM383" i="8"/>
  <c r="AJ383" i="8"/>
  <c r="AD383" i="8"/>
  <c r="AC383" i="8"/>
  <c r="AB383" i="8"/>
  <c r="AA383" i="8"/>
  <c r="Z383" i="8"/>
  <c r="Y383" i="8"/>
  <c r="X383" i="8"/>
  <c r="W383" i="8"/>
  <c r="V383" i="8"/>
  <c r="U383" i="8"/>
  <c r="T383" i="8"/>
  <c r="Q383" i="8"/>
  <c r="O383" i="8"/>
  <c r="AN382" i="8"/>
  <c r="AM382" i="8"/>
  <c r="AJ382" i="8"/>
  <c r="AD382" i="8"/>
  <c r="AC382" i="8"/>
  <c r="AB382" i="8"/>
  <c r="AA382" i="8"/>
  <c r="Z382" i="8"/>
  <c r="Y382" i="8"/>
  <c r="X382" i="8"/>
  <c r="W382" i="8"/>
  <c r="V382" i="8"/>
  <c r="U382" i="8"/>
  <c r="T382" i="8"/>
  <c r="Q382" i="8"/>
  <c r="O382" i="8"/>
  <c r="AN381" i="8"/>
  <c r="AM381" i="8"/>
  <c r="AJ381" i="8"/>
  <c r="AD381" i="8"/>
  <c r="AC381" i="8"/>
  <c r="AB381" i="8"/>
  <c r="AA381" i="8"/>
  <c r="Z381" i="8"/>
  <c r="Y381" i="8"/>
  <c r="X381" i="8"/>
  <c r="W381" i="8"/>
  <c r="V381" i="8"/>
  <c r="U381" i="8"/>
  <c r="T381" i="8"/>
  <c r="O381" i="8"/>
  <c r="AN380" i="8"/>
  <c r="AM380" i="8"/>
  <c r="AJ380" i="8"/>
  <c r="AD380" i="8"/>
  <c r="AC380" i="8"/>
  <c r="AB380" i="8"/>
  <c r="AA380" i="8"/>
  <c r="Z380" i="8"/>
  <c r="Y380" i="8"/>
  <c r="X380" i="8"/>
  <c r="W380" i="8"/>
  <c r="V380" i="8"/>
  <c r="U380" i="8"/>
  <c r="T380" i="8"/>
  <c r="O380" i="8"/>
  <c r="AN379" i="8"/>
  <c r="AM379" i="8"/>
  <c r="AJ379" i="8"/>
  <c r="AD379" i="8"/>
  <c r="AC379" i="8"/>
  <c r="AB379" i="8"/>
  <c r="AA379" i="8"/>
  <c r="Z379" i="8"/>
  <c r="Y379" i="8"/>
  <c r="X379" i="8"/>
  <c r="W379" i="8"/>
  <c r="V379" i="8"/>
  <c r="U379" i="8"/>
  <c r="T379" i="8"/>
  <c r="Q379" i="8"/>
  <c r="O379" i="8"/>
  <c r="AN378" i="8"/>
  <c r="AM378" i="8"/>
  <c r="AJ378" i="8"/>
  <c r="AD378" i="8"/>
  <c r="AC378" i="8"/>
  <c r="AB378" i="8"/>
  <c r="AA378" i="8"/>
  <c r="AP378" i="8" s="1"/>
  <c r="Z378" i="8"/>
  <c r="Y378" i="8"/>
  <c r="X378" i="8"/>
  <c r="W378" i="8"/>
  <c r="V378" i="8"/>
  <c r="U378" i="8"/>
  <c r="T378" i="8"/>
  <c r="Q378" i="8"/>
  <c r="O378" i="8"/>
  <c r="AN377" i="8"/>
  <c r="AM377" i="8"/>
  <c r="AJ377" i="8"/>
  <c r="AD377" i="8"/>
  <c r="AC377" i="8"/>
  <c r="AB377" i="8"/>
  <c r="AA377" i="8"/>
  <c r="Z377" i="8"/>
  <c r="Y377" i="8"/>
  <c r="X377" i="8"/>
  <c r="W377" i="8"/>
  <c r="V377" i="8"/>
  <c r="U377" i="8"/>
  <c r="T377" i="8"/>
  <c r="Q377" i="8"/>
  <c r="O377" i="8"/>
  <c r="AN376" i="8"/>
  <c r="AM376" i="8"/>
  <c r="AJ376" i="8"/>
  <c r="AD376" i="8"/>
  <c r="AC376" i="8"/>
  <c r="AB376" i="8"/>
  <c r="AA376" i="8"/>
  <c r="Z376" i="8"/>
  <c r="Y376" i="8"/>
  <c r="X376" i="8"/>
  <c r="W376" i="8"/>
  <c r="V376" i="8"/>
  <c r="U376" i="8"/>
  <c r="T376" i="8"/>
  <c r="Q376" i="8"/>
  <c r="O376" i="8"/>
  <c r="AN375" i="8"/>
  <c r="AM375" i="8"/>
  <c r="AJ375" i="8"/>
  <c r="AD375" i="8"/>
  <c r="AC375" i="8"/>
  <c r="AB375" i="8"/>
  <c r="AA375" i="8"/>
  <c r="Z375" i="8"/>
  <c r="Y375" i="8"/>
  <c r="X375" i="8"/>
  <c r="W375" i="8"/>
  <c r="V375" i="8"/>
  <c r="U375" i="8"/>
  <c r="T375" i="8"/>
  <c r="Q375" i="8"/>
  <c r="O375" i="8"/>
  <c r="AN374" i="8"/>
  <c r="AM374" i="8"/>
  <c r="AJ374" i="8"/>
  <c r="AD374" i="8"/>
  <c r="AC374" i="8"/>
  <c r="AB374" i="8"/>
  <c r="AA374" i="8"/>
  <c r="Z374" i="8"/>
  <c r="Y374" i="8"/>
  <c r="X374" i="8"/>
  <c r="W374" i="8"/>
  <c r="V374" i="8"/>
  <c r="U374" i="8"/>
  <c r="T374" i="8"/>
  <c r="O374" i="8"/>
  <c r="AN373" i="8"/>
  <c r="AM373" i="8"/>
  <c r="AJ373" i="8"/>
  <c r="AD373" i="8"/>
  <c r="AC373" i="8"/>
  <c r="AB373" i="8"/>
  <c r="AA373" i="8"/>
  <c r="AP373" i="8" s="1"/>
  <c r="Z373" i="8"/>
  <c r="Y373" i="8"/>
  <c r="X373" i="8"/>
  <c r="W373" i="8"/>
  <c r="V373" i="8"/>
  <c r="U373" i="8"/>
  <c r="T373" i="8"/>
  <c r="Q373" i="8"/>
  <c r="O373" i="8"/>
  <c r="AN372" i="8"/>
  <c r="AM372" i="8"/>
  <c r="AJ372" i="8"/>
  <c r="AD372" i="8"/>
  <c r="AC372" i="8"/>
  <c r="AB372" i="8"/>
  <c r="AA372" i="8"/>
  <c r="AP372" i="8" s="1"/>
  <c r="Z372" i="8"/>
  <c r="Y372" i="8"/>
  <c r="X372" i="8"/>
  <c r="W372" i="8"/>
  <c r="V372" i="8"/>
  <c r="U372" i="8"/>
  <c r="T372" i="8"/>
  <c r="Q372" i="8"/>
  <c r="O372" i="8"/>
  <c r="AN371" i="8"/>
  <c r="AM371" i="8"/>
  <c r="AJ371" i="8"/>
  <c r="AD371" i="8"/>
  <c r="AC371" i="8"/>
  <c r="AB371" i="8"/>
  <c r="AA371" i="8"/>
  <c r="Z371" i="8"/>
  <c r="Y371" i="8"/>
  <c r="X371" i="8"/>
  <c r="W371" i="8"/>
  <c r="V371" i="8"/>
  <c r="U371" i="8"/>
  <c r="T371" i="8"/>
  <c r="O371" i="8"/>
  <c r="AN370" i="8"/>
  <c r="AM370" i="8"/>
  <c r="AJ370" i="8"/>
  <c r="AD370" i="8"/>
  <c r="AC370" i="8"/>
  <c r="AB370" i="8"/>
  <c r="AA370" i="8"/>
  <c r="Z370" i="8"/>
  <c r="Y370" i="8"/>
  <c r="X370" i="8"/>
  <c r="W370" i="8"/>
  <c r="V370" i="8"/>
  <c r="U370" i="8"/>
  <c r="T370" i="8"/>
  <c r="Q370" i="8"/>
  <c r="O370" i="8"/>
  <c r="AN369" i="8"/>
  <c r="AM369" i="8"/>
  <c r="AP369" i="8" s="1"/>
  <c r="AJ369" i="8"/>
  <c r="AD369" i="8"/>
  <c r="AC369" i="8"/>
  <c r="AB369" i="8"/>
  <c r="AA369" i="8"/>
  <c r="Z369" i="8"/>
  <c r="Y369" i="8"/>
  <c r="X369" i="8"/>
  <c r="W369" i="8"/>
  <c r="V369" i="8"/>
  <c r="U369" i="8"/>
  <c r="T369" i="8"/>
  <c r="Q369" i="8"/>
  <c r="O369" i="8"/>
  <c r="AN368" i="8"/>
  <c r="AM368" i="8"/>
  <c r="AJ368" i="8"/>
  <c r="AD368" i="8"/>
  <c r="AC368" i="8"/>
  <c r="AB368" i="8"/>
  <c r="AA368" i="8"/>
  <c r="Z368" i="8"/>
  <c r="Y368" i="8"/>
  <c r="X368" i="8"/>
  <c r="W368" i="8"/>
  <c r="V368" i="8"/>
  <c r="U368" i="8"/>
  <c r="T368" i="8"/>
  <c r="Q368" i="8"/>
  <c r="O368" i="8"/>
  <c r="AN367" i="8"/>
  <c r="AM367" i="8"/>
  <c r="AJ367" i="8"/>
  <c r="AD367" i="8"/>
  <c r="AC367" i="8"/>
  <c r="AB367" i="8"/>
  <c r="AA367" i="8"/>
  <c r="Z367" i="8"/>
  <c r="Y367" i="8"/>
  <c r="X367" i="8"/>
  <c r="W367" i="8"/>
  <c r="V367" i="8"/>
  <c r="U367" i="8"/>
  <c r="T367" i="8"/>
  <c r="Q367" i="8"/>
  <c r="O367" i="8"/>
  <c r="AN366" i="8"/>
  <c r="AM366" i="8"/>
  <c r="AJ366" i="8"/>
  <c r="AD366" i="8"/>
  <c r="AC366" i="8"/>
  <c r="AB366" i="8"/>
  <c r="AA366" i="8"/>
  <c r="Z366" i="8"/>
  <c r="Y366" i="8"/>
  <c r="X366" i="8"/>
  <c r="W366" i="8"/>
  <c r="V366" i="8"/>
  <c r="U366" i="8"/>
  <c r="T366" i="8"/>
  <c r="Q366" i="8"/>
  <c r="O366" i="8"/>
  <c r="AN365" i="8"/>
  <c r="AP365" i="8" s="1"/>
  <c r="AM365" i="8"/>
  <c r="AJ365" i="8"/>
  <c r="AD365" i="8"/>
  <c r="AC365" i="8"/>
  <c r="AB365" i="8"/>
  <c r="AA365" i="8"/>
  <c r="Z365" i="8"/>
  <c r="Y365" i="8"/>
  <c r="X365" i="8"/>
  <c r="W365" i="8"/>
  <c r="V365" i="8"/>
  <c r="U365" i="8"/>
  <c r="T365" i="8"/>
  <c r="Q365" i="8"/>
  <c r="O365" i="8"/>
  <c r="AN364" i="8"/>
  <c r="AP364" i="8" s="1"/>
  <c r="AM364" i="8"/>
  <c r="AJ364" i="8"/>
  <c r="AD364" i="8"/>
  <c r="AC364" i="8"/>
  <c r="AB364" i="8"/>
  <c r="AA364" i="8"/>
  <c r="Z364" i="8"/>
  <c r="Y364" i="8"/>
  <c r="X364" i="8"/>
  <c r="W364" i="8"/>
  <c r="V364" i="8"/>
  <c r="U364" i="8"/>
  <c r="T364" i="8"/>
  <c r="Q364" i="8"/>
  <c r="O364" i="8"/>
  <c r="AN363" i="8"/>
  <c r="AM363" i="8"/>
  <c r="AJ363" i="8"/>
  <c r="AD363" i="8"/>
  <c r="AC363" i="8"/>
  <c r="AB363" i="8"/>
  <c r="AA363" i="8"/>
  <c r="AP363" i="8" s="1"/>
  <c r="Z363" i="8"/>
  <c r="Y363" i="8"/>
  <c r="X363" i="8"/>
  <c r="W363" i="8"/>
  <c r="V363" i="8"/>
  <c r="U363" i="8"/>
  <c r="T363" i="8"/>
  <c r="Q363" i="8"/>
  <c r="O363" i="8"/>
  <c r="AN362" i="8"/>
  <c r="AM362" i="8"/>
  <c r="AP362" i="8" s="1"/>
  <c r="AJ362" i="8"/>
  <c r="AD362" i="8"/>
  <c r="AC362" i="8"/>
  <c r="AB362" i="8"/>
  <c r="AA362" i="8"/>
  <c r="Z362" i="8"/>
  <c r="Y362" i="8"/>
  <c r="X362" i="8"/>
  <c r="W362" i="8"/>
  <c r="V362" i="8"/>
  <c r="U362" i="8"/>
  <c r="T362" i="8"/>
  <c r="Q362" i="8"/>
  <c r="O362" i="8"/>
  <c r="AN361" i="8"/>
  <c r="AM361" i="8"/>
  <c r="AJ361" i="8"/>
  <c r="AD361" i="8"/>
  <c r="AC361" i="8"/>
  <c r="AB361" i="8"/>
  <c r="AA361" i="8"/>
  <c r="AP361" i="8" s="1"/>
  <c r="Z361" i="8"/>
  <c r="Y361" i="8"/>
  <c r="X361" i="8"/>
  <c r="W361" i="8"/>
  <c r="V361" i="8"/>
  <c r="U361" i="8"/>
  <c r="T361" i="8"/>
  <c r="Q361" i="8"/>
  <c r="O361" i="8"/>
  <c r="AN360" i="8"/>
  <c r="AM360" i="8"/>
  <c r="AJ360" i="8"/>
  <c r="AD360" i="8"/>
  <c r="AC360" i="8"/>
  <c r="AB360" i="8"/>
  <c r="AA360" i="8"/>
  <c r="AP360" i="8" s="1"/>
  <c r="Z360" i="8"/>
  <c r="Y360" i="8"/>
  <c r="X360" i="8"/>
  <c r="W360" i="8"/>
  <c r="V360" i="8"/>
  <c r="U360" i="8"/>
  <c r="T360" i="8"/>
  <c r="O360" i="8"/>
  <c r="AN359" i="8"/>
  <c r="AM359" i="8"/>
  <c r="AJ359" i="8"/>
  <c r="AD359" i="8"/>
  <c r="AC359" i="8"/>
  <c r="AB359" i="8"/>
  <c r="AA359" i="8"/>
  <c r="Z359" i="8"/>
  <c r="Y359" i="8"/>
  <c r="X359" i="8"/>
  <c r="W359" i="8"/>
  <c r="V359" i="8"/>
  <c r="U359" i="8"/>
  <c r="T359" i="8"/>
  <c r="Q359" i="8"/>
  <c r="O359" i="8"/>
  <c r="AN358" i="8"/>
  <c r="AM358" i="8"/>
  <c r="AJ358" i="8"/>
  <c r="AD358" i="8"/>
  <c r="AC358" i="8"/>
  <c r="AB358" i="8"/>
  <c r="AA358" i="8"/>
  <c r="AP358" i="8" s="1"/>
  <c r="Z358" i="8"/>
  <c r="Y358" i="8"/>
  <c r="X358" i="8"/>
  <c r="W358" i="8"/>
  <c r="V358" i="8"/>
  <c r="U358" i="8"/>
  <c r="T358" i="8"/>
  <c r="Q358" i="8"/>
  <c r="O358" i="8"/>
  <c r="AN357" i="8"/>
  <c r="AP357" i="8" s="1"/>
  <c r="AM357" i="8"/>
  <c r="AJ357" i="8"/>
  <c r="AD357" i="8"/>
  <c r="AC357" i="8"/>
  <c r="AB357" i="8"/>
  <c r="AA357" i="8"/>
  <c r="Z357" i="8"/>
  <c r="Y357" i="8"/>
  <c r="X357" i="8"/>
  <c r="W357" i="8"/>
  <c r="V357" i="8"/>
  <c r="U357" i="8"/>
  <c r="T357" i="8"/>
  <c r="Q357" i="8"/>
  <c r="O357" i="8"/>
  <c r="AN356" i="8"/>
  <c r="AM356" i="8"/>
  <c r="AJ356" i="8"/>
  <c r="AD356" i="8"/>
  <c r="AC356" i="8"/>
  <c r="AB356" i="8"/>
  <c r="AA356" i="8"/>
  <c r="Z356" i="8"/>
  <c r="Y356" i="8"/>
  <c r="X356" i="8"/>
  <c r="W356" i="8"/>
  <c r="V356" i="8"/>
  <c r="U356" i="8"/>
  <c r="T356" i="8"/>
  <c r="Q356" i="8"/>
  <c r="O356" i="8"/>
  <c r="AN355" i="8"/>
  <c r="AM355" i="8"/>
  <c r="AJ355" i="8"/>
  <c r="AD355" i="8"/>
  <c r="AC355" i="8"/>
  <c r="AB355" i="8"/>
  <c r="AA355" i="8"/>
  <c r="AP355" i="8" s="1"/>
  <c r="Z355" i="8"/>
  <c r="Y355" i="8"/>
  <c r="X355" i="8"/>
  <c r="W355" i="8"/>
  <c r="V355" i="8"/>
  <c r="U355" i="8"/>
  <c r="T355" i="8"/>
  <c r="Q355" i="8"/>
  <c r="O355" i="8"/>
  <c r="AN354" i="8"/>
  <c r="AM354" i="8"/>
  <c r="AJ354" i="8"/>
  <c r="AD354" i="8"/>
  <c r="AC354" i="8"/>
  <c r="AB354" i="8"/>
  <c r="AA354" i="8"/>
  <c r="AP354" i="8" s="1"/>
  <c r="Z354" i="8"/>
  <c r="Y354" i="8"/>
  <c r="X354" i="8"/>
  <c r="W354" i="8"/>
  <c r="V354" i="8"/>
  <c r="U354" i="8"/>
  <c r="T354" i="8"/>
  <c r="Q354" i="8"/>
  <c r="O354" i="8"/>
  <c r="AN353" i="8"/>
  <c r="AM353" i="8"/>
  <c r="AJ353" i="8"/>
  <c r="AD353" i="8"/>
  <c r="AC353" i="8"/>
  <c r="AB353" i="8"/>
  <c r="AA353" i="8"/>
  <c r="AP353" i="8" s="1"/>
  <c r="Z353" i="8"/>
  <c r="Y353" i="8"/>
  <c r="X353" i="8"/>
  <c r="W353" i="8"/>
  <c r="V353" i="8"/>
  <c r="U353" i="8"/>
  <c r="T353" i="8"/>
  <c r="Q353" i="8"/>
  <c r="O353" i="8"/>
  <c r="AN352" i="8"/>
  <c r="AM352" i="8"/>
  <c r="AJ352" i="8"/>
  <c r="AD352" i="8"/>
  <c r="AC352" i="8"/>
  <c r="AB352" i="8"/>
  <c r="AA352" i="8"/>
  <c r="Z352" i="8"/>
  <c r="Y352" i="8"/>
  <c r="X352" i="8"/>
  <c r="W352" i="8"/>
  <c r="V352" i="8"/>
  <c r="U352" i="8"/>
  <c r="T352" i="8"/>
  <c r="Q352" i="8"/>
  <c r="O352" i="8"/>
  <c r="AN351" i="8"/>
  <c r="AM351" i="8"/>
  <c r="AJ351" i="8"/>
  <c r="AD351" i="8"/>
  <c r="AC351" i="8"/>
  <c r="AB351" i="8"/>
  <c r="AA351" i="8"/>
  <c r="AP351" i="8" s="1"/>
  <c r="Z351" i="8"/>
  <c r="Y351" i="8"/>
  <c r="X351" i="8"/>
  <c r="W351" i="8"/>
  <c r="V351" i="8"/>
  <c r="U351" i="8"/>
  <c r="T351" i="8"/>
  <c r="O351" i="8"/>
  <c r="AN350" i="8"/>
  <c r="AM350" i="8"/>
  <c r="AJ350" i="8"/>
  <c r="AD350" i="8"/>
  <c r="AC350" i="8"/>
  <c r="AB350" i="8"/>
  <c r="AA350" i="8"/>
  <c r="AP350" i="8" s="1"/>
  <c r="Z350" i="8"/>
  <c r="Y350" i="8"/>
  <c r="X350" i="8"/>
  <c r="W350" i="8"/>
  <c r="V350" i="8"/>
  <c r="U350" i="8"/>
  <c r="T350" i="8"/>
  <c r="Q350" i="8"/>
  <c r="O350" i="8"/>
  <c r="AN349" i="8"/>
  <c r="AM349" i="8"/>
  <c r="AJ349" i="8"/>
  <c r="AD349" i="8"/>
  <c r="AC349" i="8"/>
  <c r="AB349" i="8"/>
  <c r="AA349" i="8"/>
  <c r="Z349" i="8"/>
  <c r="Y349" i="8"/>
  <c r="X349" i="8"/>
  <c r="W349" i="8"/>
  <c r="V349" i="8"/>
  <c r="U349" i="8"/>
  <c r="T349" i="8"/>
  <c r="Q349" i="8"/>
  <c r="O349" i="8"/>
  <c r="AN348" i="8"/>
  <c r="AM348" i="8"/>
  <c r="AJ348" i="8"/>
  <c r="AD348" i="8"/>
  <c r="AC348" i="8"/>
  <c r="AB348" i="8"/>
  <c r="AA348" i="8"/>
  <c r="AP348" i="8" s="1"/>
  <c r="Z348" i="8"/>
  <c r="Y348" i="8"/>
  <c r="X348" i="8"/>
  <c r="W348" i="8"/>
  <c r="V348" i="8"/>
  <c r="U348" i="8"/>
  <c r="T348" i="8"/>
  <c r="O348" i="8"/>
  <c r="AN347" i="8"/>
  <c r="AM347" i="8"/>
  <c r="AJ347" i="8"/>
  <c r="AD347" i="8"/>
  <c r="AC347" i="8"/>
  <c r="AB347" i="8"/>
  <c r="AA347" i="8"/>
  <c r="AP347" i="8" s="1"/>
  <c r="Z347" i="8"/>
  <c r="Y347" i="8"/>
  <c r="X347" i="8"/>
  <c r="W347" i="8"/>
  <c r="V347" i="8"/>
  <c r="U347" i="8"/>
  <c r="T347" i="8"/>
  <c r="Q347" i="8"/>
  <c r="O347" i="8"/>
  <c r="AN346" i="8"/>
  <c r="AM346" i="8"/>
  <c r="AJ346" i="8"/>
  <c r="AD346" i="8"/>
  <c r="AC346" i="8"/>
  <c r="AB346" i="8"/>
  <c r="AA346" i="8"/>
  <c r="Z346" i="8"/>
  <c r="Y346" i="8"/>
  <c r="X346" i="8"/>
  <c r="W346" i="8"/>
  <c r="V346" i="8"/>
  <c r="U346" i="8"/>
  <c r="T346" i="8"/>
  <c r="Q346" i="8"/>
  <c r="O346" i="8"/>
  <c r="AN345" i="8"/>
  <c r="AM345" i="8"/>
  <c r="AP345" i="8" s="1"/>
  <c r="AJ345" i="8"/>
  <c r="AD345" i="8"/>
  <c r="AC345" i="8"/>
  <c r="AB345" i="8"/>
  <c r="AA345" i="8"/>
  <c r="Z345" i="8"/>
  <c r="Y345" i="8"/>
  <c r="X345" i="8"/>
  <c r="W345" i="8"/>
  <c r="V345" i="8"/>
  <c r="U345" i="8"/>
  <c r="T345" i="8"/>
  <c r="Q345" i="8"/>
  <c r="O345" i="8"/>
  <c r="AN344" i="8"/>
  <c r="AM344" i="8"/>
  <c r="AJ344" i="8"/>
  <c r="AD344" i="8"/>
  <c r="AC344" i="8"/>
  <c r="AB344" i="8"/>
  <c r="AA344" i="8"/>
  <c r="AP344" i="8" s="1"/>
  <c r="Z344" i="8"/>
  <c r="Y344" i="8"/>
  <c r="X344" i="8"/>
  <c r="W344" i="8"/>
  <c r="V344" i="8"/>
  <c r="U344" i="8"/>
  <c r="T344" i="8"/>
  <c r="Q344" i="8"/>
  <c r="O344" i="8"/>
  <c r="AN343" i="8"/>
  <c r="AM343" i="8"/>
  <c r="AJ343" i="8"/>
  <c r="AD343" i="8"/>
  <c r="AC343" i="8"/>
  <c r="AB343" i="8"/>
  <c r="AA343" i="8"/>
  <c r="Z343" i="8"/>
  <c r="Y343" i="8"/>
  <c r="X343" i="8"/>
  <c r="W343" i="8"/>
  <c r="V343" i="8"/>
  <c r="U343" i="8"/>
  <c r="T343" i="8"/>
  <c r="O343" i="8"/>
  <c r="AP342" i="8"/>
  <c r="AN342" i="8"/>
  <c r="AM342" i="8"/>
  <c r="AJ342" i="8"/>
  <c r="AD342" i="8"/>
  <c r="AC342" i="8"/>
  <c r="AB342" i="8"/>
  <c r="AA342" i="8"/>
  <c r="Z342" i="8"/>
  <c r="Y342" i="8"/>
  <c r="X342" i="8"/>
  <c r="W342" i="8"/>
  <c r="V342" i="8"/>
  <c r="U342" i="8"/>
  <c r="T342" i="8"/>
  <c r="Q342" i="8"/>
  <c r="O342" i="8"/>
  <c r="AN341" i="8"/>
  <c r="AM341" i="8"/>
  <c r="AJ341" i="8"/>
  <c r="AD341" i="8"/>
  <c r="AC341" i="8"/>
  <c r="AB341" i="8"/>
  <c r="AA341" i="8"/>
  <c r="Z341" i="8"/>
  <c r="Y341" i="8"/>
  <c r="X341" i="8"/>
  <c r="W341" i="8"/>
  <c r="V341" i="8"/>
  <c r="U341" i="8"/>
  <c r="T341" i="8"/>
  <c r="O341" i="8"/>
  <c r="AN340" i="8"/>
  <c r="AP340" i="8" s="1"/>
  <c r="AM340" i="8"/>
  <c r="AJ340" i="8"/>
  <c r="AD340" i="8"/>
  <c r="AC340" i="8"/>
  <c r="AB340" i="8"/>
  <c r="AA340" i="8"/>
  <c r="Z340" i="8"/>
  <c r="Y340" i="8"/>
  <c r="X340" i="8"/>
  <c r="W340" i="8"/>
  <c r="V340" i="8"/>
  <c r="U340" i="8"/>
  <c r="T340" i="8"/>
  <c r="Q340" i="8"/>
  <c r="O340" i="8"/>
  <c r="AN339" i="8"/>
  <c r="AM339" i="8"/>
  <c r="AJ339" i="8"/>
  <c r="AD339" i="8"/>
  <c r="AC339" i="8"/>
  <c r="AB339" i="8"/>
  <c r="AA339" i="8"/>
  <c r="AP339" i="8" s="1"/>
  <c r="Z339" i="8"/>
  <c r="Y339" i="8"/>
  <c r="X339" i="8"/>
  <c r="W339" i="8"/>
  <c r="V339" i="8"/>
  <c r="U339" i="8"/>
  <c r="T339" i="8"/>
  <c r="Q339" i="8"/>
  <c r="O339" i="8"/>
  <c r="AN338" i="8"/>
  <c r="AM338" i="8"/>
  <c r="AJ338" i="8"/>
  <c r="AD338" i="8"/>
  <c r="AC338" i="8"/>
  <c r="AB338" i="8"/>
  <c r="AA338" i="8"/>
  <c r="AP338" i="8" s="1"/>
  <c r="Z338" i="8"/>
  <c r="Y338" i="8"/>
  <c r="X338" i="8"/>
  <c r="W338" i="8"/>
  <c r="V338" i="8"/>
  <c r="U338" i="8"/>
  <c r="T338" i="8"/>
  <c r="Q338" i="8"/>
  <c r="O338" i="8"/>
  <c r="AN337" i="8"/>
  <c r="AM337" i="8"/>
  <c r="AP337" i="8" s="1"/>
  <c r="AJ337" i="8"/>
  <c r="AD337" i="8"/>
  <c r="AC337" i="8"/>
  <c r="AB337" i="8"/>
  <c r="AA337" i="8"/>
  <c r="Z337" i="8"/>
  <c r="Y337" i="8"/>
  <c r="X337" i="8"/>
  <c r="W337" i="8"/>
  <c r="V337" i="8"/>
  <c r="U337" i="8"/>
  <c r="T337" i="8"/>
  <c r="O337" i="8"/>
  <c r="AN336" i="8"/>
  <c r="AP336" i="8" s="1"/>
  <c r="AM336" i="8"/>
  <c r="AJ336" i="8"/>
  <c r="AD336" i="8"/>
  <c r="AC336" i="8"/>
  <c r="AB336" i="8"/>
  <c r="AA336" i="8"/>
  <c r="Z336" i="8"/>
  <c r="Y336" i="8"/>
  <c r="X336" i="8"/>
  <c r="W336" i="8"/>
  <c r="V336" i="8"/>
  <c r="U336" i="8"/>
  <c r="T336" i="8"/>
  <c r="Q336" i="8"/>
  <c r="O336" i="8"/>
  <c r="AN335" i="8"/>
  <c r="AM335" i="8"/>
  <c r="AJ335" i="8"/>
  <c r="AD335" i="8"/>
  <c r="AC335" i="8"/>
  <c r="AB335" i="8"/>
  <c r="AA335" i="8"/>
  <c r="Z335" i="8"/>
  <c r="Y335" i="8"/>
  <c r="X335" i="8"/>
  <c r="W335" i="8"/>
  <c r="V335" i="8"/>
  <c r="U335" i="8"/>
  <c r="T335" i="8"/>
  <c r="Q335" i="8"/>
  <c r="O335" i="8"/>
  <c r="AN334" i="8"/>
  <c r="AM334" i="8"/>
  <c r="AJ334" i="8"/>
  <c r="AD334" i="8"/>
  <c r="AC334" i="8"/>
  <c r="AB334" i="8"/>
  <c r="AA334" i="8"/>
  <c r="Z334" i="8"/>
  <c r="Y334" i="8"/>
  <c r="X334" i="8"/>
  <c r="W334" i="8"/>
  <c r="V334" i="8"/>
  <c r="U334" i="8"/>
  <c r="T334" i="8"/>
  <c r="Q334" i="8"/>
  <c r="O334" i="8"/>
  <c r="AN333" i="8"/>
  <c r="AM333" i="8"/>
  <c r="AJ333" i="8"/>
  <c r="AD333" i="8"/>
  <c r="AC333" i="8"/>
  <c r="AB333" i="8"/>
  <c r="AA333" i="8"/>
  <c r="Z333" i="8"/>
  <c r="Y333" i="8"/>
  <c r="X333" i="8"/>
  <c r="W333" i="8"/>
  <c r="V333" i="8"/>
  <c r="U333" i="8"/>
  <c r="T333" i="8"/>
  <c r="Q333" i="8"/>
  <c r="O333" i="8"/>
  <c r="AN332" i="8"/>
  <c r="AM332" i="8"/>
  <c r="AJ332" i="8"/>
  <c r="AF332" i="8"/>
  <c r="AD332" i="8"/>
  <c r="AC332" i="8"/>
  <c r="AB332" i="8"/>
  <c r="AA332" i="8"/>
  <c r="AP332" i="8" s="1"/>
  <c r="Z332" i="8"/>
  <c r="Y332" i="8"/>
  <c r="X332" i="8"/>
  <c r="W332" i="8"/>
  <c r="V332" i="8"/>
  <c r="U332" i="8"/>
  <c r="T332" i="8"/>
  <c r="Q332" i="8"/>
  <c r="O332" i="8"/>
  <c r="AN331" i="8"/>
  <c r="AM331" i="8"/>
  <c r="AJ331" i="8"/>
  <c r="AD331" i="8"/>
  <c r="AC331" i="8"/>
  <c r="AB331" i="8"/>
  <c r="AA331" i="8"/>
  <c r="Z331" i="8"/>
  <c r="Y331" i="8"/>
  <c r="X331" i="8"/>
  <c r="W331" i="8"/>
  <c r="V331" i="8"/>
  <c r="U331" i="8"/>
  <c r="T331" i="8"/>
  <c r="Q331" i="8"/>
  <c r="O331" i="8"/>
  <c r="AN330" i="8"/>
  <c r="AM330" i="8"/>
  <c r="AJ330" i="8"/>
  <c r="AD330" i="8"/>
  <c r="AC330" i="8"/>
  <c r="AB330" i="8"/>
  <c r="AA330" i="8"/>
  <c r="Z330" i="8"/>
  <c r="Y330" i="8"/>
  <c r="X330" i="8"/>
  <c r="W330" i="8"/>
  <c r="V330" i="8"/>
  <c r="T330" i="8"/>
  <c r="Q330" i="8"/>
  <c r="O330" i="8"/>
  <c r="AN329" i="8"/>
  <c r="AM329" i="8"/>
  <c r="AJ329" i="8"/>
  <c r="AD329" i="8"/>
  <c r="AC329" i="8"/>
  <c r="AB329" i="8"/>
  <c r="AA329" i="8"/>
  <c r="Z329" i="8"/>
  <c r="Y329" i="8"/>
  <c r="X329" i="8"/>
  <c r="W329" i="8"/>
  <c r="V329" i="8"/>
  <c r="U329" i="8"/>
  <c r="T329" i="8"/>
  <c r="Q329" i="8"/>
  <c r="O329" i="8"/>
  <c r="AN328" i="8"/>
  <c r="AM328" i="8"/>
  <c r="AJ328" i="8"/>
  <c r="AD328" i="8"/>
  <c r="AC328" i="8"/>
  <c r="AB328" i="8"/>
  <c r="AA328" i="8"/>
  <c r="Z328" i="8"/>
  <c r="Y328" i="8"/>
  <c r="X328" i="8"/>
  <c r="W328" i="8"/>
  <c r="V328" i="8"/>
  <c r="T328" i="8"/>
  <c r="Q328" i="8"/>
  <c r="O328" i="8"/>
  <c r="AN327" i="8"/>
  <c r="AM327" i="8"/>
  <c r="AJ327" i="8"/>
  <c r="AD327" i="8"/>
  <c r="AC327" i="8"/>
  <c r="AB327" i="8"/>
  <c r="AA327" i="8"/>
  <c r="Z327" i="8"/>
  <c r="Y327" i="8"/>
  <c r="X327" i="8"/>
  <c r="W327" i="8"/>
  <c r="V327" i="8"/>
  <c r="U327" i="8"/>
  <c r="T327" i="8"/>
  <c r="O327" i="8"/>
  <c r="AN326" i="8"/>
  <c r="AM326" i="8"/>
  <c r="AJ326" i="8"/>
  <c r="AD326" i="8"/>
  <c r="AC326" i="8"/>
  <c r="AB326" i="8"/>
  <c r="AA326" i="8"/>
  <c r="Z326" i="8"/>
  <c r="Y326" i="8"/>
  <c r="X326" i="8"/>
  <c r="W326" i="8"/>
  <c r="V326" i="8"/>
  <c r="U326" i="8"/>
  <c r="T326" i="8"/>
  <c r="O326" i="8"/>
  <c r="AN325" i="8"/>
  <c r="AM325" i="8"/>
  <c r="AJ325" i="8"/>
  <c r="AD325" i="8"/>
  <c r="AC325" i="8"/>
  <c r="AB325" i="8"/>
  <c r="AA325" i="8"/>
  <c r="Z325" i="8"/>
  <c r="Y325" i="8"/>
  <c r="X325" i="8"/>
  <c r="W325" i="8"/>
  <c r="V325" i="8"/>
  <c r="U325" i="8"/>
  <c r="T325" i="8"/>
  <c r="O325" i="8"/>
  <c r="AP324" i="8"/>
  <c r="AN324" i="8"/>
  <c r="AM324" i="8"/>
  <c r="AJ324" i="8"/>
  <c r="AD324" i="8"/>
  <c r="AC324" i="8"/>
  <c r="AB324" i="8"/>
  <c r="AA324" i="8"/>
  <c r="Z324" i="8"/>
  <c r="Y324" i="8"/>
  <c r="X324" i="8"/>
  <c r="W324" i="8"/>
  <c r="V324" i="8"/>
  <c r="U324" i="8"/>
  <c r="T324" i="8"/>
  <c r="Q324" i="8"/>
  <c r="O324" i="8"/>
  <c r="AN323" i="8"/>
  <c r="AM323" i="8"/>
  <c r="AJ323" i="8"/>
  <c r="AD323" i="8"/>
  <c r="AC323" i="8"/>
  <c r="AB323" i="8"/>
  <c r="AA323" i="8"/>
  <c r="AP323" i="8" s="1"/>
  <c r="Z323" i="8"/>
  <c r="Y323" i="8"/>
  <c r="X323" i="8"/>
  <c r="W323" i="8"/>
  <c r="V323" i="8"/>
  <c r="U323" i="8"/>
  <c r="T323" i="8"/>
  <c r="Q323" i="8"/>
  <c r="O323" i="8"/>
  <c r="AN322" i="8"/>
  <c r="AM322" i="8"/>
  <c r="AP322" i="8" s="1"/>
  <c r="AJ322" i="8"/>
  <c r="AF322" i="8"/>
  <c r="AD322" i="8"/>
  <c r="AC322" i="8"/>
  <c r="AB322" i="8"/>
  <c r="AA322" i="8"/>
  <c r="Z322" i="8"/>
  <c r="Y322" i="8"/>
  <c r="X322" i="8"/>
  <c r="W322" i="8"/>
  <c r="V322" i="8"/>
  <c r="U322" i="8"/>
  <c r="T322" i="8"/>
  <c r="Q322" i="8"/>
  <c r="O322" i="8"/>
  <c r="AN321" i="8"/>
  <c r="AM321" i="8"/>
  <c r="AJ321" i="8"/>
  <c r="AD321" i="8"/>
  <c r="AC321" i="8"/>
  <c r="AB321" i="8"/>
  <c r="AA321" i="8"/>
  <c r="AP321" i="8" s="1"/>
  <c r="Z321" i="8"/>
  <c r="Y321" i="8"/>
  <c r="X321" i="8"/>
  <c r="W321" i="8"/>
  <c r="V321" i="8"/>
  <c r="U321" i="8"/>
  <c r="T321" i="8"/>
  <c r="O321" i="8"/>
  <c r="AN320" i="8"/>
  <c r="AM320" i="8"/>
  <c r="AJ320" i="8"/>
  <c r="AD320" i="8"/>
  <c r="AC320" i="8"/>
  <c r="AB320" i="8"/>
  <c r="AA320" i="8"/>
  <c r="Z320" i="8"/>
  <c r="Y320" i="8"/>
  <c r="X320" i="8"/>
  <c r="W320" i="8"/>
  <c r="V320" i="8"/>
  <c r="U320" i="8"/>
  <c r="T320" i="8"/>
  <c r="Q320" i="8"/>
  <c r="O320" i="8"/>
  <c r="AN319" i="8"/>
  <c r="AM319" i="8"/>
  <c r="AJ319" i="8"/>
  <c r="AD319" i="8"/>
  <c r="AC319" i="8"/>
  <c r="AB319" i="8"/>
  <c r="AA319" i="8"/>
  <c r="Z319" i="8"/>
  <c r="Y319" i="8"/>
  <c r="X319" i="8"/>
  <c r="W319" i="8"/>
  <c r="V319" i="8"/>
  <c r="U319" i="8"/>
  <c r="T319" i="8"/>
  <c r="Q319" i="8"/>
  <c r="O319" i="8"/>
  <c r="AN318" i="8"/>
  <c r="AP318" i="8" s="1"/>
  <c r="AM318" i="8"/>
  <c r="AJ318" i="8"/>
  <c r="AD318" i="8"/>
  <c r="AC318" i="8"/>
  <c r="AB318" i="8"/>
  <c r="AA318" i="8"/>
  <c r="Z318" i="8"/>
  <c r="Y318" i="8"/>
  <c r="X318" i="8"/>
  <c r="W318" i="8"/>
  <c r="V318" i="8"/>
  <c r="U318" i="8"/>
  <c r="T318" i="8"/>
  <c r="Q318" i="8"/>
  <c r="O318" i="8"/>
  <c r="AN317" i="8"/>
  <c r="AM317" i="8"/>
  <c r="AJ317" i="8"/>
  <c r="AF317" i="8"/>
  <c r="AD317" i="8"/>
  <c r="AC317" i="8"/>
  <c r="AB317" i="8"/>
  <c r="AA317" i="8"/>
  <c r="Z317" i="8"/>
  <c r="Y317" i="8"/>
  <c r="X317" i="8"/>
  <c r="W317" i="8"/>
  <c r="V317" i="8"/>
  <c r="U317" i="8"/>
  <c r="T317" i="8"/>
  <c r="Q317" i="8"/>
  <c r="O317" i="8"/>
  <c r="AN316" i="8"/>
  <c r="AM316" i="8"/>
  <c r="AJ316" i="8"/>
  <c r="AD316" i="8"/>
  <c r="AC316" i="8"/>
  <c r="AB316" i="8"/>
  <c r="AA316" i="8"/>
  <c r="Z316" i="8"/>
  <c r="Y316" i="8"/>
  <c r="X316" i="8"/>
  <c r="W316" i="8"/>
  <c r="V316" i="8"/>
  <c r="U316" i="8"/>
  <c r="T316" i="8"/>
  <c r="Q316" i="8"/>
  <c r="O316" i="8"/>
  <c r="AN315" i="8"/>
  <c r="AM315" i="8"/>
  <c r="AJ315" i="8"/>
  <c r="AD315" i="8"/>
  <c r="AC315" i="8"/>
  <c r="AB315" i="8"/>
  <c r="AA315" i="8"/>
  <c r="AP315" i="8" s="1"/>
  <c r="Z315" i="8"/>
  <c r="Y315" i="8"/>
  <c r="X315" i="8"/>
  <c r="W315" i="8"/>
  <c r="V315" i="8"/>
  <c r="U315" i="8"/>
  <c r="T315" i="8"/>
  <c r="O315" i="8"/>
  <c r="AN314" i="8"/>
  <c r="AM314" i="8"/>
  <c r="AJ314" i="8"/>
  <c r="AD314" i="8"/>
  <c r="AC314" i="8"/>
  <c r="AB314" i="8"/>
  <c r="AA314" i="8"/>
  <c r="AP314" i="8" s="1"/>
  <c r="Z314" i="8"/>
  <c r="Y314" i="8"/>
  <c r="X314" i="8"/>
  <c r="W314" i="8"/>
  <c r="V314" i="8"/>
  <c r="U314" i="8"/>
  <c r="T314" i="8"/>
  <c r="O314" i="8"/>
  <c r="AN313" i="8"/>
  <c r="AM313" i="8"/>
  <c r="AJ313" i="8"/>
  <c r="AD313" i="8"/>
  <c r="AC313" i="8"/>
  <c r="AB313" i="8"/>
  <c r="AA313" i="8"/>
  <c r="Z313" i="8"/>
  <c r="Y313" i="8"/>
  <c r="X313" i="8"/>
  <c r="W313" i="8"/>
  <c r="V313" i="8"/>
  <c r="U313" i="8"/>
  <c r="T313" i="8"/>
  <c r="O313" i="8"/>
  <c r="AN312" i="8"/>
  <c r="AM312" i="8"/>
  <c r="AJ312" i="8"/>
  <c r="AD312" i="8"/>
  <c r="AC312" i="8"/>
  <c r="AB312" i="8"/>
  <c r="AA312" i="8"/>
  <c r="Z312" i="8"/>
  <c r="Y312" i="8"/>
  <c r="X312" i="8"/>
  <c r="W312" i="8"/>
  <c r="V312" i="8"/>
  <c r="U312" i="8"/>
  <c r="T312" i="8"/>
  <c r="Q312" i="8"/>
  <c r="O312" i="8"/>
  <c r="AN311" i="8"/>
  <c r="AM311" i="8"/>
  <c r="AJ311" i="8"/>
  <c r="AF311" i="8"/>
  <c r="AD311" i="8"/>
  <c r="AC311" i="8"/>
  <c r="AB311" i="8"/>
  <c r="AA311" i="8"/>
  <c r="Z311" i="8"/>
  <c r="Y311" i="8"/>
  <c r="X311" i="8"/>
  <c r="W311" i="8"/>
  <c r="V311" i="8"/>
  <c r="U311" i="8"/>
  <c r="T311" i="8"/>
  <c r="Q311" i="8"/>
  <c r="O311" i="8"/>
  <c r="AN310" i="8"/>
  <c r="AM310" i="8"/>
  <c r="AP310" i="8" s="1"/>
  <c r="AJ310" i="8"/>
  <c r="AD310" i="8"/>
  <c r="AC310" i="8"/>
  <c r="AB310" i="8"/>
  <c r="AA310" i="8"/>
  <c r="Z310" i="8"/>
  <c r="Y310" i="8"/>
  <c r="X310" i="8"/>
  <c r="W310" i="8"/>
  <c r="V310" i="8"/>
  <c r="U310" i="8"/>
  <c r="T310" i="8"/>
  <c r="Q310" i="8"/>
  <c r="O310" i="8"/>
  <c r="AP309" i="8"/>
  <c r="AN309" i="8"/>
  <c r="AM309" i="8"/>
  <c r="AJ309" i="8"/>
  <c r="AF309" i="8"/>
  <c r="AD309" i="8"/>
  <c r="AC309" i="8"/>
  <c r="AB309" i="8"/>
  <c r="AA309" i="8"/>
  <c r="Z309" i="8"/>
  <c r="Y309" i="8"/>
  <c r="X309" i="8"/>
  <c r="W309" i="8"/>
  <c r="V309" i="8"/>
  <c r="U309" i="8"/>
  <c r="T309" i="8"/>
  <c r="Q309" i="8"/>
  <c r="O309" i="8"/>
  <c r="AN308" i="8"/>
  <c r="AM308" i="8"/>
  <c r="AJ308" i="8"/>
  <c r="AD308" i="8"/>
  <c r="AC308" i="8"/>
  <c r="AB308" i="8"/>
  <c r="AA308" i="8"/>
  <c r="Z308" i="8"/>
  <c r="Y308" i="8"/>
  <c r="X308" i="8"/>
  <c r="W308" i="8"/>
  <c r="V308" i="8"/>
  <c r="U308" i="8"/>
  <c r="T308" i="8"/>
  <c r="Q308" i="8"/>
  <c r="O308" i="8"/>
  <c r="AN307" i="8"/>
  <c r="AM307" i="8"/>
  <c r="AJ307" i="8"/>
  <c r="AD307" i="8"/>
  <c r="AC307" i="8"/>
  <c r="AB307" i="8"/>
  <c r="AA307" i="8"/>
  <c r="Z307" i="8"/>
  <c r="Y307" i="8"/>
  <c r="X307" i="8"/>
  <c r="W307" i="8"/>
  <c r="V307" i="8"/>
  <c r="U307" i="8"/>
  <c r="T307" i="8"/>
  <c r="Q307" i="8"/>
  <c r="O307" i="8"/>
  <c r="AN306" i="8"/>
  <c r="AM306" i="8"/>
  <c r="AJ306" i="8"/>
  <c r="AD306" i="8"/>
  <c r="AC306" i="8"/>
  <c r="AB306" i="8"/>
  <c r="AA306" i="8"/>
  <c r="Z306" i="8"/>
  <c r="Y306" i="8"/>
  <c r="X306" i="8"/>
  <c r="W306" i="8"/>
  <c r="V306" i="8"/>
  <c r="U306" i="8"/>
  <c r="T306" i="8"/>
  <c r="Q306" i="8"/>
  <c r="O306" i="8"/>
  <c r="AN305" i="8"/>
  <c r="AM305" i="8"/>
  <c r="AJ305" i="8"/>
  <c r="AF305" i="8"/>
  <c r="AD305" i="8"/>
  <c r="AC305" i="8"/>
  <c r="AB305" i="8"/>
  <c r="AA305" i="8"/>
  <c r="Z305" i="8"/>
  <c r="Y305" i="8"/>
  <c r="X305" i="8"/>
  <c r="W305" i="8"/>
  <c r="V305" i="8"/>
  <c r="U305" i="8"/>
  <c r="T305" i="8"/>
  <c r="Q305" i="8"/>
  <c r="O305" i="8"/>
  <c r="AN304" i="8"/>
  <c r="AM304" i="8"/>
  <c r="AJ304" i="8"/>
  <c r="AD304" i="8"/>
  <c r="AC304" i="8"/>
  <c r="AB304" i="8"/>
  <c r="AA304" i="8"/>
  <c r="Z304" i="8"/>
  <c r="Y304" i="8"/>
  <c r="X304" i="8"/>
  <c r="W304" i="8"/>
  <c r="V304" i="8"/>
  <c r="U304" i="8"/>
  <c r="T304" i="8"/>
  <c r="Q304" i="8"/>
  <c r="O304" i="8"/>
  <c r="AN303" i="8"/>
  <c r="AM303" i="8"/>
  <c r="AJ303" i="8"/>
  <c r="AD303" i="8"/>
  <c r="AC303" i="8"/>
  <c r="AB303" i="8"/>
  <c r="AA303" i="8"/>
  <c r="AP303" i="8" s="1"/>
  <c r="Z303" i="8"/>
  <c r="Y303" i="8"/>
  <c r="X303" i="8"/>
  <c r="W303" i="8"/>
  <c r="V303" i="8"/>
  <c r="U303" i="8"/>
  <c r="T303" i="8"/>
  <c r="Q303" i="8"/>
  <c r="O303" i="8"/>
  <c r="AN302" i="8"/>
  <c r="AM302" i="8"/>
  <c r="AJ302" i="8"/>
  <c r="AD302" i="8"/>
  <c r="AC302" i="8"/>
  <c r="AB302" i="8"/>
  <c r="AA302" i="8"/>
  <c r="Z302" i="8"/>
  <c r="Y302" i="8"/>
  <c r="X302" i="8"/>
  <c r="W302" i="8"/>
  <c r="V302" i="8"/>
  <c r="U302" i="8"/>
  <c r="T302" i="8"/>
  <c r="Q302" i="8"/>
  <c r="O302" i="8"/>
  <c r="AN301" i="8"/>
  <c r="AM301" i="8"/>
  <c r="AJ301" i="8"/>
  <c r="AD301" i="8"/>
  <c r="AC301" i="8"/>
  <c r="AB301" i="8"/>
  <c r="AA301" i="8"/>
  <c r="Z301" i="8"/>
  <c r="Y301" i="8"/>
  <c r="X301" i="8"/>
  <c r="W301" i="8"/>
  <c r="V301" i="8"/>
  <c r="U301" i="8"/>
  <c r="T301" i="8"/>
  <c r="Q301" i="8"/>
  <c r="O301" i="8"/>
  <c r="AN300" i="8"/>
  <c r="AM300" i="8"/>
  <c r="AJ300" i="8"/>
  <c r="AD300" i="8"/>
  <c r="AC300" i="8"/>
  <c r="AB300" i="8"/>
  <c r="AA300" i="8"/>
  <c r="AP300" i="8" s="1"/>
  <c r="Z300" i="8"/>
  <c r="Y300" i="8"/>
  <c r="X300" i="8"/>
  <c r="W300" i="8"/>
  <c r="V300" i="8"/>
  <c r="U300" i="8"/>
  <c r="T300" i="8"/>
  <c r="Q300" i="8"/>
  <c r="O300" i="8"/>
  <c r="AN299" i="8"/>
  <c r="AP299" i="8" s="1"/>
  <c r="AM299" i="8"/>
  <c r="AJ299" i="8"/>
  <c r="AD299" i="8"/>
  <c r="AC299" i="8"/>
  <c r="AB299" i="8"/>
  <c r="AA299" i="8"/>
  <c r="Z299" i="8"/>
  <c r="Y299" i="8"/>
  <c r="X299" i="8"/>
  <c r="W299" i="8"/>
  <c r="V299" i="8"/>
  <c r="U299" i="8"/>
  <c r="T299" i="8"/>
  <c r="Q299" i="8"/>
  <c r="O299" i="8"/>
  <c r="AN298" i="8"/>
  <c r="AM298" i="8"/>
  <c r="AJ298" i="8"/>
  <c r="AD298" i="8"/>
  <c r="AC298" i="8"/>
  <c r="AB298" i="8"/>
  <c r="AA298" i="8"/>
  <c r="Z298" i="8"/>
  <c r="Y298" i="8"/>
  <c r="X298" i="8"/>
  <c r="W298" i="8"/>
  <c r="V298" i="8"/>
  <c r="U298" i="8"/>
  <c r="T298" i="8"/>
  <c r="Q298" i="8"/>
  <c r="O298" i="8"/>
  <c r="AN297" i="8"/>
  <c r="AM297" i="8"/>
  <c r="AJ297" i="8"/>
  <c r="AD297" i="8"/>
  <c r="AC297" i="8"/>
  <c r="AB297" i="8"/>
  <c r="AA297" i="8"/>
  <c r="AP297" i="8" s="1"/>
  <c r="Z297" i="8"/>
  <c r="Y297" i="8"/>
  <c r="X297" i="8"/>
  <c r="W297" i="8"/>
  <c r="V297" i="8"/>
  <c r="U297" i="8"/>
  <c r="T297" i="8"/>
  <c r="Q297" i="8"/>
  <c r="O297" i="8"/>
  <c r="AN296" i="8"/>
  <c r="AM296" i="8"/>
  <c r="AJ296" i="8"/>
  <c r="AD296" i="8"/>
  <c r="AC296" i="8"/>
  <c r="AB296" i="8"/>
  <c r="AA296" i="8"/>
  <c r="Z296" i="8"/>
  <c r="Y296" i="8"/>
  <c r="X296" i="8"/>
  <c r="W296" i="8"/>
  <c r="V296" i="8"/>
  <c r="U296" i="8"/>
  <c r="T296" i="8"/>
  <c r="Q296" i="8"/>
  <c r="O296" i="8"/>
  <c r="AN295" i="8"/>
  <c r="AP295" i="8" s="1"/>
  <c r="AM295" i="8"/>
  <c r="AJ295" i="8"/>
  <c r="AD295" i="8"/>
  <c r="AC295" i="8"/>
  <c r="AB295" i="8"/>
  <c r="AA295" i="8"/>
  <c r="Z295" i="8"/>
  <c r="Y295" i="8"/>
  <c r="X295" i="8"/>
  <c r="W295" i="8"/>
  <c r="V295" i="8"/>
  <c r="U295" i="8"/>
  <c r="T295" i="8"/>
  <c r="Q295" i="8"/>
  <c r="O295" i="8"/>
  <c r="AN294" i="8"/>
  <c r="AM294" i="8"/>
  <c r="AJ294" i="8"/>
  <c r="AF294" i="8"/>
  <c r="AD294" i="8"/>
  <c r="AC294" i="8"/>
  <c r="AB294" i="8"/>
  <c r="AA294" i="8"/>
  <c r="Z294" i="8"/>
  <c r="Y294" i="8"/>
  <c r="X294" i="8"/>
  <c r="W294" i="8"/>
  <c r="V294" i="8"/>
  <c r="U294" i="8"/>
  <c r="T294" i="8"/>
  <c r="Q294" i="8"/>
  <c r="O294" i="8"/>
  <c r="AN293" i="8"/>
  <c r="AM293" i="8"/>
  <c r="AJ293" i="8"/>
  <c r="AD293" i="8"/>
  <c r="AC293" i="8"/>
  <c r="AB293" i="8"/>
  <c r="AA293" i="8"/>
  <c r="Z293" i="8"/>
  <c r="Y293" i="8"/>
  <c r="X293" i="8"/>
  <c r="W293" i="8"/>
  <c r="V293" i="8"/>
  <c r="U293" i="8"/>
  <c r="T293" i="8"/>
  <c r="Q293" i="8"/>
  <c r="O293" i="8"/>
  <c r="AN292" i="8"/>
  <c r="AM292" i="8"/>
  <c r="AJ292" i="8"/>
  <c r="AD292" i="8"/>
  <c r="AC292" i="8"/>
  <c r="AB292" i="8"/>
  <c r="AA292" i="8"/>
  <c r="Z292" i="8"/>
  <c r="Y292" i="8"/>
  <c r="X292" i="8"/>
  <c r="W292" i="8"/>
  <c r="V292" i="8"/>
  <c r="U292" i="8"/>
  <c r="T292" i="8"/>
  <c r="Q292" i="8"/>
  <c r="O292" i="8"/>
  <c r="AN291" i="8"/>
  <c r="AM291" i="8"/>
  <c r="AJ291" i="8"/>
  <c r="AD291" i="8"/>
  <c r="AC291" i="8"/>
  <c r="AB291" i="8"/>
  <c r="AA291" i="8"/>
  <c r="Z291" i="8"/>
  <c r="Y291" i="8"/>
  <c r="X291" i="8"/>
  <c r="W291" i="8"/>
  <c r="V291" i="8"/>
  <c r="U291" i="8"/>
  <c r="T291" i="8"/>
  <c r="Q291" i="8"/>
  <c r="O291" i="8"/>
  <c r="AN290" i="8"/>
  <c r="AM290" i="8"/>
  <c r="AJ290" i="8"/>
  <c r="AD290" i="8"/>
  <c r="AC290" i="8"/>
  <c r="AB290" i="8"/>
  <c r="AA290" i="8"/>
  <c r="Z290" i="8"/>
  <c r="Y290" i="8"/>
  <c r="X290" i="8"/>
  <c r="W290" i="8"/>
  <c r="V290" i="8"/>
  <c r="U290" i="8"/>
  <c r="T290" i="8"/>
  <c r="Q290" i="8"/>
  <c r="O290" i="8"/>
  <c r="AN289" i="8"/>
  <c r="AM289" i="8"/>
  <c r="AJ289" i="8"/>
  <c r="AD289" i="8"/>
  <c r="AC289" i="8"/>
  <c r="AB289" i="8"/>
  <c r="AA289" i="8"/>
  <c r="Z289" i="8"/>
  <c r="Y289" i="8"/>
  <c r="X289" i="8"/>
  <c r="W289" i="8"/>
  <c r="V289" i="8"/>
  <c r="U289" i="8"/>
  <c r="T289" i="8"/>
  <c r="O289" i="8"/>
  <c r="AN288" i="8"/>
  <c r="AM288" i="8"/>
  <c r="AJ288" i="8"/>
  <c r="AD288" i="8"/>
  <c r="AC288" i="8"/>
  <c r="AB288" i="8"/>
  <c r="AA288" i="8"/>
  <c r="Z288" i="8"/>
  <c r="Y288" i="8"/>
  <c r="X288" i="8"/>
  <c r="W288" i="8"/>
  <c r="V288" i="8"/>
  <c r="U288" i="8"/>
  <c r="T288" i="8"/>
  <c r="O288" i="8"/>
  <c r="AN287" i="8"/>
  <c r="AM287" i="8"/>
  <c r="AJ287" i="8"/>
  <c r="AD287" i="8"/>
  <c r="AC287" i="8"/>
  <c r="AB287" i="8"/>
  <c r="AA287" i="8"/>
  <c r="Z287" i="8"/>
  <c r="Y287" i="8"/>
  <c r="X287" i="8"/>
  <c r="W287" i="8"/>
  <c r="V287" i="8"/>
  <c r="U287" i="8"/>
  <c r="T287" i="8"/>
  <c r="Q287" i="8"/>
  <c r="O287" i="8"/>
  <c r="AN286" i="8"/>
  <c r="AM286" i="8"/>
  <c r="AJ286" i="8"/>
  <c r="AD286" i="8"/>
  <c r="AC286" i="8"/>
  <c r="AB286" i="8"/>
  <c r="AA286" i="8"/>
  <c r="Z286" i="8"/>
  <c r="Y286" i="8"/>
  <c r="X286" i="8"/>
  <c r="W286" i="8"/>
  <c r="V286" i="8"/>
  <c r="U286" i="8"/>
  <c r="T286" i="8"/>
  <c r="Q286" i="8"/>
  <c r="O286" i="8"/>
  <c r="AN285" i="8"/>
  <c r="AM285" i="8"/>
  <c r="AJ285" i="8"/>
  <c r="AF285" i="8"/>
  <c r="AD285" i="8"/>
  <c r="AC285" i="8"/>
  <c r="AB285" i="8"/>
  <c r="AA285" i="8"/>
  <c r="Z285" i="8"/>
  <c r="Y285" i="8"/>
  <c r="X285" i="8"/>
  <c r="W285" i="8"/>
  <c r="V285" i="8"/>
  <c r="U285" i="8"/>
  <c r="T285" i="8"/>
  <c r="Q285" i="8"/>
  <c r="O285" i="8"/>
  <c r="AN284" i="8"/>
  <c r="AM284" i="8"/>
  <c r="AP284" i="8" s="1"/>
  <c r="AJ284" i="8"/>
  <c r="AD284" i="8"/>
  <c r="AC284" i="8"/>
  <c r="AB284" i="8"/>
  <c r="AA284" i="8"/>
  <c r="Z284" i="8"/>
  <c r="Y284" i="8"/>
  <c r="X284" i="8"/>
  <c r="W284" i="8"/>
  <c r="V284" i="8"/>
  <c r="U284" i="8"/>
  <c r="T284" i="8"/>
  <c r="Q284" i="8"/>
  <c r="O284" i="8"/>
  <c r="AP283" i="8"/>
  <c r="AN283" i="8"/>
  <c r="AM283" i="8"/>
  <c r="AJ283" i="8"/>
  <c r="AD283" i="8"/>
  <c r="AC283" i="8"/>
  <c r="AB283" i="8"/>
  <c r="AA283" i="8"/>
  <c r="Z283" i="8"/>
  <c r="Y283" i="8"/>
  <c r="X283" i="8"/>
  <c r="W283" i="8"/>
  <c r="V283" i="8"/>
  <c r="U283" i="8"/>
  <c r="T283" i="8"/>
  <c r="Q283" i="8"/>
  <c r="O283" i="8"/>
  <c r="AN282" i="8"/>
  <c r="AM282" i="8"/>
  <c r="AJ282" i="8"/>
  <c r="AD282" i="8"/>
  <c r="AC282" i="8"/>
  <c r="AB282" i="8"/>
  <c r="AA282" i="8"/>
  <c r="AP282" i="8" s="1"/>
  <c r="Z282" i="8"/>
  <c r="Y282" i="8"/>
  <c r="X282" i="8"/>
  <c r="W282" i="8"/>
  <c r="V282" i="8"/>
  <c r="U282" i="8"/>
  <c r="T282" i="8"/>
  <c r="Q282" i="8"/>
  <c r="O282" i="8"/>
  <c r="AN281" i="8"/>
  <c r="AM281" i="8"/>
  <c r="AJ281" i="8"/>
  <c r="AD281" i="8"/>
  <c r="AC281" i="8"/>
  <c r="AB281" i="8"/>
  <c r="AA281" i="8"/>
  <c r="Z281" i="8"/>
  <c r="Y281" i="8"/>
  <c r="X281" i="8"/>
  <c r="W281" i="8"/>
  <c r="V281" i="8"/>
  <c r="U281" i="8"/>
  <c r="T281" i="8"/>
  <c r="Q281" i="8"/>
  <c r="O281" i="8"/>
  <c r="AN280" i="8"/>
  <c r="AM280" i="8"/>
  <c r="AJ280" i="8"/>
  <c r="AD280" i="8"/>
  <c r="AC280" i="8"/>
  <c r="AB280" i="8"/>
  <c r="AA280" i="8"/>
  <c r="AP280" i="8" s="1"/>
  <c r="Z280" i="8"/>
  <c r="Y280" i="8"/>
  <c r="X280" i="8"/>
  <c r="W280" i="8"/>
  <c r="V280" i="8"/>
  <c r="U280" i="8"/>
  <c r="T280" i="8"/>
  <c r="Q280" i="8"/>
  <c r="O280" i="8"/>
  <c r="AN279" i="8"/>
  <c r="AM279" i="8"/>
  <c r="AJ279" i="8"/>
  <c r="AD279" i="8"/>
  <c r="AC279" i="8"/>
  <c r="AB279" i="8"/>
  <c r="AA279" i="8"/>
  <c r="Z279" i="8"/>
  <c r="Y279" i="8"/>
  <c r="X279" i="8"/>
  <c r="W279" i="8"/>
  <c r="V279" i="8"/>
  <c r="U279" i="8"/>
  <c r="T279" i="8"/>
  <c r="Q279" i="8"/>
  <c r="O279" i="8"/>
  <c r="AN278" i="8"/>
  <c r="AM278" i="8"/>
  <c r="AJ278" i="8"/>
  <c r="AD278" i="8"/>
  <c r="AC278" i="8"/>
  <c r="AB278" i="8"/>
  <c r="AA278" i="8"/>
  <c r="Z278" i="8"/>
  <c r="Y278" i="8"/>
  <c r="X278" i="8"/>
  <c r="W278" i="8"/>
  <c r="V278" i="8"/>
  <c r="U278" i="8"/>
  <c r="T278" i="8"/>
  <c r="Q278" i="8"/>
  <c r="O278" i="8"/>
  <c r="AN277" i="8"/>
  <c r="AM277" i="8"/>
  <c r="AJ277" i="8"/>
  <c r="AD277" i="8"/>
  <c r="AC277" i="8"/>
  <c r="AB277" i="8"/>
  <c r="AA277" i="8"/>
  <c r="AP277" i="8" s="1"/>
  <c r="Z277" i="8"/>
  <c r="Y277" i="8"/>
  <c r="X277" i="8"/>
  <c r="W277" i="8"/>
  <c r="V277" i="8"/>
  <c r="U277" i="8"/>
  <c r="T277" i="8"/>
  <c r="O277" i="8"/>
  <c r="AP276" i="8"/>
  <c r="AN276" i="8"/>
  <c r="AM276" i="8"/>
  <c r="AJ276" i="8"/>
  <c r="AD276" i="8"/>
  <c r="AC276" i="8"/>
  <c r="AB276" i="8"/>
  <c r="AA276" i="8"/>
  <c r="Z276" i="8"/>
  <c r="Y276" i="8"/>
  <c r="X276" i="8"/>
  <c r="W276" i="8"/>
  <c r="V276" i="8"/>
  <c r="U276" i="8"/>
  <c r="T276" i="8"/>
  <c r="O276" i="8"/>
  <c r="AN275" i="8"/>
  <c r="AM275" i="8"/>
  <c r="AJ275" i="8"/>
  <c r="AD275" i="8"/>
  <c r="AC275" i="8"/>
  <c r="AB275" i="8"/>
  <c r="AA275" i="8"/>
  <c r="Z275" i="8"/>
  <c r="Y275" i="8"/>
  <c r="X275" i="8"/>
  <c r="W275" i="8"/>
  <c r="V275" i="8"/>
  <c r="U275" i="8"/>
  <c r="T275" i="8"/>
  <c r="O275" i="8"/>
  <c r="AN274" i="8"/>
  <c r="AM274" i="8"/>
  <c r="AJ274" i="8"/>
  <c r="AD274" i="8"/>
  <c r="AC274" i="8"/>
  <c r="AB274" i="8"/>
  <c r="AA274" i="8"/>
  <c r="Z274" i="8"/>
  <c r="Y274" i="8"/>
  <c r="X274" i="8"/>
  <c r="W274" i="8"/>
  <c r="V274" i="8"/>
  <c r="U274" i="8"/>
  <c r="T274" i="8"/>
  <c r="Q274" i="8"/>
  <c r="O274" i="8"/>
  <c r="AN273" i="8"/>
  <c r="AM273" i="8"/>
  <c r="AJ273" i="8"/>
  <c r="AD273" i="8"/>
  <c r="AC273" i="8"/>
  <c r="AB273" i="8"/>
  <c r="AA273" i="8"/>
  <c r="AP273" i="8" s="1"/>
  <c r="Z273" i="8"/>
  <c r="Y273" i="8"/>
  <c r="X273" i="8"/>
  <c r="W273" i="8"/>
  <c r="V273" i="8"/>
  <c r="U273" i="8"/>
  <c r="T273" i="8"/>
  <c r="Q273" i="8"/>
  <c r="O273" i="8"/>
  <c r="AN272" i="8"/>
  <c r="AP272" i="8" s="1"/>
  <c r="AM272" i="8"/>
  <c r="AJ272" i="8"/>
  <c r="AD272" i="8"/>
  <c r="AC272" i="8"/>
  <c r="AB272" i="8"/>
  <c r="AA272" i="8"/>
  <c r="Z272" i="8"/>
  <c r="Y272" i="8"/>
  <c r="X272" i="8"/>
  <c r="W272" i="8"/>
  <c r="V272" i="8"/>
  <c r="U272" i="8"/>
  <c r="T272" i="8"/>
  <c r="Q272" i="8"/>
  <c r="O272" i="8"/>
  <c r="AN271" i="8"/>
  <c r="AM271" i="8"/>
  <c r="AJ271" i="8"/>
  <c r="AD271" i="8"/>
  <c r="AC271" i="8"/>
  <c r="AB271" i="8"/>
  <c r="AA271" i="8"/>
  <c r="Z271" i="8"/>
  <c r="Y271" i="8"/>
  <c r="X271" i="8"/>
  <c r="W271" i="8"/>
  <c r="V271" i="8"/>
  <c r="U271" i="8"/>
  <c r="T271" i="8"/>
  <c r="Q271" i="8"/>
  <c r="O271" i="8"/>
  <c r="AN270" i="8"/>
  <c r="AM270" i="8"/>
  <c r="AJ270" i="8"/>
  <c r="AD270" i="8"/>
  <c r="AC270" i="8"/>
  <c r="AB270" i="8"/>
  <c r="AA270" i="8"/>
  <c r="AP270" i="8" s="1"/>
  <c r="Z270" i="8"/>
  <c r="Y270" i="8"/>
  <c r="X270" i="8"/>
  <c r="W270" i="8"/>
  <c r="V270" i="8"/>
  <c r="U270" i="8"/>
  <c r="T270" i="8"/>
  <c r="Q270" i="8"/>
  <c r="O270" i="8"/>
  <c r="AN269" i="8"/>
  <c r="AM269" i="8"/>
  <c r="AJ269" i="8"/>
  <c r="AD269" i="8"/>
  <c r="AC269" i="8"/>
  <c r="AB269" i="8"/>
  <c r="AA269" i="8"/>
  <c r="Z269" i="8"/>
  <c r="Y269" i="8"/>
  <c r="X269" i="8"/>
  <c r="W269" i="8"/>
  <c r="V269" i="8"/>
  <c r="U269" i="8"/>
  <c r="T269" i="8"/>
  <c r="Q269" i="8"/>
  <c r="O269" i="8"/>
  <c r="AN268" i="8"/>
  <c r="AM268" i="8"/>
  <c r="AP268" i="8" s="1"/>
  <c r="AJ268" i="8"/>
  <c r="AD268" i="8"/>
  <c r="AC268" i="8"/>
  <c r="AB268" i="8"/>
  <c r="AA268" i="8"/>
  <c r="Z268" i="8"/>
  <c r="Y268" i="8"/>
  <c r="X268" i="8"/>
  <c r="W268" i="8"/>
  <c r="V268" i="8"/>
  <c r="U268" i="8"/>
  <c r="T268" i="8"/>
  <c r="Q268" i="8"/>
  <c r="O268" i="8"/>
  <c r="AN267" i="8"/>
  <c r="AM267" i="8"/>
  <c r="AJ267" i="8"/>
  <c r="AD267" i="8"/>
  <c r="AC267" i="8"/>
  <c r="AB267" i="8"/>
  <c r="AA267" i="8"/>
  <c r="Z267" i="8"/>
  <c r="Y267" i="8"/>
  <c r="X267" i="8"/>
  <c r="W267" i="8"/>
  <c r="V267" i="8"/>
  <c r="U267" i="8"/>
  <c r="T267" i="8"/>
  <c r="Q267" i="8"/>
  <c r="O267" i="8"/>
  <c r="AN266" i="8"/>
  <c r="AM266" i="8"/>
  <c r="AJ266" i="8"/>
  <c r="AD266" i="8"/>
  <c r="AC266" i="8"/>
  <c r="AB266" i="8"/>
  <c r="AA266" i="8"/>
  <c r="AP266" i="8" s="1"/>
  <c r="Z266" i="8"/>
  <c r="Y266" i="8"/>
  <c r="X266" i="8"/>
  <c r="W266" i="8"/>
  <c r="V266" i="8"/>
  <c r="U266" i="8"/>
  <c r="T266" i="8"/>
  <c r="Q266" i="8"/>
  <c r="O266" i="8"/>
  <c r="AN265" i="8"/>
  <c r="AM265" i="8"/>
  <c r="AJ265" i="8"/>
  <c r="AF265" i="8"/>
  <c r="AD265" i="8"/>
  <c r="AC265" i="8"/>
  <c r="AB265" i="8"/>
  <c r="AA265" i="8"/>
  <c r="AP265" i="8" s="1"/>
  <c r="Z265" i="8"/>
  <c r="Y265" i="8"/>
  <c r="X265" i="8"/>
  <c r="W265" i="8"/>
  <c r="V265" i="8"/>
  <c r="U265" i="8"/>
  <c r="T265" i="8"/>
  <c r="Q265" i="8"/>
  <c r="O265" i="8"/>
  <c r="AN264" i="8"/>
  <c r="AP264" i="8" s="1"/>
  <c r="AM264" i="8"/>
  <c r="AJ264" i="8"/>
  <c r="AD264" i="8"/>
  <c r="AC264" i="8"/>
  <c r="AB264" i="8"/>
  <c r="AA264" i="8"/>
  <c r="Z264" i="8"/>
  <c r="Y264" i="8"/>
  <c r="X264" i="8"/>
  <c r="W264" i="8"/>
  <c r="V264" i="8"/>
  <c r="U264" i="8"/>
  <c r="T264" i="8"/>
  <c r="Q264" i="8"/>
  <c r="O264" i="8"/>
  <c r="AN263" i="8"/>
  <c r="AM263" i="8"/>
  <c r="AJ263" i="8"/>
  <c r="AD263" i="8"/>
  <c r="AC263" i="8"/>
  <c r="AB263" i="8"/>
  <c r="AA263" i="8"/>
  <c r="Z263" i="8"/>
  <c r="Y263" i="8"/>
  <c r="X263" i="8"/>
  <c r="W263" i="8"/>
  <c r="V263" i="8"/>
  <c r="U263" i="8"/>
  <c r="T263" i="8"/>
  <c r="O263" i="8"/>
  <c r="AN262" i="8"/>
  <c r="AM262" i="8"/>
  <c r="AJ262" i="8"/>
  <c r="AD262" i="8"/>
  <c r="AC262" i="8"/>
  <c r="AB262" i="8"/>
  <c r="AA262" i="8"/>
  <c r="Z262" i="8"/>
  <c r="Y262" i="8"/>
  <c r="X262" i="8"/>
  <c r="W262" i="8"/>
  <c r="V262" i="8"/>
  <c r="U262" i="8"/>
  <c r="T262" i="8"/>
  <c r="Q262" i="8"/>
  <c r="O262" i="8"/>
  <c r="AN261" i="8"/>
  <c r="AM261" i="8"/>
  <c r="AJ261" i="8"/>
  <c r="AD261" i="8"/>
  <c r="AC261" i="8"/>
  <c r="AB261" i="8"/>
  <c r="AA261" i="8"/>
  <c r="AP261" i="8" s="1"/>
  <c r="Z261" i="8"/>
  <c r="Y261" i="8"/>
  <c r="X261" i="8"/>
  <c r="W261" i="8"/>
  <c r="V261" i="8"/>
  <c r="U261" i="8"/>
  <c r="T261" i="8"/>
  <c r="Q261" i="8"/>
  <c r="O261" i="8"/>
  <c r="AN260" i="8"/>
  <c r="AM260" i="8"/>
  <c r="AJ260" i="8"/>
  <c r="AD260" i="8"/>
  <c r="AC260" i="8"/>
  <c r="AB260" i="8"/>
  <c r="AA260" i="8"/>
  <c r="Z260" i="8"/>
  <c r="Y260" i="8"/>
  <c r="X260" i="8"/>
  <c r="W260" i="8"/>
  <c r="V260" i="8"/>
  <c r="U260" i="8"/>
  <c r="T260" i="8"/>
  <c r="O260" i="8"/>
  <c r="AN259" i="8"/>
  <c r="AM259" i="8"/>
  <c r="AJ259" i="8"/>
  <c r="AD259" i="8"/>
  <c r="AC259" i="8"/>
  <c r="AB259" i="8"/>
  <c r="AA259" i="8"/>
  <c r="Z259" i="8"/>
  <c r="Y259" i="8"/>
  <c r="X259" i="8"/>
  <c r="W259" i="8"/>
  <c r="V259" i="8"/>
  <c r="U259" i="8"/>
  <c r="T259" i="8"/>
  <c r="Q259" i="8"/>
  <c r="O259" i="8"/>
  <c r="AN258" i="8"/>
  <c r="AM258" i="8"/>
  <c r="AJ258" i="8"/>
  <c r="AD258" i="8"/>
  <c r="AC258" i="8"/>
  <c r="AB258" i="8"/>
  <c r="AA258" i="8"/>
  <c r="AP258" i="8" s="1"/>
  <c r="Z258" i="8"/>
  <c r="Y258" i="8"/>
  <c r="X258" i="8"/>
  <c r="W258" i="8"/>
  <c r="V258" i="8"/>
  <c r="U258" i="8"/>
  <c r="T258" i="8"/>
  <c r="Q258" i="8"/>
  <c r="O258" i="8"/>
  <c r="AN257" i="8"/>
  <c r="AM257" i="8"/>
  <c r="AJ257" i="8"/>
  <c r="AD257" i="8"/>
  <c r="AC257" i="8"/>
  <c r="AB257" i="8"/>
  <c r="AA257" i="8"/>
  <c r="Z257" i="8"/>
  <c r="Y257" i="8"/>
  <c r="X257" i="8"/>
  <c r="W257" i="8"/>
  <c r="V257" i="8"/>
  <c r="U257" i="8"/>
  <c r="T257" i="8"/>
  <c r="Q257" i="8"/>
  <c r="O257" i="8"/>
  <c r="AN256" i="8"/>
  <c r="AM256" i="8"/>
  <c r="AJ256" i="8"/>
  <c r="AD256" i="8"/>
  <c r="AC256" i="8"/>
  <c r="AB256" i="8"/>
  <c r="AA256" i="8"/>
  <c r="AP256" i="8" s="1"/>
  <c r="Z256" i="8"/>
  <c r="Y256" i="8"/>
  <c r="X256" i="8"/>
  <c r="W256" i="8"/>
  <c r="V256" i="8"/>
  <c r="U256" i="8"/>
  <c r="T256" i="8"/>
  <c r="Q256" i="8"/>
  <c r="O256" i="8"/>
  <c r="AN255" i="8"/>
  <c r="AM255" i="8"/>
  <c r="AJ255" i="8"/>
  <c r="AD255" i="8"/>
  <c r="AC255" i="8"/>
  <c r="AB255" i="8"/>
  <c r="AA255" i="8"/>
  <c r="Z255" i="8"/>
  <c r="Y255" i="8"/>
  <c r="X255" i="8"/>
  <c r="W255" i="8"/>
  <c r="V255" i="8"/>
  <c r="U255" i="8"/>
  <c r="T255" i="8"/>
  <c r="Q255" i="8"/>
  <c r="O255" i="8"/>
  <c r="AN254" i="8"/>
  <c r="AP254" i="8" s="1"/>
  <c r="AM254" i="8"/>
  <c r="AJ254" i="8"/>
  <c r="AD254" i="8"/>
  <c r="AC254" i="8"/>
  <c r="AB254" i="8"/>
  <c r="AA254" i="8"/>
  <c r="Z254" i="8"/>
  <c r="Y254" i="8"/>
  <c r="X254" i="8"/>
  <c r="W254" i="8"/>
  <c r="V254" i="8"/>
  <c r="U254" i="8"/>
  <c r="T254" i="8"/>
  <c r="Q254" i="8"/>
  <c r="O254" i="8"/>
  <c r="AN253" i="8"/>
  <c r="AM253" i="8"/>
  <c r="AJ253" i="8"/>
  <c r="AD253" i="8"/>
  <c r="AC253" i="8"/>
  <c r="AB253" i="8"/>
  <c r="AA253" i="8"/>
  <c r="AP253" i="8" s="1"/>
  <c r="Z253" i="8"/>
  <c r="Y253" i="8"/>
  <c r="X253" i="8"/>
  <c r="W253" i="8"/>
  <c r="V253" i="8"/>
  <c r="U253" i="8"/>
  <c r="T253" i="8"/>
  <c r="Q253" i="8"/>
  <c r="O253" i="8"/>
  <c r="AN252" i="8"/>
  <c r="AM252" i="8"/>
  <c r="AJ252" i="8"/>
  <c r="AD252" i="8"/>
  <c r="AC252" i="8"/>
  <c r="AB252" i="8"/>
  <c r="AA252" i="8"/>
  <c r="Z252" i="8"/>
  <c r="Y252" i="8"/>
  <c r="X252" i="8"/>
  <c r="W252" i="8"/>
  <c r="V252" i="8"/>
  <c r="U252" i="8"/>
  <c r="T252" i="8"/>
  <c r="Q252" i="8"/>
  <c r="O252" i="8"/>
  <c r="AP251" i="8"/>
  <c r="AN251" i="8"/>
  <c r="AM251" i="8"/>
  <c r="AJ251" i="8"/>
  <c r="AD251" i="8"/>
  <c r="AC251" i="8"/>
  <c r="AB251" i="8"/>
  <c r="AA251" i="8"/>
  <c r="Z251" i="8"/>
  <c r="Y251" i="8"/>
  <c r="X251" i="8"/>
  <c r="W251" i="8"/>
  <c r="V251" i="8"/>
  <c r="U251" i="8"/>
  <c r="T251" i="8"/>
  <c r="Q251" i="8"/>
  <c r="O251" i="8"/>
  <c r="AN250" i="8"/>
  <c r="AM250" i="8"/>
  <c r="AJ250" i="8"/>
  <c r="AD250" i="8"/>
  <c r="AC250" i="8"/>
  <c r="AB250" i="8"/>
  <c r="AA250" i="8"/>
  <c r="Z250" i="8"/>
  <c r="Y250" i="8"/>
  <c r="X250" i="8"/>
  <c r="W250" i="8"/>
  <c r="V250" i="8"/>
  <c r="U250" i="8"/>
  <c r="T250" i="8"/>
  <c r="Q250" i="8"/>
  <c r="O250" i="8"/>
  <c r="AN249" i="8"/>
  <c r="AM249" i="8"/>
  <c r="AJ249" i="8"/>
  <c r="AD249" i="8"/>
  <c r="AC249" i="8"/>
  <c r="AB249" i="8"/>
  <c r="AA249" i="8"/>
  <c r="AP249" i="8" s="1"/>
  <c r="Z249" i="8"/>
  <c r="Y249" i="8"/>
  <c r="X249" i="8"/>
  <c r="W249" i="8"/>
  <c r="V249" i="8"/>
  <c r="U249" i="8"/>
  <c r="T249" i="8"/>
  <c r="Q249" i="8"/>
  <c r="O249" i="8"/>
  <c r="AN248" i="8"/>
  <c r="AM248" i="8"/>
  <c r="AJ248" i="8"/>
  <c r="AD248" i="8"/>
  <c r="AC248" i="8"/>
  <c r="AB248" i="8"/>
  <c r="AA248" i="8"/>
  <c r="Z248" i="8"/>
  <c r="Y248" i="8"/>
  <c r="X248" i="8"/>
  <c r="W248" i="8"/>
  <c r="V248" i="8"/>
  <c r="U248" i="8"/>
  <c r="T248" i="8"/>
  <c r="Q248" i="8"/>
  <c r="O248" i="8"/>
  <c r="AN247" i="8"/>
  <c r="AM247" i="8"/>
  <c r="AJ247" i="8"/>
  <c r="AD247" i="8"/>
  <c r="AC247" i="8"/>
  <c r="AB247" i="8"/>
  <c r="AA247" i="8"/>
  <c r="Z247" i="8"/>
  <c r="Y247" i="8"/>
  <c r="X247" i="8"/>
  <c r="W247" i="8"/>
  <c r="V247" i="8"/>
  <c r="U247" i="8"/>
  <c r="T247" i="8"/>
  <c r="Q247" i="8"/>
  <c r="O247" i="8"/>
  <c r="AN246" i="8"/>
  <c r="AM246" i="8"/>
  <c r="AJ246" i="8"/>
  <c r="AD246" i="8"/>
  <c r="AC246" i="8"/>
  <c r="AB246" i="8"/>
  <c r="AA246" i="8"/>
  <c r="Z246" i="8"/>
  <c r="Y246" i="8"/>
  <c r="X246" i="8"/>
  <c r="W246" i="8"/>
  <c r="V246" i="8"/>
  <c r="U246" i="8"/>
  <c r="T246" i="8"/>
  <c r="Q246" i="8"/>
  <c r="O246" i="8"/>
  <c r="AN245" i="8"/>
  <c r="AM245" i="8"/>
  <c r="AJ245" i="8"/>
  <c r="AD245" i="8"/>
  <c r="AC245" i="8"/>
  <c r="AB245" i="8"/>
  <c r="AA245" i="8"/>
  <c r="Z245" i="8"/>
  <c r="Y245" i="8"/>
  <c r="X245" i="8"/>
  <c r="W245" i="8"/>
  <c r="V245" i="8"/>
  <c r="U245" i="8"/>
  <c r="T245" i="8"/>
  <c r="Q245" i="8"/>
  <c r="O245" i="8"/>
  <c r="AN244" i="8"/>
  <c r="AM244" i="8"/>
  <c r="AJ244" i="8"/>
  <c r="AD244" i="8"/>
  <c r="AC244" i="8"/>
  <c r="AB244" i="8"/>
  <c r="AA244" i="8"/>
  <c r="AP244" i="8" s="1"/>
  <c r="Z244" i="8"/>
  <c r="Y244" i="8"/>
  <c r="X244" i="8"/>
  <c r="W244" i="8"/>
  <c r="V244" i="8"/>
  <c r="U244" i="8"/>
  <c r="T244" i="8"/>
  <c r="Q244" i="8"/>
  <c r="O244" i="8"/>
  <c r="AN243" i="8"/>
  <c r="AP243" i="8" s="1"/>
  <c r="AM243" i="8"/>
  <c r="AJ243" i="8"/>
  <c r="AD243" i="8"/>
  <c r="AC243" i="8"/>
  <c r="AB243" i="8"/>
  <c r="AA243" i="8"/>
  <c r="Z243" i="8"/>
  <c r="Y243" i="8"/>
  <c r="X243" i="8"/>
  <c r="W243" i="8"/>
  <c r="V243" i="8"/>
  <c r="U243" i="8"/>
  <c r="T243" i="8"/>
  <c r="Q243" i="8"/>
  <c r="O243" i="8"/>
  <c r="AN242" i="8"/>
  <c r="AM242" i="8"/>
  <c r="AJ242" i="8"/>
  <c r="AD242" i="8"/>
  <c r="AC242" i="8"/>
  <c r="AB242" i="8"/>
  <c r="AA242" i="8"/>
  <c r="Z242" i="8"/>
  <c r="Y242" i="8"/>
  <c r="X242" i="8"/>
  <c r="W242" i="8"/>
  <c r="V242" i="8"/>
  <c r="U242" i="8"/>
  <c r="T242" i="8"/>
  <c r="Q242" i="8"/>
  <c r="O242" i="8"/>
  <c r="AN241" i="8"/>
  <c r="AM241" i="8"/>
  <c r="AJ241" i="8"/>
  <c r="AD241" i="8"/>
  <c r="AC241" i="8"/>
  <c r="AB241" i="8"/>
  <c r="AA241" i="8"/>
  <c r="AP241" i="8" s="1"/>
  <c r="Z241" i="8"/>
  <c r="Y241" i="8"/>
  <c r="X241" i="8"/>
  <c r="W241" i="8"/>
  <c r="V241" i="8"/>
  <c r="U241" i="8"/>
  <c r="T241" i="8"/>
  <c r="Q241" i="8"/>
  <c r="O241" i="8"/>
  <c r="AN240" i="8"/>
  <c r="AM240" i="8"/>
  <c r="AJ240" i="8"/>
  <c r="AD240" i="8"/>
  <c r="AC240" i="8"/>
  <c r="AB240" i="8"/>
  <c r="AA240" i="8"/>
  <c r="Z240" i="8"/>
  <c r="Y240" i="8"/>
  <c r="X240" i="8"/>
  <c r="W240" i="8"/>
  <c r="V240" i="8"/>
  <c r="U240" i="8"/>
  <c r="T240" i="8"/>
  <c r="Q240" i="8"/>
  <c r="O240" i="8"/>
  <c r="AN239" i="8"/>
  <c r="AP239" i="8" s="1"/>
  <c r="AM239" i="8"/>
  <c r="AJ239" i="8"/>
  <c r="AD239" i="8"/>
  <c r="AC239" i="8"/>
  <c r="AB239" i="8"/>
  <c r="AA239" i="8"/>
  <c r="Z239" i="8"/>
  <c r="Y239" i="8"/>
  <c r="X239" i="8"/>
  <c r="W239" i="8"/>
  <c r="V239" i="8"/>
  <c r="U239" i="8"/>
  <c r="T239" i="8"/>
  <c r="Q239" i="8"/>
  <c r="O239" i="8"/>
  <c r="AP238" i="8"/>
  <c r="AN238" i="8"/>
  <c r="AM238" i="8"/>
  <c r="AJ238" i="8"/>
  <c r="AD238" i="8"/>
  <c r="AC238" i="8"/>
  <c r="AB238" i="8"/>
  <c r="AA238" i="8"/>
  <c r="Z238" i="8"/>
  <c r="Y238" i="8"/>
  <c r="X238" i="8"/>
  <c r="W238" i="8"/>
  <c r="V238" i="8"/>
  <c r="U238" i="8"/>
  <c r="T238" i="8"/>
  <c r="Q238" i="8"/>
  <c r="O238" i="8"/>
  <c r="AN237" i="8"/>
  <c r="AP237" i="8" s="1"/>
  <c r="AM237" i="8"/>
  <c r="AJ237" i="8"/>
  <c r="AD237" i="8"/>
  <c r="AC237" i="8"/>
  <c r="AB237" i="8"/>
  <c r="AA237" i="8"/>
  <c r="Z237" i="8"/>
  <c r="Y237" i="8"/>
  <c r="X237" i="8"/>
  <c r="W237" i="8"/>
  <c r="V237" i="8"/>
  <c r="U237" i="8"/>
  <c r="T237" i="8"/>
  <c r="Q237" i="8"/>
  <c r="O237" i="8"/>
  <c r="AN236" i="8"/>
  <c r="AM236" i="8"/>
  <c r="AJ236" i="8"/>
  <c r="AD236" i="8"/>
  <c r="AC236" i="8"/>
  <c r="AB236" i="8"/>
  <c r="AA236" i="8"/>
  <c r="Z236" i="8"/>
  <c r="Y236" i="8"/>
  <c r="X236" i="8"/>
  <c r="W236" i="8"/>
  <c r="V236" i="8"/>
  <c r="U236" i="8"/>
  <c r="T236" i="8"/>
  <c r="Q236" i="8"/>
  <c r="O236" i="8"/>
  <c r="AN235" i="8"/>
  <c r="AM235" i="8"/>
  <c r="AJ235" i="8"/>
  <c r="AD235" i="8"/>
  <c r="AC235" i="8"/>
  <c r="AB235" i="8"/>
  <c r="AA235" i="8"/>
  <c r="Z235" i="8"/>
  <c r="Y235" i="8"/>
  <c r="X235" i="8"/>
  <c r="W235" i="8"/>
  <c r="V235" i="8"/>
  <c r="U235" i="8"/>
  <c r="T235" i="8"/>
  <c r="Q235" i="8"/>
  <c r="O235" i="8"/>
  <c r="AN234" i="8"/>
  <c r="AM234" i="8"/>
  <c r="AJ234" i="8"/>
  <c r="AD234" i="8"/>
  <c r="AC234" i="8"/>
  <c r="AB234" i="8"/>
  <c r="AA234" i="8"/>
  <c r="Z234" i="8"/>
  <c r="Y234" i="8"/>
  <c r="X234" i="8"/>
  <c r="W234" i="8"/>
  <c r="V234" i="8"/>
  <c r="U234" i="8"/>
  <c r="T234" i="8"/>
  <c r="Q234" i="8"/>
  <c r="O234" i="8"/>
  <c r="AN233" i="8"/>
  <c r="AM233" i="8"/>
  <c r="AJ233" i="8"/>
  <c r="AF233" i="8"/>
  <c r="AD233" i="8"/>
  <c r="AC233" i="8"/>
  <c r="AB233" i="8"/>
  <c r="AA233" i="8"/>
  <c r="Z233" i="8"/>
  <c r="Y233" i="8"/>
  <c r="X233" i="8"/>
  <c r="W233" i="8"/>
  <c r="V233" i="8"/>
  <c r="U233" i="8"/>
  <c r="T233" i="8"/>
  <c r="Q233" i="8"/>
  <c r="O233" i="8"/>
  <c r="AN232" i="8"/>
  <c r="AM232" i="8"/>
  <c r="AJ232" i="8"/>
  <c r="AD232" i="8"/>
  <c r="AC232" i="8"/>
  <c r="AB232" i="8"/>
  <c r="AA232" i="8"/>
  <c r="Z232" i="8"/>
  <c r="Y232" i="8"/>
  <c r="X232" i="8"/>
  <c r="W232" i="8"/>
  <c r="V232" i="8"/>
  <c r="U232" i="8"/>
  <c r="T232" i="8"/>
  <c r="Q232" i="8"/>
  <c r="O232" i="8"/>
  <c r="AN231" i="8"/>
  <c r="AM231" i="8"/>
  <c r="AJ231" i="8"/>
  <c r="AD231" i="8"/>
  <c r="AC231" i="8"/>
  <c r="AB231" i="8"/>
  <c r="AA231" i="8"/>
  <c r="Z231" i="8"/>
  <c r="Y231" i="8"/>
  <c r="X231" i="8"/>
  <c r="W231" i="8"/>
  <c r="V231" i="8"/>
  <c r="U231" i="8"/>
  <c r="T231" i="8"/>
  <c r="Q231" i="8"/>
  <c r="O231" i="8"/>
  <c r="AN230" i="8"/>
  <c r="AM230" i="8"/>
  <c r="AJ230" i="8"/>
  <c r="AD230" i="8"/>
  <c r="AC230" i="8"/>
  <c r="AB230" i="8"/>
  <c r="AA230" i="8"/>
  <c r="AP230" i="8" s="1"/>
  <c r="Z230" i="8"/>
  <c r="Y230" i="8"/>
  <c r="X230" i="8"/>
  <c r="W230" i="8"/>
  <c r="V230" i="8"/>
  <c r="U230" i="8"/>
  <c r="T230" i="8"/>
  <c r="Q230" i="8"/>
  <c r="O230" i="8"/>
  <c r="AN229" i="8"/>
  <c r="AM229" i="8"/>
  <c r="AJ229" i="8"/>
  <c r="AD229" i="8"/>
  <c r="AC229" i="8"/>
  <c r="AB229" i="8"/>
  <c r="AA229" i="8"/>
  <c r="AP229" i="8" s="1"/>
  <c r="Z229" i="8"/>
  <c r="Y229" i="8"/>
  <c r="X229" i="8"/>
  <c r="W229" i="8"/>
  <c r="V229" i="8"/>
  <c r="U229" i="8"/>
  <c r="T229" i="8"/>
  <c r="Q229" i="8"/>
  <c r="O229" i="8"/>
  <c r="AN228" i="8"/>
  <c r="AM228" i="8"/>
  <c r="AJ228" i="8"/>
  <c r="AD228" i="8"/>
  <c r="AC228" i="8"/>
  <c r="AB228" i="8"/>
  <c r="AA228" i="8"/>
  <c r="Z228" i="8"/>
  <c r="Y228" i="8"/>
  <c r="X228" i="8"/>
  <c r="W228" i="8"/>
  <c r="V228" i="8"/>
  <c r="U228" i="8"/>
  <c r="T228" i="8"/>
  <c r="Q228" i="8"/>
  <c r="O228" i="8"/>
  <c r="AN227" i="8"/>
  <c r="AM227" i="8"/>
  <c r="AJ227" i="8"/>
  <c r="AD227" i="8"/>
  <c r="AC227" i="8"/>
  <c r="AB227" i="8"/>
  <c r="AA227" i="8"/>
  <c r="AP227" i="8" s="1"/>
  <c r="Z227" i="8"/>
  <c r="Y227" i="8"/>
  <c r="X227" i="8"/>
  <c r="W227" i="8"/>
  <c r="V227" i="8"/>
  <c r="U227" i="8"/>
  <c r="T227" i="8"/>
  <c r="Q227" i="8"/>
  <c r="O227" i="8"/>
  <c r="AN226" i="8"/>
  <c r="AM226" i="8"/>
  <c r="AP226" i="8" s="1"/>
  <c r="AJ226" i="8"/>
  <c r="AF226" i="8"/>
  <c r="AD226" i="8"/>
  <c r="AC226" i="8"/>
  <c r="AB226" i="8"/>
  <c r="AA226" i="8"/>
  <c r="Z226" i="8"/>
  <c r="Y226" i="8"/>
  <c r="X226" i="8"/>
  <c r="W226" i="8"/>
  <c r="V226" i="8"/>
  <c r="U226" i="8"/>
  <c r="T226" i="8"/>
  <c r="Q226" i="8"/>
  <c r="O226" i="8"/>
  <c r="AN225" i="8"/>
  <c r="AM225" i="8"/>
  <c r="AJ225" i="8"/>
  <c r="AD225" i="8"/>
  <c r="AC225" i="8"/>
  <c r="AB225" i="8"/>
  <c r="AA225" i="8"/>
  <c r="Z225" i="8"/>
  <c r="Y225" i="8"/>
  <c r="X225" i="8"/>
  <c r="W225" i="8"/>
  <c r="V225" i="8"/>
  <c r="U225" i="8"/>
  <c r="T225" i="8"/>
  <c r="Q225" i="8"/>
  <c r="O225" i="8"/>
  <c r="AN224" i="8"/>
  <c r="AM224" i="8"/>
  <c r="AJ224" i="8"/>
  <c r="AD224" i="8"/>
  <c r="AC224" i="8"/>
  <c r="AB224" i="8"/>
  <c r="AA224" i="8"/>
  <c r="AP224" i="8" s="1"/>
  <c r="Z224" i="8"/>
  <c r="Y224" i="8"/>
  <c r="X224" i="8"/>
  <c r="W224" i="8"/>
  <c r="V224" i="8"/>
  <c r="U224" i="8"/>
  <c r="T224" i="8"/>
  <c r="Q224" i="8"/>
  <c r="O224" i="8"/>
  <c r="AN223" i="8"/>
  <c r="AM223" i="8"/>
  <c r="AP223" i="8" s="1"/>
  <c r="AJ223" i="8"/>
  <c r="AF223" i="8"/>
  <c r="AD223" i="8"/>
  <c r="AC223" i="8"/>
  <c r="AB223" i="8"/>
  <c r="AA223" i="8"/>
  <c r="Z223" i="8"/>
  <c r="Y223" i="8"/>
  <c r="X223" i="8"/>
  <c r="W223" i="8"/>
  <c r="V223" i="8"/>
  <c r="U223" i="8"/>
  <c r="T223" i="8"/>
  <c r="Q223" i="8"/>
  <c r="O223" i="8"/>
  <c r="AN222" i="8"/>
  <c r="AM222" i="8"/>
  <c r="AJ222" i="8"/>
  <c r="AD222" i="8"/>
  <c r="AC222" i="8"/>
  <c r="AB222" i="8"/>
  <c r="AA222" i="8"/>
  <c r="Z222" i="8"/>
  <c r="Y222" i="8"/>
  <c r="X222" i="8"/>
  <c r="W222" i="8"/>
  <c r="V222" i="8"/>
  <c r="U222" i="8"/>
  <c r="T222" i="8"/>
  <c r="Q222" i="8"/>
  <c r="O222" i="8"/>
  <c r="AN221" i="8"/>
  <c r="AM221" i="8"/>
  <c r="AJ221" i="8"/>
  <c r="AD221" i="8"/>
  <c r="AC221" i="8"/>
  <c r="AB221" i="8"/>
  <c r="AA221" i="8"/>
  <c r="AP221" i="8" s="1"/>
  <c r="Z221" i="8"/>
  <c r="Y221" i="8"/>
  <c r="X221" i="8"/>
  <c r="W221" i="8"/>
  <c r="V221" i="8"/>
  <c r="U221" i="8"/>
  <c r="T221" i="8"/>
  <c r="Q221" i="8"/>
  <c r="BF99" i="7" s="1"/>
  <c r="O221" i="8"/>
  <c r="AN220" i="8"/>
  <c r="AM220" i="8"/>
  <c r="AJ220" i="8"/>
  <c r="AD220" i="8"/>
  <c r="AC220" i="8"/>
  <c r="AB220" i="8"/>
  <c r="AA220" i="8"/>
  <c r="Z220" i="8"/>
  <c r="Y220" i="8"/>
  <c r="X220" i="8"/>
  <c r="W220" i="8"/>
  <c r="V220" i="8"/>
  <c r="U220" i="8"/>
  <c r="T220" i="8"/>
  <c r="Q220" i="8"/>
  <c r="O220" i="8"/>
  <c r="AN219" i="8"/>
  <c r="AM219" i="8"/>
  <c r="AJ219" i="8"/>
  <c r="AD219" i="8"/>
  <c r="AC219" i="8"/>
  <c r="AB219" i="8"/>
  <c r="AA219" i="8"/>
  <c r="Z219" i="8"/>
  <c r="Y219" i="8"/>
  <c r="X219" i="8"/>
  <c r="W219" i="8"/>
  <c r="V219" i="8"/>
  <c r="U219" i="8"/>
  <c r="T219" i="8"/>
  <c r="Q219" i="8"/>
  <c r="O219" i="8"/>
  <c r="AN218" i="8"/>
  <c r="AM218" i="8"/>
  <c r="AJ218" i="8"/>
  <c r="AD218" i="8"/>
  <c r="AC218" i="8"/>
  <c r="AB218" i="8"/>
  <c r="AA218" i="8"/>
  <c r="Z218" i="8"/>
  <c r="Y218" i="8"/>
  <c r="X218" i="8"/>
  <c r="W218" i="8"/>
  <c r="V218" i="8"/>
  <c r="U218" i="8"/>
  <c r="T218" i="8"/>
  <c r="Q218" i="8"/>
  <c r="BF160" i="7" s="1"/>
  <c r="O218" i="8"/>
  <c r="AN217" i="8"/>
  <c r="AM217" i="8"/>
  <c r="AJ217" i="8"/>
  <c r="AD217" i="8"/>
  <c r="AC217" i="8"/>
  <c r="AB217" i="8"/>
  <c r="AA217" i="8"/>
  <c r="Z217" i="8"/>
  <c r="Y217" i="8"/>
  <c r="X217" i="8"/>
  <c r="W217" i="8"/>
  <c r="V217" i="8"/>
  <c r="U217" i="8"/>
  <c r="T217" i="8"/>
  <c r="Q217" i="8"/>
  <c r="O217" i="8"/>
  <c r="AP216" i="8"/>
  <c r="AN216" i="8"/>
  <c r="AM216" i="8"/>
  <c r="AJ216" i="8"/>
  <c r="AD216" i="8"/>
  <c r="AC216" i="8"/>
  <c r="AB216" i="8"/>
  <c r="AA216" i="8"/>
  <c r="Z216" i="8"/>
  <c r="Y216" i="8"/>
  <c r="X216" i="8"/>
  <c r="W216" i="8"/>
  <c r="V216" i="8"/>
  <c r="U216" i="8"/>
  <c r="T216" i="8"/>
  <c r="Q216" i="8"/>
  <c r="O216" i="8"/>
  <c r="AN215" i="8"/>
  <c r="AM215" i="8"/>
  <c r="AJ215" i="8"/>
  <c r="AD215" i="8"/>
  <c r="AC215" i="8"/>
  <c r="AB215" i="8"/>
  <c r="AA215" i="8"/>
  <c r="Z215" i="8"/>
  <c r="Y215" i="8"/>
  <c r="X215" i="8"/>
  <c r="W215" i="8"/>
  <c r="V215" i="8"/>
  <c r="U215" i="8"/>
  <c r="T215" i="8"/>
  <c r="Q215" i="8"/>
  <c r="O215" i="8"/>
  <c r="AN214" i="8"/>
  <c r="AM214" i="8"/>
  <c r="AJ214" i="8"/>
  <c r="AD214" i="8"/>
  <c r="AC214" i="8"/>
  <c r="AB214" i="8"/>
  <c r="AA214" i="8"/>
  <c r="Z214" i="8"/>
  <c r="Y214" i="8"/>
  <c r="X214" i="8"/>
  <c r="W214" i="8"/>
  <c r="V214" i="8"/>
  <c r="U214" i="8"/>
  <c r="T214" i="8"/>
  <c r="Q214" i="8"/>
  <c r="O214" i="8"/>
  <c r="AN213" i="8"/>
  <c r="AM213" i="8"/>
  <c r="AJ213" i="8"/>
  <c r="AD213" i="8"/>
  <c r="AC213" i="8"/>
  <c r="AB213" i="8"/>
  <c r="AA213" i="8"/>
  <c r="Z213" i="8"/>
  <c r="Y213" i="8"/>
  <c r="X213" i="8"/>
  <c r="W213" i="8"/>
  <c r="V213" i="8"/>
  <c r="U213" i="8"/>
  <c r="T213" i="8"/>
  <c r="Q213" i="8"/>
  <c r="O213" i="8"/>
  <c r="AN212" i="8"/>
  <c r="AM212" i="8"/>
  <c r="AJ212" i="8"/>
  <c r="AD212" i="8"/>
  <c r="AC212" i="8"/>
  <c r="AB212" i="8"/>
  <c r="AA212" i="8"/>
  <c r="Z212" i="8"/>
  <c r="Y212" i="8"/>
  <c r="X212" i="8"/>
  <c r="W212" i="8"/>
  <c r="V212" i="8"/>
  <c r="U212" i="8"/>
  <c r="T212" i="8"/>
  <c r="Q212" i="8"/>
  <c r="O212" i="8"/>
  <c r="AN211" i="8"/>
  <c r="AM211" i="8"/>
  <c r="AJ211" i="8"/>
  <c r="AD211" i="8"/>
  <c r="AC211" i="8"/>
  <c r="AB211" i="8"/>
  <c r="AA211" i="8"/>
  <c r="Z211" i="8"/>
  <c r="Y211" i="8"/>
  <c r="X211" i="8"/>
  <c r="W211" i="8"/>
  <c r="V211" i="8"/>
  <c r="U211" i="8"/>
  <c r="T211" i="8"/>
  <c r="Q211" i="8"/>
  <c r="O211" i="8"/>
  <c r="AN210" i="8"/>
  <c r="AM210" i="8"/>
  <c r="AJ210" i="8"/>
  <c r="AD210" i="8"/>
  <c r="AC210" i="8"/>
  <c r="AB210" i="8"/>
  <c r="AA210" i="8"/>
  <c r="AP210" i="8" s="1"/>
  <c r="Z210" i="8"/>
  <c r="Y210" i="8"/>
  <c r="X210" i="8"/>
  <c r="W210" i="8"/>
  <c r="V210" i="8"/>
  <c r="U210" i="8"/>
  <c r="T210" i="8"/>
  <c r="Q210" i="8"/>
  <c r="O210" i="8"/>
  <c r="AN209" i="8"/>
  <c r="AM209" i="8"/>
  <c r="AJ209" i="8"/>
  <c r="AD209" i="8"/>
  <c r="AC209" i="8"/>
  <c r="AB209" i="8"/>
  <c r="AA209" i="8"/>
  <c r="AP209" i="8" s="1"/>
  <c r="Z209" i="8"/>
  <c r="Y209" i="8"/>
  <c r="X209" i="8"/>
  <c r="W209" i="8"/>
  <c r="V209" i="8"/>
  <c r="U209" i="8"/>
  <c r="T209" i="8"/>
  <c r="Q209" i="8"/>
  <c r="O209" i="8"/>
  <c r="AN208" i="8"/>
  <c r="AM208" i="8"/>
  <c r="AJ208" i="8"/>
  <c r="AD208" i="8"/>
  <c r="AC208" i="8"/>
  <c r="AB208" i="8"/>
  <c r="AA208" i="8"/>
  <c r="Z208" i="8"/>
  <c r="Y208" i="8"/>
  <c r="X208" i="8"/>
  <c r="W208" i="8"/>
  <c r="V208" i="8"/>
  <c r="U208" i="8"/>
  <c r="T208" i="8"/>
  <c r="Q208" i="8"/>
  <c r="O208" i="8"/>
  <c r="AN207" i="8"/>
  <c r="AM207" i="8"/>
  <c r="AJ207" i="8"/>
  <c r="AD207" i="8"/>
  <c r="AC207" i="8"/>
  <c r="AB207" i="8"/>
  <c r="AA207" i="8"/>
  <c r="Z207" i="8"/>
  <c r="Y207" i="8"/>
  <c r="X207" i="8"/>
  <c r="W207" i="8"/>
  <c r="V207" i="8"/>
  <c r="U207" i="8"/>
  <c r="T207" i="8"/>
  <c r="Q207" i="8"/>
  <c r="O207" i="8"/>
  <c r="AN206" i="8"/>
  <c r="AM206" i="8"/>
  <c r="AJ206" i="8"/>
  <c r="AD206" i="8"/>
  <c r="AC206" i="8"/>
  <c r="AB206" i="8"/>
  <c r="AA206" i="8"/>
  <c r="AP206" i="8" s="1"/>
  <c r="Z206" i="8"/>
  <c r="Y206" i="8"/>
  <c r="X206" i="8"/>
  <c r="W206" i="8"/>
  <c r="V206" i="8"/>
  <c r="U206" i="8"/>
  <c r="T206" i="8"/>
  <c r="O206" i="8"/>
  <c r="AP205" i="8"/>
  <c r="AN205" i="8"/>
  <c r="AM205" i="8"/>
  <c r="AJ205" i="8"/>
  <c r="AD205" i="8"/>
  <c r="AC205" i="8"/>
  <c r="AB205" i="8"/>
  <c r="AA205" i="8"/>
  <c r="Z205" i="8"/>
  <c r="Y205" i="8"/>
  <c r="X205" i="8"/>
  <c r="W205" i="8"/>
  <c r="V205" i="8"/>
  <c r="U205" i="8"/>
  <c r="T205" i="8"/>
  <c r="O205" i="8"/>
  <c r="AN204" i="8"/>
  <c r="AM204" i="8"/>
  <c r="AJ204" i="8"/>
  <c r="AD204" i="8"/>
  <c r="AC204" i="8"/>
  <c r="AB204" i="8"/>
  <c r="AA204" i="8"/>
  <c r="Z204" i="8"/>
  <c r="Y204" i="8"/>
  <c r="X204" i="8"/>
  <c r="W204" i="8"/>
  <c r="V204" i="8"/>
  <c r="U204" i="8"/>
  <c r="T204" i="8"/>
  <c r="Q204" i="8"/>
  <c r="BF96" i="7" s="1"/>
  <c r="O204" i="8"/>
  <c r="AN203" i="8"/>
  <c r="AM203" i="8"/>
  <c r="AP203" i="8" s="1"/>
  <c r="AJ203" i="8"/>
  <c r="AD203" i="8"/>
  <c r="AC203" i="8"/>
  <c r="AB203" i="8"/>
  <c r="AA203" i="8"/>
  <c r="Z203" i="8"/>
  <c r="Y203" i="8"/>
  <c r="X203" i="8"/>
  <c r="W203" i="8"/>
  <c r="V203" i="8"/>
  <c r="U203" i="8"/>
  <c r="T203" i="8"/>
  <c r="Q203" i="8"/>
  <c r="O203" i="8"/>
  <c r="AN202" i="8"/>
  <c r="AP202" i="8" s="1"/>
  <c r="AM202" i="8"/>
  <c r="AJ202" i="8"/>
  <c r="AD202" i="8"/>
  <c r="AC202" i="8"/>
  <c r="AB202" i="8"/>
  <c r="AA202" i="8"/>
  <c r="Z202" i="8"/>
  <c r="Y202" i="8"/>
  <c r="X202" i="8"/>
  <c r="W202" i="8"/>
  <c r="V202" i="8"/>
  <c r="U202" i="8"/>
  <c r="T202" i="8"/>
  <c r="Q202" i="8"/>
  <c r="O202" i="8"/>
  <c r="AN201" i="8"/>
  <c r="AM201" i="8"/>
  <c r="AJ201" i="8"/>
  <c r="AF201" i="8"/>
  <c r="AD201" i="8"/>
  <c r="AC201" i="8"/>
  <c r="AB201" i="8"/>
  <c r="AA201" i="8"/>
  <c r="AP201" i="8" s="1"/>
  <c r="Z201" i="8"/>
  <c r="Y201" i="8"/>
  <c r="X201" i="8"/>
  <c r="W201" i="8"/>
  <c r="V201" i="8"/>
  <c r="U201" i="8"/>
  <c r="T201" i="8"/>
  <c r="Q201" i="8"/>
  <c r="O201" i="8"/>
  <c r="AN200" i="8"/>
  <c r="AM200" i="8"/>
  <c r="AJ200" i="8"/>
  <c r="AD200" i="8"/>
  <c r="AC200" i="8"/>
  <c r="AB200" i="8"/>
  <c r="AA200" i="8"/>
  <c r="AP200" i="8" s="1"/>
  <c r="Z200" i="8"/>
  <c r="Y200" i="8"/>
  <c r="X200" i="8"/>
  <c r="W200" i="8"/>
  <c r="V200" i="8"/>
  <c r="U200" i="8"/>
  <c r="T200" i="8"/>
  <c r="Q200" i="8"/>
  <c r="O200" i="8"/>
  <c r="AN199" i="8"/>
  <c r="AM199" i="8"/>
  <c r="AP199" i="8" s="1"/>
  <c r="AJ199" i="8"/>
  <c r="AD199" i="8"/>
  <c r="AC199" i="8"/>
  <c r="AB199" i="8"/>
  <c r="AA199" i="8"/>
  <c r="Z199" i="8"/>
  <c r="Y199" i="8"/>
  <c r="X199" i="8"/>
  <c r="W199" i="8"/>
  <c r="V199" i="8"/>
  <c r="U199" i="8"/>
  <c r="T199" i="8"/>
  <c r="O199" i="8"/>
  <c r="AN198" i="8"/>
  <c r="AM198" i="8"/>
  <c r="AJ198" i="8"/>
  <c r="AD198" i="8"/>
  <c r="AC198" i="8"/>
  <c r="AB198" i="8"/>
  <c r="AA198" i="8"/>
  <c r="AP198" i="8" s="1"/>
  <c r="Z198" i="8"/>
  <c r="Y198" i="8"/>
  <c r="X198" i="8"/>
  <c r="W198" i="8"/>
  <c r="V198" i="8"/>
  <c r="U198" i="8"/>
  <c r="T198" i="8"/>
  <c r="O198" i="8"/>
  <c r="AN197" i="8"/>
  <c r="AM197" i="8"/>
  <c r="AJ197" i="8"/>
  <c r="AD197" i="8"/>
  <c r="AC197" i="8"/>
  <c r="AB197" i="8"/>
  <c r="AA197" i="8"/>
  <c r="Z197" i="8"/>
  <c r="Y197" i="8"/>
  <c r="X197" i="8"/>
  <c r="W197" i="8"/>
  <c r="V197" i="8"/>
  <c r="U197" i="8"/>
  <c r="T197" i="8"/>
  <c r="O197" i="8"/>
  <c r="AN196" i="8"/>
  <c r="AM196" i="8"/>
  <c r="AP196" i="8" s="1"/>
  <c r="AJ196" i="8"/>
  <c r="AD196" i="8"/>
  <c r="AC196" i="8"/>
  <c r="AB196" i="8"/>
  <c r="AA196" i="8"/>
  <c r="Z196" i="8"/>
  <c r="Y196" i="8"/>
  <c r="X196" i="8"/>
  <c r="W196" i="8"/>
  <c r="V196" i="8"/>
  <c r="U196" i="8"/>
  <c r="T196" i="8"/>
  <c r="Q196" i="8"/>
  <c r="O196" i="8"/>
  <c r="AN195" i="8"/>
  <c r="AM195" i="8"/>
  <c r="AJ195" i="8"/>
  <c r="AD195" i="8"/>
  <c r="AC195" i="8"/>
  <c r="AB195" i="8"/>
  <c r="AA195" i="8"/>
  <c r="AP195" i="8" s="1"/>
  <c r="Z195" i="8"/>
  <c r="Y195" i="8"/>
  <c r="X195" i="8"/>
  <c r="W195" i="8"/>
  <c r="V195" i="8"/>
  <c r="U195" i="8"/>
  <c r="T195" i="8"/>
  <c r="Q195" i="8"/>
  <c r="O195" i="8"/>
  <c r="AN194" i="8"/>
  <c r="AM194" i="8"/>
  <c r="AJ194" i="8"/>
  <c r="AD194" i="8"/>
  <c r="AC194" i="8"/>
  <c r="AB194" i="8"/>
  <c r="AA194" i="8"/>
  <c r="Z194" i="8"/>
  <c r="Y194" i="8"/>
  <c r="X194" i="8"/>
  <c r="W194" i="8"/>
  <c r="V194" i="8"/>
  <c r="U194" i="8"/>
  <c r="T194" i="8"/>
  <c r="Q194" i="8"/>
  <c r="O194" i="8"/>
  <c r="AN193" i="8"/>
  <c r="AM193" i="8"/>
  <c r="AJ193" i="8"/>
  <c r="AD193" i="8"/>
  <c r="AC193" i="8"/>
  <c r="AB193" i="8"/>
  <c r="AA193" i="8"/>
  <c r="Z193" i="8"/>
  <c r="Y193" i="8"/>
  <c r="X193" i="8"/>
  <c r="W193" i="8"/>
  <c r="V193" i="8"/>
  <c r="U193" i="8"/>
  <c r="T193" i="8"/>
  <c r="Q193" i="8"/>
  <c r="O193" i="8"/>
  <c r="AN192" i="8"/>
  <c r="AM192" i="8"/>
  <c r="AJ192" i="8"/>
  <c r="AD192" i="8"/>
  <c r="AC192" i="8"/>
  <c r="AB192" i="8"/>
  <c r="AA192" i="8"/>
  <c r="Z192" i="8"/>
  <c r="Y192" i="8"/>
  <c r="X192" i="8"/>
  <c r="W192" i="8"/>
  <c r="V192" i="8"/>
  <c r="U192" i="8"/>
  <c r="T192" i="8"/>
  <c r="Q192" i="8"/>
  <c r="O192" i="8"/>
  <c r="AN191" i="8"/>
  <c r="AM191" i="8"/>
  <c r="AJ191" i="8"/>
  <c r="AD191" i="8"/>
  <c r="AC191" i="8"/>
  <c r="AB191" i="8"/>
  <c r="AA191" i="8"/>
  <c r="Z191" i="8"/>
  <c r="Y191" i="8"/>
  <c r="X191" i="8"/>
  <c r="W191" i="8"/>
  <c r="V191" i="8"/>
  <c r="U191" i="8"/>
  <c r="T191" i="8"/>
  <c r="Q191" i="8"/>
  <c r="BF94" i="7" s="1"/>
  <c r="O191" i="8"/>
  <c r="AP190" i="8"/>
  <c r="AN190" i="8"/>
  <c r="AM190" i="8"/>
  <c r="AJ190" i="8"/>
  <c r="AD190" i="8"/>
  <c r="AC190" i="8"/>
  <c r="AB190" i="8"/>
  <c r="AA190" i="8"/>
  <c r="Z190" i="8"/>
  <c r="Y190" i="8"/>
  <c r="X190" i="8"/>
  <c r="W190" i="8"/>
  <c r="V190" i="8"/>
  <c r="U190" i="8"/>
  <c r="T190" i="8"/>
  <c r="Q190" i="8"/>
  <c r="O190" i="8"/>
  <c r="AN189" i="8"/>
  <c r="AM189" i="8"/>
  <c r="AJ189" i="8"/>
  <c r="AD189" i="8"/>
  <c r="AC189" i="8"/>
  <c r="AB189" i="8"/>
  <c r="AA189" i="8"/>
  <c r="Z189" i="8"/>
  <c r="Y189" i="8"/>
  <c r="X189" i="8"/>
  <c r="W189" i="8"/>
  <c r="V189" i="8"/>
  <c r="U189" i="8"/>
  <c r="T189" i="8"/>
  <c r="O189" i="8"/>
  <c r="AN188" i="8"/>
  <c r="AM188" i="8"/>
  <c r="AP188" i="8" s="1"/>
  <c r="AJ188" i="8"/>
  <c r="AD188" i="8"/>
  <c r="AC188" i="8"/>
  <c r="AB188" i="8"/>
  <c r="AA188" i="8"/>
  <c r="Z188" i="8"/>
  <c r="Y188" i="8"/>
  <c r="X188" i="8"/>
  <c r="W188" i="8"/>
  <c r="V188" i="8"/>
  <c r="U188" i="8"/>
  <c r="T188" i="8"/>
  <c r="Q188" i="8"/>
  <c r="O188" i="8"/>
  <c r="AN187" i="8"/>
  <c r="AP187" i="8" s="1"/>
  <c r="AM187" i="8"/>
  <c r="AJ187" i="8"/>
  <c r="AD187" i="8"/>
  <c r="AC187" i="8"/>
  <c r="AB187" i="8"/>
  <c r="AA187" i="8"/>
  <c r="Z187" i="8"/>
  <c r="Y187" i="8"/>
  <c r="X187" i="8"/>
  <c r="W187" i="8"/>
  <c r="V187" i="8"/>
  <c r="U187" i="8"/>
  <c r="T187" i="8"/>
  <c r="Q187" i="8"/>
  <c r="O187" i="8"/>
  <c r="AN186" i="8"/>
  <c r="AM186" i="8"/>
  <c r="AJ186" i="8"/>
  <c r="AD186" i="8"/>
  <c r="AC186" i="8"/>
  <c r="AB186" i="8"/>
  <c r="AA186" i="8"/>
  <c r="AP186" i="8" s="1"/>
  <c r="Z186" i="8"/>
  <c r="Y186" i="8"/>
  <c r="X186" i="8"/>
  <c r="W186" i="8"/>
  <c r="V186" i="8"/>
  <c r="U186" i="8"/>
  <c r="T186" i="8"/>
  <c r="Q186" i="8"/>
  <c r="O186" i="8"/>
  <c r="AN185" i="8"/>
  <c r="AM185" i="8"/>
  <c r="AP185" i="8" s="1"/>
  <c r="AJ185" i="8"/>
  <c r="AD185" i="8"/>
  <c r="AC185" i="8"/>
  <c r="AB185" i="8"/>
  <c r="AA185" i="8"/>
  <c r="Z185" i="8"/>
  <c r="Y185" i="8"/>
  <c r="X185" i="8"/>
  <c r="W185" i="8"/>
  <c r="V185" i="8"/>
  <c r="U185" i="8"/>
  <c r="T185" i="8"/>
  <c r="Q185" i="8"/>
  <c r="BF93" i="7" s="1"/>
  <c r="O185" i="8"/>
  <c r="AN184" i="8"/>
  <c r="AM184" i="8"/>
  <c r="AJ184" i="8"/>
  <c r="AD184" i="8"/>
  <c r="AC184" i="8"/>
  <c r="AB184" i="8"/>
  <c r="AA184" i="8"/>
  <c r="Z184" i="8"/>
  <c r="Y184" i="8"/>
  <c r="X184" i="8"/>
  <c r="W184" i="8"/>
  <c r="V184" i="8"/>
  <c r="U184" i="8"/>
  <c r="T184" i="8"/>
  <c r="Q184" i="8"/>
  <c r="O184" i="8"/>
  <c r="AN183" i="8"/>
  <c r="AM183" i="8"/>
  <c r="AJ183" i="8"/>
  <c r="AD183" i="8"/>
  <c r="AC183" i="8"/>
  <c r="AB183" i="8"/>
  <c r="AA183" i="8"/>
  <c r="Z183" i="8"/>
  <c r="Y183" i="8"/>
  <c r="X183" i="8"/>
  <c r="W183" i="8"/>
  <c r="V183" i="8"/>
  <c r="U183" i="8"/>
  <c r="T183" i="8"/>
  <c r="Q183" i="8"/>
  <c r="O183" i="8"/>
  <c r="AN182" i="8"/>
  <c r="AM182" i="8"/>
  <c r="AJ182" i="8"/>
  <c r="AD182" i="8"/>
  <c r="AC182" i="8"/>
  <c r="AB182" i="8"/>
  <c r="AA182" i="8"/>
  <c r="Z182" i="8"/>
  <c r="Y182" i="8"/>
  <c r="X182" i="8"/>
  <c r="W182" i="8"/>
  <c r="V182" i="8"/>
  <c r="U182" i="8"/>
  <c r="T182" i="8"/>
  <c r="Q182" i="8"/>
  <c r="BF157" i="7" s="1"/>
  <c r="O182" i="8"/>
  <c r="AN181" i="8"/>
  <c r="AM181" i="8"/>
  <c r="AJ181" i="8"/>
  <c r="AD181" i="8"/>
  <c r="AC181" i="8"/>
  <c r="AB181" i="8"/>
  <c r="AA181" i="8"/>
  <c r="Z181" i="8"/>
  <c r="Y181" i="8"/>
  <c r="X181" i="8"/>
  <c r="W181" i="8"/>
  <c r="V181" i="8"/>
  <c r="U181" i="8"/>
  <c r="T181" i="8"/>
  <c r="Q181" i="8"/>
  <c r="O181" i="8"/>
  <c r="AN180" i="8"/>
  <c r="AM180" i="8"/>
  <c r="AJ180" i="8"/>
  <c r="AD180" i="8"/>
  <c r="AC180" i="8"/>
  <c r="AB180" i="8"/>
  <c r="AA180" i="8"/>
  <c r="AP180" i="8" s="1"/>
  <c r="Z180" i="8"/>
  <c r="Y180" i="8"/>
  <c r="X180" i="8"/>
  <c r="W180" i="8"/>
  <c r="V180" i="8"/>
  <c r="U180" i="8"/>
  <c r="T180" i="8"/>
  <c r="O180" i="8"/>
  <c r="AN179" i="8"/>
  <c r="AP179" i="8" s="1"/>
  <c r="AM179" i="8"/>
  <c r="AJ179" i="8"/>
  <c r="AD179" i="8"/>
  <c r="AC179" i="8"/>
  <c r="AB179" i="8"/>
  <c r="AA179" i="8"/>
  <c r="Z179" i="8"/>
  <c r="Y179" i="8"/>
  <c r="X179" i="8"/>
  <c r="W179" i="8"/>
  <c r="V179" i="8"/>
  <c r="U179" i="8"/>
  <c r="T179" i="8"/>
  <c r="Q179" i="8"/>
  <c r="O179" i="8"/>
  <c r="AN178" i="8"/>
  <c r="AM178" i="8"/>
  <c r="AJ178" i="8"/>
  <c r="AD178" i="8"/>
  <c r="AC178" i="8"/>
  <c r="AB178" i="8"/>
  <c r="AA178" i="8"/>
  <c r="Z178" i="8"/>
  <c r="Y178" i="8"/>
  <c r="X178" i="8"/>
  <c r="W178" i="8"/>
  <c r="V178" i="8"/>
  <c r="U178" i="8"/>
  <c r="T178" i="8"/>
  <c r="Q178" i="8"/>
  <c r="O178" i="8"/>
  <c r="AN177" i="8"/>
  <c r="AM177" i="8"/>
  <c r="AJ177" i="8"/>
  <c r="AD177" i="8"/>
  <c r="AC177" i="8"/>
  <c r="AB177" i="8"/>
  <c r="AA177" i="8"/>
  <c r="Z177" i="8"/>
  <c r="Y177" i="8"/>
  <c r="X177" i="8"/>
  <c r="W177" i="8"/>
  <c r="V177" i="8"/>
  <c r="U177" i="8"/>
  <c r="T177" i="8"/>
  <c r="Q177" i="8"/>
  <c r="O177" i="8"/>
  <c r="AN176" i="8"/>
  <c r="AM176" i="8"/>
  <c r="AJ176" i="8"/>
  <c r="AD176" i="8"/>
  <c r="AC176" i="8"/>
  <c r="AB176" i="8"/>
  <c r="AA176" i="8"/>
  <c r="Z176" i="8"/>
  <c r="Y176" i="8"/>
  <c r="X176" i="8"/>
  <c r="W176" i="8"/>
  <c r="V176" i="8"/>
  <c r="T176" i="8"/>
  <c r="O176" i="8"/>
  <c r="AN175" i="8"/>
  <c r="AM175" i="8"/>
  <c r="AJ175" i="8"/>
  <c r="AD175" i="8"/>
  <c r="AC175" i="8"/>
  <c r="AB175" i="8"/>
  <c r="AA175" i="8"/>
  <c r="Z175" i="8"/>
  <c r="Y175" i="8"/>
  <c r="X175" i="8"/>
  <c r="W175" i="8"/>
  <c r="V175" i="8"/>
  <c r="U175" i="8"/>
  <c r="T175" i="8"/>
  <c r="Q175" i="8"/>
  <c r="O175" i="8"/>
  <c r="AN174" i="8"/>
  <c r="AM174" i="8"/>
  <c r="AJ174" i="8"/>
  <c r="AD174" i="8"/>
  <c r="AC174" i="8"/>
  <c r="AB174" i="8"/>
  <c r="AA174" i="8"/>
  <c r="Z174" i="8"/>
  <c r="Y174" i="8"/>
  <c r="X174" i="8"/>
  <c r="W174" i="8"/>
  <c r="V174" i="8"/>
  <c r="U174" i="8"/>
  <c r="T174" i="8"/>
  <c r="Q174" i="8"/>
  <c r="O174" i="8"/>
  <c r="AN173" i="8"/>
  <c r="AM173" i="8"/>
  <c r="AJ173" i="8"/>
  <c r="AD173" i="8"/>
  <c r="AC173" i="8"/>
  <c r="AB173" i="8"/>
  <c r="AA173" i="8"/>
  <c r="Z173" i="8"/>
  <c r="Y173" i="8"/>
  <c r="X173" i="8"/>
  <c r="W173" i="8"/>
  <c r="V173" i="8"/>
  <c r="T173" i="8"/>
  <c r="O173" i="8"/>
  <c r="AN172" i="8"/>
  <c r="AM172" i="8"/>
  <c r="AJ172" i="8"/>
  <c r="AD172" i="8"/>
  <c r="AC172" i="8"/>
  <c r="AB172" i="8"/>
  <c r="AA172" i="8"/>
  <c r="Z172" i="8"/>
  <c r="Y172" i="8"/>
  <c r="X172" i="8"/>
  <c r="W172" i="8"/>
  <c r="V172" i="8"/>
  <c r="U172" i="8"/>
  <c r="T172" i="8"/>
  <c r="Q172" i="8"/>
  <c r="O172" i="8"/>
  <c r="AN171" i="8"/>
  <c r="AM171" i="8"/>
  <c r="AJ171" i="8"/>
  <c r="AD171" i="8"/>
  <c r="AC171" i="8"/>
  <c r="AB171" i="8"/>
  <c r="AA171" i="8"/>
  <c r="Z171" i="8"/>
  <c r="Y171" i="8"/>
  <c r="X171" i="8"/>
  <c r="W171" i="8"/>
  <c r="V171" i="8"/>
  <c r="U171" i="8"/>
  <c r="T171" i="8"/>
  <c r="O171" i="8"/>
  <c r="AN170" i="8"/>
  <c r="AM170" i="8"/>
  <c r="AJ170" i="8"/>
  <c r="AD170" i="8"/>
  <c r="AC170" i="8"/>
  <c r="AB170" i="8"/>
  <c r="AA170" i="8"/>
  <c r="AP170" i="8" s="1"/>
  <c r="Z170" i="8"/>
  <c r="Y170" i="8"/>
  <c r="X170" i="8"/>
  <c r="W170" i="8"/>
  <c r="V170" i="8"/>
  <c r="U170" i="8"/>
  <c r="T170" i="8"/>
  <c r="Q170" i="8"/>
  <c r="O170" i="8"/>
  <c r="AN169" i="8"/>
  <c r="AM169" i="8"/>
  <c r="AJ169" i="8"/>
  <c r="AD169" i="8"/>
  <c r="AC169" i="8"/>
  <c r="AB169" i="8"/>
  <c r="AA169" i="8"/>
  <c r="Z169" i="8"/>
  <c r="Y169" i="8"/>
  <c r="X169" i="8"/>
  <c r="W169" i="8"/>
  <c r="V169" i="8"/>
  <c r="U169" i="8"/>
  <c r="T169" i="8"/>
  <c r="Q169" i="8"/>
  <c r="O169" i="8"/>
  <c r="AP168" i="8"/>
  <c r="AN168" i="8"/>
  <c r="AM168" i="8"/>
  <c r="AJ168" i="8"/>
  <c r="AD168" i="8"/>
  <c r="AC168" i="8"/>
  <c r="AB168" i="8"/>
  <c r="AA168" i="8"/>
  <c r="Z168" i="8"/>
  <c r="Y168" i="8"/>
  <c r="X168" i="8"/>
  <c r="W168" i="8"/>
  <c r="V168" i="8"/>
  <c r="U168" i="8"/>
  <c r="T168" i="8"/>
  <c r="Q168" i="8"/>
  <c r="O168" i="8"/>
  <c r="AN167" i="8"/>
  <c r="AM167" i="8"/>
  <c r="AJ167" i="8"/>
  <c r="AD167" i="8"/>
  <c r="AC167" i="8"/>
  <c r="AB167" i="8"/>
  <c r="AA167" i="8"/>
  <c r="Z167" i="8"/>
  <c r="Y167" i="8"/>
  <c r="X167" i="8"/>
  <c r="W167" i="8"/>
  <c r="V167" i="8"/>
  <c r="U167" i="8"/>
  <c r="T167" i="8"/>
  <c r="Q167" i="8"/>
  <c r="O167" i="8"/>
  <c r="AP166" i="8"/>
  <c r="AN166" i="8"/>
  <c r="AM166" i="8"/>
  <c r="AJ166" i="8"/>
  <c r="AD166" i="8"/>
  <c r="AC166" i="8"/>
  <c r="AB166" i="8"/>
  <c r="AA166" i="8"/>
  <c r="Z166" i="8"/>
  <c r="Y166" i="8"/>
  <c r="X166" i="8"/>
  <c r="W166" i="8"/>
  <c r="V166" i="8"/>
  <c r="U166" i="8"/>
  <c r="T166" i="8"/>
  <c r="Q166" i="8"/>
  <c r="O166" i="8"/>
  <c r="AN165" i="8"/>
  <c r="AM165" i="8"/>
  <c r="AJ165" i="8"/>
  <c r="AD165" i="8"/>
  <c r="AC165" i="8"/>
  <c r="AB165" i="8"/>
  <c r="AA165" i="8"/>
  <c r="Z165" i="8"/>
  <c r="Y165" i="8"/>
  <c r="X165" i="8"/>
  <c r="W165" i="8"/>
  <c r="V165" i="8"/>
  <c r="U165" i="8"/>
  <c r="T165" i="8"/>
  <c r="Q165" i="8"/>
  <c r="O165" i="8"/>
  <c r="AN164" i="8"/>
  <c r="AM164" i="8"/>
  <c r="AJ164" i="8"/>
  <c r="AD164" i="8"/>
  <c r="AC164" i="8"/>
  <c r="AB164" i="8"/>
  <c r="AA164" i="8"/>
  <c r="Z164" i="8"/>
  <c r="Y164" i="8"/>
  <c r="X164" i="8"/>
  <c r="W164" i="8"/>
  <c r="V164" i="8"/>
  <c r="U164" i="8"/>
  <c r="T164" i="8"/>
  <c r="AN163" i="8"/>
  <c r="AM163" i="8"/>
  <c r="AJ163" i="8"/>
  <c r="AD163" i="8"/>
  <c r="AC163" i="8"/>
  <c r="AB163" i="8"/>
  <c r="AA163" i="8"/>
  <c r="Z163" i="8"/>
  <c r="Y163" i="8"/>
  <c r="X163" i="8"/>
  <c r="W163" i="8"/>
  <c r="V163" i="8"/>
  <c r="U163" i="8"/>
  <c r="T163" i="8"/>
  <c r="Q163" i="8"/>
  <c r="O163" i="8"/>
  <c r="AN162" i="8"/>
  <c r="AM162" i="8"/>
  <c r="AJ162" i="8"/>
  <c r="AD162" i="8"/>
  <c r="AC162" i="8"/>
  <c r="AB162" i="8"/>
  <c r="AA162" i="8"/>
  <c r="Z162" i="8"/>
  <c r="Y162" i="8"/>
  <c r="X162" i="8"/>
  <c r="W162" i="8"/>
  <c r="V162" i="8"/>
  <c r="U162" i="8"/>
  <c r="T162" i="8"/>
  <c r="O162" i="8"/>
  <c r="AN161" i="8"/>
  <c r="AM161" i="8"/>
  <c r="AJ161" i="8"/>
  <c r="AD161" i="8"/>
  <c r="AC161" i="8"/>
  <c r="AB161" i="8"/>
  <c r="AA161" i="8"/>
  <c r="Z161" i="8"/>
  <c r="Y161" i="8"/>
  <c r="X161" i="8"/>
  <c r="W161" i="8"/>
  <c r="V161" i="8"/>
  <c r="U161" i="8"/>
  <c r="T161" i="8"/>
  <c r="Q161" i="8"/>
  <c r="BF85" i="7" s="1"/>
  <c r="O161" i="8"/>
  <c r="AN160" i="8"/>
  <c r="AM160" i="8"/>
  <c r="AJ160" i="8"/>
  <c r="AD160" i="8"/>
  <c r="AC160" i="8"/>
  <c r="AB160" i="8"/>
  <c r="AA160" i="8"/>
  <c r="Z160" i="8"/>
  <c r="Y160" i="8"/>
  <c r="X160" i="8"/>
  <c r="W160" i="8"/>
  <c r="V160" i="8"/>
  <c r="U160" i="8"/>
  <c r="T160" i="8"/>
  <c r="Q160" i="8"/>
  <c r="BF84" i="7" s="1"/>
  <c r="O160" i="8"/>
  <c r="AN159" i="8"/>
  <c r="AP159" i="8" s="1"/>
  <c r="AM159" i="8"/>
  <c r="AJ159" i="8"/>
  <c r="AD159" i="8"/>
  <c r="AC159" i="8"/>
  <c r="AB159" i="8"/>
  <c r="AA159" i="8"/>
  <c r="Z159" i="8"/>
  <c r="Y159" i="8"/>
  <c r="X159" i="8"/>
  <c r="W159" i="8"/>
  <c r="V159" i="8"/>
  <c r="U159" i="8"/>
  <c r="T159" i="8"/>
  <c r="Q159" i="8"/>
  <c r="O159" i="8"/>
  <c r="AN158" i="8"/>
  <c r="AM158" i="8"/>
  <c r="AJ158" i="8"/>
  <c r="AD158" i="8"/>
  <c r="AC158" i="8"/>
  <c r="AB158" i="8"/>
  <c r="AA158" i="8"/>
  <c r="AP158" i="8" s="1"/>
  <c r="Z158" i="8"/>
  <c r="Y158" i="8"/>
  <c r="X158" i="8"/>
  <c r="W158" i="8"/>
  <c r="V158" i="8"/>
  <c r="U158" i="8"/>
  <c r="T158" i="8"/>
  <c r="Q158" i="8"/>
  <c r="O158" i="8"/>
  <c r="AN157" i="8"/>
  <c r="AM157" i="8"/>
  <c r="AJ157" i="8"/>
  <c r="AD157" i="8"/>
  <c r="AC157" i="8"/>
  <c r="AB157" i="8"/>
  <c r="AA157" i="8"/>
  <c r="Z157" i="8"/>
  <c r="Y157" i="8"/>
  <c r="X157" i="8"/>
  <c r="W157" i="8"/>
  <c r="V157" i="8"/>
  <c r="U157" i="8"/>
  <c r="T157" i="8"/>
  <c r="Q157" i="8"/>
  <c r="O157" i="8"/>
  <c r="AN156" i="8"/>
  <c r="AM156" i="8"/>
  <c r="AJ156" i="8"/>
  <c r="AF156" i="8"/>
  <c r="AD156" i="8"/>
  <c r="AC156" i="8"/>
  <c r="AB156" i="8"/>
  <c r="AA156" i="8"/>
  <c r="Z156" i="8"/>
  <c r="Y156" i="8"/>
  <c r="X156" i="8"/>
  <c r="W156" i="8"/>
  <c r="V156" i="8"/>
  <c r="U156" i="8"/>
  <c r="T156" i="8"/>
  <c r="Q156" i="8"/>
  <c r="O156" i="8"/>
  <c r="AN155" i="8"/>
  <c r="AM155" i="8"/>
  <c r="AJ155" i="8"/>
  <c r="AF155" i="8"/>
  <c r="AD155" i="8"/>
  <c r="AC155" i="8"/>
  <c r="AB155" i="8"/>
  <c r="AA155" i="8"/>
  <c r="Z155" i="8"/>
  <c r="Y155" i="8"/>
  <c r="X155" i="8"/>
  <c r="W155" i="8"/>
  <c r="V155" i="8"/>
  <c r="U155" i="8"/>
  <c r="T155" i="8"/>
  <c r="Q155" i="8"/>
  <c r="O155" i="8"/>
  <c r="AN154" i="8"/>
  <c r="AM154" i="8"/>
  <c r="AJ154" i="8"/>
  <c r="AD154" i="8"/>
  <c r="AC154" i="8"/>
  <c r="AB154" i="8"/>
  <c r="AA154" i="8"/>
  <c r="Z154" i="8"/>
  <c r="Y154" i="8"/>
  <c r="X154" i="8"/>
  <c r="W154" i="8"/>
  <c r="V154" i="8"/>
  <c r="U154" i="8"/>
  <c r="T154" i="8"/>
  <c r="Q154" i="8"/>
  <c r="O154" i="8"/>
  <c r="AN153" i="8"/>
  <c r="AM153" i="8"/>
  <c r="AJ153" i="8"/>
  <c r="AD153" i="8"/>
  <c r="AC153" i="8"/>
  <c r="AB153" i="8"/>
  <c r="AA153" i="8"/>
  <c r="AP153" i="8" s="1"/>
  <c r="Z153" i="8"/>
  <c r="Y153" i="8"/>
  <c r="X153" i="8"/>
  <c r="W153" i="8"/>
  <c r="V153" i="8"/>
  <c r="U153" i="8"/>
  <c r="T153" i="8"/>
  <c r="Q153" i="8"/>
  <c r="O153" i="8"/>
  <c r="AN152" i="8"/>
  <c r="AM152" i="8"/>
  <c r="AJ152" i="8"/>
  <c r="AD152" i="8"/>
  <c r="AC152" i="8"/>
  <c r="AB152" i="8"/>
  <c r="AA152" i="8"/>
  <c r="AP152" i="8" s="1"/>
  <c r="Z152" i="8"/>
  <c r="Y152" i="8"/>
  <c r="X152" i="8"/>
  <c r="W152" i="8"/>
  <c r="V152" i="8"/>
  <c r="U152" i="8"/>
  <c r="T152" i="8"/>
  <c r="Q152" i="8"/>
  <c r="O152" i="8"/>
  <c r="AN151" i="8"/>
  <c r="AM151" i="8"/>
  <c r="AP151" i="8" s="1"/>
  <c r="AJ151" i="8"/>
  <c r="AD151" i="8"/>
  <c r="AC151" i="8"/>
  <c r="AB151" i="8"/>
  <c r="AA151" i="8"/>
  <c r="Z151" i="8"/>
  <c r="Y151" i="8"/>
  <c r="X151" i="8"/>
  <c r="W151" i="8"/>
  <c r="V151" i="8"/>
  <c r="U151" i="8"/>
  <c r="T151" i="8"/>
  <c r="Q151" i="8"/>
  <c r="O151" i="8"/>
  <c r="AN150" i="8"/>
  <c r="AM150" i="8"/>
  <c r="AJ150" i="8"/>
  <c r="AD150" i="8"/>
  <c r="AC150" i="8"/>
  <c r="AB150" i="8"/>
  <c r="AA150" i="8"/>
  <c r="AP150" i="8" s="1"/>
  <c r="Z150" i="8"/>
  <c r="Y150" i="8"/>
  <c r="X150" i="8"/>
  <c r="W150" i="8"/>
  <c r="V150" i="8"/>
  <c r="U150" i="8"/>
  <c r="T150" i="8"/>
  <c r="Q150" i="8"/>
  <c r="O150" i="8"/>
  <c r="AN149" i="8"/>
  <c r="AM149" i="8"/>
  <c r="AP149" i="8" s="1"/>
  <c r="AJ149" i="8"/>
  <c r="AD149" i="8"/>
  <c r="AC149" i="8"/>
  <c r="AB149" i="8"/>
  <c r="AA149" i="8"/>
  <c r="Z149" i="8"/>
  <c r="Y149" i="8"/>
  <c r="X149" i="8"/>
  <c r="W149" i="8"/>
  <c r="V149" i="8"/>
  <c r="U149" i="8"/>
  <c r="T149" i="8"/>
  <c r="Q149" i="8"/>
  <c r="O149" i="8"/>
  <c r="AN148" i="8"/>
  <c r="AP148" i="8" s="1"/>
  <c r="AM148" i="8"/>
  <c r="AJ148" i="8"/>
  <c r="AD148" i="8"/>
  <c r="AC148" i="8"/>
  <c r="AB148" i="8"/>
  <c r="AA148" i="8"/>
  <c r="Z148" i="8"/>
  <c r="Y148" i="8"/>
  <c r="X148" i="8"/>
  <c r="W148" i="8"/>
  <c r="V148" i="8"/>
  <c r="U148" i="8"/>
  <c r="T148" i="8"/>
  <c r="Q148" i="8"/>
  <c r="O148" i="8"/>
  <c r="AN147" i="8"/>
  <c r="AM147" i="8"/>
  <c r="AJ147" i="8"/>
  <c r="AD147" i="8"/>
  <c r="AC147" i="8"/>
  <c r="AB147" i="8"/>
  <c r="AA147" i="8"/>
  <c r="AP147" i="8" s="1"/>
  <c r="Z147" i="8"/>
  <c r="Y147" i="8"/>
  <c r="X147" i="8"/>
  <c r="W147" i="8"/>
  <c r="V147" i="8"/>
  <c r="U147" i="8"/>
  <c r="T147" i="8"/>
  <c r="Q147" i="8"/>
  <c r="O147" i="8"/>
  <c r="AN146" i="8"/>
  <c r="AM146" i="8"/>
  <c r="AJ146" i="8"/>
  <c r="AD146" i="8"/>
  <c r="AC146" i="8"/>
  <c r="AB146" i="8"/>
  <c r="AA146" i="8"/>
  <c r="Z146" i="8"/>
  <c r="Y146" i="8"/>
  <c r="X146" i="8"/>
  <c r="W146" i="8"/>
  <c r="V146" i="8"/>
  <c r="U146" i="8"/>
  <c r="T146" i="8"/>
  <c r="Q146" i="8"/>
  <c r="O146" i="8"/>
  <c r="AP145" i="8"/>
  <c r="AN145" i="8"/>
  <c r="AM145" i="8"/>
  <c r="AJ145" i="8"/>
  <c r="AD145" i="8"/>
  <c r="AC145" i="8"/>
  <c r="AB145" i="8"/>
  <c r="AA145" i="8"/>
  <c r="Z145" i="8"/>
  <c r="Y145" i="8"/>
  <c r="X145" i="8"/>
  <c r="W145" i="8"/>
  <c r="V145" i="8"/>
  <c r="U145" i="8"/>
  <c r="T145" i="8"/>
  <c r="Q145" i="8"/>
  <c r="O145" i="8"/>
  <c r="AN144" i="8"/>
  <c r="AM144" i="8"/>
  <c r="AJ144" i="8"/>
  <c r="AD144" i="8"/>
  <c r="AC144" i="8"/>
  <c r="AB144" i="8"/>
  <c r="AA144" i="8"/>
  <c r="Z144" i="8"/>
  <c r="Y144" i="8"/>
  <c r="X144" i="8"/>
  <c r="W144" i="8"/>
  <c r="V144" i="8"/>
  <c r="U144" i="8"/>
  <c r="T144" i="8"/>
  <c r="Q144" i="8"/>
  <c r="O144" i="8"/>
  <c r="AN143" i="8"/>
  <c r="AM143" i="8"/>
  <c r="AJ143" i="8"/>
  <c r="AD143" i="8"/>
  <c r="AC143" i="8"/>
  <c r="AB143" i="8"/>
  <c r="AA143" i="8"/>
  <c r="Z143" i="8"/>
  <c r="Y143" i="8"/>
  <c r="X143" i="8"/>
  <c r="W143" i="8"/>
  <c r="V143" i="8"/>
  <c r="U143" i="8"/>
  <c r="T143" i="8"/>
  <c r="Q143" i="8"/>
  <c r="BF81" i="7" s="1"/>
  <c r="O143" i="8"/>
  <c r="AN142" i="8"/>
  <c r="AM142" i="8"/>
  <c r="AJ142" i="8"/>
  <c r="AD142" i="8"/>
  <c r="AC142" i="8"/>
  <c r="AB142" i="8"/>
  <c r="AA142" i="8"/>
  <c r="Z142" i="8"/>
  <c r="Y142" i="8"/>
  <c r="X142" i="8"/>
  <c r="W142" i="8"/>
  <c r="V142" i="8"/>
  <c r="U142" i="8"/>
  <c r="T142" i="8"/>
  <c r="Q142" i="8"/>
  <c r="O142" i="8"/>
  <c r="AN141" i="8"/>
  <c r="AM141" i="8"/>
  <c r="AJ141" i="8"/>
  <c r="AD141" i="8"/>
  <c r="AC141" i="8"/>
  <c r="AB141" i="8"/>
  <c r="AA141" i="8"/>
  <c r="Z141" i="8"/>
  <c r="Y141" i="8"/>
  <c r="X141" i="8"/>
  <c r="W141" i="8"/>
  <c r="V141" i="8"/>
  <c r="U141" i="8"/>
  <c r="T141" i="8"/>
  <c r="Q141" i="8"/>
  <c r="BF79" i="7" s="1"/>
  <c r="O141" i="8"/>
  <c r="AN140" i="8"/>
  <c r="AM140" i="8"/>
  <c r="AJ140" i="8"/>
  <c r="AD140" i="8"/>
  <c r="AC140" i="8"/>
  <c r="AB140" i="8"/>
  <c r="AA140" i="8"/>
  <c r="Z140" i="8"/>
  <c r="Y140" i="8"/>
  <c r="X140" i="8"/>
  <c r="W140" i="8"/>
  <c r="V140" i="8"/>
  <c r="U140" i="8"/>
  <c r="T140" i="8"/>
  <c r="Q140" i="8"/>
  <c r="O140" i="8"/>
  <c r="AN139" i="8"/>
  <c r="AM139" i="8"/>
  <c r="AJ139" i="8"/>
  <c r="AD139" i="8"/>
  <c r="AC139" i="8"/>
  <c r="AB139" i="8"/>
  <c r="AA139" i="8"/>
  <c r="AP139" i="8" s="1"/>
  <c r="Z139" i="8"/>
  <c r="Y139" i="8"/>
  <c r="X139" i="8"/>
  <c r="W139" i="8"/>
  <c r="V139" i="8"/>
  <c r="U139" i="8"/>
  <c r="T139" i="8"/>
  <c r="Q139" i="8"/>
  <c r="O139" i="8"/>
  <c r="AN138" i="8"/>
  <c r="AM138" i="8"/>
  <c r="AJ138" i="8"/>
  <c r="AD138" i="8"/>
  <c r="AC138" i="8"/>
  <c r="AB138" i="8"/>
  <c r="AA138" i="8"/>
  <c r="AP138" i="8" s="1"/>
  <c r="Z138" i="8"/>
  <c r="Y138" i="8"/>
  <c r="X138" i="8"/>
  <c r="W138" i="8"/>
  <c r="V138" i="8"/>
  <c r="U138" i="8"/>
  <c r="T138" i="8"/>
  <c r="Q138" i="8"/>
  <c r="O138" i="8"/>
  <c r="AN137" i="8"/>
  <c r="AM137" i="8"/>
  <c r="AJ137" i="8"/>
  <c r="AD137" i="8"/>
  <c r="AC137" i="8"/>
  <c r="AB137" i="8"/>
  <c r="AA137" i="8"/>
  <c r="Z137" i="8"/>
  <c r="Y137" i="8"/>
  <c r="X137" i="8"/>
  <c r="W137" i="8"/>
  <c r="V137" i="8"/>
  <c r="U137" i="8"/>
  <c r="T137" i="8"/>
  <c r="Q137" i="8"/>
  <c r="O137" i="8"/>
  <c r="AN136" i="8"/>
  <c r="AM136" i="8"/>
  <c r="AJ136" i="8"/>
  <c r="AD136" i="8"/>
  <c r="AC136" i="8"/>
  <c r="AB136" i="8"/>
  <c r="AA136" i="8"/>
  <c r="Z136" i="8"/>
  <c r="Y136" i="8"/>
  <c r="X136" i="8"/>
  <c r="W136" i="8"/>
  <c r="V136" i="8"/>
  <c r="U136" i="8"/>
  <c r="T136" i="8"/>
  <c r="Q136" i="8"/>
  <c r="O136" i="8"/>
  <c r="AN135" i="8"/>
  <c r="AM135" i="8"/>
  <c r="AJ135" i="8"/>
  <c r="AF135" i="8"/>
  <c r="AD135" i="8"/>
  <c r="AC135" i="8"/>
  <c r="AB135" i="8"/>
  <c r="AA135" i="8"/>
  <c r="Z135" i="8"/>
  <c r="Y135" i="8"/>
  <c r="X135" i="8"/>
  <c r="W135" i="8"/>
  <c r="V135" i="8"/>
  <c r="U135" i="8"/>
  <c r="T135" i="8"/>
  <c r="Q135" i="8"/>
  <c r="O135" i="8"/>
  <c r="AN134" i="8"/>
  <c r="AM134" i="8"/>
  <c r="AJ134" i="8"/>
  <c r="AD134" i="8"/>
  <c r="AC134" i="8"/>
  <c r="AB134" i="8"/>
  <c r="AA134" i="8"/>
  <c r="Z134" i="8"/>
  <c r="Y134" i="8"/>
  <c r="X134" i="8"/>
  <c r="W134" i="8"/>
  <c r="V134" i="8"/>
  <c r="U134" i="8"/>
  <c r="T134" i="8"/>
  <c r="Q134" i="8"/>
  <c r="O134" i="8"/>
  <c r="AN133" i="8"/>
  <c r="AM133" i="8"/>
  <c r="AJ133" i="8"/>
  <c r="AD133" i="8"/>
  <c r="AC133" i="8"/>
  <c r="AB133" i="8"/>
  <c r="AA133" i="8"/>
  <c r="Z133" i="8"/>
  <c r="Y133" i="8"/>
  <c r="X133" i="8"/>
  <c r="W133" i="8"/>
  <c r="V133" i="8"/>
  <c r="U133" i="8"/>
  <c r="T133" i="8"/>
  <c r="Q133" i="8"/>
  <c r="O133" i="8"/>
  <c r="AN132" i="8"/>
  <c r="AM132" i="8"/>
  <c r="AP132" i="8" s="1"/>
  <c r="AJ132" i="8"/>
  <c r="AD132" i="8"/>
  <c r="AC132" i="8"/>
  <c r="AB132" i="8"/>
  <c r="AA132" i="8"/>
  <c r="Z132" i="8"/>
  <c r="Y132" i="8"/>
  <c r="X132" i="8"/>
  <c r="W132" i="8"/>
  <c r="V132" i="8"/>
  <c r="U132" i="8"/>
  <c r="T132" i="8"/>
  <c r="Q132" i="8"/>
  <c r="O132" i="8"/>
  <c r="AN131" i="8"/>
  <c r="AP131" i="8" s="1"/>
  <c r="AM131" i="8"/>
  <c r="AJ131" i="8"/>
  <c r="AF131" i="8"/>
  <c r="AD131" i="8"/>
  <c r="AC131" i="8"/>
  <c r="AB131" i="8"/>
  <c r="AA131" i="8"/>
  <c r="Z131" i="8"/>
  <c r="Y131" i="8"/>
  <c r="X131" i="8"/>
  <c r="W131" i="8"/>
  <c r="V131" i="8"/>
  <c r="U131" i="8"/>
  <c r="T131" i="8"/>
  <c r="Q131" i="8"/>
  <c r="O131" i="8"/>
  <c r="AN130" i="8"/>
  <c r="AP130" i="8" s="1"/>
  <c r="AM130" i="8"/>
  <c r="AJ130" i="8"/>
  <c r="AF130" i="8"/>
  <c r="AD130" i="8"/>
  <c r="AC130" i="8"/>
  <c r="AB130" i="8"/>
  <c r="AA130" i="8"/>
  <c r="Z130" i="8"/>
  <c r="Y130" i="8"/>
  <c r="X130" i="8"/>
  <c r="W130" i="8"/>
  <c r="V130" i="8"/>
  <c r="U130" i="8"/>
  <c r="T130" i="8"/>
  <c r="Q130" i="8"/>
  <c r="O130" i="8"/>
  <c r="AN129" i="8"/>
  <c r="AM129" i="8"/>
  <c r="AJ129" i="8"/>
  <c r="AD129" i="8"/>
  <c r="AC129" i="8"/>
  <c r="AB129" i="8"/>
  <c r="AA129" i="8"/>
  <c r="Z129" i="8"/>
  <c r="Y129" i="8"/>
  <c r="X129" i="8"/>
  <c r="W129" i="8"/>
  <c r="V129" i="8"/>
  <c r="U129" i="8"/>
  <c r="T129" i="8"/>
  <c r="Q129" i="8"/>
  <c r="O129" i="8"/>
  <c r="AN128" i="8"/>
  <c r="AM128" i="8"/>
  <c r="AJ128" i="8"/>
  <c r="AD128" i="8"/>
  <c r="AC128" i="8"/>
  <c r="AB128" i="8"/>
  <c r="AA128" i="8"/>
  <c r="Z128" i="8"/>
  <c r="Y128" i="8"/>
  <c r="X128" i="8"/>
  <c r="W128" i="8"/>
  <c r="V128" i="8"/>
  <c r="U128" i="8"/>
  <c r="T128" i="8"/>
  <c r="Q128" i="8"/>
  <c r="O128" i="8"/>
  <c r="AN127" i="8"/>
  <c r="AM127" i="8"/>
  <c r="AP127" i="8" s="1"/>
  <c r="AJ127" i="8"/>
  <c r="AD127" i="8"/>
  <c r="AC127" i="8"/>
  <c r="AB127" i="8"/>
  <c r="AA127" i="8"/>
  <c r="Z127" i="8"/>
  <c r="Y127" i="8"/>
  <c r="X127" i="8"/>
  <c r="W127" i="8"/>
  <c r="V127" i="8"/>
  <c r="U127" i="8"/>
  <c r="T127" i="8"/>
  <c r="Q127" i="8"/>
  <c r="O127" i="8"/>
  <c r="AN126" i="8"/>
  <c r="AM126" i="8"/>
  <c r="AJ126" i="8"/>
  <c r="AD126" i="8"/>
  <c r="AC126" i="8"/>
  <c r="AB126" i="8"/>
  <c r="AA126" i="8"/>
  <c r="Z126" i="8"/>
  <c r="Y126" i="8"/>
  <c r="X126" i="8"/>
  <c r="W126" i="8"/>
  <c r="V126" i="8"/>
  <c r="U126" i="8"/>
  <c r="T126" i="8"/>
  <c r="Q126" i="8"/>
  <c r="O126" i="8"/>
  <c r="AN125" i="8"/>
  <c r="AM125" i="8"/>
  <c r="AJ125" i="8"/>
  <c r="AD125" i="8"/>
  <c r="AC125" i="8"/>
  <c r="AB125" i="8"/>
  <c r="AA125" i="8"/>
  <c r="AP125" i="8" s="1"/>
  <c r="Z125" i="8"/>
  <c r="Y125" i="8"/>
  <c r="X125" i="8"/>
  <c r="W125" i="8"/>
  <c r="V125" i="8"/>
  <c r="U125" i="8"/>
  <c r="T125" i="8"/>
  <c r="Q125" i="8"/>
  <c r="O125" i="8"/>
  <c r="AN124" i="8"/>
  <c r="AM124" i="8"/>
  <c r="AP124" i="8" s="1"/>
  <c r="AJ124" i="8"/>
  <c r="AD124" i="8"/>
  <c r="AC124" i="8"/>
  <c r="AB124" i="8"/>
  <c r="AA124" i="8"/>
  <c r="Z124" i="8"/>
  <c r="Y124" i="8"/>
  <c r="X124" i="8"/>
  <c r="W124" i="8"/>
  <c r="V124" i="8"/>
  <c r="U124" i="8"/>
  <c r="T124" i="8"/>
  <c r="Q124" i="8"/>
  <c r="O124" i="8"/>
  <c r="AN123" i="8"/>
  <c r="AM123" i="8"/>
  <c r="AJ123" i="8"/>
  <c r="AD123" i="8"/>
  <c r="AC123" i="8"/>
  <c r="AB123" i="8"/>
  <c r="AA123" i="8"/>
  <c r="Z123" i="8"/>
  <c r="Y123" i="8"/>
  <c r="X123" i="8"/>
  <c r="W123" i="8"/>
  <c r="V123" i="8"/>
  <c r="U123" i="8"/>
  <c r="T123" i="8"/>
  <c r="Q123" i="8"/>
  <c r="O123" i="8"/>
  <c r="AN122" i="8"/>
  <c r="AM122" i="8"/>
  <c r="AJ122" i="8"/>
  <c r="AF122" i="8"/>
  <c r="AD122" i="8"/>
  <c r="AC122" i="8"/>
  <c r="AB122" i="8"/>
  <c r="AA122" i="8"/>
  <c r="Z122" i="8"/>
  <c r="Y122" i="8"/>
  <c r="X122" i="8"/>
  <c r="W122" i="8"/>
  <c r="V122" i="8"/>
  <c r="U122" i="8"/>
  <c r="T122" i="8"/>
  <c r="Q122" i="8"/>
  <c r="O122" i="8"/>
  <c r="AN121" i="8"/>
  <c r="AM121" i="8"/>
  <c r="AJ121" i="8"/>
  <c r="AD121" i="8"/>
  <c r="AC121" i="8"/>
  <c r="AB121" i="8"/>
  <c r="AA121" i="8"/>
  <c r="Z121" i="8"/>
  <c r="Y121" i="8"/>
  <c r="X121" i="8"/>
  <c r="W121" i="8"/>
  <c r="V121" i="8"/>
  <c r="U121" i="8"/>
  <c r="T121" i="8"/>
  <c r="Q121" i="8"/>
  <c r="O121" i="8"/>
  <c r="AN120" i="8"/>
  <c r="AM120" i="8"/>
  <c r="AJ120" i="8"/>
  <c r="AF120" i="8"/>
  <c r="AD120" i="8"/>
  <c r="AC120" i="8"/>
  <c r="AB120" i="8"/>
  <c r="AA120" i="8"/>
  <c r="AP120" i="8" s="1"/>
  <c r="Z120" i="8"/>
  <c r="Y120" i="8"/>
  <c r="X120" i="8"/>
  <c r="W120" i="8"/>
  <c r="V120" i="8"/>
  <c r="U120" i="8"/>
  <c r="T120" i="8"/>
  <c r="Q120" i="8"/>
  <c r="O120" i="8"/>
  <c r="AN119" i="8"/>
  <c r="AM119" i="8"/>
  <c r="AP119" i="8" s="1"/>
  <c r="AJ119" i="8"/>
  <c r="AD119" i="8"/>
  <c r="AC119" i="8"/>
  <c r="AB119" i="8"/>
  <c r="AA119" i="8"/>
  <c r="Z119" i="8"/>
  <c r="Y119" i="8"/>
  <c r="X119" i="8"/>
  <c r="W119" i="8"/>
  <c r="V119" i="8"/>
  <c r="U119" i="8"/>
  <c r="T119" i="8"/>
  <c r="Q119" i="8"/>
  <c r="O119" i="8"/>
  <c r="AN118" i="8"/>
  <c r="AM118" i="8"/>
  <c r="AJ118" i="8"/>
  <c r="AD118" i="8"/>
  <c r="AC118" i="8"/>
  <c r="AB118" i="8"/>
  <c r="AA118" i="8"/>
  <c r="Z118" i="8"/>
  <c r="Y118" i="8"/>
  <c r="X118" i="8"/>
  <c r="W118" i="8"/>
  <c r="V118" i="8"/>
  <c r="U118" i="8"/>
  <c r="T118" i="8"/>
  <c r="Q118" i="8"/>
  <c r="O118" i="8"/>
  <c r="AN117" i="8"/>
  <c r="AM117" i="8"/>
  <c r="AJ117" i="8"/>
  <c r="AD117" i="8"/>
  <c r="AC117" i="8"/>
  <c r="AB117" i="8"/>
  <c r="AA117" i="8"/>
  <c r="Z117" i="8"/>
  <c r="Y117" i="8"/>
  <c r="X117" i="8"/>
  <c r="W117" i="8"/>
  <c r="V117" i="8"/>
  <c r="U117" i="8"/>
  <c r="T117" i="8"/>
  <c r="Q117" i="8"/>
  <c r="O117" i="8"/>
  <c r="AN116" i="8"/>
  <c r="AM116" i="8"/>
  <c r="AP116" i="8" s="1"/>
  <c r="AJ116" i="8"/>
  <c r="AD116" i="8"/>
  <c r="AC116" i="8"/>
  <c r="AB116" i="8"/>
  <c r="AA116" i="8"/>
  <c r="Z116" i="8"/>
  <c r="Y116" i="8"/>
  <c r="X116" i="8"/>
  <c r="W116" i="8"/>
  <c r="V116" i="8"/>
  <c r="U116" i="8"/>
  <c r="T116" i="8"/>
  <c r="Q116" i="8"/>
  <c r="O116" i="8"/>
  <c r="AN115" i="8"/>
  <c r="AM115" i="8"/>
  <c r="AJ115" i="8"/>
  <c r="AD115" i="8"/>
  <c r="AC115" i="8"/>
  <c r="AB115" i="8"/>
  <c r="AA115" i="8"/>
  <c r="AP115" i="8" s="1"/>
  <c r="Z115" i="8"/>
  <c r="Y115" i="8"/>
  <c r="X115" i="8"/>
  <c r="W115" i="8"/>
  <c r="V115" i="8"/>
  <c r="U115" i="8"/>
  <c r="T115" i="8"/>
  <c r="Q115" i="8"/>
  <c r="O115" i="8"/>
  <c r="AN114" i="8"/>
  <c r="AM114" i="8"/>
  <c r="AJ114" i="8"/>
  <c r="AD114" i="8"/>
  <c r="AC114" i="8"/>
  <c r="AB114" i="8"/>
  <c r="AA114" i="8"/>
  <c r="Z114" i="8"/>
  <c r="Y114" i="8"/>
  <c r="X114" i="8"/>
  <c r="W114" i="8"/>
  <c r="V114" i="8"/>
  <c r="U114" i="8"/>
  <c r="T114" i="8"/>
  <c r="Q114" i="8"/>
  <c r="O114" i="8"/>
  <c r="AN113" i="8"/>
  <c r="AM113" i="8"/>
  <c r="AP113" i="8" s="1"/>
  <c r="AJ113" i="8"/>
  <c r="AD113" i="8"/>
  <c r="AC113" i="8"/>
  <c r="AB113" i="8"/>
  <c r="AA113" i="8"/>
  <c r="Z113" i="8"/>
  <c r="Y113" i="8"/>
  <c r="X113" i="8"/>
  <c r="W113" i="8"/>
  <c r="V113" i="8"/>
  <c r="U113" i="8"/>
  <c r="T113" i="8"/>
  <c r="Q113" i="8"/>
  <c r="O113" i="8"/>
  <c r="AN112" i="8"/>
  <c r="AM112" i="8"/>
  <c r="AJ112" i="8"/>
  <c r="AD112" i="8"/>
  <c r="AC112" i="8"/>
  <c r="AB112" i="8"/>
  <c r="AA112" i="8"/>
  <c r="Z112" i="8"/>
  <c r="Y112" i="8"/>
  <c r="X112" i="8"/>
  <c r="W112" i="8"/>
  <c r="V112" i="8"/>
  <c r="U112" i="8"/>
  <c r="T112" i="8"/>
  <c r="Q112" i="8"/>
  <c r="O112" i="8"/>
  <c r="AN111" i="8"/>
  <c r="AM111" i="8"/>
  <c r="AJ111" i="8"/>
  <c r="AD111" i="8"/>
  <c r="AC111" i="8"/>
  <c r="AB111" i="8"/>
  <c r="AA111" i="8"/>
  <c r="Z111" i="8"/>
  <c r="Y111" i="8"/>
  <c r="X111" i="8"/>
  <c r="W111" i="8"/>
  <c r="V111" i="8"/>
  <c r="U111" i="8"/>
  <c r="T111" i="8"/>
  <c r="Q111" i="8"/>
  <c r="O111" i="8"/>
  <c r="AN110" i="8"/>
  <c r="AM110" i="8"/>
  <c r="AJ110" i="8"/>
  <c r="AD110" i="8"/>
  <c r="AC110" i="8"/>
  <c r="AB110" i="8"/>
  <c r="AA110" i="8"/>
  <c r="AP110" i="8" s="1"/>
  <c r="Z110" i="8"/>
  <c r="Y110" i="8"/>
  <c r="X110" i="8"/>
  <c r="W110" i="8"/>
  <c r="V110" i="8"/>
  <c r="U110" i="8"/>
  <c r="T110" i="8"/>
  <c r="Q110" i="8"/>
  <c r="O110" i="8"/>
  <c r="AN109" i="8"/>
  <c r="AM109" i="8"/>
  <c r="AJ109" i="8"/>
  <c r="AD109" i="8"/>
  <c r="AC109" i="8"/>
  <c r="AB109" i="8"/>
  <c r="AA109" i="8"/>
  <c r="AP109" i="8" s="1"/>
  <c r="Z109" i="8"/>
  <c r="Y109" i="8"/>
  <c r="X109" i="8"/>
  <c r="W109" i="8"/>
  <c r="V109" i="8"/>
  <c r="U109" i="8"/>
  <c r="T109" i="8"/>
  <c r="Q109" i="8"/>
  <c r="O109" i="8"/>
  <c r="AN108" i="8"/>
  <c r="AM108" i="8"/>
  <c r="AJ108" i="8"/>
  <c r="AD108" i="8"/>
  <c r="AC108" i="8"/>
  <c r="AB108" i="8"/>
  <c r="AA108" i="8"/>
  <c r="Z108" i="8"/>
  <c r="Y108" i="8"/>
  <c r="X108" i="8"/>
  <c r="W108" i="8"/>
  <c r="V108" i="8"/>
  <c r="U108" i="8"/>
  <c r="T108" i="8"/>
  <c r="Q108" i="8"/>
  <c r="O108" i="8"/>
  <c r="AN107" i="8"/>
  <c r="AM107" i="8"/>
  <c r="AP107" i="8" s="1"/>
  <c r="AJ107" i="8"/>
  <c r="AD107" i="8"/>
  <c r="AC107" i="8"/>
  <c r="AB107" i="8"/>
  <c r="AA107" i="8"/>
  <c r="Z107" i="8"/>
  <c r="Y107" i="8"/>
  <c r="X107" i="8"/>
  <c r="W107" i="8"/>
  <c r="V107" i="8"/>
  <c r="U107" i="8"/>
  <c r="T107" i="8"/>
  <c r="Q107" i="8"/>
  <c r="O107" i="8"/>
  <c r="AN106" i="8"/>
  <c r="AM106" i="8"/>
  <c r="AJ106" i="8"/>
  <c r="AD106" i="8"/>
  <c r="AC106" i="8"/>
  <c r="AB106" i="8"/>
  <c r="AA106" i="8"/>
  <c r="Z106" i="8"/>
  <c r="Y106" i="8"/>
  <c r="X106" i="8"/>
  <c r="W106" i="8"/>
  <c r="V106" i="8"/>
  <c r="U106" i="8"/>
  <c r="T106" i="8"/>
  <c r="Q106" i="8"/>
  <c r="O106" i="8"/>
  <c r="AN105" i="8"/>
  <c r="AM105" i="8"/>
  <c r="AJ105" i="8"/>
  <c r="AD105" i="8"/>
  <c r="AC105" i="8"/>
  <c r="AB105" i="8"/>
  <c r="AA105" i="8"/>
  <c r="Z105" i="8"/>
  <c r="Y105" i="8"/>
  <c r="X105" i="8"/>
  <c r="W105" i="8"/>
  <c r="V105" i="8"/>
  <c r="U105" i="8"/>
  <c r="T105" i="8"/>
  <c r="Q105" i="8"/>
  <c r="O105" i="8"/>
  <c r="AN104" i="8"/>
  <c r="AP104" i="8" s="1"/>
  <c r="AM104" i="8"/>
  <c r="AJ104" i="8"/>
  <c r="AD104" i="8"/>
  <c r="AC104" i="8"/>
  <c r="AB104" i="8"/>
  <c r="AA104" i="8"/>
  <c r="Z104" i="8"/>
  <c r="Y104" i="8"/>
  <c r="X104" i="8"/>
  <c r="W104" i="8"/>
  <c r="V104" i="8"/>
  <c r="U104" i="8"/>
  <c r="T104" i="8"/>
  <c r="Q104" i="8"/>
  <c r="BF71" i="7" s="1"/>
  <c r="O104" i="8"/>
  <c r="AN103" i="8"/>
  <c r="AM103" i="8"/>
  <c r="AJ103" i="8"/>
  <c r="AD103" i="8"/>
  <c r="AC103" i="8"/>
  <c r="AB103" i="8"/>
  <c r="AA103" i="8"/>
  <c r="Z103" i="8"/>
  <c r="Y103" i="8"/>
  <c r="X103" i="8"/>
  <c r="W103" i="8"/>
  <c r="V103" i="8"/>
  <c r="U103" i="8"/>
  <c r="T103" i="8"/>
  <c r="Q103" i="8"/>
  <c r="O103" i="8"/>
  <c r="AN102" i="8"/>
  <c r="AM102" i="8"/>
  <c r="AJ102" i="8"/>
  <c r="AD102" i="8"/>
  <c r="AC102" i="8"/>
  <c r="AB102" i="8"/>
  <c r="AA102" i="8"/>
  <c r="Z102" i="8"/>
  <c r="Y102" i="8"/>
  <c r="X102" i="8"/>
  <c r="W102" i="8"/>
  <c r="V102" i="8"/>
  <c r="U102" i="8"/>
  <c r="T102" i="8"/>
  <c r="Q102" i="8"/>
  <c r="O102" i="8"/>
  <c r="AN101" i="8"/>
  <c r="AM101" i="8"/>
  <c r="AJ101" i="8"/>
  <c r="AD101" i="8"/>
  <c r="AC101" i="8"/>
  <c r="AB101" i="8"/>
  <c r="AA101" i="8"/>
  <c r="Z101" i="8"/>
  <c r="Y101" i="8"/>
  <c r="X101" i="8"/>
  <c r="W101" i="8"/>
  <c r="V101" i="8"/>
  <c r="U101" i="8"/>
  <c r="T101" i="8"/>
  <c r="Q101" i="8"/>
  <c r="O101" i="8"/>
  <c r="AN100" i="8"/>
  <c r="AM100" i="8"/>
  <c r="AJ100" i="8"/>
  <c r="AD100" i="8"/>
  <c r="AC100" i="8"/>
  <c r="AB100" i="8"/>
  <c r="AA100" i="8"/>
  <c r="Z100" i="8"/>
  <c r="Y100" i="8"/>
  <c r="X100" i="8"/>
  <c r="W100" i="8"/>
  <c r="V100" i="8"/>
  <c r="U100" i="8"/>
  <c r="T100" i="8"/>
  <c r="Q100" i="8"/>
  <c r="O100" i="8"/>
  <c r="AN99" i="8"/>
  <c r="AM99" i="8"/>
  <c r="AJ99" i="8"/>
  <c r="AD99" i="8"/>
  <c r="AC99" i="8"/>
  <c r="AB99" i="8"/>
  <c r="AA99" i="8"/>
  <c r="Z99" i="8"/>
  <c r="Y99" i="8"/>
  <c r="X99" i="8"/>
  <c r="W99" i="8"/>
  <c r="V99" i="8"/>
  <c r="U99" i="8"/>
  <c r="T99" i="8"/>
  <c r="Q99" i="8"/>
  <c r="O99" i="8"/>
  <c r="AP98" i="8"/>
  <c r="AN98" i="8"/>
  <c r="AM98" i="8"/>
  <c r="AJ98" i="8"/>
  <c r="AD98" i="8"/>
  <c r="AC98" i="8"/>
  <c r="AB98" i="8"/>
  <c r="AA98" i="8"/>
  <c r="Z98" i="8"/>
  <c r="Y98" i="8"/>
  <c r="X98" i="8"/>
  <c r="W98" i="8"/>
  <c r="V98" i="8"/>
  <c r="U98" i="8"/>
  <c r="T98" i="8"/>
  <c r="Q98" i="8"/>
  <c r="O98" i="8"/>
  <c r="AN97" i="8"/>
  <c r="AM97" i="8"/>
  <c r="AJ97" i="8"/>
  <c r="AD97" i="8"/>
  <c r="AC97" i="8"/>
  <c r="AB97" i="8"/>
  <c r="AA97" i="8"/>
  <c r="AP97" i="8" s="1"/>
  <c r="Z97" i="8"/>
  <c r="Y97" i="8"/>
  <c r="X97" i="8"/>
  <c r="W97" i="8"/>
  <c r="V97" i="8"/>
  <c r="U97" i="8"/>
  <c r="T97" i="8"/>
  <c r="Q97" i="8"/>
  <c r="O97" i="8"/>
  <c r="AN96" i="8"/>
  <c r="AM96" i="8"/>
  <c r="AJ96" i="8"/>
  <c r="AD96" i="8"/>
  <c r="AC96" i="8"/>
  <c r="AB96" i="8"/>
  <c r="AA96" i="8"/>
  <c r="Z96" i="8"/>
  <c r="Y96" i="8"/>
  <c r="X96" i="8"/>
  <c r="W96" i="8"/>
  <c r="V96" i="8"/>
  <c r="U96" i="8"/>
  <c r="T96" i="8"/>
  <c r="Q96" i="8"/>
  <c r="BF70" i="7" s="1"/>
  <c r="O96" i="8"/>
  <c r="AN95" i="8"/>
  <c r="AM95" i="8"/>
  <c r="AJ95" i="8"/>
  <c r="AD95" i="8"/>
  <c r="AC95" i="8"/>
  <c r="AB95" i="8"/>
  <c r="AA95" i="8"/>
  <c r="Z95" i="8"/>
  <c r="Y95" i="8"/>
  <c r="X95" i="8"/>
  <c r="W95" i="8"/>
  <c r="V95" i="8"/>
  <c r="U95" i="8"/>
  <c r="T95" i="8"/>
  <c r="Q95" i="8"/>
  <c r="O95" i="8"/>
  <c r="AN94" i="8"/>
  <c r="AM94" i="8"/>
  <c r="AJ94" i="8"/>
  <c r="AD94" i="8"/>
  <c r="AC94" i="8"/>
  <c r="AB94" i="8"/>
  <c r="AA94" i="8"/>
  <c r="Z94" i="8"/>
  <c r="Y94" i="8"/>
  <c r="X94" i="8"/>
  <c r="W94" i="8"/>
  <c r="V94" i="8"/>
  <c r="U94" i="8"/>
  <c r="T94" i="8"/>
  <c r="Q94" i="8"/>
  <c r="BF68" i="7" s="1"/>
  <c r="O94" i="8"/>
  <c r="AN93" i="8"/>
  <c r="AM93" i="8"/>
  <c r="AJ93" i="8"/>
  <c r="AD93" i="8"/>
  <c r="AC93" i="8"/>
  <c r="AB93" i="8"/>
  <c r="AA93" i="8"/>
  <c r="Z93" i="8"/>
  <c r="Y93" i="8"/>
  <c r="X93" i="8"/>
  <c r="W93" i="8"/>
  <c r="V93" i="8"/>
  <c r="U93" i="8"/>
  <c r="T93" i="8"/>
  <c r="Q93" i="8"/>
  <c r="O93" i="8"/>
  <c r="AN92" i="8"/>
  <c r="AM92" i="8"/>
  <c r="AJ92" i="8"/>
  <c r="AD92" i="8"/>
  <c r="AC92" i="8"/>
  <c r="AB92" i="8"/>
  <c r="AA92" i="8"/>
  <c r="Z92" i="8"/>
  <c r="Y92" i="8"/>
  <c r="X92" i="8"/>
  <c r="W92" i="8"/>
  <c r="V92" i="8"/>
  <c r="U92" i="8"/>
  <c r="T92" i="8"/>
  <c r="Q92" i="8"/>
  <c r="O92" i="8"/>
  <c r="AN91" i="8"/>
  <c r="AM91" i="8"/>
  <c r="AJ91" i="8"/>
  <c r="AD91" i="8"/>
  <c r="AC91" i="8"/>
  <c r="AB91" i="8"/>
  <c r="AA91" i="8"/>
  <c r="Z91" i="8"/>
  <c r="Y91" i="8"/>
  <c r="X91" i="8"/>
  <c r="W91" i="8"/>
  <c r="V91" i="8"/>
  <c r="U91" i="8"/>
  <c r="T91" i="8"/>
  <c r="Q91" i="8"/>
  <c r="O91" i="8"/>
  <c r="AN90" i="8"/>
  <c r="AM90" i="8"/>
  <c r="AJ90" i="8"/>
  <c r="AD90" i="8"/>
  <c r="AC90" i="8"/>
  <c r="AB90" i="8"/>
  <c r="AA90" i="8"/>
  <c r="Z90" i="8"/>
  <c r="Y90" i="8"/>
  <c r="X90" i="8"/>
  <c r="W90" i="8"/>
  <c r="V90" i="8"/>
  <c r="U90" i="8"/>
  <c r="T90" i="8"/>
  <c r="Q90" i="8"/>
  <c r="O90" i="8"/>
  <c r="AN89" i="8"/>
  <c r="AM89" i="8"/>
  <c r="AJ89" i="8"/>
  <c r="AD89" i="8"/>
  <c r="AC89" i="8"/>
  <c r="AB89" i="8"/>
  <c r="AA89" i="8"/>
  <c r="Z89" i="8"/>
  <c r="Y89" i="8"/>
  <c r="X89" i="8"/>
  <c r="W89" i="8"/>
  <c r="V89" i="8"/>
  <c r="U89" i="8"/>
  <c r="T89" i="8"/>
  <c r="Q89" i="8"/>
  <c r="O89" i="8"/>
  <c r="AN88" i="8"/>
  <c r="AM88" i="8"/>
  <c r="AP88" i="8" s="1"/>
  <c r="AJ88" i="8"/>
  <c r="AF88" i="8"/>
  <c r="AD88" i="8"/>
  <c r="AC88" i="8"/>
  <c r="AB88" i="8"/>
  <c r="AA88" i="8"/>
  <c r="Z88" i="8"/>
  <c r="Y88" i="8"/>
  <c r="X88" i="8"/>
  <c r="W88" i="8"/>
  <c r="V88" i="8"/>
  <c r="U88" i="8"/>
  <c r="T88" i="8"/>
  <c r="Q88" i="8"/>
  <c r="O88" i="8"/>
  <c r="AN87" i="8"/>
  <c r="AM87" i="8"/>
  <c r="AJ87" i="8"/>
  <c r="AD87" i="8"/>
  <c r="AC87" i="8"/>
  <c r="AB87" i="8"/>
  <c r="AA87" i="8"/>
  <c r="Z87" i="8"/>
  <c r="Y87" i="8"/>
  <c r="X87" i="8"/>
  <c r="W87" i="8"/>
  <c r="V87" i="8"/>
  <c r="U87" i="8"/>
  <c r="T87" i="8"/>
  <c r="Q87" i="8"/>
  <c r="O87" i="8"/>
  <c r="AN86" i="8"/>
  <c r="AM86" i="8"/>
  <c r="AJ86" i="8"/>
  <c r="AD86" i="8"/>
  <c r="AC86" i="8"/>
  <c r="AB86" i="8"/>
  <c r="AA86" i="8"/>
  <c r="Z86" i="8"/>
  <c r="Y86" i="8"/>
  <c r="X86" i="8"/>
  <c r="W86" i="8"/>
  <c r="V86" i="8"/>
  <c r="U86" i="8"/>
  <c r="T86" i="8"/>
  <c r="Q86" i="8"/>
  <c r="O86" i="8"/>
  <c r="AN85" i="8"/>
  <c r="AM85" i="8"/>
  <c r="AP85" i="8" s="1"/>
  <c r="AJ85" i="8"/>
  <c r="AD85" i="8"/>
  <c r="AC85" i="8"/>
  <c r="AB85" i="8"/>
  <c r="AA85" i="8"/>
  <c r="Z85" i="8"/>
  <c r="Y85" i="8"/>
  <c r="X85" i="8"/>
  <c r="W85" i="8"/>
  <c r="V85" i="8"/>
  <c r="U85" i="8"/>
  <c r="T85" i="8"/>
  <c r="Q85" i="8"/>
  <c r="BF9" i="7" s="1"/>
  <c r="O85" i="8"/>
  <c r="AN84" i="8"/>
  <c r="AM84" i="8"/>
  <c r="AJ84" i="8"/>
  <c r="AD84" i="8"/>
  <c r="AC84" i="8"/>
  <c r="AB84" i="8"/>
  <c r="AA84" i="8"/>
  <c r="AP84" i="8" s="1"/>
  <c r="Z84" i="8"/>
  <c r="Y84" i="8"/>
  <c r="X84" i="8"/>
  <c r="W84" i="8"/>
  <c r="V84" i="8"/>
  <c r="U84" i="8"/>
  <c r="T84" i="8"/>
  <c r="Q84" i="8"/>
  <c r="BF65" i="7" s="1"/>
  <c r="O84" i="8"/>
  <c r="AN83" i="8"/>
  <c r="AM83" i="8"/>
  <c r="AJ83" i="8"/>
  <c r="AD83" i="8"/>
  <c r="AC83" i="8"/>
  <c r="AB83" i="8"/>
  <c r="AA83" i="8"/>
  <c r="Z83" i="8"/>
  <c r="Y83" i="8"/>
  <c r="X83" i="8"/>
  <c r="W83" i="8"/>
  <c r="V83" i="8"/>
  <c r="U83" i="8"/>
  <c r="T83" i="8"/>
  <c r="Q83" i="8"/>
  <c r="BF152" i="7" s="1"/>
  <c r="O83" i="8"/>
  <c r="AN82" i="8"/>
  <c r="AM82" i="8"/>
  <c r="AJ82" i="8"/>
  <c r="AD82" i="8"/>
  <c r="AC82" i="8"/>
  <c r="AB82" i="8"/>
  <c r="AA82" i="8"/>
  <c r="AP82" i="8" s="1"/>
  <c r="Z82" i="8"/>
  <c r="Y82" i="8"/>
  <c r="X82" i="8"/>
  <c r="W82" i="8"/>
  <c r="V82" i="8"/>
  <c r="U82" i="8"/>
  <c r="T82" i="8"/>
  <c r="Q82" i="8"/>
  <c r="O82" i="8"/>
  <c r="AN81" i="8"/>
  <c r="AM81" i="8"/>
  <c r="AJ81" i="8"/>
  <c r="AD81" i="8"/>
  <c r="AC81" i="8"/>
  <c r="AB81" i="8"/>
  <c r="AA81" i="8"/>
  <c r="Z81" i="8"/>
  <c r="Y81" i="8"/>
  <c r="X81" i="8"/>
  <c r="W81" i="8"/>
  <c r="V81" i="8"/>
  <c r="U81" i="8"/>
  <c r="T81" i="8"/>
  <c r="Q81" i="8"/>
  <c r="O81" i="8"/>
  <c r="AN80" i="8"/>
  <c r="AM80" i="8"/>
  <c r="AJ80" i="8"/>
  <c r="AD80" i="8"/>
  <c r="AC80" i="8"/>
  <c r="AB80" i="8"/>
  <c r="AA80" i="8"/>
  <c r="Z80" i="8"/>
  <c r="Y80" i="8"/>
  <c r="X80" i="8"/>
  <c r="W80" i="8"/>
  <c r="V80" i="8"/>
  <c r="U80" i="8"/>
  <c r="T80" i="8"/>
  <c r="Q80" i="8"/>
  <c r="O80" i="8"/>
  <c r="AN79" i="8"/>
  <c r="AP79" i="8" s="1"/>
  <c r="AM79" i="8"/>
  <c r="AJ79" i="8"/>
  <c r="AD79" i="8"/>
  <c r="AC79" i="8"/>
  <c r="AB79" i="8"/>
  <c r="AA79" i="8"/>
  <c r="Z79" i="8"/>
  <c r="Y79" i="8"/>
  <c r="X79" i="8"/>
  <c r="W79" i="8"/>
  <c r="V79" i="8"/>
  <c r="U79" i="8"/>
  <c r="T79" i="8"/>
  <c r="Q79" i="8"/>
  <c r="O79" i="8"/>
  <c r="AP78" i="8"/>
  <c r="AN78" i="8"/>
  <c r="AM78" i="8"/>
  <c r="AJ78" i="8"/>
  <c r="AD78" i="8"/>
  <c r="AC78" i="8"/>
  <c r="AB78" i="8"/>
  <c r="AA78" i="8"/>
  <c r="Z78" i="8"/>
  <c r="Y78" i="8"/>
  <c r="X78" i="8"/>
  <c r="W78" i="8"/>
  <c r="V78" i="8"/>
  <c r="U78" i="8"/>
  <c r="T78" i="8"/>
  <c r="Q78" i="8"/>
  <c r="O78" i="8"/>
  <c r="AN77" i="8"/>
  <c r="AM77" i="8"/>
  <c r="AJ77" i="8"/>
  <c r="AD77" i="8"/>
  <c r="AC77" i="8"/>
  <c r="AB77" i="8"/>
  <c r="AA77" i="8"/>
  <c r="Z77" i="8"/>
  <c r="Y77" i="8"/>
  <c r="X77" i="8"/>
  <c r="W77" i="8"/>
  <c r="V77" i="8"/>
  <c r="U77" i="8"/>
  <c r="T77" i="8"/>
  <c r="Q77" i="8"/>
  <c r="O77" i="8"/>
  <c r="AN76" i="8"/>
  <c r="AM76" i="8"/>
  <c r="AJ76" i="8"/>
  <c r="AD76" i="8"/>
  <c r="AC76" i="8"/>
  <c r="AB76" i="8"/>
  <c r="AA76" i="8"/>
  <c r="Z76" i="8"/>
  <c r="Y76" i="8"/>
  <c r="X76" i="8"/>
  <c r="W76" i="8"/>
  <c r="V76" i="8"/>
  <c r="U76" i="8"/>
  <c r="T76" i="8"/>
  <c r="Q76" i="8"/>
  <c r="O76" i="8"/>
  <c r="AN75" i="8"/>
  <c r="AM75" i="8"/>
  <c r="AJ75" i="8"/>
  <c r="AD75" i="8"/>
  <c r="AC75" i="8"/>
  <c r="AB75" i="8"/>
  <c r="AA75" i="8"/>
  <c r="AP75" i="8" s="1"/>
  <c r="Z75" i="8"/>
  <c r="Y75" i="8"/>
  <c r="X75" i="8"/>
  <c r="W75" i="8"/>
  <c r="V75" i="8"/>
  <c r="U75" i="8"/>
  <c r="T75" i="8"/>
  <c r="Q75" i="8"/>
  <c r="BF8" i="7" s="1"/>
  <c r="O75" i="8"/>
  <c r="AN74" i="8"/>
  <c r="AM74" i="8"/>
  <c r="AJ74" i="8"/>
  <c r="AD74" i="8"/>
  <c r="AC74" i="8"/>
  <c r="AB74" i="8"/>
  <c r="AA74" i="8"/>
  <c r="Z74" i="8"/>
  <c r="Y74" i="8"/>
  <c r="X74" i="8"/>
  <c r="W74" i="8"/>
  <c r="V74" i="8"/>
  <c r="U74" i="8"/>
  <c r="T74" i="8"/>
  <c r="Q74" i="8"/>
  <c r="O74" i="8"/>
  <c r="AN73" i="8"/>
  <c r="AM73" i="8"/>
  <c r="AJ73" i="8"/>
  <c r="AF73" i="8"/>
  <c r="AD73" i="8"/>
  <c r="AC73" i="8"/>
  <c r="AB73" i="8"/>
  <c r="AA73" i="8"/>
  <c r="AP73" i="8" s="1"/>
  <c r="Z73" i="8"/>
  <c r="Y73" i="8"/>
  <c r="X73" i="8"/>
  <c r="W73" i="8"/>
  <c r="V73" i="8"/>
  <c r="U73" i="8"/>
  <c r="T73" i="8"/>
  <c r="Q73" i="8"/>
  <c r="O73" i="8"/>
  <c r="AN72" i="8"/>
  <c r="AP72" i="8" s="1"/>
  <c r="AM72" i="8"/>
  <c r="AJ72" i="8"/>
  <c r="AD72" i="8"/>
  <c r="AC72" i="8"/>
  <c r="AB72" i="8"/>
  <c r="AA72" i="8"/>
  <c r="Z72" i="8"/>
  <c r="Y72" i="8"/>
  <c r="X72" i="8"/>
  <c r="W72" i="8"/>
  <c r="V72" i="8"/>
  <c r="U72" i="8"/>
  <c r="T72" i="8"/>
  <c r="Q72" i="8"/>
  <c r="O72" i="8"/>
  <c r="AN71" i="8"/>
  <c r="AM71" i="8"/>
  <c r="AJ71" i="8"/>
  <c r="AD71" i="8"/>
  <c r="AC71" i="8"/>
  <c r="AB71" i="8"/>
  <c r="AA71" i="8"/>
  <c r="Z71" i="8"/>
  <c r="Y71" i="8"/>
  <c r="X71" i="8"/>
  <c r="W71" i="8"/>
  <c r="V71" i="8"/>
  <c r="U71" i="8"/>
  <c r="T71" i="8"/>
  <c r="Q71" i="8"/>
  <c r="O71" i="8"/>
  <c r="AN70" i="8"/>
  <c r="AM70" i="8"/>
  <c r="AJ70" i="8"/>
  <c r="AD70" i="8"/>
  <c r="AC70" i="8"/>
  <c r="AB70" i="8"/>
  <c r="AA70" i="8"/>
  <c r="Z70" i="8"/>
  <c r="Y70" i="8"/>
  <c r="X70" i="8"/>
  <c r="W70" i="8"/>
  <c r="V70" i="8"/>
  <c r="U70" i="8"/>
  <c r="T70" i="8"/>
  <c r="Q70" i="8"/>
  <c r="O70" i="8"/>
  <c r="AN69" i="8"/>
  <c r="AP69" i="8" s="1"/>
  <c r="AM69" i="8"/>
  <c r="AJ69" i="8"/>
  <c r="AD69" i="8"/>
  <c r="AC69" i="8"/>
  <c r="AB69" i="8"/>
  <c r="AA69" i="8"/>
  <c r="Z69" i="8"/>
  <c r="Y69" i="8"/>
  <c r="X69" i="8"/>
  <c r="W69" i="8"/>
  <c r="V69" i="8"/>
  <c r="U69" i="8"/>
  <c r="T69" i="8"/>
  <c r="O69" i="8"/>
  <c r="AN68" i="8"/>
  <c r="AM68" i="8"/>
  <c r="AJ68" i="8"/>
  <c r="AD68" i="8"/>
  <c r="AC68" i="8"/>
  <c r="AB68" i="8"/>
  <c r="AA68" i="8"/>
  <c r="Z68" i="8"/>
  <c r="Y68" i="8"/>
  <c r="X68" i="8"/>
  <c r="W68" i="8"/>
  <c r="V68" i="8"/>
  <c r="U68" i="8"/>
  <c r="T68" i="8"/>
  <c r="Q68" i="8"/>
  <c r="O68" i="8"/>
  <c r="AN67" i="8"/>
  <c r="AM67" i="8"/>
  <c r="AJ67" i="8"/>
  <c r="AD67" i="8"/>
  <c r="AC67" i="8"/>
  <c r="AB67" i="8"/>
  <c r="AA67" i="8"/>
  <c r="Z67" i="8"/>
  <c r="Y67" i="8"/>
  <c r="X67" i="8"/>
  <c r="W67" i="8"/>
  <c r="V67" i="8"/>
  <c r="U67" i="8"/>
  <c r="T67" i="8"/>
  <c r="Q67" i="8"/>
  <c r="O67" i="8"/>
  <c r="AN66" i="8"/>
  <c r="AP66" i="8" s="1"/>
  <c r="AM66" i="8"/>
  <c r="AJ66" i="8"/>
  <c r="AD66" i="8"/>
  <c r="AC66" i="8"/>
  <c r="AB66" i="8"/>
  <c r="AA66" i="8"/>
  <c r="Z66" i="8"/>
  <c r="Y66" i="8"/>
  <c r="X66" i="8"/>
  <c r="W66" i="8"/>
  <c r="V66" i="8"/>
  <c r="U66" i="8"/>
  <c r="T66" i="8"/>
  <c r="Q66" i="8"/>
  <c r="O66" i="8"/>
  <c r="AN65" i="8"/>
  <c r="AM65" i="8"/>
  <c r="AJ65" i="8"/>
  <c r="AD65" i="8"/>
  <c r="AC65" i="8"/>
  <c r="AB65" i="8"/>
  <c r="AA65" i="8"/>
  <c r="Z65" i="8"/>
  <c r="Y65" i="8"/>
  <c r="X65" i="8"/>
  <c r="W65" i="8"/>
  <c r="V65" i="8"/>
  <c r="U65" i="8"/>
  <c r="T65" i="8"/>
  <c r="Q65" i="8"/>
  <c r="O65" i="8"/>
  <c r="AN64" i="8"/>
  <c r="AM64" i="8"/>
  <c r="AP64" i="8" s="1"/>
  <c r="AJ64" i="8"/>
  <c r="AD64" i="8"/>
  <c r="AC64" i="8"/>
  <c r="AB64" i="8"/>
  <c r="AA64" i="8"/>
  <c r="Z64" i="8"/>
  <c r="Y64" i="8"/>
  <c r="X64" i="8"/>
  <c r="W64" i="8"/>
  <c r="V64" i="8"/>
  <c r="U64" i="8"/>
  <c r="T64" i="8"/>
  <c r="Q64" i="8"/>
  <c r="BF7" i="7" s="1"/>
  <c r="O64" i="8"/>
  <c r="AN63" i="8"/>
  <c r="AM63" i="8"/>
  <c r="AJ63" i="8"/>
  <c r="AD63" i="8"/>
  <c r="AC63" i="8"/>
  <c r="AB63" i="8"/>
  <c r="AA63" i="8"/>
  <c r="Z63" i="8"/>
  <c r="Y63" i="8"/>
  <c r="X63" i="8"/>
  <c r="W63" i="8"/>
  <c r="V63" i="8"/>
  <c r="U63" i="8"/>
  <c r="T63" i="8"/>
  <c r="Q63" i="8"/>
  <c r="O63" i="8"/>
  <c r="AN62" i="8"/>
  <c r="AM62" i="8"/>
  <c r="AJ62" i="8"/>
  <c r="AD62" i="8"/>
  <c r="AC62" i="8"/>
  <c r="AB62" i="8"/>
  <c r="AA62" i="8"/>
  <c r="AP62" i="8" s="1"/>
  <c r="Z62" i="8"/>
  <c r="Y62" i="8"/>
  <c r="X62" i="8"/>
  <c r="W62" i="8"/>
  <c r="V62" i="8"/>
  <c r="U62" i="8"/>
  <c r="T62" i="8"/>
  <c r="Q62" i="8"/>
  <c r="O62" i="8"/>
  <c r="AN61" i="8"/>
  <c r="AP61" i="8" s="1"/>
  <c r="AM61" i="8"/>
  <c r="AJ61" i="8"/>
  <c r="AD61" i="8"/>
  <c r="AC61" i="8"/>
  <c r="AB61" i="8"/>
  <c r="AA61" i="8"/>
  <c r="Z61" i="8"/>
  <c r="Y61" i="8"/>
  <c r="X61" i="8"/>
  <c r="W61" i="8"/>
  <c r="V61" i="8"/>
  <c r="U61" i="8"/>
  <c r="T61" i="8"/>
  <c r="Q61" i="8"/>
  <c r="O61" i="8"/>
  <c r="AN60" i="8"/>
  <c r="AM60" i="8"/>
  <c r="AJ60" i="8"/>
  <c r="AD60" i="8"/>
  <c r="AC60" i="8"/>
  <c r="AB60" i="8"/>
  <c r="AA60" i="8"/>
  <c r="AP60" i="8" s="1"/>
  <c r="Z60" i="8"/>
  <c r="Y60" i="8"/>
  <c r="X60" i="8"/>
  <c r="W60" i="8"/>
  <c r="V60" i="8"/>
  <c r="U60" i="8"/>
  <c r="T60" i="8"/>
  <c r="Q60" i="8"/>
  <c r="O60" i="8"/>
  <c r="AN59" i="8"/>
  <c r="AM59" i="8"/>
  <c r="AJ59" i="8"/>
  <c r="AF59" i="8"/>
  <c r="AD59" i="8"/>
  <c r="AC59" i="8"/>
  <c r="AB59" i="8"/>
  <c r="AA59" i="8"/>
  <c r="AP59" i="8" s="1"/>
  <c r="Z59" i="8"/>
  <c r="Y59" i="8"/>
  <c r="X59" i="8"/>
  <c r="W59" i="8"/>
  <c r="V59" i="8"/>
  <c r="U59" i="8"/>
  <c r="T59" i="8"/>
  <c r="Q59" i="8"/>
  <c r="O59" i="8"/>
  <c r="AN58" i="8"/>
  <c r="AM58" i="8"/>
  <c r="AJ58" i="8"/>
  <c r="AD58" i="8"/>
  <c r="AC58" i="8"/>
  <c r="AB58" i="8"/>
  <c r="AA58" i="8"/>
  <c r="Z58" i="8"/>
  <c r="Y58" i="8"/>
  <c r="X58" i="8"/>
  <c r="W58" i="8"/>
  <c r="V58" i="8"/>
  <c r="U58" i="8"/>
  <c r="T58" i="8"/>
  <c r="Q58" i="8"/>
  <c r="O58" i="8"/>
  <c r="AN57" i="8"/>
  <c r="AM57" i="8"/>
  <c r="AJ57" i="8"/>
  <c r="AD57" i="8"/>
  <c r="AC57" i="8"/>
  <c r="AB57" i="8"/>
  <c r="AA57" i="8"/>
  <c r="Z57" i="8"/>
  <c r="Y57" i="8"/>
  <c r="X57" i="8"/>
  <c r="W57" i="8"/>
  <c r="V57" i="8"/>
  <c r="U57" i="8"/>
  <c r="T57" i="8"/>
  <c r="Q57" i="8"/>
  <c r="O57" i="8"/>
  <c r="AN56" i="8"/>
  <c r="AM56" i="8"/>
  <c r="AJ56" i="8"/>
  <c r="AD56" i="8"/>
  <c r="AC56" i="8"/>
  <c r="AB56" i="8"/>
  <c r="AA56" i="8"/>
  <c r="Z56" i="8"/>
  <c r="Y56" i="8"/>
  <c r="X56" i="8"/>
  <c r="W56" i="8"/>
  <c r="V56" i="8"/>
  <c r="U56" i="8"/>
  <c r="T56" i="8"/>
  <c r="Q56" i="8"/>
  <c r="O56" i="8"/>
  <c r="AN55" i="8"/>
  <c r="AM55" i="8"/>
  <c r="AJ55" i="8"/>
  <c r="AD55" i="8"/>
  <c r="AC55" i="8"/>
  <c r="AB55" i="8"/>
  <c r="AA55" i="8"/>
  <c r="Z55" i="8"/>
  <c r="Y55" i="8"/>
  <c r="X55" i="8"/>
  <c r="W55" i="8"/>
  <c r="V55" i="8"/>
  <c r="U55" i="8"/>
  <c r="T55" i="8"/>
  <c r="Q55" i="8"/>
  <c r="O55" i="8"/>
  <c r="AN54" i="8"/>
  <c r="AM54" i="8"/>
  <c r="AJ54" i="8"/>
  <c r="AD54" i="8"/>
  <c r="AC54" i="8"/>
  <c r="AB54" i="8"/>
  <c r="AA54" i="8"/>
  <c r="AP54" i="8" s="1"/>
  <c r="Z54" i="8"/>
  <c r="Y54" i="8"/>
  <c r="X54" i="8"/>
  <c r="W54" i="8"/>
  <c r="V54" i="8"/>
  <c r="U54" i="8"/>
  <c r="T54" i="8"/>
  <c r="Q54" i="8"/>
  <c r="O54" i="8"/>
  <c r="AN53" i="8"/>
  <c r="AM53" i="8"/>
  <c r="AP53" i="8" s="1"/>
  <c r="AJ53" i="8"/>
  <c r="AD53" i="8"/>
  <c r="AC53" i="8"/>
  <c r="AB53" i="8"/>
  <c r="AA53" i="8"/>
  <c r="Z53" i="8"/>
  <c r="Y53" i="8"/>
  <c r="X53" i="8"/>
  <c r="W53" i="8"/>
  <c r="V53" i="8"/>
  <c r="U53" i="8"/>
  <c r="T53" i="8"/>
  <c r="Q53" i="8"/>
  <c r="O53" i="8"/>
  <c r="AN52" i="8"/>
  <c r="AM52" i="8"/>
  <c r="AJ52" i="8"/>
  <c r="AD52" i="8"/>
  <c r="AC52" i="8"/>
  <c r="AB52" i="8"/>
  <c r="AA52" i="8"/>
  <c r="AP52" i="8" s="1"/>
  <c r="Z52" i="8"/>
  <c r="Y52" i="8"/>
  <c r="X52" i="8"/>
  <c r="W52" i="8"/>
  <c r="V52" i="8"/>
  <c r="U52" i="8"/>
  <c r="T52" i="8"/>
  <c r="Q52" i="8"/>
  <c r="O52" i="8"/>
  <c r="AN51" i="8"/>
  <c r="AM51" i="8"/>
  <c r="AJ51" i="8"/>
  <c r="AD51" i="8"/>
  <c r="AC51" i="8"/>
  <c r="AB51" i="8"/>
  <c r="AA51" i="8"/>
  <c r="AP51" i="8" s="1"/>
  <c r="Z51" i="8"/>
  <c r="Y51" i="8"/>
  <c r="X51" i="8"/>
  <c r="W51" i="8"/>
  <c r="V51" i="8"/>
  <c r="U51" i="8"/>
  <c r="T51" i="8"/>
  <c r="Q51" i="8"/>
  <c r="O51" i="8"/>
  <c r="AN50" i="8"/>
  <c r="AM50" i="8"/>
  <c r="AJ50" i="8"/>
  <c r="AD50" i="8"/>
  <c r="AC50" i="8"/>
  <c r="AB50" i="8"/>
  <c r="AA50" i="8"/>
  <c r="Z50" i="8"/>
  <c r="Y50" i="8"/>
  <c r="X50" i="8"/>
  <c r="W50" i="8"/>
  <c r="V50" i="8"/>
  <c r="U50" i="8"/>
  <c r="T50" i="8"/>
  <c r="Q50" i="8"/>
  <c r="O50" i="8"/>
  <c r="AN49" i="8"/>
  <c r="AM49" i="8"/>
  <c r="AJ49" i="8"/>
  <c r="AD49" i="8"/>
  <c r="AC49" i="8"/>
  <c r="AB49" i="8"/>
  <c r="AA49" i="8"/>
  <c r="AP49" i="8" s="1"/>
  <c r="Z49" i="8"/>
  <c r="Y49" i="8"/>
  <c r="X49" i="8"/>
  <c r="W49" i="8"/>
  <c r="V49" i="8"/>
  <c r="U49" i="8"/>
  <c r="T49" i="8"/>
  <c r="Q49" i="8"/>
  <c r="O49" i="8"/>
  <c r="AN48" i="8"/>
  <c r="AM48" i="8"/>
  <c r="AJ48" i="8"/>
  <c r="AD48" i="8"/>
  <c r="AC48" i="8"/>
  <c r="AB48" i="8"/>
  <c r="AA48" i="8"/>
  <c r="Z48" i="8"/>
  <c r="Y48" i="8"/>
  <c r="X48" i="8"/>
  <c r="W48" i="8"/>
  <c r="V48" i="8"/>
  <c r="U48" i="8"/>
  <c r="T48" i="8"/>
  <c r="Q48" i="8"/>
  <c r="O48" i="8"/>
  <c r="AN47" i="8"/>
  <c r="AM47" i="8"/>
  <c r="AJ47" i="8"/>
  <c r="AD47" i="8"/>
  <c r="AC47" i="8"/>
  <c r="AB47" i="8"/>
  <c r="AA47" i="8"/>
  <c r="Z47" i="8"/>
  <c r="Y47" i="8"/>
  <c r="X47" i="8"/>
  <c r="W47" i="8"/>
  <c r="V47" i="8"/>
  <c r="U47" i="8"/>
  <c r="T47" i="8"/>
  <c r="Q47" i="8"/>
  <c r="O47" i="8"/>
  <c r="AN46" i="8"/>
  <c r="AM46" i="8"/>
  <c r="AJ46" i="8"/>
  <c r="AD46" i="8"/>
  <c r="AC46" i="8"/>
  <c r="AB46" i="8"/>
  <c r="AA46" i="8"/>
  <c r="Z46" i="8"/>
  <c r="Y46" i="8"/>
  <c r="X46" i="8"/>
  <c r="W46" i="8"/>
  <c r="V46" i="8"/>
  <c r="U46" i="8"/>
  <c r="T46" i="8"/>
  <c r="Q46" i="8"/>
  <c r="O46" i="8"/>
  <c r="AN45" i="8"/>
  <c r="AM45" i="8"/>
  <c r="AP45" i="8" s="1"/>
  <c r="AJ45" i="8"/>
  <c r="AD45" i="8"/>
  <c r="AC45" i="8"/>
  <c r="AB45" i="8"/>
  <c r="AA45" i="8"/>
  <c r="Z45" i="8"/>
  <c r="Y45" i="8"/>
  <c r="X45" i="8"/>
  <c r="W45" i="8"/>
  <c r="V45" i="8"/>
  <c r="U45" i="8"/>
  <c r="T45" i="8"/>
  <c r="Q45" i="8"/>
  <c r="O45" i="8"/>
  <c r="AN44" i="8"/>
  <c r="AM44" i="8"/>
  <c r="AJ44" i="8"/>
  <c r="AD44" i="8"/>
  <c r="AC44" i="8"/>
  <c r="AB44" i="8"/>
  <c r="AA44" i="8"/>
  <c r="Z44" i="8"/>
  <c r="Y44" i="8"/>
  <c r="X44" i="8"/>
  <c r="W44" i="8"/>
  <c r="V44" i="8"/>
  <c r="U44" i="8"/>
  <c r="T44" i="8"/>
  <c r="Q44" i="8"/>
  <c r="O44" i="8"/>
  <c r="AN43" i="8"/>
  <c r="AM43" i="8"/>
  <c r="AJ43" i="8"/>
  <c r="AD43" i="8"/>
  <c r="AC43" i="8"/>
  <c r="AB43" i="8"/>
  <c r="AA43" i="8"/>
  <c r="Z43" i="8"/>
  <c r="Y43" i="8"/>
  <c r="X43" i="8"/>
  <c r="W43" i="8"/>
  <c r="V43" i="8"/>
  <c r="U43" i="8"/>
  <c r="T43" i="8"/>
  <c r="O43" i="8"/>
  <c r="AN42" i="8"/>
  <c r="AM42" i="8"/>
  <c r="AJ42" i="8"/>
  <c r="AD42" i="8"/>
  <c r="AC42" i="8"/>
  <c r="AB42" i="8"/>
  <c r="AA42" i="8"/>
  <c r="Z42" i="8"/>
  <c r="Y42" i="8"/>
  <c r="X42" i="8"/>
  <c r="W42" i="8"/>
  <c r="V42" i="8"/>
  <c r="U42" i="8"/>
  <c r="T42" i="8"/>
  <c r="Q42" i="8"/>
  <c r="O42" i="8"/>
  <c r="AN41" i="8"/>
  <c r="AM41" i="8"/>
  <c r="AJ41" i="8"/>
  <c r="AD41" i="8"/>
  <c r="AC41" i="8"/>
  <c r="AB41" i="8"/>
  <c r="AA41" i="8"/>
  <c r="Z41" i="8"/>
  <c r="Y41" i="8"/>
  <c r="X41" i="8"/>
  <c r="W41" i="8"/>
  <c r="V41" i="8"/>
  <c r="U41" i="8"/>
  <c r="T41" i="8"/>
  <c r="Q41" i="8"/>
  <c r="BF50" i="7" s="1"/>
  <c r="O41" i="8"/>
  <c r="AN40" i="8"/>
  <c r="AM40" i="8"/>
  <c r="AJ40" i="8"/>
  <c r="AD40" i="8"/>
  <c r="AC40" i="8"/>
  <c r="AB40" i="8"/>
  <c r="AA40" i="8"/>
  <c r="Z40" i="8"/>
  <c r="Y40" i="8"/>
  <c r="X40" i="8"/>
  <c r="W40" i="8"/>
  <c r="V40" i="8"/>
  <c r="U40" i="8"/>
  <c r="T40" i="8"/>
  <c r="Q40" i="8"/>
  <c r="BF49" i="7" s="1"/>
  <c r="O40" i="8"/>
  <c r="AN39" i="8"/>
  <c r="AM39" i="8"/>
  <c r="AJ39" i="8"/>
  <c r="AD39" i="8"/>
  <c r="AC39" i="8"/>
  <c r="AB39" i="8"/>
  <c r="AA39" i="8"/>
  <c r="Z39" i="8"/>
  <c r="Y39" i="8"/>
  <c r="X39" i="8"/>
  <c r="W39" i="8"/>
  <c r="V39" i="8"/>
  <c r="U39" i="8"/>
  <c r="T39" i="8"/>
  <c r="O39" i="8"/>
  <c r="AN38" i="8"/>
  <c r="AM38" i="8"/>
  <c r="AP38" i="8" s="1"/>
  <c r="AJ38" i="8"/>
  <c r="AD38" i="8"/>
  <c r="AC38" i="8"/>
  <c r="AB38" i="8"/>
  <c r="AA38" i="8"/>
  <c r="Z38" i="8"/>
  <c r="Y38" i="8"/>
  <c r="X38" i="8"/>
  <c r="W38" i="8"/>
  <c r="V38" i="8"/>
  <c r="U38" i="8"/>
  <c r="T38" i="8"/>
  <c r="Q38" i="8"/>
  <c r="O38" i="8"/>
  <c r="AN37" i="8"/>
  <c r="AM37" i="8"/>
  <c r="AJ37" i="8"/>
  <c r="AD37" i="8"/>
  <c r="AC37" i="8"/>
  <c r="AB37" i="8"/>
  <c r="AA37" i="8"/>
  <c r="Z37" i="8"/>
  <c r="Y37" i="8"/>
  <c r="X37" i="8"/>
  <c r="W37" i="8"/>
  <c r="V37" i="8"/>
  <c r="U37" i="8"/>
  <c r="T37" i="8"/>
  <c r="Q37" i="8"/>
  <c r="O37" i="8"/>
  <c r="AN36" i="8"/>
  <c r="AM36" i="8"/>
  <c r="AJ36" i="8"/>
  <c r="AD36" i="8"/>
  <c r="AC36" i="8"/>
  <c r="AB36" i="8"/>
  <c r="AA36" i="8"/>
  <c r="Z36" i="8"/>
  <c r="Y36" i="8"/>
  <c r="X36" i="8"/>
  <c r="W36" i="8"/>
  <c r="V36" i="8"/>
  <c r="U36" i="8"/>
  <c r="T36" i="8"/>
  <c r="O36" i="8"/>
  <c r="AN35" i="8"/>
  <c r="AM35" i="8"/>
  <c r="AJ35" i="8"/>
  <c r="AD35" i="8"/>
  <c r="AC35" i="8"/>
  <c r="AB35" i="8"/>
  <c r="AA35" i="8"/>
  <c r="Z35" i="8"/>
  <c r="Y35" i="8"/>
  <c r="X35" i="8"/>
  <c r="W35" i="8"/>
  <c r="V35" i="8"/>
  <c r="U35" i="8"/>
  <c r="T35" i="8"/>
  <c r="Q35" i="8"/>
  <c r="BF46" i="7" s="1"/>
  <c r="O35" i="8"/>
  <c r="AN34" i="8"/>
  <c r="AM34" i="8"/>
  <c r="AJ34" i="8"/>
  <c r="AD34" i="8"/>
  <c r="AC34" i="8"/>
  <c r="AB34" i="8"/>
  <c r="AA34" i="8"/>
  <c r="Z34" i="8"/>
  <c r="Y34" i="8"/>
  <c r="X34" i="8"/>
  <c r="W34" i="8"/>
  <c r="V34" i="8"/>
  <c r="U34" i="8"/>
  <c r="T34" i="8"/>
  <c r="Q34" i="8"/>
  <c r="O34" i="8"/>
  <c r="AN33" i="8"/>
  <c r="AM33" i="8"/>
  <c r="AJ33" i="8"/>
  <c r="AD33" i="8"/>
  <c r="AC33" i="8"/>
  <c r="AB33" i="8"/>
  <c r="AA33" i="8"/>
  <c r="AP33" i="8" s="1"/>
  <c r="Z33" i="8"/>
  <c r="Y33" i="8"/>
  <c r="X33" i="8"/>
  <c r="W33" i="8"/>
  <c r="V33" i="8"/>
  <c r="U33" i="8"/>
  <c r="T33" i="8"/>
  <c r="Q33" i="8"/>
  <c r="O33" i="8"/>
  <c r="AN32" i="8"/>
  <c r="AM32" i="8"/>
  <c r="AJ32" i="8"/>
  <c r="AD32" i="8"/>
  <c r="AC32" i="8"/>
  <c r="AB32" i="8"/>
  <c r="AA32" i="8"/>
  <c r="Z32" i="8"/>
  <c r="Y32" i="8"/>
  <c r="X32" i="8"/>
  <c r="W32" i="8"/>
  <c r="V32" i="8"/>
  <c r="U32" i="8"/>
  <c r="T32" i="8"/>
  <c r="O32" i="8"/>
  <c r="AN31" i="8"/>
  <c r="AM31" i="8"/>
  <c r="AJ31" i="8"/>
  <c r="AD31" i="8"/>
  <c r="AC31" i="8"/>
  <c r="AB31" i="8"/>
  <c r="AA31" i="8"/>
  <c r="AP31" i="8" s="1"/>
  <c r="Z31" i="8"/>
  <c r="Y31" i="8"/>
  <c r="X31" i="8"/>
  <c r="W31" i="8"/>
  <c r="V31" i="8"/>
  <c r="U31" i="8"/>
  <c r="T31" i="8"/>
  <c r="Q31" i="8"/>
  <c r="O31" i="8"/>
  <c r="AN30" i="8"/>
  <c r="AM30" i="8"/>
  <c r="AJ30" i="8"/>
  <c r="AD30" i="8"/>
  <c r="AC30" i="8"/>
  <c r="AB30" i="8"/>
  <c r="AA30" i="8"/>
  <c r="Z30" i="8"/>
  <c r="Y30" i="8"/>
  <c r="X30" i="8"/>
  <c r="W30" i="8"/>
  <c r="V30" i="8"/>
  <c r="U30" i="8"/>
  <c r="T30" i="8"/>
  <c r="Q30" i="8"/>
  <c r="O30" i="8"/>
  <c r="AN29" i="8"/>
  <c r="AM29" i="8"/>
  <c r="AJ29" i="8"/>
  <c r="AD29" i="8"/>
  <c r="AC29" i="8"/>
  <c r="AB29" i="8"/>
  <c r="AA29" i="8"/>
  <c r="Z29" i="8"/>
  <c r="Y29" i="8"/>
  <c r="X29" i="8"/>
  <c r="W29" i="8"/>
  <c r="V29" i="8"/>
  <c r="U29" i="8"/>
  <c r="T29" i="8"/>
  <c r="Q29" i="8"/>
  <c r="O29" i="8"/>
  <c r="AN28" i="8"/>
  <c r="AM28" i="8"/>
  <c r="AJ28" i="8"/>
  <c r="AD28" i="8"/>
  <c r="AC28" i="8"/>
  <c r="AB28" i="8"/>
  <c r="AA28" i="8"/>
  <c r="AP28" i="8" s="1"/>
  <c r="Z28" i="8"/>
  <c r="Y28" i="8"/>
  <c r="X28" i="8"/>
  <c r="W28" i="8"/>
  <c r="V28" i="8"/>
  <c r="U28" i="8"/>
  <c r="T28" i="8"/>
  <c r="Q28" i="8"/>
  <c r="O28" i="8"/>
  <c r="AN27" i="8"/>
  <c r="AM27" i="8"/>
  <c r="AJ27" i="8"/>
  <c r="AF27" i="8"/>
  <c r="AD27" i="8"/>
  <c r="AC27" i="8"/>
  <c r="AB27" i="8"/>
  <c r="AA27" i="8"/>
  <c r="AP27" i="8" s="1"/>
  <c r="Z27" i="8"/>
  <c r="Y27" i="8"/>
  <c r="X27" i="8"/>
  <c r="W27" i="8"/>
  <c r="V27" i="8"/>
  <c r="U27" i="8"/>
  <c r="T27" i="8"/>
  <c r="Q27" i="8"/>
  <c r="BF44" i="7" s="1"/>
  <c r="O27" i="8"/>
  <c r="AN26" i="8"/>
  <c r="AM26" i="8"/>
  <c r="AJ26" i="8"/>
  <c r="AD26" i="8"/>
  <c r="AC26" i="8"/>
  <c r="AB26" i="8"/>
  <c r="AA26" i="8"/>
  <c r="AP26" i="8" s="1"/>
  <c r="Z26" i="8"/>
  <c r="Y26" i="8"/>
  <c r="X26" i="8"/>
  <c r="W26" i="8"/>
  <c r="V26" i="8"/>
  <c r="U26" i="8"/>
  <c r="T26" i="8"/>
  <c r="Q26" i="8"/>
  <c r="O26" i="8"/>
  <c r="AN25" i="8"/>
  <c r="AM25" i="8"/>
  <c r="AJ25" i="8"/>
  <c r="AD25" i="8"/>
  <c r="AC25" i="8"/>
  <c r="AB25" i="8"/>
  <c r="AA25" i="8"/>
  <c r="AP25" i="8" s="1"/>
  <c r="Z25" i="8"/>
  <c r="Y25" i="8"/>
  <c r="X25" i="8"/>
  <c r="W25" i="8"/>
  <c r="V25" i="8"/>
  <c r="U25" i="8"/>
  <c r="T25" i="8"/>
  <c r="Q25" i="8"/>
  <c r="O25" i="8"/>
  <c r="AN24" i="8"/>
  <c r="AM24" i="8"/>
  <c r="AJ24" i="8"/>
  <c r="AD24" i="8"/>
  <c r="AC24" i="8"/>
  <c r="AB24" i="8"/>
  <c r="AA24" i="8"/>
  <c r="Z24" i="8"/>
  <c r="Y24" i="8"/>
  <c r="X24" i="8"/>
  <c r="W24" i="8"/>
  <c r="V24" i="8"/>
  <c r="U24" i="8"/>
  <c r="T24" i="8"/>
  <c r="Q24" i="8"/>
  <c r="O24" i="8"/>
  <c r="AN23" i="8"/>
  <c r="AM23" i="8"/>
  <c r="AJ23" i="8"/>
  <c r="AD23" i="8"/>
  <c r="AC23" i="8"/>
  <c r="AB23" i="8"/>
  <c r="AA23" i="8"/>
  <c r="Z23" i="8"/>
  <c r="Y23" i="8"/>
  <c r="X23" i="8"/>
  <c r="W23" i="8"/>
  <c r="V23" i="8"/>
  <c r="U23" i="8"/>
  <c r="T23" i="8"/>
  <c r="Q23" i="8"/>
  <c r="O23" i="8"/>
  <c r="AN22" i="8"/>
  <c r="AM22" i="8"/>
  <c r="AJ22" i="8"/>
  <c r="AD22" i="8"/>
  <c r="AC22" i="8"/>
  <c r="AB22" i="8"/>
  <c r="AA22" i="8"/>
  <c r="AP22" i="8" s="1"/>
  <c r="Z22" i="8"/>
  <c r="Y22" i="8"/>
  <c r="X22" i="8"/>
  <c r="W22" i="8"/>
  <c r="V22" i="8"/>
  <c r="U22" i="8"/>
  <c r="T22" i="8"/>
  <c r="Q22" i="8"/>
  <c r="O22" i="8"/>
  <c r="AN21" i="8"/>
  <c r="AM21" i="8"/>
  <c r="AP21" i="8" s="1"/>
  <c r="AJ21" i="8"/>
  <c r="AD21" i="8"/>
  <c r="AC21" i="8"/>
  <c r="AB21" i="8"/>
  <c r="AA21" i="8"/>
  <c r="Z21" i="8"/>
  <c r="Y21" i="8"/>
  <c r="X21" i="8"/>
  <c r="W21" i="8"/>
  <c r="V21" i="8"/>
  <c r="U21" i="8"/>
  <c r="T21" i="8"/>
  <c r="Q21" i="8"/>
  <c r="O21" i="8"/>
  <c r="AN20" i="8"/>
  <c r="AM20" i="8"/>
  <c r="AJ20" i="8"/>
  <c r="AD20" i="8"/>
  <c r="AC20" i="8"/>
  <c r="AB20" i="8"/>
  <c r="AA20" i="8"/>
  <c r="AP20" i="8" s="1"/>
  <c r="Z20" i="8"/>
  <c r="Y20" i="8"/>
  <c r="X20" i="8"/>
  <c r="W20" i="8"/>
  <c r="V20" i="8"/>
  <c r="U20" i="8"/>
  <c r="T20" i="8"/>
  <c r="Q20" i="8"/>
  <c r="O20" i="8"/>
  <c r="AN19" i="8"/>
  <c r="AM19" i="8"/>
  <c r="AJ19" i="8"/>
  <c r="AD19" i="8"/>
  <c r="AC19" i="8"/>
  <c r="AB19" i="8"/>
  <c r="AA19" i="8"/>
  <c r="Z19" i="8"/>
  <c r="Y19" i="8"/>
  <c r="X19" i="8"/>
  <c r="W19" i="8"/>
  <c r="V19" i="8"/>
  <c r="U19" i="8"/>
  <c r="T19" i="8"/>
  <c r="Q19" i="8"/>
  <c r="O19" i="8"/>
  <c r="AN18" i="8"/>
  <c r="AM18" i="8"/>
  <c r="AJ18" i="8"/>
  <c r="AD18" i="8"/>
  <c r="AC18" i="8"/>
  <c r="AB18" i="8"/>
  <c r="AA18" i="8"/>
  <c r="Z18" i="8"/>
  <c r="Y18" i="8"/>
  <c r="X18" i="8"/>
  <c r="W18" i="8"/>
  <c r="V18" i="8"/>
  <c r="U18" i="8"/>
  <c r="T18" i="8"/>
  <c r="Q18" i="8"/>
  <c r="O18" i="8"/>
  <c r="AN17" i="8"/>
  <c r="AM17" i="8"/>
  <c r="AJ17" i="8"/>
  <c r="AD17" i="8"/>
  <c r="AC17" i="8"/>
  <c r="AB17" i="8"/>
  <c r="AA17" i="8"/>
  <c r="AP17" i="8" s="1"/>
  <c r="Z17" i="8"/>
  <c r="Y17" i="8"/>
  <c r="X17" i="8"/>
  <c r="W17" i="8"/>
  <c r="V17" i="8"/>
  <c r="U17" i="8"/>
  <c r="T17" i="8"/>
  <c r="Q17" i="8"/>
  <c r="O17" i="8"/>
  <c r="AN16" i="8"/>
  <c r="AM16" i="8"/>
  <c r="AJ16" i="8"/>
  <c r="AD16" i="8"/>
  <c r="AC16" i="8"/>
  <c r="AB16" i="8"/>
  <c r="AA16" i="8"/>
  <c r="Z16" i="8"/>
  <c r="Y16" i="8"/>
  <c r="X16" i="8"/>
  <c r="W16" i="8"/>
  <c r="V16" i="8"/>
  <c r="U16" i="8"/>
  <c r="T16" i="8"/>
  <c r="Q16" i="8"/>
  <c r="O16" i="8"/>
  <c r="AN15" i="8"/>
  <c r="AP15" i="8" s="1"/>
  <c r="AM15" i="8"/>
  <c r="AJ15" i="8"/>
  <c r="AD15" i="8"/>
  <c r="AC15" i="8"/>
  <c r="AB15" i="8"/>
  <c r="AA15" i="8"/>
  <c r="Z15" i="8"/>
  <c r="Y15" i="8"/>
  <c r="X15" i="8"/>
  <c r="W15" i="8"/>
  <c r="V15" i="8"/>
  <c r="U15" i="8"/>
  <c r="T15" i="8"/>
  <c r="Q15" i="8"/>
  <c r="O15" i="8"/>
  <c r="AN14" i="8"/>
  <c r="AM14" i="8"/>
  <c r="AJ14" i="8"/>
  <c r="AD14" i="8"/>
  <c r="AC14" i="8"/>
  <c r="AB14" i="8"/>
  <c r="AA14" i="8"/>
  <c r="AP14" i="8" s="1"/>
  <c r="Z14" i="8"/>
  <c r="Y14" i="8"/>
  <c r="X14" i="8"/>
  <c r="W14" i="8"/>
  <c r="V14" i="8"/>
  <c r="U14" i="8"/>
  <c r="T14" i="8"/>
  <c r="Q14" i="8"/>
  <c r="O14" i="8"/>
  <c r="AN13" i="8"/>
  <c r="AM13" i="8"/>
  <c r="AP13" i="8" s="1"/>
  <c r="AJ13" i="8"/>
  <c r="AF13" i="8"/>
  <c r="AD13" i="8"/>
  <c r="AC13" i="8"/>
  <c r="AB13" i="8"/>
  <c r="AA13" i="8"/>
  <c r="Z13" i="8"/>
  <c r="Y13" i="8"/>
  <c r="X13" i="8"/>
  <c r="W13" i="8"/>
  <c r="V13" i="8"/>
  <c r="U13" i="8"/>
  <c r="T13" i="8"/>
  <c r="Q13" i="8"/>
  <c r="O13" i="8"/>
  <c r="AN12" i="8"/>
  <c r="AM12" i="8"/>
  <c r="AJ12" i="8"/>
  <c r="AD12" i="8"/>
  <c r="AC12" i="8"/>
  <c r="AB12" i="8"/>
  <c r="AA12" i="8"/>
  <c r="Z12" i="8"/>
  <c r="Y12" i="8"/>
  <c r="X12" i="8"/>
  <c r="W12" i="8"/>
  <c r="V12" i="8"/>
  <c r="U12" i="8"/>
  <c r="T12" i="8"/>
  <c r="Q12" i="8"/>
  <c r="O12" i="8"/>
  <c r="AN11" i="8"/>
  <c r="AM11" i="8"/>
  <c r="AJ11" i="8"/>
  <c r="AD11" i="8"/>
  <c r="AC11" i="8"/>
  <c r="AB11" i="8"/>
  <c r="AA11" i="8"/>
  <c r="AP11" i="8" s="1"/>
  <c r="Z11" i="8"/>
  <c r="Y11" i="8"/>
  <c r="X11" i="8"/>
  <c r="W11" i="8"/>
  <c r="V11" i="8"/>
  <c r="U11" i="8"/>
  <c r="T11" i="8"/>
  <c r="Q11" i="8"/>
  <c r="O11" i="8"/>
  <c r="AN10" i="8"/>
  <c r="AM10" i="8"/>
  <c r="AJ10" i="8"/>
  <c r="AF10" i="8"/>
  <c r="AD10" i="8"/>
  <c r="AC10" i="8"/>
  <c r="AB10" i="8"/>
  <c r="AA10" i="8"/>
  <c r="Z10" i="8"/>
  <c r="Y10" i="8"/>
  <c r="X10" i="8"/>
  <c r="W10" i="8"/>
  <c r="V10" i="8"/>
  <c r="U10" i="8"/>
  <c r="T10" i="8"/>
  <c r="Q10" i="8"/>
  <c r="O10" i="8"/>
  <c r="AN9" i="8"/>
  <c r="AM9" i="8"/>
  <c r="AJ9" i="8"/>
  <c r="AD9" i="8"/>
  <c r="AC9" i="8"/>
  <c r="AB9" i="8"/>
  <c r="AA9" i="8"/>
  <c r="Z9" i="8"/>
  <c r="Y9" i="8"/>
  <c r="X9" i="8"/>
  <c r="W9" i="8"/>
  <c r="V9" i="8"/>
  <c r="U9" i="8"/>
  <c r="T9" i="8"/>
  <c r="Q9" i="8"/>
  <c r="O9" i="8"/>
  <c r="AN8" i="8"/>
  <c r="AM8" i="8"/>
  <c r="AJ8" i="8"/>
  <c r="AD8" i="8"/>
  <c r="AC8" i="8"/>
  <c r="AB8" i="8"/>
  <c r="AA8" i="8"/>
  <c r="Z8" i="8"/>
  <c r="Y8" i="8"/>
  <c r="X8" i="8"/>
  <c r="W8" i="8"/>
  <c r="V8" i="8"/>
  <c r="U8" i="8"/>
  <c r="T8" i="8"/>
  <c r="Q8" i="8"/>
  <c r="O8" i="8"/>
  <c r="AN7" i="8"/>
  <c r="AM7" i="8"/>
  <c r="AP7" i="8" s="1"/>
  <c r="AJ7" i="8"/>
  <c r="AF7" i="8"/>
  <c r="AD7" i="8"/>
  <c r="AC7" i="8"/>
  <c r="AB7" i="8"/>
  <c r="AA7" i="8"/>
  <c r="Z7" i="8"/>
  <c r="Y7" i="8"/>
  <c r="X7" i="8"/>
  <c r="W7" i="8"/>
  <c r="V7" i="8"/>
  <c r="U7" i="8"/>
  <c r="T7" i="8"/>
  <c r="Q7" i="8"/>
  <c r="O7" i="8"/>
  <c r="AN6" i="8"/>
  <c r="AM6" i="8"/>
  <c r="AJ6" i="8"/>
  <c r="AD6" i="8"/>
  <c r="AC6" i="8"/>
  <c r="AB6" i="8"/>
  <c r="AA6" i="8"/>
  <c r="AP6" i="8" s="1"/>
  <c r="Z6" i="8"/>
  <c r="Y6" i="8"/>
  <c r="X6" i="8"/>
  <c r="W6" i="8"/>
  <c r="V6" i="8"/>
  <c r="U6" i="8"/>
  <c r="T6" i="8"/>
  <c r="Q6" i="8"/>
  <c r="O6" i="8"/>
  <c r="AN5" i="8"/>
  <c r="AM5" i="8"/>
  <c r="AP5" i="8" s="1"/>
  <c r="AL5" i="8"/>
  <c r="AJ5" i="8"/>
  <c r="AD5" i="8"/>
  <c r="AC5" i="8"/>
  <c r="AB5" i="8"/>
  <c r="AA5" i="8"/>
  <c r="Z5" i="8"/>
  <c r="Y5" i="8"/>
  <c r="X5" i="8"/>
  <c r="W5" i="8"/>
  <c r="V5" i="8"/>
  <c r="U5" i="8"/>
  <c r="T5" i="8"/>
  <c r="Q5" i="8"/>
  <c r="O5" i="8"/>
  <c r="AI1" i="8"/>
  <c r="E180" i="6"/>
  <c r="E60" i="6"/>
  <c r="BH766" i="2"/>
  <c r="BE766" i="2"/>
  <c r="BD766" i="2"/>
  <c r="BH765" i="2"/>
  <c r="BE765" i="2"/>
  <c r="BD765" i="2"/>
  <c r="BH764" i="2"/>
  <c r="BE764" i="2"/>
  <c r="BD764" i="2"/>
  <c r="BH763" i="2"/>
  <c r="BE763" i="2"/>
  <c r="BD763" i="2"/>
  <c r="BH762" i="2"/>
  <c r="BE762" i="2"/>
  <c r="BD762" i="2"/>
  <c r="BH761" i="2"/>
  <c r="BE761" i="2"/>
  <c r="BD761" i="2"/>
  <c r="BH760" i="2"/>
  <c r="BE760" i="2"/>
  <c r="BD760" i="2"/>
  <c r="BH759" i="2"/>
  <c r="BE759" i="2"/>
  <c r="BD759" i="2"/>
  <c r="BH758" i="2"/>
  <c r="BE758" i="2"/>
  <c r="BD758" i="2"/>
  <c r="BH757" i="2"/>
  <c r="BE757" i="2"/>
  <c r="BD757" i="2"/>
  <c r="BH756" i="2"/>
  <c r="BE756" i="2"/>
  <c r="BD756" i="2"/>
  <c r="BH755" i="2"/>
  <c r="BE755" i="2"/>
  <c r="BD755" i="2"/>
  <c r="BH754" i="2"/>
  <c r="BE754" i="2"/>
  <c r="BD754" i="2"/>
  <c r="BH753" i="2"/>
  <c r="BE753" i="2"/>
  <c r="BD753" i="2"/>
  <c r="BH752" i="2"/>
  <c r="BE752" i="2"/>
  <c r="BD752" i="2"/>
  <c r="BH751" i="2"/>
  <c r="BE751" i="2"/>
  <c r="BD751" i="2"/>
  <c r="BH750" i="2"/>
  <c r="BE750" i="2"/>
  <c r="BD750" i="2"/>
  <c r="BH749" i="2"/>
  <c r="BE749" i="2"/>
  <c r="BD749" i="2"/>
  <c r="BH748" i="2"/>
  <c r="BE748" i="2"/>
  <c r="BD748" i="2"/>
  <c r="BH747" i="2"/>
  <c r="BE747" i="2"/>
  <c r="BD747" i="2"/>
  <c r="BH746" i="2"/>
  <c r="BE746" i="2"/>
  <c r="BD746" i="2"/>
  <c r="BH745" i="2"/>
  <c r="BE745" i="2"/>
  <c r="BD745" i="2"/>
  <c r="BH744" i="2"/>
  <c r="BE744" i="2"/>
  <c r="BD744" i="2"/>
  <c r="BH743" i="2"/>
  <c r="BE743" i="2"/>
  <c r="BD743" i="2"/>
  <c r="BH742" i="2"/>
  <c r="BE742" i="2"/>
  <c r="BD742" i="2"/>
  <c r="BH741" i="2"/>
  <c r="BE741" i="2"/>
  <c r="BD741" i="2"/>
  <c r="BH740" i="2"/>
  <c r="BE740" i="2"/>
  <c r="BD740" i="2"/>
  <c r="BH739" i="2"/>
  <c r="BE739" i="2"/>
  <c r="BD739" i="2"/>
  <c r="BH738" i="2"/>
  <c r="BE738" i="2"/>
  <c r="BD738" i="2"/>
  <c r="BH737" i="2"/>
  <c r="BE737" i="2"/>
  <c r="BD737" i="2"/>
  <c r="BH736" i="2"/>
  <c r="BE736" i="2"/>
  <c r="BD736" i="2"/>
  <c r="BH735" i="2"/>
  <c r="BE735" i="2"/>
  <c r="BD735" i="2"/>
  <c r="BH734" i="2"/>
  <c r="BE734" i="2"/>
  <c r="BD734" i="2"/>
  <c r="BH733" i="2"/>
  <c r="BE733" i="2"/>
  <c r="BD733" i="2"/>
  <c r="BH732" i="2"/>
  <c r="BE732" i="2"/>
  <c r="BD732" i="2"/>
  <c r="BH731" i="2"/>
  <c r="BE731" i="2"/>
  <c r="BD731" i="2"/>
  <c r="BH730" i="2"/>
  <c r="BE730" i="2"/>
  <c r="BD730" i="2"/>
  <c r="BH729" i="2"/>
  <c r="BE729" i="2"/>
  <c r="BD729" i="2"/>
  <c r="BH728" i="2"/>
  <c r="BE728" i="2"/>
  <c r="BD728" i="2"/>
  <c r="BH727" i="2"/>
  <c r="BE727" i="2"/>
  <c r="BD727" i="2"/>
  <c r="BH726" i="2"/>
  <c r="BE726" i="2"/>
  <c r="BD726" i="2"/>
  <c r="BH725" i="2"/>
  <c r="BE725" i="2"/>
  <c r="BD725" i="2"/>
  <c r="BH724" i="2"/>
  <c r="BE724" i="2"/>
  <c r="BD724" i="2"/>
  <c r="BH723" i="2"/>
  <c r="BE723" i="2"/>
  <c r="BD723" i="2"/>
  <c r="BH722" i="2"/>
  <c r="BE722" i="2"/>
  <c r="BD722" i="2"/>
  <c r="BH721" i="2"/>
  <c r="BE721" i="2"/>
  <c r="BD721" i="2"/>
  <c r="BH720" i="2"/>
  <c r="BE720" i="2"/>
  <c r="BD720" i="2"/>
  <c r="BH719" i="2"/>
  <c r="BE719" i="2"/>
  <c r="BD719" i="2"/>
  <c r="BH718" i="2"/>
  <c r="BE718" i="2"/>
  <c r="BD718" i="2"/>
  <c r="BH717" i="2"/>
  <c r="BE717" i="2"/>
  <c r="BD717" i="2"/>
  <c r="BH716" i="2"/>
  <c r="BE716" i="2"/>
  <c r="BD716" i="2"/>
  <c r="BH715" i="2"/>
  <c r="BE715" i="2"/>
  <c r="BD715" i="2"/>
  <c r="BH714" i="2"/>
  <c r="BE714" i="2"/>
  <c r="BD714" i="2"/>
  <c r="BH713" i="2"/>
  <c r="BE713" i="2"/>
  <c r="BD713" i="2"/>
  <c r="BH712" i="2"/>
  <c r="BE712" i="2"/>
  <c r="BD712" i="2"/>
  <c r="BH711" i="2"/>
  <c r="BE711" i="2"/>
  <c r="BD711" i="2"/>
  <c r="BH710" i="2"/>
  <c r="BE710" i="2"/>
  <c r="BD710" i="2"/>
  <c r="BH709" i="2"/>
  <c r="BE709" i="2"/>
  <c r="BD709" i="2"/>
  <c r="BH708" i="2"/>
  <c r="BE708" i="2"/>
  <c r="BD708" i="2"/>
  <c r="BH707" i="2"/>
  <c r="BE707" i="2"/>
  <c r="BD707" i="2"/>
  <c r="BH706" i="2"/>
  <c r="BE706" i="2"/>
  <c r="BD706" i="2"/>
  <c r="BH705" i="2"/>
  <c r="BE705" i="2"/>
  <c r="BD705" i="2"/>
  <c r="BH704" i="2"/>
  <c r="BE704" i="2"/>
  <c r="BD704" i="2"/>
  <c r="BH703" i="2"/>
  <c r="BE703" i="2"/>
  <c r="BD703" i="2"/>
  <c r="BH702" i="2"/>
  <c r="BE702" i="2"/>
  <c r="BD702" i="2"/>
  <c r="BH701" i="2"/>
  <c r="BE701" i="2"/>
  <c r="BD701" i="2"/>
  <c r="BH700" i="2"/>
  <c r="BE700" i="2"/>
  <c r="BD700" i="2"/>
  <c r="BH699" i="2"/>
  <c r="BE699" i="2"/>
  <c r="BD699" i="2"/>
  <c r="BH698" i="2"/>
  <c r="BE698" i="2"/>
  <c r="BD698" i="2"/>
  <c r="BH697" i="2"/>
  <c r="BE697" i="2"/>
  <c r="BD697" i="2"/>
  <c r="BH696" i="2"/>
  <c r="BE696" i="2"/>
  <c r="BD696" i="2"/>
  <c r="BH695" i="2"/>
  <c r="BE695" i="2"/>
  <c r="BD695" i="2"/>
  <c r="BH694" i="2"/>
  <c r="BE694" i="2"/>
  <c r="BD694" i="2"/>
  <c r="BH693" i="2"/>
  <c r="BE693" i="2"/>
  <c r="BD693" i="2"/>
  <c r="BH692" i="2"/>
  <c r="BE692" i="2"/>
  <c r="BD692" i="2"/>
  <c r="BH691" i="2"/>
  <c r="BE691" i="2"/>
  <c r="BD691" i="2"/>
  <c r="BH690" i="2"/>
  <c r="BE690" i="2"/>
  <c r="BD690" i="2"/>
  <c r="BH689" i="2"/>
  <c r="BE689" i="2"/>
  <c r="BD689" i="2"/>
  <c r="BH688" i="2"/>
  <c r="BE688" i="2"/>
  <c r="BD688" i="2"/>
  <c r="BH687" i="2"/>
  <c r="BE687" i="2"/>
  <c r="BD687" i="2"/>
  <c r="BH686" i="2"/>
  <c r="BE686" i="2"/>
  <c r="BD686" i="2"/>
  <c r="BH685" i="2"/>
  <c r="BE685" i="2"/>
  <c r="BD685" i="2"/>
  <c r="BH684" i="2"/>
  <c r="BE684" i="2"/>
  <c r="BD684" i="2"/>
  <c r="BH683" i="2"/>
  <c r="BE683" i="2"/>
  <c r="BD683" i="2"/>
  <c r="BH682" i="2"/>
  <c r="BE682" i="2"/>
  <c r="BD682" i="2"/>
  <c r="BH681" i="2"/>
  <c r="BE681" i="2"/>
  <c r="BD681" i="2"/>
  <c r="BH680" i="2"/>
  <c r="BE680" i="2"/>
  <c r="BD680" i="2"/>
  <c r="BH679" i="2"/>
  <c r="BE679" i="2"/>
  <c r="BD679" i="2"/>
  <c r="BH678" i="2"/>
  <c r="BE678" i="2"/>
  <c r="BD678" i="2"/>
  <c r="BH677" i="2"/>
  <c r="BE677" i="2"/>
  <c r="BD677" i="2"/>
  <c r="BH676" i="2"/>
  <c r="BE676" i="2"/>
  <c r="BD676" i="2"/>
  <c r="BH675" i="2"/>
  <c r="BE675" i="2"/>
  <c r="BD675" i="2"/>
  <c r="BH674" i="2"/>
  <c r="BE674" i="2"/>
  <c r="BD674" i="2"/>
  <c r="BH673" i="2"/>
  <c r="BE673" i="2"/>
  <c r="BD673" i="2"/>
  <c r="BH672" i="2"/>
  <c r="BE672" i="2"/>
  <c r="BD672" i="2"/>
  <c r="BH671" i="2"/>
  <c r="BE671" i="2"/>
  <c r="BD671" i="2"/>
  <c r="BH670" i="2"/>
  <c r="BE670" i="2"/>
  <c r="BD670" i="2"/>
  <c r="BH669" i="2"/>
  <c r="BE669" i="2"/>
  <c r="BD669" i="2"/>
  <c r="BH668" i="2"/>
  <c r="BE668" i="2"/>
  <c r="BD668" i="2"/>
  <c r="BH667" i="2"/>
  <c r="BE667" i="2"/>
  <c r="BD667" i="2"/>
  <c r="BH666" i="2"/>
  <c r="BE666" i="2"/>
  <c r="BD666" i="2"/>
  <c r="BH665" i="2"/>
  <c r="BE665" i="2"/>
  <c r="BD665" i="2"/>
  <c r="BH664" i="2"/>
  <c r="BE664" i="2"/>
  <c r="BD664" i="2"/>
  <c r="BH663" i="2"/>
  <c r="BE663" i="2"/>
  <c r="BD663" i="2"/>
  <c r="BH662" i="2"/>
  <c r="BE662" i="2"/>
  <c r="BD662" i="2"/>
  <c r="BH661" i="2"/>
  <c r="BE661" i="2"/>
  <c r="BD661" i="2"/>
  <c r="BH660" i="2"/>
  <c r="BE660" i="2"/>
  <c r="BD660" i="2"/>
  <c r="BH659" i="2"/>
  <c r="BE659" i="2"/>
  <c r="BD659" i="2"/>
  <c r="BH658" i="2"/>
  <c r="BE658" i="2"/>
  <c r="BD658" i="2"/>
  <c r="BH657" i="2"/>
  <c r="BE657" i="2"/>
  <c r="BD657" i="2"/>
  <c r="BH656" i="2"/>
  <c r="BE656" i="2"/>
  <c r="BD656" i="2"/>
  <c r="BH655" i="2"/>
  <c r="BE655" i="2"/>
  <c r="BD655" i="2"/>
  <c r="BH654" i="2"/>
  <c r="BE654" i="2"/>
  <c r="BD654" i="2"/>
  <c r="BH653" i="2"/>
  <c r="BE653" i="2"/>
  <c r="BD653" i="2"/>
  <c r="BH652" i="2"/>
  <c r="BE652" i="2"/>
  <c r="BD652" i="2"/>
  <c r="BH651" i="2"/>
  <c r="BE651" i="2"/>
  <c r="BD651" i="2"/>
  <c r="BH650" i="2"/>
  <c r="BE650" i="2"/>
  <c r="BD650" i="2"/>
  <c r="BH649" i="2"/>
  <c r="BE649" i="2"/>
  <c r="BD649" i="2"/>
  <c r="BH648" i="2"/>
  <c r="BE648" i="2"/>
  <c r="BD648" i="2"/>
  <c r="BH647" i="2"/>
  <c r="BE647" i="2"/>
  <c r="BD647" i="2"/>
  <c r="BH646" i="2"/>
  <c r="BE646" i="2"/>
  <c r="BD646" i="2"/>
  <c r="BH645" i="2"/>
  <c r="BE645" i="2"/>
  <c r="BD645" i="2"/>
  <c r="BH644" i="2"/>
  <c r="BE644" i="2"/>
  <c r="BD644" i="2"/>
  <c r="BH643" i="2"/>
  <c r="BE643" i="2"/>
  <c r="BD643" i="2"/>
  <c r="BH642" i="2"/>
  <c r="BE642" i="2"/>
  <c r="BD642" i="2"/>
  <c r="BH641" i="2"/>
  <c r="BE641" i="2"/>
  <c r="BD641" i="2"/>
  <c r="BH640" i="2"/>
  <c r="BE640" i="2"/>
  <c r="BD640" i="2"/>
  <c r="BH639" i="2"/>
  <c r="BE639" i="2"/>
  <c r="BD639" i="2"/>
  <c r="BH638" i="2"/>
  <c r="BE638" i="2"/>
  <c r="BD638" i="2"/>
  <c r="BH637" i="2"/>
  <c r="BE637" i="2"/>
  <c r="BD637" i="2"/>
  <c r="BH636" i="2"/>
  <c r="BE636" i="2"/>
  <c r="BD636" i="2"/>
  <c r="BH635" i="2"/>
  <c r="BE635" i="2"/>
  <c r="BD635" i="2"/>
  <c r="BH634" i="2"/>
  <c r="BE634" i="2"/>
  <c r="BD634" i="2"/>
  <c r="BH633" i="2"/>
  <c r="BE633" i="2"/>
  <c r="BD633" i="2"/>
  <c r="BH632" i="2"/>
  <c r="BE632" i="2"/>
  <c r="BD632" i="2"/>
  <c r="BH631" i="2"/>
  <c r="BE631" i="2"/>
  <c r="BD631" i="2"/>
  <c r="BH630" i="2"/>
  <c r="BE630" i="2"/>
  <c r="BD630" i="2"/>
  <c r="BH629" i="2"/>
  <c r="BE629" i="2"/>
  <c r="BD629" i="2"/>
  <c r="BH628" i="2"/>
  <c r="BE628" i="2"/>
  <c r="BD628" i="2"/>
  <c r="BH627" i="2"/>
  <c r="BE627" i="2"/>
  <c r="BD627" i="2"/>
  <c r="BH626" i="2"/>
  <c r="BE626" i="2"/>
  <c r="BD626" i="2"/>
  <c r="BH625" i="2"/>
  <c r="BE625" i="2"/>
  <c r="BD625" i="2"/>
  <c r="BH624" i="2"/>
  <c r="BE624" i="2"/>
  <c r="BD624" i="2"/>
  <c r="BH623" i="2"/>
  <c r="BE623" i="2"/>
  <c r="BD623" i="2"/>
  <c r="BH622" i="2"/>
  <c r="BE622" i="2"/>
  <c r="BD622" i="2"/>
  <c r="BH621" i="2"/>
  <c r="BE621" i="2"/>
  <c r="BD621" i="2"/>
  <c r="BH620" i="2"/>
  <c r="BE620" i="2"/>
  <c r="BD620" i="2"/>
  <c r="BH619" i="2"/>
  <c r="BE619" i="2"/>
  <c r="BD619" i="2"/>
  <c r="BH618" i="2"/>
  <c r="BE618" i="2"/>
  <c r="BD618" i="2"/>
  <c r="BH617" i="2"/>
  <c r="BE617" i="2"/>
  <c r="BD617" i="2"/>
  <c r="BH616" i="2"/>
  <c r="BE616" i="2"/>
  <c r="BD616" i="2"/>
  <c r="BH615" i="2"/>
  <c r="BE615" i="2"/>
  <c r="BD615" i="2"/>
  <c r="BH614" i="2"/>
  <c r="BE614" i="2"/>
  <c r="BD614" i="2"/>
  <c r="BH613" i="2"/>
  <c r="BE613" i="2"/>
  <c r="BD613" i="2"/>
  <c r="BH612" i="2"/>
  <c r="BE612" i="2"/>
  <c r="BD612" i="2"/>
  <c r="BH611" i="2"/>
  <c r="BE611" i="2"/>
  <c r="BD611" i="2"/>
  <c r="BH610" i="2"/>
  <c r="BE610" i="2"/>
  <c r="BD610" i="2"/>
  <c r="BH609" i="2"/>
  <c r="BE609" i="2"/>
  <c r="BD609" i="2"/>
  <c r="BH608" i="2"/>
  <c r="BE608" i="2"/>
  <c r="BD608" i="2"/>
  <c r="BH607" i="2"/>
  <c r="BE607" i="2"/>
  <c r="BD607" i="2"/>
  <c r="BH606" i="2"/>
  <c r="BE606" i="2"/>
  <c r="BD606" i="2"/>
  <c r="BH605" i="2"/>
  <c r="BE605" i="2"/>
  <c r="BD605" i="2"/>
  <c r="BH604" i="2"/>
  <c r="BE604" i="2"/>
  <c r="BD604" i="2"/>
  <c r="BH603" i="2"/>
  <c r="BE603" i="2"/>
  <c r="BD603" i="2"/>
  <c r="BH602" i="2"/>
  <c r="BE602" i="2"/>
  <c r="BD602" i="2"/>
  <c r="BH601" i="2"/>
  <c r="BE601" i="2"/>
  <c r="BD601" i="2"/>
  <c r="BH600" i="2"/>
  <c r="BE600" i="2"/>
  <c r="BD600" i="2"/>
  <c r="BH599" i="2"/>
  <c r="BE599" i="2"/>
  <c r="BD599" i="2"/>
  <c r="BH598" i="2"/>
  <c r="BE598" i="2"/>
  <c r="BD598" i="2"/>
  <c r="BH597" i="2"/>
  <c r="BE597" i="2"/>
  <c r="BD597" i="2"/>
  <c r="BH596" i="2"/>
  <c r="BE596" i="2"/>
  <c r="BD596" i="2"/>
  <c r="BH595" i="2"/>
  <c r="BE595" i="2"/>
  <c r="BD595" i="2"/>
  <c r="BH594" i="2"/>
  <c r="BE594" i="2"/>
  <c r="BD594" i="2"/>
  <c r="BH593" i="2"/>
  <c r="BE593" i="2"/>
  <c r="BD593" i="2"/>
  <c r="BH592" i="2"/>
  <c r="BE592" i="2"/>
  <c r="BD592" i="2"/>
  <c r="BH591" i="2"/>
  <c r="BE591" i="2"/>
  <c r="BD591" i="2"/>
  <c r="BH590" i="2"/>
  <c r="BE590" i="2"/>
  <c r="BD590" i="2"/>
  <c r="BH589" i="2"/>
  <c r="BE589" i="2"/>
  <c r="BD589" i="2"/>
  <c r="BH588" i="2"/>
  <c r="BE588" i="2"/>
  <c r="BD588" i="2"/>
  <c r="BH587" i="2"/>
  <c r="BE587" i="2"/>
  <c r="BD587" i="2"/>
  <c r="BH586" i="2"/>
  <c r="BE586" i="2"/>
  <c r="BD586" i="2"/>
  <c r="BH585" i="2"/>
  <c r="BE585" i="2"/>
  <c r="BD585" i="2"/>
  <c r="BH584" i="2"/>
  <c r="BE584" i="2"/>
  <c r="BD584" i="2"/>
  <c r="BH583" i="2"/>
  <c r="BE583" i="2"/>
  <c r="BD583" i="2"/>
  <c r="BH582" i="2"/>
  <c r="BE582" i="2"/>
  <c r="BD582" i="2"/>
  <c r="BH581" i="2"/>
  <c r="BE581" i="2"/>
  <c r="BD581" i="2"/>
  <c r="BH580" i="2"/>
  <c r="BE580" i="2"/>
  <c r="BD580" i="2"/>
  <c r="BH579" i="2"/>
  <c r="BE579" i="2"/>
  <c r="BD579" i="2"/>
  <c r="BH578" i="2"/>
  <c r="BE578" i="2"/>
  <c r="BD578" i="2"/>
  <c r="BH577" i="2"/>
  <c r="BE577" i="2"/>
  <c r="BD577" i="2"/>
  <c r="BH576" i="2"/>
  <c r="BE576" i="2"/>
  <c r="BD576" i="2"/>
  <c r="BH575" i="2"/>
  <c r="BE575" i="2"/>
  <c r="BD575" i="2"/>
  <c r="BH574" i="2"/>
  <c r="BE574" i="2"/>
  <c r="BD574" i="2"/>
  <c r="BH573" i="2"/>
  <c r="BE573" i="2"/>
  <c r="BD573" i="2"/>
  <c r="BH572" i="2"/>
  <c r="BE572" i="2"/>
  <c r="BD572" i="2"/>
  <c r="BH571" i="2"/>
  <c r="BE571" i="2"/>
  <c r="BD571" i="2"/>
  <c r="BH570" i="2"/>
  <c r="BE570" i="2"/>
  <c r="BD570" i="2"/>
  <c r="BH569" i="2"/>
  <c r="BE569" i="2"/>
  <c r="BD569" i="2"/>
  <c r="BH568" i="2"/>
  <c r="BE568" i="2"/>
  <c r="BD568" i="2"/>
  <c r="BH567" i="2"/>
  <c r="BE567" i="2"/>
  <c r="BD567" i="2"/>
  <c r="BH566" i="2"/>
  <c r="BE566" i="2"/>
  <c r="BD566" i="2"/>
  <c r="BH565" i="2"/>
  <c r="BE565" i="2"/>
  <c r="BD565" i="2"/>
  <c r="BH564" i="2"/>
  <c r="BE564" i="2"/>
  <c r="BD564" i="2"/>
  <c r="BH563" i="2"/>
  <c r="BE563" i="2"/>
  <c r="BD563" i="2"/>
  <c r="BH562" i="2"/>
  <c r="BE562" i="2"/>
  <c r="BD562" i="2"/>
  <c r="BH561" i="2"/>
  <c r="BE561" i="2"/>
  <c r="BD561" i="2"/>
  <c r="BH560" i="2"/>
  <c r="BE560" i="2"/>
  <c r="BD560" i="2"/>
  <c r="BH559" i="2"/>
  <c r="BE559" i="2"/>
  <c r="BD559" i="2"/>
  <c r="BH558" i="2"/>
  <c r="BE558" i="2"/>
  <c r="BD558" i="2"/>
  <c r="BH557" i="2"/>
  <c r="BE557" i="2"/>
  <c r="BD557" i="2"/>
  <c r="BH556" i="2"/>
  <c r="BE556" i="2"/>
  <c r="BD556" i="2"/>
  <c r="BH555" i="2"/>
  <c r="BE555" i="2"/>
  <c r="BD555" i="2"/>
  <c r="BH554" i="2"/>
  <c r="BE554" i="2"/>
  <c r="BD554" i="2"/>
  <c r="BH553" i="2"/>
  <c r="BE553" i="2"/>
  <c r="BD553" i="2"/>
  <c r="BH552" i="2"/>
  <c r="BE552" i="2"/>
  <c r="BD552" i="2"/>
  <c r="BH551" i="2"/>
  <c r="BE551" i="2"/>
  <c r="BD551" i="2"/>
  <c r="BH550" i="2"/>
  <c r="BE550" i="2"/>
  <c r="BD550" i="2"/>
  <c r="BH549" i="2"/>
  <c r="BE549" i="2"/>
  <c r="BD549" i="2"/>
  <c r="BH548" i="2"/>
  <c r="BE548" i="2"/>
  <c r="BD548" i="2"/>
  <c r="BH547" i="2"/>
  <c r="BE547" i="2"/>
  <c r="BD547" i="2"/>
  <c r="BH546" i="2"/>
  <c r="BE546" i="2"/>
  <c r="BD546" i="2"/>
  <c r="BH545" i="2"/>
  <c r="BE545" i="2"/>
  <c r="BD545" i="2"/>
  <c r="BH544" i="2"/>
  <c r="BE544" i="2"/>
  <c r="BD544" i="2"/>
  <c r="BH543" i="2"/>
  <c r="BE543" i="2"/>
  <c r="BD543" i="2"/>
  <c r="BH542" i="2"/>
  <c r="BE542" i="2"/>
  <c r="BD542" i="2"/>
  <c r="BH541" i="2"/>
  <c r="BE541" i="2"/>
  <c r="BD541" i="2"/>
  <c r="BH540" i="2"/>
  <c r="BE540" i="2"/>
  <c r="BD540" i="2"/>
  <c r="BH539" i="2"/>
  <c r="BE539" i="2"/>
  <c r="BD539" i="2"/>
  <c r="BH538" i="2"/>
  <c r="BE538" i="2"/>
  <c r="BD538" i="2"/>
  <c r="BH537" i="2"/>
  <c r="BE537" i="2"/>
  <c r="BD537" i="2"/>
  <c r="BH536" i="2"/>
  <c r="BE536" i="2"/>
  <c r="BD536" i="2"/>
  <c r="BH535" i="2"/>
  <c r="BE535" i="2"/>
  <c r="BD535" i="2"/>
  <c r="BH534" i="2"/>
  <c r="BE534" i="2"/>
  <c r="BD534" i="2"/>
  <c r="BH533" i="2"/>
  <c r="BE533" i="2"/>
  <c r="BD533" i="2"/>
  <c r="BH532" i="2"/>
  <c r="BE532" i="2"/>
  <c r="BD532" i="2"/>
  <c r="BH531" i="2"/>
  <c r="BE531" i="2"/>
  <c r="BD531" i="2"/>
  <c r="BH530" i="2"/>
  <c r="BE530" i="2"/>
  <c r="BD530" i="2"/>
  <c r="BH529" i="2"/>
  <c r="BE529" i="2"/>
  <c r="BD529" i="2"/>
  <c r="BH528" i="2"/>
  <c r="BE528" i="2"/>
  <c r="BD528" i="2"/>
  <c r="BH527" i="2"/>
  <c r="BE527" i="2"/>
  <c r="BD527" i="2"/>
  <c r="BH526" i="2"/>
  <c r="BE526" i="2"/>
  <c r="BD526" i="2"/>
  <c r="BH525" i="2"/>
  <c r="BE525" i="2"/>
  <c r="BD525" i="2"/>
  <c r="BH524" i="2"/>
  <c r="BE524" i="2"/>
  <c r="BD524" i="2"/>
  <c r="BH523" i="2"/>
  <c r="BE523" i="2"/>
  <c r="BD523" i="2"/>
  <c r="BH522" i="2"/>
  <c r="BE522" i="2"/>
  <c r="BD522" i="2"/>
  <c r="BH521" i="2"/>
  <c r="BE521" i="2"/>
  <c r="BD521" i="2"/>
  <c r="BH520" i="2"/>
  <c r="BE520" i="2"/>
  <c r="BD520" i="2"/>
  <c r="BH519" i="2"/>
  <c r="BE519" i="2"/>
  <c r="BD519" i="2"/>
  <c r="BH518" i="2"/>
  <c r="BE518" i="2"/>
  <c r="BD518" i="2"/>
  <c r="BH517" i="2"/>
  <c r="BE517" i="2"/>
  <c r="BD517" i="2"/>
  <c r="BH516" i="2"/>
  <c r="BE516" i="2"/>
  <c r="BD516" i="2"/>
  <c r="BH515" i="2"/>
  <c r="BE515" i="2"/>
  <c r="BD515" i="2"/>
  <c r="BH514" i="2"/>
  <c r="BE514" i="2"/>
  <c r="BD514" i="2"/>
  <c r="BH513" i="2"/>
  <c r="BE513" i="2"/>
  <c r="BD513" i="2"/>
  <c r="BH512" i="2"/>
  <c r="BE512" i="2"/>
  <c r="BD512" i="2"/>
  <c r="BH511" i="2"/>
  <c r="BE511" i="2"/>
  <c r="BD511" i="2"/>
  <c r="BH510" i="2"/>
  <c r="BE510" i="2"/>
  <c r="BD510" i="2"/>
  <c r="BH509" i="2"/>
  <c r="BE509" i="2"/>
  <c r="BD509" i="2"/>
  <c r="BH508" i="2"/>
  <c r="BE508" i="2"/>
  <c r="BD508" i="2"/>
  <c r="BH507" i="2"/>
  <c r="BE507" i="2"/>
  <c r="BD507" i="2"/>
  <c r="BH506" i="2"/>
  <c r="BE506" i="2"/>
  <c r="BD506" i="2"/>
  <c r="BH505" i="2"/>
  <c r="BE505" i="2"/>
  <c r="BD505" i="2"/>
  <c r="BH504" i="2"/>
  <c r="BE504" i="2"/>
  <c r="BD504" i="2"/>
  <c r="BH503" i="2"/>
  <c r="BE503" i="2"/>
  <c r="BD503" i="2"/>
  <c r="BH502" i="2"/>
  <c r="BE502" i="2"/>
  <c r="BD502" i="2"/>
  <c r="BH501" i="2"/>
  <c r="BE501" i="2"/>
  <c r="BD501" i="2"/>
  <c r="BH500" i="2"/>
  <c r="BE500" i="2"/>
  <c r="BD500" i="2"/>
  <c r="BH499" i="2"/>
  <c r="BE499" i="2"/>
  <c r="BD499" i="2"/>
  <c r="BH498" i="2"/>
  <c r="BE498" i="2"/>
  <c r="BD498" i="2"/>
  <c r="BH497" i="2"/>
  <c r="BE497" i="2"/>
  <c r="BD497" i="2"/>
  <c r="BH496" i="2"/>
  <c r="BE496" i="2"/>
  <c r="BD496" i="2"/>
  <c r="BH495" i="2"/>
  <c r="BE495" i="2"/>
  <c r="BD495" i="2"/>
  <c r="BH494" i="2"/>
  <c r="BE494" i="2"/>
  <c r="BD494" i="2"/>
  <c r="BH493" i="2"/>
  <c r="BE493" i="2"/>
  <c r="BD493" i="2"/>
  <c r="BH492" i="2"/>
  <c r="BE492" i="2"/>
  <c r="BD492" i="2"/>
  <c r="BH491" i="2"/>
  <c r="BE491" i="2"/>
  <c r="BD491" i="2"/>
  <c r="BH490" i="2"/>
  <c r="BE490" i="2"/>
  <c r="BD490" i="2"/>
  <c r="BH489" i="2"/>
  <c r="BE489" i="2"/>
  <c r="BD489" i="2"/>
  <c r="BH488" i="2"/>
  <c r="BE488" i="2"/>
  <c r="BD488" i="2"/>
  <c r="BH487" i="2"/>
  <c r="BE487" i="2"/>
  <c r="BD487" i="2"/>
  <c r="BH486" i="2"/>
  <c r="BE486" i="2"/>
  <c r="BD486" i="2"/>
  <c r="BH485" i="2"/>
  <c r="BE485" i="2"/>
  <c r="BD485" i="2"/>
  <c r="BH484" i="2"/>
  <c r="BE484" i="2"/>
  <c r="BD484" i="2"/>
  <c r="BH483" i="2"/>
  <c r="BE483" i="2"/>
  <c r="BD483" i="2"/>
  <c r="BH482" i="2"/>
  <c r="BE482" i="2"/>
  <c r="BD482" i="2"/>
  <c r="BH481" i="2"/>
  <c r="BE481" i="2"/>
  <c r="BD481" i="2"/>
  <c r="BH480" i="2"/>
  <c r="BE480" i="2"/>
  <c r="BD480" i="2"/>
  <c r="BH479" i="2"/>
  <c r="BE479" i="2"/>
  <c r="BD479" i="2"/>
  <c r="BH478" i="2"/>
  <c r="BE478" i="2"/>
  <c r="BD478" i="2"/>
  <c r="BH477" i="2"/>
  <c r="BE477" i="2"/>
  <c r="BD477" i="2"/>
  <c r="BH476" i="2"/>
  <c r="BE476" i="2"/>
  <c r="BD476" i="2"/>
  <c r="BH475" i="2"/>
  <c r="BE475" i="2"/>
  <c r="BD475" i="2"/>
  <c r="BH474" i="2"/>
  <c r="BE474" i="2"/>
  <c r="BD474" i="2"/>
  <c r="BH473" i="2"/>
  <c r="BE473" i="2"/>
  <c r="BD473" i="2"/>
  <c r="BH472" i="2"/>
  <c r="BE472" i="2"/>
  <c r="BD472" i="2"/>
  <c r="BH471" i="2"/>
  <c r="BE471" i="2"/>
  <c r="BD471" i="2"/>
  <c r="BH470" i="2"/>
  <c r="BE470" i="2"/>
  <c r="BD470" i="2"/>
  <c r="BH469" i="2"/>
  <c r="BE469" i="2"/>
  <c r="BD469" i="2"/>
  <c r="BH468" i="2"/>
  <c r="BE468" i="2"/>
  <c r="BD468" i="2"/>
  <c r="BH467" i="2"/>
  <c r="BE467" i="2"/>
  <c r="BD467" i="2"/>
  <c r="BH466" i="2"/>
  <c r="BE466" i="2"/>
  <c r="BD466" i="2"/>
  <c r="BH465" i="2"/>
  <c r="BE465" i="2"/>
  <c r="BD465" i="2"/>
  <c r="BH464" i="2"/>
  <c r="BE464" i="2"/>
  <c r="BD464" i="2"/>
  <c r="BH463" i="2"/>
  <c r="BE463" i="2"/>
  <c r="BD463" i="2"/>
  <c r="BH462" i="2"/>
  <c r="BE462" i="2"/>
  <c r="BD462" i="2"/>
  <c r="BH461" i="2"/>
  <c r="BE461" i="2"/>
  <c r="BD461" i="2"/>
  <c r="BH460" i="2"/>
  <c r="BE460" i="2"/>
  <c r="BD460" i="2"/>
  <c r="BH459" i="2"/>
  <c r="BE459" i="2"/>
  <c r="BD459" i="2"/>
  <c r="BH458" i="2"/>
  <c r="BE458" i="2"/>
  <c r="BD458" i="2"/>
  <c r="BH457" i="2"/>
  <c r="BE457" i="2"/>
  <c r="BD457" i="2"/>
  <c r="BH456" i="2"/>
  <c r="BE456" i="2"/>
  <c r="BD456" i="2"/>
  <c r="BH455" i="2"/>
  <c r="BE455" i="2"/>
  <c r="BD455" i="2"/>
  <c r="BH454" i="2"/>
  <c r="BE454" i="2"/>
  <c r="BD454" i="2"/>
  <c r="BH453" i="2"/>
  <c r="BE453" i="2"/>
  <c r="BD453" i="2"/>
  <c r="BH452" i="2"/>
  <c r="BE452" i="2"/>
  <c r="BD452" i="2"/>
  <c r="BH451" i="2"/>
  <c r="BE451" i="2"/>
  <c r="BD451" i="2"/>
  <c r="BH450" i="2"/>
  <c r="BE450" i="2"/>
  <c r="BD450" i="2"/>
  <c r="BH449" i="2"/>
  <c r="BE449" i="2"/>
  <c r="BD449" i="2"/>
  <c r="BH448" i="2"/>
  <c r="BE448" i="2"/>
  <c r="BD448" i="2"/>
  <c r="BH447" i="2"/>
  <c r="BE447" i="2"/>
  <c r="BD447" i="2"/>
  <c r="BH446" i="2"/>
  <c r="BE446" i="2"/>
  <c r="BD446" i="2"/>
  <c r="BH445" i="2"/>
  <c r="BE445" i="2"/>
  <c r="BD445" i="2"/>
  <c r="BH444" i="2"/>
  <c r="BE444" i="2"/>
  <c r="BD444" i="2"/>
  <c r="BH443" i="2"/>
  <c r="BE443" i="2"/>
  <c r="BD443" i="2"/>
  <c r="BH442" i="2"/>
  <c r="BE442" i="2"/>
  <c r="BD442" i="2"/>
  <c r="BH441" i="2"/>
  <c r="BE441" i="2"/>
  <c r="BD441" i="2"/>
  <c r="BH440" i="2"/>
  <c r="BE440" i="2"/>
  <c r="BD440" i="2"/>
  <c r="BH439" i="2"/>
  <c r="BE439" i="2"/>
  <c r="BD439" i="2"/>
  <c r="BH438" i="2"/>
  <c r="BE438" i="2"/>
  <c r="BD438" i="2"/>
  <c r="BH437" i="2"/>
  <c r="BE437" i="2"/>
  <c r="BD437" i="2"/>
  <c r="BH436" i="2"/>
  <c r="BE436" i="2"/>
  <c r="BD436" i="2"/>
  <c r="BH435" i="2"/>
  <c r="BE435" i="2"/>
  <c r="BD435" i="2"/>
  <c r="BH434" i="2"/>
  <c r="BE434" i="2"/>
  <c r="BD434" i="2"/>
  <c r="BH433" i="2"/>
  <c r="BE433" i="2"/>
  <c r="BD433" i="2"/>
  <c r="BH432" i="2"/>
  <c r="BE432" i="2"/>
  <c r="BD432" i="2"/>
  <c r="BH431" i="2"/>
  <c r="BE431" i="2"/>
  <c r="BD431" i="2"/>
  <c r="BH430" i="2"/>
  <c r="BE430" i="2"/>
  <c r="BD430" i="2"/>
  <c r="BH429" i="2"/>
  <c r="BE429" i="2"/>
  <c r="BD429" i="2"/>
  <c r="BH428" i="2"/>
  <c r="BE428" i="2"/>
  <c r="BD428" i="2"/>
  <c r="BH427" i="2"/>
  <c r="BE427" i="2"/>
  <c r="BD427" i="2"/>
  <c r="BH426" i="2"/>
  <c r="BE426" i="2"/>
  <c r="BD426" i="2"/>
  <c r="BH425" i="2"/>
  <c r="BE425" i="2"/>
  <c r="BD425" i="2"/>
  <c r="BH424" i="2"/>
  <c r="BE424" i="2"/>
  <c r="BD424" i="2"/>
  <c r="BH423" i="2"/>
  <c r="BE423" i="2"/>
  <c r="BD423" i="2"/>
  <c r="BH422" i="2"/>
  <c r="BE422" i="2"/>
  <c r="BD422" i="2"/>
  <c r="BH421" i="2"/>
  <c r="BE421" i="2"/>
  <c r="BD421" i="2"/>
  <c r="BH420" i="2"/>
  <c r="BE420" i="2"/>
  <c r="BD420" i="2"/>
  <c r="BH419" i="2"/>
  <c r="BE419" i="2"/>
  <c r="BD419" i="2"/>
  <c r="BH418" i="2"/>
  <c r="BE418" i="2"/>
  <c r="BD418" i="2"/>
  <c r="BH417" i="2"/>
  <c r="BE417" i="2"/>
  <c r="BD417" i="2"/>
  <c r="BH416" i="2"/>
  <c r="BE416" i="2"/>
  <c r="BD416" i="2"/>
  <c r="BH415" i="2"/>
  <c r="BE415" i="2"/>
  <c r="BD415" i="2"/>
  <c r="BH414" i="2"/>
  <c r="BE414" i="2"/>
  <c r="BD414" i="2"/>
  <c r="BH413" i="2"/>
  <c r="BE413" i="2"/>
  <c r="BD413" i="2"/>
  <c r="BH412" i="2"/>
  <c r="BE412" i="2"/>
  <c r="BD412" i="2"/>
  <c r="BH411" i="2"/>
  <c r="BE411" i="2"/>
  <c r="BD411" i="2"/>
  <c r="BH410" i="2"/>
  <c r="BE410" i="2"/>
  <c r="BD410" i="2"/>
  <c r="BH409" i="2"/>
  <c r="BE409" i="2"/>
  <c r="BD409" i="2"/>
  <c r="BH408" i="2"/>
  <c r="BE408" i="2"/>
  <c r="BD408" i="2"/>
  <c r="BH407" i="2"/>
  <c r="BE407" i="2"/>
  <c r="BD407" i="2"/>
  <c r="BH406" i="2"/>
  <c r="BE406" i="2"/>
  <c r="BD406" i="2"/>
  <c r="BH405" i="2"/>
  <c r="BE405" i="2"/>
  <c r="BD405" i="2"/>
  <c r="BH404" i="2"/>
  <c r="BE404" i="2"/>
  <c r="BD404" i="2"/>
  <c r="BH403" i="2"/>
  <c r="BE403" i="2"/>
  <c r="BD403" i="2"/>
  <c r="BH402" i="2"/>
  <c r="BE402" i="2"/>
  <c r="BD402" i="2"/>
  <c r="BH401" i="2"/>
  <c r="BE401" i="2"/>
  <c r="BD401" i="2"/>
  <c r="BH400" i="2"/>
  <c r="BE400" i="2"/>
  <c r="BD400" i="2"/>
  <c r="BH399" i="2"/>
  <c r="BE399" i="2"/>
  <c r="BD399" i="2"/>
  <c r="BH398" i="2"/>
  <c r="BE398" i="2"/>
  <c r="BD398" i="2"/>
  <c r="BH397" i="2"/>
  <c r="BE397" i="2"/>
  <c r="BD397" i="2"/>
  <c r="BH396" i="2"/>
  <c r="BE396" i="2"/>
  <c r="BD396" i="2"/>
  <c r="BH395" i="2"/>
  <c r="BE395" i="2"/>
  <c r="BD395" i="2"/>
  <c r="BH394" i="2"/>
  <c r="BE394" i="2"/>
  <c r="BD394" i="2"/>
  <c r="BH393" i="2"/>
  <c r="BE393" i="2"/>
  <c r="BD393" i="2"/>
  <c r="BH392" i="2"/>
  <c r="BE392" i="2"/>
  <c r="BD392" i="2"/>
  <c r="BH391" i="2"/>
  <c r="BE391" i="2"/>
  <c r="BD391" i="2"/>
  <c r="BH390" i="2"/>
  <c r="BE390" i="2"/>
  <c r="BD390" i="2"/>
  <c r="BH389" i="2"/>
  <c r="BE389" i="2"/>
  <c r="BD389" i="2"/>
  <c r="BH388" i="2"/>
  <c r="BE388" i="2"/>
  <c r="BD388" i="2"/>
  <c r="BH387" i="2"/>
  <c r="BE387" i="2"/>
  <c r="BD387" i="2"/>
  <c r="BH386" i="2"/>
  <c r="BE386" i="2"/>
  <c r="BD386" i="2"/>
  <c r="BH385" i="2"/>
  <c r="BE385" i="2"/>
  <c r="BD385" i="2"/>
  <c r="BH384" i="2"/>
  <c r="BE384" i="2"/>
  <c r="BD384" i="2"/>
  <c r="BH383" i="2"/>
  <c r="BE383" i="2"/>
  <c r="BD383" i="2"/>
  <c r="BH382" i="2"/>
  <c r="BE382" i="2"/>
  <c r="BD382" i="2"/>
  <c r="BH381" i="2"/>
  <c r="BE381" i="2"/>
  <c r="BD381" i="2"/>
  <c r="BH380" i="2"/>
  <c r="BE380" i="2"/>
  <c r="BD380" i="2"/>
  <c r="BH379" i="2"/>
  <c r="BE379" i="2"/>
  <c r="BD379" i="2"/>
  <c r="BH378" i="2"/>
  <c r="BE378" i="2"/>
  <c r="BD378" i="2"/>
  <c r="BH377" i="2"/>
  <c r="BE377" i="2"/>
  <c r="BD377" i="2"/>
  <c r="BH376" i="2"/>
  <c r="BE376" i="2"/>
  <c r="BD376" i="2"/>
  <c r="BH375" i="2"/>
  <c r="BE375" i="2"/>
  <c r="BD375" i="2"/>
  <c r="BH374" i="2"/>
  <c r="BE374" i="2"/>
  <c r="BD374" i="2"/>
  <c r="BH373" i="2"/>
  <c r="BE373" i="2"/>
  <c r="BD373" i="2"/>
  <c r="BH372" i="2"/>
  <c r="BE372" i="2"/>
  <c r="BD372" i="2"/>
  <c r="BH371" i="2"/>
  <c r="BE371" i="2"/>
  <c r="BD371" i="2"/>
  <c r="BH370" i="2"/>
  <c r="BE370" i="2"/>
  <c r="BD370" i="2"/>
  <c r="BH369" i="2"/>
  <c r="BE369" i="2"/>
  <c r="BD369" i="2"/>
  <c r="BH368" i="2"/>
  <c r="BE368" i="2"/>
  <c r="BD368" i="2"/>
  <c r="BH367" i="2"/>
  <c r="BE367" i="2"/>
  <c r="BD367" i="2"/>
  <c r="BH366" i="2"/>
  <c r="BE366" i="2"/>
  <c r="BD366" i="2"/>
  <c r="BH365" i="2"/>
  <c r="BE365" i="2"/>
  <c r="BD365" i="2"/>
  <c r="BH364" i="2"/>
  <c r="BE364" i="2"/>
  <c r="BD364" i="2"/>
  <c r="BH363" i="2"/>
  <c r="BE363" i="2"/>
  <c r="BD363" i="2"/>
  <c r="BH362" i="2"/>
  <c r="BE362" i="2"/>
  <c r="BD362" i="2"/>
  <c r="BH361" i="2"/>
  <c r="BE361" i="2"/>
  <c r="BD361" i="2"/>
  <c r="BH360" i="2"/>
  <c r="BE360" i="2"/>
  <c r="BD360" i="2"/>
  <c r="BH359" i="2"/>
  <c r="BE359" i="2"/>
  <c r="BD359" i="2"/>
  <c r="BH358" i="2"/>
  <c r="BE358" i="2"/>
  <c r="BD358" i="2"/>
  <c r="BH357" i="2"/>
  <c r="BE357" i="2"/>
  <c r="BD357" i="2"/>
  <c r="BH356" i="2"/>
  <c r="BE356" i="2"/>
  <c r="BD356" i="2"/>
  <c r="BH355" i="2"/>
  <c r="BE355" i="2"/>
  <c r="BD355" i="2"/>
  <c r="BH354" i="2"/>
  <c r="BE354" i="2"/>
  <c r="BD354" i="2"/>
  <c r="BH353" i="2"/>
  <c r="BE353" i="2"/>
  <c r="BD353" i="2"/>
  <c r="BH352" i="2"/>
  <c r="BE352" i="2"/>
  <c r="BD352" i="2"/>
  <c r="BH351" i="2"/>
  <c r="BE351" i="2"/>
  <c r="BD351" i="2"/>
  <c r="BH350" i="2"/>
  <c r="BE350" i="2"/>
  <c r="BD350" i="2"/>
  <c r="BH349" i="2"/>
  <c r="BE349" i="2"/>
  <c r="BD349" i="2"/>
  <c r="BH348" i="2"/>
  <c r="BE348" i="2"/>
  <c r="BD348" i="2"/>
  <c r="BH347" i="2"/>
  <c r="BE347" i="2"/>
  <c r="BD347" i="2"/>
  <c r="BH346" i="2"/>
  <c r="BE346" i="2"/>
  <c r="BD346" i="2"/>
  <c r="BH345" i="2"/>
  <c r="BE345" i="2"/>
  <c r="BD345" i="2"/>
  <c r="BH344" i="2"/>
  <c r="BE344" i="2"/>
  <c r="BD344" i="2"/>
  <c r="BH343" i="2"/>
  <c r="BE343" i="2"/>
  <c r="BD343" i="2"/>
  <c r="BH342" i="2"/>
  <c r="BE342" i="2"/>
  <c r="BD342" i="2"/>
  <c r="BH341" i="2"/>
  <c r="BE341" i="2"/>
  <c r="BD341" i="2"/>
  <c r="BH340" i="2"/>
  <c r="BE340" i="2"/>
  <c r="BD340" i="2"/>
  <c r="BH339" i="2"/>
  <c r="BE339" i="2"/>
  <c r="BD339" i="2"/>
  <c r="BH338" i="2"/>
  <c r="BE338" i="2"/>
  <c r="BD338" i="2"/>
  <c r="BH337" i="2"/>
  <c r="BE337" i="2"/>
  <c r="BD337" i="2"/>
  <c r="BH336" i="2"/>
  <c r="BE336" i="2"/>
  <c r="BD336" i="2"/>
  <c r="BH335" i="2"/>
  <c r="BE335" i="2"/>
  <c r="BD335" i="2"/>
  <c r="BH334" i="2"/>
  <c r="BE334" i="2"/>
  <c r="BD334" i="2"/>
  <c r="BH333" i="2"/>
  <c r="BE333" i="2"/>
  <c r="BD333" i="2"/>
  <c r="BH332" i="2"/>
  <c r="BE332" i="2"/>
  <c r="BD332" i="2"/>
  <c r="BH331" i="2"/>
  <c r="BE331" i="2"/>
  <c r="BD331" i="2"/>
  <c r="BH330" i="2"/>
  <c r="BE330" i="2"/>
  <c r="BD330" i="2"/>
  <c r="BH329" i="2"/>
  <c r="BE329" i="2"/>
  <c r="BD329" i="2"/>
  <c r="BH328" i="2"/>
  <c r="BE328" i="2"/>
  <c r="BD328" i="2"/>
  <c r="BH327" i="2"/>
  <c r="BE327" i="2"/>
  <c r="BD327" i="2"/>
  <c r="BH326" i="2"/>
  <c r="BE326" i="2"/>
  <c r="BD326" i="2"/>
  <c r="BH325" i="2"/>
  <c r="BE325" i="2"/>
  <c r="BD325" i="2"/>
  <c r="BH324" i="2"/>
  <c r="BE324" i="2"/>
  <c r="BD324" i="2"/>
  <c r="BH323" i="2"/>
  <c r="BE323" i="2"/>
  <c r="BD323" i="2"/>
  <c r="BH322" i="2"/>
  <c r="BE322" i="2"/>
  <c r="BD322" i="2"/>
  <c r="BH321" i="2"/>
  <c r="BE321" i="2"/>
  <c r="BD321" i="2"/>
  <c r="BH320" i="2"/>
  <c r="BE320" i="2"/>
  <c r="BD320" i="2"/>
  <c r="BH319" i="2"/>
  <c r="BE319" i="2"/>
  <c r="BD319" i="2"/>
  <c r="BH318" i="2"/>
  <c r="BE318" i="2"/>
  <c r="BD318" i="2"/>
  <c r="BH317" i="2"/>
  <c r="BE317" i="2"/>
  <c r="BD317" i="2"/>
  <c r="BH316" i="2"/>
  <c r="BE316" i="2"/>
  <c r="BD316" i="2"/>
  <c r="BH315" i="2"/>
  <c r="BE315" i="2"/>
  <c r="BD315" i="2"/>
  <c r="BH314" i="2"/>
  <c r="BE314" i="2"/>
  <c r="BD314" i="2"/>
  <c r="BH313" i="2"/>
  <c r="BE313" i="2"/>
  <c r="BD313" i="2"/>
  <c r="BH312" i="2"/>
  <c r="BE312" i="2"/>
  <c r="BD312" i="2"/>
  <c r="BH311" i="2"/>
  <c r="BE311" i="2"/>
  <c r="BD311" i="2"/>
  <c r="BH310" i="2"/>
  <c r="BE310" i="2"/>
  <c r="BD310" i="2"/>
  <c r="BH309" i="2"/>
  <c r="BE309" i="2"/>
  <c r="BD309" i="2"/>
  <c r="BH308" i="2"/>
  <c r="BE308" i="2"/>
  <c r="BD308" i="2"/>
  <c r="BH307" i="2"/>
  <c r="BE307" i="2"/>
  <c r="BD307" i="2"/>
  <c r="BH306" i="2"/>
  <c r="BE306" i="2"/>
  <c r="BD306" i="2"/>
  <c r="BH305" i="2"/>
  <c r="BE305" i="2"/>
  <c r="BD305" i="2"/>
  <c r="BH304" i="2"/>
  <c r="BE304" i="2"/>
  <c r="BD304" i="2"/>
  <c r="BH303" i="2"/>
  <c r="BE303" i="2"/>
  <c r="BD303" i="2"/>
  <c r="BH302" i="2"/>
  <c r="BE302" i="2"/>
  <c r="BD302" i="2"/>
  <c r="BH301" i="2"/>
  <c r="BE301" i="2"/>
  <c r="BD301" i="2"/>
  <c r="BH300" i="2"/>
  <c r="BE300" i="2"/>
  <c r="BD300" i="2"/>
  <c r="BH299" i="2"/>
  <c r="BE299" i="2"/>
  <c r="BD299" i="2"/>
  <c r="BH298" i="2"/>
  <c r="BE298" i="2"/>
  <c r="BD298" i="2"/>
  <c r="BH297" i="2"/>
  <c r="BE297" i="2"/>
  <c r="BD297" i="2"/>
  <c r="BH296" i="2"/>
  <c r="BE296" i="2"/>
  <c r="BD296" i="2"/>
  <c r="BH295" i="2"/>
  <c r="BE295" i="2"/>
  <c r="BD295" i="2"/>
  <c r="BH294" i="2"/>
  <c r="BE294" i="2"/>
  <c r="BD294" i="2"/>
  <c r="BH293" i="2"/>
  <c r="BE293" i="2"/>
  <c r="BD293" i="2"/>
  <c r="BH292" i="2"/>
  <c r="BE292" i="2"/>
  <c r="BD292" i="2"/>
  <c r="BH291" i="2"/>
  <c r="BE291" i="2"/>
  <c r="BD291" i="2"/>
  <c r="BH290" i="2"/>
  <c r="BE290" i="2"/>
  <c r="BD290" i="2"/>
  <c r="BH289" i="2"/>
  <c r="BE289" i="2"/>
  <c r="BD289" i="2"/>
  <c r="BH288" i="2"/>
  <c r="BE288" i="2"/>
  <c r="BD288" i="2"/>
  <c r="BH287" i="2"/>
  <c r="BE287" i="2"/>
  <c r="BD287" i="2"/>
  <c r="BH286" i="2"/>
  <c r="BE286" i="2"/>
  <c r="BD286" i="2"/>
  <c r="BH285" i="2"/>
  <c r="BE285" i="2"/>
  <c r="BD285" i="2"/>
  <c r="BH284" i="2"/>
  <c r="BE284" i="2"/>
  <c r="BD284" i="2"/>
  <c r="BH283" i="2"/>
  <c r="BE283" i="2"/>
  <c r="BD283" i="2"/>
  <c r="BH282" i="2"/>
  <c r="BE282" i="2"/>
  <c r="BD282" i="2"/>
  <c r="BH281" i="2"/>
  <c r="BE281" i="2"/>
  <c r="BD281" i="2"/>
  <c r="BH280" i="2"/>
  <c r="BE280" i="2"/>
  <c r="BD280" i="2"/>
  <c r="BH279" i="2"/>
  <c r="BE279" i="2"/>
  <c r="BD279" i="2"/>
  <c r="BH278" i="2"/>
  <c r="BE278" i="2"/>
  <c r="BD278" i="2"/>
  <c r="BH277" i="2"/>
  <c r="BE277" i="2"/>
  <c r="BD277" i="2"/>
  <c r="BH276" i="2"/>
  <c r="BE276" i="2"/>
  <c r="BD276" i="2"/>
  <c r="BH275" i="2"/>
  <c r="BE275" i="2"/>
  <c r="BD275" i="2"/>
  <c r="BH274" i="2"/>
  <c r="BE274" i="2"/>
  <c r="BD274" i="2"/>
  <c r="BH273" i="2"/>
  <c r="BE273" i="2"/>
  <c r="BD273" i="2"/>
  <c r="BH272" i="2"/>
  <c r="BE272" i="2"/>
  <c r="BD272" i="2"/>
  <c r="BH271" i="2"/>
  <c r="BE271" i="2"/>
  <c r="BD271" i="2"/>
  <c r="BH270" i="2"/>
  <c r="BE270" i="2"/>
  <c r="BD270" i="2"/>
  <c r="BH269" i="2"/>
  <c r="BE269" i="2"/>
  <c r="BD269" i="2"/>
  <c r="BH268" i="2"/>
  <c r="BE268" i="2"/>
  <c r="BD268" i="2"/>
  <c r="BH267" i="2"/>
  <c r="BE267" i="2"/>
  <c r="BD267" i="2"/>
  <c r="BH266" i="2"/>
  <c r="BE266" i="2"/>
  <c r="BD266" i="2"/>
  <c r="BH265" i="2"/>
  <c r="BE265" i="2"/>
  <c r="BD265" i="2"/>
  <c r="BH264" i="2"/>
  <c r="BE264" i="2"/>
  <c r="BD264" i="2"/>
  <c r="BH263" i="2"/>
  <c r="BE263" i="2"/>
  <c r="BD263" i="2"/>
  <c r="BH262" i="2"/>
  <c r="BE262" i="2"/>
  <c r="BD262" i="2"/>
  <c r="BH261" i="2"/>
  <c r="BE261" i="2"/>
  <c r="BD261" i="2"/>
  <c r="BH260" i="2"/>
  <c r="BE260" i="2"/>
  <c r="BD260" i="2"/>
  <c r="BH259" i="2"/>
  <c r="BE259" i="2"/>
  <c r="BD259" i="2"/>
  <c r="BH258" i="2"/>
  <c r="BE258" i="2"/>
  <c r="BD258" i="2"/>
  <c r="BH257" i="2"/>
  <c r="BE257" i="2"/>
  <c r="BD257" i="2"/>
  <c r="BH256" i="2"/>
  <c r="BE256" i="2"/>
  <c r="BD256" i="2"/>
  <c r="BH255" i="2"/>
  <c r="BE255" i="2"/>
  <c r="BD255" i="2"/>
  <c r="BH254" i="2"/>
  <c r="BE254" i="2"/>
  <c r="BD254" i="2"/>
  <c r="BH253" i="2"/>
  <c r="BE253" i="2"/>
  <c r="BD253" i="2"/>
  <c r="BH252" i="2"/>
  <c r="BE252" i="2"/>
  <c r="BD252" i="2"/>
  <c r="BH251" i="2"/>
  <c r="BE251" i="2"/>
  <c r="BD251" i="2"/>
  <c r="BH250" i="2"/>
  <c r="BE250" i="2"/>
  <c r="BD250" i="2"/>
  <c r="BH249" i="2"/>
  <c r="BE249" i="2"/>
  <c r="BD249" i="2"/>
  <c r="BH248" i="2"/>
  <c r="BE248" i="2"/>
  <c r="BD248" i="2"/>
  <c r="BH247" i="2"/>
  <c r="BE247" i="2"/>
  <c r="BD247" i="2"/>
  <c r="BH246" i="2"/>
  <c r="BE246" i="2"/>
  <c r="BD246" i="2"/>
  <c r="BH245" i="2"/>
  <c r="BE245" i="2"/>
  <c r="BD245" i="2"/>
  <c r="BH244" i="2"/>
  <c r="BE244" i="2"/>
  <c r="BD244" i="2"/>
  <c r="BH243" i="2"/>
  <c r="BE243" i="2"/>
  <c r="BD243" i="2"/>
  <c r="BH242" i="2"/>
  <c r="BE242" i="2"/>
  <c r="BD242" i="2"/>
  <c r="BH241" i="2"/>
  <c r="BE241" i="2"/>
  <c r="BD241" i="2"/>
  <c r="BH240" i="2"/>
  <c r="BE240" i="2"/>
  <c r="BD240" i="2"/>
  <c r="BH239" i="2"/>
  <c r="BE239" i="2"/>
  <c r="BD239" i="2"/>
  <c r="BH238" i="2"/>
  <c r="BE238" i="2"/>
  <c r="BD238" i="2"/>
  <c r="BH237" i="2"/>
  <c r="BE237" i="2"/>
  <c r="BD237" i="2"/>
  <c r="BH236" i="2"/>
  <c r="BE236" i="2"/>
  <c r="BD236" i="2"/>
  <c r="BH235" i="2"/>
  <c r="BE235" i="2"/>
  <c r="BD235" i="2"/>
  <c r="BH234" i="2"/>
  <c r="BE234" i="2"/>
  <c r="BD234" i="2"/>
  <c r="BH233" i="2"/>
  <c r="BE233" i="2"/>
  <c r="BD233" i="2"/>
  <c r="BH232" i="2"/>
  <c r="BE232" i="2"/>
  <c r="BD232" i="2"/>
  <c r="BH231" i="2"/>
  <c r="BE231" i="2"/>
  <c r="BD231" i="2"/>
  <c r="BH230" i="2"/>
  <c r="BE230" i="2"/>
  <c r="BD230" i="2"/>
  <c r="BH229" i="2"/>
  <c r="BE229" i="2"/>
  <c r="BD229" i="2"/>
  <c r="BH228" i="2"/>
  <c r="BE228" i="2"/>
  <c r="BD228" i="2"/>
  <c r="BH227" i="2"/>
  <c r="BE227" i="2"/>
  <c r="BD227" i="2"/>
  <c r="BH226" i="2"/>
  <c r="BE226" i="2"/>
  <c r="BD226" i="2"/>
  <c r="BH225" i="2"/>
  <c r="BE225" i="2"/>
  <c r="BD225" i="2"/>
  <c r="BH224" i="2"/>
  <c r="BE224" i="2"/>
  <c r="BD224" i="2"/>
  <c r="BH223" i="2"/>
  <c r="BE223" i="2"/>
  <c r="BD223" i="2"/>
  <c r="BH222" i="2"/>
  <c r="BE222" i="2"/>
  <c r="BD222" i="2"/>
  <c r="BH221" i="2"/>
  <c r="BE221" i="2"/>
  <c r="BD221" i="2"/>
  <c r="BH220" i="2"/>
  <c r="BE220" i="2"/>
  <c r="BD220" i="2"/>
  <c r="BH219" i="2"/>
  <c r="BE219" i="2"/>
  <c r="BD219" i="2"/>
  <c r="BH218" i="2"/>
  <c r="BE218" i="2"/>
  <c r="BD218" i="2"/>
  <c r="BH217" i="2"/>
  <c r="BE217" i="2"/>
  <c r="BD217" i="2"/>
  <c r="BH216" i="2"/>
  <c r="BE216" i="2"/>
  <c r="BD216" i="2"/>
  <c r="BH215" i="2"/>
  <c r="BE215" i="2"/>
  <c r="BD215" i="2"/>
  <c r="BH214" i="2"/>
  <c r="BE214" i="2"/>
  <c r="BD214" i="2"/>
  <c r="BH213" i="2"/>
  <c r="BE213" i="2"/>
  <c r="BD213" i="2"/>
  <c r="BH212" i="2"/>
  <c r="BE212" i="2"/>
  <c r="BD212" i="2"/>
  <c r="BH211" i="2"/>
  <c r="BE211" i="2"/>
  <c r="BD211" i="2"/>
  <c r="BH210" i="2"/>
  <c r="BE210" i="2"/>
  <c r="BD210" i="2"/>
  <c r="BH209" i="2"/>
  <c r="BE209" i="2"/>
  <c r="BD209" i="2"/>
  <c r="BH208" i="2"/>
  <c r="BE208" i="2"/>
  <c r="BD208" i="2"/>
  <c r="BH207" i="2"/>
  <c r="BE207" i="2"/>
  <c r="BD207" i="2"/>
  <c r="BH206" i="2"/>
  <c r="BE206" i="2"/>
  <c r="BD206" i="2"/>
  <c r="BH205" i="2"/>
  <c r="BE205" i="2"/>
  <c r="BD205" i="2"/>
  <c r="BH204" i="2"/>
  <c r="BE204" i="2"/>
  <c r="BD204" i="2"/>
  <c r="BH203" i="2"/>
  <c r="BE203" i="2"/>
  <c r="BD203" i="2"/>
  <c r="BH202" i="2"/>
  <c r="BE202" i="2"/>
  <c r="BD202" i="2"/>
  <c r="BH201" i="2"/>
  <c r="BE201" i="2"/>
  <c r="BD201" i="2"/>
  <c r="BH200" i="2"/>
  <c r="BE200" i="2"/>
  <c r="BD200" i="2"/>
  <c r="BH199" i="2"/>
  <c r="BE199" i="2"/>
  <c r="BD199" i="2"/>
  <c r="BH198" i="2"/>
  <c r="BE198" i="2"/>
  <c r="BD198" i="2"/>
  <c r="BH197" i="2"/>
  <c r="BE197" i="2"/>
  <c r="BD197" i="2"/>
  <c r="BH196" i="2"/>
  <c r="BE196" i="2"/>
  <c r="BD196" i="2"/>
  <c r="BH195" i="2"/>
  <c r="BE195" i="2"/>
  <c r="BD195" i="2"/>
  <c r="BH194" i="2"/>
  <c r="BE194" i="2"/>
  <c r="BD194" i="2"/>
  <c r="BH193" i="2"/>
  <c r="BE193" i="2"/>
  <c r="BD193" i="2"/>
  <c r="BH192" i="2"/>
  <c r="BE192" i="2"/>
  <c r="BD192" i="2"/>
  <c r="BH191" i="2"/>
  <c r="BE191" i="2"/>
  <c r="BD191" i="2"/>
  <c r="BH190" i="2"/>
  <c r="BE190" i="2"/>
  <c r="BD190" i="2"/>
  <c r="BH189" i="2"/>
  <c r="BE189" i="2"/>
  <c r="BD189" i="2"/>
  <c r="BH188" i="2"/>
  <c r="BE188" i="2"/>
  <c r="BD188" i="2"/>
  <c r="BH187" i="2"/>
  <c r="BE187" i="2"/>
  <c r="BD187" i="2"/>
  <c r="BH186" i="2"/>
  <c r="BE186" i="2"/>
  <c r="BD186" i="2"/>
  <c r="BH185" i="2"/>
  <c r="BE185" i="2"/>
  <c r="BD185" i="2"/>
  <c r="BH184" i="2"/>
  <c r="BE184" i="2"/>
  <c r="BD184" i="2"/>
  <c r="BH183" i="2"/>
  <c r="BE183" i="2"/>
  <c r="BD183" i="2"/>
  <c r="BH182" i="2"/>
  <c r="BE182" i="2"/>
  <c r="BD182" i="2"/>
  <c r="BH181" i="2"/>
  <c r="BE181" i="2"/>
  <c r="BD181" i="2"/>
  <c r="BH180" i="2"/>
  <c r="BE180" i="2"/>
  <c r="BD180" i="2"/>
  <c r="BH179" i="2"/>
  <c r="BE179" i="2"/>
  <c r="BD179" i="2"/>
  <c r="BH178" i="2"/>
  <c r="BE178" i="2"/>
  <c r="BD178" i="2"/>
  <c r="BH177" i="2"/>
  <c r="BE177" i="2"/>
  <c r="BD177" i="2"/>
  <c r="BH176" i="2"/>
  <c r="BE176" i="2"/>
  <c r="BD176" i="2"/>
  <c r="BH175" i="2"/>
  <c r="BE175" i="2"/>
  <c r="BD175" i="2"/>
  <c r="BH174" i="2"/>
  <c r="BE174" i="2"/>
  <c r="BD174" i="2"/>
  <c r="BH173" i="2"/>
  <c r="BE173" i="2"/>
  <c r="BD173" i="2"/>
  <c r="BH172" i="2"/>
  <c r="BE172" i="2"/>
  <c r="BD172" i="2"/>
  <c r="BH171" i="2"/>
  <c r="BE171" i="2"/>
  <c r="BD171" i="2"/>
  <c r="BH170" i="2"/>
  <c r="BE170" i="2"/>
  <c r="BD170" i="2"/>
  <c r="BH169" i="2"/>
  <c r="BE169" i="2"/>
  <c r="BD169" i="2"/>
  <c r="BH168" i="2"/>
  <c r="BE168" i="2"/>
  <c r="BD168" i="2"/>
  <c r="BH167" i="2"/>
  <c r="BE167" i="2"/>
  <c r="BD167" i="2"/>
  <c r="BH166" i="2"/>
  <c r="BE166" i="2"/>
  <c r="BD166" i="2"/>
  <c r="BH165" i="2"/>
  <c r="BE165" i="2"/>
  <c r="BD165" i="2"/>
  <c r="BH164" i="2"/>
  <c r="BE164" i="2"/>
  <c r="BD164" i="2"/>
  <c r="BH163" i="2"/>
  <c r="BE163" i="2"/>
  <c r="BD163" i="2"/>
  <c r="BH162" i="2"/>
  <c r="BE162" i="2"/>
  <c r="BD162" i="2"/>
  <c r="BH161" i="2"/>
  <c r="BE161" i="2"/>
  <c r="BD161" i="2"/>
  <c r="BH160" i="2"/>
  <c r="BE160" i="2"/>
  <c r="BD160" i="2"/>
  <c r="BH159" i="2"/>
  <c r="BE159" i="2"/>
  <c r="BD159" i="2"/>
  <c r="BH158" i="2"/>
  <c r="BE158" i="2"/>
  <c r="BD158" i="2"/>
  <c r="BH157" i="2"/>
  <c r="BE157" i="2"/>
  <c r="BD157" i="2"/>
  <c r="BH156" i="2"/>
  <c r="BE156" i="2"/>
  <c r="BD156" i="2"/>
  <c r="BH155" i="2"/>
  <c r="BE155" i="2"/>
  <c r="BD155" i="2"/>
  <c r="BH154" i="2"/>
  <c r="BE154" i="2"/>
  <c r="BD154" i="2"/>
  <c r="BH153" i="2"/>
  <c r="BE153" i="2"/>
  <c r="BD153" i="2"/>
  <c r="BH152" i="2"/>
  <c r="BE152" i="2"/>
  <c r="BD152" i="2"/>
  <c r="BH151" i="2"/>
  <c r="BE151" i="2"/>
  <c r="BD151" i="2"/>
  <c r="BH150" i="2"/>
  <c r="BE150" i="2"/>
  <c r="BD150" i="2"/>
  <c r="BH149" i="2"/>
  <c r="BE149" i="2"/>
  <c r="BD149" i="2"/>
  <c r="BH148" i="2"/>
  <c r="BE148" i="2"/>
  <c r="BD148" i="2"/>
  <c r="BH147" i="2"/>
  <c r="BE147" i="2"/>
  <c r="BD147" i="2"/>
  <c r="BH146" i="2"/>
  <c r="BE146" i="2"/>
  <c r="BD146" i="2"/>
  <c r="BH145" i="2"/>
  <c r="BE145" i="2"/>
  <c r="BD145" i="2"/>
  <c r="BH144" i="2"/>
  <c r="BE144" i="2"/>
  <c r="BD144" i="2"/>
  <c r="BH143" i="2"/>
  <c r="BE143" i="2"/>
  <c r="BD143" i="2"/>
  <c r="BH142" i="2"/>
  <c r="BE142" i="2"/>
  <c r="BD142" i="2"/>
  <c r="BH141" i="2"/>
  <c r="BE141" i="2"/>
  <c r="BD141" i="2"/>
  <c r="BH140" i="2"/>
  <c r="BE140" i="2"/>
  <c r="BD140" i="2"/>
  <c r="BH139" i="2"/>
  <c r="BE139" i="2"/>
  <c r="BD139" i="2"/>
  <c r="BH138" i="2"/>
  <c r="BE138" i="2"/>
  <c r="BD138" i="2"/>
  <c r="BH137" i="2"/>
  <c r="BE137" i="2"/>
  <c r="BD137" i="2"/>
  <c r="BH136" i="2"/>
  <c r="BE136" i="2"/>
  <c r="BD136" i="2"/>
  <c r="BH135" i="2"/>
  <c r="BE135" i="2"/>
  <c r="BD135" i="2"/>
  <c r="BH134" i="2"/>
  <c r="BE134" i="2"/>
  <c r="BD134" i="2"/>
  <c r="BH133" i="2"/>
  <c r="BE133" i="2"/>
  <c r="BD133" i="2"/>
  <c r="BH132" i="2"/>
  <c r="BE132" i="2"/>
  <c r="BD132" i="2"/>
  <c r="BH131" i="2"/>
  <c r="BE131" i="2"/>
  <c r="BD131" i="2"/>
  <c r="BH130" i="2"/>
  <c r="BE130" i="2"/>
  <c r="BD130" i="2"/>
  <c r="BH129" i="2"/>
  <c r="BE129" i="2"/>
  <c r="BD129" i="2"/>
  <c r="BH128" i="2"/>
  <c r="BE128" i="2"/>
  <c r="BD128" i="2"/>
  <c r="BH127" i="2"/>
  <c r="BE127" i="2"/>
  <c r="BD127" i="2"/>
  <c r="BH126" i="2"/>
  <c r="BE126" i="2"/>
  <c r="BD126" i="2"/>
  <c r="BH125" i="2"/>
  <c r="BE125" i="2"/>
  <c r="BD125" i="2"/>
  <c r="BH124" i="2"/>
  <c r="BE124" i="2"/>
  <c r="BD124" i="2"/>
  <c r="BH123" i="2"/>
  <c r="BE123" i="2"/>
  <c r="BD123" i="2"/>
  <c r="BH122" i="2"/>
  <c r="BE122" i="2"/>
  <c r="BD122" i="2"/>
  <c r="BH121" i="2"/>
  <c r="BE121" i="2"/>
  <c r="BD121" i="2"/>
  <c r="BH120" i="2"/>
  <c r="BE120" i="2"/>
  <c r="BD120" i="2"/>
  <c r="BH119" i="2"/>
  <c r="BE119" i="2"/>
  <c r="BD119" i="2"/>
  <c r="BH118" i="2"/>
  <c r="BE118" i="2"/>
  <c r="BD118" i="2"/>
  <c r="BH117" i="2"/>
  <c r="BE117" i="2"/>
  <c r="BD117" i="2"/>
  <c r="BH116" i="2"/>
  <c r="BE116" i="2"/>
  <c r="BD116" i="2"/>
  <c r="BH115" i="2"/>
  <c r="BE115" i="2"/>
  <c r="BD115" i="2"/>
  <c r="BH114" i="2"/>
  <c r="BE114" i="2"/>
  <c r="BD114" i="2"/>
  <c r="BH113" i="2"/>
  <c r="BE113" i="2"/>
  <c r="BD113" i="2"/>
  <c r="BH112" i="2"/>
  <c r="BE112" i="2"/>
  <c r="BD112" i="2"/>
  <c r="BH111" i="2"/>
  <c r="BE111" i="2"/>
  <c r="BD111" i="2"/>
  <c r="BH110" i="2"/>
  <c r="BE110" i="2"/>
  <c r="BD110" i="2"/>
  <c r="BH109" i="2"/>
  <c r="BE109" i="2"/>
  <c r="BD109" i="2"/>
  <c r="BH108" i="2"/>
  <c r="BE108" i="2"/>
  <c r="BD108" i="2"/>
  <c r="BH107" i="2"/>
  <c r="BE107" i="2"/>
  <c r="BD107" i="2"/>
  <c r="BH106" i="2"/>
  <c r="BE106" i="2"/>
  <c r="BD106" i="2"/>
  <c r="BH105" i="2"/>
  <c r="BE105" i="2"/>
  <c r="BD105" i="2"/>
  <c r="BH104" i="2"/>
  <c r="BE104" i="2"/>
  <c r="BD104" i="2"/>
  <c r="BH103" i="2"/>
  <c r="BE103" i="2"/>
  <c r="BD103" i="2"/>
  <c r="BH102" i="2"/>
  <c r="BE102" i="2"/>
  <c r="BD102" i="2"/>
  <c r="BH101" i="2"/>
  <c r="BE101" i="2"/>
  <c r="BD101" i="2"/>
  <c r="BH100" i="2"/>
  <c r="BE100" i="2"/>
  <c r="BD100" i="2"/>
  <c r="BH99" i="2"/>
  <c r="BE99" i="2"/>
  <c r="BD99" i="2"/>
  <c r="BH98" i="2"/>
  <c r="BE98" i="2"/>
  <c r="BD98" i="2"/>
  <c r="BH97" i="2"/>
  <c r="BE97" i="2"/>
  <c r="BD97" i="2"/>
  <c r="BH96" i="2"/>
  <c r="BE96" i="2"/>
  <c r="BD96" i="2"/>
  <c r="BH95" i="2"/>
  <c r="BE95" i="2"/>
  <c r="BD95" i="2"/>
  <c r="BH94" i="2"/>
  <c r="BE94" i="2"/>
  <c r="BD94" i="2"/>
  <c r="BH93" i="2"/>
  <c r="BE93" i="2"/>
  <c r="BD93" i="2"/>
  <c r="BH92" i="2"/>
  <c r="BE92" i="2"/>
  <c r="BD92" i="2"/>
  <c r="BH91" i="2"/>
  <c r="BE91" i="2"/>
  <c r="BD91" i="2"/>
  <c r="BH90" i="2"/>
  <c r="BE90" i="2"/>
  <c r="BD90" i="2"/>
  <c r="BH89" i="2"/>
  <c r="BE89" i="2"/>
  <c r="BD89" i="2"/>
  <c r="BH88" i="2"/>
  <c r="BE88" i="2"/>
  <c r="BD88" i="2"/>
  <c r="BH87" i="2"/>
  <c r="BE87" i="2"/>
  <c r="BD87" i="2"/>
  <c r="BH86" i="2"/>
  <c r="BE86" i="2"/>
  <c r="BD86" i="2"/>
  <c r="BH85" i="2"/>
  <c r="BE85" i="2"/>
  <c r="BD85" i="2"/>
  <c r="BH84" i="2"/>
  <c r="BE84" i="2"/>
  <c r="BD84" i="2"/>
  <c r="BH83" i="2"/>
  <c r="BE83" i="2"/>
  <c r="BD83" i="2"/>
  <c r="BH82" i="2"/>
  <c r="BE82" i="2"/>
  <c r="BD82" i="2"/>
  <c r="BH81" i="2"/>
  <c r="BE81" i="2"/>
  <c r="BD81" i="2"/>
  <c r="BH80" i="2"/>
  <c r="BE80" i="2"/>
  <c r="BD80" i="2"/>
  <c r="BH79" i="2"/>
  <c r="BE79" i="2"/>
  <c r="BD79" i="2"/>
  <c r="BH78" i="2"/>
  <c r="BE78" i="2"/>
  <c r="BD78" i="2"/>
  <c r="BH77" i="2"/>
  <c r="BE77" i="2"/>
  <c r="BD77" i="2"/>
  <c r="BH76" i="2"/>
  <c r="BE76" i="2"/>
  <c r="BD76" i="2"/>
  <c r="BH75" i="2"/>
  <c r="BE75" i="2"/>
  <c r="BD75" i="2"/>
  <c r="BH74" i="2"/>
  <c r="BE74" i="2"/>
  <c r="BD74" i="2"/>
  <c r="BH73" i="2"/>
  <c r="BE73" i="2"/>
  <c r="BD73" i="2"/>
  <c r="BH72" i="2"/>
  <c r="BE72" i="2"/>
  <c r="BD72" i="2"/>
  <c r="BH71" i="2"/>
  <c r="BE71" i="2"/>
  <c r="BD71" i="2"/>
  <c r="BH70" i="2"/>
  <c r="BE70" i="2"/>
  <c r="BD70" i="2"/>
  <c r="BH69" i="2"/>
  <c r="BE69" i="2"/>
  <c r="BD69" i="2"/>
  <c r="BH68" i="2"/>
  <c r="BE68" i="2"/>
  <c r="BD68" i="2"/>
  <c r="BH67" i="2"/>
  <c r="BE67" i="2"/>
  <c r="BD67" i="2"/>
  <c r="BH66" i="2"/>
  <c r="BE66" i="2"/>
  <c r="BD66" i="2"/>
  <c r="BH65" i="2"/>
  <c r="BE65" i="2"/>
  <c r="BD65" i="2"/>
  <c r="BH64" i="2"/>
  <c r="BE64" i="2"/>
  <c r="BD64" i="2"/>
  <c r="BH63" i="2"/>
  <c r="BE63" i="2"/>
  <c r="BD63" i="2"/>
  <c r="BH62" i="2"/>
  <c r="BE62" i="2"/>
  <c r="BD62" i="2"/>
  <c r="BH61" i="2"/>
  <c r="BE61" i="2"/>
  <c r="BD61" i="2"/>
  <c r="BH60" i="2"/>
  <c r="BE60" i="2"/>
  <c r="BD60" i="2"/>
  <c r="BH59" i="2"/>
  <c r="BE59" i="2"/>
  <c r="BD59" i="2"/>
  <c r="BH58" i="2"/>
  <c r="BE58" i="2"/>
  <c r="BD58" i="2"/>
  <c r="BH57" i="2"/>
  <c r="BE57" i="2"/>
  <c r="BD57" i="2"/>
  <c r="BH56" i="2"/>
  <c r="BE56" i="2"/>
  <c r="BD56" i="2"/>
  <c r="BH55" i="2"/>
  <c r="BE55" i="2"/>
  <c r="BD55" i="2"/>
  <c r="BH54" i="2"/>
  <c r="BE54" i="2"/>
  <c r="BD54" i="2"/>
  <c r="BH53" i="2"/>
  <c r="BE53" i="2"/>
  <c r="BD53" i="2"/>
  <c r="BH52" i="2"/>
  <c r="BE52" i="2"/>
  <c r="BD52" i="2"/>
  <c r="BH51" i="2"/>
  <c r="BE51" i="2"/>
  <c r="BD51" i="2"/>
  <c r="BH50" i="2"/>
  <c r="BE50" i="2"/>
  <c r="BD50" i="2"/>
  <c r="BH49" i="2"/>
  <c r="BE49" i="2"/>
  <c r="BD49" i="2"/>
  <c r="BH48" i="2"/>
  <c r="BE48" i="2"/>
  <c r="BD48" i="2"/>
  <c r="BH47" i="2"/>
  <c r="BE47" i="2"/>
  <c r="BD47" i="2"/>
  <c r="BH46" i="2"/>
  <c r="BE46" i="2"/>
  <c r="BD46" i="2"/>
  <c r="BH45" i="2"/>
  <c r="BE45" i="2"/>
  <c r="BD45" i="2"/>
  <c r="BH44" i="2"/>
  <c r="BE44" i="2"/>
  <c r="BD44" i="2"/>
  <c r="BH43" i="2"/>
  <c r="BE43" i="2"/>
  <c r="BD43" i="2"/>
  <c r="BH42" i="2"/>
  <c r="BE42" i="2"/>
  <c r="BD42" i="2"/>
  <c r="BH41" i="2"/>
  <c r="BE41" i="2"/>
  <c r="BD41" i="2"/>
  <c r="BH40" i="2"/>
  <c r="BE40" i="2"/>
  <c r="BD40" i="2"/>
  <c r="BH39" i="2"/>
  <c r="BE39" i="2"/>
  <c r="BD39" i="2"/>
  <c r="BH38" i="2"/>
  <c r="BE38" i="2"/>
  <c r="BD38" i="2"/>
  <c r="BH37" i="2"/>
  <c r="BE37" i="2"/>
  <c r="BD37" i="2"/>
  <c r="BH36" i="2"/>
  <c r="BE36" i="2"/>
  <c r="BD36" i="2"/>
  <c r="BH35" i="2"/>
  <c r="BE35" i="2"/>
  <c r="BD35" i="2"/>
  <c r="BH34" i="2"/>
  <c r="BE34" i="2"/>
  <c r="BD34" i="2"/>
  <c r="BH33" i="2"/>
  <c r="BE33" i="2"/>
  <c r="BD33" i="2"/>
  <c r="BH32" i="2"/>
  <c r="BE32" i="2"/>
  <c r="BD32" i="2"/>
  <c r="BH31" i="2"/>
  <c r="BE31" i="2"/>
  <c r="BD31" i="2"/>
  <c r="BH30" i="2"/>
  <c r="BE30" i="2"/>
  <c r="BD30" i="2"/>
  <c r="BH29" i="2"/>
  <c r="BE29" i="2"/>
  <c r="BD29" i="2"/>
  <c r="BH28" i="2"/>
  <c r="BE28" i="2"/>
  <c r="BD28" i="2"/>
  <c r="BH27" i="2"/>
  <c r="BE27" i="2"/>
  <c r="BD27" i="2"/>
  <c r="BH26" i="2"/>
  <c r="BE26" i="2"/>
  <c r="BD26" i="2"/>
  <c r="BH25" i="2"/>
  <c r="BE25" i="2"/>
  <c r="BD25" i="2"/>
  <c r="BH24" i="2"/>
  <c r="BE24" i="2"/>
  <c r="BD24" i="2"/>
  <c r="BH23" i="2"/>
  <c r="BE23" i="2"/>
  <c r="BD23" i="2"/>
  <c r="BH22" i="2"/>
  <c r="BE22" i="2"/>
  <c r="BD22" i="2"/>
  <c r="BH21" i="2"/>
  <c r="BE21" i="2"/>
  <c r="BD21" i="2"/>
  <c r="BH20" i="2"/>
  <c r="BE20" i="2"/>
  <c r="BD20" i="2"/>
  <c r="BH19" i="2"/>
  <c r="BE19" i="2"/>
  <c r="BD19" i="2"/>
  <c r="BH18" i="2"/>
  <c r="BE18" i="2"/>
  <c r="BD18" i="2"/>
  <c r="BH17" i="2"/>
  <c r="BE17" i="2"/>
  <c r="BD17" i="2"/>
  <c r="BH16" i="2"/>
  <c r="BE16" i="2"/>
  <c r="BD16" i="2"/>
  <c r="BH15" i="2"/>
  <c r="BE15" i="2"/>
  <c r="BD15" i="2"/>
  <c r="BH14" i="2"/>
  <c r="BE14" i="2"/>
  <c r="BD14" i="2"/>
  <c r="BH13" i="2"/>
  <c r="BE13" i="2"/>
  <c r="BD13" i="2"/>
  <c r="BH12" i="2"/>
  <c r="BE12" i="2"/>
  <c r="BD12" i="2"/>
  <c r="BH11" i="2"/>
  <c r="BE11" i="2"/>
  <c r="BD11" i="2"/>
  <c r="BH10" i="2"/>
  <c r="BE10" i="2"/>
  <c r="BD10" i="2"/>
  <c r="BH9" i="2"/>
  <c r="BE9" i="2"/>
  <c r="BD9" i="2"/>
  <c r="BH8" i="2"/>
  <c r="BE8" i="2"/>
  <c r="BD8" i="2"/>
  <c r="BH7" i="2"/>
  <c r="BE7" i="2"/>
  <c r="BD7" i="2"/>
  <c r="BH6" i="2"/>
  <c r="BE6" i="2"/>
  <c r="BD6" i="2"/>
  <c r="BI209" i="7"/>
  <c r="BF209" i="7"/>
  <c r="BE209" i="7"/>
  <c r="BD209" i="7"/>
  <c r="BI208" i="7"/>
  <c r="BF208" i="7"/>
  <c r="BE208" i="7"/>
  <c r="BD208" i="7"/>
  <c r="BI207" i="7"/>
  <c r="BF207" i="7"/>
  <c r="BE207" i="7"/>
  <c r="BD207" i="7"/>
  <c r="BI206" i="7"/>
  <c r="BF206" i="7"/>
  <c r="BE206" i="7"/>
  <c r="BD206" i="7"/>
  <c r="BI205" i="7"/>
  <c r="BF205" i="7"/>
  <c r="BE205" i="7"/>
  <c r="BD205" i="7"/>
  <c r="BI204" i="7"/>
  <c r="BF204" i="7"/>
  <c r="BE204" i="7"/>
  <c r="BD204" i="7"/>
  <c r="BI203" i="7"/>
  <c r="BF203" i="7"/>
  <c r="BE203" i="7"/>
  <c r="BD203" i="7"/>
  <c r="BI202" i="7"/>
  <c r="BF202" i="7"/>
  <c r="BE202" i="7"/>
  <c r="BD202" i="7"/>
  <c r="BI201" i="7"/>
  <c r="BF201" i="7"/>
  <c r="BE201" i="7"/>
  <c r="BD201" i="7"/>
  <c r="BI200" i="7"/>
  <c r="BF200" i="7"/>
  <c r="BE200" i="7"/>
  <c r="BD200" i="7"/>
  <c r="BI199" i="7"/>
  <c r="BF199" i="7"/>
  <c r="BE199" i="7"/>
  <c r="BD199" i="7"/>
  <c r="BI198" i="7"/>
  <c r="BF198" i="7"/>
  <c r="BE198" i="7"/>
  <c r="BD198" i="7"/>
  <c r="BI197" i="7"/>
  <c r="BF197" i="7"/>
  <c r="BE197" i="7"/>
  <c r="BD197" i="7"/>
  <c r="BI196" i="7"/>
  <c r="BF196" i="7"/>
  <c r="BE196" i="7"/>
  <c r="BD196" i="7"/>
  <c r="BI195" i="7"/>
  <c r="BF195" i="7"/>
  <c r="BE195" i="7"/>
  <c r="BD195" i="7"/>
  <c r="BI194" i="7"/>
  <c r="BF194" i="7"/>
  <c r="BE194" i="7"/>
  <c r="BD194" i="7"/>
  <c r="BI193" i="7"/>
  <c r="BF193" i="7"/>
  <c r="BE193" i="7"/>
  <c r="BD193" i="7"/>
  <c r="BI192" i="7"/>
  <c r="BF192" i="7"/>
  <c r="BE192" i="7"/>
  <c r="BD192" i="7"/>
  <c r="BI191" i="7"/>
  <c r="BF191" i="7"/>
  <c r="BE191" i="7"/>
  <c r="BD191" i="7"/>
  <c r="BI190" i="7"/>
  <c r="BF190" i="7"/>
  <c r="BE190" i="7"/>
  <c r="BD190" i="7"/>
  <c r="BI189" i="7"/>
  <c r="BF189" i="7"/>
  <c r="BE189" i="7"/>
  <c r="BD189" i="7"/>
  <c r="BI188" i="7"/>
  <c r="BF188" i="7"/>
  <c r="BE188" i="7"/>
  <c r="BD188" i="7"/>
  <c r="BI187" i="7"/>
  <c r="BF187" i="7"/>
  <c r="BE187" i="7"/>
  <c r="BD187" i="7"/>
  <c r="BI186" i="7"/>
  <c r="BF186" i="7"/>
  <c r="BE186" i="7"/>
  <c r="BD186" i="7"/>
  <c r="BI185" i="7"/>
  <c r="BF185" i="7"/>
  <c r="BE185" i="7"/>
  <c r="BD185" i="7"/>
  <c r="BI184" i="7"/>
  <c r="BF184" i="7"/>
  <c r="BE184" i="7"/>
  <c r="BD184" i="7"/>
  <c r="BI183" i="7"/>
  <c r="BF183" i="7"/>
  <c r="BE183" i="7"/>
  <c r="BD183" i="7"/>
  <c r="BI182" i="7"/>
  <c r="BF182" i="7"/>
  <c r="BE182" i="7"/>
  <c r="BD182" i="7"/>
  <c r="BI181" i="7"/>
  <c r="BF181" i="7"/>
  <c r="BE181" i="7"/>
  <c r="BD181" i="7"/>
  <c r="BI180" i="7"/>
  <c r="BF180" i="7"/>
  <c r="BE180" i="7"/>
  <c r="BD180" i="7"/>
  <c r="BI179" i="7"/>
  <c r="BF179" i="7"/>
  <c r="BE179" i="7"/>
  <c r="BD179" i="7"/>
  <c r="BI178" i="7"/>
  <c r="BF178" i="7"/>
  <c r="BE178" i="7"/>
  <c r="BD178" i="7"/>
  <c r="BI177" i="7"/>
  <c r="BF177" i="7"/>
  <c r="BE177" i="7"/>
  <c r="BD177" i="7"/>
  <c r="BI176" i="7"/>
  <c r="BF176" i="7"/>
  <c r="BE176" i="7"/>
  <c r="BD176" i="7"/>
  <c r="BI175" i="7"/>
  <c r="BF175" i="7"/>
  <c r="BE175" i="7"/>
  <c r="BD175" i="7"/>
  <c r="BI174" i="7"/>
  <c r="BF174" i="7"/>
  <c r="BE174" i="7"/>
  <c r="BD174" i="7"/>
  <c r="BI173" i="7"/>
  <c r="BF173" i="7"/>
  <c r="BE173" i="7"/>
  <c r="BD173" i="7"/>
  <c r="BI172" i="7"/>
  <c r="BF172" i="7"/>
  <c r="BE172" i="7"/>
  <c r="BD172" i="7"/>
  <c r="BI171" i="7"/>
  <c r="BF171" i="7"/>
  <c r="BE171" i="7"/>
  <c r="BD171" i="7"/>
  <c r="BI170" i="7"/>
  <c r="BF170" i="7"/>
  <c r="BE170" i="7"/>
  <c r="BD170" i="7"/>
  <c r="BI169" i="7"/>
  <c r="BF169" i="7"/>
  <c r="BE169" i="7"/>
  <c r="BD169" i="7"/>
  <c r="BI168" i="7"/>
  <c r="BF168" i="7"/>
  <c r="BE168" i="7"/>
  <c r="BD168" i="7"/>
  <c r="BI167" i="7"/>
  <c r="BF167" i="7"/>
  <c r="BE167" i="7"/>
  <c r="BD167" i="7"/>
  <c r="BI166" i="7"/>
  <c r="BF166" i="7"/>
  <c r="BE166" i="7"/>
  <c r="BD166" i="7"/>
  <c r="BI165" i="7"/>
  <c r="BF165" i="7"/>
  <c r="BE165" i="7"/>
  <c r="BD165" i="7"/>
  <c r="BI164" i="7"/>
  <c r="BF164" i="7"/>
  <c r="BE164" i="7"/>
  <c r="BD164" i="7"/>
  <c r="BI163" i="7"/>
  <c r="BF163" i="7"/>
  <c r="BE163" i="7"/>
  <c r="BD163" i="7"/>
  <c r="BI162" i="7"/>
  <c r="BF162" i="7"/>
  <c r="BE162" i="7"/>
  <c r="BD162" i="7"/>
  <c r="BI161" i="7"/>
  <c r="BF161" i="7"/>
  <c r="BE161" i="7"/>
  <c r="BD161" i="7"/>
  <c r="BI160" i="7"/>
  <c r="BE160" i="7"/>
  <c r="BD160" i="7"/>
  <c r="BI159" i="7"/>
  <c r="BE159" i="7"/>
  <c r="BD159" i="7"/>
  <c r="BI158" i="7"/>
  <c r="BF158" i="7"/>
  <c r="BE158" i="7"/>
  <c r="BD158" i="7"/>
  <c r="BI157" i="7"/>
  <c r="BE157" i="7"/>
  <c r="BD157" i="7"/>
  <c r="BI156" i="7"/>
  <c r="BE156" i="7"/>
  <c r="BD156" i="7"/>
  <c r="BI155" i="7"/>
  <c r="BF155" i="7"/>
  <c r="BE155" i="7"/>
  <c r="BD155" i="7"/>
  <c r="BI154" i="7"/>
  <c r="BF154" i="7"/>
  <c r="BE154" i="7"/>
  <c r="BD154" i="7"/>
  <c r="BI153" i="7"/>
  <c r="BF153" i="7"/>
  <c r="BE153" i="7"/>
  <c r="BD153" i="7"/>
  <c r="BI152" i="7"/>
  <c r="BE152" i="7"/>
  <c r="BD152" i="7"/>
  <c r="BI151" i="7"/>
  <c r="BF151" i="7"/>
  <c r="BE151" i="7"/>
  <c r="BD151" i="7"/>
  <c r="BI150" i="7"/>
  <c r="BE150" i="7"/>
  <c r="BD150" i="7"/>
  <c r="BI149" i="7"/>
  <c r="BF149" i="7"/>
  <c r="BE149" i="7"/>
  <c r="BD149" i="7"/>
  <c r="BI148" i="7"/>
  <c r="BF148" i="7"/>
  <c r="BE148" i="7"/>
  <c r="BD148" i="7"/>
  <c r="BI147" i="7"/>
  <c r="BE147" i="7"/>
  <c r="BD147" i="7"/>
  <c r="BI146" i="7"/>
  <c r="BE146" i="7"/>
  <c r="BD146" i="7"/>
  <c r="BI145" i="7"/>
  <c r="BF145" i="7"/>
  <c r="BE145" i="7"/>
  <c r="BD145" i="7"/>
  <c r="BI144" i="7"/>
  <c r="BF144" i="7"/>
  <c r="BE144" i="7"/>
  <c r="BD144" i="7"/>
  <c r="BI143" i="7"/>
  <c r="BF143" i="7"/>
  <c r="BE143" i="7"/>
  <c r="BD143" i="7"/>
  <c r="BI142" i="7"/>
  <c r="BF142" i="7"/>
  <c r="BE142" i="7"/>
  <c r="BD142" i="7"/>
  <c r="BI141" i="7"/>
  <c r="BF141" i="7"/>
  <c r="BE141" i="7"/>
  <c r="BD141" i="7"/>
  <c r="BI140" i="7"/>
  <c r="BF140" i="7"/>
  <c r="BE140" i="7"/>
  <c r="BD140" i="7"/>
  <c r="BI139" i="7"/>
  <c r="BF139" i="7"/>
  <c r="BE139" i="7"/>
  <c r="BD139" i="7"/>
  <c r="BI138" i="7"/>
  <c r="BF138" i="7"/>
  <c r="BE138" i="7"/>
  <c r="BD138" i="7"/>
  <c r="BI137" i="7"/>
  <c r="BF137" i="7"/>
  <c r="BE137" i="7"/>
  <c r="BD137" i="7"/>
  <c r="BI136" i="7"/>
  <c r="BF136" i="7"/>
  <c r="BE136" i="7"/>
  <c r="BD136" i="7"/>
  <c r="BI135" i="7"/>
  <c r="BF135" i="7"/>
  <c r="BE135" i="7"/>
  <c r="BD135" i="7"/>
  <c r="BI134" i="7"/>
  <c r="BF134" i="7"/>
  <c r="BE134" i="7"/>
  <c r="BD134" i="7"/>
  <c r="BI133" i="7"/>
  <c r="BF133" i="7"/>
  <c r="BE133" i="7"/>
  <c r="BD133" i="7"/>
  <c r="BI132" i="7"/>
  <c r="BF132" i="7"/>
  <c r="BE132" i="7"/>
  <c r="BD132" i="7"/>
  <c r="BI131" i="7"/>
  <c r="BF131" i="7"/>
  <c r="BE131" i="7"/>
  <c r="BD131" i="7"/>
  <c r="BI130" i="7"/>
  <c r="BF130" i="7"/>
  <c r="BE130" i="7"/>
  <c r="BD130" i="7"/>
  <c r="BI129" i="7"/>
  <c r="BF129" i="7"/>
  <c r="BE129" i="7"/>
  <c r="BD129" i="7"/>
  <c r="BI128" i="7"/>
  <c r="BF128" i="7"/>
  <c r="BE128" i="7"/>
  <c r="BD128" i="7"/>
  <c r="BI127" i="7"/>
  <c r="BF127" i="7"/>
  <c r="BE127" i="7"/>
  <c r="BD127" i="7"/>
  <c r="BI126" i="7"/>
  <c r="BF126" i="7"/>
  <c r="BE126" i="7"/>
  <c r="BD126" i="7"/>
  <c r="BI125" i="7"/>
  <c r="BF125" i="7"/>
  <c r="BE125" i="7"/>
  <c r="BD125" i="7"/>
  <c r="BI124" i="7"/>
  <c r="BF124" i="7"/>
  <c r="BE124" i="7"/>
  <c r="BD124" i="7"/>
  <c r="BI123" i="7"/>
  <c r="BF123" i="7"/>
  <c r="BE123" i="7"/>
  <c r="BD123" i="7"/>
  <c r="BI122" i="7"/>
  <c r="BF122" i="7"/>
  <c r="BE122" i="7"/>
  <c r="BD122" i="7"/>
  <c r="BI121" i="7"/>
  <c r="BF121" i="7"/>
  <c r="BE121" i="7"/>
  <c r="BD121" i="7"/>
  <c r="BI120" i="7"/>
  <c r="BF120" i="7"/>
  <c r="BE120" i="7"/>
  <c r="BD120" i="7"/>
  <c r="BI119" i="7"/>
  <c r="BF119" i="7"/>
  <c r="BE119" i="7"/>
  <c r="BD119" i="7"/>
  <c r="BI118" i="7"/>
  <c r="BF118" i="7"/>
  <c r="BE118" i="7"/>
  <c r="BD118" i="7"/>
  <c r="BI117" i="7"/>
  <c r="BF117" i="7"/>
  <c r="BE117" i="7"/>
  <c r="BD117" i="7"/>
  <c r="BI116" i="7"/>
  <c r="BF116" i="7"/>
  <c r="BE116" i="7"/>
  <c r="BD116" i="7"/>
  <c r="BI115" i="7"/>
  <c r="BF115" i="7"/>
  <c r="BE115" i="7"/>
  <c r="BD115" i="7"/>
  <c r="BI114" i="7"/>
  <c r="BF114" i="7"/>
  <c r="BE114" i="7"/>
  <c r="BD114" i="7"/>
  <c r="BI113" i="7"/>
  <c r="BF113" i="7"/>
  <c r="BE113" i="7"/>
  <c r="BD113" i="7"/>
  <c r="BI112" i="7"/>
  <c r="BF112" i="7"/>
  <c r="BE112" i="7"/>
  <c r="BD112" i="7"/>
  <c r="BI111" i="7"/>
  <c r="BF111" i="7"/>
  <c r="BE111" i="7"/>
  <c r="BD111" i="7"/>
  <c r="BI110" i="7"/>
  <c r="BF110" i="7"/>
  <c r="BE110" i="7"/>
  <c r="BD110" i="7"/>
  <c r="BI109" i="7"/>
  <c r="BF109" i="7"/>
  <c r="BE109" i="7"/>
  <c r="BD109" i="7"/>
  <c r="BI108" i="7"/>
  <c r="BF108" i="7"/>
  <c r="BE108" i="7"/>
  <c r="BD108" i="7"/>
  <c r="BI107" i="7"/>
  <c r="BF107" i="7"/>
  <c r="BE107" i="7"/>
  <c r="BD107" i="7"/>
  <c r="BI106" i="7"/>
  <c r="BF106" i="7"/>
  <c r="BE106" i="7"/>
  <c r="BD106" i="7"/>
  <c r="BI105" i="7"/>
  <c r="BF105" i="7"/>
  <c r="BE105" i="7"/>
  <c r="BD105" i="7"/>
  <c r="BI104" i="7"/>
  <c r="BF104" i="7"/>
  <c r="BE104" i="7"/>
  <c r="BD104" i="7"/>
  <c r="BI103" i="7"/>
  <c r="BF103" i="7"/>
  <c r="BE103" i="7"/>
  <c r="BD103" i="7"/>
  <c r="BI102" i="7"/>
  <c r="BF102" i="7"/>
  <c r="BE102" i="7"/>
  <c r="BD102" i="7"/>
  <c r="BI101" i="7"/>
  <c r="BF101" i="7"/>
  <c r="BE101" i="7"/>
  <c r="BD101" i="7"/>
  <c r="BI100" i="7"/>
  <c r="BF100" i="7"/>
  <c r="BE100" i="7"/>
  <c r="BD100" i="7"/>
  <c r="BI99" i="7"/>
  <c r="BE99" i="7"/>
  <c r="BD99" i="7"/>
  <c r="BI98" i="7"/>
  <c r="BF98" i="7"/>
  <c r="BE98" i="7"/>
  <c r="BD98" i="7"/>
  <c r="BI97" i="7"/>
  <c r="BF97" i="7"/>
  <c r="BE97" i="7"/>
  <c r="BD97" i="7"/>
  <c r="BI96" i="7"/>
  <c r="BE96" i="7"/>
  <c r="BD96" i="7"/>
  <c r="BI95" i="7"/>
  <c r="BF95" i="7"/>
  <c r="BE95" i="7"/>
  <c r="BD95" i="7"/>
  <c r="BI94" i="7"/>
  <c r="BE94" i="7"/>
  <c r="BD94" i="7"/>
  <c r="BI93" i="7"/>
  <c r="BE93" i="7"/>
  <c r="BD93" i="7"/>
  <c r="BI92" i="7"/>
  <c r="BF92" i="7"/>
  <c r="BE92" i="7"/>
  <c r="BD92" i="7"/>
  <c r="BI91" i="7"/>
  <c r="BF91" i="7"/>
  <c r="BE91" i="7"/>
  <c r="BD91" i="7"/>
  <c r="BI90" i="7"/>
  <c r="BE90" i="7"/>
  <c r="BD90" i="7"/>
  <c r="BI89" i="7"/>
  <c r="BF89" i="7"/>
  <c r="BE89" i="7"/>
  <c r="BD89" i="7"/>
  <c r="BI88" i="7"/>
  <c r="BE88" i="7"/>
  <c r="BD88" i="7"/>
  <c r="BI87" i="7"/>
  <c r="BF87" i="7"/>
  <c r="BE87" i="7"/>
  <c r="BD87" i="7"/>
  <c r="BI86" i="7"/>
  <c r="BF86" i="7"/>
  <c r="BE86" i="7"/>
  <c r="BD86" i="7"/>
  <c r="BI85" i="7"/>
  <c r="BE85" i="7"/>
  <c r="BD85" i="7"/>
  <c r="BI84" i="7"/>
  <c r="BE84" i="7"/>
  <c r="BD84" i="7"/>
  <c r="BI83" i="7"/>
  <c r="BF83" i="7"/>
  <c r="BE83" i="7"/>
  <c r="BD83" i="7"/>
  <c r="BI82" i="7"/>
  <c r="BF82" i="7"/>
  <c r="BE82" i="7"/>
  <c r="BD82" i="7"/>
  <c r="BI81" i="7"/>
  <c r="BE81" i="7"/>
  <c r="BD81" i="7"/>
  <c r="BI80" i="7"/>
  <c r="BF80" i="7"/>
  <c r="BE80" i="7"/>
  <c r="BD80" i="7"/>
  <c r="BI79" i="7"/>
  <c r="BE79" i="7"/>
  <c r="BD79" i="7"/>
  <c r="BI78" i="7"/>
  <c r="BE78" i="7"/>
  <c r="BD78" i="7"/>
  <c r="BI77" i="7"/>
  <c r="BE77" i="7"/>
  <c r="BD77" i="7"/>
  <c r="BI76" i="7"/>
  <c r="BF76" i="7"/>
  <c r="BE76" i="7"/>
  <c r="BD76" i="7"/>
  <c r="BI75" i="7"/>
  <c r="BE75" i="7"/>
  <c r="BD75" i="7"/>
  <c r="BI74" i="7"/>
  <c r="BE74" i="7"/>
  <c r="BD74" i="7"/>
  <c r="BI73" i="7"/>
  <c r="BF73" i="7"/>
  <c r="BE73" i="7"/>
  <c r="BD73" i="7"/>
  <c r="BI72" i="7"/>
  <c r="BE72" i="7"/>
  <c r="BD72" i="7"/>
  <c r="BI71" i="7"/>
  <c r="BE71" i="7"/>
  <c r="BD71" i="7"/>
  <c r="BI70" i="7"/>
  <c r="BE70" i="7"/>
  <c r="BD70" i="7"/>
  <c r="BI69" i="7"/>
  <c r="BE69" i="7"/>
  <c r="BD69" i="7"/>
  <c r="BI68" i="7"/>
  <c r="BE68" i="7"/>
  <c r="BD68" i="7"/>
  <c r="BI67" i="7"/>
  <c r="BE67" i="7"/>
  <c r="BD67" i="7"/>
  <c r="BI66" i="7"/>
  <c r="BE66" i="7"/>
  <c r="BD66" i="7"/>
  <c r="BI65" i="7"/>
  <c r="BE65" i="7"/>
  <c r="BD65" i="7"/>
  <c r="BI64" i="7"/>
  <c r="BF64" i="7"/>
  <c r="BE64" i="7"/>
  <c r="BD64" i="7"/>
  <c r="BI63" i="7"/>
  <c r="BE63" i="7"/>
  <c r="BD63" i="7"/>
  <c r="BI62" i="7"/>
  <c r="BF62" i="7"/>
  <c r="BE62" i="7"/>
  <c r="BD62" i="7"/>
  <c r="BI61" i="7"/>
  <c r="BE61" i="7"/>
  <c r="BD61" i="7"/>
  <c r="BI60" i="7"/>
  <c r="BE60" i="7"/>
  <c r="BD60" i="7"/>
  <c r="BI59" i="7"/>
  <c r="BE59" i="7"/>
  <c r="BD59" i="7"/>
  <c r="BI58" i="7"/>
  <c r="BF58" i="7"/>
  <c r="BE58" i="7"/>
  <c r="BD58" i="7"/>
  <c r="BI57" i="7"/>
  <c r="BE57" i="7"/>
  <c r="BD57" i="7"/>
  <c r="BI56" i="7"/>
  <c r="BF56" i="7"/>
  <c r="BE56" i="7"/>
  <c r="BD56" i="7"/>
  <c r="BI55" i="7"/>
  <c r="BF55" i="7"/>
  <c r="BE55" i="7"/>
  <c r="BD55" i="7"/>
  <c r="BI54" i="7"/>
  <c r="BE54" i="7"/>
  <c r="BD54" i="7"/>
  <c r="BI53" i="7"/>
  <c r="BF53" i="7"/>
  <c r="BE53" i="7"/>
  <c r="BD53" i="7"/>
  <c r="BI52" i="7"/>
  <c r="BF52" i="7"/>
  <c r="BE52" i="7"/>
  <c r="BD52" i="7"/>
  <c r="BI51" i="7"/>
  <c r="BF51" i="7"/>
  <c r="BE51" i="7"/>
  <c r="BD51" i="7"/>
  <c r="BI50" i="7"/>
  <c r="BE50" i="7"/>
  <c r="BD50" i="7"/>
  <c r="BI49" i="7"/>
  <c r="BE49" i="7"/>
  <c r="BD49" i="7"/>
  <c r="BI48" i="7"/>
  <c r="BE48" i="7"/>
  <c r="BD48" i="7"/>
  <c r="BI47" i="7"/>
  <c r="BF47" i="7"/>
  <c r="BE47" i="7"/>
  <c r="BD47" i="7"/>
  <c r="BI46" i="7"/>
  <c r="BE46" i="7"/>
  <c r="BD46" i="7"/>
  <c r="BI45" i="7"/>
  <c r="BE45" i="7"/>
  <c r="BD45" i="7"/>
  <c r="BI44" i="7"/>
  <c r="BE44" i="7"/>
  <c r="BD44" i="7"/>
  <c r="BI43" i="7"/>
  <c r="BF43" i="7"/>
  <c r="BE43" i="7"/>
  <c r="BD43" i="7"/>
  <c r="BI42" i="7"/>
  <c r="BF42" i="7"/>
  <c r="BE42" i="7"/>
  <c r="BD42" i="7"/>
  <c r="BI41" i="7"/>
  <c r="BE41" i="7"/>
  <c r="BD41" i="7"/>
  <c r="BI40" i="7"/>
  <c r="BF40" i="7"/>
  <c r="BE40" i="7"/>
  <c r="BD40" i="7"/>
  <c r="BI39" i="7"/>
  <c r="BF39" i="7"/>
  <c r="BE39" i="7"/>
  <c r="BD39" i="7"/>
  <c r="BI38" i="7"/>
  <c r="BF38" i="7"/>
  <c r="BE38" i="7"/>
  <c r="BD38" i="7"/>
  <c r="BI37" i="7"/>
  <c r="BF37" i="7"/>
  <c r="BE37" i="7"/>
  <c r="BD37" i="7"/>
  <c r="BI36" i="7"/>
  <c r="BF36" i="7"/>
  <c r="BE36" i="7"/>
  <c r="BD36" i="7"/>
  <c r="BI35" i="7"/>
  <c r="BF35" i="7"/>
  <c r="BE35" i="7"/>
  <c r="BD35" i="7"/>
  <c r="BI34" i="7"/>
  <c r="BF34" i="7"/>
  <c r="BE34" i="7"/>
  <c r="BD34" i="7"/>
  <c r="BI33" i="7"/>
  <c r="BF33" i="7"/>
  <c r="BE33" i="7"/>
  <c r="BD33" i="7"/>
  <c r="BI32" i="7"/>
  <c r="BF32" i="7"/>
  <c r="BE32" i="7"/>
  <c r="BD32" i="7"/>
  <c r="BI31" i="7"/>
  <c r="BF31" i="7"/>
  <c r="BE31" i="7"/>
  <c r="BD31" i="7"/>
  <c r="BI30" i="7"/>
  <c r="BF30" i="7"/>
  <c r="BE30" i="7"/>
  <c r="BD30" i="7"/>
  <c r="BI29" i="7"/>
  <c r="BF29" i="7"/>
  <c r="BE29" i="7"/>
  <c r="BD29" i="7"/>
  <c r="BI28" i="7"/>
  <c r="BF28" i="7"/>
  <c r="BE28" i="7"/>
  <c r="BD28" i="7"/>
  <c r="BI27" i="7"/>
  <c r="BF27" i="7"/>
  <c r="BE27" i="7"/>
  <c r="BD27" i="7"/>
  <c r="BI26" i="7"/>
  <c r="BF26" i="7"/>
  <c r="BE26" i="7"/>
  <c r="BD26" i="7"/>
  <c r="BI25" i="7"/>
  <c r="BF25" i="7"/>
  <c r="BE25" i="7"/>
  <c r="BD25" i="7"/>
  <c r="BI24" i="7"/>
  <c r="BF24" i="7"/>
  <c r="BE24" i="7"/>
  <c r="BD24" i="7"/>
  <c r="BI23" i="7"/>
  <c r="BF23" i="7"/>
  <c r="BE23" i="7"/>
  <c r="BD23" i="7"/>
  <c r="BI22" i="7"/>
  <c r="BF22" i="7"/>
  <c r="BE22" i="7"/>
  <c r="BD22" i="7"/>
  <c r="BI21" i="7"/>
  <c r="BF21" i="7"/>
  <c r="BE21" i="7"/>
  <c r="BD21" i="7"/>
  <c r="BI20" i="7"/>
  <c r="BE20" i="7"/>
  <c r="BD20" i="7"/>
  <c r="BI19" i="7"/>
  <c r="BF19" i="7"/>
  <c r="BE19" i="7"/>
  <c r="BD19" i="7"/>
  <c r="BI18" i="7"/>
  <c r="BE18" i="7"/>
  <c r="BD18" i="7"/>
  <c r="BI17" i="7"/>
  <c r="BF17" i="7"/>
  <c r="BE17" i="7"/>
  <c r="BD17" i="7"/>
  <c r="BI16" i="7"/>
  <c r="BE16" i="7"/>
  <c r="BD16" i="7"/>
  <c r="BI15" i="7"/>
  <c r="BE15" i="7"/>
  <c r="BD15" i="7"/>
  <c r="BI14" i="7"/>
  <c r="BF14" i="7"/>
  <c r="BE14" i="7"/>
  <c r="BD14" i="7"/>
  <c r="BI13" i="7"/>
  <c r="BF13" i="7"/>
  <c r="BE13" i="7"/>
  <c r="BD13" i="7"/>
  <c r="BI12" i="7"/>
  <c r="BF12" i="7"/>
  <c r="BE12" i="7"/>
  <c r="BD12" i="7"/>
  <c r="BI11" i="7"/>
  <c r="BF11" i="7"/>
  <c r="BE11" i="7"/>
  <c r="BD11" i="7"/>
  <c r="BI10" i="7"/>
  <c r="BE10" i="7"/>
  <c r="BD10" i="7"/>
  <c r="BI9" i="7"/>
  <c r="BE9" i="7"/>
  <c r="BD9" i="7"/>
  <c r="BI8" i="7"/>
  <c r="BE8" i="7"/>
  <c r="BD8" i="7"/>
  <c r="BI7" i="7"/>
  <c r="BE7" i="7"/>
  <c r="BD7" i="7"/>
  <c r="BI6" i="7"/>
  <c r="BF6" i="7"/>
  <c r="BE6" i="7"/>
  <c r="BD6" i="7"/>
  <c r="AP70" i="8" l="1"/>
  <c r="AP144" i="8"/>
  <c r="BF88" i="7"/>
  <c r="BF146" i="7"/>
  <c r="BF159" i="7"/>
  <c r="AP35" i="8"/>
  <c r="AP40" i="8"/>
  <c r="AP67" i="8"/>
  <c r="AP114" i="8"/>
  <c r="AP134" i="8"/>
  <c r="BF67" i="7"/>
  <c r="BF59" i="7"/>
  <c r="AP56" i="8"/>
  <c r="AP121" i="8"/>
  <c r="AP137" i="8"/>
  <c r="BF77" i="7"/>
  <c r="AP169" i="8"/>
  <c r="AP171" i="8"/>
  <c r="AP191" i="8"/>
  <c r="AP129" i="8"/>
  <c r="AP37" i="8"/>
  <c r="AP48" i="8"/>
  <c r="AP90" i="8"/>
  <c r="AP93" i="8"/>
  <c r="AP96" i="8"/>
  <c r="AP12" i="8"/>
  <c r="AP16" i="8"/>
  <c r="AP19" i="8"/>
  <c r="BF41" i="7"/>
  <c r="AP42" i="8"/>
  <c r="AP71" i="8"/>
  <c r="AP160" i="8"/>
  <c r="AP173" i="8"/>
  <c r="AP193" i="8"/>
  <c r="AP154" i="8"/>
  <c r="AP167" i="8"/>
  <c r="BF16" i="7"/>
  <c r="AP233" i="8"/>
  <c r="AP182" i="8"/>
  <c r="AP222" i="8"/>
  <c r="AP212" i="8"/>
  <c r="AP215" i="8"/>
  <c r="AP34" i="8"/>
  <c r="AP103" i="8"/>
  <c r="AP197" i="8"/>
  <c r="AP83" i="8"/>
  <c r="AP117" i="8"/>
  <c r="AP128" i="8"/>
  <c r="BF74" i="7"/>
  <c r="AP164" i="8"/>
  <c r="AP181" i="8"/>
  <c r="AP184" i="8"/>
  <c r="AP208" i="8"/>
  <c r="AP57" i="8"/>
  <c r="AP89" i="8"/>
  <c r="BF10" i="7"/>
  <c r="AP92" i="8"/>
  <c r="AP177" i="8"/>
  <c r="AP234" i="8"/>
  <c r="AP231" i="8"/>
  <c r="AP245" i="8"/>
  <c r="AP248" i="8"/>
  <c r="AP255" i="8"/>
  <c r="AP263" i="8"/>
  <c r="AP274" i="8"/>
  <c r="AP286" i="8"/>
  <c r="AP291" i="8"/>
  <c r="AP294" i="8"/>
  <c r="AP301" i="8"/>
  <c r="AP304" i="8"/>
  <c r="AP312" i="8"/>
  <c r="AP320" i="8"/>
  <c r="AP328" i="8"/>
  <c r="AP384" i="8"/>
  <c r="AP408" i="8"/>
  <c r="AP307" i="8"/>
  <c r="AP317" i="8"/>
  <c r="AP334" i="8"/>
  <c r="AP343" i="8"/>
  <c r="AP389" i="8"/>
  <c r="AP396" i="8"/>
  <c r="AP413" i="8"/>
  <c r="AP218" i="8"/>
  <c r="AP257" i="8"/>
  <c r="AP278" i="8"/>
  <c r="AP290" i="8"/>
  <c r="AP293" i="8"/>
  <c r="AP316" i="8"/>
  <c r="AP333" i="8"/>
  <c r="AP346" i="8"/>
  <c r="AP349" i="8"/>
  <c r="AP380" i="8"/>
  <c r="AP386" i="8"/>
  <c r="AP404" i="8"/>
  <c r="AP410" i="8"/>
  <c r="AP259" i="8"/>
  <c r="AP275" i="8"/>
  <c r="AP289" i="8"/>
  <c r="AP306" i="8"/>
  <c r="AP319" i="8"/>
  <c r="AP325" i="8"/>
  <c r="AP359" i="8"/>
  <c r="AP371" i="8"/>
  <c r="AP382" i="8"/>
  <c r="AP394" i="8"/>
  <c r="AP398" i="8"/>
  <c r="AP412" i="8"/>
  <c r="AP232" i="8"/>
  <c r="AP246" i="8"/>
  <c r="AP287" i="8"/>
  <c r="AP292" i="8"/>
  <c r="AP302" i="8"/>
  <c r="AP329" i="8"/>
  <c r="AP381" i="8"/>
  <c r="AP388" i="8"/>
  <c r="AP308" i="8"/>
  <c r="AP341" i="8"/>
  <c r="AP411" i="8"/>
  <c r="AP242" i="8"/>
  <c r="AP271" i="8"/>
  <c r="AP298" i="8"/>
  <c r="AP405" i="8"/>
  <c r="AP260" i="8"/>
  <c r="AP267" i="8"/>
  <c r="AP281" i="8"/>
  <c r="AP285" i="8"/>
  <c r="AP288" i="8"/>
  <c r="AP311" i="8"/>
  <c r="AP330" i="8"/>
  <c r="AP352" i="8"/>
  <c r="AP356" i="8"/>
  <c r="AP367" i="8"/>
  <c r="AP370" i="8"/>
  <c r="AP375" i="8"/>
  <c r="AP399" i="8"/>
  <c r="AP419" i="8"/>
  <c r="AP407" i="8"/>
  <c r="AP236" i="8"/>
  <c r="AP240" i="8"/>
  <c r="AP250" i="8"/>
  <c r="AP262" i="8"/>
  <c r="AP269" i="8"/>
  <c r="AP296" i="8"/>
  <c r="AP313" i="8"/>
  <c r="AP366" i="8"/>
  <c r="AP374" i="8"/>
  <c r="AP377" i="8"/>
  <c r="AP391" i="8"/>
  <c r="AP401" i="8"/>
  <c r="AP406" i="8"/>
  <c r="AP415" i="8"/>
  <c r="AP418" i="8"/>
  <c r="AP379" i="8"/>
  <c r="AP385" i="8"/>
  <c r="AP393" i="8"/>
  <c r="AP400" i="8"/>
  <c r="AP403" i="8"/>
  <c r="AP18" i="8"/>
  <c r="AP63" i="8"/>
  <c r="AP74" i="8"/>
  <c r="AP95" i="8"/>
  <c r="AP136" i="8"/>
  <c r="AP140" i="8"/>
  <c r="AP189" i="8"/>
  <c r="AP207" i="8"/>
  <c r="AP211" i="8"/>
  <c r="AP24" i="8"/>
  <c r="AP76" i="8"/>
  <c r="AP102" i="8"/>
  <c r="AP123" i="8"/>
  <c r="AP157" i="8"/>
  <c r="AP174" i="8"/>
  <c r="AP192" i="8"/>
  <c r="AP213" i="8"/>
  <c r="AP217" i="8"/>
  <c r="AP225" i="8"/>
  <c r="AP32" i="8"/>
  <c r="AP41" i="8"/>
  <c r="AP44" i="8"/>
  <c r="AP47" i="8"/>
  <c r="AP91" i="8"/>
  <c r="AP101" i="8"/>
  <c r="AP108" i="8"/>
  <c r="AP142" i="8"/>
  <c r="AP156" i="8"/>
  <c r="AP163" i="8"/>
  <c r="AP172" i="8"/>
  <c r="AP219" i="8"/>
  <c r="AP252" i="8"/>
  <c r="AP279" i="8"/>
  <c r="AP305" i="8"/>
  <c r="AP331" i="8"/>
  <c r="AP335" i="8"/>
  <c r="AP368" i="8"/>
  <c r="AP376" i="8"/>
  <c r="AP397" i="8"/>
  <c r="AP414" i="8"/>
  <c r="AP417" i="8"/>
  <c r="AP9" i="8"/>
  <c r="BF45" i="7"/>
  <c r="AP43" i="8"/>
  <c r="AP77" i="8"/>
  <c r="AP146" i="8"/>
  <c r="BF20" i="7"/>
  <c r="BF60" i="7"/>
  <c r="BF69" i="7"/>
  <c r="AP161" i="8"/>
  <c r="BF15" i="7"/>
  <c r="AP36" i="8"/>
  <c r="AP81" i="8"/>
  <c r="BF90" i="7"/>
  <c r="AP23" i="8"/>
  <c r="BF48" i="7"/>
  <c r="AP39" i="8"/>
  <c r="AP50" i="8"/>
  <c r="AP55" i="8"/>
  <c r="AP68" i="8"/>
  <c r="AP94" i="8"/>
  <c r="AP175" i="8"/>
  <c r="AP235" i="8"/>
  <c r="BF61" i="7"/>
  <c r="AP10" i="8"/>
  <c r="AP30" i="8"/>
  <c r="AP65" i="8"/>
  <c r="AP112" i="8"/>
  <c r="AP155" i="8"/>
  <c r="AP178" i="8"/>
  <c r="AP204" i="8"/>
  <c r="AP86" i="8"/>
  <c r="AP8" i="8"/>
  <c r="AP58" i="8"/>
  <c r="BF156" i="7"/>
  <c r="BF18" i="7"/>
  <c r="BF57" i="7"/>
  <c r="AP99" i="8"/>
  <c r="AP118" i="8"/>
  <c r="AP122" i="8"/>
  <c r="BF147" i="7"/>
  <c r="BF63" i="7"/>
  <c r="AP87" i="8"/>
  <c r="AP100" i="8"/>
  <c r="AP105" i="8"/>
  <c r="AP143" i="8"/>
  <c r="AP214" i="8"/>
  <c r="AP247" i="8"/>
  <c r="AP165" i="8"/>
  <c r="AP194" i="8"/>
  <c r="AP220" i="8"/>
  <c r="BF150" i="7"/>
  <c r="AP111" i="8"/>
  <c r="BF78" i="7"/>
  <c r="AP141" i="8"/>
  <c r="AP162" i="8"/>
  <c r="AP183" i="8"/>
  <c r="AP228" i="8"/>
  <c r="BF75" i="7"/>
  <c r="AP126" i="8"/>
  <c r="AP133" i="8"/>
  <c r="AP29" i="8"/>
  <c r="AP46" i="8"/>
  <c r="BF54" i="7"/>
  <c r="AP80" i="8"/>
  <c r="BF66" i="7"/>
  <c r="BF72" i="7"/>
  <c r="AP106" i="8"/>
  <c r="AP13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tc={BF7B7B4E-4678-41A2-9FD8-8E8B1D2B7808}</author>
    <author>tc={70C2A448-CE5B-4233-A8F9-6525923624CA}</author>
    <author>tc={18668739-F697-4215-BABA-1D8786407FDC}</author>
  </authors>
  <commentList>
    <comment ref="M2" authorId="0" shapeId="0" xr:uid="{BF7B7B4E-4678-41A2-9FD8-8E8B1D2B7808}">
      <text>
        <t>[Threaded comment]
Your version of Excel allows you to read this threaded comment; however, any edits to it will get removed if the file is opened in a newer version of Excel. Learn more: https://go.microsoft.com/fwlink/?linkid=870924
Comment:
    @Nathaniel Teffo  - please see the formula here refers to external source which no longer exist. Please update?</t>
      </text>
    </comment>
    <comment ref="B208" authorId="1" shapeId="0" xr:uid="{70C2A448-CE5B-4233-A8F9-6525923624CA}">
      <text>
        <t>[Threaded comment]
Your version of Excel allows you to read this threaded comment; however, any edits to it will get removed if the file is opened in a newer version of Excel. Learn more: https://go.microsoft.com/fwlink/?linkid=870924
Comment:
    @Zakaria Kajee (DBUL) @Daniel Van Wyk (SM)  added NHLS from the list it is now GR applicable, it is audited internally
Reply:
    Yes, that is correct and it was included on MYAP.</t>
      </text>
    </comment>
    <comment ref="G210" authorId="2" shapeId="0" xr:uid="{18668739-F697-4215-BABA-1D8786407FDC}">
      <text>
        <t>[Threaded comment]
Your version of Excel allows you to read this threaded comment; however, any edits to it will get removed if the file is opened in a newer version of Excel. Learn more: https://go.microsoft.com/fwlink/?linkid=870924
Comment:
    @Daniel Van Wyk (SM) Made this social development but there is no MYAP called social development. Should make this other
Reply:
    Changed to “Safety and Security” as discussed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tc={7821D5A3-C334-456E-8336-612FC0B7A51B}</author>
    <author>tc={C5E5BD4F-671F-41B0-BD75-7B6BF586E0F0}</author>
  </authors>
  <commentList>
    <comment ref="B61" authorId="0" shapeId="0" xr:uid="{7821D5A3-C334-456E-8336-612FC0B7A51B}">
      <text>
        <t>[Threaded comment]
Your version of Excel allows you to read this threaded comment; however, any edits to it will get removed if the file is opened in a newer version of Excel. Learn more: https://go.microsoft.com/fwlink/?linkid=870924
Comment:
    Old auditee ID to be used</t>
      </text>
    </comment>
    <comment ref="E180" authorId="1" shapeId="0" xr:uid="{C5E5BD4F-671F-41B0-BD75-7B6BF586E0F0}">
      <text>
        <t>[Threaded comment]
Your version of Excel allows you to read this threaded comment; however, any edits to it will get removed if the file is opened in a newer version of Excel. Learn more: https://go.microsoft.com/fwlink/?linkid=870924
Comment:
    Used Transport and not infrastructure to align with other similar entities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tc={AD892D03-839A-4A8D-8BAD-A08119BBCCCF}</author>
    <author>tc={11AB975D-06B5-44C9-BC05-D9E8A2BBBD5A}</author>
    <author>tc={45AFEF5E-4432-4229-A5E0-A8C2F707B21B}</author>
    <author>tc={B12EFF5E-E947-4020-AFDB-1B2A191D9DF9}</author>
    <author>tc={54496E45-9765-410B-9A0A-81FB6DE4A3FA}</author>
    <author>tc={3C057028-9224-47BE-892A-512ACAC448DC}</author>
    <author>tc={5380BE0E-264F-4C9E-B4CE-B2472355BB22}</author>
    <author>tc={5441A869-9419-4918-A0D4-4F1F34D70E38}</author>
  </authors>
  <commentList>
    <comment ref="H29" authorId="0" shapeId="0" xr:uid="{AD892D03-839A-4A8D-8BAD-A08119BBCCCF}">
      <text>
        <t>[Threaded comment]
Your version of Excel allows you to read this threaded comment; however, any edits to it will get removed if the file is opened in a newer version of Excel. Learn more: https://go.microsoft.com/fwlink/?linkid=870924
Comment:
    @Daniel Van Wyk (SM) Pls look at this portfolio again - ICASA, SABC and a number of other entities including SITA should be her. You can also look at the dept website that is clear which auditees fit her
Reply:
    Agreed - there seems to be confusion overall with the previous different departments of communications. This was not updated on ABU verification listings though. We will make the changes.</t>
      </text>
    </comment>
    <comment ref="H102" authorId="1" shapeId="0" xr:uid="{11AB975D-06B5-44C9-BC05-D9E8A2BBBD5A}">
      <text>
        <t>[Threaded comment]
Your version of Excel allows you to read this threaded comment; however, any edits to it will get removed if the file is opened in a newer version of Excel. Learn more: https://go.microsoft.com/fwlink/?linkid=870924
Comment:
    @Nathaniel Teffo @Aasiya Noormahomed  - please see the changes to portfolio's in yellow and red text. These are incorrect on ASMIS and we need to update. You can also confirm with ABUs'. 
Reply:
    ASMIS has been updated</t>
      </text>
    </comment>
    <comment ref="S131" authorId="2" shapeId="0" xr:uid="{45AFEF5E-4432-4229-A5E0-A8C2F707B21B}">
      <text>
        <t>[Threaded comment]
Your version of Excel allows you to read this threaded comment; however, any edits to it will get removed if the file is opened in a newer version of Excel. Learn more: https://go.microsoft.com/fwlink/?linkid=870924
Comment:
    @Nathaniel Teffo I left note on slide for you to check this movement please 
Also check other movements over admin - thought this was automated
Reply:
    @Aasiya Noormahomed please check.
Reply:
    Regressed is correct - moved from clean in 2018-19 to unqualified with findings in 2023-24</t>
      </text>
    </comment>
    <comment ref="Q163" authorId="3" shapeId="0" xr:uid="{B12EFF5E-E947-4020-AFDB-1B2A191D9DF9}">
      <text>
        <t>[Threaded comment]
Your version of Excel allows you to read this threaded comment; however, any edits to it will get removed if the file is opened in a newer version of Excel. Learn more: https://go.microsoft.com/fwlink/?linkid=870924
Comment:
    No Comparatives included as departments are  not comparable.
Reply:
    @Daniel Van Wyk (SM) Why is this a new auditee? I do not understand your comment.</t>
      </text>
    </comment>
    <comment ref="Q164" authorId="4" shapeId="0" xr:uid="{54496E45-9765-410B-9A0A-81FB6DE4A3FA}">
      <text>
        <t>[Threaded comment]
Your version of Excel allows you to read this threaded comment; however, any edits to it will get removed if the file is opened in a newer version of Excel. Learn more: https://go.microsoft.com/fwlink/?linkid=870924
Comment:
    No Comparatives included as departments are  not comparable.</t>
      </text>
    </comment>
    <comment ref="S164" authorId="5" shapeId="0" xr:uid="{3C057028-9224-47BE-892A-512ACAC448DC}">
      <text>
        <t>[Threaded comment]
Your version of Excel allows you to read this threaded comment; however, any edits to it will get removed if the file is opened in a newer version of Excel. Learn more: https://go.microsoft.com/fwlink/?linkid=870924
Comment:
    No Comparatives included as departments are  not comparable.</t>
      </text>
    </comment>
    <comment ref="H181" authorId="6" shapeId="0" xr:uid="{5380BE0E-264F-4C9E-B4CE-B2472355BB22}">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Van Wyk (SM) is this correct - I thought they would be with tourism. Also noting others auditees included with comms which is incorrect portfolio. Please check
Reply:
    Both BrandSA and MDDA are entities reporting under the Presidency but deals with communications and media. This needs to be changed to The Presidency.
Reply:
    Apologies - correction to the previous response. GCIS is a dept in the presidency with MDDA and Brand SA reporting under it. We therefore have a Communications portfolio with 1 dept and 2 entities.</t>
      </text>
    </comment>
    <comment ref="H390" authorId="7" shapeId="0" xr:uid="{5441A869-9419-4918-A0D4-4F1F34D70E38}">
      <text>
        <t>[Threaded comment]
Your version of Excel allows you to read this threaded comment; however, any edits to it will get removed if the file is opened in a newer version of Excel. Learn more: https://go.microsoft.com/fwlink/?linkid=870924
Comment:
    @Daniel Van Wyk (SM)  in recent discussion with HoA she said SITA is wit communication and digital technology dept. Please check and correct
Reply:
    I see that the change on ASMIS on portfolio was processed on 18 August which was post our auditee verification review process to confirm portfolios. I will confirm on Monday with ICT who requested the change. Can't find any confirmation on the department's information that the change is valid.
Reply:
    @Daniel Van Wyk (SM) DCDT seems to be correct based on this link - we will just need to confirm effective date of change In portfolio 
https://nationalgovernment.co.za/units/view/187/state-information-technology-agency-sita#:~:text=The%20mission%20of%20the%20State,manner%2C%20contributing%20to%20citizen%20convenience.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tc={5ADD179D-07BA-4418-A589-2FCE531224F9}</author>
    <author>tc={D9CB7667-0BD2-431C-BDD7-1DC864865EDF}</author>
    <author>tc={9B12779C-E813-456B-88B0-23243A46628F}</author>
    <author>tc={931148C4-C096-4484-BF1B-6F386957B2CA}</author>
    <author>tc={DE6BD53D-6C8A-45DE-B0BF-0A6EB3F30BB4}</author>
  </authors>
  <commentList>
    <comment ref="M310" authorId="0" shapeId="0" xr:uid="{5ADD179D-07BA-4418-A589-2FCE531224F9}">
      <text>
        <t>[Threaded comment]
Your version of Excel allows you to read this threaded comment; however, any edits to it will get removed if the file is opened in a newer version of Excel. Learn more: https://go.microsoft.com/fwlink/?linkid=870924
Comment:
    ASMIS has been updated with this date, ABU captured the incorrect date
Reply:
    Thank you!</t>
      </text>
    </comment>
    <comment ref="Q332" authorId="1" shapeId="0" xr:uid="{D9CB7667-0BD2-431C-BDD7-1DC864865EDF}">
      <text>
        <t>[Threaded comment]
Your version of Excel allows you to read this threaded comment; however, any edits to it will get removed if the file is opened in a newer version of Excel. Learn more: https://go.microsoft.com/fwlink/?linkid=870924
Comment:
    @Aasiya Noormahomed @Nathaniel Teffo  - I've changed this to On Time as per my discussion with Zak. Where AFS were received late, and the audit is completed without raising the material non-compliance finding, the AFS submission should not be considered as late.
Pls remember this for MFMA as well.</t>
      </text>
    </comment>
    <comment ref="N495" authorId="2" shapeId="0" xr:uid="{9B12779C-E813-456B-88B0-23243A46628F}">
      <text>
        <t>[Threaded comment]
Your version of Excel allows you to read this threaded comment; however, any edits to it will get removed if the file is opened in a newer version of Excel. Learn more: https://go.microsoft.com/fwlink/?linkid=870924
Comment:
    Please ensure that the team remove the date from ASMIS as it is invalid.
Reply:
    Victor from ICT removed the date now 26/09/24</t>
      </text>
    </comment>
    <comment ref="Q495" authorId="3" shapeId="0" xr:uid="{931148C4-C096-4484-BF1B-6F386957B2CA}">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The AFS was received after the GR cut off date in Sept 2024, so removed the AFS received date
Reply:
    From my understanding, this should not be counted in the GR for analysis purposes. This is only considered in subsequent updates for outstanding audits. @Nathaniel Teffo - please confirm if we deal with this audits as AFS outstanding as at 31 August?
Reply:
    @Daniel Van Wyk (SM) I told @Aasiya Noormahomed to leave as it is, as mostly  in the GR we make reference outstanding as  at the GR date cut - off. Not much of the risk as for timely submission we don't separate from outstanding and late submission, I think for now or safe unless the GR cut off date changes.
Reply:
    The GR cut off date is 15/09/2024. AFS received date is 03/09/2024. Have added the updated date and now it is Late Submission and not outstanding. ASMIS still needs to be updated with this date</t>
      </text>
    </comment>
    <comment ref="Q681" authorId="4" shapeId="0" xr:uid="{DE6BD53D-6C8A-45DE-B0BF-0A6EB3F30BB4}">
      <text>
        <t>[Threaded comment]
Your version of Excel allows you to read this threaded comment; however, any edits to it will get removed if the file is opened in a newer version of Excel. Learn more: https://go.microsoft.com/fwlink/?linkid=870924
Comment:
    @Aasiya Noormahomed @Nathaniel Teffo  - I've made changes here to align to ASMIS. The information that was included here was incorrect and the AFS was in fact submitted on time. This will impact on the results.
Reply:
    On the ASMIS report drawn on 13 September 2024, the AFS received date in that report was 2024/04/02. Maybe when the ABU was capturing the audit outcomes etc. on ASMIS after the audit was finalised, they probably changed the AFS date to what it is currently on ASMIS 2024/03/31</t>
      </text>
    </comment>
  </commentList>
</comments>
</file>

<file path=xl/sharedStrings.xml><?xml version="1.0" encoding="utf-8"?>
<sst xmlns="http://schemas.openxmlformats.org/spreadsheetml/2006/main" count="208518" uniqueCount="1739">
  <si>
    <r>
      <rPr>
        <b/>
        <sz val="14"/>
        <color rgb="FF002060"/>
        <rFont val="Century Gothic"/>
        <family val="2"/>
      </rPr>
      <t>Annexure 5:</t>
    </r>
    <r>
      <rPr>
        <sz val="14"/>
        <color rgb="FF002060"/>
        <rFont val="Century Gothic"/>
        <family val="2"/>
      </rPr>
      <t xml:space="preserve"> </t>
    </r>
    <r>
      <rPr>
        <i/>
        <sz val="14"/>
        <color rgb="FF002060"/>
        <rFont val="Century Gothic"/>
        <family val="2"/>
      </rPr>
      <t>High-impact auditees - audit outcomes and key results</t>
    </r>
  </si>
  <si>
    <t/>
  </si>
  <si>
    <t>Number</t>
  </si>
  <si>
    <t>Auditee</t>
  </si>
  <si>
    <t>Overall audit outcomes</t>
  </si>
  <si>
    <t>Timely submissions</t>
  </si>
  <si>
    <t>Quality of financial statements submitted for auditing</t>
  </si>
  <si>
    <t>Qualiity of publiished Finacial statements</t>
  </si>
  <si>
    <t>Quality of submitted performance reports</t>
  </si>
  <si>
    <t>Quality of published 
performance reports</t>
  </si>
  <si>
    <t>Material findings on compliance with key legislation</t>
  </si>
  <si>
    <t>Auditee ID</t>
  </si>
  <si>
    <t>Category</t>
  </si>
  <si>
    <t>Opinion</t>
  </si>
  <si>
    <t>Movement</t>
  </si>
  <si>
    <t>Department of Basic Education</t>
  </si>
  <si>
    <t xml:space="preserve">Education, Skills development and employment </t>
  </si>
  <si>
    <t>Unqualified with findings</t>
  </si>
  <si>
    <t>Unchanged</t>
  </si>
  <si>
    <t>Yes</t>
  </si>
  <si>
    <t>N</t>
  </si>
  <si>
    <t>Unqualified</t>
  </si>
  <si>
    <t>A</t>
  </si>
  <si>
    <t>R</t>
  </si>
  <si>
    <t>Department on Higher Education and Training</t>
  </si>
  <si>
    <t>Department of Employment and Labour</t>
  </si>
  <si>
    <t>Qualified</t>
  </si>
  <si>
    <t>Regressed</t>
  </si>
  <si>
    <t>Education</t>
  </si>
  <si>
    <t>Improved</t>
  </si>
  <si>
    <t>Agricultural Sector Education and Training Authority</t>
  </si>
  <si>
    <t>Banking Sector Education and Training Authority</t>
  </si>
  <si>
    <t>Boland TVET College</t>
  </si>
  <si>
    <t>Unqualified with no findings</t>
  </si>
  <si>
    <t>Buffalo City TVET College</t>
  </si>
  <si>
    <t>Capricorn TVET College</t>
  </si>
  <si>
    <t>Central Johannesburg TVET College</t>
  </si>
  <si>
    <t>Chemical Industries Education and Training Authority</t>
  </si>
  <si>
    <t>Coastal TVET College</t>
  </si>
  <si>
    <t>Audit not finalised at legislated date</t>
  </si>
  <si>
    <t>Late</t>
  </si>
  <si>
    <t>College of Cape Town (TVET)</t>
  </si>
  <si>
    <t>Construction Education and Training Authority</t>
  </si>
  <si>
    <t>Culture, Arts, Tourism, Hospitality and Sports Education and Training Authority</t>
  </si>
  <si>
    <t>East Cape Midlands TVET College</t>
  </si>
  <si>
    <t>Education, Training and Development Practices Sector Education and Training Authority</t>
  </si>
  <si>
    <t>Ehlanzeni TVET College</t>
  </si>
  <si>
    <t>Ekurhuleni East TVET College</t>
  </si>
  <si>
    <t>Ekurhuleni West TVET College</t>
  </si>
  <si>
    <t>Elangeni TVET College</t>
  </si>
  <si>
    <t>Energy and Water Sector Education and Training Authority</t>
  </si>
  <si>
    <t>Esayidi TVET College</t>
  </si>
  <si>
    <t>False Bay TVET College</t>
  </si>
  <si>
    <t>Fibre Processing Manufacturing Sector Education and Training Authority</t>
  </si>
  <si>
    <t>Finance and Accounting Services Sector Education Training Authority</t>
  </si>
  <si>
    <t>Flavius Mareka TVET College</t>
  </si>
  <si>
    <t>Food and Beverages Manufacturing Industry Sector Education Training Authority</t>
  </si>
  <si>
    <t>Gert Sibande TVET College</t>
  </si>
  <si>
    <t>Goldfields TVET College</t>
  </si>
  <si>
    <t>Health and Welfare Sector Education and Training Authority</t>
  </si>
  <si>
    <t>Ikhala TVET College</t>
  </si>
  <si>
    <t>Ingwe TVET College</t>
  </si>
  <si>
    <t>Insurance Sector Education and Training Authority</t>
  </si>
  <si>
    <t>King Hintsa TVET College</t>
  </si>
  <si>
    <t>King Sabatha Dalindyebo TVET College</t>
  </si>
  <si>
    <t>Lephalale TVET College</t>
  </si>
  <si>
    <t>Letaba TVET College</t>
  </si>
  <si>
    <t>Local Government Education and Training Authority</t>
  </si>
  <si>
    <t>Lovedale TVET College</t>
  </si>
  <si>
    <t>Majuba TVET College</t>
  </si>
  <si>
    <t>Maluti TVET College</t>
  </si>
  <si>
    <t>Manufacturing Engineering and Related Services Education and Training Authority</t>
  </si>
  <si>
    <t>Media, Information and Communication Technologies Sector Education and Training Authority</t>
  </si>
  <si>
    <t>Mnambithi TVET College</t>
  </si>
  <si>
    <t>Mopani South East TVET College</t>
  </si>
  <si>
    <t>Motheo TVET College</t>
  </si>
  <si>
    <t>Mthashana TVET College</t>
  </si>
  <si>
    <t>National Student Financial Aid Scheme</t>
  </si>
  <si>
    <t>Nkangala TVET College</t>
  </si>
  <si>
    <t>Northern Cape Rural TVET College</t>
  </si>
  <si>
    <t>Northern Cape Urban TVET College</t>
  </si>
  <si>
    <t>Northlink TVET College</t>
  </si>
  <si>
    <t>Orbit TVET College</t>
  </si>
  <si>
    <t>Port Elizabeth TVET College</t>
  </si>
  <si>
    <t>Public Service Sector Education and Training Authority</t>
  </si>
  <si>
    <t>Quality Council for Trades and Occupations</t>
  </si>
  <si>
    <t>Safety and Security Sector Education and Training Authority</t>
  </si>
  <si>
    <t>Sedibeng TVET College</t>
  </si>
  <si>
    <t>Sekhukhune TVET College</t>
  </si>
  <si>
    <t>Services Sector Education and Training Authority</t>
  </si>
  <si>
    <t>South African Qualifications Authority</t>
  </si>
  <si>
    <t>South Cape TVET College</t>
  </si>
  <si>
    <t>South West Gauteng TVET College</t>
  </si>
  <si>
    <t>Taletso TVET College</t>
  </si>
  <si>
    <t>Disclaimer</t>
  </si>
  <si>
    <t>Thekwini TVET College</t>
  </si>
  <si>
    <t>Transport Education and Training Authority</t>
  </si>
  <si>
    <t>Tshwane North TVET College</t>
  </si>
  <si>
    <t>Tshwane South TVET College</t>
  </si>
  <si>
    <t>Umfolozi TVET College</t>
  </si>
  <si>
    <t>Umgungundlovu TVET College</t>
  </si>
  <si>
    <t>Vhembe TVET College</t>
  </si>
  <si>
    <t>Vuselela TVET College</t>
  </si>
  <si>
    <t>Waterberg TVET College</t>
  </si>
  <si>
    <t>West Coast TVET College</t>
  </si>
  <si>
    <t>Western TVET College</t>
  </si>
  <si>
    <t>Wholesale and Retail Sector Education and Training Authority</t>
  </si>
  <si>
    <t>Department of Mineral and Petroleum Resources</t>
  </si>
  <si>
    <t>Energy</t>
  </si>
  <si>
    <t>African Exploration Mining and Finance Corporation</t>
  </si>
  <si>
    <t>Avedia Energy</t>
  </si>
  <si>
    <t>New auditee</t>
  </si>
  <si>
    <t>CEF</t>
  </si>
  <si>
    <t>CEF Trading SOC Ltd</t>
  </si>
  <si>
    <t>Council for Geoscience</t>
  </si>
  <si>
    <t>Gammatec NDT Supplies</t>
  </si>
  <si>
    <t>National Energy Regulator of South Africa</t>
  </si>
  <si>
    <t>National Nuclear Regulator</t>
  </si>
  <si>
    <t>NTP Radioisotopes</t>
  </si>
  <si>
    <t>Pelchem</t>
  </si>
  <si>
    <t>Petroleum Agency of South Africa</t>
  </si>
  <si>
    <t>SFF Association</t>
  </si>
  <si>
    <t>South African National Energy Development Institute</t>
  </si>
  <si>
    <t>The Petroleum Oil and Gas Corporation</t>
  </si>
  <si>
    <t>The South African Nuclear Energy Corporation</t>
  </si>
  <si>
    <t>South African National Biodiversity Institute (SANBI)</t>
  </si>
  <si>
    <t>Environmental Sustainability</t>
  </si>
  <si>
    <t>South African National Parks</t>
  </si>
  <si>
    <t>South African Weather Services</t>
  </si>
  <si>
    <t>Western Cape Nature Conservation Board</t>
  </si>
  <si>
    <t>Department of Agriculture, Environmental Affairs, Rural Development  and Land Reform - NC</t>
  </si>
  <si>
    <t xml:space="preserve">Environmental sustainability </t>
  </si>
  <si>
    <t>Agriculture, Rural Development, Land and Environmental Affairs</t>
  </si>
  <si>
    <t>Economic Development, Environmental Affairs and Tourism</t>
  </si>
  <si>
    <t>Department of Forestry, Fisheries and the Environment</t>
  </si>
  <si>
    <t>Economic Development, Environment and Tourism</t>
  </si>
  <si>
    <t>Economic Development, Environment, Conservation and Tourism</t>
  </si>
  <si>
    <t>Economic, Small Business Development, Tourism and Environmental Affairs</t>
  </si>
  <si>
    <t>Environmental Affairs and Development Planning</t>
  </si>
  <si>
    <t>Agriculture and Rural Development</t>
  </si>
  <si>
    <t>National Department of Trade, Industry and Competition</t>
  </si>
  <si>
    <t xml:space="preserve">Financial sustainability </t>
  </si>
  <si>
    <t>National Treasury</t>
  </si>
  <si>
    <t>Development Bank of Southern Africa</t>
  </si>
  <si>
    <t>Land and Agricultural Bank of South Africa</t>
  </si>
  <si>
    <t>Land Bank Insurance</t>
  </si>
  <si>
    <t>Land Bank Life Insurance</t>
  </si>
  <si>
    <t>National Lotteries Commission</t>
  </si>
  <si>
    <t>National Youth Development Agency</t>
  </si>
  <si>
    <t>South African Revenue Services (Own Account)</t>
  </si>
  <si>
    <t>Department of Health</t>
  </si>
  <si>
    <t>Health</t>
  </si>
  <si>
    <t>Health and Wellness</t>
  </si>
  <si>
    <t>National Health Laboratory Service</t>
  </si>
  <si>
    <t>South African Health Products Regulatory Authority</t>
  </si>
  <si>
    <t>Cooperative Governance, Human Settlements and Traditional Affairs</t>
  </si>
  <si>
    <t>Human Settlements</t>
  </si>
  <si>
    <t>Co-Operative Governance, Human Settlements and Traditional Affairs</t>
  </si>
  <si>
    <t>Department of Agriculture, Land Reform and Rural Development</t>
  </si>
  <si>
    <t>Department of Human Settlements</t>
  </si>
  <si>
    <t>Human Settlement</t>
  </si>
  <si>
    <t>Housing Development Agency</t>
  </si>
  <si>
    <t>Human settlements</t>
  </si>
  <si>
    <t>National Home Builders Registration Council</t>
  </si>
  <si>
    <t>Deeds Registration Trading Account</t>
  </si>
  <si>
    <t>Department of Public Works and Infrastructure</t>
  </si>
  <si>
    <t>Infrastructure</t>
  </si>
  <si>
    <t>Infrastructure Development</t>
  </si>
  <si>
    <t>Public Works</t>
  </si>
  <si>
    <t>Public Works and Infrastructure</t>
  </si>
  <si>
    <t>Public Works and Roads</t>
  </si>
  <si>
    <t>Public Works, Roads and Infrastructure</t>
  </si>
  <si>
    <t>Roads and Public Works</t>
  </si>
  <si>
    <t>Construction Industry Development Board</t>
  </si>
  <si>
    <t>Independent Development Trust</t>
  </si>
  <si>
    <t>Property Management Trading Entity</t>
  </si>
  <si>
    <t>Public Works, Roads and Transport</t>
  </si>
  <si>
    <t xml:space="preserve">Infrastructure </t>
  </si>
  <si>
    <t>Air Chefs</t>
  </si>
  <si>
    <t>Other key public entity</t>
  </si>
  <si>
    <t>Alexkor</t>
  </si>
  <si>
    <t>No</t>
  </si>
  <si>
    <t>Compensation Fund</t>
  </si>
  <si>
    <t>Denel</t>
  </si>
  <si>
    <t>Denel Vehicles Systems</t>
  </si>
  <si>
    <t>Komatiland Forests</t>
  </si>
  <si>
    <t>Mango Airlines</t>
  </si>
  <si>
    <t>Postbank</t>
  </si>
  <si>
    <t>Public Investment Corporation</t>
  </si>
  <si>
    <t>SAA Technical</t>
  </si>
  <si>
    <t>South African Airways</t>
  </si>
  <si>
    <t>South African Broadcasting Corporation</t>
  </si>
  <si>
    <t>South African Forestry Company</t>
  </si>
  <si>
    <t>South African Post Office</t>
  </si>
  <si>
    <t>South African Social Security Agency (SASSA)</t>
  </si>
  <si>
    <t>Unemployment Insurance Fund</t>
  </si>
  <si>
    <t>Department of Correctional Services</t>
  </si>
  <si>
    <t>Safety and Security</t>
  </si>
  <si>
    <t>Department of Defence</t>
  </si>
  <si>
    <t>Department of Home Affairs</t>
  </si>
  <si>
    <t>Department of Justice and Constitutional Development</t>
  </si>
  <si>
    <t>Department of Police</t>
  </si>
  <si>
    <t>Department of Social Development</t>
  </si>
  <si>
    <t>Independent Police Investigative Directorate</t>
  </si>
  <si>
    <t>Border Management Authority</t>
  </si>
  <si>
    <t>State Information Technology Agency</t>
  </si>
  <si>
    <t>Armaments Corporation of South Africa</t>
  </si>
  <si>
    <t xml:space="preserve">Safety and security </t>
  </si>
  <si>
    <t>Community Safety and Transport Management</t>
  </si>
  <si>
    <t>Transport</t>
  </si>
  <si>
    <t>Community Safety, Roads and Transport</t>
  </si>
  <si>
    <t>Department of Transport</t>
  </si>
  <si>
    <t>Roads and Transport</t>
  </si>
  <si>
    <t>Transport and Community Safety</t>
  </si>
  <si>
    <t>Transport, Safety and Liaison</t>
  </si>
  <si>
    <t>Mobility</t>
  </si>
  <si>
    <t>Airports Company South Africa</t>
  </si>
  <si>
    <t>Driving Licence Card Account</t>
  </si>
  <si>
    <t>Passenger Rail Agency of South Africa</t>
  </si>
  <si>
    <t>Road Accident Fund</t>
  </si>
  <si>
    <t>Road Traffic Infringement Agency</t>
  </si>
  <si>
    <t>Road Traffic Management Corporation</t>
  </si>
  <si>
    <t>Roads Agency Limpopo</t>
  </si>
  <si>
    <t>The South African National Roads Agency</t>
  </si>
  <si>
    <t>Transnet</t>
  </si>
  <si>
    <t>Department of Water and Sanitation</t>
  </si>
  <si>
    <t>Water and sanitation</t>
  </si>
  <si>
    <t>Trans-Caledon Tunnel Authority</t>
  </si>
  <si>
    <t>Water Trading Entity</t>
  </si>
  <si>
    <t>Legend 
(audit outcomes)</t>
  </si>
  <si>
    <t>Qualified with findings</t>
  </si>
  <si>
    <t>Adverse with findings</t>
  </si>
  <si>
    <t>Disclaimed with findings</t>
  </si>
  <si>
    <t>Legend (findings)</t>
  </si>
  <si>
    <t>Prior finding addressed
(A)</t>
  </si>
  <si>
    <t>New finding
(N)</t>
  </si>
  <si>
    <t>Repeat finding
(R)</t>
  </si>
  <si>
    <t>Movement in audit outcomes and quality of published financial statements</t>
  </si>
  <si>
    <t>Timely submission of
financial statements</t>
  </si>
  <si>
    <t>Quality of published financial statements</t>
  </si>
  <si>
    <t>Quality of performance reports submitted for auditing</t>
  </si>
  <si>
    <t>Department of Mineral Resources and Energy</t>
  </si>
  <si>
    <t>Environmental sustainability</t>
  </si>
  <si>
    <t>Economic Development, Environmental Affairs and Tourism - Eastern Cape</t>
  </si>
  <si>
    <t>Economic Development, Environmental Affairs and Tourism - KwaZulu-Natal</t>
  </si>
  <si>
    <t>Environmental Affairs and Development Planning - Western Cape</t>
  </si>
  <si>
    <t>Agriculture and Rural Development - Gauteng</t>
  </si>
  <si>
    <t>Agriculture, Rural Development, Land and Environmental Affairs - Mpumalanga</t>
  </si>
  <si>
    <t>Economic Development, Environment and Tourism - Limpopo</t>
  </si>
  <si>
    <t>Economic Development, Environment, Conservation and Tourism - North West</t>
  </si>
  <si>
    <t>Agriculture, Environmental Affairs, Rural Development  and Land Reform - Northern Cape</t>
  </si>
  <si>
    <t>Financial sustainability</t>
  </si>
  <si>
    <t>Department of Trade, Industry and Competition</t>
  </si>
  <si>
    <t>Health and Wellness - Western Cape</t>
  </si>
  <si>
    <t>Health - Gauteng</t>
  </si>
  <si>
    <t>Health - KwaZulu-Natal</t>
  </si>
  <si>
    <t>Health - Limpopo</t>
  </si>
  <si>
    <t>Health - Mpumalanga</t>
  </si>
  <si>
    <t>Health - North West</t>
  </si>
  <si>
    <t>Health - Eastern Cape</t>
  </si>
  <si>
    <t>Health - Free State</t>
  </si>
  <si>
    <t>Health - Northern Cape</t>
  </si>
  <si>
    <t>Cooperative Governance, Human Settlements and Traditional Affairs - Limpopo</t>
  </si>
  <si>
    <t>Co-Operative Governance, Human Settlements and Traditional Affairs - Northern Cape</t>
  </si>
  <si>
    <t>Human Settlement - Mpumalanga</t>
  </si>
  <si>
    <t>Human Settlements - Eastern Cape</t>
  </si>
  <si>
    <t>Human Settlements - Gauteng</t>
  </si>
  <si>
    <t>Human Settlements - KwaZulu-Natal</t>
  </si>
  <si>
    <t>Human Settlements - Free State</t>
  </si>
  <si>
    <t>Human Settlements - North West</t>
  </si>
  <si>
    <t>Infrastructure - Western Cape</t>
  </si>
  <si>
    <t>Infrastructure Development - Gauteng</t>
  </si>
  <si>
    <t>Public Works - Eastern Cape</t>
  </si>
  <si>
    <t>Public Works - KwaZulu-Natal</t>
  </si>
  <si>
    <t>Public Works and Infrastructure - Free State</t>
  </si>
  <si>
    <t>Public Works and Roads - North West</t>
  </si>
  <si>
    <t>Public Works, Roads and Transport - Mpumalanga</t>
  </si>
  <si>
    <t>Public Works, Roads and Infrastructure - Limpopo</t>
  </si>
  <si>
    <t>Roads and Public Works - Northern Cape</t>
  </si>
  <si>
    <t>Other key public entities</t>
  </si>
  <si>
    <t>Safety and security</t>
  </si>
  <si>
    <t>Skills development and employment</t>
  </si>
  <si>
    <t>Education - Gauteng</t>
  </si>
  <si>
    <t>Education - Free State</t>
  </si>
  <si>
    <t>Education - Mpumalanga</t>
  </si>
  <si>
    <t>Education - Northern Cape</t>
  </si>
  <si>
    <t>Education - Western Cape</t>
  </si>
  <si>
    <t>Education - Eastern Cape</t>
  </si>
  <si>
    <t>Education - KwaZulu-Natal</t>
  </si>
  <si>
    <t>Education - Limpopo</t>
  </si>
  <si>
    <t>Education - North West</t>
  </si>
  <si>
    <t>Community Safety and Transport Management - North West</t>
  </si>
  <si>
    <t>Mobility - Western Cape</t>
  </si>
  <si>
    <t>Roads and Transport - Gauteng</t>
  </si>
  <si>
    <t>Transport - Eastern Cape</t>
  </si>
  <si>
    <t>Transport - KwaZulu-Natal</t>
  </si>
  <si>
    <t>Transport and Community Safety - Limpopo</t>
  </si>
  <si>
    <t>Transport, Safety and Liaison - Northern Cape</t>
  </si>
  <si>
    <t>Community Safety, Roads and Transport - Free State</t>
  </si>
  <si>
    <t>Adverse</t>
  </si>
  <si>
    <t>BU</t>
  </si>
  <si>
    <t>Auditee type</t>
  </si>
  <si>
    <t>Small auditee status</t>
  </si>
  <si>
    <t>MYAP category as per 2023-24 assessment - all categories</t>
  </si>
  <si>
    <t>MYAP category as per 2024-25 GR - main categories</t>
  </si>
  <si>
    <t>Reason for inclusion/exclusion</t>
  </si>
  <si>
    <t>Additional comment</t>
  </si>
  <si>
    <t>Suggested for 24- 25 HI - PFMA 24-25 GR</t>
  </si>
  <si>
    <t>Proposed removals or additions</t>
  </si>
  <si>
    <t>Checking the auditee is  still GR applicable</t>
  </si>
  <si>
    <t>Motivation for inclusion</t>
  </si>
  <si>
    <t>National E</t>
  </si>
  <si>
    <t>National Department</t>
  </si>
  <si>
    <t>PY HI &amp; MYAP auditee</t>
  </si>
  <si>
    <t>Not applicable - Taken from previus year list</t>
  </si>
  <si>
    <t xml:space="preserve">African Exploration Mining and Finance Corporation </t>
  </si>
  <si>
    <t>Schedule 2/Subsidiary</t>
  </si>
  <si>
    <t>MYAP - Not PY HI</t>
  </si>
  <si>
    <t>Western Cape</t>
  </si>
  <si>
    <t>CEF (SOC) Limited</t>
  </si>
  <si>
    <t>Gauteng</t>
  </si>
  <si>
    <t>The South African Nuclear Energy Corporation SOC Limited</t>
  </si>
  <si>
    <t>PY HI - Not on MYAP KPE</t>
  </si>
  <si>
    <t>Schedule 3A/Subsidiary</t>
  </si>
  <si>
    <t>National D</t>
  </si>
  <si>
    <t>Schedule 3C/Subsidiary</t>
  </si>
  <si>
    <t>Provincial Department</t>
  </si>
  <si>
    <t>Mpumalanga</t>
  </si>
  <si>
    <t>Northern Cape</t>
  </si>
  <si>
    <t>Limpopo</t>
  </si>
  <si>
    <t>Was both Financial sustainability and Environmental per Tini list- defaulted to Environmental to align to PY classification</t>
  </si>
  <si>
    <t>North West</t>
  </si>
  <si>
    <t>Eastern Cape</t>
  </si>
  <si>
    <t>KwaZulu-Natal</t>
  </si>
  <si>
    <t>Free State</t>
  </si>
  <si>
    <t>National B</t>
  </si>
  <si>
    <t>National A</t>
  </si>
  <si>
    <t>Land &amp; Agricultural Bank of SA</t>
  </si>
  <si>
    <t xml:space="preserve">Was both Financial sustainability and CI per Tini list- defaulted to Financial to align to PY classification and considering we don’t include CI's separately </t>
  </si>
  <si>
    <t>SARS - Own Accounts</t>
  </si>
  <si>
    <t>Department of Health - EC</t>
  </si>
  <si>
    <t>Gauteng Department of Health</t>
  </si>
  <si>
    <t>Health - FS</t>
  </si>
  <si>
    <t>Health - KZN</t>
  </si>
  <si>
    <t>Health - LP</t>
  </si>
  <si>
    <t>Health - MP</t>
  </si>
  <si>
    <t>Health - NC</t>
  </si>
  <si>
    <t>Health - NW</t>
  </si>
  <si>
    <t>Health - WC</t>
  </si>
  <si>
    <t xml:space="preserve"> Human Settlements</t>
  </si>
  <si>
    <t>Changed to Infrastructure development to align to PY</t>
  </si>
  <si>
    <t>National F</t>
  </si>
  <si>
    <t>Trading Entity</t>
  </si>
  <si>
    <t xml:space="preserve">Grouping as Infrastructure per PY </t>
  </si>
  <si>
    <t>Gauteng Department of Infrastructure Development</t>
  </si>
  <si>
    <t>Infrastructure - WC</t>
  </si>
  <si>
    <t>PY HI &amp; MYAP auditees- new auditee</t>
  </si>
  <si>
    <t>Public Works - EC</t>
  </si>
  <si>
    <t>Public Works - KZN</t>
  </si>
  <si>
    <t>Public Works and Infrastructure - FS</t>
  </si>
  <si>
    <t>Public Works and Roads - NW</t>
  </si>
  <si>
    <t>Public Works, Roads and Infrastructure - LP</t>
  </si>
  <si>
    <t>Roads and Public Works - NC</t>
  </si>
  <si>
    <t>Public Works, Roads and Transport - MP</t>
  </si>
  <si>
    <t>Alexkor Limited</t>
  </si>
  <si>
    <t>Denel SOC Limited</t>
  </si>
  <si>
    <t>Public Investment Corporation Limited</t>
  </si>
  <si>
    <t>Schedule 3B/Subsidiary</t>
  </si>
  <si>
    <t>South African Airways SOC Limited</t>
  </si>
  <si>
    <t>South African Broadcasting Corporation (SABC)</t>
  </si>
  <si>
    <t>South African Forestry Company SOC Limited</t>
  </si>
  <si>
    <t>South African Post Office Limited</t>
  </si>
  <si>
    <t>South African Social Security Agency</t>
  </si>
  <si>
    <t>National C</t>
  </si>
  <si>
    <t xml:space="preserve">Border Management Authority (BMA) </t>
  </si>
  <si>
    <t>MYAP - Not PY HI - new auditee</t>
  </si>
  <si>
    <t>Department of Justice &amp; Constitutional Development</t>
  </si>
  <si>
    <t>Armaments Corporation of SA Ltd</t>
  </si>
  <si>
    <t xml:space="preserve">Banking Sector Education and Training Authority </t>
  </si>
  <si>
    <t>HE Institution</t>
  </si>
  <si>
    <t>Department of Higher Education and Training</t>
  </si>
  <si>
    <t>Education - EC</t>
  </si>
  <si>
    <t>Education - FS</t>
  </si>
  <si>
    <t>Education - KZN</t>
  </si>
  <si>
    <t>Education - LP</t>
  </si>
  <si>
    <t>Education - MP</t>
  </si>
  <si>
    <t>Education - NC</t>
  </si>
  <si>
    <t>Education - NW</t>
  </si>
  <si>
    <t>Education - WC</t>
  </si>
  <si>
    <t>Food &amp; Beverages Manufacturing Industry (FOODBEV)</t>
  </si>
  <si>
    <t>Gauteng Department of Education</t>
  </si>
  <si>
    <t xml:space="preserve">Safety and Security Sector Education and Training Authority </t>
  </si>
  <si>
    <t>Service Sector Education and Training Authority</t>
  </si>
  <si>
    <t>Airports Company South Africa (ACSA)</t>
  </si>
  <si>
    <t>Passenger Rail Agency of SA</t>
  </si>
  <si>
    <t>Community Safety and Transport Management - NW</t>
  </si>
  <si>
    <t>Department of Transport - EC</t>
  </si>
  <si>
    <t>Gauteng Department of Roads and Transport</t>
  </si>
  <si>
    <t>Mobility - WC</t>
  </si>
  <si>
    <t>South African National Roads Agency Limited (SANRAL )</t>
  </si>
  <si>
    <t>Transnet SOC Limited</t>
  </si>
  <si>
    <t xml:space="preserve">Change from PY </t>
  </si>
  <si>
    <t>Transport - KZN</t>
  </si>
  <si>
    <t>Transport and Community Safety - LP</t>
  </si>
  <si>
    <t>Transport,Safety and Liaison - NC</t>
  </si>
  <si>
    <t>Changed to used the full term Water and Sanitation to align to PY</t>
  </si>
  <si>
    <t xml:space="preserve">SOE/Subsidiary </t>
  </si>
  <si>
    <t>New addition</t>
  </si>
  <si>
    <t>Subsidiary of SFF, which is currently on list and it fall within the energy portfolio which is current MYAP theme</t>
  </si>
  <si>
    <t>Subsidiary of CEF, which is currently on list and it fall within the energy portfolio which is current MYAP theme</t>
  </si>
  <si>
    <t>It falls within Health portforlio</t>
  </si>
  <si>
    <t>Audit Year: 2024/2025</t>
  </si>
  <si>
    <t>Movements</t>
  </si>
  <si>
    <t>High impact</t>
  </si>
  <si>
    <t>Non- AGSA</t>
  </si>
  <si>
    <t>Dormant</t>
  </si>
  <si>
    <t>Audit opinions</t>
  </si>
  <si>
    <t>2023-24</t>
  </si>
  <si>
    <t>First level ranking</t>
  </si>
  <si>
    <t>Second level ranking</t>
  </si>
  <si>
    <t>unchanged</t>
  </si>
  <si>
    <t>Legend (Audit outcomes)</t>
  </si>
  <si>
    <t>Legend (Findings)</t>
  </si>
  <si>
    <t>Page 1 of 1</t>
  </si>
  <si>
    <t>Auditee Type</t>
  </si>
  <si>
    <t>Municipal district</t>
  </si>
  <si>
    <t>Audit Engagement</t>
  </si>
  <si>
    <t>Location</t>
  </si>
  <si>
    <t>Sector</t>
  </si>
  <si>
    <t>Portfolio</t>
  </si>
  <si>
    <t>Cluster</t>
  </si>
  <si>
    <t>AFS Received</t>
  </si>
  <si>
    <t>Audit Report Issued</t>
  </si>
  <si>
    <t>Auditee category</t>
  </si>
  <si>
    <t>Filter</t>
  </si>
  <si>
    <t>Amatola Water Board</t>
  </si>
  <si>
    <t>Financial Audit</t>
  </si>
  <si>
    <t>Ntnl</t>
  </si>
  <si>
    <t>EC</t>
  </si>
  <si>
    <t>Water and Sanitation</t>
  </si>
  <si>
    <t>Economic sectors, Investment, employment and infra</t>
  </si>
  <si>
    <t>On time</t>
  </si>
  <si>
    <t>Amazwi South African Museum of Literature</t>
  </si>
  <si>
    <t>Sport, Arts and Culture</t>
  </si>
  <si>
    <t>Social Protection, Community and Human Dev</t>
  </si>
  <si>
    <t>Financially unqualified with no findings on predetermined objectives or compliance with laws and regulations</t>
  </si>
  <si>
    <t>Buffalo City Metro</t>
  </si>
  <si>
    <t>Higher Education and Training</t>
  </si>
  <si>
    <t>Public entities</t>
  </si>
  <si>
    <t>COEGA Development Corporation (Pty) Ltd</t>
  </si>
  <si>
    <t>Schedule 3D/Subsidiary</t>
  </si>
  <si>
    <t>Department of Community Safety - EC</t>
  </si>
  <si>
    <t>Community Safety and Liaison</t>
  </si>
  <si>
    <t>Financially unqualified with findings on predetermined objectives and/or compliance with laws and regulations</t>
  </si>
  <si>
    <t>Departments</t>
  </si>
  <si>
    <t>Department of CoOperative Governance and Traditional Affairs - EC</t>
  </si>
  <si>
    <t>Cogta</t>
  </si>
  <si>
    <t>Department of Economic Development, Environmental Affairs and Tourism</t>
  </si>
  <si>
    <t>Environmental Affairs, Tourism and Economic Dev</t>
  </si>
  <si>
    <t>Department of Human Settlements - EC</t>
  </si>
  <si>
    <t>Department of Rural Development and Agrarian Reform</t>
  </si>
  <si>
    <t>Agriculture and Land</t>
  </si>
  <si>
    <t>Department of Social Development - EC</t>
  </si>
  <si>
    <t>Social Development</t>
  </si>
  <si>
    <t>Department of Sport, Recreation, Arts &amp; Culture - EC</t>
  </si>
  <si>
    <t>Sports, Arts and Culture</t>
  </si>
  <si>
    <t>East London Industrial Development Zone Corporation</t>
  </si>
  <si>
    <t>Eastern Cape Development Corporation</t>
  </si>
  <si>
    <t>Eastern Cape Gambling and Betting Board</t>
  </si>
  <si>
    <t>Eastern Cape Government Fleet Management Services</t>
  </si>
  <si>
    <t>Eastern Cape Liquor Board</t>
  </si>
  <si>
    <t>Eastern Cape Parks and Tourism Agency</t>
  </si>
  <si>
    <t>Eastern Cape Provincial Arts and Culture Council</t>
  </si>
  <si>
    <t>Eastern Cape Rural Development Agency</t>
  </si>
  <si>
    <t>Eastern CapeSocio-Economic Consultative Council</t>
  </si>
  <si>
    <t>Mandela Bay Theatre Complex</t>
  </si>
  <si>
    <t>Mayibuye Transport Corporation</t>
  </si>
  <si>
    <t>Nelson Mandela Museum: Mthatha</t>
  </si>
  <si>
    <t>Office of the Premier - EC</t>
  </si>
  <si>
    <t>Office of the Premier</t>
  </si>
  <si>
    <t>Provincial Legislature - EC</t>
  </si>
  <si>
    <t>Parliament and Provincial legislature</t>
  </si>
  <si>
    <t>Legislature</t>
  </si>
  <si>
    <t>Provincial Revenue Fund - EC</t>
  </si>
  <si>
    <t>Revenue Fund</t>
  </si>
  <si>
    <t>Treasury</t>
  </si>
  <si>
    <t>Provincial Treasury - EC</t>
  </si>
  <si>
    <t>Provincial Treasury (Consolidation of Prov Depts) - EC</t>
  </si>
  <si>
    <t>National and Provincial Consolidation</t>
  </si>
  <si>
    <t>Provincial Treasury (Consolidation of Prov PE) - EC</t>
  </si>
  <si>
    <t>SA Library for the Blind</t>
  </si>
  <si>
    <t>Agriculture and Rural Development - FS</t>
  </si>
  <si>
    <t>FS</t>
  </si>
  <si>
    <t>Bloem Water Board</t>
  </si>
  <si>
    <t>Central Medical Trading Account</t>
  </si>
  <si>
    <t>Cooperative Governance and Traditional Affairs - FS</t>
  </si>
  <si>
    <t>Department of the Premier - FS</t>
  </si>
  <si>
    <t>Economic, Small Business Development, Tourism and Environmental Affairs - FS</t>
  </si>
  <si>
    <t>Free State Development Corporation</t>
  </si>
  <si>
    <t>Free State Fleet Management Trading Entity</t>
  </si>
  <si>
    <t>Free State Gambling, Liquor and Tourism Authority - FS</t>
  </si>
  <si>
    <t>Free State Housing Fund</t>
  </si>
  <si>
    <t>Other Entity</t>
  </si>
  <si>
    <t>Free State Legislature - FS</t>
  </si>
  <si>
    <t>Human Settlements - FS</t>
  </si>
  <si>
    <t>Maluti-A-Phofung IDZ RF SOC Ltd</t>
  </si>
  <si>
    <t>National Museum: Bloemfontein</t>
  </si>
  <si>
    <t>Nature Conservation Fund - FS</t>
  </si>
  <si>
    <t>Motheo</t>
  </si>
  <si>
    <t>Outstanding</t>
  </si>
  <si>
    <t>Performing Arts Centre of the Free State</t>
  </si>
  <si>
    <t>Provincial Revenue Fund - FS</t>
  </si>
  <si>
    <t>Provincial Treasury - FS</t>
  </si>
  <si>
    <t>Provincial Treasury (Consolidation of Prov Depts) - FS</t>
  </si>
  <si>
    <t>Provincial Treasury (Consolidation of Prov PE) - FS</t>
  </si>
  <si>
    <t>Social Development - FS</t>
  </si>
  <si>
    <t>Sport, Arts, Culture and Recreation - FS</t>
  </si>
  <si>
    <t>War Museum of the Boer Republics</t>
  </si>
  <si>
    <t>CCE Solutions SOC Limited</t>
  </si>
  <si>
    <t>GP</t>
  </si>
  <si>
    <t>Mineral and Petroleum Resources</t>
  </si>
  <si>
    <t>CEF Carbon SOC Limited</t>
  </si>
  <si>
    <t>Constitution Hill Development Company SOC Limited</t>
  </si>
  <si>
    <t>Cotec Development SOC Limited</t>
  </si>
  <si>
    <t>Cotec Partrade SOC Limited</t>
  </si>
  <si>
    <t>Cradle of Human Kind World Heritage Site</t>
  </si>
  <si>
    <t>Dinokeng Trading Entity</t>
  </si>
  <si>
    <t>Equalisation Fund</t>
  </si>
  <si>
    <t>ETA Energy SOC Limited</t>
  </si>
  <si>
    <t>Gauteng Department of Agriculture and Rural Development</t>
  </si>
  <si>
    <t>Agriculture, Land and Evironm Affairs and Tourism</t>
  </si>
  <si>
    <t>Gauteng Department of Community Safety</t>
  </si>
  <si>
    <t>Gauteng Department of Cooperative Governance and Traditional Affairs</t>
  </si>
  <si>
    <t>Gauteng Department of Economic Development</t>
  </si>
  <si>
    <t>Economic Development</t>
  </si>
  <si>
    <t>Gauteng Department of e-Government</t>
  </si>
  <si>
    <t>Gauteng Department of Human Settlements</t>
  </si>
  <si>
    <t>Gauteng Department of Social Development</t>
  </si>
  <si>
    <t>Gauteng Department of Sport, Arts, Culture and Recreation</t>
  </si>
  <si>
    <t>Gauteng Enterprise Propeller</t>
  </si>
  <si>
    <t>Gauteng Film Commission</t>
  </si>
  <si>
    <t>Gauteng Gambling Board</t>
  </si>
  <si>
    <t>Gauteng Growth and Development Agency SOC Limited</t>
  </si>
  <si>
    <t>Gauteng Housing Fund</t>
  </si>
  <si>
    <t>Gauteng IDZ Development Company SOC Limited</t>
  </si>
  <si>
    <t>Gauteng Infrastructure Financing Agency</t>
  </si>
  <si>
    <t>Government Component</t>
  </si>
  <si>
    <t>Gauteng Liquor Board</t>
  </si>
  <si>
    <t>Gauteng Medical Supplies Depot</t>
  </si>
  <si>
    <t>Gauteng Office of the Premier</t>
  </si>
  <si>
    <t>Gauteng Partnership Fund</t>
  </si>
  <si>
    <t>Gauteng Provincial Legislature</t>
  </si>
  <si>
    <t>Gauteng Provincial Revenue Fund</t>
  </si>
  <si>
    <t>Johannesburg Metro</t>
  </si>
  <si>
    <t>Gauteng Provincial Treasury</t>
  </si>
  <si>
    <t>Gauteng Provincial Treasury (Consolidation of Prov Depts)</t>
  </si>
  <si>
    <t>Gauteng Provincial Treasury (Consolidation of Prov PE)</t>
  </si>
  <si>
    <t>Gauteng Tourism Authority</t>
  </si>
  <si>
    <t>Gautrain Management Agency</t>
  </si>
  <si>
    <t>g-FleeT Management</t>
  </si>
  <si>
    <t>Mindev SOC Limited</t>
  </si>
  <si>
    <t>MINTEK</t>
  </si>
  <si>
    <t>National Film and Video Foundation</t>
  </si>
  <si>
    <t>South Africa Diamond and Precious Metals Regulator</t>
  </si>
  <si>
    <t>South African Gas Development Company SOC Limited</t>
  </si>
  <si>
    <t>SOUTH AFRICAN NATIONAL PETROLEUM COMPANY SOC LTD (SANPC)</t>
  </si>
  <si>
    <t>State Diamond Trader</t>
  </si>
  <si>
    <t>Supplier Park Development Company SOC Limited trading as AIDC</t>
  </si>
  <si>
    <t>The Innovation Hub Management Company SOC Limited</t>
  </si>
  <si>
    <t>Transport Authority for Gauteng</t>
  </si>
  <si>
    <t>Agri-Business Development Agency</t>
  </si>
  <si>
    <t>KZN</t>
  </si>
  <si>
    <t>Agriculture and Rural Development - KZN</t>
  </si>
  <si>
    <t>Amafa aKwaZulu-Natali</t>
  </si>
  <si>
    <t>Community Safety &amp; Liaison - KZN</t>
  </si>
  <si>
    <t>Co-operative Governance &amp; Traditional Affairs KZN (COGTA)</t>
  </si>
  <si>
    <t>Cowslip Investments (Pty) Ltd</t>
  </si>
  <si>
    <t>Department of Sport, Arts and Culture</t>
  </si>
  <si>
    <t>Dube TradePort Corporation (DTPC)</t>
  </si>
  <si>
    <t>Durban Wharfside Trust</t>
  </si>
  <si>
    <t>Economic Development, Environmental Affairs and Tourism - KZN</t>
  </si>
  <si>
    <t>Horse Racing &amp; Betting Transformation Fund</t>
  </si>
  <si>
    <t>Housing Fund - KZN</t>
  </si>
  <si>
    <t>Ingonyama Trust</t>
  </si>
  <si>
    <t>Land Reform and Rural Development</t>
  </si>
  <si>
    <t>Ingonyama Trust Board</t>
  </si>
  <si>
    <t>iSimangaliso Wetland Park</t>
  </si>
  <si>
    <t>Forestry, Fisheries and the Environment</t>
  </si>
  <si>
    <t>Ithala Development Finance Corporation Ltd</t>
  </si>
  <si>
    <t>Ithala Ltd</t>
  </si>
  <si>
    <t>KwaZulu Natal Economic Regulatory Authority</t>
  </si>
  <si>
    <t>KwaZulu-Natal Museum: Pietermaritzburg</t>
  </si>
  <si>
    <t>Kwazulu-Natal Property Development Holdings</t>
  </si>
  <si>
    <t>KwaZulu-Natal Sharks Board</t>
  </si>
  <si>
    <t>KwaZulu-Natal Tourism and Film Authority</t>
  </si>
  <si>
    <t>KZN Growth Fund Trust</t>
  </si>
  <si>
    <t>KZN Nature Conservation Board</t>
  </si>
  <si>
    <t>KZNPA: Finance (Provincial Treasury)</t>
  </si>
  <si>
    <t>La Mercy Property Investment</t>
  </si>
  <si>
    <t>Luthuli Museum</t>
  </si>
  <si>
    <t>Moses Kotane Research Institute</t>
  </si>
  <si>
    <t>Msinsi Holdings Soc Ltd</t>
  </si>
  <si>
    <t>Msunduzi / Voortrekker Museum: Pietermaritzburg</t>
  </si>
  <si>
    <t>Natal Joint Municipal Pension Fund: Provident</t>
  </si>
  <si>
    <t>Natal Joint Municipal Pension Fund: Retirement</t>
  </si>
  <si>
    <t>Natal Joint Municipal Pension Fund: Superannuation</t>
  </si>
  <si>
    <t>Nongoma Plaza</t>
  </si>
  <si>
    <t>Office of the Premier - KZN</t>
  </si>
  <si>
    <t>Ports Regulator of South Africa</t>
  </si>
  <si>
    <t>Provincial Legislature - KZN</t>
  </si>
  <si>
    <t>Provincial Revenue Fund - KZN</t>
  </si>
  <si>
    <t>uMgungundlovu</t>
  </si>
  <si>
    <t>Provincial Treasury (Consolidation of Prov Depts) - KZN</t>
  </si>
  <si>
    <t>Provincial Treasury (Consolidation of Prov PE) - KZN</t>
  </si>
  <si>
    <t>Richards Bay Industrial Development Zone Company</t>
  </si>
  <si>
    <t>Sibaya Conservation Projects (Pty) Ltd</t>
  </si>
  <si>
    <t>Social Development - KZN</t>
  </si>
  <si>
    <t>The KwaZulu-Natal Royal Household Trust</t>
  </si>
  <si>
    <t>The Playhouse Company</t>
  </si>
  <si>
    <t>Trade and Investment KZN</t>
  </si>
  <si>
    <t>Traditional Levies &amp; Trust Account - KZN</t>
  </si>
  <si>
    <t>Ubuciko Twines</t>
  </si>
  <si>
    <t>Umgeni Water Services Soc Ltd</t>
  </si>
  <si>
    <t>uMngeni-uThukela Water</t>
  </si>
  <si>
    <t>Agriculture and Rural Development - LP</t>
  </si>
  <si>
    <t>LP</t>
  </si>
  <si>
    <t>Autumn Star Trading 625</t>
  </si>
  <si>
    <t>Bakgaga-Bakone Crossing SOC Ltd</t>
  </si>
  <si>
    <t>Cooperative Governance, Human Settlements and Traditional Affairs - LP</t>
  </si>
  <si>
    <t>Corridor Mining Resource SOC Ltd</t>
  </si>
  <si>
    <t>Economic Development, Environment and Tourism - LP</t>
  </si>
  <si>
    <t>Fetakgomo Tubatse Industrial park SOC LTD</t>
  </si>
  <si>
    <t>Fumani Green Stone (Pty) Ltd</t>
  </si>
  <si>
    <t>Gateway Airports Authority Limited</t>
  </si>
  <si>
    <t>Great North Transport SOC Ltd</t>
  </si>
  <si>
    <t>Khumong Chrome Mine (Pty) Ltd</t>
  </si>
  <si>
    <t>Lepelle Northern Water Board</t>
  </si>
  <si>
    <t>Limpopo Connexion SOC Ltd</t>
  </si>
  <si>
    <t>Limpopo Economic Development Agency</t>
  </si>
  <si>
    <t>Limpopo Gambling Board</t>
  </si>
  <si>
    <t>Limpopo Tourism Agency</t>
  </si>
  <si>
    <t>Limpopo Tribal &amp; Trust Account</t>
  </si>
  <si>
    <t>Mokopane Kodumela Mining Investments (Pty) Ltd</t>
  </si>
  <si>
    <t>Musina-Makhado Special Economic Zone SOC Ltd</t>
  </si>
  <si>
    <t>New Era Life Assurance SOC Ltd</t>
  </si>
  <si>
    <t>Office of the Premier - LP</t>
  </si>
  <si>
    <t>Provincial Legislature - LP</t>
  </si>
  <si>
    <t>Provincial Revenue Fund - Limpopo</t>
  </si>
  <si>
    <t>Provincial Treasury - LP</t>
  </si>
  <si>
    <t>Provincial Treasury (Consolidation of Prov Depts) - Limpopo</t>
  </si>
  <si>
    <t>Provincial Treasury (Consolidation of Prov PE) - Limpopo</t>
  </si>
  <si>
    <t>Risima Housing Finance Corporation SOC Ltd</t>
  </si>
  <si>
    <t>Roads Agency Limpopo SOC Ltd</t>
  </si>
  <si>
    <t>Sefateng Chrome Mine (Pty) Ltd</t>
  </si>
  <si>
    <t>Social Development - LP</t>
  </si>
  <si>
    <t>Sport, Arts &amp; Culture - LP</t>
  </si>
  <si>
    <t>Tshepong Chrome Mine (Pty) Ltd</t>
  </si>
  <si>
    <t>Community Safety, Security &amp; Liaison - MP</t>
  </si>
  <si>
    <t>MP</t>
  </si>
  <si>
    <t>Cooperative Governance and Traditional Affairs - MP</t>
  </si>
  <si>
    <t>Culture, Sport &amp; Recreation - MP</t>
  </si>
  <si>
    <t>Department of Agriculture,Rural Development,Land And Environmental Affairs - MP</t>
  </si>
  <si>
    <t>Agriculture, Land and Evironmental Affairs</t>
  </si>
  <si>
    <t>Economic Development and Tourism - MP</t>
  </si>
  <si>
    <t>Human Settlements - MP</t>
  </si>
  <si>
    <t>Inkomati-Usuthu Catchment Management Agency</t>
  </si>
  <si>
    <t>Komatiland Forests SOC Limited</t>
  </si>
  <si>
    <t>Public Enterprises</t>
  </si>
  <si>
    <t>Mpumalanga Economic Growth Agency (MEGA)</t>
  </si>
  <si>
    <t>Mpumalanga Economic Regulator</t>
  </si>
  <si>
    <t>MPUMALANGA INNOVATIVE SKILLS HUB (MISH)</t>
  </si>
  <si>
    <t>Mpumalanga Nkomazi SEZ SOC Ltd</t>
  </si>
  <si>
    <t>Mpumalanga Regional Training Trust</t>
  </si>
  <si>
    <t>Mpumalanga Tourism &amp; Parks Agency</t>
  </si>
  <si>
    <t>Office of the Premier - MP</t>
  </si>
  <si>
    <t>Provincial Legislature - MP</t>
  </si>
  <si>
    <t>Provincial Revenue Fund - MP</t>
  </si>
  <si>
    <t>Provincial Treasury - MP</t>
  </si>
  <si>
    <t>Provincial Treasury (Consolidation of Prov Depts) - MP</t>
  </si>
  <si>
    <t>Provincial Treasury (Consolidation of Prov PE) - MP</t>
  </si>
  <si>
    <t>Social Development - MP</t>
  </si>
  <si>
    <t>Zithabiseni Resort &amp; Conference Centre (Pty) Ltd</t>
  </si>
  <si>
    <t>Agrément South Africa</t>
  </si>
  <si>
    <t>NatA</t>
  </si>
  <si>
    <t>Economic Sectors, Employment and Infrastructure</t>
  </si>
  <si>
    <t>Autopax (Pty) Ltd</t>
  </si>
  <si>
    <t>Centurion Aerospace Village (CAV)</t>
  </si>
  <si>
    <t>Trade, Industry and Competition</t>
  </si>
  <si>
    <t>Community Schemes Ombuds Service</t>
  </si>
  <si>
    <t>Companies and Intellectual Property Commission (CIPC)</t>
  </si>
  <si>
    <t>Companies Tribunal</t>
  </si>
  <si>
    <t>Competition Commission</t>
  </si>
  <si>
    <t>Competition Tribunal</t>
  </si>
  <si>
    <t>Council for the Built Environment</t>
  </si>
  <si>
    <t>Cross-Border Road Transport Agency</t>
  </si>
  <si>
    <t>Justice and Constitutional Development</t>
  </si>
  <si>
    <t>Justice, Crime Prevention, Peace and Security</t>
  </si>
  <si>
    <t>Department of Women, Youth and Persons with Disabilities</t>
  </si>
  <si>
    <t>Women, youth and Persons with Disabilities</t>
  </si>
  <si>
    <t>Driving License Card Trading Account (DLCTA)</t>
  </si>
  <si>
    <t>Engineering Council of South Africa (ECSA)</t>
  </si>
  <si>
    <t>Export Credit Insurance Corporation of SA</t>
  </si>
  <si>
    <t>Guardians Fund</t>
  </si>
  <si>
    <t>Industrial Development Corporation of SA</t>
  </si>
  <si>
    <t>International Trade Administration Commission (ITAC)</t>
  </si>
  <si>
    <t>Intersite (Pty) Ltd</t>
  </si>
  <si>
    <t>Justice Administered Funds</t>
  </si>
  <si>
    <t>Legal Aid South Africa</t>
  </si>
  <si>
    <t>National Consumer Commission</t>
  </si>
  <si>
    <t>National Consumer Tribunal</t>
  </si>
  <si>
    <t>National Empowerment Fund</t>
  </si>
  <si>
    <t>National Gambling Board</t>
  </si>
  <si>
    <t>National Lotteries Participants Trust</t>
  </si>
  <si>
    <t>National Lottery Distribution Trust Fund</t>
  </si>
  <si>
    <t>National Metrology Institute of SA</t>
  </si>
  <si>
    <t>National Regulator for Compulsory Specifications</t>
  </si>
  <si>
    <t>Office of the Chief Justice</t>
  </si>
  <si>
    <t>Justice, Crime Prevention and Security</t>
  </si>
  <si>
    <t>President's Fund</t>
  </si>
  <si>
    <t>Property Practitioners Fidelity Fund</t>
  </si>
  <si>
    <t>Property Practitioners Regulatory Authority</t>
  </si>
  <si>
    <t>Property Sector Transformation Fund</t>
  </si>
  <si>
    <t>Proudly South African</t>
  </si>
  <si>
    <t>Railway Safety Regulator</t>
  </si>
  <si>
    <t>SA Human Rights Commission</t>
  </si>
  <si>
    <t>Constitutional Institution</t>
  </si>
  <si>
    <t>Servcon Housing Solutions (Pty) Ltd</t>
  </si>
  <si>
    <t>Social Housing Regulatory Authority (SHRA)</t>
  </si>
  <si>
    <t>South African Board of Sheriffs</t>
  </si>
  <si>
    <t>South African Housing Fund</t>
  </si>
  <si>
    <t>South African National Accreditation System</t>
  </si>
  <si>
    <t>Special Investigating Unit</t>
  </si>
  <si>
    <t>The Commission on Gender Equality</t>
  </si>
  <si>
    <t>The Public Protector of South Africa</t>
  </si>
  <si>
    <t>Thubelisha Homes</t>
  </si>
  <si>
    <t>Tshwane Automotive Hub Special Economic Zone</t>
  </si>
  <si>
    <t>Abahlali Housing Association No.2 NPC</t>
  </si>
  <si>
    <t>NatB</t>
  </si>
  <si>
    <t>Accounting Standards Board</t>
  </si>
  <si>
    <t>Finance (Treasury)</t>
  </si>
  <si>
    <t>ACSA Global Ltd</t>
  </si>
  <si>
    <t>ACSA Kagano Trust</t>
  </si>
  <si>
    <t>African Renaissance &amp; International Co-operation Fund</t>
  </si>
  <si>
    <t>International Relations and Cooperation</t>
  </si>
  <si>
    <t>International Cooperation, Trade and Security</t>
  </si>
  <si>
    <t>Air Traffic Navigation Services</t>
  </si>
  <si>
    <t>Airports Company Management Share Incentive Scheme Trust</t>
  </si>
  <si>
    <t>Airports Management Share Incentive Scheme Company</t>
  </si>
  <si>
    <t>Associated Institutions Pension Fund</t>
  </si>
  <si>
    <t>Brand South Africa Trust</t>
  </si>
  <si>
    <t>Communications</t>
  </si>
  <si>
    <t>Cape Town Community Housing Company (Pty) Ltd</t>
  </si>
  <si>
    <t>Co-operative Banks Development Agency</t>
  </si>
  <si>
    <t>Department of Cooperative Governance</t>
  </si>
  <si>
    <t>Cooperative Governance and Traditional Affairs</t>
  </si>
  <si>
    <t>Governance, State Capacity and Institutional Devel</t>
  </si>
  <si>
    <t>Department of International Relations &amp; Co-operation</t>
  </si>
  <si>
    <t>International relations</t>
  </si>
  <si>
    <t>Department of Planning, Monitoring and Evaluation</t>
  </si>
  <si>
    <t>Coordinating ministry</t>
  </si>
  <si>
    <t>The Presidency</t>
  </si>
  <si>
    <t>Department of Small Business Development</t>
  </si>
  <si>
    <t>Small Business Development</t>
  </si>
  <si>
    <t>Department of Tourism</t>
  </si>
  <si>
    <t>Tourism</t>
  </si>
  <si>
    <t>Department of Traditional Affairs</t>
  </si>
  <si>
    <t>Financial Intelligence Centre</t>
  </si>
  <si>
    <t>Financial Sector Conduct Authority</t>
  </si>
  <si>
    <t>Gateway Home Loands (Pty) Ltd</t>
  </si>
  <si>
    <t>Gateway Home Loans 001 (Pty) Ltd</t>
  </si>
  <si>
    <t>Government Pensions Administration Agency</t>
  </si>
  <si>
    <t>Government Technical Advisory Centre (GTAC)</t>
  </si>
  <si>
    <t>Independent Regulatory Board for Auditors</t>
  </si>
  <si>
    <t>International Frontier Technologies (Interfront) SOC Ltd</t>
  </si>
  <si>
    <t>JIA Piazza Park</t>
  </si>
  <si>
    <t>Land Bank Insurance SOC Limited</t>
  </si>
  <si>
    <t>Land Bank Life Insurance SOC Limited</t>
  </si>
  <si>
    <t>Lexshell 342 Investment Holdings Pty Ltd</t>
  </si>
  <si>
    <t>Lexshell 343 Investment Holdings Pty Ltd</t>
  </si>
  <si>
    <t>Media Development Diversity Agency</t>
  </si>
  <si>
    <t>Mortgage Default Insurance Company SOC Limited</t>
  </si>
  <si>
    <t>Municipal Demarcation Board</t>
  </si>
  <si>
    <t>Municipal Infrastructure Support Agency (MISA)</t>
  </si>
  <si>
    <t>National Housing Finance Corporation Ltd</t>
  </si>
  <si>
    <t>National Revenue Fund (NRF)</t>
  </si>
  <si>
    <t>National Treasury (Consolidation of Nat Depts)</t>
  </si>
  <si>
    <t>National Consolidation</t>
  </si>
  <si>
    <t>National Treasury (Consolidation of Nat PE)</t>
  </si>
  <si>
    <t>NHFC Management Services (Pty) Ltd</t>
  </si>
  <si>
    <t>NURCHA Bridging Fund (Pty) Ltd</t>
  </si>
  <si>
    <t>NURCHA Development Finance (Pty) Ltd</t>
  </si>
  <si>
    <t>NURCHA Equity Services (Pty) Ltd</t>
  </si>
  <si>
    <t>NURCHA Finance Company (Pty) Ltd</t>
  </si>
  <si>
    <t>NURCHA Loan Fund (Pty) Ltd</t>
  </si>
  <si>
    <t>Ombud council</t>
  </si>
  <si>
    <t>Ombudsman for Financial Services Providers</t>
  </si>
  <si>
    <t>Pension Funds Adjudicator</t>
  </si>
  <si>
    <t>Precinct 2a Investments</t>
  </si>
  <si>
    <t>Reconstruction and Development Programme Fund</t>
  </si>
  <si>
    <t>SA Civil Aviation Authority</t>
  </si>
  <si>
    <t>SA Maritime Safety Authority</t>
  </si>
  <si>
    <t>Sakhisizwe Community Programme NPC</t>
  </si>
  <si>
    <t>SARS - Administered Revenue</t>
  </si>
  <si>
    <t>SASRIA Limited</t>
  </si>
  <si>
    <t>Small Enterprice Finance Agency</t>
  </si>
  <si>
    <t>Small Enterprise Development Agency (SEDA)</t>
  </si>
  <si>
    <t>Small Enterprise Development and Finance Agency (SEDFA)</t>
  </si>
  <si>
    <t>South African Local Government Association (SALGA)</t>
  </si>
  <si>
    <t>South African Tourism</t>
  </si>
  <si>
    <t>Statistics South Africa</t>
  </si>
  <si>
    <t>Other</t>
  </si>
  <si>
    <t>Takeover Regulation Panel</t>
  </si>
  <si>
    <t>Temporary Employees Pension Fund</t>
  </si>
  <si>
    <t>The Commission for the Promotion and Protection of the Rights of Cultural Religious and Linguistic Communities</t>
  </si>
  <si>
    <t>Academy of Science of South Africa</t>
  </si>
  <si>
    <t>NatC</t>
  </si>
  <si>
    <t>Science,Technology and Innovation</t>
  </si>
  <si>
    <t>Defence and Military Veterans</t>
  </si>
  <si>
    <t>Armscor Defence Institutes (Pty) Ltd</t>
  </si>
  <si>
    <t>Tshwane Metro</t>
  </si>
  <si>
    <t>Boxing SA</t>
  </si>
  <si>
    <t>Council for Scientific and Industrial Research</t>
  </si>
  <si>
    <t>CSIR C3</t>
  </si>
  <si>
    <t>Correctional Services</t>
  </si>
  <si>
    <t>Department of Military Veterans</t>
  </si>
  <si>
    <t>Department of Science and Innovation</t>
  </si>
  <si>
    <t>Department of Sports, Arts and Culture</t>
  </si>
  <si>
    <t>Disaster Relief Fund</t>
  </si>
  <si>
    <t>Ditsong: Museums of South Africa</t>
  </si>
  <si>
    <t>Erasmusrand Eiendomme (Pty) Ltd</t>
  </si>
  <si>
    <t>Freedom Park</t>
  </si>
  <si>
    <t>Human Sciences Research Council</t>
  </si>
  <si>
    <t>Market Theatre Foundation</t>
  </si>
  <si>
    <t>National Arts Council of South Africa</t>
  </si>
  <si>
    <t>National Credit Regulator</t>
  </si>
  <si>
    <t>National Development Agency</t>
  </si>
  <si>
    <t>National Electronic Media Institute of SA</t>
  </si>
  <si>
    <t>Communications and Digital Technologies</t>
  </si>
  <si>
    <t>National Heritage Council</t>
  </si>
  <si>
    <t>National Library of South Africa</t>
  </si>
  <si>
    <t>National Research Foundation</t>
  </si>
  <si>
    <t>Oospark (Pty) Ltd</t>
  </si>
  <si>
    <t>Pan SA Language Board</t>
  </si>
  <si>
    <t>Refugee Relief Fund</t>
  </si>
  <si>
    <t>SABS Commercial (Pty) Ltd</t>
  </si>
  <si>
    <t>SANDF Fund</t>
  </si>
  <si>
    <t>Social Relief Fund</t>
  </si>
  <si>
    <t>South African Bureau of Standards</t>
  </si>
  <si>
    <t>South African National Space Agency (SANSA)</t>
  </si>
  <si>
    <t>Sportsrand (Pty) Ltd</t>
  </si>
  <si>
    <t>State President Fund</t>
  </si>
  <si>
    <t>State Theatre</t>
  </si>
  <si>
    <t>Technology Innovation Agency (TIA)</t>
  </si>
  <si>
    <t>Broadband Infraco SOC Limited</t>
  </si>
  <si>
    <t>NatD</t>
  </si>
  <si>
    <t>Civilian Secretariat for Police</t>
  </si>
  <si>
    <t>Police</t>
  </si>
  <si>
    <t>Council for Medical Schemes</t>
  </si>
  <si>
    <t>Department of Communication and Digital Technologies</t>
  </si>
  <si>
    <t>Environmental Affairs</t>
  </si>
  <si>
    <t>Erf 706 Rietfontein</t>
  </si>
  <si>
    <t>Film &amp; Publication Board</t>
  </si>
  <si>
    <t>Government Communication &amp; Information System</t>
  </si>
  <si>
    <t>King George V Fund</t>
  </si>
  <si>
    <t>Limpopo-Olifants Catchment Management Agency</t>
  </si>
  <si>
    <t>Magalies Water Board</t>
  </si>
  <si>
    <t>Mines and Works Compensation Fund</t>
  </si>
  <si>
    <t>Mzimvubu-Tsitsikama Catchment Managemnet Agency</t>
  </si>
  <si>
    <t>Office of the Health Standard Compliance</t>
  </si>
  <si>
    <t>Phongola-Umzimkulu catchment managemnet agency</t>
  </si>
  <si>
    <t>Postbank SOC Limited</t>
  </si>
  <si>
    <t>Private Security Industry Regulatory Authority</t>
  </si>
  <si>
    <t>Rand Water Board</t>
  </si>
  <si>
    <t>Rand Water Foundation</t>
  </si>
  <si>
    <t>Rand Water Services</t>
  </si>
  <si>
    <t>Sapos Properties - Bloemfontein</t>
  </si>
  <si>
    <t>Sapos Properties - Cape Town</t>
  </si>
  <si>
    <t>Sapos Properties - East Rand</t>
  </si>
  <si>
    <t>Sapos Properties - Port Elizabeth</t>
  </si>
  <si>
    <t>Sapos Properties - Rossburgh</t>
  </si>
  <si>
    <t>SAPS Secret Service Account</t>
  </si>
  <si>
    <t>Sentech Limited</t>
  </si>
  <si>
    <t>South African Health Products Regulatory Authority (SAHPRA)</t>
  </si>
  <si>
    <t>South African National Biodiversity Institute</t>
  </si>
  <si>
    <t>South African Vaccine Producers</t>
  </si>
  <si>
    <t>South African Weather Service</t>
  </si>
  <si>
    <t>State Security Agency (SSA)</t>
  </si>
  <si>
    <t>Telkom Limited</t>
  </si>
  <si>
    <t>The Courier and Freight Group (Pty) Ltd</t>
  </si>
  <si>
    <t>The Document Exchange (PTY) Ltd</t>
  </si>
  <si>
    <t>The Independent Communication Authority SA (ICASA)</t>
  </si>
  <si>
    <t>Universal Service Agency (USAASA)</t>
  </si>
  <si>
    <t>Universal Service Fund (USAAF)</t>
  </si>
  <si>
    <t>Vaal-Orange Catchment Agency</t>
  </si>
  <si>
    <t>Water Research Commission</t>
  </si>
  <si>
    <t>Abacus Forestries SOC Limited</t>
  </si>
  <si>
    <t>NatE</t>
  </si>
  <si>
    <t>African Exploration Mining and Finance Corporation SOC Limited</t>
  </si>
  <si>
    <t>Air Chefs International SOC Limited</t>
  </si>
  <si>
    <t>Air Chefs SOC Limited</t>
  </si>
  <si>
    <t>Home Affairs</t>
  </si>
  <si>
    <t>Centre for Public Service Innovation (CPSI)</t>
  </si>
  <si>
    <t>Public Service and Administration</t>
  </si>
  <si>
    <t>Denel Saab Aerostructures (Pty) Ltd</t>
  </si>
  <si>
    <t>Denel Vehicles Systems SOC Limited</t>
  </si>
  <si>
    <t>Densecure (Pty) Ltd</t>
  </si>
  <si>
    <t>Department of Public Enterprises</t>
  </si>
  <si>
    <t>Department of Public Service and Administration</t>
  </si>
  <si>
    <t>DME Rehabilitation Trust</t>
  </si>
  <si>
    <t>Escap Limited</t>
  </si>
  <si>
    <t>Electricity and Energy</t>
  </si>
  <si>
    <t>Eskom Development Foundation</t>
  </si>
  <si>
    <t>Eskom Enterprises (Pty) Ltd</t>
  </si>
  <si>
    <t>Eskom Finance Company (Pty) Ltd</t>
  </si>
  <si>
    <t>Eskom Holdings SOC Limited</t>
  </si>
  <si>
    <t>Golang Coal (Pty) Ltd</t>
  </si>
  <si>
    <t>Government Printing Works</t>
  </si>
  <si>
    <t>Independent Electoral Commission</t>
  </si>
  <si>
    <t>Independent Power Producer Office</t>
  </si>
  <si>
    <t>Industrias Florestais de Manica</t>
  </si>
  <si>
    <t>Kamhlabane Timber SOC Limited</t>
  </si>
  <si>
    <t>LMT Engineering SOC Limited</t>
  </si>
  <si>
    <t>LMT Properties SOC Limited</t>
  </si>
  <si>
    <t>Mango Airlines SOC Limited</t>
  </si>
  <si>
    <t>Mine Health and Safety Council</t>
  </si>
  <si>
    <t>National Energy Regulator of South Africa (NERSA)</t>
  </si>
  <si>
    <t>National Nuclear Regulator (NNR)</t>
  </si>
  <si>
    <t>National School of Government</t>
  </si>
  <si>
    <t>National School of Government Trading Entity</t>
  </si>
  <si>
    <t>National Transmission Company of South Africa (NTCSA)</t>
  </si>
  <si>
    <t>PN Energy Services (Pty) Ltd</t>
  </si>
  <si>
    <t>Public Service Commission</t>
  </si>
  <si>
    <t>Represented Political Parties' Fund</t>
  </si>
  <si>
    <t>Rotek Industries (Pty) Ltd</t>
  </si>
  <si>
    <t>SAA City Centre SOC Limited</t>
  </si>
  <si>
    <t>SAA Technical SOC Limited</t>
  </si>
  <si>
    <t>South Dunes Coal Terminal (Pty) Limited</t>
  </si>
  <si>
    <t>Transnet International Holdings Pty Limited</t>
  </si>
  <si>
    <t>Transnet Pipeline Rehabilitation Trust</t>
  </si>
  <si>
    <t>Turbomeca Africa SOC Limited</t>
  </si>
  <si>
    <t>Agricultural Land Holding Account</t>
  </si>
  <si>
    <t>NatF</t>
  </si>
  <si>
    <t>Agricultural Research Council</t>
  </si>
  <si>
    <t>Agriculture Seta (AGRISETA)</t>
  </si>
  <si>
    <t>Banking Seta (Bankseta)</t>
  </si>
  <si>
    <t>Cape Peninsula University of Technology (CPUT)</t>
  </si>
  <si>
    <t>Central University of Technology (CUT)</t>
  </si>
  <si>
    <t>Chemical Industries Seta (CHIETA)</t>
  </si>
  <si>
    <t>Commission for Conciliation, Mediation &amp; Arbitration (CCMA)</t>
  </si>
  <si>
    <t>Labour</t>
  </si>
  <si>
    <t>Commission on Restitution of Land Rights</t>
  </si>
  <si>
    <t>Construction Seta (CETA)</t>
  </si>
  <si>
    <t>Cotton SA</t>
  </si>
  <si>
    <t>Agriculture</t>
  </si>
  <si>
    <t>Council on Higher Education</t>
  </si>
  <si>
    <t>Culture, Arts, Tourism, Hospitality and sports Seta (CATHSSETA)</t>
  </si>
  <si>
    <t>Basic Education</t>
  </si>
  <si>
    <t>Department of Labour</t>
  </si>
  <si>
    <t>Dried Fruit Technical Services</t>
  </si>
  <si>
    <t>Durban University of Technology (DUT)</t>
  </si>
  <si>
    <t>Eastern Cape CET college</t>
  </si>
  <si>
    <t>Education Labour Relations Council</t>
  </si>
  <si>
    <t>Education, Training and Development Practices SETA (ETDP)</t>
  </si>
  <si>
    <t>Energy and Water Seta (EWSETA)</t>
  </si>
  <si>
    <t>Fibre Processing Manufacturing Seta (FPMSETA)</t>
  </si>
  <si>
    <t>Financial and Accounting Services Seta (FASSET)</t>
  </si>
  <si>
    <t>Free State CET College</t>
  </si>
  <si>
    <t>Gauteng CET College</t>
  </si>
  <si>
    <t>Health &amp; Welfare Seta (HWSETA)</t>
  </si>
  <si>
    <t>Insurance Seta (INSETA)</t>
  </si>
  <si>
    <t>KwaZulu Natal CET College</t>
  </si>
  <si>
    <t>Limpopo CET College</t>
  </si>
  <si>
    <t>Local Government Seta (LGSETA)</t>
  </si>
  <si>
    <t>Mangosuthu University of Technology (MUT)</t>
  </si>
  <si>
    <t>Manufacturing &amp; Enginering Seta (MERSETA)</t>
  </si>
  <si>
    <t>Media, Information and Communication Technologies Seta (MICTS)</t>
  </si>
  <si>
    <t>Mining Qualifications Authority (MQA)</t>
  </si>
  <si>
    <t>National Agricultural Marketing Council</t>
  </si>
  <si>
    <t>National Economic Development and Labour Council (Nedlac)</t>
  </si>
  <si>
    <t>National Institute for the Humanities and Social Sciences</t>
  </si>
  <si>
    <t>National Skills Fund</t>
  </si>
  <si>
    <t>Nelson Mandela Metropolitan University (NMMU)</t>
  </si>
  <si>
    <t>North West CET College</t>
  </si>
  <si>
    <t>North West University (NWU)</t>
  </si>
  <si>
    <t>Northern Cape CET College</t>
  </si>
  <si>
    <t>Office of the Valuer-General</t>
  </si>
  <si>
    <t>Onderstepoort Biological Products Ltd</t>
  </si>
  <si>
    <t>Perishable Products Export Control Board</t>
  </si>
  <si>
    <t>Productivity SA</t>
  </si>
  <si>
    <t>Public Service Seta (PSETA)</t>
  </si>
  <si>
    <t>Quality Council for Trades and Occupations (QCTO)</t>
  </si>
  <si>
    <t>Reg Of Deeds Trading Account</t>
  </si>
  <si>
    <t>Rhodes University (RHODES)</t>
  </si>
  <si>
    <t>Safety &amp; Security Seta</t>
  </si>
  <si>
    <t>Sefako Makgatho Health Sciences University</t>
  </si>
  <si>
    <t>Sheltered Employment Enterprises</t>
  </si>
  <si>
    <t>Sol Plaatjie University</t>
  </si>
  <si>
    <t>Sorghum Trust</t>
  </si>
  <si>
    <t>South African Council of Educators</t>
  </si>
  <si>
    <t>Transport Seta (TETA)</t>
  </si>
  <si>
    <t>Tshwane University of Technology (TUT)</t>
  </si>
  <si>
    <t>Umalusi QA on Further Training &amp; Education</t>
  </si>
  <si>
    <t>University of Cape Town (UCT)</t>
  </si>
  <si>
    <t>University of Fort Hare (UFH)</t>
  </si>
  <si>
    <t>University of Johannesburg (UJ)</t>
  </si>
  <si>
    <t>University of KwaZulu-Natal (UKZN)</t>
  </si>
  <si>
    <t>University of Limpopo (UL)</t>
  </si>
  <si>
    <t>University of Mpumalanga (UM)</t>
  </si>
  <si>
    <t>University of Pretoria (UP)</t>
  </si>
  <si>
    <t>University of South Africa (UNISA)</t>
  </si>
  <si>
    <t>University of Stellenbosch (STELL)</t>
  </si>
  <si>
    <t>University of the Free State (UFS)</t>
  </si>
  <si>
    <t>University of the Western Cape (UWC)</t>
  </si>
  <si>
    <t>University of the Witwatersrand (WITS)</t>
  </si>
  <si>
    <t>University of Venda (UNIVEN)</t>
  </si>
  <si>
    <t>University of Zululand (UNIZUL)</t>
  </si>
  <si>
    <t>Vaal University of Technology (VUT)</t>
  </si>
  <si>
    <t>Walter Sisulu University for Technology and Science (WSU)</t>
  </si>
  <si>
    <t>Western Cape CET College</t>
  </si>
  <si>
    <t>Wholesale &amp; Retail Seta (W&amp;R SETA)</t>
  </si>
  <si>
    <t>AEC Amersham SOC Limited</t>
  </si>
  <si>
    <t>NW</t>
  </si>
  <si>
    <t>Agribank Creditors Settlement Trust</t>
  </si>
  <si>
    <t>Agriculture and Rural Development - NW</t>
  </si>
  <si>
    <t>Arecsa Human Capital SOC Limited</t>
  </si>
  <si>
    <t>Arts, Culture, Sports and Recreation - NW</t>
  </si>
  <si>
    <t>Atteridgeville Bus Services</t>
  </si>
  <si>
    <t>Cooperative Governance and Traditional Affairs – NW</t>
  </si>
  <si>
    <t>Cyclofil SOC Limited</t>
  </si>
  <si>
    <t>Donkervliet Recreation Centre</t>
  </si>
  <si>
    <t>Economic Development, Environment, Conservation and Tourism – NW</t>
  </si>
  <si>
    <t>Fluoro Pack SOC Limited</t>
  </si>
  <si>
    <t>Fluorochem SOC Limited</t>
  </si>
  <si>
    <t>Gammatec NDT Supplies SOC Limited</t>
  </si>
  <si>
    <t>GL Resorts</t>
  </si>
  <si>
    <t>Golden Leopard Resorts</t>
  </si>
  <si>
    <t>Human Settlements - NW</t>
  </si>
  <si>
    <t>Ketlaphela Pharmaceutical SOC Limited</t>
  </si>
  <si>
    <t>Kgama Wildlife Operations</t>
  </si>
  <si>
    <t>Klein Marico Recreation Centre</t>
  </si>
  <si>
    <t>Limited Electronics South Africa SOC Limited</t>
  </si>
  <si>
    <t>Madikwe River Lodge</t>
  </si>
  <si>
    <t>Mmabana Arts, Culture and Sport Foundation</t>
  </si>
  <si>
    <t>National Radioactive Waste Disposal Institute (NRWDI)</t>
  </si>
  <si>
    <t>North West Agricultural Bank</t>
  </si>
  <si>
    <t>North West Development Corporation</t>
  </si>
  <si>
    <t>North West Gambling Board</t>
  </si>
  <si>
    <t>North West Housing Corporation</t>
  </si>
  <si>
    <t>North West Parks and Tourism Board</t>
  </si>
  <si>
    <t>North West Star</t>
  </si>
  <si>
    <t>North West Transport Investments</t>
  </si>
  <si>
    <t>North West Tribal and Trust Fund</t>
  </si>
  <si>
    <t>North West Youth Entrepreneurship Services Fund</t>
  </si>
  <si>
    <t>NTP Logistics SOC Limited</t>
  </si>
  <si>
    <t>NTP Radioisotopes SOC Limited</t>
  </si>
  <si>
    <t>Office of the Premier - NW</t>
  </si>
  <si>
    <t>Pelchem SOC Limited</t>
  </si>
  <si>
    <t>Provincial Legislature - NW</t>
  </si>
  <si>
    <t>Provincial Revenue Fund - NW</t>
  </si>
  <si>
    <t>Provincial Treasury - NW</t>
  </si>
  <si>
    <t>Provincial Treasury (Consolidation of Prov Depts) - NW</t>
  </si>
  <si>
    <t>Provincial Treasury (Consolidation of Prov PE) - NW</t>
  </si>
  <si>
    <t>Signal Developments</t>
  </si>
  <si>
    <t>Social Development - NW</t>
  </si>
  <si>
    <t>Co-Operative Governance, Human Settlements and Traditional Affairs - NC</t>
  </si>
  <si>
    <t>NC</t>
  </si>
  <si>
    <t>Economic Development and Tourism - NC</t>
  </si>
  <si>
    <t>Housing Fund - NC</t>
  </si>
  <si>
    <t>Kalahari Kid Corporation</t>
  </si>
  <si>
    <t>McGregor Museum</t>
  </si>
  <si>
    <t>Ngwao Boswa Kapa Bokone</t>
  </si>
  <si>
    <t>Northern Cape Arts and Culture Council</t>
  </si>
  <si>
    <t>Northern Cape Economic Development, Trade and Investment Promotion Agency</t>
  </si>
  <si>
    <t>Northern Cape Fleet Management Trading Entity</t>
  </si>
  <si>
    <t>Northern Cape Gambling and Liquor Board</t>
  </si>
  <si>
    <t>Northern Cape Premier Education Trust Fund</t>
  </si>
  <si>
    <t>Office of the Premier - NC</t>
  </si>
  <si>
    <t>Provincial Legislature - NC</t>
  </si>
  <si>
    <t>Provincial Revenue Fund - NC</t>
  </si>
  <si>
    <t>Provincial Treasury - NC</t>
  </si>
  <si>
    <t>Provincial Treasury (Consolidation of Prov Depts) - NC</t>
  </si>
  <si>
    <t>Provincial Treasury (Consolidation of Prov PE) - NC</t>
  </si>
  <si>
    <t>Social Development - NC</t>
  </si>
  <si>
    <t>Sport, Arts and Culture - NC</t>
  </si>
  <si>
    <t>William Humphreys Art Gallery: Kimberley</t>
  </si>
  <si>
    <t>Agriculture - WC</t>
  </si>
  <si>
    <t>WC</t>
  </si>
  <si>
    <t>Artscape</t>
  </si>
  <si>
    <t>Atlantis Special Economic Zone Company Ltd</t>
  </si>
  <si>
    <t>Beaufort West Museum</t>
  </si>
  <si>
    <t>Bredasdorp Museum</t>
  </si>
  <si>
    <t>Breede-Olifants Catchment Management Agency</t>
  </si>
  <si>
    <t>Caledon Museum</t>
  </si>
  <si>
    <t>Casidra SOC Ltd</t>
  </si>
  <si>
    <t>Castle Control Board</t>
  </si>
  <si>
    <t>Ceres Togryers Museum</t>
  </si>
  <si>
    <t>Community Safety - WC</t>
  </si>
  <si>
    <t>CP Nel  Museum</t>
  </si>
  <si>
    <t>Cultural Affairs and Sport - WC</t>
  </si>
  <si>
    <t>Department of the Premier - WC</t>
  </si>
  <si>
    <t>Die Afrikaanse Taalmuseum: Paarl</t>
  </si>
  <si>
    <t>Drostdy Museum</t>
  </si>
  <si>
    <t>Economic Development and Tourism - WC</t>
  </si>
  <si>
    <t>Economic Development and Tourism</t>
  </si>
  <si>
    <t>Environmental Affairs and Development Planning - WC</t>
  </si>
  <si>
    <t>Gambling &amp; Racing Board - WC</t>
  </si>
  <si>
    <t>Genadendal Mission Museum</t>
  </si>
  <si>
    <t>Government Motor Transport</t>
  </si>
  <si>
    <t>Heritage Western Cape</t>
  </si>
  <si>
    <t>Houtbaai Museum</t>
  </si>
  <si>
    <t>Huguenot Memorial Museum</t>
  </si>
  <si>
    <t>Iziko Museums of South Africa</t>
  </si>
  <si>
    <t>Klippoortjekoolmyne SOC Limited</t>
  </si>
  <si>
    <t>Local Government - WC</t>
  </si>
  <si>
    <t>Lwandle Migrant Labour Museum</t>
  </si>
  <si>
    <t>Mahnes Areas SOC Limited</t>
  </si>
  <si>
    <t>Marine Living Resources Fund</t>
  </si>
  <si>
    <t>Montagu Museum</t>
  </si>
  <si>
    <t>Oil Pollution Control South Africa (NPC)</t>
  </si>
  <si>
    <t>Old Harbour Museum</t>
  </si>
  <si>
    <t>Oude Kerk Volksmuseum</t>
  </si>
  <si>
    <t>Overberg Water Board</t>
  </si>
  <si>
    <t>Paarl Museum</t>
  </si>
  <si>
    <t>Parliament</t>
  </si>
  <si>
    <t>Parliamentary Villages Management Board</t>
  </si>
  <si>
    <t>PetroSA Brass SOC Limited</t>
  </si>
  <si>
    <t>PetroSA Egypt SOC Limited</t>
  </si>
  <si>
    <t>PetroSA Equatorial Guinea SOC Limited</t>
  </si>
  <si>
    <t>PetroSA Ghana Limited</t>
  </si>
  <si>
    <t>PetroSA Gryphon Marin Permit SOC Limited</t>
  </si>
  <si>
    <t>PetroSA Iris SOC Limited</t>
  </si>
  <si>
    <t>PetroSA Rehabilitation</t>
  </si>
  <si>
    <t>PetroSA Sudan SOC Limited</t>
  </si>
  <si>
    <t>PetroSA Synfuels International SOC Limited</t>
  </si>
  <si>
    <t>PetroSA Themis SOC Limited</t>
  </si>
  <si>
    <t>Provincial Revenue Fund - WC</t>
  </si>
  <si>
    <t>Provincial Treasury - WC</t>
  </si>
  <si>
    <t>Provincial Treasury (Consolidation of Prov Depts) - WC</t>
  </si>
  <si>
    <t>Provincial Treasury (Consolidation of Prov PE) - WC</t>
  </si>
  <si>
    <t>Robben Island Museum</t>
  </si>
  <si>
    <t>SA Agency for Promotion of Petroleum Exploration and Exploitation</t>
  </si>
  <si>
    <t>SA Institute for Drug Free Sport</t>
  </si>
  <si>
    <t>SA Medical Research Council</t>
  </si>
  <si>
    <t>SA Sendinggestig Museum</t>
  </si>
  <si>
    <t>Saldanha Bay IDZ Licencing Company (SOC) Ltd</t>
  </si>
  <si>
    <t>SFF Association NPC</t>
  </si>
  <si>
    <t>Simonstad Museum</t>
  </si>
  <si>
    <t>Social Development - WC</t>
  </si>
  <si>
    <t>South Africa Heritage Resources Agency</t>
  </si>
  <si>
    <t>Stellenbosch Museum</t>
  </si>
  <si>
    <t>The Financial &amp; Fiscal Commission</t>
  </si>
  <si>
    <t>The Petroleum Oil and Gas Corporation (Namibia) SOC Limited</t>
  </si>
  <si>
    <t>The Petroleum Oil and Gas Corporation SOC Limited</t>
  </si>
  <si>
    <t>Wellington Museum</t>
  </si>
  <si>
    <t>Western Cape Cultural Commission</t>
  </si>
  <si>
    <t>Western Cape Department of Infrastructure</t>
  </si>
  <si>
    <t>Western Cape Language Committee</t>
  </si>
  <si>
    <t>Western Cape Liquor Authority</t>
  </si>
  <si>
    <t>Western Cape Mobility Department</t>
  </si>
  <si>
    <t>Western Cape Provincial Parliament</t>
  </si>
  <si>
    <t>Western Cape Tourism, Trade and Investment Promotion Agency</t>
  </si>
  <si>
    <t>Wheat Industry Museum</t>
  </si>
  <si>
    <t>Kopano Pilot 1</t>
  </si>
  <si>
    <t>ICT</t>
  </si>
  <si>
    <t>Kopano Pilot 10</t>
  </si>
  <si>
    <t>Kopano Pilot 11</t>
  </si>
  <si>
    <t>Kopano Pilot 12</t>
  </si>
  <si>
    <t>Kopano Pilot 13</t>
  </si>
  <si>
    <t>Kopano Pilot 14</t>
  </si>
  <si>
    <t>Kopano Pilot 15</t>
  </si>
  <si>
    <t>Kopano Pilot 16</t>
  </si>
  <si>
    <t>Kopano Pilot 2</t>
  </si>
  <si>
    <t>Kopano Pilot 3</t>
  </si>
  <si>
    <t>Kopano Pilot 4</t>
  </si>
  <si>
    <t>Kopano Pilot 5</t>
  </si>
  <si>
    <t>Finance</t>
  </si>
  <si>
    <t>Kopano Pilot 6</t>
  </si>
  <si>
    <t>Kopano Pilot 7</t>
  </si>
  <si>
    <t>Departmental Programme</t>
  </si>
  <si>
    <t>Kopano Pilot 8</t>
  </si>
  <si>
    <t>Kopano Pilot 9</t>
  </si>
  <si>
    <t>Auditees' audit outcomes, areas qualified, findings on predetermined objectives,
non-compliance and specific focus areas</t>
  </si>
  <si>
    <t>2024-25 audit outcomes</t>
  </si>
  <si>
    <t>2023-24 audit outcomes</t>
  </si>
  <si>
    <t>Findings on non-compliance</t>
  </si>
  <si>
    <t>Findings on specific
risk areas</t>
  </si>
  <si>
    <t>Province</t>
  </si>
  <si>
    <t>Audit opinion</t>
  </si>
  <si>
    <t>Predetermined objectives</t>
  </si>
  <si>
    <t>Compliance with legislation</t>
  </si>
  <si>
    <t>DEP</t>
  </si>
  <si>
    <t>Normal</t>
  </si>
  <si>
    <t>Minerals and Petroleum</t>
  </si>
  <si>
    <t>PE</t>
  </si>
  <si>
    <t>Legend (Auditee type)</t>
  </si>
  <si>
    <t>DEP = Department</t>
  </si>
  <si>
    <t>PE = Public entity</t>
  </si>
  <si>
    <t>PEN = Public entity not audited by AGSA</t>
  </si>
  <si>
    <t>Addressed
(A)</t>
  </si>
  <si>
    <t>Material unfavourable indicators</t>
  </si>
  <si>
    <t>Cut-off date:</t>
  </si>
  <si>
    <t>Financial statement 
qualification areas</t>
  </si>
  <si>
    <t>Findings on 
predetermined objectives</t>
  </si>
  <si>
    <t>Unauthorised, irregular as well as fruitless and wasteful expenditure</t>
  </si>
  <si>
    <t>Non-current assets</t>
  </si>
  <si>
    <t>Current assets</t>
  </si>
  <si>
    <t>Liabilities</t>
  </si>
  <si>
    <t>Capital and reserves</t>
  </si>
  <si>
    <t>Cash flow statements</t>
  </si>
  <si>
    <t>Other disclosure items</t>
  </si>
  <si>
    <t>Revenue</t>
  </si>
  <si>
    <t>Expenditure</t>
  </si>
  <si>
    <t>Unauthorised, irregular, as well as fruitless and wasteful expenditure</t>
  </si>
  <si>
    <t>Aggregate misstatements</t>
  </si>
  <si>
    <t>Reported information not useful</t>
  </si>
  <si>
    <t>Reported information not reliable</t>
  </si>
  <si>
    <t>Information not submitted in time for audit</t>
  </si>
  <si>
    <t>No annual performance report</t>
  </si>
  <si>
    <t>Underlying records/planning documents not submitted for audit</t>
  </si>
  <si>
    <t>Material misstatement or
limitations in submitted AFS</t>
  </si>
  <si>
    <t>Annual financial statements and annual report</t>
  </si>
  <si>
    <t>Asset  management</t>
  </si>
  <si>
    <t>Liability management</t>
  </si>
  <si>
    <t>Budgets</t>
  </si>
  <si>
    <t>Expenditure management</t>
  </si>
  <si>
    <t>Consequence management</t>
  </si>
  <si>
    <t>Audit committees</t>
  </si>
  <si>
    <t>Internal audit</t>
  </si>
  <si>
    <t>Revenue management</t>
  </si>
  <si>
    <t>Strategic planning and performance management</t>
  </si>
  <si>
    <t>Transfer and conditional grants</t>
  </si>
  <si>
    <t>Procurement management</t>
  </si>
  <si>
    <t>HR management</t>
  </si>
  <si>
    <t>Supply chain management</t>
  </si>
  <si>
    <t>Financial Health</t>
  </si>
  <si>
    <t>Human resource management</t>
  </si>
  <si>
    <t>Information Technology</t>
  </si>
  <si>
    <t>Unauthorised expenditure
Amount R</t>
  </si>
  <si>
    <t>Irregular expenditure
Amount R</t>
  </si>
  <si>
    <t>Fruitless and wasteful expenditure
Amount R</t>
  </si>
  <si>
    <t>F</t>
  </si>
  <si>
    <t>0</t>
  </si>
  <si>
    <t>M</t>
  </si>
  <si>
    <t>Disclaimer with findings</t>
  </si>
  <si>
    <t>Legend (Expenditure)</t>
  </si>
  <si>
    <t>New
(N)</t>
  </si>
  <si>
    <t>Repeat
(R)</t>
  </si>
  <si>
    <t>Not reported (NR)</t>
  </si>
  <si>
    <t>Legend (Financial health findings)</t>
  </si>
  <si>
    <t>Unfavourable indicators</t>
  </si>
  <si>
    <t>No unfavourable indicators</t>
  </si>
  <si>
    <t>27 November 2025  09:28</t>
  </si>
  <si>
    <t>Arts, Culture, Sports and Recreation</t>
  </si>
  <si>
    <t>Civilian Secretariat for the Police</t>
  </si>
  <si>
    <t>Community Safety</t>
  </si>
  <si>
    <t>Community Safety, Security and Liaison</t>
  </si>
  <si>
    <t>Co-operative Governance and Traditional Affairs</t>
  </si>
  <si>
    <t>Cultural Affairs and Sport</t>
  </si>
  <si>
    <t>Culture, Sport and Recreation</t>
  </si>
  <si>
    <t>Community Safety - EC</t>
  </si>
  <si>
    <t>CoOperative Governance and Traditional Affairs</t>
  </si>
  <si>
    <t>Department of International Relations and Co-operation</t>
  </si>
  <si>
    <t>Rural Development and Agrarian Reform</t>
  </si>
  <si>
    <t>Department of Science, Technolgy and Innovation</t>
  </si>
  <si>
    <t>Sport, Recreation, Arts and Culture</t>
  </si>
  <si>
    <t>Provincial Legislature</t>
  </si>
  <si>
    <t>e-Government</t>
  </si>
  <si>
    <t>Sport, Arts, Culture and Recreation</t>
  </si>
  <si>
    <t>Provincial Treasury</t>
  </si>
  <si>
    <t>Government Communications and Information System</t>
  </si>
  <si>
    <t>Local Government</t>
  </si>
  <si>
    <t>Parliament of the Republic of South Africa</t>
  </si>
  <si>
    <t>Provincial Parliament</t>
  </si>
  <si>
    <t>African Renaissance and International Cooperation Fund</t>
  </si>
  <si>
    <t>Atlantis Special Economic Zone Company</t>
  </si>
  <si>
    <t>Autopax</t>
  </si>
  <si>
    <t>Brand South Africa</t>
  </si>
  <si>
    <t>Casidra</t>
  </si>
  <si>
    <t>COEGA Development Corporation</t>
  </si>
  <si>
    <t>Commission for Conciliation, Mediation and Arbitration</t>
  </si>
  <si>
    <t>Companies and Intellectual Property Commission</t>
  </si>
  <si>
    <t>Corridor Mining Resources</t>
  </si>
  <si>
    <t>Council for Scientific and Industrial Research (CSIR)</t>
  </si>
  <si>
    <t>Dube TradePort Corporation</t>
  </si>
  <si>
    <t>East London Industrial Development Zone</t>
  </si>
  <si>
    <t>Film and Publication Board</t>
  </si>
  <si>
    <t>Freedom Park Trust</t>
  </si>
  <si>
    <t>Gateway Airport Authority</t>
  </si>
  <si>
    <t>Gauteng Growth and Development Agency</t>
  </si>
  <si>
    <t>NR</t>
  </si>
  <si>
    <t>Great North Transport</t>
  </si>
  <si>
    <t>KZN Housing Fund</t>
  </si>
  <si>
    <t>Electoral Commission</t>
  </si>
  <si>
    <t>Ithala Development Finance Corporation</t>
  </si>
  <si>
    <t>Ithala Limited</t>
  </si>
  <si>
    <t>KwaZulu-Natal Nature Conservation Board</t>
  </si>
  <si>
    <t>Mining Qualifications Sector Education and Training Authority</t>
  </si>
  <si>
    <t>Mpumalanga Economic Growth Agency</t>
  </si>
  <si>
    <t>Mpumalanga Nkomazi Special Economic Zone</t>
  </si>
  <si>
    <t>Mpumalanga Tourism and Parks Agency</t>
  </si>
  <si>
    <t>The Municipal Demarcation Board</t>
  </si>
  <si>
    <t>Municipal Infrastructure Support Agency</t>
  </si>
  <si>
    <t>National Economic Development and Labour Council</t>
  </si>
  <si>
    <t>National Housing Finance Corporation</t>
  </si>
  <si>
    <t>Office of the Ombud for Financial Service Providers</t>
  </si>
  <si>
    <t>Onderstepoort Biological Products</t>
  </si>
  <si>
    <t>The Pan South African Language Board</t>
  </si>
  <si>
    <t>Office of the Pension Funds Adjudicator</t>
  </si>
  <si>
    <t>South African Civil Aviation Authority</t>
  </si>
  <si>
    <t>The Human Rights Commission</t>
  </si>
  <si>
    <t>South African Maritime Safety Authority</t>
  </si>
  <si>
    <t>South African Medical Research Council</t>
  </si>
  <si>
    <t>Saldanha Bay IDZ Licencing Company</t>
  </si>
  <si>
    <t>Small Enterprise Development Agency</t>
  </si>
  <si>
    <t>Small Enterprise Development and Finance Agency</t>
  </si>
  <si>
    <t>South African Diamond and Precious Metals Regulator</t>
  </si>
  <si>
    <t>SA Bureau of Standards</t>
  </si>
  <si>
    <t>South African Local Government Association</t>
  </si>
  <si>
    <t>Supplier Park Development Company</t>
  </si>
  <si>
    <t>The Commission for the Promotion and Protection of the Rights of Cultural, Religious and Linguistic Communities</t>
  </si>
  <si>
    <t>The Financial and Fiscal Commission</t>
  </si>
  <si>
    <t>Independent Communications Authority of South Africa</t>
  </si>
  <si>
    <t>Abahlali Housing Association</t>
  </si>
  <si>
    <t>Small auditee</t>
  </si>
  <si>
    <t>AEC-Amersham</t>
  </si>
  <si>
    <t>Amafa AkwaZulu Natali</t>
  </si>
  <si>
    <t>The National English Literary Museum</t>
  </si>
  <si>
    <t>Boxing South Africa</t>
  </si>
  <si>
    <t>Cape Town Community Housing Company</t>
  </si>
  <si>
    <t>Centre for Public Service Innovation</t>
  </si>
  <si>
    <t>Constitution Hill Development Company</t>
  </si>
  <si>
    <t>Cradle of Humankind World Heritage Site</t>
  </si>
  <si>
    <t>Die Afrikaanse Taalmuseum</t>
  </si>
  <si>
    <t>Dinokeng</t>
  </si>
  <si>
    <t>Donkervliet</t>
  </si>
  <si>
    <t>Eastern Cape Socio-Economic Consultative Council</t>
  </si>
  <si>
    <t>Fetakgomo Tubatse Industrial Park</t>
  </si>
  <si>
    <t>Free State Gambling, Liquor and Tourism Authority</t>
  </si>
  <si>
    <t>Fumani Green Stone</t>
  </si>
  <si>
    <t>Western Cape Gambling and Racing Board</t>
  </si>
  <si>
    <t>Gauteng IDZ Development Company</t>
  </si>
  <si>
    <t>Northern Cape Housing Fund</t>
  </si>
  <si>
    <t>International Frontier Technologies (Interfront)</t>
  </si>
  <si>
    <t>Intersite Property Management Services</t>
  </si>
  <si>
    <t>iSimangaliso Wetland Park Authority</t>
  </si>
  <si>
    <t>Kamhlabane Timber</t>
  </si>
  <si>
    <t>Khumong Chrome Mine</t>
  </si>
  <si>
    <t>Klein Marico</t>
  </si>
  <si>
    <t>KwaZulu-Natal Museum</t>
  </si>
  <si>
    <t>Natal Sharks Board</t>
  </si>
  <si>
    <t>Limpopo Connexion</t>
  </si>
  <si>
    <t>Tribal and Trust Account</t>
  </si>
  <si>
    <t>LMT Engineering</t>
  </si>
  <si>
    <t>LMT Properties</t>
  </si>
  <si>
    <t>Maluti-A-Phofung IDZ RF - FS</t>
  </si>
  <si>
    <t>Mokopane Kodumela Mining Investments</t>
  </si>
  <si>
    <t>MPUMALANGA INNOVATIVE SKILLS HUB</t>
  </si>
  <si>
    <t>Msinsi Holdings</t>
  </si>
  <si>
    <t>uMsunduzi/Voortrekker Museum</t>
  </si>
  <si>
    <t>Musina-Makhado Special Economic Zone</t>
  </si>
  <si>
    <t>National Electronic Media Institute of South African</t>
  </si>
  <si>
    <t>National Heritage Council of South Africa</t>
  </si>
  <si>
    <t>National Museum</t>
  </si>
  <si>
    <t>Nelson Mandela Museum</t>
  </si>
  <si>
    <t>Ngwao Boswa Jwa Kapa Bokone</t>
  </si>
  <si>
    <t>NHFC Management Services</t>
  </si>
  <si>
    <t>Agribank</t>
  </si>
  <si>
    <t>NTP Logistics</t>
  </si>
  <si>
    <t>Office of Health Standard Compliance</t>
  </si>
  <si>
    <t>Risima Housing Finance Corporation</t>
  </si>
  <si>
    <t>SA Institute for Drug-free Sport</t>
  </si>
  <si>
    <t>South African Travel Centre</t>
  </si>
  <si>
    <t>South African National Defence Force Fund</t>
  </si>
  <si>
    <t>Sapos Properties Bloemfontein</t>
  </si>
  <si>
    <t>Sapos Properties Cape Town</t>
  </si>
  <si>
    <t>Sapos Properties East Rand</t>
  </si>
  <si>
    <t>Sapos Properties Port Elizabeth</t>
  </si>
  <si>
    <t>Sapos Properties (Rossburgh)</t>
  </si>
  <si>
    <t>South African Gas Development Company</t>
  </si>
  <si>
    <t>The Courier and Freight Group</t>
  </si>
  <si>
    <t>Docex</t>
  </si>
  <si>
    <t>The Innovation Hub Management Company</t>
  </si>
  <si>
    <t>Royal Household Trust</t>
  </si>
  <si>
    <t>Trade and Investment KwaZulu-Natal</t>
  </si>
  <si>
    <t>Umgeni Water Services</t>
  </si>
  <si>
    <t>Universal Service and Access Agency of South Africa</t>
  </si>
  <si>
    <t>Universal Service and Access Fund</t>
  </si>
  <si>
    <t>William Humphreys Art Gallery</t>
  </si>
  <si>
    <t>PEN</t>
  </si>
  <si>
    <t>Non AGSA</t>
  </si>
  <si>
    <t>Lwandile Migrant Labour Museum</t>
  </si>
  <si>
    <t>Ubuciko Twines and Fabric</t>
  </si>
  <si>
    <t>ACSA Global</t>
  </si>
  <si>
    <t>New Era Life Assurance</t>
  </si>
  <si>
    <t>Air Traffic and Navigation Services Company</t>
  </si>
  <si>
    <t>Broadband Infraco</t>
  </si>
  <si>
    <t>Cape Peninsula University of Technology</t>
  </si>
  <si>
    <t>Central University of Technology</t>
  </si>
  <si>
    <t>Centurion Aerospace Village</t>
  </si>
  <si>
    <t>Cowslip Investments</t>
  </si>
  <si>
    <t>Durban University of Technology</t>
  </si>
  <si>
    <t>Engineering Council of South Africa</t>
  </si>
  <si>
    <t>Eskom Enterprises</t>
  </si>
  <si>
    <t>Eskom Finance Company</t>
  </si>
  <si>
    <t>Eskom Holdings</t>
  </si>
  <si>
    <t>Export Credit Insurance Corporation of South Africa</t>
  </si>
  <si>
    <t>Golang Coal</t>
  </si>
  <si>
    <t>Industrial Development Corporation of South Africa</t>
  </si>
  <si>
    <t>International Trade Administration Commission</t>
  </si>
  <si>
    <t>Mangosuthu University of Technology</t>
  </si>
  <si>
    <t>National Metrology Institute of South Africa</t>
  </si>
  <si>
    <t>National Transmission Company South Africa</t>
  </si>
  <si>
    <t>Nelson Mandela Metropolitan University</t>
  </si>
  <si>
    <t>North West University</t>
  </si>
  <si>
    <t>Ombud Council</t>
  </si>
  <si>
    <t>PN Energy Services</t>
  </si>
  <si>
    <t>Rhodes University</t>
  </si>
  <si>
    <t>Rotek Industries</t>
  </si>
  <si>
    <t>SABS Commercial</t>
  </si>
  <si>
    <t>Sasria</t>
  </si>
  <si>
    <t>Sefateng Chrome Mine</t>
  </si>
  <si>
    <t>Sentech</t>
  </si>
  <si>
    <t>Servcon</t>
  </si>
  <si>
    <t>Sibaya Conservation Projects</t>
  </si>
  <si>
    <t>The Social Housing Regulatory Authority</t>
  </si>
  <si>
    <t>SA National Accreditation System</t>
  </si>
  <si>
    <t>South African National Space Agency</t>
  </si>
  <si>
    <t>South Dunes Coal Terminal</t>
  </si>
  <si>
    <t>Technology Innovation Agency</t>
  </si>
  <si>
    <t>Telkom</t>
  </si>
  <si>
    <t>Traditional Levies and Trust Account</t>
  </si>
  <si>
    <t>Tshwane University of Technology</t>
  </si>
  <si>
    <t>Umalusi QA on Further Training and Education</t>
  </si>
  <si>
    <t>University of Cape Town</t>
  </si>
  <si>
    <t>University of Fort Hare</t>
  </si>
  <si>
    <t>University of Johannesburg</t>
  </si>
  <si>
    <t>University of Kwa-Zulu Natal</t>
  </si>
  <si>
    <t>University of Limpopo</t>
  </si>
  <si>
    <t>University of Mpumalanga</t>
  </si>
  <si>
    <t>University of Pretoria</t>
  </si>
  <si>
    <t>University of South Africa</t>
  </si>
  <si>
    <t>University of Stellenbosch</t>
  </si>
  <si>
    <t>University of the Free State</t>
  </si>
  <si>
    <t>University of the Western Cape</t>
  </si>
  <si>
    <t>University of the Witwatersrand</t>
  </si>
  <si>
    <t>University of Venda</t>
  </si>
  <si>
    <t>University of Zululand</t>
  </si>
  <si>
    <t>Vaal University of Technology</t>
  </si>
  <si>
    <t>Walter Sisulu University for Technology and Science</t>
  </si>
  <si>
    <t>Zithabiseni Resort and Conference Centre</t>
  </si>
  <si>
    <t>State Security Agency</t>
  </si>
  <si>
    <t>Abacus Forestries</t>
  </si>
  <si>
    <t>Air Chefs International</t>
  </si>
  <si>
    <t>Arecsa Human Capital</t>
  </si>
  <si>
    <t>Armscor Defence Institutes</t>
  </si>
  <si>
    <t>Vaal Central Water Board</t>
  </si>
  <si>
    <t>CCE Solutions</t>
  </si>
  <si>
    <t>CEF Carbon</t>
  </si>
  <si>
    <t>Cotec Development</t>
  </si>
  <si>
    <t>Cotec Partrade</t>
  </si>
  <si>
    <t>Cyclofil</t>
  </si>
  <si>
    <t>Denel Aerostructures</t>
  </si>
  <si>
    <t>Densecure</t>
  </si>
  <si>
    <t>Erasmusrand Eiendomme</t>
  </si>
  <si>
    <t>ETA Energy</t>
  </si>
  <si>
    <t>Fluoro Pack</t>
  </si>
  <si>
    <t>Fluorochem</t>
  </si>
  <si>
    <t>Gateway Home Loans</t>
  </si>
  <si>
    <t>Gateway Home Loans 001</t>
  </si>
  <si>
    <t>Horse Racing and Betting Transformation Fund</t>
  </si>
  <si>
    <t>Ketlaphela Pharmaceutical</t>
  </si>
  <si>
    <t>King George V Silver Jubilee Fund for Tuberculosis</t>
  </si>
  <si>
    <t>Klippoortje Koolmyne</t>
  </si>
  <si>
    <t>Lepelle Northern Water</t>
  </si>
  <si>
    <t>Lexshell 342</t>
  </si>
  <si>
    <t>Lexshell 343</t>
  </si>
  <si>
    <t>Limited Electronics South Africa</t>
  </si>
  <si>
    <t>Magalies Water</t>
  </si>
  <si>
    <t>Mahnes Areas</t>
  </si>
  <si>
    <t>Mindev</t>
  </si>
  <si>
    <t>Mortgage Default Insurance Company</t>
  </si>
  <si>
    <t>Natal Joint Municipal Pension Fund (Provident)</t>
  </si>
  <si>
    <t>Natal Joint Municipal Pension Fund (Retirement)</t>
  </si>
  <si>
    <t>Natal Joint Municipal Pension Fund (Superannuation)</t>
  </si>
  <si>
    <t>Nature Conservation Trust Fund</t>
  </si>
  <si>
    <t>NURCHA Bridging Fund</t>
  </si>
  <si>
    <t>NURCHA Development Finance</t>
  </si>
  <si>
    <t>NURCHA Equity Services</t>
  </si>
  <si>
    <t>NURCHA Finance Company</t>
  </si>
  <si>
    <t>NURCHA Loan Fund</t>
  </si>
  <si>
    <t>Oil Pollution Control South Africa</t>
  </si>
  <si>
    <t>Oospark</t>
  </si>
  <si>
    <t>Overberg Water</t>
  </si>
  <si>
    <t>PetroSA Brass</t>
  </si>
  <si>
    <t>PetroSA Egypt</t>
  </si>
  <si>
    <t>PetroSA Equatorial Guinea</t>
  </si>
  <si>
    <t>PetroSA Ghana</t>
  </si>
  <si>
    <t>PetroSA Gryphon Marin Permit</t>
  </si>
  <si>
    <t>PetroSA Iris</t>
  </si>
  <si>
    <t>PetroSA Sudan</t>
  </si>
  <si>
    <t>PetroSA Synfuels International</t>
  </si>
  <si>
    <t>PetroSA Themis</t>
  </si>
  <si>
    <t>Rand Water</t>
  </si>
  <si>
    <t>South African Revenue Services (Administered Revenue)</t>
  </si>
  <si>
    <t>Sportsrand</t>
  </si>
  <si>
    <t>The Petroleum Oil and Gas Corporation (Namibia)</t>
  </si>
  <si>
    <t>Transnet International Holdings</t>
  </si>
  <si>
    <t>Tshepong Chrome Mine</t>
  </si>
  <si>
    <t>Turbomeca Africa</t>
  </si>
  <si>
    <t>uMngeni-uThukela Water Board</t>
  </si>
  <si>
    <t>Audit Year: 2023/2024</t>
  </si>
  <si>
    <t>2022-23 audit outcomes</t>
  </si>
  <si>
    <t>Proposed Value chain/ cluster category</t>
  </si>
  <si>
    <t>RANK1</t>
  </si>
  <si>
    <t>rank 2</t>
  </si>
  <si>
    <t xml:space="preserve">Dormant </t>
  </si>
  <si>
    <t>International Cooperation Trade and Industry</t>
  </si>
  <si>
    <t>Mineral Resources and Energy</t>
  </si>
  <si>
    <t>Rural Development and Land Reform</t>
  </si>
  <si>
    <t>Water</t>
  </si>
  <si>
    <t>12 November 2024  11:03</t>
  </si>
  <si>
    <t>Civilian Secretariat for the Police Service</t>
  </si>
  <si>
    <t>Department of Communications and Digital Technologies</t>
  </si>
  <si>
    <t>Safety and Liaison</t>
  </si>
  <si>
    <t>Science and Technology</t>
  </si>
  <si>
    <t>KwaZulu-Natal Gaming and Betting Board</t>
  </si>
  <si>
    <t>Agriculture, Forestry and Fisheries</t>
  </si>
  <si>
    <t>Arts and Culture</t>
  </si>
  <si>
    <t>Mineral resources</t>
  </si>
  <si>
    <t>Cogta and Human Settlements</t>
  </si>
  <si>
    <t>Sport and Recreation South Africa</t>
  </si>
  <si>
    <t>Pharmatopes</t>
  </si>
  <si>
    <t>Philisa Sechaba Healthcare</t>
  </si>
  <si>
    <t>South African National Energy Research Institute</t>
  </si>
  <si>
    <t>Limpopo Agribusiness</t>
  </si>
  <si>
    <t>National Urban Reconstruction and Housing Agency</t>
  </si>
  <si>
    <t>Rural Housing Loan Fund</t>
  </si>
  <si>
    <t>Western Cape Housing Development Fund</t>
  </si>
  <si>
    <t>Small Auditees</t>
  </si>
  <si>
    <t>KZN Film Company</t>
  </si>
  <si>
    <t>KwaZulu-Natal Liquor Authority</t>
  </si>
  <si>
    <t>Moses Kotane Institute</t>
  </si>
  <si>
    <t>Northern Cape Tourism Authority</t>
  </si>
  <si>
    <t>Sahisizwe Community Programme NPC</t>
  </si>
  <si>
    <t>KwaZulu-Natal Tourism Authority</t>
  </si>
  <si>
    <t>Northern Cape Gambling Board</t>
  </si>
  <si>
    <t>Northern Cape Liquor Board</t>
  </si>
  <si>
    <t>Bakgaga-Bakone Crossing</t>
  </si>
  <si>
    <t>Breede-Gouritz Catchment Management Agency</t>
  </si>
  <si>
    <t>Sundumbili Plaza</t>
  </si>
  <si>
    <t>Coal and Mineral Technologies</t>
  </si>
  <si>
    <t>Bloem Water</t>
  </si>
  <si>
    <t>Other infrastructure</t>
  </si>
  <si>
    <t>R&amp;M proposed Category</t>
  </si>
  <si>
    <t>Energy/ Infrastructure/ Fiscal Pressure/ Environmental Sustainability</t>
  </si>
  <si>
    <t>Energy/ Environmental Sustainability</t>
  </si>
  <si>
    <t>Financial Stability/ Fiscal Pressure</t>
  </si>
  <si>
    <t>Financial Stability/ Infrastructure/ Fiscal Pressure</t>
  </si>
  <si>
    <t>Infrastructure/ Health</t>
  </si>
  <si>
    <t>Human settlements/ Infrastructure</t>
  </si>
  <si>
    <t>Infrastructure/ Fiscal Pressure</t>
  </si>
  <si>
    <t>Infrastructure/ Transport/ Roads and Transport</t>
  </si>
  <si>
    <t>Key Public Entity</t>
  </si>
  <si>
    <t>Key Public Entity/ Fiscal Pressure</t>
  </si>
  <si>
    <t>Education, skills and unemployment/ Fiscal Pressure</t>
  </si>
  <si>
    <t>Education, skills and unemployment</t>
  </si>
  <si>
    <t>Infrastructure/ Education, skills and unemployment</t>
  </si>
  <si>
    <t>Transport/ Fiscal Pressure</t>
  </si>
  <si>
    <t>Transport/ Infrastructure/ Fiscal Pressure</t>
  </si>
  <si>
    <t>Infrastructure/ Water and Sanitation</t>
  </si>
  <si>
    <t>Auditees' five-year audit opinions</t>
  </si>
  <si>
    <t>Date:</t>
  </si>
  <si>
    <t>22-23 to 23-24</t>
  </si>
  <si>
    <t>19-20 to 23-24</t>
  </si>
  <si>
    <t>18-19 to 23-24</t>
  </si>
  <si>
    <t>Budget 23-24</t>
  </si>
  <si>
    <t>2022-23</t>
  </si>
  <si>
    <t>2021-22</t>
  </si>
  <si>
    <t>2020-21</t>
  </si>
  <si>
    <t>2019-20</t>
  </si>
  <si>
    <t>2018-19</t>
  </si>
  <si>
    <t>Movement from previous year</t>
  </si>
  <si>
    <t>Movement from first year of administration</t>
  </si>
  <si>
    <t>Movement from last year of previous administration</t>
  </si>
  <si>
    <t>Audit Outstanding Reason (OLD)</t>
  </si>
  <si>
    <t>Audit Outstanding Reason - Other</t>
  </si>
  <si>
    <t>Anticipated Audit Opinion</t>
  </si>
  <si>
    <t>Anticipated AR sign-off date</t>
  </si>
  <si>
    <t>SOE - AGSA</t>
  </si>
  <si>
    <t>KSD Vlookup</t>
  </si>
  <si>
    <t>Outstanding audit</t>
  </si>
  <si>
    <t>Budget 18-19</t>
  </si>
  <si>
    <t>PY GR outcome</t>
  </si>
  <si>
    <t>Budget 22-23</t>
  </si>
  <si>
    <t>Capital expenditure</t>
  </si>
  <si>
    <t>Operating Expenditure</t>
  </si>
  <si>
    <t>New department</t>
  </si>
  <si>
    <t>Transport and Public Works</t>
  </si>
  <si>
    <t>AFS submitted late</t>
  </si>
  <si>
    <t>New public entity</t>
  </si>
  <si>
    <t>AFS outstanding</t>
  </si>
  <si>
    <t>13 September 2024  01:50</t>
  </si>
  <si>
    <t>Consolidated submission of AFS</t>
  </si>
  <si>
    <t>System: PFMA</t>
  </si>
  <si>
    <t>Material non-compliance finding on late submission</t>
  </si>
  <si>
    <t>Denominator</t>
  </si>
  <si>
    <t>All Audits</t>
  </si>
  <si>
    <t>Denominator - KSD</t>
  </si>
  <si>
    <t>KSD auditees</t>
  </si>
  <si>
    <t>Department of Safety and Liaison - EC</t>
  </si>
  <si>
    <t>Philisa Sechaba Healthcare (Pty) Ltd</t>
  </si>
  <si>
    <t>South African National Energy Research Institute (NPC)</t>
  </si>
  <si>
    <t>South African Supplier Development Agency (NPC)</t>
  </si>
  <si>
    <t>Gaming and Betting Board - KZN</t>
  </si>
  <si>
    <t>KZN Liquor Authority</t>
  </si>
  <si>
    <t>KZN Tourism Authority</t>
  </si>
  <si>
    <t>Inkomati Catchment Management Agency</t>
  </si>
  <si>
    <t>National Urban Reconstruction &amp; Housing Agency</t>
  </si>
  <si>
    <t>Coal and Mineral Technologies (Pty) Ltd</t>
  </si>
  <si>
    <t>Pharmatopes SOC Limited</t>
  </si>
  <si>
    <t>Qualifed</t>
  </si>
  <si>
    <t>Breede-Gouritz Catchment Management Agency (BGCMA)</t>
  </si>
  <si>
    <t>13 Sep 2024  08:14 pm</t>
  </si>
  <si>
    <t>Business Unit</t>
  </si>
  <si>
    <t>Auditee Sub Type</t>
  </si>
  <si>
    <t>Senior Manager</t>
  </si>
  <si>
    <t>Centre</t>
  </si>
  <si>
    <t>Auditee Status</t>
  </si>
  <si>
    <t xml:space="preserve">Is this a small auditee? </t>
  </si>
  <si>
    <t>Not Applicable</t>
  </si>
  <si>
    <t>Tshwarelo Moloi</t>
  </si>
  <si>
    <t>GTN5</t>
  </si>
  <si>
    <t>Nozipho Nekhofhe</t>
  </si>
  <si>
    <t>NC07</t>
  </si>
  <si>
    <t xml:space="preserve">State Owned Company </t>
  </si>
  <si>
    <t>Martin Coates</t>
  </si>
  <si>
    <t>KZN3</t>
  </si>
  <si>
    <t>Avick Misra</t>
  </si>
  <si>
    <t>NW7</t>
  </si>
  <si>
    <t>Highlands Furniture Factory (Pty) Ltd</t>
  </si>
  <si>
    <t>Board</t>
  </si>
  <si>
    <t>Samuel Zwane</t>
  </si>
  <si>
    <t>BLM5</t>
  </si>
  <si>
    <t>Phiritona Plastics (Pty) Ltd</t>
  </si>
  <si>
    <t>Twin Cities (Pty) Ltd</t>
  </si>
  <si>
    <t>Willem Opperman (FS)</t>
  </si>
  <si>
    <t>Precious Thosago</t>
  </si>
  <si>
    <t>PTB9</t>
  </si>
  <si>
    <t>Pierre De Ru</t>
  </si>
  <si>
    <t>PTB6</t>
  </si>
  <si>
    <t>Markus Mooketsa</t>
  </si>
  <si>
    <t>NW2</t>
  </si>
  <si>
    <t>Brakpan Bus Company (Pty) Ltd</t>
  </si>
  <si>
    <t>Municipal Entity</t>
  </si>
  <si>
    <t>GTN7</t>
  </si>
  <si>
    <t>Ekurhuleni Development Company (Pty) Ltd</t>
  </si>
  <si>
    <t>Msizi Mavundla</t>
  </si>
  <si>
    <t>Johannesburg Zoo</t>
  </si>
  <si>
    <t xml:space="preserve">Eugene Tshwarelo Moloi </t>
  </si>
  <si>
    <t>GTN2</t>
  </si>
  <si>
    <t>Lethabong Housing Institute</t>
  </si>
  <si>
    <t>Pharoe Park Housing Company (Pty) Ltd</t>
  </si>
  <si>
    <t>Roodepoort Civic Theatre</t>
  </si>
  <si>
    <t>Charlotte Segage</t>
  </si>
  <si>
    <t>GTN10</t>
  </si>
  <si>
    <t>Sandspruit Works</t>
  </si>
  <si>
    <t>Mbali Buthelezi</t>
  </si>
  <si>
    <t>Fezile Dabi DM Trust</t>
  </si>
  <si>
    <t>BLM3</t>
  </si>
  <si>
    <t>Ugu South Coast Tourism</t>
  </si>
  <si>
    <t>Colleen Smith</t>
  </si>
  <si>
    <t>KZN7</t>
  </si>
  <si>
    <t>Waterberg Economic Development Agency</t>
  </si>
  <si>
    <t>Daniel van Wyk</t>
  </si>
  <si>
    <t>Jolene Pillay</t>
  </si>
  <si>
    <t>ND01</t>
  </si>
  <si>
    <t>Fund</t>
  </si>
  <si>
    <t>Mafokotsa Khaile</t>
  </si>
  <si>
    <t>BLM1</t>
  </si>
  <si>
    <t>Mmule Thipe</t>
  </si>
  <si>
    <t>ND03</t>
  </si>
  <si>
    <t>Trust</t>
  </si>
  <si>
    <t>Muhammed Essa</t>
  </si>
  <si>
    <t>NPPA</t>
  </si>
  <si>
    <t>BLM7</t>
  </si>
  <si>
    <t>Lizo Ndzamela</t>
  </si>
  <si>
    <t>CPT11</t>
  </si>
  <si>
    <t>Faizel Jogee</t>
  </si>
  <si>
    <t>NC03</t>
  </si>
  <si>
    <t>Tshepo Shabangu</t>
  </si>
  <si>
    <t>NA07</t>
  </si>
  <si>
    <t>Bank</t>
  </si>
  <si>
    <t>Donny Mampa</t>
  </si>
  <si>
    <t>Sanele Mkhwanazi</t>
  </si>
  <si>
    <t>KZN5</t>
  </si>
  <si>
    <t>Other Private Company</t>
  </si>
  <si>
    <t>Omphemetse Setebe</t>
  </si>
  <si>
    <t>NC04</t>
  </si>
  <si>
    <t xml:space="preserve">Odwa Benxa </t>
  </si>
  <si>
    <t>GTN4</t>
  </si>
  <si>
    <t>NC05</t>
  </si>
  <si>
    <t>Nokukhanya Vilakazi</t>
  </si>
  <si>
    <t>Xolani Zicwele</t>
  </si>
  <si>
    <t>Jaen le Roux</t>
  </si>
  <si>
    <t>NW9</t>
  </si>
  <si>
    <t>Ashiq Allie</t>
  </si>
  <si>
    <t>CPT9</t>
  </si>
  <si>
    <t xml:space="preserve">Non-Profit Company </t>
  </si>
  <si>
    <t>Ntombokhanyo Ndzamela</t>
  </si>
  <si>
    <t>Velaphi Madzena</t>
  </si>
  <si>
    <t>Mbali Tsotetsi</t>
  </si>
  <si>
    <t>Belinda Beddie</t>
  </si>
  <si>
    <t>Staff Faku</t>
  </si>
  <si>
    <t>NE07</t>
  </si>
  <si>
    <t>Rabelani Muligwe</t>
  </si>
  <si>
    <t>NE02</t>
  </si>
  <si>
    <t>Bianca Nowell</t>
  </si>
  <si>
    <t>NW1</t>
  </si>
  <si>
    <t xml:space="preserve">The Courier and Freight Group (Pty) Ltd                </t>
  </si>
  <si>
    <t>Joyce Nkonyana</t>
  </si>
  <si>
    <t>ND06</t>
  </si>
  <si>
    <t>LWAZI KUSE</t>
  </si>
  <si>
    <t>NB08</t>
  </si>
  <si>
    <t>Lionell van Onselen</t>
  </si>
  <si>
    <t>NE06</t>
  </si>
  <si>
    <t>Narisha Poonsamy</t>
  </si>
  <si>
    <t>NE01</t>
  </si>
  <si>
    <t>Karabo Matshate</t>
  </si>
  <si>
    <t>Londoloza Songwevu</t>
  </si>
  <si>
    <t>Aphendule Mantiyane</t>
  </si>
  <si>
    <t>NA08</t>
  </si>
  <si>
    <t>Corporation</t>
  </si>
  <si>
    <t xml:space="preserve">Thabiso Potegi Matladi </t>
  </si>
  <si>
    <t>NB07</t>
  </si>
  <si>
    <t>Zama Kubheka</t>
  </si>
  <si>
    <t>NB03</t>
  </si>
  <si>
    <t>Public entities (Not Audited by the AGSA)</t>
  </si>
  <si>
    <t>Departments (Not GR Applicable)</t>
  </si>
  <si>
    <t>Other public entities (AGSA audits which are both not GR applicable and not small auditees)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</si>
</sst>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numFmt numFmtId="165" formatCode="#\ ##0.0##&quot;m&quot;;\-#\ ###.###&quot;m&quot;;\-"/>
  </numFmts>
  <fonts count="62" x14ac:knownFonts="1">
    <font>
      <sz val="11"/>
      <color rgb="FF000000"/>
      <name val="Calibri"/>
    </font>
    <font>
      <sz val="8"/>
      <color rgb="FF000000"/>
      <name val="Arial"/>
      <family val="2"/>
    </font>
    <font>
      <b/>
      <sz val="10"/>
      <color rgb="FF2A3971"/>
      <name val="Arial"/>
      <family val="2"/>
    </font>
    <font>
      <sz val="7"/>
      <color rgb="FFFFFFFF"/>
      <name val="Arial"/>
      <family val="2"/>
    </font>
    <font>
      <b/>
      <sz val="7"/>
      <color rgb="FFFFFFFF"/>
      <name val="Arial"/>
      <family val="2"/>
    </font>
    <font>
      <sz val="7"/>
      <color rgb="FF414042"/>
      <name val="Arial"/>
      <family val="2"/>
    </font>
    <font>
      <b/>
      <sz val="8"/>
      <color rgb="FFFFFFFF"/>
      <name val="Arial"/>
      <family val="2"/>
    </font>
    <font>
      <b/>
      <sz val="14"/>
      <color rgb="FF2A3971"/>
      <name val="Arial"/>
      <family val="2"/>
    </font>
    <font>
      <sz val="8"/>
      <color rgb="FFFFFFFF"/>
      <name val="Arial"/>
      <family val="2"/>
    </font>
    <font>
      <sz val="7"/>
      <color rgb="FF29A535"/>
      <name val="Arial"/>
      <family val="2"/>
    </font>
    <font>
      <sz val="7"/>
      <color rgb="FFFEC000"/>
      <name val="Arial"/>
      <family val="2"/>
    </font>
    <font>
      <sz val="7"/>
      <color rgb="FF592786"/>
      <name val="Arial"/>
      <family val="2"/>
    </font>
    <font>
      <sz val="7"/>
      <color rgb="FFD2D2D2"/>
      <name val="Arial"/>
      <family val="2"/>
    </font>
    <font>
      <sz val="7"/>
      <color rgb="FFE0001B"/>
      <name val="Arial"/>
      <family val="2"/>
    </font>
    <font>
      <sz val="7"/>
      <color rgb="FFCE3F91"/>
      <name val="Arial"/>
      <family val="2"/>
    </font>
    <font>
      <sz val="8"/>
      <color rgb="FF414042"/>
      <name val="Arial"/>
      <family val="2"/>
    </font>
    <font>
      <sz val="6.5"/>
      <color rgb="FFFFFFFF"/>
      <name val="Arial"/>
      <family val="2"/>
    </font>
    <font>
      <sz val="7"/>
      <color rgb="FF000000"/>
      <name val="Arial"/>
      <family val="2"/>
    </font>
    <font>
      <sz val="11"/>
      <color rgb="FF000000"/>
      <name val="Calibri"/>
      <family val="2"/>
    </font>
    <font>
      <sz val="7"/>
      <color rgb="FF0D70BD"/>
      <name val="Arial"/>
      <family val="2"/>
    </font>
    <font>
      <sz val="8"/>
      <name val="Tahoma"/>
      <family val="2"/>
    </font>
    <font>
      <sz val="14"/>
      <color rgb="FF002060"/>
      <name val="Century Gothic"/>
      <family val="2"/>
    </font>
    <font>
      <b/>
      <sz val="14"/>
      <color rgb="FF002060"/>
      <name val="Century Gothic"/>
      <family val="2"/>
    </font>
    <font>
      <i/>
      <sz val="14"/>
      <color rgb="FF002060"/>
      <name val="Century Gothic"/>
      <family val="2"/>
    </font>
    <font>
      <sz val="11"/>
      <color theme="1"/>
      <name val="Calibri"/>
      <family val="2"/>
    </font>
    <font>
      <b/>
      <sz val="11"/>
      <color rgb="FF000000"/>
      <name val="Calibri"/>
      <family val="2"/>
    </font>
    <font>
      <sz val="11"/>
      <color rgb="FF414042"/>
      <name val="Arial"/>
      <family val="2"/>
    </font>
    <font>
      <b/>
      <sz val="18"/>
      <color rgb="FF2A3971"/>
      <name val="Arial"/>
      <family val="2"/>
    </font>
    <font>
      <sz val="10"/>
      <name val="Arial"/>
      <family val="2"/>
    </font>
    <font>
      <b/>
      <sz val="9"/>
      <color rgb="FFFFFFFF"/>
      <name val="Arial"/>
      <family val="2"/>
    </font>
    <font>
      <b/>
      <sz val="9"/>
      <name val="Arial"/>
      <family val="2"/>
    </font>
    <font>
      <b/>
      <sz val="11"/>
      <color rgb="FFFFFFFF"/>
      <name val="Arial"/>
      <family val="2"/>
    </font>
    <font>
      <sz val="7"/>
      <color theme="1"/>
      <name val="Arial"/>
      <family val="2"/>
    </font>
    <font>
      <sz val="11"/>
      <color rgb="FFFF0000"/>
      <name val="Calibri"/>
      <family val="2"/>
    </font>
    <font>
      <sz val="8"/>
      <color rgb="FFFF0000"/>
      <name val="Arial"/>
      <family val="2"/>
    </font>
    <font>
      <sz val="8"/>
      <color theme="1"/>
      <name val="Arial"/>
      <family val="2"/>
    </font>
    <font>
      <sz val="11"/>
      <color rgb="FF000000"/>
      <name val="Calibri"/>
      <family val="2"/>
    </font>
    <font>
      <sz val="9"/>
      <color rgb="FF000000"/>
      <name val="Arial"/>
      <family val="2"/>
    </font>
    <font>
      <b/>
      <sz val="18"/>
      <color rgb="FF003B79"/>
      <name val="Arial"/>
      <family val="2"/>
    </font>
    <font>
      <b/>
      <sz val="11"/>
      <color rgb="FF003B79"/>
      <name val="Arial"/>
      <family val="2"/>
    </font>
    <font>
      <sz val="7"/>
      <color rgb="FFFF0000"/>
      <name val="Arial"/>
      <family val="2"/>
    </font>
    <font>
      <b/>
      <sz val="11"/>
      <color rgb="FFFFFFFF"/>
      <name val="Arial Narrow"/>
      <family val="2"/>
    </font>
    <font>
      <b/>
      <sz val="11"/>
      <color rgb="FF414042"/>
      <name val="Arial Narrow"/>
      <family val="2"/>
    </font>
    <font>
      <b/>
      <sz val="11"/>
      <color theme="0"/>
      <name val="Arial Narrow"/>
      <family val="2"/>
    </font>
    <font>
      <b/>
      <sz val="11"/>
      <color rgb="FF000000"/>
      <name val="Arial Narrow"/>
      <family val="2"/>
    </font>
    <font>
      <sz val="11"/>
      <color rgb="FF000000"/>
      <name val="Century Gothic"/>
      <family val="2"/>
    </font>
    <font>
      <sz val="7"/>
      <color rgb="FFFFFFFF"/>
      <name val="Century Gothic"/>
      <family val="2"/>
    </font>
    <font>
      <b/>
      <sz val="8"/>
      <color rgb="FFFFFFFF"/>
      <name val="Century Gothic"/>
      <family val="2"/>
    </font>
    <font>
      <sz val="8"/>
      <color rgb="FFFFFFFF"/>
      <name val="Century Gothic"/>
      <family val="2"/>
    </font>
    <font>
      <sz val="7"/>
      <color rgb="FF414042"/>
      <name val="Century Gothic"/>
      <family val="2"/>
    </font>
    <font>
      <sz val="7"/>
      <color rgb="FF29A535"/>
      <name val="Century Gothic"/>
      <family val="2"/>
    </font>
    <font>
      <sz val="7"/>
      <color rgb="FFFEC000"/>
      <name val="Century Gothic"/>
      <family val="2"/>
    </font>
    <font>
      <sz val="7"/>
      <color rgb="FF592786"/>
      <name val="Century Gothic"/>
      <family val="2"/>
    </font>
    <font>
      <sz val="7"/>
      <color rgb="FFCE3F91"/>
      <name val="Century Gothic"/>
      <family val="2"/>
    </font>
    <font>
      <sz val="7"/>
      <color rgb="FFE0001B"/>
      <name val="Century Gothic"/>
      <family val="2"/>
    </font>
    <font>
      <sz val="7"/>
      <color rgb="FF0D70BD"/>
      <name val="Century Gothic"/>
      <family val="2"/>
    </font>
    <font>
      <b/>
      <sz val="8"/>
      <color theme="1"/>
      <name val="Century Gothic"/>
      <family val="2"/>
    </font>
    <font>
      <b/>
      <sz val="11"/>
      <color rgb="FF8DB4E3"/>
      <name val="Arial Narrow"/>
      <family val="2"/>
    </font>
    <font>
      <sz val="10"/>
      <color rgb="FF000000"/>
      <name val="Arial"/>
      <family val="2"/>
    </font>
    <font>
      <sz val="7"/>
      <color rgb="FFD2D2D2"/>
      <name val="Century Gothic"/>
      <family val="2"/>
    </font>
    <font>
      <sz val="7"/>
      <color rgb="FF000000"/>
      <name val="Century Gothic"/>
      <family val="2"/>
    </font>
    <font>
      <b/>
      <sz val="7"/>
      <color rgb="FF8DB4E3"/>
      <name val="Century Gothic"/>
      <family val="2"/>
    </font>
  </fonts>
  <fills count="32">
    <fill>
      <patternFill patternType="none"/>
    </fill>
    <fill>
      <patternFill patternType="gray125"/>
    </fill>
    <fill>
      <patternFill patternType="none">
        <fgColor rgb="FFFFFFFF"/>
      </patternFill>
    </fill>
    <fill>
      <patternFill patternType="solid">
        <fgColor rgb="FF656B97"/>
      </patternFill>
    </fill>
    <fill>
      <patternFill patternType="solid">
        <fgColor rgb="FF592786"/>
      </patternFill>
    </fill>
    <fill>
      <patternFill patternType="solid">
        <fgColor rgb="FF2A3971"/>
      </patternFill>
    </fill>
    <fill>
      <patternFill patternType="solid">
        <fgColor rgb="FFCE3F91"/>
      </patternFill>
    </fill>
    <fill>
      <patternFill patternType="solid">
        <fgColor rgb="FFAAAAAA"/>
      </patternFill>
    </fill>
    <fill>
      <patternFill patternType="solid">
        <fgColor rgb="FF414042"/>
      </patternFill>
    </fill>
    <fill>
      <patternFill patternType="solid">
        <fgColor rgb="FF0D70BD"/>
      </patternFill>
    </fill>
    <fill>
      <patternFill patternType="solid">
        <fgColor rgb="FFFEC000"/>
      </patternFill>
    </fill>
    <fill>
      <patternFill patternType="solid">
        <fgColor rgb="FFD2D2D2"/>
      </patternFill>
    </fill>
    <fill>
      <patternFill patternType="solid">
        <fgColor rgb="FF4BCD4B"/>
      </patternFill>
    </fill>
    <fill>
      <patternFill patternType="solid">
        <fgColor rgb="FF29A535"/>
      </patternFill>
    </fill>
    <fill>
      <patternFill patternType="solid">
        <fgColor rgb="FFE0001B"/>
      </patternFill>
    </fill>
    <fill>
      <patternFill patternType="solid">
        <fgColor rgb="FFFFFFFF"/>
      </patternFill>
    </fill>
    <fill>
      <patternFill patternType="solid">
        <fgColor rgb="FFE64646"/>
      </patternFill>
    </fill>
    <fill>
      <patternFill patternType="solid">
        <fgColor rgb="FF0D70BD"/>
        <bgColor indexed="64"/>
      </patternFill>
    </fill>
    <fill>
      <patternFill patternType="solid">
        <fgColor rgb="FFC00000"/>
        <bgColor indexed="64"/>
      </patternFill>
    </fill>
    <fill>
      <patternFill patternType="solid">
        <fgColor rgb="FFDDEBF7"/>
        <bgColor rgb="FF000000"/>
      </patternFill>
    </fill>
    <fill>
      <patternFill patternType="solid">
        <fgColor rgb="FF00B0F0"/>
        <bgColor indexed="64"/>
      </patternFill>
    </fill>
    <fill>
      <patternFill patternType="solid">
        <fgColor rgb="FF92D050"/>
        <bgColor indexed="64"/>
      </patternFill>
    </fill>
    <fill>
      <patternFill patternType="solid">
        <fgColor rgb="FF00B050"/>
        <bgColor rgb="FF000000"/>
      </patternFill>
    </fill>
    <fill>
      <patternFill patternType="solid">
        <fgColor rgb="FFFFFF00"/>
        <bgColor indexed="64"/>
      </patternFill>
    </fill>
    <fill>
      <patternFill patternType="solid">
        <fgColor rgb="FF003B79"/>
      </patternFill>
    </fill>
    <fill>
      <patternFill patternType="solid">
        <fgColor theme="4" tint="0.59999389629810485"/>
        <bgColor indexed="64"/>
      </patternFill>
    </fill>
    <fill>
      <patternFill patternType="solid">
        <fgColor rgb="FF29A535"/>
        <bgColor indexed="64"/>
      </patternFill>
    </fill>
    <fill>
      <patternFill patternType="solid">
        <fgColor rgb="FF592786"/>
        <bgColor indexed="64"/>
      </patternFill>
    </fill>
    <fill>
      <patternFill patternType="solid">
        <fgColor rgb="FFCE3F91"/>
        <bgColor indexed="64"/>
      </patternFill>
    </fill>
    <fill>
      <patternFill patternType="solid">
        <fgColor rgb="FFFF0000"/>
        <bgColor indexed="64"/>
      </patternFill>
    </fill>
    <fill>
      <patternFill patternType="solid">
        <fgColor theme="0" tint="-0.249977111117893"/>
        <bgColor indexed="64"/>
      </patternFill>
    </fill>
    <fill>
      <patternFill patternType="solid">
        <fgColor rgb="FF8DB4E3"/>
        <bgColor indexed="64"/>
      </patternFill>
    </fill>
  </fills>
  <borders count="39">
    <border>
      <left/>
      <right/>
      <top/>
      <bottom/>
      <diagonal/>
    </border>
    <border>
      <left style="thin">
        <color rgb="FF414042"/>
      </left>
      <right style="thin">
        <color rgb="FF414042"/>
      </right>
      <top/>
      <bottom/>
      <diagonal/>
    </border>
    <border>
      <left style="thin">
        <color rgb="FFFFFFFF"/>
      </left>
      <right/>
      <top/>
      <bottom style="thin">
        <color rgb="FFFFFFFF"/>
      </bottom>
      <diagonal/>
    </border>
    <border>
      <left/>
      <right/>
      <top/>
      <bottom/>
      <diagonal/>
    </border>
    <border>
      <left style="thin">
        <color rgb="FF414042"/>
      </left>
      <right/>
      <top/>
      <bottom style="thin">
        <color rgb="FF414042"/>
      </bottom>
      <diagonal/>
    </border>
    <border>
      <left style="thin">
        <color rgb="FF414042"/>
      </left>
      <right style="thin">
        <color rgb="FF414042"/>
      </right>
      <top/>
      <bottom style="thin">
        <color rgb="FF414042"/>
      </bottom>
      <diagonal/>
    </border>
    <border>
      <left style="thin">
        <color rgb="FFFFFFFF"/>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1"/>
      </left>
      <right style="thin">
        <color indexed="61"/>
      </right>
      <top style="thin">
        <color indexed="61"/>
      </top>
      <bottom style="thin">
        <color indexed="61"/>
      </bottom>
      <diagonal/>
    </border>
    <border>
      <left/>
      <right style="thin">
        <color rgb="FFDCDCDC"/>
      </right>
      <top style="thin">
        <color rgb="FFDCDCDC"/>
      </top>
      <bottom style="thin">
        <color rgb="FFDCDCDC"/>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right/>
      <top/>
      <bottom style="thin">
        <color rgb="FFFFFFFF"/>
      </bottom>
      <diagonal/>
    </border>
    <border>
      <left style="thin">
        <color rgb="FFDCDCDC"/>
      </left>
      <right/>
      <top/>
      <bottom style="thin">
        <color rgb="FFDCDCDC"/>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rgb="FFDCDCDC"/>
      </left>
      <right style="thin">
        <color rgb="FFDCDCDC"/>
      </right>
      <top style="thin">
        <color rgb="FFDCDCDC"/>
      </top>
      <bottom style="thin">
        <color rgb="FFDCDCDC"/>
      </bottom>
      <diagonal/>
    </border>
    <border>
      <left/>
      <right/>
      <top/>
      <bottom style="thin">
        <color rgb="FFDCDCDC"/>
      </bottom>
      <diagonal/>
    </border>
    <border>
      <left style="thin">
        <color rgb="FFDCDCDC"/>
      </left>
      <right style="thin">
        <color rgb="FFDCDCDC"/>
      </right>
      <top/>
      <bottom style="thin">
        <color rgb="FFDCDCDC"/>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rgb="FFFFFFFF"/>
      </right>
      <top/>
      <bottom style="thin">
        <color indexed="64"/>
      </bottom>
      <diagonal/>
    </border>
    <border>
      <left/>
      <right/>
      <top/>
      <bottom style="thin">
        <color theme="0"/>
      </bottom>
      <diagonal/>
    </border>
  </borders>
  <cellStyleXfs count="8">
    <xf numFmtId="0" fontId="0" fillId="0" borderId="0"/>
    <xf numFmtId="0" fontId="18" fillId="2" borderId="3"/>
    <xf numFmtId="0" fontId="18" fillId="2" borderId="3"/>
    <xf numFmtId="43" fontId="18" fillId="2" borderId="3" applyFont="0" applyFill="0" applyBorder="0" applyAlignment="0" applyProtection="0"/>
    <xf numFmtId="0" fontId="28" fillId="2" borderId="3"/>
    <xf numFmtId="0" fontId="36" fillId="2" borderId="3"/>
    <xf numFmtId="0" fontId="36" fillId="2" borderId="3"/>
    <xf numFmtId="0" fontId="18" fillId="2" borderId="3"/>
  </cellStyleXfs>
  <cellXfs count="368">
    <xf numFmtId="0" fontId="0" fillId="0" borderId="0" xfId="0"/>
    <xf numFmtId="0" fontId="18" fillId="0" borderId="0" xfId="0" applyFont="1"/>
    <xf numFmtId="0" fontId="18" fillId="2" borderId="3" xfId="1"/>
    <xf numFmtId="0" fontId="25" fillId="19" borderId="10" xfId="0" applyFont="1" applyFill="1" applyBorder="1" applyAlignment="1" applyProtection="1">
      <alignment horizontal="left" vertical="top" wrapText="1"/>
      <protection locked="0"/>
    </xf>
    <xf numFmtId="0" fontId="25" fillId="19" borderId="10" xfId="0" applyFont="1" applyFill="1" applyBorder="1" applyAlignment="1" applyProtection="1">
      <alignment horizontal="left" vertical="top"/>
      <protection locked="0"/>
    </xf>
    <xf numFmtId="0" fontId="18" fillId="0" borderId="10" xfId="0" applyFont="1" applyBorder="1" applyAlignment="1">
      <alignment horizontal="left" vertical="top"/>
    </xf>
    <xf numFmtId="0" fontId="18" fillId="0" borderId="10" xfId="0" applyFont="1" applyBorder="1"/>
    <xf numFmtId="0" fontId="18" fillId="0" borderId="10" xfId="0" applyFont="1" applyBorder="1" applyAlignment="1">
      <alignment horizontal="left" vertical="top" wrapText="1"/>
    </xf>
    <xf numFmtId="0" fontId="18" fillId="0" borderId="10" xfId="0" applyFont="1" applyBorder="1" applyAlignment="1">
      <alignment wrapText="1"/>
    </xf>
    <xf numFmtId="0" fontId="18" fillId="20" borderId="10" xfId="0" applyFont="1" applyFill="1" applyBorder="1" applyAlignment="1">
      <alignment horizontal="left" vertical="top"/>
    </xf>
    <xf numFmtId="0" fontId="18" fillId="20" borderId="10" xfId="0" applyFont="1" applyFill="1" applyBorder="1" applyAlignment="1">
      <alignment horizontal="left" vertical="top" wrapText="1"/>
    </xf>
    <xf numFmtId="0" fontId="18" fillId="20" borderId="10" xfId="0" applyFont="1" applyFill="1" applyBorder="1"/>
    <xf numFmtId="0" fontId="18" fillId="0" borderId="10" xfId="0" applyFont="1" applyBorder="1" applyAlignment="1" applyProtection="1">
      <alignment horizontal="left" vertical="top"/>
      <protection locked="0"/>
    </xf>
    <xf numFmtId="0" fontId="24" fillId="0" borderId="10" xfId="0" applyFont="1" applyBorder="1" applyAlignment="1">
      <alignment horizontal="left" vertical="top" wrapText="1"/>
    </xf>
    <xf numFmtId="0" fontId="20" fillId="2" borderId="10" xfId="2" applyFont="1" applyBorder="1" applyAlignment="1">
      <alignment horizontal="left" vertical="top" wrapText="1"/>
    </xf>
    <xf numFmtId="0" fontId="18" fillId="0" borderId="11" xfId="0" applyFont="1" applyBorder="1"/>
    <xf numFmtId="0" fontId="18" fillId="0" borderId="11" xfId="0" applyFont="1" applyBorder="1" applyAlignment="1">
      <alignment horizontal="left" vertical="top" wrapText="1"/>
    </xf>
    <xf numFmtId="0" fontId="26" fillId="21" borderId="8" xfId="0" applyFont="1" applyFill="1" applyBorder="1" applyAlignment="1">
      <alignment horizontal="center" vertical="center" wrapText="1"/>
    </xf>
    <xf numFmtId="0" fontId="26" fillId="21" borderId="8" xfId="0" applyFont="1" applyFill="1" applyBorder="1" applyAlignment="1">
      <alignment horizontal="left" vertical="center" wrapText="1"/>
    </xf>
    <xf numFmtId="0" fontId="18" fillId="21" borderId="10" xfId="0" applyFont="1" applyFill="1" applyBorder="1"/>
    <xf numFmtId="0" fontId="25" fillId="22" borderId="10" xfId="0" applyFont="1" applyFill="1" applyBorder="1" applyAlignment="1" applyProtection="1">
      <alignment horizontal="left" vertical="top" wrapText="1"/>
      <protection locked="0"/>
    </xf>
    <xf numFmtId="0" fontId="18" fillId="0" borderId="0" xfId="0" applyFont="1" applyAlignment="1">
      <alignment horizontal="left" vertical="top" wrapText="1"/>
    </xf>
    <xf numFmtId="0" fontId="18" fillId="23" borderId="10" xfId="0" applyFont="1" applyFill="1" applyBorder="1" applyAlignment="1">
      <alignment horizontal="left" vertical="top" wrapText="1"/>
    </xf>
    <xf numFmtId="0" fontId="0" fillId="0" borderId="8" xfId="0" applyBorder="1" applyAlignment="1">
      <alignment horizontal="left" vertical="top" wrapText="1"/>
    </xf>
    <xf numFmtId="0" fontId="0" fillId="20" borderId="8" xfId="0" applyFill="1" applyBorder="1" applyAlignment="1">
      <alignment horizontal="left" vertical="top" wrapText="1"/>
    </xf>
    <xf numFmtId="0" fontId="0" fillId="0" borderId="12"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18" fillId="0" borderId="8" xfId="0" applyFont="1" applyBorder="1" applyAlignment="1">
      <alignment horizontal="left" vertical="top" wrapText="1"/>
    </xf>
    <xf numFmtId="43" fontId="0" fillId="2" borderId="3" xfId="3" applyFont="1"/>
    <xf numFmtId="0" fontId="2" fillId="15" borderId="3" xfId="1" applyFont="1" applyFill="1" applyAlignment="1">
      <alignment horizontal="right" vertical="center" wrapText="1"/>
    </xf>
    <xf numFmtId="15" fontId="2" fillId="15" borderId="3" xfId="1" applyNumberFormat="1" applyFont="1" applyFill="1" applyAlignment="1">
      <alignment horizontal="left" vertical="center" wrapText="1"/>
    </xf>
    <xf numFmtId="0" fontId="8" fillId="5" borderId="3" xfId="4" applyFont="1" applyFill="1" applyAlignment="1">
      <alignment horizontal="center" wrapText="1"/>
    </xf>
    <xf numFmtId="0" fontId="29" fillId="5" borderId="6" xfId="4" applyFont="1" applyFill="1" applyBorder="1" applyAlignment="1">
      <alignment horizontal="center" wrapText="1"/>
    </xf>
    <xf numFmtId="0" fontId="29" fillId="5" borderId="2" xfId="4" applyFont="1" applyFill="1" applyBorder="1" applyAlignment="1">
      <alignment horizontal="center" vertical="center" wrapText="1"/>
    </xf>
    <xf numFmtId="0" fontId="29" fillId="5" borderId="3" xfId="4" applyFont="1" applyFill="1" applyAlignment="1">
      <alignment horizontal="center" vertical="center" wrapText="1"/>
    </xf>
    <xf numFmtId="0" fontId="29" fillId="5" borderId="6" xfId="1" applyFont="1" applyFill="1" applyBorder="1" applyAlignment="1">
      <alignment horizontal="center" wrapText="1"/>
    </xf>
    <xf numFmtId="0" fontId="29" fillId="5" borderId="6" xfId="4" applyFont="1" applyFill="1" applyBorder="1" applyAlignment="1">
      <alignment horizontal="center" vertical="center" wrapText="1"/>
    </xf>
    <xf numFmtId="0" fontId="29" fillId="5" borderId="6" xfId="1" applyFont="1" applyFill="1" applyBorder="1" applyAlignment="1">
      <alignment horizontal="center" vertical="center" wrapText="1"/>
    </xf>
    <xf numFmtId="0" fontId="29" fillId="5" borderId="3" xfId="1" applyFont="1" applyFill="1" applyAlignment="1">
      <alignment horizontal="center" vertical="center" wrapText="1"/>
    </xf>
    <xf numFmtId="43" fontId="29" fillId="5" borderId="3" xfId="3" applyFont="1" applyFill="1" applyBorder="1" applyAlignment="1">
      <alignment horizontal="center" vertical="center" wrapText="1"/>
    </xf>
    <xf numFmtId="0" fontId="30" fillId="2" borderId="3" xfId="1" applyFont="1" applyAlignment="1">
      <alignment horizontal="center" vertical="center" wrapText="1"/>
    </xf>
    <xf numFmtId="43" fontId="31" fillId="24" borderId="6" xfId="3" applyFont="1" applyFill="1" applyBorder="1" applyAlignment="1">
      <alignment horizontal="center" wrapText="1"/>
    </xf>
    <xf numFmtId="0" fontId="15" fillId="15" borderId="4" xfId="1" applyFont="1" applyFill="1" applyBorder="1" applyAlignment="1">
      <alignment horizontal="center" vertical="center" wrapText="1"/>
    </xf>
    <xf numFmtId="0" fontId="15" fillId="15" borderId="4" xfId="1" applyFont="1" applyFill="1" applyBorder="1" applyAlignment="1">
      <alignment horizontal="left" vertical="center" wrapText="1"/>
    </xf>
    <xf numFmtId="0" fontId="9" fillId="13" borderId="4" xfId="1" applyFont="1" applyFill="1" applyBorder="1" applyAlignment="1">
      <alignment horizontal="center" vertical="center" wrapText="1"/>
    </xf>
    <xf numFmtId="0" fontId="9" fillId="13" borderId="5" xfId="1" applyFont="1" applyFill="1" applyBorder="1" applyAlignment="1">
      <alignment horizontal="center" vertical="center" wrapText="1"/>
    </xf>
    <xf numFmtId="0" fontId="32" fillId="2" borderId="3" xfId="4" applyFont="1" applyAlignment="1">
      <alignment horizontal="center" vertical="center" wrapText="1"/>
    </xf>
    <xf numFmtId="0" fontId="18" fillId="2" borderId="3" xfId="1" applyAlignment="1">
      <alignment wrapText="1"/>
    </xf>
    <xf numFmtId="2" fontId="18" fillId="2" borderId="3" xfId="1" applyNumberFormat="1"/>
    <xf numFmtId="43" fontId="18" fillId="2" borderId="3" xfId="1" applyNumberFormat="1"/>
    <xf numFmtId="0" fontId="10" fillId="10" borderId="4" xfId="1" applyFont="1" applyFill="1" applyBorder="1" applyAlignment="1">
      <alignment horizontal="center" vertical="center" wrapText="1"/>
    </xf>
    <xf numFmtId="0" fontId="11" fillId="4" borderId="4" xfId="1" applyFont="1" applyFill="1" applyBorder="1" applyAlignment="1">
      <alignment horizontal="center" vertical="center" wrapText="1"/>
    </xf>
    <xf numFmtId="0" fontId="11" fillId="4" borderId="5" xfId="1" applyFont="1" applyFill="1" applyBorder="1" applyAlignment="1">
      <alignment horizontal="center" vertical="center" wrapText="1"/>
    </xf>
    <xf numFmtId="0" fontId="10" fillId="10" borderId="5" xfId="1" applyFont="1" applyFill="1" applyBorder="1" applyAlignment="1">
      <alignment horizontal="center" vertical="center" wrapText="1"/>
    </xf>
    <xf numFmtId="0" fontId="15" fillId="23" borderId="4" xfId="1" applyFont="1" applyFill="1" applyBorder="1" applyAlignment="1">
      <alignment horizontal="left" vertical="center" wrapText="1"/>
    </xf>
    <xf numFmtId="0" fontId="18" fillId="2" borderId="8" xfId="1" applyBorder="1"/>
    <xf numFmtId="0" fontId="19" fillId="9" borderId="4" xfId="1" applyFont="1" applyFill="1" applyBorder="1" applyAlignment="1">
      <alignment horizontal="center" vertical="center" wrapText="1"/>
    </xf>
    <xf numFmtId="0" fontId="19" fillId="9" borderId="5" xfId="1" applyFont="1" applyFill="1" applyBorder="1" applyAlignment="1">
      <alignment horizontal="center" vertical="center" wrapText="1"/>
    </xf>
    <xf numFmtId="0" fontId="12" fillId="11" borderId="4" xfId="1" applyFont="1" applyFill="1" applyBorder="1" applyAlignment="1">
      <alignment horizontal="center" vertical="center" wrapText="1"/>
    </xf>
    <xf numFmtId="0" fontId="33" fillId="2" borderId="3" xfId="1" applyFont="1"/>
    <xf numFmtId="0" fontId="9" fillId="13" borderId="8" xfId="1" applyFont="1" applyFill="1" applyBorder="1" applyAlignment="1">
      <alignment horizontal="center" vertical="center" wrapText="1"/>
    </xf>
    <xf numFmtId="0" fontId="15" fillId="2" borderId="4" xfId="1" applyFont="1" applyBorder="1" applyAlignment="1">
      <alignment horizontal="left" vertical="center" wrapText="1"/>
    </xf>
    <xf numFmtId="0" fontId="34" fillId="2" borderId="4" xfId="1" applyFont="1" applyBorder="1" applyAlignment="1">
      <alignment horizontal="left" vertical="center" wrapText="1"/>
    </xf>
    <xf numFmtId="0" fontId="13" fillId="14" borderId="5" xfId="1" applyFont="1" applyFill="1" applyBorder="1" applyAlignment="1">
      <alignment horizontal="center" vertical="center" wrapText="1"/>
    </xf>
    <xf numFmtId="0" fontId="33" fillId="25" borderId="3" xfId="1" applyFont="1" applyFill="1"/>
    <xf numFmtId="0" fontId="18" fillId="25" borderId="3" xfId="1" applyFill="1"/>
    <xf numFmtId="0" fontId="18" fillId="23" borderId="8" xfId="1" applyFill="1" applyBorder="1"/>
    <xf numFmtId="0" fontId="18" fillId="23" borderId="7" xfId="1" applyFill="1" applyBorder="1"/>
    <xf numFmtId="0" fontId="13" fillId="14" borderId="4" xfId="1" applyFont="1" applyFill="1" applyBorder="1" applyAlignment="1">
      <alignment horizontal="center" vertical="center" wrapText="1"/>
    </xf>
    <xf numFmtId="0" fontId="33" fillId="2" borderId="3" xfId="1" applyFont="1" applyAlignment="1">
      <alignment wrapText="1"/>
    </xf>
    <xf numFmtId="0" fontId="12" fillId="11" borderId="5" xfId="1" applyFont="1" applyFill="1" applyBorder="1" applyAlignment="1">
      <alignment horizontal="center" vertical="center" wrapText="1"/>
    </xf>
    <xf numFmtId="0" fontId="20" fillId="2" borderId="13" xfId="4" applyFont="1" applyBorder="1" applyAlignment="1">
      <alignment horizontal="left" vertical="top" wrapText="1"/>
    </xf>
    <xf numFmtId="0" fontId="15" fillId="2" borderId="4" xfId="1" applyFont="1" applyBorder="1" applyAlignment="1">
      <alignment horizontal="center" vertical="center" wrapText="1"/>
    </xf>
    <xf numFmtId="0" fontId="34" fillId="15" borderId="4" xfId="1" applyFont="1" applyFill="1" applyBorder="1" applyAlignment="1">
      <alignment horizontal="left" vertical="center" wrapText="1"/>
    </xf>
    <xf numFmtId="0" fontId="35" fillId="15" borderId="4" xfId="1" applyFont="1" applyFill="1" applyBorder="1" applyAlignment="1">
      <alignment horizontal="left" vertical="center" wrapText="1"/>
    </xf>
    <xf numFmtId="0" fontId="14" fillId="6" borderId="5" xfId="1" applyFont="1" applyFill="1" applyBorder="1" applyAlignment="1">
      <alignment horizontal="center" vertical="center" wrapText="1"/>
    </xf>
    <xf numFmtId="0" fontId="14" fillId="6" borderId="4" xfId="1" applyFont="1" applyFill="1" applyBorder="1" applyAlignment="1">
      <alignment horizontal="center" vertical="center" wrapText="1"/>
    </xf>
    <xf numFmtId="0" fontId="34" fillId="23" borderId="4" xfId="1" applyFont="1" applyFill="1" applyBorder="1" applyAlignment="1">
      <alignment horizontal="left" vertical="center" wrapText="1"/>
    </xf>
    <xf numFmtId="0" fontId="18" fillId="2" borderId="3" xfId="1" applyAlignment="1">
      <alignment horizontal="right"/>
    </xf>
    <xf numFmtId="43" fontId="0" fillId="2" borderId="3" xfId="3" applyFont="1" applyAlignment="1">
      <alignment horizontal="right"/>
    </xf>
    <xf numFmtId="0" fontId="15" fillId="2" borderId="3" xfId="1" applyFont="1" applyAlignment="1">
      <alignment horizontal="center" vertical="center" wrapText="1"/>
    </xf>
    <xf numFmtId="0" fontId="15" fillId="2" borderId="3" xfId="1" applyFont="1" applyAlignment="1">
      <alignment horizontal="left" vertical="center" wrapText="1"/>
    </xf>
    <xf numFmtId="0" fontId="10" fillId="2" borderId="3" xfId="1" applyFont="1" applyAlignment="1">
      <alignment horizontal="center" vertical="center" wrapText="1"/>
    </xf>
    <xf numFmtId="0" fontId="11" fillId="2" borderId="3" xfId="1" applyFont="1" applyAlignment="1">
      <alignment horizontal="center" vertical="center" wrapText="1"/>
    </xf>
    <xf numFmtId="0" fontId="9" fillId="2" borderId="3" xfId="1" applyFont="1" applyAlignment="1">
      <alignment horizontal="center" vertical="center" wrapText="1"/>
    </xf>
    <xf numFmtId="0" fontId="18" fillId="2" borderId="3" xfId="0" applyFont="1" applyFill="1" applyBorder="1"/>
    <xf numFmtId="0" fontId="37" fillId="15" borderId="3" xfId="1" applyFont="1" applyFill="1" applyAlignment="1">
      <alignment vertical="center" wrapText="1"/>
    </xf>
    <xf numFmtId="0" fontId="38" fillId="15" borderId="3" xfId="1" applyFont="1" applyFill="1" applyAlignment="1">
      <alignment vertical="center" wrapText="1"/>
    </xf>
    <xf numFmtId="0" fontId="17" fillId="15" borderId="14" xfId="1" applyFont="1" applyFill="1" applyBorder="1" applyAlignment="1">
      <alignment horizontal="left" vertical="center" wrapText="1"/>
    </xf>
    <xf numFmtId="0" fontId="39" fillId="15" borderId="3" xfId="1" applyFont="1" applyFill="1" applyAlignment="1">
      <alignment vertical="center"/>
    </xf>
    <xf numFmtId="0" fontId="39" fillId="15" borderId="3" xfId="1" applyFont="1" applyFill="1" applyAlignment="1">
      <alignment vertical="center" wrapText="1"/>
    </xf>
    <xf numFmtId="0" fontId="4" fillId="24" borderId="3" xfId="1" applyFont="1" applyFill="1" applyAlignment="1">
      <alignment horizontal="center" wrapText="1"/>
    </xf>
    <xf numFmtId="0" fontId="4" fillId="24" borderId="6" xfId="1" applyFont="1" applyFill="1" applyBorder="1" applyAlignment="1">
      <alignment horizontal="center" wrapText="1"/>
    </xf>
    <xf numFmtId="0" fontId="4" fillId="24" borderId="15" xfId="1" applyFont="1" applyFill="1" applyBorder="1" applyAlignment="1">
      <alignment horizontal="center" wrapText="1"/>
    </xf>
    <xf numFmtId="0" fontId="4" fillId="24" borderId="16" xfId="1" applyFont="1" applyFill="1" applyBorder="1" applyAlignment="1">
      <alignment horizontal="center" wrapText="1"/>
    </xf>
    <xf numFmtId="0" fontId="4" fillId="24" borderId="16" xfId="1" applyFont="1" applyFill="1" applyBorder="1" applyAlignment="1">
      <alignment wrapText="1"/>
    </xf>
    <xf numFmtId="0" fontId="4" fillId="24" borderId="17" xfId="1" applyFont="1" applyFill="1" applyBorder="1" applyAlignment="1">
      <alignment horizontal="center" wrapText="1"/>
    </xf>
    <xf numFmtId="0" fontId="4" fillId="24" borderId="18" xfId="1" applyFont="1" applyFill="1" applyBorder="1" applyAlignment="1">
      <alignment horizontal="center" wrapText="1"/>
    </xf>
    <xf numFmtId="0" fontId="4" fillId="24" borderId="19" xfId="1" applyFont="1" applyFill="1" applyBorder="1" applyAlignment="1">
      <alignment horizontal="center" wrapText="1"/>
    </xf>
    <xf numFmtId="0" fontId="4" fillId="24" borderId="20" xfId="1" applyFont="1" applyFill="1" applyBorder="1" applyAlignment="1">
      <alignment horizontal="center" wrapText="1"/>
    </xf>
    <xf numFmtId="0" fontId="4" fillId="24" borderId="20" xfId="1" applyFont="1" applyFill="1" applyBorder="1" applyAlignment="1">
      <alignment wrapText="1"/>
    </xf>
    <xf numFmtId="0" fontId="4" fillId="24" borderId="2" xfId="1" applyFont="1" applyFill="1" applyBorder="1" applyAlignment="1">
      <alignment horizontal="center" wrapText="1"/>
    </xf>
    <xf numFmtId="0" fontId="18" fillId="2" borderId="8" xfId="1" applyBorder="1" applyAlignment="1">
      <alignment wrapText="1"/>
    </xf>
    <xf numFmtId="0" fontId="17" fillId="15" borderId="18" xfId="1" applyFont="1" applyFill="1" applyBorder="1" applyAlignment="1">
      <alignment horizontal="center" vertical="center" wrapText="1"/>
    </xf>
    <xf numFmtId="0" fontId="17" fillId="15" borderId="18" xfId="1" applyFont="1" applyFill="1" applyBorder="1" applyAlignment="1">
      <alignment horizontal="left" vertical="center" wrapText="1"/>
    </xf>
    <xf numFmtId="0" fontId="17" fillId="15" borderId="21" xfId="1" applyFont="1" applyFill="1" applyBorder="1" applyAlignment="1">
      <alignment horizontal="left" vertical="center" wrapText="1"/>
    </xf>
    <xf numFmtId="0" fontId="17" fillId="15" borderId="14" xfId="1" applyFont="1" applyFill="1" applyBorder="1" applyAlignment="1">
      <alignment vertical="center" wrapText="1"/>
    </xf>
    <xf numFmtId="0" fontId="17" fillId="15" borderId="22" xfId="1" applyFont="1" applyFill="1" applyBorder="1" applyAlignment="1">
      <alignment horizontal="left" vertical="center" wrapText="1"/>
    </xf>
    <xf numFmtId="14" fontId="17" fillId="15" borderId="18" xfId="1" applyNumberFormat="1" applyFont="1" applyFill="1" applyBorder="1" applyAlignment="1">
      <alignment horizontal="center" vertical="center" wrapText="1"/>
    </xf>
    <xf numFmtId="0" fontId="17" fillId="15" borderId="23" xfId="1" applyFont="1" applyFill="1" applyBorder="1" applyAlignment="1">
      <alignment horizontal="left" vertical="center" wrapText="1"/>
    </xf>
    <xf numFmtId="0" fontId="17" fillId="15" borderId="3" xfId="1" applyFont="1" applyFill="1" applyAlignment="1">
      <alignment horizontal="left" vertical="center" wrapText="1"/>
    </xf>
    <xf numFmtId="0" fontId="17" fillId="15" borderId="8" xfId="1" applyFont="1" applyFill="1" applyBorder="1" applyAlignment="1">
      <alignment horizontal="left" vertical="center" wrapText="1"/>
    </xf>
    <xf numFmtId="14" fontId="40" fillId="15" borderId="18" xfId="1" applyNumberFormat="1" applyFont="1" applyFill="1" applyBorder="1" applyAlignment="1">
      <alignment horizontal="center" vertical="center" wrapText="1"/>
    </xf>
    <xf numFmtId="0" fontId="40" fillId="15" borderId="8" xfId="1" applyFont="1" applyFill="1" applyBorder="1" applyAlignment="1">
      <alignment horizontal="left" vertical="center" wrapText="1"/>
    </xf>
    <xf numFmtId="0" fontId="24" fillId="2" borderId="3" xfId="1" applyFont="1"/>
    <xf numFmtId="14" fontId="17" fillId="23" borderId="18" xfId="1" applyNumberFormat="1" applyFont="1" applyFill="1" applyBorder="1" applyAlignment="1">
      <alignment horizontal="center" vertical="center" wrapText="1"/>
    </xf>
    <xf numFmtId="14" fontId="40" fillId="29" borderId="18" xfId="1" applyNumberFormat="1" applyFont="1" applyFill="1" applyBorder="1" applyAlignment="1">
      <alignment horizontal="center" vertical="center" wrapText="1"/>
    </xf>
    <xf numFmtId="0" fontId="40" fillId="15" borderId="23" xfId="1" applyFont="1" applyFill="1" applyBorder="1" applyAlignment="1">
      <alignment horizontal="left" vertical="center" wrapText="1"/>
    </xf>
    <xf numFmtId="0" fontId="17" fillId="15" borderId="3" xfId="1" applyFont="1" applyFill="1" applyAlignment="1">
      <alignment vertical="center" wrapText="1"/>
    </xf>
    <xf numFmtId="0" fontId="18" fillId="2" borderId="24" xfId="1" applyBorder="1"/>
    <xf numFmtId="0" fontId="41" fillId="8" borderId="24" xfId="1" applyFont="1" applyFill="1" applyBorder="1" applyAlignment="1">
      <alignment horizontal="center" vertical="center" wrapText="1"/>
    </xf>
    <xf numFmtId="0" fontId="41" fillId="13" borderId="24" xfId="1" applyFont="1" applyFill="1" applyBorder="1" applyAlignment="1">
      <alignment horizontal="center" vertical="center" wrapText="1"/>
    </xf>
    <xf numFmtId="0" fontId="42" fillId="10" borderId="24" xfId="1" applyFont="1" applyFill="1" applyBorder="1" applyAlignment="1">
      <alignment horizontal="center" vertical="center" wrapText="1"/>
    </xf>
    <xf numFmtId="0" fontId="41" fillId="4" borderId="24" xfId="1" applyFont="1" applyFill="1" applyBorder="1" applyAlignment="1">
      <alignment horizontal="center" vertical="center" wrapText="1"/>
    </xf>
    <xf numFmtId="0" fontId="41" fillId="6" borderId="24" xfId="1" applyFont="1" applyFill="1" applyBorder="1" applyAlignment="1">
      <alignment horizontal="center" vertical="center" wrapText="1"/>
    </xf>
    <xf numFmtId="0" fontId="41" fillId="14" borderId="24" xfId="1" applyFont="1" applyFill="1" applyBorder="1" applyAlignment="1">
      <alignment horizontal="center" vertical="center" wrapText="1"/>
    </xf>
    <xf numFmtId="0" fontId="43" fillId="17" borderId="24" xfId="1" applyFont="1" applyFill="1" applyBorder="1" applyAlignment="1">
      <alignment horizontal="center" vertical="center" wrapText="1"/>
    </xf>
    <xf numFmtId="0" fontId="44" fillId="2" borderId="24" xfId="1" applyFont="1" applyBorder="1" applyAlignment="1">
      <alignment horizontal="center" vertical="center"/>
    </xf>
    <xf numFmtId="0" fontId="18" fillId="2" borderId="25" xfId="1" applyBorder="1"/>
    <xf numFmtId="0" fontId="18" fillId="2" borderId="8" xfId="1" applyBorder="1" applyAlignment="1">
      <alignment horizontal="center" vertical="center"/>
    </xf>
    <xf numFmtId="0" fontId="18" fillId="2" borderId="28" xfId="1" applyBorder="1"/>
    <xf numFmtId="0" fontId="44" fillId="2" borderId="24" xfId="1" applyFont="1" applyBorder="1"/>
    <xf numFmtId="0" fontId="18" fillId="2" borderId="9" xfId="1" applyBorder="1"/>
    <xf numFmtId="0" fontId="36" fillId="2" borderId="3" xfId="5"/>
    <xf numFmtId="0" fontId="45" fillId="2" borderId="3" xfId="2" applyFont="1" applyAlignment="1">
      <alignment vertical="center"/>
    </xf>
    <xf numFmtId="0" fontId="45" fillId="0" borderId="0" xfId="0" applyFont="1"/>
    <xf numFmtId="0" fontId="48" fillId="18" borderId="3" xfId="2" applyFont="1" applyFill="1" applyAlignment="1">
      <alignment horizontal="center" wrapText="1"/>
    </xf>
    <xf numFmtId="0" fontId="46" fillId="18" borderId="3" xfId="2" applyFont="1" applyFill="1" applyAlignment="1">
      <alignment horizontal="left" wrapText="1"/>
    </xf>
    <xf numFmtId="0" fontId="49" fillId="15" borderId="8" xfId="2" applyFont="1" applyFill="1" applyBorder="1" applyAlignment="1">
      <alignment horizontal="center" vertical="center" wrapText="1"/>
    </xf>
    <xf numFmtId="0" fontId="50" fillId="13" borderId="8" xfId="0" applyFont="1" applyFill="1" applyBorder="1" applyAlignment="1">
      <alignment horizontal="center" vertical="center" wrapText="1"/>
    </xf>
    <xf numFmtId="0" fontId="51" fillId="10" borderId="8" xfId="0" applyFont="1" applyFill="1" applyBorder="1" applyAlignment="1">
      <alignment horizontal="center" vertical="center" wrapText="1"/>
    </xf>
    <xf numFmtId="0" fontId="52" fillId="4" borderId="8" xfId="0" applyFont="1" applyFill="1" applyBorder="1" applyAlignment="1">
      <alignment horizontal="center" vertical="center" wrapText="1"/>
    </xf>
    <xf numFmtId="0" fontId="52" fillId="27" borderId="8" xfId="0" applyFont="1" applyFill="1" applyBorder="1" applyAlignment="1">
      <alignment horizontal="center" vertical="center" wrapText="1"/>
    </xf>
    <xf numFmtId="0" fontId="53" fillId="28" borderId="8" xfId="0" applyFont="1" applyFill="1" applyBorder="1" applyAlignment="1">
      <alignment horizontal="center" vertical="center" wrapText="1"/>
    </xf>
    <xf numFmtId="0" fontId="54" fillId="14" borderId="8" xfId="0" applyFont="1" applyFill="1" applyBorder="1" applyAlignment="1">
      <alignment horizontal="center" vertical="center" wrapText="1"/>
    </xf>
    <xf numFmtId="0" fontId="55" fillId="17" borderId="8" xfId="0" applyFont="1" applyFill="1" applyBorder="1" applyAlignment="1">
      <alignment horizontal="center" vertical="center" wrapText="1"/>
    </xf>
    <xf numFmtId="0" fontId="48" fillId="5" borderId="9" xfId="2" applyFont="1" applyFill="1" applyBorder="1" applyAlignment="1">
      <alignment horizontal="center" vertical="center" wrapText="1"/>
    </xf>
    <xf numFmtId="0" fontId="49" fillId="15" borderId="8" xfId="2" applyFont="1" applyFill="1" applyBorder="1" applyAlignment="1">
      <alignment horizontal="left" vertical="center" wrapText="1"/>
    </xf>
    <xf numFmtId="0" fontId="50" fillId="26" borderId="8" xfId="0" applyFont="1" applyFill="1" applyBorder="1" applyAlignment="1">
      <alignment horizontal="center" vertical="center" wrapText="1"/>
    </xf>
    <xf numFmtId="0" fontId="36" fillId="2" borderId="3" xfId="6"/>
    <xf numFmtId="0" fontId="57" fillId="31" borderId="24" xfId="1" applyFont="1" applyFill="1" applyBorder="1" applyAlignment="1">
      <alignment horizontal="center" vertical="center" wrapText="1"/>
    </xf>
    <xf numFmtId="0" fontId="10" fillId="10" borderId="4" xfId="6" applyFont="1" applyFill="1" applyBorder="1" applyAlignment="1">
      <alignment horizontal="center" vertical="center" wrapText="1"/>
    </xf>
    <xf numFmtId="0" fontId="18" fillId="2" borderId="3" xfId="6" applyFont="1"/>
    <xf numFmtId="0" fontId="25" fillId="19" borderId="11" xfId="6" applyFont="1" applyFill="1" applyBorder="1" applyAlignment="1" applyProtection="1">
      <alignment horizontal="left" vertical="top" wrapText="1"/>
      <protection locked="0"/>
    </xf>
    <xf numFmtId="0" fontId="25" fillId="19" borderId="11" xfId="6" applyFont="1" applyFill="1" applyBorder="1" applyAlignment="1" applyProtection="1">
      <alignment horizontal="left" vertical="top"/>
      <protection locked="0"/>
    </xf>
    <xf numFmtId="0" fontId="25" fillId="19" borderId="10" xfId="6" applyFont="1" applyFill="1" applyBorder="1" applyAlignment="1" applyProtection="1">
      <alignment horizontal="left" vertical="top" wrapText="1"/>
      <protection locked="0"/>
    </xf>
    <xf numFmtId="0" fontId="25" fillId="22" borderId="10" xfId="6" applyFont="1" applyFill="1" applyBorder="1" applyAlignment="1" applyProtection="1">
      <alignment horizontal="left" vertical="top" wrapText="1"/>
      <protection locked="0"/>
    </xf>
    <xf numFmtId="0" fontId="36" fillId="2" borderId="3" xfId="6" applyAlignment="1">
      <alignment horizontal="left" vertical="top" wrapText="1"/>
    </xf>
    <xf numFmtId="1" fontId="36" fillId="2" borderId="8" xfId="6" applyNumberFormat="1" applyBorder="1" applyAlignment="1">
      <alignment vertical="top"/>
    </xf>
    <xf numFmtId="0" fontId="36" fillId="2" borderId="8" xfId="6" applyBorder="1" applyAlignment="1">
      <alignment horizontal="left" vertical="top" wrapText="1"/>
    </xf>
    <xf numFmtId="0" fontId="36" fillId="2" borderId="8" xfId="6" applyBorder="1"/>
    <xf numFmtId="0" fontId="36" fillId="2" borderId="32" xfId="6" applyBorder="1"/>
    <xf numFmtId="0" fontId="36" fillId="2" borderId="10" xfId="6" applyBorder="1"/>
    <xf numFmtId="0" fontId="36" fillId="2" borderId="8" xfId="6" applyBorder="1" applyAlignment="1">
      <alignment wrapText="1"/>
    </xf>
    <xf numFmtId="0" fontId="36" fillId="2" borderId="8" xfId="6" applyBorder="1" applyAlignment="1">
      <alignment horizontal="left" vertical="top"/>
    </xf>
    <xf numFmtId="1" fontId="36" fillId="2" borderId="8" xfId="6" applyNumberFormat="1" applyBorder="1"/>
    <xf numFmtId="0" fontId="36" fillId="2" borderId="10" xfId="6" applyBorder="1" applyAlignment="1">
      <alignment wrapText="1"/>
    </xf>
    <xf numFmtId="0" fontId="36" fillId="2" borderId="32" xfId="6" applyBorder="1" applyAlignment="1">
      <alignment wrapText="1"/>
    </xf>
    <xf numFmtId="1" fontId="36" fillId="2" borderId="8" xfId="6" applyNumberFormat="1" applyBorder="1" applyAlignment="1" applyProtection="1">
      <alignment vertical="top"/>
      <protection locked="0"/>
    </xf>
    <xf numFmtId="0" fontId="36" fillId="2" borderId="8" xfId="6" applyBorder="1" applyAlignment="1" applyProtection="1">
      <alignment horizontal="left" vertical="top"/>
      <protection locked="0"/>
    </xf>
    <xf numFmtId="0" fontId="24" fillId="2" borderId="8" xfId="6" applyFont="1" applyBorder="1" applyAlignment="1">
      <alignment horizontal="left" vertical="top" wrapText="1"/>
    </xf>
    <xf numFmtId="1" fontId="20" fillId="2" borderId="8" xfId="7" applyNumberFormat="1" applyFont="1" applyBorder="1" applyAlignment="1">
      <alignment vertical="top" wrapText="1"/>
    </xf>
    <xf numFmtId="0" fontId="36" fillId="2" borderId="33" xfId="6" applyBorder="1"/>
    <xf numFmtId="0" fontId="36" fillId="2" borderId="11" xfId="6" applyBorder="1"/>
    <xf numFmtId="1" fontId="26" fillId="2" borderId="8" xfId="6" applyNumberFormat="1" applyFont="1" applyBorder="1" applyAlignment="1">
      <alignment vertical="center" wrapText="1"/>
    </xf>
    <xf numFmtId="0" fontId="26" fillId="2" borderId="8" xfId="6" applyFont="1" applyBorder="1" applyAlignment="1">
      <alignment horizontal="left" vertical="center" wrapText="1"/>
    </xf>
    <xf numFmtId="0" fontId="26" fillId="15" borderId="31" xfId="6" applyFont="1" applyFill="1" applyBorder="1" applyAlignment="1">
      <alignment horizontal="left" vertical="center" wrapText="1"/>
    </xf>
    <xf numFmtId="1" fontId="26" fillId="2" borderId="34" xfId="6" applyNumberFormat="1" applyFont="1" applyBorder="1" applyAlignment="1">
      <alignment vertical="center" wrapText="1"/>
    </xf>
    <xf numFmtId="0" fontId="26" fillId="2" borderId="34" xfId="6" applyFont="1" applyBorder="1" applyAlignment="1">
      <alignment horizontal="left" vertical="center" wrapText="1"/>
    </xf>
    <xf numFmtId="0" fontId="36" fillId="2" borderId="34" xfId="6" applyBorder="1"/>
    <xf numFmtId="0" fontId="36" fillId="2" borderId="34" xfId="6" applyBorder="1" applyAlignment="1">
      <alignment horizontal="left" vertical="top" wrapText="1"/>
    </xf>
    <xf numFmtId="0" fontId="26" fillId="15" borderId="35" xfId="6" applyFont="1" applyFill="1" applyBorder="1" applyAlignment="1">
      <alignment horizontal="left" vertical="center" wrapText="1"/>
    </xf>
    <xf numFmtId="0" fontId="36" fillId="2" borderId="34" xfId="6" applyBorder="1" applyAlignment="1">
      <alignment wrapText="1"/>
    </xf>
    <xf numFmtId="0" fontId="26" fillId="15" borderId="8" xfId="6" applyFont="1" applyFill="1" applyBorder="1" applyAlignment="1">
      <alignment horizontal="left" vertical="center" wrapText="1"/>
    </xf>
    <xf numFmtId="0" fontId="20" fillId="2" borderId="34" xfId="6" applyFont="1" applyBorder="1" applyAlignment="1">
      <alignment horizontal="left" vertical="top" wrapText="1"/>
    </xf>
    <xf numFmtId="0" fontId="36" fillId="2" borderId="34" xfId="6" applyBorder="1" applyAlignment="1">
      <alignment horizontal="left" vertical="top"/>
    </xf>
    <xf numFmtId="0" fontId="58" fillId="2" borderId="8" xfId="6" applyFont="1" applyBorder="1" applyAlignment="1">
      <alignment horizontal="right" vertical="center" wrapText="1"/>
    </xf>
    <xf numFmtId="0" fontId="58" fillId="2" borderId="8" xfId="6" applyFont="1" applyBorder="1" applyAlignment="1">
      <alignment vertical="center" wrapText="1"/>
    </xf>
    <xf numFmtId="0" fontId="18" fillId="2" borderId="8" xfId="6" applyFont="1" applyBorder="1"/>
    <xf numFmtId="0" fontId="18" fillId="2" borderId="8" xfId="6" applyFont="1" applyBorder="1" applyAlignment="1">
      <alignment wrapText="1"/>
    </xf>
    <xf numFmtId="0" fontId="18" fillId="2" borderId="3" xfId="6" applyFont="1" applyAlignment="1">
      <alignment horizontal="left" vertical="top"/>
    </xf>
    <xf numFmtId="0" fontId="18" fillId="2" borderId="3" xfId="6" applyFont="1" applyAlignment="1">
      <alignment wrapText="1"/>
    </xf>
    <xf numFmtId="0" fontId="36" fillId="2" borderId="3" xfId="6" applyAlignment="1">
      <alignment horizontal="left" vertical="top"/>
    </xf>
    <xf numFmtId="0" fontId="36" fillId="2" borderId="3" xfId="6" applyAlignment="1">
      <alignment wrapText="1"/>
    </xf>
    <xf numFmtId="0" fontId="48" fillId="5" borderId="8" xfId="2" applyFont="1" applyFill="1" applyBorder="1" applyAlignment="1">
      <alignment horizontal="center" vertical="center" wrapText="1"/>
    </xf>
    <xf numFmtId="0" fontId="57" fillId="31" borderId="8" xfId="1" applyFont="1" applyFill="1" applyBorder="1" applyAlignment="1">
      <alignment horizontal="center" vertical="center" wrapText="1"/>
    </xf>
    <xf numFmtId="0" fontId="51" fillId="10" borderId="8" xfId="6" applyFont="1" applyFill="1" applyBorder="1" applyAlignment="1">
      <alignment horizontal="center" vertical="center" wrapText="1"/>
    </xf>
    <xf numFmtId="0" fontId="49" fillId="10" borderId="8" xfId="6" applyFont="1" applyFill="1" applyBorder="1" applyAlignment="1">
      <alignment horizontal="center" vertical="center" wrapText="1"/>
    </xf>
    <xf numFmtId="0" fontId="46" fillId="13" borderId="8" xfId="6" applyFont="1" applyFill="1" applyBorder="1" applyAlignment="1">
      <alignment horizontal="center" vertical="center" wrapText="1"/>
    </xf>
    <xf numFmtId="0" fontId="46" fillId="14" borderId="8" xfId="6" applyFont="1" applyFill="1" applyBorder="1" applyAlignment="1">
      <alignment horizontal="center" vertical="center" wrapText="1"/>
    </xf>
    <xf numFmtId="0" fontId="49" fillId="15" borderId="8" xfId="6" applyFont="1" applyFill="1" applyBorder="1" applyAlignment="1">
      <alignment horizontal="center" vertical="center" wrapText="1"/>
    </xf>
    <xf numFmtId="0" fontId="52" fillId="4" borderId="8" xfId="6" applyFont="1" applyFill="1" applyBorder="1" applyAlignment="1">
      <alignment horizontal="center" vertical="center" wrapText="1"/>
    </xf>
    <xf numFmtId="0" fontId="50" fillId="13" borderId="8" xfId="6" applyFont="1" applyFill="1" applyBorder="1" applyAlignment="1">
      <alignment horizontal="center" vertical="center" wrapText="1"/>
    </xf>
    <xf numFmtId="0" fontId="59" fillId="11" borderId="8" xfId="6" applyFont="1" applyFill="1" applyBorder="1" applyAlignment="1">
      <alignment horizontal="center" vertical="center" wrapText="1"/>
    </xf>
    <xf numFmtId="0" fontId="54" fillId="14" borderId="8" xfId="6" applyFont="1" applyFill="1" applyBorder="1" applyAlignment="1">
      <alignment horizontal="center" vertical="center" wrapText="1"/>
    </xf>
    <xf numFmtId="0" fontId="46" fillId="18" borderId="3" xfId="2" applyFont="1" applyFill="1" applyAlignment="1">
      <alignment horizontal="center" wrapText="1"/>
    </xf>
    <xf numFmtId="0" fontId="61" fillId="31" borderId="8" xfId="1" applyFont="1" applyFill="1" applyBorder="1" applyAlignment="1">
      <alignment horizontal="center" vertical="center" wrapText="1"/>
    </xf>
    <xf numFmtId="0" fontId="48" fillId="5" borderId="24" xfId="2" applyFont="1" applyFill="1" applyBorder="1" applyAlignment="1">
      <alignment horizontal="center" vertical="center" wrapText="1"/>
    </xf>
    <xf numFmtId="0" fontId="47" fillId="5" borderId="9" xfId="0" applyFont="1" applyFill="1" applyBorder="1" applyAlignment="1">
      <alignment horizontal="center" vertical="center" wrapText="1"/>
    </xf>
    <xf numFmtId="0" fontId="49" fillId="2" borderId="8" xfId="2" applyFont="1" applyBorder="1" applyAlignment="1">
      <alignment horizontal="left" vertical="center" wrapText="1"/>
    </xf>
    <xf numFmtId="0" fontId="49" fillId="15" borderId="8" xfId="0" applyFont="1" applyFill="1" applyBorder="1" applyAlignment="1">
      <alignment horizontal="center" vertical="center" wrapText="1"/>
    </xf>
    <xf numFmtId="0" fontId="46" fillId="13" borderId="8" xfId="0" applyFont="1" applyFill="1" applyBorder="1" applyAlignment="1">
      <alignment horizontal="center" vertical="center" wrapText="1"/>
    </xf>
    <xf numFmtId="0" fontId="49" fillId="10" borderId="8" xfId="0" applyFont="1" applyFill="1" applyBorder="1" applyAlignment="1">
      <alignment horizontal="center" vertical="center" wrapText="1"/>
    </xf>
    <xf numFmtId="0" fontId="46" fillId="14" borderId="8" xfId="0" applyFont="1" applyFill="1" applyBorder="1" applyAlignment="1">
      <alignment horizontal="center" vertical="center" wrapText="1"/>
    </xf>
    <xf numFmtId="0" fontId="1" fillId="15" borderId="3" xfId="0" applyFont="1" applyFill="1" applyBorder="1" applyAlignment="1">
      <alignment horizontal="center" vertical="center" wrapText="1"/>
    </xf>
    <xf numFmtId="0" fontId="2" fillId="15"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3" fillId="5" borderId="6" xfId="0" applyFont="1" applyFill="1" applyBorder="1" applyAlignment="1">
      <alignment horizontal="left" wrapText="1"/>
    </xf>
    <xf numFmtId="0" fontId="3" fillId="3" borderId="6" xfId="0" applyFont="1" applyFill="1" applyBorder="1" applyAlignment="1">
      <alignment horizontal="left" wrapText="1"/>
    </xf>
    <xf numFmtId="0" fontId="6" fillId="5" borderId="3" xfId="0" applyFont="1" applyFill="1" applyBorder="1" applyAlignment="1">
      <alignment horizontal="center" vertical="center" wrapText="1"/>
    </xf>
    <xf numFmtId="164" fontId="5" fillId="15" borderId="4" xfId="0" applyNumberFormat="1" applyFont="1" applyFill="1" applyBorder="1" applyAlignment="1">
      <alignment horizontal="center" vertical="center" wrapText="1"/>
    </xf>
    <xf numFmtId="0" fontId="5" fillId="15" borderId="4" xfId="0" applyFont="1" applyFill="1" applyBorder="1" applyAlignment="1">
      <alignment horizontal="left" vertical="center" wrapText="1"/>
    </xf>
    <xf numFmtId="0" fontId="5" fillId="15" borderId="4"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10" fillId="10" borderId="4" xfId="0" applyFont="1" applyFill="1" applyBorder="1" applyAlignment="1">
      <alignment horizontal="center" vertical="center" wrapText="1"/>
    </xf>
    <xf numFmtId="165" fontId="5" fillId="15" borderId="4" xfId="0" applyNumberFormat="1" applyFont="1" applyFill="1" applyBorder="1" applyAlignment="1">
      <alignment horizontal="right" vertical="center" wrapText="1"/>
    </xf>
    <xf numFmtId="165" fontId="5" fillId="15" borderId="5" xfId="0" applyNumberFormat="1" applyFont="1" applyFill="1" applyBorder="1" applyAlignment="1">
      <alignment horizontal="right" vertical="center" wrapText="1"/>
    </xf>
    <xf numFmtId="0" fontId="3" fillId="13"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3" fillId="14" borderId="4" xfId="0" applyFont="1" applyFill="1" applyBorder="1" applyAlignment="1">
      <alignment horizontal="center" vertical="center" wrapText="1"/>
    </xf>
    <xf numFmtId="165" fontId="3" fillId="13" borderId="4" xfId="0" applyNumberFormat="1" applyFont="1" applyFill="1" applyBorder="1" applyAlignment="1">
      <alignment horizontal="right" vertical="center" wrapText="1"/>
    </xf>
    <xf numFmtId="165" fontId="3" fillId="13" borderId="5" xfId="0" applyNumberFormat="1" applyFont="1" applyFill="1" applyBorder="1" applyAlignment="1">
      <alignment horizontal="right" vertical="center" wrapText="1"/>
    </xf>
    <xf numFmtId="0" fontId="3" fillId="15" borderId="4" xfId="0" applyFont="1" applyFill="1" applyBorder="1" applyAlignment="1">
      <alignment horizontal="center" vertical="center" wrapText="1"/>
    </xf>
    <xf numFmtId="165" fontId="3" fillId="14" borderId="4" xfId="0" applyNumberFormat="1" applyFont="1" applyFill="1" applyBorder="1" applyAlignment="1">
      <alignment horizontal="right" vertical="center" wrapText="1"/>
    </xf>
    <xf numFmtId="0" fontId="11" fillId="4" borderId="4" xfId="0" applyFont="1" applyFill="1" applyBorder="1" applyAlignment="1">
      <alignment horizontal="center" vertical="center" wrapText="1"/>
    </xf>
    <xf numFmtId="165" fontId="3" fillId="14" borderId="5" xfId="0" applyNumberFormat="1" applyFont="1" applyFill="1" applyBorder="1" applyAlignment="1">
      <alignment horizontal="right" vertical="center" wrapText="1"/>
    </xf>
    <xf numFmtId="0" fontId="13" fillId="14" borderId="4"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46" fillId="26" borderId="8" xfId="6" applyFont="1" applyFill="1" applyBorder="1" applyAlignment="1">
      <alignment horizontal="center" vertical="center" wrapText="1"/>
    </xf>
    <xf numFmtId="0" fontId="1" fillId="15" borderId="3" xfId="6" applyFont="1" applyFill="1" applyAlignment="1">
      <alignment horizontal="center" vertical="center" wrapText="1"/>
    </xf>
    <xf numFmtId="0" fontId="2" fillId="15" borderId="3" xfId="6" applyFont="1" applyFill="1" applyAlignment="1">
      <alignment horizontal="center" vertical="center" wrapText="1"/>
    </xf>
    <xf numFmtId="0" fontId="3" fillId="5" borderId="3" xfId="6" applyFont="1" applyFill="1" applyAlignment="1">
      <alignment horizontal="center" vertical="center" wrapText="1"/>
    </xf>
    <xf numFmtId="0" fontId="4" fillId="5" borderId="6" xfId="6" applyFont="1" applyFill="1" applyBorder="1" applyAlignment="1">
      <alignment horizontal="center" vertical="center" wrapText="1"/>
    </xf>
    <xf numFmtId="0" fontId="6" fillId="5" borderId="6" xfId="6" applyFont="1" applyFill="1" applyBorder="1" applyAlignment="1">
      <alignment horizontal="center" vertical="center" wrapText="1"/>
    </xf>
    <xf numFmtId="0" fontId="6" fillId="5" borderId="3" xfId="6" applyFont="1" applyFill="1" applyAlignment="1">
      <alignment horizontal="center" vertical="center" wrapText="1"/>
    </xf>
    <xf numFmtId="0" fontId="10" fillId="10" borderId="8" xfId="6" applyFont="1" applyFill="1" applyBorder="1" applyAlignment="1">
      <alignment horizontal="center" vertical="center" wrapText="1"/>
    </xf>
    <xf numFmtId="0" fontId="3" fillId="13" borderId="8" xfId="6" applyFont="1" applyFill="1" applyBorder="1" applyAlignment="1">
      <alignment horizontal="center" vertical="center" wrapText="1"/>
    </xf>
    <xf numFmtId="0" fontId="5" fillId="15" borderId="8" xfId="6" applyFont="1" applyFill="1" applyBorder="1" applyAlignment="1">
      <alignment horizontal="center" vertical="center" wrapText="1"/>
    </xf>
    <xf numFmtId="0" fontId="3" fillId="14" borderId="8" xfId="6" applyFont="1" applyFill="1" applyBorder="1" applyAlignment="1">
      <alignment horizontal="center" vertical="center" wrapText="1"/>
    </xf>
    <xf numFmtId="0" fontId="11" fillId="4" borderId="8" xfId="6" applyFont="1" applyFill="1" applyBorder="1" applyAlignment="1">
      <alignment horizontal="center" vertical="center" wrapText="1"/>
    </xf>
    <xf numFmtId="0" fontId="5" fillId="10" borderId="8" xfId="6" applyFont="1" applyFill="1" applyBorder="1" applyAlignment="1">
      <alignment horizontal="center" vertical="center" wrapText="1"/>
    </xf>
    <xf numFmtId="0" fontId="9" fillId="13" borderId="8" xfId="6" applyFont="1" applyFill="1" applyBorder="1" applyAlignment="1">
      <alignment horizontal="center" vertical="center" wrapText="1"/>
    </xf>
    <xf numFmtId="0" fontId="12" fillId="11" borderId="8" xfId="6" applyFont="1" applyFill="1" applyBorder="1" applyAlignment="1">
      <alignment horizontal="center" vertical="center" wrapText="1"/>
    </xf>
    <xf numFmtId="0" fontId="13" fillId="14" borderId="8" xfId="6" applyFont="1" applyFill="1" applyBorder="1" applyAlignment="1">
      <alignment horizontal="center" vertical="center" wrapText="1"/>
    </xf>
    <xf numFmtId="15" fontId="2" fillId="15" borderId="3" xfId="6" applyNumberFormat="1" applyFont="1" applyFill="1" applyAlignment="1">
      <alignment horizontal="left" vertical="center" wrapText="1"/>
    </xf>
    <xf numFmtId="0" fontId="3" fillId="5" borderId="6"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3" xfId="6" applyFont="1" applyFill="1" applyAlignment="1">
      <alignment horizontal="center" vertical="center" wrapText="1"/>
    </xf>
    <xf numFmtId="0" fontId="6" fillId="5" borderId="8" xfId="6" applyFont="1" applyFill="1" applyBorder="1" applyAlignment="1">
      <alignment horizontal="center" vertical="center" wrapText="1"/>
    </xf>
    <xf numFmtId="0" fontId="3" fillId="3" borderId="8" xfId="6" applyFont="1" applyFill="1" applyBorder="1" applyAlignment="1">
      <alignment horizontal="left" wrapText="1"/>
    </xf>
    <xf numFmtId="164" fontId="5" fillId="15" borderId="4" xfId="6" applyNumberFormat="1" applyFont="1" applyFill="1" applyBorder="1" applyAlignment="1">
      <alignment horizontal="center" vertical="center" wrapText="1"/>
    </xf>
    <xf numFmtId="0" fontId="5" fillId="15" borderId="4" xfId="6" applyFont="1" applyFill="1" applyBorder="1" applyAlignment="1">
      <alignment horizontal="left" vertical="center" wrapText="1"/>
    </xf>
    <xf numFmtId="0" fontId="5" fillId="15" borderId="8" xfId="6" applyFont="1" applyFill="1" applyBorder="1" applyAlignment="1">
      <alignment horizontal="left" vertical="center" wrapText="1"/>
    </xf>
    <xf numFmtId="0" fontId="14" fillId="6" borderId="8" xfId="6" applyFont="1" applyFill="1" applyBorder="1" applyAlignment="1">
      <alignment horizontal="center" vertical="center" wrapText="1"/>
    </xf>
    <xf numFmtId="0" fontId="3" fillId="5" borderId="6" xfId="6" applyFont="1" applyFill="1" applyBorder="1" applyAlignment="1">
      <alignment horizontal="left" wrapText="1"/>
    </xf>
    <xf numFmtId="0" fontId="3" fillId="3" borderId="6" xfId="6" applyFont="1" applyFill="1" applyBorder="1" applyAlignment="1">
      <alignment horizontal="left" wrapText="1"/>
    </xf>
    <xf numFmtId="0" fontId="5" fillId="15" borderId="4" xfId="6" applyFont="1" applyFill="1" applyBorder="1" applyAlignment="1">
      <alignment horizontal="center" vertical="center" wrapText="1"/>
    </xf>
    <xf numFmtId="0" fontId="3" fillId="14" borderId="4" xfId="6" applyFont="1" applyFill="1" applyBorder="1" applyAlignment="1">
      <alignment horizontal="center" vertical="center" wrapText="1"/>
    </xf>
    <xf numFmtId="0" fontId="3" fillId="13" borderId="4" xfId="6" applyFont="1" applyFill="1" applyBorder="1" applyAlignment="1">
      <alignment horizontal="center" vertical="center" wrapText="1"/>
    </xf>
    <xf numFmtId="0" fontId="5" fillId="10" borderId="4" xfId="6" applyFont="1" applyFill="1" applyBorder="1" applyAlignment="1">
      <alignment horizontal="center" vertical="center" wrapText="1"/>
    </xf>
    <xf numFmtId="0" fontId="9" fillId="13" borderId="4" xfId="6" applyFont="1" applyFill="1" applyBorder="1" applyAlignment="1">
      <alignment horizontal="center" vertical="center" wrapText="1"/>
    </xf>
    <xf numFmtId="165" fontId="5" fillId="15" borderId="4" xfId="6" applyNumberFormat="1" applyFont="1" applyFill="1" applyBorder="1" applyAlignment="1">
      <alignment horizontal="right" vertical="center" wrapText="1"/>
    </xf>
    <xf numFmtId="165" fontId="3" fillId="13" borderId="4" xfId="6" applyNumberFormat="1" applyFont="1" applyFill="1" applyBorder="1" applyAlignment="1">
      <alignment horizontal="right" vertical="center" wrapText="1"/>
    </xf>
    <xf numFmtId="165" fontId="3" fillId="14" borderId="5" xfId="6" applyNumberFormat="1" applyFont="1" applyFill="1" applyBorder="1" applyAlignment="1">
      <alignment horizontal="right" vertical="center" wrapText="1"/>
    </xf>
    <xf numFmtId="0" fontId="11" fillId="4" borderId="4" xfId="6" applyFont="1" applyFill="1" applyBorder="1" applyAlignment="1">
      <alignment horizontal="center" vertical="center" wrapText="1"/>
    </xf>
    <xf numFmtId="165" fontId="3" fillId="14" borderId="4" xfId="6" applyNumberFormat="1" applyFont="1" applyFill="1" applyBorder="1" applyAlignment="1">
      <alignment horizontal="right" vertical="center" wrapText="1"/>
    </xf>
    <xf numFmtId="165" fontId="3" fillId="13" borderId="5" xfId="6" applyNumberFormat="1" applyFont="1" applyFill="1" applyBorder="1" applyAlignment="1">
      <alignment horizontal="right" vertical="center" wrapText="1"/>
    </xf>
    <xf numFmtId="0" fontId="13" fillId="14" borderId="4" xfId="6" applyFont="1" applyFill="1" applyBorder="1" applyAlignment="1">
      <alignment horizontal="center" vertical="center" wrapText="1"/>
    </xf>
    <xf numFmtId="165" fontId="5" fillId="15" borderId="5" xfId="6" applyNumberFormat="1" applyFont="1" applyFill="1" applyBorder="1" applyAlignment="1">
      <alignment horizontal="right" vertical="center" wrapText="1"/>
    </xf>
    <xf numFmtId="0" fontId="3" fillId="15" borderId="4" xfId="6" applyFont="1" applyFill="1" applyBorder="1" applyAlignment="1">
      <alignment horizontal="center" vertical="center" wrapText="1"/>
    </xf>
    <xf numFmtId="0" fontId="12" fillId="11" borderId="4" xfId="6" applyFont="1" applyFill="1" applyBorder="1" applyAlignment="1">
      <alignment horizontal="center" vertical="center" wrapText="1"/>
    </xf>
    <xf numFmtId="0" fontId="14" fillId="6" borderId="4" xfId="6" applyFont="1" applyFill="1" applyBorder="1" applyAlignment="1">
      <alignment horizontal="center" vertical="center" wrapText="1"/>
    </xf>
    <xf numFmtId="0" fontId="5" fillId="11" borderId="4" xfId="6" applyFont="1" applyFill="1" applyBorder="1" applyAlignment="1">
      <alignment horizontal="center" vertical="center" wrapText="1"/>
    </xf>
    <xf numFmtId="0" fontId="36" fillId="2" borderId="3" xfId="6" applyAlignment="1">
      <alignment horizontal="left"/>
    </xf>
    <xf numFmtId="0" fontId="60" fillId="2" borderId="8" xfId="6" applyFont="1" applyBorder="1" applyAlignment="1">
      <alignment horizontal="center" vertical="center"/>
    </xf>
    <xf numFmtId="0" fontId="48" fillId="5" borderId="24" xfId="2" applyFont="1" applyFill="1" applyBorder="1" applyAlignment="1">
      <alignment horizontal="center" vertical="center" wrapText="1"/>
    </xf>
    <xf numFmtId="0" fontId="6" fillId="5" borderId="24" xfId="6" applyFont="1" applyFill="1" applyBorder="1" applyAlignment="1">
      <alignment horizontal="center" vertical="center" wrapText="1"/>
    </xf>
    <xf numFmtId="0" fontId="3" fillId="3" borderId="24" xfId="6" applyFont="1" applyFill="1" applyBorder="1" applyAlignment="1">
      <alignment horizontal="center" wrapText="1"/>
    </xf>
    <xf numFmtId="0" fontId="6" fillId="5" borderId="25" xfId="6" applyFont="1" applyFill="1" applyBorder="1" applyAlignment="1">
      <alignment horizontal="center" vertical="center" wrapText="1"/>
    </xf>
    <xf numFmtId="0" fontId="6" fillId="5" borderId="9" xfId="6" applyFont="1" applyFill="1" applyBorder="1" applyAlignment="1">
      <alignment horizontal="center" vertical="center" wrapText="1"/>
    </xf>
    <xf numFmtId="0" fontId="21" fillId="0" borderId="38" xfId="0" applyFont="1" applyBorder="1" applyAlignment="1">
      <alignment horizontal="left" vertical="center" wrapText="1"/>
    </xf>
    <xf numFmtId="0" fontId="41" fillId="8" borderId="26" xfId="1" applyFont="1" applyFill="1" applyBorder="1" applyAlignment="1">
      <alignment horizontal="center" vertical="center" wrapText="1"/>
    </xf>
    <xf numFmtId="0" fontId="41" fillId="8" borderId="27" xfId="1" applyFont="1" applyFill="1" applyBorder="1" applyAlignment="1">
      <alignment horizontal="center" vertical="center" wrapText="1"/>
    </xf>
    <xf numFmtId="0" fontId="56" fillId="30" borderId="29" xfId="2" applyFont="1" applyFill="1" applyBorder="1" applyAlignment="1">
      <alignment horizontal="left" wrapText="1"/>
    </xf>
    <xf numFmtId="0" fontId="56" fillId="30" borderId="30" xfId="2" applyFont="1" applyFill="1" applyBorder="1" applyAlignment="1">
      <alignment horizontal="left" wrapText="1"/>
    </xf>
    <xf numFmtId="0" fontId="56" fillId="30" borderId="31" xfId="2" applyFont="1" applyFill="1" applyBorder="1" applyAlignment="1">
      <alignment horizontal="left" wrapText="1"/>
    </xf>
    <xf numFmtId="0" fontId="21" fillId="0" borderId="3" xfId="0" applyFont="1" applyBorder="1" applyAlignment="1">
      <alignment horizontal="left" vertical="center" wrapText="1"/>
    </xf>
    <xf numFmtId="0" fontId="1" fillId="15" borderId="3" xfId="6" applyFont="1" applyFill="1" applyAlignment="1">
      <alignment horizontal="center" vertical="center" wrapText="1"/>
    </xf>
    <xf numFmtId="0" fontId="7" fillId="15" borderId="3" xfId="6" applyFont="1" applyFill="1" applyAlignment="1">
      <alignment horizontal="center" vertical="top" wrapText="1"/>
    </xf>
    <xf numFmtId="0" fontId="2" fillId="15" borderId="3" xfId="6" applyFont="1" applyFill="1" applyAlignment="1">
      <alignment horizontal="center" vertical="center" wrapText="1"/>
    </xf>
    <xf numFmtId="0" fontId="36" fillId="2" borderId="3" xfId="6" applyAlignment="1">
      <alignment horizontal="center"/>
    </xf>
    <xf numFmtId="0" fontId="3" fillId="8" borderId="3" xfId="6" applyFont="1" applyFill="1" applyAlignment="1">
      <alignment horizontal="center" vertical="center" wrapText="1"/>
    </xf>
    <xf numFmtId="0" fontId="15" fillId="15" borderId="3" xfId="6" applyFont="1" applyFill="1" applyAlignment="1">
      <alignment horizontal="center" vertical="center" wrapText="1"/>
    </xf>
    <xf numFmtId="0" fontId="48" fillId="5" borderId="36" xfId="2" applyFont="1" applyFill="1" applyBorder="1" applyAlignment="1">
      <alignment horizontal="center" vertical="center" wrapText="1"/>
    </xf>
    <xf numFmtId="0" fontId="48" fillId="5" borderId="37" xfId="2" applyFont="1" applyFill="1" applyBorder="1" applyAlignment="1">
      <alignment horizontal="center" vertical="center" wrapText="1"/>
    </xf>
    <xf numFmtId="0" fontId="48" fillId="5" borderId="34" xfId="2" applyFont="1" applyFill="1" applyBorder="1" applyAlignment="1">
      <alignment horizontal="center" vertical="center" wrapText="1"/>
    </xf>
    <xf numFmtId="0" fontId="48" fillId="5" borderId="7" xfId="2" applyFont="1" applyFill="1" applyBorder="1" applyAlignment="1">
      <alignment horizontal="center" vertical="center" wrapText="1"/>
    </xf>
    <xf numFmtId="0" fontId="3" fillId="3" borderId="34" xfId="6" applyFont="1" applyFill="1" applyBorder="1" applyAlignment="1">
      <alignment horizontal="center" wrapText="1"/>
    </xf>
    <xf numFmtId="0" fontId="3" fillId="3" borderId="7" xfId="6" applyFont="1" applyFill="1" applyBorder="1" applyAlignment="1">
      <alignment horizontal="center" wrapText="1"/>
    </xf>
    <xf numFmtId="0" fontId="3" fillId="14" borderId="6" xfId="6" applyFont="1" applyFill="1" applyBorder="1" applyAlignment="1">
      <alignment horizontal="center" vertical="center" wrapText="1"/>
    </xf>
    <xf numFmtId="0" fontId="1" fillId="15" borderId="5" xfId="6" applyFont="1" applyFill="1" applyBorder="1" applyAlignment="1">
      <alignment horizontal="left" vertical="center" wrapText="1"/>
    </xf>
    <xf numFmtId="0" fontId="16" fillId="13" borderId="6" xfId="6" applyFont="1" applyFill="1" applyBorder="1" applyAlignment="1">
      <alignment horizontal="center" vertical="center" wrapText="1"/>
    </xf>
    <xf numFmtId="0" fontId="8" fillId="8" borderId="1" xfId="6" applyFont="1" applyFill="1" applyBorder="1" applyAlignment="1">
      <alignment horizontal="left" vertical="center" wrapText="1"/>
    </xf>
    <xf numFmtId="0" fontId="3" fillId="13" borderId="6" xfId="6" applyFont="1" applyFill="1" applyBorder="1" applyAlignment="1">
      <alignment horizontal="center" vertical="center" wrapText="1"/>
    </xf>
    <xf numFmtId="0" fontId="5" fillId="11" borderId="6" xfId="6" applyFont="1" applyFill="1" applyBorder="1" applyAlignment="1">
      <alignment horizontal="center" vertical="center" wrapText="1"/>
    </xf>
    <xf numFmtId="0" fontId="3" fillId="5" borderId="6" xfId="6" applyFont="1" applyFill="1" applyBorder="1" applyAlignment="1">
      <alignment horizontal="center" vertical="center" wrapText="1"/>
    </xf>
    <xf numFmtId="0" fontId="3" fillId="3" borderId="6" xfId="6" applyFont="1" applyFill="1" applyBorder="1" applyAlignment="1">
      <alignment horizontal="center" vertical="center" wrapText="1"/>
    </xf>
    <xf numFmtId="15" fontId="2" fillId="15" borderId="3" xfId="6" applyNumberFormat="1" applyFont="1" applyFill="1" applyAlignment="1">
      <alignment horizontal="left" vertical="center" wrapText="1"/>
    </xf>
    <xf numFmtId="0" fontId="2" fillId="15" borderId="3" xfId="6" applyFont="1" applyFill="1" applyAlignment="1">
      <alignment horizontal="right" vertical="center" wrapText="1"/>
    </xf>
    <xf numFmtId="0" fontId="3" fillId="5" borderId="2" xfId="6" applyFont="1" applyFill="1" applyBorder="1" applyAlignment="1">
      <alignment horizontal="center" vertical="center" wrapText="1"/>
    </xf>
    <xf numFmtId="0" fontId="5" fillId="10" borderId="6" xfId="6" applyFont="1" applyFill="1" applyBorder="1" applyAlignment="1">
      <alignment horizontal="center" vertical="center" wrapText="1"/>
    </xf>
    <xf numFmtId="0" fontId="3" fillId="4" borderId="6" xfId="6" applyFont="1" applyFill="1" applyBorder="1" applyAlignment="1">
      <alignment horizontal="center" vertical="center" wrapText="1"/>
    </xf>
    <xf numFmtId="0" fontId="3" fillId="6" borderId="6" xfId="6" applyFont="1" applyFill="1" applyBorder="1" applyAlignment="1">
      <alignment horizontal="center" vertical="center" wrapText="1"/>
    </xf>
    <xf numFmtId="0" fontId="3" fillId="9" borderId="6" xfId="6" applyFont="1" applyFill="1" applyBorder="1" applyAlignment="1">
      <alignment horizontal="center" vertical="center" wrapText="1"/>
    </xf>
    <xf numFmtId="0" fontId="3" fillId="3" borderId="2" xfId="6" applyFont="1" applyFill="1" applyBorder="1" applyAlignment="1">
      <alignment horizontal="center" vertical="center" wrapText="1"/>
    </xf>
    <xf numFmtId="0" fontId="3" fillId="8" borderId="6" xfId="6" applyFont="1" applyFill="1" applyBorder="1" applyAlignment="1">
      <alignment horizontal="center" vertical="center" wrapText="1"/>
    </xf>
    <xf numFmtId="0" fontId="3" fillId="12" borderId="6" xfId="6" applyFont="1" applyFill="1" applyBorder="1" applyAlignment="1">
      <alignment horizontal="center" vertical="center" wrapText="1"/>
    </xf>
    <xf numFmtId="0" fontId="3" fillId="16" borderId="6" xfId="6" applyFont="1" applyFill="1" applyBorder="1" applyAlignment="1">
      <alignment horizontal="center" vertical="center" wrapText="1"/>
    </xf>
    <xf numFmtId="0" fontId="15" fillId="15" borderId="3" xfId="6" applyFont="1" applyFill="1" applyAlignment="1">
      <alignment horizontal="right" vertical="center" wrapText="1"/>
    </xf>
    <xf numFmtId="0" fontId="17" fillId="7" borderId="6" xfId="6" applyFont="1" applyFill="1" applyBorder="1" applyAlignment="1">
      <alignment horizontal="center" vertical="center" wrapText="1"/>
    </xf>
    <xf numFmtId="0" fontId="17" fillId="10" borderId="6" xfId="6" applyFont="1" applyFill="1" applyBorder="1" applyAlignment="1">
      <alignment horizontal="center" vertical="center" wrapText="1"/>
    </xf>
    <xf numFmtId="15" fontId="2" fillId="15" borderId="3" xfId="0" applyNumberFormat="1" applyFont="1" applyFill="1" applyBorder="1" applyAlignment="1">
      <alignment horizontal="left" vertical="center" wrapText="1"/>
    </xf>
    <xf numFmtId="0" fontId="1" fillId="15" borderId="3" xfId="0" applyFont="1" applyFill="1" applyBorder="1" applyAlignment="1">
      <alignment horizontal="center" vertical="center" wrapText="1"/>
    </xf>
    <xf numFmtId="0" fontId="7" fillId="15" borderId="3" xfId="0" applyFont="1" applyFill="1" applyBorder="1" applyAlignment="1">
      <alignment horizontal="center" vertical="top" wrapText="1"/>
    </xf>
    <xf numFmtId="0" fontId="2" fillId="15" borderId="3" xfId="0" applyFont="1" applyFill="1" applyBorder="1" applyAlignment="1">
      <alignment horizontal="center" vertical="center" wrapText="1"/>
    </xf>
    <xf numFmtId="0" fontId="2" fillId="15" borderId="3" xfId="0" applyFont="1" applyFill="1" applyBorder="1" applyAlignment="1">
      <alignment horizontal="right" vertical="center" wrapText="1"/>
    </xf>
    <xf numFmtId="0" fontId="15" fillId="15" borderId="3" xfId="0" applyFont="1" applyFill="1" applyBorder="1" applyAlignment="1">
      <alignment horizontal="right" vertical="center" wrapText="1"/>
    </xf>
    <xf numFmtId="0" fontId="15" fillId="15" borderId="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7" fillId="7" borderId="6"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1" fillId="15" borderId="5" xfId="0" applyFont="1" applyFill="1" applyBorder="1" applyAlignment="1">
      <alignment horizontal="left" vertical="center" wrapText="1"/>
    </xf>
    <xf numFmtId="0" fontId="3" fillId="8" borderId="3"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8" fillId="8" borderId="1"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1" fillId="15" borderId="3" xfId="1" applyFont="1" applyFill="1" applyAlignment="1">
      <alignment horizontal="center" vertical="center" wrapText="1"/>
    </xf>
    <xf numFmtId="0" fontId="27" fillId="15" borderId="3" xfId="1" applyFont="1" applyFill="1" applyAlignment="1">
      <alignment horizontal="left" vertical="top" wrapText="1"/>
    </xf>
    <xf numFmtId="0" fontId="2" fillId="15" borderId="3" xfId="1" applyFont="1" applyFill="1" applyAlignment="1">
      <alignment horizontal="center" vertical="center" wrapText="1"/>
    </xf>
    <xf numFmtId="0" fontId="15" fillId="15" borderId="3" xfId="1" applyFont="1" applyFill="1" applyAlignment="1">
      <alignment horizontal="right" vertical="center" wrapText="1"/>
    </xf>
    <xf numFmtId="0" fontId="15" fillId="15" borderId="3" xfId="1" applyFont="1" applyFill="1" applyAlignment="1">
      <alignment horizontal="center" vertical="center" wrapText="1"/>
    </xf>
    <xf numFmtId="0" fontId="3" fillId="8" borderId="3" xfId="0" applyFont="1" applyFill="1" applyBorder="1" applyAlignment="1">
      <alignment horizontal="left" vertical="center" wrapText="1"/>
    </xf>
    <xf numFmtId="0" fontId="4" fillId="8" borderId="3" xfId="0" applyFont="1" applyFill="1" applyBorder="1" applyAlignment="1">
      <alignment horizontal="left" vertical="center" wrapText="1"/>
    </xf>
  </cellXfs>
  <cellStyles count="8">
    <cellStyle name="Comma 2" xfId="3" xr:uid="{2C4EF4A4-F875-4589-B825-4EAD7F529DF2}"/>
    <cellStyle name="Normal" xfId="0" builtinId="0"/>
    <cellStyle name="Normal 2" xfId="4" xr:uid="{62D105A5-3BB0-4632-A0F1-378CDE85F9FC}"/>
    <cellStyle name="Normal 2 15" xfId="1" xr:uid="{FCF820F9-D276-4E1E-A11C-8AE6D90B94D1}"/>
    <cellStyle name="Normal 2 2" xfId="6" xr:uid="{8343024E-4BB7-44B3-AABD-8E2DEF414EE4}"/>
    <cellStyle name="Normal 3" xfId="2" xr:uid="{AD653541-8A9B-4B5F-8384-6B32461D2A3A}"/>
    <cellStyle name="Normal 3 2" xfId="7" xr:uid="{B63D00C6-34FA-4242-84BC-15C6A3095EA9}"/>
    <cellStyle name="Normal 4" xfId="5" xr:uid="{63765791-21FA-4E02-9FA3-1B557CFC8379}"/>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9A535"/>
      <color rgb="FFFEC000"/>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documenttasks/documenttask1.xml><?xml version="1.0" encoding="utf-8"?>
<Tasks xmlns="http://schemas.microsoft.com/office/tasks/2019/documenttasks">
  <Task id="{A375F422-B861-4D7B-BD1C-427F86F558C6}">
    <Anchor>
      <Comment id="{5380BE0E-264F-4C9E-B4CE-B2472355BB22}"/>
    </Anchor>
    <History>
      <Event time="2024-09-28T10:33:21.29" id="{6CD2639E-8E4C-4658-8638-48E3E7F9256A}">
        <Attribution userId="" userName="" userProvider=""/>
        <Anchor>
          <Comment id="{5380BE0E-264F-4C9E-B4CE-B2472355BB22}"/>
        </Anchor>
        <Create/>
      </Event>
      <Event time="2024-09-28T10:33:21.29" id="{05C1396A-42C1-4256-908E-7810989DE3C0}">
        <Attribution userId="" userName="" userProvider=""/>
        <Anchor>
          <Comment id="{5380BE0E-264F-4C9E-B4CE-B2472355BB22}"/>
        </Anchor>
        <Assign userId="" userName="XLFRT" userProvider="XLEXF"/>
      </Event>
      <Event time="2024-09-28T10:33:21.29" id="{9183C7E1-4841-42FC-9DA2-D11782340B61}">
        <Attribution userId="" userName="" userProvider=""/>
        <Anchor>
          <Comment id="{5380BE0E-264F-4C9E-B4CE-B2472355BB22}"/>
        </Anchor>
        <SetTitle title="@Daniel Van Wyk (SM) is this correct - I thought they would be with tourism. Also noting others auditees included with comms which is incorrect portfolio. Please check"/>
      </Event>
    </History>
  </Task>
</Tasks>
</file>

<file path=xl/documenttasks/documenttask2.xml><?xml version="1.0" encoding="utf-8"?>
<Tasks xmlns="http://schemas.microsoft.com/office/tasks/2019/documenttasks">
  <Task id="{95DC8B55-A186-43FA-913E-F204B2DD4E35}">
    <Anchor>
      <Comment id="{931148C4-C096-4484-BF1B-6F386957B2CA}"/>
    </Anchor>
    <History>
      <Event time="2024-09-14T18:11:27.72" id="{29C9D563-2C86-4465-ADB7-9CC6930F31BA}">
        <Attribution userId="S::nathanielt@agsa.co.za::9344ed2d-ed8d-4084-9def-4b703d98b805" userName="Nathaniel Teffo" userProvider="AD"/>
        <Anchor>
          <Comment id="{3923AA93-5266-46D5-A463-0EE6B976FCFE}"/>
        </Anchor>
        <Create/>
      </Event>
      <Event time="2024-09-14T18:11:27.72" id="{B239B843-59EC-4036-BB40-4FFB5B5ABDD9}">
        <Attribution userId="S::nathanielt@agsa.co.za::9344ed2d-ed8d-4084-9def-4b703d98b805" userName="Nathaniel Teffo" userProvider="AD"/>
        <Anchor>
          <Comment id="{3923AA93-5266-46D5-A463-0EE6B976FCFE}"/>
        </Anchor>
        <Assign userId="S::AasiyaN@agsa.co.za::c56a767e-62d3-402f-9e55-440c4018b593" userName="Aasiya Noormahomed" userProvider="AD"/>
      </Event>
      <Event time="2024-09-14T18:11:27.72" id="{BB7091A9-8506-4C85-8D80-9E8FCD8D9968}">
        <Attribution userId="S::nathanielt@agsa.co.za::9344ed2d-ed8d-4084-9def-4b703d98b805" userName="Nathaniel Teffo" userProvider="AD"/>
        <Anchor>
          <Comment id="{3923AA93-5266-46D5-A463-0EE6B976FCFE}"/>
        </Anchor>
        <SetTitle title="I told @Aasiya Noormahomed to leave as it is, as mostly in in the GR we make reference outstanding as the GR date cut - off. Not much of the risk as of timely submission we don't separate from outstanding and late submission, I think for now or safe …"/>
      </Event>
    </History>
  </Task>
</Task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480391</xdr:colOff>
      <xdr:row>3</xdr:row>
      <xdr:rowOff>149086</xdr:rowOff>
    </xdr:from>
    <xdr:to>
      <xdr:col>3</xdr:col>
      <xdr:colOff>480392</xdr:colOff>
      <xdr:row>3</xdr:row>
      <xdr:rowOff>307836</xdr:rowOff>
    </xdr:to>
    <xdr:cxnSp macro="">
      <xdr:nvCxnSpPr>
        <xdr:cNvPr id="2" name="Straight Arrow Connector 1">
          <a:extLst>
            <a:ext uri="{FF2B5EF4-FFF2-40B4-BE49-F238E27FC236}">
              <a16:creationId xmlns:a16="http://schemas.microsoft.com/office/drawing/2014/main" id="{541E5E46-F04E-48D6-AA6A-D3041B35ED3E}"/>
            </a:ext>
          </a:extLst>
        </xdr:cNvPr>
        <xdr:cNvCxnSpPr/>
      </xdr:nvCxnSpPr>
      <xdr:spPr>
        <a:xfrm flipV="1">
          <a:off x="3162631" y="12997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389284</xdr:colOff>
      <xdr:row>3</xdr:row>
      <xdr:rowOff>207065</xdr:rowOff>
    </xdr:from>
    <xdr:to>
      <xdr:col>4</xdr:col>
      <xdr:colOff>548034</xdr:colOff>
      <xdr:row>3</xdr:row>
      <xdr:rowOff>207066</xdr:rowOff>
    </xdr:to>
    <xdr:cxnSp macro="">
      <xdr:nvCxnSpPr>
        <xdr:cNvPr id="3" name="Straight Arrow Connector 2">
          <a:extLst>
            <a:ext uri="{FF2B5EF4-FFF2-40B4-BE49-F238E27FC236}">
              <a16:creationId xmlns:a16="http://schemas.microsoft.com/office/drawing/2014/main" id="{A987C159-088E-4A4E-8BA5-9633DEAEEB1A}"/>
            </a:ext>
          </a:extLst>
        </xdr:cNvPr>
        <xdr:cNvCxnSpPr/>
      </xdr:nvCxnSpPr>
      <xdr:spPr>
        <a:xfrm rot="5400000" flipV="1">
          <a:off x="4133878" y="1278311"/>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521804</xdr:colOff>
      <xdr:row>3</xdr:row>
      <xdr:rowOff>165651</xdr:rowOff>
    </xdr:from>
    <xdr:to>
      <xdr:col>5</xdr:col>
      <xdr:colOff>521805</xdr:colOff>
      <xdr:row>3</xdr:row>
      <xdr:rowOff>324401</xdr:rowOff>
    </xdr:to>
    <xdr:cxnSp macro="">
      <xdr:nvCxnSpPr>
        <xdr:cNvPr id="4" name="Straight Arrow Connector 3">
          <a:extLst>
            <a:ext uri="{FF2B5EF4-FFF2-40B4-BE49-F238E27FC236}">
              <a16:creationId xmlns:a16="http://schemas.microsoft.com/office/drawing/2014/main" id="{0F4A326A-BB51-4DEC-B543-1BFE90BB2AD8}"/>
            </a:ext>
          </a:extLst>
        </xdr:cNvPr>
        <xdr:cNvCxnSpPr/>
      </xdr:nvCxnSpPr>
      <xdr:spPr>
        <a:xfrm rot="10800000" flipV="1">
          <a:off x="5170004" y="1316271"/>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84667</xdr:colOff>
      <xdr:row>9</xdr:row>
      <xdr:rowOff>100543</xdr:rowOff>
    </xdr:from>
    <xdr:to>
      <xdr:col>3</xdr:col>
      <xdr:colOff>243416</xdr:colOff>
      <xdr:row>9</xdr:row>
      <xdr:rowOff>100544</xdr:rowOff>
    </xdr:to>
    <xdr:cxnSp macro="">
      <xdr:nvCxnSpPr>
        <xdr:cNvPr id="5" name="Straight Arrow Connector 4">
          <a:extLst>
            <a:ext uri="{FF2B5EF4-FFF2-40B4-BE49-F238E27FC236}">
              <a16:creationId xmlns:a16="http://schemas.microsoft.com/office/drawing/2014/main" id="{81EC307B-B2D9-4DDE-8AEF-514BBF20A442}"/>
            </a:ext>
          </a:extLst>
        </xdr:cNvPr>
        <xdr:cNvCxnSpPr/>
      </xdr:nvCxnSpPr>
      <xdr:spPr>
        <a:xfrm rot="5400000" flipV="1">
          <a:off x="2846281" y="2871049"/>
          <a:ext cx="1" cy="158749"/>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137582</xdr:colOff>
      <xdr:row>33</xdr:row>
      <xdr:rowOff>105835</xdr:rowOff>
    </xdr:from>
    <xdr:to>
      <xdr:col>3</xdr:col>
      <xdr:colOff>296333</xdr:colOff>
      <xdr:row>33</xdr:row>
      <xdr:rowOff>105836</xdr:rowOff>
    </xdr:to>
    <xdr:cxnSp macro="">
      <xdr:nvCxnSpPr>
        <xdr:cNvPr id="6" name="Straight Arrow Connector 5">
          <a:extLst>
            <a:ext uri="{FF2B5EF4-FFF2-40B4-BE49-F238E27FC236}">
              <a16:creationId xmlns:a16="http://schemas.microsoft.com/office/drawing/2014/main" id="{64A146BF-680D-4FAC-BE72-C8EC33580429}"/>
            </a:ext>
          </a:extLst>
        </xdr:cNvPr>
        <xdr:cNvCxnSpPr/>
      </xdr:nvCxnSpPr>
      <xdr:spPr>
        <a:xfrm rot="5400000" flipV="1">
          <a:off x="2899197" y="7265460"/>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116417</xdr:colOff>
      <xdr:row>40</xdr:row>
      <xdr:rowOff>148168</xdr:rowOff>
    </xdr:from>
    <xdr:to>
      <xdr:col>3</xdr:col>
      <xdr:colOff>275166</xdr:colOff>
      <xdr:row>40</xdr:row>
      <xdr:rowOff>148169</xdr:rowOff>
    </xdr:to>
    <xdr:cxnSp macro="">
      <xdr:nvCxnSpPr>
        <xdr:cNvPr id="7" name="Straight Arrow Connector 6">
          <a:extLst>
            <a:ext uri="{FF2B5EF4-FFF2-40B4-BE49-F238E27FC236}">
              <a16:creationId xmlns:a16="http://schemas.microsoft.com/office/drawing/2014/main" id="{5162401B-B151-486E-8A56-A89ED2B14AF7}"/>
            </a:ext>
          </a:extLst>
        </xdr:cNvPr>
        <xdr:cNvCxnSpPr/>
      </xdr:nvCxnSpPr>
      <xdr:spPr>
        <a:xfrm rot="5400000" flipV="1">
          <a:off x="2878031" y="8587954"/>
          <a:ext cx="1" cy="158749"/>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105833</xdr:colOff>
      <xdr:row>52</xdr:row>
      <xdr:rowOff>127000</xdr:rowOff>
    </xdr:from>
    <xdr:to>
      <xdr:col>3</xdr:col>
      <xdr:colOff>264584</xdr:colOff>
      <xdr:row>52</xdr:row>
      <xdr:rowOff>127001</xdr:rowOff>
    </xdr:to>
    <xdr:cxnSp macro="">
      <xdr:nvCxnSpPr>
        <xdr:cNvPr id="8" name="Straight Arrow Connector 7">
          <a:extLst>
            <a:ext uri="{FF2B5EF4-FFF2-40B4-BE49-F238E27FC236}">
              <a16:creationId xmlns:a16="http://schemas.microsoft.com/office/drawing/2014/main" id="{2474A697-1508-4FE2-B585-B87B230F4465}"/>
            </a:ext>
          </a:extLst>
        </xdr:cNvPr>
        <xdr:cNvCxnSpPr/>
      </xdr:nvCxnSpPr>
      <xdr:spPr>
        <a:xfrm rot="5400000" flipV="1">
          <a:off x="2867448" y="10761345"/>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105833</xdr:colOff>
      <xdr:row>80</xdr:row>
      <xdr:rowOff>111124</xdr:rowOff>
    </xdr:from>
    <xdr:to>
      <xdr:col>3</xdr:col>
      <xdr:colOff>275166</xdr:colOff>
      <xdr:row>80</xdr:row>
      <xdr:rowOff>111125</xdr:rowOff>
    </xdr:to>
    <xdr:cxnSp macro="">
      <xdr:nvCxnSpPr>
        <xdr:cNvPr id="9" name="Straight Arrow Connector 8">
          <a:extLst>
            <a:ext uri="{FF2B5EF4-FFF2-40B4-BE49-F238E27FC236}">
              <a16:creationId xmlns:a16="http://schemas.microsoft.com/office/drawing/2014/main" id="{A093F30E-7391-459B-80E4-74D56892600E}"/>
            </a:ext>
          </a:extLst>
        </xdr:cNvPr>
        <xdr:cNvCxnSpPr/>
      </xdr:nvCxnSpPr>
      <xdr:spPr>
        <a:xfrm rot="5400000" flipV="1">
          <a:off x="2872739" y="15860818"/>
          <a:ext cx="1" cy="1693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116417</xdr:colOff>
      <xdr:row>85</xdr:row>
      <xdr:rowOff>148167</xdr:rowOff>
    </xdr:from>
    <xdr:to>
      <xdr:col>3</xdr:col>
      <xdr:colOff>275166</xdr:colOff>
      <xdr:row>85</xdr:row>
      <xdr:rowOff>148168</xdr:rowOff>
    </xdr:to>
    <xdr:cxnSp macro="">
      <xdr:nvCxnSpPr>
        <xdr:cNvPr id="10" name="Straight Arrow Connector 9">
          <a:extLst>
            <a:ext uri="{FF2B5EF4-FFF2-40B4-BE49-F238E27FC236}">
              <a16:creationId xmlns:a16="http://schemas.microsoft.com/office/drawing/2014/main" id="{491340A9-281D-4C50-A55C-90C5DA845D53}"/>
            </a:ext>
          </a:extLst>
        </xdr:cNvPr>
        <xdr:cNvCxnSpPr/>
      </xdr:nvCxnSpPr>
      <xdr:spPr>
        <a:xfrm rot="5400000" flipV="1">
          <a:off x="2878031" y="16817553"/>
          <a:ext cx="1" cy="158749"/>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476625" cy="609600"/>
    <xdr:pic>
      <xdr:nvPicPr>
        <xdr:cNvPr id="2" name="Picture 1">
          <a:extLst>
            <a:ext uri="{FF2B5EF4-FFF2-40B4-BE49-F238E27FC236}">
              <a16:creationId xmlns:a16="http://schemas.microsoft.com/office/drawing/2014/main" id="{2282637E-AE45-44AF-9313-7BAC56D5A0AE}"/>
            </a:ext>
          </a:extLst>
        </xdr:cNvPr>
        <xdr:cNvPicPr/>
      </xdr:nvPicPr>
      <xdr:blipFill>
        <a:blip xmlns:r="http://schemas.openxmlformats.org/officeDocument/2006/relationships" r:embed="rId1"/>
        <a:srcRect/>
        <a:stretch>
          <a:fillRect/>
        </a:stretch>
      </xdr:blipFill>
      <xdr:spPr>
        <a:xfrm>
          <a:off x="0" y="0"/>
          <a:ext cx="3476625" cy="6096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419475" cy="685800"/>
    <xdr:pic>
      <xdr:nvPicPr>
        <xdr:cNvPr id="2" name="Picture 1">
          <a:extLst>
            <a:ext uri="{FF2B5EF4-FFF2-40B4-BE49-F238E27FC236}">
              <a16:creationId xmlns:a16="http://schemas.microsoft.com/office/drawing/2014/main" id="{24988232-2F0C-4EFB-9F44-08459054D19E}"/>
            </a:ext>
          </a:extLst>
        </xdr:cNvPr>
        <xdr:cNvPicPr/>
      </xdr:nvPicPr>
      <xdr:blipFill>
        <a:blip xmlns:r="http://schemas.openxmlformats.org/officeDocument/2006/relationships" r:embed="rId1"/>
        <a:srcRect/>
        <a:stretch>
          <a:fillRect/>
        </a:stretch>
      </xdr:blipFill>
      <xdr:spPr>
        <a:xfrm>
          <a:off x="0" y="0"/>
          <a:ext cx="3419475" cy="685800"/>
        </a:xfrm>
        <a:prstGeom prst="rect">
          <a:avLst/>
        </a:prstGeom>
      </xdr:spPr>
    </xdr:pic>
    <xdr:clientData/>
  </xdr:oneCellAnchor>
  <xdr:oneCellAnchor>
    <xdr:from>
      <xdr:col>0</xdr:col>
      <xdr:colOff>0</xdr:colOff>
      <xdr:row>0</xdr:row>
      <xdr:rowOff>0</xdr:rowOff>
    </xdr:from>
    <xdr:ext cx="3419475" cy="685800"/>
    <xdr:pic>
      <xdr:nvPicPr>
        <xdr:cNvPr id="3" name="Picture 2">
          <a:extLst>
            <a:ext uri="{FF2B5EF4-FFF2-40B4-BE49-F238E27FC236}">
              <a16:creationId xmlns:a16="http://schemas.microsoft.com/office/drawing/2014/main" id="{49B13EA0-BF33-4B26-BCDC-F888397A9115}"/>
            </a:ext>
          </a:extLst>
        </xdr:cNvPr>
        <xdr:cNvPicPr/>
      </xdr:nvPicPr>
      <xdr:blipFill>
        <a:blip xmlns:r="http://schemas.openxmlformats.org/officeDocument/2006/relationships" r:embed="rId1"/>
        <a:srcRect/>
        <a:stretch>
          <a:fillRect/>
        </a:stretch>
      </xdr:blipFill>
      <xdr:spPr>
        <a:xfrm>
          <a:off x="0" y="0"/>
          <a:ext cx="3419475"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463826</xdr:colOff>
      <xdr:row>36</xdr:row>
      <xdr:rowOff>33131</xdr:rowOff>
    </xdr:from>
    <xdr:to>
      <xdr:col>2</xdr:col>
      <xdr:colOff>463827</xdr:colOff>
      <xdr:row>36</xdr:row>
      <xdr:rowOff>191881</xdr:rowOff>
    </xdr:to>
    <xdr:cxnSp macro="">
      <xdr:nvCxnSpPr>
        <xdr:cNvPr id="2" name="Straight Arrow Connector 1">
          <a:extLst>
            <a:ext uri="{FF2B5EF4-FFF2-40B4-BE49-F238E27FC236}">
              <a16:creationId xmlns:a16="http://schemas.microsoft.com/office/drawing/2014/main" id="{E9EDF28F-5784-479F-B0D5-1E47B8A56E89}"/>
            </a:ext>
          </a:extLst>
        </xdr:cNvPr>
        <xdr:cNvCxnSpPr/>
      </xdr:nvCxnSpPr>
      <xdr:spPr>
        <a:xfrm flipV="1">
          <a:off x="3854726" y="3414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110</xdr:row>
      <xdr:rowOff>33131</xdr:rowOff>
    </xdr:from>
    <xdr:to>
      <xdr:col>2</xdr:col>
      <xdr:colOff>463827</xdr:colOff>
      <xdr:row>110</xdr:row>
      <xdr:rowOff>191881</xdr:rowOff>
    </xdr:to>
    <xdr:cxnSp macro="">
      <xdr:nvCxnSpPr>
        <xdr:cNvPr id="3" name="Straight Arrow Connector 2">
          <a:extLst>
            <a:ext uri="{FF2B5EF4-FFF2-40B4-BE49-F238E27FC236}">
              <a16:creationId xmlns:a16="http://schemas.microsoft.com/office/drawing/2014/main" id="{23BB8797-7BF5-4A23-A3EB-CC568D1FF91E}"/>
            </a:ext>
          </a:extLst>
        </xdr:cNvPr>
        <xdr:cNvCxnSpPr/>
      </xdr:nvCxnSpPr>
      <xdr:spPr>
        <a:xfrm flipV="1">
          <a:off x="3854726" y="39479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115</xdr:row>
      <xdr:rowOff>33131</xdr:rowOff>
    </xdr:from>
    <xdr:to>
      <xdr:col>2</xdr:col>
      <xdr:colOff>463827</xdr:colOff>
      <xdr:row>115</xdr:row>
      <xdr:rowOff>191881</xdr:rowOff>
    </xdr:to>
    <xdr:cxnSp macro="">
      <xdr:nvCxnSpPr>
        <xdr:cNvPr id="4" name="Straight Arrow Connector 3">
          <a:extLst>
            <a:ext uri="{FF2B5EF4-FFF2-40B4-BE49-F238E27FC236}">
              <a16:creationId xmlns:a16="http://schemas.microsoft.com/office/drawing/2014/main" id="{FD16F520-E35C-44E3-8BBF-F2D2D3E9D573}"/>
            </a:ext>
          </a:extLst>
        </xdr:cNvPr>
        <xdr:cNvCxnSpPr/>
      </xdr:nvCxnSpPr>
      <xdr:spPr>
        <a:xfrm flipV="1">
          <a:off x="3854726" y="5281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5</xdr:row>
      <xdr:rowOff>33131</xdr:rowOff>
    </xdr:from>
    <xdr:to>
      <xdr:col>2</xdr:col>
      <xdr:colOff>463827</xdr:colOff>
      <xdr:row>5</xdr:row>
      <xdr:rowOff>191881</xdr:rowOff>
    </xdr:to>
    <xdr:cxnSp macro="">
      <xdr:nvCxnSpPr>
        <xdr:cNvPr id="5" name="Straight Arrow Connector 4">
          <a:extLst>
            <a:ext uri="{FF2B5EF4-FFF2-40B4-BE49-F238E27FC236}">
              <a16:creationId xmlns:a16="http://schemas.microsoft.com/office/drawing/2014/main" id="{AA69E59F-80FD-4589-ACE6-206A22646E63}"/>
            </a:ext>
          </a:extLst>
        </xdr:cNvPr>
        <xdr:cNvCxnSpPr/>
      </xdr:nvCxnSpPr>
      <xdr:spPr>
        <a:xfrm flipV="1">
          <a:off x="3854726" y="7148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45</xdr:row>
      <xdr:rowOff>33131</xdr:rowOff>
    </xdr:from>
    <xdr:to>
      <xdr:col>2</xdr:col>
      <xdr:colOff>463827</xdr:colOff>
      <xdr:row>45</xdr:row>
      <xdr:rowOff>191881</xdr:rowOff>
    </xdr:to>
    <xdr:cxnSp macro="">
      <xdr:nvCxnSpPr>
        <xdr:cNvPr id="6" name="Straight Arrow Connector 5">
          <a:extLst>
            <a:ext uri="{FF2B5EF4-FFF2-40B4-BE49-F238E27FC236}">
              <a16:creationId xmlns:a16="http://schemas.microsoft.com/office/drawing/2014/main" id="{896D169E-90F7-4A53-93CA-88903395823F}"/>
            </a:ext>
          </a:extLst>
        </xdr:cNvPr>
        <xdr:cNvCxnSpPr/>
      </xdr:nvCxnSpPr>
      <xdr:spPr>
        <a:xfrm flipV="1">
          <a:off x="3854726" y="8748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19</xdr:row>
      <xdr:rowOff>124701</xdr:rowOff>
    </xdr:from>
    <xdr:to>
      <xdr:col>2</xdr:col>
      <xdr:colOff>546192</xdr:colOff>
      <xdr:row>19</xdr:row>
      <xdr:rowOff>124702</xdr:rowOff>
    </xdr:to>
    <xdr:cxnSp macro="">
      <xdr:nvCxnSpPr>
        <xdr:cNvPr id="7" name="Straight Arrow Connector 6">
          <a:extLst>
            <a:ext uri="{FF2B5EF4-FFF2-40B4-BE49-F238E27FC236}">
              <a16:creationId xmlns:a16="http://schemas.microsoft.com/office/drawing/2014/main" id="{49941E47-8522-4A1E-A7EA-1F797A09939B}"/>
            </a:ext>
          </a:extLst>
        </xdr:cNvPr>
        <xdr:cNvCxnSpPr/>
      </xdr:nvCxnSpPr>
      <xdr:spPr>
        <a:xfrm rot="5400000" flipV="1">
          <a:off x="3857716" y="1559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35</xdr:row>
      <xdr:rowOff>124701</xdr:rowOff>
    </xdr:from>
    <xdr:to>
      <xdr:col>2</xdr:col>
      <xdr:colOff>546192</xdr:colOff>
      <xdr:row>35</xdr:row>
      <xdr:rowOff>124702</xdr:rowOff>
    </xdr:to>
    <xdr:cxnSp macro="">
      <xdr:nvCxnSpPr>
        <xdr:cNvPr id="8" name="Straight Arrow Connector 7">
          <a:extLst>
            <a:ext uri="{FF2B5EF4-FFF2-40B4-BE49-F238E27FC236}">
              <a16:creationId xmlns:a16="http://schemas.microsoft.com/office/drawing/2014/main" id="{7E92DD6B-FE54-4CD1-8A27-1859ACC63220}"/>
            </a:ext>
          </a:extLst>
        </xdr:cNvPr>
        <xdr:cNvCxnSpPr/>
      </xdr:nvCxnSpPr>
      <xdr:spPr>
        <a:xfrm rot="5400000" flipV="1">
          <a:off x="3857716" y="1826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xdr:row>
      <xdr:rowOff>124701</xdr:rowOff>
    </xdr:from>
    <xdr:to>
      <xdr:col>2</xdr:col>
      <xdr:colOff>546192</xdr:colOff>
      <xdr:row>20</xdr:row>
      <xdr:rowOff>124702</xdr:rowOff>
    </xdr:to>
    <xdr:cxnSp macro="">
      <xdr:nvCxnSpPr>
        <xdr:cNvPr id="9" name="Straight Arrow Connector 8">
          <a:extLst>
            <a:ext uri="{FF2B5EF4-FFF2-40B4-BE49-F238E27FC236}">
              <a16:creationId xmlns:a16="http://schemas.microsoft.com/office/drawing/2014/main" id="{19C24681-08EF-43F5-96F2-00C81B48BBEA}"/>
            </a:ext>
          </a:extLst>
        </xdr:cNvPr>
        <xdr:cNvCxnSpPr/>
      </xdr:nvCxnSpPr>
      <xdr:spPr>
        <a:xfrm rot="5400000" flipV="1">
          <a:off x="3857716" y="2093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xdr:row>
      <xdr:rowOff>124701</xdr:rowOff>
    </xdr:from>
    <xdr:to>
      <xdr:col>2</xdr:col>
      <xdr:colOff>546192</xdr:colOff>
      <xdr:row>21</xdr:row>
      <xdr:rowOff>124702</xdr:rowOff>
    </xdr:to>
    <xdr:cxnSp macro="">
      <xdr:nvCxnSpPr>
        <xdr:cNvPr id="10" name="Straight Arrow Connector 9">
          <a:extLst>
            <a:ext uri="{FF2B5EF4-FFF2-40B4-BE49-F238E27FC236}">
              <a16:creationId xmlns:a16="http://schemas.microsoft.com/office/drawing/2014/main" id="{A3306B72-005E-4734-BEE5-50575A703F96}"/>
            </a:ext>
          </a:extLst>
        </xdr:cNvPr>
        <xdr:cNvCxnSpPr/>
      </xdr:nvCxnSpPr>
      <xdr:spPr>
        <a:xfrm rot="5400000" flipV="1">
          <a:off x="3857716" y="2359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113</xdr:row>
      <xdr:rowOff>124701</xdr:rowOff>
    </xdr:from>
    <xdr:to>
      <xdr:col>2</xdr:col>
      <xdr:colOff>546192</xdr:colOff>
      <xdr:row>113</xdr:row>
      <xdr:rowOff>124702</xdr:rowOff>
    </xdr:to>
    <xdr:cxnSp macro="">
      <xdr:nvCxnSpPr>
        <xdr:cNvPr id="11" name="Straight Arrow Connector 10">
          <a:extLst>
            <a:ext uri="{FF2B5EF4-FFF2-40B4-BE49-F238E27FC236}">
              <a16:creationId xmlns:a16="http://schemas.microsoft.com/office/drawing/2014/main" id="{B8FE741C-6CAC-43F1-85DF-BBC5A28529AF}"/>
            </a:ext>
          </a:extLst>
        </xdr:cNvPr>
        <xdr:cNvCxnSpPr/>
      </xdr:nvCxnSpPr>
      <xdr:spPr>
        <a:xfrm rot="5400000" flipV="1">
          <a:off x="3857716" y="2626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44</xdr:row>
      <xdr:rowOff>124701</xdr:rowOff>
    </xdr:from>
    <xdr:to>
      <xdr:col>2</xdr:col>
      <xdr:colOff>546192</xdr:colOff>
      <xdr:row>44</xdr:row>
      <xdr:rowOff>124702</xdr:rowOff>
    </xdr:to>
    <xdr:cxnSp macro="">
      <xdr:nvCxnSpPr>
        <xdr:cNvPr id="12" name="Straight Arrow Connector 11">
          <a:extLst>
            <a:ext uri="{FF2B5EF4-FFF2-40B4-BE49-F238E27FC236}">
              <a16:creationId xmlns:a16="http://schemas.microsoft.com/office/drawing/2014/main" id="{D0032705-5DAD-4860-920D-108B420DFE97}"/>
            </a:ext>
          </a:extLst>
        </xdr:cNvPr>
        <xdr:cNvCxnSpPr/>
      </xdr:nvCxnSpPr>
      <xdr:spPr>
        <a:xfrm rot="5400000" flipV="1">
          <a:off x="3857716" y="2893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101</xdr:row>
      <xdr:rowOff>124701</xdr:rowOff>
    </xdr:from>
    <xdr:to>
      <xdr:col>2</xdr:col>
      <xdr:colOff>546192</xdr:colOff>
      <xdr:row>101</xdr:row>
      <xdr:rowOff>124702</xdr:rowOff>
    </xdr:to>
    <xdr:cxnSp macro="">
      <xdr:nvCxnSpPr>
        <xdr:cNvPr id="13" name="Straight Arrow Connector 12">
          <a:extLst>
            <a:ext uri="{FF2B5EF4-FFF2-40B4-BE49-F238E27FC236}">
              <a16:creationId xmlns:a16="http://schemas.microsoft.com/office/drawing/2014/main" id="{C82AB662-8867-4993-9351-DD7C0756AA57}"/>
            </a:ext>
          </a:extLst>
        </xdr:cNvPr>
        <xdr:cNvCxnSpPr/>
      </xdr:nvCxnSpPr>
      <xdr:spPr>
        <a:xfrm rot="5400000" flipV="1">
          <a:off x="3857716" y="3160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70</xdr:row>
      <xdr:rowOff>124701</xdr:rowOff>
    </xdr:from>
    <xdr:to>
      <xdr:col>2</xdr:col>
      <xdr:colOff>546192</xdr:colOff>
      <xdr:row>70</xdr:row>
      <xdr:rowOff>124702</xdr:rowOff>
    </xdr:to>
    <xdr:cxnSp macro="">
      <xdr:nvCxnSpPr>
        <xdr:cNvPr id="14" name="Straight Arrow Connector 13">
          <a:extLst>
            <a:ext uri="{FF2B5EF4-FFF2-40B4-BE49-F238E27FC236}">
              <a16:creationId xmlns:a16="http://schemas.microsoft.com/office/drawing/2014/main" id="{8E801A12-5EA2-45E0-A9BE-2C1319E5446B}"/>
            </a:ext>
          </a:extLst>
        </xdr:cNvPr>
        <xdr:cNvCxnSpPr/>
      </xdr:nvCxnSpPr>
      <xdr:spPr>
        <a:xfrm rot="5400000" flipV="1">
          <a:off x="3857716" y="3693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111</xdr:row>
      <xdr:rowOff>124701</xdr:rowOff>
    </xdr:from>
    <xdr:to>
      <xdr:col>2</xdr:col>
      <xdr:colOff>546192</xdr:colOff>
      <xdr:row>111</xdr:row>
      <xdr:rowOff>124702</xdr:rowOff>
    </xdr:to>
    <xdr:cxnSp macro="">
      <xdr:nvCxnSpPr>
        <xdr:cNvPr id="15" name="Straight Arrow Connector 14">
          <a:extLst>
            <a:ext uri="{FF2B5EF4-FFF2-40B4-BE49-F238E27FC236}">
              <a16:creationId xmlns:a16="http://schemas.microsoft.com/office/drawing/2014/main" id="{C10EB292-910D-4B49-A51E-8B0EE90417DA}"/>
            </a:ext>
          </a:extLst>
        </xdr:cNvPr>
        <xdr:cNvCxnSpPr/>
      </xdr:nvCxnSpPr>
      <xdr:spPr>
        <a:xfrm rot="5400000" flipV="1">
          <a:off x="3857716" y="4226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112</xdr:row>
      <xdr:rowOff>124701</xdr:rowOff>
    </xdr:from>
    <xdr:to>
      <xdr:col>2</xdr:col>
      <xdr:colOff>546192</xdr:colOff>
      <xdr:row>112</xdr:row>
      <xdr:rowOff>124702</xdr:rowOff>
    </xdr:to>
    <xdr:cxnSp macro="">
      <xdr:nvCxnSpPr>
        <xdr:cNvPr id="16" name="Straight Arrow Connector 15">
          <a:extLst>
            <a:ext uri="{FF2B5EF4-FFF2-40B4-BE49-F238E27FC236}">
              <a16:creationId xmlns:a16="http://schemas.microsoft.com/office/drawing/2014/main" id="{D24FF957-1AB3-4C93-AD87-9F56987E61A3}"/>
            </a:ext>
          </a:extLst>
        </xdr:cNvPr>
        <xdr:cNvCxnSpPr/>
      </xdr:nvCxnSpPr>
      <xdr:spPr>
        <a:xfrm rot="5400000" flipV="1">
          <a:off x="3857716" y="4493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34</xdr:row>
      <xdr:rowOff>124701</xdr:rowOff>
    </xdr:from>
    <xdr:to>
      <xdr:col>2</xdr:col>
      <xdr:colOff>546192</xdr:colOff>
      <xdr:row>34</xdr:row>
      <xdr:rowOff>124702</xdr:rowOff>
    </xdr:to>
    <xdr:cxnSp macro="">
      <xdr:nvCxnSpPr>
        <xdr:cNvPr id="17" name="Straight Arrow Connector 16">
          <a:extLst>
            <a:ext uri="{FF2B5EF4-FFF2-40B4-BE49-F238E27FC236}">
              <a16:creationId xmlns:a16="http://schemas.microsoft.com/office/drawing/2014/main" id="{66B8BC86-BB58-4B38-8D16-280CE95DC241}"/>
            </a:ext>
          </a:extLst>
        </xdr:cNvPr>
        <xdr:cNvCxnSpPr/>
      </xdr:nvCxnSpPr>
      <xdr:spPr>
        <a:xfrm rot="5400000" flipV="1">
          <a:off x="3857716" y="4760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114</xdr:row>
      <xdr:rowOff>124701</xdr:rowOff>
    </xdr:from>
    <xdr:to>
      <xdr:col>2</xdr:col>
      <xdr:colOff>546192</xdr:colOff>
      <xdr:row>114</xdr:row>
      <xdr:rowOff>124702</xdr:rowOff>
    </xdr:to>
    <xdr:cxnSp macro="">
      <xdr:nvCxnSpPr>
        <xdr:cNvPr id="18" name="Straight Arrow Connector 17">
          <a:extLst>
            <a:ext uri="{FF2B5EF4-FFF2-40B4-BE49-F238E27FC236}">
              <a16:creationId xmlns:a16="http://schemas.microsoft.com/office/drawing/2014/main" id="{5249DF9A-B7A5-418A-8D74-B65FC0CB0604}"/>
            </a:ext>
          </a:extLst>
        </xdr:cNvPr>
        <xdr:cNvCxnSpPr/>
      </xdr:nvCxnSpPr>
      <xdr:spPr>
        <a:xfrm rot="5400000" flipV="1">
          <a:off x="3857716" y="5026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116</xdr:row>
      <xdr:rowOff>124701</xdr:rowOff>
    </xdr:from>
    <xdr:to>
      <xdr:col>2</xdr:col>
      <xdr:colOff>546192</xdr:colOff>
      <xdr:row>116</xdr:row>
      <xdr:rowOff>124702</xdr:rowOff>
    </xdr:to>
    <xdr:cxnSp macro="">
      <xdr:nvCxnSpPr>
        <xdr:cNvPr id="19" name="Straight Arrow Connector 18">
          <a:extLst>
            <a:ext uri="{FF2B5EF4-FFF2-40B4-BE49-F238E27FC236}">
              <a16:creationId xmlns:a16="http://schemas.microsoft.com/office/drawing/2014/main" id="{BE8C454C-1C56-46D5-A690-F1BABEEFAE94}"/>
            </a:ext>
          </a:extLst>
        </xdr:cNvPr>
        <xdr:cNvCxnSpPr/>
      </xdr:nvCxnSpPr>
      <xdr:spPr>
        <a:xfrm rot="5400000" flipV="1">
          <a:off x="3857716" y="5560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117</xdr:row>
      <xdr:rowOff>124701</xdr:rowOff>
    </xdr:from>
    <xdr:to>
      <xdr:col>2</xdr:col>
      <xdr:colOff>546192</xdr:colOff>
      <xdr:row>117</xdr:row>
      <xdr:rowOff>124702</xdr:rowOff>
    </xdr:to>
    <xdr:cxnSp macro="">
      <xdr:nvCxnSpPr>
        <xdr:cNvPr id="20" name="Straight Arrow Connector 19">
          <a:extLst>
            <a:ext uri="{FF2B5EF4-FFF2-40B4-BE49-F238E27FC236}">
              <a16:creationId xmlns:a16="http://schemas.microsoft.com/office/drawing/2014/main" id="{AEA9AFB9-BEFB-4734-9C1E-5EE03C6071B2}"/>
            </a:ext>
          </a:extLst>
        </xdr:cNvPr>
        <xdr:cNvCxnSpPr/>
      </xdr:nvCxnSpPr>
      <xdr:spPr>
        <a:xfrm rot="5400000" flipV="1">
          <a:off x="3857716" y="5827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84</xdr:row>
      <xdr:rowOff>124701</xdr:rowOff>
    </xdr:from>
    <xdr:to>
      <xdr:col>2</xdr:col>
      <xdr:colOff>546192</xdr:colOff>
      <xdr:row>84</xdr:row>
      <xdr:rowOff>124702</xdr:rowOff>
    </xdr:to>
    <xdr:cxnSp macro="">
      <xdr:nvCxnSpPr>
        <xdr:cNvPr id="21" name="Straight Arrow Connector 20">
          <a:extLst>
            <a:ext uri="{FF2B5EF4-FFF2-40B4-BE49-F238E27FC236}">
              <a16:creationId xmlns:a16="http://schemas.microsoft.com/office/drawing/2014/main" id="{5CCEDAA4-B286-4769-97AB-B3764B350CAA}"/>
            </a:ext>
          </a:extLst>
        </xdr:cNvPr>
        <xdr:cNvCxnSpPr/>
      </xdr:nvCxnSpPr>
      <xdr:spPr>
        <a:xfrm rot="5400000" flipV="1">
          <a:off x="3857716" y="60937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118</xdr:row>
      <xdr:rowOff>124701</xdr:rowOff>
    </xdr:from>
    <xdr:to>
      <xdr:col>2</xdr:col>
      <xdr:colOff>546192</xdr:colOff>
      <xdr:row>118</xdr:row>
      <xdr:rowOff>124702</xdr:rowOff>
    </xdr:to>
    <xdr:cxnSp macro="">
      <xdr:nvCxnSpPr>
        <xdr:cNvPr id="22" name="Straight Arrow Connector 21">
          <a:extLst>
            <a:ext uri="{FF2B5EF4-FFF2-40B4-BE49-F238E27FC236}">
              <a16:creationId xmlns:a16="http://schemas.microsoft.com/office/drawing/2014/main" id="{73BD0C45-51B7-46D2-BAFD-0E3A614AAEF0}"/>
            </a:ext>
          </a:extLst>
        </xdr:cNvPr>
        <xdr:cNvCxnSpPr/>
      </xdr:nvCxnSpPr>
      <xdr:spPr>
        <a:xfrm rot="5400000" flipV="1">
          <a:off x="3857716" y="6360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4</xdr:row>
      <xdr:rowOff>124701</xdr:rowOff>
    </xdr:from>
    <xdr:to>
      <xdr:col>2</xdr:col>
      <xdr:colOff>546192</xdr:colOff>
      <xdr:row>4</xdr:row>
      <xdr:rowOff>124702</xdr:rowOff>
    </xdr:to>
    <xdr:cxnSp macro="">
      <xdr:nvCxnSpPr>
        <xdr:cNvPr id="23" name="Straight Arrow Connector 22">
          <a:extLst>
            <a:ext uri="{FF2B5EF4-FFF2-40B4-BE49-F238E27FC236}">
              <a16:creationId xmlns:a16="http://schemas.microsoft.com/office/drawing/2014/main" id="{7AA2B1A3-0B5D-4E19-A0FC-0D603244FD87}"/>
            </a:ext>
          </a:extLst>
        </xdr:cNvPr>
        <xdr:cNvCxnSpPr/>
      </xdr:nvCxnSpPr>
      <xdr:spPr>
        <a:xfrm rot="5400000" flipV="1">
          <a:off x="3857716" y="6627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119</xdr:row>
      <xdr:rowOff>124701</xdr:rowOff>
    </xdr:from>
    <xdr:to>
      <xdr:col>2</xdr:col>
      <xdr:colOff>546192</xdr:colOff>
      <xdr:row>119</xdr:row>
      <xdr:rowOff>124702</xdr:rowOff>
    </xdr:to>
    <xdr:cxnSp macro="">
      <xdr:nvCxnSpPr>
        <xdr:cNvPr id="24" name="Straight Arrow Connector 23">
          <a:extLst>
            <a:ext uri="{FF2B5EF4-FFF2-40B4-BE49-F238E27FC236}">
              <a16:creationId xmlns:a16="http://schemas.microsoft.com/office/drawing/2014/main" id="{7C29B1B8-2057-4BB8-B0B0-8E81F913E514}"/>
            </a:ext>
          </a:extLst>
        </xdr:cNvPr>
        <xdr:cNvCxnSpPr/>
      </xdr:nvCxnSpPr>
      <xdr:spPr>
        <a:xfrm rot="5400000" flipV="1">
          <a:off x="3857716" y="6893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120</xdr:row>
      <xdr:rowOff>124701</xdr:rowOff>
    </xdr:from>
    <xdr:to>
      <xdr:col>2</xdr:col>
      <xdr:colOff>546192</xdr:colOff>
      <xdr:row>120</xdr:row>
      <xdr:rowOff>124702</xdr:rowOff>
    </xdr:to>
    <xdr:cxnSp macro="">
      <xdr:nvCxnSpPr>
        <xdr:cNvPr id="25" name="Straight Arrow Connector 24">
          <a:extLst>
            <a:ext uri="{FF2B5EF4-FFF2-40B4-BE49-F238E27FC236}">
              <a16:creationId xmlns:a16="http://schemas.microsoft.com/office/drawing/2014/main" id="{7B3263FC-03AE-4ACD-B55B-4AAAF3468A83}"/>
            </a:ext>
          </a:extLst>
        </xdr:cNvPr>
        <xdr:cNvCxnSpPr/>
      </xdr:nvCxnSpPr>
      <xdr:spPr>
        <a:xfrm rot="5400000" flipV="1">
          <a:off x="3857716" y="7427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121</xdr:row>
      <xdr:rowOff>124701</xdr:rowOff>
    </xdr:from>
    <xdr:to>
      <xdr:col>2</xdr:col>
      <xdr:colOff>546192</xdr:colOff>
      <xdr:row>121</xdr:row>
      <xdr:rowOff>124702</xdr:rowOff>
    </xdr:to>
    <xdr:cxnSp macro="">
      <xdr:nvCxnSpPr>
        <xdr:cNvPr id="26" name="Straight Arrow Connector 25">
          <a:extLst>
            <a:ext uri="{FF2B5EF4-FFF2-40B4-BE49-F238E27FC236}">
              <a16:creationId xmlns:a16="http://schemas.microsoft.com/office/drawing/2014/main" id="{C920FCA9-8FBE-4ECD-806C-4438BDAE3A16}"/>
            </a:ext>
          </a:extLst>
        </xdr:cNvPr>
        <xdr:cNvCxnSpPr/>
      </xdr:nvCxnSpPr>
      <xdr:spPr>
        <a:xfrm rot="5400000" flipV="1">
          <a:off x="3857716" y="7693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196</xdr:row>
      <xdr:rowOff>124701</xdr:rowOff>
    </xdr:from>
    <xdr:to>
      <xdr:col>2</xdr:col>
      <xdr:colOff>546192</xdr:colOff>
      <xdr:row>196</xdr:row>
      <xdr:rowOff>124702</xdr:rowOff>
    </xdr:to>
    <xdr:cxnSp macro="">
      <xdr:nvCxnSpPr>
        <xdr:cNvPr id="27" name="Straight Arrow Connector 26">
          <a:extLst>
            <a:ext uri="{FF2B5EF4-FFF2-40B4-BE49-F238E27FC236}">
              <a16:creationId xmlns:a16="http://schemas.microsoft.com/office/drawing/2014/main" id="{617AEB69-0C67-4D2D-A4ED-2F8059C0D523}"/>
            </a:ext>
          </a:extLst>
        </xdr:cNvPr>
        <xdr:cNvCxnSpPr/>
      </xdr:nvCxnSpPr>
      <xdr:spPr>
        <a:xfrm rot="5400000" flipV="1">
          <a:off x="3857716" y="7960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122</xdr:row>
      <xdr:rowOff>124701</xdr:rowOff>
    </xdr:from>
    <xdr:to>
      <xdr:col>2</xdr:col>
      <xdr:colOff>546192</xdr:colOff>
      <xdr:row>122</xdr:row>
      <xdr:rowOff>124702</xdr:rowOff>
    </xdr:to>
    <xdr:cxnSp macro="">
      <xdr:nvCxnSpPr>
        <xdr:cNvPr id="28" name="Straight Arrow Connector 27">
          <a:extLst>
            <a:ext uri="{FF2B5EF4-FFF2-40B4-BE49-F238E27FC236}">
              <a16:creationId xmlns:a16="http://schemas.microsoft.com/office/drawing/2014/main" id="{02E9F2B4-CAF1-4650-94AC-A9BC1AF56206}"/>
            </a:ext>
          </a:extLst>
        </xdr:cNvPr>
        <xdr:cNvCxnSpPr/>
      </xdr:nvCxnSpPr>
      <xdr:spPr>
        <a:xfrm rot="5400000" flipV="1">
          <a:off x="3857716" y="8227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37</xdr:row>
      <xdr:rowOff>124701</xdr:rowOff>
    </xdr:from>
    <xdr:to>
      <xdr:col>2</xdr:col>
      <xdr:colOff>546192</xdr:colOff>
      <xdr:row>37</xdr:row>
      <xdr:rowOff>124702</xdr:rowOff>
    </xdr:to>
    <xdr:cxnSp macro="">
      <xdr:nvCxnSpPr>
        <xdr:cNvPr id="29" name="Straight Arrow Connector 28">
          <a:extLst>
            <a:ext uri="{FF2B5EF4-FFF2-40B4-BE49-F238E27FC236}">
              <a16:creationId xmlns:a16="http://schemas.microsoft.com/office/drawing/2014/main" id="{A5C3DAC1-3255-4AF4-BA44-3A203FB8A8D3}"/>
            </a:ext>
          </a:extLst>
        </xdr:cNvPr>
        <xdr:cNvCxnSpPr/>
      </xdr:nvCxnSpPr>
      <xdr:spPr>
        <a:xfrm rot="5400000" flipV="1">
          <a:off x="3857716" y="8494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xdr:row>
      <xdr:rowOff>124701</xdr:rowOff>
    </xdr:from>
    <xdr:to>
      <xdr:col>2</xdr:col>
      <xdr:colOff>546192</xdr:colOff>
      <xdr:row>6</xdr:row>
      <xdr:rowOff>124702</xdr:rowOff>
    </xdr:to>
    <xdr:cxnSp macro="">
      <xdr:nvCxnSpPr>
        <xdr:cNvPr id="30" name="Straight Arrow Connector 29">
          <a:extLst>
            <a:ext uri="{FF2B5EF4-FFF2-40B4-BE49-F238E27FC236}">
              <a16:creationId xmlns:a16="http://schemas.microsoft.com/office/drawing/2014/main" id="{E0529AC0-45C5-44DB-A14E-C0CFF8F5B17E}"/>
            </a:ext>
          </a:extLst>
        </xdr:cNvPr>
        <xdr:cNvCxnSpPr/>
      </xdr:nvCxnSpPr>
      <xdr:spPr>
        <a:xfrm rot="5400000" flipV="1">
          <a:off x="3857716" y="9027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123</xdr:row>
      <xdr:rowOff>124701</xdr:rowOff>
    </xdr:from>
    <xdr:to>
      <xdr:col>2</xdr:col>
      <xdr:colOff>546192</xdr:colOff>
      <xdr:row>123</xdr:row>
      <xdr:rowOff>124702</xdr:rowOff>
    </xdr:to>
    <xdr:cxnSp macro="">
      <xdr:nvCxnSpPr>
        <xdr:cNvPr id="31" name="Straight Arrow Connector 30">
          <a:extLst>
            <a:ext uri="{FF2B5EF4-FFF2-40B4-BE49-F238E27FC236}">
              <a16:creationId xmlns:a16="http://schemas.microsoft.com/office/drawing/2014/main" id="{F1F2A91A-BEC7-4AD9-94A7-8183C8A2C63C}"/>
            </a:ext>
          </a:extLst>
        </xdr:cNvPr>
        <xdr:cNvCxnSpPr/>
      </xdr:nvCxnSpPr>
      <xdr:spPr>
        <a:xfrm rot="5400000" flipV="1">
          <a:off x="3857716" y="9294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22</xdr:row>
      <xdr:rowOff>124701</xdr:rowOff>
    </xdr:from>
    <xdr:to>
      <xdr:col>2</xdr:col>
      <xdr:colOff>546192</xdr:colOff>
      <xdr:row>22</xdr:row>
      <xdr:rowOff>124702</xdr:rowOff>
    </xdr:to>
    <xdr:cxnSp macro="">
      <xdr:nvCxnSpPr>
        <xdr:cNvPr id="32" name="Straight Arrow Connector 31">
          <a:extLst>
            <a:ext uri="{FF2B5EF4-FFF2-40B4-BE49-F238E27FC236}">
              <a16:creationId xmlns:a16="http://schemas.microsoft.com/office/drawing/2014/main" id="{69B70D39-1991-405E-BB69-5AD2AC3CE255}"/>
            </a:ext>
          </a:extLst>
        </xdr:cNvPr>
        <xdr:cNvCxnSpPr/>
      </xdr:nvCxnSpPr>
      <xdr:spPr>
        <a:xfrm rot="5400000" flipV="1">
          <a:off x="3857716" y="9560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124</xdr:row>
      <xdr:rowOff>124701</xdr:rowOff>
    </xdr:from>
    <xdr:to>
      <xdr:col>2</xdr:col>
      <xdr:colOff>546192</xdr:colOff>
      <xdr:row>124</xdr:row>
      <xdr:rowOff>124702</xdr:rowOff>
    </xdr:to>
    <xdr:cxnSp macro="">
      <xdr:nvCxnSpPr>
        <xdr:cNvPr id="33" name="Straight Arrow Connector 32">
          <a:extLst>
            <a:ext uri="{FF2B5EF4-FFF2-40B4-BE49-F238E27FC236}">
              <a16:creationId xmlns:a16="http://schemas.microsoft.com/office/drawing/2014/main" id="{B70F87F8-57B0-4557-8265-3F40482678B7}"/>
            </a:ext>
          </a:extLst>
        </xdr:cNvPr>
        <xdr:cNvCxnSpPr/>
      </xdr:nvCxnSpPr>
      <xdr:spPr>
        <a:xfrm rot="5400000" flipV="1">
          <a:off x="3857716" y="9827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125</xdr:row>
      <xdr:rowOff>124701</xdr:rowOff>
    </xdr:from>
    <xdr:to>
      <xdr:col>2</xdr:col>
      <xdr:colOff>546192</xdr:colOff>
      <xdr:row>125</xdr:row>
      <xdr:rowOff>124702</xdr:rowOff>
    </xdr:to>
    <xdr:cxnSp macro="">
      <xdr:nvCxnSpPr>
        <xdr:cNvPr id="34" name="Straight Arrow Connector 33">
          <a:extLst>
            <a:ext uri="{FF2B5EF4-FFF2-40B4-BE49-F238E27FC236}">
              <a16:creationId xmlns:a16="http://schemas.microsoft.com/office/drawing/2014/main" id="{8E608B74-775A-4507-8399-E31F26D50B4B}"/>
            </a:ext>
          </a:extLst>
        </xdr:cNvPr>
        <xdr:cNvCxnSpPr/>
      </xdr:nvCxnSpPr>
      <xdr:spPr>
        <a:xfrm rot="5400000" flipV="1">
          <a:off x="3857716" y="10094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23</xdr:row>
      <xdr:rowOff>124701</xdr:rowOff>
    </xdr:from>
    <xdr:to>
      <xdr:col>2</xdr:col>
      <xdr:colOff>546192</xdr:colOff>
      <xdr:row>23</xdr:row>
      <xdr:rowOff>124702</xdr:rowOff>
    </xdr:to>
    <xdr:cxnSp macro="">
      <xdr:nvCxnSpPr>
        <xdr:cNvPr id="35" name="Straight Arrow Connector 34">
          <a:extLst>
            <a:ext uri="{FF2B5EF4-FFF2-40B4-BE49-F238E27FC236}">
              <a16:creationId xmlns:a16="http://schemas.microsoft.com/office/drawing/2014/main" id="{00E44AF8-0901-4215-A1F4-1135CBA404E7}"/>
            </a:ext>
          </a:extLst>
        </xdr:cNvPr>
        <xdr:cNvCxnSpPr/>
      </xdr:nvCxnSpPr>
      <xdr:spPr>
        <a:xfrm rot="5400000" flipV="1">
          <a:off x="3857716" y="10360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110</xdr:row>
      <xdr:rowOff>33131</xdr:rowOff>
    </xdr:from>
    <xdr:to>
      <xdr:col>2</xdr:col>
      <xdr:colOff>463827</xdr:colOff>
      <xdr:row>110</xdr:row>
      <xdr:rowOff>191881</xdr:rowOff>
    </xdr:to>
    <xdr:cxnSp macro="">
      <xdr:nvCxnSpPr>
        <xdr:cNvPr id="36" name="Straight Arrow Connector 35">
          <a:extLst>
            <a:ext uri="{FF2B5EF4-FFF2-40B4-BE49-F238E27FC236}">
              <a16:creationId xmlns:a16="http://schemas.microsoft.com/office/drawing/2014/main" id="{E96604C9-BD9A-41F1-93BF-273FE00EBAB0}"/>
            </a:ext>
          </a:extLst>
        </xdr:cNvPr>
        <xdr:cNvCxnSpPr/>
      </xdr:nvCxnSpPr>
      <xdr:spPr>
        <a:xfrm flipV="1">
          <a:off x="3854726" y="39479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111</xdr:row>
      <xdr:rowOff>124701</xdr:rowOff>
    </xdr:from>
    <xdr:to>
      <xdr:col>2</xdr:col>
      <xdr:colOff>546192</xdr:colOff>
      <xdr:row>111</xdr:row>
      <xdr:rowOff>124702</xdr:rowOff>
    </xdr:to>
    <xdr:cxnSp macro="">
      <xdr:nvCxnSpPr>
        <xdr:cNvPr id="37" name="Straight Arrow Connector 36">
          <a:extLst>
            <a:ext uri="{FF2B5EF4-FFF2-40B4-BE49-F238E27FC236}">
              <a16:creationId xmlns:a16="http://schemas.microsoft.com/office/drawing/2014/main" id="{A79BB0A1-7646-4AC4-8AEA-21D101EEACA6}"/>
            </a:ext>
          </a:extLst>
        </xdr:cNvPr>
        <xdr:cNvCxnSpPr/>
      </xdr:nvCxnSpPr>
      <xdr:spPr>
        <a:xfrm rot="5400000" flipV="1">
          <a:off x="3857716" y="4226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115</xdr:row>
      <xdr:rowOff>33131</xdr:rowOff>
    </xdr:from>
    <xdr:to>
      <xdr:col>2</xdr:col>
      <xdr:colOff>463827</xdr:colOff>
      <xdr:row>115</xdr:row>
      <xdr:rowOff>191881</xdr:rowOff>
    </xdr:to>
    <xdr:cxnSp macro="">
      <xdr:nvCxnSpPr>
        <xdr:cNvPr id="38" name="Straight Arrow Connector 37">
          <a:extLst>
            <a:ext uri="{FF2B5EF4-FFF2-40B4-BE49-F238E27FC236}">
              <a16:creationId xmlns:a16="http://schemas.microsoft.com/office/drawing/2014/main" id="{6236D794-32B5-4520-B959-0314A650BE25}"/>
            </a:ext>
          </a:extLst>
        </xdr:cNvPr>
        <xdr:cNvCxnSpPr/>
      </xdr:nvCxnSpPr>
      <xdr:spPr>
        <a:xfrm flipV="1">
          <a:off x="3854726" y="5281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116</xdr:row>
      <xdr:rowOff>124701</xdr:rowOff>
    </xdr:from>
    <xdr:to>
      <xdr:col>2</xdr:col>
      <xdr:colOff>546192</xdr:colOff>
      <xdr:row>116</xdr:row>
      <xdr:rowOff>124702</xdr:rowOff>
    </xdr:to>
    <xdr:cxnSp macro="">
      <xdr:nvCxnSpPr>
        <xdr:cNvPr id="39" name="Straight Arrow Connector 38">
          <a:extLst>
            <a:ext uri="{FF2B5EF4-FFF2-40B4-BE49-F238E27FC236}">
              <a16:creationId xmlns:a16="http://schemas.microsoft.com/office/drawing/2014/main" id="{C51BFE49-3E64-4F99-A7D2-D7ADDE41AB89}"/>
            </a:ext>
          </a:extLst>
        </xdr:cNvPr>
        <xdr:cNvCxnSpPr/>
      </xdr:nvCxnSpPr>
      <xdr:spPr>
        <a:xfrm rot="5400000" flipV="1">
          <a:off x="3857716" y="5560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5</xdr:row>
      <xdr:rowOff>33131</xdr:rowOff>
    </xdr:from>
    <xdr:to>
      <xdr:col>2</xdr:col>
      <xdr:colOff>463827</xdr:colOff>
      <xdr:row>5</xdr:row>
      <xdr:rowOff>191881</xdr:rowOff>
    </xdr:to>
    <xdr:cxnSp macro="">
      <xdr:nvCxnSpPr>
        <xdr:cNvPr id="40" name="Straight Arrow Connector 39">
          <a:extLst>
            <a:ext uri="{FF2B5EF4-FFF2-40B4-BE49-F238E27FC236}">
              <a16:creationId xmlns:a16="http://schemas.microsoft.com/office/drawing/2014/main" id="{FB26FE84-AD65-4776-8308-30C771435C87}"/>
            </a:ext>
          </a:extLst>
        </xdr:cNvPr>
        <xdr:cNvCxnSpPr/>
      </xdr:nvCxnSpPr>
      <xdr:spPr>
        <a:xfrm flipV="1">
          <a:off x="3854726" y="7148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120</xdr:row>
      <xdr:rowOff>124701</xdr:rowOff>
    </xdr:from>
    <xdr:to>
      <xdr:col>2</xdr:col>
      <xdr:colOff>546192</xdr:colOff>
      <xdr:row>120</xdr:row>
      <xdr:rowOff>124702</xdr:rowOff>
    </xdr:to>
    <xdr:cxnSp macro="">
      <xdr:nvCxnSpPr>
        <xdr:cNvPr id="41" name="Straight Arrow Connector 40">
          <a:extLst>
            <a:ext uri="{FF2B5EF4-FFF2-40B4-BE49-F238E27FC236}">
              <a16:creationId xmlns:a16="http://schemas.microsoft.com/office/drawing/2014/main" id="{6A90642C-4BBB-44D1-83CE-E063CA6360A8}"/>
            </a:ext>
          </a:extLst>
        </xdr:cNvPr>
        <xdr:cNvCxnSpPr/>
      </xdr:nvCxnSpPr>
      <xdr:spPr>
        <a:xfrm rot="5400000" flipV="1">
          <a:off x="3857716" y="7427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45</xdr:row>
      <xdr:rowOff>33131</xdr:rowOff>
    </xdr:from>
    <xdr:to>
      <xdr:col>2</xdr:col>
      <xdr:colOff>463827</xdr:colOff>
      <xdr:row>45</xdr:row>
      <xdr:rowOff>191881</xdr:rowOff>
    </xdr:to>
    <xdr:cxnSp macro="">
      <xdr:nvCxnSpPr>
        <xdr:cNvPr id="42" name="Straight Arrow Connector 41">
          <a:extLst>
            <a:ext uri="{FF2B5EF4-FFF2-40B4-BE49-F238E27FC236}">
              <a16:creationId xmlns:a16="http://schemas.microsoft.com/office/drawing/2014/main" id="{46EF802C-8C77-4A83-A018-21B1C3F13666}"/>
            </a:ext>
          </a:extLst>
        </xdr:cNvPr>
        <xdr:cNvCxnSpPr/>
      </xdr:nvCxnSpPr>
      <xdr:spPr>
        <a:xfrm flipV="1">
          <a:off x="3854726" y="8748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xdr:row>
      <xdr:rowOff>124701</xdr:rowOff>
    </xdr:from>
    <xdr:to>
      <xdr:col>2</xdr:col>
      <xdr:colOff>546192</xdr:colOff>
      <xdr:row>6</xdr:row>
      <xdr:rowOff>124702</xdr:rowOff>
    </xdr:to>
    <xdr:cxnSp macro="">
      <xdr:nvCxnSpPr>
        <xdr:cNvPr id="43" name="Straight Arrow Connector 42">
          <a:extLst>
            <a:ext uri="{FF2B5EF4-FFF2-40B4-BE49-F238E27FC236}">
              <a16:creationId xmlns:a16="http://schemas.microsoft.com/office/drawing/2014/main" id="{24C96E17-F7F9-4BF7-95CA-21D0EDFACE2F}"/>
            </a:ext>
          </a:extLst>
        </xdr:cNvPr>
        <xdr:cNvCxnSpPr/>
      </xdr:nvCxnSpPr>
      <xdr:spPr>
        <a:xfrm rot="5400000" flipV="1">
          <a:off x="3857716" y="9027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198</xdr:row>
      <xdr:rowOff>33131</xdr:rowOff>
    </xdr:from>
    <xdr:to>
      <xdr:col>2</xdr:col>
      <xdr:colOff>463827</xdr:colOff>
      <xdr:row>198</xdr:row>
      <xdr:rowOff>191881</xdr:rowOff>
    </xdr:to>
    <xdr:cxnSp macro="">
      <xdr:nvCxnSpPr>
        <xdr:cNvPr id="44" name="Straight Arrow Connector 43">
          <a:extLst>
            <a:ext uri="{FF2B5EF4-FFF2-40B4-BE49-F238E27FC236}">
              <a16:creationId xmlns:a16="http://schemas.microsoft.com/office/drawing/2014/main" id="{46CDE6A5-3985-4C0C-8A71-845E8AAD9D2B}"/>
            </a:ext>
          </a:extLst>
        </xdr:cNvPr>
        <xdr:cNvCxnSpPr/>
      </xdr:nvCxnSpPr>
      <xdr:spPr>
        <a:xfrm flipV="1">
          <a:off x="3854726" y="10615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204</xdr:row>
      <xdr:rowOff>33131</xdr:rowOff>
    </xdr:from>
    <xdr:to>
      <xdr:col>2</xdr:col>
      <xdr:colOff>463827</xdr:colOff>
      <xdr:row>204</xdr:row>
      <xdr:rowOff>191881</xdr:rowOff>
    </xdr:to>
    <xdr:cxnSp macro="">
      <xdr:nvCxnSpPr>
        <xdr:cNvPr id="45" name="Straight Arrow Connector 44">
          <a:extLst>
            <a:ext uri="{FF2B5EF4-FFF2-40B4-BE49-F238E27FC236}">
              <a16:creationId xmlns:a16="http://schemas.microsoft.com/office/drawing/2014/main" id="{3E9D5F2F-6793-4210-A756-8A58E844CF15}"/>
            </a:ext>
          </a:extLst>
        </xdr:cNvPr>
        <xdr:cNvCxnSpPr/>
      </xdr:nvCxnSpPr>
      <xdr:spPr>
        <a:xfrm flipV="1">
          <a:off x="3854726" y="15149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49</xdr:row>
      <xdr:rowOff>33131</xdr:rowOff>
    </xdr:from>
    <xdr:to>
      <xdr:col>2</xdr:col>
      <xdr:colOff>463827</xdr:colOff>
      <xdr:row>49</xdr:row>
      <xdr:rowOff>191881</xdr:rowOff>
    </xdr:to>
    <xdr:cxnSp macro="">
      <xdr:nvCxnSpPr>
        <xdr:cNvPr id="46" name="Straight Arrow Connector 45">
          <a:extLst>
            <a:ext uri="{FF2B5EF4-FFF2-40B4-BE49-F238E27FC236}">
              <a16:creationId xmlns:a16="http://schemas.microsoft.com/office/drawing/2014/main" id="{D901F746-7BEC-4011-99D3-1DA16A906CDB}"/>
            </a:ext>
          </a:extLst>
        </xdr:cNvPr>
        <xdr:cNvCxnSpPr/>
      </xdr:nvCxnSpPr>
      <xdr:spPr>
        <a:xfrm flipV="1">
          <a:off x="3854726" y="19149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66</xdr:row>
      <xdr:rowOff>33131</xdr:rowOff>
    </xdr:from>
    <xdr:to>
      <xdr:col>2</xdr:col>
      <xdr:colOff>463827</xdr:colOff>
      <xdr:row>66</xdr:row>
      <xdr:rowOff>191881</xdr:rowOff>
    </xdr:to>
    <xdr:cxnSp macro="">
      <xdr:nvCxnSpPr>
        <xdr:cNvPr id="47" name="Straight Arrow Connector 46">
          <a:extLst>
            <a:ext uri="{FF2B5EF4-FFF2-40B4-BE49-F238E27FC236}">
              <a16:creationId xmlns:a16="http://schemas.microsoft.com/office/drawing/2014/main" id="{99A78C79-E62A-4716-B380-51475D14B6ED}"/>
            </a:ext>
          </a:extLst>
        </xdr:cNvPr>
        <xdr:cNvCxnSpPr/>
      </xdr:nvCxnSpPr>
      <xdr:spPr>
        <a:xfrm flipV="1">
          <a:off x="3854726" y="202166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62</xdr:row>
      <xdr:rowOff>33131</xdr:rowOff>
    </xdr:from>
    <xdr:to>
      <xdr:col>2</xdr:col>
      <xdr:colOff>463827</xdr:colOff>
      <xdr:row>62</xdr:row>
      <xdr:rowOff>191881</xdr:rowOff>
    </xdr:to>
    <xdr:cxnSp macro="">
      <xdr:nvCxnSpPr>
        <xdr:cNvPr id="48" name="Straight Arrow Connector 47">
          <a:extLst>
            <a:ext uri="{FF2B5EF4-FFF2-40B4-BE49-F238E27FC236}">
              <a16:creationId xmlns:a16="http://schemas.microsoft.com/office/drawing/2014/main" id="{620127E8-DC08-427A-89C1-B64879CF0C8C}"/>
            </a:ext>
          </a:extLst>
        </xdr:cNvPr>
        <xdr:cNvCxnSpPr/>
      </xdr:nvCxnSpPr>
      <xdr:spPr>
        <a:xfrm flipV="1">
          <a:off x="3854726" y="20483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76</xdr:row>
      <xdr:rowOff>33131</xdr:rowOff>
    </xdr:from>
    <xdr:to>
      <xdr:col>2</xdr:col>
      <xdr:colOff>463827</xdr:colOff>
      <xdr:row>76</xdr:row>
      <xdr:rowOff>191881</xdr:rowOff>
    </xdr:to>
    <xdr:cxnSp macro="">
      <xdr:nvCxnSpPr>
        <xdr:cNvPr id="49" name="Straight Arrow Connector 48">
          <a:extLst>
            <a:ext uri="{FF2B5EF4-FFF2-40B4-BE49-F238E27FC236}">
              <a16:creationId xmlns:a16="http://schemas.microsoft.com/office/drawing/2014/main" id="{70D8859B-6948-40B9-9B41-FF22B583853E}"/>
            </a:ext>
          </a:extLst>
        </xdr:cNvPr>
        <xdr:cNvCxnSpPr/>
      </xdr:nvCxnSpPr>
      <xdr:spPr>
        <a:xfrm flipV="1">
          <a:off x="3854726" y="21816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205</xdr:row>
      <xdr:rowOff>33131</xdr:rowOff>
    </xdr:from>
    <xdr:to>
      <xdr:col>2</xdr:col>
      <xdr:colOff>463827</xdr:colOff>
      <xdr:row>205</xdr:row>
      <xdr:rowOff>191881</xdr:rowOff>
    </xdr:to>
    <xdr:cxnSp macro="">
      <xdr:nvCxnSpPr>
        <xdr:cNvPr id="50" name="Straight Arrow Connector 49">
          <a:extLst>
            <a:ext uri="{FF2B5EF4-FFF2-40B4-BE49-F238E27FC236}">
              <a16:creationId xmlns:a16="http://schemas.microsoft.com/office/drawing/2014/main" id="{67BDFDB3-AB4A-4C0C-BB1D-46D7D72685D2}"/>
            </a:ext>
          </a:extLst>
        </xdr:cNvPr>
        <xdr:cNvCxnSpPr/>
      </xdr:nvCxnSpPr>
      <xdr:spPr>
        <a:xfrm flipV="1">
          <a:off x="3854726" y="223502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7</xdr:row>
      <xdr:rowOff>33131</xdr:rowOff>
    </xdr:from>
    <xdr:to>
      <xdr:col>2</xdr:col>
      <xdr:colOff>463827</xdr:colOff>
      <xdr:row>7</xdr:row>
      <xdr:rowOff>191881</xdr:rowOff>
    </xdr:to>
    <xdr:cxnSp macro="">
      <xdr:nvCxnSpPr>
        <xdr:cNvPr id="51" name="Straight Arrow Connector 50">
          <a:extLst>
            <a:ext uri="{FF2B5EF4-FFF2-40B4-BE49-F238E27FC236}">
              <a16:creationId xmlns:a16="http://schemas.microsoft.com/office/drawing/2014/main" id="{D40A438F-E3F8-4D3C-B7E0-BE64ECE3C7A2}"/>
            </a:ext>
          </a:extLst>
        </xdr:cNvPr>
        <xdr:cNvCxnSpPr/>
      </xdr:nvCxnSpPr>
      <xdr:spPr>
        <a:xfrm flipV="1">
          <a:off x="3854726" y="234170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126</xdr:row>
      <xdr:rowOff>33131</xdr:rowOff>
    </xdr:from>
    <xdr:to>
      <xdr:col>2</xdr:col>
      <xdr:colOff>463827</xdr:colOff>
      <xdr:row>126</xdr:row>
      <xdr:rowOff>191881</xdr:rowOff>
    </xdr:to>
    <xdr:cxnSp macro="">
      <xdr:nvCxnSpPr>
        <xdr:cNvPr id="52" name="Straight Arrow Connector 51">
          <a:extLst>
            <a:ext uri="{FF2B5EF4-FFF2-40B4-BE49-F238E27FC236}">
              <a16:creationId xmlns:a16="http://schemas.microsoft.com/office/drawing/2014/main" id="{7E160C3E-8C4F-44A4-83E9-BA86CC06F7D3}"/>
            </a:ext>
          </a:extLst>
        </xdr:cNvPr>
        <xdr:cNvCxnSpPr/>
      </xdr:nvCxnSpPr>
      <xdr:spPr>
        <a:xfrm flipV="1">
          <a:off x="3854726" y="242171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8</xdr:row>
      <xdr:rowOff>33131</xdr:rowOff>
    </xdr:from>
    <xdr:to>
      <xdr:col>2</xdr:col>
      <xdr:colOff>463827</xdr:colOff>
      <xdr:row>8</xdr:row>
      <xdr:rowOff>191881</xdr:rowOff>
    </xdr:to>
    <xdr:cxnSp macro="">
      <xdr:nvCxnSpPr>
        <xdr:cNvPr id="53" name="Straight Arrow Connector 52">
          <a:extLst>
            <a:ext uri="{FF2B5EF4-FFF2-40B4-BE49-F238E27FC236}">
              <a16:creationId xmlns:a16="http://schemas.microsoft.com/office/drawing/2014/main" id="{F9E60CD6-A6F2-42F5-866F-6D099BD04D7F}"/>
            </a:ext>
          </a:extLst>
        </xdr:cNvPr>
        <xdr:cNvCxnSpPr/>
      </xdr:nvCxnSpPr>
      <xdr:spPr>
        <a:xfrm flipV="1">
          <a:off x="3854726" y="24750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137</xdr:row>
      <xdr:rowOff>33131</xdr:rowOff>
    </xdr:from>
    <xdr:to>
      <xdr:col>2</xdr:col>
      <xdr:colOff>463827</xdr:colOff>
      <xdr:row>137</xdr:row>
      <xdr:rowOff>191881</xdr:rowOff>
    </xdr:to>
    <xdr:cxnSp macro="">
      <xdr:nvCxnSpPr>
        <xdr:cNvPr id="54" name="Straight Arrow Connector 53">
          <a:extLst>
            <a:ext uri="{FF2B5EF4-FFF2-40B4-BE49-F238E27FC236}">
              <a16:creationId xmlns:a16="http://schemas.microsoft.com/office/drawing/2014/main" id="{E3B7945F-D073-4F80-A31A-561AF42AD799}"/>
            </a:ext>
          </a:extLst>
        </xdr:cNvPr>
        <xdr:cNvCxnSpPr/>
      </xdr:nvCxnSpPr>
      <xdr:spPr>
        <a:xfrm flipV="1">
          <a:off x="3854726" y="25817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141</xdr:row>
      <xdr:rowOff>33131</xdr:rowOff>
    </xdr:from>
    <xdr:to>
      <xdr:col>2</xdr:col>
      <xdr:colOff>463827</xdr:colOff>
      <xdr:row>141</xdr:row>
      <xdr:rowOff>191881</xdr:rowOff>
    </xdr:to>
    <xdr:cxnSp macro="">
      <xdr:nvCxnSpPr>
        <xdr:cNvPr id="55" name="Straight Arrow Connector 54">
          <a:extLst>
            <a:ext uri="{FF2B5EF4-FFF2-40B4-BE49-F238E27FC236}">
              <a16:creationId xmlns:a16="http://schemas.microsoft.com/office/drawing/2014/main" id="{60E11300-155D-4C33-B2B9-6BFC474800CF}"/>
            </a:ext>
          </a:extLst>
        </xdr:cNvPr>
        <xdr:cNvCxnSpPr/>
      </xdr:nvCxnSpPr>
      <xdr:spPr>
        <a:xfrm flipV="1">
          <a:off x="3854726" y="27150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142</xdr:row>
      <xdr:rowOff>33131</xdr:rowOff>
    </xdr:from>
    <xdr:to>
      <xdr:col>2</xdr:col>
      <xdr:colOff>463827</xdr:colOff>
      <xdr:row>142</xdr:row>
      <xdr:rowOff>191881</xdr:rowOff>
    </xdr:to>
    <xdr:cxnSp macro="">
      <xdr:nvCxnSpPr>
        <xdr:cNvPr id="56" name="Straight Arrow Connector 55">
          <a:extLst>
            <a:ext uri="{FF2B5EF4-FFF2-40B4-BE49-F238E27FC236}">
              <a16:creationId xmlns:a16="http://schemas.microsoft.com/office/drawing/2014/main" id="{B5A7A50F-DEBB-4262-8930-525DA1B99E74}"/>
            </a:ext>
          </a:extLst>
        </xdr:cNvPr>
        <xdr:cNvCxnSpPr/>
      </xdr:nvCxnSpPr>
      <xdr:spPr>
        <a:xfrm flipV="1">
          <a:off x="3854726" y="27417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148</xdr:row>
      <xdr:rowOff>33131</xdr:rowOff>
    </xdr:from>
    <xdr:to>
      <xdr:col>2</xdr:col>
      <xdr:colOff>463827</xdr:colOff>
      <xdr:row>148</xdr:row>
      <xdr:rowOff>191881</xdr:rowOff>
    </xdr:to>
    <xdr:cxnSp macro="">
      <xdr:nvCxnSpPr>
        <xdr:cNvPr id="57" name="Straight Arrow Connector 56">
          <a:extLst>
            <a:ext uri="{FF2B5EF4-FFF2-40B4-BE49-F238E27FC236}">
              <a16:creationId xmlns:a16="http://schemas.microsoft.com/office/drawing/2014/main" id="{C010007F-955F-477D-97C0-3B89B583BF32}"/>
            </a:ext>
          </a:extLst>
        </xdr:cNvPr>
        <xdr:cNvCxnSpPr/>
      </xdr:nvCxnSpPr>
      <xdr:spPr>
        <a:xfrm flipV="1">
          <a:off x="3854726" y="29284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150</xdr:row>
      <xdr:rowOff>33131</xdr:rowOff>
    </xdr:from>
    <xdr:to>
      <xdr:col>2</xdr:col>
      <xdr:colOff>463827</xdr:colOff>
      <xdr:row>150</xdr:row>
      <xdr:rowOff>191881</xdr:rowOff>
    </xdr:to>
    <xdr:cxnSp macro="">
      <xdr:nvCxnSpPr>
        <xdr:cNvPr id="58" name="Straight Arrow Connector 57">
          <a:extLst>
            <a:ext uri="{FF2B5EF4-FFF2-40B4-BE49-F238E27FC236}">
              <a16:creationId xmlns:a16="http://schemas.microsoft.com/office/drawing/2014/main" id="{C8D37944-1282-4A83-A027-AAA8A83E0718}"/>
            </a:ext>
          </a:extLst>
        </xdr:cNvPr>
        <xdr:cNvCxnSpPr/>
      </xdr:nvCxnSpPr>
      <xdr:spPr>
        <a:xfrm flipV="1">
          <a:off x="3854726" y="29817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153</xdr:row>
      <xdr:rowOff>33131</xdr:rowOff>
    </xdr:from>
    <xdr:to>
      <xdr:col>2</xdr:col>
      <xdr:colOff>463827</xdr:colOff>
      <xdr:row>153</xdr:row>
      <xdr:rowOff>191881</xdr:rowOff>
    </xdr:to>
    <xdr:cxnSp macro="">
      <xdr:nvCxnSpPr>
        <xdr:cNvPr id="59" name="Straight Arrow Connector 58">
          <a:extLst>
            <a:ext uri="{FF2B5EF4-FFF2-40B4-BE49-F238E27FC236}">
              <a16:creationId xmlns:a16="http://schemas.microsoft.com/office/drawing/2014/main" id="{10D9ABE5-1F71-4D53-AC16-914361296A38}"/>
            </a:ext>
          </a:extLst>
        </xdr:cNvPr>
        <xdr:cNvCxnSpPr/>
      </xdr:nvCxnSpPr>
      <xdr:spPr>
        <a:xfrm flipV="1">
          <a:off x="3854726" y="31151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86</xdr:row>
      <xdr:rowOff>33131</xdr:rowOff>
    </xdr:from>
    <xdr:to>
      <xdr:col>2</xdr:col>
      <xdr:colOff>463827</xdr:colOff>
      <xdr:row>86</xdr:row>
      <xdr:rowOff>191881</xdr:rowOff>
    </xdr:to>
    <xdr:cxnSp macro="">
      <xdr:nvCxnSpPr>
        <xdr:cNvPr id="60" name="Straight Arrow Connector 59">
          <a:extLst>
            <a:ext uri="{FF2B5EF4-FFF2-40B4-BE49-F238E27FC236}">
              <a16:creationId xmlns:a16="http://schemas.microsoft.com/office/drawing/2014/main" id="{2676BC2F-EC43-4335-B8C3-40907D3E2D54}"/>
            </a:ext>
          </a:extLst>
        </xdr:cNvPr>
        <xdr:cNvCxnSpPr/>
      </xdr:nvCxnSpPr>
      <xdr:spPr>
        <a:xfrm flipV="1">
          <a:off x="3854726" y="33818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17</xdr:row>
      <xdr:rowOff>33131</xdr:rowOff>
    </xdr:from>
    <xdr:to>
      <xdr:col>2</xdr:col>
      <xdr:colOff>463827</xdr:colOff>
      <xdr:row>17</xdr:row>
      <xdr:rowOff>191881</xdr:rowOff>
    </xdr:to>
    <xdr:cxnSp macro="">
      <xdr:nvCxnSpPr>
        <xdr:cNvPr id="61" name="Straight Arrow Connector 60">
          <a:extLst>
            <a:ext uri="{FF2B5EF4-FFF2-40B4-BE49-F238E27FC236}">
              <a16:creationId xmlns:a16="http://schemas.microsoft.com/office/drawing/2014/main" id="{3D372741-2A25-416E-9711-FB48AB8B2558}"/>
            </a:ext>
          </a:extLst>
        </xdr:cNvPr>
        <xdr:cNvCxnSpPr/>
      </xdr:nvCxnSpPr>
      <xdr:spPr>
        <a:xfrm flipV="1">
          <a:off x="3854726" y="356852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160</xdr:row>
      <xdr:rowOff>33131</xdr:rowOff>
    </xdr:from>
    <xdr:to>
      <xdr:col>2</xdr:col>
      <xdr:colOff>463827</xdr:colOff>
      <xdr:row>160</xdr:row>
      <xdr:rowOff>191881</xdr:rowOff>
    </xdr:to>
    <xdr:cxnSp macro="">
      <xdr:nvCxnSpPr>
        <xdr:cNvPr id="62" name="Straight Arrow Connector 61">
          <a:extLst>
            <a:ext uri="{FF2B5EF4-FFF2-40B4-BE49-F238E27FC236}">
              <a16:creationId xmlns:a16="http://schemas.microsoft.com/office/drawing/2014/main" id="{B0D10ACC-7A3E-4058-8456-3F8D6E8141CD}"/>
            </a:ext>
          </a:extLst>
        </xdr:cNvPr>
        <xdr:cNvCxnSpPr/>
      </xdr:nvCxnSpPr>
      <xdr:spPr>
        <a:xfrm flipV="1">
          <a:off x="3854726" y="367520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161</xdr:row>
      <xdr:rowOff>33131</xdr:rowOff>
    </xdr:from>
    <xdr:to>
      <xdr:col>2</xdr:col>
      <xdr:colOff>463827</xdr:colOff>
      <xdr:row>161</xdr:row>
      <xdr:rowOff>191881</xdr:rowOff>
    </xdr:to>
    <xdr:cxnSp macro="">
      <xdr:nvCxnSpPr>
        <xdr:cNvPr id="63" name="Straight Arrow Connector 62">
          <a:extLst>
            <a:ext uri="{FF2B5EF4-FFF2-40B4-BE49-F238E27FC236}">
              <a16:creationId xmlns:a16="http://schemas.microsoft.com/office/drawing/2014/main" id="{3657612F-9368-43A5-9429-37AA0FA6F93A}"/>
            </a:ext>
          </a:extLst>
        </xdr:cNvPr>
        <xdr:cNvCxnSpPr/>
      </xdr:nvCxnSpPr>
      <xdr:spPr>
        <a:xfrm flipV="1">
          <a:off x="3854726" y="370187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463826</xdr:colOff>
      <xdr:row>162</xdr:row>
      <xdr:rowOff>33131</xdr:rowOff>
    </xdr:from>
    <xdr:to>
      <xdr:col>2</xdr:col>
      <xdr:colOff>463827</xdr:colOff>
      <xdr:row>162</xdr:row>
      <xdr:rowOff>191881</xdr:rowOff>
    </xdr:to>
    <xdr:cxnSp macro="">
      <xdr:nvCxnSpPr>
        <xdr:cNvPr id="64" name="Straight Arrow Connector 63">
          <a:extLst>
            <a:ext uri="{FF2B5EF4-FFF2-40B4-BE49-F238E27FC236}">
              <a16:creationId xmlns:a16="http://schemas.microsoft.com/office/drawing/2014/main" id="{01331054-01DE-4CEC-BC51-6AD5732E153B}"/>
            </a:ext>
          </a:extLst>
        </xdr:cNvPr>
        <xdr:cNvCxnSpPr/>
      </xdr:nvCxnSpPr>
      <xdr:spPr>
        <a:xfrm flipV="1">
          <a:off x="3854726" y="37285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25</xdr:row>
      <xdr:rowOff>24848</xdr:rowOff>
    </xdr:from>
    <xdr:to>
      <xdr:col>2</xdr:col>
      <xdr:colOff>455545</xdr:colOff>
      <xdr:row>25</xdr:row>
      <xdr:rowOff>183598</xdr:rowOff>
    </xdr:to>
    <xdr:cxnSp macro="">
      <xdr:nvCxnSpPr>
        <xdr:cNvPr id="65" name="Straight Arrow Connector 64">
          <a:extLst>
            <a:ext uri="{FF2B5EF4-FFF2-40B4-BE49-F238E27FC236}">
              <a16:creationId xmlns:a16="http://schemas.microsoft.com/office/drawing/2014/main" id="{0A00AC95-ED49-46EF-A105-1D022710AB38}"/>
            </a:ext>
          </a:extLst>
        </xdr:cNvPr>
        <xdr:cNvCxnSpPr/>
      </xdr:nvCxnSpPr>
      <xdr:spPr>
        <a:xfrm rot="10800000" flipV="1">
          <a:off x="3846444" y="116739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27</xdr:row>
      <xdr:rowOff>24848</xdr:rowOff>
    </xdr:from>
    <xdr:to>
      <xdr:col>2</xdr:col>
      <xdr:colOff>455545</xdr:colOff>
      <xdr:row>27</xdr:row>
      <xdr:rowOff>183598</xdr:rowOff>
    </xdr:to>
    <xdr:cxnSp macro="">
      <xdr:nvCxnSpPr>
        <xdr:cNvPr id="66" name="Straight Arrow Connector 65">
          <a:extLst>
            <a:ext uri="{FF2B5EF4-FFF2-40B4-BE49-F238E27FC236}">
              <a16:creationId xmlns:a16="http://schemas.microsoft.com/office/drawing/2014/main" id="{48ACABE1-79F5-4FA3-BA47-2BEAA8AB52A2}"/>
            </a:ext>
          </a:extLst>
        </xdr:cNvPr>
        <xdr:cNvCxnSpPr/>
      </xdr:nvCxnSpPr>
      <xdr:spPr>
        <a:xfrm rot="10800000" flipV="1">
          <a:off x="3846444" y="156744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9</xdr:row>
      <xdr:rowOff>24848</xdr:rowOff>
    </xdr:from>
    <xdr:to>
      <xdr:col>2</xdr:col>
      <xdr:colOff>455545</xdr:colOff>
      <xdr:row>9</xdr:row>
      <xdr:rowOff>183598</xdr:rowOff>
    </xdr:to>
    <xdr:cxnSp macro="">
      <xdr:nvCxnSpPr>
        <xdr:cNvPr id="67" name="Straight Arrow Connector 66">
          <a:extLst>
            <a:ext uri="{FF2B5EF4-FFF2-40B4-BE49-F238E27FC236}">
              <a16:creationId xmlns:a16="http://schemas.microsoft.com/office/drawing/2014/main" id="{9D5F413B-0715-4738-BEE2-DC0832B3EFD9}"/>
            </a:ext>
          </a:extLst>
        </xdr:cNvPr>
        <xdr:cNvCxnSpPr/>
      </xdr:nvCxnSpPr>
      <xdr:spPr>
        <a:xfrm rot="10800000" flipV="1">
          <a:off x="3846444" y="252756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140</xdr:row>
      <xdr:rowOff>24848</xdr:rowOff>
    </xdr:from>
    <xdr:to>
      <xdr:col>2</xdr:col>
      <xdr:colOff>455545</xdr:colOff>
      <xdr:row>140</xdr:row>
      <xdr:rowOff>183598</xdr:rowOff>
    </xdr:to>
    <xdr:cxnSp macro="">
      <xdr:nvCxnSpPr>
        <xdr:cNvPr id="68" name="Straight Arrow Connector 67">
          <a:extLst>
            <a:ext uri="{FF2B5EF4-FFF2-40B4-BE49-F238E27FC236}">
              <a16:creationId xmlns:a16="http://schemas.microsoft.com/office/drawing/2014/main" id="{ECA6F07A-0B6E-4D0D-8356-0A5A32AF6BCF}"/>
            </a:ext>
          </a:extLst>
        </xdr:cNvPr>
        <xdr:cNvCxnSpPr/>
      </xdr:nvCxnSpPr>
      <xdr:spPr>
        <a:xfrm rot="10800000" flipV="1">
          <a:off x="3846444" y="266091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144</xdr:row>
      <xdr:rowOff>24848</xdr:rowOff>
    </xdr:from>
    <xdr:to>
      <xdr:col>2</xdr:col>
      <xdr:colOff>455545</xdr:colOff>
      <xdr:row>144</xdr:row>
      <xdr:rowOff>183598</xdr:rowOff>
    </xdr:to>
    <xdr:cxnSp macro="">
      <xdr:nvCxnSpPr>
        <xdr:cNvPr id="69" name="Straight Arrow Connector 68">
          <a:extLst>
            <a:ext uri="{FF2B5EF4-FFF2-40B4-BE49-F238E27FC236}">
              <a16:creationId xmlns:a16="http://schemas.microsoft.com/office/drawing/2014/main" id="{F058AE94-7044-4C66-95A4-6092B2E1242C}"/>
            </a:ext>
          </a:extLst>
        </xdr:cNvPr>
        <xdr:cNvCxnSpPr/>
      </xdr:nvCxnSpPr>
      <xdr:spPr>
        <a:xfrm rot="10800000" flipV="1">
          <a:off x="3846444" y="282093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147</xdr:row>
      <xdr:rowOff>24848</xdr:rowOff>
    </xdr:from>
    <xdr:to>
      <xdr:col>2</xdr:col>
      <xdr:colOff>455545</xdr:colOff>
      <xdr:row>147</xdr:row>
      <xdr:rowOff>183598</xdr:rowOff>
    </xdr:to>
    <xdr:cxnSp macro="">
      <xdr:nvCxnSpPr>
        <xdr:cNvPr id="70" name="Straight Arrow Connector 69">
          <a:extLst>
            <a:ext uri="{FF2B5EF4-FFF2-40B4-BE49-F238E27FC236}">
              <a16:creationId xmlns:a16="http://schemas.microsoft.com/office/drawing/2014/main" id="{0547E29D-3682-4EA6-BCA2-EF2823B8E4E3}"/>
            </a:ext>
          </a:extLst>
        </xdr:cNvPr>
        <xdr:cNvCxnSpPr/>
      </xdr:nvCxnSpPr>
      <xdr:spPr>
        <a:xfrm rot="10800000" flipV="1">
          <a:off x="3846444" y="290094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12</xdr:row>
      <xdr:rowOff>24848</xdr:rowOff>
    </xdr:from>
    <xdr:to>
      <xdr:col>2</xdr:col>
      <xdr:colOff>455545</xdr:colOff>
      <xdr:row>12</xdr:row>
      <xdr:rowOff>183598</xdr:rowOff>
    </xdr:to>
    <xdr:cxnSp macro="">
      <xdr:nvCxnSpPr>
        <xdr:cNvPr id="71" name="Straight Arrow Connector 70">
          <a:extLst>
            <a:ext uri="{FF2B5EF4-FFF2-40B4-BE49-F238E27FC236}">
              <a16:creationId xmlns:a16="http://schemas.microsoft.com/office/drawing/2014/main" id="{375E344C-37CE-47E3-AD6F-E2C2E73DD475}"/>
            </a:ext>
          </a:extLst>
        </xdr:cNvPr>
        <xdr:cNvCxnSpPr/>
      </xdr:nvCxnSpPr>
      <xdr:spPr>
        <a:xfrm rot="10800000" flipV="1">
          <a:off x="3846444" y="30342923"/>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56</xdr:row>
      <xdr:rowOff>124698</xdr:rowOff>
    </xdr:from>
    <xdr:to>
      <xdr:col>2</xdr:col>
      <xdr:colOff>546192</xdr:colOff>
      <xdr:row>56</xdr:row>
      <xdr:rowOff>124699</xdr:rowOff>
    </xdr:to>
    <xdr:cxnSp macro="">
      <xdr:nvCxnSpPr>
        <xdr:cNvPr id="72" name="Straight Arrow Connector 71">
          <a:extLst>
            <a:ext uri="{FF2B5EF4-FFF2-40B4-BE49-F238E27FC236}">
              <a16:creationId xmlns:a16="http://schemas.microsoft.com/office/drawing/2014/main" id="{C9FF3535-0D51-4B27-9563-BD70310CD093}"/>
            </a:ext>
          </a:extLst>
        </xdr:cNvPr>
        <xdr:cNvCxnSpPr/>
      </xdr:nvCxnSpPr>
      <xdr:spPr>
        <a:xfrm rot="5400000" flipV="1">
          <a:off x="3857716" y="10894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57</xdr:row>
      <xdr:rowOff>124698</xdr:rowOff>
    </xdr:from>
    <xdr:to>
      <xdr:col>2</xdr:col>
      <xdr:colOff>546192</xdr:colOff>
      <xdr:row>57</xdr:row>
      <xdr:rowOff>124699</xdr:rowOff>
    </xdr:to>
    <xdr:cxnSp macro="">
      <xdr:nvCxnSpPr>
        <xdr:cNvPr id="73" name="Straight Arrow Connector 72">
          <a:extLst>
            <a:ext uri="{FF2B5EF4-FFF2-40B4-BE49-F238E27FC236}">
              <a16:creationId xmlns:a16="http://schemas.microsoft.com/office/drawing/2014/main" id="{190C8F67-1698-4809-BF29-A75BF94F5A62}"/>
            </a:ext>
          </a:extLst>
        </xdr:cNvPr>
        <xdr:cNvCxnSpPr/>
      </xdr:nvCxnSpPr>
      <xdr:spPr>
        <a:xfrm rot="5400000" flipV="1">
          <a:off x="3857716" y="11160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59</xdr:row>
      <xdr:rowOff>124698</xdr:rowOff>
    </xdr:from>
    <xdr:to>
      <xdr:col>2</xdr:col>
      <xdr:colOff>546192</xdr:colOff>
      <xdr:row>59</xdr:row>
      <xdr:rowOff>124699</xdr:rowOff>
    </xdr:to>
    <xdr:cxnSp macro="">
      <xdr:nvCxnSpPr>
        <xdr:cNvPr id="74" name="Straight Arrow Connector 73">
          <a:extLst>
            <a:ext uri="{FF2B5EF4-FFF2-40B4-BE49-F238E27FC236}">
              <a16:creationId xmlns:a16="http://schemas.microsoft.com/office/drawing/2014/main" id="{0B722542-4554-4EE0-8908-43E75074B72D}"/>
            </a:ext>
          </a:extLst>
        </xdr:cNvPr>
        <xdr:cNvCxnSpPr/>
      </xdr:nvCxnSpPr>
      <xdr:spPr>
        <a:xfrm rot="5400000" flipV="1">
          <a:off x="3857716" y="11427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130</xdr:row>
      <xdr:rowOff>124698</xdr:rowOff>
    </xdr:from>
    <xdr:to>
      <xdr:col>2</xdr:col>
      <xdr:colOff>546192</xdr:colOff>
      <xdr:row>130</xdr:row>
      <xdr:rowOff>124699</xdr:rowOff>
    </xdr:to>
    <xdr:cxnSp macro="">
      <xdr:nvCxnSpPr>
        <xdr:cNvPr id="75" name="Straight Arrow Connector 74">
          <a:extLst>
            <a:ext uri="{FF2B5EF4-FFF2-40B4-BE49-F238E27FC236}">
              <a16:creationId xmlns:a16="http://schemas.microsoft.com/office/drawing/2014/main" id="{29B350BA-9591-4DD0-BCEF-5D55C2D91025}"/>
            </a:ext>
          </a:extLst>
        </xdr:cNvPr>
        <xdr:cNvCxnSpPr/>
      </xdr:nvCxnSpPr>
      <xdr:spPr>
        <a:xfrm rot="5400000" flipV="1">
          <a:off x="3857716" y="11961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26</xdr:row>
      <xdr:rowOff>124698</xdr:rowOff>
    </xdr:from>
    <xdr:to>
      <xdr:col>2</xdr:col>
      <xdr:colOff>546192</xdr:colOff>
      <xdr:row>26</xdr:row>
      <xdr:rowOff>124699</xdr:rowOff>
    </xdr:to>
    <xdr:cxnSp macro="">
      <xdr:nvCxnSpPr>
        <xdr:cNvPr id="76" name="Straight Arrow Connector 75">
          <a:extLst>
            <a:ext uri="{FF2B5EF4-FFF2-40B4-BE49-F238E27FC236}">
              <a16:creationId xmlns:a16="http://schemas.microsoft.com/office/drawing/2014/main" id="{198E6ED1-66CB-4679-926B-4F1CB560B7A2}"/>
            </a:ext>
          </a:extLst>
        </xdr:cNvPr>
        <xdr:cNvCxnSpPr/>
      </xdr:nvCxnSpPr>
      <xdr:spPr>
        <a:xfrm rot="5400000" flipV="1">
          <a:off x="3857716" y="12227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132</xdr:row>
      <xdr:rowOff>124698</xdr:rowOff>
    </xdr:from>
    <xdr:to>
      <xdr:col>2</xdr:col>
      <xdr:colOff>546192</xdr:colOff>
      <xdr:row>132</xdr:row>
      <xdr:rowOff>124699</xdr:rowOff>
    </xdr:to>
    <xdr:cxnSp macro="">
      <xdr:nvCxnSpPr>
        <xdr:cNvPr id="77" name="Straight Arrow Connector 76">
          <a:extLst>
            <a:ext uri="{FF2B5EF4-FFF2-40B4-BE49-F238E27FC236}">
              <a16:creationId xmlns:a16="http://schemas.microsoft.com/office/drawing/2014/main" id="{2C2FD8E3-B46D-4DFC-9297-E6FB66DF6FD2}"/>
            </a:ext>
          </a:extLst>
        </xdr:cNvPr>
        <xdr:cNvCxnSpPr/>
      </xdr:nvCxnSpPr>
      <xdr:spPr>
        <a:xfrm rot="5400000" flipV="1">
          <a:off x="3857716" y="12761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60</xdr:row>
      <xdr:rowOff>124698</xdr:rowOff>
    </xdr:from>
    <xdr:to>
      <xdr:col>2</xdr:col>
      <xdr:colOff>546192</xdr:colOff>
      <xdr:row>60</xdr:row>
      <xdr:rowOff>124699</xdr:rowOff>
    </xdr:to>
    <xdr:cxnSp macro="">
      <xdr:nvCxnSpPr>
        <xdr:cNvPr id="78" name="Straight Arrow Connector 77">
          <a:extLst>
            <a:ext uri="{FF2B5EF4-FFF2-40B4-BE49-F238E27FC236}">
              <a16:creationId xmlns:a16="http://schemas.microsoft.com/office/drawing/2014/main" id="{61BADF1C-F8E2-45B7-AD14-782EC906270F}"/>
            </a:ext>
          </a:extLst>
        </xdr:cNvPr>
        <xdr:cNvCxnSpPr/>
      </xdr:nvCxnSpPr>
      <xdr:spPr>
        <a:xfrm rot="5400000" flipV="1">
          <a:off x="3857716" y="13027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63</xdr:row>
      <xdr:rowOff>124698</xdr:rowOff>
    </xdr:from>
    <xdr:to>
      <xdr:col>2</xdr:col>
      <xdr:colOff>546192</xdr:colOff>
      <xdr:row>63</xdr:row>
      <xdr:rowOff>124699</xdr:rowOff>
    </xdr:to>
    <xdr:cxnSp macro="">
      <xdr:nvCxnSpPr>
        <xdr:cNvPr id="79" name="Straight Arrow Connector 78">
          <a:extLst>
            <a:ext uri="{FF2B5EF4-FFF2-40B4-BE49-F238E27FC236}">
              <a16:creationId xmlns:a16="http://schemas.microsoft.com/office/drawing/2014/main" id="{50FC9476-81D2-4E1A-A978-9325191C8502}"/>
            </a:ext>
          </a:extLst>
        </xdr:cNvPr>
        <xdr:cNvCxnSpPr/>
      </xdr:nvCxnSpPr>
      <xdr:spPr>
        <a:xfrm rot="5400000" flipV="1">
          <a:off x="3857716" y="13294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103</xdr:row>
      <xdr:rowOff>124698</xdr:rowOff>
    </xdr:from>
    <xdr:to>
      <xdr:col>2</xdr:col>
      <xdr:colOff>546192</xdr:colOff>
      <xdr:row>103</xdr:row>
      <xdr:rowOff>124699</xdr:rowOff>
    </xdr:to>
    <xdr:cxnSp macro="">
      <xdr:nvCxnSpPr>
        <xdr:cNvPr id="80" name="Straight Arrow Connector 79">
          <a:extLst>
            <a:ext uri="{FF2B5EF4-FFF2-40B4-BE49-F238E27FC236}">
              <a16:creationId xmlns:a16="http://schemas.microsoft.com/office/drawing/2014/main" id="{EE765BAB-3629-43FB-9203-3D3DC774A7EA}"/>
            </a:ext>
          </a:extLst>
        </xdr:cNvPr>
        <xdr:cNvCxnSpPr/>
      </xdr:nvCxnSpPr>
      <xdr:spPr>
        <a:xfrm rot="5400000" flipV="1">
          <a:off x="3857716" y="13561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131</xdr:row>
      <xdr:rowOff>124698</xdr:rowOff>
    </xdr:from>
    <xdr:to>
      <xdr:col>2</xdr:col>
      <xdr:colOff>546192</xdr:colOff>
      <xdr:row>131</xdr:row>
      <xdr:rowOff>124699</xdr:rowOff>
    </xdr:to>
    <xdr:cxnSp macro="">
      <xdr:nvCxnSpPr>
        <xdr:cNvPr id="81" name="Straight Arrow Connector 80">
          <a:extLst>
            <a:ext uri="{FF2B5EF4-FFF2-40B4-BE49-F238E27FC236}">
              <a16:creationId xmlns:a16="http://schemas.microsoft.com/office/drawing/2014/main" id="{8370D024-3194-46AF-9A15-9AC5494D1D73}"/>
            </a:ext>
          </a:extLst>
        </xdr:cNvPr>
        <xdr:cNvCxnSpPr/>
      </xdr:nvCxnSpPr>
      <xdr:spPr>
        <a:xfrm rot="5400000" flipV="1">
          <a:off x="3857716" y="13827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xdr:row>
      <xdr:rowOff>124698</xdr:rowOff>
    </xdr:from>
    <xdr:to>
      <xdr:col>2</xdr:col>
      <xdr:colOff>546192</xdr:colOff>
      <xdr:row>10</xdr:row>
      <xdr:rowOff>124699</xdr:rowOff>
    </xdr:to>
    <xdr:cxnSp macro="">
      <xdr:nvCxnSpPr>
        <xdr:cNvPr id="82" name="Straight Arrow Connector 81">
          <a:extLst>
            <a:ext uri="{FF2B5EF4-FFF2-40B4-BE49-F238E27FC236}">
              <a16:creationId xmlns:a16="http://schemas.microsoft.com/office/drawing/2014/main" id="{187D4288-D851-4059-8155-28FB7C0A94D2}"/>
            </a:ext>
          </a:extLst>
        </xdr:cNvPr>
        <xdr:cNvCxnSpPr/>
      </xdr:nvCxnSpPr>
      <xdr:spPr>
        <a:xfrm rot="5400000" flipV="1">
          <a:off x="3857716" y="14094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104</xdr:row>
      <xdr:rowOff>124698</xdr:rowOff>
    </xdr:from>
    <xdr:to>
      <xdr:col>2</xdr:col>
      <xdr:colOff>546192</xdr:colOff>
      <xdr:row>104</xdr:row>
      <xdr:rowOff>124699</xdr:rowOff>
    </xdr:to>
    <xdr:cxnSp macro="">
      <xdr:nvCxnSpPr>
        <xdr:cNvPr id="83" name="Straight Arrow Connector 82">
          <a:extLst>
            <a:ext uri="{FF2B5EF4-FFF2-40B4-BE49-F238E27FC236}">
              <a16:creationId xmlns:a16="http://schemas.microsoft.com/office/drawing/2014/main" id="{0CDF5BBF-8A8A-48D6-A457-3847F7ADB5BF}"/>
            </a:ext>
          </a:extLst>
        </xdr:cNvPr>
        <xdr:cNvCxnSpPr/>
      </xdr:nvCxnSpPr>
      <xdr:spPr>
        <a:xfrm rot="5400000" flipV="1">
          <a:off x="3857716" y="14361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71</xdr:row>
      <xdr:rowOff>124698</xdr:rowOff>
    </xdr:from>
    <xdr:to>
      <xdr:col>2</xdr:col>
      <xdr:colOff>546192</xdr:colOff>
      <xdr:row>71</xdr:row>
      <xdr:rowOff>124699</xdr:rowOff>
    </xdr:to>
    <xdr:cxnSp macro="">
      <xdr:nvCxnSpPr>
        <xdr:cNvPr id="84" name="Straight Arrow Connector 83">
          <a:extLst>
            <a:ext uri="{FF2B5EF4-FFF2-40B4-BE49-F238E27FC236}">
              <a16:creationId xmlns:a16="http://schemas.microsoft.com/office/drawing/2014/main" id="{3D744A4D-54EC-4FCD-AC7C-9FABF558994A}"/>
            </a:ext>
          </a:extLst>
        </xdr:cNvPr>
        <xdr:cNvCxnSpPr/>
      </xdr:nvCxnSpPr>
      <xdr:spPr>
        <a:xfrm rot="5400000" flipV="1">
          <a:off x="3857716" y="14628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199</xdr:row>
      <xdr:rowOff>124698</xdr:rowOff>
    </xdr:from>
    <xdr:to>
      <xdr:col>2</xdr:col>
      <xdr:colOff>546192</xdr:colOff>
      <xdr:row>199</xdr:row>
      <xdr:rowOff>124699</xdr:rowOff>
    </xdr:to>
    <xdr:cxnSp macro="">
      <xdr:nvCxnSpPr>
        <xdr:cNvPr id="85" name="Straight Arrow Connector 84">
          <a:extLst>
            <a:ext uri="{FF2B5EF4-FFF2-40B4-BE49-F238E27FC236}">
              <a16:creationId xmlns:a16="http://schemas.microsoft.com/office/drawing/2014/main" id="{F0EC5FF9-D212-4091-AEA0-880C6EA43326}"/>
            </a:ext>
          </a:extLst>
        </xdr:cNvPr>
        <xdr:cNvCxnSpPr/>
      </xdr:nvCxnSpPr>
      <xdr:spPr>
        <a:xfrm rot="5400000" flipV="1">
          <a:off x="3857716" y="14894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215</xdr:row>
      <xdr:rowOff>124698</xdr:rowOff>
    </xdr:from>
    <xdr:to>
      <xdr:col>2</xdr:col>
      <xdr:colOff>546192</xdr:colOff>
      <xdr:row>215</xdr:row>
      <xdr:rowOff>124699</xdr:rowOff>
    </xdr:to>
    <xdr:cxnSp macro="">
      <xdr:nvCxnSpPr>
        <xdr:cNvPr id="86" name="Straight Arrow Connector 85">
          <a:extLst>
            <a:ext uri="{FF2B5EF4-FFF2-40B4-BE49-F238E27FC236}">
              <a16:creationId xmlns:a16="http://schemas.microsoft.com/office/drawing/2014/main" id="{8FD39C73-4092-4728-9E40-53E0AC259F02}"/>
            </a:ext>
          </a:extLst>
        </xdr:cNvPr>
        <xdr:cNvCxnSpPr/>
      </xdr:nvCxnSpPr>
      <xdr:spPr>
        <a:xfrm rot="5400000" flipV="1">
          <a:off x="3857716" y="15428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28</xdr:row>
      <xdr:rowOff>124698</xdr:rowOff>
    </xdr:from>
    <xdr:to>
      <xdr:col>2</xdr:col>
      <xdr:colOff>546192</xdr:colOff>
      <xdr:row>28</xdr:row>
      <xdr:rowOff>124699</xdr:rowOff>
    </xdr:to>
    <xdr:cxnSp macro="">
      <xdr:nvCxnSpPr>
        <xdr:cNvPr id="87" name="Straight Arrow Connector 86">
          <a:extLst>
            <a:ext uri="{FF2B5EF4-FFF2-40B4-BE49-F238E27FC236}">
              <a16:creationId xmlns:a16="http://schemas.microsoft.com/office/drawing/2014/main" id="{9FBDFC50-1D77-43B6-8DB0-E44C12B956CD}"/>
            </a:ext>
          </a:extLst>
        </xdr:cNvPr>
        <xdr:cNvCxnSpPr/>
      </xdr:nvCxnSpPr>
      <xdr:spPr>
        <a:xfrm rot="5400000" flipV="1">
          <a:off x="3857716" y="15961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29</xdr:row>
      <xdr:rowOff>124698</xdr:rowOff>
    </xdr:from>
    <xdr:to>
      <xdr:col>2</xdr:col>
      <xdr:colOff>546192</xdr:colOff>
      <xdr:row>29</xdr:row>
      <xdr:rowOff>124699</xdr:rowOff>
    </xdr:to>
    <xdr:cxnSp macro="">
      <xdr:nvCxnSpPr>
        <xdr:cNvPr id="88" name="Straight Arrow Connector 87">
          <a:extLst>
            <a:ext uri="{FF2B5EF4-FFF2-40B4-BE49-F238E27FC236}">
              <a16:creationId xmlns:a16="http://schemas.microsoft.com/office/drawing/2014/main" id="{6447C9FE-3593-44AF-824E-B09D5371148F}"/>
            </a:ext>
          </a:extLst>
        </xdr:cNvPr>
        <xdr:cNvCxnSpPr/>
      </xdr:nvCxnSpPr>
      <xdr:spPr>
        <a:xfrm rot="5400000" flipV="1">
          <a:off x="3857716" y="16228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133</xdr:row>
      <xdr:rowOff>124698</xdr:rowOff>
    </xdr:from>
    <xdr:to>
      <xdr:col>2</xdr:col>
      <xdr:colOff>546192</xdr:colOff>
      <xdr:row>133</xdr:row>
      <xdr:rowOff>124699</xdr:rowOff>
    </xdr:to>
    <xdr:cxnSp macro="">
      <xdr:nvCxnSpPr>
        <xdr:cNvPr id="89" name="Straight Arrow Connector 88">
          <a:extLst>
            <a:ext uri="{FF2B5EF4-FFF2-40B4-BE49-F238E27FC236}">
              <a16:creationId xmlns:a16="http://schemas.microsoft.com/office/drawing/2014/main" id="{DC6BFEB6-7037-4149-A3A8-BFE0AB07B3C9}"/>
            </a:ext>
          </a:extLst>
        </xdr:cNvPr>
        <xdr:cNvCxnSpPr/>
      </xdr:nvCxnSpPr>
      <xdr:spPr>
        <a:xfrm rot="5400000" flipV="1">
          <a:off x="3857716" y="16494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134</xdr:row>
      <xdr:rowOff>124698</xdr:rowOff>
    </xdr:from>
    <xdr:to>
      <xdr:col>2</xdr:col>
      <xdr:colOff>546192</xdr:colOff>
      <xdr:row>134</xdr:row>
      <xdr:rowOff>124699</xdr:rowOff>
    </xdr:to>
    <xdr:cxnSp macro="">
      <xdr:nvCxnSpPr>
        <xdr:cNvPr id="90" name="Straight Arrow Connector 89">
          <a:extLst>
            <a:ext uri="{FF2B5EF4-FFF2-40B4-BE49-F238E27FC236}">
              <a16:creationId xmlns:a16="http://schemas.microsoft.com/office/drawing/2014/main" id="{951DFCCA-4809-4720-AE71-318404FC1073}"/>
            </a:ext>
          </a:extLst>
        </xdr:cNvPr>
        <xdr:cNvCxnSpPr/>
      </xdr:nvCxnSpPr>
      <xdr:spPr>
        <a:xfrm rot="5400000" flipV="1">
          <a:off x="3857716" y="16761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135</xdr:row>
      <xdr:rowOff>124698</xdr:rowOff>
    </xdr:from>
    <xdr:to>
      <xdr:col>2</xdr:col>
      <xdr:colOff>546192</xdr:colOff>
      <xdr:row>135</xdr:row>
      <xdr:rowOff>124699</xdr:rowOff>
    </xdr:to>
    <xdr:cxnSp macro="">
      <xdr:nvCxnSpPr>
        <xdr:cNvPr id="91" name="Straight Arrow Connector 90">
          <a:extLst>
            <a:ext uri="{FF2B5EF4-FFF2-40B4-BE49-F238E27FC236}">
              <a16:creationId xmlns:a16="http://schemas.microsoft.com/office/drawing/2014/main" id="{E686A5F6-09D3-40C5-B865-9352A3C9AB52}"/>
            </a:ext>
          </a:extLst>
        </xdr:cNvPr>
        <xdr:cNvCxnSpPr/>
      </xdr:nvCxnSpPr>
      <xdr:spPr>
        <a:xfrm rot="5400000" flipV="1">
          <a:off x="3857716" y="17028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136</xdr:row>
      <xdr:rowOff>124698</xdr:rowOff>
    </xdr:from>
    <xdr:to>
      <xdr:col>2</xdr:col>
      <xdr:colOff>546192</xdr:colOff>
      <xdr:row>136</xdr:row>
      <xdr:rowOff>124699</xdr:rowOff>
    </xdr:to>
    <xdr:cxnSp macro="">
      <xdr:nvCxnSpPr>
        <xdr:cNvPr id="92" name="Straight Arrow Connector 91">
          <a:extLst>
            <a:ext uri="{FF2B5EF4-FFF2-40B4-BE49-F238E27FC236}">
              <a16:creationId xmlns:a16="http://schemas.microsoft.com/office/drawing/2014/main" id="{59F62D3F-338D-4D32-AD7F-977C8D9BE428}"/>
            </a:ext>
          </a:extLst>
        </xdr:cNvPr>
        <xdr:cNvCxnSpPr/>
      </xdr:nvCxnSpPr>
      <xdr:spPr>
        <a:xfrm rot="5400000" flipV="1">
          <a:off x="3857716" y="17295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24</xdr:row>
      <xdr:rowOff>124698</xdr:rowOff>
    </xdr:from>
    <xdr:to>
      <xdr:col>2</xdr:col>
      <xdr:colOff>546192</xdr:colOff>
      <xdr:row>24</xdr:row>
      <xdr:rowOff>124699</xdr:rowOff>
    </xdr:to>
    <xdr:cxnSp macro="">
      <xdr:nvCxnSpPr>
        <xdr:cNvPr id="93" name="Straight Arrow Connector 92">
          <a:extLst>
            <a:ext uri="{FF2B5EF4-FFF2-40B4-BE49-F238E27FC236}">
              <a16:creationId xmlns:a16="http://schemas.microsoft.com/office/drawing/2014/main" id="{C1ACE7A3-7498-4C3A-AF50-A9CB94D85560}"/>
            </a:ext>
          </a:extLst>
        </xdr:cNvPr>
        <xdr:cNvCxnSpPr/>
      </xdr:nvCxnSpPr>
      <xdr:spPr>
        <a:xfrm rot="5400000" flipV="1">
          <a:off x="3857716" y="17561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47</xdr:row>
      <xdr:rowOff>124698</xdr:rowOff>
    </xdr:from>
    <xdr:to>
      <xdr:col>2</xdr:col>
      <xdr:colOff>546192</xdr:colOff>
      <xdr:row>47</xdr:row>
      <xdr:rowOff>124699</xdr:rowOff>
    </xdr:to>
    <xdr:cxnSp macro="">
      <xdr:nvCxnSpPr>
        <xdr:cNvPr id="94" name="Straight Arrow Connector 93">
          <a:extLst>
            <a:ext uri="{FF2B5EF4-FFF2-40B4-BE49-F238E27FC236}">
              <a16:creationId xmlns:a16="http://schemas.microsoft.com/office/drawing/2014/main" id="{E6692793-BA85-4ECF-8705-2624D9AF80E5}"/>
            </a:ext>
          </a:extLst>
        </xdr:cNvPr>
        <xdr:cNvCxnSpPr/>
      </xdr:nvCxnSpPr>
      <xdr:spPr>
        <a:xfrm rot="5400000" flipV="1">
          <a:off x="3857716" y="17828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64</xdr:row>
      <xdr:rowOff>124698</xdr:rowOff>
    </xdr:from>
    <xdr:to>
      <xdr:col>2</xdr:col>
      <xdr:colOff>546192</xdr:colOff>
      <xdr:row>64</xdr:row>
      <xdr:rowOff>124699</xdr:rowOff>
    </xdr:to>
    <xdr:cxnSp macro="">
      <xdr:nvCxnSpPr>
        <xdr:cNvPr id="95" name="Straight Arrow Connector 94">
          <a:extLst>
            <a:ext uri="{FF2B5EF4-FFF2-40B4-BE49-F238E27FC236}">
              <a16:creationId xmlns:a16="http://schemas.microsoft.com/office/drawing/2014/main" id="{84276C6E-6BAF-419F-B7F9-58AAAED8BCFD}"/>
            </a:ext>
          </a:extLst>
        </xdr:cNvPr>
        <xdr:cNvCxnSpPr/>
      </xdr:nvCxnSpPr>
      <xdr:spPr>
        <a:xfrm rot="5400000" flipV="1">
          <a:off x="3857716" y="18095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72</xdr:row>
      <xdr:rowOff>124698</xdr:rowOff>
    </xdr:from>
    <xdr:to>
      <xdr:col>2</xdr:col>
      <xdr:colOff>546192</xdr:colOff>
      <xdr:row>72</xdr:row>
      <xdr:rowOff>124699</xdr:rowOff>
    </xdr:to>
    <xdr:cxnSp macro="">
      <xdr:nvCxnSpPr>
        <xdr:cNvPr id="96" name="Straight Arrow Connector 95">
          <a:extLst>
            <a:ext uri="{FF2B5EF4-FFF2-40B4-BE49-F238E27FC236}">
              <a16:creationId xmlns:a16="http://schemas.microsoft.com/office/drawing/2014/main" id="{025E2043-67FD-4210-A439-700B530ED885}"/>
            </a:ext>
          </a:extLst>
        </xdr:cNvPr>
        <xdr:cNvCxnSpPr/>
      </xdr:nvCxnSpPr>
      <xdr:spPr>
        <a:xfrm rot="5400000" flipV="1">
          <a:off x="3857716" y="18361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202</xdr:row>
      <xdr:rowOff>124698</xdr:rowOff>
    </xdr:from>
    <xdr:to>
      <xdr:col>2</xdr:col>
      <xdr:colOff>546192</xdr:colOff>
      <xdr:row>202</xdr:row>
      <xdr:rowOff>124699</xdr:rowOff>
    </xdr:to>
    <xdr:cxnSp macro="">
      <xdr:nvCxnSpPr>
        <xdr:cNvPr id="97" name="Straight Arrow Connector 96">
          <a:extLst>
            <a:ext uri="{FF2B5EF4-FFF2-40B4-BE49-F238E27FC236}">
              <a16:creationId xmlns:a16="http://schemas.microsoft.com/office/drawing/2014/main" id="{A820E0AD-5EFE-4CC6-BFB8-0B18429F8BEE}"/>
            </a:ext>
          </a:extLst>
        </xdr:cNvPr>
        <xdr:cNvCxnSpPr/>
      </xdr:nvCxnSpPr>
      <xdr:spPr>
        <a:xfrm rot="5400000" flipV="1">
          <a:off x="3857716" y="18628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48</xdr:row>
      <xdr:rowOff>124698</xdr:rowOff>
    </xdr:from>
    <xdr:to>
      <xdr:col>2</xdr:col>
      <xdr:colOff>546192</xdr:colOff>
      <xdr:row>48</xdr:row>
      <xdr:rowOff>124699</xdr:rowOff>
    </xdr:to>
    <xdr:cxnSp macro="">
      <xdr:nvCxnSpPr>
        <xdr:cNvPr id="98" name="Straight Arrow Connector 97">
          <a:extLst>
            <a:ext uri="{FF2B5EF4-FFF2-40B4-BE49-F238E27FC236}">
              <a16:creationId xmlns:a16="http://schemas.microsoft.com/office/drawing/2014/main" id="{0F9EE165-2F81-43C1-AF42-F7BD29181E1E}"/>
            </a:ext>
          </a:extLst>
        </xdr:cNvPr>
        <xdr:cNvCxnSpPr/>
      </xdr:nvCxnSpPr>
      <xdr:spPr>
        <a:xfrm rot="5400000" flipV="1">
          <a:off x="3857716" y="18895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50</xdr:row>
      <xdr:rowOff>124698</xdr:rowOff>
    </xdr:from>
    <xdr:to>
      <xdr:col>2</xdr:col>
      <xdr:colOff>546192</xdr:colOff>
      <xdr:row>50</xdr:row>
      <xdr:rowOff>124699</xdr:rowOff>
    </xdr:to>
    <xdr:cxnSp macro="">
      <xdr:nvCxnSpPr>
        <xdr:cNvPr id="99" name="Straight Arrow Connector 98">
          <a:extLst>
            <a:ext uri="{FF2B5EF4-FFF2-40B4-BE49-F238E27FC236}">
              <a16:creationId xmlns:a16="http://schemas.microsoft.com/office/drawing/2014/main" id="{DBD84E62-59AC-4B04-9910-4B695F1A894F}"/>
            </a:ext>
          </a:extLst>
        </xdr:cNvPr>
        <xdr:cNvCxnSpPr/>
      </xdr:nvCxnSpPr>
      <xdr:spPr>
        <a:xfrm rot="5400000" flipV="1">
          <a:off x="3857716" y="19428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51</xdr:row>
      <xdr:rowOff>124698</xdr:rowOff>
    </xdr:from>
    <xdr:to>
      <xdr:col>2</xdr:col>
      <xdr:colOff>546192</xdr:colOff>
      <xdr:row>51</xdr:row>
      <xdr:rowOff>124699</xdr:rowOff>
    </xdr:to>
    <xdr:cxnSp macro="">
      <xdr:nvCxnSpPr>
        <xdr:cNvPr id="100" name="Straight Arrow Connector 99">
          <a:extLst>
            <a:ext uri="{FF2B5EF4-FFF2-40B4-BE49-F238E27FC236}">
              <a16:creationId xmlns:a16="http://schemas.microsoft.com/office/drawing/2014/main" id="{9C784CFA-846F-4006-B85C-854F71F5F3D7}"/>
            </a:ext>
          </a:extLst>
        </xdr:cNvPr>
        <xdr:cNvCxnSpPr/>
      </xdr:nvCxnSpPr>
      <xdr:spPr>
        <a:xfrm rot="5400000" flipV="1">
          <a:off x="3857716" y="19695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65</xdr:row>
      <xdr:rowOff>124698</xdr:rowOff>
    </xdr:from>
    <xdr:to>
      <xdr:col>2</xdr:col>
      <xdr:colOff>546192</xdr:colOff>
      <xdr:row>65</xdr:row>
      <xdr:rowOff>124699</xdr:rowOff>
    </xdr:to>
    <xdr:cxnSp macro="">
      <xdr:nvCxnSpPr>
        <xdr:cNvPr id="101" name="Straight Arrow Connector 100">
          <a:extLst>
            <a:ext uri="{FF2B5EF4-FFF2-40B4-BE49-F238E27FC236}">
              <a16:creationId xmlns:a16="http://schemas.microsoft.com/office/drawing/2014/main" id="{B19061B0-FB51-4E7F-82AF-D93AB05D6E69}"/>
            </a:ext>
          </a:extLst>
        </xdr:cNvPr>
        <xdr:cNvCxnSpPr/>
      </xdr:nvCxnSpPr>
      <xdr:spPr>
        <a:xfrm rot="5400000" flipV="1">
          <a:off x="3857716" y="19962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67</xdr:row>
      <xdr:rowOff>124698</xdr:rowOff>
    </xdr:from>
    <xdr:to>
      <xdr:col>2</xdr:col>
      <xdr:colOff>546192</xdr:colOff>
      <xdr:row>67</xdr:row>
      <xdr:rowOff>124699</xdr:rowOff>
    </xdr:to>
    <xdr:cxnSp macro="">
      <xdr:nvCxnSpPr>
        <xdr:cNvPr id="102" name="Straight Arrow Connector 101">
          <a:extLst>
            <a:ext uri="{FF2B5EF4-FFF2-40B4-BE49-F238E27FC236}">
              <a16:creationId xmlns:a16="http://schemas.microsoft.com/office/drawing/2014/main" id="{EB7B4BF8-2264-4C78-B4EB-9AE9B5C76AE1}"/>
            </a:ext>
          </a:extLst>
        </xdr:cNvPr>
        <xdr:cNvCxnSpPr/>
      </xdr:nvCxnSpPr>
      <xdr:spPr>
        <a:xfrm rot="5400000" flipV="1">
          <a:off x="3857716" y="20762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73</xdr:row>
      <xdr:rowOff>124698</xdr:rowOff>
    </xdr:from>
    <xdr:to>
      <xdr:col>2</xdr:col>
      <xdr:colOff>546192</xdr:colOff>
      <xdr:row>73</xdr:row>
      <xdr:rowOff>124699</xdr:rowOff>
    </xdr:to>
    <xdr:cxnSp macro="">
      <xdr:nvCxnSpPr>
        <xdr:cNvPr id="103" name="Straight Arrow Connector 102">
          <a:extLst>
            <a:ext uri="{FF2B5EF4-FFF2-40B4-BE49-F238E27FC236}">
              <a16:creationId xmlns:a16="http://schemas.microsoft.com/office/drawing/2014/main" id="{3096B96F-4901-4776-B7A6-2BDAE4973C64}"/>
            </a:ext>
          </a:extLst>
        </xdr:cNvPr>
        <xdr:cNvCxnSpPr/>
      </xdr:nvCxnSpPr>
      <xdr:spPr>
        <a:xfrm rot="5400000" flipV="1">
          <a:off x="3857716" y="21028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74</xdr:row>
      <xdr:rowOff>124698</xdr:rowOff>
    </xdr:from>
    <xdr:to>
      <xdr:col>2</xdr:col>
      <xdr:colOff>546192</xdr:colOff>
      <xdr:row>74</xdr:row>
      <xdr:rowOff>124699</xdr:rowOff>
    </xdr:to>
    <xdr:cxnSp macro="">
      <xdr:nvCxnSpPr>
        <xdr:cNvPr id="104" name="Straight Arrow Connector 103">
          <a:extLst>
            <a:ext uri="{FF2B5EF4-FFF2-40B4-BE49-F238E27FC236}">
              <a16:creationId xmlns:a16="http://schemas.microsoft.com/office/drawing/2014/main" id="{4B0CC5D7-1582-4D90-AC71-CE716CC0C253}"/>
            </a:ext>
          </a:extLst>
        </xdr:cNvPr>
        <xdr:cNvCxnSpPr/>
      </xdr:nvCxnSpPr>
      <xdr:spPr>
        <a:xfrm rot="5400000" flipV="1">
          <a:off x="3857716" y="21295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75</xdr:row>
      <xdr:rowOff>124698</xdr:rowOff>
    </xdr:from>
    <xdr:to>
      <xdr:col>2</xdr:col>
      <xdr:colOff>546192</xdr:colOff>
      <xdr:row>75</xdr:row>
      <xdr:rowOff>124699</xdr:rowOff>
    </xdr:to>
    <xdr:cxnSp macro="">
      <xdr:nvCxnSpPr>
        <xdr:cNvPr id="105" name="Straight Arrow Connector 104">
          <a:extLst>
            <a:ext uri="{FF2B5EF4-FFF2-40B4-BE49-F238E27FC236}">
              <a16:creationId xmlns:a16="http://schemas.microsoft.com/office/drawing/2014/main" id="{E2ECCA17-ACE8-4050-8847-5F83BCC6F301}"/>
            </a:ext>
          </a:extLst>
        </xdr:cNvPr>
        <xdr:cNvCxnSpPr/>
      </xdr:nvCxnSpPr>
      <xdr:spPr>
        <a:xfrm rot="5400000" flipV="1">
          <a:off x="3857716" y="21562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77</xdr:row>
      <xdr:rowOff>124698</xdr:rowOff>
    </xdr:from>
    <xdr:to>
      <xdr:col>2</xdr:col>
      <xdr:colOff>546192</xdr:colOff>
      <xdr:row>77</xdr:row>
      <xdr:rowOff>124699</xdr:rowOff>
    </xdr:to>
    <xdr:cxnSp macro="">
      <xdr:nvCxnSpPr>
        <xdr:cNvPr id="106" name="Straight Arrow Connector 105">
          <a:extLst>
            <a:ext uri="{FF2B5EF4-FFF2-40B4-BE49-F238E27FC236}">
              <a16:creationId xmlns:a16="http://schemas.microsoft.com/office/drawing/2014/main" id="{A7E88937-9CD5-4802-891B-4F85B8B1B0B8}"/>
            </a:ext>
          </a:extLst>
        </xdr:cNvPr>
        <xdr:cNvCxnSpPr/>
      </xdr:nvCxnSpPr>
      <xdr:spPr>
        <a:xfrm rot="5400000" flipV="1">
          <a:off x="3857716" y="22095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206</xdr:row>
      <xdr:rowOff>124698</xdr:rowOff>
    </xdr:from>
    <xdr:to>
      <xdr:col>2</xdr:col>
      <xdr:colOff>546192</xdr:colOff>
      <xdr:row>206</xdr:row>
      <xdr:rowOff>124699</xdr:rowOff>
    </xdr:to>
    <xdr:cxnSp macro="">
      <xdr:nvCxnSpPr>
        <xdr:cNvPr id="107" name="Straight Arrow Connector 106">
          <a:extLst>
            <a:ext uri="{FF2B5EF4-FFF2-40B4-BE49-F238E27FC236}">
              <a16:creationId xmlns:a16="http://schemas.microsoft.com/office/drawing/2014/main" id="{41942443-CEB8-47B5-94A7-548843D70BFE}"/>
            </a:ext>
          </a:extLst>
        </xdr:cNvPr>
        <xdr:cNvCxnSpPr/>
      </xdr:nvCxnSpPr>
      <xdr:spPr>
        <a:xfrm rot="5400000" flipV="1">
          <a:off x="3857716" y="22629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207</xdr:row>
      <xdr:rowOff>124698</xdr:rowOff>
    </xdr:from>
    <xdr:to>
      <xdr:col>2</xdr:col>
      <xdr:colOff>546192</xdr:colOff>
      <xdr:row>207</xdr:row>
      <xdr:rowOff>124699</xdr:rowOff>
    </xdr:to>
    <xdr:cxnSp macro="">
      <xdr:nvCxnSpPr>
        <xdr:cNvPr id="108" name="Straight Arrow Connector 107">
          <a:extLst>
            <a:ext uri="{FF2B5EF4-FFF2-40B4-BE49-F238E27FC236}">
              <a16:creationId xmlns:a16="http://schemas.microsoft.com/office/drawing/2014/main" id="{95068A23-C426-4B9B-99C2-15FF9C4BC48E}"/>
            </a:ext>
          </a:extLst>
        </xdr:cNvPr>
        <xdr:cNvCxnSpPr/>
      </xdr:nvCxnSpPr>
      <xdr:spPr>
        <a:xfrm rot="5400000" flipV="1">
          <a:off x="3857716" y="22895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197</xdr:row>
      <xdr:rowOff>124698</xdr:rowOff>
    </xdr:from>
    <xdr:to>
      <xdr:col>2</xdr:col>
      <xdr:colOff>546192</xdr:colOff>
      <xdr:row>197</xdr:row>
      <xdr:rowOff>124699</xdr:rowOff>
    </xdr:to>
    <xdr:cxnSp macro="">
      <xdr:nvCxnSpPr>
        <xdr:cNvPr id="109" name="Straight Arrow Connector 108">
          <a:extLst>
            <a:ext uri="{FF2B5EF4-FFF2-40B4-BE49-F238E27FC236}">
              <a16:creationId xmlns:a16="http://schemas.microsoft.com/office/drawing/2014/main" id="{CBC606FB-A87A-4A3A-8B57-5C552FFBEDD6}"/>
            </a:ext>
          </a:extLst>
        </xdr:cNvPr>
        <xdr:cNvCxnSpPr/>
      </xdr:nvCxnSpPr>
      <xdr:spPr>
        <a:xfrm rot="5400000" flipV="1">
          <a:off x="3857716" y="23695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102</xdr:row>
      <xdr:rowOff>124698</xdr:rowOff>
    </xdr:from>
    <xdr:to>
      <xdr:col>2</xdr:col>
      <xdr:colOff>546192</xdr:colOff>
      <xdr:row>102</xdr:row>
      <xdr:rowOff>124699</xdr:rowOff>
    </xdr:to>
    <xdr:cxnSp macro="">
      <xdr:nvCxnSpPr>
        <xdr:cNvPr id="110" name="Straight Arrow Connector 109">
          <a:extLst>
            <a:ext uri="{FF2B5EF4-FFF2-40B4-BE49-F238E27FC236}">
              <a16:creationId xmlns:a16="http://schemas.microsoft.com/office/drawing/2014/main" id="{7876A04F-3DB6-4350-A647-DF60895C7BC5}"/>
            </a:ext>
          </a:extLst>
        </xdr:cNvPr>
        <xdr:cNvCxnSpPr/>
      </xdr:nvCxnSpPr>
      <xdr:spPr>
        <a:xfrm rot="5400000" flipV="1">
          <a:off x="3857716" y="23962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127</xdr:row>
      <xdr:rowOff>124698</xdr:rowOff>
    </xdr:from>
    <xdr:to>
      <xdr:col>2</xdr:col>
      <xdr:colOff>546192</xdr:colOff>
      <xdr:row>127</xdr:row>
      <xdr:rowOff>124699</xdr:rowOff>
    </xdr:to>
    <xdr:cxnSp macro="">
      <xdr:nvCxnSpPr>
        <xdr:cNvPr id="111" name="Straight Arrow Connector 110">
          <a:extLst>
            <a:ext uri="{FF2B5EF4-FFF2-40B4-BE49-F238E27FC236}">
              <a16:creationId xmlns:a16="http://schemas.microsoft.com/office/drawing/2014/main" id="{46D64F74-3C2F-4FE7-8EA2-270B4F460CC7}"/>
            </a:ext>
          </a:extLst>
        </xdr:cNvPr>
        <xdr:cNvCxnSpPr/>
      </xdr:nvCxnSpPr>
      <xdr:spPr>
        <a:xfrm rot="5400000" flipV="1">
          <a:off x="3857716" y="24495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128</xdr:row>
      <xdr:rowOff>124698</xdr:rowOff>
    </xdr:from>
    <xdr:to>
      <xdr:col>2</xdr:col>
      <xdr:colOff>546192</xdr:colOff>
      <xdr:row>128</xdr:row>
      <xdr:rowOff>124699</xdr:rowOff>
    </xdr:to>
    <xdr:cxnSp macro="">
      <xdr:nvCxnSpPr>
        <xdr:cNvPr id="112" name="Straight Arrow Connector 111">
          <a:extLst>
            <a:ext uri="{FF2B5EF4-FFF2-40B4-BE49-F238E27FC236}">
              <a16:creationId xmlns:a16="http://schemas.microsoft.com/office/drawing/2014/main" id="{F48AECD4-4836-4699-814E-C0DE6092E5EF}"/>
            </a:ext>
          </a:extLst>
        </xdr:cNvPr>
        <xdr:cNvCxnSpPr/>
      </xdr:nvCxnSpPr>
      <xdr:spPr>
        <a:xfrm rot="5400000" flipV="1">
          <a:off x="3857716" y="25029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129</xdr:row>
      <xdr:rowOff>124698</xdr:rowOff>
    </xdr:from>
    <xdr:to>
      <xdr:col>2</xdr:col>
      <xdr:colOff>546192</xdr:colOff>
      <xdr:row>129</xdr:row>
      <xdr:rowOff>124699</xdr:rowOff>
    </xdr:to>
    <xdr:cxnSp macro="">
      <xdr:nvCxnSpPr>
        <xdr:cNvPr id="113" name="Straight Arrow Connector 112">
          <a:extLst>
            <a:ext uri="{FF2B5EF4-FFF2-40B4-BE49-F238E27FC236}">
              <a16:creationId xmlns:a16="http://schemas.microsoft.com/office/drawing/2014/main" id="{6A885A32-9F36-4786-8D45-A0226CAA05E3}"/>
            </a:ext>
          </a:extLst>
        </xdr:cNvPr>
        <xdr:cNvCxnSpPr/>
      </xdr:nvCxnSpPr>
      <xdr:spPr>
        <a:xfrm rot="5400000" flipV="1">
          <a:off x="3857716" y="25562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138</xdr:row>
      <xdr:rowOff>124698</xdr:rowOff>
    </xdr:from>
    <xdr:to>
      <xdr:col>2</xdr:col>
      <xdr:colOff>546192</xdr:colOff>
      <xdr:row>138</xdr:row>
      <xdr:rowOff>124699</xdr:rowOff>
    </xdr:to>
    <xdr:cxnSp macro="">
      <xdr:nvCxnSpPr>
        <xdr:cNvPr id="114" name="Straight Arrow Connector 113">
          <a:extLst>
            <a:ext uri="{FF2B5EF4-FFF2-40B4-BE49-F238E27FC236}">
              <a16:creationId xmlns:a16="http://schemas.microsoft.com/office/drawing/2014/main" id="{CE392E2C-E966-4464-B248-132BCD1DAB8D}"/>
            </a:ext>
          </a:extLst>
        </xdr:cNvPr>
        <xdr:cNvCxnSpPr/>
      </xdr:nvCxnSpPr>
      <xdr:spPr>
        <a:xfrm rot="5400000" flipV="1">
          <a:off x="3857716" y="26096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139</xdr:row>
      <xdr:rowOff>124698</xdr:rowOff>
    </xdr:from>
    <xdr:to>
      <xdr:col>2</xdr:col>
      <xdr:colOff>546192</xdr:colOff>
      <xdr:row>139</xdr:row>
      <xdr:rowOff>124699</xdr:rowOff>
    </xdr:to>
    <xdr:cxnSp macro="">
      <xdr:nvCxnSpPr>
        <xdr:cNvPr id="115" name="Straight Arrow Connector 114">
          <a:extLst>
            <a:ext uri="{FF2B5EF4-FFF2-40B4-BE49-F238E27FC236}">
              <a16:creationId xmlns:a16="http://schemas.microsoft.com/office/drawing/2014/main" id="{63C91AC1-D666-4AB1-978D-2D4E811963A7}"/>
            </a:ext>
          </a:extLst>
        </xdr:cNvPr>
        <xdr:cNvCxnSpPr/>
      </xdr:nvCxnSpPr>
      <xdr:spPr>
        <a:xfrm rot="5400000" flipV="1">
          <a:off x="3857716" y="26362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11</xdr:row>
      <xdr:rowOff>124698</xdr:rowOff>
    </xdr:from>
    <xdr:to>
      <xdr:col>2</xdr:col>
      <xdr:colOff>546192</xdr:colOff>
      <xdr:row>11</xdr:row>
      <xdr:rowOff>124699</xdr:rowOff>
    </xdr:to>
    <xdr:cxnSp macro="">
      <xdr:nvCxnSpPr>
        <xdr:cNvPr id="116" name="Straight Arrow Connector 115">
          <a:extLst>
            <a:ext uri="{FF2B5EF4-FFF2-40B4-BE49-F238E27FC236}">
              <a16:creationId xmlns:a16="http://schemas.microsoft.com/office/drawing/2014/main" id="{9FDCB1F5-2808-473D-A0E4-5E62A4FC9FF7}"/>
            </a:ext>
          </a:extLst>
        </xdr:cNvPr>
        <xdr:cNvCxnSpPr/>
      </xdr:nvCxnSpPr>
      <xdr:spPr>
        <a:xfrm rot="5400000" flipV="1">
          <a:off x="3857716" y="26896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61</xdr:row>
      <xdr:rowOff>124698</xdr:rowOff>
    </xdr:from>
    <xdr:to>
      <xdr:col>2</xdr:col>
      <xdr:colOff>546192</xdr:colOff>
      <xdr:row>61</xdr:row>
      <xdr:rowOff>124699</xdr:rowOff>
    </xdr:to>
    <xdr:cxnSp macro="">
      <xdr:nvCxnSpPr>
        <xdr:cNvPr id="117" name="Straight Arrow Connector 116">
          <a:extLst>
            <a:ext uri="{FF2B5EF4-FFF2-40B4-BE49-F238E27FC236}">
              <a16:creationId xmlns:a16="http://schemas.microsoft.com/office/drawing/2014/main" id="{3B8E81BB-2A26-405B-9BF5-0A503C97F47A}"/>
            </a:ext>
          </a:extLst>
        </xdr:cNvPr>
        <xdr:cNvCxnSpPr/>
      </xdr:nvCxnSpPr>
      <xdr:spPr>
        <a:xfrm rot="5400000" flipV="1">
          <a:off x="3857716" y="27696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143</xdr:row>
      <xdr:rowOff>124698</xdr:rowOff>
    </xdr:from>
    <xdr:to>
      <xdr:col>2</xdr:col>
      <xdr:colOff>546192</xdr:colOff>
      <xdr:row>143</xdr:row>
      <xdr:rowOff>124699</xdr:rowOff>
    </xdr:to>
    <xdr:cxnSp macro="">
      <xdr:nvCxnSpPr>
        <xdr:cNvPr id="118" name="Straight Arrow Connector 117">
          <a:extLst>
            <a:ext uri="{FF2B5EF4-FFF2-40B4-BE49-F238E27FC236}">
              <a16:creationId xmlns:a16="http://schemas.microsoft.com/office/drawing/2014/main" id="{7D53C7EE-8DFA-45EA-B153-4FBBA224EE6E}"/>
            </a:ext>
          </a:extLst>
        </xdr:cNvPr>
        <xdr:cNvCxnSpPr/>
      </xdr:nvCxnSpPr>
      <xdr:spPr>
        <a:xfrm rot="5400000" flipV="1">
          <a:off x="3857716" y="27963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145</xdr:row>
      <xdr:rowOff>124698</xdr:rowOff>
    </xdr:from>
    <xdr:to>
      <xdr:col>2</xdr:col>
      <xdr:colOff>546192</xdr:colOff>
      <xdr:row>145</xdr:row>
      <xdr:rowOff>124699</xdr:rowOff>
    </xdr:to>
    <xdr:cxnSp macro="">
      <xdr:nvCxnSpPr>
        <xdr:cNvPr id="119" name="Straight Arrow Connector 118">
          <a:extLst>
            <a:ext uri="{FF2B5EF4-FFF2-40B4-BE49-F238E27FC236}">
              <a16:creationId xmlns:a16="http://schemas.microsoft.com/office/drawing/2014/main" id="{8910F9AA-4999-40DF-A595-6235A53AF5F6}"/>
            </a:ext>
          </a:extLst>
        </xdr:cNvPr>
        <xdr:cNvCxnSpPr/>
      </xdr:nvCxnSpPr>
      <xdr:spPr>
        <a:xfrm rot="5400000" flipV="1">
          <a:off x="3857716" y="28496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146</xdr:row>
      <xdr:rowOff>124698</xdr:rowOff>
    </xdr:from>
    <xdr:to>
      <xdr:col>2</xdr:col>
      <xdr:colOff>546192</xdr:colOff>
      <xdr:row>146</xdr:row>
      <xdr:rowOff>124699</xdr:rowOff>
    </xdr:to>
    <xdr:cxnSp macro="">
      <xdr:nvCxnSpPr>
        <xdr:cNvPr id="120" name="Straight Arrow Connector 119">
          <a:extLst>
            <a:ext uri="{FF2B5EF4-FFF2-40B4-BE49-F238E27FC236}">
              <a16:creationId xmlns:a16="http://schemas.microsoft.com/office/drawing/2014/main" id="{0B6BBADD-4720-4FB2-89EC-3C6148B4D4AC}"/>
            </a:ext>
          </a:extLst>
        </xdr:cNvPr>
        <xdr:cNvCxnSpPr/>
      </xdr:nvCxnSpPr>
      <xdr:spPr>
        <a:xfrm rot="5400000" flipV="1">
          <a:off x="3857716" y="28763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149</xdr:row>
      <xdr:rowOff>124698</xdr:rowOff>
    </xdr:from>
    <xdr:to>
      <xdr:col>2</xdr:col>
      <xdr:colOff>546192</xdr:colOff>
      <xdr:row>149</xdr:row>
      <xdr:rowOff>124699</xdr:rowOff>
    </xdr:to>
    <xdr:cxnSp macro="">
      <xdr:nvCxnSpPr>
        <xdr:cNvPr id="121" name="Straight Arrow Connector 120">
          <a:extLst>
            <a:ext uri="{FF2B5EF4-FFF2-40B4-BE49-F238E27FC236}">
              <a16:creationId xmlns:a16="http://schemas.microsoft.com/office/drawing/2014/main" id="{10BD004A-43E3-4AAE-A88B-7E66782A5D5A}"/>
            </a:ext>
          </a:extLst>
        </xdr:cNvPr>
        <xdr:cNvCxnSpPr/>
      </xdr:nvCxnSpPr>
      <xdr:spPr>
        <a:xfrm rot="5400000" flipV="1">
          <a:off x="3857716" y="29563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151</xdr:row>
      <xdr:rowOff>124698</xdr:rowOff>
    </xdr:from>
    <xdr:to>
      <xdr:col>2</xdr:col>
      <xdr:colOff>546192</xdr:colOff>
      <xdr:row>151</xdr:row>
      <xdr:rowOff>124699</xdr:rowOff>
    </xdr:to>
    <xdr:cxnSp macro="">
      <xdr:nvCxnSpPr>
        <xdr:cNvPr id="122" name="Straight Arrow Connector 121">
          <a:extLst>
            <a:ext uri="{FF2B5EF4-FFF2-40B4-BE49-F238E27FC236}">
              <a16:creationId xmlns:a16="http://schemas.microsoft.com/office/drawing/2014/main" id="{9B703842-BDF0-407E-820D-EDBD9DA26813}"/>
            </a:ext>
          </a:extLst>
        </xdr:cNvPr>
        <xdr:cNvCxnSpPr/>
      </xdr:nvCxnSpPr>
      <xdr:spPr>
        <a:xfrm rot="5400000" flipV="1">
          <a:off x="3857716" y="30096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68</xdr:row>
      <xdr:rowOff>124698</xdr:rowOff>
    </xdr:from>
    <xdr:to>
      <xdr:col>2</xdr:col>
      <xdr:colOff>546192</xdr:colOff>
      <xdr:row>68</xdr:row>
      <xdr:rowOff>124699</xdr:rowOff>
    </xdr:to>
    <xdr:cxnSp macro="">
      <xdr:nvCxnSpPr>
        <xdr:cNvPr id="123" name="Straight Arrow Connector 122">
          <a:extLst>
            <a:ext uri="{FF2B5EF4-FFF2-40B4-BE49-F238E27FC236}">
              <a16:creationId xmlns:a16="http://schemas.microsoft.com/office/drawing/2014/main" id="{BD5A1259-505E-4D90-A4D5-CDF1BA294CBF}"/>
            </a:ext>
          </a:extLst>
        </xdr:cNvPr>
        <xdr:cNvCxnSpPr/>
      </xdr:nvCxnSpPr>
      <xdr:spPr>
        <a:xfrm rot="5400000" flipV="1">
          <a:off x="3857716" y="30630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152</xdr:row>
      <xdr:rowOff>124698</xdr:rowOff>
    </xdr:from>
    <xdr:to>
      <xdr:col>2</xdr:col>
      <xdr:colOff>546192</xdr:colOff>
      <xdr:row>152</xdr:row>
      <xdr:rowOff>124699</xdr:rowOff>
    </xdr:to>
    <xdr:cxnSp macro="">
      <xdr:nvCxnSpPr>
        <xdr:cNvPr id="124" name="Straight Arrow Connector 123">
          <a:extLst>
            <a:ext uri="{FF2B5EF4-FFF2-40B4-BE49-F238E27FC236}">
              <a16:creationId xmlns:a16="http://schemas.microsoft.com/office/drawing/2014/main" id="{CDCAA838-7C8A-418E-AD93-3FFAFADCD0D7}"/>
            </a:ext>
          </a:extLst>
        </xdr:cNvPr>
        <xdr:cNvCxnSpPr/>
      </xdr:nvCxnSpPr>
      <xdr:spPr>
        <a:xfrm rot="5400000" flipV="1">
          <a:off x="3857716" y="30896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154</xdr:row>
      <xdr:rowOff>124698</xdr:rowOff>
    </xdr:from>
    <xdr:to>
      <xdr:col>2</xdr:col>
      <xdr:colOff>546192</xdr:colOff>
      <xdr:row>154</xdr:row>
      <xdr:rowOff>124699</xdr:rowOff>
    </xdr:to>
    <xdr:cxnSp macro="">
      <xdr:nvCxnSpPr>
        <xdr:cNvPr id="125" name="Straight Arrow Connector 124">
          <a:extLst>
            <a:ext uri="{FF2B5EF4-FFF2-40B4-BE49-F238E27FC236}">
              <a16:creationId xmlns:a16="http://schemas.microsoft.com/office/drawing/2014/main" id="{7CEAA7FB-17F8-41DF-B9C7-34E2BAB2BF60}"/>
            </a:ext>
          </a:extLst>
        </xdr:cNvPr>
        <xdr:cNvCxnSpPr/>
      </xdr:nvCxnSpPr>
      <xdr:spPr>
        <a:xfrm rot="5400000" flipV="1">
          <a:off x="3857716" y="31430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13</xdr:row>
      <xdr:rowOff>124698</xdr:rowOff>
    </xdr:from>
    <xdr:to>
      <xdr:col>2</xdr:col>
      <xdr:colOff>546192</xdr:colOff>
      <xdr:row>13</xdr:row>
      <xdr:rowOff>124699</xdr:rowOff>
    </xdr:to>
    <xdr:cxnSp macro="">
      <xdr:nvCxnSpPr>
        <xdr:cNvPr id="126" name="Straight Arrow Connector 125">
          <a:extLst>
            <a:ext uri="{FF2B5EF4-FFF2-40B4-BE49-F238E27FC236}">
              <a16:creationId xmlns:a16="http://schemas.microsoft.com/office/drawing/2014/main" id="{EDF0A867-97E6-4E4B-BA26-15677732E2D3}"/>
            </a:ext>
          </a:extLst>
        </xdr:cNvPr>
        <xdr:cNvCxnSpPr/>
      </xdr:nvCxnSpPr>
      <xdr:spPr>
        <a:xfrm rot="5400000" flipV="1">
          <a:off x="3857716" y="31696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85</xdr:row>
      <xdr:rowOff>124698</xdr:rowOff>
    </xdr:from>
    <xdr:to>
      <xdr:col>2</xdr:col>
      <xdr:colOff>546192</xdr:colOff>
      <xdr:row>85</xdr:row>
      <xdr:rowOff>124699</xdr:rowOff>
    </xdr:to>
    <xdr:cxnSp macro="">
      <xdr:nvCxnSpPr>
        <xdr:cNvPr id="127" name="Straight Arrow Connector 126">
          <a:extLst>
            <a:ext uri="{FF2B5EF4-FFF2-40B4-BE49-F238E27FC236}">
              <a16:creationId xmlns:a16="http://schemas.microsoft.com/office/drawing/2014/main" id="{ED3034FB-0F0E-490C-9C32-7B0BE38683D8}"/>
            </a:ext>
          </a:extLst>
        </xdr:cNvPr>
        <xdr:cNvCxnSpPr/>
      </xdr:nvCxnSpPr>
      <xdr:spPr>
        <a:xfrm rot="5400000" flipV="1">
          <a:off x="3857716" y="31963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58</xdr:row>
      <xdr:rowOff>124698</xdr:rowOff>
    </xdr:from>
    <xdr:to>
      <xdr:col>2</xdr:col>
      <xdr:colOff>546192</xdr:colOff>
      <xdr:row>58</xdr:row>
      <xdr:rowOff>124699</xdr:rowOff>
    </xdr:to>
    <xdr:cxnSp macro="">
      <xdr:nvCxnSpPr>
        <xdr:cNvPr id="128" name="Straight Arrow Connector 127">
          <a:extLst>
            <a:ext uri="{FF2B5EF4-FFF2-40B4-BE49-F238E27FC236}">
              <a16:creationId xmlns:a16="http://schemas.microsoft.com/office/drawing/2014/main" id="{17014667-15D0-4F08-999E-F897CA8C9C27}"/>
            </a:ext>
          </a:extLst>
        </xdr:cNvPr>
        <xdr:cNvCxnSpPr/>
      </xdr:nvCxnSpPr>
      <xdr:spPr>
        <a:xfrm rot="5400000" flipV="1">
          <a:off x="3857716" y="32230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201</xdr:row>
      <xdr:rowOff>124698</xdr:rowOff>
    </xdr:from>
    <xdr:to>
      <xdr:col>2</xdr:col>
      <xdr:colOff>546192</xdr:colOff>
      <xdr:row>201</xdr:row>
      <xdr:rowOff>124699</xdr:rowOff>
    </xdr:to>
    <xdr:cxnSp macro="">
      <xdr:nvCxnSpPr>
        <xdr:cNvPr id="129" name="Straight Arrow Connector 128">
          <a:extLst>
            <a:ext uri="{FF2B5EF4-FFF2-40B4-BE49-F238E27FC236}">
              <a16:creationId xmlns:a16="http://schemas.microsoft.com/office/drawing/2014/main" id="{02540B50-27C4-4578-AF33-9EB4A154A0EE}"/>
            </a:ext>
          </a:extLst>
        </xdr:cNvPr>
        <xdr:cNvCxnSpPr/>
      </xdr:nvCxnSpPr>
      <xdr:spPr>
        <a:xfrm rot="5400000" flipV="1">
          <a:off x="3857716" y="32496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14</xdr:row>
      <xdr:rowOff>124698</xdr:rowOff>
    </xdr:from>
    <xdr:to>
      <xdr:col>2</xdr:col>
      <xdr:colOff>546192</xdr:colOff>
      <xdr:row>14</xdr:row>
      <xdr:rowOff>124699</xdr:rowOff>
    </xdr:to>
    <xdr:cxnSp macro="">
      <xdr:nvCxnSpPr>
        <xdr:cNvPr id="130" name="Straight Arrow Connector 129">
          <a:extLst>
            <a:ext uri="{FF2B5EF4-FFF2-40B4-BE49-F238E27FC236}">
              <a16:creationId xmlns:a16="http://schemas.microsoft.com/office/drawing/2014/main" id="{40A91D11-A4F3-4B89-9E48-262B9066163B}"/>
            </a:ext>
          </a:extLst>
        </xdr:cNvPr>
        <xdr:cNvCxnSpPr/>
      </xdr:nvCxnSpPr>
      <xdr:spPr>
        <a:xfrm rot="5400000" flipV="1">
          <a:off x="3857716" y="32763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155</xdr:row>
      <xdr:rowOff>124698</xdr:rowOff>
    </xdr:from>
    <xdr:to>
      <xdr:col>2</xdr:col>
      <xdr:colOff>546192</xdr:colOff>
      <xdr:row>155</xdr:row>
      <xdr:rowOff>124699</xdr:rowOff>
    </xdr:to>
    <xdr:cxnSp macro="">
      <xdr:nvCxnSpPr>
        <xdr:cNvPr id="131" name="Straight Arrow Connector 130">
          <a:extLst>
            <a:ext uri="{FF2B5EF4-FFF2-40B4-BE49-F238E27FC236}">
              <a16:creationId xmlns:a16="http://schemas.microsoft.com/office/drawing/2014/main" id="{8748EB7B-A882-4D93-85C8-C214432F85C3}"/>
            </a:ext>
          </a:extLst>
        </xdr:cNvPr>
        <xdr:cNvCxnSpPr/>
      </xdr:nvCxnSpPr>
      <xdr:spPr>
        <a:xfrm rot="5400000" flipV="1">
          <a:off x="3857716" y="33030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156</xdr:row>
      <xdr:rowOff>124698</xdr:rowOff>
    </xdr:from>
    <xdr:to>
      <xdr:col>2</xdr:col>
      <xdr:colOff>546192</xdr:colOff>
      <xdr:row>156</xdr:row>
      <xdr:rowOff>124699</xdr:rowOff>
    </xdr:to>
    <xdr:cxnSp macro="">
      <xdr:nvCxnSpPr>
        <xdr:cNvPr id="132" name="Straight Arrow Connector 131">
          <a:extLst>
            <a:ext uri="{FF2B5EF4-FFF2-40B4-BE49-F238E27FC236}">
              <a16:creationId xmlns:a16="http://schemas.microsoft.com/office/drawing/2014/main" id="{0E6F70A8-4A8E-4396-BCE4-99BEE56AF239}"/>
            </a:ext>
          </a:extLst>
        </xdr:cNvPr>
        <xdr:cNvCxnSpPr/>
      </xdr:nvCxnSpPr>
      <xdr:spPr>
        <a:xfrm rot="5400000" flipV="1">
          <a:off x="3857716" y="33297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xdr:row>
      <xdr:rowOff>124698</xdr:rowOff>
    </xdr:from>
    <xdr:to>
      <xdr:col>2</xdr:col>
      <xdr:colOff>546192</xdr:colOff>
      <xdr:row>15</xdr:row>
      <xdr:rowOff>124699</xdr:rowOff>
    </xdr:to>
    <xdr:cxnSp macro="">
      <xdr:nvCxnSpPr>
        <xdr:cNvPr id="133" name="Straight Arrow Connector 132">
          <a:extLst>
            <a:ext uri="{FF2B5EF4-FFF2-40B4-BE49-F238E27FC236}">
              <a16:creationId xmlns:a16="http://schemas.microsoft.com/office/drawing/2014/main" id="{6F1A8A7E-4BD5-4D1C-8280-6A3FB5EB2312}"/>
            </a:ext>
          </a:extLst>
        </xdr:cNvPr>
        <xdr:cNvCxnSpPr/>
      </xdr:nvCxnSpPr>
      <xdr:spPr>
        <a:xfrm rot="5400000" flipV="1">
          <a:off x="3857716" y="33563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30</xdr:row>
      <xdr:rowOff>124698</xdr:rowOff>
    </xdr:from>
    <xdr:to>
      <xdr:col>2</xdr:col>
      <xdr:colOff>546192</xdr:colOff>
      <xdr:row>30</xdr:row>
      <xdr:rowOff>124699</xdr:rowOff>
    </xdr:to>
    <xdr:cxnSp macro="">
      <xdr:nvCxnSpPr>
        <xdr:cNvPr id="134" name="Straight Arrow Connector 133">
          <a:extLst>
            <a:ext uri="{FF2B5EF4-FFF2-40B4-BE49-F238E27FC236}">
              <a16:creationId xmlns:a16="http://schemas.microsoft.com/office/drawing/2014/main" id="{07D9C52F-B28D-4711-8867-1F66EC87DE0F}"/>
            </a:ext>
          </a:extLst>
        </xdr:cNvPr>
        <xdr:cNvCxnSpPr/>
      </xdr:nvCxnSpPr>
      <xdr:spPr>
        <a:xfrm rot="5400000" flipV="1">
          <a:off x="3857716" y="34097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31</xdr:row>
      <xdr:rowOff>124698</xdr:rowOff>
    </xdr:from>
    <xdr:to>
      <xdr:col>2</xdr:col>
      <xdr:colOff>546192</xdr:colOff>
      <xdr:row>31</xdr:row>
      <xdr:rowOff>124699</xdr:rowOff>
    </xdr:to>
    <xdr:cxnSp macro="">
      <xdr:nvCxnSpPr>
        <xdr:cNvPr id="135" name="Straight Arrow Connector 134">
          <a:extLst>
            <a:ext uri="{FF2B5EF4-FFF2-40B4-BE49-F238E27FC236}">
              <a16:creationId xmlns:a16="http://schemas.microsoft.com/office/drawing/2014/main" id="{281A48C1-EA63-4702-A4C8-91D401A1DE56}"/>
            </a:ext>
          </a:extLst>
        </xdr:cNvPr>
        <xdr:cNvCxnSpPr/>
      </xdr:nvCxnSpPr>
      <xdr:spPr>
        <a:xfrm rot="5400000" flipV="1">
          <a:off x="3857716" y="34363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87</xdr:row>
      <xdr:rowOff>124698</xdr:rowOff>
    </xdr:from>
    <xdr:to>
      <xdr:col>2</xdr:col>
      <xdr:colOff>546192</xdr:colOff>
      <xdr:row>87</xdr:row>
      <xdr:rowOff>124699</xdr:rowOff>
    </xdr:to>
    <xdr:cxnSp macro="">
      <xdr:nvCxnSpPr>
        <xdr:cNvPr id="136" name="Straight Arrow Connector 135">
          <a:extLst>
            <a:ext uri="{FF2B5EF4-FFF2-40B4-BE49-F238E27FC236}">
              <a16:creationId xmlns:a16="http://schemas.microsoft.com/office/drawing/2014/main" id="{2D60C4B4-3F9F-4AE4-982D-EB97C235589A}"/>
            </a:ext>
          </a:extLst>
        </xdr:cNvPr>
        <xdr:cNvCxnSpPr/>
      </xdr:nvCxnSpPr>
      <xdr:spPr>
        <a:xfrm rot="5400000" flipV="1">
          <a:off x="3857716" y="34630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157</xdr:row>
      <xdr:rowOff>124698</xdr:rowOff>
    </xdr:from>
    <xdr:to>
      <xdr:col>2</xdr:col>
      <xdr:colOff>546192</xdr:colOff>
      <xdr:row>157</xdr:row>
      <xdr:rowOff>124699</xdr:rowOff>
    </xdr:to>
    <xdr:cxnSp macro="">
      <xdr:nvCxnSpPr>
        <xdr:cNvPr id="137" name="Straight Arrow Connector 136">
          <a:extLst>
            <a:ext uri="{FF2B5EF4-FFF2-40B4-BE49-F238E27FC236}">
              <a16:creationId xmlns:a16="http://schemas.microsoft.com/office/drawing/2014/main" id="{6F9DADF7-B4C6-44C0-B350-78C52CB70CE3}"/>
            </a:ext>
          </a:extLst>
        </xdr:cNvPr>
        <xdr:cNvCxnSpPr/>
      </xdr:nvCxnSpPr>
      <xdr:spPr>
        <a:xfrm rot="5400000" flipV="1">
          <a:off x="3857716" y="34897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158</xdr:row>
      <xdr:rowOff>124698</xdr:rowOff>
    </xdr:from>
    <xdr:to>
      <xdr:col>2</xdr:col>
      <xdr:colOff>546192</xdr:colOff>
      <xdr:row>158</xdr:row>
      <xdr:rowOff>124699</xdr:rowOff>
    </xdr:to>
    <xdr:cxnSp macro="">
      <xdr:nvCxnSpPr>
        <xdr:cNvPr id="138" name="Straight Arrow Connector 137">
          <a:extLst>
            <a:ext uri="{FF2B5EF4-FFF2-40B4-BE49-F238E27FC236}">
              <a16:creationId xmlns:a16="http://schemas.microsoft.com/office/drawing/2014/main" id="{BF14600E-E52F-424B-A42C-AFD68B094F45}"/>
            </a:ext>
          </a:extLst>
        </xdr:cNvPr>
        <xdr:cNvCxnSpPr/>
      </xdr:nvCxnSpPr>
      <xdr:spPr>
        <a:xfrm rot="5400000" flipV="1">
          <a:off x="3857716" y="35163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16</xdr:row>
      <xdr:rowOff>124698</xdr:rowOff>
    </xdr:from>
    <xdr:to>
      <xdr:col>2</xdr:col>
      <xdr:colOff>546192</xdr:colOff>
      <xdr:row>16</xdr:row>
      <xdr:rowOff>124699</xdr:rowOff>
    </xdr:to>
    <xdr:cxnSp macro="">
      <xdr:nvCxnSpPr>
        <xdr:cNvPr id="139" name="Straight Arrow Connector 138">
          <a:extLst>
            <a:ext uri="{FF2B5EF4-FFF2-40B4-BE49-F238E27FC236}">
              <a16:creationId xmlns:a16="http://schemas.microsoft.com/office/drawing/2014/main" id="{82CA897D-13DE-492E-AB75-A0657F807B8E}"/>
            </a:ext>
          </a:extLst>
        </xdr:cNvPr>
        <xdr:cNvCxnSpPr/>
      </xdr:nvCxnSpPr>
      <xdr:spPr>
        <a:xfrm rot="5400000" flipV="1">
          <a:off x="3857716" y="35430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159</xdr:row>
      <xdr:rowOff>124698</xdr:rowOff>
    </xdr:from>
    <xdr:to>
      <xdr:col>2</xdr:col>
      <xdr:colOff>546192</xdr:colOff>
      <xdr:row>159</xdr:row>
      <xdr:rowOff>124699</xdr:rowOff>
    </xdr:to>
    <xdr:cxnSp macro="">
      <xdr:nvCxnSpPr>
        <xdr:cNvPr id="140" name="Straight Arrow Connector 139">
          <a:extLst>
            <a:ext uri="{FF2B5EF4-FFF2-40B4-BE49-F238E27FC236}">
              <a16:creationId xmlns:a16="http://schemas.microsoft.com/office/drawing/2014/main" id="{CEECF23D-E037-4703-B2D9-835CE0D4CC72}"/>
            </a:ext>
          </a:extLst>
        </xdr:cNvPr>
        <xdr:cNvCxnSpPr/>
      </xdr:nvCxnSpPr>
      <xdr:spPr>
        <a:xfrm rot="5400000" flipV="1">
          <a:off x="3857716" y="35964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216</xdr:row>
      <xdr:rowOff>124698</xdr:rowOff>
    </xdr:from>
    <xdr:to>
      <xdr:col>2</xdr:col>
      <xdr:colOff>546192</xdr:colOff>
      <xdr:row>216</xdr:row>
      <xdr:rowOff>124699</xdr:rowOff>
    </xdr:to>
    <xdr:cxnSp macro="">
      <xdr:nvCxnSpPr>
        <xdr:cNvPr id="141" name="Straight Arrow Connector 140">
          <a:extLst>
            <a:ext uri="{FF2B5EF4-FFF2-40B4-BE49-F238E27FC236}">
              <a16:creationId xmlns:a16="http://schemas.microsoft.com/office/drawing/2014/main" id="{2778D261-400F-4AD4-B27B-FD3F6E78FA80}"/>
            </a:ext>
          </a:extLst>
        </xdr:cNvPr>
        <xdr:cNvCxnSpPr/>
      </xdr:nvCxnSpPr>
      <xdr:spPr>
        <a:xfrm rot="5400000" flipV="1">
          <a:off x="3857716" y="36230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203</xdr:row>
      <xdr:rowOff>124698</xdr:rowOff>
    </xdr:from>
    <xdr:to>
      <xdr:col>2</xdr:col>
      <xdr:colOff>546192</xdr:colOff>
      <xdr:row>203</xdr:row>
      <xdr:rowOff>124699</xdr:rowOff>
    </xdr:to>
    <xdr:cxnSp macro="">
      <xdr:nvCxnSpPr>
        <xdr:cNvPr id="142" name="Straight Arrow Connector 141">
          <a:extLst>
            <a:ext uri="{FF2B5EF4-FFF2-40B4-BE49-F238E27FC236}">
              <a16:creationId xmlns:a16="http://schemas.microsoft.com/office/drawing/2014/main" id="{3E4B46F9-89D1-4F07-90A9-21429FEC2532}"/>
            </a:ext>
          </a:extLst>
        </xdr:cNvPr>
        <xdr:cNvCxnSpPr/>
      </xdr:nvCxnSpPr>
      <xdr:spPr>
        <a:xfrm rot="5400000" flipV="1">
          <a:off x="3857716" y="36497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217</xdr:row>
      <xdr:rowOff>124698</xdr:rowOff>
    </xdr:from>
    <xdr:to>
      <xdr:col>2</xdr:col>
      <xdr:colOff>546192</xdr:colOff>
      <xdr:row>217</xdr:row>
      <xdr:rowOff>124699</xdr:rowOff>
    </xdr:to>
    <xdr:cxnSp macro="">
      <xdr:nvCxnSpPr>
        <xdr:cNvPr id="143" name="Straight Arrow Connector 142">
          <a:extLst>
            <a:ext uri="{FF2B5EF4-FFF2-40B4-BE49-F238E27FC236}">
              <a16:creationId xmlns:a16="http://schemas.microsoft.com/office/drawing/2014/main" id="{E451CE64-E519-4A3A-9495-822D138BCBDC}"/>
            </a:ext>
          </a:extLst>
        </xdr:cNvPr>
        <xdr:cNvCxnSpPr/>
      </xdr:nvCxnSpPr>
      <xdr:spPr>
        <a:xfrm rot="5400000" flipV="1">
          <a:off x="3857716" y="37564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163</xdr:row>
      <xdr:rowOff>124698</xdr:rowOff>
    </xdr:from>
    <xdr:to>
      <xdr:col>2</xdr:col>
      <xdr:colOff>546192</xdr:colOff>
      <xdr:row>163</xdr:row>
      <xdr:rowOff>124699</xdr:rowOff>
    </xdr:to>
    <xdr:cxnSp macro="">
      <xdr:nvCxnSpPr>
        <xdr:cNvPr id="144" name="Straight Arrow Connector 143">
          <a:extLst>
            <a:ext uri="{FF2B5EF4-FFF2-40B4-BE49-F238E27FC236}">
              <a16:creationId xmlns:a16="http://schemas.microsoft.com/office/drawing/2014/main" id="{3F099F98-02C1-4556-A17D-071548EE117E}"/>
            </a:ext>
          </a:extLst>
        </xdr:cNvPr>
        <xdr:cNvCxnSpPr/>
      </xdr:nvCxnSpPr>
      <xdr:spPr>
        <a:xfrm rot="5400000" flipV="1">
          <a:off x="3857716" y="37830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164</xdr:row>
      <xdr:rowOff>124698</xdr:rowOff>
    </xdr:from>
    <xdr:to>
      <xdr:col>2</xdr:col>
      <xdr:colOff>546192</xdr:colOff>
      <xdr:row>164</xdr:row>
      <xdr:rowOff>124699</xdr:rowOff>
    </xdr:to>
    <xdr:cxnSp macro="">
      <xdr:nvCxnSpPr>
        <xdr:cNvPr id="145" name="Straight Arrow Connector 144">
          <a:extLst>
            <a:ext uri="{FF2B5EF4-FFF2-40B4-BE49-F238E27FC236}">
              <a16:creationId xmlns:a16="http://schemas.microsoft.com/office/drawing/2014/main" id="{16C72C80-F6F6-4158-8EC3-CF8FAC91DC33}"/>
            </a:ext>
          </a:extLst>
        </xdr:cNvPr>
        <xdr:cNvCxnSpPr/>
      </xdr:nvCxnSpPr>
      <xdr:spPr>
        <a:xfrm rot="5400000" flipV="1">
          <a:off x="3857716" y="38097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165</xdr:row>
      <xdr:rowOff>124698</xdr:rowOff>
    </xdr:from>
    <xdr:to>
      <xdr:col>2</xdr:col>
      <xdr:colOff>546192</xdr:colOff>
      <xdr:row>165</xdr:row>
      <xdr:rowOff>124699</xdr:rowOff>
    </xdr:to>
    <xdr:cxnSp macro="">
      <xdr:nvCxnSpPr>
        <xdr:cNvPr id="146" name="Straight Arrow Connector 145">
          <a:extLst>
            <a:ext uri="{FF2B5EF4-FFF2-40B4-BE49-F238E27FC236}">
              <a16:creationId xmlns:a16="http://schemas.microsoft.com/office/drawing/2014/main" id="{F00F5128-D915-4089-A525-8D24D0B85311}"/>
            </a:ext>
          </a:extLst>
        </xdr:cNvPr>
        <xdr:cNvCxnSpPr/>
      </xdr:nvCxnSpPr>
      <xdr:spPr>
        <a:xfrm rot="5400000" flipV="1">
          <a:off x="3857716" y="38364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46</xdr:row>
      <xdr:rowOff>124698</xdr:rowOff>
    </xdr:from>
    <xdr:to>
      <xdr:col>2</xdr:col>
      <xdr:colOff>546192</xdr:colOff>
      <xdr:row>46</xdr:row>
      <xdr:rowOff>124699</xdr:rowOff>
    </xdr:to>
    <xdr:cxnSp macro="">
      <xdr:nvCxnSpPr>
        <xdr:cNvPr id="147" name="Straight Arrow Connector 146">
          <a:extLst>
            <a:ext uri="{FF2B5EF4-FFF2-40B4-BE49-F238E27FC236}">
              <a16:creationId xmlns:a16="http://schemas.microsoft.com/office/drawing/2014/main" id="{ED97DD8A-47A4-40A1-AC0F-D78193B9DA74}"/>
            </a:ext>
          </a:extLst>
        </xdr:cNvPr>
        <xdr:cNvCxnSpPr/>
      </xdr:nvCxnSpPr>
      <xdr:spPr>
        <a:xfrm rot="5400000" flipV="1">
          <a:off x="3857716" y="12494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460016</xdr:colOff>
      <xdr:row>172</xdr:row>
      <xdr:rowOff>59801</xdr:rowOff>
    </xdr:from>
    <xdr:to>
      <xdr:col>2</xdr:col>
      <xdr:colOff>460017</xdr:colOff>
      <xdr:row>172</xdr:row>
      <xdr:rowOff>218551</xdr:rowOff>
    </xdr:to>
    <xdr:cxnSp macro="">
      <xdr:nvCxnSpPr>
        <xdr:cNvPr id="148" name="Straight Arrow Connector 147">
          <a:extLst>
            <a:ext uri="{FF2B5EF4-FFF2-40B4-BE49-F238E27FC236}">
              <a16:creationId xmlns:a16="http://schemas.microsoft.com/office/drawing/2014/main" id="{3E5D9A47-6CC8-46FC-B477-33B9C5E91BC2}"/>
            </a:ext>
          </a:extLst>
        </xdr:cNvPr>
        <xdr:cNvCxnSpPr/>
      </xdr:nvCxnSpPr>
      <xdr:spPr>
        <a:xfrm flipV="1">
          <a:off x="3850916" y="1805252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440966</xdr:colOff>
      <xdr:row>180</xdr:row>
      <xdr:rowOff>78851</xdr:rowOff>
    </xdr:from>
    <xdr:to>
      <xdr:col>2</xdr:col>
      <xdr:colOff>440967</xdr:colOff>
      <xdr:row>180</xdr:row>
      <xdr:rowOff>237601</xdr:rowOff>
    </xdr:to>
    <xdr:cxnSp macro="">
      <xdr:nvCxnSpPr>
        <xdr:cNvPr id="149" name="Straight Arrow Connector 148">
          <a:extLst>
            <a:ext uri="{FF2B5EF4-FFF2-40B4-BE49-F238E27FC236}">
              <a16:creationId xmlns:a16="http://schemas.microsoft.com/office/drawing/2014/main" id="{9D1BA2AE-1361-4418-A687-16E637E434DB}"/>
            </a:ext>
          </a:extLst>
        </xdr:cNvPr>
        <xdr:cNvCxnSpPr/>
      </xdr:nvCxnSpPr>
      <xdr:spPr>
        <a:xfrm flipV="1">
          <a:off x="3831866" y="2020517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208</xdr:row>
      <xdr:rowOff>16565</xdr:rowOff>
    </xdr:from>
    <xdr:to>
      <xdr:col>2</xdr:col>
      <xdr:colOff>455545</xdr:colOff>
      <xdr:row>208</xdr:row>
      <xdr:rowOff>175315</xdr:rowOff>
    </xdr:to>
    <xdr:cxnSp macro="">
      <xdr:nvCxnSpPr>
        <xdr:cNvPr id="150" name="Straight Arrow Connector 149">
          <a:extLst>
            <a:ext uri="{FF2B5EF4-FFF2-40B4-BE49-F238E27FC236}">
              <a16:creationId xmlns:a16="http://schemas.microsoft.com/office/drawing/2014/main" id="{6998CC29-EDF8-48A1-BD1B-D2E2D09D4AF4}"/>
            </a:ext>
          </a:extLst>
        </xdr:cNvPr>
        <xdr:cNvCxnSpPr/>
      </xdr:nvCxnSpPr>
      <xdr:spPr>
        <a:xfrm rot="10800000" flipV="1">
          <a:off x="3846444" y="386023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169</xdr:row>
      <xdr:rowOff>16565</xdr:rowOff>
    </xdr:from>
    <xdr:to>
      <xdr:col>2</xdr:col>
      <xdr:colOff>455545</xdr:colOff>
      <xdr:row>169</xdr:row>
      <xdr:rowOff>175315</xdr:rowOff>
    </xdr:to>
    <xdr:cxnSp macro="">
      <xdr:nvCxnSpPr>
        <xdr:cNvPr id="151" name="Straight Arrow Connector 150">
          <a:extLst>
            <a:ext uri="{FF2B5EF4-FFF2-40B4-BE49-F238E27FC236}">
              <a16:creationId xmlns:a16="http://schemas.microsoft.com/office/drawing/2014/main" id="{8AF06445-9B36-44EA-B5D8-ADFA961AF0DF}"/>
            </a:ext>
          </a:extLst>
        </xdr:cNvPr>
        <xdr:cNvCxnSpPr/>
      </xdr:nvCxnSpPr>
      <xdr:spPr>
        <a:xfrm rot="10800000" flipV="1">
          <a:off x="3846444" y="399358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79</xdr:row>
      <xdr:rowOff>16565</xdr:rowOff>
    </xdr:from>
    <xdr:to>
      <xdr:col>2</xdr:col>
      <xdr:colOff>455545</xdr:colOff>
      <xdr:row>79</xdr:row>
      <xdr:rowOff>175315</xdr:rowOff>
    </xdr:to>
    <xdr:cxnSp macro="">
      <xdr:nvCxnSpPr>
        <xdr:cNvPr id="152" name="Straight Arrow Connector 151">
          <a:extLst>
            <a:ext uri="{FF2B5EF4-FFF2-40B4-BE49-F238E27FC236}">
              <a16:creationId xmlns:a16="http://schemas.microsoft.com/office/drawing/2014/main" id="{2CB8EE6A-2B7B-4428-84DE-5A7DFE630485}"/>
            </a:ext>
          </a:extLst>
        </xdr:cNvPr>
        <xdr:cNvCxnSpPr/>
      </xdr:nvCxnSpPr>
      <xdr:spPr>
        <a:xfrm rot="10800000" flipV="1">
          <a:off x="3846444" y="415360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166</xdr:row>
      <xdr:rowOff>16565</xdr:rowOff>
    </xdr:from>
    <xdr:to>
      <xdr:col>2</xdr:col>
      <xdr:colOff>455545</xdr:colOff>
      <xdr:row>166</xdr:row>
      <xdr:rowOff>175315</xdr:rowOff>
    </xdr:to>
    <xdr:cxnSp macro="">
      <xdr:nvCxnSpPr>
        <xdr:cNvPr id="153" name="Straight Arrow Connector 152">
          <a:extLst>
            <a:ext uri="{FF2B5EF4-FFF2-40B4-BE49-F238E27FC236}">
              <a16:creationId xmlns:a16="http://schemas.microsoft.com/office/drawing/2014/main" id="{3E88B6FD-9F06-449C-9183-3F59BF95C3D7}"/>
            </a:ext>
          </a:extLst>
        </xdr:cNvPr>
        <xdr:cNvCxnSpPr/>
      </xdr:nvCxnSpPr>
      <xdr:spPr>
        <a:xfrm rot="10800000" flipV="1">
          <a:off x="3846444" y="418027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209</xdr:row>
      <xdr:rowOff>16565</xdr:rowOff>
    </xdr:from>
    <xdr:to>
      <xdr:col>2</xdr:col>
      <xdr:colOff>455545</xdr:colOff>
      <xdr:row>209</xdr:row>
      <xdr:rowOff>175315</xdr:rowOff>
    </xdr:to>
    <xdr:cxnSp macro="">
      <xdr:nvCxnSpPr>
        <xdr:cNvPr id="154" name="Straight Arrow Connector 153">
          <a:extLst>
            <a:ext uri="{FF2B5EF4-FFF2-40B4-BE49-F238E27FC236}">
              <a16:creationId xmlns:a16="http://schemas.microsoft.com/office/drawing/2014/main" id="{25B4B3F1-68A3-4433-825A-1F733CD4E2EC}"/>
            </a:ext>
          </a:extLst>
        </xdr:cNvPr>
        <xdr:cNvCxnSpPr/>
      </xdr:nvCxnSpPr>
      <xdr:spPr>
        <a:xfrm rot="10800000" flipV="1">
          <a:off x="3846444" y="420694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167</xdr:row>
      <xdr:rowOff>16565</xdr:rowOff>
    </xdr:from>
    <xdr:to>
      <xdr:col>2</xdr:col>
      <xdr:colOff>455545</xdr:colOff>
      <xdr:row>167</xdr:row>
      <xdr:rowOff>175315</xdr:rowOff>
    </xdr:to>
    <xdr:cxnSp macro="">
      <xdr:nvCxnSpPr>
        <xdr:cNvPr id="155" name="Straight Arrow Connector 154">
          <a:extLst>
            <a:ext uri="{FF2B5EF4-FFF2-40B4-BE49-F238E27FC236}">
              <a16:creationId xmlns:a16="http://schemas.microsoft.com/office/drawing/2014/main" id="{1FBDA921-42B1-44E5-BA92-2371F7142617}"/>
            </a:ext>
          </a:extLst>
        </xdr:cNvPr>
        <xdr:cNvCxnSpPr/>
      </xdr:nvCxnSpPr>
      <xdr:spPr>
        <a:xfrm rot="10800000" flipV="1">
          <a:off x="3846444" y="423361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173</xdr:row>
      <xdr:rowOff>16565</xdr:rowOff>
    </xdr:from>
    <xdr:to>
      <xdr:col>2</xdr:col>
      <xdr:colOff>455545</xdr:colOff>
      <xdr:row>173</xdr:row>
      <xdr:rowOff>175315</xdr:rowOff>
    </xdr:to>
    <xdr:cxnSp macro="">
      <xdr:nvCxnSpPr>
        <xdr:cNvPr id="156" name="Straight Arrow Connector 155">
          <a:extLst>
            <a:ext uri="{FF2B5EF4-FFF2-40B4-BE49-F238E27FC236}">
              <a16:creationId xmlns:a16="http://schemas.microsoft.com/office/drawing/2014/main" id="{3FD48AA2-FD95-42EB-AF19-97BD4F1259E4}"/>
            </a:ext>
          </a:extLst>
        </xdr:cNvPr>
        <xdr:cNvCxnSpPr/>
      </xdr:nvCxnSpPr>
      <xdr:spPr>
        <a:xfrm rot="10800000" flipV="1">
          <a:off x="3846444" y="428695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179</xdr:row>
      <xdr:rowOff>16565</xdr:rowOff>
    </xdr:from>
    <xdr:to>
      <xdr:col>2</xdr:col>
      <xdr:colOff>455545</xdr:colOff>
      <xdr:row>179</xdr:row>
      <xdr:rowOff>175315</xdr:rowOff>
    </xdr:to>
    <xdr:cxnSp macro="">
      <xdr:nvCxnSpPr>
        <xdr:cNvPr id="157" name="Straight Arrow Connector 156">
          <a:extLst>
            <a:ext uri="{FF2B5EF4-FFF2-40B4-BE49-F238E27FC236}">
              <a16:creationId xmlns:a16="http://schemas.microsoft.com/office/drawing/2014/main" id="{DC27678F-436D-4BA9-802A-AAFC5E03FEFA}"/>
            </a:ext>
          </a:extLst>
        </xdr:cNvPr>
        <xdr:cNvCxnSpPr/>
      </xdr:nvCxnSpPr>
      <xdr:spPr>
        <a:xfrm rot="10800000" flipV="1">
          <a:off x="3846444" y="444697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455544</xdr:colOff>
      <xdr:row>38</xdr:row>
      <xdr:rowOff>16565</xdr:rowOff>
    </xdr:from>
    <xdr:to>
      <xdr:col>2</xdr:col>
      <xdr:colOff>455545</xdr:colOff>
      <xdr:row>38</xdr:row>
      <xdr:rowOff>175315</xdr:rowOff>
    </xdr:to>
    <xdr:cxnSp macro="">
      <xdr:nvCxnSpPr>
        <xdr:cNvPr id="158" name="Straight Arrow Connector 157">
          <a:extLst>
            <a:ext uri="{FF2B5EF4-FFF2-40B4-BE49-F238E27FC236}">
              <a16:creationId xmlns:a16="http://schemas.microsoft.com/office/drawing/2014/main" id="{6E5D27B9-756E-43B9-90C6-2EBEA328B110}"/>
            </a:ext>
          </a:extLst>
        </xdr:cNvPr>
        <xdr:cNvCxnSpPr/>
      </xdr:nvCxnSpPr>
      <xdr:spPr>
        <a:xfrm rot="10800000" flipV="1">
          <a:off x="3846444" y="455365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32</xdr:row>
      <xdr:rowOff>116417</xdr:rowOff>
    </xdr:from>
    <xdr:to>
      <xdr:col>2</xdr:col>
      <xdr:colOff>546192</xdr:colOff>
      <xdr:row>32</xdr:row>
      <xdr:rowOff>116418</xdr:rowOff>
    </xdr:to>
    <xdr:cxnSp macro="">
      <xdr:nvCxnSpPr>
        <xdr:cNvPr id="159" name="Straight Arrow Connector 158">
          <a:extLst>
            <a:ext uri="{FF2B5EF4-FFF2-40B4-BE49-F238E27FC236}">
              <a16:creationId xmlns:a16="http://schemas.microsoft.com/office/drawing/2014/main" id="{9791F740-6DAE-4510-BE58-94D9DFD8F576}"/>
            </a:ext>
          </a:extLst>
        </xdr:cNvPr>
        <xdr:cNvCxnSpPr/>
      </xdr:nvCxnSpPr>
      <xdr:spPr>
        <a:xfrm rot="5400000" flipV="1">
          <a:off x="3857716" y="38889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105</xdr:row>
      <xdr:rowOff>116417</xdr:rowOff>
    </xdr:from>
    <xdr:to>
      <xdr:col>2</xdr:col>
      <xdr:colOff>546192</xdr:colOff>
      <xdr:row>105</xdr:row>
      <xdr:rowOff>116418</xdr:rowOff>
    </xdr:to>
    <xdr:cxnSp macro="">
      <xdr:nvCxnSpPr>
        <xdr:cNvPr id="160" name="Straight Arrow Connector 159">
          <a:extLst>
            <a:ext uri="{FF2B5EF4-FFF2-40B4-BE49-F238E27FC236}">
              <a16:creationId xmlns:a16="http://schemas.microsoft.com/office/drawing/2014/main" id="{4D54BD68-237B-4F3B-8189-0FF051E12380}"/>
            </a:ext>
          </a:extLst>
        </xdr:cNvPr>
        <xdr:cNvCxnSpPr/>
      </xdr:nvCxnSpPr>
      <xdr:spPr>
        <a:xfrm rot="5400000" flipV="1">
          <a:off x="3857716" y="391562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52</xdr:row>
      <xdr:rowOff>116417</xdr:rowOff>
    </xdr:from>
    <xdr:to>
      <xdr:col>2</xdr:col>
      <xdr:colOff>546192</xdr:colOff>
      <xdr:row>52</xdr:row>
      <xdr:rowOff>116418</xdr:rowOff>
    </xdr:to>
    <xdr:cxnSp macro="">
      <xdr:nvCxnSpPr>
        <xdr:cNvPr id="161" name="Straight Arrow Connector 160">
          <a:extLst>
            <a:ext uri="{FF2B5EF4-FFF2-40B4-BE49-F238E27FC236}">
              <a16:creationId xmlns:a16="http://schemas.microsoft.com/office/drawing/2014/main" id="{6F102B67-56C0-4357-AA82-909434E30ED6}"/>
            </a:ext>
          </a:extLst>
        </xdr:cNvPr>
        <xdr:cNvCxnSpPr/>
      </xdr:nvCxnSpPr>
      <xdr:spPr>
        <a:xfrm rot="5400000" flipV="1">
          <a:off x="3857716" y="394229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168</xdr:row>
      <xdr:rowOff>116417</xdr:rowOff>
    </xdr:from>
    <xdr:to>
      <xdr:col>2</xdr:col>
      <xdr:colOff>546192</xdr:colOff>
      <xdr:row>168</xdr:row>
      <xdr:rowOff>116418</xdr:rowOff>
    </xdr:to>
    <xdr:cxnSp macro="">
      <xdr:nvCxnSpPr>
        <xdr:cNvPr id="162" name="Straight Arrow Connector 161">
          <a:extLst>
            <a:ext uri="{FF2B5EF4-FFF2-40B4-BE49-F238E27FC236}">
              <a16:creationId xmlns:a16="http://schemas.microsoft.com/office/drawing/2014/main" id="{5A10D6A1-A100-45FB-B67B-41A4A4746192}"/>
            </a:ext>
          </a:extLst>
        </xdr:cNvPr>
        <xdr:cNvCxnSpPr/>
      </xdr:nvCxnSpPr>
      <xdr:spPr>
        <a:xfrm rot="5400000" flipV="1">
          <a:off x="3857716" y="39689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170</xdr:row>
      <xdr:rowOff>116417</xdr:rowOff>
    </xdr:from>
    <xdr:to>
      <xdr:col>2</xdr:col>
      <xdr:colOff>546192</xdr:colOff>
      <xdr:row>170</xdr:row>
      <xdr:rowOff>116418</xdr:rowOff>
    </xdr:to>
    <xdr:cxnSp macro="">
      <xdr:nvCxnSpPr>
        <xdr:cNvPr id="163" name="Straight Arrow Connector 162">
          <a:extLst>
            <a:ext uri="{FF2B5EF4-FFF2-40B4-BE49-F238E27FC236}">
              <a16:creationId xmlns:a16="http://schemas.microsoft.com/office/drawing/2014/main" id="{B83BA9B3-E6CE-4E3C-9DCF-886A9B7662C8}"/>
            </a:ext>
          </a:extLst>
        </xdr:cNvPr>
        <xdr:cNvCxnSpPr/>
      </xdr:nvCxnSpPr>
      <xdr:spPr>
        <a:xfrm rot="5400000" flipV="1">
          <a:off x="3857716" y="402230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171</xdr:row>
      <xdr:rowOff>116417</xdr:rowOff>
    </xdr:from>
    <xdr:to>
      <xdr:col>2</xdr:col>
      <xdr:colOff>546192</xdr:colOff>
      <xdr:row>171</xdr:row>
      <xdr:rowOff>116418</xdr:rowOff>
    </xdr:to>
    <xdr:cxnSp macro="">
      <xdr:nvCxnSpPr>
        <xdr:cNvPr id="164" name="Straight Arrow Connector 163">
          <a:extLst>
            <a:ext uri="{FF2B5EF4-FFF2-40B4-BE49-F238E27FC236}">
              <a16:creationId xmlns:a16="http://schemas.microsoft.com/office/drawing/2014/main" id="{A8063AB3-DD60-4815-B8D9-C1C640B54377}"/>
            </a:ext>
          </a:extLst>
        </xdr:cNvPr>
        <xdr:cNvCxnSpPr/>
      </xdr:nvCxnSpPr>
      <xdr:spPr>
        <a:xfrm rot="5400000" flipV="1">
          <a:off x="3857716" y="40489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53</xdr:row>
      <xdr:rowOff>116417</xdr:rowOff>
    </xdr:from>
    <xdr:to>
      <xdr:col>2</xdr:col>
      <xdr:colOff>546192</xdr:colOff>
      <xdr:row>53</xdr:row>
      <xdr:rowOff>116418</xdr:rowOff>
    </xdr:to>
    <xdr:cxnSp macro="">
      <xdr:nvCxnSpPr>
        <xdr:cNvPr id="165" name="Straight Arrow Connector 164">
          <a:extLst>
            <a:ext uri="{FF2B5EF4-FFF2-40B4-BE49-F238E27FC236}">
              <a16:creationId xmlns:a16="http://schemas.microsoft.com/office/drawing/2014/main" id="{8690931B-AF3E-4849-893B-E1B0CB00227C}"/>
            </a:ext>
          </a:extLst>
        </xdr:cNvPr>
        <xdr:cNvCxnSpPr/>
      </xdr:nvCxnSpPr>
      <xdr:spPr>
        <a:xfrm rot="5400000" flipV="1">
          <a:off x="3857716" y="40756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54</xdr:row>
      <xdr:rowOff>116417</xdr:rowOff>
    </xdr:from>
    <xdr:to>
      <xdr:col>2</xdr:col>
      <xdr:colOff>546192</xdr:colOff>
      <xdr:row>54</xdr:row>
      <xdr:rowOff>116418</xdr:rowOff>
    </xdr:to>
    <xdr:cxnSp macro="">
      <xdr:nvCxnSpPr>
        <xdr:cNvPr id="166" name="Straight Arrow Connector 165">
          <a:extLst>
            <a:ext uri="{FF2B5EF4-FFF2-40B4-BE49-F238E27FC236}">
              <a16:creationId xmlns:a16="http://schemas.microsoft.com/office/drawing/2014/main" id="{340006BF-707D-4023-95C9-1BC48647F2AB}"/>
            </a:ext>
          </a:extLst>
        </xdr:cNvPr>
        <xdr:cNvCxnSpPr/>
      </xdr:nvCxnSpPr>
      <xdr:spPr>
        <a:xfrm rot="5400000" flipV="1">
          <a:off x="3857716" y="41023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78</xdr:row>
      <xdr:rowOff>116417</xdr:rowOff>
    </xdr:from>
    <xdr:to>
      <xdr:col>2</xdr:col>
      <xdr:colOff>546192</xdr:colOff>
      <xdr:row>78</xdr:row>
      <xdr:rowOff>116418</xdr:rowOff>
    </xdr:to>
    <xdr:cxnSp macro="">
      <xdr:nvCxnSpPr>
        <xdr:cNvPr id="167" name="Straight Arrow Connector 166">
          <a:extLst>
            <a:ext uri="{FF2B5EF4-FFF2-40B4-BE49-F238E27FC236}">
              <a16:creationId xmlns:a16="http://schemas.microsoft.com/office/drawing/2014/main" id="{3067DC2D-B089-4461-908A-EA02DAC4FBD0}"/>
            </a:ext>
          </a:extLst>
        </xdr:cNvPr>
        <xdr:cNvCxnSpPr/>
      </xdr:nvCxnSpPr>
      <xdr:spPr>
        <a:xfrm rot="5400000" flipV="1">
          <a:off x="3857716" y="41289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174</xdr:row>
      <xdr:rowOff>116417</xdr:rowOff>
    </xdr:from>
    <xdr:to>
      <xdr:col>2</xdr:col>
      <xdr:colOff>546192</xdr:colOff>
      <xdr:row>174</xdr:row>
      <xdr:rowOff>116418</xdr:rowOff>
    </xdr:to>
    <xdr:cxnSp macro="">
      <xdr:nvCxnSpPr>
        <xdr:cNvPr id="168" name="Straight Arrow Connector 167">
          <a:extLst>
            <a:ext uri="{FF2B5EF4-FFF2-40B4-BE49-F238E27FC236}">
              <a16:creationId xmlns:a16="http://schemas.microsoft.com/office/drawing/2014/main" id="{3F373D42-593E-443C-9F48-6442DCBF69AC}"/>
            </a:ext>
          </a:extLst>
        </xdr:cNvPr>
        <xdr:cNvCxnSpPr/>
      </xdr:nvCxnSpPr>
      <xdr:spPr>
        <a:xfrm rot="5400000" flipV="1">
          <a:off x="3857716" y="43156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175</xdr:row>
      <xdr:rowOff>116417</xdr:rowOff>
    </xdr:from>
    <xdr:to>
      <xdr:col>2</xdr:col>
      <xdr:colOff>546192</xdr:colOff>
      <xdr:row>175</xdr:row>
      <xdr:rowOff>116418</xdr:rowOff>
    </xdr:to>
    <xdr:cxnSp macro="">
      <xdr:nvCxnSpPr>
        <xdr:cNvPr id="169" name="Straight Arrow Connector 168">
          <a:extLst>
            <a:ext uri="{FF2B5EF4-FFF2-40B4-BE49-F238E27FC236}">
              <a16:creationId xmlns:a16="http://schemas.microsoft.com/office/drawing/2014/main" id="{0DD2BCCF-304F-4842-A2AB-1F379EFAF30F}"/>
            </a:ext>
          </a:extLst>
        </xdr:cNvPr>
        <xdr:cNvCxnSpPr/>
      </xdr:nvCxnSpPr>
      <xdr:spPr>
        <a:xfrm rot="5400000" flipV="1">
          <a:off x="3857716" y="43423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176</xdr:row>
      <xdr:rowOff>116417</xdr:rowOff>
    </xdr:from>
    <xdr:to>
      <xdr:col>2</xdr:col>
      <xdr:colOff>546192</xdr:colOff>
      <xdr:row>176</xdr:row>
      <xdr:rowOff>116418</xdr:rowOff>
    </xdr:to>
    <xdr:cxnSp macro="">
      <xdr:nvCxnSpPr>
        <xdr:cNvPr id="170" name="Straight Arrow Connector 169">
          <a:extLst>
            <a:ext uri="{FF2B5EF4-FFF2-40B4-BE49-F238E27FC236}">
              <a16:creationId xmlns:a16="http://schemas.microsoft.com/office/drawing/2014/main" id="{A3704C5F-3537-46AF-874D-1CB76C882883}"/>
            </a:ext>
          </a:extLst>
        </xdr:cNvPr>
        <xdr:cNvCxnSpPr/>
      </xdr:nvCxnSpPr>
      <xdr:spPr>
        <a:xfrm rot="5400000" flipV="1">
          <a:off x="3857716" y="43690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177</xdr:row>
      <xdr:rowOff>116417</xdr:rowOff>
    </xdr:from>
    <xdr:to>
      <xdr:col>2</xdr:col>
      <xdr:colOff>546192</xdr:colOff>
      <xdr:row>177</xdr:row>
      <xdr:rowOff>116418</xdr:rowOff>
    </xdr:to>
    <xdr:cxnSp macro="">
      <xdr:nvCxnSpPr>
        <xdr:cNvPr id="171" name="Straight Arrow Connector 170">
          <a:extLst>
            <a:ext uri="{FF2B5EF4-FFF2-40B4-BE49-F238E27FC236}">
              <a16:creationId xmlns:a16="http://schemas.microsoft.com/office/drawing/2014/main" id="{A581CD85-C71F-472B-B241-355DAC4C8C1D}"/>
            </a:ext>
          </a:extLst>
        </xdr:cNvPr>
        <xdr:cNvCxnSpPr/>
      </xdr:nvCxnSpPr>
      <xdr:spPr>
        <a:xfrm rot="5400000" flipV="1">
          <a:off x="3857716" y="43956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178</xdr:row>
      <xdr:rowOff>116417</xdr:rowOff>
    </xdr:from>
    <xdr:to>
      <xdr:col>2</xdr:col>
      <xdr:colOff>546192</xdr:colOff>
      <xdr:row>178</xdr:row>
      <xdr:rowOff>116418</xdr:rowOff>
    </xdr:to>
    <xdr:cxnSp macro="">
      <xdr:nvCxnSpPr>
        <xdr:cNvPr id="172" name="Straight Arrow Connector 171">
          <a:extLst>
            <a:ext uri="{FF2B5EF4-FFF2-40B4-BE49-F238E27FC236}">
              <a16:creationId xmlns:a16="http://schemas.microsoft.com/office/drawing/2014/main" id="{13A627DC-B2EA-4BA9-8310-0F57205B2E26}"/>
            </a:ext>
          </a:extLst>
        </xdr:cNvPr>
        <xdr:cNvCxnSpPr/>
      </xdr:nvCxnSpPr>
      <xdr:spPr>
        <a:xfrm rot="5400000" flipV="1">
          <a:off x="3857716" y="44223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181</xdr:row>
      <xdr:rowOff>116417</xdr:rowOff>
    </xdr:from>
    <xdr:to>
      <xdr:col>2</xdr:col>
      <xdr:colOff>546192</xdr:colOff>
      <xdr:row>181</xdr:row>
      <xdr:rowOff>116418</xdr:rowOff>
    </xdr:to>
    <xdr:cxnSp macro="">
      <xdr:nvCxnSpPr>
        <xdr:cNvPr id="173" name="Straight Arrow Connector 172">
          <a:extLst>
            <a:ext uri="{FF2B5EF4-FFF2-40B4-BE49-F238E27FC236}">
              <a16:creationId xmlns:a16="http://schemas.microsoft.com/office/drawing/2014/main" id="{11D7797B-23E1-4B07-A9A9-10CDA6A81BE4}"/>
            </a:ext>
          </a:extLst>
        </xdr:cNvPr>
        <xdr:cNvCxnSpPr/>
      </xdr:nvCxnSpPr>
      <xdr:spPr>
        <a:xfrm rot="5400000" flipV="1">
          <a:off x="3857716" y="45023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182</xdr:row>
      <xdr:rowOff>116417</xdr:rowOff>
    </xdr:from>
    <xdr:to>
      <xdr:col>2</xdr:col>
      <xdr:colOff>546192</xdr:colOff>
      <xdr:row>182</xdr:row>
      <xdr:rowOff>116418</xdr:rowOff>
    </xdr:to>
    <xdr:cxnSp macro="">
      <xdr:nvCxnSpPr>
        <xdr:cNvPr id="174" name="Straight Arrow Connector 173">
          <a:extLst>
            <a:ext uri="{FF2B5EF4-FFF2-40B4-BE49-F238E27FC236}">
              <a16:creationId xmlns:a16="http://schemas.microsoft.com/office/drawing/2014/main" id="{7F2A0ECA-7599-4718-B8EF-C1DB26AF7E15}"/>
            </a:ext>
          </a:extLst>
        </xdr:cNvPr>
        <xdr:cNvCxnSpPr/>
      </xdr:nvCxnSpPr>
      <xdr:spPr>
        <a:xfrm rot="5400000" flipV="1">
          <a:off x="3857716" y="452903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183</xdr:row>
      <xdr:rowOff>116417</xdr:rowOff>
    </xdr:from>
    <xdr:to>
      <xdr:col>2</xdr:col>
      <xdr:colOff>546192</xdr:colOff>
      <xdr:row>183</xdr:row>
      <xdr:rowOff>116418</xdr:rowOff>
    </xdr:to>
    <xdr:cxnSp macro="">
      <xdr:nvCxnSpPr>
        <xdr:cNvPr id="175" name="Straight Arrow Connector 174">
          <a:extLst>
            <a:ext uri="{FF2B5EF4-FFF2-40B4-BE49-F238E27FC236}">
              <a16:creationId xmlns:a16="http://schemas.microsoft.com/office/drawing/2014/main" id="{AAF37827-D435-45AD-8E6B-E2F519678E54}"/>
            </a:ext>
          </a:extLst>
        </xdr:cNvPr>
        <xdr:cNvCxnSpPr/>
      </xdr:nvCxnSpPr>
      <xdr:spPr>
        <a:xfrm rot="5400000" flipV="1">
          <a:off x="3857716" y="45823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184</xdr:row>
      <xdr:rowOff>116417</xdr:rowOff>
    </xdr:from>
    <xdr:to>
      <xdr:col>2</xdr:col>
      <xdr:colOff>546192</xdr:colOff>
      <xdr:row>184</xdr:row>
      <xdr:rowOff>116418</xdr:rowOff>
    </xdr:to>
    <xdr:cxnSp macro="">
      <xdr:nvCxnSpPr>
        <xdr:cNvPr id="176" name="Straight Arrow Connector 175">
          <a:extLst>
            <a:ext uri="{FF2B5EF4-FFF2-40B4-BE49-F238E27FC236}">
              <a16:creationId xmlns:a16="http://schemas.microsoft.com/office/drawing/2014/main" id="{9D3817EA-1BDC-4D01-A4E0-5A54456868B8}"/>
            </a:ext>
          </a:extLst>
        </xdr:cNvPr>
        <xdr:cNvCxnSpPr/>
      </xdr:nvCxnSpPr>
      <xdr:spPr>
        <a:xfrm rot="5400000" flipV="1">
          <a:off x="3857716" y="46090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210</xdr:row>
      <xdr:rowOff>116417</xdr:rowOff>
    </xdr:from>
    <xdr:to>
      <xdr:col>2</xdr:col>
      <xdr:colOff>546192</xdr:colOff>
      <xdr:row>210</xdr:row>
      <xdr:rowOff>116418</xdr:rowOff>
    </xdr:to>
    <xdr:cxnSp macro="">
      <xdr:nvCxnSpPr>
        <xdr:cNvPr id="177" name="Straight Arrow Connector 176">
          <a:extLst>
            <a:ext uri="{FF2B5EF4-FFF2-40B4-BE49-F238E27FC236}">
              <a16:creationId xmlns:a16="http://schemas.microsoft.com/office/drawing/2014/main" id="{F6D6F6B4-A6B5-4B3B-AF31-A6BB778B24FD}"/>
            </a:ext>
          </a:extLst>
        </xdr:cNvPr>
        <xdr:cNvCxnSpPr/>
      </xdr:nvCxnSpPr>
      <xdr:spPr>
        <a:xfrm rot="5400000" flipV="1">
          <a:off x="3857716" y="46357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185</xdr:row>
      <xdr:rowOff>116417</xdr:rowOff>
    </xdr:from>
    <xdr:to>
      <xdr:col>2</xdr:col>
      <xdr:colOff>546192</xdr:colOff>
      <xdr:row>185</xdr:row>
      <xdr:rowOff>116418</xdr:rowOff>
    </xdr:to>
    <xdr:cxnSp macro="">
      <xdr:nvCxnSpPr>
        <xdr:cNvPr id="178" name="Straight Arrow Connector 177">
          <a:extLst>
            <a:ext uri="{FF2B5EF4-FFF2-40B4-BE49-F238E27FC236}">
              <a16:creationId xmlns:a16="http://schemas.microsoft.com/office/drawing/2014/main" id="{E4067EAF-EBA3-446F-9726-51F560B97B2B}"/>
            </a:ext>
          </a:extLst>
        </xdr:cNvPr>
        <xdr:cNvCxnSpPr/>
      </xdr:nvCxnSpPr>
      <xdr:spPr>
        <a:xfrm rot="5400000" flipV="1">
          <a:off x="3857716" y="46623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186</xdr:row>
      <xdr:rowOff>116417</xdr:rowOff>
    </xdr:from>
    <xdr:to>
      <xdr:col>2</xdr:col>
      <xdr:colOff>546192</xdr:colOff>
      <xdr:row>186</xdr:row>
      <xdr:rowOff>116418</xdr:rowOff>
    </xdr:to>
    <xdr:cxnSp macro="">
      <xdr:nvCxnSpPr>
        <xdr:cNvPr id="179" name="Straight Arrow Connector 178">
          <a:extLst>
            <a:ext uri="{FF2B5EF4-FFF2-40B4-BE49-F238E27FC236}">
              <a16:creationId xmlns:a16="http://schemas.microsoft.com/office/drawing/2014/main" id="{B2BE8FD9-2C6C-42B5-840E-C365350D0AD9}"/>
            </a:ext>
          </a:extLst>
        </xdr:cNvPr>
        <xdr:cNvCxnSpPr/>
      </xdr:nvCxnSpPr>
      <xdr:spPr>
        <a:xfrm rot="5400000" flipV="1">
          <a:off x="3857716" y="46890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187</xdr:row>
      <xdr:rowOff>116417</xdr:rowOff>
    </xdr:from>
    <xdr:to>
      <xdr:col>2</xdr:col>
      <xdr:colOff>546192</xdr:colOff>
      <xdr:row>187</xdr:row>
      <xdr:rowOff>116418</xdr:rowOff>
    </xdr:to>
    <xdr:cxnSp macro="">
      <xdr:nvCxnSpPr>
        <xdr:cNvPr id="180" name="Straight Arrow Connector 179">
          <a:extLst>
            <a:ext uri="{FF2B5EF4-FFF2-40B4-BE49-F238E27FC236}">
              <a16:creationId xmlns:a16="http://schemas.microsoft.com/office/drawing/2014/main" id="{B623363B-F0A9-44D5-9A73-097D56873611}"/>
            </a:ext>
          </a:extLst>
        </xdr:cNvPr>
        <xdr:cNvCxnSpPr/>
      </xdr:nvCxnSpPr>
      <xdr:spPr>
        <a:xfrm rot="5400000" flipV="1">
          <a:off x="3857716" y="471572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188</xdr:row>
      <xdr:rowOff>116417</xdr:rowOff>
    </xdr:from>
    <xdr:to>
      <xdr:col>2</xdr:col>
      <xdr:colOff>546192</xdr:colOff>
      <xdr:row>188</xdr:row>
      <xdr:rowOff>116418</xdr:rowOff>
    </xdr:to>
    <xdr:cxnSp macro="">
      <xdr:nvCxnSpPr>
        <xdr:cNvPr id="181" name="Straight Arrow Connector 180">
          <a:extLst>
            <a:ext uri="{FF2B5EF4-FFF2-40B4-BE49-F238E27FC236}">
              <a16:creationId xmlns:a16="http://schemas.microsoft.com/office/drawing/2014/main" id="{C7770076-2BCA-4B07-B8F0-9650F3524051}"/>
            </a:ext>
          </a:extLst>
        </xdr:cNvPr>
        <xdr:cNvCxnSpPr/>
      </xdr:nvCxnSpPr>
      <xdr:spPr>
        <a:xfrm rot="5400000" flipV="1">
          <a:off x="3857716" y="47690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188</xdr:row>
      <xdr:rowOff>124698</xdr:rowOff>
    </xdr:from>
    <xdr:to>
      <xdr:col>2</xdr:col>
      <xdr:colOff>546192</xdr:colOff>
      <xdr:row>188</xdr:row>
      <xdr:rowOff>124699</xdr:rowOff>
    </xdr:to>
    <xdr:cxnSp macro="">
      <xdr:nvCxnSpPr>
        <xdr:cNvPr id="182" name="Straight Arrow Connector 181">
          <a:extLst>
            <a:ext uri="{FF2B5EF4-FFF2-40B4-BE49-F238E27FC236}">
              <a16:creationId xmlns:a16="http://schemas.microsoft.com/office/drawing/2014/main" id="{D3C0E790-3665-4817-A868-9BD79AF3EE13}"/>
            </a:ext>
          </a:extLst>
        </xdr:cNvPr>
        <xdr:cNvCxnSpPr/>
      </xdr:nvCxnSpPr>
      <xdr:spPr>
        <a:xfrm rot="5400000" flipV="1">
          <a:off x="3857716" y="47698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88</xdr:row>
      <xdr:rowOff>116417</xdr:rowOff>
    </xdr:from>
    <xdr:to>
      <xdr:col>2</xdr:col>
      <xdr:colOff>546192</xdr:colOff>
      <xdr:row>88</xdr:row>
      <xdr:rowOff>116418</xdr:rowOff>
    </xdr:to>
    <xdr:cxnSp macro="">
      <xdr:nvCxnSpPr>
        <xdr:cNvPr id="183" name="Straight Arrow Connector 182">
          <a:extLst>
            <a:ext uri="{FF2B5EF4-FFF2-40B4-BE49-F238E27FC236}">
              <a16:creationId xmlns:a16="http://schemas.microsoft.com/office/drawing/2014/main" id="{81FF9080-9718-49C1-B3DD-8312CD729C07}"/>
            </a:ext>
          </a:extLst>
        </xdr:cNvPr>
        <xdr:cNvCxnSpPr/>
      </xdr:nvCxnSpPr>
      <xdr:spPr>
        <a:xfrm rot="5400000" flipV="1">
          <a:off x="3857716" y="479573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88</xdr:row>
      <xdr:rowOff>124698</xdr:rowOff>
    </xdr:from>
    <xdr:to>
      <xdr:col>2</xdr:col>
      <xdr:colOff>546192</xdr:colOff>
      <xdr:row>88</xdr:row>
      <xdr:rowOff>124699</xdr:rowOff>
    </xdr:to>
    <xdr:cxnSp macro="">
      <xdr:nvCxnSpPr>
        <xdr:cNvPr id="184" name="Straight Arrow Connector 183">
          <a:extLst>
            <a:ext uri="{FF2B5EF4-FFF2-40B4-BE49-F238E27FC236}">
              <a16:creationId xmlns:a16="http://schemas.microsoft.com/office/drawing/2014/main" id="{D989423D-5303-456B-90E0-1D9F6FD4E510}"/>
            </a:ext>
          </a:extLst>
        </xdr:cNvPr>
        <xdr:cNvCxnSpPr/>
      </xdr:nvCxnSpPr>
      <xdr:spPr>
        <a:xfrm rot="5400000" flipV="1">
          <a:off x="3857716" y="47965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387441</xdr:colOff>
      <xdr:row>211</xdr:row>
      <xdr:rowOff>124698</xdr:rowOff>
    </xdr:from>
    <xdr:to>
      <xdr:col>2</xdr:col>
      <xdr:colOff>546192</xdr:colOff>
      <xdr:row>211</xdr:row>
      <xdr:rowOff>124699</xdr:rowOff>
    </xdr:to>
    <xdr:cxnSp macro="">
      <xdr:nvCxnSpPr>
        <xdr:cNvPr id="185" name="Straight Arrow Connector 184">
          <a:extLst>
            <a:ext uri="{FF2B5EF4-FFF2-40B4-BE49-F238E27FC236}">
              <a16:creationId xmlns:a16="http://schemas.microsoft.com/office/drawing/2014/main" id="{8142D54F-5213-4EAF-8E72-65FC4F47DEC0}"/>
            </a:ext>
          </a:extLst>
        </xdr:cNvPr>
        <xdr:cNvCxnSpPr/>
      </xdr:nvCxnSpPr>
      <xdr:spPr>
        <a:xfrm rot="5400000" flipV="1">
          <a:off x="3857716" y="47432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474436</xdr:colOff>
      <xdr:row>36</xdr:row>
      <xdr:rowOff>61706</xdr:rowOff>
    </xdr:from>
    <xdr:to>
      <xdr:col>5</xdr:col>
      <xdr:colOff>474437</xdr:colOff>
      <xdr:row>36</xdr:row>
      <xdr:rowOff>220456</xdr:rowOff>
    </xdr:to>
    <xdr:cxnSp macro="">
      <xdr:nvCxnSpPr>
        <xdr:cNvPr id="186" name="Straight Arrow Connector 185">
          <a:extLst>
            <a:ext uri="{FF2B5EF4-FFF2-40B4-BE49-F238E27FC236}">
              <a16:creationId xmlns:a16="http://schemas.microsoft.com/office/drawing/2014/main" id="{18A62B4B-18EC-4CBD-883C-D160DD69D873}"/>
            </a:ext>
          </a:extLst>
        </xdr:cNvPr>
        <xdr:cNvCxnSpPr/>
      </xdr:nvCxnSpPr>
      <xdr:spPr>
        <a:xfrm flipV="1">
          <a:off x="6722836" y="3443081"/>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19</xdr:row>
      <xdr:rowOff>155181</xdr:rowOff>
    </xdr:from>
    <xdr:to>
      <xdr:col>5</xdr:col>
      <xdr:colOff>553812</xdr:colOff>
      <xdr:row>19</xdr:row>
      <xdr:rowOff>155182</xdr:rowOff>
    </xdr:to>
    <xdr:cxnSp macro="">
      <xdr:nvCxnSpPr>
        <xdr:cNvPr id="187" name="Straight Arrow Connector 186">
          <a:extLst>
            <a:ext uri="{FF2B5EF4-FFF2-40B4-BE49-F238E27FC236}">
              <a16:creationId xmlns:a16="http://schemas.microsoft.com/office/drawing/2014/main" id="{81A0C56D-F41A-4BA5-B544-679BAB62D756}"/>
            </a:ext>
          </a:extLst>
        </xdr:cNvPr>
        <xdr:cNvCxnSpPr/>
      </xdr:nvCxnSpPr>
      <xdr:spPr>
        <a:xfrm rot="5400000" flipV="1">
          <a:off x="6722836" y="159028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35</xdr:row>
      <xdr:rowOff>124701</xdr:rowOff>
    </xdr:from>
    <xdr:to>
      <xdr:col>5</xdr:col>
      <xdr:colOff>553812</xdr:colOff>
      <xdr:row>35</xdr:row>
      <xdr:rowOff>124702</xdr:rowOff>
    </xdr:to>
    <xdr:cxnSp macro="">
      <xdr:nvCxnSpPr>
        <xdr:cNvPr id="188" name="Straight Arrow Connector 187">
          <a:extLst>
            <a:ext uri="{FF2B5EF4-FFF2-40B4-BE49-F238E27FC236}">
              <a16:creationId xmlns:a16="http://schemas.microsoft.com/office/drawing/2014/main" id="{61EDDBEA-BB38-4A48-AE1B-F63FF5095290}"/>
            </a:ext>
          </a:extLst>
        </xdr:cNvPr>
        <xdr:cNvCxnSpPr/>
      </xdr:nvCxnSpPr>
      <xdr:spPr>
        <a:xfrm rot="5400000" flipV="1">
          <a:off x="6722836" y="1826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20</xdr:row>
      <xdr:rowOff>124701</xdr:rowOff>
    </xdr:from>
    <xdr:to>
      <xdr:col>5</xdr:col>
      <xdr:colOff>553812</xdr:colOff>
      <xdr:row>20</xdr:row>
      <xdr:rowOff>124702</xdr:rowOff>
    </xdr:to>
    <xdr:cxnSp macro="">
      <xdr:nvCxnSpPr>
        <xdr:cNvPr id="189" name="Straight Arrow Connector 188">
          <a:extLst>
            <a:ext uri="{FF2B5EF4-FFF2-40B4-BE49-F238E27FC236}">
              <a16:creationId xmlns:a16="http://schemas.microsoft.com/office/drawing/2014/main" id="{2D170703-1239-46FD-9905-89D6A50739A9}"/>
            </a:ext>
          </a:extLst>
        </xdr:cNvPr>
        <xdr:cNvCxnSpPr/>
      </xdr:nvCxnSpPr>
      <xdr:spPr>
        <a:xfrm rot="5400000" flipV="1">
          <a:off x="6722836" y="2093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21</xdr:row>
      <xdr:rowOff>124701</xdr:rowOff>
    </xdr:from>
    <xdr:to>
      <xdr:col>5</xdr:col>
      <xdr:colOff>553812</xdr:colOff>
      <xdr:row>21</xdr:row>
      <xdr:rowOff>124702</xdr:rowOff>
    </xdr:to>
    <xdr:cxnSp macro="">
      <xdr:nvCxnSpPr>
        <xdr:cNvPr id="190" name="Straight Arrow Connector 189">
          <a:extLst>
            <a:ext uri="{FF2B5EF4-FFF2-40B4-BE49-F238E27FC236}">
              <a16:creationId xmlns:a16="http://schemas.microsoft.com/office/drawing/2014/main" id="{A612F544-3F3E-48F3-92D5-20B1DF3B39FE}"/>
            </a:ext>
          </a:extLst>
        </xdr:cNvPr>
        <xdr:cNvCxnSpPr/>
      </xdr:nvCxnSpPr>
      <xdr:spPr>
        <a:xfrm rot="5400000" flipV="1">
          <a:off x="6722836" y="2359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113</xdr:row>
      <xdr:rowOff>124701</xdr:rowOff>
    </xdr:from>
    <xdr:to>
      <xdr:col>5</xdr:col>
      <xdr:colOff>553812</xdr:colOff>
      <xdr:row>113</xdr:row>
      <xdr:rowOff>124702</xdr:rowOff>
    </xdr:to>
    <xdr:cxnSp macro="">
      <xdr:nvCxnSpPr>
        <xdr:cNvPr id="191" name="Straight Arrow Connector 190">
          <a:extLst>
            <a:ext uri="{FF2B5EF4-FFF2-40B4-BE49-F238E27FC236}">
              <a16:creationId xmlns:a16="http://schemas.microsoft.com/office/drawing/2014/main" id="{E610CE05-AA76-4B43-9576-FA4772C47417}"/>
            </a:ext>
          </a:extLst>
        </xdr:cNvPr>
        <xdr:cNvCxnSpPr/>
      </xdr:nvCxnSpPr>
      <xdr:spPr>
        <a:xfrm rot="5400000" flipV="1">
          <a:off x="6722836" y="2626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44</xdr:row>
      <xdr:rowOff>124701</xdr:rowOff>
    </xdr:from>
    <xdr:to>
      <xdr:col>5</xdr:col>
      <xdr:colOff>553812</xdr:colOff>
      <xdr:row>44</xdr:row>
      <xdr:rowOff>124702</xdr:rowOff>
    </xdr:to>
    <xdr:cxnSp macro="">
      <xdr:nvCxnSpPr>
        <xdr:cNvPr id="192" name="Straight Arrow Connector 191">
          <a:extLst>
            <a:ext uri="{FF2B5EF4-FFF2-40B4-BE49-F238E27FC236}">
              <a16:creationId xmlns:a16="http://schemas.microsoft.com/office/drawing/2014/main" id="{7E0D8919-425D-44EE-8A40-D970474DE761}"/>
            </a:ext>
          </a:extLst>
        </xdr:cNvPr>
        <xdr:cNvCxnSpPr/>
      </xdr:nvCxnSpPr>
      <xdr:spPr>
        <a:xfrm rot="5400000" flipV="1">
          <a:off x="6722836" y="2893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395061</xdr:colOff>
      <xdr:row>101</xdr:row>
      <xdr:rowOff>124701</xdr:rowOff>
    </xdr:from>
    <xdr:to>
      <xdr:col>5</xdr:col>
      <xdr:colOff>553812</xdr:colOff>
      <xdr:row>101</xdr:row>
      <xdr:rowOff>124702</xdr:rowOff>
    </xdr:to>
    <xdr:cxnSp macro="">
      <xdr:nvCxnSpPr>
        <xdr:cNvPr id="193" name="Straight Arrow Connector 192">
          <a:extLst>
            <a:ext uri="{FF2B5EF4-FFF2-40B4-BE49-F238E27FC236}">
              <a16:creationId xmlns:a16="http://schemas.microsoft.com/office/drawing/2014/main" id="{36ABED9F-25C1-413B-8EED-B8A8BD781CFD}"/>
            </a:ext>
          </a:extLst>
        </xdr:cNvPr>
        <xdr:cNvCxnSpPr/>
      </xdr:nvCxnSpPr>
      <xdr:spPr>
        <a:xfrm rot="5400000" flipV="1">
          <a:off x="6722836" y="3160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70</xdr:row>
      <xdr:rowOff>124701</xdr:rowOff>
    </xdr:from>
    <xdr:to>
      <xdr:col>5</xdr:col>
      <xdr:colOff>546192</xdr:colOff>
      <xdr:row>70</xdr:row>
      <xdr:rowOff>124702</xdr:rowOff>
    </xdr:to>
    <xdr:cxnSp macro="">
      <xdr:nvCxnSpPr>
        <xdr:cNvPr id="194" name="Straight Arrow Connector 193">
          <a:extLst>
            <a:ext uri="{FF2B5EF4-FFF2-40B4-BE49-F238E27FC236}">
              <a16:creationId xmlns:a16="http://schemas.microsoft.com/office/drawing/2014/main" id="{5346FA31-7AD1-4437-91E3-EC5E4DAEB0F1}"/>
            </a:ext>
          </a:extLst>
        </xdr:cNvPr>
        <xdr:cNvCxnSpPr/>
      </xdr:nvCxnSpPr>
      <xdr:spPr>
        <a:xfrm rot="5400000" flipV="1">
          <a:off x="6715216" y="3693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111</xdr:row>
      <xdr:rowOff>124701</xdr:rowOff>
    </xdr:from>
    <xdr:to>
      <xdr:col>5</xdr:col>
      <xdr:colOff>546192</xdr:colOff>
      <xdr:row>111</xdr:row>
      <xdr:rowOff>124702</xdr:rowOff>
    </xdr:to>
    <xdr:cxnSp macro="">
      <xdr:nvCxnSpPr>
        <xdr:cNvPr id="195" name="Straight Arrow Connector 194">
          <a:extLst>
            <a:ext uri="{FF2B5EF4-FFF2-40B4-BE49-F238E27FC236}">
              <a16:creationId xmlns:a16="http://schemas.microsoft.com/office/drawing/2014/main" id="{C44D6787-876E-4747-8B86-78C748E2EDC3}"/>
            </a:ext>
          </a:extLst>
        </xdr:cNvPr>
        <xdr:cNvCxnSpPr/>
      </xdr:nvCxnSpPr>
      <xdr:spPr>
        <a:xfrm rot="5400000" flipV="1">
          <a:off x="6715216" y="4226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112</xdr:row>
      <xdr:rowOff>124701</xdr:rowOff>
    </xdr:from>
    <xdr:to>
      <xdr:col>5</xdr:col>
      <xdr:colOff>546192</xdr:colOff>
      <xdr:row>112</xdr:row>
      <xdr:rowOff>124702</xdr:rowOff>
    </xdr:to>
    <xdr:cxnSp macro="">
      <xdr:nvCxnSpPr>
        <xdr:cNvPr id="196" name="Straight Arrow Connector 195">
          <a:extLst>
            <a:ext uri="{FF2B5EF4-FFF2-40B4-BE49-F238E27FC236}">
              <a16:creationId xmlns:a16="http://schemas.microsoft.com/office/drawing/2014/main" id="{104AA576-D1A3-4334-9370-E2B931DF8846}"/>
            </a:ext>
          </a:extLst>
        </xdr:cNvPr>
        <xdr:cNvCxnSpPr/>
      </xdr:nvCxnSpPr>
      <xdr:spPr>
        <a:xfrm rot="5400000" flipV="1">
          <a:off x="6715216" y="4493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34</xdr:row>
      <xdr:rowOff>124701</xdr:rowOff>
    </xdr:from>
    <xdr:to>
      <xdr:col>5</xdr:col>
      <xdr:colOff>546192</xdr:colOff>
      <xdr:row>34</xdr:row>
      <xdr:rowOff>124702</xdr:rowOff>
    </xdr:to>
    <xdr:cxnSp macro="">
      <xdr:nvCxnSpPr>
        <xdr:cNvPr id="197" name="Straight Arrow Connector 196">
          <a:extLst>
            <a:ext uri="{FF2B5EF4-FFF2-40B4-BE49-F238E27FC236}">
              <a16:creationId xmlns:a16="http://schemas.microsoft.com/office/drawing/2014/main" id="{4D9365C5-7921-4FBA-AE6E-5D3DF34A6093}"/>
            </a:ext>
          </a:extLst>
        </xdr:cNvPr>
        <xdr:cNvCxnSpPr/>
      </xdr:nvCxnSpPr>
      <xdr:spPr>
        <a:xfrm rot="5400000" flipV="1">
          <a:off x="6715216" y="4760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114</xdr:row>
      <xdr:rowOff>124701</xdr:rowOff>
    </xdr:from>
    <xdr:to>
      <xdr:col>5</xdr:col>
      <xdr:colOff>546192</xdr:colOff>
      <xdr:row>114</xdr:row>
      <xdr:rowOff>124702</xdr:rowOff>
    </xdr:to>
    <xdr:cxnSp macro="">
      <xdr:nvCxnSpPr>
        <xdr:cNvPr id="198" name="Straight Arrow Connector 197">
          <a:extLst>
            <a:ext uri="{FF2B5EF4-FFF2-40B4-BE49-F238E27FC236}">
              <a16:creationId xmlns:a16="http://schemas.microsoft.com/office/drawing/2014/main" id="{869B8C46-217C-4BA9-80A1-E8B635908ADD}"/>
            </a:ext>
          </a:extLst>
        </xdr:cNvPr>
        <xdr:cNvCxnSpPr/>
      </xdr:nvCxnSpPr>
      <xdr:spPr>
        <a:xfrm rot="5400000" flipV="1">
          <a:off x="6715216" y="5026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116</xdr:row>
      <xdr:rowOff>124701</xdr:rowOff>
    </xdr:from>
    <xdr:to>
      <xdr:col>5</xdr:col>
      <xdr:colOff>546192</xdr:colOff>
      <xdr:row>116</xdr:row>
      <xdr:rowOff>124702</xdr:rowOff>
    </xdr:to>
    <xdr:cxnSp macro="">
      <xdr:nvCxnSpPr>
        <xdr:cNvPr id="199" name="Straight Arrow Connector 198">
          <a:extLst>
            <a:ext uri="{FF2B5EF4-FFF2-40B4-BE49-F238E27FC236}">
              <a16:creationId xmlns:a16="http://schemas.microsoft.com/office/drawing/2014/main" id="{FD06DEE1-C293-47E5-8C69-346BE2D6DF34}"/>
            </a:ext>
          </a:extLst>
        </xdr:cNvPr>
        <xdr:cNvCxnSpPr/>
      </xdr:nvCxnSpPr>
      <xdr:spPr>
        <a:xfrm rot="5400000" flipV="1">
          <a:off x="6715216" y="5560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117</xdr:row>
      <xdr:rowOff>124701</xdr:rowOff>
    </xdr:from>
    <xdr:to>
      <xdr:col>5</xdr:col>
      <xdr:colOff>546192</xdr:colOff>
      <xdr:row>117</xdr:row>
      <xdr:rowOff>124702</xdr:rowOff>
    </xdr:to>
    <xdr:cxnSp macro="">
      <xdr:nvCxnSpPr>
        <xdr:cNvPr id="200" name="Straight Arrow Connector 199">
          <a:extLst>
            <a:ext uri="{FF2B5EF4-FFF2-40B4-BE49-F238E27FC236}">
              <a16:creationId xmlns:a16="http://schemas.microsoft.com/office/drawing/2014/main" id="{83BBCA6C-F8B2-4E2C-990B-7993C9C1D3ED}"/>
            </a:ext>
          </a:extLst>
        </xdr:cNvPr>
        <xdr:cNvCxnSpPr/>
      </xdr:nvCxnSpPr>
      <xdr:spPr>
        <a:xfrm rot="5400000" flipV="1">
          <a:off x="6715216" y="5827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84</xdr:row>
      <xdr:rowOff>124701</xdr:rowOff>
    </xdr:from>
    <xdr:to>
      <xdr:col>5</xdr:col>
      <xdr:colOff>546192</xdr:colOff>
      <xdr:row>84</xdr:row>
      <xdr:rowOff>124702</xdr:rowOff>
    </xdr:to>
    <xdr:cxnSp macro="">
      <xdr:nvCxnSpPr>
        <xdr:cNvPr id="201" name="Straight Arrow Connector 200">
          <a:extLst>
            <a:ext uri="{FF2B5EF4-FFF2-40B4-BE49-F238E27FC236}">
              <a16:creationId xmlns:a16="http://schemas.microsoft.com/office/drawing/2014/main" id="{0CA8AC55-3B24-4854-8F7E-24CDFD496612}"/>
            </a:ext>
          </a:extLst>
        </xdr:cNvPr>
        <xdr:cNvCxnSpPr/>
      </xdr:nvCxnSpPr>
      <xdr:spPr>
        <a:xfrm rot="5400000" flipV="1">
          <a:off x="6715216" y="60937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118</xdr:row>
      <xdr:rowOff>124701</xdr:rowOff>
    </xdr:from>
    <xdr:to>
      <xdr:col>5</xdr:col>
      <xdr:colOff>546192</xdr:colOff>
      <xdr:row>118</xdr:row>
      <xdr:rowOff>124702</xdr:rowOff>
    </xdr:to>
    <xdr:cxnSp macro="">
      <xdr:nvCxnSpPr>
        <xdr:cNvPr id="202" name="Straight Arrow Connector 201">
          <a:extLst>
            <a:ext uri="{FF2B5EF4-FFF2-40B4-BE49-F238E27FC236}">
              <a16:creationId xmlns:a16="http://schemas.microsoft.com/office/drawing/2014/main" id="{F1DE0D48-3A43-43FB-AC56-98268044B840}"/>
            </a:ext>
          </a:extLst>
        </xdr:cNvPr>
        <xdr:cNvCxnSpPr/>
      </xdr:nvCxnSpPr>
      <xdr:spPr>
        <a:xfrm rot="5400000" flipV="1">
          <a:off x="6715216" y="6360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4</xdr:row>
      <xdr:rowOff>124701</xdr:rowOff>
    </xdr:from>
    <xdr:to>
      <xdr:col>5</xdr:col>
      <xdr:colOff>546192</xdr:colOff>
      <xdr:row>4</xdr:row>
      <xdr:rowOff>124702</xdr:rowOff>
    </xdr:to>
    <xdr:cxnSp macro="">
      <xdr:nvCxnSpPr>
        <xdr:cNvPr id="203" name="Straight Arrow Connector 202">
          <a:extLst>
            <a:ext uri="{FF2B5EF4-FFF2-40B4-BE49-F238E27FC236}">
              <a16:creationId xmlns:a16="http://schemas.microsoft.com/office/drawing/2014/main" id="{9240F56E-B220-4AB1-B593-ABF39D221935}"/>
            </a:ext>
          </a:extLst>
        </xdr:cNvPr>
        <xdr:cNvCxnSpPr/>
      </xdr:nvCxnSpPr>
      <xdr:spPr>
        <a:xfrm rot="5400000" flipV="1">
          <a:off x="6715216" y="6627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119</xdr:row>
      <xdr:rowOff>124701</xdr:rowOff>
    </xdr:from>
    <xdr:to>
      <xdr:col>5</xdr:col>
      <xdr:colOff>546192</xdr:colOff>
      <xdr:row>119</xdr:row>
      <xdr:rowOff>124702</xdr:rowOff>
    </xdr:to>
    <xdr:cxnSp macro="">
      <xdr:nvCxnSpPr>
        <xdr:cNvPr id="204" name="Straight Arrow Connector 203">
          <a:extLst>
            <a:ext uri="{FF2B5EF4-FFF2-40B4-BE49-F238E27FC236}">
              <a16:creationId xmlns:a16="http://schemas.microsoft.com/office/drawing/2014/main" id="{0025820F-68F8-4149-A24E-C1488B11FEC3}"/>
            </a:ext>
          </a:extLst>
        </xdr:cNvPr>
        <xdr:cNvCxnSpPr/>
      </xdr:nvCxnSpPr>
      <xdr:spPr>
        <a:xfrm rot="5400000" flipV="1">
          <a:off x="6715216" y="6893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120</xdr:row>
      <xdr:rowOff>124701</xdr:rowOff>
    </xdr:from>
    <xdr:to>
      <xdr:col>5</xdr:col>
      <xdr:colOff>546192</xdr:colOff>
      <xdr:row>120</xdr:row>
      <xdr:rowOff>124702</xdr:rowOff>
    </xdr:to>
    <xdr:cxnSp macro="">
      <xdr:nvCxnSpPr>
        <xdr:cNvPr id="205" name="Straight Arrow Connector 204">
          <a:extLst>
            <a:ext uri="{FF2B5EF4-FFF2-40B4-BE49-F238E27FC236}">
              <a16:creationId xmlns:a16="http://schemas.microsoft.com/office/drawing/2014/main" id="{AC886826-6EAE-4485-8F7B-88CE7E7DC98E}"/>
            </a:ext>
          </a:extLst>
        </xdr:cNvPr>
        <xdr:cNvCxnSpPr/>
      </xdr:nvCxnSpPr>
      <xdr:spPr>
        <a:xfrm rot="5400000" flipV="1">
          <a:off x="6715216" y="7427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121</xdr:row>
      <xdr:rowOff>124701</xdr:rowOff>
    </xdr:from>
    <xdr:to>
      <xdr:col>5</xdr:col>
      <xdr:colOff>546192</xdr:colOff>
      <xdr:row>121</xdr:row>
      <xdr:rowOff>124702</xdr:rowOff>
    </xdr:to>
    <xdr:cxnSp macro="">
      <xdr:nvCxnSpPr>
        <xdr:cNvPr id="206" name="Straight Arrow Connector 205">
          <a:extLst>
            <a:ext uri="{FF2B5EF4-FFF2-40B4-BE49-F238E27FC236}">
              <a16:creationId xmlns:a16="http://schemas.microsoft.com/office/drawing/2014/main" id="{8A73FBEB-400C-43E6-A2AC-050C201F7365}"/>
            </a:ext>
          </a:extLst>
        </xdr:cNvPr>
        <xdr:cNvCxnSpPr/>
      </xdr:nvCxnSpPr>
      <xdr:spPr>
        <a:xfrm rot="5400000" flipV="1">
          <a:off x="6715216" y="7693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196</xdr:row>
      <xdr:rowOff>124701</xdr:rowOff>
    </xdr:from>
    <xdr:to>
      <xdr:col>5</xdr:col>
      <xdr:colOff>546192</xdr:colOff>
      <xdr:row>196</xdr:row>
      <xdr:rowOff>124702</xdr:rowOff>
    </xdr:to>
    <xdr:cxnSp macro="">
      <xdr:nvCxnSpPr>
        <xdr:cNvPr id="207" name="Straight Arrow Connector 206">
          <a:extLst>
            <a:ext uri="{FF2B5EF4-FFF2-40B4-BE49-F238E27FC236}">
              <a16:creationId xmlns:a16="http://schemas.microsoft.com/office/drawing/2014/main" id="{C3786E95-108D-4534-9871-346456FEC244}"/>
            </a:ext>
          </a:extLst>
        </xdr:cNvPr>
        <xdr:cNvCxnSpPr/>
      </xdr:nvCxnSpPr>
      <xdr:spPr>
        <a:xfrm rot="5400000" flipV="1">
          <a:off x="6715216" y="7960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122</xdr:row>
      <xdr:rowOff>124701</xdr:rowOff>
    </xdr:from>
    <xdr:to>
      <xdr:col>5</xdr:col>
      <xdr:colOff>546192</xdr:colOff>
      <xdr:row>122</xdr:row>
      <xdr:rowOff>124702</xdr:rowOff>
    </xdr:to>
    <xdr:cxnSp macro="">
      <xdr:nvCxnSpPr>
        <xdr:cNvPr id="208" name="Straight Arrow Connector 207">
          <a:extLst>
            <a:ext uri="{FF2B5EF4-FFF2-40B4-BE49-F238E27FC236}">
              <a16:creationId xmlns:a16="http://schemas.microsoft.com/office/drawing/2014/main" id="{3493F43B-6AD0-41D5-8401-1FE14DD57EB8}"/>
            </a:ext>
          </a:extLst>
        </xdr:cNvPr>
        <xdr:cNvCxnSpPr/>
      </xdr:nvCxnSpPr>
      <xdr:spPr>
        <a:xfrm rot="5400000" flipV="1">
          <a:off x="6715216" y="8227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37</xdr:row>
      <xdr:rowOff>124701</xdr:rowOff>
    </xdr:from>
    <xdr:to>
      <xdr:col>5</xdr:col>
      <xdr:colOff>546192</xdr:colOff>
      <xdr:row>37</xdr:row>
      <xdr:rowOff>124702</xdr:rowOff>
    </xdr:to>
    <xdr:cxnSp macro="">
      <xdr:nvCxnSpPr>
        <xdr:cNvPr id="209" name="Straight Arrow Connector 208">
          <a:extLst>
            <a:ext uri="{FF2B5EF4-FFF2-40B4-BE49-F238E27FC236}">
              <a16:creationId xmlns:a16="http://schemas.microsoft.com/office/drawing/2014/main" id="{333B3E04-C6DD-4774-8F33-83EADB5EF405}"/>
            </a:ext>
          </a:extLst>
        </xdr:cNvPr>
        <xdr:cNvCxnSpPr/>
      </xdr:nvCxnSpPr>
      <xdr:spPr>
        <a:xfrm rot="5400000" flipV="1">
          <a:off x="6715216" y="84940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xdr:row>
      <xdr:rowOff>124701</xdr:rowOff>
    </xdr:from>
    <xdr:to>
      <xdr:col>5</xdr:col>
      <xdr:colOff>546192</xdr:colOff>
      <xdr:row>6</xdr:row>
      <xdr:rowOff>124702</xdr:rowOff>
    </xdr:to>
    <xdr:cxnSp macro="">
      <xdr:nvCxnSpPr>
        <xdr:cNvPr id="210" name="Straight Arrow Connector 209">
          <a:extLst>
            <a:ext uri="{FF2B5EF4-FFF2-40B4-BE49-F238E27FC236}">
              <a16:creationId xmlns:a16="http://schemas.microsoft.com/office/drawing/2014/main" id="{01AB293E-2F44-451E-969D-4DCAE5177EA9}"/>
            </a:ext>
          </a:extLst>
        </xdr:cNvPr>
        <xdr:cNvCxnSpPr/>
      </xdr:nvCxnSpPr>
      <xdr:spPr>
        <a:xfrm rot="5400000" flipV="1">
          <a:off x="6715216" y="9027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123</xdr:row>
      <xdr:rowOff>124701</xdr:rowOff>
    </xdr:from>
    <xdr:to>
      <xdr:col>5</xdr:col>
      <xdr:colOff>546192</xdr:colOff>
      <xdr:row>123</xdr:row>
      <xdr:rowOff>124702</xdr:rowOff>
    </xdr:to>
    <xdr:cxnSp macro="">
      <xdr:nvCxnSpPr>
        <xdr:cNvPr id="211" name="Straight Arrow Connector 210">
          <a:extLst>
            <a:ext uri="{FF2B5EF4-FFF2-40B4-BE49-F238E27FC236}">
              <a16:creationId xmlns:a16="http://schemas.microsoft.com/office/drawing/2014/main" id="{31F604AC-83E6-45E5-8E85-D49184B5CD8E}"/>
            </a:ext>
          </a:extLst>
        </xdr:cNvPr>
        <xdr:cNvCxnSpPr/>
      </xdr:nvCxnSpPr>
      <xdr:spPr>
        <a:xfrm rot="5400000" flipV="1">
          <a:off x="6715216" y="9294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22</xdr:row>
      <xdr:rowOff>124701</xdr:rowOff>
    </xdr:from>
    <xdr:to>
      <xdr:col>5</xdr:col>
      <xdr:colOff>546192</xdr:colOff>
      <xdr:row>22</xdr:row>
      <xdr:rowOff>124702</xdr:rowOff>
    </xdr:to>
    <xdr:cxnSp macro="">
      <xdr:nvCxnSpPr>
        <xdr:cNvPr id="212" name="Straight Arrow Connector 211">
          <a:extLst>
            <a:ext uri="{FF2B5EF4-FFF2-40B4-BE49-F238E27FC236}">
              <a16:creationId xmlns:a16="http://schemas.microsoft.com/office/drawing/2014/main" id="{E677C86B-5EB9-463A-A194-EFE56AF46050}"/>
            </a:ext>
          </a:extLst>
        </xdr:cNvPr>
        <xdr:cNvCxnSpPr/>
      </xdr:nvCxnSpPr>
      <xdr:spPr>
        <a:xfrm rot="5400000" flipV="1">
          <a:off x="6715216" y="9560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124</xdr:row>
      <xdr:rowOff>124701</xdr:rowOff>
    </xdr:from>
    <xdr:to>
      <xdr:col>5</xdr:col>
      <xdr:colOff>546192</xdr:colOff>
      <xdr:row>124</xdr:row>
      <xdr:rowOff>124702</xdr:rowOff>
    </xdr:to>
    <xdr:cxnSp macro="">
      <xdr:nvCxnSpPr>
        <xdr:cNvPr id="213" name="Straight Arrow Connector 212">
          <a:extLst>
            <a:ext uri="{FF2B5EF4-FFF2-40B4-BE49-F238E27FC236}">
              <a16:creationId xmlns:a16="http://schemas.microsoft.com/office/drawing/2014/main" id="{67D2B4AC-966F-48D8-93BA-57427D147841}"/>
            </a:ext>
          </a:extLst>
        </xdr:cNvPr>
        <xdr:cNvCxnSpPr/>
      </xdr:nvCxnSpPr>
      <xdr:spPr>
        <a:xfrm rot="5400000" flipV="1">
          <a:off x="6715216" y="9827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125</xdr:row>
      <xdr:rowOff>124701</xdr:rowOff>
    </xdr:from>
    <xdr:to>
      <xdr:col>5</xdr:col>
      <xdr:colOff>546192</xdr:colOff>
      <xdr:row>125</xdr:row>
      <xdr:rowOff>124702</xdr:rowOff>
    </xdr:to>
    <xdr:cxnSp macro="">
      <xdr:nvCxnSpPr>
        <xdr:cNvPr id="214" name="Straight Arrow Connector 213">
          <a:extLst>
            <a:ext uri="{FF2B5EF4-FFF2-40B4-BE49-F238E27FC236}">
              <a16:creationId xmlns:a16="http://schemas.microsoft.com/office/drawing/2014/main" id="{4AA8EA48-E15C-43F0-905F-91DDA0AC9732}"/>
            </a:ext>
          </a:extLst>
        </xdr:cNvPr>
        <xdr:cNvCxnSpPr/>
      </xdr:nvCxnSpPr>
      <xdr:spPr>
        <a:xfrm rot="5400000" flipV="1">
          <a:off x="6715216" y="10094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23</xdr:row>
      <xdr:rowOff>124701</xdr:rowOff>
    </xdr:from>
    <xdr:to>
      <xdr:col>5</xdr:col>
      <xdr:colOff>546192</xdr:colOff>
      <xdr:row>23</xdr:row>
      <xdr:rowOff>124702</xdr:rowOff>
    </xdr:to>
    <xdr:cxnSp macro="">
      <xdr:nvCxnSpPr>
        <xdr:cNvPr id="215" name="Straight Arrow Connector 214">
          <a:extLst>
            <a:ext uri="{FF2B5EF4-FFF2-40B4-BE49-F238E27FC236}">
              <a16:creationId xmlns:a16="http://schemas.microsoft.com/office/drawing/2014/main" id="{B9FD1E3D-2F58-4718-9F89-420C4A2FC846}"/>
            </a:ext>
          </a:extLst>
        </xdr:cNvPr>
        <xdr:cNvCxnSpPr/>
      </xdr:nvCxnSpPr>
      <xdr:spPr>
        <a:xfrm rot="5400000" flipV="1">
          <a:off x="6715216" y="10360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111</xdr:row>
      <xdr:rowOff>124701</xdr:rowOff>
    </xdr:from>
    <xdr:to>
      <xdr:col>5</xdr:col>
      <xdr:colOff>546192</xdr:colOff>
      <xdr:row>111</xdr:row>
      <xdr:rowOff>124702</xdr:rowOff>
    </xdr:to>
    <xdr:cxnSp macro="">
      <xdr:nvCxnSpPr>
        <xdr:cNvPr id="216" name="Straight Arrow Connector 215">
          <a:extLst>
            <a:ext uri="{FF2B5EF4-FFF2-40B4-BE49-F238E27FC236}">
              <a16:creationId xmlns:a16="http://schemas.microsoft.com/office/drawing/2014/main" id="{64AF7995-B210-4663-96DD-B0DB01FA7FC7}"/>
            </a:ext>
          </a:extLst>
        </xdr:cNvPr>
        <xdr:cNvCxnSpPr/>
      </xdr:nvCxnSpPr>
      <xdr:spPr>
        <a:xfrm rot="5400000" flipV="1">
          <a:off x="6715216" y="4226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116</xdr:row>
      <xdr:rowOff>124701</xdr:rowOff>
    </xdr:from>
    <xdr:to>
      <xdr:col>5</xdr:col>
      <xdr:colOff>546192</xdr:colOff>
      <xdr:row>116</xdr:row>
      <xdr:rowOff>124702</xdr:rowOff>
    </xdr:to>
    <xdr:cxnSp macro="">
      <xdr:nvCxnSpPr>
        <xdr:cNvPr id="217" name="Straight Arrow Connector 216">
          <a:extLst>
            <a:ext uri="{FF2B5EF4-FFF2-40B4-BE49-F238E27FC236}">
              <a16:creationId xmlns:a16="http://schemas.microsoft.com/office/drawing/2014/main" id="{2048A1FA-5575-49A4-A1F5-A095B9AEC2EA}"/>
            </a:ext>
          </a:extLst>
        </xdr:cNvPr>
        <xdr:cNvCxnSpPr/>
      </xdr:nvCxnSpPr>
      <xdr:spPr>
        <a:xfrm rot="5400000" flipV="1">
          <a:off x="6715216" y="55603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120</xdr:row>
      <xdr:rowOff>124701</xdr:rowOff>
    </xdr:from>
    <xdr:to>
      <xdr:col>5</xdr:col>
      <xdr:colOff>546192</xdr:colOff>
      <xdr:row>120</xdr:row>
      <xdr:rowOff>124702</xdr:rowOff>
    </xdr:to>
    <xdr:cxnSp macro="">
      <xdr:nvCxnSpPr>
        <xdr:cNvPr id="218" name="Straight Arrow Connector 217">
          <a:extLst>
            <a:ext uri="{FF2B5EF4-FFF2-40B4-BE49-F238E27FC236}">
              <a16:creationId xmlns:a16="http://schemas.microsoft.com/office/drawing/2014/main" id="{1FCAB569-6D67-4571-87A5-23C36A0906F5}"/>
            </a:ext>
          </a:extLst>
        </xdr:cNvPr>
        <xdr:cNvCxnSpPr/>
      </xdr:nvCxnSpPr>
      <xdr:spPr>
        <a:xfrm rot="5400000" flipV="1">
          <a:off x="6715216" y="74272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xdr:row>
      <xdr:rowOff>124701</xdr:rowOff>
    </xdr:from>
    <xdr:to>
      <xdr:col>5</xdr:col>
      <xdr:colOff>546192</xdr:colOff>
      <xdr:row>6</xdr:row>
      <xdr:rowOff>124702</xdr:rowOff>
    </xdr:to>
    <xdr:cxnSp macro="">
      <xdr:nvCxnSpPr>
        <xdr:cNvPr id="219" name="Straight Arrow Connector 218">
          <a:extLst>
            <a:ext uri="{FF2B5EF4-FFF2-40B4-BE49-F238E27FC236}">
              <a16:creationId xmlns:a16="http://schemas.microsoft.com/office/drawing/2014/main" id="{569B3AF5-9E87-4157-AB0F-B5F895DD5F3E}"/>
            </a:ext>
          </a:extLst>
        </xdr:cNvPr>
        <xdr:cNvCxnSpPr/>
      </xdr:nvCxnSpPr>
      <xdr:spPr>
        <a:xfrm rot="5400000" flipV="1">
          <a:off x="6715216" y="9027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198</xdr:row>
      <xdr:rowOff>33131</xdr:rowOff>
    </xdr:from>
    <xdr:to>
      <xdr:col>5</xdr:col>
      <xdr:colOff>463827</xdr:colOff>
      <xdr:row>198</xdr:row>
      <xdr:rowOff>191881</xdr:rowOff>
    </xdr:to>
    <xdr:cxnSp macro="">
      <xdr:nvCxnSpPr>
        <xdr:cNvPr id="220" name="Straight Arrow Connector 219">
          <a:extLst>
            <a:ext uri="{FF2B5EF4-FFF2-40B4-BE49-F238E27FC236}">
              <a16:creationId xmlns:a16="http://schemas.microsoft.com/office/drawing/2014/main" id="{DE2DCDFF-1763-477B-9DC4-C32549339719}"/>
            </a:ext>
          </a:extLst>
        </xdr:cNvPr>
        <xdr:cNvCxnSpPr/>
      </xdr:nvCxnSpPr>
      <xdr:spPr>
        <a:xfrm flipV="1">
          <a:off x="6712226" y="10615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204</xdr:row>
      <xdr:rowOff>33131</xdr:rowOff>
    </xdr:from>
    <xdr:to>
      <xdr:col>5</xdr:col>
      <xdr:colOff>463827</xdr:colOff>
      <xdr:row>204</xdr:row>
      <xdr:rowOff>191881</xdr:rowOff>
    </xdr:to>
    <xdr:cxnSp macro="">
      <xdr:nvCxnSpPr>
        <xdr:cNvPr id="221" name="Straight Arrow Connector 220">
          <a:extLst>
            <a:ext uri="{FF2B5EF4-FFF2-40B4-BE49-F238E27FC236}">
              <a16:creationId xmlns:a16="http://schemas.microsoft.com/office/drawing/2014/main" id="{955AE3E9-0D8B-4B81-A0B7-C1A845A0E66E}"/>
            </a:ext>
          </a:extLst>
        </xdr:cNvPr>
        <xdr:cNvCxnSpPr/>
      </xdr:nvCxnSpPr>
      <xdr:spPr>
        <a:xfrm flipV="1">
          <a:off x="6712226" y="15149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49</xdr:row>
      <xdr:rowOff>33131</xdr:rowOff>
    </xdr:from>
    <xdr:to>
      <xdr:col>5</xdr:col>
      <xdr:colOff>463827</xdr:colOff>
      <xdr:row>49</xdr:row>
      <xdr:rowOff>191881</xdr:rowOff>
    </xdr:to>
    <xdr:cxnSp macro="">
      <xdr:nvCxnSpPr>
        <xdr:cNvPr id="222" name="Straight Arrow Connector 221">
          <a:extLst>
            <a:ext uri="{FF2B5EF4-FFF2-40B4-BE49-F238E27FC236}">
              <a16:creationId xmlns:a16="http://schemas.microsoft.com/office/drawing/2014/main" id="{773CBA01-3308-48A2-A35A-B16A4D75760D}"/>
            </a:ext>
          </a:extLst>
        </xdr:cNvPr>
        <xdr:cNvCxnSpPr/>
      </xdr:nvCxnSpPr>
      <xdr:spPr>
        <a:xfrm flipV="1">
          <a:off x="6712226" y="19149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66</xdr:row>
      <xdr:rowOff>33131</xdr:rowOff>
    </xdr:from>
    <xdr:to>
      <xdr:col>5</xdr:col>
      <xdr:colOff>463827</xdr:colOff>
      <xdr:row>66</xdr:row>
      <xdr:rowOff>191881</xdr:rowOff>
    </xdr:to>
    <xdr:cxnSp macro="">
      <xdr:nvCxnSpPr>
        <xdr:cNvPr id="223" name="Straight Arrow Connector 222">
          <a:extLst>
            <a:ext uri="{FF2B5EF4-FFF2-40B4-BE49-F238E27FC236}">
              <a16:creationId xmlns:a16="http://schemas.microsoft.com/office/drawing/2014/main" id="{3787A8AE-133F-4AA3-B5DA-5347ACC25543}"/>
            </a:ext>
          </a:extLst>
        </xdr:cNvPr>
        <xdr:cNvCxnSpPr/>
      </xdr:nvCxnSpPr>
      <xdr:spPr>
        <a:xfrm flipV="1">
          <a:off x="6712226" y="202166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62</xdr:row>
      <xdr:rowOff>33131</xdr:rowOff>
    </xdr:from>
    <xdr:to>
      <xdr:col>5</xdr:col>
      <xdr:colOff>463827</xdr:colOff>
      <xdr:row>62</xdr:row>
      <xdr:rowOff>191881</xdr:rowOff>
    </xdr:to>
    <xdr:cxnSp macro="">
      <xdr:nvCxnSpPr>
        <xdr:cNvPr id="224" name="Straight Arrow Connector 223">
          <a:extLst>
            <a:ext uri="{FF2B5EF4-FFF2-40B4-BE49-F238E27FC236}">
              <a16:creationId xmlns:a16="http://schemas.microsoft.com/office/drawing/2014/main" id="{0B7F2A90-4FFD-48C4-BDBE-589A92FEFBF0}"/>
            </a:ext>
          </a:extLst>
        </xdr:cNvPr>
        <xdr:cNvCxnSpPr/>
      </xdr:nvCxnSpPr>
      <xdr:spPr>
        <a:xfrm flipV="1">
          <a:off x="6712226" y="20483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76</xdr:row>
      <xdr:rowOff>33131</xdr:rowOff>
    </xdr:from>
    <xdr:to>
      <xdr:col>5</xdr:col>
      <xdr:colOff>463827</xdr:colOff>
      <xdr:row>76</xdr:row>
      <xdr:rowOff>191881</xdr:rowOff>
    </xdr:to>
    <xdr:cxnSp macro="">
      <xdr:nvCxnSpPr>
        <xdr:cNvPr id="225" name="Straight Arrow Connector 224">
          <a:extLst>
            <a:ext uri="{FF2B5EF4-FFF2-40B4-BE49-F238E27FC236}">
              <a16:creationId xmlns:a16="http://schemas.microsoft.com/office/drawing/2014/main" id="{3055928D-64D0-4351-B80B-803325993074}"/>
            </a:ext>
          </a:extLst>
        </xdr:cNvPr>
        <xdr:cNvCxnSpPr/>
      </xdr:nvCxnSpPr>
      <xdr:spPr>
        <a:xfrm flipV="1">
          <a:off x="6712226" y="21816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205</xdr:row>
      <xdr:rowOff>33131</xdr:rowOff>
    </xdr:from>
    <xdr:to>
      <xdr:col>5</xdr:col>
      <xdr:colOff>463827</xdr:colOff>
      <xdr:row>205</xdr:row>
      <xdr:rowOff>191881</xdr:rowOff>
    </xdr:to>
    <xdr:cxnSp macro="">
      <xdr:nvCxnSpPr>
        <xdr:cNvPr id="226" name="Straight Arrow Connector 225">
          <a:extLst>
            <a:ext uri="{FF2B5EF4-FFF2-40B4-BE49-F238E27FC236}">
              <a16:creationId xmlns:a16="http://schemas.microsoft.com/office/drawing/2014/main" id="{39E4C4BE-CC2F-4909-96CD-0486BFD11267}"/>
            </a:ext>
          </a:extLst>
        </xdr:cNvPr>
        <xdr:cNvCxnSpPr/>
      </xdr:nvCxnSpPr>
      <xdr:spPr>
        <a:xfrm flipV="1">
          <a:off x="6712226" y="223502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7</xdr:row>
      <xdr:rowOff>33131</xdr:rowOff>
    </xdr:from>
    <xdr:to>
      <xdr:col>5</xdr:col>
      <xdr:colOff>463827</xdr:colOff>
      <xdr:row>7</xdr:row>
      <xdr:rowOff>191881</xdr:rowOff>
    </xdr:to>
    <xdr:cxnSp macro="">
      <xdr:nvCxnSpPr>
        <xdr:cNvPr id="227" name="Straight Arrow Connector 226">
          <a:extLst>
            <a:ext uri="{FF2B5EF4-FFF2-40B4-BE49-F238E27FC236}">
              <a16:creationId xmlns:a16="http://schemas.microsoft.com/office/drawing/2014/main" id="{4B3C4698-2426-4444-A245-C2A2CC7FA2DF}"/>
            </a:ext>
          </a:extLst>
        </xdr:cNvPr>
        <xdr:cNvCxnSpPr/>
      </xdr:nvCxnSpPr>
      <xdr:spPr>
        <a:xfrm flipV="1">
          <a:off x="6712226" y="234170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126</xdr:row>
      <xdr:rowOff>33131</xdr:rowOff>
    </xdr:from>
    <xdr:to>
      <xdr:col>5</xdr:col>
      <xdr:colOff>463827</xdr:colOff>
      <xdr:row>126</xdr:row>
      <xdr:rowOff>191881</xdr:rowOff>
    </xdr:to>
    <xdr:cxnSp macro="">
      <xdr:nvCxnSpPr>
        <xdr:cNvPr id="228" name="Straight Arrow Connector 227">
          <a:extLst>
            <a:ext uri="{FF2B5EF4-FFF2-40B4-BE49-F238E27FC236}">
              <a16:creationId xmlns:a16="http://schemas.microsoft.com/office/drawing/2014/main" id="{278AB0AA-907A-49AF-833B-0BAA5FDF59B9}"/>
            </a:ext>
          </a:extLst>
        </xdr:cNvPr>
        <xdr:cNvCxnSpPr/>
      </xdr:nvCxnSpPr>
      <xdr:spPr>
        <a:xfrm flipV="1">
          <a:off x="6712226" y="242171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8</xdr:row>
      <xdr:rowOff>33131</xdr:rowOff>
    </xdr:from>
    <xdr:to>
      <xdr:col>5</xdr:col>
      <xdr:colOff>463827</xdr:colOff>
      <xdr:row>8</xdr:row>
      <xdr:rowOff>191881</xdr:rowOff>
    </xdr:to>
    <xdr:cxnSp macro="">
      <xdr:nvCxnSpPr>
        <xdr:cNvPr id="229" name="Straight Arrow Connector 228">
          <a:extLst>
            <a:ext uri="{FF2B5EF4-FFF2-40B4-BE49-F238E27FC236}">
              <a16:creationId xmlns:a16="http://schemas.microsoft.com/office/drawing/2014/main" id="{F5021F9B-888B-4DCE-A44B-85EA2457F85C}"/>
            </a:ext>
          </a:extLst>
        </xdr:cNvPr>
        <xdr:cNvCxnSpPr/>
      </xdr:nvCxnSpPr>
      <xdr:spPr>
        <a:xfrm flipV="1">
          <a:off x="6712226" y="24750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137</xdr:row>
      <xdr:rowOff>33131</xdr:rowOff>
    </xdr:from>
    <xdr:to>
      <xdr:col>5</xdr:col>
      <xdr:colOff>463827</xdr:colOff>
      <xdr:row>137</xdr:row>
      <xdr:rowOff>191881</xdr:rowOff>
    </xdr:to>
    <xdr:cxnSp macro="">
      <xdr:nvCxnSpPr>
        <xdr:cNvPr id="230" name="Straight Arrow Connector 229">
          <a:extLst>
            <a:ext uri="{FF2B5EF4-FFF2-40B4-BE49-F238E27FC236}">
              <a16:creationId xmlns:a16="http://schemas.microsoft.com/office/drawing/2014/main" id="{8C526365-531F-4A8A-BD1E-FCD822804CB3}"/>
            </a:ext>
          </a:extLst>
        </xdr:cNvPr>
        <xdr:cNvCxnSpPr/>
      </xdr:nvCxnSpPr>
      <xdr:spPr>
        <a:xfrm flipV="1">
          <a:off x="6712226" y="25817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141</xdr:row>
      <xdr:rowOff>33131</xdr:rowOff>
    </xdr:from>
    <xdr:to>
      <xdr:col>5</xdr:col>
      <xdr:colOff>463827</xdr:colOff>
      <xdr:row>141</xdr:row>
      <xdr:rowOff>191881</xdr:rowOff>
    </xdr:to>
    <xdr:cxnSp macro="">
      <xdr:nvCxnSpPr>
        <xdr:cNvPr id="231" name="Straight Arrow Connector 230">
          <a:extLst>
            <a:ext uri="{FF2B5EF4-FFF2-40B4-BE49-F238E27FC236}">
              <a16:creationId xmlns:a16="http://schemas.microsoft.com/office/drawing/2014/main" id="{73889E2E-EC6C-4914-AE2B-592CC5192B1B}"/>
            </a:ext>
          </a:extLst>
        </xdr:cNvPr>
        <xdr:cNvCxnSpPr/>
      </xdr:nvCxnSpPr>
      <xdr:spPr>
        <a:xfrm flipV="1">
          <a:off x="6712226" y="27150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142</xdr:row>
      <xdr:rowOff>33131</xdr:rowOff>
    </xdr:from>
    <xdr:to>
      <xdr:col>5</xdr:col>
      <xdr:colOff>463827</xdr:colOff>
      <xdr:row>142</xdr:row>
      <xdr:rowOff>191881</xdr:rowOff>
    </xdr:to>
    <xdr:cxnSp macro="">
      <xdr:nvCxnSpPr>
        <xdr:cNvPr id="232" name="Straight Arrow Connector 231">
          <a:extLst>
            <a:ext uri="{FF2B5EF4-FFF2-40B4-BE49-F238E27FC236}">
              <a16:creationId xmlns:a16="http://schemas.microsoft.com/office/drawing/2014/main" id="{5D4E1634-CFB0-4757-8CB7-21BCCAD9AD09}"/>
            </a:ext>
          </a:extLst>
        </xdr:cNvPr>
        <xdr:cNvCxnSpPr/>
      </xdr:nvCxnSpPr>
      <xdr:spPr>
        <a:xfrm flipV="1">
          <a:off x="6712226" y="274175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148</xdr:row>
      <xdr:rowOff>33131</xdr:rowOff>
    </xdr:from>
    <xdr:to>
      <xdr:col>5</xdr:col>
      <xdr:colOff>463827</xdr:colOff>
      <xdr:row>148</xdr:row>
      <xdr:rowOff>191881</xdr:rowOff>
    </xdr:to>
    <xdr:cxnSp macro="">
      <xdr:nvCxnSpPr>
        <xdr:cNvPr id="233" name="Straight Arrow Connector 232">
          <a:extLst>
            <a:ext uri="{FF2B5EF4-FFF2-40B4-BE49-F238E27FC236}">
              <a16:creationId xmlns:a16="http://schemas.microsoft.com/office/drawing/2014/main" id="{A47D05CB-79CE-4B40-B5CB-CA9F19C813BA}"/>
            </a:ext>
          </a:extLst>
        </xdr:cNvPr>
        <xdr:cNvCxnSpPr/>
      </xdr:nvCxnSpPr>
      <xdr:spPr>
        <a:xfrm flipV="1">
          <a:off x="6712226" y="29284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150</xdr:row>
      <xdr:rowOff>33131</xdr:rowOff>
    </xdr:from>
    <xdr:to>
      <xdr:col>5</xdr:col>
      <xdr:colOff>463827</xdr:colOff>
      <xdr:row>150</xdr:row>
      <xdr:rowOff>191881</xdr:rowOff>
    </xdr:to>
    <xdr:cxnSp macro="">
      <xdr:nvCxnSpPr>
        <xdr:cNvPr id="234" name="Straight Arrow Connector 233">
          <a:extLst>
            <a:ext uri="{FF2B5EF4-FFF2-40B4-BE49-F238E27FC236}">
              <a16:creationId xmlns:a16="http://schemas.microsoft.com/office/drawing/2014/main" id="{C449DA16-F1D5-4783-AFFC-3E0AB24E142F}"/>
            </a:ext>
          </a:extLst>
        </xdr:cNvPr>
        <xdr:cNvCxnSpPr/>
      </xdr:nvCxnSpPr>
      <xdr:spPr>
        <a:xfrm flipV="1">
          <a:off x="6712226" y="298178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153</xdr:row>
      <xdr:rowOff>33131</xdr:rowOff>
    </xdr:from>
    <xdr:to>
      <xdr:col>5</xdr:col>
      <xdr:colOff>463827</xdr:colOff>
      <xdr:row>153</xdr:row>
      <xdr:rowOff>191881</xdr:rowOff>
    </xdr:to>
    <xdr:cxnSp macro="">
      <xdr:nvCxnSpPr>
        <xdr:cNvPr id="235" name="Straight Arrow Connector 234">
          <a:extLst>
            <a:ext uri="{FF2B5EF4-FFF2-40B4-BE49-F238E27FC236}">
              <a16:creationId xmlns:a16="http://schemas.microsoft.com/office/drawing/2014/main" id="{42615CAA-2202-4CB9-AAB0-33135AB42288}"/>
            </a:ext>
          </a:extLst>
        </xdr:cNvPr>
        <xdr:cNvCxnSpPr/>
      </xdr:nvCxnSpPr>
      <xdr:spPr>
        <a:xfrm flipV="1">
          <a:off x="6712226" y="31151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86</xdr:row>
      <xdr:rowOff>33131</xdr:rowOff>
    </xdr:from>
    <xdr:to>
      <xdr:col>5</xdr:col>
      <xdr:colOff>463827</xdr:colOff>
      <xdr:row>86</xdr:row>
      <xdr:rowOff>191881</xdr:rowOff>
    </xdr:to>
    <xdr:cxnSp macro="">
      <xdr:nvCxnSpPr>
        <xdr:cNvPr id="236" name="Straight Arrow Connector 235">
          <a:extLst>
            <a:ext uri="{FF2B5EF4-FFF2-40B4-BE49-F238E27FC236}">
              <a16:creationId xmlns:a16="http://schemas.microsoft.com/office/drawing/2014/main" id="{0B19DC10-9CC0-4DB1-AA28-C66C0E3F71F4}"/>
            </a:ext>
          </a:extLst>
        </xdr:cNvPr>
        <xdr:cNvCxnSpPr/>
      </xdr:nvCxnSpPr>
      <xdr:spPr>
        <a:xfrm flipV="1">
          <a:off x="6712226" y="338183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17</xdr:row>
      <xdr:rowOff>33131</xdr:rowOff>
    </xdr:from>
    <xdr:to>
      <xdr:col>5</xdr:col>
      <xdr:colOff>463827</xdr:colOff>
      <xdr:row>17</xdr:row>
      <xdr:rowOff>191881</xdr:rowOff>
    </xdr:to>
    <xdr:cxnSp macro="">
      <xdr:nvCxnSpPr>
        <xdr:cNvPr id="237" name="Straight Arrow Connector 236">
          <a:extLst>
            <a:ext uri="{FF2B5EF4-FFF2-40B4-BE49-F238E27FC236}">
              <a16:creationId xmlns:a16="http://schemas.microsoft.com/office/drawing/2014/main" id="{3C952F3A-194C-4A61-B0D1-5F9FF2C00774}"/>
            </a:ext>
          </a:extLst>
        </xdr:cNvPr>
        <xdr:cNvCxnSpPr/>
      </xdr:nvCxnSpPr>
      <xdr:spPr>
        <a:xfrm flipV="1">
          <a:off x="6712226" y="356852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160</xdr:row>
      <xdr:rowOff>33131</xdr:rowOff>
    </xdr:from>
    <xdr:to>
      <xdr:col>5</xdr:col>
      <xdr:colOff>463827</xdr:colOff>
      <xdr:row>160</xdr:row>
      <xdr:rowOff>191881</xdr:rowOff>
    </xdr:to>
    <xdr:cxnSp macro="">
      <xdr:nvCxnSpPr>
        <xdr:cNvPr id="238" name="Straight Arrow Connector 237">
          <a:extLst>
            <a:ext uri="{FF2B5EF4-FFF2-40B4-BE49-F238E27FC236}">
              <a16:creationId xmlns:a16="http://schemas.microsoft.com/office/drawing/2014/main" id="{43873635-96E7-45A7-814E-977529E90FDB}"/>
            </a:ext>
          </a:extLst>
        </xdr:cNvPr>
        <xdr:cNvCxnSpPr/>
      </xdr:nvCxnSpPr>
      <xdr:spPr>
        <a:xfrm flipV="1">
          <a:off x="6712226" y="367520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161</xdr:row>
      <xdr:rowOff>33131</xdr:rowOff>
    </xdr:from>
    <xdr:to>
      <xdr:col>5</xdr:col>
      <xdr:colOff>463827</xdr:colOff>
      <xdr:row>161</xdr:row>
      <xdr:rowOff>191881</xdr:rowOff>
    </xdr:to>
    <xdr:cxnSp macro="">
      <xdr:nvCxnSpPr>
        <xdr:cNvPr id="239" name="Straight Arrow Connector 238">
          <a:extLst>
            <a:ext uri="{FF2B5EF4-FFF2-40B4-BE49-F238E27FC236}">
              <a16:creationId xmlns:a16="http://schemas.microsoft.com/office/drawing/2014/main" id="{51DC11BC-3ED9-4DE4-A25C-4939550F53EB}"/>
            </a:ext>
          </a:extLst>
        </xdr:cNvPr>
        <xdr:cNvCxnSpPr/>
      </xdr:nvCxnSpPr>
      <xdr:spPr>
        <a:xfrm flipV="1">
          <a:off x="6712226" y="370187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463826</xdr:colOff>
      <xdr:row>162</xdr:row>
      <xdr:rowOff>33131</xdr:rowOff>
    </xdr:from>
    <xdr:to>
      <xdr:col>5</xdr:col>
      <xdr:colOff>463827</xdr:colOff>
      <xdr:row>162</xdr:row>
      <xdr:rowOff>191881</xdr:rowOff>
    </xdr:to>
    <xdr:cxnSp macro="">
      <xdr:nvCxnSpPr>
        <xdr:cNvPr id="240" name="Straight Arrow Connector 239">
          <a:extLst>
            <a:ext uri="{FF2B5EF4-FFF2-40B4-BE49-F238E27FC236}">
              <a16:creationId xmlns:a16="http://schemas.microsoft.com/office/drawing/2014/main" id="{74CBE85B-47AE-4BD7-8789-7738EEE12B75}"/>
            </a:ext>
          </a:extLst>
        </xdr:cNvPr>
        <xdr:cNvCxnSpPr/>
      </xdr:nvCxnSpPr>
      <xdr:spPr>
        <a:xfrm flipV="1">
          <a:off x="6712226" y="3728540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56</xdr:row>
      <xdr:rowOff>124698</xdr:rowOff>
    </xdr:from>
    <xdr:to>
      <xdr:col>5</xdr:col>
      <xdr:colOff>546192</xdr:colOff>
      <xdr:row>56</xdr:row>
      <xdr:rowOff>124699</xdr:rowOff>
    </xdr:to>
    <xdr:cxnSp macro="">
      <xdr:nvCxnSpPr>
        <xdr:cNvPr id="241" name="Straight Arrow Connector 240">
          <a:extLst>
            <a:ext uri="{FF2B5EF4-FFF2-40B4-BE49-F238E27FC236}">
              <a16:creationId xmlns:a16="http://schemas.microsoft.com/office/drawing/2014/main" id="{4E8FB95D-E295-4021-AE96-B065CFFFAD5A}"/>
            </a:ext>
          </a:extLst>
        </xdr:cNvPr>
        <xdr:cNvCxnSpPr/>
      </xdr:nvCxnSpPr>
      <xdr:spPr>
        <a:xfrm rot="5400000" flipV="1">
          <a:off x="6715216" y="10894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57</xdr:row>
      <xdr:rowOff>124698</xdr:rowOff>
    </xdr:from>
    <xdr:to>
      <xdr:col>5</xdr:col>
      <xdr:colOff>546192</xdr:colOff>
      <xdr:row>57</xdr:row>
      <xdr:rowOff>124699</xdr:rowOff>
    </xdr:to>
    <xdr:cxnSp macro="">
      <xdr:nvCxnSpPr>
        <xdr:cNvPr id="242" name="Straight Arrow Connector 241">
          <a:extLst>
            <a:ext uri="{FF2B5EF4-FFF2-40B4-BE49-F238E27FC236}">
              <a16:creationId xmlns:a16="http://schemas.microsoft.com/office/drawing/2014/main" id="{BF4C9779-3900-4B6F-86E3-333002C66C0E}"/>
            </a:ext>
          </a:extLst>
        </xdr:cNvPr>
        <xdr:cNvCxnSpPr/>
      </xdr:nvCxnSpPr>
      <xdr:spPr>
        <a:xfrm rot="5400000" flipV="1">
          <a:off x="6715216" y="11160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59</xdr:row>
      <xdr:rowOff>124698</xdr:rowOff>
    </xdr:from>
    <xdr:to>
      <xdr:col>5</xdr:col>
      <xdr:colOff>546192</xdr:colOff>
      <xdr:row>59</xdr:row>
      <xdr:rowOff>124699</xdr:rowOff>
    </xdr:to>
    <xdr:cxnSp macro="">
      <xdr:nvCxnSpPr>
        <xdr:cNvPr id="243" name="Straight Arrow Connector 242">
          <a:extLst>
            <a:ext uri="{FF2B5EF4-FFF2-40B4-BE49-F238E27FC236}">
              <a16:creationId xmlns:a16="http://schemas.microsoft.com/office/drawing/2014/main" id="{297106E9-6587-499E-AA8B-53C093EFE12F}"/>
            </a:ext>
          </a:extLst>
        </xdr:cNvPr>
        <xdr:cNvCxnSpPr/>
      </xdr:nvCxnSpPr>
      <xdr:spPr>
        <a:xfrm rot="5400000" flipV="1">
          <a:off x="6715216" y="11427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130</xdr:row>
      <xdr:rowOff>124698</xdr:rowOff>
    </xdr:from>
    <xdr:to>
      <xdr:col>5</xdr:col>
      <xdr:colOff>546192</xdr:colOff>
      <xdr:row>130</xdr:row>
      <xdr:rowOff>124699</xdr:rowOff>
    </xdr:to>
    <xdr:cxnSp macro="">
      <xdr:nvCxnSpPr>
        <xdr:cNvPr id="244" name="Straight Arrow Connector 243">
          <a:extLst>
            <a:ext uri="{FF2B5EF4-FFF2-40B4-BE49-F238E27FC236}">
              <a16:creationId xmlns:a16="http://schemas.microsoft.com/office/drawing/2014/main" id="{D84B9049-B349-455F-B107-2A5CD07FEF95}"/>
            </a:ext>
          </a:extLst>
        </xdr:cNvPr>
        <xdr:cNvCxnSpPr/>
      </xdr:nvCxnSpPr>
      <xdr:spPr>
        <a:xfrm rot="5400000" flipV="1">
          <a:off x="6715216" y="11961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26</xdr:row>
      <xdr:rowOff>124698</xdr:rowOff>
    </xdr:from>
    <xdr:to>
      <xdr:col>5</xdr:col>
      <xdr:colOff>546192</xdr:colOff>
      <xdr:row>26</xdr:row>
      <xdr:rowOff>124699</xdr:rowOff>
    </xdr:to>
    <xdr:cxnSp macro="">
      <xdr:nvCxnSpPr>
        <xdr:cNvPr id="245" name="Straight Arrow Connector 244">
          <a:extLst>
            <a:ext uri="{FF2B5EF4-FFF2-40B4-BE49-F238E27FC236}">
              <a16:creationId xmlns:a16="http://schemas.microsoft.com/office/drawing/2014/main" id="{B8AC4921-8C46-4F98-BA8A-1D14E9A73156}"/>
            </a:ext>
          </a:extLst>
        </xdr:cNvPr>
        <xdr:cNvCxnSpPr/>
      </xdr:nvCxnSpPr>
      <xdr:spPr>
        <a:xfrm rot="5400000" flipV="1">
          <a:off x="6715216" y="12227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132</xdr:row>
      <xdr:rowOff>124698</xdr:rowOff>
    </xdr:from>
    <xdr:to>
      <xdr:col>5</xdr:col>
      <xdr:colOff>546192</xdr:colOff>
      <xdr:row>132</xdr:row>
      <xdr:rowOff>124699</xdr:rowOff>
    </xdr:to>
    <xdr:cxnSp macro="">
      <xdr:nvCxnSpPr>
        <xdr:cNvPr id="246" name="Straight Arrow Connector 245">
          <a:extLst>
            <a:ext uri="{FF2B5EF4-FFF2-40B4-BE49-F238E27FC236}">
              <a16:creationId xmlns:a16="http://schemas.microsoft.com/office/drawing/2014/main" id="{6733C8B4-8D2F-4C13-A5A4-33480B41378C}"/>
            </a:ext>
          </a:extLst>
        </xdr:cNvPr>
        <xdr:cNvCxnSpPr/>
      </xdr:nvCxnSpPr>
      <xdr:spPr>
        <a:xfrm rot="5400000" flipV="1">
          <a:off x="6715216" y="12761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60</xdr:row>
      <xdr:rowOff>124698</xdr:rowOff>
    </xdr:from>
    <xdr:to>
      <xdr:col>5</xdr:col>
      <xdr:colOff>546192</xdr:colOff>
      <xdr:row>60</xdr:row>
      <xdr:rowOff>124699</xdr:rowOff>
    </xdr:to>
    <xdr:cxnSp macro="">
      <xdr:nvCxnSpPr>
        <xdr:cNvPr id="247" name="Straight Arrow Connector 246">
          <a:extLst>
            <a:ext uri="{FF2B5EF4-FFF2-40B4-BE49-F238E27FC236}">
              <a16:creationId xmlns:a16="http://schemas.microsoft.com/office/drawing/2014/main" id="{6DDBB807-0D5B-49C3-8546-3ED4A3AA7286}"/>
            </a:ext>
          </a:extLst>
        </xdr:cNvPr>
        <xdr:cNvCxnSpPr/>
      </xdr:nvCxnSpPr>
      <xdr:spPr>
        <a:xfrm rot="5400000" flipV="1">
          <a:off x="6715216" y="13027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63</xdr:row>
      <xdr:rowOff>124698</xdr:rowOff>
    </xdr:from>
    <xdr:to>
      <xdr:col>5</xdr:col>
      <xdr:colOff>546192</xdr:colOff>
      <xdr:row>63</xdr:row>
      <xdr:rowOff>124699</xdr:rowOff>
    </xdr:to>
    <xdr:cxnSp macro="">
      <xdr:nvCxnSpPr>
        <xdr:cNvPr id="248" name="Straight Arrow Connector 247">
          <a:extLst>
            <a:ext uri="{FF2B5EF4-FFF2-40B4-BE49-F238E27FC236}">
              <a16:creationId xmlns:a16="http://schemas.microsoft.com/office/drawing/2014/main" id="{60FAF8CF-EC7B-4F13-8E4F-6C0D37F02440}"/>
            </a:ext>
          </a:extLst>
        </xdr:cNvPr>
        <xdr:cNvCxnSpPr/>
      </xdr:nvCxnSpPr>
      <xdr:spPr>
        <a:xfrm rot="5400000" flipV="1">
          <a:off x="6715216" y="13294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103</xdr:row>
      <xdr:rowOff>124698</xdr:rowOff>
    </xdr:from>
    <xdr:to>
      <xdr:col>5</xdr:col>
      <xdr:colOff>546192</xdr:colOff>
      <xdr:row>103</xdr:row>
      <xdr:rowOff>124699</xdr:rowOff>
    </xdr:to>
    <xdr:cxnSp macro="">
      <xdr:nvCxnSpPr>
        <xdr:cNvPr id="249" name="Straight Arrow Connector 248">
          <a:extLst>
            <a:ext uri="{FF2B5EF4-FFF2-40B4-BE49-F238E27FC236}">
              <a16:creationId xmlns:a16="http://schemas.microsoft.com/office/drawing/2014/main" id="{A3D34F51-FB5A-4160-8992-32DFDD3EF36E}"/>
            </a:ext>
          </a:extLst>
        </xdr:cNvPr>
        <xdr:cNvCxnSpPr/>
      </xdr:nvCxnSpPr>
      <xdr:spPr>
        <a:xfrm rot="5400000" flipV="1">
          <a:off x="6715216" y="13561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131</xdr:row>
      <xdr:rowOff>124698</xdr:rowOff>
    </xdr:from>
    <xdr:to>
      <xdr:col>5</xdr:col>
      <xdr:colOff>546192</xdr:colOff>
      <xdr:row>131</xdr:row>
      <xdr:rowOff>124699</xdr:rowOff>
    </xdr:to>
    <xdr:cxnSp macro="">
      <xdr:nvCxnSpPr>
        <xdr:cNvPr id="250" name="Straight Arrow Connector 249">
          <a:extLst>
            <a:ext uri="{FF2B5EF4-FFF2-40B4-BE49-F238E27FC236}">
              <a16:creationId xmlns:a16="http://schemas.microsoft.com/office/drawing/2014/main" id="{3B042AA5-44AA-4F12-9836-3B07C2EDE3CD}"/>
            </a:ext>
          </a:extLst>
        </xdr:cNvPr>
        <xdr:cNvCxnSpPr/>
      </xdr:nvCxnSpPr>
      <xdr:spPr>
        <a:xfrm rot="5400000" flipV="1">
          <a:off x="6715216" y="13827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10</xdr:row>
      <xdr:rowOff>124698</xdr:rowOff>
    </xdr:from>
    <xdr:to>
      <xdr:col>5</xdr:col>
      <xdr:colOff>546192</xdr:colOff>
      <xdr:row>10</xdr:row>
      <xdr:rowOff>124699</xdr:rowOff>
    </xdr:to>
    <xdr:cxnSp macro="">
      <xdr:nvCxnSpPr>
        <xdr:cNvPr id="251" name="Straight Arrow Connector 250">
          <a:extLst>
            <a:ext uri="{FF2B5EF4-FFF2-40B4-BE49-F238E27FC236}">
              <a16:creationId xmlns:a16="http://schemas.microsoft.com/office/drawing/2014/main" id="{B6E58871-7CF9-4131-8F0D-0AA88AB068E8}"/>
            </a:ext>
          </a:extLst>
        </xdr:cNvPr>
        <xdr:cNvCxnSpPr/>
      </xdr:nvCxnSpPr>
      <xdr:spPr>
        <a:xfrm rot="5400000" flipV="1">
          <a:off x="6715216" y="14094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104</xdr:row>
      <xdr:rowOff>124698</xdr:rowOff>
    </xdr:from>
    <xdr:to>
      <xdr:col>5</xdr:col>
      <xdr:colOff>546192</xdr:colOff>
      <xdr:row>104</xdr:row>
      <xdr:rowOff>124699</xdr:rowOff>
    </xdr:to>
    <xdr:cxnSp macro="">
      <xdr:nvCxnSpPr>
        <xdr:cNvPr id="252" name="Straight Arrow Connector 251">
          <a:extLst>
            <a:ext uri="{FF2B5EF4-FFF2-40B4-BE49-F238E27FC236}">
              <a16:creationId xmlns:a16="http://schemas.microsoft.com/office/drawing/2014/main" id="{F39CB314-7F28-4D3E-BCFB-31D1388542D8}"/>
            </a:ext>
          </a:extLst>
        </xdr:cNvPr>
        <xdr:cNvCxnSpPr/>
      </xdr:nvCxnSpPr>
      <xdr:spPr>
        <a:xfrm rot="5400000" flipV="1">
          <a:off x="6715216" y="14361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71</xdr:row>
      <xdr:rowOff>124698</xdr:rowOff>
    </xdr:from>
    <xdr:to>
      <xdr:col>5</xdr:col>
      <xdr:colOff>546192</xdr:colOff>
      <xdr:row>71</xdr:row>
      <xdr:rowOff>124699</xdr:rowOff>
    </xdr:to>
    <xdr:cxnSp macro="">
      <xdr:nvCxnSpPr>
        <xdr:cNvPr id="253" name="Straight Arrow Connector 252">
          <a:extLst>
            <a:ext uri="{FF2B5EF4-FFF2-40B4-BE49-F238E27FC236}">
              <a16:creationId xmlns:a16="http://schemas.microsoft.com/office/drawing/2014/main" id="{23FEE2BD-7963-42B2-B9DF-4260A447032E}"/>
            </a:ext>
          </a:extLst>
        </xdr:cNvPr>
        <xdr:cNvCxnSpPr/>
      </xdr:nvCxnSpPr>
      <xdr:spPr>
        <a:xfrm rot="5400000" flipV="1">
          <a:off x="6715216" y="14628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199</xdr:row>
      <xdr:rowOff>124698</xdr:rowOff>
    </xdr:from>
    <xdr:to>
      <xdr:col>5</xdr:col>
      <xdr:colOff>546192</xdr:colOff>
      <xdr:row>199</xdr:row>
      <xdr:rowOff>124699</xdr:rowOff>
    </xdr:to>
    <xdr:cxnSp macro="">
      <xdr:nvCxnSpPr>
        <xdr:cNvPr id="254" name="Straight Arrow Connector 253">
          <a:extLst>
            <a:ext uri="{FF2B5EF4-FFF2-40B4-BE49-F238E27FC236}">
              <a16:creationId xmlns:a16="http://schemas.microsoft.com/office/drawing/2014/main" id="{A58CCC3E-AF29-4DB7-931F-DE1CB1465066}"/>
            </a:ext>
          </a:extLst>
        </xdr:cNvPr>
        <xdr:cNvCxnSpPr/>
      </xdr:nvCxnSpPr>
      <xdr:spPr>
        <a:xfrm rot="5400000" flipV="1">
          <a:off x="6715216" y="14894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215</xdr:row>
      <xdr:rowOff>124698</xdr:rowOff>
    </xdr:from>
    <xdr:to>
      <xdr:col>5</xdr:col>
      <xdr:colOff>546192</xdr:colOff>
      <xdr:row>215</xdr:row>
      <xdr:rowOff>124699</xdr:rowOff>
    </xdr:to>
    <xdr:cxnSp macro="">
      <xdr:nvCxnSpPr>
        <xdr:cNvPr id="255" name="Straight Arrow Connector 254">
          <a:extLst>
            <a:ext uri="{FF2B5EF4-FFF2-40B4-BE49-F238E27FC236}">
              <a16:creationId xmlns:a16="http://schemas.microsoft.com/office/drawing/2014/main" id="{DF4CFC2B-B56A-4EDC-986F-61B130AB310A}"/>
            </a:ext>
          </a:extLst>
        </xdr:cNvPr>
        <xdr:cNvCxnSpPr/>
      </xdr:nvCxnSpPr>
      <xdr:spPr>
        <a:xfrm rot="5400000" flipV="1">
          <a:off x="6715216" y="15428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28</xdr:row>
      <xdr:rowOff>124698</xdr:rowOff>
    </xdr:from>
    <xdr:to>
      <xdr:col>5</xdr:col>
      <xdr:colOff>546192</xdr:colOff>
      <xdr:row>28</xdr:row>
      <xdr:rowOff>124699</xdr:rowOff>
    </xdr:to>
    <xdr:cxnSp macro="">
      <xdr:nvCxnSpPr>
        <xdr:cNvPr id="256" name="Straight Arrow Connector 255">
          <a:extLst>
            <a:ext uri="{FF2B5EF4-FFF2-40B4-BE49-F238E27FC236}">
              <a16:creationId xmlns:a16="http://schemas.microsoft.com/office/drawing/2014/main" id="{0F416687-2FFA-4BA5-8F16-BFF10486DBF0}"/>
            </a:ext>
          </a:extLst>
        </xdr:cNvPr>
        <xdr:cNvCxnSpPr/>
      </xdr:nvCxnSpPr>
      <xdr:spPr>
        <a:xfrm rot="5400000" flipV="1">
          <a:off x="6715216" y="15961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29</xdr:row>
      <xdr:rowOff>124698</xdr:rowOff>
    </xdr:from>
    <xdr:to>
      <xdr:col>5</xdr:col>
      <xdr:colOff>546192</xdr:colOff>
      <xdr:row>29</xdr:row>
      <xdr:rowOff>124699</xdr:rowOff>
    </xdr:to>
    <xdr:cxnSp macro="">
      <xdr:nvCxnSpPr>
        <xdr:cNvPr id="257" name="Straight Arrow Connector 256">
          <a:extLst>
            <a:ext uri="{FF2B5EF4-FFF2-40B4-BE49-F238E27FC236}">
              <a16:creationId xmlns:a16="http://schemas.microsoft.com/office/drawing/2014/main" id="{B77328BE-00CD-4B06-B1C9-71DF90966378}"/>
            </a:ext>
          </a:extLst>
        </xdr:cNvPr>
        <xdr:cNvCxnSpPr/>
      </xdr:nvCxnSpPr>
      <xdr:spPr>
        <a:xfrm rot="5400000" flipV="1">
          <a:off x="6715216" y="16228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133</xdr:row>
      <xdr:rowOff>124698</xdr:rowOff>
    </xdr:from>
    <xdr:to>
      <xdr:col>5</xdr:col>
      <xdr:colOff>546192</xdr:colOff>
      <xdr:row>133</xdr:row>
      <xdr:rowOff>124699</xdr:rowOff>
    </xdr:to>
    <xdr:cxnSp macro="">
      <xdr:nvCxnSpPr>
        <xdr:cNvPr id="258" name="Straight Arrow Connector 257">
          <a:extLst>
            <a:ext uri="{FF2B5EF4-FFF2-40B4-BE49-F238E27FC236}">
              <a16:creationId xmlns:a16="http://schemas.microsoft.com/office/drawing/2014/main" id="{C4869AE9-8462-4F00-830D-6E14DDF2DA10}"/>
            </a:ext>
          </a:extLst>
        </xdr:cNvPr>
        <xdr:cNvCxnSpPr/>
      </xdr:nvCxnSpPr>
      <xdr:spPr>
        <a:xfrm rot="5400000" flipV="1">
          <a:off x="6715216" y="16494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134</xdr:row>
      <xdr:rowOff>124698</xdr:rowOff>
    </xdr:from>
    <xdr:to>
      <xdr:col>5</xdr:col>
      <xdr:colOff>546192</xdr:colOff>
      <xdr:row>134</xdr:row>
      <xdr:rowOff>124699</xdr:rowOff>
    </xdr:to>
    <xdr:cxnSp macro="">
      <xdr:nvCxnSpPr>
        <xdr:cNvPr id="259" name="Straight Arrow Connector 258">
          <a:extLst>
            <a:ext uri="{FF2B5EF4-FFF2-40B4-BE49-F238E27FC236}">
              <a16:creationId xmlns:a16="http://schemas.microsoft.com/office/drawing/2014/main" id="{AAE506DE-681A-48E2-970F-8E70DA5E39CC}"/>
            </a:ext>
          </a:extLst>
        </xdr:cNvPr>
        <xdr:cNvCxnSpPr/>
      </xdr:nvCxnSpPr>
      <xdr:spPr>
        <a:xfrm rot="5400000" flipV="1">
          <a:off x="6715216" y="16761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135</xdr:row>
      <xdr:rowOff>124698</xdr:rowOff>
    </xdr:from>
    <xdr:to>
      <xdr:col>5</xdr:col>
      <xdr:colOff>546192</xdr:colOff>
      <xdr:row>135</xdr:row>
      <xdr:rowOff>124699</xdr:rowOff>
    </xdr:to>
    <xdr:cxnSp macro="">
      <xdr:nvCxnSpPr>
        <xdr:cNvPr id="260" name="Straight Arrow Connector 259">
          <a:extLst>
            <a:ext uri="{FF2B5EF4-FFF2-40B4-BE49-F238E27FC236}">
              <a16:creationId xmlns:a16="http://schemas.microsoft.com/office/drawing/2014/main" id="{15746FB5-D948-4057-8A82-3E588B162768}"/>
            </a:ext>
          </a:extLst>
        </xdr:cNvPr>
        <xdr:cNvCxnSpPr/>
      </xdr:nvCxnSpPr>
      <xdr:spPr>
        <a:xfrm rot="5400000" flipV="1">
          <a:off x="6715216" y="17028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136</xdr:row>
      <xdr:rowOff>124698</xdr:rowOff>
    </xdr:from>
    <xdr:to>
      <xdr:col>5</xdr:col>
      <xdr:colOff>546192</xdr:colOff>
      <xdr:row>136</xdr:row>
      <xdr:rowOff>124699</xdr:rowOff>
    </xdr:to>
    <xdr:cxnSp macro="">
      <xdr:nvCxnSpPr>
        <xdr:cNvPr id="261" name="Straight Arrow Connector 260">
          <a:extLst>
            <a:ext uri="{FF2B5EF4-FFF2-40B4-BE49-F238E27FC236}">
              <a16:creationId xmlns:a16="http://schemas.microsoft.com/office/drawing/2014/main" id="{B87FFF44-F88F-43A0-BA26-4CD562327F4B}"/>
            </a:ext>
          </a:extLst>
        </xdr:cNvPr>
        <xdr:cNvCxnSpPr/>
      </xdr:nvCxnSpPr>
      <xdr:spPr>
        <a:xfrm rot="5400000" flipV="1">
          <a:off x="6715216" y="17295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24</xdr:row>
      <xdr:rowOff>124698</xdr:rowOff>
    </xdr:from>
    <xdr:to>
      <xdr:col>5</xdr:col>
      <xdr:colOff>546192</xdr:colOff>
      <xdr:row>24</xdr:row>
      <xdr:rowOff>124699</xdr:rowOff>
    </xdr:to>
    <xdr:cxnSp macro="">
      <xdr:nvCxnSpPr>
        <xdr:cNvPr id="262" name="Straight Arrow Connector 261">
          <a:extLst>
            <a:ext uri="{FF2B5EF4-FFF2-40B4-BE49-F238E27FC236}">
              <a16:creationId xmlns:a16="http://schemas.microsoft.com/office/drawing/2014/main" id="{AE33347B-C122-40DD-A883-8B78120F1CB5}"/>
            </a:ext>
          </a:extLst>
        </xdr:cNvPr>
        <xdr:cNvCxnSpPr/>
      </xdr:nvCxnSpPr>
      <xdr:spPr>
        <a:xfrm rot="5400000" flipV="1">
          <a:off x="6715216" y="17561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47</xdr:row>
      <xdr:rowOff>124698</xdr:rowOff>
    </xdr:from>
    <xdr:to>
      <xdr:col>5</xdr:col>
      <xdr:colOff>546192</xdr:colOff>
      <xdr:row>47</xdr:row>
      <xdr:rowOff>124699</xdr:rowOff>
    </xdr:to>
    <xdr:cxnSp macro="">
      <xdr:nvCxnSpPr>
        <xdr:cNvPr id="263" name="Straight Arrow Connector 262">
          <a:extLst>
            <a:ext uri="{FF2B5EF4-FFF2-40B4-BE49-F238E27FC236}">
              <a16:creationId xmlns:a16="http://schemas.microsoft.com/office/drawing/2014/main" id="{B0E1A316-76B7-499C-BDA1-01722F108DE6}"/>
            </a:ext>
          </a:extLst>
        </xdr:cNvPr>
        <xdr:cNvCxnSpPr/>
      </xdr:nvCxnSpPr>
      <xdr:spPr>
        <a:xfrm rot="5400000" flipV="1">
          <a:off x="6715216" y="17828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64</xdr:row>
      <xdr:rowOff>124698</xdr:rowOff>
    </xdr:from>
    <xdr:to>
      <xdr:col>5</xdr:col>
      <xdr:colOff>546192</xdr:colOff>
      <xdr:row>64</xdr:row>
      <xdr:rowOff>124699</xdr:rowOff>
    </xdr:to>
    <xdr:cxnSp macro="">
      <xdr:nvCxnSpPr>
        <xdr:cNvPr id="264" name="Straight Arrow Connector 263">
          <a:extLst>
            <a:ext uri="{FF2B5EF4-FFF2-40B4-BE49-F238E27FC236}">
              <a16:creationId xmlns:a16="http://schemas.microsoft.com/office/drawing/2014/main" id="{8441F24E-07BF-4E14-89A6-0327B8081F04}"/>
            </a:ext>
          </a:extLst>
        </xdr:cNvPr>
        <xdr:cNvCxnSpPr/>
      </xdr:nvCxnSpPr>
      <xdr:spPr>
        <a:xfrm rot="5400000" flipV="1">
          <a:off x="6715216" y="18095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72</xdr:row>
      <xdr:rowOff>124698</xdr:rowOff>
    </xdr:from>
    <xdr:to>
      <xdr:col>5</xdr:col>
      <xdr:colOff>546192</xdr:colOff>
      <xdr:row>72</xdr:row>
      <xdr:rowOff>124699</xdr:rowOff>
    </xdr:to>
    <xdr:cxnSp macro="">
      <xdr:nvCxnSpPr>
        <xdr:cNvPr id="265" name="Straight Arrow Connector 264">
          <a:extLst>
            <a:ext uri="{FF2B5EF4-FFF2-40B4-BE49-F238E27FC236}">
              <a16:creationId xmlns:a16="http://schemas.microsoft.com/office/drawing/2014/main" id="{B5A57A05-357A-46EC-92F0-BF2DFBA76B0B}"/>
            </a:ext>
          </a:extLst>
        </xdr:cNvPr>
        <xdr:cNvCxnSpPr/>
      </xdr:nvCxnSpPr>
      <xdr:spPr>
        <a:xfrm rot="5400000" flipV="1">
          <a:off x="6715216" y="18361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202</xdr:row>
      <xdr:rowOff>124698</xdr:rowOff>
    </xdr:from>
    <xdr:to>
      <xdr:col>5</xdr:col>
      <xdr:colOff>546192</xdr:colOff>
      <xdr:row>202</xdr:row>
      <xdr:rowOff>124699</xdr:rowOff>
    </xdr:to>
    <xdr:cxnSp macro="">
      <xdr:nvCxnSpPr>
        <xdr:cNvPr id="266" name="Straight Arrow Connector 265">
          <a:extLst>
            <a:ext uri="{FF2B5EF4-FFF2-40B4-BE49-F238E27FC236}">
              <a16:creationId xmlns:a16="http://schemas.microsoft.com/office/drawing/2014/main" id="{CB696DC7-B9EF-49AB-A1A5-9AE33004DB3D}"/>
            </a:ext>
          </a:extLst>
        </xdr:cNvPr>
        <xdr:cNvCxnSpPr/>
      </xdr:nvCxnSpPr>
      <xdr:spPr>
        <a:xfrm rot="5400000" flipV="1">
          <a:off x="6715216" y="18628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48</xdr:row>
      <xdr:rowOff>124698</xdr:rowOff>
    </xdr:from>
    <xdr:to>
      <xdr:col>5</xdr:col>
      <xdr:colOff>546192</xdr:colOff>
      <xdr:row>48</xdr:row>
      <xdr:rowOff>124699</xdr:rowOff>
    </xdr:to>
    <xdr:cxnSp macro="">
      <xdr:nvCxnSpPr>
        <xdr:cNvPr id="267" name="Straight Arrow Connector 266">
          <a:extLst>
            <a:ext uri="{FF2B5EF4-FFF2-40B4-BE49-F238E27FC236}">
              <a16:creationId xmlns:a16="http://schemas.microsoft.com/office/drawing/2014/main" id="{B88DB244-59B6-4361-B41E-9F9B9AA666AE}"/>
            </a:ext>
          </a:extLst>
        </xdr:cNvPr>
        <xdr:cNvCxnSpPr/>
      </xdr:nvCxnSpPr>
      <xdr:spPr>
        <a:xfrm rot="5400000" flipV="1">
          <a:off x="6715216" y="18895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50</xdr:row>
      <xdr:rowOff>124698</xdr:rowOff>
    </xdr:from>
    <xdr:to>
      <xdr:col>5</xdr:col>
      <xdr:colOff>546192</xdr:colOff>
      <xdr:row>50</xdr:row>
      <xdr:rowOff>124699</xdr:rowOff>
    </xdr:to>
    <xdr:cxnSp macro="">
      <xdr:nvCxnSpPr>
        <xdr:cNvPr id="268" name="Straight Arrow Connector 267">
          <a:extLst>
            <a:ext uri="{FF2B5EF4-FFF2-40B4-BE49-F238E27FC236}">
              <a16:creationId xmlns:a16="http://schemas.microsoft.com/office/drawing/2014/main" id="{85661A9C-CE0D-464A-9002-AC5265C4E0F1}"/>
            </a:ext>
          </a:extLst>
        </xdr:cNvPr>
        <xdr:cNvCxnSpPr/>
      </xdr:nvCxnSpPr>
      <xdr:spPr>
        <a:xfrm rot="5400000" flipV="1">
          <a:off x="6715216" y="19428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51</xdr:row>
      <xdr:rowOff>124698</xdr:rowOff>
    </xdr:from>
    <xdr:to>
      <xdr:col>5</xdr:col>
      <xdr:colOff>546192</xdr:colOff>
      <xdr:row>51</xdr:row>
      <xdr:rowOff>124699</xdr:rowOff>
    </xdr:to>
    <xdr:cxnSp macro="">
      <xdr:nvCxnSpPr>
        <xdr:cNvPr id="269" name="Straight Arrow Connector 268">
          <a:extLst>
            <a:ext uri="{FF2B5EF4-FFF2-40B4-BE49-F238E27FC236}">
              <a16:creationId xmlns:a16="http://schemas.microsoft.com/office/drawing/2014/main" id="{90F77778-6883-46B0-AA24-A280C9BF67D5}"/>
            </a:ext>
          </a:extLst>
        </xdr:cNvPr>
        <xdr:cNvCxnSpPr/>
      </xdr:nvCxnSpPr>
      <xdr:spPr>
        <a:xfrm rot="5400000" flipV="1">
          <a:off x="6715216" y="19695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65</xdr:row>
      <xdr:rowOff>124698</xdr:rowOff>
    </xdr:from>
    <xdr:to>
      <xdr:col>5</xdr:col>
      <xdr:colOff>546192</xdr:colOff>
      <xdr:row>65</xdr:row>
      <xdr:rowOff>124699</xdr:rowOff>
    </xdr:to>
    <xdr:cxnSp macro="">
      <xdr:nvCxnSpPr>
        <xdr:cNvPr id="270" name="Straight Arrow Connector 269">
          <a:extLst>
            <a:ext uri="{FF2B5EF4-FFF2-40B4-BE49-F238E27FC236}">
              <a16:creationId xmlns:a16="http://schemas.microsoft.com/office/drawing/2014/main" id="{388B4322-B2B4-4B0E-900E-FC41F8106FBB}"/>
            </a:ext>
          </a:extLst>
        </xdr:cNvPr>
        <xdr:cNvCxnSpPr/>
      </xdr:nvCxnSpPr>
      <xdr:spPr>
        <a:xfrm rot="5400000" flipV="1">
          <a:off x="6715216" y="19962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67</xdr:row>
      <xdr:rowOff>124698</xdr:rowOff>
    </xdr:from>
    <xdr:to>
      <xdr:col>5</xdr:col>
      <xdr:colOff>546192</xdr:colOff>
      <xdr:row>67</xdr:row>
      <xdr:rowOff>124699</xdr:rowOff>
    </xdr:to>
    <xdr:cxnSp macro="">
      <xdr:nvCxnSpPr>
        <xdr:cNvPr id="271" name="Straight Arrow Connector 270">
          <a:extLst>
            <a:ext uri="{FF2B5EF4-FFF2-40B4-BE49-F238E27FC236}">
              <a16:creationId xmlns:a16="http://schemas.microsoft.com/office/drawing/2014/main" id="{DB39CA93-BD39-42DA-A98B-7786C4D07682}"/>
            </a:ext>
          </a:extLst>
        </xdr:cNvPr>
        <xdr:cNvCxnSpPr/>
      </xdr:nvCxnSpPr>
      <xdr:spPr>
        <a:xfrm rot="5400000" flipV="1">
          <a:off x="6715216" y="20762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73</xdr:row>
      <xdr:rowOff>124698</xdr:rowOff>
    </xdr:from>
    <xdr:to>
      <xdr:col>5</xdr:col>
      <xdr:colOff>546192</xdr:colOff>
      <xdr:row>73</xdr:row>
      <xdr:rowOff>124699</xdr:rowOff>
    </xdr:to>
    <xdr:cxnSp macro="">
      <xdr:nvCxnSpPr>
        <xdr:cNvPr id="272" name="Straight Arrow Connector 271">
          <a:extLst>
            <a:ext uri="{FF2B5EF4-FFF2-40B4-BE49-F238E27FC236}">
              <a16:creationId xmlns:a16="http://schemas.microsoft.com/office/drawing/2014/main" id="{F04B24CF-96D6-4755-890E-1B323A7C2982}"/>
            </a:ext>
          </a:extLst>
        </xdr:cNvPr>
        <xdr:cNvCxnSpPr/>
      </xdr:nvCxnSpPr>
      <xdr:spPr>
        <a:xfrm rot="5400000" flipV="1">
          <a:off x="6715216" y="21028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74</xdr:row>
      <xdr:rowOff>124698</xdr:rowOff>
    </xdr:from>
    <xdr:to>
      <xdr:col>5</xdr:col>
      <xdr:colOff>546192</xdr:colOff>
      <xdr:row>74</xdr:row>
      <xdr:rowOff>124699</xdr:rowOff>
    </xdr:to>
    <xdr:cxnSp macro="">
      <xdr:nvCxnSpPr>
        <xdr:cNvPr id="273" name="Straight Arrow Connector 272">
          <a:extLst>
            <a:ext uri="{FF2B5EF4-FFF2-40B4-BE49-F238E27FC236}">
              <a16:creationId xmlns:a16="http://schemas.microsoft.com/office/drawing/2014/main" id="{407BBBC6-70DC-41F7-8C21-7EDEB78C5F2F}"/>
            </a:ext>
          </a:extLst>
        </xdr:cNvPr>
        <xdr:cNvCxnSpPr/>
      </xdr:nvCxnSpPr>
      <xdr:spPr>
        <a:xfrm rot="5400000" flipV="1">
          <a:off x="6715216" y="21295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75</xdr:row>
      <xdr:rowOff>124698</xdr:rowOff>
    </xdr:from>
    <xdr:to>
      <xdr:col>5</xdr:col>
      <xdr:colOff>546192</xdr:colOff>
      <xdr:row>75</xdr:row>
      <xdr:rowOff>124699</xdr:rowOff>
    </xdr:to>
    <xdr:cxnSp macro="">
      <xdr:nvCxnSpPr>
        <xdr:cNvPr id="274" name="Straight Arrow Connector 273">
          <a:extLst>
            <a:ext uri="{FF2B5EF4-FFF2-40B4-BE49-F238E27FC236}">
              <a16:creationId xmlns:a16="http://schemas.microsoft.com/office/drawing/2014/main" id="{7616021C-A790-4F01-9F99-DDF280E8878D}"/>
            </a:ext>
          </a:extLst>
        </xdr:cNvPr>
        <xdr:cNvCxnSpPr/>
      </xdr:nvCxnSpPr>
      <xdr:spPr>
        <a:xfrm rot="5400000" flipV="1">
          <a:off x="6715216" y="21562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77</xdr:row>
      <xdr:rowOff>124698</xdr:rowOff>
    </xdr:from>
    <xdr:to>
      <xdr:col>5</xdr:col>
      <xdr:colOff>546192</xdr:colOff>
      <xdr:row>77</xdr:row>
      <xdr:rowOff>124699</xdr:rowOff>
    </xdr:to>
    <xdr:cxnSp macro="">
      <xdr:nvCxnSpPr>
        <xdr:cNvPr id="275" name="Straight Arrow Connector 274">
          <a:extLst>
            <a:ext uri="{FF2B5EF4-FFF2-40B4-BE49-F238E27FC236}">
              <a16:creationId xmlns:a16="http://schemas.microsoft.com/office/drawing/2014/main" id="{304C7C2C-6D52-4B53-8803-558A8A8F1F2A}"/>
            </a:ext>
          </a:extLst>
        </xdr:cNvPr>
        <xdr:cNvCxnSpPr/>
      </xdr:nvCxnSpPr>
      <xdr:spPr>
        <a:xfrm rot="5400000" flipV="1">
          <a:off x="6715216" y="22095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206</xdr:row>
      <xdr:rowOff>124698</xdr:rowOff>
    </xdr:from>
    <xdr:to>
      <xdr:col>5</xdr:col>
      <xdr:colOff>546192</xdr:colOff>
      <xdr:row>206</xdr:row>
      <xdr:rowOff>124699</xdr:rowOff>
    </xdr:to>
    <xdr:cxnSp macro="">
      <xdr:nvCxnSpPr>
        <xdr:cNvPr id="276" name="Straight Arrow Connector 275">
          <a:extLst>
            <a:ext uri="{FF2B5EF4-FFF2-40B4-BE49-F238E27FC236}">
              <a16:creationId xmlns:a16="http://schemas.microsoft.com/office/drawing/2014/main" id="{BAF5A67E-EDD9-48B4-B36E-99623FE2BCF1}"/>
            </a:ext>
          </a:extLst>
        </xdr:cNvPr>
        <xdr:cNvCxnSpPr/>
      </xdr:nvCxnSpPr>
      <xdr:spPr>
        <a:xfrm rot="5400000" flipV="1">
          <a:off x="6715216" y="22629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207</xdr:row>
      <xdr:rowOff>124698</xdr:rowOff>
    </xdr:from>
    <xdr:to>
      <xdr:col>5</xdr:col>
      <xdr:colOff>546192</xdr:colOff>
      <xdr:row>207</xdr:row>
      <xdr:rowOff>124699</xdr:rowOff>
    </xdr:to>
    <xdr:cxnSp macro="">
      <xdr:nvCxnSpPr>
        <xdr:cNvPr id="277" name="Straight Arrow Connector 276">
          <a:extLst>
            <a:ext uri="{FF2B5EF4-FFF2-40B4-BE49-F238E27FC236}">
              <a16:creationId xmlns:a16="http://schemas.microsoft.com/office/drawing/2014/main" id="{01A8CC3A-74BC-4127-B5D0-CABD660AD89C}"/>
            </a:ext>
          </a:extLst>
        </xdr:cNvPr>
        <xdr:cNvCxnSpPr/>
      </xdr:nvCxnSpPr>
      <xdr:spPr>
        <a:xfrm rot="5400000" flipV="1">
          <a:off x="6715216" y="22895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197</xdr:row>
      <xdr:rowOff>124698</xdr:rowOff>
    </xdr:from>
    <xdr:to>
      <xdr:col>5</xdr:col>
      <xdr:colOff>546192</xdr:colOff>
      <xdr:row>197</xdr:row>
      <xdr:rowOff>124699</xdr:rowOff>
    </xdr:to>
    <xdr:cxnSp macro="">
      <xdr:nvCxnSpPr>
        <xdr:cNvPr id="278" name="Straight Arrow Connector 277">
          <a:extLst>
            <a:ext uri="{FF2B5EF4-FFF2-40B4-BE49-F238E27FC236}">
              <a16:creationId xmlns:a16="http://schemas.microsoft.com/office/drawing/2014/main" id="{8E37CF8D-E3A1-4757-8DE6-6675E7BE0988}"/>
            </a:ext>
          </a:extLst>
        </xdr:cNvPr>
        <xdr:cNvCxnSpPr/>
      </xdr:nvCxnSpPr>
      <xdr:spPr>
        <a:xfrm rot="5400000" flipV="1">
          <a:off x="6715216" y="23695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102</xdr:row>
      <xdr:rowOff>124698</xdr:rowOff>
    </xdr:from>
    <xdr:to>
      <xdr:col>5</xdr:col>
      <xdr:colOff>546192</xdr:colOff>
      <xdr:row>102</xdr:row>
      <xdr:rowOff>124699</xdr:rowOff>
    </xdr:to>
    <xdr:cxnSp macro="">
      <xdr:nvCxnSpPr>
        <xdr:cNvPr id="279" name="Straight Arrow Connector 278">
          <a:extLst>
            <a:ext uri="{FF2B5EF4-FFF2-40B4-BE49-F238E27FC236}">
              <a16:creationId xmlns:a16="http://schemas.microsoft.com/office/drawing/2014/main" id="{87956571-F64A-4CB9-B07E-8D08716244B7}"/>
            </a:ext>
          </a:extLst>
        </xdr:cNvPr>
        <xdr:cNvCxnSpPr/>
      </xdr:nvCxnSpPr>
      <xdr:spPr>
        <a:xfrm rot="5400000" flipV="1">
          <a:off x="6715216" y="23962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127</xdr:row>
      <xdr:rowOff>124698</xdr:rowOff>
    </xdr:from>
    <xdr:to>
      <xdr:col>5</xdr:col>
      <xdr:colOff>546192</xdr:colOff>
      <xdr:row>127</xdr:row>
      <xdr:rowOff>124699</xdr:rowOff>
    </xdr:to>
    <xdr:cxnSp macro="">
      <xdr:nvCxnSpPr>
        <xdr:cNvPr id="280" name="Straight Arrow Connector 279">
          <a:extLst>
            <a:ext uri="{FF2B5EF4-FFF2-40B4-BE49-F238E27FC236}">
              <a16:creationId xmlns:a16="http://schemas.microsoft.com/office/drawing/2014/main" id="{4C5EBD82-24A2-4917-8ECC-6824829FEFA1}"/>
            </a:ext>
          </a:extLst>
        </xdr:cNvPr>
        <xdr:cNvCxnSpPr/>
      </xdr:nvCxnSpPr>
      <xdr:spPr>
        <a:xfrm rot="5400000" flipV="1">
          <a:off x="6715216" y="24495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128</xdr:row>
      <xdr:rowOff>124698</xdr:rowOff>
    </xdr:from>
    <xdr:to>
      <xdr:col>5</xdr:col>
      <xdr:colOff>546192</xdr:colOff>
      <xdr:row>128</xdr:row>
      <xdr:rowOff>124699</xdr:rowOff>
    </xdr:to>
    <xdr:cxnSp macro="">
      <xdr:nvCxnSpPr>
        <xdr:cNvPr id="281" name="Straight Arrow Connector 280">
          <a:extLst>
            <a:ext uri="{FF2B5EF4-FFF2-40B4-BE49-F238E27FC236}">
              <a16:creationId xmlns:a16="http://schemas.microsoft.com/office/drawing/2014/main" id="{8BECF9F7-70AE-4D8A-9CF1-5A95735F0B84}"/>
            </a:ext>
          </a:extLst>
        </xdr:cNvPr>
        <xdr:cNvCxnSpPr/>
      </xdr:nvCxnSpPr>
      <xdr:spPr>
        <a:xfrm rot="5400000" flipV="1">
          <a:off x="6715216" y="25029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129</xdr:row>
      <xdr:rowOff>124698</xdr:rowOff>
    </xdr:from>
    <xdr:to>
      <xdr:col>5</xdr:col>
      <xdr:colOff>546192</xdr:colOff>
      <xdr:row>129</xdr:row>
      <xdr:rowOff>124699</xdr:rowOff>
    </xdr:to>
    <xdr:cxnSp macro="">
      <xdr:nvCxnSpPr>
        <xdr:cNvPr id="282" name="Straight Arrow Connector 281">
          <a:extLst>
            <a:ext uri="{FF2B5EF4-FFF2-40B4-BE49-F238E27FC236}">
              <a16:creationId xmlns:a16="http://schemas.microsoft.com/office/drawing/2014/main" id="{7FE790E5-A018-414A-B25A-0870449331C5}"/>
            </a:ext>
          </a:extLst>
        </xdr:cNvPr>
        <xdr:cNvCxnSpPr/>
      </xdr:nvCxnSpPr>
      <xdr:spPr>
        <a:xfrm rot="5400000" flipV="1">
          <a:off x="6715216" y="25562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138</xdr:row>
      <xdr:rowOff>124698</xdr:rowOff>
    </xdr:from>
    <xdr:to>
      <xdr:col>5</xdr:col>
      <xdr:colOff>546192</xdr:colOff>
      <xdr:row>138</xdr:row>
      <xdr:rowOff>124699</xdr:rowOff>
    </xdr:to>
    <xdr:cxnSp macro="">
      <xdr:nvCxnSpPr>
        <xdr:cNvPr id="283" name="Straight Arrow Connector 282">
          <a:extLst>
            <a:ext uri="{FF2B5EF4-FFF2-40B4-BE49-F238E27FC236}">
              <a16:creationId xmlns:a16="http://schemas.microsoft.com/office/drawing/2014/main" id="{9F526C6A-4401-4B8E-ACCA-5C74052B145B}"/>
            </a:ext>
          </a:extLst>
        </xdr:cNvPr>
        <xdr:cNvCxnSpPr/>
      </xdr:nvCxnSpPr>
      <xdr:spPr>
        <a:xfrm rot="5400000" flipV="1">
          <a:off x="6715216" y="26096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139</xdr:row>
      <xdr:rowOff>124698</xdr:rowOff>
    </xdr:from>
    <xdr:to>
      <xdr:col>5</xdr:col>
      <xdr:colOff>546192</xdr:colOff>
      <xdr:row>139</xdr:row>
      <xdr:rowOff>124699</xdr:rowOff>
    </xdr:to>
    <xdr:cxnSp macro="">
      <xdr:nvCxnSpPr>
        <xdr:cNvPr id="284" name="Straight Arrow Connector 283">
          <a:extLst>
            <a:ext uri="{FF2B5EF4-FFF2-40B4-BE49-F238E27FC236}">
              <a16:creationId xmlns:a16="http://schemas.microsoft.com/office/drawing/2014/main" id="{1139C25B-240C-474D-9820-CA0E63B2D917}"/>
            </a:ext>
          </a:extLst>
        </xdr:cNvPr>
        <xdr:cNvCxnSpPr/>
      </xdr:nvCxnSpPr>
      <xdr:spPr>
        <a:xfrm rot="5400000" flipV="1">
          <a:off x="6715216" y="26362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xdr:row>
      <xdr:rowOff>124698</xdr:rowOff>
    </xdr:from>
    <xdr:to>
      <xdr:col>5</xdr:col>
      <xdr:colOff>546192</xdr:colOff>
      <xdr:row>11</xdr:row>
      <xdr:rowOff>124699</xdr:rowOff>
    </xdr:to>
    <xdr:cxnSp macro="">
      <xdr:nvCxnSpPr>
        <xdr:cNvPr id="285" name="Straight Arrow Connector 284">
          <a:extLst>
            <a:ext uri="{FF2B5EF4-FFF2-40B4-BE49-F238E27FC236}">
              <a16:creationId xmlns:a16="http://schemas.microsoft.com/office/drawing/2014/main" id="{754E6D4C-863F-4332-A270-DBCF1E18A25A}"/>
            </a:ext>
          </a:extLst>
        </xdr:cNvPr>
        <xdr:cNvCxnSpPr/>
      </xdr:nvCxnSpPr>
      <xdr:spPr>
        <a:xfrm rot="5400000" flipV="1">
          <a:off x="6715216" y="26896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61</xdr:row>
      <xdr:rowOff>124698</xdr:rowOff>
    </xdr:from>
    <xdr:to>
      <xdr:col>5</xdr:col>
      <xdr:colOff>546192</xdr:colOff>
      <xdr:row>61</xdr:row>
      <xdr:rowOff>124699</xdr:rowOff>
    </xdr:to>
    <xdr:cxnSp macro="">
      <xdr:nvCxnSpPr>
        <xdr:cNvPr id="286" name="Straight Arrow Connector 285">
          <a:extLst>
            <a:ext uri="{FF2B5EF4-FFF2-40B4-BE49-F238E27FC236}">
              <a16:creationId xmlns:a16="http://schemas.microsoft.com/office/drawing/2014/main" id="{2D940C96-BBC5-4781-AC3E-89888D741142}"/>
            </a:ext>
          </a:extLst>
        </xdr:cNvPr>
        <xdr:cNvCxnSpPr/>
      </xdr:nvCxnSpPr>
      <xdr:spPr>
        <a:xfrm rot="5400000" flipV="1">
          <a:off x="6715216" y="27696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143</xdr:row>
      <xdr:rowOff>124698</xdr:rowOff>
    </xdr:from>
    <xdr:to>
      <xdr:col>5</xdr:col>
      <xdr:colOff>546192</xdr:colOff>
      <xdr:row>143</xdr:row>
      <xdr:rowOff>124699</xdr:rowOff>
    </xdr:to>
    <xdr:cxnSp macro="">
      <xdr:nvCxnSpPr>
        <xdr:cNvPr id="287" name="Straight Arrow Connector 286">
          <a:extLst>
            <a:ext uri="{FF2B5EF4-FFF2-40B4-BE49-F238E27FC236}">
              <a16:creationId xmlns:a16="http://schemas.microsoft.com/office/drawing/2014/main" id="{74EE77EE-DF61-4E93-AE38-D633E30791A3}"/>
            </a:ext>
          </a:extLst>
        </xdr:cNvPr>
        <xdr:cNvCxnSpPr/>
      </xdr:nvCxnSpPr>
      <xdr:spPr>
        <a:xfrm rot="5400000" flipV="1">
          <a:off x="6715216" y="27963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145</xdr:row>
      <xdr:rowOff>124698</xdr:rowOff>
    </xdr:from>
    <xdr:to>
      <xdr:col>5</xdr:col>
      <xdr:colOff>546192</xdr:colOff>
      <xdr:row>145</xdr:row>
      <xdr:rowOff>124699</xdr:rowOff>
    </xdr:to>
    <xdr:cxnSp macro="">
      <xdr:nvCxnSpPr>
        <xdr:cNvPr id="288" name="Straight Arrow Connector 287">
          <a:extLst>
            <a:ext uri="{FF2B5EF4-FFF2-40B4-BE49-F238E27FC236}">
              <a16:creationId xmlns:a16="http://schemas.microsoft.com/office/drawing/2014/main" id="{8AA80A62-D5D9-4D13-8BE1-38F76B849FC8}"/>
            </a:ext>
          </a:extLst>
        </xdr:cNvPr>
        <xdr:cNvCxnSpPr/>
      </xdr:nvCxnSpPr>
      <xdr:spPr>
        <a:xfrm rot="5400000" flipV="1">
          <a:off x="6715216" y="28496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146</xdr:row>
      <xdr:rowOff>124698</xdr:rowOff>
    </xdr:from>
    <xdr:to>
      <xdr:col>5</xdr:col>
      <xdr:colOff>546192</xdr:colOff>
      <xdr:row>146</xdr:row>
      <xdr:rowOff>124699</xdr:rowOff>
    </xdr:to>
    <xdr:cxnSp macro="">
      <xdr:nvCxnSpPr>
        <xdr:cNvPr id="289" name="Straight Arrow Connector 288">
          <a:extLst>
            <a:ext uri="{FF2B5EF4-FFF2-40B4-BE49-F238E27FC236}">
              <a16:creationId xmlns:a16="http://schemas.microsoft.com/office/drawing/2014/main" id="{0B350AB4-6226-4B0E-BD55-3E8AE999E22B}"/>
            </a:ext>
          </a:extLst>
        </xdr:cNvPr>
        <xdr:cNvCxnSpPr/>
      </xdr:nvCxnSpPr>
      <xdr:spPr>
        <a:xfrm rot="5400000" flipV="1">
          <a:off x="6715216" y="28763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149</xdr:row>
      <xdr:rowOff>124698</xdr:rowOff>
    </xdr:from>
    <xdr:to>
      <xdr:col>5</xdr:col>
      <xdr:colOff>546192</xdr:colOff>
      <xdr:row>149</xdr:row>
      <xdr:rowOff>124699</xdr:rowOff>
    </xdr:to>
    <xdr:cxnSp macro="">
      <xdr:nvCxnSpPr>
        <xdr:cNvPr id="290" name="Straight Arrow Connector 289">
          <a:extLst>
            <a:ext uri="{FF2B5EF4-FFF2-40B4-BE49-F238E27FC236}">
              <a16:creationId xmlns:a16="http://schemas.microsoft.com/office/drawing/2014/main" id="{37F15880-3778-4832-A94A-3A7BBFA95750}"/>
            </a:ext>
          </a:extLst>
        </xdr:cNvPr>
        <xdr:cNvCxnSpPr/>
      </xdr:nvCxnSpPr>
      <xdr:spPr>
        <a:xfrm rot="5400000" flipV="1">
          <a:off x="6715216" y="29563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151</xdr:row>
      <xdr:rowOff>124698</xdr:rowOff>
    </xdr:from>
    <xdr:to>
      <xdr:col>5</xdr:col>
      <xdr:colOff>546192</xdr:colOff>
      <xdr:row>151</xdr:row>
      <xdr:rowOff>124699</xdr:rowOff>
    </xdr:to>
    <xdr:cxnSp macro="">
      <xdr:nvCxnSpPr>
        <xdr:cNvPr id="291" name="Straight Arrow Connector 290">
          <a:extLst>
            <a:ext uri="{FF2B5EF4-FFF2-40B4-BE49-F238E27FC236}">
              <a16:creationId xmlns:a16="http://schemas.microsoft.com/office/drawing/2014/main" id="{2D7291A4-D4D9-4B25-8082-63D98F7AC4C8}"/>
            </a:ext>
          </a:extLst>
        </xdr:cNvPr>
        <xdr:cNvCxnSpPr/>
      </xdr:nvCxnSpPr>
      <xdr:spPr>
        <a:xfrm rot="5400000" flipV="1">
          <a:off x="6715216" y="30096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68</xdr:row>
      <xdr:rowOff>124698</xdr:rowOff>
    </xdr:from>
    <xdr:to>
      <xdr:col>5</xdr:col>
      <xdr:colOff>546192</xdr:colOff>
      <xdr:row>68</xdr:row>
      <xdr:rowOff>124699</xdr:rowOff>
    </xdr:to>
    <xdr:cxnSp macro="">
      <xdr:nvCxnSpPr>
        <xdr:cNvPr id="292" name="Straight Arrow Connector 291">
          <a:extLst>
            <a:ext uri="{FF2B5EF4-FFF2-40B4-BE49-F238E27FC236}">
              <a16:creationId xmlns:a16="http://schemas.microsoft.com/office/drawing/2014/main" id="{14887D9D-73D9-487C-8480-62F5F2C50B17}"/>
            </a:ext>
          </a:extLst>
        </xdr:cNvPr>
        <xdr:cNvCxnSpPr/>
      </xdr:nvCxnSpPr>
      <xdr:spPr>
        <a:xfrm rot="5400000" flipV="1">
          <a:off x="6715216" y="30630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152</xdr:row>
      <xdr:rowOff>124698</xdr:rowOff>
    </xdr:from>
    <xdr:to>
      <xdr:col>5</xdr:col>
      <xdr:colOff>546192</xdr:colOff>
      <xdr:row>152</xdr:row>
      <xdr:rowOff>124699</xdr:rowOff>
    </xdr:to>
    <xdr:cxnSp macro="">
      <xdr:nvCxnSpPr>
        <xdr:cNvPr id="293" name="Straight Arrow Connector 292">
          <a:extLst>
            <a:ext uri="{FF2B5EF4-FFF2-40B4-BE49-F238E27FC236}">
              <a16:creationId xmlns:a16="http://schemas.microsoft.com/office/drawing/2014/main" id="{D75881B1-FB31-408D-962A-F518C3B365E5}"/>
            </a:ext>
          </a:extLst>
        </xdr:cNvPr>
        <xdr:cNvCxnSpPr/>
      </xdr:nvCxnSpPr>
      <xdr:spPr>
        <a:xfrm rot="5400000" flipV="1">
          <a:off x="6715216" y="30896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154</xdr:row>
      <xdr:rowOff>124698</xdr:rowOff>
    </xdr:from>
    <xdr:to>
      <xdr:col>5</xdr:col>
      <xdr:colOff>546192</xdr:colOff>
      <xdr:row>154</xdr:row>
      <xdr:rowOff>124699</xdr:rowOff>
    </xdr:to>
    <xdr:cxnSp macro="">
      <xdr:nvCxnSpPr>
        <xdr:cNvPr id="294" name="Straight Arrow Connector 293">
          <a:extLst>
            <a:ext uri="{FF2B5EF4-FFF2-40B4-BE49-F238E27FC236}">
              <a16:creationId xmlns:a16="http://schemas.microsoft.com/office/drawing/2014/main" id="{9CF96255-E061-46F8-97BE-5909246782BE}"/>
            </a:ext>
          </a:extLst>
        </xdr:cNvPr>
        <xdr:cNvCxnSpPr/>
      </xdr:nvCxnSpPr>
      <xdr:spPr>
        <a:xfrm rot="5400000" flipV="1">
          <a:off x="6715216" y="31430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13</xdr:row>
      <xdr:rowOff>124698</xdr:rowOff>
    </xdr:from>
    <xdr:to>
      <xdr:col>5</xdr:col>
      <xdr:colOff>546192</xdr:colOff>
      <xdr:row>13</xdr:row>
      <xdr:rowOff>124699</xdr:rowOff>
    </xdr:to>
    <xdr:cxnSp macro="">
      <xdr:nvCxnSpPr>
        <xdr:cNvPr id="295" name="Straight Arrow Connector 294">
          <a:extLst>
            <a:ext uri="{FF2B5EF4-FFF2-40B4-BE49-F238E27FC236}">
              <a16:creationId xmlns:a16="http://schemas.microsoft.com/office/drawing/2014/main" id="{4DBBD149-9976-4BD3-92C8-47D4F037B7A9}"/>
            </a:ext>
          </a:extLst>
        </xdr:cNvPr>
        <xdr:cNvCxnSpPr/>
      </xdr:nvCxnSpPr>
      <xdr:spPr>
        <a:xfrm rot="5400000" flipV="1">
          <a:off x="6715216" y="31696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85</xdr:row>
      <xdr:rowOff>124698</xdr:rowOff>
    </xdr:from>
    <xdr:to>
      <xdr:col>5</xdr:col>
      <xdr:colOff>546192</xdr:colOff>
      <xdr:row>85</xdr:row>
      <xdr:rowOff>124699</xdr:rowOff>
    </xdr:to>
    <xdr:cxnSp macro="">
      <xdr:nvCxnSpPr>
        <xdr:cNvPr id="296" name="Straight Arrow Connector 295">
          <a:extLst>
            <a:ext uri="{FF2B5EF4-FFF2-40B4-BE49-F238E27FC236}">
              <a16:creationId xmlns:a16="http://schemas.microsoft.com/office/drawing/2014/main" id="{111A0422-C6E3-4539-AD1A-61806B56DE63}"/>
            </a:ext>
          </a:extLst>
        </xdr:cNvPr>
        <xdr:cNvCxnSpPr/>
      </xdr:nvCxnSpPr>
      <xdr:spPr>
        <a:xfrm rot="5400000" flipV="1">
          <a:off x="6715216" y="31963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58</xdr:row>
      <xdr:rowOff>124698</xdr:rowOff>
    </xdr:from>
    <xdr:to>
      <xdr:col>5</xdr:col>
      <xdr:colOff>546192</xdr:colOff>
      <xdr:row>58</xdr:row>
      <xdr:rowOff>124699</xdr:rowOff>
    </xdr:to>
    <xdr:cxnSp macro="">
      <xdr:nvCxnSpPr>
        <xdr:cNvPr id="297" name="Straight Arrow Connector 296">
          <a:extLst>
            <a:ext uri="{FF2B5EF4-FFF2-40B4-BE49-F238E27FC236}">
              <a16:creationId xmlns:a16="http://schemas.microsoft.com/office/drawing/2014/main" id="{A5F1486B-FAB3-4E17-A21E-F189D6AA58A1}"/>
            </a:ext>
          </a:extLst>
        </xdr:cNvPr>
        <xdr:cNvCxnSpPr/>
      </xdr:nvCxnSpPr>
      <xdr:spPr>
        <a:xfrm rot="5400000" flipV="1">
          <a:off x="6715216" y="32230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201</xdr:row>
      <xdr:rowOff>124698</xdr:rowOff>
    </xdr:from>
    <xdr:to>
      <xdr:col>5</xdr:col>
      <xdr:colOff>546192</xdr:colOff>
      <xdr:row>201</xdr:row>
      <xdr:rowOff>124699</xdr:rowOff>
    </xdr:to>
    <xdr:cxnSp macro="">
      <xdr:nvCxnSpPr>
        <xdr:cNvPr id="298" name="Straight Arrow Connector 297">
          <a:extLst>
            <a:ext uri="{FF2B5EF4-FFF2-40B4-BE49-F238E27FC236}">
              <a16:creationId xmlns:a16="http://schemas.microsoft.com/office/drawing/2014/main" id="{C68E552B-2A21-4D64-AEB9-87C3E6E77B41}"/>
            </a:ext>
          </a:extLst>
        </xdr:cNvPr>
        <xdr:cNvCxnSpPr/>
      </xdr:nvCxnSpPr>
      <xdr:spPr>
        <a:xfrm rot="5400000" flipV="1">
          <a:off x="6715216" y="32496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xdr:row>
      <xdr:rowOff>124698</xdr:rowOff>
    </xdr:from>
    <xdr:to>
      <xdr:col>5</xdr:col>
      <xdr:colOff>546192</xdr:colOff>
      <xdr:row>14</xdr:row>
      <xdr:rowOff>124699</xdr:rowOff>
    </xdr:to>
    <xdr:cxnSp macro="">
      <xdr:nvCxnSpPr>
        <xdr:cNvPr id="299" name="Straight Arrow Connector 298">
          <a:extLst>
            <a:ext uri="{FF2B5EF4-FFF2-40B4-BE49-F238E27FC236}">
              <a16:creationId xmlns:a16="http://schemas.microsoft.com/office/drawing/2014/main" id="{E8639750-2240-4894-B35E-7FF3DCA64160}"/>
            </a:ext>
          </a:extLst>
        </xdr:cNvPr>
        <xdr:cNvCxnSpPr/>
      </xdr:nvCxnSpPr>
      <xdr:spPr>
        <a:xfrm rot="5400000" flipV="1">
          <a:off x="6715216" y="32763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155</xdr:row>
      <xdr:rowOff>124698</xdr:rowOff>
    </xdr:from>
    <xdr:to>
      <xdr:col>5</xdr:col>
      <xdr:colOff>546192</xdr:colOff>
      <xdr:row>155</xdr:row>
      <xdr:rowOff>124699</xdr:rowOff>
    </xdr:to>
    <xdr:cxnSp macro="">
      <xdr:nvCxnSpPr>
        <xdr:cNvPr id="300" name="Straight Arrow Connector 299">
          <a:extLst>
            <a:ext uri="{FF2B5EF4-FFF2-40B4-BE49-F238E27FC236}">
              <a16:creationId xmlns:a16="http://schemas.microsoft.com/office/drawing/2014/main" id="{65DB3E5C-4ADC-492C-BBB7-4867D038E45B}"/>
            </a:ext>
          </a:extLst>
        </xdr:cNvPr>
        <xdr:cNvCxnSpPr/>
      </xdr:nvCxnSpPr>
      <xdr:spPr>
        <a:xfrm rot="5400000" flipV="1">
          <a:off x="6715216" y="33030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156</xdr:row>
      <xdr:rowOff>124698</xdr:rowOff>
    </xdr:from>
    <xdr:to>
      <xdr:col>5</xdr:col>
      <xdr:colOff>546192</xdr:colOff>
      <xdr:row>156</xdr:row>
      <xdr:rowOff>124699</xdr:rowOff>
    </xdr:to>
    <xdr:cxnSp macro="">
      <xdr:nvCxnSpPr>
        <xdr:cNvPr id="301" name="Straight Arrow Connector 300">
          <a:extLst>
            <a:ext uri="{FF2B5EF4-FFF2-40B4-BE49-F238E27FC236}">
              <a16:creationId xmlns:a16="http://schemas.microsoft.com/office/drawing/2014/main" id="{75815B50-6EB1-4AB3-8D9E-8FD70D2C8EBE}"/>
            </a:ext>
          </a:extLst>
        </xdr:cNvPr>
        <xdr:cNvCxnSpPr/>
      </xdr:nvCxnSpPr>
      <xdr:spPr>
        <a:xfrm rot="5400000" flipV="1">
          <a:off x="6715216" y="33297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xdr:row>
      <xdr:rowOff>124698</xdr:rowOff>
    </xdr:from>
    <xdr:to>
      <xdr:col>5</xdr:col>
      <xdr:colOff>546192</xdr:colOff>
      <xdr:row>15</xdr:row>
      <xdr:rowOff>124699</xdr:rowOff>
    </xdr:to>
    <xdr:cxnSp macro="">
      <xdr:nvCxnSpPr>
        <xdr:cNvPr id="302" name="Straight Arrow Connector 301">
          <a:extLst>
            <a:ext uri="{FF2B5EF4-FFF2-40B4-BE49-F238E27FC236}">
              <a16:creationId xmlns:a16="http://schemas.microsoft.com/office/drawing/2014/main" id="{230548AF-94AA-4629-975A-C6BBDB667826}"/>
            </a:ext>
          </a:extLst>
        </xdr:cNvPr>
        <xdr:cNvCxnSpPr/>
      </xdr:nvCxnSpPr>
      <xdr:spPr>
        <a:xfrm rot="5400000" flipV="1">
          <a:off x="6715216" y="33563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30</xdr:row>
      <xdr:rowOff>124698</xdr:rowOff>
    </xdr:from>
    <xdr:to>
      <xdr:col>5</xdr:col>
      <xdr:colOff>546192</xdr:colOff>
      <xdr:row>30</xdr:row>
      <xdr:rowOff>124699</xdr:rowOff>
    </xdr:to>
    <xdr:cxnSp macro="">
      <xdr:nvCxnSpPr>
        <xdr:cNvPr id="303" name="Straight Arrow Connector 302">
          <a:extLst>
            <a:ext uri="{FF2B5EF4-FFF2-40B4-BE49-F238E27FC236}">
              <a16:creationId xmlns:a16="http://schemas.microsoft.com/office/drawing/2014/main" id="{588A53DC-C2E1-4E55-842A-17C6CC2C6DAD}"/>
            </a:ext>
          </a:extLst>
        </xdr:cNvPr>
        <xdr:cNvCxnSpPr/>
      </xdr:nvCxnSpPr>
      <xdr:spPr>
        <a:xfrm rot="5400000" flipV="1">
          <a:off x="6715216" y="34097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31</xdr:row>
      <xdr:rowOff>124698</xdr:rowOff>
    </xdr:from>
    <xdr:to>
      <xdr:col>5</xdr:col>
      <xdr:colOff>546192</xdr:colOff>
      <xdr:row>31</xdr:row>
      <xdr:rowOff>124699</xdr:rowOff>
    </xdr:to>
    <xdr:cxnSp macro="">
      <xdr:nvCxnSpPr>
        <xdr:cNvPr id="304" name="Straight Arrow Connector 303">
          <a:extLst>
            <a:ext uri="{FF2B5EF4-FFF2-40B4-BE49-F238E27FC236}">
              <a16:creationId xmlns:a16="http://schemas.microsoft.com/office/drawing/2014/main" id="{41624D33-FCED-4A5F-B234-C202078D0D97}"/>
            </a:ext>
          </a:extLst>
        </xdr:cNvPr>
        <xdr:cNvCxnSpPr/>
      </xdr:nvCxnSpPr>
      <xdr:spPr>
        <a:xfrm rot="5400000" flipV="1">
          <a:off x="6715216" y="34363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87</xdr:row>
      <xdr:rowOff>124698</xdr:rowOff>
    </xdr:from>
    <xdr:to>
      <xdr:col>5</xdr:col>
      <xdr:colOff>546192</xdr:colOff>
      <xdr:row>87</xdr:row>
      <xdr:rowOff>124699</xdr:rowOff>
    </xdr:to>
    <xdr:cxnSp macro="">
      <xdr:nvCxnSpPr>
        <xdr:cNvPr id="305" name="Straight Arrow Connector 304">
          <a:extLst>
            <a:ext uri="{FF2B5EF4-FFF2-40B4-BE49-F238E27FC236}">
              <a16:creationId xmlns:a16="http://schemas.microsoft.com/office/drawing/2014/main" id="{47EB33EE-C33A-4ED0-A502-A14870FB08B8}"/>
            </a:ext>
          </a:extLst>
        </xdr:cNvPr>
        <xdr:cNvCxnSpPr/>
      </xdr:nvCxnSpPr>
      <xdr:spPr>
        <a:xfrm rot="5400000" flipV="1">
          <a:off x="6715216" y="34630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157</xdr:row>
      <xdr:rowOff>124698</xdr:rowOff>
    </xdr:from>
    <xdr:to>
      <xdr:col>5</xdr:col>
      <xdr:colOff>546192</xdr:colOff>
      <xdr:row>157</xdr:row>
      <xdr:rowOff>124699</xdr:rowOff>
    </xdr:to>
    <xdr:cxnSp macro="">
      <xdr:nvCxnSpPr>
        <xdr:cNvPr id="306" name="Straight Arrow Connector 305">
          <a:extLst>
            <a:ext uri="{FF2B5EF4-FFF2-40B4-BE49-F238E27FC236}">
              <a16:creationId xmlns:a16="http://schemas.microsoft.com/office/drawing/2014/main" id="{19D289FA-19F3-49AF-B209-B7A9F6BA754D}"/>
            </a:ext>
          </a:extLst>
        </xdr:cNvPr>
        <xdr:cNvCxnSpPr/>
      </xdr:nvCxnSpPr>
      <xdr:spPr>
        <a:xfrm rot="5400000" flipV="1">
          <a:off x="6715216" y="34897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158</xdr:row>
      <xdr:rowOff>124698</xdr:rowOff>
    </xdr:from>
    <xdr:to>
      <xdr:col>5</xdr:col>
      <xdr:colOff>546192</xdr:colOff>
      <xdr:row>158</xdr:row>
      <xdr:rowOff>124699</xdr:rowOff>
    </xdr:to>
    <xdr:cxnSp macro="">
      <xdr:nvCxnSpPr>
        <xdr:cNvPr id="307" name="Straight Arrow Connector 306">
          <a:extLst>
            <a:ext uri="{FF2B5EF4-FFF2-40B4-BE49-F238E27FC236}">
              <a16:creationId xmlns:a16="http://schemas.microsoft.com/office/drawing/2014/main" id="{F170CF06-0FC6-4108-8B70-328FDBB6F185}"/>
            </a:ext>
          </a:extLst>
        </xdr:cNvPr>
        <xdr:cNvCxnSpPr/>
      </xdr:nvCxnSpPr>
      <xdr:spPr>
        <a:xfrm rot="5400000" flipV="1">
          <a:off x="6715216" y="35163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16</xdr:row>
      <xdr:rowOff>124698</xdr:rowOff>
    </xdr:from>
    <xdr:to>
      <xdr:col>5</xdr:col>
      <xdr:colOff>546192</xdr:colOff>
      <xdr:row>16</xdr:row>
      <xdr:rowOff>124699</xdr:rowOff>
    </xdr:to>
    <xdr:cxnSp macro="">
      <xdr:nvCxnSpPr>
        <xdr:cNvPr id="308" name="Straight Arrow Connector 307">
          <a:extLst>
            <a:ext uri="{FF2B5EF4-FFF2-40B4-BE49-F238E27FC236}">
              <a16:creationId xmlns:a16="http://schemas.microsoft.com/office/drawing/2014/main" id="{464D8275-2142-435C-9D6A-3B8263FCCAEE}"/>
            </a:ext>
          </a:extLst>
        </xdr:cNvPr>
        <xdr:cNvCxnSpPr/>
      </xdr:nvCxnSpPr>
      <xdr:spPr>
        <a:xfrm rot="5400000" flipV="1">
          <a:off x="6715216" y="35430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159</xdr:row>
      <xdr:rowOff>124698</xdr:rowOff>
    </xdr:from>
    <xdr:to>
      <xdr:col>5</xdr:col>
      <xdr:colOff>546192</xdr:colOff>
      <xdr:row>159</xdr:row>
      <xdr:rowOff>124699</xdr:rowOff>
    </xdr:to>
    <xdr:cxnSp macro="">
      <xdr:nvCxnSpPr>
        <xdr:cNvPr id="309" name="Straight Arrow Connector 308">
          <a:extLst>
            <a:ext uri="{FF2B5EF4-FFF2-40B4-BE49-F238E27FC236}">
              <a16:creationId xmlns:a16="http://schemas.microsoft.com/office/drawing/2014/main" id="{D8D0D77E-7AD6-4FEA-AC82-21A91F1B4255}"/>
            </a:ext>
          </a:extLst>
        </xdr:cNvPr>
        <xdr:cNvCxnSpPr/>
      </xdr:nvCxnSpPr>
      <xdr:spPr>
        <a:xfrm rot="5400000" flipV="1">
          <a:off x="6715216" y="359640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216</xdr:row>
      <xdr:rowOff>124698</xdr:rowOff>
    </xdr:from>
    <xdr:to>
      <xdr:col>5</xdr:col>
      <xdr:colOff>546192</xdr:colOff>
      <xdr:row>216</xdr:row>
      <xdr:rowOff>124699</xdr:rowOff>
    </xdr:to>
    <xdr:cxnSp macro="">
      <xdr:nvCxnSpPr>
        <xdr:cNvPr id="310" name="Straight Arrow Connector 309">
          <a:extLst>
            <a:ext uri="{FF2B5EF4-FFF2-40B4-BE49-F238E27FC236}">
              <a16:creationId xmlns:a16="http://schemas.microsoft.com/office/drawing/2014/main" id="{37FCC70F-995E-481A-86DE-ABBB6E0C3FB6}"/>
            </a:ext>
          </a:extLst>
        </xdr:cNvPr>
        <xdr:cNvCxnSpPr/>
      </xdr:nvCxnSpPr>
      <xdr:spPr>
        <a:xfrm rot="5400000" flipV="1">
          <a:off x="6715216" y="362307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203</xdr:row>
      <xdr:rowOff>124698</xdr:rowOff>
    </xdr:from>
    <xdr:to>
      <xdr:col>5</xdr:col>
      <xdr:colOff>546192</xdr:colOff>
      <xdr:row>203</xdr:row>
      <xdr:rowOff>124699</xdr:rowOff>
    </xdr:to>
    <xdr:cxnSp macro="">
      <xdr:nvCxnSpPr>
        <xdr:cNvPr id="311" name="Straight Arrow Connector 310">
          <a:extLst>
            <a:ext uri="{FF2B5EF4-FFF2-40B4-BE49-F238E27FC236}">
              <a16:creationId xmlns:a16="http://schemas.microsoft.com/office/drawing/2014/main" id="{9E57DBEC-EBE7-4455-BE5F-8DB3088DC472}"/>
            </a:ext>
          </a:extLst>
        </xdr:cNvPr>
        <xdr:cNvCxnSpPr/>
      </xdr:nvCxnSpPr>
      <xdr:spPr>
        <a:xfrm rot="5400000" flipV="1">
          <a:off x="6715216" y="36497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217</xdr:row>
      <xdr:rowOff>124698</xdr:rowOff>
    </xdr:from>
    <xdr:to>
      <xdr:col>5</xdr:col>
      <xdr:colOff>546192</xdr:colOff>
      <xdr:row>217</xdr:row>
      <xdr:rowOff>124699</xdr:rowOff>
    </xdr:to>
    <xdr:cxnSp macro="">
      <xdr:nvCxnSpPr>
        <xdr:cNvPr id="312" name="Straight Arrow Connector 311">
          <a:extLst>
            <a:ext uri="{FF2B5EF4-FFF2-40B4-BE49-F238E27FC236}">
              <a16:creationId xmlns:a16="http://schemas.microsoft.com/office/drawing/2014/main" id="{E55CC1AF-FDA6-4BAF-8969-AB9F7CE6DFE0}"/>
            </a:ext>
          </a:extLst>
        </xdr:cNvPr>
        <xdr:cNvCxnSpPr/>
      </xdr:nvCxnSpPr>
      <xdr:spPr>
        <a:xfrm rot="5400000" flipV="1">
          <a:off x="6715216" y="375642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163</xdr:row>
      <xdr:rowOff>124698</xdr:rowOff>
    </xdr:from>
    <xdr:to>
      <xdr:col>5</xdr:col>
      <xdr:colOff>546192</xdr:colOff>
      <xdr:row>163</xdr:row>
      <xdr:rowOff>124699</xdr:rowOff>
    </xdr:to>
    <xdr:cxnSp macro="">
      <xdr:nvCxnSpPr>
        <xdr:cNvPr id="313" name="Straight Arrow Connector 312">
          <a:extLst>
            <a:ext uri="{FF2B5EF4-FFF2-40B4-BE49-F238E27FC236}">
              <a16:creationId xmlns:a16="http://schemas.microsoft.com/office/drawing/2014/main" id="{E6FD2536-38DF-44F7-B66D-0456C862D3F8}"/>
            </a:ext>
          </a:extLst>
        </xdr:cNvPr>
        <xdr:cNvCxnSpPr/>
      </xdr:nvCxnSpPr>
      <xdr:spPr>
        <a:xfrm rot="5400000" flipV="1">
          <a:off x="6715216" y="378309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164</xdr:row>
      <xdr:rowOff>124698</xdr:rowOff>
    </xdr:from>
    <xdr:to>
      <xdr:col>5</xdr:col>
      <xdr:colOff>546192</xdr:colOff>
      <xdr:row>164</xdr:row>
      <xdr:rowOff>124699</xdr:rowOff>
    </xdr:to>
    <xdr:cxnSp macro="">
      <xdr:nvCxnSpPr>
        <xdr:cNvPr id="314" name="Straight Arrow Connector 313">
          <a:extLst>
            <a:ext uri="{FF2B5EF4-FFF2-40B4-BE49-F238E27FC236}">
              <a16:creationId xmlns:a16="http://schemas.microsoft.com/office/drawing/2014/main" id="{758139E5-F81A-4C84-978D-EA4D0857B90A}"/>
            </a:ext>
          </a:extLst>
        </xdr:cNvPr>
        <xdr:cNvCxnSpPr/>
      </xdr:nvCxnSpPr>
      <xdr:spPr>
        <a:xfrm rot="5400000" flipV="1">
          <a:off x="6715216" y="380976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165</xdr:row>
      <xdr:rowOff>124698</xdr:rowOff>
    </xdr:from>
    <xdr:to>
      <xdr:col>5</xdr:col>
      <xdr:colOff>546192</xdr:colOff>
      <xdr:row>165</xdr:row>
      <xdr:rowOff>124699</xdr:rowOff>
    </xdr:to>
    <xdr:cxnSp macro="">
      <xdr:nvCxnSpPr>
        <xdr:cNvPr id="315" name="Straight Arrow Connector 314">
          <a:extLst>
            <a:ext uri="{FF2B5EF4-FFF2-40B4-BE49-F238E27FC236}">
              <a16:creationId xmlns:a16="http://schemas.microsoft.com/office/drawing/2014/main" id="{47DDC926-6B36-46C9-8286-E4AE4A799C9A}"/>
            </a:ext>
          </a:extLst>
        </xdr:cNvPr>
        <xdr:cNvCxnSpPr/>
      </xdr:nvCxnSpPr>
      <xdr:spPr>
        <a:xfrm rot="5400000" flipV="1">
          <a:off x="6715216" y="383643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46</xdr:row>
      <xdr:rowOff>124698</xdr:rowOff>
    </xdr:from>
    <xdr:to>
      <xdr:col>5</xdr:col>
      <xdr:colOff>546192</xdr:colOff>
      <xdr:row>46</xdr:row>
      <xdr:rowOff>124699</xdr:rowOff>
    </xdr:to>
    <xdr:cxnSp macro="">
      <xdr:nvCxnSpPr>
        <xdr:cNvPr id="316" name="Straight Arrow Connector 315">
          <a:extLst>
            <a:ext uri="{FF2B5EF4-FFF2-40B4-BE49-F238E27FC236}">
              <a16:creationId xmlns:a16="http://schemas.microsoft.com/office/drawing/2014/main" id="{07468C44-4C97-4D59-9531-8C993CFD182B}"/>
            </a:ext>
          </a:extLst>
        </xdr:cNvPr>
        <xdr:cNvCxnSpPr/>
      </xdr:nvCxnSpPr>
      <xdr:spPr>
        <a:xfrm rot="5400000" flipV="1">
          <a:off x="6715216" y="124944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460016</xdr:colOff>
      <xdr:row>172</xdr:row>
      <xdr:rowOff>59801</xdr:rowOff>
    </xdr:from>
    <xdr:to>
      <xdr:col>5</xdr:col>
      <xdr:colOff>460017</xdr:colOff>
      <xdr:row>172</xdr:row>
      <xdr:rowOff>218551</xdr:rowOff>
    </xdr:to>
    <xdr:cxnSp macro="">
      <xdr:nvCxnSpPr>
        <xdr:cNvPr id="317" name="Straight Arrow Connector 316">
          <a:extLst>
            <a:ext uri="{FF2B5EF4-FFF2-40B4-BE49-F238E27FC236}">
              <a16:creationId xmlns:a16="http://schemas.microsoft.com/office/drawing/2014/main" id="{19387B54-F268-4C81-AE8A-ECC341DCFC88}"/>
            </a:ext>
          </a:extLst>
        </xdr:cNvPr>
        <xdr:cNvCxnSpPr/>
      </xdr:nvCxnSpPr>
      <xdr:spPr>
        <a:xfrm flipV="1">
          <a:off x="6708416" y="1805252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460016</xdr:colOff>
      <xdr:row>180</xdr:row>
      <xdr:rowOff>78851</xdr:rowOff>
    </xdr:from>
    <xdr:to>
      <xdr:col>5</xdr:col>
      <xdr:colOff>460017</xdr:colOff>
      <xdr:row>180</xdr:row>
      <xdr:rowOff>237601</xdr:rowOff>
    </xdr:to>
    <xdr:cxnSp macro="">
      <xdr:nvCxnSpPr>
        <xdr:cNvPr id="318" name="Straight Arrow Connector 317">
          <a:extLst>
            <a:ext uri="{FF2B5EF4-FFF2-40B4-BE49-F238E27FC236}">
              <a16:creationId xmlns:a16="http://schemas.microsoft.com/office/drawing/2014/main" id="{83126C1A-9EB9-411C-9F7E-93EF2CC08514}"/>
            </a:ext>
          </a:extLst>
        </xdr:cNvPr>
        <xdr:cNvCxnSpPr/>
      </xdr:nvCxnSpPr>
      <xdr:spPr>
        <a:xfrm flipV="1">
          <a:off x="6708416" y="44798726"/>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208</xdr:row>
      <xdr:rowOff>16565</xdr:rowOff>
    </xdr:from>
    <xdr:to>
      <xdr:col>5</xdr:col>
      <xdr:colOff>455545</xdr:colOff>
      <xdr:row>208</xdr:row>
      <xdr:rowOff>175315</xdr:rowOff>
    </xdr:to>
    <xdr:cxnSp macro="">
      <xdr:nvCxnSpPr>
        <xdr:cNvPr id="319" name="Straight Arrow Connector 318">
          <a:extLst>
            <a:ext uri="{FF2B5EF4-FFF2-40B4-BE49-F238E27FC236}">
              <a16:creationId xmlns:a16="http://schemas.microsoft.com/office/drawing/2014/main" id="{A6BB0C57-8323-4EFB-A7A2-2D9A0BFBB428}"/>
            </a:ext>
          </a:extLst>
        </xdr:cNvPr>
        <xdr:cNvCxnSpPr/>
      </xdr:nvCxnSpPr>
      <xdr:spPr>
        <a:xfrm rot="10800000" flipV="1">
          <a:off x="6703944" y="386023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169</xdr:row>
      <xdr:rowOff>16565</xdr:rowOff>
    </xdr:from>
    <xdr:to>
      <xdr:col>5</xdr:col>
      <xdr:colOff>455545</xdr:colOff>
      <xdr:row>169</xdr:row>
      <xdr:rowOff>175315</xdr:rowOff>
    </xdr:to>
    <xdr:cxnSp macro="">
      <xdr:nvCxnSpPr>
        <xdr:cNvPr id="320" name="Straight Arrow Connector 319">
          <a:extLst>
            <a:ext uri="{FF2B5EF4-FFF2-40B4-BE49-F238E27FC236}">
              <a16:creationId xmlns:a16="http://schemas.microsoft.com/office/drawing/2014/main" id="{A449BFF9-CA8B-476C-9637-8DCDC1A6DED4}"/>
            </a:ext>
          </a:extLst>
        </xdr:cNvPr>
        <xdr:cNvCxnSpPr/>
      </xdr:nvCxnSpPr>
      <xdr:spPr>
        <a:xfrm rot="10800000" flipV="1">
          <a:off x="6703944" y="399358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79</xdr:row>
      <xdr:rowOff>16565</xdr:rowOff>
    </xdr:from>
    <xdr:to>
      <xdr:col>5</xdr:col>
      <xdr:colOff>455545</xdr:colOff>
      <xdr:row>79</xdr:row>
      <xdr:rowOff>175315</xdr:rowOff>
    </xdr:to>
    <xdr:cxnSp macro="">
      <xdr:nvCxnSpPr>
        <xdr:cNvPr id="321" name="Straight Arrow Connector 320">
          <a:extLst>
            <a:ext uri="{FF2B5EF4-FFF2-40B4-BE49-F238E27FC236}">
              <a16:creationId xmlns:a16="http://schemas.microsoft.com/office/drawing/2014/main" id="{1CB21299-9FF5-4F40-9A97-1A667B02825B}"/>
            </a:ext>
          </a:extLst>
        </xdr:cNvPr>
        <xdr:cNvCxnSpPr/>
      </xdr:nvCxnSpPr>
      <xdr:spPr>
        <a:xfrm rot="10800000" flipV="1">
          <a:off x="6703944" y="415360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166</xdr:row>
      <xdr:rowOff>16565</xdr:rowOff>
    </xdr:from>
    <xdr:to>
      <xdr:col>5</xdr:col>
      <xdr:colOff>455545</xdr:colOff>
      <xdr:row>166</xdr:row>
      <xdr:rowOff>175315</xdr:rowOff>
    </xdr:to>
    <xdr:cxnSp macro="">
      <xdr:nvCxnSpPr>
        <xdr:cNvPr id="322" name="Straight Arrow Connector 321">
          <a:extLst>
            <a:ext uri="{FF2B5EF4-FFF2-40B4-BE49-F238E27FC236}">
              <a16:creationId xmlns:a16="http://schemas.microsoft.com/office/drawing/2014/main" id="{CBD201BF-8613-4DC6-A71F-CA47CD2ECD35}"/>
            </a:ext>
          </a:extLst>
        </xdr:cNvPr>
        <xdr:cNvCxnSpPr/>
      </xdr:nvCxnSpPr>
      <xdr:spPr>
        <a:xfrm rot="10800000" flipV="1">
          <a:off x="6703944" y="418027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209</xdr:row>
      <xdr:rowOff>16565</xdr:rowOff>
    </xdr:from>
    <xdr:to>
      <xdr:col>5</xdr:col>
      <xdr:colOff>455545</xdr:colOff>
      <xdr:row>209</xdr:row>
      <xdr:rowOff>175315</xdr:rowOff>
    </xdr:to>
    <xdr:cxnSp macro="">
      <xdr:nvCxnSpPr>
        <xdr:cNvPr id="323" name="Straight Arrow Connector 322">
          <a:extLst>
            <a:ext uri="{FF2B5EF4-FFF2-40B4-BE49-F238E27FC236}">
              <a16:creationId xmlns:a16="http://schemas.microsoft.com/office/drawing/2014/main" id="{0D76ED7C-4935-4454-AF39-FE872AEA40A7}"/>
            </a:ext>
          </a:extLst>
        </xdr:cNvPr>
        <xdr:cNvCxnSpPr/>
      </xdr:nvCxnSpPr>
      <xdr:spPr>
        <a:xfrm rot="10800000" flipV="1">
          <a:off x="6703944" y="420694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167</xdr:row>
      <xdr:rowOff>16565</xdr:rowOff>
    </xdr:from>
    <xdr:to>
      <xdr:col>5</xdr:col>
      <xdr:colOff>455545</xdr:colOff>
      <xdr:row>167</xdr:row>
      <xdr:rowOff>175315</xdr:rowOff>
    </xdr:to>
    <xdr:cxnSp macro="">
      <xdr:nvCxnSpPr>
        <xdr:cNvPr id="324" name="Straight Arrow Connector 323">
          <a:extLst>
            <a:ext uri="{FF2B5EF4-FFF2-40B4-BE49-F238E27FC236}">
              <a16:creationId xmlns:a16="http://schemas.microsoft.com/office/drawing/2014/main" id="{9DF6D52F-5FC0-47DB-8B3D-59BB3176DBA6}"/>
            </a:ext>
          </a:extLst>
        </xdr:cNvPr>
        <xdr:cNvCxnSpPr/>
      </xdr:nvCxnSpPr>
      <xdr:spPr>
        <a:xfrm rot="10800000" flipV="1">
          <a:off x="6703944" y="423361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173</xdr:row>
      <xdr:rowOff>16565</xdr:rowOff>
    </xdr:from>
    <xdr:to>
      <xdr:col>5</xdr:col>
      <xdr:colOff>455545</xdr:colOff>
      <xdr:row>173</xdr:row>
      <xdr:rowOff>175315</xdr:rowOff>
    </xdr:to>
    <xdr:cxnSp macro="">
      <xdr:nvCxnSpPr>
        <xdr:cNvPr id="325" name="Straight Arrow Connector 324">
          <a:extLst>
            <a:ext uri="{FF2B5EF4-FFF2-40B4-BE49-F238E27FC236}">
              <a16:creationId xmlns:a16="http://schemas.microsoft.com/office/drawing/2014/main" id="{B393BF1A-F4C7-4833-86D0-B16D72940A8D}"/>
            </a:ext>
          </a:extLst>
        </xdr:cNvPr>
        <xdr:cNvCxnSpPr/>
      </xdr:nvCxnSpPr>
      <xdr:spPr>
        <a:xfrm rot="10800000" flipV="1">
          <a:off x="6703944" y="428695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179</xdr:row>
      <xdr:rowOff>16565</xdr:rowOff>
    </xdr:from>
    <xdr:to>
      <xdr:col>5</xdr:col>
      <xdr:colOff>455545</xdr:colOff>
      <xdr:row>179</xdr:row>
      <xdr:rowOff>175315</xdr:rowOff>
    </xdr:to>
    <xdr:cxnSp macro="">
      <xdr:nvCxnSpPr>
        <xdr:cNvPr id="326" name="Straight Arrow Connector 325">
          <a:extLst>
            <a:ext uri="{FF2B5EF4-FFF2-40B4-BE49-F238E27FC236}">
              <a16:creationId xmlns:a16="http://schemas.microsoft.com/office/drawing/2014/main" id="{EF489021-F1CB-490F-9172-6DC0C722731F}"/>
            </a:ext>
          </a:extLst>
        </xdr:cNvPr>
        <xdr:cNvCxnSpPr/>
      </xdr:nvCxnSpPr>
      <xdr:spPr>
        <a:xfrm rot="10800000" flipV="1">
          <a:off x="6703944" y="444697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455544</xdr:colOff>
      <xdr:row>38</xdr:row>
      <xdr:rowOff>16565</xdr:rowOff>
    </xdr:from>
    <xdr:to>
      <xdr:col>5</xdr:col>
      <xdr:colOff>455545</xdr:colOff>
      <xdr:row>38</xdr:row>
      <xdr:rowOff>175315</xdr:rowOff>
    </xdr:to>
    <xdr:cxnSp macro="">
      <xdr:nvCxnSpPr>
        <xdr:cNvPr id="327" name="Straight Arrow Connector 326">
          <a:extLst>
            <a:ext uri="{FF2B5EF4-FFF2-40B4-BE49-F238E27FC236}">
              <a16:creationId xmlns:a16="http://schemas.microsoft.com/office/drawing/2014/main" id="{5F70AC7E-F03D-451F-8379-08BE107C94C9}"/>
            </a:ext>
          </a:extLst>
        </xdr:cNvPr>
        <xdr:cNvCxnSpPr/>
      </xdr:nvCxnSpPr>
      <xdr:spPr>
        <a:xfrm rot="10800000" flipV="1">
          <a:off x="6703944" y="45536540"/>
          <a:ext cx="1" cy="158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32</xdr:row>
      <xdr:rowOff>116417</xdr:rowOff>
    </xdr:from>
    <xdr:to>
      <xdr:col>5</xdr:col>
      <xdr:colOff>546192</xdr:colOff>
      <xdr:row>32</xdr:row>
      <xdr:rowOff>116418</xdr:rowOff>
    </xdr:to>
    <xdr:cxnSp macro="">
      <xdr:nvCxnSpPr>
        <xdr:cNvPr id="328" name="Straight Arrow Connector 327">
          <a:extLst>
            <a:ext uri="{FF2B5EF4-FFF2-40B4-BE49-F238E27FC236}">
              <a16:creationId xmlns:a16="http://schemas.microsoft.com/office/drawing/2014/main" id="{FDECEC2E-D306-49BB-8FA3-92950FCA6577}"/>
            </a:ext>
          </a:extLst>
        </xdr:cNvPr>
        <xdr:cNvCxnSpPr/>
      </xdr:nvCxnSpPr>
      <xdr:spPr>
        <a:xfrm rot="5400000" flipV="1">
          <a:off x="6715216" y="38889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105</xdr:row>
      <xdr:rowOff>116417</xdr:rowOff>
    </xdr:from>
    <xdr:to>
      <xdr:col>5</xdr:col>
      <xdr:colOff>546192</xdr:colOff>
      <xdr:row>105</xdr:row>
      <xdr:rowOff>116418</xdr:rowOff>
    </xdr:to>
    <xdr:cxnSp macro="">
      <xdr:nvCxnSpPr>
        <xdr:cNvPr id="329" name="Straight Arrow Connector 328">
          <a:extLst>
            <a:ext uri="{FF2B5EF4-FFF2-40B4-BE49-F238E27FC236}">
              <a16:creationId xmlns:a16="http://schemas.microsoft.com/office/drawing/2014/main" id="{34901A77-2D1E-441A-84CC-B2C054D2E899}"/>
            </a:ext>
          </a:extLst>
        </xdr:cNvPr>
        <xdr:cNvCxnSpPr/>
      </xdr:nvCxnSpPr>
      <xdr:spPr>
        <a:xfrm rot="5400000" flipV="1">
          <a:off x="6715216" y="391562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52</xdr:row>
      <xdr:rowOff>116417</xdr:rowOff>
    </xdr:from>
    <xdr:to>
      <xdr:col>5</xdr:col>
      <xdr:colOff>546192</xdr:colOff>
      <xdr:row>52</xdr:row>
      <xdr:rowOff>116418</xdr:rowOff>
    </xdr:to>
    <xdr:cxnSp macro="">
      <xdr:nvCxnSpPr>
        <xdr:cNvPr id="330" name="Straight Arrow Connector 329">
          <a:extLst>
            <a:ext uri="{FF2B5EF4-FFF2-40B4-BE49-F238E27FC236}">
              <a16:creationId xmlns:a16="http://schemas.microsoft.com/office/drawing/2014/main" id="{736B8FC0-3AB9-4313-A675-2B987FF92880}"/>
            </a:ext>
          </a:extLst>
        </xdr:cNvPr>
        <xdr:cNvCxnSpPr/>
      </xdr:nvCxnSpPr>
      <xdr:spPr>
        <a:xfrm rot="5400000" flipV="1">
          <a:off x="6715216" y="394229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168</xdr:row>
      <xdr:rowOff>116417</xdr:rowOff>
    </xdr:from>
    <xdr:to>
      <xdr:col>5</xdr:col>
      <xdr:colOff>546192</xdr:colOff>
      <xdr:row>168</xdr:row>
      <xdr:rowOff>116418</xdr:rowOff>
    </xdr:to>
    <xdr:cxnSp macro="">
      <xdr:nvCxnSpPr>
        <xdr:cNvPr id="331" name="Straight Arrow Connector 330">
          <a:extLst>
            <a:ext uri="{FF2B5EF4-FFF2-40B4-BE49-F238E27FC236}">
              <a16:creationId xmlns:a16="http://schemas.microsoft.com/office/drawing/2014/main" id="{70B8754C-0FE9-43D3-9368-6F3DED30255C}"/>
            </a:ext>
          </a:extLst>
        </xdr:cNvPr>
        <xdr:cNvCxnSpPr/>
      </xdr:nvCxnSpPr>
      <xdr:spPr>
        <a:xfrm rot="5400000" flipV="1">
          <a:off x="6715216" y="39689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170</xdr:row>
      <xdr:rowOff>116417</xdr:rowOff>
    </xdr:from>
    <xdr:to>
      <xdr:col>5</xdr:col>
      <xdr:colOff>546192</xdr:colOff>
      <xdr:row>170</xdr:row>
      <xdr:rowOff>116418</xdr:rowOff>
    </xdr:to>
    <xdr:cxnSp macro="">
      <xdr:nvCxnSpPr>
        <xdr:cNvPr id="332" name="Straight Arrow Connector 331">
          <a:extLst>
            <a:ext uri="{FF2B5EF4-FFF2-40B4-BE49-F238E27FC236}">
              <a16:creationId xmlns:a16="http://schemas.microsoft.com/office/drawing/2014/main" id="{0B08E220-EBB4-4A05-9DC8-00BA4F893296}"/>
            </a:ext>
          </a:extLst>
        </xdr:cNvPr>
        <xdr:cNvCxnSpPr/>
      </xdr:nvCxnSpPr>
      <xdr:spPr>
        <a:xfrm rot="5400000" flipV="1">
          <a:off x="6715216" y="402230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171</xdr:row>
      <xdr:rowOff>116417</xdr:rowOff>
    </xdr:from>
    <xdr:to>
      <xdr:col>5</xdr:col>
      <xdr:colOff>546192</xdr:colOff>
      <xdr:row>171</xdr:row>
      <xdr:rowOff>116418</xdr:rowOff>
    </xdr:to>
    <xdr:cxnSp macro="">
      <xdr:nvCxnSpPr>
        <xdr:cNvPr id="333" name="Straight Arrow Connector 332">
          <a:extLst>
            <a:ext uri="{FF2B5EF4-FFF2-40B4-BE49-F238E27FC236}">
              <a16:creationId xmlns:a16="http://schemas.microsoft.com/office/drawing/2014/main" id="{3D4A4DDA-CD1A-4366-9D9B-6B401E3794C5}"/>
            </a:ext>
          </a:extLst>
        </xdr:cNvPr>
        <xdr:cNvCxnSpPr/>
      </xdr:nvCxnSpPr>
      <xdr:spPr>
        <a:xfrm rot="5400000" flipV="1">
          <a:off x="6715216" y="40489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53</xdr:row>
      <xdr:rowOff>116417</xdr:rowOff>
    </xdr:from>
    <xdr:to>
      <xdr:col>5</xdr:col>
      <xdr:colOff>546192</xdr:colOff>
      <xdr:row>53</xdr:row>
      <xdr:rowOff>116418</xdr:rowOff>
    </xdr:to>
    <xdr:cxnSp macro="">
      <xdr:nvCxnSpPr>
        <xdr:cNvPr id="334" name="Straight Arrow Connector 333">
          <a:extLst>
            <a:ext uri="{FF2B5EF4-FFF2-40B4-BE49-F238E27FC236}">
              <a16:creationId xmlns:a16="http://schemas.microsoft.com/office/drawing/2014/main" id="{3BFEB341-6B5C-4960-A56F-C9D659F5F34B}"/>
            </a:ext>
          </a:extLst>
        </xdr:cNvPr>
        <xdr:cNvCxnSpPr/>
      </xdr:nvCxnSpPr>
      <xdr:spPr>
        <a:xfrm rot="5400000" flipV="1">
          <a:off x="6715216" y="40756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54</xdr:row>
      <xdr:rowOff>116417</xdr:rowOff>
    </xdr:from>
    <xdr:to>
      <xdr:col>5</xdr:col>
      <xdr:colOff>546192</xdr:colOff>
      <xdr:row>54</xdr:row>
      <xdr:rowOff>116418</xdr:rowOff>
    </xdr:to>
    <xdr:cxnSp macro="">
      <xdr:nvCxnSpPr>
        <xdr:cNvPr id="335" name="Straight Arrow Connector 334">
          <a:extLst>
            <a:ext uri="{FF2B5EF4-FFF2-40B4-BE49-F238E27FC236}">
              <a16:creationId xmlns:a16="http://schemas.microsoft.com/office/drawing/2014/main" id="{6DC1BCB1-D5A5-4AAA-BE42-E4CF637D926A}"/>
            </a:ext>
          </a:extLst>
        </xdr:cNvPr>
        <xdr:cNvCxnSpPr/>
      </xdr:nvCxnSpPr>
      <xdr:spPr>
        <a:xfrm rot="5400000" flipV="1">
          <a:off x="6715216" y="41023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78</xdr:row>
      <xdr:rowOff>116417</xdr:rowOff>
    </xdr:from>
    <xdr:to>
      <xdr:col>5</xdr:col>
      <xdr:colOff>546192</xdr:colOff>
      <xdr:row>78</xdr:row>
      <xdr:rowOff>116418</xdr:rowOff>
    </xdr:to>
    <xdr:cxnSp macro="">
      <xdr:nvCxnSpPr>
        <xdr:cNvPr id="336" name="Straight Arrow Connector 335">
          <a:extLst>
            <a:ext uri="{FF2B5EF4-FFF2-40B4-BE49-F238E27FC236}">
              <a16:creationId xmlns:a16="http://schemas.microsoft.com/office/drawing/2014/main" id="{77F0C7FA-B2DC-45A1-B087-CE78CE9FBE0B}"/>
            </a:ext>
          </a:extLst>
        </xdr:cNvPr>
        <xdr:cNvCxnSpPr/>
      </xdr:nvCxnSpPr>
      <xdr:spPr>
        <a:xfrm rot="5400000" flipV="1">
          <a:off x="6715216" y="41289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174</xdr:row>
      <xdr:rowOff>116417</xdr:rowOff>
    </xdr:from>
    <xdr:to>
      <xdr:col>5</xdr:col>
      <xdr:colOff>546192</xdr:colOff>
      <xdr:row>174</xdr:row>
      <xdr:rowOff>116418</xdr:rowOff>
    </xdr:to>
    <xdr:cxnSp macro="">
      <xdr:nvCxnSpPr>
        <xdr:cNvPr id="337" name="Straight Arrow Connector 336">
          <a:extLst>
            <a:ext uri="{FF2B5EF4-FFF2-40B4-BE49-F238E27FC236}">
              <a16:creationId xmlns:a16="http://schemas.microsoft.com/office/drawing/2014/main" id="{F3F32B0A-F424-4AE5-A1D3-F1D205200C54}"/>
            </a:ext>
          </a:extLst>
        </xdr:cNvPr>
        <xdr:cNvCxnSpPr/>
      </xdr:nvCxnSpPr>
      <xdr:spPr>
        <a:xfrm rot="5400000" flipV="1">
          <a:off x="6715216" y="43156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175</xdr:row>
      <xdr:rowOff>116417</xdr:rowOff>
    </xdr:from>
    <xdr:to>
      <xdr:col>5</xdr:col>
      <xdr:colOff>546192</xdr:colOff>
      <xdr:row>175</xdr:row>
      <xdr:rowOff>116418</xdr:rowOff>
    </xdr:to>
    <xdr:cxnSp macro="">
      <xdr:nvCxnSpPr>
        <xdr:cNvPr id="338" name="Straight Arrow Connector 337">
          <a:extLst>
            <a:ext uri="{FF2B5EF4-FFF2-40B4-BE49-F238E27FC236}">
              <a16:creationId xmlns:a16="http://schemas.microsoft.com/office/drawing/2014/main" id="{A59E71AC-FB6C-4F46-8C85-30DCCFA71986}"/>
            </a:ext>
          </a:extLst>
        </xdr:cNvPr>
        <xdr:cNvCxnSpPr/>
      </xdr:nvCxnSpPr>
      <xdr:spPr>
        <a:xfrm rot="5400000" flipV="1">
          <a:off x="6715216" y="43423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176</xdr:row>
      <xdr:rowOff>116417</xdr:rowOff>
    </xdr:from>
    <xdr:to>
      <xdr:col>5</xdr:col>
      <xdr:colOff>546192</xdr:colOff>
      <xdr:row>176</xdr:row>
      <xdr:rowOff>116418</xdr:rowOff>
    </xdr:to>
    <xdr:cxnSp macro="">
      <xdr:nvCxnSpPr>
        <xdr:cNvPr id="339" name="Straight Arrow Connector 338">
          <a:extLst>
            <a:ext uri="{FF2B5EF4-FFF2-40B4-BE49-F238E27FC236}">
              <a16:creationId xmlns:a16="http://schemas.microsoft.com/office/drawing/2014/main" id="{D26E51F3-8A67-4DEC-AE4D-ED8E07ACD686}"/>
            </a:ext>
          </a:extLst>
        </xdr:cNvPr>
        <xdr:cNvCxnSpPr/>
      </xdr:nvCxnSpPr>
      <xdr:spPr>
        <a:xfrm rot="5400000" flipV="1">
          <a:off x="6715216" y="43690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177</xdr:row>
      <xdr:rowOff>116417</xdr:rowOff>
    </xdr:from>
    <xdr:to>
      <xdr:col>5</xdr:col>
      <xdr:colOff>546192</xdr:colOff>
      <xdr:row>177</xdr:row>
      <xdr:rowOff>116418</xdr:rowOff>
    </xdr:to>
    <xdr:cxnSp macro="">
      <xdr:nvCxnSpPr>
        <xdr:cNvPr id="340" name="Straight Arrow Connector 339">
          <a:extLst>
            <a:ext uri="{FF2B5EF4-FFF2-40B4-BE49-F238E27FC236}">
              <a16:creationId xmlns:a16="http://schemas.microsoft.com/office/drawing/2014/main" id="{21B0C787-0F29-4167-8C7D-9FCA72DFAE65}"/>
            </a:ext>
          </a:extLst>
        </xdr:cNvPr>
        <xdr:cNvCxnSpPr/>
      </xdr:nvCxnSpPr>
      <xdr:spPr>
        <a:xfrm rot="5400000" flipV="1">
          <a:off x="6715216" y="43956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178</xdr:row>
      <xdr:rowOff>116417</xdr:rowOff>
    </xdr:from>
    <xdr:to>
      <xdr:col>5</xdr:col>
      <xdr:colOff>546192</xdr:colOff>
      <xdr:row>178</xdr:row>
      <xdr:rowOff>116418</xdr:rowOff>
    </xdr:to>
    <xdr:cxnSp macro="">
      <xdr:nvCxnSpPr>
        <xdr:cNvPr id="341" name="Straight Arrow Connector 340">
          <a:extLst>
            <a:ext uri="{FF2B5EF4-FFF2-40B4-BE49-F238E27FC236}">
              <a16:creationId xmlns:a16="http://schemas.microsoft.com/office/drawing/2014/main" id="{07D5C320-76F1-4F09-A9F4-06A46DD2AE81}"/>
            </a:ext>
          </a:extLst>
        </xdr:cNvPr>
        <xdr:cNvCxnSpPr/>
      </xdr:nvCxnSpPr>
      <xdr:spPr>
        <a:xfrm rot="5400000" flipV="1">
          <a:off x="6715216" y="44223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181</xdr:row>
      <xdr:rowOff>116417</xdr:rowOff>
    </xdr:from>
    <xdr:to>
      <xdr:col>5</xdr:col>
      <xdr:colOff>546192</xdr:colOff>
      <xdr:row>181</xdr:row>
      <xdr:rowOff>116418</xdr:rowOff>
    </xdr:to>
    <xdr:cxnSp macro="">
      <xdr:nvCxnSpPr>
        <xdr:cNvPr id="342" name="Straight Arrow Connector 341">
          <a:extLst>
            <a:ext uri="{FF2B5EF4-FFF2-40B4-BE49-F238E27FC236}">
              <a16:creationId xmlns:a16="http://schemas.microsoft.com/office/drawing/2014/main" id="{DF8884B6-2B16-4ACA-9078-DBC22F32FA1F}"/>
            </a:ext>
          </a:extLst>
        </xdr:cNvPr>
        <xdr:cNvCxnSpPr/>
      </xdr:nvCxnSpPr>
      <xdr:spPr>
        <a:xfrm rot="5400000" flipV="1">
          <a:off x="6715216" y="45023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182</xdr:row>
      <xdr:rowOff>116417</xdr:rowOff>
    </xdr:from>
    <xdr:to>
      <xdr:col>5</xdr:col>
      <xdr:colOff>546192</xdr:colOff>
      <xdr:row>182</xdr:row>
      <xdr:rowOff>116418</xdr:rowOff>
    </xdr:to>
    <xdr:cxnSp macro="">
      <xdr:nvCxnSpPr>
        <xdr:cNvPr id="343" name="Straight Arrow Connector 342">
          <a:extLst>
            <a:ext uri="{FF2B5EF4-FFF2-40B4-BE49-F238E27FC236}">
              <a16:creationId xmlns:a16="http://schemas.microsoft.com/office/drawing/2014/main" id="{25367131-2510-4118-85AF-3CD4EFAFFB6C}"/>
            </a:ext>
          </a:extLst>
        </xdr:cNvPr>
        <xdr:cNvCxnSpPr/>
      </xdr:nvCxnSpPr>
      <xdr:spPr>
        <a:xfrm rot="5400000" flipV="1">
          <a:off x="6715216" y="452903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183</xdr:row>
      <xdr:rowOff>116417</xdr:rowOff>
    </xdr:from>
    <xdr:to>
      <xdr:col>5</xdr:col>
      <xdr:colOff>546192</xdr:colOff>
      <xdr:row>183</xdr:row>
      <xdr:rowOff>116418</xdr:rowOff>
    </xdr:to>
    <xdr:cxnSp macro="">
      <xdr:nvCxnSpPr>
        <xdr:cNvPr id="344" name="Straight Arrow Connector 343">
          <a:extLst>
            <a:ext uri="{FF2B5EF4-FFF2-40B4-BE49-F238E27FC236}">
              <a16:creationId xmlns:a16="http://schemas.microsoft.com/office/drawing/2014/main" id="{58C93B04-62A3-43B3-B395-60C70349F382}"/>
            </a:ext>
          </a:extLst>
        </xdr:cNvPr>
        <xdr:cNvCxnSpPr/>
      </xdr:nvCxnSpPr>
      <xdr:spPr>
        <a:xfrm rot="5400000" flipV="1">
          <a:off x="6715216" y="458237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184</xdr:row>
      <xdr:rowOff>116417</xdr:rowOff>
    </xdr:from>
    <xdr:to>
      <xdr:col>5</xdr:col>
      <xdr:colOff>546192</xdr:colOff>
      <xdr:row>184</xdr:row>
      <xdr:rowOff>116418</xdr:rowOff>
    </xdr:to>
    <xdr:cxnSp macro="">
      <xdr:nvCxnSpPr>
        <xdr:cNvPr id="345" name="Straight Arrow Connector 344">
          <a:extLst>
            <a:ext uri="{FF2B5EF4-FFF2-40B4-BE49-F238E27FC236}">
              <a16:creationId xmlns:a16="http://schemas.microsoft.com/office/drawing/2014/main" id="{39A7DC7B-BD64-41A7-B9AD-95439DA7D3D8}"/>
            </a:ext>
          </a:extLst>
        </xdr:cNvPr>
        <xdr:cNvCxnSpPr/>
      </xdr:nvCxnSpPr>
      <xdr:spPr>
        <a:xfrm rot="5400000" flipV="1">
          <a:off x="6715216" y="460904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210</xdr:row>
      <xdr:rowOff>116417</xdr:rowOff>
    </xdr:from>
    <xdr:to>
      <xdr:col>5</xdr:col>
      <xdr:colOff>546192</xdr:colOff>
      <xdr:row>210</xdr:row>
      <xdr:rowOff>116418</xdr:rowOff>
    </xdr:to>
    <xdr:cxnSp macro="">
      <xdr:nvCxnSpPr>
        <xdr:cNvPr id="346" name="Straight Arrow Connector 345">
          <a:extLst>
            <a:ext uri="{FF2B5EF4-FFF2-40B4-BE49-F238E27FC236}">
              <a16:creationId xmlns:a16="http://schemas.microsoft.com/office/drawing/2014/main" id="{604FF761-6479-4A0A-929D-C0661E4ECB2C}"/>
            </a:ext>
          </a:extLst>
        </xdr:cNvPr>
        <xdr:cNvCxnSpPr/>
      </xdr:nvCxnSpPr>
      <xdr:spPr>
        <a:xfrm rot="5400000" flipV="1">
          <a:off x="6715216" y="463571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185</xdr:row>
      <xdr:rowOff>116417</xdr:rowOff>
    </xdr:from>
    <xdr:to>
      <xdr:col>5</xdr:col>
      <xdr:colOff>546192</xdr:colOff>
      <xdr:row>185</xdr:row>
      <xdr:rowOff>116418</xdr:rowOff>
    </xdr:to>
    <xdr:cxnSp macro="">
      <xdr:nvCxnSpPr>
        <xdr:cNvPr id="347" name="Straight Arrow Connector 346">
          <a:extLst>
            <a:ext uri="{FF2B5EF4-FFF2-40B4-BE49-F238E27FC236}">
              <a16:creationId xmlns:a16="http://schemas.microsoft.com/office/drawing/2014/main" id="{59B33EFC-0636-4865-B639-D5130D0CCC9B}"/>
            </a:ext>
          </a:extLst>
        </xdr:cNvPr>
        <xdr:cNvCxnSpPr/>
      </xdr:nvCxnSpPr>
      <xdr:spPr>
        <a:xfrm rot="5400000" flipV="1">
          <a:off x="6715216" y="466238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186</xdr:row>
      <xdr:rowOff>116417</xdr:rowOff>
    </xdr:from>
    <xdr:to>
      <xdr:col>5</xdr:col>
      <xdr:colOff>546192</xdr:colOff>
      <xdr:row>186</xdr:row>
      <xdr:rowOff>116418</xdr:rowOff>
    </xdr:to>
    <xdr:cxnSp macro="">
      <xdr:nvCxnSpPr>
        <xdr:cNvPr id="348" name="Straight Arrow Connector 347">
          <a:extLst>
            <a:ext uri="{FF2B5EF4-FFF2-40B4-BE49-F238E27FC236}">
              <a16:creationId xmlns:a16="http://schemas.microsoft.com/office/drawing/2014/main" id="{46A45F60-3842-4274-8788-70BEA9FD9080}"/>
            </a:ext>
          </a:extLst>
        </xdr:cNvPr>
        <xdr:cNvCxnSpPr/>
      </xdr:nvCxnSpPr>
      <xdr:spPr>
        <a:xfrm rot="5400000" flipV="1">
          <a:off x="6715216" y="468905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187</xdr:row>
      <xdr:rowOff>116417</xdr:rowOff>
    </xdr:from>
    <xdr:to>
      <xdr:col>5</xdr:col>
      <xdr:colOff>546192</xdr:colOff>
      <xdr:row>187</xdr:row>
      <xdr:rowOff>116418</xdr:rowOff>
    </xdr:to>
    <xdr:cxnSp macro="">
      <xdr:nvCxnSpPr>
        <xdr:cNvPr id="349" name="Straight Arrow Connector 348">
          <a:extLst>
            <a:ext uri="{FF2B5EF4-FFF2-40B4-BE49-F238E27FC236}">
              <a16:creationId xmlns:a16="http://schemas.microsoft.com/office/drawing/2014/main" id="{02230564-386D-4065-98E6-1298262315F9}"/>
            </a:ext>
          </a:extLst>
        </xdr:cNvPr>
        <xdr:cNvCxnSpPr/>
      </xdr:nvCxnSpPr>
      <xdr:spPr>
        <a:xfrm rot="5400000" flipV="1">
          <a:off x="6715216" y="471572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188</xdr:row>
      <xdr:rowOff>116417</xdr:rowOff>
    </xdr:from>
    <xdr:to>
      <xdr:col>5</xdr:col>
      <xdr:colOff>546192</xdr:colOff>
      <xdr:row>188</xdr:row>
      <xdr:rowOff>116418</xdr:rowOff>
    </xdr:to>
    <xdr:cxnSp macro="">
      <xdr:nvCxnSpPr>
        <xdr:cNvPr id="350" name="Straight Arrow Connector 349">
          <a:extLst>
            <a:ext uri="{FF2B5EF4-FFF2-40B4-BE49-F238E27FC236}">
              <a16:creationId xmlns:a16="http://schemas.microsoft.com/office/drawing/2014/main" id="{6ED34DB1-A77B-4A28-89F2-2F1329DAE00E}"/>
            </a:ext>
          </a:extLst>
        </xdr:cNvPr>
        <xdr:cNvCxnSpPr/>
      </xdr:nvCxnSpPr>
      <xdr:spPr>
        <a:xfrm rot="5400000" flipV="1">
          <a:off x="6715216" y="476906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188</xdr:row>
      <xdr:rowOff>124698</xdr:rowOff>
    </xdr:from>
    <xdr:to>
      <xdr:col>5</xdr:col>
      <xdr:colOff>546192</xdr:colOff>
      <xdr:row>188</xdr:row>
      <xdr:rowOff>124699</xdr:rowOff>
    </xdr:to>
    <xdr:cxnSp macro="">
      <xdr:nvCxnSpPr>
        <xdr:cNvPr id="351" name="Straight Arrow Connector 350">
          <a:extLst>
            <a:ext uri="{FF2B5EF4-FFF2-40B4-BE49-F238E27FC236}">
              <a16:creationId xmlns:a16="http://schemas.microsoft.com/office/drawing/2014/main" id="{94E8A719-0EA7-4FF4-9471-9E9A57D7E809}"/>
            </a:ext>
          </a:extLst>
        </xdr:cNvPr>
        <xdr:cNvCxnSpPr/>
      </xdr:nvCxnSpPr>
      <xdr:spPr>
        <a:xfrm rot="5400000" flipV="1">
          <a:off x="6715216" y="476988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88</xdr:row>
      <xdr:rowOff>116417</xdr:rowOff>
    </xdr:from>
    <xdr:to>
      <xdr:col>5</xdr:col>
      <xdr:colOff>546192</xdr:colOff>
      <xdr:row>88</xdr:row>
      <xdr:rowOff>116418</xdr:rowOff>
    </xdr:to>
    <xdr:cxnSp macro="">
      <xdr:nvCxnSpPr>
        <xdr:cNvPr id="352" name="Straight Arrow Connector 351">
          <a:extLst>
            <a:ext uri="{FF2B5EF4-FFF2-40B4-BE49-F238E27FC236}">
              <a16:creationId xmlns:a16="http://schemas.microsoft.com/office/drawing/2014/main" id="{B412C869-BA81-490A-AA4A-B4534577B13B}"/>
            </a:ext>
          </a:extLst>
        </xdr:cNvPr>
        <xdr:cNvCxnSpPr/>
      </xdr:nvCxnSpPr>
      <xdr:spPr>
        <a:xfrm rot="5400000" flipV="1">
          <a:off x="6715216" y="47957317"/>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88</xdr:row>
      <xdr:rowOff>124698</xdr:rowOff>
    </xdr:from>
    <xdr:to>
      <xdr:col>5</xdr:col>
      <xdr:colOff>546192</xdr:colOff>
      <xdr:row>88</xdr:row>
      <xdr:rowOff>124699</xdr:rowOff>
    </xdr:to>
    <xdr:cxnSp macro="">
      <xdr:nvCxnSpPr>
        <xdr:cNvPr id="353" name="Straight Arrow Connector 352">
          <a:extLst>
            <a:ext uri="{FF2B5EF4-FFF2-40B4-BE49-F238E27FC236}">
              <a16:creationId xmlns:a16="http://schemas.microsoft.com/office/drawing/2014/main" id="{19AC2FB4-CD08-441E-90CC-122FEAB9F54E}"/>
            </a:ext>
          </a:extLst>
        </xdr:cNvPr>
        <xdr:cNvCxnSpPr/>
      </xdr:nvCxnSpPr>
      <xdr:spPr>
        <a:xfrm rot="5400000" flipV="1">
          <a:off x="6715216" y="479655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211</xdr:row>
      <xdr:rowOff>124698</xdr:rowOff>
    </xdr:from>
    <xdr:to>
      <xdr:col>5</xdr:col>
      <xdr:colOff>546192</xdr:colOff>
      <xdr:row>211</xdr:row>
      <xdr:rowOff>124699</xdr:rowOff>
    </xdr:to>
    <xdr:cxnSp macro="">
      <xdr:nvCxnSpPr>
        <xdr:cNvPr id="354" name="Straight Arrow Connector 353">
          <a:extLst>
            <a:ext uri="{FF2B5EF4-FFF2-40B4-BE49-F238E27FC236}">
              <a16:creationId xmlns:a16="http://schemas.microsoft.com/office/drawing/2014/main" id="{4C860B1A-133D-4EA4-82E1-48DE78F7F3E5}"/>
            </a:ext>
          </a:extLst>
        </xdr:cNvPr>
        <xdr:cNvCxnSpPr/>
      </xdr:nvCxnSpPr>
      <xdr:spPr>
        <a:xfrm rot="5400000" flipV="1">
          <a:off x="6715216" y="47432198"/>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110</xdr:row>
      <xdr:rowOff>124701</xdr:rowOff>
    </xdr:from>
    <xdr:to>
      <xdr:col>5</xdr:col>
      <xdr:colOff>546192</xdr:colOff>
      <xdr:row>110</xdr:row>
      <xdr:rowOff>124702</xdr:rowOff>
    </xdr:to>
    <xdr:cxnSp macro="">
      <xdr:nvCxnSpPr>
        <xdr:cNvPr id="355" name="Straight Arrow Connector 354">
          <a:extLst>
            <a:ext uri="{FF2B5EF4-FFF2-40B4-BE49-F238E27FC236}">
              <a16:creationId xmlns:a16="http://schemas.microsoft.com/office/drawing/2014/main" id="{EB4A82F1-E7ED-4E8D-8510-3B24B797C8C6}"/>
            </a:ext>
          </a:extLst>
        </xdr:cNvPr>
        <xdr:cNvCxnSpPr/>
      </xdr:nvCxnSpPr>
      <xdr:spPr>
        <a:xfrm rot="5400000" flipV="1">
          <a:off x="6715216" y="3960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115</xdr:row>
      <xdr:rowOff>124701</xdr:rowOff>
    </xdr:from>
    <xdr:to>
      <xdr:col>5</xdr:col>
      <xdr:colOff>546192</xdr:colOff>
      <xdr:row>115</xdr:row>
      <xdr:rowOff>124702</xdr:rowOff>
    </xdr:to>
    <xdr:cxnSp macro="">
      <xdr:nvCxnSpPr>
        <xdr:cNvPr id="356" name="Straight Arrow Connector 355">
          <a:extLst>
            <a:ext uri="{FF2B5EF4-FFF2-40B4-BE49-F238E27FC236}">
              <a16:creationId xmlns:a16="http://schemas.microsoft.com/office/drawing/2014/main" id="{F17668DC-4EAF-4971-867B-6EE6C27F2422}"/>
            </a:ext>
          </a:extLst>
        </xdr:cNvPr>
        <xdr:cNvCxnSpPr/>
      </xdr:nvCxnSpPr>
      <xdr:spPr>
        <a:xfrm rot="5400000" flipV="1">
          <a:off x="6715216" y="5293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5</xdr:row>
      <xdr:rowOff>124701</xdr:rowOff>
    </xdr:from>
    <xdr:to>
      <xdr:col>5</xdr:col>
      <xdr:colOff>546192</xdr:colOff>
      <xdr:row>5</xdr:row>
      <xdr:rowOff>124702</xdr:rowOff>
    </xdr:to>
    <xdr:cxnSp macro="">
      <xdr:nvCxnSpPr>
        <xdr:cNvPr id="357" name="Straight Arrow Connector 356">
          <a:extLst>
            <a:ext uri="{FF2B5EF4-FFF2-40B4-BE49-F238E27FC236}">
              <a16:creationId xmlns:a16="http://schemas.microsoft.com/office/drawing/2014/main" id="{036DB39B-B884-45FF-9FA2-EFF7E8455C9A}"/>
            </a:ext>
          </a:extLst>
        </xdr:cNvPr>
        <xdr:cNvCxnSpPr/>
      </xdr:nvCxnSpPr>
      <xdr:spPr>
        <a:xfrm rot="5400000" flipV="1">
          <a:off x="6715216" y="71605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45</xdr:row>
      <xdr:rowOff>124701</xdr:rowOff>
    </xdr:from>
    <xdr:to>
      <xdr:col>5</xdr:col>
      <xdr:colOff>546192</xdr:colOff>
      <xdr:row>45</xdr:row>
      <xdr:rowOff>124702</xdr:rowOff>
    </xdr:to>
    <xdr:cxnSp macro="">
      <xdr:nvCxnSpPr>
        <xdr:cNvPr id="358" name="Straight Arrow Connector 357">
          <a:extLst>
            <a:ext uri="{FF2B5EF4-FFF2-40B4-BE49-F238E27FC236}">
              <a16:creationId xmlns:a16="http://schemas.microsoft.com/office/drawing/2014/main" id="{3450FA9B-D003-4483-98CD-F52619C97399}"/>
            </a:ext>
          </a:extLst>
        </xdr:cNvPr>
        <xdr:cNvCxnSpPr/>
      </xdr:nvCxnSpPr>
      <xdr:spPr>
        <a:xfrm rot="5400000" flipV="1">
          <a:off x="6715216" y="87607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25</xdr:row>
      <xdr:rowOff>124701</xdr:rowOff>
    </xdr:from>
    <xdr:to>
      <xdr:col>5</xdr:col>
      <xdr:colOff>546192</xdr:colOff>
      <xdr:row>25</xdr:row>
      <xdr:rowOff>124702</xdr:rowOff>
    </xdr:to>
    <xdr:cxnSp macro="">
      <xdr:nvCxnSpPr>
        <xdr:cNvPr id="359" name="Straight Arrow Connector 358">
          <a:extLst>
            <a:ext uri="{FF2B5EF4-FFF2-40B4-BE49-F238E27FC236}">
              <a16:creationId xmlns:a16="http://schemas.microsoft.com/office/drawing/2014/main" id="{F8C45AD9-05EB-41F9-9DAA-1F6BC0A6E273}"/>
            </a:ext>
          </a:extLst>
        </xdr:cNvPr>
        <xdr:cNvCxnSpPr/>
      </xdr:nvCxnSpPr>
      <xdr:spPr>
        <a:xfrm rot="5400000" flipV="1">
          <a:off x="6715216" y="11694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27</xdr:row>
      <xdr:rowOff>124701</xdr:rowOff>
    </xdr:from>
    <xdr:to>
      <xdr:col>5</xdr:col>
      <xdr:colOff>546192</xdr:colOff>
      <xdr:row>27</xdr:row>
      <xdr:rowOff>124702</xdr:rowOff>
    </xdr:to>
    <xdr:cxnSp macro="">
      <xdr:nvCxnSpPr>
        <xdr:cNvPr id="360" name="Straight Arrow Connector 359">
          <a:extLst>
            <a:ext uri="{FF2B5EF4-FFF2-40B4-BE49-F238E27FC236}">
              <a16:creationId xmlns:a16="http://schemas.microsoft.com/office/drawing/2014/main" id="{8168FAE0-26CE-4959-AB82-7C09D6B7DCE3}"/>
            </a:ext>
          </a:extLst>
        </xdr:cNvPr>
        <xdr:cNvCxnSpPr/>
      </xdr:nvCxnSpPr>
      <xdr:spPr>
        <a:xfrm rot="5400000" flipV="1">
          <a:off x="6715216" y="15694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9</xdr:row>
      <xdr:rowOff>124701</xdr:rowOff>
    </xdr:from>
    <xdr:to>
      <xdr:col>5</xdr:col>
      <xdr:colOff>546192</xdr:colOff>
      <xdr:row>9</xdr:row>
      <xdr:rowOff>124702</xdr:rowOff>
    </xdr:to>
    <xdr:cxnSp macro="">
      <xdr:nvCxnSpPr>
        <xdr:cNvPr id="361" name="Straight Arrow Connector 360">
          <a:extLst>
            <a:ext uri="{FF2B5EF4-FFF2-40B4-BE49-F238E27FC236}">
              <a16:creationId xmlns:a16="http://schemas.microsoft.com/office/drawing/2014/main" id="{DCE0C0A7-BF32-4B58-84CC-01786ECE0491}"/>
            </a:ext>
          </a:extLst>
        </xdr:cNvPr>
        <xdr:cNvCxnSpPr/>
      </xdr:nvCxnSpPr>
      <xdr:spPr>
        <a:xfrm rot="5400000" flipV="1">
          <a:off x="6715216" y="252961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140</xdr:row>
      <xdr:rowOff>124701</xdr:rowOff>
    </xdr:from>
    <xdr:to>
      <xdr:col>5</xdr:col>
      <xdr:colOff>546192</xdr:colOff>
      <xdr:row>140</xdr:row>
      <xdr:rowOff>124702</xdr:rowOff>
    </xdr:to>
    <xdr:cxnSp macro="">
      <xdr:nvCxnSpPr>
        <xdr:cNvPr id="362" name="Straight Arrow Connector 361">
          <a:extLst>
            <a:ext uri="{FF2B5EF4-FFF2-40B4-BE49-F238E27FC236}">
              <a16:creationId xmlns:a16="http://schemas.microsoft.com/office/drawing/2014/main" id="{4E7B7F73-96AD-4F89-8AAD-9FF555E91BDA}"/>
            </a:ext>
          </a:extLst>
        </xdr:cNvPr>
        <xdr:cNvCxnSpPr/>
      </xdr:nvCxnSpPr>
      <xdr:spPr>
        <a:xfrm rot="5400000" flipV="1">
          <a:off x="6715216" y="266296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144</xdr:row>
      <xdr:rowOff>124701</xdr:rowOff>
    </xdr:from>
    <xdr:to>
      <xdr:col>5</xdr:col>
      <xdr:colOff>546192</xdr:colOff>
      <xdr:row>144</xdr:row>
      <xdr:rowOff>124702</xdr:rowOff>
    </xdr:to>
    <xdr:cxnSp macro="">
      <xdr:nvCxnSpPr>
        <xdr:cNvPr id="363" name="Straight Arrow Connector 362">
          <a:extLst>
            <a:ext uri="{FF2B5EF4-FFF2-40B4-BE49-F238E27FC236}">
              <a16:creationId xmlns:a16="http://schemas.microsoft.com/office/drawing/2014/main" id="{EB5C61D1-DB16-4E55-B499-E33CE7E1FE77}"/>
            </a:ext>
          </a:extLst>
        </xdr:cNvPr>
        <xdr:cNvCxnSpPr/>
      </xdr:nvCxnSpPr>
      <xdr:spPr>
        <a:xfrm rot="5400000" flipV="1">
          <a:off x="6715216" y="282298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147</xdr:row>
      <xdr:rowOff>124701</xdr:rowOff>
    </xdr:from>
    <xdr:to>
      <xdr:col>5</xdr:col>
      <xdr:colOff>546192</xdr:colOff>
      <xdr:row>147</xdr:row>
      <xdr:rowOff>124702</xdr:rowOff>
    </xdr:to>
    <xdr:cxnSp macro="">
      <xdr:nvCxnSpPr>
        <xdr:cNvPr id="364" name="Straight Arrow Connector 363">
          <a:extLst>
            <a:ext uri="{FF2B5EF4-FFF2-40B4-BE49-F238E27FC236}">
              <a16:creationId xmlns:a16="http://schemas.microsoft.com/office/drawing/2014/main" id="{DF156361-F0B3-4532-BDFE-C60650A08C30}"/>
            </a:ext>
          </a:extLst>
        </xdr:cNvPr>
        <xdr:cNvCxnSpPr/>
      </xdr:nvCxnSpPr>
      <xdr:spPr>
        <a:xfrm rot="5400000" flipV="1">
          <a:off x="6715216" y="290299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387441</xdr:colOff>
      <xdr:row>12</xdr:row>
      <xdr:rowOff>124701</xdr:rowOff>
    </xdr:from>
    <xdr:to>
      <xdr:col>5</xdr:col>
      <xdr:colOff>546192</xdr:colOff>
      <xdr:row>12</xdr:row>
      <xdr:rowOff>124702</xdr:rowOff>
    </xdr:to>
    <xdr:cxnSp macro="">
      <xdr:nvCxnSpPr>
        <xdr:cNvPr id="365" name="Straight Arrow Connector 364">
          <a:extLst>
            <a:ext uri="{FF2B5EF4-FFF2-40B4-BE49-F238E27FC236}">
              <a16:creationId xmlns:a16="http://schemas.microsoft.com/office/drawing/2014/main" id="{A619B12E-938F-4768-A6F5-2C140E8AEE2C}"/>
            </a:ext>
          </a:extLst>
        </xdr:cNvPr>
        <xdr:cNvCxnSpPr/>
      </xdr:nvCxnSpPr>
      <xdr:spPr>
        <a:xfrm rot="5400000" flipV="1">
          <a:off x="6715216" y="30363401"/>
          <a:ext cx="1" cy="15875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938D5C00-A6DE-47EE-B3B3-7B76A3B443B8}"/>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73427A9D-B368-430C-8BC1-D2E2A449C821}"/>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21BC8C9B-8526-4BE7-A37F-B5A9768632EF}"/>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2848505E-4934-40BD-8B70-3D98D602110C}"/>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BF081BE9-E332-4CA6-9C83-B9BF426BA881}"/>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84907FC9-BD57-489D-AC44-E53A616A1D04}"/>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771775" cy="609600"/>
    <xdr:pic>
      <xdr:nvPicPr>
        <xdr:cNvPr id="2" name="Picture 1">
          <a:extLst>
            <a:ext uri="{FF2B5EF4-FFF2-40B4-BE49-F238E27FC236}">
              <a16:creationId xmlns:a16="http://schemas.microsoft.com/office/drawing/2014/main" id="{861C40F3-EBAA-4190-9EE1-56FA56559072}"/>
            </a:ext>
          </a:extLst>
        </xdr:cNvPr>
        <xdr:cNvPicPr/>
      </xdr:nvPicPr>
      <xdr:blipFill>
        <a:blip xmlns:r="http://schemas.openxmlformats.org/officeDocument/2006/relationships" r:embed="rId1"/>
        <a:srcRect/>
        <a:stretch>
          <a:fillRect/>
        </a:stretch>
      </xdr:blipFill>
      <xdr:spPr>
        <a:xfrm>
          <a:off x="0" y="0"/>
          <a:ext cx="2771775" cy="609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NolwaziM\Local%20Settings\Temporary%20Internet%20Files\Content.Outlook\NW10P0GZ\PFMA%202011-12_Combined%20Assurance%20Assessment-%20NC-%204%20Oct%20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ohnW.AGSA\Desktop\General%20report\DORAT\Shortcut%20to%20General%20Report%20-%20Procurement%20and%20contract%20management.ln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TheoN\Local%20Settings\Temporary%20Internet%20Files\Content.Outlook\WUEM304X\10910%20PFMA%20-%20Consolidated%20Provincial%20GR%20-%20Summary%20of%20audit%20outcomes%20and%20movements%20-%208Nov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tulB\Local%20Settings\Temporary%20Internet%20Files\Content.Outlook\U4X2QW40\CE3%20Paul%20Serote_PFMA_5%20year%20anticipated%20outcomes_update_ver01_12May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MogamatM\Desktop\AGSA\PFMA\2009-10%20Cycle\2.Provincial%20Consolidated\Anton%20tables%20and%20graphs\Consolidated%20-%20General%20Report%20-%20Complianc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tulB\Local%20Settings\Temporary%20Internet%20Files\Content.Outlook\QOUO0V6T\MFMA%200910%20Compliance%20Template%2005%20January%202011%2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MarionV\Local%20Settings\Temporary%20Internet%20Files\Content.Outlook\PBCWA90W\CPT%201%20PFMA%202011-12_Combined%20Assuranc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Z%20-%20National%20Treasury\New%20Prov%20Accounts%20Folder\Executive\04.Budget%20statements\2005-06\Version%201.3\Provincial%20database%202005%20v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LusandaD\Local%20Settings\Temporary%20Internet%20Files\Content.Outlook\N7PVGMXW\General%20Report%20-%20Complianc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MogamatM\Desktop\AGSA\PFMA\2009-10%20Cycle\Templates\PFMA%202009-10_National_Template%20for%20Tables%20and%20graphs_ver06_13Sep1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MogamatM\Desktop\AGSA\MFMA\2010-11%20Cycle\General%20Report\Provinces\Provincial%20workbooks\MFMA%202010-11_Root%20causes%20template_Consolidated_04Jun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ormanM\Local%20Settings\Temporary%20Internet%20Files\Content.Outlook\B64LA3PT\PFMA%202011-12_Combined%20Assurance%20Assessment-%20FS%20-%203%20Oct%2020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ogamatM\Desktop\AGSA\MFMA\2010-11%20Cycle\General%20Report\Provinces\Provincial%20workbooks\EC\Copy%20of%20MFMA%202010-11_Root%20causes%20template_EC_16May12%2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ogamatM\Desktop\AGSA\MFMA\2009-10%20Cycle\2.%20Provincial%20Consolidated\Workbooks\MFMA%200910%20General%20Report%20Graphics%20Template%2017%20February%202011_Consolidated%20Provincial_sm%20section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ogamatM\Desktop\AGSA\MFMA\2009-10%20Cycle\2.%20Provincial%20Consolidated_22Feb11\GR%20Workbooks\1MFMA%200910%20General%20Report%20Annexures%2010%20March%20201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JohnW.AGSA\Desktop\General%20report\ECLB\Shortcut%20to%20General%20Report%20-%20Procurement%20and%20contract%20management.ln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LungileN\Local%20Settings\Temporary%20Internet%20Files\Content.Outlook\HRLITLY5\PFMA%202011-12_Combined%20Assurance%20template%20-%20Per%20ABU%20X%20-%20NA05.xlsx"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agza.sharepoint.com/sites/2024-25PFMAGR/Shared%20Documents/RM%20reporting%20team/GR%20Data%20analysis/1)GR%20Data%20Analysis%20(ASMIS)%20PFMA%2024-25/4)%20UIFW%20&amp;%20SCM/SCM%20workings%20PFMA%2024-25.xlsx" TargetMode="External"/><Relationship Id="rId1" Type="http://schemas.openxmlformats.org/officeDocument/2006/relationships/externalLinkPath" Target="https://agza.sharepoint.com/sites/2024-25PFMAGR/Shared%20Documents/RM%20reporting%20team/GR%20Data%20analysis/1)GR%20Data%20Analysis%20(ASMIS)%20PFMA%2024-25/4)%20UIFW%20&amp;%20SCM/SCM%20workings%20PFMA%2024-25.xlsx" TargetMode="External"/></Relationships>
</file>

<file path=xl/externalLinks/_rels/externalLink26.xml.rels><?xml version="1.0" encoding="UTF-8" standalone="yes"?>
<Relationships xmlns="http://schemas.openxmlformats.org/package/2006/relationships"><Relationship Id="rId3" Type="http://schemas.openxmlformats.org/officeDocument/2006/relationships/externalLinkPath" Target="https://agza.sharepoint.com/sites/RM04/Shared%20Documents/General/GR%20Preparation%20work/PFMA%2024.25/PFMA%2024-25%20Asmis%20Preparations/2)%20Auditee%20verification%20PFMA%2024-25/Auditee%20denominator%20recon/PFMA%20GR%202024-25%20-%20High%20Impact%20auditees%20determination.xlsx" TargetMode="External"/><Relationship Id="rId2" Type="http://schemas.microsoft.com/office/2019/04/relationships/externalLinkLongPath" Target="https://agza.sharepoint.com/sites/RM04/Shared%20Documents/General/GR%20Preparation%20work/PFMA%2024.25/PFMA%2024-25%20Asmis%20Preparations/2)%20Auditee%20verification%20PFMA%2024-25/Auditee%20denominator%20recon/PFMA%20GR%202024-25%20-%20High%20Impact%20auditees%20determination.xlsx?DB83DAF5" TargetMode="External"/><Relationship Id="rId1" Type="http://schemas.openxmlformats.org/officeDocument/2006/relationships/externalLinkPath" Target="file:///\\DB83DAF5\PFMA%20GR%202024-25%20-%20High%20Impact%20auditees%20determination.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d:\My%20Documents\PFMA%202024-25\Annexures\New\Annexure%201%20-%20Audit%20outcomes%20-%202024-25.xlsx" TargetMode="External"/><Relationship Id="rId1" Type="http://schemas.openxmlformats.org/officeDocument/2006/relationships/externalLinkPath" Target="https://agza.sharepoint.com/sites/2024-25PFMAGR/Shared%20Documents/RM%20reporting%20team/GR%20Data%20analysis/1)GR%20Data%20Analysis%20(ASMIS)%20PFMA%2024-25/11)%20Annexures/Annexure%201%20-%20Audit%20outcomes%20-%202024-25.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D:\My%20Documents\Downloads\2023-24%20Overall%20audit%20outcome-%20Provincial%20overview%20(4).xlsx" TargetMode="External"/><Relationship Id="rId1" Type="http://schemas.openxmlformats.org/officeDocument/2006/relationships/externalLinkPath" Target="https://agza.sharepoint.com/My%20Documents/Downloads/2023-24%20Overall%20audit%20outcome-%20Provincial%20overview%20(4).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D:\My%20Documents\Downloads\PFMA%202023-24%20Timely%20submission%20of%20AFS.xlsx" TargetMode="External"/><Relationship Id="rId1" Type="http://schemas.openxmlformats.org/officeDocument/2006/relationships/externalLinkPath" Target="https://agza.sharepoint.com/My%20Documents/Downloads/PFMA%202023-24%20Timely%20submission%20of%20AF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ntoniusV\Local%20Settings\Temporary%20Internet%20Files\Content.Outlook\P6AB1EEG\Master%20Checklist%20-Collating%20nature%20and%20cause%20of%20AFS%20qualification%20areas%20%20GR%20Sec%202%202%2016%20N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ogamatM\Desktop\AGSA\MFMA\2008-09%20Cycle\Consolidation\Workbooks\PROVCONS_MFMA_RegulatoryAudit_2009_ver22_26Ap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rimary.TM6595\Application%20Data\Microsoft\Excel\ASMIS\PFMA%202011-12_Combined%20Assurance%20template%20-%20Per%20ABU%20X%20-%20Sept%2025%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NolwaziM\Local%20Settings\Temporary%20Internet%20Files\Content.Outlook\NW10P0GZ\PFMA%202011-12_Combined%20Assurance%20template%20-%20Per%20ABU%20X%20-%20Sept%2025%202012_NF06_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y%20Documents\Documnents\ARD\Reporting\MFMA%202011-12\Combined%20assurance\MFMA%202011-12%20-%20Combined%20Assurance%20Assessment%20-%2007Feb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y%20Documents\ARD\Audit%20fees%20MFMA\Sheets%20recieved%20from%20BUs%2013%20Feb\PC\General%20Reports\GR%20MFMA%202010-11\ASMIS\Auditee%20Information%20-%20MFMA%202010-11%20-%20NW.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y%20Documents\Audit%20work%202010\December\Thursday%202%20December\2.1%20PFMA%20National%202009-10%20Annexures_01Dec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 val="Sheet2"/>
      <sheetName val="Drop down"/>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urement Input"/>
      <sheetName val="Sheet3"/>
      <sheetName val="Sheet2"/>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SA audits"/>
      <sheetName val="Non AGSA audits"/>
      <sheetName val="AGSA Slide provincial"/>
      <sheetName val="Non AGSA Slide provincial"/>
      <sheetName val="Movement WB - Provincial"/>
      <sheetName val="Movement - Provincial"/>
      <sheetName val="Movement WB - Prov"/>
      <sheetName val="Consolidated outcome slide - Pr"/>
      <sheetName val="Audits outstanding - Prov"/>
      <sheetName val="Funding of operations AGSA"/>
      <sheetName val="Funding of operations Non-AGSA"/>
      <sheetName val="Qualified - 3rd year"/>
      <sheetName val="Shedule 4(3) AoPI"/>
      <sheetName val="4(3) AoPI slide"/>
      <sheetName val="Shedule 4(3) Compliance"/>
      <sheetName val="4(3) Compliance slide"/>
      <sheetName val="Investigation - Prov"/>
      <sheetName val="Consolidations"/>
      <sheetName val="Tabling of Annual Reports"/>
      <sheetName val="Listing dept"/>
      <sheetName val="Listing PE"/>
      <sheetName val="0809 Nat entities opinions"/>
      <sheetName val="0809 Prov entities opinions"/>
      <sheetName val="0809 Nat departments"/>
      <sheetName val="0809 Prov departments"/>
      <sheetName val="Worse opinions"/>
      <sheetName val="Pie - Health Edu -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2. Master Input - GP"/>
      <sheetName val="2. Master Input - NW"/>
      <sheetName val="2. Master Input - NatA"/>
      <sheetName val="22. WorkingLists"/>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 Compliance"/>
      <sheetName val="Sheet2"/>
      <sheetName val="Analysis"/>
    </sheetNames>
    <sheetDataSet>
      <sheetData sheetId="0"/>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Input Section"/>
      <sheetName val="Sheet2"/>
      <sheetName val="Vertical View of Columns"/>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iance Input"/>
      <sheetName val="Sheet2"/>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statements 2009-10"/>
      <sheetName val="Misstatements 2008-09"/>
      <sheetName val="Misstatements Fig"/>
      <sheetName val="UnauthorisedIrregular"/>
      <sheetName val="Qualifications 2009-10"/>
      <sheetName val="Qualifications 2008-09"/>
      <sheetName val="Qualification Fig"/>
      <sheetName val="Qualification Fig (numbers)"/>
      <sheetName val="Qualification Fig Non AGSA"/>
      <sheetName val="Predetermined objectives"/>
      <sheetName val="Compliance"/>
      <sheetName val="Internal controls"/>
      <sheetName val="Other findings"/>
      <sheetName val="New outcomes table"/>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 Root causes data"/>
      <sheetName val="ABU Root causes data (2)"/>
      <sheetName val="Annex1"/>
      <sheetName val="Annex incl root causes"/>
      <sheetName val="Annex for analysis old"/>
      <sheetName val="Analysis"/>
      <sheetName val="Combination fig"/>
      <sheetName val="YEsNo Fig"/>
      <sheetName val="YEsNo Fig (2)"/>
      <sheetName val="AO2 Map MY"/>
      <sheetName val="Pacman"/>
      <sheetName val="Cons fig"/>
      <sheetName val="Cons fig (2)"/>
      <sheetName val="Prov fig"/>
      <sheetName val="Prov fig (2)"/>
      <sheetName val="Prov PDO fig (3)"/>
      <sheetName val="Prov NC fig (4)"/>
      <sheetName val="No root causes"/>
      <sheetName val="Provincial fig (3) maybe"/>
      <sheetName val="Options"/>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 val="Drop down list"/>
      <sheetName val="Data lists"/>
      <sheetName val="WBook Drop Downs"/>
      <sheetName val="Data validation"/>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stern Cape"/>
      <sheetName val="Free State"/>
      <sheetName val="Gauteng"/>
      <sheetName val="KwaZulu-Natal"/>
      <sheetName val="Limpopo"/>
      <sheetName val="Mpumalanga"/>
      <sheetName val="Northern Cape"/>
      <sheetName val="North West"/>
      <sheetName val="Western Cap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Figure 1,2"/>
      <sheetName val="Figure 3,4"/>
      <sheetName val="Table 1"/>
      <sheetName val="Figure 5,6"/>
      <sheetName val="Figure 20,21"/>
      <sheetName val="Table 2"/>
      <sheetName val="Figure7,8"/>
      <sheetName val="Figure9"/>
      <sheetName val="Figure10"/>
      <sheetName val="Figure11"/>
      <sheetName val="Figure12"/>
      <sheetName val="Figure13,25"/>
      <sheetName val="Figure14"/>
      <sheetName val="Figure15"/>
      <sheetName val="Figure16"/>
      <sheetName val="Figure17"/>
      <sheetName val="Table3,21"/>
      <sheetName val="Figure18"/>
      <sheetName val="Table 4,25"/>
      <sheetName val="Table 5,26"/>
      <sheetName val="Table 6"/>
      <sheetName val="Table 7"/>
      <sheetName val="Table 8"/>
      <sheetName val="Table 9"/>
      <sheetName val="Table 10"/>
      <sheetName val="UIF-Extent"/>
      <sheetName val="UIF-Nature in numbers"/>
      <sheetName val="Figure22old"/>
      <sheetName val="Table 11"/>
      <sheetName val="Table 12"/>
      <sheetName val="Table13,14"/>
      <sheetName val="Table 15"/>
      <sheetName val="Figure 23,24"/>
      <sheetName val="Table 16"/>
      <sheetName val="Table 17"/>
      <sheetName val="Table 18"/>
      <sheetName val="Table 19"/>
      <sheetName val="Table 20"/>
      <sheetName val="Slide 14"/>
      <sheetName val="Table22"/>
      <sheetName val="Table23"/>
      <sheetName val="Table 24"/>
      <sheetName val="Table 26"/>
      <sheetName val="Table 27"/>
      <sheetName val="Table 28"/>
      <sheetName val="Table 29"/>
      <sheetName val="Slide-Drivers"/>
      <sheetName val="Slide-Key roleplayers"/>
      <sheetName val="Slide-Compliance"/>
      <sheetName val="Slide-TMMC1"/>
      <sheetName val="Slide-TMMC2"/>
      <sheetName val="Slide-TMMC3"/>
      <sheetName val="Slide-Procurement1"/>
      <sheetName val="Slide-Procurement1 Graph"/>
      <sheetName val="Procurement1 detail"/>
      <sheetName val="Slide-Procurement1 Graph (2)"/>
      <sheetName val="Slide-Procurement2"/>
      <sheetName val="Slide-Procurement2 Graph"/>
      <sheetName val="Slide-Procurement2 Graph (2)"/>
      <sheetName val="Slide-ISA"/>
      <sheetName val="Annex1 Outcomes"/>
      <sheetName val="Annex2 Non Comp"/>
      <sheetName val="Annex3 IT Focus"/>
      <sheetName val="Annex4 Leadership"/>
      <sheetName val="Annex4 FPM"/>
      <sheetName val="Annex4 Governance"/>
      <sheetName val="Annex5 AR Tab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1 Outcomes"/>
      <sheetName val="AnnexA TMMC"/>
      <sheetName val="Annex2 Non Comp"/>
      <sheetName val="Annex3 UIF"/>
      <sheetName val="Annex4 IT Focus"/>
      <sheetName val="Annex5 Drivers"/>
      <sheetName val="Annex6 SCM"/>
      <sheetName val="Annex7 AR Tabling"/>
      <sheetName val="ASMIS Audit Outcomes"/>
      <sheetName val="ASMIS ComplianceConsonly"/>
      <sheetName val="ASMIS Compliance"/>
      <sheetName val="ASMIS data"/>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urement Input"/>
      <sheetName val="Sheet3"/>
    </sheet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ANUAL OVERRIDES"/>
      <sheetName val="Summary"/>
      <sheetName val="Compliance findings"/>
      <sheetName val="Extent of awards"/>
      <sheetName val="Top 10 material findings"/>
      <sheetName val="Top 10 material Grouping"/>
      <sheetName val="subgroup,portfolio,provincial"/>
      <sheetName val="Employees doing busine"/>
      <sheetName val="Human settlement and SOE analys"/>
      <sheetName val="Local content- Rand value "/>
      <sheetName val="Report 186 2024-25"/>
      <sheetName val="Report 153- 2024-25"/>
      <sheetName val="Report 153 - 2023-24"/>
      <sheetName val="Reworked 186-2023-24"/>
      <sheetName val="Reason for limitations"/>
      <sheetName val="Ranking limitations &amp; awards"/>
      <sheetName val="Audit not performed - SCM"/>
      <sheetName val="Completed audits"/>
      <sheetName val="KSD auditees"/>
      <sheetName val="SOE denominator"/>
      <sheetName val="Internal control analysis"/>
      <sheetName val="Procurement findings"/>
      <sheetName val="Consecutive count"/>
      <sheetName val="Sub category sheet"/>
      <sheetName val="Biggest limitation"/>
      <sheetName val="SCM workings PFMA 24-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ljnmQmPKkycq_RUHxEK3mUSHGSp0ChLvgzxjnUVV69HbAVntkHXSImoyeHX3a6S" itemId="01VC76T7HH42Q7YXC25ZFISSP4KV3BTQ5I">
      <xxl21:absoluteUrl r:id="rId3"/>
    </xxl21:alternateUrls>
    <sheetNames>
      <sheetName val="Recon and Breakdown"/>
      <sheetName val="Draft 2024-25 list"/>
      <sheetName val="GR applicable auditees"/>
      <sheetName val="Previous year list of HIA"/>
    </sheetNames>
    <sheetDataSet>
      <sheetData sheetId="0"/>
      <sheetData sheetId="1"/>
      <sheetData sheetId="2">
        <row r="1">
          <cell r="A1" t="str">
            <v>Auditee ID</v>
          </cell>
        </row>
      </sheetData>
      <sheetData sheetId="3">
        <row r="1">
          <cell r="A1" t="str">
            <v>Identification of High Impact auditees for GR purposes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nexure 1"/>
      <sheetName val="Annexure 1 - Legend "/>
      <sheetName val="Annexure 1 - Old"/>
      <sheetName val="Annexure 1- Backup"/>
      <sheetName val="Annexure 1 - workings"/>
      <sheetName val="Dormant auditee list"/>
      <sheetName val="Non AGSA"/>
      <sheetName val="Reworked"/>
      <sheetName val="Annexure workings"/>
      <sheetName val="Sheet2"/>
      <sheetName val="Sheet"/>
    </sheetNames>
    <sheetDataSet>
      <sheetData sheetId="0" refreshError="1"/>
      <sheetData sheetId="1" refreshError="1"/>
      <sheetData sheetId="2" refreshError="1"/>
      <sheetData sheetId="3" refreshError="1"/>
      <sheetData sheetId="4" refreshError="1"/>
      <sheetData sheetId="5">
        <row r="1">
          <cell r="C1" t="str">
            <v>Auditee ID</v>
          </cell>
        </row>
        <row r="2">
          <cell r="C2">
            <v>912</v>
          </cell>
        </row>
        <row r="3">
          <cell r="C3">
            <v>146</v>
          </cell>
        </row>
        <row r="4">
          <cell r="C4">
            <v>1184</v>
          </cell>
        </row>
        <row r="5">
          <cell r="C5">
            <v>294</v>
          </cell>
        </row>
        <row r="6">
          <cell r="C6">
            <v>1189</v>
          </cell>
        </row>
        <row r="7">
          <cell r="C7">
            <v>1191</v>
          </cell>
        </row>
        <row r="8">
          <cell r="C8">
            <v>662</v>
          </cell>
        </row>
        <row r="9">
          <cell r="C9">
            <v>909</v>
          </cell>
        </row>
        <row r="10">
          <cell r="C10">
            <v>908</v>
          </cell>
        </row>
        <row r="11">
          <cell r="C11">
            <v>48</v>
          </cell>
        </row>
        <row r="12">
          <cell r="C12">
            <v>49</v>
          </cell>
        </row>
        <row r="13">
          <cell r="C13">
            <v>666</v>
          </cell>
        </row>
        <row r="14">
          <cell r="C14">
            <v>131</v>
          </cell>
        </row>
        <row r="15">
          <cell r="C15">
            <v>676</v>
          </cell>
        </row>
        <row r="16">
          <cell r="C16">
            <v>677</v>
          </cell>
        </row>
        <row r="17">
          <cell r="C17">
            <v>248</v>
          </cell>
        </row>
        <row r="18">
          <cell r="C18">
            <v>680</v>
          </cell>
        </row>
        <row r="19">
          <cell r="C19">
            <v>683</v>
          </cell>
        </row>
        <row r="20">
          <cell r="C20">
            <v>806</v>
          </cell>
        </row>
        <row r="21">
          <cell r="C21">
            <v>1606</v>
          </cell>
        </row>
        <row r="22">
          <cell r="C22">
            <v>1211</v>
          </cell>
        </row>
        <row r="23">
          <cell r="C23">
            <v>1150</v>
          </cell>
        </row>
        <row r="24">
          <cell r="C24">
            <v>1496</v>
          </cell>
        </row>
        <row r="25">
          <cell r="C25">
            <v>173</v>
          </cell>
        </row>
        <row r="26">
          <cell r="C26">
            <v>1198</v>
          </cell>
        </row>
        <row r="27">
          <cell r="C27">
            <v>1025</v>
          </cell>
        </row>
        <row r="28">
          <cell r="C28">
            <v>1382</v>
          </cell>
        </row>
        <row r="29">
          <cell r="C29">
            <v>1356</v>
          </cell>
        </row>
        <row r="30">
          <cell r="C30">
            <v>1358</v>
          </cell>
        </row>
        <row r="31">
          <cell r="C31">
            <v>227</v>
          </cell>
        </row>
        <row r="32">
          <cell r="C32">
            <v>1361</v>
          </cell>
        </row>
        <row r="33">
          <cell r="C33">
            <v>1360</v>
          </cell>
        </row>
        <row r="34">
          <cell r="C34">
            <v>1454</v>
          </cell>
        </row>
        <row r="35">
          <cell r="C35">
            <v>1412</v>
          </cell>
        </row>
        <row r="36">
          <cell r="C36">
            <v>1039</v>
          </cell>
        </row>
        <row r="37">
          <cell r="C37">
            <v>469</v>
          </cell>
        </row>
        <row r="38">
          <cell r="C38">
            <v>1045</v>
          </cell>
        </row>
        <row r="39">
          <cell r="C39">
            <v>1464</v>
          </cell>
        </row>
        <row r="40">
          <cell r="C40">
            <v>1442</v>
          </cell>
        </row>
        <row r="41">
          <cell r="C41">
            <v>1443</v>
          </cell>
        </row>
        <row r="42">
          <cell r="C42">
            <v>1514</v>
          </cell>
        </row>
        <row r="43">
          <cell r="C43">
            <v>1515</v>
          </cell>
        </row>
        <row r="44">
          <cell r="C44">
            <v>1463</v>
          </cell>
        </row>
        <row r="45">
          <cell r="C45">
            <v>1466</v>
          </cell>
        </row>
        <row r="46">
          <cell r="C46">
            <v>1513</v>
          </cell>
        </row>
        <row r="47">
          <cell r="C47">
            <v>1519</v>
          </cell>
        </row>
        <row r="48">
          <cell r="C48">
            <v>1518</v>
          </cell>
        </row>
        <row r="49">
          <cell r="C49">
            <v>1522</v>
          </cell>
        </row>
        <row r="50">
          <cell r="C50">
            <v>1523</v>
          </cell>
        </row>
        <row r="51">
          <cell r="C51">
            <v>1520</v>
          </cell>
        </row>
        <row r="52">
          <cell r="C52">
            <v>19</v>
          </cell>
        </row>
        <row r="53">
          <cell r="C53">
            <v>1394</v>
          </cell>
        </row>
        <row r="54">
          <cell r="C54">
            <v>129</v>
          </cell>
        </row>
        <row r="55">
          <cell r="C55">
            <v>320</v>
          </cell>
        </row>
        <row r="56">
          <cell r="C56">
            <v>418</v>
          </cell>
        </row>
        <row r="57">
          <cell r="C57">
            <v>464</v>
          </cell>
        </row>
        <row r="58">
          <cell r="C58">
            <v>483</v>
          </cell>
        </row>
        <row r="59">
          <cell r="C59">
            <v>489</v>
          </cell>
        </row>
        <row r="60">
          <cell r="C60">
            <v>130</v>
          </cell>
        </row>
        <row r="61">
          <cell r="C61">
            <v>213</v>
          </cell>
        </row>
        <row r="62">
          <cell r="C62">
            <v>1424</v>
          </cell>
        </row>
        <row r="63">
          <cell r="C63">
            <v>1162</v>
          </cell>
        </row>
        <row r="64">
          <cell r="C64">
            <v>1530</v>
          </cell>
        </row>
        <row r="65">
          <cell r="C65">
            <v>1129</v>
          </cell>
        </row>
        <row r="66">
          <cell r="C66">
            <v>1130</v>
          </cell>
        </row>
        <row r="67">
          <cell r="C67">
            <v>1500</v>
          </cell>
        </row>
        <row r="68">
          <cell r="C68">
            <v>1504</v>
          </cell>
        </row>
        <row r="69">
          <cell r="C69">
            <v>1549</v>
          </cell>
        </row>
        <row r="70">
          <cell r="C70">
            <v>1548</v>
          </cell>
        </row>
        <row r="71">
          <cell r="C71">
            <v>1516</v>
          </cell>
        </row>
        <row r="72">
          <cell r="C72">
            <v>564</v>
          </cell>
        </row>
        <row r="73">
          <cell r="C73">
            <v>17</v>
          </cell>
        </row>
        <row r="74">
          <cell r="C74">
            <v>63</v>
          </cell>
        </row>
        <row r="75">
          <cell r="C75">
            <v>140</v>
          </cell>
        </row>
        <row r="76">
          <cell r="C76">
            <v>141</v>
          </cell>
        </row>
        <row r="77">
          <cell r="C77">
            <v>142</v>
          </cell>
        </row>
        <row r="78">
          <cell r="C78">
            <v>1023</v>
          </cell>
        </row>
        <row r="79">
          <cell r="C79">
            <v>1377</v>
          </cell>
        </row>
        <row r="80">
          <cell r="C80">
            <v>561</v>
          </cell>
        </row>
        <row r="81">
          <cell r="C81">
            <v>1471</v>
          </cell>
        </row>
        <row r="82">
          <cell r="C82">
            <v>214</v>
          </cell>
        </row>
        <row r="83">
          <cell r="C83">
            <v>239</v>
          </cell>
        </row>
        <row r="84">
          <cell r="C84">
            <v>318</v>
          </cell>
        </row>
        <row r="85">
          <cell r="C85">
            <v>330</v>
          </cell>
        </row>
        <row r="86">
          <cell r="C86">
            <v>332</v>
          </cell>
        </row>
        <row r="87">
          <cell r="C87">
            <v>333</v>
          </cell>
        </row>
        <row r="88">
          <cell r="C88">
            <v>334</v>
          </cell>
        </row>
        <row r="89">
          <cell r="C89">
            <v>335</v>
          </cell>
        </row>
        <row r="90">
          <cell r="C90">
            <v>337</v>
          </cell>
        </row>
        <row r="91">
          <cell r="C91">
            <v>338</v>
          </cell>
        </row>
        <row r="92">
          <cell r="C92">
            <v>339</v>
          </cell>
        </row>
        <row r="93">
          <cell r="C93">
            <v>498</v>
          </cell>
        </row>
      </sheetData>
      <sheetData sheetId="6">
        <row r="1">
          <cell r="B1" t="str">
            <v>Auditee ID</v>
          </cell>
        </row>
        <row r="4">
          <cell r="B4">
            <v>50</v>
          </cell>
        </row>
        <row r="5">
          <cell r="B5">
            <v>54</v>
          </cell>
        </row>
        <row r="6">
          <cell r="B6">
            <v>97</v>
          </cell>
        </row>
        <row r="7">
          <cell r="B7">
            <v>120</v>
          </cell>
        </row>
        <row r="8">
          <cell r="B8">
            <v>173</v>
          </cell>
        </row>
        <row r="9">
          <cell r="B9">
            <v>206</v>
          </cell>
        </row>
        <row r="10">
          <cell r="B10">
            <v>268</v>
          </cell>
        </row>
        <row r="11">
          <cell r="B11">
            <v>275</v>
          </cell>
        </row>
        <row r="12">
          <cell r="B12">
            <v>304</v>
          </cell>
        </row>
        <row r="13">
          <cell r="B13">
            <v>467</v>
          </cell>
        </row>
        <row r="14">
          <cell r="B14">
            <v>513</v>
          </cell>
        </row>
        <row r="15">
          <cell r="B15">
            <v>919</v>
          </cell>
        </row>
        <row r="16">
          <cell r="B16">
            <v>922</v>
          </cell>
        </row>
        <row r="17">
          <cell r="B17">
            <v>925</v>
          </cell>
        </row>
        <row r="18">
          <cell r="B18">
            <v>928</v>
          </cell>
        </row>
        <row r="19">
          <cell r="B19">
            <v>929</v>
          </cell>
        </row>
        <row r="20">
          <cell r="B20">
            <v>945</v>
          </cell>
        </row>
        <row r="21">
          <cell r="B21">
            <v>946</v>
          </cell>
        </row>
        <row r="22">
          <cell r="B22">
            <v>954</v>
          </cell>
        </row>
        <row r="23">
          <cell r="B23">
            <v>955</v>
          </cell>
        </row>
        <row r="24">
          <cell r="B24">
            <v>959</v>
          </cell>
        </row>
        <row r="25">
          <cell r="B25">
            <v>963</v>
          </cell>
        </row>
        <row r="26">
          <cell r="B26">
            <v>964</v>
          </cell>
        </row>
        <row r="27">
          <cell r="B27">
            <v>969</v>
          </cell>
        </row>
        <row r="28">
          <cell r="B28">
            <v>979</v>
          </cell>
        </row>
        <row r="29">
          <cell r="B29">
            <v>982</v>
          </cell>
        </row>
        <row r="30">
          <cell r="B30">
            <v>995</v>
          </cell>
        </row>
        <row r="31">
          <cell r="B31">
            <v>996</v>
          </cell>
        </row>
        <row r="32">
          <cell r="B32">
            <v>997</v>
          </cell>
        </row>
        <row r="33">
          <cell r="B33">
            <v>998</v>
          </cell>
        </row>
        <row r="34">
          <cell r="B34">
            <v>1013</v>
          </cell>
        </row>
        <row r="35">
          <cell r="B35">
            <v>1032</v>
          </cell>
        </row>
        <row r="36">
          <cell r="B36">
            <v>1035</v>
          </cell>
        </row>
        <row r="37">
          <cell r="B37">
            <v>1039</v>
          </cell>
        </row>
        <row r="38">
          <cell r="B38">
            <v>1041</v>
          </cell>
        </row>
        <row r="39">
          <cell r="B39">
            <v>1042</v>
          </cell>
        </row>
        <row r="40">
          <cell r="B40">
            <v>1043</v>
          </cell>
        </row>
        <row r="41">
          <cell r="B41">
            <v>1045</v>
          </cell>
        </row>
        <row r="42">
          <cell r="B42">
            <v>1050</v>
          </cell>
        </row>
        <row r="43">
          <cell r="B43">
            <v>1052</v>
          </cell>
        </row>
        <row r="44">
          <cell r="B44">
            <v>1061</v>
          </cell>
        </row>
        <row r="45">
          <cell r="B45">
            <v>1064</v>
          </cell>
        </row>
        <row r="46">
          <cell r="B46">
            <v>1068</v>
          </cell>
        </row>
        <row r="47">
          <cell r="B47">
            <v>1069</v>
          </cell>
        </row>
        <row r="48">
          <cell r="B48">
            <v>1093</v>
          </cell>
        </row>
        <row r="49">
          <cell r="B49">
            <v>1095</v>
          </cell>
        </row>
        <row r="50">
          <cell r="B50">
            <v>1096</v>
          </cell>
        </row>
        <row r="51">
          <cell r="B51">
            <v>1097</v>
          </cell>
        </row>
        <row r="52">
          <cell r="B52">
            <v>1099</v>
          </cell>
        </row>
        <row r="53">
          <cell r="B53">
            <v>1100</v>
          </cell>
        </row>
        <row r="54">
          <cell r="B54">
            <v>1105</v>
          </cell>
        </row>
        <row r="55">
          <cell r="B55">
            <v>1110</v>
          </cell>
        </row>
        <row r="56">
          <cell r="B56">
            <v>1117</v>
          </cell>
        </row>
        <row r="57">
          <cell r="B57">
            <v>1119</v>
          </cell>
        </row>
        <row r="58">
          <cell r="B58">
            <v>1150</v>
          </cell>
        </row>
        <row r="59">
          <cell r="B59">
            <v>1152</v>
          </cell>
        </row>
        <row r="60">
          <cell r="B60">
            <v>1153</v>
          </cell>
        </row>
        <row r="61">
          <cell r="B61">
            <v>1154</v>
          </cell>
        </row>
        <row r="62">
          <cell r="B62">
            <v>1157</v>
          </cell>
        </row>
        <row r="63">
          <cell r="B63">
            <v>1160</v>
          </cell>
        </row>
        <row r="64">
          <cell r="B64">
            <v>1166</v>
          </cell>
        </row>
        <row r="65">
          <cell r="B65">
            <v>1167</v>
          </cell>
        </row>
        <row r="66">
          <cell r="B66">
            <v>1170</v>
          </cell>
        </row>
        <row r="67">
          <cell r="B67">
            <v>1171</v>
          </cell>
        </row>
        <row r="68">
          <cell r="B68">
            <v>1172</v>
          </cell>
        </row>
        <row r="69">
          <cell r="B69">
            <v>1173</v>
          </cell>
        </row>
        <row r="70">
          <cell r="B70">
            <v>1198</v>
          </cell>
        </row>
        <row r="71">
          <cell r="B71">
            <v>1235</v>
          </cell>
        </row>
        <row r="72">
          <cell r="B72">
            <v>1248</v>
          </cell>
        </row>
        <row r="73">
          <cell r="B73">
            <v>1249</v>
          </cell>
        </row>
        <row r="74">
          <cell r="B74">
            <v>1250</v>
          </cell>
        </row>
        <row r="75">
          <cell r="B75">
            <v>1267</v>
          </cell>
        </row>
        <row r="76">
          <cell r="B76">
            <v>1268</v>
          </cell>
        </row>
        <row r="77">
          <cell r="B77">
            <v>1269</v>
          </cell>
        </row>
        <row r="78">
          <cell r="B78">
            <v>1270</v>
          </cell>
        </row>
        <row r="79">
          <cell r="B79">
            <v>1271</v>
          </cell>
        </row>
        <row r="80">
          <cell r="B80">
            <v>1272</v>
          </cell>
        </row>
        <row r="81">
          <cell r="B81">
            <v>1273</v>
          </cell>
        </row>
        <row r="82">
          <cell r="B82">
            <v>1274</v>
          </cell>
        </row>
        <row r="83">
          <cell r="B83">
            <v>1275</v>
          </cell>
        </row>
        <row r="84">
          <cell r="B84">
            <v>1276</v>
          </cell>
        </row>
        <row r="85">
          <cell r="B85">
            <v>1277</v>
          </cell>
        </row>
        <row r="86">
          <cell r="B86">
            <v>1278</v>
          </cell>
        </row>
        <row r="87">
          <cell r="B87">
            <v>1279</v>
          </cell>
        </row>
        <row r="88">
          <cell r="B88">
            <v>1280</v>
          </cell>
        </row>
        <row r="89">
          <cell r="B89">
            <v>1281</v>
          </cell>
        </row>
        <row r="90">
          <cell r="B90">
            <v>1282</v>
          </cell>
        </row>
        <row r="91">
          <cell r="B91">
            <v>1283</v>
          </cell>
        </row>
        <row r="92">
          <cell r="B92">
            <v>1284</v>
          </cell>
        </row>
        <row r="93">
          <cell r="B93">
            <v>1286</v>
          </cell>
        </row>
        <row r="94">
          <cell r="B94">
            <v>1288</v>
          </cell>
        </row>
        <row r="95">
          <cell r="B95">
            <v>1289</v>
          </cell>
        </row>
        <row r="96">
          <cell r="B96">
            <v>1290</v>
          </cell>
        </row>
        <row r="97">
          <cell r="B97">
            <v>1291</v>
          </cell>
        </row>
        <row r="98">
          <cell r="B98">
            <v>1357</v>
          </cell>
        </row>
        <row r="99">
          <cell r="B99">
            <v>1363</v>
          </cell>
        </row>
        <row r="100">
          <cell r="B100">
            <v>1366</v>
          </cell>
        </row>
        <row r="101">
          <cell r="B101">
            <v>1369</v>
          </cell>
        </row>
        <row r="102">
          <cell r="B102">
            <v>1383</v>
          </cell>
        </row>
        <row r="103">
          <cell r="B103">
            <v>1384</v>
          </cell>
        </row>
        <row r="104">
          <cell r="B104">
            <v>1416</v>
          </cell>
        </row>
        <row r="105">
          <cell r="B105">
            <v>1417</v>
          </cell>
        </row>
        <row r="106">
          <cell r="B106">
            <v>1420</v>
          </cell>
        </row>
        <row r="107">
          <cell r="B107">
            <v>1447</v>
          </cell>
        </row>
        <row r="108">
          <cell r="B108">
            <v>1448</v>
          </cell>
        </row>
        <row r="109">
          <cell r="B109">
            <v>1465</v>
          </cell>
        </row>
        <row r="110">
          <cell r="B110">
            <v>1476</v>
          </cell>
        </row>
        <row r="111">
          <cell r="B111">
            <v>1494</v>
          </cell>
        </row>
        <row r="112">
          <cell r="B112">
            <v>1499</v>
          </cell>
        </row>
        <row r="113">
          <cell r="B113">
            <v>1510</v>
          </cell>
        </row>
        <row r="114">
          <cell r="B114">
            <v>1525</v>
          </cell>
        </row>
        <row r="115">
          <cell r="B115">
            <v>1533</v>
          </cell>
        </row>
        <row r="116">
          <cell r="B116">
            <v>1534</v>
          </cell>
        </row>
        <row r="117">
          <cell r="B117">
            <v>1535</v>
          </cell>
        </row>
        <row r="118">
          <cell r="B118">
            <v>1536</v>
          </cell>
        </row>
        <row r="119">
          <cell r="B119">
            <v>1537</v>
          </cell>
        </row>
        <row r="120">
          <cell r="B120">
            <v>1538</v>
          </cell>
        </row>
        <row r="121">
          <cell r="B121">
            <v>1540</v>
          </cell>
        </row>
        <row r="122">
          <cell r="B122">
            <v>1541</v>
          </cell>
        </row>
        <row r="123">
          <cell r="B123">
            <v>1575</v>
          </cell>
        </row>
        <row r="124">
          <cell r="B124">
            <v>1576</v>
          </cell>
        </row>
        <row r="125">
          <cell r="B125">
            <v>1604</v>
          </cell>
        </row>
      </sheetData>
      <sheetData sheetId="7">
        <row r="3">
          <cell r="A3" t="str">
            <v>Auditee ID</v>
          </cell>
          <cell r="I3" t="str">
            <v>Audit opinions</v>
          </cell>
        </row>
        <row r="4">
          <cell r="I4" t="str">
            <v>2024-25</v>
          </cell>
          <cell r="J4" t="str">
            <v>2023-24</v>
          </cell>
        </row>
        <row r="5">
          <cell r="A5" t="str">
            <v>Departments</v>
          </cell>
        </row>
        <row r="6">
          <cell r="A6">
            <v>9</v>
          </cell>
          <cell r="I6" t="str">
            <v>Unqualified with no findings</v>
          </cell>
          <cell r="J6" t="str">
            <v>Unqualified with no findings</v>
          </cell>
        </row>
        <row r="7">
          <cell r="A7">
            <v>7</v>
          </cell>
          <cell r="I7" t="str">
            <v>Unqualified with findings</v>
          </cell>
          <cell r="J7" t="str">
            <v>Unqualified with findings</v>
          </cell>
        </row>
        <row r="8">
          <cell r="A8">
            <v>11</v>
          </cell>
          <cell r="I8" t="str">
            <v>Unqualified with no findings</v>
          </cell>
          <cell r="J8" t="str">
            <v>Unqualified with findings</v>
          </cell>
        </row>
        <row r="9">
          <cell r="A9">
            <v>8</v>
          </cell>
          <cell r="I9" t="str">
            <v>Unqualified with findings</v>
          </cell>
          <cell r="J9" t="str">
            <v>Unqualified with findings</v>
          </cell>
        </row>
        <row r="10">
          <cell r="A10">
            <v>10</v>
          </cell>
          <cell r="I10" t="str">
            <v>Unqualified with findings</v>
          </cell>
          <cell r="J10" t="str">
            <v>Unqualified with findings</v>
          </cell>
        </row>
        <row r="11">
          <cell r="A11">
            <v>486</v>
          </cell>
          <cell r="I11" t="str">
            <v>Unqualified with no findings</v>
          </cell>
          <cell r="J11" t="str">
            <v>Unqualified with no findings</v>
          </cell>
        </row>
        <row r="12">
          <cell r="A12">
            <v>1407</v>
          </cell>
          <cell r="I12" t="str">
            <v>Unqualified with no findings</v>
          </cell>
          <cell r="J12" t="str">
            <v>Unqualified with no findings</v>
          </cell>
        </row>
        <row r="13">
          <cell r="A13">
            <v>38</v>
          </cell>
          <cell r="I13" t="str">
            <v>Unqualified with no findings</v>
          </cell>
          <cell r="J13" t="str">
            <v>Unqualified with no findings</v>
          </cell>
        </row>
        <row r="14">
          <cell r="A14">
            <v>39</v>
          </cell>
          <cell r="I14" t="str">
            <v>Unqualified with findings</v>
          </cell>
          <cell r="J14" t="str">
            <v>Unqualified with findings</v>
          </cell>
        </row>
        <row r="15">
          <cell r="A15">
            <v>1012</v>
          </cell>
          <cell r="I15" t="str">
            <v>Unqualified with findings</v>
          </cell>
          <cell r="J15" t="str">
            <v>Unqualified with findings</v>
          </cell>
        </row>
        <row r="16">
          <cell r="A16">
            <v>405</v>
          </cell>
          <cell r="I16" t="str">
            <v>Qualified</v>
          </cell>
          <cell r="J16" t="str">
            <v>Qualified</v>
          </cell>
        </row>
        <row r="17">
          <cell r="A17">
            <v>443</v>
          </cell>
          <cell r="I17" t="str">
            <v>Qualified</v>
          </cell>
          <cell r="J17" t="str">
            <v>Qualified</v>
          </cell>
        </row>
        <row r="18">
          <cell r="A18">
            <v>235</v>
          </cell>
          <cell r="I18" t="str">
            <v>Unqualified with findings</v>
          </cell>
          <cell r="J18" t="str">
            <v>Unqualified with no findings</v>
          </cell>
        </row>
        <row r="19">
          <cell r="A19">
            <v>1015</v>
          </cell>
          <cell r="I19" t="str">
            <v>Unqualified with findings</v>
          </cell>
          <cell r="J19" t="str">
            <v>Unqualified with findings</v>
          </cell>
        </row>
        <row r="20">
          <cell r="A20">
            <v>1019</v>
          </cell>
          <cell r="I20" t="str">
            <v>Unqualified with no findings</v>
          </cell>
          <cell r="J20" t="str">
            <v>Unqualified with no findings</v>
          </cell>
        </row>
        <row r="21">
          <cell r="A21">
            <v>1543</v>
          </cell>
          <cell r="I21" t="str">
            <v>Unqualified with findings</v>
          </cell>
          <cell r="J21" t="str">
            <v>Unqualified with findings</v>
          </cell>
        </row>
        <row r="22">
          <cell r="A22">
            <v>233</v>
          </cell>
          <cell r="I22" t="str">
            <v>Unqualified with findings</v>
          </cell>
          <cell r="J22" t="str">
            <v>Unqualified with findings</v>
          </cell>
        </row>
        <row r="23">
          <cell r="A23">
            <v>1014</v>
          </cell>
          <cell r="I23" t="str">
            <v>Unqualified with findings</v>
          </cell>
          <cell r="J23" t="str">
            <v>Unqualified with findings</v>
          </cell>
        </row>
        <row r="24">
          <cell r="A24">
            <v>62</v>
          </cell>
          <cell r="I24" t="str">
            <v>Unqualified with no findings</v>
          </cell>
          <cell r="J24" t="str">
            <v>Unqualified with no findings</v>
          </cell>
        </row>
        <row r="25">
          <cell r="A25">
            <v>20</v>
          </cell>
          <cell r="I25" t="str">
            <v>Qualified</v>
          </cell>
          <cell r="J25" t="str">
            <v>Unqualified with findings</v>
          </cell>
        </row>
        <row r="26">
          <cell r="A26">
            <v>1558</v>
          </cell>
          <cell r="I26" t="str">
            <v>Qualified</v>
          </cell>
          <cell r="J26" t="str">
            <v>Qualified</v>
          </cell>
        </row>
        <row r="27">
          <cell r="A27">
            <v>1555</v>
          </cell>
          <cell r="I27" t="str">
            <v>Qualified</v>
          </cell>
          <cell r="J27" t="str">
            <v>Unqualified with findings</v>
          </cell>
        </row>
        <row r="28">
          <cell r="A28">
            <v>12</v>
          </cell>
          <cell r="I28" t="str">
            <v>Qualified</v>
          </cell>
          <cell r="J28" t="str">
            <v>Unqualified with findings</v>
          </cell>
        </row>
        <row r="29">
          <cell r="A29">
            <v>1206</v>
          </cell>
          <cell r="I29" t="str">
            <v>Unqualified with findings</v>
          </cell>
          <cell r="J29" t="str">
            <v>Unqualified with findings</v>
          </cell>
        </row>
        <row r="30">
          <cell r="A30">
            <v>1551</v>
          </cell>
          <cell r="I30" t="str">
            <v>Unqualified with no findings</v>
          </cell>
          <cell r="J30" t="str">
            <v>Unqualified with no findings</v>
          </cell>
        </row>
        <row r="31">
          <cell r="A31">
            <v>444</v>
          </cell>
          <cell r="I31" t="str">
            <v>Unqualified with findings</v>
          </cell>
          <cell r="J31" t="str">
            <v>Unqualified with no findings</v>
          </cell>
        </row>
        <row r="32">
          <cell r="A32">
            <v>1008</v>
          </cell>
          <cell r="I32" t="str">
            <v>Unqualified with findings</v>
          </cell>
          <cell r="J32" t="str">
            <v>Unqualified with findings</v>
          </cell>
        </row>
        <row r="33">
          <cell r="A33">
            <v>230</v>
          </cell>
          <cell r="I33" t="str">
            <v>Unqualified with no findings</v>
          </cell>
          <cell r="J33" t="str">
            <v>Unqualified with no findings</v>
          </cell>
        </row>
        <row r="34">
          <cell r="A34">
            <v>68</v>
          </cell>
          <cell r="I34" t="str">
            <v>Unqualified with findings</v>
          </cell>
          <cell r="J34" t="str">
            <v>Unqualified with findings</v>
          </cell>
        </row>
        <row r="35">
          <cell r="A35">
            <v>69</v>
          </cell>
          <cell r="I35" t="str">
            <v>Qualified</v>
          </cell>
          <cell r="J35" t="str">
            <v>Qualified</v>
          </cell>
        </row>
        <row r="36">
          <cell r="A36">
            <v>104</v>
          </cell>
          <cell r="I36" t="str">
            <v>Unqualified with no findings</v>
          </cell>
          <cell r="J36" t="str">
            <v>Unqualified with no findings</v>
          </cell>
        </row>
        <row r="37">
          <cell r="A37">
            <v>1225</v>
          </cell>
          <cell r="I37" t="str">
            <v>Unqualified with findings</v>
          </cell>
          <cell r="J37" t="str">
            <v>Unqualified with findings</v>
          </cell>
        </row>
        <row r="38">
          <cell r="A38">
            <v>73</v>
          </cell>
          <cell r="I38" t="str">
            <v>Unqualified with findings</v>
          </cell>
          <cell r="J38" t="str">
            <v>Unqualified with findings</v>
          </cell>
        </row>
        <row r="39">
          <cell r="A39">
            <v>175</v>
          </cell>
          <cell r="I39" t="str">
            <v>Unqualified with findings</v>
          </cell>
          <cell r="J39" t="str">
            <v>Qualified</v>
          </cell>
        </row>
        <row r="40">
          <cell r="A40">
            <v>1207</v>
          </cell>
          <cell r="I40" t="str">
            <v>Unqualified with findings</v>
          </cell>
          <cell r="J40" t="str">
            <v>Unqualified with findings</v>
          </cell>
        </row>
        <row r="41">
          <cell r="A41">
            <v>74</v>
          </cell>
          <cell r="I41" t="str">
            <v>Qualified</v>
          </cell>
          <cell r="J41" t="str">
            <v>Qualified</v>
          </cell>
        </row>
        <row r="42">
          <cell r="A42">
            <v>1007</v>
          </cell>
          <cell r="I42" t="str">
            <v>Unqualified with findings</v>
          </cell>
          <cell r="J42" t="str">
            <v>Unqualified with findings</v>
          </cell>
        </row>
        <row r="43">
          <cell r="A43">
            <v>187</v>
          </cell>
          <cell r="I43" t="str">
            <v>Unqualified with findings</v>
          </cell>
          <cell r="J43" t="str">
            <v>Unqualified with findings</v>
          </cell>
        </row>
        <row r="44">
          <cell r="A44">
            <v>1017</v>
          </cell>
          <cell r="I44" t="str">
            <v>Audit not finalised at legislated date</v>
          </cell>
          <cell r="J44" t="str">
            <v>Unqualified with findings</v>
          </cell>
        </row>
        <row r="45">
          <cell r="A45">
            <v>76</v>
          </cell>
          <cell r="I45" t="str">
            <v>Unqualified with findings</v>
          </cell>
          <cell r="J45" t="str">
            <v>Unqualified with findings</v>
          </cell>
        </row>
        <row r="46">
          <cell r="A46">
            <v>77</v>
          </cell>
          <cell r="I46" t="str">
            <v>Qualified</v>
          </cell>
          <cell r="J46" t="str">
            <v>Unqualified with findings</v>
          </cell>
        </row>
        <row r="47">
          <cell r="A47">
            <v>1372</v>
          </cell>
          <cell r="I47" t="str">
            <v>Unqualified with findings</v>
          </cell>
          <cell r="J47" t="str">
            <v>Qualified</v>
          </cell>
        </row>
        <row r="48">
          <cell r="A48">
            <v>1550</v>
          </cell>
          <cell r="I48" t="str">
            <v>Unqualified with findings</v>
          </cell>
          <cell r="J48" t="str">
            <v>Unqualified with findings</v>
          </cell>
        </row>
        <row r="49">
          <cell r="A49">
            <v>1239</v>
          </cell>
          <cell r="I49" t="str">
            <v>Unqualified with findings</v>
          </cell>
          <cell r="J49" t="str">
            <v>Unqualified with findings</v>
          </cell>
        </row>
        <row r="50">
          <cell r="A50">
            <v>84</v>
          </cell>
          <cell r="I50" t="str">
            <v>Unqualified with findings</v>
          </cell>
          <cell r="J50" t="str">
            <v>Unqualified with findings</v>
          </cell>
        </row>
        <row r="51">
          <cell r="A51">
            <v>81</v>
          </cell>
          <cell r="I51" t="str">
            <v>Qualified</v>
          </cell>
          <cell r="J51" t="str">
            <v>Unqualified with findings</v>
          </cell>
        </row>
        <row r="52">
          <cell r="A52">
            <v>82</v>
          </cell>
          <cell r="I52" t="str">
            <v>Unqualified with no findings</v>
          </cell>
          <cell r="J52" t="str">
            <v>Unqualified with no findings</v>
          </cell>
        </row>
        <row r="53">
          <cell r="A53">
            <v>83</v>
          </cell>
          <cell r="I53" t="str">
            <v>Unqualified with findings</v>
          </cell>
          <cell r="J53" t="str">
            <v>Unqualified with findings</v>
          </cell>
        </row>
        <row r="54">
          <cell r="A54">
            <v>6</v>
          </cell>
          <cell r="I54" t="str">
            <v>Unqualified with no findings</v>
          </cell>
          <cell r="J54" t="str">
            <v>Unqualified with no findings</v>
          </cell>
        </row>
        <row r="55">
          <cell r="A55">
            <v>85</v>
          </cell>
          <cell r="I55" t="str">
            <v>Unqualified with no findings</v>
          </cell>
          <cell r="J55" t="str">
            <v>Unqualified with no findings</v>
          </cell>
        </row>
        <row r="56">
          <cell r="A56">
            <v>1418</v>
          </cell>
          <cell r="I56" t="str">
            <v>Unqualified with no findings</v>
          </cell>
          <cell r="J56" t="str">
            <v>Unqualified with no findings</v>
          </cell>
        </row>
        <row r="57">
          <cell r="A57">
            <v>86</v>
          </cell>
          <cell r="I57" t="str">
            <v>Qualified</v>
          </cell>
          <cell r="J57" t="str">
            <v>Unqualified with findings</v>
          </cell>
        </row>
        <row r="58">
          <cell r="A58">
            <v>457</v>
          </cell>
          <cell r="I58" t="str">
            <v>Unqualified with findings</v>
          </cell>
          <cell r="J58" t="str">
            <v>Unqualified with findings</v>
          </cell>
        </row>
        <row r="59">
          <cell r="A59">
            <v>1564</v>
          </cell>
          <cell r="I59" t="str">
            <v>Unqualified with findings</v>
          </cell>
          <cell r="J59" t="str">
            <v>Unqualified with findings</v>
          </cell>
        </row>
        <row r="60">
          <cell r="A60">
            <v>482</v>
          </cell>
          <cell r="I60" t="str">
            <v>Unqualified with no findings</v>
          </cell>
          <cell r="J60" t="str">
            <v>Unqualified with findings</v>
          </cell>
        </row>
        <row r="61">
          <cell r="A61">
            <v>1546</v>
          </cell>
          <cell r="I61" t="str">
            <v>Unqualified with findings</v>
          </cell>
          <cell r="J61" t="str">
            <v>Unqualified with findings</v>
          </cell>
        </row>
        <row r="62">
          <cell r="A62">
            <v>310</v>
          </cell>
          <cell r="I62" t="str">
            <v>Qualified</v>
          </cell>
          <cell r="J62" t="str">
            <v>Qualified</v>
          </cell>
        </row>
        <row r="63">
          <cell r="A63">
            <v>317</v>
          </cell>
          <cell r="I63" t="str">
            <v>Unqualified with no findings</v>
          </cell>
          <cell r="J63" t="str">
            <v>Unqualified with no findings</v>
          </cell>
        </row>
        <row r="64">
          <cell r="A64">
            <v>1226</v>
          </cell>
          <cell r="I64" t="str">
            <v>Unqualified with no findings</v>
          </cell>
          <cell r="J64" t="str">
            <v>Unqualified with no findings</v>
          </cell>
        </row>
        <row r="65">
          <cell r="A65">
            <v>1554</v>
          </cell>
          <cell r="I65" t="str">
            <v>Unqualified with no findings</v>
          </cell>
          <cell r="J65" t="str">
            <v>Unqualified with no findings</v>
          </cell>
        </row>
        <row r="66">
          <cell r="A66">
            <v>1413</v>
          </cell>
          <cell r="I66" t="str">
            <v>Unqualified with no findings</v>
          </cell>
          <cell r="J66" t="str">
            <v>Unqualified with findings</v>
          </cell>
        </row>
        <row r="67">
          <cell r="A67">
            <v>89</v>
          </cell>
          <cell r="I67" t="str">
            <v>Unqualified with no findings</v>
          </cell>
          <cell r="J67" t="str">
            <v>Unqualified with findings</v>
          </cell>
        </row>
        <row r="68">
          <cell r="A68">
            <v>515</v>
          </cell>
          <cell r="I68" t="str">
            <v>Unqualified with findings</v>
          </cell>
          <cell r="J68" t="str">
            <v>Unqualified with findings</v>
          </cell>
        </row>
        <row r="69">
          <cell r="A69">
            <v>90</v>
          </cell>
          <cell r="I69" t="str">
            <v>Unqualified with no findings</v>
          </cell>
          <cell r="J69" t="str">
            <v>Unqualified with findings</v>
          </cell>
        </row>
        <row r="70">
          <cell r="A70">
            <v>1205</v>
          </cell>
          <cell r="I70" t="str">
            <v>Unqualified with no findings</v>
          </cell>
          <cell r="J70" t="str">
            <v>Unqualified with no findings</v>
          </cell>
        </row>
        <row r="71">
          <cell r="A71">
            <v>107</v>
          </cell>
          <cell r="I71" t="str">
            <v>Unqualified with findings</v>
          </cell>
          <cell r="J71" t="str">
            <v>Unqualified with findings</v>
          </cell>
        </row>
        <row r="72">
          <cell r="A72">
            <v>103</v>
          </cell>
          <cell r="I72" t="str">
            <v>Unqualified with no findings</v>
          </cell>
          <cell r="J72" t="str">
            <v>Unqualified with no findings</v>
          </cell>
        </row>
        <row r="73">
          <cell r="A73">
            <v>109</v>
          </cell>
          <cell r="I73" t="str">
            <v>Unqualified with no findings</v>
          </cell>
          <cell r="J73" t="str">
            <v>Unqualified with no findings</v>
          </cell>
        </row>
        <row r="74">
          <cell r="A74">
            <v>108</v>
          </cell>
          <cell r="I74" t="str">
            <v>Unqualified with no findings</v>
          </cell>
          <cell r="J74" t="str">
            <v>Unqualified with findings</v>
          </cell>
        </row>
        <row r="75">
          <cell r="A75">
            <v>1542</v>
          </cell>
          <cell r="I75" t="str">
            <v>Unqualified with findings</v>
          </cell>
          <cell r="J75" t="str">
            <v>Unqualified with findings</v>
          </cell>
        </row>
        <row r="76">
          <cell r="A76">
            <v>106</v>
          </cell>
          <cell r="I76" t="str">
            <v>Unqualified with no findings</v>
          </cell>
          <cell r="J76" t="str">
            <v>Unqualified with no findings</v>
          </cell>
        </row>
        <row r="77">
          <cell r="A77">
            <v>511</v>
          </cell>
          <cell r="I77" t="str">
            <v>Unqualified with no findings</v>
          </cell>
          <cell r="J77" t="str">
            <v>Unqualified with findings</v>
          </cell>
        </row>
        <row r="78">
          <cell r="A78">
            <v>111</v>
          </cell>
          <cell r="I78" t="str">
            <v>Unqualified with findings</v>
          </cell>
          <cell r="J78" t="str">
            <v>Qualified</v>
          </cell>
        </row>
        <row r="79">
          <cell r="A79">
            <v>112</v>
          </cell>
          <cell r="I79" t="str">
            <v>Unqualified with findings</v>
          </cell>
          <cell r="J79" t="str">
            <v>Unqualified with findings</v>
          </cell>
        </row>
        <row r="80">
          <cell r="A80">
            <v>114</v>
          </cell>
          <cell r="I80" t="str">
            <v>Qualified</v>
          </cell>
          <cell r="J80" t="str">
            <v>Qualified</v>
          </cell>
        </row>
        <row r="81">
          <cell r="A81">
            <v>115</v>
          </cell>
          <cell r="I81" t="str">
            <v>Unqualified with findings</v>
          </cell>
          <cell r="J81" t="str">
            <v>Qualified</v>
          </cell>
        </row>
        <row r="82">
          <cell r="A82">
            <v>116</v>
          </cell>
          <cell r="I82" t="str">
            <v>Qualified</v>
          </cell>
          <cell r="J82" t="str">
            <v>Unqualified with findings</v>
          </cell>
        </row>
        <row r="83">
          <cell r="A83">
            <v>117</v>
          </cell>
          <cell r="I83" t="str">
            <v>Unqualified with findings</v>
          </cell>
          <cell r="J83" t="str">
            <v>Unqualified with findings</v>
          </cell>
        </row>
        <row r="84">
          <cell r="A84">
            <v>118</v>
          </cell>
          <cell r="I84" t="str">
            <v>Qualified</v>
          </cell>
          <cell r="J84" t="str">
            <v>Qualified</v>
          </cell>
        </row>
        <row r="85">
          <cell r="A85">
            <v>119</v>
          </cell>
          <cell r="I85" t="str">
            <v>Unqualified with findings</v>
          </cell>
          <cell r="J85" t="str">
            <v>Unqualified with findings</v>
          </cell>
        </row>
        <row r="86">
          <cell r="A86">
            <v>127</v>
          </cell>
          <cell r="I86" t="str">
            <v>Unqualified with no findings</v>
          </cell>
          <cell r="J86" t="str">
            <v>Unqualified with no findings</v>
          </cell>
        </row>
        <row r="87">
          <cell r="A87">
            <v>350</v>
          </cell>
          <cell r="I87" t="str">
            <v>Unqualified with no findings</v>
          </cell>
          <cell r="J87" t="str">
            <v>Unqualified with no findings</v>
          </cell>
        </row>
        <row r="88">
          <cell r="A88">
            <v>15</v>
          </cell>
          <cell r="I88" t="str">
            <v>Unqualified with findings</v>
          </cell>
          <cell r="J88" t="str">
            <v>Unqualified with findings</v>
          </cell>
        </row>
        <row r="89">
          <cell r="A89">
            <v>37</v>
          </cell>
          <cell r="I89" t="str">
            <v>Unqualified with no findings</v>
          </cell>
          <cell r="J89" t="str">
            <v>Unqualified with no findings</v>
          </cell>
        </row>
        <row r="90">
          <cell r="A90">
            <v>231</v>
          </cell>
          <cell r="I90" t="str">
            <v>Unqualified with no findings</v>
          </cell>
          <cell r="J90" t="str">
            <v>Unqualified with no findings</v>
          </cell>
        </row>
        <row r="91">
          <cell r="A91">
            <v>105</v>
          </cell>
          <cell r="I91" t="str">
            <v>Unqualified with no findings</v>
          </cell>
          <cell r="J91" t="str">
            <v>Unqualified with no findings</v>
          </cell>
        </row>
        <row r="92">
          <cell r="A92">
            <v>113</v>
          </cell>
          <cell r="I92" t="str">
            <v>Unqualified with findings</v>
          </cell>
          <cell r="J92" t="str">
            <v>Unqualified with no findings</v>
          </cell>
        </row>
        <row r="93">
          <cell r="A93">
            <v>1204</v>
          </cell>
          <cell r="I93" t="str">
            <v>Unqualified with no findings</v>
          </cell>
          <cell r="J93" t="str">
            <v>Unqualified with no findings</v>
          </cell>
        </row>
        <row r="94">
          <cell r="A94">
            <v>177</v>
          </cell>
          <cell r="I94" t="str">
            <v>Unqualified with findings</v>
          </cell>
          <cell r="J94" t="str">
            <v>Unqualified with findings</v>
          </cell>
        </row>
        <row r="95">
          <cell r="A95">
            <v>188</v>
          </cell>
          <cell r="I95" t="str">
            <v>Unqualified with findings</v>
          </cell>
          <cell r="J95" t="str">
            <v>Unqualified with findings</v>
          </cell>
        </row>
        <row r="96">
          <cell r="A96">
            <v>991</v>
          </cell>
          <cell r="I96" t="str">
            <v>Unqualified with findings</v>
          </cell>
          <cell r="J96" t="str">
            <v>Unqualified with findings</v>
          </cell>
        </row>
        <row r="97">
          <cell r="A97">
            <v>990</v>
          </cell>
          <cell r="I97" t="str">
            <v>Unqualified with no findings</v>
          </cell>
          <cell r="J97" t="str">
            <v>Unqualified with findings</v>
          </cell>
        </row>
        <row r="98">
          <cell r="A98">
            <v>459</v>
          </cell>
          <cell r="I98" t="str">
            <v>Unqualified with findings</v>
          </cell>
          <cell r="J98" t="str">
            <v>Unqualified with findings</v>
          </cell>
        </row>
        <row r="99">
          <cell r="A99">
            <v>480</v>
          </cell>
          <cell r="I99" t="str">
            <v>Qualified</v>
          </cell>
          <cell r="J99" t="str">
            <v>Unqualified with findings</v>
          </cell>
        </row>
        <row r="100">
          <cell r="A100">
            <v>311</v>
          </cell>
          <cell r="I100" t="str">
            <v>Unqualified with no findings</v>
          </cell>
          <cell r="J100" t="str">
            <v>Unqualified with no findings</v>
          </cell>
        </row>
        <row r="101">
          <cell r="A101">
            <v>351</v>
          </cell>
          <cell r="I101" t="str">
            <v>Unqualified with no findings</v>
          </cell>
          <cell r="J101" t="str">
            <v>Unqualified with no findings</v>
          </cell>
        </row>
        <row r="102">
          <cell r="A102">
            <v>374</v>
          </cell>
          <cell r="I102" t="str">
            <v>Unqualified with no findings</v>
          </cell>
          <cell r="J102" t="str">
            <v>Unqualified with no findings</v>
          </cell>
        </row>
        <row r="103">
          <cell r="A103">
            <v>169</v>
          </cell>
          <cell r="I103" t="str">
            <v>Unqualified with no findings</v>
          </cell>
          <cell r="J103" t="str">
            <v>Unqualified with no findings</v>
          </cell>
        </row>
        <row r="104">
          <cell r="A104">
            <v>176</v>
          </cell>
          <cell r="I104" t="str">
            <v>Qualified</v>
          </cell>
          <cell r="J104" t="str">
            <v>Qualified</v>
          </cell>
        </row>
        <row r="105">
          <cell r="A105">
            <v>178</v>
          </cell>
          <cell r="I105" t="str">
            <v>Qualified</v>
          </cell>
          <cell r="J105" t="str">
            <v>Unqualified with findings</v>
          </cell>
        </row>
        <row r="106">
          <cell r="A106">
            <v>179</v>
          </cell>
          <cell r="I106" t="str">
            <v>Unqualified with findings</v>
          </cell>
          <cell r="J106" t="str">
            <v>Unqualified with findings</v>
          </cell>
        </row>
        <row r="107">
          <cell r="A107">
            <v>180</v>
          </cell>
          <cell r="I107" t="str">
            <v>Unqualified with findings</v>
          </cell>
          <cell r="J107" t="str">
            <v>Unqualified with findings</v>
          </cell>
        </row>
        <row r="108">
          <cell r="A108">
            <v>181</v>
          </cell>
          <cell r="I108" t="str">
            <v>Qualified</v>
          </cell>
          <cell r="J108" t="str">
            <v>Qualified</v>
          </cell>
        </row>
        <row r="109">
          <cell r="A109">
            <v>182</v>
          </cell>
          <cell r="I109" t="str">
            <v>Qualified</v>
          </cell>
          <cell r="J109" t="str">
            <v>Unqualified with findings</v>
          </cell>
        </row>
        <row r="110">
          <cell r="A110">
            <v>183</v>
          </cell>
          <cell r="I110" t="str">
            <v>Unqualified with no findings</v>
          </cell>
          <cell r="J110" t="str">
            <v>Unqualified with no findings</v>
          </cell>
        </row>
        <row r="111">
          <cell r="A111">
            <v>192</v>
          </cell>
          <cell r="I111" t="str">
            <v>Unqualified with findings</v>
          </cell>
          <cell r="J111" t="str">
            <v>Unqualified with findings</v>
          </cell>
        </row>
        <row r="112">
          <cell r="A112">
            <v>1016</v>
          </cell>
          <cell r="I112" t="str">
            <v>Unqualified with findings</v>
          </cell>
          <cell r="J112" t="str">
            <v>Unqualified with findings</v>
          </cell>
        </row>
        <row r="113">
          <cell r="A113">
            <v>1020</v>
          </cell>
          <cell r="I113" t="str">
            <v>Unqualified with findings</v>
          </cell>
          <cell r="J113" t="str">
            <v>Unqualified with findings</v>
          </cell>
        </row>
        <row r="114">
          <cell r="A114">
            <v>1009</v>
          </cell>
          <cell r="I114" t="str">
            <v>Unqualified with findings</v>
          </cell>
          <cell r="J114" t="str">
            <v>Unqualified with findings</v>
          </cell>
        </row>
        <row r="115">
          <cell r="A115">
            <v>197</v>
          </cell>
          <cell r="I115" t="str">
            <v>Unqualified with no findings</v>
          </cell>
          <cell r="J115" t="str">
            <v>Unqualified with no findings</v>
          </cell>
        </row>
        <row r="116">
          <cell r="A116">
            <v>375</v>
          </cell>
          <cell r="I116" t="str">
            <v>Unqualified with no findings</v>
          </cell>
          <cell r="J116" t="str">
            <v>Unqualified with no findings</v>
          </cell>
        </row>
        <row r="117">
          <cell r="A117">
            <v>1229</v>
          </cell>
          <cell r="I117" t="str">
            <v>Unqualified with no findings</v>
          </cell>
          <cell r="J117" t="str">
            <v>Unqualified with no findings</v>
          </cell>
        </row>
        <row r="118">
          <cell r="A118">
            <v>403</v>
          </cell>
          <cell r="I118" t="str">
            <v>Unqualified with findings</v>
          </cell>
          <cell r="J118" t="str">
            <v>Unqualified with no findings</v>
          </cell>
        </row>
        <row r="119">
          <cell r="A119">
            <v>291</v>
          </cell>
          <cell r="I119" t="str">
            <v>Unqualified with no findings</v>
          </cell>
          <cell r="J119" t="str">
            <v>Unqualified with no findings</v>
          </cell>
        </row>
        <row r="120">
          <cell r="A120">
            <v>1449</v>
          </cell>
          <cell r="I120" t="str">
            <v>Unqualified with no findings</v>
          </cell>
          <cell r="J120" t="str">
            <v>Unqualified with no findings</v>
          </cell>
        </row>
        <row r="121">
          <cell r="A121">
            <v>309</v>
          </cell>
          <cell r="I121" t="str">
            <v>Unqualified with no findings</v>
          </cell>
          <cell r="J121" t="str">
            <v>Unqualified with findings</v>
          </cell>
        </row>
        <row r="122">
          <cell r="A122">
            <v>312</v>
          </cell>
          <cell r="I122" t="str">
            <v>Unqualified with no findings</v>
          </cell>
          <cell r="J122" t="str">
            <v>Unqualified with no findings</v>
          </cell>
        </row>
        <row r="123">
          <cell r="A123">
            <v>313</v>
          </cell>
          <cell r="I123" t="str">
            <v>Unqualified with no findings</v>
          </cell>
          <cell r="J123" t="str">
            <v>Unqualified with no findings</v>
          </cell>
        </row>
        <row r="124">
          <cell r="A124">
            <v>314</v>
          </cell>
          <cell r="I124" t="str">
            <v>Unqualified with no findings</v>
          </cell>
          <cell r="J124" t="str">
            <v>Unqualified with findings</v>
          </cell>
        </row>
        <row r="125">
          <cell r="A125">
            <v>315</v>
          </cell>
          <cell r="I125" t="str">
            <v>Unqualified with no findings</v>
          </cell>
          <cell r="J125" t="str">
            <v>Unqualified with no findings</v>
          </cell>
        </row>
        <row r="126">
          <cell r="A126">
            <v>316</v>
          </cell>
          <cell r="I126" t="str">
            <v>Unqualified with findings</v>
          </cell>
          <cell r="J126" t="str">
            <v>Unqualified with findings</v>
          </cell>
        </row>
        <row r="127">
          <cell r="A127">
            <v>497</v>
          </cell>
          <cell r="I127" t="str">
            <v>Unqualified with no findings</v>
          </cell>
          <cell r="J127" t="str">
            <v>Unqualified with no findings</v>
          </cell>
        </row>
        <row r="128">
          <cell r="A128">
            <v>349</v>
          </cell>
          <cell r="I128" t="str">
            <v>Unqualified with findings</v>
          </cell>
          <cell r="J128" t="str">
            <v>Unqualified with findings</v>
          </cell>
        </row>
        <row r="129">
          <cell r="A129">
            <v>352</v>
          </cell>
          <cell r="I129" t="str">
            <v>Unqualified with no findings</v>
          </cell>
          <cell r="J129" t="str">
            <v>Unqualified with no findings</v>
          </cell>
        </row>
        <row r="130">
          <cell r="A130">
            <v>353</v>
          </cell>
          <cell r="I130" t="str">
            <v>Unqualified with findings</v>
          </cell>
          <cell r="J130" t="str">
            <v>Unqualified with no findings</v>
          </cell>
        </row>
        <row r="131">
          <cell r="A131">
            <v>354</v>
          </cell>
          <cell r="I131" t="str">
            <v>Unqualified with no findings</v>
          </cell>
          <cell r="J131" t="str">
            <v>Unqualified with no findings</v>
          </cell>
        </row>
        <row r="132">
          <cell r="A132">
            <v>355</v>
          </cell>
          <cell r="I132" t="str">
            <v>Unqualified with no findings</v>
          </cell>
          <cell r="J132" t="str">
            <v>Unqualified with no findings</v>
          </cell>
        </row>
        <row r="133">
          <cell r="A133">
            <v>356</v>
          </cell>
          <cell r="I133" t="str">
            <v>Unqualified with no findings</v>
          </cell>
          <cell r="J133" t="str">
            <v>Unqualified with no findings</v>
          </cell>
        </row>
        <row r="134">
          <cell r="A134">
            <v>372</v>
          </cell>
          <cell r="I134" t="str">
            <v>Unqualified with no findings</v>
          </cell>
          <cell r="J134" t="str">
            <v>Unqualified with no findings</v>
          </cell>
        </row>
        <row r="135">
          <cell r="A135">
            <v>373</v>
          </cell>
          <cell r="I135" t="str">
            <v>Unqualified with no findings</v>
          </cell>
          <cell r="J135" t="str">
            <v>Unqualified with no findings</v>
          </cell>
        </row>
        <row r="136">
          <cell r="A136">
            <v>376</v>
          </cell>
          <cell r="I136" t="str">
            <v>Unqualified with no findings</v>
          </cell>
          <cell r="J136" t="str">
            <v>Unqualified with no findings</v>
          </cell>
        </row>
        <row r="137">
          <cell r="A137">
            <v>134</v>
          </cell>
          <cell r="I137" t="str">
            <v>Unqualified with no findings</v>
          </cell>
          <cell r="J137" t="str">
            <v>Unqualified with no findings</v>
          </cell>
        </row>
        <row r="138">
          <cell r="A138">
            <v>377</v>
          </cell>
          <cell r="I138" t="str">
            <v>Unqualified with no findings</v>
          </cell>
          <cell r="J138" t="str">
            <v>Unqualified with no findings</v>
          </cell>
        </row>
        <row r="139">
          <cell r="A139">
            <v>135</v>
          </cell>
          <cell r="I139" t="str">
            <v>Unqualified with no findings</v>
          </cell>
          <cell r="J139" t="str">
            <v>Unqualified with no findings</v>
          </cell>
        </row>
        <row r="140">
          <cell r="A140">
            <v>378</v>
          </cell>
          <cell r="I140" t="str">
            <v>Unqualified with no findings</v>
          </cell>
          <cell r="J140" t="str">
            <v>Unqualified with no findings</v>
          </cell>
        </row>
        <row r="141">
          <cell r="A141">
            <v>407</v>
          </cell>
          <cell r="I141" t="str">
            <v>Unqualified with no findings</v>
          </cell>
          <cell r="J141" t="str">
            <v>Unqualified with no findings</v>
          </cell>
        </row>
        <row r="142">
          <cell r="A142">
            <v>409</v>
          </cell>
          <cell r="I142" t="str">
            <v>Unqualified with findings</v>
          </cell>
          <cell r="J142" t="str">
            <v>Unqualified with findings</v>
          </cell>
        </row>
        <row r="143">
          <cell r="A143">
            <v>542</v>
          </cell>
          <cell r="I143" t="str">
            <v>Unqualified with findings</v>
          </cell>
          <cell r="J143" t="str">
            <v>Unqualified with findings</v>
          </cell>
        </row>
        <row r="144">
          <cell r="A144">
            <v>414</v>
          </cell>
          <cell r="I144" t="str">
            <v>Unqualified with findings</v>
          </cell>
          <cell r="J144" t="str">
            <v>Unqualified with findings</v>
          </cell>
        </row>
        <row r="145">
          <cell r="A145">
            <v>412</v>
          </cell>
          <cell r="I145" t="str">
            <v>Unqualified with findings</v>
          </cell>
          <cell r="J145" t="str">
            <v>Unqualified with findings</v>
          </cell>
        </row>
        <row r="146">
          <cell r="A146">
            <v>410</v>
          </cell>
          <cell r="I146" t="str">
            <v>Unqualified with findings</v>
          </cell>
          <cell r="J146" t="str">
            <v>Qualified</v>
          </cell>
        </row>
        <row r="147">
          <cell r="A147">
            <v>425</v>
          </cell>
          <cell r="I147" t="str">
            <v>Unqualified with findings</v>
          </cell>
          <cell r="J147" t="str">
            <v>Unqualified with findings</v>
          </cell>
        </row>
        <row r="148">
          <cell r="A148">
            <v>520</v>
          </cell>
          <cell r="I148" t="str">
            <v>Unqualified with findings</v>
          </cell>
          <cell r="J148" t="str">
            <v>Qualified</v>
          </cell>
        </row>
        <row r="149">
          <cell r="A149">
            <v>458</v>
          </cell>
          <cell r="I149" t="str">
            <v>Unqualified with findings</v>
          </cell>
          <cell r="J149" t="str">
            <v>Unqualified with findings</v>
          </cell>
        </row>
        <row r="150">
          <cell r="A150">
            <v>460</v>
          </cell>
          <cell r="I150" t="str">
            <v>Unqualified with findings</v>
          </cell>
          <cell r="J150" t="str">
            <v>Unqualified with findings</v>
          </cell>
        </row>
        <row r="151">
          <cell r="A151">
            <v>461</v>
          </cell>
          <cell r="I151" t="str">
            <v>Unqualified with findings</v>
          </cell>
          <cell r="J151" t="str">
            <v>Qualified</v>
          </cell>
        </row>
        <row r="152">
          <cell r="A152">
            <v>465</v>
          </cell>
          <cell r="I152" t="str">
            <v>Qualified</v>
          </cell>
          <cell r="J152" t="str">
            <v>Unqualified with findings</v>
          </cell>
        </row>
        <row r="153">
          <cell r="A153">
            <v>466</v>
          </cell>
          <cell r="I153" t="str">
            <v>Unqualified with no findings</v>
          </cell>
          <cell r="J153" t="str">
            <v>Unqualified with no findings</v>
          </cell>
        </row>
        <row r="154">
          <cell r="A154">
            <v>462</v>
          </cell>
          <cell r="I154" t="str">
            <v>Unqualified with findings</v>
          </cell>
          <cell r="J154" t="str">
            <v>Unqualified with findings</v>
          </cell>
        </row>
        <row r="155">
          <cell r="A155">
            <v>463</v>
          </cell>
          <cell r="I155" t="str">
            <v>Unqualified with no findings</v>
          </cell>
          <cell r="J155" t="str">
            <v>Unqualified with no findings</v>
          </cell>
        </row>
        <row r="156">
          <cell r="A156">
            <v>479</v>
          </cell>
          <cell r="I156" t="str">
            <v>Unqualified with no findings</v>
          </cell>
          <cell r="J156" t="str">
            <v>Unqualified with no findings</v>
          </cell>
        </row>
        <row r="157">
          <cell r="A157">
            <v>485</v>
          </cell>
          <cell r="I157" t="str">
            <v>Unqualified with no findings</v>
          </cell>
          <cell r="J157" t="str">
            <v>Unqualified with no findings</v>
          </cell>
        </row>
        <row r="158">
          <cell r="A158">
            <v>481</v>
          </cell>
          <cell r="I158" t="str">
            <v>Unqualified with findings</v>
          </cell>
          <cell r="J158" t="str">
            <v>Unqualified with findings</v>
          </cell>
        </row>
        <row r="159">
          <cell r="A159">
            <v>491</v>
          </cell>
          <cell r="I159" t="str">
            <v>Unqualified with findings</v>
          </cell>
          <cell r="J159" t="str">
            <v>Unqualified with findings</v>
          </cell>
        </row>
        <row r="160">
          <cell r="A160">
            <v>501</v>
          </cell>
          <cell r="I160" t="str">
            <v>Unqualified with no findings</v>
          </cell>
          <cell r="J160" t="str">
            <v>Unqualified with findings</v>
          </cell>
        </row>
        <row r="161">
          <cell r="A161">
            <v>516</v>
          </cell>
          <cell r="I161" t="str">
            <v>Unqualified with findings</v>
          </cell>
          <cell r="J161" t="str">
            <v>Unqualified with findings</v>
          </cell>
        </row>
        <row r="162">
          <cell r="A162">
            <v>424</v>
          </cell>
          <cell r="I162" t="str">
            <v>Unqualified with no findings</v>
          </cell>
          <cell r="J162" t="str">
            <v>Unqualified with findings</v>
          </cell>
        </row>
        <row r="163">
          <cell r="A163">
            <v>445</v>
          </cell>
          <cell r="I163" t="str">
            <v>Audit not finalised at legislated date</v>
          </cell>
          <cell r="J163" t="str">
            <v>Unqualified with findings</v>
          </cell>
        </row>
        <row r="164">
          <cell r="A164">
            <v>517</v>
          </cell>
          <cell r="I164" t="str">
            <v>Unqualified with no findings</v>
          </cell>
          <cell r="J164" t="str">
            <v>Unqualified with no findings</v>
          </cell>
        </row>
        <row r="165">
          <cell r="A165">
            <v>1570</v>
          </cell>
          <cell r="I165" t="str">
            <v>Unqualified with no findings</v>
          </cell>
          <cell r="J165" t="str">
            <v>Unqualified with findings</v>
          </cell>
        </row>
        <row r="166">
          <cell r="A166">
            <v>357</v>
          </cell>
          <cell r="I166" t="str">
            <v>Unqualified with no findings</v>
          </cell>
          <cell r="J166" t="str">
            <v>Unqualified with no findings</v>
          </cell>
        </row>
        <row r="167">
          <cell r="A167" t="str">
            <v>Public entities</v>
          </cell>
        </row>
        <row r="168">
          <cell r="A168">
            <v>3</v>
          </cell>
          <cell r="I168" t="str">
            <v>Unqualified with findings</v>
          </cell>
          <cell r="J168" t="str">
            <v>Unqualified with findings</v>
          </cell>
        </row>
        <row r="169">
          <cell r="A169">
            <v>5</v>
          </cell>
          <cell r="I169" t="str">
            <v>Unqualified with no findings</v>
          </cell>
          <cell r="J169" t="str">
            <v>Unqualified with no findings</v>
          </cell>
        </row>
        <row r="170">
          <cell r="A170">
            <v>1194</v>
          </cell>
          <cell r="I170" t="str">
            <v>Unqualified with findings</v>
          </cell>
          <cell r="J170" t="str">
            <v>Unqualified with findings</v>
          </cell>
        </row>
        <row r="171">
          <cell r="A171">
            <v>548</v>
          </cell>
          <cell r="I171" t="str">
            <v>Unqualified with findings</v>
          </cell>
          <cell r="J171" t="str">
            <v>Qualified</v>
          </cell>
        </row>
        <row r="172">
          <cell r="A172">
            <v>14</v>
          </cell>
          <cell r="I172" t="str">
            <v>Qualified</v>
          </cell>
          <cell r="J172" t="str">
            <v>Unqualified with no findings</v>
          </cell>
        </row>
        <row r="173">
          <cell r="A173">
            <v>1112</v>
          </cell>
          <cell r="I173" t="str">
            <v>Audit not finalised at legislated date</v>
          </cell>
          <cell r="J173" t="str">
            <v>Disclaimer</v>
          </cell>
        </row>
        <row r="174">
          <cell r="A174">
            <v>1168</v>
          </cell>
          <cell r="I174" t="str">
            <v>Unqualified with findings</v>
          </cell>
          <cell r="J174" t="str">
            <v>Unqualified with findings</v>
          </cell>
        </row>
        <row r="175">
          <cell r="A175">
            <v>1116</v>
          </cell>
          <cell r="I175" t="str">
            <v>Audit not finalised at legislated date</v>
          </cell>
          <cell r="J175" t="str">
            <v>Disclaimer</v>
          </cell>
        </row>
        <row r="176">
          <cell r="A176">
            <v>18</v>
          </cell>
          <cell r="I176" t="str">
            <v>Unqualified with findings</v>
          </cell>
          <cell r="J176" t="str">
            <v>Unqualified with findings</v>
          </cell>
        </row>
        <row r="177">
          <cell r="A177">
            <v>1552</v>
          </cell>
          <cell r="I177" t="str">
            <v>Unqualified with no findings</v>
          </cell>
          <cell r="J177" t="str">
            <v>Unqualified with no findings</v>
          </cell>
        </row>
        <row r="178">
          <cell r="A178">
            <v>559</v>
          </cell>
          <cell r="I178" t="str">
            <v>Audit not finalised at legislated date</v>
          </cell>
          <cell r="J178" t="str">
            <v>Audit not finalised at legislated date</v>
          </cell>
        </row>
        <row r="179">
          <cell r="A179">
            <v>1018</v>
          </cell>
          <cell r="I179" t="str">
            <v>Unqualified with findings</v>
          </cell>
          <cell r="J179" t="str">
            <v>Unqualified with findings</v>
          </cell>
        </row>
        <row r="180">
          <cell r="A180">
            <v>1598</v>
          </cell>
          <cell r="I180" t="str">
            <v>Unqualified with findings</v>
          </cell>
          <cell r="J180" t="str">
            <v>New public entity</v>
          </cell>
        </row>
        <row r="181">
          <cell r="A181">
            <v>23</v>
          </cell>
          <cell r="I181" t="str">
            <v>Unqualified with findings</v>
          </cell>
          <cell r="J181" t="str">
            <v>Unqualified with findings</v>
          </cell>
        </row>
        <row r="182">
          <cell r="A182">
            <v>1336</v>
          </cell>
          <cell r="I182" t="str">
            <v>Unqualified with no findings</v>
          </cell>
          <cell r="J182" t="str">
            <v>Unqualified with no findings</v>
          </cell>
        </row>
        <row r="183">
          <cell r="A183">
            <v>1573</v>
          </cell>
          <cell r="I183" t="str">
            <v>Qualified</v>
          </cell>
          <cell r="J183" t="str">
            <v>Qualified</v>
          </cell>
        </row>
        <row r="184">
          <cell r="A184">
            <v>205</v>
          </cell>
          <cell r="I184" t="str">
            <v>Unqualified with no findings</v>
          </cell>
          <cell r="J184" t="str">
            <v>Unqualified with no findings</v>
          </cell>
        </row>
        <row r="185">
          <cell r="A185">
            <v>1292</v>
          </cell>
          <cell r="I185" t="str">
            <v>Qualified</v>
          </cell>
          <cell r="J185" t="str">
            <v>Qualified</v>
          </cell>
        </row>
        <row r="186">
          <cell r="A186">
            <v>1321</v>
          </cell>
          <cell r="I186" t="str">
            <v>Unqualified with findings</v>
          </cell>
          <cell r="J186" t="str">
            <v>Unqualified with findings</v>
          </cell>
        </row>
        <row r="187">
          <cell r="A187">
            <v>1156</v>
          </cell>
          <cell r="I187" t="str">
            <v>Unqualified with findings</v>
          </cell>
          <cell r="J187" t="str">
            <v>Unqualified with no findings</v>
          </cell>
        </row>
        <row r="188">
          <cell r="A188">
            <v>31</v>
          </cell>
          <cell r="I188" t="str">
            <v>Audit not finalised at legislated date</v>
          </cell>
          <cell r="J188" t="str">
            <v>Unqualified with findings</v>
          </cell>
        </row>
        <row r="189">
          <cell r="A189">
            <v>1605</v>
          </cell>
          <cell r="I189" t="str">
            <v>Unqualified with findings</v>
          </cell>
          <cell r="J189" t="str">
            <v>New public entity</v>
          </cell>
        </row>
        <row r="190">
          <cell r="A190">
            <v>1304</v>
          </cell>
          <cell r="I190" t="str">
            <v>Qualified</v>
          </cell>
          <cell r="J190" t="str">
            <v>Disclaimer</v>
          </cell>
        </row>
        <row r="191">
          <cell r="A191">
            <v>32</v>
          </cell>
          <cell r="I191" t="str">
            <v>Unqualified with findings</v>
          </cell>
          <cell r="J191" t="str">
            <v>Qualified</v>
          </cell>
        </row>
        <row r="192">
          <cell r="A192">
            <v>33</v>
          </cell>
          <cell r="I192" t="str">
            <v>Unqualified with no findings</v>
          </cell>
          <cell r="J192" t="str">
            <v>Unqualified with no findings</v>
          </cell>
        </row>
        <row r="193">
          <cell r="A193">
            <v>1312</v>
          </cell>
          <cell r="I193" t="str">
            <v>Audit not finalised at legislated date</v>
          </cell>
          <cell r="J193" t="str">
            <v>Disclaimer</v>
          </cell>
        </row>
        <row r="194">
          <cell r="A194">
            <v>1219</v>
          </cell>
          <cell r="I194" t="str">
            <v>Unqualified with no findings</v>
          </cell>
          <cell r="J194" t="str">
            <v>Unqualified with no findings</v>
          </cell>
        </row>
        <row r="195">
          <cell r="A195">
            <v>1337</v>
          </cell>
          <cell r="I195" t="str">
            <v>Unqualified with findings</v>
          </cell>
          <cell r="J195" t="str">
            <v>Unqualified with findings</v>
          </cell>
        </row>
        <row r="196">
          <cell r="A196">
            <v>36</v>
          </cell>
          <cell r="I196" t="str">
            <v>Unqualified with no findings</v>
          </cell>
          <cell r="J196" t="str">
            <v>Unqualified with no findings</v>
          </cell>
        </row>
        <row r="197">
          <cell r="A197">
            <v>1532</v>
          </cell>
          <cell r="I197" t="str">
            <v>Unqualified with no findings</v>
          </cell>
          <cell r="J197" t="str">
            <v>Unqualified with no findings</v>
          </cell>
        </row>
        <row r="198">
          <cell r="A198">
            <v>1405</v>
          </cell>
          <cell r="I198" t="str">
            <v>Unqualified with findings</v>
          </cell>
          <cell r="J198" t="str">
            <v>Qualified</v>
          </cell>
        </row>
        <row r="199">
          <cell r="A199">
            <v>34</v>
          </cell>
          <cell r="I199" t="str">
            <v>Unqualified with no findings</v>
          </cell>
          <cell r="J199" t="str">
            <v>Unqualified with no findings</v>
          </cell>
        </row>
        <row r="201">
          <cell r="A201">
            <v>40</v>
          </cell>
          <cell r="I201" t="str">
            <v>Disclaimer</v>
          </cell>
          <cell r="J201" t="str">
            <v>Disclaimer</v>
          </cell>
        </row>
        <row r="202">
          <cell r="A202">
            <v>41</v>
          </cell>
          <cell r="I202" t="str">
            <v>Unqualified with no findings</v>
          </cell>
          <cell r="J202" t="str">
            <v>Unqualified with no findings</v>
          </cell>
        </row>
        <row r="203">
          <cell r="A203">
            <v>44</v>
          </cell>
          <cell r="I203" t="str">
            <v>Unqualified with findings</v>
          </cell>
          <cell r="J203" t="str">
            <v>Unqualified with no findings</v>
          </cell>
        </row>
        <row r="204">
          <cell r="A204">
            <v>45</v>
          </cell>
          <cell r="I204" t="str">
            <v>Qualified</v>
          </cell>
          <cell r="J204" t="str">
            <v>Qualified</v>
          </cell>
        </row>
        <row r="205">
          <cell r="A205">
            <v>1359</v>
          </cell>
          <cell r="I205" t="str">
            <v>Unqualified with findings</v>
          </cell>
          <cell r="J205" t="str">
            <v>Qualified</v>
          </cell>
        </row>
        <row r="206">
          <cell r="A206">
            <v>51</v>
          </cell>
          <cell r="I206" t="str">
            <v>Unqualified with no findings</v>
          </cell>
          <cell r="J206" t="str">
            <v>Unqualified with findings</v>
          </cell>
        </row>
        <row r="207">
          <cell r="A207">
            <v>53</v>
          </cell>
          <cell r="I207" t="str">
            <v>Unqualified with no findings</v>
          </cell>
          <cell r="J207" t="str">
            <v>Unqualified with no findings</v>
          </cell>
        </row>
        <row r="208">
          <cell r="A208">
            <v>61</v>
          </cell>
          <cell r="I208" t="str">
            <v>Unqualified with no findings</v>
          </cell>
          <cell r="J208" t="str">
            <v>Unqualified with no findings</v>
          </cell>
        </row>
        <row r="209">
          <cell r="A209">
            <v>506</v>
          </cell>
          <cell r="I209" t="str">
            <v>Unqualified with findings</v>
          </cell>
          <cell r="J209" t="str">
            <v>Unqualified with findings</v>
          </cell>
        </row>
        <row r="210">
          <cell r="A210">
            <v>1118</v>
          </cell>
          <cell r="I210" t="str">
            <v>Audit not finalised at legislated date</v>
          </cell>
          <cell r="J210" t="str">
            <v>Disclaimer</v>
          </cell>
        </row>
        <row r="211">
          <cell r="A211">
            <v>1502</v>
          </cell>
          <cell r="I211" t="str">
            <v>Audit not finalised at legislated date</v>
          </cell>
          <cell r="J211" t="str">
            <v>Audit not finalised at legislated date</v>
          </cell>
        </row>
        <row r="212">
          <cell r="A212">
            <v>1169</v>
          </cell>
          <cell r="I212" t="str">
            <v>Unqualified with no findings</v>
          </cell>
          <cell r="J212" t="str">
            <v>Unqualified with no findings</v>
          </cell>
        </row>
        <row r="213">
          <cell r="A213">
            <v>306</v>
          </cell>
          <cell r="I213" t="str">
            <v>Unqualified with findings</v>
          </cell>
          <cell r="J213" t="str">
            <v>Unqualified with findings</v>
          </cell>
        </row>
        <row r="214">
          <cell r="A214">
            <v>98</v>
          </cell>
          <cell r="I214" t="str">
            <v>Unqualified with findings</v>
          </cell>
          <cell r="J214" t="str">
            <v>Qualified</v>
          </cell>
        </row>
        <row r="215">
          <cell r="A215">
            <v>99</v>
          </cell>
          <cell r="I215" t="str">
            <v>Unqualified with no findings</v>
          </cell>
          <cell r="J215" t="str">
            <v>Unqualified with no findings</v>
          </cell>
        </row>
        <row r="216">
          <cell r="A216">
            <v>1293</v>
          </cell>
          <cell r="I216" t="str">
            <v>Qualified</v>
          </cell>
          <cell r="J216" t="str">
            <v>Qualified</v>
          </cell>
        </row>
        <row r="217">
          <cell r="A217">
            <v>1138</v>
          </cell>
          <cell r="I217" t="str">
            <v>Unqualified with no findings</v>
          </cell>
          <cell r="J217" t="str">
            <v>Unqualified with no findings</v>
          </cell>
        </row>
        <row r="218">
          <cell r="A218">
            <v>100</v>
          </cell>
          <cell r="I218" t="str">
            <v>Unqualified with findings</v>
          </cell>
          <cell r="J218" t="str">
            <v>Unqualified with findings</v>
          </cell>
        </row>
        <row r="219">
          <cell r="A219">
            <v>1365</v>
          </cell>
          <cell r="I219" t="str">
            <v>Unqualified with findings</v>
          </cell>
          <cell r="J219" t="str">
            <v>Unqualified with no findings</v>
          </cell>
        </row>
        <row r="220">
          <cell r="A220">
            <v>1231</v>
          </cell>
          <cell r="I220" t="str">
            <v>Unqualified with findings</v>
          </cell>
          <cell r="J220" t="str">
            <v>Unqualified with no findings</v>
          </cell>
        </row>
        <row r="221">
          <cell r="A221">
            <v>529</v>
          </cell>
          <cell r="I221" t="str">
            <v>Qualified</v>
          </cell>
          <cell r="J221" t="str">
            <v>Qualified</v>
          </cell>
        </row>
        <row r="222">
          <cell r="A222">
            <v>121</v>
          </cell>
          <cell r="I222" t="str">
            <v>Qualified</v>
          </cell>
          <cell r="J222" t="str">
            <v>Unqualified with findings</v>
          </cell>
        </row>
        <row r="223">
          <cell r="A223">
            <v>1328</v>
          </cell>
          <cell r="I223" t="str">
            <v>Unqualified with findings</v>
          </cell>
          <cell r="J223" t="str">
            <v>Qualified</v>
          </cell>
        </row>
        <row r="224">
          <cell r="A224">
            <v>1305</v>
          </cell>
          <cell r="I224" t="str">
            <v>Unqualified with no findings</v>
          </cell>
          <cell r="J224" t="str">
            <v>Unqualified with no findings</v>
          </cell>
        </row>
        <row r="225">
          <cell r="A225">
            <v>1306</v>
          </cell>
          <cell r="I225" t="str">
            <v>Unqualified with findings</v>
          </cell>
          <cell r="J225" t="str">
            <v>Unqualified with findings</v>
          </cell>
        </row>
        <row r="226">
          <cell r="A226">
            <v>1313</v>
          </cell>
          <cell r="I226" t="str">
            <v>Unqualified with findings</v>
          </cell>
          <cell r="J226" t="str">
            <v>Unqualified with findings</v>
          </cell>
        </row>
        <row r="227">
          <cell r="A227">
            <v>126</v>
          </cell>
          <cell r="I227" t="str">
            <v>Unqualified with findings</v>
          </cell>
          <cell r="J227" t="str">
            <v>Qualified</v>
          </cell>
        </row>
        <row r="228">
          <cell r="A228">
            <v>1314</v>
          </cell>
          <cell r="I228" t="str">
            <v>Qualified</v>
          </cell>
          <cell r="J228" t="str">
            <v>Unqualified with findings</v>
          </cell>
        </row>
        <row r="229">
          <cell r="A229">
            <v>1338</v>
          </cell>
          <cell r="I229" t="str">
            <v>Unqualified with no findings</v>
          </cell>
          <cell r="J229" t="str">
            <v>Qualified</v>
          </cell>
        </row>
        <row r="230">
          <cell r="A230">
            <v>1344</v>
          </cell>
          <cell r="I230" t="str">
            <v>Unqualified with no findings</v>
          </cell>
          <cell r="J230" t="str">
            <v>Unqualified with no findings</v>
          </cell>
        </row>
        <row r="231">
          <cell r="A231">
            <v>133</v>
          </cell>
          <cell r="I231" t="str">
            <v>Unqualified with findings</v>
          </cell>
          <cell r="J231" t="str">
            <v>Unqualified with findings</v>
          </cell>
        </row>
        <row r="232">
          <cell r="A232">
            <v>138</v>
          </cell>
          <cell r="I232" t="str">
            <v>Unqualified with no findings</v>
          </cell>
          <cell r="J232" t="str">
            <v>Unqualified with no findings</v>
          </cell>
        </row>
        <row r="233">
          <cell r="A233">
            <v>136</v>
          </cell>
          <cell r="I233" t="str">
            <v>Unqualified with no findings</v>
          </cell>
          <cell r="J233" t="str">
            <v>Unqualified with no findings</v>
          </cell>
        </row>
        <row r="234">
          <cell r="A234">
            <v>137</v>
          </cell>
          <cell r="I234" t="str">
            <v>Unqualified with no findings</v>
          </cell>
          <cell r="J234" t="str">
            <v>Unqualified with no findings</v>
          </cell>
        </row>
        <row r="235">
          <cell r="A235">
            <v>1300</v>
          </cell>
          <cell r="I235" t="str">
            <v>Unqualified with findings</v>
          </cell>
          <cell r="J235" t="str">
            <v>Qualified</v>
          </cell>
        </row>
        <row r="236">
          <cell r="A236">
            <v>143</v>
          </cell>
          <cell r="I236" t="str">
            <v>Qualified</v>
          </cell>
          <cell r="J236" t="str">
            <v>Unqualified with no findings</v>
          </cell>
        </row>
        <row r="237">
          <cell r="A237">
            <v>145</v>
          </cell>
          <cell r="I237" t="str">
            <v>Qualified</v>
          </cell>
          <cell r="J237" t="str">
            <v>Qualified</v>
          </cell>
        </row>
        <row r="238">
          <cell r="A238">
            <v>139</v>
          </cell>
          <cell r="I238" t="str">
            <v>Unqualified with findings</v>
          </cell>
          <cell r="J238" t="str">
            <v>Qualified</v>
          </cell>
        </row>
        <row r="239">
          <cell r="A239">
            <v>149</v>
          </cell>
          <cell r="I239" t="str">
            <v>Unqualified with findings</v>
          </cell>
          <cell r="J239" t="str">
            <v>Qualified</v>
          </cell>
        </row>
        <row r="240">
          <cell r="A240">
            <v>1177</v>
          </cell>
          <cell r="I240" t="str">
            <v>Qualified</v>
          </cell>
          <cell r="J240" t="str">
            <v>Unqualified with findings</v>
          </cell>
        </row>
        <row r="241">
          <cell r="A241">
            <v>155</v>
          </cell>
          <cell r="I241" t="str">
            <v>Unqualified with findings</v>
          </cell>
          <cell r="J241" t="str">
            <v>Unqualified with findings</v>
          </cell>
        </row>
        <row r="242">
          <cell r="A242">
            <v>157</v>
          </cell>
          <cell r="I242" t="str">
            <v>Unqualified with no findings</v>
          </cell>
          <cell r="J242" t="str">
            <v>Unqualified with findings</v>
          </cell>
        </row>
        <row r="243">
          <cell r="A243">
            <v>1385</v>
          </cell>
          <cell r="I243" t="str">
            <v>Unqualified with no findings</v>
          </cell>
          <cell r="J243" t="str">
            <v>Unqualified with no findings</v>
          </cell>
        </row>
        <row r="244">
          <cell r="A244">
            <v>161</v>
          </cell>
          <cell r="I244" t="str">
            <v>Disclaimer</v>
          </cell>
          <cell r="J244" t="str">
            <v>Adverse</v>
          </cell>
        </row>
        <row r="245">
          <cell r="A245">
            <v>247</v>
          </cell>
          <cell r="I245" t="str">
            <v>Unqualified with findings</v>
          </cell>
          <cell r="J245" t="str">
            <v>Unqualified with findings</v>
          </cell>
        </row>
        <row r="246">
          <cell r="A246">
            <v>165</v>
          </cell>
          <cell r="I246" t="str">
            <v>Unqualified with no findings</v>
          </cell>
          <cell r="J246" t="str">
            <v>Unqualified with findings</v>
          </cell>
        </row>
        <row r="247">
          <cell r="A247">
            <v>992</v>
          </cell>
          <cell r="I247" t="str">
            <v>Unqualified with no findings</v>
          </cell>
          <cell r="J247" t="str">
            <v>Unqualified with no findings</v>
          </cell>
        </row>
        <row r="248">
          <cell r="A248">
            <v>1329</v>
          </cell>
          <cell r="I248" t="str">
            <v>Unqualified with findings</v>
          </cell>
          <cell r="J248" t="str">
            <v>Unqualified with findings</v>
          </cell>
        </row>
        <row r="249">
          <cell r="A249">
            <v>150</v>
          </cell>
          <cell r="I249" t="str">
            <v>Unqualified with findings</v>
          </cell>
          <cell r="J249" t="str">
            <v>Unqualified with no findings</v>
          </cell>
        </row>
        <row r="250">
          <cell r="A250">
            <v>1031</v>
          </cell>
          <cell r="I250" t="str">
            <v>Disclaimer</v>
          </cell>
          <cell r="J250" t="str">
            <v>Disclaimer</v>
          </cell>
        </row>
        <row r="251">
          <cell r="A251">
            <v>1301</v>
          </cell>
          <cell r="I251" t="str">
            <v>Unqualified with findings</v>
          </cell>
          <cell r="J251" t="str">
            <v>Qualified</v>
          </cell>
        </row>
        <row r="252">
          <cell r="A252">
            <v>170</v>
          </cell>
          <cell r="I252" t="str">
            <v>Unqualified with no findings</v>
          </cell>
          <cell r="J252" t="str">
            <v>Unqualified with no findings</v>
          </cell>
        </row>
        <row r="253">
          <cell r="A253">
            <v>1223</v>
          </cell>
          <cell r="I253" t="str">
            <v>Audit not finalised at legislated date</v>
          </cell>
          <cell r="J253" t="str">
            <v>Unqualified with findings</v>
          </cell>
        </row>
        <row r="254">
          <cell r="A254">
            <v>171</v>
          </cell>
          <cell r="I254" t="str">
            <v>Qualified</v>
          </cell>
          <cell r="J254" t="str">
            <v>Qualified</v>
          </cell>
        </row>
        <row r="255">
          <cell r="A255">
            <v>1415</v>
          </cell>
          <cell r="I255" t="str">
            <v>Unqualified with no findings</v>
          </cell>
          <cell r="J255" t="str">
            <v>Unqualified with no findings</v>
          </cell>
        </row>
        <row r="256">
          <cell r="A256">
            <v>1355</v>
          </cell>
          <cell r="I256" t="str">
            <v>Qualified</v>
          </cell>
          <cell r="J256" t="str">
            <v>Unqualified with findings</v>
          </cell>
        </row>
        <row r="257">
          <cell r="A257">
            <v>174</v>
          </cell>
          <cell r="I257" t="str">
            <v>Unqualified with no findings</v>
          </cell>
          <cell r="J257" t="str">
            <v>Unqualified with no findings</v>
          </cell>
        </row>
        <row r="258">
          <cell r="A258">
            <v>184</v>
          </cell>
          <cell r="I258" t="str">
            <v>Unqualified with no findings</v>
          </cell>
          <cell r="J258" t="str">
            <v>Unqualified with findings</v>
          </cell>
        </row>
        <row r="259">
          <cell r="A259">
            <v>1034</v>
          </cell>
          <cell r="I259" t="str">
            <v>Unqualified with no findings</v>
          </cell>
          <cell r="J259" t="str">
            <v>Unqualified with findings</v>
          </cell>
        </row>
        <row r="260">
          <cell r="A260">
            <v>189</v>
          </cell>
          <cell r="I260" t="str">
            <v>Unqualified with no findings</v>
          </cell>
          <cell r="J260" t="str">
            <v>Unqualified with no findings</v>
          </cell>
        </row>
        <row r="261">
          <cell r="A261">
            <v>194</v>
          </cell>
          <cell r="I261" t="str">
            <v>Unqualified with no findings</v>
          </cell>
          <cell r="J261" t="str">
            <v>Unqualified with no findings</v>
          </cell>
        </row>
        <row r="262">
          <cell r="A262">
            <v>1294</v>
          </cell>
          <cell r="I262" t="str">
            <v>Unqualified with findings</v>
          </cell>
          <cell r="J262" t="str">
            <v>Unqualified with findings</v>
          </cell>
        </row>
        <row r="263">
          <cell r="A263">
            <v>198</v>
          </cell>
          <cell r="I263" t="str">
            <v>Audit not finalised at legislated date</v>
          </cell>
          <cell r="J263" t="str">
            <v>Qualified</v>
          </cell>
        </row>
        <row r="264">
          <cell r="A264">
            <v>199</v>
          </cell>
          <cell r="I264" t="str">
            <v>Unqualified with no findings</v>
          </cell>
          <cell r="J264" t="str">
            <v>Unqualified with no findings</v>
          </cell>
        </row>
        <row r="265">
          <cell r="A265">
            <v>200</v>
          </cell>
          <cell r="I265" t="str">
            <v>Unqualified with no findings</v>
          </cell>
          <cell r="J265" t="str">
            <v>Unqualified with no findings</v>
          </cell>
        </row>
        <row r="266">
          <cell r="A266">
            <v>1475</v>
          </cell>
          <cell r="I266" t="str">
            <v>Audit not finalised at legislated date</v>
          </cell>
          <cell r="J266" t="str">
            <v>Qualified</v>
          </cell>
        </row>
        <row r="267">
          <cell r="A267">
            <v>202</v>
          </cell>
          <cell r="I267" t="str">
            <v>Unqualified with findings</v>
          </cell>
          <cell r="J267" t="str">
            <v>Unqualified with findings</v>
          </cell>
        </row>
        <row r="268">
          <cell r="A268">
            <v>1295</v>
          </cell>
          <cell r="I268" t="str">
            <v>Unqualified with no findings</v>
          </cell>
          <cell r="J268" t="str">
            <v>Unqualified with findings</v>
          </cell>
        </row>
        <row r="269">
          <cell r="A269">
            <v>204</v>
          </cell>
          <cell r="I269" t="str">
            <v>Qualified</v>
          </cell>
          <cell r="J269" t="str">
            <v>Qualified</v>
          </cell>
        </row>
        <row r="270">
          <cell r="A270">
            <v>209</v>
          </cell>
          <cell r="I270" t="str">
            <v>Audit not finalised at legislated date</v>
          </cell>
          <cell r="J270" t="str">
            <v>Unqualified with no findings</v>
          </cell>
        </row>
        <row r="271">
          <cell r="A271">
            <v>210</v>
          </cell>
          <cell r="I271" t="str">
            <v>Audit not finalised at legislated date</v>
          </cell>
          <cell r="J271" t="str">
            <v>Unqualified with findings</v>
          </cell>
        </row>
        <row r="272">
          <cell r="A272">
            <v>211</v>
          </cell>
          <cell r="I272" t="str">
            <v>Qualified</v>
          </cell>
          <cell r="J272" t="str">
            <v>Qualified</v>
          </cell>
        </row>
        <row r="273">
          <cell r="A273">
            <v>504</v>
          </cell>
          <cell r="I273" t="str">
            <v>Unqualified with no findings</v>
          </cell>
          <cell r="J273" t="str">
            <v>Unqualified with no findings</v>
          </cell>
        </row>
        <row r="274">
          <cell r="A274">
            <v>1296</v>
          </cell>
          <cell r="I274" t="str">
            <v>Qualified</v>
          </cell>
          <cell r="J274" t="str">
            <v>Unqualified with findings</v>
          </cell>
        </row>
        <row r="275">
          <cell r="A275">
            <v>1297</v>
          </cell>
          <cell r="I275" t="str">
            <v>Qualified</v>
          </cell>
          <cell r="J275" t="str">
            <v>Qualified</v>
          </cell>
        </row>
        <row r="276">
          <cell r="A276">
            <v>1159</v>
          </cell>
          <cell r="I276" t="str">
            <v>Audit not finalised at legislated date</v>
          </cell>
          <cell r="J276" t="str">
            <v>Unqualified with no findings</v>
          </cell>
        </row>
        <row r="277">
          <cell r="A277">
            <v>132</v>
          </cell>
          <cell r="I277" t="str">
            <v>Audit not finalised at legislated date</v>
          </cell>
          <cell r="J277" t="str">
            <v>Qualified</v>
          </cell>
        </row>
        <row r="278">
          <cell r="A278">
            <v>221</v>
          </cell>
          <cell r="I278" t="str">
            <v>Unqualified with findings</v>
          </cell>
          <cell r="J278" t="str">
            <v>Unqualified with findings</v>
          </cell>
        </row>
        <row r="279">
          <cell r="A279">
            <v>1431</v>
          </cell>
          <cell r="I279" t="str">
            <v>Unqualified with findings</v>
          </cell>
          <cell r="J279" t="str">
            <v>Qualified</v>
          </cell>
        </row>
        <row r="280">
          <cell r="A280">
            <v>1183</v>
          </cell>
          <cell r="I280" t="str">
            <v>Unqualified with findings</v>
          </cell>
          <cell r="J280" t="str">
            <v>Unqualified with no findings</v>
          </cell>
        </row>
        <row r="281">
          <cell r="A281">
            <v>222</v>
          </cell>
          <cell r="I281" t="str">
            <v>Unqualified with no findings</v>
          </cell>
          <cell r="J281" t="str">
            <v>Unqualified with no findings</v>
          </cell>
        </row>
        <row r="282">
          <cell r="A282">
            <v>1322</v>
          </cell>
          <cell r="I282" t="str">
            <v>Unqualified with findings</v>
          </cell>
          <cell r="J282" t="str">
            <v>Qualified</v>
          </cell>
        </row>
        <row r="283">
          <cell r="A283">
            <v>1323</v>
          </cell>
          <cell r="I283" t="str">
            <v>Unqualified with findings</v>
          </cell>
          <cell r="J283" t="str">
            <v>Unqualified with findings</v>
          </cell>
        </row>
        <row r="284">
          <cell r="A284">
            <v>1145</v>
          </cell>
          <cell r="I284" t="str">
            <v>Qualified</v>
          </cell>
          <cell r="J284" t="str">
            <v>Qualified</v>
          </cell>
        </row>
        <row r="285">
          <cell r="A285">
            <v>223</v>
          </cell>
          <cell r="I285" t="str">
            <v>Unqualified with findings</v>
          </cell>
          <cell r="J285" t="str">
            <v>Unqualified with no findings</v>
          </cell>
        </row>
        <row r="286">
          <cell r="A286">
            <v>226</v>
          </cell>
          <cell r="I286" t="str">
            <v>Unqualified with no findings</v>
          </cell>
          <cell r="J286" t="str">
            <v>Unqualified with no findings</v>
          </cell>
        </row>
        <row r="287">
          <cell r="A287">
            <v>237</v>
          </cell>
          <cell r="I287" t="str">
            <v>Unqualified with findings</v>
          </cell>
          <cell r="J287" t="str">
            <v>Qualified</v>
          </cell>
        </row>
        <row r="288">
          <cell r="A288">
            <v>1298</v>
          </cell>
          <cell r="I288" t="str">
            <v>Unqualified with no findings</v>
          </cell>
          <cell r="J288" t="str">
            <v>Unqualified with findings</v>
          </cell>
        </row>
        <row r="289">
          <cell r="A289">
            <v>1315</v>
          </cell>
          <cell r="I289" t="str">
            <v>Unqualified with no findings</v>
          </cell>
          <cell r="J289" t="str">
            <v>Unqualified with findings</v>
          </cell>
        </row>
        <row r="290">
          <cell r="A290">
            <v>1302</v>
          </cell>
          <cell r="I290" t="str">
            <v>Unqualified with findings</v>
          </cell>
          <cell r="J290" t="str">
            <v>Unqualified with findings</v>
          </cell>
        </row>
        <row r="291">
          <cell r="A291">
            <v>1115</v>
          </cell>
          <cell r="I291" t="str">
            <v>Audit not finalised at legislated date</v>
          </cell>
          <cell r="J291" t="str">
            <v>Audit not finalised at legislated date</v>
          </cell>
        </row>
        <row r="292">
          <cell r="A292">
            <v>240</v>
          </cell>
          <cell r="I292" t="str">
            <v>Qualified</v>
          </cell>
          <cell r="J292" t="str">
            <v>Qualified</v>
          </cell>
        </row>
        <row r="293">
          <cell r="A293">
            <v>241</v>
          </cell>
          <cell r="I293" t="str">
            <v>Unqualified with no findings</v>
          </cell>
          <cell r="J293" t="str">
            <v>Unqualified with no findings</v>
          </cell>
        </row>
        <row r="294">
          <cell r="A294">
            <v>243</v>
          </cell>
          <cell r="I294" t="str">
            <v>Unqualified with findings</v>
          </cell>
          <cell r="J294" t="str">
            <v>Unqualified with findings</v>
          </cell>
        </row>
        <row r="295">
          <cell r="A295">
            <v>246</v>
          </cell>
          <cell r="I295" t="str">
            <v>Unqualified with no findings</v>
          </cell>
          <cell r="J295" t="str">
            <v>Qualified</v>
          </cell>
        </row>
        <row r="296">
          <cell r="A296">
            <v>1342</v>
          </cell>
          <cell r="I296" t="str">
            <v>Audit not finalised at legislated date</v>
          </cell>
          <cell r="J296" t="str">
            <v>Unqualified with no findings</v>
          </cell>
        </row>
        <row r="297">
          <cell r="A297">
            <v>30</v>
          </cell>
          <cell r="I297" t="str">
            <v>Unqualified with findings</v>
          </cell>
          <cell r="J297" t="str">
            <v>Unqualified with findings</v>
          </cell>
        </row>
        <row r="298">
          <cell r="A298">
            <v>250</v>
          </cell>
          <cell r="I298" t="str">
            <v>Unqualified with no findings</v>
          </cell>
          <cell r="J298" t="str">
            <v>Unqualified with no findings</v>
          </cell>
        </row>
        <row r="299">
          <cell r="A299">
            <v>55</v>
          </cell>
          <cell r="I299" t="str">
            <v>Unqualified with no findings</v>
          </cell>
          <cell r="J299" t="str">
            <v>Unqualified with no findings</v>
          </cell>
        </row>
        <row r="300">
          <cell r="A300">
            <v>252</v>
          </cell>
          <cell r="I300" t="str">
            <v>Qualified</v>
          </cell>
          <cell r="J300" t="str">
            <v>Unqualified with findings</v>
          </cell>
        </row>
        <row r="301">
          <cell r="A301">
            <v>1316</v>
          </cell>
          <cell r="I301" t="str">
            <v>Unqualified with no findings</v>
          </cell>
          <cell r="J301" t="str">
            <v>Qualified</v>
          </cell>
        </row>
        <row r="302">
          <cell r="A302">
            <v>1324</v>
          </cell>
          <cell r="I302" t="str">
            <v>Qualified</v>
          </cell>
          <cell r="J302" t="str">
            <v>Qualified</v>
          </cell>
        </row>
        <row r="303">
          <cell r="A303">
            <v>1303</v>
          </cell>
          <cell r="I303" t="str">
            <v>Unqualified with findings</v>
          </cell>
          <cell r="J303" t="str">
            <v>Unqualified with findings</v>
          </cell>
        </row>
        <row r="304">
          <cell r="A304">
            <v>1215</v>
          </cell>
          <cell r="I304" t="str">
            <v>Unqualified with findings</v>
          </cell>
          <cell r="J304" t="str">
            <v>Unqualified with findings</v>
          </cell>
        </row>
        <row r="305">
          <cell r="A305">
            <v>1594</v>
          </cell>
          <cell r="I305" t="str">
            <v>Unqualified with findings</v>
          </cell>
          <cell r="J305" t="str">
            <v>New public entity</v>
          </cell>
        </row>
        <row r="306">
          <cell r="A306">
            <v>258</v>
          </cell>
          <cell r="I306" t="str">
            <v>Qualified</v>
          </cell>
          <cell r="J306" t="str">
            <v>Qualified</v>
          </cell>
        </row>
        <row r="307">
          <cell r="A307">
            <v>259</v>
          </cell>
          <cell r="I307" t="str">
            <v>Unqualified with findings</v>
          </cell>
          <cell r="J307" t="str">
            <v>Unqualified with no findings</v>
          </cell>
        </row>
        <row r="308">
          <cell r="A308">
            <v>1317</v>
          </cell>
          <cell r="I308" t="str">
            <v>Unqualified with findings</v>
          </cell>
          <cell r="J308" t="str">
            <v>Unqualified with findings</v>
          </cell>
        </row>
        <row r="309">
          <cell r="A309">
            <v>260</v>
          </cell>
          <cell r="I309" t="str">
            <v>Unqualified with no findings</v>
          </cell>
          <cell r="J309" t="str">
            <v>Unqualified with findings</v>
          </cell>
        </row>
        <row r="310">
          <cell r="A310">
            <v>1402</v>
          </cell>
          <cell r="I310" t="str">
            <v>Unqualified with findings</v>
          </cell>
          <cell r="J310" t="str">
            <v>Unqualified with no findings</v>
          </cell>
        </row>
        <row r="311">
          <cell r="A311">
            <v>266</v>
          </cell>
          <cell r="I311" t="str">
            <v>Unqualified with findings</v>
          </cell>
          <cell r="J311" t="str">
            <v>Qualified</v>
          </cell>
        </row>
        <row r="312">
          <cell r="A312">
            <v>269</v>
          </cell>
          <cell r="I312" t="str">
            <v>Unqualified with findings</v>
          </cell>
          <cell r="J312" t="str">
            <v>Unqualified with no findings</v>
          </cell>
        </row>
        <row r="313">
          <cell r="A313">
            <v>270</v>
          </cell>
          <cell r="I313" t="str">
            <v>Unqualified with findings</v>
          </cell>
          <cell r="J313" t="str">
            <v>Unqualified with findings</v>
          </cell>
        </row>
        <row r="314">
          <cell r="A314">
            <v>1067</v>
          </cell>
          <cell r="I314" t="str">
            <v>Unqualified with no findings</v>
          </cell>
          <cell r="J314" t="str">
            <v>Unqualified with no findings</v>
          </cell>
        </row>
        <row r="315">
          <cell r="A315">
            <v>272</v>
          </cell>
          <cell r="I315" t="str">
            <v>Unqualified with findings</v>
          </cell>
          <cell r="J315" t="str">
            <v>Unqualified with findings</v>
          </cell>
        </row>
        <row r="316">
          <cell r="A316">
            <v>1056</v>
          </cell>
          <cell r="I316" t="str">
            <v>Disclaimer</v>
          </cell>
          <cell r="J316" t="str">
            <v>Qualified</v>
          </cell>
        </row>
        <row r="317">
          <cell r="A317">
            <v>277</v>
          </cell>
          <cell r="I317" t="str">
            <v>Unqualified with findings</v>
          </cell>
          <cell r="J317" t="str">
            <v>Unqualified with findings</v>
          </cell>
        </row>
        <row r="318">
          <cell r="A318">
            <v>1036</v>
          </cell>
          <cell r="I318" t="str">
            <v>Audit not finalised at legislated date</v>
          </cell>
          <cell r="J318" t="str">
            <v>Unqualified with findings</v>
          </cell>
        </row>
        <row r="319">
          <cell r="A319">
            <v>281</v>
          </cell>
          <cell r="I319" t="str">
            <v>Unqualified with findings</v>
          </cell>
          <cell r="J319" t="str">
            <v>Qualified</v>
          </cell>
        </row>
        <row r="320">
          <cell r="A320">
            <v>282</v>
          </cell>
          <cell r="I320" t="str">
            <v>Unqualified with findings</v>
          </cell>
          <cell r="J320" t="str">
            <v>Qualified</v>
          </cell>
        </row>
        <row r="321">
          <cell r="A321">
            <v>284</v>
          </cell>
          <cell r="I321" t="str">
            <v>Unqualified with no findings</v>
          </cell>
          <cell r="J321" t="str">
            <v>Unqualified with no findings</v>
          </cell>
        </row>
        <row r="322">
          <cell r="A322">
            <v>286</v>
          </cell>
          <cell r="I322" t="str">
            <v>Unqualified with no findings</v>
          </cell>
          <cell r="J322" t="str">
            <v>Unqualified with findings</v>
          </cell>
        </row>
        <row r="323">
          <cell r="A323">
            <v>287</v>
          </cell>
          <cell r="I323" t="str">
            <v>Unqualified with no findings</v>
          </cell>
          <cell r="J323" t="str">
            <v>Unqualified with no findings</v>
          </cell>
        </row>
        <row r="324">
          <cell r="A324">
            <v>1026</v>
          </cell>
          <cell r="I324" t="str">
            <v>Qualified</v>
          </cell>
          <cell r="J324" t="str">
            <v>Unqualified with no findings</v>
          </cell>
        </row>
        <row r="325">
          <cell r="A325">
            <v>288</v>
          </cell>
          <cell r="I325" t="str">
            <v>Qualified</v>
          </cell>
          <cell r="J325" t="str">
            <v>Qualified</v>
          </cell>
        </row>
        <row r="326">
          <cell r="A326">
            <v>289</v>
          </cell>
          <cell r="I326" t="str">
            <v>Audit not finalised at legislated date</v>
          </cell>
          <cell r="J326" t="str">
            <v>Adverse</v>
          </cell>
        </row>
        <row r="327">
          <cell r="A327">
            <v>1011</v>
          </cell>
          <cell r="I327" t="str">
            <v>Audit not finalised at legislated date</v>
          </cell>
          <cell r="J327" t="str">
            <v>Qualified</v>
          </cell>
        </row>
        <row r="328">
          <cell r="A328">
            <v>1330</v>
          </cell>
          <cell r="I328" t="str">
            <v>Unqualified with findings</v>
          </cell>
          <cell r="J328" t="str">
            <v>Unqualified with findings</v>
          </cell>
        </row>
        <row r="329">
          <cell r="A329">
            <v>297</v>
          </cell>
          <cell r="I329" t="str">
            <v>Qualified</v>
          </cell>
          <cell r="J329" t="str">
            <v>Adverse</v>
          </cell>
        </row>
        <row r="330">
          <cell r="A330">
            <v>1571</v>
          </cell>
          <cell r="I330" t="str">
            <v>Disclaimer</v>
          </cell>
          <cell r="J330" t="str">
            <v>Disclaimer</v>
          </cell>
        </row>
        <row r="331">
          <cell r="A331">
            <v>563</v>
          </cell>
          <cell r="I331" t="str">
            <v>Audit not finalised at legislated date</v>
          </cell>
          <cell r="J331" t="str">
            <v>Audit not finalised at legislated date</v>
          </cell>
        </row>
        <row r="332">
          <cell r="A332">
            <v>302</v>
          </cell>
          <cell r="I332" t="str">
            <v>Audit not finalised at legislated date</v>
          </cell>
          <cell r="J332" t="str">
            <v>Audit not finalised at legislated date</v>
          </cell>
        </row>
        <row r="333">
          <cell r="A333">
            <v>1331</v>
          </cell>
          <cell r="I333" t="str">
            <v>Unqualified with findings</v>
          </cell>
          <cell r="J333" t="str">
            <v>Unqualified with findings</v>
          </cell>
        </row>
        <row r="334">
          <cell r="A334">
            <v>1332</v>
          </cell>
          <cell r="I334" t="str">
            <v>Unqualified with findings</v>
          </cell>
          <cell r="J334" t="str">
            <v>Qualified</v>
          </cell>
        </row>
        <row r="335">
          <cell r="A335">
            <v>1339</v>
          </cell>
          <cell r="I335" t="str">
            <v>Unqualified with no findings</v>
          </cell>
          <cell r="J335" t="str">
            <v>Unqualified with no findings</v>
          </cell>
        </row>
        <row r="336">
          <cell r="A336">
            <v>308</v>
          </cell>
          <cell r="I336" t="str">
            <v>Unqualified with no findings</v>
          </cell>
          <cell r="J336" t="str">
            <v>Unqualified with no findings</v>
          </cell>
        </row>
        <row r="337">
          <cell r="A337">
            <v>1498</v>
          </cell>
          <cell r="I337" t="str">
            <v>Unqualified with findings</v>
          </cell>
          <cell r="J337" t="str">
            <v>Qualified</v>
          </cell>
        </row>
        <row r="338">
          <cell r="A338">
            <v>319</v>
          </cell>
          <cell r="I338" t="str">
            <v>Unqualified with no findings</v>
          </cell>
          <cell r="J338" t="str">
            <v>Unqualified with no findings</v>
          </cell>
        </row>
        <row r="339">
          <cell r="A339">
            <v>1071</v>
          </cell>
          <cell r="I339" t="str">
            <v>Qualified</v>
          </cell>
          <cell r="J339" t="str">
            <v>Qualified</v>
          </cell>
        </row>
        <row r="340">
          <cell r="A340">
            <v>1333</v>
          </cell>
          <cell r="I340" t="str">
            <v>Qualified</v>
          </cell>
          <cell r="J340" t="str">
            <v>Unqualified with findings</v>
          </cell>
        </row>
        <row r="341">
          <cell r="A341">
            <v>321</v>
          </cell>
          <cell r="I341" t="str">
            <v>Audit not finalised at legislated date</v>
          </cell>
          <cell r="J341" t="str">
            <v>Unqualified with findings</v>
          </cell>
        </row>
        <row r="342">
          <cell r="A342">
            <v>324</v>
          </cell>
          <cell r="I342" t="str">
            <v>Audit not finalised at legislated date</v>
          </cell>
          <cell r="J342" t="str">
            <v>Qualified</v>
          </cell>
        </row>
        <row r="343">
          <cell r="A343">
            <v>326</v>
          </cell>
          <cell r="I343" t="str">
            <v>Unqualified with findings</v>
          </cell>
          <cell r="J343" t="str">
            <v>Unqualified with findings</v>
          </cell>
        </row>
        <row r="344">
          <cell r="A344">
            <v>327</v>
          </cell>
          <cell r="I344" t="str">
            <v>Unqualified with no findings</v>
          </cell>
          <cell r="J344" t="str">
            <v>Unqualified with no findings</v>
          </cell>
        </row>
        <row r="345">
          <cell r="A345">
            <v>1299</v>
          </cell>
          <cell r="I345" t="str">
            <v>Qualified</v>
          </cell>
          <cell r="J345" t="str">
            <v>Qualified</v>
          </cell>
        </row>
        <row r="346">
          <cell r="A346">
            <v>1508</v>
          </cell>
          <cell r="I346" t="str">
            <v>Unqualified with findings</v>
          </cell>
          <cell r="J346" t="str">
            <v>Qualified</v>
          </cell>
        </row>
        <row r="347">
          <cell r="A347">
            <v>345</v>
          </cell>
          <cell r="I347" t="str">
            <v>Qualified</v>
          </cell>
          <cell r="J347" t="str">
            <v>Qualified</v>
          </cell>
        </row>
        <row r="348">
          <cell r="A348">
            <v>558</v>
          </cell>
          <cell r="I348" t="str">
            <v>Qualified</v>
          </cell>
          <cell r="J348" t="str">
            <v>Qualified</v>
          </cell>
        </row>
        <row r="349">
          <cell r="A349">
            <v>1559</v>
          </cell>
          <cell r="I349" t="str">
            <v>Qualified</v>
          </cell>
          <cell r="J349" t="str">
            <v>Qualified</v>
          </cell>
        </row>
        <row r="350">
          <cell r="A350">
            <v>404</v>
          </cell>
          <cell r="I350" t="str">
            <v>Unqualified with findings</v>
          </cell>
          <cell r="J350" t="str">
            <v>Unqualified with findings</v>
          </cell>
        </row>
        <row r="351">
          <cell r="A351">
            <v>406</v>
          </cell>
          <cell r="I351" t="str">
            <v>Unqualified with no findings</v>
          </cell>
          <cell r="J351" t="str">
            <v>Unqualified with no findings</v>
          </cell>
        </row>
        <row r="352">
          <cell r="A352">
            <v>1347</v>
          </cell>
          <cell r="I352" t="str">
            <v>Unqualified with no findings</v>
          </cell>
          <cell r="J352" t="str">
            <v>Unqualified with no findings</v>
          </cell>
        </row>
        <row r="353">
          <cell r="A353">
            <v>415</v>
          </cell>
          <cell r="I353" t="str">
            <v>Unqualified with no findings</v>
          </cell>
          <cell r="J353" t="str">
            <v>Unqualified with findings</v>
          </cell>
        </row>
        <row r="354">
          <cell r="A354">
            <v>419</v>
          </cell>
          <cell r="I354" t="str">
            <v>Qualified</v>
          </cell>
          <cell r="J354" t="str">
            <v>Unqualified with findings</v>
          </cell>
        </row>
        <row r="355">
          <cell r="A355">
            <v>422</v>
          </cell>
          <cell r="I355" t="str">
            <v>Audit not finalised at legislated date</v>
          </cell>
          <cell r="J355" t="str">
            <v>Adverse</v>
          </cell>
        </row>
        <row r="356">
          <cell r="A356">
            <v>1224</v>
          </cell>
          <cell r="I356" t="str">
            <v>Qualified</v>
          </cell>
          <cell r="J356" t="str">
            <v>Qualified</v>
          </cell>
        </row>
        <row r="357">
          <cell r="A357">
            <v>423</v>
          </cell>
          <cell r="I357" t="str">
            <v>Unqualified with no findings</v>
          </cell>
          <cell r="J357" t="str">
            <v>Unqualified with no findings</v>
          </cell>
        </row>
        <row r="358">
          <cell r="A358">
            <v>225</v>
          </cell>
          <cell r="I358" t="str">
            <v>Qualified</v>
          </cell>
          <cell r="J358" t="str">
            <v>Unqualified with findings</v>
          </cell>
        </row>
        <row r="359">
          <cell r="A359">
            <v>427</v>
          </cell>
          <cell r="I359" t="str">
            <v>Audit not finalised at legislated date</v>
          </cell>
          <cell r="J359" t="str">
            <v>Unqualified with no findings</v>
          </cell>
        </row>
        <row r="360">
          <cell r="A360">
            <v>329</v>
          </cell>
          <cell r="I360" t="str">
            <v>Unqualified with findings</v>
          </cell>
          <cell r="J360" t="str">
            <v>Unqualified with findings</v>
          </cell>
        </row>
        <row r="361">
          <cell r="A361">
            <v>429</v>
          </cell>
          <cell r="I361" t="str">
            <v>Unqualified with findings</v>
          </cell>
          <cell r="J361" t="str">
            <v>Unqualified with no findings</v>
          </cell>
        </row>
        <row r="362">
          <cell r="A362">
            <v>433</v>
          </cell>
          <cell r="I362" t="str">
            <v>Unqualified with findings</v>
          </cell>
          <cell r="J362" t="str">
            <v>Unqualified with findings</v>
          </cell>
        </row>
        <row r="363">
          <cell r="A363">
            <v>435</v>
          </cell>
          <cell r="I363" t="str">
            <v>Unqualified with findings</v>
          </cell>
          <cell r="J363" t="str">
            <v>Unqualified with findings</v>
          </cell>
        </row>
        <row r="364">
          <cell r="A364">
            <v>436</v>
          </cell>
          <cell r="I364" t="str">
            <v>Unqualified with no findings</v>
          </cell>
          <cell r="J364" t="str">
            <v>Unqualified with no findings</v>
          </cell>
        </row>
        <row r="365">
          <cell r="A365">
            <v>1114</v>
          </cell>
          <cell r="I365" t="str">
            <v>Audit not finalised at legislated date</v>
          </cell>
          <cell r="J365" t="str">
            <v>Disclaimer</v>
          </cell>
        </row>
        <row r="366">
          <cell r="A366">
            <v>341</v>
          </cell>
          <cell r="I366" t="str">
            <v>Unqualified with no findings</v>
          </cell>
          <cell r="J366" t="str">
            <v>Unqualified with no findings</v>
          </cell>
        </row>
        <row r="367">
          <cell r="A367">
            <v>1419</v>
          </cell>
          <cell r="I367" t="str">
            <v>Unqualified with no findings</v>
          </cell>
          <cell r="J367" t="str">
            <v>Unqualified with no findings</v>
          </cell>
        </row>
        <row r="368">
          <cell r="A368">
            <v>451</v>
          </cell>
          <cell r="I368" t="str">
            <v>Unqualified with no findings</v>
          </cell>
          <cell r="J368" t="str">
            <v>Unqualified with no findings</v>
          </cell>
        </row>
        <row r="369">
          <cell r="A369">
            <v>1307</v>
          </cell>
          <cell r="I369" t="str">
            <v>Unqualified with no findings</v>
          </cell>
          <cell r="J369" t="str">
            <v>Unqualified with findings</v>
          </cell>
        </row>
        <row r="370">
          <cell r="A370">
            <v>1325</v>
          </cell>
          <cell r="I370" t="str">
            <v>Unqualified with findings</v>
          </cell>
          <cell r="J370" t="str">
            <v>Unqualified with findings</v>
          </cell>
        </row>
        <row r="371">
          <cell r="A371">
            <v>452</v>
          </cell>
          <cell r="I371" t="str">
            <v>Qualified</v>
          </cell>
          <cell r="J371" t="str">
            <v>Qualified</v>
          </cell>
        </row>
        <row r="372">
          <cell r="A372">
            <v>453</v>
          </cell>
          <cell r="I372" t="str">
            <v>Unqualified with findings</v>
          </cell>
          <cell r="J372" t="str">
            <v>Unqualified with findings</v>
          </cell>
        </row>
        <row r="373">
          <cell r="A373">
            <v>454</v>
          </cell>
          <cell r="I373" t="str">
            <v>Adverse</v>
          </cell>
          <cell r="J373" t="str">
            <v>Adverse</v>
          </cell>
        </row>
        <row r="374">
          <cell r="A374">
            <v>455</v>
          </cell>
          <cell r="I374" t="str">
            <v>Unqualified with findings</v>
          </cell>
          <cell r="J374" t="str">
            <v>Unqualified with findings</v>
          </cell>
        </row>
        <row r="375">
          <cell r="A375">
            <v>1593</v>
          </cell>
          <cell r="I375" t="str">
            <v>Audit not finalised at legislated date</v>
          </cell>
          <cell r="J375" t="str">
            <v>New public entity</v>
          </cell>
        </row>
        <row r="376">
          <cell r="A376">
            <v>430</v>
          </cell>
          <cell r="I376" t="str">
            <v>Unqualified with findings</v>
          </cell>
          <cell r="J376" t="str">
            <v>Unqualified with no findings</v>
          </cell>
        </row>
        <row r="377">
          <cell r="A377">
            <v>1120</v>
          </cell>
          <cell r="I377" t="str">
            <v>Audit not finalised at legislated date</v>
          </cell>
          <cell r="J377" t="str">
            <v>Disclaimer</v>
          </cell>
        </row>
        <row r="378">
          <cell r="A378">
            <v>1062</v>
          </cell>
          <cell r="I378" t="str">
            <v>Unqualified with findings</v>
          </cell>
          <cell r="J378" t="str">
            <v>Unqualified with findings</v>
          </cell>
        </row>
        <row r="379">
          <cell r="A379">
            <v>468</v>
          </cell>
          <cell r="I379" t="str">
            <v>Audit not finalised at legislated date</v>
          </cell>
          <cell r="J379" t="str">
            <v>Unqualified with findings</v>
          </cell>
        </row>
        <row r="380">
          <cell r="A380">
            <v>1122</v>
          </cell>
          <cell r="I380" t="str">
            <v>Audit not finalised at legislated date</v>
          </cell>
          <cell r="J380" t="str">
            <v>Unqualified with findings</v>
          </cell>
        </row>
        <row r="381">
          <cell r="A381">
            <v>1527</v>
          </cell>
          <cell r="I381" t="str">
            <v>Unqualified with no findings</v>
          </cell>
          <cell r="J381" t="str">
            <v>Unqualified with no findings</v>
          </cell>
        </row>
        <row r="382">
          <cell r="A382">
            <v>470</v>
          </cell>
          <cell r="I382" t="str">
            <v>Unqualified with no findings</v>
          </cell>
          <cell r="J382" t="str">
            <v>Unqualified with no findings</v>
          </cell>
        </row>
        <row r="383">
          <cell r="A383">
            <v>439</v>
          </cell>
          <cell r="I383" t="str">
            <v>Unqualified with no findings</v>
          </cell>
          <cell r="J383" t="str">
            <v>Unqualified with findings</v>
          </cell>
        </row>
        <row r="384">
          <cell r="A384">
            <v>1368</v>
          </cell>
          <cell r="I384" t="str">
            <v>Unqualified with no findings</v>
          </cell>
          <cell r="J384" t="str">
            <v>Unqualified with no findings</v>
          </cell>
        </row>
        <row r="385">
          <cell r="A385">
            <v>471</v>
          </cell>
          <cell r="I385" t="str">
            <v>Unqualified with findings</v>
          </cell>
          <cell r="J385" t="str">
            <v>Unqualified with findings</v>
          </cell>
        </row>
        <row r="386">
          <cell r="A386">
            <v>441</v>
          </cell>
          <cell r="I386" t="str">
            <v>Unqualified with findings</v>
          </cell>
          <cell r="J386" t="str">
            <v>Unqualified with findings</v>
          </cell>
        </row>
        <row r="387">
          <cell r="A387">
            <v>1063</v>
          </cell>
          <cell r="I387" t="str">
            <v>Disclaimer</v>
          </cell>
          <cell r="J387" t="str">
            <v>Disclaimer</v>
          </cell>
        </row>
        <row r="388">
          <cell r="A388">
            <v>472</v>
          </cell>
          <cell r="I388" t="str">
            <v>Unqualified with no findings</v>
          </cell>
          <cell r="J388" t="str">
            <v>Unqualified with no findings</v>
          </cell>
        </row>
        <row r="389">
          <cell r="A389">
            <v>474</v>
          </cell>
          <cell r="I389" t="str">
            <v>Unqualified with findings</v>
          </cell>
          <cell r="J389" t="str">
            <v>Unqualified with findings</v>
          </cell>
        </row>
        <row r="390">
          <cell r="A390">
            <v>475</v>
          </cell>
          <cell r="I390" t="str">
            <v>Qualified</v>
          </cell>
          <cell r="J390" t="str">
            <v>Qualified</v>
          </cell>
        </row>
        <row r="391">
          <cell r="A391">
            <v>476</v>
          </cell>
          <cell r="I391" t="str">
            <v>Unqualified with findings</v>
          </cell>
          <cell r="J391" t="str">
            <v>Unqualified with no findings</v>
          </cell>
        </row>
        <row r="392">
          <cell r="A392">
            <v>1340</v>
          </cell>
          <cell r="I392" t="str">
            <v>Unqualified with no findings</v>
          </cell>
          <cell r="J392" t="str">
            <v>Unqualified with findings</v>
          </cell>
        </row>
        <row r="393">
          <cell r="A393">
            <v>1308</v>
          </cell>
          <cell r="I393" t="str">
            <v>Unqualified with no findings</v>
          </cell>
          <cell r="J393" t="str">
            <v>Unqualified with findings</v>
          </cell>
        </row>
        <row r="394">
          <cell r="A394">
            <v>478</v>
          </cell>
          <cell r="I394" t="str">
            <v>Unqualified with findings</v>
          </cell>
          <cell r="J394" t="str">
            <v>Unqualified with findings</v>
          </cell>
        </row>
        <row r="395">
          <cell r="A395">
            <v>487</v>
          </cell>
          <cell r="I395" t="str">
            <v>Unqualified with no findings</v>
          </cell>
          <cell r="J395" t="str">
            <v>Unqualified with no findings</v>
          </cell>
        </row>
        <row r="396">
          <cell r="A396">
            <v>488</v>
          </cell>
          <cell r="I396" t="str">
            <v>Qualified</v>
          </cell>
          <cell r="J396" t="str">
            <v>Disclaimer</v>
          </cell>
        </row>
        <row r="397">
          <cell r="A397">
            <v>918</v>
          </cell>
          <cell r="I397" t="str">
            <v>Unqualified with no findings</v>
          </cell>
          <cell r="J397" t="str">
            <v>Unqualified with no findings</v>
          </cell>
        </row>
        <row r="398">
          <cell r="A398">
            <v>1334</v>
          </cell>
          <cell r="I398" t="str">
            <v>Disclaimer</v>
          </cell>
          <cell r="J398" t="str">
            <v>Disclaimer</v>
          </cell>
        </row>
        <row r="399">
          <cell r="A399">
            <v>60</v>
          </cell>
          <cell r="I399" t="str">
            <v>Unqualified with no findings</v>
          </cell>
          <cell r="J399" t="str">
            <v>Unqualified with findings</v>
          </cell>
        </row>
        <row r="400">
          <cell r="A400">
            <v>493</v>
          </cell>
          <cell r="I400" t="str">
            <v>Unqualified with findings</v>
          </cell>
          <cell r="J400" t="str">
            <v>Unqualified with findings</v>
          </cell>
        </row>
        <row r="401">
          <cell r="A401">
            <v>494</v>
          </cell>
          <cell r="I401" t="str">
            <v>Unqualified with findings</v>
          </cell>
          <cell r="J401" t="str">
            <v>Unqualified with findings</v>
          </cell>
        </row>
        <row r="402">
          <cell r="A402">
            <v>495</v>
          </cell>
          <cell r="I402" t="str">
            <v>Qualified</v>
          </cell>
          <cell r="J402" t="str">
            <v>Unqualified with findings</v>
          </cell>
        </row>
        <row r="403">
          <cell r="A403">
            <v>499</v>
          </cell>
          <cell r="I403" t="str">
            <v>Unqualified with findings</v>
          </cell>
          <cell r="J403" t="str">
            <v>Unqualified with findings</v>
          </cell>
        </row>
        <row r="404">
          <cell r="A404">
            <v>502</v>
          </cell>
          <cell r="I404" t="str">
            <v>Unqualified with no findings</v>
          </cell>
          <cell r="J404" t="str">
            <v>Unqualified with findings</v>
          </cell>
        </row>
        <row r="405">
          <cell r="A405">
            <v>442</v>
          </cell>
          <cell r="I405" t="str">
            <v>Unqualified with no findings</v>
          </cell>
          <cell r="J405" t="str">
            <v>Unqualified with findings</v>
          </cell>
        </row>
        <row r="406">
          <cell r="A406">
            <v>1318</v>
          </cell>
          <cell r="I406" t="str">
            <v>Unqualified with findings</v>
          </cell>
          <cell r="J406" t="str">
            <v>Unqualified with findings</v>
          </cell>
        </row>
        <row r="407">
          <cell r="A407">
            <v>1065</v>
          </cell>
          <cell r="I407" t="str">
            <v>Unqualified with findings</v>
          </cell>
          <cell r="J407" t="str">
            <v>Unqualified with findings</v>
          </cell>
        </row>
        <row r="408">
          <cell r="A408">
            <v>1123</v>
          </cell>
          <cell r="I408" t="str">
            <v>Unqualified with findings</v>
          </cell>
          <cell r="J408" t="str">
            <v>Unqualified with findings</v>
          </cell>
        </row>
        <row r="409">
          <cell r="A409">
            <v>518</v>
          </cell>
          <cell r="I409" t="str">
            <v>Audit not finalised at legislated date</v>
          </cell>
          <cell r="J409" t="str">
            <v>Qualified</v>
          </cell>
        </row>
        <row r="410">
          <cell r="A410">
            <v>1553</v>
          </cell>
          <cell r="I410" t="str">
            <v>Unqualified with no findings</v>
          </cell>
          <cell r="J410" t="str">
            <v>Unqualified with no findings</v>
          </cell>
        </row>
        <row r="411">
          <cell r="A411">
            <v>1309</v>
          </cell>
          <cell r="I411" t="str">
            <v>Unqualified with findings</v>
          </cell>
          <cell r="J411" t="str">
            <v>Unqualified with findings</v>
          </cell>
        </row>
        <row r="412">
          <cell r="A412">
            <v>1310</v>
          </cell>
          <cell r="I412" t="str">
            <v>Qualified</v>
          </cell>
          <cell r="J412" t="str">
            <v>Qualified</v>
          </cell>
        </row>
        <row r="413">
          <cell r="A413">
            <v>1319</v>
          </cell>
          <cell r="I413" t="str">
            <v>Unqualified with findings</v>
          </cell>
          <cell r="J413" t="str">
            <v>Unqualified with findings</v>
          </cell>
        </row>
        <row r="414">
          <cell r="A414">
            <v>1320</v>
          </cell>
          <cell r="I414" t="str">
            <v>Unqualified with findings</v>
          </cell>
          <cell r="J414" t="str">
            <v>Unqualified with no findings</v>
          </cell>
        </row>
        <row r="415">
          <cell r="A415">
            <v>522</v>
          </cell>
          <cell r="I415" t="str">
            <v>Qualified</v>
          </cell>
          <cell r="J415" t="str">
            <v>Qualified</v>
          </cell>
        </row>
        <row r="416">
          <cell r="A416">
            <v>1326</v>
          </cell>
          <cell r="I416" t="str">
            <v>Unqualified with findings</v>
          </cell>
          <cell r="J416" t="str">
            <v>Unqualified with findings</v>
          </cell>
        </row>
        <row r="417">
          <cell r="A417">
            <v>1335</v>
          </cell>
          <cell r="I417" t="str">
            <v>Qualified</v>
          </cell>
          <cell r="J417" t="str">
            <v>Qualified</v>
          </cell>
        </row>
        <row r="418">
          <cell r="A418">
            <v>533</v>
          </cell>
          <cell r="I418" t="str">
            <v>Qualified</v>
          </cell>
          <cell r="J418" t="str">
            <v>Unqualified with findings</v>
          </cell>
        </row>
        <row r="419">
          <cell r="A419">
            <v>1327</v>
          </cell>
          <cell r="I419" t="str">
            <v>Unqualified with findings</v>
          </cell>
          <cell r="J419" t="str">
            <v>Unqualified with findings</v>
          </cell>
        </row>
        <row r="420">
          <cell r="A420">
            <v>1341</v>
          </cell>
          <cell r="I420" t="str">
            <v>Unqualified with no findings</v>
          </cell>
          <cell r="J420" t="str">
            <v>Unqualified with no findings</v>
          </cell>
        </row>
        <row r="421">
          <cell r="A421">
            <v>538</v>
          </cell>
          <cell r="I421" t="str">
            <v>Unqualified with no findings</v>
          </cell>
          <cell r="J421" t="str">
            <v>Unqualified with no findings</v>
          </cell>
        </row>
        <row r="422">
          <cell r="A422">
            <v>536</v>
          </cell>
          <cell r="I422" t="str">
            <v>Unqualified with no findings</v>
          </cell>
          <cell r="J422" t="str">
            <v>Unqualified with no findings</v>
          </cell>
        </row>
        <row r="423">
          <cell r="A423">
            <v>1311</v>
          </cell>
          <cell r="I423" t="str">
            <v>Unqualified with findings</v>
          </cell>
          <cell r="J423" t="str">
            <v>Unqualified with findings</v>
          </cell>
        </row>
        <row r="424">
          <cell r="A424">
            <v>539</v>
          </cell>
          <cell r="I424" t="str">
            <v>Unqualified with findings</v>
          </cell>
          <cell r="J424" t="str">
            <v>Unqualified with findings</v>
          </cell>
        </row>
        <row r="425">
          <cell r="A425" t="str">
            <v>Public entities (Not audited by the AGSA)</v>
          </cell>
        </row>
        <row r="426">
          <cell r="A426">
            <v>1167</v>
          </cell>
          <cell r="I426" t="str">
            <v>Unqualified with findings</v>
          </cell>
          <cell r="J426" t="str">
            <v>Unqualified with no findings</v>
          </cell>
        </row>
        <row r="427">
          <cell r="A427">
            <v>1117</v>
          </cell>
          <cell r="I427" t="str">
            <v>Unqualified with findings</v>
          </cell>
          <cell r="J427" t="str">
            <v>Qualified</v>
          </cell>
        </row>
        <row r="428">
          <cell r="A428">
            <v>1119</v>
          </cell>
          <cell r="I428" t="str">
            <v>Audit not finalised at legislated date</v>
          </cell>
          <cell r="J428" t="str">
            <v>Qualified</v>
          </cell>
        </row>
        <row r="429">
          <cell r="A429">
            <v>1032</v>
          </cell>
          <cell r="I429" t="str">
            <v>Unqualified with findings</v>
          </cell>
          <cell r="J429" t="str">
            <v>Unqualified with findings</v>
          </cell>
        </row>
        <row r="431">
          <cell r="A431" t="str">
            <v>Legend
(Audit opinions)</v>
          </cell>
          <cell r="I431" t="str">
            <v>Audit not finalised
at legislated date</v>
          </cell>
        </row>
      </sheetData>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Reworked"/>
      <sheetName val="Reworked AvD"/>
      <sheetName val="Outstanding audits"/>
      <sheetName val="Five year ASMIS"/>
      <sheetName val="Audit information - OS"/>
      <sheetName val="AGSA - SOE"/>
      <sheetName val="Non- AGSA SOE"/>
      <sheetName val="KSD auditees"/>
      <sheetName val="Budget"/>
      <sheetName val="report 191"/>
      <sheetName val="191-2022-23"/>
      <sheetName val="Budget 18-19"/>
      <sheetName val="Budget 22-23"/>
      <sheetName val="water boards data"/>
      <sheetName val="ASMIS 2022-23"/>
    </sheetNames>
    <sheetDataSet>
      <sheetData sheetId="0"/>
      <sheetData sheetId="1"/>
      <sheetData sheetId="2"/>
      <sheetData sheetId="3">
        <row r="1">
          <cell r="A1" t="str">
            <v>Auditee ID</v>
          </cell>
        </row>
        <row r="3">
          <cell r="A3">
            <v>68</v>
          </cell>
        </row>
        <row r="4">
          <cell r="A4">
            <v>74</v>
          </cell>
        </row>
        <row r="5">
          <cell r="A5">
            <v>1112</v>
          </cell>
        </row>
        <row r="6">
          <cell r="A6">
            <v>1116</v>
          </cell>
        </row>
        <row r="7">
          <cell r="A7">
            <v>559</v>
          </cell>
        </row>
        <row r="8">
          <cell r="A8">
            <v>1573</v>
          </cell>
        </row>
        <row r="9">
          <cell r="A9">
            <v>1312</v>
          </cell>
        </row>
        <row r="10">
          <cell r="A10">
            <v>41</v>
          </cell>
        </row>
        <row r="11">
          <cell r="A11">
            <v>44</v>
          </cell>
        </row>
        <row r="12">
          <cell r="A12">
            <v>45</v>
          </cell>
        </row>
        <row r="13">
          <cell r="A13">
            <v>1118</v>
          </cell>
        </row>
        <row r="14">
          <cell r="A14">
            <v>1502</v>
          </cell>
        </row>
        <row r="15">
          <cell r="A15">
            <v>198</v>
          </cell>
        </row>
        <row r="16">
          <cell r="A16">
            <v>1475</v>
          </cell>
        </row>
        <row r="17">
          <cell r="A17">
            <v>221</v>
          </cell>
        </row>
        <row r="18">
          <cell r="A18">
            <v>1431</v>
          </cell>
        </row>
        <row r="19">
          <cell r="A19">
            <v>1183</v>
          </cell>
        </row>
        <row r="20">
          <cell r="A20">
            <v>1115</v>
          </cell>
        </row>
        <row r="21">
          <cell r="A21">
            <v>240</v>
          </cell>
        </row>
        <row r="22">
          <cell r="A22">
            <v>1036</v>
          </cell>
        </row>
        <row r="23">
          <cell r="A23">
            <v>281</v>
          </cell>
        </row>
        <row r="24">
          <cell r="A24">
            <v>282</v>
          </cell>
        </row>
        <row r="25">
          <cell r="A25">
            <v>289</v>
          </cell>
        </row>
        <row r="26">
          <cell r="A26">
            <v>563</v>
          </cell>
        </row>
        <row r="27">
          <cell r="A27">
            <v>302</v>
          </cell>
        </row>
        <row r="28">
          <cell r="A28">
            <v>324</v>
          </cell>
        </row>
        <row r="29">
          <cell r="A29">
            <v>1508</v>
          </cell>
        </row>
        <row r="30">
          <cell r="A30">
            <v>558</v>
          </cell>
        </row>
        <row r="31">
          <cell r="A31">
            <v>415</v>
          </cell>
        </row>
        <row r="32">
          <cell r="A32">
            <v>1114</v>
          </cell>
        </row>
        <row r="33">
          <cell r="A33">
            <v>1120</v>
          </cell>
        </row>
        <row r="34">
          <cell r="A34">
            <v>1122</v>
          </cell>
        </row>
        <row r="35">
          <cell r="A35">
            <v>441</v>
          </cell>
        </row>
        <row r="36">
          <cell r="A36">
            <v>1063</v>
          </cell>
        </row>
        <row r="37">
          <cell r="A37">
            <v>488</v>
          </cell>
        </row>
        <row r="38">
          <cell r="A38">
            <v>1334</v>
          </cell>
        </row>
        <row r="39">
          <cell r="A39">
            <v>522</v>
          </cell>
        </row>
        <row r="40">
          <cell r="A40">
            <v>1335</v>
          </cell>
        </row>
      </sheetData>
      <sheetData sheetId="4"/>
      <sheetData sheetId="5">
        <row r="1">
          <cell r="A1" t="str">
            <v>Auditee ID</v>
          </cell>
          <cell r="B1" t="str">
            <v>Anticipated Audit Opinion</v>
          </cell>
          <cell r="C1" t="str">
            <v>Anticipated AR sign-off date</v>
          </cell>
          <cell r="D1" t="str">
            <v>Opinion Evaluation</v>
          </cell>
          <cell r="E1" t="str">
            <v>Audit opinion/conclusion</v>
          </cell>
          <cell r="F1" t="str">
            <v>Audit Outstanding Reason</v>
          </cell>
          <cell r="G1" t="str">
            <v>Audit Outstanding Reason - Other</v>
          </cell>
          <cell r="H1" t="str">
            <v>Anticipated AFS received date</v>
          </cell>
          <cell r="I1" t="str">
            <v>Actual Audit Rpt Date</v>
          </cell>
          <cell r="J1" t="str">
            <v>Business Unit</v>
          </cell>
          <cell r="K1" t="str">
            <v>GR Name</v>
          </cell>
          <cell r="L1" t="str">
            <v>Auditee</v>
          </cell>
          <cell r="M1" t="str">
            <v>Audit Year</v>
          </cell>
          <cell r="N1" t="str">
            <v>System</v>
          </cell>
          <cell r="O1" t="str">
            <v>AGSA Audit</v>
          </cell>
        </row>
        <row r="2">
          <cell r="A2">
            <v>515</v>
          </cell>
          <cell r="B2" t="str">
            <v>Qualified</v>
          </cell>
          <cell r="C2" t="str">
            <v>2024/07/31</v>
          </cell>
          <cell r="D2" t="str">
            <v>Improved</v>
          </cell>
          <cell r="E2" t="str">
            <v>Financially unqualified with findings on predetermined objectives and/or compliance with laws and regulations</v>
          </cell>
          <cell r="F2"/>
          <cell r="G2"/>
          <cell r="H2" t="str">
            <v>2024/05/31</v>
          </cell>
          <cell r="I2" t="str">
            <v>2024/07/31</v>
          </cell>
          <cell r="J2" t="str">
            <v>Eastern Cape</v>
          </cell>
          <cell r="K2" t="str">
            <v>Transport</v>
          </cell>
          <cell r="L2" t="str">
            <v>Department of Transport - EC</v>
          </cell>
          <cell r="M2" t="str">
            <v>2023/2024</v>
          </cell>
          <cell r="N2" t="str">
            <v>PFMA</v>
          </cell>
          <cell r="O2" t="str">
            <v>Yes</v>
          </cell>
        </row>
        <row r="3">
          <cell r="A3">
            <v>228</v>
          </cell>
          <cell r="B3" t="str">
            <v>Financially unqualified with no findings on predetermined objectives or compliance with laws and regulations</v>
          </cell>
          <cell r="C3" t="str">
            <v>2024/07/31</v>
          </cell>
          <cell r="D3" t="str">
            <v>Unchanged</v>
          </cell>
          <cell r="E3" t="str">
            <v>Financially unqualified with no findings on predetermined objectives or compliance with laws and regulations</v>
          </cell>
          <cell r="F3" t="str">
            <v>AFS outstanding</v>
          </cell>
          <cell r="G3"/>
          <cell r="H3" t="str">
            <v>2024/05/31</v>
          </cell>
          <cell r="I3" t="str">
            <v>2024/07/31</v>
          </cell>
          <cell r="J3" t="str">
            <v>Eastern Cape</v>
          </cell>
          <cell r="K3" t="str">
            <v>Eastern Cape Liquor Board</v>
          </cell>
          <cell r="L3" t="str">
            <v>Eastern Cape Liquor Board</v>
          </cell>
          <cell r="M3" t="str">
            <v>2023/2024</v>
          </cell>
          <cell r="N3" t="str">
            <v>PFMA</v>
          </cell>
          <cell r="O3" t="str">
            <v>Yes</v>
          </cell>
        </row>
        <row r="4">
          <cell r="A4">
            <v>111</v>
          </cell>
          <cell r="B4" t="str">
            <v>Qualified</v>
          </cell>
          <cell r="C4" t="str">
            <v>2024/07/31</v>
          </cell>
          <cell r="D4" t="str">
            <v>Unchanged</v>
          </cell>
          <cell r="E4" t="str">
            <v>Qualified</v>
          </cell>
          <cell r="F4"/>
          <cell r="G4"/>
          <cell r="H4" t="str">
            <v>2024/05/31</v>
          </cell>
          <cell r="I4" t="str">
            <v>2024/07/31</v>
          </cell>
          <cell r="J4" t="str">
            <v>Eastern Cape</v>
          </cell>
          <cell r="K4" t="str">
            <v>Education</v>
          </cell>
          <cell r="L4" t="str">
            <v>Education - EC</v>
          </cell>
          <cell r="M4" t="str">
            <v>2023/2024</v>
          </cell>
          <cell r="N4" t="str">
            <v>PFMA</v>
          </cell>
          <cell r="O4" t="str">
            <v>Yes</v>
          </cell>
        </row>
        <row r="5">
          <cell r="A5">
            <v>6</v>
          </cell>
          <cell r="B5" t="str">
            <v>Financially unqualified with no findings on predetermined objectives or compliance with laws and regulations</v>
          </cell>
          <cell r="C5" t="str">
            <v>2024/07/31</v>
          </cell>
          <cell r="D5" t="str">
            <v>Unchanged</v>
          </cell>
          <cell r="E5" t="str">
            <v>Financially unqualified with no findings on predetermined objectives or compliance with laws and regulations</v>
          </cell>
          <cell r="F5"/>
          <cell r="G5"/>
          <cell r="H5" t="str">
            <v>2024/05/31</v>
          </cell>
          <cell r="I5" t="str">
            <v>2024/07/31</v>
          </cell>
          <cell r="J5" t="str">
            <v>Eastern Cape</v>
          </cell>
          <cell r="K5" t="str">
            <v>Rural Development and Agrarian Reform</v>
          </cell>
          <cell r="L5" t="str">
            <v>Department of Rural Development and Agrarian Reform</v>
          </cell>
          <cell r="M5" t="str">
            <v>2023/2024</v>
          </cell>
          <cell r="N5" t="str">
            <v>PFMA</v>
          </cell>
          <cell r="O5" t="str">
            <v>Yes</v>
          </cell>
        </row>
        <row r="6">
          <cell r="A6">
            <v>1299</v>
          </cell>
          <cell r="B6" t="str">
            <v>Qualified</v>
          </cell>
          <cell r="C6" t="str">
            <v>2024/05/31</v>
          </cell>
          <cell r="D6" t="str">
            <v>Unchanged</v>
          </cell>
          <cell r="E6" t="str">
            <v>Qualified</v>
          </cell>
          <cell r="F6"/>
          <cell r="G6"/>
          <cell r="H6" t="str">
            <v>2024/03/31</v>
          </cell>
          <cell r="I6" t="str">
            <v>2024/05/31</v>
          </cell>
          <cell r="J6" t="str">
            <v>Eastern Cape</v>
          </cell>
          <cell r="K6" t="str">
            <v>Port Elizabeth TVET College</v>
          </cell>
          <cell r="L6" t="str">
            <v>Port Elizabeth TVET College</v>
          </cell>
          <cell r="M6" t="str">
            <v>2023/2024</v>
          </cell>
          <cell r="N6" t="str">
            <v>PFMA</v>
          </cell>
          <cell r="O6" t="str">
            <v>Yes</v>
          </cell>
        </row>
        <row r="7">
          <cell r="A7">
            <v>243</v>
          </cell>
          <cell r="B7" t="str">
            <v>Financially unqualified with findings on predetermined objectives and/or compliance with laws and regulations</v>
          </cell>
          <cell r="C7" t="str">
            <v>2024/07/31</v>
          </cell>
          <cell r="D7" t="str">
            <v>Improved</v>
          </cell>
          <cell r="E7" t="str">
            <v>Financially unqualified with findings on predetermined objectives and/or compliance with laws and regulations</v>
          </cell>
          <cell r="F7"/>
          <cell r="G7"/>
          <cell r="H7" t="str">
            <v>2024/05/31</v>
          </cell>
          <cell r="I7" t="str">
            <v>2024/07/31</v>
          </cell>
          <cell r="J7" t="str">
            <v>Eastern Cape</v>
          </cell>
          <cell r="K7" t="str">
            <v>Mayibuye Transport Corporation</v>
          </cell>
          <cell r="L7" t="str">
            <v>Mayibuye Transport Corporation</v>
          </cell>
          <cell r="M7" t="str">
            <v>2023/2024</v>
          </cell>
          <cell r="N7" t="str">
            <v>PFMA</v>
          </cell>
          <cell r="O7" t="str">
            <v>Yes</v>
          </cell>
        </row>
        <row r="8">
          <cell r="A8">
            <v>372</v>
          </cell>
          <cell r="B8" t="str">
            <v>Financially unqualified with no findings on predetermined objectives or compliance with laws and regulations</v>
          </cell>
          <cell r="C8" t="str">
            <v>2024/07/31</v>
          </cell>
          <cell r="D8" t="str">
            <v>Unchanged</v>
          </cell>
          <cell r="E8" t="str">
            <v>Financially unqualified with no findings on predetermined objectives or compliance with laws and regulations</v>
          </cell>
          <cell r="F8"/>
          <cell r="G8"/>
          <cell r="H8" t="str">
            <v>2024/05/31</v>
          </cell>
          <cell r="I8" t="str">
            <v>2024/07/31</v>
          </cell>
          <cell r="J8" t="str">
            <v>Eastern Cape</v>
          </cell>
          <cell r="K8" t="str">
            <v>Provincial Treasury</v>
          </cell>
          <cell r="L8" t="str">
            <v>Provincial Treasury - EC</v>
          </cell>
          <cell r="M8" t="str">
            <v>2023/2024</v>
          </cell>
          <cell r="N8" t="str">
            <v>PFMA</v>
          </cell>
          <cell r="O8" t="str">
            <v>Yes</v>
          </cell>
        </row>
        <row r="9">
          <cell r="A9">
            <v>349</v>
          </cell>
          <cell r="B9"/>
          <cell r="C9" t="str">
            <v>2024/07/31</v>
          </cell>
          <cell r="D9" t="str">
            <v>Regressed</v>
          </cell>
          <cell r="E9" t="str">
            <v>Financially unqualified with findings on predetermined objectives and/or compliance with laws and regulations</v>
          </cell>
          <cell r="F9"/>
          <cell r="G9"/>
          <cell r="H9" t="str">
            <v>2024/05/31</v>
          </cell>
          <cell r="I9" t="str">
            <v>2024/07/31</v>
          </cell>
          <cell r="J9" t="str">
            <v>Eastern Cape</v>
          </cell>
          <cell r="K9" t="str">
            <v>Provincial Legislature</v>
          </cell>
          <cell r="L9" t="str">
            <v>Provincial Legislature - EC</v>
          </cell>
          <cell r="M9" t="str">
            <v>2023/2024</v>
          </cell>
          <cell r="N9" t="str">
            <v>PFMA</v>
          </cell>
          <cell r="O9" t="str">
            <v>Yes</v>
          </cell>
        </row>
        <row r="10">
          <cell r="A10">
            <v>1298</v>
          </cell>
          <cell r="B10" t="str">
            <v>Financially unqualified with no findings on predetermined objectives or compliance with laws and regulations</v>
          </cell>
          <cell r="C10" t="str">
            <v>2024/05/31</v>
          </cell>
          <cell r="D10" t="str">
            <v>Regressed</v>
          </cell>
          <cell r="E10" t="str">
            <v>Financially unqualified with findings on predetermined objectives and/or compliance with laws and regulations</v>
          </cell>
          <cell r="F10"/>
          <cell r="G10"/>
          <cell r="H10" t="str">
            <v>2024/03/31</v>
          </cell>
          <cell r="I10" t="str">
            <v>2024/05/31</v>
          </cell>
          <cell r="J10" t="str">
            <v>Eastern Cape</v>
          </cell>
          <cell r="K10" t="str">
            <v>Lovedale TVET College</v>
          </cell>
          <cell r="L10" t="str">
            <v>Lovedale TVET College</v>
          </cell>
          <cell r="M10" t="str">
            <v>2023/2024</v>
          </cell>
          <cell r="N10" t="str">
            <v>PFMA</v>
          </cell>
          <cell r="O10" t="str">
            <v>Yes</v>
          </cell>
        </row>
        <row r="11">
          <cell r="A11">
            <v>1566</v>
          </cell>
          <cell r="B11" t="str">
            <v>Qualified</v>
          </cell>
          <cell r="C11" t="str">
            <v>2024/08/15</v>
          </cell>
          <cell r="D11" t="str">
            <v>Improved</v>
          </cell>
          <cell r="E11" t="str">
            <v>Qualified</v>
          </cell>
          <cell r="F11" t="str">
            <v>Audit delays - Late finalisation of PFMA/MFMA audits</v>
          </cell>
          <cell r="G11"/>
          <cell r="H11" t="str">
            <v>2024/05/31</v>
          </cell>
          <cell r="I11" t="str">
            <v>2024/08/15</v>
          </cell>
          <cell r="J11" t="str">
            <v>Eastern Cape</v>
          </cell>
          <cell r="K11" t="str">
            <v>Mandela Bay Theatre Complex</v>
          </cell>
          <cell r="L11" t="str">
            <v>Mandela Bay Theatre Complex</v>
          </cell>
          <cell r="M11" t="str">
            <v>2023/2024</v>
          </cell>
          <cell r="N11" t="str">
            <v>PFMA</v>
          </cell>
          <cell r="O11" t="str">
            <v>Yes</v>
          </cell>
        </row>
        <row r="12">
          <cell r="A12">
            <v>482</v>
          </cell>
          <cell r="B12" t="str">
            <v>Qualified</v>
          </cell>
          <cell r="C12" t="str">
            <v>2024/07/31</v>
          </cell>
          <cell r="D12" t="str">
            <v>Regressed</v>
          </cell>
          <cell r="E12" t="str">
            <v>Financially unqualified with findings on predetermined objectives and/or compliance with laws and regulations</v>
          </cell>
          <cell r="F12"/>
          <cell r="G12"/>
          <cell r="H12" t="str">
            <v>2024/05/31</v>
          </cell>
          <cell r="I12" t="str">
            <v>2024/07/31</v>
          </cell>
          <cell r="J12" t="str">
            <v>Eastern Cape</v>
          </cell>
          <cell r="K12" t="str">
            <v>Sport, Recreation, Arts and Culture</v>
          </cell>
          <cell r="L12" t="str">
            <v>Department of Sport, Recreation, Arts &amp; Culture - EC</v>
          </cell>
          <cell r="M12" t="str">
            <v>2023/2024</v>
          </cell>
          <cell r="N12" t="str">
            <v>PFMA</v>
          </cell>
          <cell r="O12" t="str">
            <v>Yes</v>
          </cell>
        </row>
        <row r="13">
          <cell r="A13">
            <v>1294</v>
          </cell>
          <cell r="B13" t="str">
            <v>Financially unqualified with findings on predetermined objectives and/or compliance with laws and regulations</v>
          </cell>
          <cell r="C13" t="str">
            <v>2024/05/31</v>
          </cell>
          <cell r="D13" t="str">
            <v>Unchanged</v>
          </cell>
          <cell r="E13" t="str">
            <v>Financially unqualified with findings on predetermined objectives and/or compliance with laws and regulations</v>
          </cell>
          <cell r="F13"/>
          <cell r="G13"/>
          <cell r="H13" t="str">
            <v>2024/03/31</v>
          </cell>
          <cell r="I13" t="str">
            <v>2024/05/28</v>
          </cell>
          <cell r="J13" t="str">
            <v>Eastern Cape</v>
          </cell>
          <cell r="K13" t="str">
            <v>Ikhala TVET College</v>
          </cell>
          <cell r="L13" t="str">
            <v>Ikhala TVET College</v>
          </cell>
          <cell r="M13" t="str">
            <v>2023/2024</v>
          </cell>
          <cell r="N13" t="str">
            <v>PFMA</v>
          </cell>
          <cell r="O13" t="str">
            <v>Yes</v>
          </cell>
        </row>
        <row r="14">
          <cell r="A14">
            <v>1293</v>
          </cell>
          <cell r="B14" t="str">
            <v>Qualified</v>
          </cell>
          <cell r="C14" t="str">
            <v>2024/05/31</v>
          </cell>
          <cell r="D14" t="str">
            <v>Regressed</v>
          </cell>
          <cell r="E14" t="str">
            <v>Qualified</v>
          </cell>
          <cell r="F14"/>
          <cell r="G14"/>
          <cell r="H14" t="str">
            <v>2024/03/31</v>
          </cell>
          <cell r="I14" t="str">
            <v>2024/05/31</v>
          </cell>
          <cell r="J14" t="str">
            <v>Eastern Cape</v>
          </cell>
          <cell r="K14" t="str">
            <v>East Cape Midlands TVET College</v>
          </cell>
          <cell r="L14" t="str">
            <v>East Cape Midlands TVET College</v>
          </cell>
          <cell r="M14" t="str">
            <v>2023/2024</v>
          </cell>
          <cell r="N14" t="str">
            <v>PFMA</v>
          </cell>
          <cell r="O14" t="str">
            <v>Yes</v>
          </cell>
        </row>
        <row r="15">
          <cell r="A15">
            <v>102</v>
          </cell>
          <cell r="B15" t="str">
            <v>Financially unqualified with no findings on predetermined objectives or compliance with laws and regulations</v>
          </cell>
          <cell r="C15" t="str">
            <v>2024/07/31</v>
          </cell>
          <cell r="D15" t="str">
            <v>Unchanged</v>
          </cell>
          <cell r="E15" t="str">
            <v>Financially unqualified with no findings on predetermined objectives or compliance with laws and regulations</v>
          </cell>
          <cell r="F15"/>
          <cell r="G15"/>
          <cell r="H15" t="str">
            <v>2024/05/31</v>
          </cell>
          <cell r="I15" t="str">
            <v>2024/07/31</v>
          </cell>
          <cell r="J15" t="str">
            <v>Eastern Cape</v>
          </cell>
          <cell r="K15" t="str">
            <v>Eastern Cape Socio-Economic Consultative Council</v>
          </cell>
          <cell r="L15" t="str">
            <v>Eastern CapeSocio-Economic Consultative Council</v>
          </cell>
          <cell r="M15" t="str">
            <v>2023/2024</v>
          </cell>
          <cell r="N15" t="str">
            <v>PFMA</v>
          </cell>
          <cell r="O15" t="str">
            <v>Yes</v>
          </cell>
        </row>
        <row r="16">
          <cell r="A16">
            <v>1219</v>
          </cell>
          <cell r="B16" t="str">
            <v>Financially unqualified with no findings on predetermined objectives or compliance with laws and regulations</v>
          </cell>
          <cell r="C16" t="str">
            <v>2024/07/31</v>
          </cell>
          <cell r="D16" t="str">
            <v>Unchanged</v>
          </cell>
          <cell r="E16" t="str">
            <v>Financially unqualified with no findings on predetermined objectives or compliance with laws and regulations</v>
          </cell>
          <cell r="F16"/>
          <cell r="G16"/>
          <cell r="H16" t="str">
            <v>2024/05/31</v>
          </cell>
          <cell r="I16" t="str">
            <v>2024/07/30</v>
          </cell>
          <cell r="J16" t="str">
            <v>Eastern Cape</v>
          </cell>
          <cell r="K16" t="str">
            <v>COEGA Development Corporation</v>
          </cell>
          <cell r="L16" t="str">
            <v>COEGA Development Corporation (Pty) Ltd</v>
          </cell>
          <cell r="M16" t="str">
            <v>2023/2024</v>
          </cell>
          <cell r="N16" t="str">
            <v>PFMA</v>
          </cell>
          <cell r="O16" t="str">
            <v>Yes</v>
          </cell>
        </row>
        <row r="17">
          <cell r="A17">
            <v>496</v>
          </cell>
          <cell r="B17" t="str">
            <v>Financially unqualified with findings on predetermined objectives and/or compliance with laws and regulations</v>
          </cell>
          <cell r="C17" t="str">
            <v>2024/07/31</v>
          </cell>
          <cell r="D17" t="str">
            <v>Unchanged</v>
          </cell>
          <cell r="E17" t="str">
            <v>Financially unqualified with findings on predetermined objectives and/or compliance with laws and regulations</v>
          </cell>
          <cell r="F17"/>
          <cell r="G17"/>
          <cell r="H17" t="str">
            <v>2024/05/31</v>
          </cell>
          <cell r="I17" t="str">
            <v>2024/07/31</v>
          </cell>
          <cell r="J17" t="str">
            <v>Eastern Cape</v>
          </cell>
          <cell r="K17" t="str">
            <v>The National English Literary Museum</v>
          </cell>
          <cell r="L17" t="str">
            <v>Amazwi South African Museum of Literature</v>
          </cell>
          <cell r="M17" t="str">
            <v>2023/2024</v>
          </cell>
          <cell r="N17" t="str">
            <v>PFMA</v>
          </cell>
          <cell r="O17" t="str">
            <v>Yes</v>
          </cell>
        </row>
        <row r="18">
          <cell r="A18">
            <v>529</v>
          </cell>
          <cell r="B18" t="str">
            <v>Adverse</v>
          </cell>
          <cell r="C18" t="str">
            <v>2024/07/31</v>
          </cell>
          <cell r="D18" t="str">
            <v>Improved</v>
          </cell>
          <cell r="E18" t="str">
            <v>Qualified</v>
          </cell>
          <cell r="F18" t="str">
            <v>Auditee delays - Late submission of information</v>
          </cell>
          <cell r="G18"/>
          <cell r="H18" t="str">
            <v>2024/05/31</v>
          </cell>
          <cell r="I18" t="str">
            <v>2024/08/09</v>
          </cell>
          <cell r="J18" t="str">
            <v>Eastern Cape</v>
          </cell>
          <cell r="K18" t="str">
            <v>Eastern Cape Rural Development Agency</v>
          </cell>
          <cell r="L18" t="str">
            <v>Eastern Cape Rural Development Agency</v>
          </cell>
          <cell r="M18" t="str">
            <v>2023/2024</v>
          </cell>
          <cell r="N18" t="str">
            <v>PFMA</v>
          </cell>
          <cell r="O18" t="str">
            <v>Yes</v>
          </cell>
        </row>
        <row r="19">
          <cell r="A19">
            <v>1048</v>
          </cell>
          <cell r="B19" t="str">
            <v>Financially unqualified with findings on predetermined objectives and/or compliance with laws and regulations</v>
          </cell>
          <cell r="C19" t="str">
            <v>2024/10/31</v>
          </cell>
          <cell r="D19"/>
          <cell r="E19"/>
          <cell r="F19"/>
          <cell r="G19"/>
          <cell r="H19" t="str">
            <v>2024/08/31</v>
          </cell>
          <cell r="I19"/>
          <cell r="J19" t="str">
            <v>Eastern Cape</v>
          </cell>
          <cell r="K19" t="str">
            <v>Amatola Water Board</v>
          </cell>
          <cell r="L19" t="str">
            <v>Amatola Water Board</v>
          </cell>
          <cell r="M19" t="str">
            <v>2023/2024</v>
          </cell>
          <cell r="N19" t="str">
            <v>PFMA</v>
          </cell>
          <cell r="O19" t="str">
            <v>Yes</v>
          </cell>
        </row>
        <row r="20">
          <cell r="A20">
            <v>1365</v>
          </cell>
          <cell r="B20" t="str">
            <v>Financially unqualified with no findings on predetermined objectives or compliance with laws and regulations</v>
          </cell>
          <cell r="C20" t="str">
            <v>2024/07/31</v>
          </cell>
          <cell r="D20" t="str">
            <v>Unchanged</v>
          </cell>
          <cell r="E20" t="str">
            <v>Financially unqualified with no findings on predetermined objectives or compliance with laws and regulations</v>
          </cell>
          <cell r="F20"/>
          <cell r="G20"/>
          <cell r="H20" t="str">
            <v>2024/05/31</v>
          </cell>
          <cell r="I20" t="str">
            <v>2024/07/31</v>
          </cell>
          <cell r="J20" t="str">
            <v>Eastern Cape</v>
          </cell>
          <cell r="K20" t="str">
            <v>Eastern Cape Government Fleet Management Services</v>
          </cell>
          <cell r="L20" t="str">
            <v>Eastern Cape Government Fleet Management Services</v>
          </cell>
          <cell r="M20" t="str">
            <v>2023/2024</v>
          </cell>
          <cell r="N20" t="str">
            <v>PFMA</v>
          </cell>
          <cell r="O20" t="str">
            <v>Yes</v>
          </cell>
        </row>
        <row r="21">
          <cell r="A21">
            <v>104</v>
          </cell>
          <cell r="B21" t="str">
            <v>Financially unqualified with no findings on predetermined objectives or compliance with laws and regulations</v>
          </cell>
          <cell r="C21" t="str">
            <v>2024/07/31</v>
          </cell>
          <cell r="D21" t="str">
            <v>Unchanged</v>
          </cell>
          <cell r="E21" t="str">
            <v>Financially unqualified with no findings on predetermined objectives or compliance with laws and regulations</v>
          </cell>
          <cell r="F21"/>
          <cell r="G21"/>
          <cell r="H21" t="str">
            <v>2024/05/31</v>
          </cell>
          <cell r="I21" t="str">
            <v>2024/07/31</v>
          </cell>
          <cell r="J21" t="str">
            <v>Eastern Cape</v>
          </cell>
          <cell r="K21" t="str">
            <v>Economic Development, Environmental Affairs and Tourism</v>
          </cell>
          <cell r="L21" t="str">
            <v>Department of Economic Development, Environmental Affairs and Tourism</v>
          </cell>
          <cell r="M21" t="str">
            <v>2023/2024</v>
          </cell>
          <cell r="N21" t="str">
            <v>PFMA</v>
          </cell>
          <cell r="O21" t="str">
            <v>Yes</v>
          </cell>
        </row>
        <row r="22">
          <cell r="A22">
            <v>1297</v>
          </cell>
          <cell r="B22" t="str">
            <v>Qualified</v>
          </cell>
          <cell r="C22" t="str">
            <v>2024/05/31</v>
          </cell>
          <cell r="D22" t="str">
            <v>Unchanged</v>
          </cell>
          <cell r="E22" t="str">
            <v>Qualified</v>
          </cell>
          <cell r="F22"/>
          <cell r="G22"/>
          <cell r="H22" t="str">
            <v>2024/03/31</v>
          </cell>
          <cell r="I22" t="str">
            <v>2024/05/31</v>
          </cell>
          <cell r="J22" t="str">
            <v>Eastern Cape</v>
          </cell>
          <cell r="K22" t="str">
            <v>King Sabatha Dalindyebo TVET College</v>
          </cell>
          <cell r="L22" t="str">
            <v>King Sabatha Dalindyebo TVET College</v>
          </cell>
          <cell r="M22" t="str">
            <v>2023/2024</v>
          </cell>
          <cell r="N22" t="str">
            <v>PFMA</v>
          </cell>
          <cell r="O22" t="str">
            <v>Yes</v>
          </cell>
        </row>
        <row r="23">
          <cell r="A23">
            <v>1295</v>
          </cell>
          <cell r="B23" t="str">
            <v>Financially unqualified with no findings on predetermined objectives or compliance with laws and regulations</v>
          </cell>
          <cell r="C23" t="str">
            <v>2024/05/31</v>
          </cell>
          <cell r="D23" t="str">
            <v>Regressed</v>
          </cell>
          <cell r="E23" t="str">
            <v>Financially unqualified with findings on predetermined objectives and/or compliance with laws and regulations</v>
          </cell>
          <cell r="F23"/>
          <cell r="G23"/>
          <cell r="H23" t="str">
            <v>2024/03/31</v>
          </cell>
          <cell r="I23" t="str">
            <v>2024/05/31</v>
          </cell>
          <cell r="J23" t="str">
            <v>Eastern Cape</v>
          </cell>
          <cell r="K23" t="str">
            <v>Ingwe TVET College</v>
          </cell>
          <cell r="L23" t="str">
            <v>Ingwe TVET College</v>
          </cell>
          <cell r="M23" t="str">
            <v>2023/2024</v>
          </cell>
          <cell r="N23" t="str">
            <v>PFMA</v>
          </cell>
          <cell r="O23" t="str">
            <v>Yes</v>
          </cell>
        </row>
        <row r="24">
          <cell r="A24">
            <v>309</v>
          </cell>
          <cell r="B24" t="str">
            <v>Financially unqualified with no findings on predetermined objectives or compliance with laws and regulations</v>
          </cell>
          <cell r="C24" t="str">
            <v>2024/07/31</v>
          </cell>
          <cell r="D24" t="str">
            <v>Regressed</v>
          </cell>
          <cell r="E24" t="str">
            <v>Financially unqualified with findings on predetermined objectives and/or compliance with laws and regulations</v>
          </cell>
          <cell r="F24"/>
          <cell r="G24"/>
          <cell r="H24" t="str">
            <v>2024/05/31</v>
          </cell>
          <cell r="I24" t="str">
            <v>2024/07/31</v>
          </cell>
          <cell r="J24" t="str">
            <v>Eastern Cape</v>
          </cell>
          <cell r="K24" t="str">
            <v>Office of the Premier</v>
          </cell>
          <cell r="L24" t="str">
            <v>Office of the Premier - EC</v>
          </cell>
          <cell r="M24" t="str">
            <v>2023/2024</v>
          </cell>
          <cell r="N24" t="str">
            <v>PFMA</v>
          </cell>
          <cell r="O24" t="str">
            <v>Yes</v>
          </cell>
        </row>
        <row r="25">
          <cell r="A25">
            <v>360</v>
          </cell>
          <cell r="B25"/>
          <cell r="C25"/>
          <cell r="D25"/>
          <cell r="E25"/>
          <cell r="F25"/>
          <cell r="G25"/>
          <cell r="H25"/>
          <cell r="I25"/>
          <cell r="J25" t="str">
            <v>Eastern Cape</v>
          </cell>
          <cell r="K25" t="str">
            <v>Revenue Fund</v>
          </cell>
          <cell r="L25" t="str">
            <v>Provincial Revenue Fund - EC</v>
          </cell>
          <cell r="M25" t="str">
            <v>2023/2024</v>
          </cell>
          <cell r="N25" t="str">
            <v>PFMA</v>
          </cell>
          <cell r="O25" t="str">
            <v>Yes</v>
          </cell>
        </row>
        <row r="26">
          <cell r="A26">
            <v>347</v>
          </cell>
          <cell r="B26" t="str">
            <v>Financially unqualified with no findings on predetermined objectives or compliance with laws and regulations</v>
          </cell>
          <cell r="C26" t="str">
            <v>2024/07/31</v>
          </cell>
          <cell r="D26" t="str">
            <v>Improved</v>
          </cell>
          <cell r="E26" t="str">
            <v>Financially unqualified with no findings on predetermined objectives or compliance with laws and regulations</v>
          </cell>
          <cell r="F26"/>
          <cell r="G26"/>
          <cell r="H26" t="str">
            <v>2024/05/31</v>
          </cell>
          <cell r="I26" t="str">
            <v>2024/07/31</v>
          </cell>
          <cell r="J26" t="str">
            <v>Eastern Cape</v>
          </cell>
          <cell r="K26" t="str">
            <v>Eastern Cape Provincial Arts and Culture Council</v>
          </cell>
          <cell r="L26" t="str">
            <v>Eastern Cape Provincial Arts and Culture Council</v>
          </cell>
          <cell r="M26" t="str">
            <v>2023/2024</v>
          </cell>
          <cell r="N26" t="str">
            <v>PFMA</v>
          </cell>
          <cell r="O26" t="str">
            <v>Yes</v>
          </cell>
        </row>
        <row r="27">
          <cell r="A27">
            <v>1292</v>
          </cell>
          <cell r="B27" t="str">
            <v>Financially unqualified with findings on predetermined objectives and/or compliance with laws and regulations</v>
          </cell>
          <cell r="C27" t="str">
            <v>2024/05/31</v>
          </cell>
          <cell r="D27" t="str">
            <v>Regressed</v>
          </cell>
          <cell r="E27" t="str">
            <v>Qualified</v>
          </cell>
          <cell r="F27"/>
          <cell r="G27"/>
          <cell r="H27" t="str">
            <v>2024/03/31</v>
          </cell>
          <cell r="I27" t="str">
            <v>2024/05/31</v>
          </cell>
          <cell r="J27" t="str">
            <v>Eastern Cape</v>
          </cell>
          <cell r="K27" t="str">
            <v>Buffalo City TVET College</v>
          </cell>
          <cell r="L27" t="str">
            <v>Buffalo City TVET College</v>
          </cell>
          <cell r="M27" t="str">
            <v>2023/2024</v>
          </cell>
          <cell r="N27" t="str">
            <v>PFMA</v>
          </cell>
          <cell r="O27" t="str">
            <v>Yes</v>
          </cell>
        </row>
        <row r="28">
          <cell r="A28">
            <v>379</v>
          </cell>
          <cell r="B28"/>
          <cell r="C28"/>
          <cell r="D28"/>
          <cell r="E28"/>
          <cell r="F28"/>
          <cell r="G28"/>
          <cell r="H28"/>
          <cell r="I28"/>
          <cell r="J28" t="str">
            <v>Eastern Cape</v>
          </cell>
          <cell r="K28" t="str">
            <v>Consolidation of Prov Depts</v>
          </cell>
          <cell r="L28" t="str">
            <v>Provincial Treasury (Consolidation of Prov Depts) - EC</v>
          </cell>
          <cell r="M28" t="str">
            <v>2023/2024</v>
          </cell>
          <cell r="N28" t="str">
            <v>PFMA</v>
          </cell>
          <cell r="O28" t="str">
            <v>Yes</v>
          </cell>
        </row>
        <row r="29">
          <cell r="A29">
            <v>409</v>
          </cell>
          <cell r="B29" t="str">
            <v>Financially unqualified with findings on predetermined objectives and/or compliance with laws and regulations</v>
          </cell>
          <cell r="C29" t="str">
            <v>2024/07/31</v>
          </cell>
          <cell r="D29" t="str">
            <v>Unchanged</v>
          </cell>
          <cell r="E29" t="str">
            <v>Financially unqualified with findings on predetermined objectives and/or compliance with laws and regulations</v>
          </cell>
          <cell r="F29"/>
          <cell r="G29"/>
          <cell r="H29" t="str">
            <v>2024/05/31</v>
          </cell>
          <cell r="I29" t="str">
            <v>2024/07/31</v>
          </cell>
          <cell r="J29" t="str">
            <v>Eastern Cape</v>
          </cell>
          <cell r="K29" t="str">
            <v>Public Works</v>
          </cell>
          <cell r="L29" t="str">
            <v>Public Works - EC</v>
          </cell>
          <cell r="M29" t="str">
            <v>2023/2024</v>
          </cell>
          <cell r="N29" t="str">
            <v>PFMA</v>
          </cell>
          <cell r="O29" t="str">
            <v>Yes</v>
          </cell>
        </row>
        <row r="30">
          <cell r="A30">
            <v>391</v>
          </cell>
          <cell r="B30"/>
          <cell r="C30"/>
          <cell r="D30"/>
          <cell r="E30"/>
          <cell r="F30"/>
          <cell r="G30"/>
          <cell r="H30"/>
          <cell r="I30"/>
          <cell r="J30" t="str">
            <v>Eastern Cape</v>
          </cell>
          <cell r="K30" t="str">
            <v>Consolidation of Prov PE</v>
          </cell>
          <cell r="L30" t="str">
            <v>Provincial Treasury (Consolidation of Prov PE) - EC</v>
          </cell>
          <cell r="M30" t="str">
            <v>2023/2024</v>
          </cell>
          <cell r="N30" t="str">
            <v>PFMA</v>
          </cell>
          <cell r="O30" t="str">
            <v>Yes</v>
          </cell>
        </row>
        <row r="31">
          <cell r="A31">
            <v>444</v>
          </cell>
          <cell r="B31" t="str">
            <v>Financially unqualified with no findings on predetermined objectives or compliance with laws and regulations</v>
          </cell>
          <cell r="C31" t="str">
            <v>2024/07/30</v>
          </cell>
          <cell r="D31" t="str">
            <v>Unchanged</v>
          </cell>
          <cell r="E31" t="str">
            <v>Financially unqualified with no findings on predetermined objectives or compliance with laws and regulations</v>
          </cell>
          <cell r="F31"/>
          <cell r="G31"/>
          <cell r="H31" t="str">
            <v>2024/05/31</v>
          </cell>
          <cell r="I31" t="str">
            <v>2024/07/31</v>
          </cell>
          <cell r="J31" t="str">
            <v>Eastern Cape</v>
          </cell>
          <cell r="K31" t="str">
            <v>Safety and Liaison</v>
          </cell>
          <cell r="L31" t="str">
            <v>Department of Safety and Liaison - EC</v>
          </cell>
          <cell r="M31" t="str">
            <v>2023/2024</v>
          </cell>
          <cell r="N31" t="str">
            <v>PFMA</v>
          </cell>
          <cell r="O31" t="str">
            <v>Yes</v>
          </cell>
        </row>
        <row r="32">
          <cell r="A32">
            <v>457</v>
          </cell>
          <cell r="B32" t="str">
            <v>Financially unqualified with findings on predetermined objectives and/or compliance with laws and regulations</v>
          </cell>
          <cell r="C32" t="str">
            <v>2024/07/31</v>
          </cell>
          <cell r="D32" t="str">
            <v>Unchanged</v>
          </cell>
          <cell r="E32" t="str">
            <v>Financially unqualified with findings on predetermined objectives and/or compliance with laws and regulations</v>
          </cell>
          <cell r="F32"/>
          <cell r="G32"/>
          <cell r="H32" t="str">
            <v>2024/05/31</v>
          </cell>
          <cell r="I32" t="str">
            <v>2024/07/31</v>
          </cell>
          <cell r="J32" t="str">
            <v>Eastern Cape</v>
          </cell>
          <cell r="K32" t="str">
            <v>Social Development</v>
          </cell>
          <cell r="L32" t="str">
            <v>Department of Social Development - EC</v>
          </cell>
          <cell r="M32" t="str">
            <v>2023/2024</v>
          </cell>
          <cell r="N32" t="str">
            <v>PFMA</v>
          </cell>
          <cell r="O32" t="str">
            <v>Yes</v>
          </cell>
        </row>
        <row r="33">
          <cell r="A33">
            <v>100</v>
          </cell>
          <cell r="B33" t="str">
            <v>Financially unqualified with findings on predetermined objectives and/or compliance with laws and regulations</v>
          </cell>
          <cell r="C33" t="str">
            <v>2024/07/31</v>
          </cell>
          <cell r="D33" t="str">
            <v>Unchanged</v>
          </cell>
          <cell r="E33" t="str">
            <v>Financially unqualified with findings on predetermined objectives and/or compliance with laws and regulations</v>
          </cell>
          <cell r="F33"/>
          <cell r="G33"/>
          <cell r="H33" t="str">
            <v>2024/05/31</v>
          </cell>
          <cell r="I33" t="str">
            <v>2024/07/31</v>
          </cell>
          <cell r="J33" t="str">
            <v>Eastern Cape</v>
          </cell>
          <cell r="K33" t="str">
            <v>Eastern Cape Development Corporation</v>
          </cell>
          <cell r="L33" t="str">
            <v>Eastern Cape Development Corporation</v>
          </cell>
          <cell r="M33" t="str">
            <v>2023/2024</v>
          </cell>
          <cell r="N33" t="str">
            <v>PFMA</v>
          </cell>
          <cell r="O33" t="str">
            <v>Yes</v>
          </cell>
        </row>
        <row r="34">
          <cell r="A34">
            <v>187</v>
          </cell>
          <cell r="B34" t="str">
            <v>Financially unqualified with findings on predetermined objectives and/or compliance with laws and regulations</v>
          </cell>
          <cell r="C34" t="str">
            <v>2024/07/31</v>
          </cell>
          <cell r="D34" t="str">
            <v>Unchanged</v>
          </cell>
          <cell r="E34" t="str">
            <v>Financially unqualified with findings on predetermined objectives and/or compliance with laws and regulations</v>
          </cell>
          <cell r="F34"/>
          <cell r="G34"/>
          <cell r="H34" t="str">
            <v>2024/05/31</v>
          </cell>
          <cell r="I34" t="str">
            <v>2024/07/31</v>
          </cell>
          <cell r="J34" t="str">
            <v>Eastern Cape</v>
          </cell>
          <cell r="K34" t="str">
            <v>Human Settlements</v>
          </cell>
          <cell r="L34" t="str">
            <v>Department of Human Settlements - EC</v>
          </cell>
          <cell r="M34" t="str">
            <v>2023/2024</v>
          </cell>
          <cell r="N34" t="str">
            <v>PFMA</v>
          </cell>
          <cell r="O34" t="str">
            <v>Yes</v>
          </cell>
        </row>
        <row r="35">
          <cell r="A35">
            <v>295</v>
          </cell>
          <cell r="B35" t="str">
            <v>Financially unqualified with findings on predetermined objectives and/or compliance with laws and regulations</v>
          </cell>
          <cell r="C35" t="str">
            <v>2024/07/31</v>
          </cell>
          <cell r="D35" t="str">
            <v>Unchanged</v>
          </cell>
          <cell r="E35" t="str">
            <v>Financially unqualified with findings on predetermined objectives and/or compliance with laws and regulations</v>
          </cell>
          <cell r="F35"/>
          <cell r="G35"/>
          <cell r="H35" t="str">
            <v>2024/05/31</v>
          </cell>
          <cell r="I35" t="str">
            <v>2024/07/31</v>
          </cell>
          <cell r="J35" t="str">
            <v>Eastern Cape</v>
          </cell>
          <cell r="K35" t="str">
            <v>Nelson Mandela Museum</v>
          </cell>
          <cell r="L35" t="str">
            <v>Nelson Mandela Museum: Mthatha</v>
          </cell>
          <cell r="M35" t="str">
            <v>2023/2024</v>
          </cell>
          <cell r="N35" t="str">
            <v>PFMA</v>
          </cell>
          <cell r="O35" t="str">
            <v>Yes</v>
          </cell>
        </row>
        <row r="36">
          <cell r="A36">
            <v>175</v>
          </cell>
          <cell r="B36" t="str">
            <v>Qualified</v>
          </cell>
          <cell r="C36" t="str">
            <v>2024/07/31</v>
          </cell>
          <cell r="D36" t="str">
            <v>Unchanged</v>
          </cell>
          <cell r="E36" t="str">
            <v>Qualified</v>
          </cell>
          <cell r="F36"/>
          <cell r="G36"/>
          <cell r="H36" t="str">
            <v>2024/05/31</v>
          </cell>
          <cell r="I36" t="str">
            <v>2024/07/31</v>
          </cell>
          <cell r="J36" t="str">
            <v>Eastern Cape</v>
          </cell>
          <cell r="K36" t="str">
            <v>Health</v>
          </cell>
          <cell r="L36" t="str">
            <v>Department of Health - EC</v>
          </cell>
          <cell r="M36" t="str">
            <v>2023/2024</v>
          </cell>
          <cell r="N36" t="str">
            <v>PFMA</v>
          </cell>
          <cell r="O36" t="str">
            <v>Yes</v>
          </cell>
        </row>
        <row r="37">
          <cell r="A37">
            <v>1138</v>
          </cell>
          <cell r="B37" t="str">
            <v>Financially unqualified with no findings on predetermined objectives or compliance with laws and regulations</v>
          </cell>
          <cell r="C37" t="str">
            <v>2024/07/31</v>
          </cell>
          <cell r="D37" t="str">
            <v>Unchanged</v>
          </cell>
          <cell r="E37" t="str">
            <v>Financially unqualified with no findings on predetermined objectives or compliance with laws and regulations</v>
          </cell>
          <cell r="F37"/>
          <cell r="G37"/>
          <cell r="H37" t="str">
            <v>2024/05/31</v>
          </cell>
          <cell r="I37" t="str">
            <v>2024/07/31</v>
          </cell>
          <cell r="J37" t="str">
            <v>Eastern Cape</v>
          </cell>
          <cell r="K37" t="str">
            <v>East London Industrial Development Zone</v>
          </cell>
          <cell r="L37" t="str">
            <v>East London Industrial Development Zone Corporation</v>
          </cell>
          <cell r="M37" t="str">
            <v>2023/2024</v>
          </cell>
          <cell r="N37" t="str">
            <v>PFMA</v>
          </cell>
          <cell r="O37" t="str">
            <v>Yes</v>
          </cell>
        </row>
        <row r="38">
          <cell r="A38">
            <v>1296</v>
          </cell>
          <cell r="B38" t="str">
            <v>Financially unqualified with findings on predetermined objectives and/or compliance with laws and regulations</v>
          </cell>
          <cell r="C38" t="str">
            <v>2024/05/31</v>
          </cell>
          <cell r="D38" t="str">
            <v>Unchanged</v>
          </cell>
          <cell r="E38" t="str">
            <v>Financially unqualified with findings on predetermined objectives and/or compliance with laws and regulations</v>
          </cell>
          <cell r="F38"/>
          <cell r="G38"/>
          <cell r="H38" t="str">
            <v>2024/03/31</v>
          </cell>
          <cell r="I38" t="str">
            <v>2024/05/31</v>
          </cell>
          <cell r="J38" t="str">
            <v>Eastern Cape</v>
          </cell>
          <cell r="K38" t="str">
            <v>King Hintsa TVET College</v>
          </cell>
          <cell r="L38" t="str">
            <v>King Hintsa TVET College</v>
          </cell>
          <cell r="M38" t="str">
            <v>2023/2024</v>
          </cell>
          <cell r="N38" t="str">
            <v>PFMA</v>
          </cell>
          <cell r="O38" t="str">
            <v>Yes</v>
          </cell>
        </row>
        <row r="39">
          <cell r="A39">
            <v>1231</v>
          </cell>
          <cell r="B39" t="str">
            <v>Financially unqualified with no findings on predetermined objectives or compliance with laws and regulations</v>
          </cell>
          <cell r="C39" t="str">
            <v>2024/07/31</v>
          </cell>
          <cell r="D39" t="str">
            <v>Unchanged</v>
          </cell>
          <cell r="E39" t="str">
            <v>Financially unqualified with no findings on predetermined objectives or compliance with laws and regulations</v>
          </cell>
          <cell r="F39"/>
          <cell r="G39"/>
          <cell r="H39" t="str">
            <v>2024/05/31</v>
          </cell>
          <cell r="I39" t="str">
            <v>2024/07/31</v>
          </cell>
          <cell r="J39" t="str">
            <v>Eastern Cape</v>
          </cell>
          <cell r="K39" t="str">
            <v>Eastern Cape Parks and Tourism Agency</v>
          </cell>
          <cell r="L39" t="str">
            <v>Eastern Cape Parks and Tourism Agency</v>
          </cell>
          <cell r="M39" t="str">
            <v>2023/2024</v>
          </cell>
          <cell r="N39" t="str">
            <v>PFMA</v>
          </cell>
          <cell r="O39" t="str">
            <v>Yes</v>
          </cell>
        </row>
        <row r="40">
          <cell r="A40">
            <v>434</v>
          </cell>
          <cell r="B40" t="str">
            <v>Financially unqualified with no findings on predetermined objectives or compliance with laws and regulations</v>
          </cell>
          <cell r="C40" t="str">
            <v>2024/07/31</v>
          </cell>
          <cell r="D40" t="str">
            <v>Unchanged</v>
          </cell>
          <cell r="E40" t="str">
            <v>Financially unqualified with findings on predetermined objectives and/or compliance with laws and regulations</v>
          </cell>
          <cell r="F40" t="str">
            <v>AFS outstanding</v>
          </cell>
          <cell r="G40"/>
          <cell r="H40" t="str">
            <v>2024/05/31</v>
          </cell>
          <cell r="I40" t="str">
            <v>2024/07/31</v>
          </cell>
          <cell r="J40" t="str">
            <v>Eastern Cape</v>
          </cell>
          <cell r="K40" t="str">
            <v>SA Library for the Blind</v>
          </cell>
          <cell r="L40" t="str">
            <v>SA Library for the Blind</v>
          </cell>
          <cell r="M40" t="str">
            <v>2023/2024</v>
          </cell>
          <cell r="N40" t="str">
            <v>PFMA</v>
          </cell>
          <cell r="O40" t="str">
            <v>Yes</v>
          </cell>
        </row>
        <row r="41">
          <cell r="A41">
            <v>230</v>
          </cell>
          <cell r="B41" t="str">
            <v>Financially unqualified with no findings on predetermined objectives or compliance with laws and regulations</v>
          </cell>
          <cell r="C41"/>
          <cell r="D41" t="str">
            <v>Unchanged</v>
          </cell>
          <cell r="E41" t="str">
            <v>Financially unqualified with no findings on predetermined objectives or compliance with laws and regulations</v>
          </cell>
          <cell r="F41"/>
          <cell r="G41"/>
          <cell r="H41" t="str">
            <v>2024/05/31</v>
          </cell>
          <cell r="I41" t="str">
            <v>2024/07/31</v>
          </cell>
          <cell r="J41" t="str">
            <v>Eastern Cape</v>
          </cell>
          <cell r="K41" t="str">
            <v>CoOperative Governance and Traditional Affairs</v>
          </cell>
          <cell r="L41" t="str">
            <v>Department of CoOperative Governance and Traditional Affairs - EC</v>
          </cell>
          <cell r="M41" t="str">
            <v>2023/2024</v>
          </cell>
          <cell r="N41" t="str">
            <v>PFMA</v>
          </cell>
          <cell r="O41" t="str">
            <v>Yes</v>
          </cell>
        </row>
        <row r="42">
          <cell r="A42">
            <v>151</v>
          </cell>
          <cell r="B42" t="str">
            <v>Financially unqualified with no findings on predetermined objectives or compliance with laws and regulations</v>
          </cell>
          <cell r="C42" t="str">
            <v>2024/07/31</v>
          </cell>
          <cell r="D42" t="str">
            <v>Unchanged</v>
          </cell>
          <cell r="E42" t="str">
            <v>Financially unqualified with no findings on predetermined objectives or compliance with laws and regulations</v>
          </cell>
          <cell r="F42"/>
          <cell r="G42"/>
          <cell r="H42" t="str">
            <v>2024/05/31</v>
          </cell>
          <cell r="I42" t="str">
            <v>2024/07/31</v>
          </cell>
          <cell r="J42" t="str">
            <v>Eastern Cape</v>
          </cell>
          <cell r="K42" t="str">
            <v>Eastern Cape Gambling and Betting Board</v>
          </cell>
          <cell r="L42" t="str">
            <v>Eastern Cape Gambling and Betting Board</v>
          </cell>
          <cell r="M42" t="str">
            <v>2023/2024</v>
          </cell>
          <cell r="N42" t="str">
            <v>PFMA</v>
          </cell>
          <cell r="O42" t="str">
            <v>Yes</v>
          </cell>
        </row>
        <row r="43">
          <cell r="A43">
            <v>1302</v>
          </cell>
          <cell r="B43" t="str">
            <v>Financially unqualified with findings on predetermined objectives and/or compliance with laws and regulations</v>
          </cell>
          <cell r="C43" t="str">
            <v>2024/05/31</v>
          </cell>
          <cell r="D43" t="str">
            <v>Unchanged</v>
          </cell>
          <cell r="E43" t="str">
            <v>Financially unqualified with findings on predetermined objectives and/or compliance with laws and regulations</v>
          </cell>
          <cell r="F43"/>
          <cell r="G43"/>
          <cell r="H43" t="str">
            <v>2024/03/31</v>
          </cell>
          <cell r="I43" t="str">
            <v>2024/05/31</v>
          </cell>
          <cell r="J43" t="str">
            <v>Free State</v>
          </cell>
          <cell r="K43" t="str">
            <v>Maluti TVET College</v>
          </cell>
          <cell r="L43" t="str">
            <v>Maluti TVET College</v>
          </cell>
          <cell r="M43" t="str">
            <v>2023/2024</v>
          </cell>
          <cell r="N43" t="str">
            <v>PFMA</v>
          </cell>
          <cell r="O43" t="str">
            <v>Yes</v>
          </cell>
        </row>
        <row r="44">
          <cell r="A44">
            <v>146</v>
          </cell>
          <cell r="B44"/>
          <cell r="C44"/>
          <cell r="D44" t="str">
            <v>Unchanged</v>
          </cell>
          <cell r="E44" t="str">
            <v>Financially unqualified with no findings on predetermined objectives or compliance with laws and regulations</v>
          </cell>
          <cell r="F44"/>
          <cell r="G44"/>
          <cell r="H44"/>
          <cell r="I44" t="str">
            <v>2024/07/31</v>
          </cell>
          <cell r="J44" t="str">
            <v>Free State</v>
          </cell>
          <cell r="K44" t="str">
            <v>Free State Housing Fund</v>
          </cell>
          <cell r="L44" t="str">
            <v>Free State Housing Fund</v>
          </cell>
          <cell r="M44" t="str">
            <v>2023/2024</v>
          </cell>
          <cell r="N44" t="str">
            <v>PFMA</v>
          </cell>
          <cell r="O44" t="str">
            <v>Yes</v>
          </cell>
        </row>
        <row r="45">
          <cell r="A45">
            <v>1507</v>
          </cell>
          <cell r="B45" t="str">
            <v>Financially unqualified with findings on predetermined objectives and/or compliance with laws and regulations</v>
          </cell>
          <cell r="C45" t="str">
            <v>2024/07/31</v>
          </cell>
          <cell r="D45" t="str">
            <v>Unchanged</v>
          </cell>
          <cell r="E45" t="str">
            <v>Financially unqualified with findings on predetermined objectives and/or compliance with laws and regulations</v>
          </cell>
          <cell r="F45"/>
          <cell r="G45"/>
          <cell r="H45" t="str">
            <v>2024/05/31</v>
          </cell>
          <cell r="I45" t="str">
            <v>2024/07/31</v>
          </cell>
          <cell r="J45" t="str">
            <v>Free State</v>
          </cell>
          <cell r="K45" t="str">
            <v>Maluti-A-Phofung IDZ RF - FS</v>
          </cell>
          <cell r="L45" t="str">
            <v>Maluti-A-Phofung IDZ RF SOC Ltd</v>
          </cell>
          <cell r="M45" t="str">
            <v>2023/2024</v>
          </cell>
          <cell r="N45" t="str">
            <v>PFMA</v>
          </cell>
          <cell r="O45" t="str">
            <v>Yes</v>
          </cell>
        </row>
        <row r="46">
          <cell r="A46">
            <v>139</v>
          </cell>
          <cell r="B46" t="str">
            <v>Financially unqualified with findings on predetermined objectives and/or compliance with laws and regulations</v>
          </cell>
          <cell r="C46" t="str">
            <v>2024/07/31</v>
          </cell>
          <cell r="D46" t="str">
            <v>Regressed</v>
          </cell>
          <cell r="E46" t="str">
            <v>Qualified</v>
          </cell>
          <cell r="F46"/>
          <cell r="G46"/>
          <cell r="H46" t="str">
            <v>2024/05/31</v>
          </cell>
          <cell r="I46" t="str">
            <v>2024/07/31</v>
          </cell>
          <cell r="J46" t="str">
            <v>Free State</v>
          </cell>
          <cell r="K46" t="str">
            <v>Free State Fleet Management Trading Entity</v>
          </cell>
          <cell r="L46" t="str">
            <v>Free State Fleet Management Trading Entity</v>
          </cell>
          <cell r="M46" t="str">
            <v>2023/2024</v>
          </cell>
          <cell r="N46" t="str">
            <v>PFMA</v>
          </cell>
          <cell r="O46" t="str">
            <v>Yes</v>
          </cell>
        </row>
        <row r="47">
          <cell r="A47">
            <v>310</v>
          </cell>
          <cell r="B47" t="str">
            <v>Qualified</v>
          </cell>
          <cell r="C47" t="str">
            <v>2024/07/29</v>
          </cell>
          <cell r="D47" t="str">
            <v>Unchanged</v>
          </cell>
          <cell r="E47" t="str">
            <v>Qualified</v>
          </cell>
          <cell r="F47"/>
          <cell r="G47"/>
          <cell r="H47" t="str">
            <v>2024/05/31</v>
          </cell>
          <cell r="I47" t="str">
            <v>2024/07/31</v>
          </cell>
          <cell r="J47" t="str">
            <v>Free State</v>
          </cell>
          <cell r="K47" t="str">
            <v>Office of the Premier</v>
          </cell>
          <cell r="L47" t="str">
            <v>Department of the Premier - FS</v>
          </cell>
          <cell r="M47" t="str">
            <v>2023/2024</v>
          </cell>
          <cell r="N47" t="str">
            <v>PFMA</v>
          </cell>
          <cell r="O47" t="str">
            <v>Yes</v>
          </cell>
        </row>
        <row r="48">
          <cell r="A48">
            <v>112</v>
          </cell>
          <cell r="B48" t="str">
            <v>Financially unqualified with findings on predetermined objectives and/or compliance with laws and regulations</v>
          </cell>
          <cell r="C48" t="str">
            <v>2024/07/31</v>
          </cell>
          <cell r="D48" t="str">
            <v>Unchanged</v>
          </cell>
          <cell r="E48" t="str">
            <v>Financially unqualified with findings on predetermined objectives and/or compliance with laws and regulations</v>
          </cell>
          <cell r="F48"/>
          <cell r="G48"/>
          <cell r="H48" t="str">
            <v>2024/05/31</v>
          </cell>
          <cell r="I48" t="str">
            <v>2024/07/31</v>
          </cell>
          <cell r="J48" t="str">
            <v>Free State</v>
          </cell>
          <cell r="K48" t="str">
            <v>Education</v>
          </cell>
          <cell r="L48" t="str">
            <v>Education - FS</v>
          </cell>
          <cell r="M48" t="str">
            <v>2023/2024</v>
          </cell>
          <cell r="N48" t="str">
            <v>PFMA</v>
          </cell>
          <cell r="O48" t="str">
            <v>Yes</v>
          </cell>
        </row>
        <row r="49">
          <cell r="A49">
            <v>283</v>
          </cell>
          <cell r="B49" t="str">
            <v>Financially unqualified with no findings on predetermined objectives or compliance with laws and regulations</v>
          </cell>
          <cell r="C49" t="str">
            <v>2024/07/31</v>
          </cell>
          <cell r="D49" t="str">
            <v>Unchanged</v>
          </cell>
          <cell r="E49" t="str">
            <v>Financially unqualified with no findings on predetermined objectives or compliance with laws and regulations</v>
          </cell>
          <cell r="F49"/>
          <cell r="G49"/>
          <cell r="H49" t="str">
            <v>2024/05/31</v>
          </cell>
          <cell r="I49" t="str">
            <v>2024/07/31</v>
          </cell>
          <cell r="J49" t="str">
            <v>Free State</v>
          </cell>
          <cell r="K49" t="str">
            <v>National Museum</v>
          </cell>
          <cell r="L49" t="str">
            <v>National Museum: Bloemfontein</v>
          </cell>
          <cell r="M49" t="str">
            <v>2023/2024</v>
          </cell>
          <cell r="N49" t="str">
            <v>PFMA</v>
          </cell>
          <cell r="O49" t="str">
            <v>Yes</v>
          </cell>
        </row>
        <row r="50">
          <cell r="A50">
            <v>361</v>
          </cell>
          <cell r="B50" t="str">
            <v>Financially unqualified with no findings on predetermined objectives or compliance with laws and regulations</v>
          </cell>
          <cell r="C50" t="str">
            <v>2024/10/15</v>
          </cell>
          <cell r="D50" t="str">
            <v>Unchanged</v>
          </cell>
          <cell r="E50"/>
          <cell r="F50" t="str">
            <v>AFS submitted late</v>
          </cell>
          <cell r="G50"/>
          <cell r="H50"/>
          <cell r="I50"/>
          <cell r="J50" t="str">
            <v>Free State</v>
          </cell>
          <cell r="K50" t="str">
            <v>Revenue Fund</v>
          </cell>
          <cell r="L50" t="str">
            <v>Provincial Revenue Fund - FS</v>
          </cell>
          <cell r="M50" t="str">
            <v>2023/2024</v>
          </cell>
          <cell r="N50" t="str">
            <v>PFMA</v>
          </cell>
          <cell r="O50" t="str">
            <v>Yes</v>
          </cell>
        </row>
        <row r="51">
          <cell r="A51">
            <v>145</v>
          </cell>
          <cell r="B51" t="str">
            <v>Adverse</v>
          </cell>
          <cell r="C51" t="str">
            <v>2024/07/31</v>
          </cell>
          <cell r="D51" t="str">
            <v>Improved</v>
          </cell>
          <cell r="E51" t="str">
            <v>Qualified</v>
          </cell>
          <cell r="F51"/>
          <cell r="G51"/>
          <cell r="H51" t="str">
            <v>2024/05/31</v>
          </cell>
          <cell r="I51" t="str">
            <v>2024/07/31</v>
          </cell>
          <cell r="J51" t="str">
            <v>Free State</v>
          </cell>
          <cell r="K51" t="str">
            <v>Free State Development Corporation</v>
          </cell>
          <cell r="L51" t="str">
            <v>Free State Development Corporation</v>
          </cell>
          <cell r="M51" t="str">
            <v>2023/2024</v>
          </cell>
          <cell r="N51" t="str">
            <v>PFMA</v>
          </cell>
          <cell r="O51" t="str">
            <v>Yes</v>
          </cell>
        </row>
        <row r="52">
          <cell r="A52">
            <v>1303</v>
          </cell>
          <cell r="B52" t="str">
            <v>Qualified</v>
          </cell>
          <cell r="C52" t="str">
            <v>2024/05/31</v>
          </cell>
          <cell r="D52" t="str">
            <v>Improved</v>
          </cell>
          <cell r="E52" t="str">
            <v>Financially unqualified with findings on predetermined objectives and/or compliance with laws and regulations</v>
          </cell>
          <cell r="F52"/>
          <cell r="G52"/>
          <cell r="H52" t="str">
            <v>2024/03/31</v>
          </cell>
          <cell r="I52" t="str">
            <v>2024/05/31</v>
          </cell>
          <cell r="J52" t="str">
            <v>Free State</v>
          </cell>
          <cell r="K52" t="str">
            <v>Motheo TVET College</v>
          </cell>
          <cell r="L52" t="str">
            <v>Motheo TVET College</v>
          </cell>
          <cell r="M52" t="str">
            <v>2023/2024</v>
          </cell>
          <cell r="N52" t="str">
            <v>PFMA</v>
          </cell>
          <cell r="O52" t="str">
            <v>Yes</v>
          </cell>
        </row>
        <row r="53">
          <cell r="A53">
            <v>1016</v>
          </cell>
          <cell r="B53" t="str">
            <v>Qualified</v>
          </cell>
          <cell r="C53" t="str">
            <v>2024/07/31</v>
          </cell>
          <cell r="D53" t="str">
            <v>Improved</v>
          </cell>
          <cell r="E53" t="str">
            <v>Financially unqualified with findings on predetermined objectives and/or compliance with laws and regulations</v>
          </cell>
          <cell r="F53"/>
          <cell r="G53"/>
          <cell r="H53" t="str">
            <v>2024/05/31</v>
          </cell>
          <cell r="I53" t="str">
            <v>2024/07/31</v>
          </cell>
          <cell r="J53" t="str">
            <v>Free State</v>
          </cell>
          <cell r="K53" t="str">
            <v>Human Settlements</v>
          </cell>
          <cell r="L53" t="str">
            <v>Human Settlements - FS</v>
          </cell>
          <cell r="M53" t="str">
            <v>2023/2024</v>
          </cell>
          <cell r="N53" t="str">
            <v>PFMA</v>
          </cell>
          <cell r="O53" t="str">
            <v>Yes</v>
          </cell>
        </row>
        <row r="54">
          <cell r="A54">
            <v>328</v>
          </cell>
          <cell r="B54" t="str">
            <v>Financially unqualified with findings on predetermined objectives and/or compliance with laws and regulations</v>
          </cell>
          <cell r="C54" t="str">
            <v>2024/07/31</v>
          </cell>
          <cell r="D54" t="str">
            <v>Unchanged</v>
          </cell>
          <cell r="E54" t="str">
            <v>Financially unqualified with findings on predetermined objectives and/or compliance with laws and regulations</v>
          </cell>
          <cell r="F54"/>
          <cell r="G54"/>
          <cell r="H54" t="str">
            <v>2024/05/31</v>
          </cell>
          <cell r="I54" t="str">
            <v>2024/07/31</v>
          </cell>
          <cell r="J54" t="str">
            <v>Free State</v>
          </cell>
          <cell r="K54" t="str">
            <v>Performing Arts Centre of the Free State</v>
          </cell>
          <cell r="L54" t="str">
            <v>Performing Arts Centre of the Free State</v>
          </cell>
          <cell r="M54" t="str">
            <v>2023/2024</v>
          </cell>
          <cell r="N54" t="str">
            <v>PFMA</v>
          </cell>
          <cell r="O54" t="str">
            <v>Yes</v>
          </cell>
        </row>
        <row r="55">
          <cell r="A55">
            <v>380</v>
          </cell>
          <cell r="B55" t="str">
            <v>Qualified</v>
          </cell>
          <cell r="C55" t="str">
            <v>2024/10/31</v>
          </cell>
          <cell r="D55"/>
          <cell r="E55"/>
          <cell r="F55" t="str">
            <v>AFS outstanding</v>
          </cell>
          <cell r="G55"/>
          <cell r="H55" t="str">
            <v>2024/08/31</v>
          </cell>
          <cell r="I55"/>
          <cell r="J55" t="str">
            <v>Free State</v>
          </cell>
          <cell r="K55" t="str">
            <v>Consolidation of Prov Depts</v>
          </cell>
          <cell r="L55" t="str">
            <v>Provincial Treasury (Consolidation of Prov Depts) - FS</v>
          </cell>
          <cell r="M55" t="str">
            <v>2023/2024</v>
          </cell>
          <cell r="N55" t="str">
            <v>PFMA</v>
          </cell>
          <cell r="O55" t="str">
            <v>Yes</v>
          </cell>
        </row>
        <row r="56">
          <cell r="A56">
            <v>1015</v>
          </cell>
          <cell r="B56" t="str">
            <v>Financially unqualified with findings on predetermined objectives and/or compliance with laws and regulations</v>
          </cell>
          <cell r="C56" t="str">
            <v>2024/07/31</v>
          </cell>
          <cell r="D56" t="str">
            <v>Unchanged</v>
          </cell>
          <cell r="E56" t="str">
            <v>Financially unqualified with findings on predetermined objectives and/or compliance with laws and regulations</v>
          </cell>
          <cell r="F56"/>
          <cell r="G56"/>
          <cell r="H56" t="str">
            <v>2024/05/31</v>
          </cell>
          <cell r="I56" t="str">
            <v>2024/07/31</v>
          </cell>
          <cell r="J56" t="str">
            <v>Free State</v>
          </cell>
          <cell r="K56" t="str">
            <v>Cooperative Governance and Traditional Affairs</v>
          </cell>
          <cell r="L56" t="str">
            <v>Cooperative Governance and Traditional Affairs - FS</v>
          </cell>
          <cell r="M56" t="str">
            <v>2023/2024</v>
          </cell>
          <cell r="N56" t="str">
            <v>PFMA</v>
          </cell>
          <cell r="O56" t="str">
            <v>Yes</v>
          </cell>
        </row>
        <row r="57">
          <cell r="A57">
            <v>392</v>
          </cell>
          <cell r="B57" t="str">
            <v>Qualified</v>
          </cell>
          <cell r="C57" t="str">
            <v>2024/10/31</v>
          </cell>
          <cell r="D57"/>
          <cell r="E57"/>
          <cell r="F57" t="str">
            <v>AFS outstanding</v>
          </cell>
          <cell r="G57"/>
          <cell r="H57" t="str">
            <v>2024/08/31</v>
          </cell>
          <cell r="I57"/>
          <cell r="J57" t="str">
            <v>Free State</v>
          </cell>
          <cell r="K57" t="str">
            <v>Consolidation of Prov PE</v>
          </cell>
          <cell r="L57" t="str">
            <v>Provincial Treasury (Consolidation of Prov PE) - FS</v>
          </cell>
          <cell r="M57" t="str">
            <v>2023/2024</v>
          </cell>
          <cell r="N57" t="str">
            <v>PFMA</v>
          </cell>
          <cell r="O57" t="str">
            <v>Yes</v>
          </cell>
        </row>
        <row r="58">
          <cell r="A58">
            <v>32</v>
          </cell>
          <cell r="B58" t="str">
            <v>Qualified</v>
          </cell>
          <cell r="C58" t="str">
            <v>2024/07/31</v>
          </cell>
          <cell r="D58" t="str">
            <v>Unchanged</v>
          </cell>
          <cell r="E58" t="str">
            <v>Qualified</v>
          </cell>
          <cell r="F58"/>
          <cell r="G58"/>
          <cell r="H58" t="str">
            <v>2024/05/31</v>
          </cell>
          <cell r="I58" t="str">
            <v>2024/07/31</v>
          </cell>
          <cell r="J58" t="str">
            <v>Free State</v>
          </cell>
          <cell r="K58" t="str">
            <v>Central Medical Trading Account</v>
          </cell>
          <cell r="L58" t="str">
            <v>Central Medical Trading Account</v>
          </cell>
          <cell r="M58" t="str">
            <v>2023/2024</v>
          </cell>
          <cell r="N58" t="str">
            <v>PFMA</v>
          </cell>
          <cell r="O58" t="str">
            <v>Yes</v>
          </cell>
        </row>
        <row r="59">
          <cell r="A59">
            <v>481</v>
          </cell>
          <cell r="B59" t="str">
            <v>Financially unqualified with findings on predetermined objectives and/or compliance with laws and regulations</v>
          </cell>
          <cell r="C59" t="str">
            <v>2024/07/31</v>
          </cell>
          <cell r="D59" t="str">
            <v>Improved</v>
          </cell>
          <cell r="E59" t="str">
            <v>Financially unqualified with findings on predetermined objectives and/or compliance with laws and regulations</v>
          </cell>
          <cell r="F59"/>
          <cell r="G59"/>
          <cell r="H59" t="str">
            <v>2024/05/31</v>
          </cell>
          <cell r="I59" t="str">
            <v>2024/07/31</v>
          </cell>
          <cell r="J59" t="str">
            <v>Free State</v>
          </cell>
          <cell r="K59" t="str">
            <v>Sport, Arts, Culture and Recreation</v>
          </cell>
          <cell r="L59" t="str">
            <v>Sport, Arts, Culture and Recreation - FS</v>
          </cell>
          <cell r="M59" t="str">
            <v>2023/2024</v>
          </cell>
          <cell r="N59" t="str">
            <v>PFMA</v>
          </cell>
          <cell r="O59" t="str">
            <v>Yes</v>
          </cell>
        </row>
        <row r="60">
          <cell r="A60">
            <v>294</v>
          </cell>
          <cell r="B60"/>
          <cell r="C60"/>
          <cell r="D60"/>
          <cell r="E60"/>
          <cell r="F60" t="str">
            <v>AFS outstanding</v>
          </cell>
          <cell r="G60"/>
          <cell r="H60"/>
          <cell r="I60"/>
          <cell r="J60" t="str">
            <v>Free State</v>
          </cell>
          <cell r="K60" t="str">
            <v>Nature Conservation Trust Fund</v>
          </cell>
          <cell r="L60" t="str">
            <v>Nature Conservation Fund - FS</v>
          </cell>
          <cell r="M60" t="str">
            <v>2023/2024</v>
          </cell>
          <cell r="N60" t="str">
            <v>PFMA</v>
          </cell>
          <cell r="O60" t="str">
            <v>Yes</v>
          </cell>
        </row>
        <row r="61">
          <cell r="A61">
            <v>373</v>
          </cell>
          <cell r="B61" t="str">
            <v>Financially unqualified with no findings on predetermined objectives or compliance with laws and regulations</v>
          </cell>
          <cell r="C61" t="str">
            <v>2024/07/31</v>
          </cell>
          <cell r="D61" t="str">
            <v>Unchanged</v>
          </cell>
          <cell r="E61" t="str">
            <v>Financially unqualified with no findings on predetermined objectives or compliance with laws and regulations</v>
          </cell>
          <cell r="F61"/>
          <cell r="G61"/>
          <cell r="H61" t="str">
            <v>2024/05/31</v>
          </cell>
          <cell r="I61" t="str">
            <v>2024/07/31</v>
          </cell>
          <cell r="J61" t="str">
            <v>Free State</v>
          </cell>
          <cell r="K61" t="str">
            <v>Provincial Treasury</v>
          </cell>
          <cell r="L61" t="str">
            <v>Provincial Treasury - FS</v>
          </cell>
          <cell r="M61" t="str">
            <v>2023/2024</v>
          </cell>
          <cell r="N61" t="str">
            <v>PFMA</v>
          </cell>
          <cell r="O61" t="str">
            <v>Yes</v>
          </cell>
        </row>
        <row r="62">
          <cell r="A62">
            <v>350</v>
          </cell>
          <cell r="B62" t="str">
            <v>Financially unqualified with no findings on predetermined objectives or compliance with laws and regulations</v>
          </cell>
          <cell r="C62" t="str">
            <v>2024/07/31</v>
          </cell>
          <cell r="D62" t="str">
            <v>Unchanged</v>
          </cell>
          <cell r="E62" t="str">
            <v>Financially unqualified with no findings on predetermined objectives or compliance with laws and regulations</v>
          </cell>
          <cell r="F62"/>
          <cell r="G62"/>
          <cell r="H62" t="str">
            <v>2024/05/31</v>
          </cell>
          <cell r="I62" t="str">
            <v>2024/07/31</v>
          </cell>
          <cell r="J62" t="str">
            <v>Free State</v>
          </cell>
          <cell r="K62" t="str">
            <v>Provincial Legislature</v>
          </cell>
          <cell r="L62" t="str">
            <v>Free State Legislature - FS</v>
          </cell>
          <cell r="M62" t="str">
            <v>2023/2024</v>
          </cell>
          <cell r="N62" t="str">
            <v>PFMA</v>
          </cell>
          <cell r="O62" t="str">
            <v>Yes</v>
          </cell>
        </row>
        <row r="63">
          <cell r="A63">
            <v>414</v>
          </cell>
          <cell r="B63" t="str">
            <v>Financially unqualified with findings on predetermined objectives and/or compliance with laws and regulations</v>
          </cell>
          <cell r="C63" t="str">
            <v>2024/07/31</v>
          </cell>
          <cell r="D63" t="str">
            <v>Unchanged</v>
          </cell>
          <cell r="E63" t="str">
            <v>Financially unqualified with findings on predetermined objectives and/or compliance with laws and regulations</v>
          </cell>
          <cell r="F63"/>
          <cell r="G63"/>
          <cell r="H63" t="str">
            <v>2024/05/31</v>
          </cell>
          <cell r="I63" t="str">
            <v>2024/08/31</v>
          </cell>
          <cell r="J63" t="str">
            <v>Free State</v>
          </cell>
          <cell r="K63" t="str">
            <v>Public Works and Infrastructure</v>
          </cell>
          <cell r="L63" t="str">
            <v>Public Works and Infrastructure - FS</v>
          </cell>
          <cell r="M63" t="str">
            <v>2023/2024</v>
          </cell>
          <cell r="N63" t="str">
            <v>PFMA</v>
          </cell>
          <cell r="O63" t="str">
            <v>Yes</v>
          </cell>
        </row>
        <row r="64">
          <cell r="A64">
            <v>1301</v>
          </cell>
          <cell r="B64" t="str">
            <v>Qualified</v>
          </cell>
          <cell r="C64" t="str">
            <v>2024/05/31</v>
          </cell>
          <cell r="D64" t="str">
            <v>Unchanged</v>
          </cell>
          <cell r="E64" t="str">
            <v>Qualified</v>
          </cell>
          <cell r="F64"/>
          <cell r="G64"/>
          <cell r="H64" t="str">
            <v>2024/03/31</v>
          </cell>
          <cell r="I64" t="str">
            <v>2024/05/31</v>
          </cell>
          <cell r="J64" t="str">
            <v>Free State</v>
          </cell>
          <cell r="K64" t="str">
            <v>Goldfields TVET College</v>
          </cell>
          <cell r="L64" t="str">
            <v>Goldfields TVET College</v>
          </cell>
          <cell r="M64" t="str">
            <v>2023/2024</v>
          </cell>
          <cell r="N64" t="str">
            <v>PFMA</v>
          </cell>
          <cell r="O64" t="str">
            <v>Yes</v>
          </cell>
        </row>
        <row r="65">
          <cell r="A65">
            <v>458</v>
          </cell>
          <cell r="B65" t="str">
            <v>Financially unqualified with findings on predetermined objectives and/or compliance with laws and regulations</v>
          </cell>
          <cell r="C65" t="str">
            <v>2024/07/31</v>
          </cell>
          <cell r="D65" t="str">
            <v>Unchanged</v>
          </cell>
          <cell r="E65" t="str">
            <v>Financially unqualified with findings on predetermined objectives and/or compliance with laws and regulations</v>
          </cell>
          <cell r="F65"/>
          <cell r="G65"/>
          <cell r="H65" t="str">
            <v>2024/05/31</v>
          </cell>
          <cell r="I65" t="str">
            <v>2024/07/31</v>
          </cell>
          <cell r="J65" t="str">
            <v>Free State</v>
          </cell>
          <cell r="K65" t="str">
            <v>Social Development</v>
          </cell>
          <cell r="L65" t="str">
            <v>Social Development - FS</v>
          </cell>
          <cell r="M65" t="str">
            <v>2023/2024</v>
          </cell>
          <cell r="N65" t="str">
            <v>PFMA</v>
          </cell>
          <cell r="O65" t="str">
            <v>Yes</v>
          </cell>
        </row>
        <row r="66">
          <cell r="A66">
            <v>405</v>
          </cell>
          <cell r="B66" t="str">
            <v>Financially unqualified with findings on predetermined objectives and/or compliance with laws and regulations</v>
          </cell>
          <cell r="C66" t="str">
            <v>2024/07/31</v>
          </cell>
          <cell r="D66" t="str">
            <v>Regressed</v>
          </cell>
          <cell r="E66" t="str">
            <v>Qualified</v>
          </cell>
          <cell r="F66"/>
          <cell r="G66"/>
          <cell r="H66" t="str">
            <v>2024/05/31</v>
          </cell>
          <cell r="I66" t="str">
            <v>2024/07/31</v>
          </cell>
          <cell r="J66" t="str">
            <v>Free State</v>
          </cell>
          <cell r="K66" t="str">
            <v>Community Safety, Roads and Transport</v>
          </cell>
          <cell r="L66" t="str">
            <v>Community Safety, Roads and Transport</v>
          </cell>
          <cell r="M66" t="str">
            <v>2023/2024</v>
          </cell>
          <cell r="N66" t="str">
            <v>PFMA</v>
          </cell>
          <cell r="O66" t="str">
            <v>Yes</v>
          </cell>
        </row>
        <row r="67">
          <cell r="A67">
            <v>1049</v>
          </cell>
          <cell r="B67" t="str">
            <v>Qualified</v>
          </cell>
          <cell r="C67" t="str">
            <v>2024/10/31</v>
          </cell>
          <cell r="D67"/>
          <cell r="E67"/>
          <cell r="F67" t="str">
            <v>AFS outstanding</v>
          </cell>
          <cell r="G67"/>
          <cell r="H67" t="str">
            <v>2024/08/31</v>
          </cell>
          <cell r="I67"/>
          <cell r="J67" t="str">
            <v>Free State</v>
          </cell>
          <cell r="K67" t="str">
            <v>Bloem Water</v>
          </cell>
          <cell r="L67" t="str">
            <v>Bloem Water Board</v>
          </cell>
          <cell r="M67" t="str">
            <v>2023/2024</v>
          </cell>
          <cell r="N67" t="str">
            <v>PFMA</v>
          </cell>
          <cell r="O67" t="str">
            <v>Yes</v>
          </cell>
        </row>
        <row r="68">
          <cell r="A68">
            <v>1232</v>
          </cell>
          <cell r="B68" t="str">
            <v>Financially unqualified with findings on predetermined objectives and/or compliance with laws and regulations</v>
          </cell>
          <cell r="C68" t="str">
            <v>2024/07/31</v>
          </cell>
          <cell r="D68" t="str">
            <v>Regressed</v>
          </cell>
          <cell r="E68" t="str">
            <v>Qualified</v>
          </cell>
          <cell r="F68"/>
          <cell r="G68"/>
          <cell r="H68" t="str">
            <v>2024/05/31</v>
          </cell>
          <cell r="I68" t="str">
            <v>2024/07/31</v>
          </cell>
          <cell r="J68" t="str">
            <v>Free State</v>
          </cell>
          <cell r="K68" t="str">
            <v>Free State Gambling, Liquor and Tourism Authority</v>
          </cell>
          <cell r="L68" t="str">
            <v>Free State Gambling, Liquor and Tourism Authority - FS</v>
          </cell>
          <cell r="M68" t="str">
            <v>2023/2024</v>
          </cell>
          <cell r="N68" t="str">
            <v>PFMA</v>
          </cell>
          <cell r="O68" t="str">
            <v>Yes</v>
          </cell>
        </row>
        <row r="69">
          <cell r="A69">
            <v>7</v>
          </cell>
          <cell r="B69" t="str">
            <v>Financially unqualified with findings on predetermined objectives and/or compliance with laws and regulations</v>
          </cell>
          <cell r="C69" t="str">
            <v>2024/07/31</v>
          </cell>
          <cell r="D69" t="str">
            <v>Unchanged</v>
          </cell>
          <cell r="E69" t="str">
            <v>Financially unqualified with findings on predetermined objectives and/or compliance with laws and regulations</v>
          </cell>
          <cell r="F69"/>
          <cell r="G69"/>
          <cell r="H69" t="str">
            <v>2024/05/31</v>
          </cell>
          <cell r="I69" t="str">
            <v>2024/07/31</v>
          </cell>
          <cell r="J69" t="str">
            <v>Free State</v>
          </cell>
          <cell r="K69" t="str">
            <v xml:space="preserve">Agriculture and Rural Development </v>
          </cell>
          <cell r="L69" t="str">
            <v>Agriculture and Rural Development - FS</v>
          </cell>
          <cell r="M69" t="str">
            <v>2023/2024</v>
          </cell>
          <cell r="N69" t="str">
            <v>PFMA</v>
          </cell>
          <cell r="O69" t="str">
            <v>Yes</v>
          </cell>
        </row>
        <row r="70">
          <cell r="A70">
            <v>176</v>
          </cell>
          <cell r="B70" t="str">
            <v>Qualified</v>
          </cell>
          <cell r="C70" t="str">
            <v>2024/07/31</v>
          </cell>
          <cell r="D70" t="str">
            <v>Unchanged</v>
          </cell>
          <cell r="E70" t="str">
            <v>Qualified</v>
          </cell>
          <cell r="F70"/>
          <cell r="G70"/>
          <cell r="H70" t="str">
            <v>2024/05/31</v>
          </cell>
          <cell r="I70" t="str">
            <v>2024/07/31</v>
          </cell>
          <cell r="J70" t="str">
            <v>Free State</v>
          </cell>
          <cell r="K70" t="str">
            <v>Health</v>
          </cell>
          <cell r="L70" t="str">
            <v>Health - FS</v>
          </cell>
          <cell r="M70" t="str">
            <v>2023/2024</v>
          </cell>
          <cell r="N70" t="str">
            <v>PFMA</v>
          </cell>
          <cell r="O70" t="str">
            <v>Yes</v>
          </cell>
        </row>
        <row r="71">
          <cell r="A71">
            <v>1300</v>
          </cell>
          <cell r="B71" t="str">
            <v>Qualified</v>
          </cell>
          <cell r="C71" t="str">
            <v>2024/05/31</v>
          </cell>
          <cell r="D71" t="str">
            <v>Unchanged</v>
          </cell>
          <cell r="E71" t="str">
            <v>Qualified</v>
          </cell>
          <cell r="F71"/>
          <cell r="G71"/>
          <cell r="H71" t="str">
            <v>2024/03/31</v>
          </cell>
          <cell r="I71" t="str">
            <v>2024/05/31</v>
          </cell>
          <cell r="J71" t="str">
            <v>Free State</v>
          </cell>
          <cell r="K71" t="str">
            <v>Flavius Mareka TVET College</v>
          </cell>
          <cell r="L71" t="str">
            <v>Flavius Mareka TVET College</v>
          </cell>
          <cell r="M71" t="str">
            <v>2023/2024</v>
          </cell>
          <cell r="N71" t="str">
            <v>PFMA</v>
          </cell>
          <cell r="O71" t="str">
            <v>Yes</v>
          </cell>
        </row>
        <row r="72">
          <cell r="A72">
            <v>511</v>
          </cell>
          <cell r="B72"/>
          <cell r="C72"/>
          <cell r="D72" t="str">
            <v>Unchanged</v>
          </cell>
          <cell r="E72" t="str">
            <v>Financially unqualified with findings on predetermined objectives and/or compliance with laws and regulations</v>
          </cell>
          <cell r="F72"/>
          <cell r="G72"/>
          <cell r="H72"/>
          <cell r="I72" t="str">
            <v>2024/07/31</v>
          </cell>
          <cell r="J72" t="str">
            <v>Free State</v>
          </cell>
          <cell r="K72" t="str">
            <v>Economic, Small Business Development, Tourism and Environmental Affairs</v>
          </cell>
          <cell r="L72" t="str">
            <v>Economic, Small Business Development, Tourism and Environmental Affairs - FS</v>
          </cell>
          <cell r="M72" t="str">
            <v>2023/2024</v>
          </cell>
          <cell r="N72" t="str">
            <v>PFMA</v>
          </cell>
          <cell r="O72" t="str">
            <v>Yes</v>
          </cell>
        </row>
        <row r="73">
          <cell r="A73">
            <v>531</v>
          </cell>
          <cell r="B73" t="str">
            <v>Financially unqualified with no findings on predetermined objectives or compliance with laws and regulations</v>
          </cell>
          <cell r="C73" t="str">
            <v>2024/07/31</v>
          </cell>
          <cell r="D73" t="str">
            <v>Unchanged</v>
          </cell>
          <cell r="E73" t="str">
            <v>Financially unqualified with no findings on predetermined objectives or compliance with laws and regulations</v>
          </cell>
          <cell r="F73"/>
          <cell r="G73"/>
          <cell r="H73" t="str">
            <v>2024/05/31</v>
          </cell>
          <cell r="I73" t="str">
            <v>2024/07/31</v>
          </cell>
          <cell r="J73" t="str">
            <v>Free State</v>
          </cell>
          <cell r="K73" t="str">
            <v>War Museum of the Boer Republics</v>
          </cell>
          <cell r="L73" t="str">
            <v>War Museum of the Boer Republics</v>
          </cell>
          <cell r="M73" t="str">
            <v>2023/2024</v>
          </cell>
          <cell r="N73" t="str">
            <v>PFMA</v>
          </cell>
          <cell r="O73" t="str">
            <v>Yes</v>
          </cell>
        </row>
        <row r="74">
          <cell r="A74">
            <v>991</v>
          </cell>
          <cell r="B74" t="str">
            <v>Financially unqualified with findings on predetermined objectives and/or compliance with laws and regulations</v>
          </cell>
          <cell r="C74" t="str">
            <v>2024/07/31</v>
          </cell>
          <cell r="D74" t="str">
            <v>Unchanged</v>
          </cell>
          <cell r="E74" t="str">
            <v>Financially unqualified with findings on predetermined objectives and/or compliance with laws and regulations</v>
          </cell>
          <cell r="F74"/>
          <cell r="G74"/>
          <cell r="H74" t="str">
            <v>2024/05/31</v>
          </cell>
          <cell r="I74" t="str">
            <v>2024/07/31</v>
          </cell>
          <cell r="J74" t="str">
            <v>Gauteng</v>
          </cell>
          <cell r="K74" t="str">
            <v>Infrastructure Development</v>
          </cell>
          <cell r="L74" t="str">
            <v>Gauteng Department of Infrastructure Development</v>
          </cell>
          <cell r="M74" t="str">
            <v>2023/2024</v>
          </cell>
          <cell r="N74" t="str">
            <v>PFMA</v>
          </cell>
          <cell r="O74" t="str">
            <v>Yes</v>
          </cell>
        </row>
        <row r="75">
          <cell r="A75">
            <v>48</v>
          </cell>
          <cell r="B75" t="str">
            <v>Financially unqualified with no findings on predetermined objectives or compliance with laws and regulations</v>
          </cell>
          <cell r="C75" t="str">
            <v>2024/07/31</v>
          </cell>
          <cell r="D75" t="str">
            <v>Unchanged</v>
          </cell>
          <cell r="E75" t="str">
            <v>Financially unqualified with no findings on predetermined objectives or compliance with laws and regulations</v>
          </cell>
          <cell r="F75"/>
          <cell r="G75"/>
          <cell r="H75" t="str">
            <v>2024/05/31</v>
          </cell>
          <cell r="I75" t="str">
            <v>2024/07/31</v>
          </cell>
          <cell r="J75" t="str">
            <v>Gauteng</v>
          </cell>
          <cell r="K75" t="str">
            <v xml:space="preserve">Cotec Development </v>
          </cell>
          <cell r="L75" t="str">
            <v>Cotec Development SOC Limited</v>
          </cell>
          <cell r="M75" t="str">
            <v>2023/2024</v>
          </cell>
          <cell r="N75" t="str">
            <v>PFMA</v>
          </cell>
          <cell r="O75" t="str">
            <v>Yes</v>
          </cell>
        </row>
        <row r="76">
          <cell r="A76">
            <v>487</v>
          </cell>
          <cell r="B76" t="str">
            <v>Financially unqualified with no findings on predetermined objectives or compliance with laws and regulations</v>
          </cell>
          <cell r="C76" t="str">
            <v>2024/07/31</v>
          </cell>
          <cell r="D76" t="str">
            <v>Improved</v>
          </cell>
          <cell r="E76" t="str">
            <v>Financially unqualified with no findings on predetermined objectives or compliance with laws and regulations</v>
          </cell>
          <cell r="F76"/>
          <cell r="G76"/>
          <cell r="H76" t="str">
            <v>2024/05/31</v>
          </cell>
          <cell r="I76" t="str">
            <v>2024/07/31</v>
          </cell>
          <cell r="J76" t="str">
            <v>Gauteng</v>
          </cell>
          <cell r="K76" t="str">
            <v>State Diamond Trader</v>
          </cell>
          <cell r="L76" t="str">
            <v>State Diamond Trader</v>
          </cell>
          <cell r="M76" t="str">
            <v>2023/2024</v>
          </cell>
          <cell r="N76" t="str">
            <v>PFMA</v>
          </cell>
          <cell r="O76" t="str">
            <v>Yes</v>
          </cell>
        </row>
        <row r="77">
          <cell r="A77">
            <v>157</v>
          </cell>
          <cell r="B77" t="str">
            <v>Financially unqualified with findings on predetermined objectives and/or compliance with laws and regulations</v>
          </cell>
          <cell r="C77" t="str">
            <v>2024/07/31</v>
          </cell>
          <cell r="D77" t="str">
            <v>Unchanged</v>
          </cell>
          <cell r="E77" t="str">
            <v>Financially unqualified with findings on predetermined objectives and/or compliance with laws and regulations</v>
          </cell>
          <cell r="F77"/>
          <cell r="G77"/>
          <cell r="H77" t="str">
            <v>2024/05/31</v>
          </cell>
          <cell r="I77" t="str">
            <v>2024/07/31</v>
          </cell>
          <cell r="J77" t="str">
            <v>Gauteng</v>
          </cell>
          <cell r="K77" t="str">
            <v>Gauteng Enterprise Propeller</v>
          </cell>
          <cell r="L77" t="str">
            <v>Gauteng Enterprise Propeller</v>
          </cell>
          <cell r="M77" t="str">
            <v>2023/2024</v>
          </cell>
          <cell r="N77" t="str">
            <v>PFMA</v>
          </cell>
          <cell r="O77" t="str">
            <v>Yes</v>
          </cell>
        </row>
        <row r="78">
          <cell r="A78">
            <v>167</v>
          </cell>
          <cell r="B78" t="str">
            <v>Financially unqualified with no findings on predetermined objectives or compliance with laws and regulations</v>
          </cell>
          <cell r="C78" t="str">
            <v>2024/07/31</v>
          </cell>
          <cell r="D78" t="str">
            <v>Improved</v>
          </cell>
          <cell r="E78" t="str">
            <v>Financially unqualified with no findings on predetermined objectives or compliance with laws and regulations</v>
          </cell>
          <cell r="F78"/>
          <cell r="G78"/>
          <cell r="H78" t="str">
            <v>2024/05/31</v>
          </cell>
          <cell r="I78" t="str">
            <v>2024/07/31</v>
          </cell>
          <cell r="J78" t="str">
            <v>Gauteng</v>
          </cell>
          <cell r="K78" t="str">
            <v>Gauteng Tourism Authority</v>
          </cell>
          <cell r="L78" t="str">
            <v>Gauteng Tourism Authority</v>
          </cell>
          <cell r="M78" t="str">
            <v>2023/2024</v>
          </cell>
          <cell r="N78" t="str">
            <v>PFMA</v>
          </cell>
          <cell r="O78" t="str">
            <v>Yes</v>
          </cell>
        </row>
        <row r="79">
          <cell r="A79">
            <v>1364</v>
          </cell>
          <cell r="B79" t="str">
            <v>Financially unqualified with no findings on predetermined objectives or compliance with laws and regulations</v>
          </cell>
          <cell r="C79" t="str">
            <v>2024/07/31</v>
          </cell>
          <cell r="D79" t="str">
            <v>Unchanged</v>
          </cell>
          <cell r="E79" t="str">
            <v>Financially unqualified with no findings on predetermined objectives or compliance with laws and regulations</v>
          </cell>
          <cell r="F79"/>
          <cell r="G79"/>
          <cell r="H79" t="str">
            <v>2024/05/31</v>
          </cell>
          <cell r="I79" t="str">
            <v>2024/07/31</v>
          </cell>
          <cell r="J79" t="str">
            <v>Gauteng</v>
          </cell>
          <cell r="K79" t="str">
            <v>Gauteng IDZ Development Company</v>
          </cell>
          <cell r="L79" t="str">
            <v>Gauteng IDZ Development Company SOC Limited</v>
          </cell>
          <cell r="M79" t="str">
            <v>2023/2024</v>
          </cell>
          <cell r="N79" t="str">
            <v>PFMA</v>
          </cell>
          <cell r="O79" t="str">
            <v>Yes</v>
          </cell>
        </row>
        <row r="80">
          <cell r="A80">
            <v>431</v>
          </cell>
          <cell r="B80" t="str">
            <v>Financially unqualified with no findings on predetermined objectives or compliance with laws and regulations</v>
          </cell>
          <cell r="C80" t="str">
            <v>2024/05/31</v>
          </cell>
          <cell r="D80" t="str">
            <v>Improved</v>
          </cell>
          <cell r="E80" t="str">
            <v>Financially unqualified with no findings on predetermined objectives or compliance with laws and regulations</v>
          </cell>
          <cell r="F80"/>
          <cell r="G80"/>
          <cell r="H80" t="str">
            <v>2024/05/31</v>
          </cell>
          <cell r="I80" t="str">
            <v>2024/07/31</v>
          </cell>
          <cell r="J80" t="str">
            <v>Gauteng</v>
          </cell>
          <cell r="K80" t="str">
            <v xml:space="preserve">South African Gas Development Company </v>
          </cell>
          <cell r="L80" t="str">
            <v>South African Gas Development Company SOC Limited</v>
          </cell>
          <cell r="M80" t="str">
            <v>2023/2024</v>
          </cell>
          <cell r="N80" t="str">
            <v>PFMA</v>
          </cell>
          <cell r="O80" t="str">
            <v>Yes</v>
          </cell>
        </row>
        <row r="81">
          <cell r="A81">
            <v>1307</v>
          </cell>
          <cell r="B81" t="str">
            <v>Financially unqualified with findings on predetermined objectives and/or compliance with laws and regulations</v>
          </cell>
          <cell r="C81" t="str">
            <v>2024/05/31</v>
          </cell>
          <cell r="D81" t="str">
            <v>Unchanged</v>
          </cell>
          <cell r="E81" t="str">
            <v>Financially unqualified with findings on predetermined objectives and/or compliance with laws and regulations</v>
          </cell>
          <cell r="F81" t="str">
            <v>Audit delays - Addressing audit quality matters</v>
          </cell>
          <cell r="G81"/>
          <cell r="H81" t="str">
            <v>2024/03/31</v>
          </cell>
          <cell r="I81" t="str">
            <v>2024/06/08</v>
          </cell>
          <cell r="J81" t="str">
            <v>Gauteng</v>
          </cell>
          <cell r="K81" t="str">
            <v>Sedibeng TVET College</v>
          </cell>
          <cell r="L81" t="str">
            <v>Sedibeng TVET College</v>
          </cell>
          <cell r="M81" t="str">
            <v>2023/2024</v>
          </cell>
          <cell r="N81" t="str">
            <v>PFMA</v>
          </cell>
          <cell r="O81" t="str">
            <v>Yes</v>
          </cell>
        </row>
        <row r="82">
          <cell r="A82">
            <v>908</v>
          </cell>
          <cell r="B82" t="str">
            <v>Financially unqualified with no findings on predetermined objectives or compliance with laws and regulations</v>
          </cell>
          <cell r="C82" t="str">
            <v>2024/07/31</v>
          </cell>
          <cell r="D82" t="str">
            <v>Unchanged</v>
          </cell>
          <cell r="E82" t="str">
            <v>Financially unqualified with no findings on predetermined objectives or compliance with laws and regulations</v>
          </cell>
          <cell r="F82"/>
          <cell r="G82"/>
          <cell r="H82" t="str">
            <v>2024/05/31</v>
          </cell>
          <cell r="I82" t="str">
            <v>2024/07/31</v>
          </cell>
          <cell r="J82" t="str">
            <v>Gauteng</v>
          </cell>
          <cell r="K82" t="str">
            <v>CEF Carbon</v>
          </cell>
          <cell r="L82" t="str">
            <v>CEF Carbon SOC Limited</v>
          </cell>
          <cell r="M82" t="str">
            <v>2023/2024</v>
          </cell>
          <cell r="N82" t="str">
            <v>PFMA</v>
          </cell>
          <cell r="O82" t="str">
            <v>Yes</v>
          </cell>
        </row>
        <row r="83">
          <cell r="A83">
            <v>1308</v>
          </cell>
          <cell r="B83" t="str">
            <v>Financially unqualified with findings on predetermined objectives and/or compliance with laws and regulations</v>
          </cell>
          <cell r="C83" t="str">
            <v>2024/05/31</v>
          </cell>
          <cell r="D83" t="str">
            <v>Unchanged</v>
          </cell>
          <cell r="E83" t="str">
            <v>Financially unqualified with findings on predetermined objectives and/or compliance with laws and regulations</v>
          </cell>
          <cell r="F83"/>
          <cell r="G83"/>
          <cell r="H83" t="str">
            <v>2024/03/31</v>
          </cell>
          <cell r="I83" t="str">
            <v>2024/06/04</v>
          </cell>
          <cell r="J83" t="str">
            <v>Gauteng</v>
          </cell>
          <cell r="K83" t="str">
            <v>South West Gauteng TVET College</v>
          </cell>
          <cell r="L83" t="str">
            <v>South West Gauteng TVET College</v>
          </cell>
          <cell r="M83" t="str">
            <v>2023/2024</v>
          </cell>
          <cell r="N83" t="str">
            <v>PFMA</v>
          </cell>
          <cell r="O83" t="str">
            <v>Yes</v>
          </cell>
        </row>
        <row r="84">
          <cell r="A84">
            <v>231</v>
          </cell>
          <cell r="B84" t="str">
            <v>Financially unqualified with no findings on predetermined objectives or compliance with laws and regulations</v>
          </cell>
          <cell r="C84" t="str">
            <v>2024/07/31</v>
          </cell>
          <cell r="D84" t="str">
            <v>Unchanged</v>
          </cell>
          <cell r="E84" t="str">
            <v>Financially unqualified with no findings on predetermined objectives or compliance with laws and regulations</v>
          </cell>
          <cell r="F84"/>
          <cell r="G84"/>
          <cell r="H84" t="str">
            <v>2024/05/31</v>
          </cell>
          <cell r="I84" t="str">
            <v>2024/07/31</v>
          </cell>
          <cell r="J84" t="str">
            <v>Gauteng</v>
          </cell>
          <cell r="K84" t="str">
            <v>Cooperative Governance and Traditional Affairs</v>
          </cell>
          <cell r="L84" t="str">
            <v>Gauteng Department of Cooperative Governance and Traditional Affairs</v>
          </cell>
          <cell r="M84" t="str">
            <v>2023/2024</v>
          </cell>
          <cell r="N84" t="str">
            <v>PFMA</v>
          </cell>
          <cell r="O84" t="str">
            <v>Yes</v>
          </cell>
        </row>
        <row r="85">
          <cell r="A85">
            <v>131</v>
          </cell>
          <cell r="B85" t="str">
            <v>Financially unqualified with no findings on predetermined objectives or compliance with laws and regulations</v>
          </cell>
          <cell r="C85" t="str">
            <v>2024/07/31</v>
          </cell>
          <cell r="D85" t="str">
            <v>Unchanged</v>
          </cell>
          <cell r="E85" t="str">
            <v>Financially unqualified with no findings on predetermined objectives or compliance with laws and regulations</v>
          </cell>
          <cell r="F85"/>
          <cell r="G85"/>
          <cell r="H85" t="str">
            <v>2024/05/31</v>
          </cell>
          <cell r="I85" t="str">
            <v>2024/07/31</v>
          </cell>
          <cell r="J85" t="str">
            <v>Gauteng</v>
          </cell>
          <cell r="K85" t="str">
            <v xml:space="preserve">ETA Energy </v>
          </cell>
          <cell r="L85" t="str">
            <v>ETA Energy SOC Limited</v>
          </cell>
          <cell r="M85" t="str">
            <v>2023/2024</v>
          </cell>
          <cell r="N85" t="str">
            <v>PFMA</v>
          </cell>
          <cell r="O85" t="str">
            <v>Yes</v>
          </cell>
        </row>
        <row r="86">
          <cell r="A86">
            <v>430</v>
          </cell>
          <cell r="B86" t="str">
            <v>Financially unqualified with no findings on predetermined objectives or compliance with laws and regulations</v>
          </cell>
          <cell r="C86" t="str">
            <v>2024/07/31</v>
          </cell>
          <cell r="D86" t="str">
            <v>Unchanged</v>
          </cell>
          <cell r="E86" t="str">
            <v>Financially unqualified with no findings on predetermined objectives or compliance with laws and regulations</v>
          </cell>
          <cell r="F86"/>
          <cell r="G86"/>
          <cell r="H86" t="str">
            <v>2024/05/31</v>
          </cell>
          <cell r="I86" t="str">
            <v>2024/07/31</v>
          </cell>
          <cell r="J86" t="str">
            <v>Gauteng</v>
          </cell>
          <cell r="K86" t="str">
            <v>South African Diamond and Precious Metals Regulator</v>
          </cell>
          <cell r="L86" t="str">
            <v>South Africa Diamond and Precious Metals Regulator</v>
          </cell>
          <cell r="M86" t="str">
            <v>2023/2024</v>
          </cell>
          <cell r="N86" t="str">
            <v>PFMA</v>
          </cell>
          <cell r="O86" t="str">
            <v>Yes</v>
          </cell>
        </row>
        <row r="87">
          <cell r="A87">
            <v>440</v>
          </cell>
          <cell r="B87" t="str">
            <v>Financially unqualified with no findings on predetermined objectives or compliance with laws and regulations</v>
          </cell>
          <cell r="C87" t="str">
            <v>2024/07/31</v>
          </cell>
          <cell r="D87" t="str">
            <v>Unchanged</v>
          </cell>
          <cell r="E87" t="str">
            <v>Financially unqualified with no findings on predetermined objectives or compliance with laws and regulations</v>
          </cell>
          <cell r="F87"/>
          <cell r="G87"/>
          <cell r="H87" t="str">
            <v>2024/05/31</v>
          </cell>
          <cell r="I87" t="str">
            <v>2024/07/31</v>
          </cell>
          <cell r="J87" t="str">
            <v>Gauteng</v>
          </cell>
          <cell r="K87" t="str">
            <v>South African National Energy Research Institute</v>
          </cell>
          <cell r="L87" t="str">
            <v>South African National Energy Research Institute (NPC)</v>
          </cell>
          <cell r="M87" t="str">
            <v>2023/2024</v>
          </cell>
          <cell r="N87" t="str">
            <v>PFMA</v>
          </cell>
          <cell r="O87" t="str">
            <v>Yes</v>
          </cell>
        </row>
        <row r="88">
          <cell r="A88">
            <v>113</v>
          </cell>
          <cell r="B88" t="str">
            <v>Financially unqualified with no findings on predetermined objectives or compliance with laws and regulations</v>
          </cell>
          <cell r="C88" t="str">
            <v>2024/07/31</v>
          </cell>
          <cell r="D88" t="str">
            <v>Unchanged</v>
          </cell>
          <cell r="E88" t="str">
            <v>Financially unqualified with no findings on predetermined objectives or compliance with laws and regulations</v>
          </cell>
          <cell r="F88"/>
          <cell r="G88"/>
          <cell r="H88" t="str">
            <v>2024/05/31</v>
          </cell>
          <cell r="I88" t="str">
            <v>2024/07/31</v>
          </cell>
          <cell r="J88" t="str">
            <v>Gauteng</v>
          </cell>
          <cell r="K88" t="str">
            <v>Education</v>
          </cell>
          <cell r="L88" t="str">
            <v>Gauteng Department of Education</v>
          </cell>
          <cell r="M88" t="str">
            <v>2023/2024</v>
          </cell>
          <cell r="N88" t="str">
            <v>PFMA</v>
          </cell>
          <cell r="O88" t="str">
            <v>Yes</v>
          </cell>
        </row>
        <row r="89">
          <cell r="A89">
            <v>351</v>
          </cell>
          <cell r="B89" t="str">
            <v>Financially unqualified with no findings on predetermined objectives or compliance with laws and regulations</v>
          </cell>
          <cell r="C89" t="str">
            <v>2024/07/31</v>
          </cell>
          <cell r="D89" t="str">
            <v>Unchanged</v>
          </cell>
          <cell r="E89" t="str">
            <v>Financially unqualified with no findings on predetermined objectives or compliance with laws and regulations</v>
          </cell>
          <cell r="F89"/>
          <cell r="G89"/>
          <cell r="H89" t="str">
            <v>2024/05/31</v>
          </cell>
          <cell r="I89" t="str">
            <v>2024/07/31</v>
          </cell>
          <cell r="J89" t="str">
            <v>Gauteng</v>
          </cell>
          <cell r="K89" t="str">
            <v>Provincial Legislature</v>
          </cell>
          <cell r="L89" t="str">
            <v>Gauteng Provincial Legislature</v>
          </cell>
          <cell r="M89" t="str">
            <v>2023/2024</v>
          </cell>
          <cell r="N89" t="str">
            <v>PFMA</v>
          </cell>
          <cell r="O89" t="str">
            <v>Yes</v>
          </cell>
        </row>
        <row r="90">
          <cell r="A90">
            <v>393</v>
          </cell>
          <cell r="B90"/>
          <cell r="C90"/>
          <cell r="D90"/>
          <cell r="E90"/>
          <cell r="F90"/>
          <cell r="G90"/>
          <cell r="H90"/>
          <cell r="I90"/>
          <cell r="J90" t="str">
            <v>Gauteng</v>
          </cell>
          <cell r="K90" t="str">
            <v>Consolidation of Prov PE</v>
          </cell>
          <cell r="L90" t="str">
            <v>Gauteng Provincial Treasury (Consolidation of Prov PE)</v>
          </cell>
          <cell r="M90" t="str">
            <v>2023/2024</v>
          </cell>
          <cell r="N90" t="str">
            <v>PFMA</v>
          </cell>
          <cell r="O90" t="str">
            <v>Yes</v>
          </cell>
        </row>
        <row r="91">
          <cell r="A91">
            <v>1385</v>
          </cell>
          <cell r="B91" t="str">
            <v>Financially unqualified with no findings on predetermined objectives or compliance with laws and regulations</v>
          </cell>
          <cell r="C91" t="str">
            <v>2024/07/31</v>
          </cell>
          <cell r="D91" t="str">
            <v>Unchanged</v>
          </cell>
          <cell r="E91" t="str">
            <v>Financially unqualified with no findings on predetermined objectives or compliance with laws and regulations</v>
          </cell>
          <cell r="F91"/>
          <cell r="G91"/>
          <cell r="H91" t="str">
            <v>2024/05/31</v>
          </cell>
          <cell r="I91" t="str">
            <v>2024/07/31</v>
          </cell>
          <cell r="J91" t="str">
            <v>Gauteng</v>
          </cell>
          <cell r="K91" t="str">
            <v>Gauteng Growth and Development Agency</v>
          </cell>
          <cell r="L91" t="str">
            <v>Gauteng Growth and Development Agency SOC Limited</v>
          </cell>
          <cell r="M91" t="str">
            <v>2023/2024</v>
          </cell>
          <cell r="N91" t="str">
            <v>PFMA</v>
          </cell>
          <cell r="O91" t="str">
            <v>Yes</v>
          </cell>
        </row>
        <row r="92">
          <cell r="A92">
            <v>990</v>
          </cell>
          <cell r="B92" t="str">
            <v>Financially unqualified with findings on predetermined objectives and/or compliance with laws and regulations</v>
          </cell>
          <cell r="C92" t="str">
            <v>2024/07/31</v>
          </cell>
          <cell r="D92" t="str">
            <v>Unchanged</v>
          </cell>
          <cell r="E92" t="str">
            <v>Financially unqualified with findings on predetermined objectives and/or compliance with laws and regulations</v>
          </cell>
          <cell r="F92"/>
          <cell r="G92"/>
          <cell r="H92" t="str">
            <v>2024/05/31</v>
          </cell>
          <cell r="I92" t="str">
            <v>2024/07/31</v>
          </cell>
          <cell r="J92" t="str">
            <v>Gauteng</v>
          </cell>
          <cell r="K92" t="str">
            <v>Roads and Transport</v>
          </cell>
          <cell r="L92" t="str">
            <v>Gauteng Department of Roads and Transport</v>
          </cell>
          <cell r="M92" t="str">
            <v>2023/2024</v>
          </cell>
          <cell r="N92" t="str">
            <v>PFMA</v>
          </cell>
          <cell r="O92" t="str">
            <v>Yes</v>
          </cell>
        </row>
        <row r="93">
          <cell r="A93">
            <v>128</v>
          </cell>
          <cell r="B93" t="str">
            <v>Financially unqualified with no findings on predetermined objectives or compliance with laws and regulations</v>
          </cell>
          <cell r="C93" t="str">
            <v>2024/07/31</v>
          </cell>
          <cell r="D93" t="str">
            <v>Unchanged</v>
          </cell>
          <cell r="E93" t="str">
            <v>Financially unqualified with no findings on predetermined objectives or compliance with laws and regulations</v>
          </cell>
          <cell r="F93"/>
          <cell r="G93"/>
          <cell r="H93" t="str">
            <v>2024/05/31</v>
          </cell>
          <cell r="I93" t="str">
            <v>2024/07/31</v>
          </cell>
          <cell r="J93" t="str">
            <v>Gauteng</v>
          </cell>
          <cell r="K93" t="str">
            <v>Equalisation Fund</v>
          </cell>
          <cell r="L93" t="str">
            <v>Equalisation Fund</v>
          </cell>
          <cell r="M93" t="str">
            <v>2023/2024</v>
          </cell>
          <cell r="N93" t="str">
            <v>PFMA</v>
          </cell>
          <cell r="O93" t="str">
            <v>Yes</v>
          </cell>
        </row>
        <row r="94">
          <cell r="A94">
            <v>49</v>
          </cell>
          <cell r="B94" t="str">
            <v>Financially unqualified with no findings on predetermined objectives or compliance with laws and regulations</v>
          </cell>
          <cell r="C94" t="str">
            <v>2024/07/31</v>
          </cell>
          <cell r="D94" t="str">
            <v>Unchanged</v>
          </cell>
          <cell r="E94" t="str">
            <v>Financially unqualified with no findings on predetermined objectives or compliance with laws and regulations</v>
          </cell>
          <cell r="F94"/>
          <cell r="G94"/>
          <cell r="H94" t="str">
            <v>2024/05/31</v>
          </cell>
          <cell r="I94" t="str">
            <v>2024/07/31</v>
          </cell>
          <cell r="J94" t="str">
            <v>Gauteng</v>
          </cell>
          <cell r="K94" t="str">
            <v xml:space="preserve">Cotec Partrade </v>
          </cell>
          <cell r="L94" t="str">
            <v>Cotec Partrade SOC Limited</v>
          </cell>
          <cell r="M94" t="str">
            <v>2023/2024</v>
          </cell>
          <cell r="N94" t="str">
            <v>PFMA</v>
          </cell>
          <cell r="O94" t="str">
            <v>Yes</v>
          </cell>
        </row>
        <row r="95">
          <cell r="A95">
            <v>163</v>
          </cell>
          <cell r="B95" t="str">
            <v>Financially unqualified with no findings on predetermined objectives or compliance with laws and regulations</v>
          </cell>
          <cell r="C95" t="str">
            <v>2024/07/31</v>
          </cell>
          <cell r="D95" t="str">
            <v>Unchanged</v>
          </cell>
          <cell r="E95" t="str">
            <v>Financially unqualified with no findings on predetermined objectives or compliance with laws and regulations</v>
          </cell>
          <cell r="F95"/>
          <cell r="G95"/>
          <cell r="H95" t="str">
            <v>2024/05/31</v>
          </cell>
          <cell r="I95" t="str">
            <v>2024/07/31</v>
          </cell>
          <cell r="J95" t="str">
            <v>Gauteng</v>
          </cell>
          <cell r="K95" t="str">
            <v>Gauteng Liquor Board</v>
          </cell>
          <cell r="L95" t="str">
            <v>Gauteng Liquor Board</v>
          </cell>
          <cell r="M95" t="str">
            <v>2023/2024</v>
          </cell>
          <cell r="N95" t="str">
            <v>PFMA</v>
          </cell>
          <cell r="O95" t="str">
            <v>Yes</v>
          </cell>
        </row>
        <row r="96">
          <cell r="A96">
            <v>381</v>
          </cell>
          <cell r="B96"/>
          <cell r="C96"/>
          <cell r="D96"/>
          <cell r="E96"/>
          <cell r="F96"/>
          <cell r="G96"/>
          <cell r="H96"/>
          <cell r="I96"/>
          <cell r="J96" t="str">
            <v>Gauteng</v>
          </cell>
          <cell r="K96" t="str">
            <v>Consolidation of Prov Depts</v>
          </cell>
          <cell r="L96" t="str">
            <v>Gauteng Provincial Treasury (Consolidation of Prov Depts)</v>
          </cell>
          <cell r="M96" t="str">
            <v>2023/2024</v>
          </cell>
          <cell r="N96" t="str">
            <v>PFMA</v>
          </cell>
          <cell r="O96" t="str">
            <v>Yes</v>
          </cell>
        </row>
        <row r="97">
          <cell r="A97">
            <v>177</v>
          </cell>
          <cell r="B97" t="str">
            <v>Financially unqualified with findings on predetermined objectives and/or compliance with laws and regulations</v>
          </cell>
          <cell r="C97" t="str">
            <v>2024/07/31</v>
          </cell>
          <cell r="D97" t="str">
            <v>Unchanged</v>
          </cell>
          <cell r="E97" t="str">
            <v>Financially unqualified with findings on predetermined objectives and/or compliance with laws and regulations</v>
          </cell>
          <cell r="F97"/>
          <cell r="G97"/>
          <cell r="H97" t="str">
            <v>2024/05/31</v>
          </cell>
          <cell r="I97" t="str">
            <v>2024/07/31</v>
          </cell>
          <cell r="J97" t="str">
            <v>Gauteng</v>
          </cell>
          <cell r="K97" t="str">
            <v>Health</v>
          </cell>
          <cell r="L97" t="str">
            <v>Gauteng Department of Health</v>
          </cell>
          <cell r="M97" t="str">
            <v>2023/2024</v>
          </cell>
          <cell r="N97" t="str">
            <v>PFMA</v>
          </cell>
          <cell r="O97" t="str">
            <v>Yes</v>
          </cell>
        </row>
        <row r="98">
          <cell r="A98">
            <v>37</v>
          </cell>
          <cell r="B98" t="str">
            <v>Financially unqualified with findings on predetermined objectives and/or compliance with laws and regulations</v>
          </cell>
          <cell r="C98" t="str">
            <v>2024/07/31</v>
          </cell>
          <cell r="D98" t="str">
            <v>Improved</v>
          </cell>
          <cell r="E98" t="str">
            <v>Financially unqualified with no findings on predetermined objectives or compliance with laws and regulations</v>
          </cell>
          <cell r="F98" t="str">
            <v>Audit delays - Late finalisation of PFMA/MFMA audits</v>
          </cell>
          <cell r="G98"/>
          <cell r="H98" t="str">
            <v>2024/05/31</v>
          </cell>
          <cell r="I98" t="str">
            <v>2024/08/10</v>
          </cell>
          <cell r="J98" t="str">
            <v>Gauteng</v>
          </cell>
          <cell r="K98" t="str">
            <v xml:space="preserve"> Community Safety</v>
          </cell>
          <cell r="L98" t="str">
            <v>Gauteng Department of Community Safety</v>
          </cell>
          <cell r="M98" t="str">
            <v>2023/2024</v>
          </cell>
          <cell r="N98" t="str">
            <v>PFMA</v>
          </cell>
          <cell r="O98" t="str">
            <v>Yes</v>
          </cell>
        </row>
        <row r="99">
          <cell r="A99">
            <v>160</v>
          </cell>
          <cell r="B99" t="str">
            <v>Financially unqualified with findings on predetermined objectives and/or compliance with laws and regulations</v>
          </cell>
          <cell r="C99" t="str">
            <v>2024/07/31</v>
          </cell>
          <cell r="D99" t="str">
            <v>Improved</v>
          </cell>
          <cell r="E99" t="str">
            <v>Financially unqualified with no findings on predetermined objectives or compliance with laws and regulations</v>
          </cell>
          <cell r="F99"/>
          <cell r="G99"/>
          <cell r="H99" t="str">
            <v>2024/05/31</v>
          </cell>
          <cell r="I99" t="str">
            <v>2024/07/31</v>
          </cell>
          <cell r="J99" t="str">
            <v>Gauteng</v>
          </cell>
          <cell r="K99" t="str">
            <v>Gauteng Gambling Board</v>
          </cell>
          <cell r="L99" t="str">
            <v>Gauteng Gambling Board</v>
          </cell>
          <cell r="M99" t="str">
            <v>2023/2024</v>
          </cell>
          <cell r="N99" t="str">
            <v>PFMA</v>
          </cell>
          <cell r="O99" t="str">
            <v>Yes</v>
          </cell>
        </row>
        <row r="100">
          <cell r="A100">
            <v>55</v>
          </cell>
          <cell r="B100" t="str">
            <v>Financially unqualified with findings on predetermined objectives and/or compliance with laws and regulations</v>
          </cell>
          <cell r="C100" t="str">
            <v>2024/07/31</v>
          </cell>
          <cell r="D100" t="str">
            <v>Improved</v>
          </cell>
          <cell r="E100" t="str">
            <v>Financially unqualified with no findings on predetermined objectives or compliance with laws and regulations</v>
          </cell>
          <cell r="F100"/>
          <cell r="G100"/>
          <cell r="H100" t="str">
            <v>2024/05/31</v>
          </cell>
          <cell r="I100" t="str">
            <v>2024/07/31</v>
          </cell>
          <cell r="J100" t="str">
            <v>Gauteng</v>
          </cell>
          <cell r="K100" t="str">
            <v>MINTEK</v>
          </cell>
          <cell r="L100" t="str">
            <v>MINTEK</v>
          </cell>
          <cell r="M100" t="str">
            <v>2023/2024</v>
          </cell>
          <cell r="N100" t="str">
            <v>PFMA</v>
          </cell>
          <cell r="O100" t="str">
            <v>Yes</v>
          </cell>
        </row>
        <row r="101">
          <cell r="A101">
            <v>158</v>
          </cell>
          <cell r="B101" t="str">
            <v>Financially unqualified with no findings on predetermined objectives or compliance with laws and regulations</v>
          </cell>
          <cell r="C101" t="str">
            <v>2024/07/31</v>
          </cell>
          <cell r="D101" t="str">
            <v>Unchanged</v>
          </cell>
          <cell r="E101" t="str">
            <v>Financially unqualified with no findings on predetermined objectives or compliance with laws and regulations</v>
          </cell>
          <cell r="F101"/>
          <cell r="G101"/>
          <cell r="H101" t="str">
            <v>2024/05/31</v>
          </cell>
          <cell r="I101" t="str">
            <v>2024/07/31</v>
          </cell>
          <cell r="J101" t="str">
            <v>Gauteng</v>
          </cell>
          <cell r="K101" t="str">
            <v>Gauteng Film Commission</v>
          </cell>
          <cell r="L101" t="str">
            <v>Gauteng Film Commission</v>
          </cell>
          <cell r="M101" t="str">
            <v>2023/2024</v>
          </cell>
          <cell r="N101" t="str">
            <v>PFMA</v>
          </cell>
          <cell r="O101" t="str">
            <v>Yes</v>
          </cell>
        </row>
        <row r="102">
          <cell r="A102">
            <v>311</v>
          </cell>
          <cell r="B102" t="str">
            <v>Financially unqualified with no findings on predetermined objectives or compliance with laws and regulations</v>
          </cell>
          <cell r="C102" t="str">
            <v>2024/07/31</v>
          </cell>
          <cell r="D102" t="str">
            <v>Unchanged</v>
          </cell>
          <cell r="E102" t="str">
            <v>Financially unqualified with no findings on predetermined objectives or compliance with laws and regulations</v>
          </cell>
          <cell r="F102"/>
          <cell r="G102"/>
          <cell r="H102" t="str">
            <v>2024/05/31</v>
          </cell>
          <cell r="I102" t="str">
            <v>2024/07/31</v>
          </cell>
          <cell r="J102" t="str">
            <v>Gauteng</v>
          </cell>
          <cell r="K102" t="str">
            <v>Office of the Premier</v>
          </cell>
          <cell r="L102" t="str">
            <v>Gauteng Office of the Premier</v>
          </cell>
          <cell r="M102" t="str">
            <v>2023/2024</v>
          </cell>
          <cell r="N102" t="str">
            <v>PFMA</v>
          </cell>
          <cell r="O102" t="str">
            <v>Yes</v>
          </cell>
        </row>
        <row r="103">
          <cell r="A103">
            <v>1557</v>
          </cell>
          <cell r="B103" t="str">
            <v>Financially unqualified with no findings on predetermined objectives or compliance with laws and regulations</v>
          </cell>
          <cell r="C103" t="str">
            <v>2024/07/31</v>
          </cell>
          <cell r="D103" t="str">
            <v>Unchanged</v>
          </cell>
          <cell r="E103" t="str">
            <v>Financially unqualified with no findings on predetermined objectives or compliance with laws and regulations</v>
          </cell>
          <cell r="F103"/>
          <cell r="G103"/>
          <cell r="H103" t="str">
            <v>2024/05/31</v>
          </cell>
          <cell r="I103" t="str">
            <v>2024/07/31</v>
          </cell>
          <cell r="J103" t="str">
            <v>Gauteng</v>
          </cell>
          <cell r="K103" t="str">
            <v>Philisa Sechaba Healthcare</v>
          </cell>
          <cell r="L103" t="str">
            <v>Philisa Sechaba Healthcare (Pty) Ltd</v>
          </cell>
          <cell r="M103" t="str">
            <v>2023/2024</v>
          </cell>
          <cell r="N103" t="str">
            <v>PFMA</v>
          </cell>
          <cell r="O103" t="str">
            <v>Yes</v>
          </cell>
        </row>
        <row r="104">
          <cell r="A104">
            <v>459</v>
          </cell>
          <cell r="B104" t="str">
            <v>Financially unqualified with findings on predetermined objectives and/or compliance with laws and regulations</v>
          </cell>
          <cell r="C104" t="str">
            <v>2024/07/31</v>
          </cell>
          <cell r="D104" t="str">
            <v>Unchanged</v>
          </cell>
          <cell r="E104" t="str">
            <v>Financially unqualified with findings on predetermined objectives and/or compliance with laws and regulations</v>
          </cell>
          <cell r="F104"/>
          <cell r="G104"/>
          <cell r="H104" t="str">
            <v>2024/05/31</v>
          </cell>
          <cell r="I104" t="str">
            <v>2024/07/31</v>
          </cell>
          <cell r="J104" t="str">
            <v>Gauteng</v>
          </cell>
          <cell r="K104" t="str">
            <v>Social Development</v>
          </cell>
          <cell r="L104" t="str">
            <v>Gauteng Department of Social Development</v>
          </cell>
          <cell r="M104" t="str">
            <v>2023/2024</v>
          </cell>
          <cell r="N104" t="str">
            <v>PFMA</v>
          </cell>
          <cell r="O104" t="str">
            <v>Yes</v>
          </cell>
        </row>
        <row r="105">
          <cell r="A105">
            <v>918</v>
          </cell>
          <cell r="B105" t="str">
            <v>Financially unqualified with no findings on predetermined objectives or compliance with laws and regulations</v>
          </cell>
          <cell r="C105" t="str">
            <v>2024/07/31</v>
          </cell>
          <cell r="D105" t="str">
            <v>Unchanged</v>
          </cell>
          <cell r="E105" t="str">
            <v>Financially unqualified with no findings on predetermined objectives or compliance with laws and regulations</v>
          </cell>
          <cell r="F105"/>
          <cell r="G105"/>
          <cell r="H105" t="str">
            <v>2024/05/31</v>
          </cell>
          <cell r="I105" t="str">
            <v>2024/07/31</v>
          </cell>
          <cell r="J105" t="str">
            <v>Gauteng</v>
          </cell>
          <cell r="K105" t="str">
            <v>Supplier Park Development Company</v>
          </cell>
          <cell r="L105" t="str">
            <v>Supplier Park Development Company SOC Limited trading as AIDC</v>
          </cell>
          <cell r="M105" t="str">
            <v>2023/2024</v>
          </cell>
          <cell r="N105" t="str">
            <v>PFMA</v>
          </cell>
          <cell r="O105" t="str">
            <v>Yes</v>
          </cell>
        </row>
        <row r="106">
          <cell r="A106">
            <v>31</v>
          </cell>
          <cell r="B106" t="str">
            <v>Financially unqualified with findings on predetermined objectives and/or compliance with laws and regulations</v>
          </cell>
          <cell r="C106" t="str">
            <v>2024/09/06</v>
          </cell>
          <cell r="D106" t="str">
            <v>Improved</v>
          </cell>
          <cell r="E106" t="str">
            <v>Financially unqualified with findings on predetermined objectives and/or compliance with laws and regulations</v>
          </cell>
          <cell r="F106" t="str">
            <v>Audit delays - Addressing audit quality matters</v>
          </cell>
          <cell r="G106"/>
          <cell r="H106" t="str">
            <v>2024/05/31</v>
          </cell>
          <cell r="I106" t="str">
            <v>2024/08/31</v>
          </cell>
          <cell r="J106" t="str">
            <v>Gauteng</v>
          </cell>
          <cell r="K106" t="str">
            <v>CEF</v>
          </cell>
          <cell r="L106" t="str">
            <v>CEF (SOC) Limited</v>
          </cell>
          <cell r="M106" t="str">
            <v>2023/2024</v>
          </cell>
          <cell r="N106" t="str">
            <v>PFMA</v>
          </cell>
          <cell r="O106" t="str">
            <v>Yes</v>
          </cell>
        </row>
        <row r="107">
          <cell r="A107">
            <v>992</v>
          </cell>
          <cell r="B107" t="str">
            <v>Financially unqualified with no findings on predetermined objectives or compliance with laws and regulations</v>
          </cell>
          <cell r="C107" t="str">
            <v>2024/07/31</v>
          </cell>
          <cell r="D107" t="str">
            <v>Unchanged</v>
          </cell>
          <cell r="E107" t="str">
            <v>Financially unqualified with no findings on predetermined objectives or compliance with laws and regulations</v>
          </cell>
          <cell r="F107"/>
          <cell r="G107"/>
          <cell r="H107" t="str">
            <v>2024/05/31</v>
          </cell>
          <cell r="I107" t="str">
            <v>2024/07/31</v>
          </cell>
          <cell r="J107" t="str">
            <v>Gauteng</v>
          </cell>
          <cell r="K107" t="str">
            <v>Gautrain Management Agency</v>
          </cell>
          <cell r="L107" t="str">
            <v>Gautrain Management Agency</v>
          </cell>
          <cell r="M107" t="str">
            <v>2023/2024</v>
          </cell>
          <cell r="N107" t="str">
            <v>PFMA</v>
          </cell>
          <cell r="O107" t="str">
            <v>Yes</v>
          </cell>
        </row>
        <row r="108">
          <cell r="A108">
            <v>273</v>
          </cell>
          <cell r="B108" t="str">
            <v>Financially unqualified with findings on predetermined objectives and/or compliance with laws and regulations</v>
          </cell>
          <cell r="C108" t="str">
            <v>2024/07/31</v>
          </cell>
          <cell r="D108" t="str">
            <v>Unchanged</v>
          </cell>
          <cell r="E108" t="str">
            <v>Financially unqualified with findings on predetermined objectives and/or compliance with laws and regulations</v>
          </cell>
          <cell r="F108"/>
          <cell r="G108"/>
          <cell r="H108" t="str">
            <v>2024/05/31</v>
          </cell>
          <cell r="I108" t="str">
            <v>2024/07/31</v>
          </cell>
          <cell r="J108" t="str">
            <v>Gauteng</v>
          </cell>
          <cell r="K108" t="str">
            <v>National Film and Video Foundation</v>
          </cell>
          <cell r="L108" t="str">
            <v>National Film and Video Foundation</v>
          </cell>
          <cell r="M108" t="str">
            <v>2023/2024</v>
          </cell>
          <cell r="N108" t="str">
            <v>PFMA</v>
          </cell>
          <cell r="O108" t="str">
            <v>Yes</v>
          </cell>
        </row>
        <row r="109">
          <cell r="A109">
            <v>1305</v>
          </cell>
          <cell r="B109" t="str">
            <v>Financially unqualified with no findings on predetermined objectives or compliance with laws and regulations</v>
          </cell>
          <cell r="C109" t="str">
            <v>2024/05/31</v>
          </cell>
          <cell r="D109" t="str">
            <v>Unchanged</v>
          </cell>
          <cell r="E109" t="str">
            <v>Financially unqualified with no findings on predetermined objectives or compliance with laws and regulations</v>
          </cell>
          <cell r="F109"/>
          <cell r="G109"/>
          <cell r="H109" t="str">
            <v>2024/03/31</v>
          </cell>
          <cell r="I109" t="str">
            <v>2024/05/31</v>
          </cell>
          <cell r="J109" t="str">
            <v>Gauteng</v>
          </cell>
          <cell r="K109" t="str">
            <v>Ekurhuleni East TVET College</v>
          </cell>
          <cell r="L109" t="str">
            <v>Ekurhuleni East TVET College</v>
          </cell>
          <cell r="M109" t="str">
            <v>2023/2024</v>
          </cell>
          <cell r="N109" t="str">
            <v>PFMA</v>
          </cell>
          <cell r="O109" t="str">
            <v>Yes</v>
          </cell>
        </row>
        <row r="110">
          <cell r="A110">
            <v>917</v>
          </cell>
          <cell r="B110" t="str">
            <v>Financially unqualified with no findings on predetermined objectives or compliance with laws and regulations</v>
          </cell>
          <cell r="C110" t="str">
            <v>2024/07/31</v>
          </cell>
          <cell r="D110" t="str">
            <v>Unchanged</v>
          </cell>
          <cell r="E110" t="str">
            <v>Financially unqualified with no findings on predetermined objectives or compliance with laws and regulations</v>
          </cell>
          <cell r="F110"/>
          <cell r="G110"/>
          <cell r="H110" t="str">
            <v>2024/05/31</v>
          </cell>
          <cell r="I110" t="str">
            <v>2024/07/31</v>
          </cell>
          <cell r="J110" t="str">
            <v>Gauteng</v>
          </cell>
          <cell r="K110" t="str">
            <v>The Innovation Hub Management Company</v>
          </cell>
          <cell r="L110" t="str">
            <v>The Innovation Hub Management Company SOC Limited</v>
          </cell>
          <cell r="M110" t="str">
            <v>2023/2024</v>
          </cell>
          <cell r="N110" t="str">
            <v>PFMA</v>
          </cell>
          <cell r="O110" t="str">
            <v>Yes</v>
          </cell>
        </row>
        <row r="111">
          <cell r="A111">
            <v>94</v>
          </cell>
          <cell r="B111" t="str">
            <v>Financially unqualified with no findings on predetermined objectives or compliance with laws and regulations</v>
          </cell>
          <cell r="C111" t="str">
            <v>2024/07/31</v>
          </cell>
          <cell r="D111" t="str">
            <v>Unchanged</v>
          </cell>
          <cell r="E111" t="str">
            <v>Financially unqualified with no findings on predetermined objectives or compliance with laws and regulations</v>
          </cell>
          <cell r="F111"/>
          <cell r="G111"/>
          <cell r="H111" t="str">
            <v>2024/05/31</v>
          </cell>
          <cell r="I111" t="str">
            <v>2024/07/31</v>
          </cell>
          <cell r="J111" t="str">
            <v>Gauteng</v>
          </cell>
          <cell r="K111" t="str">
            <v>Dinokeng</v>
          </cell>
          <cell r="L111" t="str">
            <v>Dinokeng Trading Entity</v>
          </cell>
          <cell r="M111" t="str">
            <v>2023/2024</v>
          </cell>
          <cell r="N111" t="str">
            <v>PFMA</v>
          </cell>
          <cell r="O111" t="str">
            <v>Yes</v>
          </cell>
        </row>
        <row r="112">
          <cell r="A112">
            <v>105</v>
          </cell>
          <cell r="B112" t="str">
            <v>Financially unqualified with no findings on predetermined objectives or compliance with laws and regulations</v>
          </cell>
          <cell r="C112" t="str">
            <v>2024/07/31</v>
          </cell>
          <cell r="D112" t="str">
            <v>Unchanged</v>
          </cell>
          <cell r="E112" t="str">
            <v>Financially unqualified with no findings on predetermined objectives or compliance with laws and regulations</v>
          </cell>
          <cell r="F112"/>
          <cell r="G112"/>
          <cell r="H112" t="str">
            <v>2024/05/31</v>
          </cell>
          <cell r="I112" t="str">
            <v>2024/07/31</v>
          </cell>
          <cell r="J112" t="str">
            <v>Gauteng</v>
          </cell>
          <cell r="K112" t="str">
            <v>Economic Development</v>
          </cell>
          <cell r="L112" t="str">
            <v>Gauteng Department of Economic Development</v>
          </cell>
          <cell r="M112" t="str">
            <v>2023/2024</v>
          </cell>
          <cell r="N112" t="str">
            <v>PFMA</v>
          </cell>
          <cell r="O112" t="str">
            <v>Yes</v>
          </cell>
        </row>
        <row r="113">
          <cell r="A113">
            <v>159</v>
          </cell>
          <cell r="B113" t="str">
            <v>Financially unqualified with no findings on predetermined objectives or compliance with laws and regulations</v>
          </cell>
          <cell r="C113" t="str">
            <v>2024/07/31</v>
          </cell>
          <cell r="D113" t="str">
            <v>Unchanged</v>
          </cell>
          <cell r="E113" t="str">
            <v>Financially unqualified with no findings on predetermined objectives or compliance with laws and regulations</v>
          </cell>
          <cell r="F113"/>
          <cell r="G113"/>
          <cell r="H113" t="str">
            <v>2024/05/31</v>
          </cell>
          <cell r="I113" t="str">
            <v>2024/07/31</v>
          </cell>
          <cell r="J113" t="str">
            <v>Gauteng</v>
          </cell>
          <cell r="K113" t="str">
            <v>Gauteng Infrastructure Financing Agency</v>
          </cell>
          <cell r="L113" t="str">
            <v>Gauteng Infrastructure Financing Agency</v>
          </cell>
          <cell r="M113" t="str">
            <v>2023/2024</v>
          </cell>
          <cell r="N113" t="str">
            <v>PFMA</v>
          </cell>
          <cell r="O113" t="str">
            <v>Yes</v>
          </cell>
        </row>
        <row r="114">
          <cell r="A114">
            <v>188</v>
          </cell>
          <cell r="B114" t="str">
            <v>Financially unqualified with findings on predetermined objectives and/or compliance with laws and regulations</v>
          </cell>
          <cell r="C114" t="str">
            <v>2024/07/31</v>
          </cell>
          <cell r="D114" t="str">
            <v>Unchanged</v>
          </cell>
          <cell r="E114" t="str">
            <v>Financially unqualified with findings on predetermined objectives and/or compliance with laws and regulations</v>
          </cell>
          <cell r="F114"/>
          <cell r="G114"/>
          <cell r="H114" t="str">
            <v>2024/05/31</v>
          </cell>
          <cell r="I114" t="str">
            <v>2024/07/31</v>
          </cell>
          <cell r="J114" t="str">
            <v>Gauteng</v>
          </cell>
          <cell r="K114" t="str">
            <v>Human Settlements</v>
          </cell>
          <cell r="L114" t="str">
            <v>Gauteng Department of Human Settlements</v>
          </cell>
          <cell r="M114" t="str">
            <v>2023/2024</v>
          </cell>
          <cell r="N114" t="str">
            <v>PFMA</v>
          </cell>
          <cell r="O114" t="str">
            <v>Yes</v>
          </cell>
        </row>
        <row r="115">
          <cell r="A115">
            <v>247</v>
          </cell>
          <cell r="B115" t="str">
            <v>Financially unqualified with findings on predetermined objectives and/or compliance with laws and regulations</v>
          </cell>
          <cell r="C115" t="str">
            <v>2024/07/31</v>
          </cell>
          <cell r="D115" t="str">
            <v>Unchanged</v>
          </cell>
          <cell r="E115" t="str">
            <v>Financially unqualified with findings on predetermined objectives and/or compliance with laws and regulations</v>
          </cell>
          <cell r="F115"/>
          <cell r="G115"/>
          <cell r="H115" t="str">
            <v>2024/05/31</v>
          </cell>
          <cell r="I115" t="str">
            <v>2024/07/31</v>
          </cell>
          <cell r="J115" t="str">
            <v>Gauteng</v>
          </cell>
          <cell r="K115" t="str">
            <v>Gauteng Medical Supplies Depot</v>
          </cell>
          <cell r="L115" t="str">
            <v>Gauteng Medical Supplies Depot</v>
          </cell>
          <cell r="M115" t="str">
            <v>2023/2024</v>
          </cell>
          <cell r="N115" t="str">
            <v>PFMA</v>
          </cell>
          <cell r="O115" t="str">
            <v>Yes</v>
          </cell>
        </row>
        <row r="116">
          <cell r="A116">
            <v>248</v>
          </cell>
          <cell r="B116" t="str">
            <v>Financially unqualified with no findings on predetermined objectives or compliance with laws and regulations</v>
          </cell>
          <cell r="C116" t="str">
            <v>2024/07/31</v>
          </cell>
          <cell r="D116" t="str">
            <v>Unchanged</v>
          </cell>
          <cell r="E116" t="str">
            <v>Financially unqualified with no findings on predetermined objectives or compliance with laws and regulations</v>
          </cell>
          <cell r="F116"/>
          <cell r="G116"/>
          <cell r="H116" t="str">
            <v>2024/05/31</v>
          </cell>
          <cell r="I116" t="str">
            <v>2024/07/31</v>
          </cell>
          <cell r="J116" t="str">
            <v>Gauteng</v>
          </cell>
          <cell r="K116" t="str">
            <v>Mindev</v>
          </cell>
          <cell r="L116" t="str">
            <v>Mindev SOC Limited</v>
          </cell>
          <cell r="M116" t="str">
            <v>2023/2024</v>
          </cell>
          <cell r="N116" t="str">
            <v>PFMA</v>
          </cell>
          <cell r="O116" t="str">
            <v>Yes</v>
          </cell>
        </row>
        <row r="117">
          <cell r="A117">
            <v>58</v>
          </cell>
          <cell r="B117" t="str">
            <v>Financially unqualified with no findings on predetermined objectives or compliance with laws and regulations</v>
          </cell>
          <cell r="C117" t="str">
            <v>2024/07/31</v>
          </cell>
          <cell r="D117" t="str">
            <v>Unchanged</v>
          </cell>
          <cell r="E117" t="str">
            <v>Financially unqualified with no findings on predetermined objectives or compliance with laws and regulations</v>
          </cell>
          <cell r="F117"/>
          <cell r="G117"/>
          <cell r="H117" t="str">
            <v>2024/05/31</v>
          </cell>
          <cell r="I117" t="str">
            <v>2024/07/31</v>
          </cell>
          <cell r="J117" t="str">
            <v>Gauteng</v>
          </cell>
          <cell r="K117" t="str">
            <v>Cradle of Humankind World Heritage Site</v>
          </cell>
          <cell r="L117" t="str">
            <v>Cradle of Human Kind World Heritage Site</v>
          </cell>
          <cell r="M117" t="str">
            <v>2023/2024</v>
          </cell>
          <cell r="N117" t="str">
            <v>PFMA</v>
          </cell>
          <cell r="O117" t="str">
            <v>Yes</v>
          </cell>
        </row>
        <row r="118">
          <cell r="A118">
            <v>1204</v>
          </cell>
          <cell r="B118" t="str">
            <v>Financially unqualified with no findings on predetermined objectives or compliance with laws and regulations</v>
          </cell>
          <cell r="C118" t="str">
            <v>2024/07/31</v>
          </cell>
          <cell r="D118" t="str">
            <v>Unchanged</v>
          </cell>
          <cell r="E118" t="str">
            <v>Financially unqualified with no findings on predetermined objectives or compliance with laws and regulations</v>
          </cell>
          <cell r="F118"/>
          <cell r="G118"/>
          <cell r="H118" t="str">
            <v>2024/05/31</v>
          </cell>
          <cell r="I118" t="str">
            <v>2024/07/31</v>
          </cell>
          <cell r="J118" t="str">
            <v>Gauteng</v>
          </cell>
          <cell r="K118" t="str">
            <v>e-Government</v>
          </cell>
          <cell r="L118" t="str">
            <v>Gauteng Department of e-Government</v>
          </cell>
          <cell r="M118" t="str">
            <v>2023/2024</v>
          </cell>
          <cell r="N118" t="str">
            <v>PFMA</v>
          </cell>
          <cell r="O118" t="str">
            <v>Yes</v>
          </cell>
        </row>
        <row r="119">
          <cell r="A119">
            <v>374</v>
          </cell>
          <cell r="B119" t="str">
            <v>Financially unqualified with no findings on predetermined objectives or compliance with laws and regulations</v>
          </cell>
          <cell r="C119" t="str">
            <v>2024/07/31</v>
          </cell>
          <cell r="D119" t="str">
            <v>Unchanged</v>
          </cell>
          <cell r="E119" t="str">
            <v>Financially unqualified with no findings on predetermined objectives or compliance with laws and regulations</v>
          </cell>
          <cell r="F119"/>
          <cell r="G119"/>
          <cell r="H119" t="str">
            <v>2024/05/31</v>
          </cell>
          <cell r="I119" t="str">
            <v>2024/07/31</v>
          </cell>
          <cell r="J119" t="str">
            <v>Gauteng</v>
          </cell>
          <cell r="K119" t="str">
            <v>Provincial Treasury</v>
          </cell>
          <cell r="L119" t="str">
            <v>Gauteng Provincial Treasury</v>
          </cell>
          <cell r="M119" t="str">
            <v>2023/2024</v>
          </cell>
          <cell r="N119" t="str">
            <v>PFMA</v>
          </cell>
          <cell r="O119" t="str">
            <v>Yes</v>
          </cell>
        </row>
        <row r="120">
          <cell r="A120">
            <v>161</v>
          </cell>
          <cell r="B120" t="str">
            <v>Adverse</v>
          </cell>
          <cell r="C120" t="str">
            <v>2024/07/31</v>
          </cell>
          <cell r="D120" t="str">
            <v>Improved</v>
          </cell>
          <cell r="E120" t="str">
            <v>Adverse</v>
          </cell>
          <cell r="F120"/>
          <cell r="G120"/>
          <cell r="H120" t="str">
            <v>2024/05/31</v>
          </cell>
          <cell r="I120" t="str">
            <v>2024/07/31</v>
          </cell>
          <cell r="J120" t="str">
            <v>Gauteng</v>
          </cell>
          <cell r="K120" t="str">
            <v>Gauteng Housing Fund</v>
          </cell>
          <cell r="L120" t="str">
            <v>Gauteng Housing Fund</v>
          </cell>
          <cell r="M120" t="str">
            <v>2023/2024</v>
          </cell>
          <cell r="N120" t="str">
            <v>PFMA</v>
          </cell>
          <cell r="O120" t="str">
            <v>Yes</v>
          </cell>
        </row>
        <row r="121">
          <cell r="A121">
            <v>1304</v>
          </cell>
          <cell r="B121" t="str">
            <v>Qualified</v>
          </cell>
          <cell r="C121" t="str">
            <v>2024/05/31</v>
          </cell>
          <cell r="D121" t="str">
            <v>Unchanged</v>
          </cell>
          <cell r="E121" t="str">
            <v>Disclaimer</v>
          </cell>
          <cell r="F121"/>
          <cell r="G121"/>
          <cell r="H121" t="str">
            <v>2024/03/31</v>
          </cell>
          <cell r="I121" t="str">
            <v>2024/06/30</v>
          </cell>
          <cell r="J121" t="str">
            <v>Gauteng</v>
          </cell>
          <cell r="K121" t="str">
            <v>Central Johannesburg TVET College</v>
          </cell>
          <cell r="L121" t="str">
            <v>Central Johannesburg TVET College</v>
          </cell>
          <cell r="M121" t="str">
            <v>2023/2024</v>
          </cell>
          <cell r="N121" t="str">
            <v>PFMA</v>
          </cell>
          <cell r="O121" t="str">
            <v>Yes</v>
          </cell>
        </row>
        <row r="122">
          <cell r="A122">
            <v>362</v>
          </cell>
          <cell r="B122" t="str">
            <v>Financially unqualified with no findings on predetermined objectives or compliance with laws and regulations</v>
          </cell>
          <cell r="C122" t="str">
            <v>2024/08/31</v>
          </cell>
          <cell r="D122" t="str">
            <v>Unchanged</v>
          </cell>
          <cell r="E122" t="str">
            <v>Financially unqualified with no findings on predetermined objectives or compliance with laws and regulations</v>
          </cell>
          <cell r="F122" t="str">
            <v>AFS submitted late</v>
          </cell>
          <cell r="G122"/>
          <cell r="H122" t="str">
            <v>2024/06/30</v>
          </cell>
          <cell r="I122"/>
          <cell r="J122" t="str">
            <v>Gauteng</v>
          </cell>
          <cell r="K122" t="str">
            <v>Revenue Fund</v>
          </cell>
          <cell r="L122" t="str">
            <v>Gauteng Provincial Revenue Fund</v>
          </cell>
          <cell r="M122" t="str">
            <v>2023/2024</v>
          </cell>
          <cell r="N122" t="str">
            <v>PFMA</v>
          </cell>
          <cell r="O122" t="str">
            <v>Yes</v>
          </cell>
        </row>
        <row r="123">
          <cell r="A123">
            <v>150</v>
          </cell>
          <cell r="B123" t="str">
            <v>Financially unqualified with findings on predetermined objectives and/or compliance with laws and regulations</v>
          </cell>
          <cell r="C123" t="str">
            <v>2024/07/31</v>
          </cell>
          <cell r="D123" t="str">
            <v>Improved</v>
          </cell>
          <cell r="E123" t="str">
            <v>Financially unqualified with no findings on predetermined objectives or compliance with laws and regulations</v>
          </cell>
          <cell r="F123"/>
          <cell r="G123"/>
          <cell r="H123" t="str">
            <v>2024/05/31</v>
          </cell>
          <cell r="I123" t="str">
            <v>2024/07/31</v>
          </cell>
          <cell r="J123" t="str">
            <v>Gauteng</v>
          </cell>
          <cell r="K123" t="str">
            <v>g-FleeT Management</v>
          </cell>
          <cell r="L123" t="str">
            <v>g-FleeT Management</v>
          </cell>
          <cell r="M123" t="str">
            <v>2023/2024</v>
          </cell>
          <cell r="N123" t="str">
            <v>PFMA</v>
          </cell>
          <cell r="O123" t="str">
            <v>Yes</v>
          </cell>
        </row>
        <row r="124">
          <cell r="A124">
            <v>1175</v>
          </cell>
          <cell r="B124"/>
          <cell r="C124"/>
          <cell r="D124"/>
          <cell r="E124"/>
          <cell r="F124"/>
          <cell r="G124"/>
          <cell r="H124"/>
          <cell r="I124"/>
          <cell r="J124" t="str">
            <v>Gauteng</v>
          </cell>
          <cell r="K124" t="str">
            <v>South African Supplier Development Agency</v>
          </cell>
          <cell r="L124" t="str">
            <v>South African Supplier Development Agency (NPC)</v>
          </cell>
          <cell r="M124" t="str">
            <v>2023/2024</v>
          </cell>
          <cell r="N124" t="str">
            <v>PFMA</v>
          </cell>
          <cell r="O124" t="str">
            <v>Yes</v>
          </cell>
        </row>
        <row r="125">
          <cell r="A125">
            <v>1368</v>
          </cell>
          <cell r="B125" t="str">
            <v>Financially unqualified with no findings on predetermined objectives or compliance with laws and regulations</v>
          </cell>
          <cell r="C125" t="str">
            <v>2024/07/31</v>
          </cell>
          <cell r="D125" t="str">
            <v>Unchanged</v>
          </cell>
          <cell r="E125" t="str">
            <v>Financially unqualified with no findings on predetermined objectives or compliance with laws and regulations</v>
          </cell>
          <cell r="F125"/>
          <cell r="G125"/>
          <cell r="H125" t="str">
            <v>2024/05/31</v>
          </cell>
          <cell r="I125" t="str">
            <v>2024/07/31</v>
          </cell>
          <cell r="J125" t="str">
            <v>Gauteng</v>
          </cell>
          <cell r="K125" t="str">
            <v>South African National Energy Development Institute</v>
          </cell>
          <cell r="L125" t="str">
            <v>South African National Energy Development Institute</v>
          </cell>
          <cell r="M125" t="str">
            <v>2023/2024</v>
          </cell>
          <cell r="N125" t="str">
            <v>PFMA</v>
          </cell>
          <cell r="O125" t="str">
            <v>Yes</v>
          </cell>
        </row>
        <row r="126">
          <cell r="A126">
            <v>15</v>
          </cell>
          <cell r="B126" t="str">
            <v>Financially unqualified with findings on predetermined objectives and/or compliance with laws and regulations</v>
          </cell>
          <cell r="C126" t="str">
            <v>2024/07/31</v>
          </cell>
          <cell r="D126" t="str">
            <v>Unchanged</v>
          </cell>
          <cell r="E126" t="str">
            <v>Financially unqualified with findings on predetermined objectives and/or compliance with laws and regulations</v>
          </cell>
          <cell r="F126"/>
          <cell r="G126"/>
          <cell r="H126" t="str">
            <v>2024/05/31</v>
          </cell>
          <cell r="I126" t="str">
            <v>2024/07/31</v>
          </cell>
          <cell r="J126" t="str">
            <v>Gauteng</v>
          </cell>
          <cell r="K126" t="str">
            <v>Agriculture and Rural Development</v>
          </cell>
          <cell r="L126" t="str">
            <v>Gauteng Department of Agriculture and Rural Development</v>
          </cell>
          <cell r="M126" t="str">
            <v>2023/2024</v>
          </cell>
          <cell r="N126" t="str">
            <v>PFMA</v>
          </cell>
          <cell r="O126" t="str">
            <v>Yes</v>
          </cell>
        </row>
        <row r="127">
          <cell r="A127">
            <v>909</v>
          </cell>
          <cell r="B127" t="str">
            <v>Financially unqualified with no findings on predetermined objectives or compliance with laws and regulations</v>
          </cell>
          <cell r="C127" t="str">
            <v>2024/07/31</v>
          </cell>
          <cell r="D127" t="str">
            <v>Unchanged</v>
          </cell>
          <cell r="E127" t="str">
            <v>Financially unqualified with no findings on predetermined objectives or compliance with laws and regulations</v>
          </cell>
          <cell r="F127"/>
          <cell r="G127"/>
          <cell r="H127" t="str">
            <v>2024/05/31</v>
          </cell>
          <cell r="I127" t="str">
            <v>2024/07/31</v>
          </cell>
          <cell r="J127" t="str">
            <v>Gauteng</v>
          </cell>
          <cell r="K127" t="str">
            <v xml:space="preserve">CCE Solutions </v>
          </cell>
          <cell r="L127" t="str">
            <v>CCE Solutions SOC Limited</v>
          </cell>
          <cell r="M127" t="str">
            <v>2023/2024</v>
          </cell>
          <cell r="N127" t="str">
            <v>PFMA</v>
          </cell>
          <cell r="O127" t="str">
            <v>Yes</v>
          </cell>
        </row>
        <row r="128">
          <cell r="A128">
            <v>480</v>
          </cell>
          <cell r="B128" t="str">
            <v>Financially unqualified with findings on predetermined objectives and/or compliance with laws and regulations</v>
          </cell>
          <cell r="C128" t="str">
            <v>2024/07/31</v>
          </cell>
          <cell r="D128" t="str">
            <v>Unchanged</v>
          </cell>
          <cell r="E128" t="str">
            <v>Financially unqualified with findings on predetermined objectives and/or compliance with laws and regulations</v>
          </cell>
          <cell r="F128"/>
          <cell r="G128"/>
          <cell r="H128" t="str">
            <v>2024/05/31</v>
          </cell>
          <cell r="I128" t="str">
            <v>2024/07/31</v>
          </cell>
          <cell r="J128" t="str">
            <v>Gauteng</v>
          </cell>
          <cell r="K128" t="str">
            <v>Sport, Arts, Culture and Recreation</v>
          </cell>
          <cell r="L128" t="str">
            <v>Gauteng Department of Sport, Arts, Culture and Recreation</v>
          </cell>
          <cell r="M128" t="str">
            <v>2023/2024</v>
          </cell>
          <cell r="N128" t="str">
            <v>PFMA</v>
          </cell>
          <cell r="O128" t="str">
            <v>Yes</v>
          </cell>
        </row>
        <row r="129">
          <cell r="A129">
            <v>165</v>
          </cell>
          <cell r="B129" t="str">
            <v>Financially unqualified with findings on predetermined objectives and/or compliance with laws and regulations</v>
          </cell>
          <cell r="C129" t="str">
            <v>2024/07/31</v>
          </cell>
          <cell r="D129" t="str">
            <v>Unchanged</v>
          </cell>
          <cell r="E129" t="str">
            <v>Financially unqualified with findings on predetermined objectives and/or compliance with laws and regulations</v>
          </cell>
          <cell r="F129"/>
          <cell r="G129"/>
          <cell r="H129" t="str">
            <v>2024/05/31</v>
          </cell>
          <cell r="I129" t="str">
            <v>2024/07/31</v>
          </cell>
          <cell r="J129" t="str">
            <v>Gauteng</v>
          </cell>
          <cell r="K129" t="str">
            <v>Gauteng Partnership Fund</v>
          </cell>
          <cell r="L129" t="str">
            <v>Gauteng Partnership Fund</v>
          </cell>
          <cell r="M129" t="str">
            <v>2023/2024</v>
          </cell>
          <cell r="N129" t="str">
            <v>PFMA</v>
          </cell>
          <cell r="O129" t="str">
            <v>Yes</v>
          </cell>
        </row>
        <row r="130">
          <cell r="A130">
            <v>43</v>
          </cell>
          <cell r="B130" t="str">
            <v>Financially unqualified with no findings on predetermined objectives or compliance with laws and regulations</v>
          </cell>
          <cell r="C130" t="str">
            <v>2024/07/31</v>
          </cell>
          <cell r="D130" t="str">
            <v>Unchanged</v>
          </cell>
          <cell r="E130" t="str">
            <v>Financially unqualified with no findings on predetermined objectives or compliance with laws and regulations</v>
          </cell>
          <cell r="F130"/>
          <cell r="G130"/>
          <cell r="H130" t="str">
            <v>2024/05/31</v>
          </cell>
          <cell r="I130" t="str">
            <v>2024/07/31</v>
          </cell>
          <cell r="J130" t="str">
            <v>Gauteng</v>
          </cell>
          <cell r="K130" t="str">
            <v xml:space="preserve">Constitution Hill Development Company </v>
          </cell>
          <cell r="L130" t="str">
            <v>Constitution Hill Development Company SOC Limited</v>
          </cell>
          <cell r="M130" t="str">
            <v>2023/2024</v>
          </cell>
          <cell r="N130" t="str">
            <v>PFMA</v>
          </cell>
          <cell r="O130" t="str">
            <v>Yes</v>
          </cell>
        </row>
        <row r="131">
          <cell r="A131">
            <v>1567</v>
          </cell>
          <cell r="B131" t="str">
            <v>Financially unqualified with findings on predetermined objectives and/or compliance with laws and regulations</v>
          </cell>
          <cell r="C131" t="str">
            <v>2024/07/31</v>
          </cell>
          <cell r="D131" t="str">
            <v>Unchanged</v>
          </cell>
          <cell r="E131" t="str">
            <v>Financially unqualified with findings on predetermined objectives and/or compliance with laws and regulations</v>
          </cell>
          <cell r="F131"/>
          <cell r="G131"/>
          <cell r="H131" t="str">
            <v>2024/05/31</v>
          </cell>
          <cell r="I131" t="str">
            <v>2024/07/31</v>
          </cell>
          <cell r="J131" t="str">
            <v>Gauteng</v>
          </cell>
          <cell r="K131" t="str">
            <v>Transport Authority for Gauteng</v>
          </cell>
          <cell r="L131" t="str">
            <v>Transport Authority for Gauteng</v>
          </cell>
          <cell r="M131" t="str">
            <v>2023/2024</v>
          </cell>
          <cell r="N131" t="str">
            <v>PFMA</v>
          </cell>
          <cell r="O131" t="str">
            <v>Yes</v>
          </cell>
        </row>
        <row r="132">
          <cell r="A132">
            <v>189</v>
          </cell>
          <cell r="B132" t="str">
            <v>Financially unqualified with no findings on predetermined objectives or compliance with laws and regulations</v>
          </cell>
          <cell r="C132" t="str">
            <v>2024/07/31</v>
          </cell>
          <cell r="D132" t="str">
            <v>Unchanged</v>
          </cell>
          <cell r="E132" t="str">
            <v>Financially unqualified with no findings on predetermined objectives or compliance with laws and regulations</v>
          </cell>
          <cell r="F132"/>
          <cell r="G132"/>
          <cell r="H132" t="str">
            <v>2024/03/31</v>
          </cell>
          <cell r="I132" t="str">
            <v>2024/07/31</v>
          </cell>
          <cell r="J132" t="str">
            <v>KwaZulu-Natal</v>
          </cell>
          <cell r="K132" t="str">
            <v>KZN Housing Fund</v>
          </cell>
          <cell r="L132" t="str">
            <v>Housing Fund - KZN</v>
          </cell>
          <cell r="M132" t="str">
            <v>2023/2024</v>
          </cell>
          <cell r="N132" t="str">
            <v>PFMA</v>
          </cell>
          <cell r="O132" t="str">
            <v>Yes</v>
          </cell>
        </row>
        <row r="133">
          <cell r="A133">
            <v>1317</v>
          </cell>
          <cell r="B133" t="str">
            <v>Financially unqualified with findings on predetermined objectives and/or compliance with laws and regulations</v>
          </cell>
          <cell r="C133" t="str">
            <v>2024/05/31</v>
          </cell>
          <cell r="D133" t="str">
            <v>Unchanged</v>
          </cell>
          <cell r="E133" t="str">
            <v>Financially unqualified with findings on predetermined objectives and/or compliance with laws and regulations</v>
          </cell>
          <cell r="F133"/>
          <cell r="G133"/>
          <cell r="H133" t="str">
            <v>2024/03/31</v>
          </cell>
          <cell r="I133" t="str">
            <v>2024/05/31</v>
          </cell>
          <cell r="J133" t="str">
            <v>KwaZulu-Natal</v>
          </cell>
          <cell r="K133" t="str">
            <v>Mthashana TVET College</v>
          </cell>
          <cell r="L133" t="str">
            <v>Mthashana TVET College</v>
          </cell>
          <cell r="M133" t="str">
            <v>2023/2024</v>
          </cell>
          <cell r="N133" t="str">
            <v>PFMA</v>
          </cell>
          <cell r="O133" t="str">
            <v>Yes</v>
          </cell>
        </row>
        <row r="134">
          <cell r="A134">
            <v>178</v>
          </cell>
          <cell r="B134" t="str">
            <v>Financially unqualified with findings on predetermined objectives and/or compliance with laws and regulations</v>
          </cell>
          <cell r="C134" t="str">
            <v>2024/07/31</v>
          </cell>
          <cell r="D134" t="str">
            <v>Unchanged</v>
          </cell>
          <cell r="E134" t="str">
            <v>Financially unqualified with findings on predetermined objectives and/or compliance with laws and regulations</v>
          </cell>
          <cell r="F134"/>
          <cell r="G134"/>
          <cell r="H134" t="str">
            <v>2024/05/31</v>
          </cell>
          <cell r="I134" t="str">
            <v>2024/07/31</v>
          </cell>
          <cell r="J134" t="str">
            <v>KwaZulu-Natal</v>
          </cell>
          <cell r="K134" t="str">
            <v>Health</v>
          </cell>
          <cell r="L134" t="str">
            <v>Health - KZN</v>
          </cell>
          <cell r="M134" t="str">
            <v>2023/2024</v>
          </cell>
          <cell r="N134" t="str">
            <v>PFMA</v>
          </cell>
          <cell r="O134" t="str">
            <v>Yes</v>
          </cell>
        </row>
        <row r="135">
          <cell r="A135">
            <v>1066</v>
          </cell>
          <cell r="B135" t="str">
            <v>Financially unqualified with findings on predetermined objectives and/or compliance with laws and regulations</v>
          </cell>
          <cell r="C135" t="str">
            <v>2024/10/31</v>
          </cell>
          <cell r="D135"/>
          <cell r="E135"/>
          <cell r="F135" t="str">
            <v>Other</v>
          </cell>
          <cell r="G135" t="str">
            <v>AFS submission not yet due</v>
          </cell>
          <cell r="H135" t="str">
            <v>2024/08/31</v>
          </cell>
          <cell r="I135"/>
          <cell r="J135" t="str">
            <v>KwaZulu-Natal</v>
          </cell>
          <cell r="K135" t="str">
            <v>uMngeni-uThukela Water Board</v>
          </cell>
          <cell r="L135" t="str">
            <v>uMngeni-uThukela Water</v>
          </cell>
          <cell r="M135" t="str">
            <v>2023/2024</v>
          </cell>
          <cell r="N135" t="str">
            <v>PFMA</v>
          </cell>
          <cell r="O135" t="str">
            <v>Yes</v>
          </cell>
        </row>
        <row r="136">
          <cell r="A136">
            <v>210</v>
          </cell>
          <cell r="B136" t="str">
            <v>Financially unqualified with findings on predetermined objectives and/or compliance with laws and regulations</v>
          </cell>
          <cell r="C136" t="str">
            <v>2024/07/31</v>
          </cell>
          <cell r="D136" t="str">
            <v>Unchanged</v>
          </cell>
          <cell r="E136" t="str">
            <v>Financially unqualified with findings on predetermined objectives and/or compliance with laws and regulations</v>
          </cell>
          <cell r="F136"/>
          <cell r="G136"/>
          <cell r="H136" t="str">
            <v>2024/05/31</v>
          </cell>
          <cell r="I136" t="str">
            <v>2024/07/31</v>
          </cell>
          <cell r="J136" t="str">
            <v>KwaZulu-Natal</v>
          </cell>
          <cell r="K136" t="str">
            <v>Ithala Limited</v>
          </cell>
          <cell r="L136" t="str">
            <v>Ithala Ltd</v>
          </cell>
          <cell r="M136" t="str">
            <v>2023/2024</v>
          </cell>
          <cell r="N136" t="str">
            <v>PFMA</v>
          </cell>
          <cell r="O136" t="str">
            <v>Yes</v>
          </cell>
        </row>
        <row r="137">
          <cell r="A137">
            <v>1313</v>
          </cell>
          <cell r="B137" t="str">
            <v>Financially unqualified with findings on predetermined objectives and/or compliance with laws and regulations</v>
          </cell>
          <cell r="C137" t="str">
            <v>2024/05/31</v>
          </cell>
          <cell r="D137" t="str">
            <v>Unchanged</v>
          </cell>
          <cell r="E137" t="str">
            <v>Financially unqualified with findings on predetermined objectives and/or compliance with laws and regulations</v>
          </cell>
          <cell r="F137"/>
          <cell r="G137"/>
          <cell r="H137" t="str">
            <v>2024/03/31</v>
          </cell>
          <cell r="I137" t="str">
            <v>2024/05/31</v>
          </cell>
          <cell r="J137" t="str">
            <v>KwaZulu-Natal</v>
          </cell>
          <cell r="K137" t="str">
            <v>Elangeni TVET College</v>
          </cell>
          <cell r="L137" t="str">
            <v>Elangeni TVET College</v>
          </cell>
          <cell r="M137" t="str">
            <v>2023/2024</v>
          </cell>
          <cell r="N137" t="str">
            <v>PFMA</v>
          </cell>
          <cell r="O137" t="str">
            <v>Yes</v>
          </cell>
        </row>
        <row r="138">
          <cell r="A138">
            <v>363</v>
          </cell>
          <cell r="B138" t="str">
            <v>Financially unqualified with no findings on predetermined objectives or compliance with laws and regulations</v>
          </cell>
          <cell r="C138" t="str">
            <v>2024/12/31</v>
          </cell>
          <cell r="D138"/>
          <cell r="E138"/>
          <cell r="F138" t="str">
            <v>Other</v>
          </cell>
          <cell r="G138" t="str">
            <v>consols of departments, entities and revenue fund is due after 31 July once all havee signed off and consolidations can occur</v>
          </cell>
          <cell r="H138" t="str">
            <v>2024/09/30</v>
          </cell>
          <cell r="I138"/>
          <cell r="J138" t="str">
            <v>KwaZulu-Natal</v>
          </cell>
          <cell r="K138" t="str">
            <v>Revenue Fund</v>
          </cell>
          <cell r="L138" t="str">
            <v>Provincial Revenue Fund - KZN</v>
          </cell>
          <cell r="M138" t="str">
            <v>2023/2024</v>
          </cell>
          <cell r="N138" t="str">
            <v>PFMA</v>
          </cell>
          <cell r="O138" t="str">
            <v>Yes</v>
          </cell>
        </row>
        <row r="139">
          <cell r="A139">
            <v>1475</v>
          </cell>
          <cell r="B139" t="str">
            <v>Disclaimer</v>
          </cell>
          <cell r="C139">
            <v>45576</v>
          </cell>
          <cell r="D139"/>
          <cell r="E139"/>
          <cell r="F139" t="str">
            <v>AFS submitted late</v>
          </cell>
          <cell r="G139"/>
          <cell r="H139" t="str">
            <v>2024/08/06</v>
          </cell>
          <cell r="I139"/>
          <cell r="J139" t="str">
            <v>KwaZulu-Natal</v>
          </cell>
          <cell r="K139" t="str">
            <v>Ingonyama Trust</v>
          </cell>
          <cell r="L139" t="str">
            <v>Ingonyama Trust</v>
          </cell>
          <cell r="M139" t="str">
            <v>2023/2024</v>
          </cell>
          <cell r="N139" t="str">
            <v>PFMA</v>
          </cell>
          <cell r="O139" t="str">
            <v>Yes</v>
          </cell>
        </row>
        <row r="140">
          <cell r="A140">
            <v>500</v>
          </cell>
          <cell r="B140" t="str">
            <v>Financially unqualified with findings on predetermined objectives and/or compliance with laws and regulations</v>
          </cell>
          <cell r="C140" t="str">
            <v>2024/07/31</v>
          </cell>
          <cell r="D140" t="str">
            <v>Unchanged</v>
          </cell>
          <cell r="E140" t="str">
            <v>Financially unqualified with no findings on predetermined objectives or compliance with laws and regulations</v>
          </cell>
          <cell r="F140"/>
          <cell r="G140"/>
          <cell r="H140" t="str">
            <v>2024/05/31</v>
          </cell>
          <cell r="I140" t="str">
            <v>2024/07/30</v>
          </cell>
          <cell r="J140" t="str">
            <v>KwaZulu-Natal</v>
          </cell>
          <cell r="K140" t="str">
            <v>The Playhouse Company</v>
          </cell>
          <cell r="L140" t="str">
            <v>The Playhouse Company</v>
          </cell>
          <cell r="M140" t="str">
            <v>2023/2024</v>
          </cell>
          <cell r="N140" t="str">
            <v>PFMA</v>
          </cell>
          <cell r="O140" t="str">
            <v>Yes</v>
          </cell>
        </row>
        <row r="141">
          <cell r="A141">
            <v>261</v>
          </cell>
          <cell r="B141" t="str">
            <v>Financially unqualified with no findings on predetermined objectives or compliance with laws and regulations</v>
          </cell>
          <cell r="C141" t="str">
            <v>2024/09/30</v>
          </cell>
          <cell r="D141"/>
          <cell r="E141"/>
          <cell r="F141" t="str">
            <v>Other</v>
          </cell>
          <cell r="G141" t="str">
            <v>No legislated date for submission of AFS</v>
          </cell>
          <cell r="H141" t="str">
            <v>2024/07/31</v>
          </cell>
          <cell r="I141"/>
          <cell r="J141" t="str">
            <v>KwaZulu-Natal</v>
          </cell>
          <cell r="K141" t="str">
            <v>Natal Joint Municipal Pension Fund (Provident)</v>
          </cell>
          <cell r="L141" t="str">
            <v>Natal Joint Municipal Pension Fund: Provident</v>
          </cell>
          <cell r="M141" t="str">
            <v>2023/2024</v>
          </cell>
          <cell r="N141" t="str">
            <v>PFMA</v>
          </cell>
          <cell r="O141" t="str">
            <v>Yes</v>
          </cell>
        </row>
        <row r="142">
          <cell r="A142">
            <v>1155</v>
          </cell>
          <cell r="B142"/>
          <cell r="C142"/>
          <cell r="D142"/>
          <cell r="E142"/>
          <cell r="F142"/>
          <cell r="G142"/>
          <cell r="H142"/>
          <cell r="I142"/>
          <cell r="J142" t="str">
            <v>KwaZulu-Natal</v>
          </cell>
          <cell r="K142" t="str">
            <v>Sundumbili Plaza</v>
          </cell>
          <cell r="L142" t="str">
            <v>Sundumbili Plaza</v>
          </cell>
          <cell r="M142" t="str">
            <v>2023/2024</v>
          </cell>
          <cell r="N142" t="str">
            <v>PFMA</v>
          </cell>
          <cell r="O142" t="str">
            <v>No</v>
          </cell>
        </row>
        <row r="143">
          <cell r="A143">
            <v>99</v>
          </cell>
          <cell r="B143" t="str">
            <v>Financially unqualified with no findings on predetermined objectives or compliance with laws and regulations</v>
          </cell>
          <cell r="C143" t="str">
            <v>2024/07/31</v>
          </cell>
          <cell r="D143" t="str">
            <v>Unchanged</v>
          </cell>
          <cell r="E143" t="str">
            <v>Financially unqualified with no findings on predetermined objectives or compliance with laws and regulations</v>
          </cell>
          <cell r="F143"/>
          <cell r="G143"/>
          <cell r="H143" t="str">
            <v>2024/05/31</v>
          </cell>
          <cell r="I143" t="str">
            <v>2024/07/31</v>
          </cell>
          <cell r="J143" t="str">
            <v>KwaZulu-Natal</v>
          </cell>
          <cell r="K143" t="str">
            <v>Dube TradePort Corporation</v>
          </cell>
          <cell r="L143" t="str">
            <v>Dube TradePort Corporation (DTPC)</v>
          </cell>
          <cell r="M143" t="str">
            <v>2023/2024</v>
          </cell>
          <cell r="N143" t="str">
            <v>PFMA</v>
          </cell>
          <cell r="O143" t="str">
            <v>Yes</v>
          </cell>
        </row>
        <row r="144">
          <cell r="A144">
            <v>530</v>
          </cell>
          <cell r="B144" t="str">
            <v>Financially unqualified with no findings on predetermined objectives or compliance with laws and regulations</v>
          </cell>
          <cell r="C144" t="str">
            <v>2024/07/31</v>
          </cell>
          <cell r="D144" t="str">
            <v>Improved</v>
          </cell>
          <cell r="E144" t="str">
            <v>Financially unqualified with no findings on predetermined objectives or compliance with laws and regulations</v>
          </cell>
          <cell r="F144"/>
          <cell r="G144"/>
          <cell r="H144" t="str">
            <v>2024/05/31</v>
          </cell>
          <cell r="I144" t="str">
            <v>2024/07/30</v>
          </cell>
          <cell r="J144" t="str">
            <v>KwaZulu-Natal</v>
          </cell>
          <cell r="K144" t="str">
            <v>uMsunduzi/Voortrekker Museum</v>
          </cell>
          <cell r="L144" t="str">
            <v>Msunduzi / Voortrekker Museum: Pietermaritzburg</v>
          </cell>
          <cell r="M144" t="str">
            <v>2023/2024</v>
          </cell>
          <cell r="N144" t="str">
            <v>PFMA</v>
          </cell>
          <cell r="O144" t="str">
            <v>Yes</v>
          </cell>
        </row>
        <row r="145">
          <cell r="A145">
            <v>1432</v>
          </cell>
          <cell r="B145" t="str">
            <v>Financially unqualified with no findings on predetermined objectives or compliance with laws and regulations</v>
          </cell>
          <cell r="C145" t="str">
            <v>2024/07/31</v>
          </cell>
          <cell r="D145" t="str">
            <v>Unchanged</v>
          </cell>
          <cell r="E145" t="str">
            <v>Financially unqualified with no findings on predetermined objectives or compliance with laws and regulations</v>
          </cell>
          <cell r="F145"/>
          <cell r="G145"/>
          <cell r="H145" t="str">
            <v>2024/05/31</v>
          </cell>
          <cell r="I145" t="str">
            <v>2024/07/31</v>
          </cell>
          <cell r="J145" t="str">
            <v>KwaZulu-Natal</v>
          </cell>
          <cell r="K145" t="str">
            <v>KZN Growth Fund Trust</v>
          </cell>
          <cell r="L145" t="str">
            <v>KZN Growth Fund Trust</v>
          </cell>
          <cell r="M145" t="str">
            <v>2023/2024</v>
          </cell>
          <cell r="N145" t="str">
            <v>PFMA</v>
          </cell>
          <cell r="O145" t="str">
            <v>Yes</v>
          </cell>
        </row>
        <row r="146">
          <cell r="A146">
            <v>986</v>
          </cell>
          <cell r="B146" t="str">
            <v>Financially unqualified with no findings on predetermined objectives or compliance with laws and regulations</v>
          </cell>
          <cell r="C146" t="str">
            <v>2024/07/31</v>
          </cell>
          <cell r="D146" t="str">
            <v>Unchanged</v>
          </cell>
          <cell r="E146" t="str">
            <v>Financially unqualified with no findings on predetermined objectives or compliance with laws and regulations</v>
          </cell>
          <cell r="F146"/>
          <cell r="G146"/>
          <cell r="H146" t="str">
            <v>2024/05/31</v>
          </cell>
          <cell r="I146" t="str">
            <v>2024/07/31</v>
          </cell>
          <cell r="J146" t="str">
            <v>KwaZulu-Natal</v>
          </cell>
          <cell r="K146" t="str">
            <v>KwaZulu-Natal Liquor Authority</v>
          </cell>
          <cell r="L146" t="str">
            <v>KZN Liquor Authority</v>
          </cell>
          <cell r="M146" t="str">
            <v>2023/2024</v>
          </cell>
          <cell r="N146" t="str">
            <v>PFMA</v>
          </cell>
          <cell r="O146" t="str">
            <v>Yes</v>
          </cell>
        </row>
        <row r="147">
          <cell r="A147">
            <v>1320</v>
          </cell>
          <cell r="B147" t="str">
            <v>Financially unqualified with no findings on predetermined objectives or compliance with laws and regulations</v>
          </cell>
          <cell r="C147" t="str">
            <v>2024/05/31</v>
          </cell>
          <cell r="D147" t="str">
            <v>Unchanged</v>
          </cell>
          <cell r="E147" t="str">
            <v>Financially unqualified with no findings on predetermined objectives or compliance with laws and regulations</v>
          </cell>
          <cell r="F147"/>
          <cell r="G147"/>
          <cell r="H147" t="str">
            <v>2024/03/31</v>
          </cell>
          <cell r="I147" t="str">
            <v>2024/05/31</v>
          </cell>
          <cell r="J147" t="str">
            <v>KwaZulu-Natal</v>
          </cell>
          <cell r="K147" t="str">
            <v>Umgungundlovu TVET College</v>
          </cell>
          <cell r="L147" t="str">
            <v>Umgungundlovu TVET College</v>
          </cell>
          <cell r="M147" t="str">
            <v>2023/2024</v>
          </cell>
          <cell r="N147" t="str">
            <v>PFMA</v>
          </cell>
          <cell r="O147" t="str">
            <v>Yes</v>
          </cell>
        </row>
        <row r="148">
          <cell r="A148">
            <v>1529</v>
          </cell>
          <cell r="B148" t="str">
            <v>Financially unqualified with no findings on predetermined objectives or compliance with laws and regulations</v>
          </cell>
          <cell r="C148" t="str">
            <v>2024/10/31</v>
          </cell>
          <cell r="D148"/>
          <cell r="E148"/>
          <cell r="F148" t="str">
            <v>Other</v>
          </cell>
          <cell r="G148" t="str">
            <v>AFS submission not yet due</v>
          </cell>
          <cell r="H148" t="str">
            <v>2024/08/31</v>
          </cell>
          <cell r="I148"/>
          <cell r="J148" t="str">
            <v>KwaZulu-Natal</v>
          </cell>
          <cell r="K148" t="str">
            <v>Umgeni Water Services</v>
          </cell>
          <cell r="L148" t="str">
            <v>Umgeni Water Services Soc Ltd</v>
          </cell>
          <cell r="M148" t="str">
            <v>2023/2024</v>
          </cell>
          <cell r="N148" t="str">
            <v>PFMA</v>
          </cell>
          <cell r="O148" t="str">
            <v>Yes</v>
          </cell>
        </row>
        <row r="149">
          <cell r="A149">
            <v>460</v>
          </cell>
          <cell r="B149" t="str">
            <v>Financially unqualified with no findings on predetermined objectives or compliance with laws and regulations</v>
          </cell>
          <cell r="C149" t="str">
            <v>2024/07/31</v>
          </cell>
          <cell r="D149" t="str">
            <v>Unchanged</v>
          </cell>
          <cell r="E149" t="str">
            <v>Financially unqualified with findings on predetermined objectives and/or compliance with laws and regulations</v>
          </cell>
          <cell r="F149"/>
          <cell r="G149"/>
          <cell r="H149" t="str">
            <v>2024/05/31</v>
          </cell>
          <cell r="I149" t="str">
            <v>2024/07/30</v>
          </cell>
          <cell r="J149" t="str">
            <v>KwaZulu-Natal</v>
          </cell>
          <cell r="K149" t="str">
            <v>Social Development</v>
          </cell>
          <cell r="L149" t="str">
            <v>Social Development - KZN</v>
          </cell>
          <cell r="M149" t="str">
            <v>2023/2024</v>
          </cell>
          <cell r="N149" t="str">
            <v>PFMA</v>
          </cell>
          <cell r="O149" t="str">
            <v>Yes</v>
          </cell>
        </row>
        <row r="150">
          <cell r="A150">
            <v>1316</v>
          </cell>
          <cell r="B150" t="str">
            <v>Qualified</v>
          </cell>
          <cell r="C150" t="str">
            <v>2024/05/31</v>
          </cell>
          <cell r="D150" t="str">
            <v>Unchanged</v>
          </cell>
          <cell r="E150" t="str">
            <v>Qualified</v>
          </cell>
          <cell r="F150"/>
          <cell r="G150"/>
          <cell r="H150" t="str">
            <v>2024/03/31</v>
          </cell>
          <cell r="I150" t="str">
            <v>2024/06/07</v>
          </cell>
          <cell r="J150" t="str">
            <v>KwaZulu-Natal</v>
          </cell>
          <cell r="K150" t="str">
            <v>Mnambithi TVET College</v>
          </cell>
          <cell r="L150" t="str">
            <v>Mnambithi TVET College</v>
          </cell>
          <cell r="M150" t="str">
            <v>2023/2024</v>
          </cell>
          <cell r="N150" t="str">
            <v>PFMA</v>
          </cell>
          <cell r="O150" t="str">
            <v>Yes</v>
          </cell>
        </row>
        <row r="151">
          <cell r="A151">
            <v>375</v>
          </cell>
          <cell r="B151" t="str">
            <v>Financially unqualified with no findings on predetermined objectives or compliance with laws and regulations</v>
          </cell>
          <cell r="C151" t="str">
            <v>2024/07/31</v>
          </cell>
          <cell r="D151" t="str">
            <v>Unchanged</v>
          </cell>
          <cell r="E151" t="str">
            <v>Financially unqualified with no findings on predetermined objectives or compliance with laws and regulations</v>
          </cell>
          <cell r="F151"/>
          <cell r="G151"/>
          <cell r="H151" t="str">
            <v>2024/05/31</v>
          </cell>
          <cell r="I151" t="str">
            <v>2024/07/30</v>
          </cell>
          <cell r="J151" t="str">
            <v>KwaZulu-Natal</v>
          </cell>
          <cell r="K151" t="str">
            <v>Provincial Treasury</v>
          </cell>
          <cell r="L151" t="str">
            <v>KZNPA: Finance (Provincial Treasury)</v>
          </cell>
          <cell r="M151" t="str">
            <v>2023/2024</v>
          </cell>
          <cell r="N151" t="str">
            <v>PFMA</v>
          </cell>
          <cell r="O151" t="str">
            <v>Yes</v>
          </cell>
        </row>
        <row r="152">
          <cell r="A152">
            <v>394</v>
          </cell>
          <cell r="B152" t="str">
            <v>Financially unqualified with findings on predetermined objectives and/or compliance with laws and regulations</v>
          </cell>
          <cell r="C152" t="str">
            <v>2024/12/31</v>
          </cell>
          <cell r="D152"/>
          <cell r="E152"/>
          <cell r="F152" t="str">
            <v>Other</v>
          </cell>
          <cell r="G152" t="str">
            <v>consols of departments, entities and revenue fund is due after 31 July once all havee signed off and consolidations can occur</v>
          </cell>
          <cell r="H152" t="str">
            <v>2024/09/30</v>
          </cell>
          <cell r="I152"/>
          <cell r="J152" t="str">
            <v>KwaZulu-Natal</v>
          </cell>
          <cell r="K152" t="str">
            <v>Consolidation of Prov PE</v>
          </cell>
          <cell r="L152" t="str">
            <v>Provincial Treasury (Consolidation of Prov PE) - KZN</v>
          </cell>
          <cell r="M152" t="str">
            <v>2023/2024</v>
          </cell>
          <cell r="N152" t="str">
            <v>PFMA</v>
          </cell>
          <cell r="O152" t="str">
            <v>Yes</v>
          </cell>
        </row>
        <row r="153">
          <cell r="A153">
            <v>235</v>
          </cell>
          <cell r="B153" t="str">
            <v>Financially unqualified with no findings on predetermined objectives or compliance with laws and regulations</v>
          </cell>
          <cell r="C153" t="str">
            <v>2024/07/31</v>
          </cell>
          <cell r="D153" t="str">
            <v>Unchanged</v>
          </cell>
          <cell r="E153" t="str">
            <v>Financially unqualified with no findings on predetermined objectives or compliance with laws and regulations</v>
          </cell>
          <cell r="F153"/>
          <cell r="G153"/>
          <cell r="H153" t="str">
            <v>2024/05/31</v>
          </cell>
          <cell r="I153" t="str">
            <v>2024/07/31</v>
          </cell>
          <cell r="J153" t="str">
            <v>KwaZulu-Natal</v>
          </cell>
          <cell r="K153" t="str">
            <v>Co-operative Governance and Traditional Affairs</v>
          </cell>
          <cell r="L153" t="str">
            <v>Co-operative Governance &amp; Traditional Affairs KZN (COGTA)</v>
          </cell>
          <cell r="M153" t="str">
            <v>2023/2024</v>
          </cell>
          <cell r="N153" t="str">
            <v>PFMA</v>
          </cell>
          <cell r="O153" t="str">
            <v>Yes</v>
          </cell>
        </row>
        <row r="154">
          <cell r="A154">
            <v>106</v>
          </cell>
          <cell r="B154" t="str">
            <v>Financially unqualified with no findings on predetermined objectives or compliance with laws and regulations</v>
          </cell>
          <cell r="C154" t="str">
            <v>2024/07/31</v>
          </cell>
          <cell r="D154" t="str">
            <v>Unchanged</v>
          </cell>
          <cell r="E154" t="str">
            <v>Financially unqualified with no findings on predetermined objectives or compliance with laws and regulations</v>
          </cell>
          <cell r="F154"/>
          <cell r="G154"/>
          <cell r="H154" t="str">
            <v>2024/05/31</v>
          </cell>
          <cell r="I154" t="str">
            <v>2024/07/31</v>
          </cell>
          <cell r="J154" t="str">
            <v>KwaZulu-Natal</v>
          </cell>
          <cell r="K154" t="str">
            <v>Economic Development, Environmental Affairs and Tourism</v>
          </cell>
          <cell r="L154" t="str">
            <v>Economic Development, Environmental Affairs and Tourism - KZN</v>
          </cell>
          <cell r="M154" t="str">
            <v>2023/2024</v>
          </cell>
          <cell r="N154" t="str">
            <v>PFMA</v>
          </cell>
          <cell r="O154" t="str">
            <v>Yes</v>
          </cell>
        </row>
        <row r="155">
          <cell r="A155">
            <v>1152</v>
          </cell>
          <cell r="B155"/>
          <cell r="C155"/>
          <cell r="D155" t="str">
            <v>Unchanged</v>
          </cell>
          <cell r="E155" t="str">
            <v>Financially unqualified with no findings on predetermined objectives or compliance with laws and regulations</v>
          </cell>
          <cell r="F155"/>
          <cell r="G155"/>
          <cell r="H155"/>
          <cell r="I155" t="str">
            <v>2024/07/27</v>
          </cell>
          <cell r="J155" t="str">
            <v>KwaZulu-Natal</v>
          </cell>
          <cell r="K155" t="str">
            <v>Durban Wharfside Trust</v>
          </cell>
          <cell r="L155" t="str">
            <v>Durban Wharfside Trust</v>
          </cell>
          <cell r="M155" t="str">
            <v>2023/2024</v>
          </cell>
          <cell r="N155" t="str">
            <v>PFMA</v>
          </cell>
          <cell r="O155" t="str">
            <v>No</v>
          </cell>
        </row>
        <row r="156">
          <cell r="A156">
            <v>542</v>
          </cell>
          <cell r="B156" t="str">
            <v>Financially unqualified with findings on predetermined objectives and/or compliance with laws and regulations</v>
          </cell>
          <cell r="C156" t="str">
            <v>2024/07/31</v>
          </cell>
          <cell r="D156" t="str">
            <v>Unchanged</v>
          </cell>
          <cell r="E156" t="str">
            <v>Financially unqualified with findings on predetermined objectives and/or compliance with laws and regulations</v>
          </cell>
          <cell r="F156"/>
          <cell r="G156"/>
          <cell r="H156" t="str">
            <v>2024/05/31</v>
          </cell>
          <cell r="I156" t="str">
            <v>2024/07/31</v>
          </cell>
          <cell r="J156" t="str">
            <v>KwaZulu-Natal</v>
          </cell>
          <cell r="K156" t="str">
            <v>Public Works</v>
          </cell>
          <cell r="L156" t="str">
            <v>Public Works - KZN</v>
          </cell>
          <cell r="M156" t="str">
            <v>2023/2024</v>
          </cell>
          <cell r="N156" t="str">
            <v>PFMA</v>
          </cell>
          <cell r="O156" t="str">
            <v>Yes</v>
          </cell>
        </row>
        <row r="157">
          <cell r="A157">
            <v>264</v>
          </cell>
          <cell r="B157" t="str">
            <v>Financially unqualified with no findings on predetermined objectives or compliance with laws and regulations</v>
          </cell>
          <cell r="C157" t="str">
            <v>2024/07/31</v>
          </cell>
          <cell r="D157" t="str">
            <v>Unchanged</v>
          </cell>
          <cell r="E157" t="str">
            <v>Financially unqualified with no findings on predetermined objectives or compliance with laws and regulations</v>
          </cell>
          <cell r="F157"/>
          <cell r="G157"/>
          <cell r="H157" t="str">
            <v>2024/05/31</v>
          </cell>
          <cell r="I157" t="str">
            <v>2024/07/31</v>
          </cell>
          <cell r="J157" t="str">
            <v>KwaZulu-Natal</v>
          </cell>
          <cell r="K157" t="str">
            <v>KwaZulu-Natal Museum</v>
          </cell>
          <cell r="L157" t="str">
            <v>KwaZulu-Natal Museum: Pietermaritzburg</v>
          </cell>
          <cell r="M157" t="str">
            <v>2023/2024</v>
          </cell>
          <cell r="N157" t="str">
            <v>PFMA</v>
          </cell>
          <cell r="O157" t="str">
            <v>Yes</v>
          </cell>
        </row>
        <row r="158">
          <cell r="A158">
            <v>1496</v>
          </cell>
          <cell r="B158" t="str">
            <v>Financially unqualified with no findings on predetermined objectives or compliance with laws and regulations</v>
          </cell>
          <cell r="C158" t="str">
            <v>2024/07/31</v>
          </cell>
          <cell r="D158" t="str">
            <v>Unchanged</v>
          </cell>
          <cell r="E158" t="str">
            <v>Financially unqualified with no findings on predetermined objectives or compliance with laws and regulations</v>
          </cell>
          <cell r="F158"/>
          <cell r="G158"/>
          <cell r="H158" t="str">
            <v>2024/05/31</v>
          </cell>
          <cell r="I158" t="str">
            <v>2024/07/31</v>
          </cell>
          <cell r="J158" t="str">
            <v>KwaZulu-Natal</v>
          </cell>
          <cell r="K158" t="str">
            <v>Horse Racing and Betting Transformation Fund</v>
          </cell>
          <cell r="L158" t="str">
            <v>Horse Racing &amp; Betting Transformation Fund</v>
          </cell>
          <cell r="M158" t="str">
            <v>2023/2024</v>
          </cell>
          <cell r="N158" t="str">
            <v>PFMA</v>
          </cell>
          <cell r="O158" t="str">
            <v>Yes</v>
          </cell>
        </row>
        <row r="159">
          <cell r="A159">
            <v>209</v>
          </cell>
          <cell r="B159" t="str">
            <v>Financially unqualified with no findings on predetermined objectives or compliance with laws and regulations</v>
          </cell>
          <cell r="C159" t="str">
            <v>2024/07/31</v>
          </cell>
          <cell r="D159" t="str">
            <v>Improved</v>
          </cell>
          <cell r="E159" t="str">
            <v>Financially unqualified with no findings on predetermined objectives or compliance with laws and regulations</v>
          </cell>
          <cell r="F159"/>
          <cell r="G159"/>
          <cell r="H159" t="str">
            <v>2024/05/31</v>
          </cell>
          <cell r="I159" t="str">
            <v>2024/07/31</v>
          </cell>
          <cell r="J159" t="str">
            <v>KwaZulu-Natal</v>
          </cell>
          <cell r="K159" t="str">
            <v>Ithala Development Finance Corporation</v>
          </cell>
          <cell r="L159" t="str">
            <v>Ithala Development Finance Corporation Ltd</v>
          </cell>
          <cell r="M159" t="str">
            <v>2023/2024</v>
          </cell>
          <cell r="N159" t="str">
            <v>PFMA</v>
          </cell>
          <cell r="O159" t="str">
            <v>Yes</v>
          </cell>
        </row>
        <row r="160">
          <cell r="A160">
            <v>1312</v>
          </cell>
          <cell r="B160" t="str">
            <v>Disclaimer</v>
          </cell>
          <cell r="C160" t="str">
            <v>2025/03/31</v>
          </cell>
          <cell r="D160"/>
          <cell r="E160"/>
          <cell r="F160" t="str">
            <v>AFS outstanding</v>
          </cell>
          <cell r="G160"/>
          <cell r="H160" t="str">
            <v>2025/01/31</v>
          </cell>
          <cell r="I160"/>
          <cell r="J160" t="str">
            <v>KwaZulu-Natal</v>
          </cell>
          <cell r="K160" t="str">
            <v>Coastal TVET College</v>
          </cell>
          <cell r="L160" t="str">
            <v>Coastal TVET College</v>
          </cell>
          <cell r="M160" t="str">
            <v>2023/2024</v>
          </cell>
          <cell r="N160" t="str">
            <v>PFMA</v>
          </cell>
          <cell r="O160" t="str">
            <v>Yes</v>
          </cell>
        </row>
        <row r="161">
          <cell r="A161">
            <v>16</v>
          </cell>
          <cell r="B161" t="str">
            <v>Financially unqualified with no findings on predetermined objectives or compliance with laws and regulations</v>
          </cell>
          <cell r="C161" t="str">
            <v>2024/07/31</v>
          </cell>
          <cell r="D161" t="str">
            <v>Improved</v>
          </cell>
          <cell r="E161" t="str">
            <v>Financially unqualified with no findings on predetermined objectives or compliance with laws and regulations</v>
          </cell>
          <cell r="F161"/>
          <cell r="G161"/>
          <cell r="H161" t="str">
            <v>2024/05/31</v>
          </cell>
          <cell r="I161" t="str">
            <v>2024/07/31</v>
          </cell>
          <cell r="J161" t="str">
            <v>KwaZulu-Natal</v>
          </cell>
          <cell r="K161" t="str">
            <v>Amafa AkwaZulu Natali</v>
          </cell>
          <cell r="L161" t="str">
            <v>Amafa aKwaZulu-Natali</v>
          </cell>
          <cell r="M161" t="str">
            <v>2023/2024</v>
          </cell>
          <cell r="N161" t="str">
            <v>PFMA</v>
          </cell>
          <cell r="O161" t="str">
            <v>Yes</v>
          </cell>
        </row>
        <row r="162">
          <cell r="A162">
            <v>1528</v>
          </cell>
          <cell r="B162" t="str">
            <v>Financially unqualified with findings on predetermined objectives and/or compliance with laws and regulations</v>
          </cell>
          <cell r="C162" t="str">
            <v>2024/10/31</v>
          </cell>
          <cell r="D162"/>
          <cell r="E162"/>
          <cell r="F162" t="str">
            <v>Other</v>
          </cell>
          <cell r="G162" t="str">
            <v>AFS not ot yet due</v>
          </cell>
          <cell r="H162" t="str">
            <v>2024/08/31</v>
          </cell>
          <cell r="I162"/>
          <cell r="J162" t="str">
            <v>KwaZulu-Natal</v>
          </cell>
          <cell r="K162" t="str">
            <v>Msinsi Holdings</v>
          </cell>
          <cell r="L162" t="str">
            <v>Msinsi Holdings Soc Ltd</v>
          </cell>
          <cell r="M162" t="str">
            <v>2023/2024</v>
          </cell>
          <cell r="N162" t="str">
            <v>PFMA</v>
          </cell>
          <cell r="O162" t="str">
            <v>Yes</v>
          </cell>
        </row>
        <row r="163">
          <cell r="A163">
            <v>192</v>
          </cell>
          <cell r="B163" t="str">
            <v>Financially unqualified with findings on predetermined objectives and/or compliance with laws and regulations</v>
          </cell>
          <cell r="C163" t="str">
            <v>2024/07/31</v>
          </cell>
          <cell r="D163" t="str">
            <v>Unchanged</v>
          </cell>
          <cell r="E163" t="str">
            <v>Financially unqualified with findings on predetermined objectives and/or compliance with laws and regulations</v>
          </cell>
          <cell r="F163"/>
          <cell r="G163"/>
          <cell r="H163" t="str">
            <v>2024/05/31</v>
          </cell>
          <cell r="I163" t="str">
            <v>2024/07/31</v>
          </cell>
          <cell r="J163" t="str">
            <v>KwaZulu-Natal</v>
          </cell>
          <cell r="K163" t="str">
            <v>Human Settlements</v>
          </cell>
          <cell r="L163" t="str">
            <v>Human Settlements</v>
          </cell>
          <cell r="M163" t="str">
            <v>2023/2024</v>
          </cell>
          <cell r="N163" t="str">
            <v>PFMA</v>
          </cell>
          <cell r="O163" t="str">
            <v>Yes</v>
          </cell>
        </row>
        <row r="164">
          <cell r="A164">
            <v>343</v>
          </cell>
          <cell r="B164" t="str">
            <v>Financially unqualified with no findings on predetermined objectives or compliance with laws and regulations</v>
          </cell>
          <cell r="C164" t="str">
            <v>2024/07/31</v>
          </cell>
          <cell r="D164" t="str">
            <v>Regressed</v>
          </cell>
          <cell r="E164" t="str">
            <v>Financially unqualified with findings on predetermined objectives and/or compliance with laws and regulations</v>
          </cell>
          <cell r="F164"/>
          <cell r="G164"/>
          <cell r="H164" t="str">
            <v>2024/05/31</v>
          </cell>
          <cell r="I164" t="str">
            <v>2024/07/31</v>
          </cell>
          <cell r="J164" t="str">
            <v>KwaZulu-Natal</v>
          </cell>
          <cell r="K164" t="str">
            <v>Ports Regulator of South Africa</v>
          </cell>
          <cell r="L164" t="str">
            <v>Ports Regulator of South Africa</v>
          </cell>
          <cell r="M164" t="str">
            <v>2023/2024</v>
          </cell>
          <cell r="N164" t="str">
            <v>PFMA</v>
          </cell>
          <cell r="O164" t="str">
            <v>Yes</v>
          </cell>
        </row>
        <row r="165">
          <cell r="A165">
            <v>1154</v>
          </cell>
          <cell r="B165"/>
          <cell r="C165"/>
          <cell r="D165" t="str">
            <v>Unchanged</v>
          </cell>
          <cell r="E165" t="str">
            <v>Financially unqualified with no findings on predetermined objectives or compliance with laws and regulations</v>
          </cell>
          <cell r="F165"/>
          <cell r="G165"/>
          <cell r="H165"/>
          <cell r="I165" t="str">
            <v>2024/07/27</v>
          </cell>
          <cell r="J165" t="str">
            <v>KwaZulu-Natal</v>
          </cell>
          <cell r="K165" t="str">
            <v>Nongoma Plaza</v>
          </cell>
          <cell r="L165" t="str">
            <v>Nongoma Plaza</v>
          </cell>
          <cell r="M165" t="str">
            <v>2023/2024</v>
          </cell>
          <cell r="N165" t="str">
            <v>PFMA</v>
          </cell>
          <cell r="O165" t="str">
            <v>No</v>
          </cell>
        </row>
        <row r="166">
          <cell r="A166">
            <v>1363</v>
          </cell>
          <cell r="B166" t="str">
            <v>Financially unqualified with no findings on predetermined objectives or compliance with laws and regulations</v>
          </cell>
          <cell r="C166" t="str">
            <v>2024/07/31</v>
          </cell>
          <cell r="D166" t="str">
            <v>Unchanged</v>
          </cell>
          <cell r="E166" t="str">
            <v>Financially unqualified with no findings on predetermined objectives or compliance with laws and regulations</v>
          </cell>
          <cell r="F166"/>
          <cell r="G166"/>
          <cell r="H166" t="str">
            <v>2024/05/31</v>
          </cell>
          <cell r="I166" t="str">
            <v>2024/07/26</v>
          </cell>
          <cell r="J166" t="str">
            <v>KwaZulu-Natal</v>
          </cell>
          <cell r="K166" t="str">
            <v>La Mercy Property Investment</v>
          </cell>
          <cell r="L166" t="str">
            <v>La Mercy Property Investment</v>
          </cell>
          <cell r="M166" t="str">
            <v>2023/2024</v>
          </cell>
          <cell r="N166" t="str">
            <v>PFMA</v>
          </cell>
          <cell r="O166" t="str">
            <v>No</v>
          </cell>
        </row>
        <row r="167">
          <cell r="A167">
            <v>1315</v>
          </cell>
          <cell r="B167" t="str">
            <v>Financially unqualified with no findings on predetermined objectives or compliance with laws and regulations</v>
          </cell>
          <cell r="C167" t="str">
            <v>2024/05/31</v>
          </cell>
          <cell r="D167" t="str">
            <v>Improved</v>
          </cell>
          <cell r="E167" t="str">
            <v>Financially unqualified with findings on predetermined objectives and/or compliance with laws and regulations</v>
          </cell>
          <cell r="F167"/>
          <cell r="G167"/>
          <cell r="H167" t="str">
            <v>2024/03/31</v>
          </cell>
          <cell r="I167" t="str">
            <v>2024/05/31</v>
          </cell>
          <cell r="J167" t="str">
            <v>KwaZulu-Natal</v>
          </cell>
          <cell r="K167" t="str">
            <v>Majuba TVET College</v>
          </cell>
          <cell r="L167" t="str">
            <v>Majuba TVET College</v>
          </cell>
          <cell r="M167" t="str">
            <v>2023/2024</v>
          </cell>
          <cell r="N167" t="str">
            <v>PFMA</v>
          </cell>
          <cell r="O167" t="str">
            <v>Yes</v>
          </cell>
        </row>
        <row r="168">
          <cell r="A168">
            <v>513</v>
          </cell>
          <cell r="B168" t="str">
            <v>Financially unqualified with no findings on predetermined objectives or compliance with laws and regulations</v>
          </cell>
          <cell r="C168" t="str">
            <v>2024/07/31</v>
          </cell>
          <cell r="D168" t="str">
            <v>Unchanged</v>
          </cell>
          <cell r="E168" t="str">
            <v>Financially unqualified with no findings on predetermined objectives or compliance with laws and regulations</v>
          </cell>
          <cell r="F168"/>
          <cell r="G168"/>
          <cell r="H168" t="str">
            <v>2024/05/31</v>
          </cell>
          <cell r="I168" t="str">
            <v>2024/07/31</v>
          </cell>
          <cell r="J168" t="str">
            <v>KwaZulu-Natal</v>
          </cell>
          <cell r="K168" t="str">
            <v>Traditional Levies and Trust Account</v>
          </cell>
          <cell r="L168" t="str">
            <v>Traditional Levies &amp; Trust Account - KZN</v>
          </cell>
          <cell r="M168" t="str">
            <v>2023/2024</v>
          </cell>
          <cell r="N168" t="str">
            <v>PFMA</v>
          </cell>
          <cell r="O168" t="str">
            <v>Yes</v>
          </cell>
        </row>
        <row r="169">
          <cell r="A169">
            <v>1318</v>
          </cell>
          <cell r="B169" t="str">
            <v>Financially unqualified with findings on predetermined objectives and/or compliance with laws and regulations</v>
          </cell>
          <cell r="C169" t="str">
            <v>2024/05/31</v>
          </cell>
          <cell r="D169" t="str">
            <v>Unchanged</v>
          </cell>
          <cell r="E169" t="str">
            <v>Financially unqualified with findings on predetermined objectives and/or compliance with laws and regulations</v>
          </cell>
          <cell r="F169"/>
          <cell r="G169"/>
          <cell r="H169" t="str">
            <v>2024/03/28</v>
          </cell>
          <cell r="I169" t="str">
            <v>2024/05/31</v>
          </cell>
          <cell r="J169" t="str">
            <v>KwaZulu-Natal</v>
          </cell>
          <cell r="K169" t="str">
            <v>Thekwini TVET College</v>
          </cell>
          <cell r="L169" t="str">
            <v>Thekwini TVET College</v>
          </cell>
          <cell r="M169" t="str">
            <v>2023/2024</v>
          </cell>
          <cell r="N169" t="str">
            <v>PFMA</v>
          </cell>
          <cell r="O169" t="str">
            <v>Yes</v>
          </cell>
        </row>
        <row r="170">
          <cell r="A170">
            <v>173</v>
          </cell>
          <cell r="B170"/>
          <cell r="C170"/>
          <cell r="D170" t="str">
            <v>Unchanged</v>
          </cell>
          <cell r="E170" t="str">
            <v>Financially unqualified with no findings on predetermined objectives or compliance with laws and regulations</v>
          </cell>
          <cell r="F170"/>
          <cell r="G170"/>
          <cell r="H170"/>
          <cell r="I170" t="str">
            <v>2024/07/27</v>
          </cell>
          <cell r="J170" t="str">
            <v>KwaZulu-Natal</v>
          </cell>
          <cell r="K170" t="str">
            <v>Kwazulu-Natal Property Development Holdings</v>
          </cell>
          <cell r="L170" t="str">
            <v>Kwazulu-Natal Property Development Holdings</v>
          </cell>
          <cell r="M170" t="str">
            <v>2023/2024</v>
          </cell>
          <cell r="N170" t="str">
            <v>PFMA</v>
          </cell>
          <cell r="O170" t="str">
            <v>No</v>
          </cell>
        </row>
        <row r="171">
          <cell r="A171">
            <v>382</v>
          </cell>
          <cell r="B171" t="str">
            <v>Financially unqualified with no findings on predetermined objectives or compliance with laws and regulations</v>
          </cell>
          <cell r="C171" t="str">
            <v>2024/12/31</v>
          </cell>
          <cell r="D171"/>
          <cell r="E171"/>
          <cell r="F171" t="str">
            <v>Other</v>
          </cell>
          <cell r="G171" t="str">
            <v>consols of departments, entities and revenue fund is due after 31 July once all havee signed off and consolidations can occur</v>
          </cell>
          <cell r="H171" t="str">
            <v>2024/09/30</v>
          </cell>
          <cell r="I171"/>
          <cell r="J171" t="str">
            <v>KwaZulu-Natal</v>
          </cell>
          <cell r="K171" t="str">
            <v>Consolidation of Prov Depts</v>
          </cell>
          <cell r="L171" t="str">
            <v>Provincial Treasury (Consolidation of Prov Depts) - KZN</v>
          </cell>
          <cell r="M171" t="str">
            <v>2023/2024</v>
          </cell>
          <cell r="N171" t="str">
            <v>PFMA</v>
          </cell>
          <cell r="O171" t="str">
            <v>Yes</v>
          </cell>
        </row>
        <row r="172">
          <cell r="A172">
            <v>262</v>
          </cell>
          <cell r="B172" t="str">
            <v>Financially unqualified with no findings on predetermined objectives or compliance with laws and regulations</v>
          </cell>
          <cell r="C172" t="str">
            <v>2024/09/30</v>
          </cell>
          <cell r="D172"/>
          <cell r="E172"/>
          <cell r="F172" t="str">
            <v>Other</v>
          </cell>
          <cell r="G172" t="str">
            <v>no legislated date for submission of AFS</v>
          </cell>
          <cell r="H172" t="str">
            <v>2024/07/31</v>
          </cell>
          <cell r="I172"/>
          <cell r="J172" t="str">
            <v>KwaZulu-Natal</v>
          </cell>
          <cell r="K172" t="str">
            <v>Natal Joint Municipal Pension Fund (Retirement)</v>
          </cell>
          <cell r="L172" t="str">
            <v>Natal Joint Municipal Pension Fund: Retirement</v>
          </cell>
          <cell r="M172" t="str">
            <v>2023/2024</v>
          </cell>
          <cell r="N172" t="str">
            <v>PFMA</v>
          </cell>
          <cell r="O172" t="str">
            <v>Yes</v>
          </cell>
        </row>
        <row r="173">
          <cell r="A173">
            <v>352</v>
          </cell>
          <cell r="B173" t="str">
            <v>Financially unqualified with no findings on predetermined objectives or compliance with laws and regulations</v>
          </cell>
          <cell r="C173" t="str">
            <v>2024/07/31</v>
          </cell>
          <cell r="D173" t="str">
            <v>Unchanged</v>
          </cell>
          <cell r="E173" t="str">
            <v>Financially unqualified with no findings on predetermined objectives or compliance with laws and regulations</v>
          </cell>
          <cell r="F173"/>
          <cell r="G173"/>
          <cell r="H173" t="str">
            <v>2024/05/31</v>
          </cell>
          <cell r="I173" t="str">
            <v>2024/07/29</v>
          </cell>
          <cell r="J173" t="str">
            <v>KwaZulu-Natal</v>
          </cell>
          <cell r="K173" t="str">
            <v>Provincial Legislature</v>
          </cell>
          <cell r="L173" t="str">
            <v>Provincial Legislature - KZN</v>
          </cell>
          <cell r="M173" t="str">
            <v>2023/2024</v>
          </cell>
          <cell r="N173" t="str">
            <v>PFMA</v>
          </cell>
          <cell r="O173" t="str">
            <v>Yes</v>
          </cell>
        </row>
        <row r="174">
          <cell r="A174">
            <v>1564</v>
          </cell>
          <cell r="B174" t="str">
            <v>Financially unqualified with findings on predetermined objectives and/or compliance with laws and regulations</v>
          </cell>
          <cell r="C174" t="str">
            <v>2024/07/31</v>
          </cell>
          <cell r="D174" t="str">
            <v>Unchanged</v>
          </cell>
          <cell r="E174" t="str">
            <v>Financially unqualified with findings on predetermined objectives and/or compliance with laws and regulations</v>
          </cell>
          <cell r="F174"/>
          <cell r="G174"/>
          <cell r="H174" t="str">
            <v>2024/05/31</v>
          </cell>
          <cell r="I174" t="str">
            <v>2024/07/31</v>
          </cell>
          <cell r="J174" t="str">
            <v>KwaZulu-Natal</v>
          </cell>
          <cell r="K174" t="str">
            <v>Sport, Arts and Culture</v>
          </cell>
          <cell r="L174" t="str">
            <v>Department of Sport, Arts and Culture</v>
          </cell>
          <cell r="M174" t="str">
            <v>2023/2024</v>
          </cell>
          <cell r="N174" t="str">
            <v>PFMA</v>
          </cell>
          <cell r="O174" t="str">
            <v>Yes</v>
          </cell>
        </row>
        <row r="175">
          <cell r="A175">
            <v>202</v>
          </cell>
          <cell r="B175" t="str">
            <v>Financially unqualified with findings on predetermined objectives and/or compliance with laws and regulations</v>
          </cell>
          <cell r="C175" t="str">
            <v>2024/07/31</v>
          </cell>
          <cell r="D175" t="str">
            <v>Unchanged</v>
          </cell>
          <cell r="E175" t="str">
            <v>Financially unqualified with findings on predetermined objectives and/or compliance with laws and regulations</v>
          </cell>
          <cell r="F175"/>
          <cell r="G175"/>
          <cell r="H175" t="str">
            <v>2024/05/31</v>
          </cell>
          <cell r="I175" t="str">
            <v>2024/07/31</v>
          </cell>
          <cell r="J175" t="str">
            <v>KwaZulu-Natal</v>
          </cell>
          <cell r="K175" t="str">
            <v>Ingonyama Trust Board</v>
          </cell>
          <cell r="L175" t="str">
            <v>Ingonyama Trust Board</v>
          </cell>
          <cell r="M175" t="str">
            <v>2023/2024</v>
          </cell>
          <cell r="N175" t="str">
            <v>PFMA</v>
          </cell>
          <cell r="O175" t="str">
            <v>Yes</v>
          </cell>
        </row>
        <row r="176">
          <cell r="A176">
            <v>516</v>
          </cell>
          <cell r="B176" t="str">
            <v>Financially unqualified with findings on predetermined objectives and/or compliance with laws and regulations</v>
          </cell>
          <cell r="C176" t="str">
            <v>2024/07/31</v>
          </cell>
          <cell r="D176" t="str">
            <v>Improved</v>
          </cell>
          <cell r="E176" t="str">
            <v>Financially unqualified with findings on predetermined objectives and/or compliance with laws and regulations</v>
          </cell>
          <cell r="F176"/>
          <cell r="G176"/>
          <cell r="H176" t="str">
            <v>2024/05/31</v>
          </cell>
          <cell r="I176" t="str">
            <v>2024/07/31</v>
          </cell>
          <cell r="J176" t="str">
            <v>KwaZulu-Natal</v>
          </cell>
          <cell r="K176" t="str">
            <v>Transport</v>
          </cell>
          <cell r="L176" t="str">
            <v>Transport - KZN</v>
          </cell>
          <cell r="M176" t="str">
            <v>2023/2024</v>
          </cell>
          <cell r="N176" t="str">
            <v>PFMA</v>
          </cell>
          <cell r="O176" t="str">
            <v>Yes</v>
          </cell>
        </row>
        <row r="177">
          <cell r="A177">
            <v>1151</v>
          </cell>
          <cell r="B177" t="str">
            <v>Financially unqualified with no findings on predetermined objectives or compliance with laws and regulations</v>
          </cell>
          <cell r="C177" t="str">
            <v>2024/07/31</v>
          </cell>
          <cell r="D177" t="str">
            <v>Unchanged</v>
          </cell>
          <cell r="E177" t="str">
            <v>Financially unqualified with no findings on predetermined objectives or compliance with laws and regulations</v>
          </cell>
          <cell r="F177"/>
          <cell r="G177"/>
          <cell r="H177" t="str">
            <v>2024/05/31</v>
          </cell>
          <cell r="I177" t="str">
            <v>2024/07/31</v>
          </cell>
          <cell r="J177" t="str">
            <v>KwaZulu-Natal</v>
          </cell>
          <cell r="K177" t="str">
            <v>Richards Bay Industrial Development Zone Company</v>
          </cell>
          <cell r="L177" t="str">
            <v>Richards Bay Industrial Development Zone Company</v>
          </cell>
          <cell r="M177" t="str">
            <v>2023/2024</v>
          </cell>
          <cell r="N177" t="str">
            <v>PFMA</v>
          </cell>
          <cell r="O177" t="str">
            <v>Yes</v>
          </cell>
        </row>
        <row r="178">
          <cell r="A178">
            <v>238</v>
          </cell>
          <cell r="B178" t="str">
            <v>Financially unqualified with findings on predetermined objectives and/or compliance with laws and regulations</v>
          </cell>
          <cell r="C178" t="str">
            <v>2024/07/31</v>
          </cell>
          <cell r="D178" t="str">
            <v>Unchanged</v>
          </cell>
          <cell r="E178" t="str">
            <v>Financially unqualified with findings on predetermined objectives and/or compliance with laws and regulations</v>
          </cell>
          <cell r="F178"/>
          <cell r="G178"/>
          <cell r="H178" t="str">
            <v>2024/05/31</v>
          </cell>
          <cell r="I178" t="str">
            <v>2024/07/31</v>
          </cell>
          <cell r="J178" t="str">
            <v>KwaZulu-Natal</v>
          </cell>
          <cell r="K178" t="str">
            <v>Luthuli Museum</v>
          </cell>
          <cell r="L178" t="str">
            <v>Luthuli Museum</v>
          </cell>
          <cell r="M178" t="str">
            <v>2023/2024</v>
          </cell>
          <cell r="N178" t="str">
            <v>PFMA</v>
          </cell>
          <cell r="O178" t="str">
            <v>Yes</v>
          </cell>
        </row>
        <row r="179">
          <cell r="A179">
            <v>215</v>
          </cell>
          <cell r="B179" t="str">
            <v>Financially unqualified with findings on predetermined objectives and/or compliance with laws and regulations</v>
          </cell>
          <cell r="C179" t="str">
            <v>2024/07/31</v>
          </cell>
          <cell r="D179" t="str">
            <v>Regressed</v>
          </cell>
          <cell r="E179" t="str">
            <v>Qualified</v>
          </cell>
          <cell r="F179"/>
          <cell r="G179"/>
          <cell r="H179" t="str">
            <v>2024/05/31</v>
          </cell>
          <cell r="I179" t="str">
            <v>2024/07/31</v>
          </cell>
          <cell r="J179" t="str">
            <v>KwaZulu-Natal</v>
          </cell>
          <cell r="K179" t="str">
            <v>Agri-Business Development Agency</v>
          </cell>
          <cell r="L179" t="str">
            <v>Agri-Business Development Agency</v>
          </cell>
          <cell r="M179" t="str">
            <v>2023/2024</v>
          </cell>
          <cell r="N179" t="str">
            <v>PFMA</v>
          </cell>
          <cell r="O179" t="str">
            <v>Yes</v>
          </cell>
        </row>
        <row r="180">
          <cell r="A180">
            <v>1153</v>
          </cell>
          <cell r="B180"/>
          <cell r="C180"/>
          <cell r="D180" t="str">
            <v>Unchanged</v>
          </cell>
          <cell r="E180" t="str">
            <v>Financially unqualified with no findings on predetermined objectives or compliance with laws and regulations</v>
          </cell>
          <cell r="F180"/>
          <cell r="G180"/>
          <cell r="H180"/>
          <cell r="I180" t="str">
            <v>2024/07/27</v>
          </cell>
          <cell r="J180" t="str">
            <v>KwaZulu-Natal</v>
          </cell>
          <cell r="K180" t="str">
            <v>Ubuciko Twines and Fabric</v>
          </cell>
          <cell r="L180" t="str">
            <v>Ubuciko Twines</v>
          </cell>
          <cell r="M180" t="str">
            <v>2023/2024</v>
          </cell>
          <cell r="N180" t="str">
            <v>PFMA</v>
          </cell>
          <cell r="O180" t="str">
            <v>No</v>
          </cell>
        </row>
        <row r="181">
          <cell r="A181">
            <v>220</v>
          </cell>
          <cell r="B181" t="str">
            <v>Financially unqualified with findings on predetermined objectives and/or compliance with laws and regulations</v>
          </cell>
          <cell r="C181" t="str">
            <v>2024/07/31</v>
          </cell>
          <cell r="D181" t="str">
            <v>Unchanged</v>
          </cell>
          <cell r="E181" t="str">
            <v>Financially unqualified with findings on predetermined objectives and/or compliance with laws and regulations</v>
          </cell>
          <cell r="F181"/>
          <cell r="G181"/>
          <cell r="H181" t="str">
            <v>2024/05/31</v>
          </cell>
          <cell r="I181" t="str">
            <v>2024/07/31</v>
          </cell>
          <cell r="J181" t="str">
            <v>KwaZulu-Natal</v>
          </cell>
          <cell r="K181" t="str">
            <v>KwaZulu-Natal Tourism Authority</v>
          </cell>
          <cell r="L181" t="str">
            <v>KZN Tourism Authority</v>
          </cell>
          <cell r="M181" t="str">
            <v>2023/2024</v>
          </cell>
          <cell r="N181" t="str">
            <v>PFMA</v>
          </cell>
          <cell r="O181" t="str">
            <v>Yes</v>
          </cell>
        </row>
        <row r="182">
          <cell r="A182">
            <v>1174</v>
          </cell>
          <cell r="B182" t="str">
            <v>Financially unqualified with no findings on predetermined objectives or compliance with laws and regulations</v>
          </cell>
          <cell r="C182" t="str">
            <v>2024/07/31</v>
          </cell>
          <cell r="D182" t="str">
            <v>Unchanged</v>
          </cell>
          <cell r="E182" t="str">
            <v>Financially unqualified with no findings on predetermined objectives or compliance with laws and regulations</v>
          </cell>
          <cell r="F182"/>
          <cell r="G182"/>
          <cell r="H182" t="str">
            <v>2024/05/31</v>
          </cell>
          <cell r="I182" t="str">
            <v>2024/07/31</v>
          </cell>
          <cell r="J182" t="str">
            <v>KwaZulu-Natal</v>
          </cell>
          <cell r="K182" t="str">
            <v>Moses Kotane Institute</v>
          </cell>
          <cell r="L182" t="str">
            <v>Moses Kotane Institute</v>
          </cell>
          <cell r="M182" t="str">
            <v>2023/2024</v>
          </cell>
          <cell r="N182" t="str">
            <v>PFMA</v>
          </cell>
          <cell r="O182" t="str">
            <v>Yes</v>
          </cell>
        </row>
        <row r="183">
          <cell r="A183">
            <v>11</v>
          </cell>
          <cell r="B183" t="str">
            <v>Financially unqualified with no findings on predetermined objectives or compliance with laws and regulations</v>
          </cell>
          <cell r="C183" t="str">
            <v>2024/07/26</v>
          </cell>
          <cell r="D183" t="str">
            <v>Regressed</v>
          </cell>
          <cell r="E183" t="str">
            <v>Financially unqualified with findings on predetermined objectives and/or compliance with laws and regulations</v>
          </cell>
          <cell r="F183"/>
          <cell r="G183"/>
          <cell r="H183" t="str">
            <v>2024/05/31</v>
          </cell>
          <cell r="I183" t="str">
            <v>2024/07/31</v>
          </cell>
          <cell r="J183" t="str">
            <v>KwaZulu-Natal</v>
          </cell>
          <cell r="K183" t="str">
            <v>Agriculture and Rural Development</v>
          </cell>
          <cell r="L183" t="str">
            <v>Agriculture and Rural Development - KZN</v>
          </cell>
          <cell r="M183" t="str">
            <v>2023/2024</v>
          </cell>
          <cell r="N183" t="str">
            <v>PFMA</v>
          </cell>
          <cell r="O183" t="str">
            <v>Yes</v>
          </cell>
        </row>
        <row r="184">
          <cell r="A184">
            <v>263</v>
          </cell>
          <cell r="B184" t="str">
            <v>Financially unqualified with no findings on predetermined objectives or compliance with laws and regulations</v>
          </cell>
          <cell r="C184" t="str">
            <v>2024/09/30</v>
          </cell>
          <cell r="D184"/>
          <cell r="E184"/>
          <cell r="F184" t="str">
            <v>Other</v>
          </cell>
          <cell r="G184" t="str">
            <v>no legislated date for submission of AFS</v>
          </cell>
          <cell r="H184" t="str">
            <v>2024/07/31</v>
          </cell>
          <cell r="I184"/>
          <cell r="J184" t="str">
            <v>KwaZulu-Natal</v>
          </cell>
          <cell r="K184" t="str">
            <v>Natal Joint Municipal Pension Fund (Superannuation)</v>
          </cell>
          <cell r="L184" t="str">
            <v>Natal Joint Municipal Pension Fund: Superannuation</v>
          </cell>
          <cell r="M184" t="str">
            <v>2023/2024</v>
          </cell>
          <cell r="N184" t="str">
            <v>PFMA</v>
          </cell>
          <cell r="O184" t="str">
            <v>Yes</v>
          </cell>
        </row>
        <row r="185">
          <cell r="A185">
            <v>1319</v>
          </cell>
          <cell r="B185" t="str">
            <v>Qualified</v>
          </cell>
          <cell r="C185" t="str">
            <v>2024/05/31</v>
          </cell>
          <cell r="D185" t="str">
            <v>Improved</v>
          </cell>
          <cell r="E185" t="str">
            <v>Financially unqualified with findings on predetermined objectives and/or compliance with laws and regulations</v>
          </cell>
          <cell r="F185"/>
          <cell r="G185"/>
          <cell r="H185" t="str">
            <v>2024/03/31</v>
          </cell>
          <cell r="I185" t="str">
            <v>2024/06/10</v>
          </cell>
          <cell r="J185" t="str">
            <v>KwaZulu-Natal</v>
          </cell>
          <cell r="K185" t="str">
            <v>Umfolozi TVET College</v>
          </cell>
          <cell r="L185" t="str">
            <v>Umfolozi TVET College</v>
          </cell>
          <cell r="M185" t="str">
            <v>2023/2024</v>
          </cell>
          <cell r="N185" t="str">
            <v>PFMA</v>
          </cell>
          <cell r="O185" t="str">
            <v>Yes</v>
          </cell>
        </row>
        <row r="186">
          <cell r="A186">
            <v>39</v>
          </cell>
          <cell r="B186" t="str">
            <v>Financially unqualified with findings on predetermined objectives and/or compliance with laws and regulations</v>
          </cell>
          <cell r="C186" t="str">
            <v>2024/07/31</v>
          </cell>
          <cell r="D186" t="str">
            <v>Regressed</v>
          </cell>
          <cell r="E186" t="str">
            <v>Financially unqualified with findings on predetermined objectives and/or compliance with laws and regulations</v>
          </cell>
          <cell r="F186"/>
          <cell r="G186"/>
          <cell r="H186" t="str">
            <v>2024/05/31</v>
          </cell>
          <cell r="I186" t="str">
            <v>2024/07/31</v>
          </cell>
          <cell r="J186" t="str">
            <v>KwaZulu-Natal</v>
          </cell>
          <cell r="K186" t="str">
            <v>Community Safety and Liaison</v>
          </cell>
          <cell r="L186" t="str">
            <v>Community Safety &amp; Liaison - KZN</v>
          </cell>
          <cell r="M186" t="str">
            <v>2023/2024</v>
          </cell>
          <cell r="N186" t="str">
            <v>PFMA</v>
          </cell>
          <cell r="O186" t="str">
            <v>Yes</v>
          </cell>
        </row>
        <row r="187">
          <cell r="A187">
            <v>132</v>
          </cell>
          <cell r="B187" t="str">
            <v>Qualified</v>
          </cell>
          <cell r="C187" t="str">
            <v>2024/07/31</v>
          </cell>
          <cell r="D187" t="str">
            <v>Unchanged</v>
          </cell>
          <cell r="E187" t="str">
            <v>Qualified</v>
          </cell>
          <cell r="F187"/>
          <cell r="G187"/>
          <cell r="H187" t="str">
            <v>2024/05/31</v>
          </cell>
          <cell r="I187" t="str">
            <v>2024/07/31</v>
          </cell>
          <cell r="J187" t="str">
            <v>KwaZulu-Natal</v>
          </cell>
          <cell r="K187" t="str">
            <v>KwaZulu-Natal Nature Conservation Board</v>
          </cell>
          <cell r="L187" t="str">
            <v>KZN Nature Conservation Board</v>
          </cell>
          <cell r="M187" t="str">
            <v>2023/2024</v>
          </cell>
          <cell r="N187" t="str">
            <v>PFMA</v>
          </cell>
          <cell r="O187" t="str">
            <v>Yes</v>
          </cell>
        </row>
        <row r="188">
          <cell r="A188">
            <v>985</v>
          </cell>
          <cell r="B188" t="str">
            <v>Financially unqualified with no findings on predetermined objectives or compliance with laws and regulations</v>
          </cell>
          <cell r="C188" t="str">
            <v>2024/07/31</v>
          </cell>
          <cell r="D188" t="str">
            <v>Unchanged</v>
          </cell>
          <cell r="E188" t="str">
            <v>Financially unqualified with no findings on predetermined objectives or compliance with laws and regulations</v>
          </cell>
          <cell r="F188"/>
          <cell r="G188"/>
          <cell r="H188" t="str">
            <v>2024/05/31</v>
          </cell>
          <cell r="I188" t="str">
            <v>2024/07/31</v>
          </cell>
          <cell r="J188" t="str">
            <v>KwaZulu-Natal</v>
          </cell>
          <cell r="K188" t="str">
            <v>KZN Film Company</v>
          </cell>
          <cell r="L188" t="str">
            <v>KZN Film Company</v>
          </cell>
          <cell r="M188" t="str">
            <v>2023/2024</v>
          </cell>
          <cell r="N188" t="str">
            <v>PFMA</v>
          </cell>
          <cell r="O188" t="str">
            <v>Yes</v>
          </cell>
        </row>
        <row r="189">
          <cell r="A189">
            <v>1314</v>
          </cell>
          <cell r="B189" t="str">
            <v>Financially unqualified with findings on predetermined objectives and/or compliance with laws and regulations</v>
          </cell>
          <cell r="C189" t="str">
            <v>2024/05/31</v>
          </cell>
          <cell r="D189" t="str">
            <v>Regressed</v>
          </cell>
          <cell r="E189" t="str">
            <v>Financially unqualified with findings on predetermined objectives and/or compliance with laws and regulations</v>
          </cell>
          <cell r="F189"/>
          <cell r="G189"/>
          <cell r="H189" t="str">
            <v>2024/03/31</v>
          </cell>
          <cell r="I189" t="str">
            <v>2024/05/31</v>
          </cell>
          <cell r="J189" t="str">
            <v>KwaZulu-Natal</v>
          </cell>
          <cell r="K189" t="str">
            <v>Esayidi TVET College</v>
          </cell>
          <cell r="L189" t="str">
            <v>Esayidi TVET College</v>
          </cell>
          <cell r="M189" t="str">
            <v>2023/2024</v>
          </cell>
          <cell r="N189" t="str">
            <v>PFMA</v>
          </cell>
          <cell r="O189" t="str">
            <v>Yes</v>
          </cell>
        </row>
        <row r="190">
          <cell r="A190">
            <v>265</v>
          </cell>
          <cell r="B190" t="str">
            <v>Financially unqualified with no findings on predetermined objectives or compliance with laws and regulations</v>
          </cell>
          <cell r="C190" t="str">
            <v>2024/07/31</v>
          </cell>
          <cell r="D190" t="str">
            <v>Regressed</v>
          </cell>
          <cell r="E190" t="str">
            <v>Financially unqualified with findings on predetermined objectives and/or compliance with laws and regulations</v>
          </cell>
          <cell r="F190"/>
          <cell r="G190"/>
          <cell r="H190" t="str">
            <v>2024/05/31</v>
          </cell>
          <cell r="I190" t="str">
            <v>2024/07/31</v>
          </cell>
          <cell r="J190" t="str">
            <v>KwaZulu-Natal</v>
          </cell>
          <cell r="K190" t="str">
            <v>Natal Sharks Board</v>
          </cell>
          <cell r="L190" t="str">
            <v>KwaZulu-Natal Sharks Board</v>
          </cell>
          <cell r="M190" t="str">
            <v>2023/2024</v>
          </cell>
          <cell r="N190" t="str">
            <v>PFMA</v>
          </cell>
          <cell r="O190" t="str">
            <v>Yes</v>
          </cell>
        </row>
        <row r="191">
          <cell r="A191">
            <v>1240</v>
          </cell>
          <cell r="B191" t="str">
            <v>Financially unqualified with findings on predetermined objectives and/or compliance with laws and regulations</v>
          </cell>
          <cell r="C191" t="str">
            <v>2024/07/31</v>
          </cell>
          <cell r="D191" t="str">
            <v>Unchanged</v>
          </cell>
          <cell r="E191" t="str">
            <v>Financially unqualified with findings on predetermined objectives and/or compliance with laws and regulations</v>
          </cell>
          <cell r="F191"/>
          <cell r="G191"/>
          <cell r="H191" t="str">
            <v>2024/05/31</v>
          </cell>
          <cell r="I191" t="str">
            <v>2024/07/31</v>
          </cell>
          <cell r="J191" t="str">
            <v>KwaZulu-Natal</v>
          </cell>
          <cell r="K191" t="str">
            <v>Royal Household Trust</v>
          </cell>
          <cell r="L191" t="str">
            <v>The KwaZulu-Natal Royal Household Trust</v>
          </cell>
          <cell r="M191" t="str">
            <v>2023/2024</v>
          </cell>
          <cell r="N191" t="str">
            <v>PFMA</v>
          </cell>
          <cell r="O191" t="str">
            <v>Yes</v>
          </cell>
        </row>
        <row r="192">
          <cell r="A192">
            <v>154</v>
          </cell>
          <cell r="B192" t="str">
            <v>Financially unqualified with findings on predetermined objectives and/or compliance with laws and regulations</v>
          </cell>
          <cell r="C192" t="str">
            <v>2024/07/31</v>
          </cell>
          <cell r="D192" t="str">
            <v>Unchanged</v>
          </cell>
          <cell r="E192" t="str">
            <v>Financially unqualified with no findings on predetermined objectives or compliance with laws and regulations</v>
          </cell>
          <cell r="F192"/>
          <cell r="G192"/>
          <cell r="H192" t="str">
            <v>2024/05/31</v>
          </cell>
          <cell r="I192" t="str">
            <v>2024/07/31</v>
          </cell>
          <cell r="J192" t="str">
            <v>KwaZulu-Natal</v>
          </cell>
          <cell r="K192" t="str">
            <v>KwaZulu-Natal Gaming and Betting Board</v>
          </cell>
          <cell r="L192" t="str">
            <v>Gaming and Betting Board - KZN</v>
          </cell>
          <cell r="M192" t="str">
            <v>2023/2024</v>
          </cell>
          <cell r="N192" t="str">
            <v>PFMA</v>
          </cell>
          <cell r="O192" t="str">
            <v>Yes</v>
          </cell>
        </row>
        <row r="193">
          <cell r="A193">
            <v>1198</v>
          </cell>
          <cell r="B193"/>
          <cell r="C193"/>
          <cell r="D193" t="str">
            <v>Unchanged</v>
          </cell>
          <cell r="E193" t="str">
            <v>Financially unqualified with no findings on predetermined objectives or compliance with laws and regulations</v>
          </cell>
          <cell r="F193"/>
          <cell r="G193"/>
          <cell r="H193"/>
          <cell r="I193" t="str">
            <v>2024/07/27</v>
          </cell>
          <cell r="J193" t="str">
            <v>KwaZulu-Natal</v>
          </cell>
          <cell r="K193" t="str">
            <v>Sibaya Conservation Projects</v>
          </cell>
          <cell r="L193" t="str">
            <v>Sibaya Conservation Projects (Pty) Ltd</v>
          </cell>
          <cell r="M193" t="str">
            <v>2023/2024</v>
          </cell>
          <cell r="N193" t="str">
            <v>PFMA</v>
          </cell>
          <cell r="O193" t="str">
            <v>No</v>
          </cell>
        </row>
        <row r="194">
          <cell r="A194">
            <v>312</v>
          </cell>
          <cell r="B194" t="str">
            <v>Financially unqualified with no findings on predetermined objectives or compliance with laws and regulations</v>
          </cell>
          <cell r="C194" t="str">
            <v>2024/07/31</v>
          </cell>
          <cell r="D194" t="str">
            <v>Unchanged</v>
          </cell>
          <cell r="E194" t="str">
            <v>Financially unqualified with no findings on predetermined objectives or compliance with laws and regulations</v>
          </cell>
          <cell r="F194"/>
          <cell r="G194"/>
          <cell r="H194" t="str">
            <v>2024/05/31</v>
          </cell>
          <cell r="I194" t="str">
            <v>2024/07/31</v>
          </cell>
          <cell r="J194" t="str">
            <v>KwaZulu-Natal</v>
          </cell>
          <cell r="K194" t="str">
            <v>Office of the Premier</v>
          </cell>
          <cell r="L194" t="str">
            <v>Office of the Premier - KZN</v>
          </cell>
          <cell r="M194" t="str">
            <v>2023/2024</v>
          </cell>
          <cell r="N194" t="str">
            <v>PFMA</v>
          </cell>
          <cell r="O194" t="str">
            <v>Yes</v>
          </cell>
        </row>
        <row r="195">
          <cell r="A195">
            <v>114</v>
          </cell>
          <cell r="B195" t="str">
            <v>Financially unqualified with findings on predetermined objectives and/or compliance with laws and regulations</v>
          </cell>
          <cell r="C195" t="str">
            <v>2024/08/23</v>
          </cell>
          <cell r="D195" t="str">
            <v>Regressed</v>
          </cell>
          <cell r="E195" t="str">
            <v>Qualified</v>
          </cell>
          <cell r="F195" t="str">
            <v>Audit delays - Addressing audit quality matters</v>
          </cell>
          <cell r="G195"/>
          <cell r="H195" t="str">
            <v>2024/05/31</v>
          </cell>
          <cell r="I195" t="str">
            <v>2024/08/26</v>
          </cell>
          <cell r="J195" t="str">
            <v>KwaZulu-Natal</v>
          </cell>
          <cell r="K195" t="str">
            <v>Education</v>
          </cell>
          <cell r="L195" t="str">
            <v>Education - KZN</v>
          </cell>
          <cell r="M195" t="str">
            <v>2023/2024</v>
          </cell>
          <cell r="N195" t="str">
            <v>PFMA</v>
          </cell>
          <cell r="O195" t="str">
            <v>Yes</v>
          </cell>
        </row>
        <row r="196">
          <cell r="A196">
            <v>1150</v>
          </cell>
          <cell r="B196" t="str">
            <v>Financially unqualified with no findings on predetermined objectives or compliance with laws and regulations</v>
          </cell>
          <cell r="C196" t="str">
            <v>2024/07/31</v>
          </cell>
          <cell r="D196" t="str">
            <v>Unchanged</v>
          </cell>
          <cell r="E196" t="str">
            <v>Financially unqualified with no findings on predetermined objectives or compliance with laws and regulations</v>
          </cell>
          <cell r="F196"/>
          <cell r="G196"/>
          <cell r="H196" t="str">
            <v>2024/07/31</v>
          </cell>
          <cell r="I196" t="str">
            <v>2024/07/27</v>
          </cell>
          <cell r="J196" t="str">
            <v>KwaZulu-Natal</v>
          </cell>
          <cell r="K196" t="str">
            <v>Cowslip Investments</v>
          </cell>
          <cell r="L196" t="str">
            <v>Cowslip Investments (Pty) Ltd</v>
          </cell>
          <cell r="M196" t="str">
            <v>2023/2024</v>
          </cell>
          <cell r="N196" t="str">
            <v>PFMA</v>
          </cell>
          <cell r="O196" t="str">
            <v>No</v>
          </cell>
        </row>
        <row r="197">
          <cell r="A197">
            <v>208</v>
          </cell>
          <cell r="B197" t="str">
            <v>Financially unqualified with no findings on predetermined objectives or compliance with laws and regulations</v>
          </cell>
          <cell r="C197" t="str">
            <v>2024/07/31</v>
          </cell>
          <cell r="D197" t="str">
            <v>Unchanged</v>
          </cell>
          <cell r="E197" t="str">
            <v>Financially unqualified with no findings on predetermined objectives or compliance with laws and regulations</v>
          </cell>
          <cell r="F197"/>
          <cell r="G197"/>
          <cell r="H197" t="str">
            <v>2024/05/31</v>
          </cell>
          <cell r="I197" t="str">
            <v>2024/07/31</v>
          </cell>
          <cell r="J197" t="str">
            <v>KwaZulu-Natal</v>
          </cell>
          <cell r="K197" t="str">
            <v>iSimangaliso Wetland Park Authority</v>
          </cell>
          <cell r="L197" t="str">
            <v>iSimangaliso Wetland Park</v>
          </cell>
          <cell r="M197" t="str">
            <v>2023/2024</v>
          </cell>
          <cell r="N197" t="str">
            <v>PFMA</v>
          </cell>
          <cell r="O197" t="str">
            <v>Yes</v>
          </cell>
        </row>
        <row r="198">
          <cell r="A198">
            <v>512</v>
          </cell>
          <cell r="B198" t="str">
            <v>Financially unqualified with no findings on predetermined objectives or compliance with laws and regulations</v>
          </cell>
          <cell r="C198" t="str">
            <v>2024/07/31</v>
          </cell>
          <cell r="D198" t="str">
            <v>Unchanged</v>
          </cell>
          <cell r="E198" t="str">
            <v>Financially unqualified with no findings on predetermined objectives or compliance with laws and regulations</v>
          </cell>
          <cell r="F198"/>
          <cell r="G198"/>
          <cell r="H198" t="str">
            <v>2024/05/31</v>
          </cell>
          <cell r="I198" t="str">
            <v>2024/07/31</v>
          </cell>
          <cell r="J198" t="str">
            <v>KwaZulu-Natal</v>
          </cell>
          <cell r="K198" t="str">
            <v>Trade and Investment KwaZulu-Natal</v>
          </cell>
          <cell r="L198" t="str">
            <v>Trade and Investment KZN</v>
          </cell>
          <cell r="M198" t="str">
            <v>2023/2024</v>
          </cell>
          <cell r="N198" t="str">
            <v>PFMA</v>
          </cell>
          <cell r="O198" t="str">
            <v>Yes</v>
          </cell>
        </row>
        <row r="199">
          <cell r="A199">
            <v>1321</v>
          </cell>
          <cell r="B199" t="str">
            <v>Financially unqualified with findings on predetermined objectives and/or compliance with laws and regulations</v>
          </cell>
          <cell r="C199" t="str">
            <v>2024/05/31</v>
          </cell>
          <cell r="D199" t="str">
            <v>Unchanged</v>
          </cell>
          <cell r="E199" t="str">
            <v>Financially unqualified with findings on predetermined objectives and/or compliance with laws and regulations</v>
          </cell>
          <cell r="F199"/>
          <cell r="G199"/>
          <cell r="H199" t="str">
            <v>2024/03/31</v>
          </cell>
          <cell r="I199" t="str">
            <v>2024/05/31</v>
          </cell>
          <cell r="J199" t="str">
            <v>Limpopo</v>
          </cell>
          <cell r="K199" t="str">
            <v>Capricorn TVET College</v>
          </cell>
          <cell r="L199" t="str">
            <v>Capricorn TVET College</v>
          </cell>
          <cell r="M199" t="str">
            <v>2023/2024</v>
          </cell>
          <cell r="N199" t="str">
            <v>PFMA</v>
          </cell>
          <cell r="O199" t="str">
            <v>Yes</v>
          </cell>
        </row>
        <row r="200">
          <cell r="A200">
            <v>367</v>
          </cell>
          <cell r="B200"/>
          <cell r="C200"/>
          <cell r="D200"/>
          <cell r="E200"/>
          <cell r="F200" t="str">
            <v>AFS outstanding</v>
          </cell>
          <cell r="G200" t="str">
            <v>Backlog audit</v>
          </cell>
          <cell r="H200"/>
          <cell r="I200"/>
          <cell r="J200" t="str">
            <v>Limpopo</v>
          </cell>
          <cell r="K200" t="str">
            <v>Revenue Fund</v>
          </cell>
          <cell r="L200" t="str">
            <v>Provincial Revenue Fund - Limpopo</v>
          </cell>
          <cell r="M200" t="str">
            <v>2023/2024</v>
          </cell>
          <cell r="N200" t="str">
            <v>PFMA</v>
          </cell>
          <cell r="O200" t="str">
            <v>Yes</v>
          </cell>
        </row>
        <row r="201">
          <cell r="A201">
            <v>386</v>
          </cell>
          <cell r="B201"/>
          <cell r="C201"/>
          <cell r="D201"/>
          <cell r="E201"/>
          <cell r="F201" t="str">
            <v>AFS outstanding</v>
          </cell>
          <cell r="G201" t="str">
            <v>Backlog audit</v>
          </cell>
          <cell r="H201"/>
          <cell r="I201"/>
          <cell r="J201" t="str">
            <v>Limpopo</v>
          </cell>
          <cell r="K201" t="str">
            <v>Consolidation of Prov Depts</v>
          </cell>
          <cell r="L201" t="str">
            <v>Provincial Treasury (Consolidation of Prov Depts) - Limpopo</v>
          </cell>
          <cell r="M201" t="str">
            <v>2023/2024</v>
          </cell>
          <cell r="N201" t="str">
            <v>PFMA</v>
          </cell>
          <cell r="O201" t="str">
            <v>Yes</v>
          </cell>
        </row>
        <row r="202">
          <cell r="A202">
            <v>1381</v>
          </cell>
          <cell r="B202" t="str">
            <v>Financially unqualified with no findings on predetermined objectives or compliance with laws and regulations</v>
          </cell>
          <cell r="C202" t="str">
            <v>2024/07/31</v>
          </cell>
          <cell r="D202" t="str">
            <v>Improved</v>
          </cell>
          <cell r="E202" t="str">
            <v>Financially unqualified with no findings on predetermined objectives or compliance with laws and regulations</v>
          </cell>
          <cell r="F202"/>
          <cell r="G202"/>
          <cell r="H202" t="str">
            <v>2024/03/31</v>
          </cell>
          <cell r="I202" t="str">
            <v>2024/07/31</v>
          </cell>
          <cell r="J202" t="str">
            <v>Limpopo</v>
          </cell>
          <cell r="K202" t="str">
            <v>Limpopo Connexion</v>
          </cell>
          <cell r="L202" t="str">
            <v>Limpopo Connexion SOC Ltd</v>
          </cell>
          <cell r="M202" t="str">
            <v>2023/2024</v>
          </cell>
          <cell r="N202" t="str">
            <v>PFMA</v>
          </cell>
          <cell r="O202" t="str">
            <v>Yes</v>
          </cell>
        </row>
        <row r="203">
          <cell r="A203">
            <v>1511</v>
          </cell>
          <cell r="B203"/>
          <cell r="C203"/>
          <cell r="D203"/>
          <cell r="E203"/>
          <cell r="F203"/>
          <cell r="G203"/>
          <cell r="H203"/>
          <cell r="I203"/>
          <cell r="J203" t="str">
            <v>Limpopo</v>
          </cell>
          <cell r="K203" t="str">
            <v>Bakgaga-Bakone Crossing</v>
          </cell>
          <cell r="L203" t="str">
            <v>Bakgaga-Bakone Crossing SOC Ltd</v>
          </cell>
          <cell r="M203" t="str">
            <v>2023/2024</v>
          </cell>
          <cell r="N203" t="str">
            <v>PFMA</v>
          </cell>
          <cell r="O203" t="str">
            <v>Yes</v>
          </cell>
        </row>
        <row r="204">
          <cell r="A204">
            <v>376</v>
          </cell>
          <cell r="B204" t="str">
            <v>Financially unqualified with no findings on predetermined objectives or compliance with laws and regulations</v>
          </cell>
          <cell r="C204" t="str">
            <v>2024/07/31</v>
          </cell>
          <cell r="D204" t="str">
            <v>Improved</v>
          </cell>
          <cell r="E204" t="str">
            <v>Financially unqualified with no findings on predetermined objectives or compliance with laws and regulations</v>
          </cell>
          <cell r="F204"/>
          <cell r="G204"/>
          <cell r="H204" t="str">
            <v>2024/05/31</v>
          </cell>
          <cell r="I204" t="str">
            <v>2024/07/31</v>
          </cell>
          <cell r="J204" t="str">
            <v>Limpopo</v>
          </cell>
          <cell r="K204" t="str">
            <v>Provincial Treasury</v>
          </cell>
          <cell r="L204" t="str">
            <v>Provincial Treasury - LP</v>
          </cell>
          <cell r="M204" t="str">
            <v>2023/2024</v>
          </cell>
          <cell r="N204" t="str">
            <v>PFMA</v>
          </cell>
          <cell r="O204" t="str">
            <v>Yes</v>
          </cell>
        </row>
        <row r="205">
          <cell r="A205">
            <v>1360</v>
          </cell>
          <cell r="B205" t="str">
            <v>Financially unqualified with no findings on predetermined objectives or compliance with laws and regulations</v>
          </cell>
          <cell r="C205" t="str">
            <v>2024/07/31</v>
          </cell>
          <cell r="D205" t="str">
            <v>No prior audit opinion</v>
          </cell>
          <cell r="E205" t="str">
            <v>Financially unqualified with no findings on predetermined objectives or compliance with laws and regulations</v>
          </cell>
          <cell r="F205"/>
          <cell r="G205"/>
          <cell r="H205" t="str">
            <v>2024/05/31</v>
          </cell>
          <cell r="I205" t="str">
            <v>2024/07/31</v>
          </cell>
          <cell r="J205" t="str">
            <v>Limpopo</v>
          </cell>
          <cell r="K205" t="str">
            <v>Tshepong Chrome Mine</v>
          </cell>
          <cell r="L205" t="str">
            <v>Tshepong Chrome Mine (Pty) Ltd</v>
          </cell>
          <cell r="M205" t="str">
            <v>2023/2024</v>
          </cell>
          <cell r="N205" t="str">
            <v>PFMA</v>
          </cell>
          <cell r="O205" t="str">
            <v>Yes</v>
          </cell>
        </row>
        <row r="206">
          <cell r="A206">
            <v>398</v>
          </cell>
          <cell r="B206"/>
          <cell r="C206"/>
          <cell r="D206"/>
          <cell r="E206"/>
          <cell r="F206" t="str">
            <v>AFS outstanding</v>
          </cell>
          <cell r="G206" t="str">
            <v>Backlog audit</v>
          </cell>
          <cell r="H206"/>
          <cell r="I206"/>
          <cell r="J206" t="str">
            <v>Limpopo</v>
          </cell>
          <cell r="K206" t="str">
            <v>Consolidation of Prov PE</v>
          </cell>
          <cell r="L206" t="str">
            <v>Provincial Treasury (Consolidation of Prov PE) - Limpopo</v>
          </cell>
          <cell r="M206" t="str">
            <v>2023/2024</v>
          </cell>
          <cell r="N206" t="str">
            <v>PFMA</v>
          </cell>
          <cell r="O206" t="str">
            <v>Yes</v>
          </cell>
        </row>
        <row r="207">
          <cell r="A207">
            <v>1145</v>
          </cell>
          <cell r="B207" t="str">
            <v>Qualified</v>
          </cell>
          <cell r="C207" t="str">
            <v>2024/07/31</v>
          </cell>
          <cell r="D207" t="str">
            <v>Regressed</v>
          </cell>
          <cell r="E207" t="str">
            <v>Qualified</v>
          </cell>
          <cell r="F207" t="str">
            <v>Auditee delays - Disagreement on technical/legal matters</v>
          </cell>
          <cell r="G207"/>
          <cell r="H207" t="str">
            <v>2024/05/31</v>
          </cell>
          <cell r="I207" t="str">
            <v>2024/08/05</v>
          </cell>
          <cell r="J207" t="str">
            <v>Limpopo</v>
          </cell>
          <cell r="K207" t="str">
            <v>Limpopo Economic Development Agency</v>
          </cell>
          <cell r="L207" t="str">
            <v>Limpopo Economic Development Agency</v>
          </cell>
          <cell r="M207" t="str">
            <v>2023/2024</v>
          </cell>
          <cell r="N207" t="str">
            <v>PFMA</v>
          </cell>
          <cell r="O207" t="str">
            <v>Yes</v>
          </cell>
        </row>
        <row r="208">
          <cell r="A208">
            <v>1357</v>
          </cell>
          <cell r="B208" t="str">
            <v>Financially unqualified with no findings on predetermined objectives or compliance with laws and regulations</v>
          </cell>
          <cell r="C208" t="str">
            <v>2024/09/30</v>
          </cell>
          <cell r="D208"/>
          <cell r="E208"/>
          <cell r="F208" t="str">
            <v>Other</v>
          </cell>
          <cell r="G208" t="str">
            <v xml:space="preserve">Section 4(3) audit </v>
          </cell>
          <cell r="H208"/>
          <cell r="I208"/>
          <cell r="J208" t="str">
            <v>Limpopo</v>
          </cell>
          <cell r="K208" t="str">
            <v>Sefateng Chrome Mine</v>
          </cell>
          <cell r="L208" t="str">
            <v>Sefateng Chrome Mine (Pty) Ltd</v>
          </cell>
          <cell r="M208" t="str">
            <v>2023/2024</v>
          </cell>
          <cell r="N208" t="str">
            <v>PFMA</v>
          </cell>
          <cell r="O208" t="str">
            <v>No</v>
          </cell>
        </row>
        <row r="209">
          <cell r="A209">
            <v>1544</v>
          </cell>
          <cell r="B209"/>
          <cell r="C209"/>
          <cell r="D209"/>
          <cell r="E209"/>
          <cell r="F209"/>
          <cell r="G209"/>
          <cell r="H209"/>
          <cell r="I209"/>
          <cell r="J209" t="str">
            <v>Limpopo</v>
          </cell>
          <cell r="K209" t="str">
            <v>Limpopo Agribusiness</v>
          </cell>
          <cell r="L209" t="str">
            <v>Limpopo Agribusiness</v>
          </cell>
          <cell r="M209" t="str">
            <v>2023/2024</v>
          </cell>
          <cell r="N209" t="str">
            <v>PFMA</v>
          </cell>
          <cell r="O209" t="str">
            <v>Yes</v>
          </cell>
        </row>
        <row r="210">
          <cell r="A210">
            <v>1510</v>
          </cell>
          <cell r="B210" t="str">
            <v>Disclaimer</v>
          </cell>
          <cell r="C210" t="str">
            <v>2025/07/31</v>
          </cell>
          <cell r="D210"/>
          <cell r="E210"/>
          <cell r="F210" t="str">
            <v>Other</v>
          </cell>
          <cell r="G210" t="str">
            <v>Audit not yet commenced due to delays in the appointment of auditors</v>
          </cell>
          <cell r="H210" t="str">
            <v>2024/05/31</v>
          </cell>
          <cell r="I210"/>
          <cell r="J210" t="str">
            <v>Limpopo</v>
          </cell>
          <cell r="K210" t="str">
            <v>New Era Life Assurance</v>
          </cell>
          <cell r="L210" t="str">
            <v>New Era Life Assurance SOC Ltd</v>
          </cell>
          <cell r="M210" t="str">
            <v>2023/2024</v>
          </cell>
          <cell r="N210" t="str">
            <v>PFMA</v>
          </cell>
          <cell r="O210" t="str">
            <v>No</v>
          </cell>
        </row>
        <row r="211">
          <cell r="A211">
            <v>1382</v>
          </cell>
          <cell r="B211" t="str">
            <v>Financially unqualified with no findings on predetermined objectives or compliance with laws and regulations</v>
          </cell>
          <cell r="C211" t="str">
            <v>2024/07/31</v>
          </cell>
          <cell r="D211" t="str">
            <v>No prior audit opinion</v>
          </cell>
          <cell r="E211" t="str">
            <v>Financially unqualified with no findings on predetermined objectives or compliance with laws and regulations</v>
          </cell>
          <cell r="F211"/>
          <cell r="G211"/>
          <cell r="H211" t="str">
            <v>2024/05/31</v>
          </cell>
          <cell r="I211" t="str">
            <v>2024/07/31</v>
          </cell>
          <cell r="J211" t="str">
            <v>Limpopo</v>
          </cell>
          <cell r="K211" t="str">
            <v>Autumn Star Trading 625</v>
          </cell>
          <cell r="L211" t="str">
            <v>Autumn Star Trading 625</v>
          </cell>
          <cell r="M211" t="str">
            <v>2023/2024</v>
          </cell>
          <cell r="N211" t="str">
            <v>PFMA</v>
          </cell>
          <cell r="O211" t="str">
            <v>Yes</v>
          </cell>
        </row>
        <row r="212">
          <cell r="A212">
            <v>227</v>
          </cell>
          <cell r="B212"/>
          <cell r="C212"/>
          <cell r="D212"/>
          <cell r="E212"/>
          <cell r="F212" t="str">
            <v>AFS outstanding</v>
          </cell>
          <cell r="G212" t="str">
            <v>The audit does not exist.</v>
          </cell>
          <cell r="H212"/>
          <cell r="I212"/>
          <cell r="J212" t="str">
            <v>Limpopo</v>
          </cell>
          <cell r="K212" t="str">
            <v>Tribal and Trust Account</v>
          </cell>
          <cell r="L212" t="str">
            <v>Limpopo Tribal &amp; Trust Account</v>
          </cell>
          <cell r="M212" t="str">
            <v>2023/2024</v>
          </cell>
          <cell r="N212" t="str">
            <v>PFMA</v>
          </cell>
          <cell r="O212" t="str">
            <v>Yes</v>
          </cell>
        </row>
        <row r="213">
          <cell r="A213">
            <v>1325</v>
          </cell>
          <cell r="B213" t="str">
            <v>Financially unqualified with findings on predetermined objectives and/or compliance with laws and regulations</v>
          </cell>
          <cell r="C213" t="str">
            <v>2024/05/31</v>
          </cell>
          <cell r="D213" t="str">
            <v>Unchanged</v>
          </cell>
          <cell r="E213" t="str">
            <v>Financially unqualified with findings on predetermined objectives and/or compliance with laws and regulations</v>
          </cell>
          <cell r="F213"/>
          <cell r="G213"/>
          <cell r="H213" t="str">
            <v>2024/03/31</v>
          </cell>
          <cell r="I213" t="str">
            <v>2024/05/28</v>
          </cell>
          <cell r="J213" t="str">
            <v>Limpopo</v>
          </cell>
          <cell r="K213" t="str">
            <v>Sekhukhune TVET College</v>
          </cell>
          <cell r="L213" t="str">
            <v>Sekhukhune TVET College</v>
          </cell>
          <cell r="M213" t="str">
            <v>2023/2024</v>
          </cell>
          <cell r="N213" t="str">
            <v>PFMA</v>
          </cell>
          <cell r="O213" t="str">
            <v>Yes</v>
          </cell>
        </row>
        <row r="214">
          <cell r="A214">
            <v>353</v>
          </cell>
          <cell r="B214" t="str">
            <v>Financially unqualified with no findings on predetermined objectives or compliance with laws and regulations</v>
          </cell>
          <cell r="C214" t="str">
            <v>2024/07/31</v>
          </cell>
          <cell r="D214" t="str">
            <v>Unchanged</v>
          </cell>
          <cell r="E214" t="str">
            <v>Financially unqualified with no findings on predetermined objectives or compliance with laws and regulations</v>
          </cell>
          <cell r="F214"/>
          <cell r="G214"/>
          <cell r="H214" t="str">
            <v>2024/05/31</v>
          </cell>
          <cell r="I214" t="str">
            <v>2024/07/31</v>
          </cell>
          <cell r="J214" t="str">
            <v>Limpopo</v>
          </cell>
          <cell r="K214" t="str">
            <v>Provincial Legislature</v>
          </cell>
          <cell r="L214" t="str">
            <v>Provincial Legislature - LP</v>
          </cell>
          <cell r="M214" t="str">
            <v>2023/2024</v>
          </cell>
          <cell r="N214" t="str">
            <v>PFMA</v>
          </cell>
          <cell r="O214" t="str">
            <v>Yes</v>
          </cell>
        </row>
        <row r="215">
          <cell r="A215">
            <v>223</v>
          </cell>
          <cell r="B215" t="str">
            <v>Financially unqualified with no findings on predetermined objectives or compliance with laws and regulations</v>
          </cell>
          <cell r="C215" t="str">
            <v>2024/07/31</v>
          </cell>
          <cell r="D215" t="str">
            <v>Unchanged</v>
          </cell>
          <cell r="E215" t="str">
            <v>Financially unqualified with no findings on predetermined objectives or compliance with laws and regulations</v>
          </cell>
          <cell r="F215"/>
          <cell r="G215"/>
          <cell r="H215" t="str">
            <v>2024/05/31</v>
          </cell>
          <cell r="I215" t="str">
            <v>2024/07/31</v>
          </cell>
          <cell r="J215" t="str">
            <v>Limpopo</v>
          </cell>
          <cell r="K215" t="str">
            <v>Limpopo Gambling Board</v>
          </cell>
          <cell r="L215" t="str">
            <v>Limpopo Gambling Board</v>
          </cell>
          <cell r="M215" t="str">
            <v>2023/2024</v>
          </cell>
          <cell r="N215" t="str">
            <v>PFMA</v>
          </cell>
          <cell r="O215" t="str">
            <v>Yes</v>
          </cell>
        </row>
        <row r="216">
          <cell r="A216">
            <v>1358</v>
          </cell>
          <cell r="B216" t="str">
            <v>Financially unqualified with no findings on predetermined objectives or compliance with laws and regulations</v>
          </cell>
          <cell r="C216" t="str">
            <v>2024/07/31</v>
          </cell>
          <cell r="D216" t="str">
            <v>No prior audit opinion</v>
          </cell>
          <cell r="E216" t="str">
            <v>Financially unqualified with no findings on predetermined objectives or compliance with laws and regulations</v>
          </cell>
          <cell r="F216"/>
          <cell r="G216"/>
          <cell r="H216" t="str">
            <v>2024/05/31</v>
          </cell>
          <cell r="I216" t="str">
            <v>2024/07/31</v>
          </cell>
          <cell r="J216" t="str">
            <v>Limpopo</v>
          </cell>
          <cell r="K216" t="str">
            <v>Khumong Chrome Mine</v>
          </cell>
          <cell r="L216" t="str">
            <v>Khumong Chrome Mine (Pty) Ltd</v>
          </cell>
          <cell r="M216" t="str">
            <v>2023/2024</v>
          </cell>
          <cell r="N216" t="str">
            <v>PFMA</v>
          </cell>
          <cell r="O216" t="str">
            <v>Yes</v>
          </cell>
        </row>
        <row r="217">
          <cell r="A217">
            <v>1326</v>
          </cell>
          <cell r="B217" t="str">
            <v>Financially unqualified with findings on predetermined objectives and/or compliance with laws and regulations</v>
          </cell>
          <cell r="C217" t="str">
            <v>2024/05/31</v>
          </cell>
          <cell r="D217" t="str">
            <v>Improved</v>
          </cell>
          <cell r="E217" t="str">
            <v>Financially unqualified with findings on predetermined objectives and/or compliance with laws and regulations</v>
          </cell>
          <cell r="F217"/>
          <cell r="G217"/>
          <cell r="H217" t="str">
            <v>2024/03/31</v>
          </cell>
          <cell r="I217" t="str">
            <v>2024/05/31</v>
          </cell>
          <cell r="J217" t="str">
            <v>Limpopo</v>
          </cell>
          <cell r="K217" t="str">
            <v>Vhembe TVET College</v>
          </cell>
          <cell r="L217" t="str">
            <v>Vhembe TVET College</v>
          </cell>
          <cell r="M217" t="str">
            <v>2023/2024</v>
          </cell>
          <cell r="N217" t="str">
            <v>PFMA</v>
          </cell>
          <cell r="O217" t="str">
            <v>Yes</v>
          </cell>
        </row>
        <row r="218">
          <cell r="A218">
            <v>1356</v>
          </cell>
          <cell r="B218" t="str">
            <v>Financially unqualified with no findings on predetermined objectives or compliance with laws and regulations</v>
          </cell>
          <cell r="C218" t="str">
            <v>2024/07/31</v>
          </cell>
          <cell r="D218" t="str">
            <v>No prior audit opinion</v>
          </cell>
          <cell r="E218" t="str">
            <v>Financially unqualified with no findings on predetermined objectives or compliance with laws and regulations</v>
          </cell>
          <cell r="F218"/>
          <cell r="G218"/>
          <cell r="H218" t="str">
            <v>2024/05/31</v>
          </cell>
          <cell r="I218" t="str">
            <v>2024/07/31</v>
          </cell>
          <cell r="J218" t="str">
            <v>Limpopo</v>
          </cell>
          <cell r="K218" t="str">
            <v>Fumani Green Stone</v>
          </cell>
          <cell r="L218" t="str">
            <v>Fumani Green Stone (Pty) Ltd</v>
          </cell>
          <cell r="M218" t="str">
            <v>2023/2024</v>
          </cell>
          <cell r="N218" t="str">
            <v>PFMA</v>
          </cell>
          <cell r="O218" t="str">
            <v>Yes</v>
          </cell>
        </row>
        <row r="219">
          <cell r="A219">
            <v>313</v>
          </cell>
          <cell r="B219"/>
          <cell r="C219"/>
          <cell r="D219" t="str">
            <v>Improved</v>
          </cell>
          <cell r="E219" t="str">
            <v>Financially unqualified with no findings on predetermined objectives or compliance with laws and regulations</v>
          </cell>
          <cell r="F219"/>
          <cell r="G219"/>
          <cell r="H219"/>
          <cell r="I219" t="str">
            <v>2024/07/31</v>
          </cell>
          <cell r="J219" t="str">
            <v>Limpopo</v>
          </cell>
          <cell r="K219" t="str">
            <v>Office of the Premier</v>
          </cell>
          <cell r="L219" t="str">
            <v>Office of the Premier - LP</v>
          </cell>
          <cell r="M219" t="str">
            <v>2023/2024</v>
          </cell>
          <cell r="N219" t="str">
            <v>PFMA</v>
          </cell>
          <cell r="O219" t="str">
            <v>Yes</v>
          </cell>
        </row>
        <row r="220">
          <cell r="A220">
            <v>461</v>
          </cell>
          <cell r="B220" t="str">
            <v>Qualified</v>
          </cell>
          <cell r="C220" t="str">
            <v>2024/07/31</v>
          </cell>
          <cell r="D220" t="str">
            <v>Regressed</v>
          </cell>
          <cell r="E220" t="str">
            <v>Qualified</v>
          </cell>
          <cell r="F220"/>
          <cell r="G220"/>
          <cell r="H220" t="str">
            <v>2024/05/31</v>
          </cell>
          <cell r="I220" t="str">
            <v>2024/07/31</v>
          </cell>
          <cell r="J220" t="str">
            <v>Limpopo</v>
          </cell>
          <cell r="K220" t="str">
            <v>Social Development</v>
          </cell>
          <cell r="L220" t="str">
            <v>Social Development - LP</v>
          </cell>
          <cell r="M220" t="str">
            <v>2023/2024</v>
          </cell>
          <cell r="N220" t="str">
            <v>PFMA</v>
          </cell>
          <cell r="O220" t="str">
            <v>Yes</v>
          </cell>
        </row>
        <row r="221">
          <cell r="A221">
            <v>1324</v>
          </cell>
          <cell r="B221" t="str">
            <v>Financially unqualified with findings on predetermined objectives and/or compliance with laws and regulations</v>
          </cell>
          <cell r="C221" t="str">
            <v>2024/05/31</v>
          </cell>
          <cell r="D221" t="str">
            <v>Unchanged</v>
          </cell>
          <cell r="E221" t="str">
            <v>Qualified</v>
          </cell>
          <cell r="F221"/>
          <cell r="G221"/>
          <cell r="H221" t="str">
            <v>2024/03/31</v>
          </cell>
          <cell r="I221" t="str">
            <v>2024/05/31</v>
          </cell>
          <cell r="J221" t="str">
            <v>Limpopo</v>
          </cell>
          <cell r="K221" t="str">
            <v>Mopani South East TVET College</v>
          </cell>
          <cell r="L221" t="str">
            <v>Mopani South East TVET College</v>
          </cell>
          <cell r="M221" t="str">
            <v>2023/2024</v>
          </cell>
          <cell r="N221" t="str">
            <v>PFMA</v>
          </cell>
          <cell r="O221" t="str">
            <v>Yes</v>
          </cell>
        </row>
        <row r="222">
          <cell r="A222">
            <v>1323</v>
          </cell>
          <cell r="B222" t="str">
            <v>Financially unqualified with findings on predetermined objectives and/or compliance with laws and regulations</v>
          </cell>
          <cell r="C222" t="str">
            <v>2024/05/31</v>
          </cell>
          <cell r="D222" t="str">
            <v>Unchanged</v>
          </cell>
          <cell r="E222" t="str">
            <v>Financially unqualified with findings on predetermined objectives and/or compliance with laws and regulations</v>
          </cell>
          <cell r="F222" t="str">
            <v>AFS submitted late</v>
          </cell>
          <cell r="G222"/>
          <cell r="H222" t="str">
            <v>2024/03/31</v>
          </cell>
          <cell r="I222" t="str">
            <v>2024/05/31</v>
          </cell>
          <cell r="J222" t="str">
            <v>Limpopo</v>
          </cell>
          <cell r="K222" t="str">
            <v>Letaba TVET College</v>
          </cell>
          <cell r="L222" t="str">
            <v>Letaba TVET College</v>
          </cell>
          <cell r="M222" t="str">
            <v>2023/2024</v>
          </cell>
          <cell r="N222" t="str">
            <v>PFMA</v>
          </cell>
          <cell r="O222" t="str">
            <v>Yes</v>
          </cell>
        </row>
        <row r="223">
          <cell r="A223">
            <v>155</v>
          </cell>
          <cell r="B223" t="str">
            <v>Financially unqualified with findings on predetermined objectives and/or compliance with laws and regulations</v>
          </cell>
          <cell r="C223" t="str">
            <v>2024/07/31</v>
          </cell>
          <cell r="D223" t="str">
            <v>Improved</v>
          </cell>
          <cell r="E223" t="str">
            <v>Financially unqualified with findings on predetermined objectives and/or compliance with laws and regulations</v>
          </cell>
          <cell r="F223"/>
          <cell r="G223"/>
          <cell r="H223" t="str">
            <v>2024/05/31</v>
          </cell>
          <cell r="I223" t="str">
            <v>2024/07/31</v>
          </cell>
          <cell r="J223" t="str">
            <v>Limpopo</v>
          </cell>
          <cell r="K223" t="str">
            <v>Gateway Airport Authority</v>
          </cell>
          <cell r="L223" t="str">
            <v>Gateway Airports Authority Limited</v>
          </cell>
          <cell r="M223" t="str">
            <v>2023/2024</v>
          </cell>
          <cell r="N223" t="str">
            <v>PFMA</v>
          </cell>
          <cell r="O223" t="str">
            <v>Yes</v>
          </cell>
        </row>
        <row r="224">
          <cell r="A224">
            <v>424</v>
          </cell>
          <cell r="B224" t="str">
            <v>Financially unqualified with findings on predetermined objectives and/or compliance with laws and regulations</v>
          </cell>
          <cell r="C224" t="str">
            <v>2024/07/31</v>
          </cell>
          <cell r="D224" t="str">
            <v>Unchanged</v>
          </cell>
          <cell r="E224" t="str">
            <v>Financially unqualified with findings on predetermined objectives and/or compliance with laws and regulations</v>
          </cell>
          <cell r="F224"/>
          <cell r="G224"/>
          <cell r="H224" t="str">
            <v>2024/05/31</v>
          </cell>
          <cell r="I224" t="str">
            <v>2024/07/30</v>
          </cell>
          <cell r="J224" t="str">
            <v>Limpopo</v>
          </cell>
          <cell r="K224" t="str">
            <v>Transport and Community Safety</v>
          </cell>
          <cell r="L224" t="str">
            <v>Transport and Community Safety - LP</v>
          </cell>
          <cell r="M224" t="str">
            <v>2023/2024</v>
          </cell>
          <cell r="N224" t="str">
            <v>PFMA</v>
          </cell>
          <cell r="O224" t="str">
            <v>Yes</v>
          </cell>
        </row>
        <row r="225">
          <cell r="A225">
            <v>1359</v>
          </cell>
          <cell r="B225" t="str">
            <v>Financially unqualified with findings on predetermined objectives and/or compliance with laws and regulations</v>
          </cell>
          <cell r="C225" t="str">
            <v>2024/07/31</v>
          </cell>
          <cell r="D225" t="str">
            <v>Regressed</v>
          </cell>
          <cell r="E225" t="str">
            <v>Qualified</v>
          </cell>
          <cell r="F225"/>
          <cell r="G225"/>
          <cell r="H225" t="str">
            <v>2024/05/31</v>
          </cell>
          <cell r="I225" t="str">
            <v>2024/07/31</v>
          </cell>
          <cell r="J225" t="str">
            <v>Limpopo</v>
          </cell>
          <cell r="K225" t="str">
            <v>Corridor Mining Resources</v>
          </cell>
          <cell r="L225" t="str">
            <v>Corridor Mining Resource SOC Ltd</v>
          </cell>
          <cell r="M225" t="str">
            <v>2023/2024</v>
          </cell>
          <cell r="N225" t="str">
            <v>PFMA</v>
          </cell>
          <cell r="O225" t="str">
            <v>Yes</v>
          </cell>
        </row>
        <row r="226">
          <cell r="A226">
            <v>115</v>
          </cell>
          <cell r="B226"/>
          <cell r="C226"/>
          <cell r="D226" t="str">
            <v>Unchanged</v>
          </cell>
          <cell r="E226" t="str">
            <v>Qualified</v>
          </cell>
          <cell r="F226"/>
          <cell r="G226"/>
          <cell r="H226"/>
          <cell r="I226" t="str">
            <v>2024/07/31</v>
          </cell>
          <cell r="J226" t="str">
            <v>Limpopo</v>
          </cell>
          <cell r="K226" t="str">
            <v>Education</v>
          </cell>
          <cell r="L226" t="str">
            <v>Education - LP</v>
          </cell>
          <cell r="M226" t="str">
            <v>2023/2024</v>
          </cell>
          <cell r="N226" t="str">
            <v>PFMA</v>
          </cell>
          <cell r="O226" t="str">
            <v>Yes</v>
          </cell>
        </row>
        <row r="227">
          <cell r="A227">
            <v>226</v>
          </cell>
          <cell r="B227" t="str">
            <v>Financially unqualified with no findings on predetermined objectives or compliance with laws and regulations</v>
          </cell>
          <cell r="C227" t="str">
            <v>2024/07/31</v>
          </cell>
          <cell r="D227" t="str">
            <v>Improved</v>
          </cell>
          <cell r="E227" t="str">
            <v>Financially unqualified with no findings on predetermined objectives or compliance with laws and regulations</v>
          </cell>
          <cell r="F227"/>
          <cell r="G227"/>
          <cell r="H227" t="str">
            <v>2024/05/31</v>
          </cell>
          <cell r="I227" t="str">
            <v>2024/07/31</v>
          </cell>
          <cell r="J227" t="str">
            <v>Limpopo</v>
          </cell>
          <cell r="K227" t="str">
            <v>Limpopo Tourism Agency</v>
          </cell>
          <cell r="L227" t="str">
            <v>Limpopo Tourism Agency</v>
          </cell>
          <cell r="M227" t="str">
            <v>2023/2024</v>
          </cell>
          <cell r="N227" t="str">
            <v>PFMA</v>
          </cell>
          <cell r="O227" t="str">
            <v>Yes</v>
          </cell>
        </row>
        <row r="228">
          <cell r="A228">
            <v>1327</v>
          </cell>
          <cell r="B228" t="str">
            <v>Financially unqualified with findings on predetermined objectives and/or compliance with laws and regulations</v>
          </cell>
          <cell r="C228" t="str">
            <v>2024/05/31</v>
          </cell>
          <cell r="D228" t="str">
            <v>Unchanged</v>
          </cell>
          <cell r="E228" t="str">
            <v>Financially unqualified with findings on predetermined objectives and/or compliance with laws and regulations</v>
          </cell>
          <cell r="F228"/>
          <cell r="G228"/>
          <cell r="H228" t="str">
            <v>2024/03/31</v>
          </cell>
          <cell r="I228" t="str">
            <v>2024/05/31</v>
          </cell>
          <cell r="J228" t="str">
            <v>Limpopo</v>
          </cell>
          <cell r="K228" t="str">
            <v>Waterberg TVET College</v>
          </cell>
          <cell r="L228" t="str">
            <v>Waterberg TVET College</v>
          </cell>
          <cell r="M228" t="str">
            <v>2023/2024</v>
          </cell>
          <cell r="N228" t="str">
            <v>PFMA</v>
          </cell>
          <cell r="O228" t="str">
            <v>Yes</v>
          </cell>
        </row>
        <row r="229">
          <cell r="A229">
            <v>1322</v>
          </cell>
          <cell r="B229" t="str">
            <v>Qualified</v>
          </cell>
          <cell r="C229" t="str">
            <v>2024/05/31</v>
          </cell>
          <cell r="D229" t="str">
            <v>Regressed</v>
          </cell>
          <cell r="E229" t="str">
            <v>Qualified</v>
          </cell>
          <cell r="F229"/>
          <cell r="G229"/>
          <cell r="H229" t="str">
            <v>2024/03/31</v>
          </cell>
          <cell r="I229" t="str">
            <v>2024/05/31</v>
          </cell>
          <cell r="J229" t="str">
            <v>Limpopo</v>
          </cell>
          <cell r="K229" t="str">
            <v>Lephalale TVET College</v>
          </cell>
          <cell r="L229" t="str">
            <v>Lephalale TVET College</v>
          </cell>
          <cell r="M229" t="str">
            <v>2023/2024</v>
          </cell>
          <cell r="N229" t="str">
            <v>PFMA</v>
          </cell>
          <cell r="O229" t="str">
            <v>Yes</v>
          </cell>
        </row>
        <row r="230">
          <cell r="A230">
            <v>8</v>
          </cell>
          <cell r="B230" t="str">
            <v>Financially unqualified with no findings on predetermined objectives or compliance with laws and regulations</v>
          </cell>
          <cell r="C230" t="str">
            <v>2024/07/31</v>
          </cell>
          <cell r="D230" t="str">
            <v>Unchanged</v>
          </cell>
          <cell r="E230" t="str">
            <v>Financially unqualified with findings on predetermined objectives and/or compliance with laws and regulations</v>
          </cell>
          <cell r="F230"/>
          <cell r="G230"/>
          <cell r="H230" t="str">
            <v>2024/05/31</v>
          </cell>
          <cell r="I230" t="str">
            <v>2024/07/31</v>
          </cell>
          <cell r="J230" t="str">
            <v>Limpopo</v>
          </cell>
          <cell r="K230" t="str">
            <v>Agriculture and Rural Development</v>
          </cell>
          <cell r="L230" t="str">
            <v>Agriculture and Rural Development - LP</v>
          </cell>
          <cell r="M230" t="str">
            <v>2023/2024</v>
          </cell>
          <cell r="N230" t="str">
            <v>PFMA</v>
          </cell>
          <cell r="O230" t="str">
            <v>Yes</v>
          </cell>
        </row>
        <row r="231">
          <cell r="A231">
            <v>1355</v>
          </cell>
          <cell r="B231" t="str">
            <v>Financially unqualified with findings on predetermined objectives and/or compliance with laws and regulations</v>
          </cell>
          <cell r="C231" t="str">
            <v>2024/07/31</v>
          </cell>
          <cell r="D231" t="str">
            <v>Unchanged</v>
          </cell>
          <cell r="E231" t="str">
            <v>Financially unqualified with findings on predetermined objectives and/or compliance with laws and regulations</v>
          </cell>
          <cell r="F231"/>
          <cell r="G231"/>
          <cell r="H231" t="str">
            <v>2024/05/31</v>
          </cell>
          <cell r="I231" t="str">
            <v>2024/07/31</v>
          </cell>
          <cell r="J231" t="str">
            <v>Limpopo</v>
          </cell>
          <cell r="K231" t="str">
            <v>Great North Transport</v>
          </cell>
          <cell r="L231" t="str">
            <v>Great North Transport SOC Ltd</v>
          </cell>
          <cell r="M231" t="str">
            <v>2023/2024</v>
          </cell>
          <cell r="N231" t="str">
            <v>PFMA</v>
          </cell>
          <cell r="O231" t="str">
            <v>Yes</v>
          </cell>
        </row>
        <row r="232">
          <cell r="A232">
            <v>179</v>
          </cell>
          <cell r="B232" t="str">
            <v>Financially unqualified with findings on predetermined objectives and/or compliance with laws and regulations</v>
          </cell>
          <cell r="C232" t="str">
            <v>2024/07/31</v>
          </cell>
          <cell r="D232" t="str">
            <v>Improved</v>
          </cell>
          <cell r="E232" t="str">
            <v>Financially unqualified with findings on predetermined objectives and/or compliance with laws and regulations</v>
          </cell>
          <cell r="F232"/>
          <cell r="G232"/>
          <cell r="H232" t="str">
            <v>2024/05/31</v>
          </cell>
          <cell r="I232" t="str">
            <v>2024/07/31</v>
          </cell>
          <cell r="J232" t="str">
            <v>Limpopo</v>
          </cell>
          <cell r="K232" t="str">
            <v>Health</v>
          </cell>
          <cell r="L232" t="str">
            <v>Health - LP</v>
          </cell>
          <cell r="M232" t="str">
            <v>2023/2024</v>
          </cell>
          <cell r="N232" t="str">
            <v>PFMA</v>
          </cell>
          <cell r="O232" t="str">
            <v>Yes</v>
          </cell>
        </row>
        <row r="233">
          <cell r="A233">
            <v>1361</v>
          </cell>
          <cell r="B233" t="str">
            <v>Financially unqualified with no findings on predetermined objectives or compliance with laws and regulations</v>
          </cell>
          <cell r="C233" t="str">
            <v>2024/07/31</v>
          </cell>
          <cell r="D233" t="str">
            <v>No prior audit opinion</v>
          </cell>
          <cell r="E233" t="str">
            <v>Financially unqualified with no findings on predetermined objectives or compliance with laws and regulations</v>
          </cell>
          <cell r="F233"/>
          <cell r="G233"/>
          <cell r="H233" t="str">
            <v>2024/05/31</v>
          </cell>
          <cell r="I233" t="str">
            <v>2024/07/31</v>
          </cell>
          <cell r="J233" t="str">
            <v>Limpopo</v>
          </cell>
          <cell r="K233" t="str">
            <v>Mokopane Kodumela Mining Investments</v>
          </cell>
          <cell r="L233" t="str">
            <v>Mokopane Kodumela Mining Investments (Pty) Ltd</v>
          </cell>
          <cell r="M233" t="str">
            <v>2023/2024</v>
          </cell>
          <cell r="N233" t="str">
            <v>PFMA</v>
          </cell>
          <cell r="O233" t="str">
            <v>Yes</v>
          </cell>
        </row>
        <row r="234">
          <cell r="A234">
            <v>479</v>
          </cell>
          <cell r="B234" t="str">
            <v>Financially unqualified with no findings on predetermined objectives or compliance with laws and regulations</v>
          </cell>
          <cell r="C234" t="str">
            <v>2024/07/31</v>
          </cell>
          <cell r="D234" t="str">
            <v>Improved</v>
          </cell>
          <cell r="E234" t="str">
            <v>Financially unqualified with no findings on predetermined objectives or compliance with laws and regulations</v>
          </cell>
          <cell r="F234"/>
          <cell r="G234"/>
          <cell r="H234" t="str">
            <v>2024/05/31</v>
          </cell>
          <cell r="I234" t="str">
            <v>2024/07/31</v>
          </cell>
          <cell r="J234" t="str">
            <v>Limpopo</v>
          </cell>
          <cell r="K234" t="str">
            <v>Sport, Arts and Culture</v>
          </cell>
          <cell r="L234" t="str">
            <v>Sport, Arts &amp; Culture - LP</v>
          </cell>
          <cell r="M234" t="str">
            <v>2023/2024</v>
          </cell>
          <cell r="N234" t="str">
            <v>PFMA</v>
          </cell>
          <cell r="O234" t="str">
            <v>Yes</v>
          </cell>
        </row>
        <row r="235">
          <cell r="A235">
            <v>1509</v>
          </cell>
          <cell r="B235" t="str">
            <v>Financially unqualified with findings on predetermined objectives and/or compliance with laws and regulations</v>
          </cell>
          <cell r="C235" t="str">
            <v>2024/07/31</v>
          </cell>
          <cell r="D235" t="str">
            <v>Unchanged</v>
          </cell>
          <cell r="E235" t="str">
            <v>Financially unqualified with findings on predetermined objectives and/or compliance with laws and regulations</v>
          </cell>
          <cell r="F235"/>
          <cell r="G235"/>
          <cell r="H235" t="str">
            <v>2024/05/31</v>
          </cell>
          <cell r="I235" t="str">
            <v>2024/07/31</v>
          </cell>
          <cell r="J235" t="str">
            <v>Limpopo</v>
          </cell>
          <cell r="K235" t="str">
            <v>Musina-Makhado Special Economic Zone</v>
          </cell>
          <cell r="L235" t="str">
            <v>Musina-Makhado Special Economic Zone SOC Ltd</v>
          </cell>
          <cell r="M235" t="str">
            <v>2023/2024</v>
          </cell>
          <cell r="N235" t="str">
            <v>PFMA</v>
          </cell>
          <cell r="O235" t="str">
            <v>Yes</v>
          </cell>
        </row>
        <row r="236">
          <cell r="A236">
            <v>410</v>
          </cell>
          <cell r="B236" t="str">
            <v>Qualified</v>
          </cell>
          <cell r="C236" t="str">
            <v>2024/07/31</v>
          </cell>
          <cell r="D236" t="str">
            <v>Unchanged</v>
          </cell>
          <cell r="E236" t="str">
            <v>Qualified</v>
          </cell>
          <cell r="F236"/>
          <cell r="G236"/>
          <cell r="H236" t="str">
            <v>2024/05/31</v>
          </cell>
          <cell r="I236" t="str">
            <v>2024/07/31</v>
          </cell>
          <cell r="J236" t="str">
            <v>Limpopo</v>
          </cell>
          <cell r="K236" t="str">
            <v>Public Works, Roads and Infrastructure</v>
          </cell>
          <cell r="L236" t="str">
            <v>Public Works, Roads and Infrastructure - LP</v>
          </cell>
          <cell r="M236" t="str">
            <v>2023/2024</v>
          </cell>
          <cell r="N236" t="str">
            <v>PFMA</v>
          </cell>
          <cell r="O236" t="str">
            <v>Yes</v>
          </cell>
        </row>
        <row r="237">
          <cell r="A237">
            <v>225</v>
          </cell>
          <cell r="B237" t="str">
            <v>Financially unqualified with findings on predetermined objectives and/or compliance with laws and regulations</v>
          </cell>
          <cell r="C237" t="str">
            <v>2024/07/31</v>
          </cell>
          <cell r="D237" t="str">
            <v>Unchanged</v>
          </cell>
          <cell r="E237" t="str">
            <v>Financially unqualified with findings on predetermined objectives and/or compliance with laws and regulations</v>
          </cell>
          <cell r="F237"/>
          <cell r="G237"/>
          <cell r="H237" t="str">
            <v>2024/05/31</v>
          </cell>
          <cell r="I237" t="str">
            <v>2024/07/31</v>
          </cell>
          <cell r="J237" t="str">
            <v>Limpopo</v>
          </cell>
          <cell r="K237" t="str">
            <v>Roads Agency Limpopo</v>
          </cell>
          <cell r="L237" t="str">
            <v>Roads Agency Limpopo SOC Ltd</v>
          </cell>
          <cell r="M237" t="str">
            <v>2023/2024</v>
          </cell>
          <cell r="N237" t="str">
            <v>PFMA</v>
          </cell>
          <cell r="O237" t="str">
            <v>Yes</v>
          </cell>
        </row>
        <row r="238">
          <cell r="A238">
            <v>233</v>
          </cell>
          <cell r="B238" t="str">
            <v>Financially unqualified with findings on predetermined objectives and/or compliance with laws and regulations</v>
          </cell>
          <cell r="C238" t="str">
            <v>2024/07/31</v>
          </cell>
          <cell r="D238" t="str">
            <v>Unchanged</v>
          </cell>
          <cell r="E238" t="str">
            <v>Financially unqualified with findings on predetermined objectives and/or compliance with laws and regulations</v>
          </cell>
          <cell r="F238"/>
          <cell r="G238"/>
          <cell r="H238" t="str">
            <v>2024/05/31</v>
          </cell>
          <cell r="I238" t="str">
            <v>2024/07/31</v>
          </cell>
          <cell r="J238" t="str">
            <v>Limpopo</v>
          </cell>
          <cell r="K238" t="str">
            <v>Cooperative Governance, Human Settlements and Traditional Affairs</v>
          </cell>
          <cell r="L238" t="str">
            <v>Cooperative Governance, Human Settlements and Traditional Affairs - LP</v>
          </cell>
          <cell r="M238" t="str">
            <v>2023/2024</v>
          </cell>
          <cell r="N238" t="str">
            <v>PFMA</v>
          </cell>
          <cell r="O238" t="str">
            <v>Yes</v>
          </cell>
        </row>
        <row r="239">
          <cell r="A239">
            <v>1354</v>
          </cell>
          <cell r="B239" t="str">
            <v>Financially unqualified with no findings on predetermined objectives or compliance with laws and regulations</v>
          </cell>
          <cell r="C239" t="str">
            <v>2024/07/31</v>
          </cell>
          <cell r="D239" t="str">
            <v>Unchanged</v>
          </cell>
          <cell r="E239" t="str">
            <v>Financially unqualified with no findings on predetermined objectives or compliance with laws and regulations</v>
          </cell>
          <cell r="F239"/>
          <cell r="G239"/>
          <cell r="H239" t="str">
            <v>2024/05/31</v>
          </cell>
          <cell r="I239" t="str">
            <v>2024/07/31</v>
          </cell>
          <cell r="J239" t="str">
            <v>Limpopo</v>
          </cell>
          <cell r="K239" t="str">
            <v>Risima Housing Finance Corporation</v>
          </cell>
          <cell r="L239" t="str">
            <v>Risima Housing Finance Corporation SOC Ltd</v>
          </cell>
          <cell r="M239" t="str">
            <v>2023/2024</v>
          </cell>
          <cell r="N239" t="str">
            <v>PFMA</v>
          </cell>
          <cell r="O239" t="str">
            <v>Yes</v>
          </cell>
        </row>
        <row r="240">
          <cell r="A240">
            <v>108</v>
          </cell>
          <cell r="B240" t="str">
            <v>Financially unqualified with findings on predetermined objectives and/or compliance with laws and regulations</v>
          </cell>
          <cell r="C240" t="str">
            <v>2024/07/31</v>
          </cell>
          <cell r="D240" t="str">
            <v>Regressed</v>
          </cell>
          <cell r="E240" t="str">
            <v>Financially unqualified with findings on predetermined objectives and/or compliance with laws and regulations</v>
          </cell>
          <cell r="F240"/>
          <cell r="G240"/>
          <cell r="H240" t="str">
            <v>2024/05/31</v>
          </cell>
          <cell r="I240" t="str">
            <v>2024/07/31</v>
          </cell>
          <cell r="J240" t="str">
            <v>Limpopo</v>
          </cell>
          <cell r="K240" t="str">
            <v>Economic Development, Environment and Tourism</v>
          </cell>
          <cell r="L240" t="str">
            <v>Economic Development, Environment and Tourism - LP</v>
          </cell>
          <cell r="M240" t="str">
            <v>2023/2024</v>
          </cell>
          <cell r="N240" t="str">
            <v>PFMA</v>
          </cell>
          <cell r="O240" t="str">
            <v>Yes</v>
          </cell>
        </row>
        <row r="241">
          <cell r="A241">
            <v>1572</v>
          </cell>
          <cell r="B241" t="str">
            <v>Financially unqualified with no findings on predetermined objectives or compliance with laws and regulations</v>
          </cell>
          <cell r="C241" t="str">
            <v>2024/07/31</v>
          </cell>
          <cell r="D241"/>
          <cell r="E241" t="str">
            <v>Financially unqualified with no findings on predetermined objectives or compliance with laws and regulations</v>
          </cell>
          <cell r="F241"/>
          <cell r="G241"/>
          <cell r="H241" t="str">
            <v>2024/05/31</v>
          </cell>
          <cell r="I241" t="str">
            <v>2024/07/31</v>
          </cell>
          <cell r="J241" t="str">
            <v>Limpopo</v>
          </cell>
          <cell r="K241" t="str">
            <v>Fetakgomo Tubatse Industrial Park</v>
          </cell>
          <cell r="L241" t="str">
            <v>Fetakgomo Tubatse Industrial park SOC LTD</v>
          </cell>
          <cell r="M241" t="str">
            <v>2023/2024</v>
          </cell>
          <cell r="N241" t="str">
            <v>PFMA</v>
          </cell>
          <cell r="O241" t="str">
            <v>Yes</v>
          </cell>
        </row>
        <row r="242">
          <cell r="A242">
            <v>1052</v>
          </cell>
          <cell r="B242" t="str">
            <v>Financially unqualified with no findings on predetermined objectives or compliance with laws and regulations</v>
          </cell>
          <cell r="C242" t="str">
            <v>2024/08/31</v>
          </cell>
          <cell r="D242"/>
          <cell r="E242"/>
          <cell r="F242" t="str">
            <v>Other</v>
          </cell>
          <cell r="G242" t="str">
            <v>This is a section 4(3) audit, which external auditors audit. We received a letter requesting a delayed submission of the audit report due to their internal delays.</v>
          </cell>
          <cell r="H242" t="str">
            <v>2024/05/31</v>
          </cell>
          <cell r="I242"/>
          <cell r="J242" t="str">
            <v>Mpumalanga</v>
          </cell>
          <cell r="K242" t="str">
            <v>Inkomati-Usuthu Catchment Management Agency</v>
          </cell>
          <cell r="L242" t="str">
            <v>Inkomati Catchment Management Agency</v>
          </cell>
          <cell r="M242" t="str">
            <v>2023/2024</v>
          </cell>
          <cell r="N242" t="str">
            <v>PFMA</v>
          </cell>
          <cell r="O242" t="str">
            <v>No</v>
          </cell>
        </row>
        <row r="243">
          <cell r="A243">
            <v>107</v>
          </cell>
          <cell r="B243" t="str">
            <v>Financially unqualified with findings on predetermined objectives and/or compliance with laws and regulations</v>
          </cell>
          <cell r="C243" t="str">
            <v>2024/07/31</v>
          </cell>
          <cell r="D243" t="str">
            <v>Unchanged</v>
          </cell>
          <cell r="E243" t="str">
            <v>Financially unqualified with findings on predetermined objectives and/or compliance with laws and regulations</v>
          </cell>
          <cell r="F243"/>
          <cell r="G243"/>
          <cell r="H243" t="str">
            <v>2024/05/31</v>
          </cell>
          <cell r="I243" t="str">
            <v>2024/07/31</v>
          </cell>
          <cell r="J243" t="str">
            <v>Mpumalanga</v>
          </cell>
          <cell r="K243" t="str">
            <v>Economic Development and Tourism</v>
          </cell>
          <cell r="L243" t="str">
            <v>Economic Development and Tourism - MP</v>
          </cell>
          <cell r="M243" t="str">
            <v>2023/2024</v>
          </cell>
          <cell r="N243" t="str">
            <v>PFMA</v>
          </cell>
          <cell r="O243" t="str">
            <v>Yes</v>
          </cell>
        </row>
        <row r="244">
          <cell r="A244">
            <v>399</v>
          </cell>
          <cell r="B244"/>
          <cell r="C244"/>
          <cell r="D244"/>
          <cell r="E244"/>
          <cell r="F244"/>
          <cell r="G244"/>
          <cell r="H244"/>
          <cell r="I244"/>
          <cell r="J244" t="str">
            <v>Mpumalanga</v>
          </cell>
          <cell r="K244" t="str">
            <v>Consolidation of Prov PE</v>
          </cell>
          <cell r="L244" t="str">
            <v>Provincial Treasury (Consolidation of Prov PE) - MP</v>
          </cell>
          <cell r="M244" t="str">
            <v>2023/2024</v>
          </cell>
          <cell r="N244" t="str">
            <v>PFMA</v>
          </cell>
          <cell r="O244" t="str">
            <v>Yes</v>
          </cell>
        </row>
        <row r="245">
          <cell r="A245">
            <v>1020</v>
          </cell>
          <cell r="B245"/>
          <cell r="C245" t="str">
            <v>2024/07/31</v>
          </cell>
          <cell r="D245" t="str">
            <v>Improved</v>
          </cell>
          <cell r="E245" t="str">
            <v>Financially unqualified with findings on predetermined objectives and/or compliance with laws and regulations</v>
          </cell>
          <cell r="F245"/>
          <cell r="G245"/>
          <cell r="H245" t="str">
            <v>2024/05/31</v>
          </cell>
          <cell r="I245" t="str">
            <v>2024/07/31</v>
          </cell>
          <cell r="J245" t="str">
            <v>Mpumalanga</v>
          </cell>
          <cell r="K245" t="str">
            <v>Human Settlement</v>
          </cell>
          <cell r="L245" t="str">
            <v>Human Settlements - MP</v>
          </cell>
          <cell r="M245" t="str">
            <v>2023/2024</v>
          </cell>
          <cell r="N245" t="str">
            <v>PFMA</v>
          </cell>
          <cell r="O245" t="str">
            <v>Yes</v>
          </cell>
        </row>
        <row r="246">
          <cell r="A246">
            <v>20</v>
          </cell>
          <cell r="B246" t="str">
            <v>Financially unqualified with findings on predetermined objectives and/or compliance with laws and regulations</v>
          </cell>
          <cell r="C246" t="str">
            <v>2024/07/31</v>
          </cell>
          <cell r="D246" t="str">
            <v>Unchanged</v>
          </cell>
          <cell r="E246" t="str">
            <v>Financially unqualified with findings on predetermined objectives and/or compliance with laws and regulations</v>
          </cell>
          <cell r="F246"/>
          <cell r="G246"/>
          <cell r="H246" t="str">
            <v>2024/05/31</v>
          </cell>
          <cell r="I246" t="str">
            <v>2024/07/31</v>
          </cell>
          <cell r="J246" t="str">
            <v>Mpumalanga</v>
          </cell>
          <cell r="K246" t="str">
            <v>Culture, Sport and Recreation</v>
          </cell>
          <cell r="L246" t="str">
            <v>Culture, Sport &amp; Recreation - MP</v>
          </cell>
          <cell r="M246" t="str">
            <v>2023/2024</v>
          </cell>
          <cell r="N246" t="str">
            <v>PFMA</v>
          </cell>
          <cell r="O246" t="str">
            <v>Yes</v>
          </cell>
        </row>
        <row r="247">
          <cell r="A247">
            <v>465</v>
          </cell>
          <cell r="B247" t="str">
            <v>Financially unqualified with findings on predetermined objectives and/or compliance with laws and regulations</v>
          </cell>
          <cell r="C247" t="str">
            <v>2024/07/31</v>
          </cell>
          <cell r="D247" t="str">
            <v>Unchanged</v>
          </cell>
          <cell r="E247" t="str">
            <v>Financially unqualified with findings on predetermined objectives and/or compliance with laws and regulations</v>
          </cell>
          <cell r="F247"/>
          <cell r="G247"/>
          <cell r="H247" t="str">
            <v>2024/05/31</v>
          </cell>
          <cell r="I247" t="str">
            <v>2024/07/31</v>
          </cell>
          <cell r="J247" t="str">
            <v>Mpumalanga</v>
          </cell>
          <cell r="K247" t="str">
            <v>Social Development</v>
          </cell>
          <cell r="L247" t="str">
            <v>Social Development - MP</v>
          </cell>
          <cell r="M247" t="str">
            <v>2023/2024</v>
          </cell>
          <cell r="N247" t="str">
            <v>PFMA</v>
          </cell>
          <cell r="O247" t="str">
            <v>Yes</v>
          </cell>
        </row>
        <row r="248">
          <cell r="A248">
            <v>368</v>
          </cell>
          <cell r="B248"/>
          <cell r="C248"/>
          <cell r="D248"/>
          <cell r="E248"/>
          <cell r="F248"/>
          <cell r="G248"/>
          <cell r="H248"/>
          <cell r="I248"/>
          <cell r="J248" t="str">
            <v>Mpumalanga</v>
          </cell>
          <cell r="K248" t="str">
            <v>Revenue Fund</v>
          </cell>
          <cell r="L248" t="str">
            <v>Provincial Revenue Fund - MP</v>
          </cell>
          <cell r="M248" t="str">
            <v>2023/2024</v>
          </cell>
          <cell r="N248" t="str">
            <v>PFMA</v>
          </cell>
          <cell r="O248" t="str">
            <v>Yes</v>
          </cell>
        </row>
        <row r="249">
          <cell r="A249">
            <v>354</v>
          </cell>
          <cell r="B249" t="str">
            <v>Financially unqualified with no findings on predetermined objectives or compliance with laws and regulations</v>
          </cell>
          <cell r="C249" t="str">
            <v>2024/07/15</v>
          </cell>
          <cell r="D249" t="str">
            <v>Unchanged</v>
          </cell>
          <cell r="E249" t="str">
            <v>Financially unqualified with no findings on predetermined objectives or compliance with laws and regulations</v>
          </cell>
          <cell r="F249" t="str">
            <v>Audit delays - Addressing audit quality matters</v>
          </cell>
          <cell r="G249"/>
          <cell r="H249" t="str">
            <v>2024/05/31</v>
          </cell>
          <cell r="I249" t="str">
            <v>2024/07/30</v>
          </cell>
          <cell r="J249" t="str">
            <v>Mpumalanga</v>
          </cell>
          <cell r="K249" t="str">
            <v>Provincial Legislature</v>
          </cell>
          <cell r="L249" t="str">
            <v>Provincial Legislature - MP</v>
          </cell>
          <cell r="M249" t="str">
            <v>2023/2024</v>
          </cell>
          <cell r="N249" t="str">
            <v>PFMA</v>
          </cell>
          <cell r="O249" t="str">
            <v>Yes</v>
          </cell>
        </row>
        <row r="250">
          <cell r="A250">
            <v>314</v>
          </cell>
          <cell r="B250" t="str">
            <v>Financially unqualified with findings on predetermined objectives and/or compliance with laws and regulations</v>
          </cell>
          <cell r="C250" t="str">
            <v>2024/07/31</v>
          </cell>
          <cell r="D250" t="str">
            <v>Unchanged</v>
          </cell>
          <cell r="E250" t="str">
            <v>Financially unqualified with findings on predetermined objectives and/or compliance with laws and regulations</v>
          </cell>
          <cell r="F250"/>
          <cell r="G250"/>
          <cell r="H250" t="str">
            <v>2024/05/31</v>
          </cell>
          <cell r="I250" t="str">
            <v>2024/07/31</v>
          </cell>
          <cell r="J250" t="str">
            <v>Mpumalanga</v>
          </cell>
          <cell r="K250" t="str">
            <v>Office of the Premier</v>
          </cell>
          <cell r="L250" t="str">
            <v>Office of the Premier - MP</v>
          </cell>
          <cell r="M250" t="str">
            <v>2023/2024</v>
          </cell>
          <cell r="N250" t="str">
            <v>PFMA</v>
          </cell>
          <cell r="O250" t="str">
            <v>Yes</v>
          </cell>
        </row>
        <row r="251">
          <cell r="A251">
            <v>1215</v>
          </cell>
          <cell r="B251" t="str">
            <v>Financially unqualified with findings on predetermined objectives and/or compliance with laws and regulations</v>
          </cell>
          <cell r="C251" t="str">
            <v>2024/07/31</v>
          </cell>
          <cell r="D251" t="str">
            <v>Unchanged</v>
          </cell>
          <cell r="E251" t="str">
            <v>Financially unqualified with findings on predetermined objectives and/or compliance with laws and regulations</v>
          </cell>
          <cell r="F251"/>
          <cell r="G251"/>
          <cell r="H251" t="str">
            <v>2024/05/31</v>
          </cell>
          <cell r="I251" t="str">
            <v>2024/07/31</v>
          </cell>
          <cell r="J251" t="str">
            <v>Mpumalanga</v>
          </cell>
          <cell r="K251" t="str">
            <v>Mpumalanga Economic Growth Agency</v>
          </cell>
          <cell r="L251" t="str">
            <v>Mpumalanga Economic Growth Agency (MEGA)</v>
          </cell>
          <cell r="M251" t="str">
            <v>2023/2024</v>
          </cell>
          <cell r="N251" t="str">
            <v>PFMA</v>
          </cell>
          <cell r="O251" t="str">
            <v>Yes</v>
          </cell>
        </row>
        <row r="252">
          <cell r="A252">
            <v>1019</v>
          </cell>
          <cell r="B252" t="str">
            <v>Financially unqualified with no findings on predetermined objectives or compliance with laws and regulations</v>
          </cell>
          <cell r="C252" t="str">
            <v>2024/07/31</v>
          </cell>
          <cell r="D252" t="str">
            <v>Unchanged</v>
          </cell>
          <cell r="E252" t="str">
            <v>Financially unqualified with no findings on predetermined objectives or compliance with laws and regulations</v>
          </cell>
          <cell r="F252"/>
          <cell r="G252"/>
          <cell r="H252" t="str">
            <v>2024/05/31</v>
          </cell>
          <cell r="I252" t="str">
            <v>2024/07/31</v>
          </cell>
          <cell r="J252" t="str">
            <v>Mpumalanga</v>
          </cell>
          <cell r="K252" t="str">
            <v>Co-operative Governance and Traditional Affairs</v>
          </cell>
          <cell r="L252" t="str">
            <v>Cooperative Governance and Traditional Affairs - MP</v>
          </cell>
          <cell r="M252" t="str">
            <v>2023/2024</v>
          </cell>
          <cell r="N252" t="str">
            <v>PFMA</v>
          </cell>
          <cell r="O252" t="str">
            <v>Yes</v>
          </cell>
        </row>
        <row r="253">
          <cell r="A253">
            <v>116</v>
          </cell>
          <cell r="B253" t="str">
            <v>Financially unqualified with findings on predetermined objectives and/or compliance with laws and regulations</v>
          </cell>
          <cell r="C253" t="str">
            <v>2024/07/31</v>
          </cell>
          <cell r="D253" t="str">
            <v>Unchanged</v>
          </cell>
          <cell r="E253" t="str">
            <v>Financially unqualified with findings on predetermined objectives and/or compliance with laws and regulations</v>
          </cell>
          <cell r="F253"/>
          <cell r="G253"/>
          <cell r="H253" t="str">
            <v>2024/05/31</v>
          </cell>
          <cell r="I253" t="str">
            <v>2024/07/31</v>
          </cell>
          <cell r="J253" t="str">
            <v>Mpumalanga</v>
          </cell>
          <cell r="K253" t="str">
            <v>Education</v>
          </cell>
          <cell r="L253" t="str">
            <v>Education - MP</v>
          </cell>
          <cell r="M253" t="str">
            <v>2023/2024</v>
          </cell>
          <cell r="N253" t="str">
            <v>PFMA</v>
          </cell>
          <cell r="O253" t="str">
            <v>Yes</v>
          </cell>
        </row>
        <row r="254">
          <cell r="A254">
            <v>134</v>
          </cell>
          <cell r="B254" t="str">
            <v>Financially unqualified with no findings on predetermined objectives or compliance with laws and regulations</v>
          </cell>
          <cell r="C254" t="str">
            <v>2024/07/31</v>
          </cell>
          <cell r="D254" t="str">
            <v>Unchanged</v>
          </cell>
          <cell r="E254" t="str">
            <v>Financially unqualified with no findings on predetermined objectives or compliance with laws and regulations</v>
          </cell>
          <cell r="F254"/>
          <cell r="G254"/>
          <cell r="H254" t="str">
            <v>2024/05/31</v>
          </cell>
          <cell r="I254" t="str">
            <v>2024/07/31</v>
          </cell>
          <cell r="J254" t="str">
            <v>Mpumalanga</v>
          </cell>
          <cell r="K254" t="str">
            <v>Provincial Treasury</v>
          </cell>
          <cell r="L254" t="str">
            <v>Provincial Treasury - MP</v>
          </cell>
          <cell r="M254" t="str">
            <v>2023/2024</v>
          </cell>
          <cell r="N254" t="str">
            <v>PFMA</v>
          </cell>
          <cell r="O254" t="str">
            <v>Yes</v>
          </cell>
        </row>
        <row r="255">
          <cell r="A255">
            <v>1159</v>
          </cell>
          <cell r="B255" t="str">
            <v>Financially unqualified with no findings on predetermined objectives or compliance with laws and regulations</v>
          </cell>
          <cell r="C255" t="str">
            <v>2024/07/31</v>
          </cell>
          <cell r="D255" t="str">
            <v>Unchanged</v>
          </cell>
          <cell r="E255" t="str">
            <v>Financially unqualified with no findings on predetermined objectives or compliance with laws and regulations</v>
          </cell>
          <cell r="F255"/>
          <cell r="G255"/>
          <cell r="H255" t="str">
            <v>2024/05/31</v>
          </cell>
          <cell r="I255" t="str">
            <v>2024/07/31</v>
          </cell>
          <cell r="J255" t="str">
            <v>Mpumalanga</v>
          </cell>
          <cell r="K255" t="str">
            <v>Komatiland Forests</v>
          </cell>
          <cell r="L255" t="str">
            <v>Komatiland Forests SOC Limited</v>
          </cell>
          <cell r="M255" t="str">
            <v>2023/2024</v>
          </cell>
          <cell r="N255" t="str">
            <v>PFMA</v>
          </cell>
          <cell r="O255" t="str">
            <v>Yes</v>
          </cell>
        </row>
        <row r="256">
          <cell r="A256">
            <v>425</v>
          </cell>
          <cell r="B256" t="str">
            <v>Financially unqualified with findings on predetermined objectives and/or compliance with laws and regulations</v>
          </cell>
          <cell r="C256" t="str">
            <v>2024/07/31</v>
          </cell>
          <cell r="D256" t="str">
            <v>Unchanged</v>
          </cell>
          <cell r="E256" t="str">
            <v>Financially unqualified with findings on predetermined objectives and/or compliance with laws and regulations</v>
          </cell>
          <cell r="F256"/>
          <cell r="G256"/>
          <cell r="H256" t="str">
            <v>2024/05/31</v>
          </cell>
          <cell r="I256" t="str">
            <v>2024/07/31</v>
          </cell>
          <cell r="J256" t="str">
            <v>Mpumalanga</v>
          </cell>
          <cell r="K256" t="str">
            <v>Public Works, Roads and Transport</v>
          </cell>
          <cell r="L256" t="str">
            <v>Public Works, Roads and Transport - MP</v>
          </cell>
          <cell r="M256" t="str">
            <v>2023/2024</v>
          </cell>
          <cell r="N256" t="str">
            <v>PFMA</v>
          </cell>
          <cell r="O256" t="str">
            <v>Yes</v>
          </cell>
        </row>
        <row r="257">
          <cell r="A257">
            <v>1330</v>
          </cell>
          <cell r="B257" t="str">
            <v>Financially unqualified with findings on predetermined objectives and/or compliance with laws and regulations</v>
          </cell>
          <cell r="C257" t="str">
            <v>2024/05/31</v>
          </cell>
          <cell r="D257" t="str">
            <v>Unchanged</v>
          </cell>
          <cell r="E257" t="str">
            <v>Financially unqualified with findings on predetermined objectives and/or compliance with laws and regulations</v>
          </cell>
          <cell r="F257"/>
          <cell r="G257"/>
          <cell r="H257" t="str">
            <v>2024/03/31</v>
          </cell>
          <cell r="I257" t="str">
            <v>2024/05/31</v>
          </cell>
          <cell r="J257" t="str">
            <v>Mpumalanga</v>
          </cell>
          <cell r="K257" t="str">
            <v>Nkangala TVET College</v>
          </cell>
          <cell r="L257" t="str">
            <v>Nkangala TVET College</v>
          </cell>
          <cell r="M257" t="str">
            <v>2023/2024</v>
          </cell>
          <cell r="N257" t="str">
            <v>PFMA</v>
          </cell>
          <cell r="O257" t="str">
            <v>Yes</v>
          </cell>
        </row>
        <row r="258">
          <cell r="A258">
            <v>1505</v>
          </cell>
          <cell r="B258" t="str">
            <v>Financially unqualified with no findings on predetermined objectives or compliance with laws and regulations</v>
          </cell>
          <cell r="C258" t="str">
            <v>2024/07/31</v>
          </cell>
          <cell r="D258" t="str">
            <v>Unchanged</v>
          </cell>
          <cell r="E258" t="str">
            <v>Financially unqualified with no findings on predetermined objectives or compliance with laws and regulations</v>
          </cell>
          <cell r="F258"/>
          <cell r="G258"/>
          <cell r="H258" t="str">
            <v>2024/05/31</v>
          </cell>
          <cell r="I258"/>
          <cell r="J258" t="str">
            <v>Mpumalanga</v>
          </cell>
          <cell r="K258" t="str">
            <v>Mpumalanga Economic Regulator</v>
          </cell>
          <cell r="L258" t="str">
            <v>Mpumalanga Economic Regulator</v>
          </cell>
          <cell r="M258" t="str">
            <v>2023/2024</v>
          </cell>
          <cell r="N258" t="str">
            <v>PFMA</v>
          </cell>
          <cell r="O258" t="str">
            <v>Yes</v>
          </cell>
        </row>
        <row r="259">
          <cell r="A259">
            <v>12</v>
          </cell>
          <cell r="B259" t="str">
            <v>Financially unqualified with no findings on predetermined objectives or compliance with laws and regulations</v>
          </cell>
          <cell r="C259" t="str">
            <v>2024/07/31</v>
          </cell>
          <cell r="D259" t="str">
            <v>Regressed</v>
          </cell>
          <cell r="E259" t="str">
            <v>Financially unqualified with findings on predetermined objectives and/or compliance with laws and regulations</v>
          </cell>
          <cell r="F259"/>
          <cell r="G259"/>
          <cell r="H259" t="str">
            <v>2024/05/31</v>
          </cell>
          <cell r="I259" t="str">
            <v>2024/07/31</v>
          </cell>
          <cell r="J259" t="str">
            <v>Mpumalanga</v>
          </cell>
          <cell r="K259" t="str">
            <v>Agriculture, Rural Development, Land and Environmental Affairs</v>
          </cell>
          <cell r="L259" t="str">
            <v>Department of Agriculture,Rural Development,Land And Environmental Affairs - MP</v>
          </cell>
          <cell r="M259" t="str">
            <v>2023/2024</v>
          </cell>
          <cell r="N259" t="str">
            <v>PFMA</v>
          </cell>
          <cell r="O259" t="str">
            <v>Yes</v>
          </cell>
        </row>
        <row r="260">
          <cell r="A260">
            <v>1476</v>
          </cell>
          <cell r="B260"/>
          <cell r="C260"/>
          <cell r="D260" t="str">
            <v>No prior audit opinion</v>
          </cell>
          <cell r="E260" t="str">
            <v>Adverse</v>
          </cell>
          <cell r="F260"/>
          <cell r="G260"/>
          <cell r="H260"/>
          <cell r="I260" t="str">
            <v>2024/08/26</v>
          </cell>
          <cell r="J260" t="str">
            <v>Mpumalanga</v>
          </cell>
          <cell r="K260" t="str">
            <v>Zithabiseni Resort and Conference Centre</v>
          </cell>
          <cell r="L260" t="str">
            <v>Zithabiseni Resort &amp; Conference Centre (Pty) Ltd</v>
          </cell>
          <cell r="M260" t="str">
            <v>2023/2024</v>
          </cell>
          <cell r="N260" t="str">
            <v>PFMA</v>
          </cell>
          <cell r="O260" t="str">
            <v>No</v>
          </cell>
        </row>
        <row r="261">
          <cell r="A261">
            <v>259</v>
          </cell>
          <cell r="B261" t="str">
            <v>Financially unqualified with no findings on predetermined objectives or compliance with laws and regulations</v>
          </cell>
          <cell r="C261" t="str">
            <v>2024/07/15</v>
          </cell>
          <cell r="D261" t="str">
            <v>Unchanged</v>
          </cell>
          <cell r="E261" t="str">
            <v>Financially unqualified with no findings on predetermined objectives or compliance with laws and regulations</v>
          </cell>
          <cell r="F261"/>
          <cell r="G261"/>
          <cell r="H261" t="str">
            <v>2024/05/31</v>
          </cell>
          <cell r="I261" t="str">
            <v>2024/07/31</v>
          </cell>
          <cell r="J261" t="str">
            <v>Mpumalanga</v>
          </cell>
          <cell r="K261" t="str">
            <v>Mpumalanga Tourism and Parks Agency</v>
          </cell>
          <cell r="L261" t="str">
            <v>Mpumalanga Tourism &amp; Parks Agency</v>
          </cell>
          <cell r="M261" t="str">
            <v>2023/2024</v>
          </cell>
          <cell r="N261" t="str">
            <v>PFMA</v>
          </cell>
          <cell r="O261" t="str">
            <v>Yes</v>
          </cell>
        </row>
        <row r="262">
          <cell r="A262">
            <v>180</v>
          </cell>
          <cell r="B262" t="str">
            <v>Financially unqualified with findings on predetermined objectives and/or compliance with laws and regulations</v>
          </cell>
          <cell r="C262" t="str">
            <v>2024/07/31</v>
          </cell>
          <cell r="D262" t="str">
            <v>Unchanged</v>
          </cell>
          <cell r="E262" t="str">
            <v>Financially unqualified with findings on predetermined objectives and/or compliance with laws and regulations</v>
          </cell>
          <cell r="F262"/>
          <cell r="G262"/>
          <cell r="H262" t="str">
            <v>2024/05/31</v>
          </cell>
          <cell r="I262" t="str">
            <v>2024/07/31</v>
          </cell>
          <cell r="J262" t="str">
            <v>Mpumalanga</v>
          </cell>
          <cell r="K262" t="str">
            <v>Health</v>
          </cell>
          <cell r="L262" t="str">
            <v>Health - MP</v>
          </cell>
          <cell r="M262" t="str">
            <v>2023/2024</v>
          </cell>
          <cell r="N262" t="str">
            <v>PFMA</v>
          </cell>
          <cell r="O262" t="str">
            <v>Yes</v>
          </cell>
        </row>
        <row r="263">
          <cell r="A263">
            <v>1329</v>
          </cell>
          <cell r="B263" t="str">
            <v>Financially unqualified with no findings on predetermined objectives or compliance with laws and regulations</v>
          </cell>
          <cell r="C263" t="str">
            <v>2024/05/31</v>
          </cell>
          <cell r="D263" t="str">
            <v>Improved</v>
          </cell>
          <cell r="E263" t="str">
            <v>Financially unqualified with findings on predetermined objectives and/or compliance with laws and regulations</v>
          </cell>
          <cell r="F263"/>
          <cell r="G263"/>
          <cell r="H263" t="str">
            <v>2024/03/31</v>
          </cell>
          <cell r="I263" t="str">
            <v>2024/05/31</v>
          </cell>
          <cell r="J263" t="str">
            <v>Mpumalanga</v>
          </cell>
          <cell r="K263" t="str">
            <v>Gert Sibande TVET College</v>
          </cell>
          <cell r="L263" t="str">
            <v>Gert Sibande TVET College</v>
          </cell>
          <cell r="M263" t="str">
            <v>2023/2024</v>
          </cell>
          <cell r="N263" t="str">
            <v>PFMA</v>
          </cell>
          <cell r="O263" t="str">
            <v>Yes</v>
          </cell>
        </row>
        <row r="264">
          <cell r="A264">
            <v>387</v>
          </cell>
          <cell r="B264"/>
          <cell r="C264"/>
          <cell r="D264"/>
          <cell r="E264"/>
          <cell r="F264"/>
          <cell r="G264"/>
          <cell r="H264" t="str">
            <v>2024/05/31</v>
          </cell>
          <cell r="I264"/>
          <cell r="J264" t="str">
            <v>Mpumalanga</v>
          </cell>
          <cell r="K264" t="str">
            <v>Consolidation of Prov Depts</v>
          </cell>
          <cell r="L264" t="str">
            <v>Provincial Treasury (Consolidation of Prov Depts) - MP</v>
          </cell>
          <cell r="M264" t="str">
            <v>2023/2024</v>
          </cell>
          <cell r="N264" t="str">
            <v>PFMA</v>
          </cell>
          <cell r="O264" t="str">
            <v>Yes</v>
          </cell>
        </row>
        <row r="265">
          <cell r="A265">
            <v>258</v>
          </cell>
          <cell r="B265" t="str">
            <v>Qualified</v>
          </cell>
          <cell r="C265" t="str">
            <v>2024/07/31</v>
          </cell>
          <cell r="D265" t="str">
            <v>Unchanged</v>
          </cell>
          <cell r="E265" t="str">
            <v>Qualified</v>
          </cell>
          <cell r="F265"/>
          <cell r="G265"/>
          <cell r="H265" t="str">
            <v>2024/05/31</v>
          </cell>
          <cell r="I265" t="str">
            <v>2024/08/02</v>
          </cell>
          <cell r="J265" t="str">
            <v>Mpumalanga</v>
          </cell>
          <cell r="K265" t="str">
            <v>Mpumalanga Regional Training Trust</v>
          </cell>
          <cell r="L265" t="str">
            <v>Mpumalanga Regional Training Trust</v>
          </cell>
          <cell r="M265" t="str">
            <v>2023/2024</v>
          </cell>
          <cell r="N265" t="str">
            <v>PFMA</v>
          </cell>
          <cell r="O265" t="str">
            <v>Yes</v>
          </cell>
        </row>
        <row r="266">
          <cell r="A266">
            <v>1328</v>
          </cell>
          <cell r="B266" t="str">
            <v>Qualified</v>
          </cell>
          <cell r="C266" t="str">
            <v>2024/05/31</v>
          </cell>
          <cell r="D266" t="str">
            <v>Improved</v>
          </cell>
          <cell r="E266" t="str">
            <v>Qualified</v>
          </cell>
          <cell r="F266"/>
          <cell r="G266"/>
          <cell r="H266" t="str">
            <v>2024/03/31</v>
          </cell>
          <cell r="I266" t="str">
            <v>2024/08/31</v>
          </cell>
          <cell r="J266" t="str">
            <v>Mpumalanga</v>
          </cell>
          <cell r="K266" t="str">
            <v>Ehlanzeni TVET College</v>
          </cell>
          <cell r="L266" t="str">
            <v>Ehlanzeni TVET College</v>
          </cell>
          <cell r="M266" t="str">
            <v>2023/2024</v>
          </cell>
          <cell r="N266" t="str">
            <v>PFMA</v>
          </cell>
          <cell r="O266" t="str">
            <v>Yes</v>
          </cell>
        </row>
        <row r="267">
          <cell r="A267">
            <v>443</v>
          </cell>
          <cell r="B267"/>
          <cell r="C267"/>
          <cell r="D267" t="str">
            <v>Unchanged</v>
          </cell>
          <cell r="E267" t="str">
            <v>Qualified</v>
          </cell>
          <cell r="F267"/>
          <cell r="G267"/>
          <cell r="H267"/>
          <cell r="I267" t="str">
            <v>2024/07/31</v>
          </cell>
          <cell r="J267" t="str">
            <v>Mpumalanga</v>
          </cell>
          <cell r="K267" t="str">
            <v>Community Safety, Security and Liaison</v>
          </cell>
          <cell r="L267" t="str">
            <v>Community Safety, Security &amp; Liaison - MP</v>
          </cell>
          <cell r="M267" t="str">
            <v>2023/2024</v>
          </cell>
          <cell r="N267" t="str">
            <v>PFMA</v>
          </cell>
          <cell r="O267" t="str">
            <v>Yes</v>
          </cell>
        </row>
        <row r="268">
          <cell r="A268">
            <v>1568</v>
          </cell>
          <cell r="B268" t="str">
            <v>Qualified</v>
          </cell>
          <cell r="C268" t="str">
            <v>2024/07/31</v>
          </cell>
          <cell r="D268"/>
          <cell r="E268" t="str">
            <v>Qualified</v>
          </cell>
          <cell r="F268"/>
          <cell r="G268"/>
          <cell r="H268" t="str">
            <v>2024/05/31</v>
          </cell>
          <cell r="I268"/>
          <cell r="J268" t="str">
            <v>Mpumalanga</v>
          </cell>
          <cell r="K268" t="str">
            <v>MPUMALANGA INNOVATIVE SKILLS HUB</v>
          </cell>
          <cell r="L268" t="str">
            <v>MPUMALANGA INNOVATIVE SKILLS HUB (MISH)</v>
          </cell>
          <cell r="M268" t="str">
            <v>2023/2024</v>
          </cell>
          <cell r="N268" t="str">
            <v>PFMA</v>
          </cell>
          <cell r="O268" t="str">
            <v>Yes</v>
          </cell>
        </row>
        <row r="269">
          <cell r="A269">
            <v>1034</v>
          </cell>
          <cell r="B269" t="str">
            <v>Financially unqualified with findings on predetermined objectives and/or compliance with laws and regulations</v>
          </cell>
          <cell r="C269" t="str">
            <v>2024/07/31</v>
          </cell>
          <cell r="D269" t="str">
            <v>Unchanged</v>
          </cell>
          <cell r="E269" t="str">
            <v>Financially unqualified with findings on predetermined objectives and/or compliance with laws and regulations</v>
          </cell>
          <cell r="F269"/>
          <cell r="G269"/>
          <cell r="H269" t="str">
            <v>2024/05/31</v>
          </cell>
          <cell r="I269" t="str">
            <v>2024/07/31</v>
          </cell>
          <cell r="J269" t="str">
            <v>National A</v>
          </cell>
          <cell r="K269" t="str">
            <v>Housing Development Agency</v>
          </cell>
          <cell r="L269" t="str">
            <v>Housing Development Agency</v>
          </cell>
          <cell r="M269" t="str">
            <v>2023/2024</v>
          </cell>
          <cell r="N269" t="str">
            <v>PFMA</v>
          </cell>
          <cell r="O269" t="str">
            <v>Yes</v>
          </cell>
        </row>
        <row r="270">
          <cell r="A270">
            <v>433</v>
          </cell>
          <cell r="B270" t="str">
            <v>Financially unqualified with findings on predetermined objectives and/or compliance with laws and regulations</v>
          </cell>
          <cell r="C270" t="str">
            <v>2024/07/31</v>
          </cell>
          <cell r="D270" t="str">
            <v>Unchanged</v>
          </cell>
          <cell r="E270" t="str">
            <v>Financially unqualified with findings on predetermined objectives and/or compliance with laws and regulations</v>
          </cell>
          <cell r="F270"/>
          <cell r="G270"/>
          <cell r="H270" t="str">
            <v>2024/05/31</v>
          </cell>
          <cell r="I270" t="str">
            <v>2024/07/31</v>
          </cell>
          <cell r="J270" t="str">
            <v>National A</v>
          </cell>
          <cell r="K270" t="str">
            <v>The Human Rights Commission</v>
          </cell>
          <cell r="L270" t="str">
            <v>SA Human Rights Commission</v>
          </cell>
          <cell r="M270" t="str">
            <v>2023/2024</v>
          </cell>
          <cell r="N270" t="str">
            <v>PFMA</v>
          </cell>
          <cell r="O270" t="str">
            <v>Yes</v>
          </cell>
        </row>
        <row r="271">
          <cell r="A271">
            <v>41</v>
          </cell>
          <cell r="B271" t="str">
            <v>Financially unqualified with no findings on predetermined objectives or compliance with laws and regulations</v>
          </cell>
          <cell r="C271">
            <v>45554</v>
          </cell>
          <cell r="D271"/>
          <cell r="E271"/>
          <cell r="F271" t="str">
            <v>Audit delays - Addressing audit quality matters</v>
          </cell>
          <cell r="G271"/>
          <cell r="H271" t="str">
            <v>2024/05/31</v>
          </cell>
          <cell r="I271"/>
          <cell r="J271" t="str">
            <v>National A</v>
          </cell>
          <cell r="K271" t="str">
            <v>Competition Commission</v>
          </cell>
          <cell r="L271" t="str">
            <v>Competition Commission</v>
          </cell>
          <cell r="M271" t="str">
            <v>2023/2024</v>
          </cell>
          <cell r="N271" t="str">
            <v>PFMA</v>
          </cell>
          <cell r="O271" t="str">
            <v>Yes</v>
          </cell>
        </row>
        <row r="272">
          <cell r="A272">
            <v>222</v>
          </cell>
          <cell r="B272" t="str">
            <v>Financially unqualified with no findings on predetermined objectives or compliance with laws and regulations</v>
          </cell>
          <cell r="C272" t="str">
            <v>2024/07/31</v>
          </cell>
          <cell r="D272" t="str">
            <v>Unchanged</v>
          </cell>
          <cell r="E272" t="str">
            <v>Financially unqualified with no findings on predetermined objectives or compliance with laws and regulations</v>
          </cell>
          <cell r="F272"/>
          <cell r="G272"/>
          <cell r="H272" t="str">
            <v>2024/05/31</v>
          </cell>
          <cell r="I272" t="str">
            <v>2024/07/31</v>
          </cell>
          <cell r="J272" t="str">
            <v>National A</v>
          </cell>
          <cell r="K272" t="str">
            <v>Legal Aid South Africa</v>
          </cell>
          <cell r="L272" t="str">
            <v>Legal Aid South Africa</v>
          </cell>
          <cell r="M272" t="str">
            <v>2023/2024</v>
          </cell>
          <cell r="N272" t="str">
            <v>PFMA</v>
          </cell>
          <cell r="O272" t="str">
            <v>Yes</v>
          </cell>
        </row>
        <row r="273">
          <cell r="A273">
            <v>1524</v>
          </cell>
          <cell r="B273" t="str">
            <v>Financially unqualified with no findings on predetermined objectives or compliance with laws and regulations</v>
          </cell>
          <cell r="C273" t="str">
            <v>2024/07/31</v>
          </cell>
          <cell r="D273" t="str">
            <v>Unchanged</v>
          </cell>
          <cell r="E273" t="str">
            <v>Financially unqualified with no findings on predetermined objectives or compliance with laws and regulations</v>
          </cell>
          <cell r="F273"/>
          <cell r="G273"/>
          <cell r="H273" t="str">
            <v>2024/05/31</v>
          </cell>
          <cell r="I273" t="str">
            <v>2024/07/31</v>
          </cell>
          <cell r="J273" t="str">
            <v>National A</v>
          </cell>
          <cell r="K273" t="str">
            <v>National Lotteries Participants Trust</v>
          </cell>
          <cell r="L273" t="str">
            <v>National Lotteries Participants Trust</v>
          </cell>
          <cell r="M273" t="str">
            <v>2023/2024</v>
          </cell>
          <cell r="N273" t="str">
            <v>PFMA</v>
          </cell>
          <cell r="O273" t="str">
            <v>Yes</v>
          </cell>
        </row>
        <row r="274">
          <cell r="A274">
            <v>34</v>
          </cell>
          <cell r="B274" t="str">
            <v>Financially unqualified with no findings on predetermined objectives or compliance with laws and regulations</v>
          </cell>
          <cell r="C274" t="str">
            <v>2024/08/23</v>
          </cell>
          <cell r="D274" t="str">
            <v>Unchanged</v>
          </cell>
          <cell r="E274" t="str">
            <v>Financially unqualified with no findings on predetermined objectives or compliance with laws and regulations</v>
          </cell>
          <cell r="F274" t="str">
            <v>Auditee delays - Disagreement on technical/legal matters</v>
          </cell>
          <cell r="G274"/>
          <cell r="H274" t="str">
            <v>2024/05/31</v>
          </cell>
          <cell r="I274" t="str">
            <v>2024/08/22</v>
          </cell>
          <cell r="J274" t="str">
            <v>National A</v>
          </cell>
          <cell r="K274" t="str">
            <v>Companies and Intellectual Property Commission</v>
          </cell>
          <cell r="L274" t="str">
            <v>Companies and Intellectual Property Commission (CIPC)</v>
          </cell>
          <cell r="M274" t="str">
            <v>2023/2024</v>
          </cell>
          <cell r="N274" t="str">
            <v>PFMA</v>
          </cell>
          <cell r="O274" t="str">
            <v>Yes</v>
          </cell>
        </row>
        <row r="275">
          <cell r="A275">
            <v>275</v>
          </cell>
          <cell r="B275"/>
          <cell r="C275"/>
          <cell r="D275" t="str">
            <v>Unchanged</v>
          </cell>
          <cell r="E275" t="str">
            <v>Financially unqualified with no findings on predetermined objectives or compliance with laws and regulations</v>
          </cell>
          <cell r="F275"/>
          <cell r="G275"/>
          <cell r="H275"/>
          <cell r="I275" t="str">
            <v>2024/07/31</v>
          </cell>
          <cell r="J275" t="str">
            <v>National A</v>
          </cell>
          <cell r="K275" t="str">
            <v>National Gambling Board</v>
          </cell>
          <cell r="L275" t="str">
            <v>National Gambling Board</v>
          </cell>
          <cell r="M275" t="str">
            <v>2023/2024</v>
          </cell>
          <cell r="N275" t="str">
            <v>PFMA</v>
          </cell>
          <cell r="O275" t="str">
            <v>No</v>
          </cell>
        </row>
        <row r="276">
          <cell r="A276">
            <v>42</v>
          </cell>
          <cell r="B276" t="str">
            <v>Financially unqualified with no findings on predetermined objectives or compliance with laws and regulations</v>
          </cell>
          <cell r="C276" t="str">
            <v>2024/07/31</v>
          </cell>
          <cell r="D276" t="str">
            <v>Unchanged</v>
          </cell>
          <cell r="E276" t="str">
            <v>Financially unqualified with no findings on predetermined objectives or compliance with laws and regulations</v>
          </cell>
          <cell r="F276"/>
          <cell r="G276"/>
          <cell r="H276" t="str">
            <v>2024/05/31</v>
          </cell>
          <cell r="I276" t="str">
            <v>2024/07/31</v>
          </cell>
          <cell r="J276" t="str">
            <v>National A</v>
          </cell>
          <cell r="K276" t="str">
            <v>Competition Tribunal</v>
          </cell>
          <cell r="L276" t="str">
            <v>Competition Tribunal</v>
          </cell>
          <cell r="M276" t="str">
            <v>2023/2024</v>
          </cell>
          <cell r="N276" t="str">
            <v>PFMA</v>
          </cell>
          <cell r="O276" t="str">
            <v>Yes</v>
          </cell>
        </row>
        <row r="277">
          <cell r="A277">
            <v>1038</v>
          </cell>
          <cell r="B277"/>
          <cell r="C277"/>
          <cell r="D277"/>
          <cell r="E277"/>
          <cell r="F277"/>
          <cell r="G277"/>
          <cell r="H277"/>
          <cell r="I277"/>
          <cell r="J277" t="str">
            <v>National A</v>
          </cell>
          <cell r="K277" t="str">
            <v>Rural Housing Loan Fund</v>
          </cell>
          <cell r="L277" t="str">
            <v>Rural Housing Loan Fund</v>
          </cell>
          <cell r="M277" t="str">
            <v>2023/2024</v>
          </cell>
          <cell r="N277" t="str">
            <v>PFMA</v>
          </cell>
          <cell r="O277" t="str">
            <v>Yes</v>
          </cell>
        </row>
        <row r="278">
          <cell r="A278">
            <v>324</v>
          </cell>
          <cell r="B278" t="str">
            <v>Qualified</v>
          </cell>
          <cell r="C278">
            <v>45555</v>
          </cell>
          <cell r="D278"/>
          <cell r="E278"/>
          <cell r="F278" t="str">
            <v>Audit delays - Addressing audit quality matters</v>
          </cell>
          <cell r="G278"/>
          <cell r="H278" t="str">
            <v>2024/05/31</v>
          </cell>
          <cell r="I278"/>
          <cell r="J278" t="str">
            <v>National A</v>
          </cell>
          <cell r="K278" t="str">
            <v>Passenger Rail Agency of South Africa</v>
          </cell>
          <cell r="L278" t="str">
            <v>Passenger Rail Agency of SA</v>
          </cell>
          <cell r="M278" t="str">
            <v>2023/2024</v>
          </cell>
          <cell r="N278" t="str">
            <v>PFMA</v>
          </cell>
          <cell r="O278" t="str">
            <v>Yes</v>
          </cell>
        </row>
        <row r="279">
          <cell r="A279">
            <v>1011</v>
          </cell>
          <cell r="B279" t="str">
            <v>Financially unqualified with no findings on predetermined objectives or compliance with laws and regulations</v>
          </cell>
          <cell r="C279" t="str">
            <v>2024/07/31</v>
          </cell>
          <cell r="D279" t="str">
            <v>Regressed</v>
          </cell>
          <cell r="E279" t="str">
            <v>Qualified</v>
          </cell>
          <cell r="F279" t="str">
            <v>AFS submitted late</v>
          </cell>
          <cell r="G279"/>
          <cell r="H279" t="str">
            <v>2024/05/31</v>
          </cell>
          <cell r="I279" t="str">
            <v>2024/08/09</v>
          </cell>
          <cell r="J279" t="str">
            <v>National A</v>
          </cell>
          <cell r="K279" t="str">
            <v>National Youth Development Agency</v>
          </cell>
          <cell r="L279" t="str">
            <v>National Youth Development Agency</v>
          </cell>
          <cell r="M279" t="str">
            <v>2023/2024</v>
          </cell>
          <cell r="N279" t="str">
            <v>PFMA</v>
          </cell>
          <cell r="O279" t="str">
            <v>Yes</v>
          </cell>
        </row>
        <row r="280">
          <cell r="A280">
            <v>1224</v>
          </cell>
          <cell r="B280" t="str">
            <v>Qualified</v>
          </cell>
          <cell r="C280" t="str">
            <v>2024/08/31</v>
          </cell>
          <cell r="D280"/>
          <cell r="E280"/>
          <cell r="F280" t="str">
            <v>Auditee delays - Disagreement on technical/legal matters</v>
          </cell>
          <cell r="G280"/>
          <cell r="H280" t="str">
            <v>2024/05/31</v>
          </cell>
          <cell r="I280"/>
          <cell r="J280" t="str">
            <v>National A</v>
          </cell>
          <cell r="K280" t="str">
            <v>Road Traffic Infringement Agency</v>
          </cell>
          <cell r="L280" t="str">
            <v>Road Traffic Infringement Agency</v>
          </cell>
          <cell r="M280" t="str">
            <v>2023/2024</v>
          </cell>
          <cell r="N280" t="str">
            <v>PFMA</v>
          </cell>
          <cell r="O280" t="str">
            <v>Yes</v>
          </cell>
        </row>
        <row r="281">
          <cell r="A281">
            <v>478</v>
          </cell>
          <cell r="B281" t="str">
            <v>Qualified</v>
          </cell>
          <cell r="C281" t="str">
            <v>2024/07/31</v>
          </cell>
          <cell r="D281" t="str">
            <v>Improved</v>
          </cell>
          <cell r="E281" t="str">
            <v>Financially unqualified with findings on predetermined objectives and/or compliance with laws and regulations</v>
          </cell>
          <cell r="F281"/>
          <cell r="G281"/>
          <cell r="H281" t="str">
            <v>2024/05/31</v>
          </cell>
          <cell r="I281" t="str">
            <v>2024/07/31</v>
          </cell>
          <cell r="J281" t="str">
            <v>National A</v>
          </cell>
          <cell r="K281" t="str">
            <v>Special Investigating Unit</v>
          </cell>
          <cell r="L281" t="str">
            <v>Special Investigating Unit</v>
          </cell>
          <cell r="M281" t="str">
            <v>2023/2024</v>
          </cell>
          <cell r="N281" t="str">
            <v>PFMA</v>
          </cell>
          <cell r="O281" t="str">
            <v>Yes</v>
          </cell>
        </row>
        <row r="282">
          <cell r="A282">
            <v>89</v>
          </cell>
          <cell r="B282" t="str">
            <v>Financially unqualified with findings on predetermined objectives and/or compliance with laws and regulations</v>
          </cell>
          <cell r="C282" t="str">
            <v>2024/07/31</v>
          </cell>
          <cell r="D282" t="str">
            <v>Unchanged</v>
          </cell>
          <cell r="E282" t="str">
            <v>Financially unqualified with findings on predetermined objectives and/or compliance with laws and regulations</v>
          </cell>
          <cell r="F282"/>
          <cell r="G282"/>
          <cell r="H282" t="str">
            <v>2024/05/31</v>
          </cell>
          <cell r="I282" t="str">
            <v>2024/07/31</v>
          </cell>
          <cell r="J282" t="str">
            <v>National A</v>
          </cell>
          <cell r="K282" t="str">
            <v>Department of Transport</v>
          </cell>
          <cell r="L282" t="str">
            <v>Department of Transport</v>
          </cell>
          <cell r="M282" t="str">
            <v>2023/2024</v>
          </cell>
          <cell r="N282" t="str">
            <v>PFMA</v>
          </cell>
          <cell r="O282" t="str">
            <v>Yes</v>
          </cell>
        </row>
        <row r="283">
          <cell r="A283">
            <v>469</v>
          </cell>
          <cell r="B283" t="str">
            <v>Financially unqualified with no findings on predetermined objectives or compliance with laws and regulations</v>
          </cell>
          <cell r="C283" t="str">
            <v>2024/07/31</v>
          </cell>
          <cell r="D283" t="str">
            <v>Unchanged</v>
          </cell>
          <cell r="E283" t="str">
            <v>Financially unqualified with no findings on predetermined objectives or compliance with laws and regulations</v>
          </cell>
          <cell r="F283"/>
          <cell r="G283"/>
          <cell r="H283" t="str">
            <v>2024/05/31</v>
          </cell>
          <cell r="I283" t="str">
            <v>2024/07/31</v>
          </cell>
          <cell r="J283" t="str">
            <v>National A</v>
          </cell>
          <cell r="K283" t="str">
            <v>South African Housing Fund</v>
          </cell>
          <cell r="L283" t="str">
            <v>South African Housing Fund</v>
          </cell>
          <cell r="M283" t="str">
            <v>2023/2024</v>
          </cell>
          <cell r="N283" t="str">
            <v>PFMA</v>
          </cell>
          <cell r="O283" t="str">
            <v>Yes</v>
          </cell>
        </row>
        <row r="284">
          <cell r="A284">
            <v>1405</v>
          </cell>
          <cell r="B284" t="str">
            <v>Qualified</v>
          </cell>
          <cell r="C284" t="str">
            <v>2024/07/31</v>
          </cell>
          <cell r="D284" t="str">
            <v>Regressed</v>
          </cell>
          <cell r="E284" t="str">
            <v>Qualified</v>
          </cell>
          <cell r="F284"/>
          <cell r="G284"/>
          <cell r="H284" t="str">
            <v>2024/05/31</v>
          </cell>
          <cell r="I284" t="str">
            <v>2024/07/31</v>
          </cell>
          <cell r="J284" t="str">
            <v>National A</v>
          </cell>
          <cell r="K284" t="str">
            <v>Community Schemes Ombuds Service</v>
          </cell>
          <cell r="L284" t="str">
            <v>Community Schemes Ombuds Service</v>
          </cell>
          <cell r="M284" t="str">
            <v>2023/2024</v>
          </cell>
          <cell r="N284" t="str">
            <v>PFMA</v>
          </cell>
          <cell r="O284" t="str">
            <v>Yes</v>
          </cell>
        </row>
        <row r="285">
          <cell r="A285">
            <v>1417</v>
          </cell>
          <cell r="B285" t="str">
            <v>Financially unqualified with no findings on predetermined objectives or compliance with laws and regulations</v>
          </cell>
          <cell r="C285" t="str">
            <v>2024/07/31</v>
          </cell>
          <cell r="D285" t="str">
            <v>Unchanged</v>
          </cell>
          <cell r="E285" t="str">
            <v>Financially unqualified with no findings on predetermined objectives or compliance with laws and regulations</v>
          </cell>
          <cell r="F285"/>
          <cell r="G285"/>
          <cell r="H285" t="str">
            <v>2024/05/31</v>
          </cell>
          <cell r="I285" t="str">
            <v>2024/07/31</v>
          </cell>
          <cell r="J285" t="str">
            <v>National A</v>
          </cell>
          <cell r="K285" t="str">
            <v>Proudly South African</v>
          </cell>
          <cell r="L285" t="str">
            <v>Proudly South African</v>
          </cell>
          <cell r="M285" t="str">
            <v>2023/2024</v>
          </cell>
          <cell r="N285" t="str">
            <v>PFMA</v>
          </cell>
          <cell r="O285" t="str">
            <v>No</v>
          </cell>
        </row>
        <row r="286">
          <cell r="A286">
            <v>282</v>
          </cell>
          <cell r="B286" t="str">
            <v>Qualified</v>
          </cell>
          <cell r="C286">
            <v>45580</v>
          </cell>
          <cell r="D286"/>
          <cell r="E286"/>
          <cell r="F286" t="str">
            <v>Auditee delays - Disagreement on technical/legal matters</v>
          </cell>
          <cell r="G286"/>
          <cell r="H286" t="str">
            <v>2024/05/31</v>
          </cell>
          <cell r="I286"/>
          <cell r="J286" t="str">
            <v>National A</v>
          </cell>
          <cell r="K286" t="str">
            <v>National Lottery Distribution Trust Fund</v>
          </cell>
          <cell r="L286" t="str">
            <v>National Lottery Distribution Trust Fund</v>
          </cell>
          <cell r="M286" t="str">
            <v>2023/2024</v>
          </cell>
          <cell r="N286" t="str">
            <v>PFMA</v>
          </cell>
          <cell r="O286" t="str">
            <v>Yes</v>
          </cell>
        </row>
        <row r="287">
          <cell r="A287">
            <v>1449</v>
          </cell>
          <cell r="B287" t="str">
            <v>Financially unqualified with no findings on predetermined objectives or compliance with laws and regulations</v>
          </cell>
          <cell r="C287" t="str">
            <v>2024/07/31</v>
          </cell>
          <cell r="D287" t="str">
            <v>Unchanged</v>
          </cell>
          <cell r="E287" t="str">
            <v>Financially unqualified with no findings on predetermined objectives or compliance with laws and regulations</v>
          </cell>
          <cell r="F287"/>
          <cell r="G287"/>
          <cell r="H287" t="str">
            <v>2024/05/31</v>
          </cell>
          <cell r="I287" t="str">
            <v>2024/07/31</v>
          </cell>
          <cell r="J287" t="str">
            <v>National A</v>
          </cell>
          <cell r="K287" t="str">
            <v>Office of the Chief Justice</v>
          </cell>
          <cell r="L287" t="str">
            <v>Office of the Chief Justice</v>
          </cell>
          <cell r="M287" t="str">
            <v>2023/2024</v>
          </cell>
          <cell r="N287" t="str">
            <v>PFMA</v>
          </cell>
          <cell r="O287" t="str">
            <v>Yes</v>
          </cell>
        </row>
        <row r="288">
          <cell r="A288">
            <v>1553</v>
          </cell>
          <cell r="B288" t="str">
            <v>Financially unqualified with no findings on predetermined objectives or compliance with laws and regulations</v>
          </cell>
          <cell r="C288" t="str">
            <v>2024/07/31</v>
          </cell>
          <cell r="D288" t="str">
            <v>Unchanged</v>
          </cell>
          <cell r="E288" t="str">
            <v>Financially unqualified with no findings on predetermined objectives or compliance with laws and regulations</v>
          </cell>
          <cell r="F288"/>
          <cell r="G288"/>
          <cell r="H288" t="str">
            <v>2024/05/31</v>
          </cell>
          <cell r="I288" t="str">
            <v>2024/07/31</v>
          </cell>
          <cell r="J288" t="str">
            <v>National A</v>
          </cell>
          <cell r="K288" t="str">
            <v>Tshwane Automotive Hub Special Economic Zone</v>
          </cell>
          <cell r="L288" t="str">
            <v>Tshwane Automotive Hub Special Economic Zone</v>
          </cell>
          <cell r="M288" t="str">
            <v>2023/2024</v>
          </cell>
          <cell r="N288" t="str">
            <v>PFMA</v>
          </cell>
          <cell r="O288" t="str">
            <v>Yes</v>
          </cell>
        </row>
        <row r="289">
          <cell r="A289">
            <v>98</v>
          </cell>
          <cell r="B289" t="str">
            <v>Financially unqualified with findings on predetermined objectives and/or compliance with laws and regulations</v>
          </cell>
          <cell r="C289" t="str">
            <v>2024/07/31</v>
          </cell>
          <cell r="D289" t="str">
            <v>Regressed</v>
          </cell>
          <cell r="E289" t="str">
            <v>Qualified</v>
          </cell>
          <cell r="F289"/>
          <cell r="G289"/>
          <cell r="H289" t="str">
            <v>2024/05/31</v>
          </cell>
          <cell r="I289" t="str">
            <v>2024/07/31</v>
          </cell>
          <cell r="J289" t="str">
            <v>National A</v>
          </cell>
          <cell r="K289" t="str">
            <v>Driving Licence Card Account</v>
          </cell>
          <cell r="L289" t="str">
            <v>Driving License Card Trading Account (DLCTA)</v>
          </cell>
          <cell r="M289" t="str">
            <v>2023/2024</v>
          </cell>
          <cell r="N289" t="str">
            <v>PFMA</v>
          </cell>
          <cell r="O289" t="str">
            <v>Yes</v>
          </cell>
        </row>
        <row r="290">
          <cell r="A290">
            <v>1043</v>
          </cell>
          <cell r="B290" t="str">
            <v>Financially unqualified with no findings on predetermined objectives or compliance with laws and regulations</v>
          </cell>
          <cell r="C290" t="str">
            <v>2024/09/30</v>
          </cell>
          <cell r="D290"/>
          <cell r="E290"/>
          <cell r="F290" t="str">
            <v>AFS submitted late</v>
          </cell>
          <cell r="G290"/>
          <cell r="H290" t="str">
            <v>2024/06/30</v>
          </cell>
          <cell r="I290"/>
          <cell r="J290" t="str">
            <v>National A</v>
          </cell>
          <cell r="K290" t="str">
            <v>Export Credit Insurance Corporation of South Africa</v>
          </cell>
          <cell r="L290" t="str">
            <v>Export Credit Insurance Corporation of SA</v>
          </cell>
          <cell r="M290" t="str">
            <v>2023/2024</v>
          </cell>
          <cell r="N290" t="str">
            <v>PFMA</v>
          </cell>
          <cell r="O290" t="str">
            <v>No</v>
          </cell>
        </row>
        <row r="291">
          <cell r="A291">
            <v>504</v>
          </cell>
          <cell r="B291" t="str">
            <v>Financially unqualified with no findings on predetermined objectives or compliance with laws and regulations</v>
          </cell>
          <cell r="C291" t="str">
            <v>2024/07/31</v>
          </cell>
          <cell r="D291" t="str">
            <v>Unchanged</v>
          </cell>
          <cell r="E291" t="str">
            <v>Financially unqualified with no findings on predetermined objectives or compliance with laws and regulations</v>
          </cell>
          <cell r="F291"/>
          <cell r="G291"/>
          <cell r="H291" t="str">
            <v>2024/05/31</v>
          </cell>
          <cell r="I291" t="str">
            <v>2024/07/31</v>
          </cell>
          <cell r="J291" t="str">
            <v>National A</v>
          </cell>
          <cell r="K291" t="str">
            <v>Justice Administered Funds</v>
          </cell>
          <cell r="L291" t="str">
            <v>Justice Administered Funds</v>
          </cell>
          <cell r="M291" t="str">
            <v>2023/2024</v>
          </cell>
          <cell r="N291" t="str">
            <v>PFMA</v>
          </cell>
          <cell r="O291" t="str">
            <v>Yes</v>
          </cell>
        </row>
        <row r="292">
          <cell r="A292">
            <v>1205</v>
          </cell>
          <cell r="B292" t="str">
            <v>Financially unqualified with no findings on predetermined objectives or compliance with laws and regulations</v>
          </cell>
          <cell r="C292" t="str">
            <v>2024/08/23</v>
          </cell>
          <cell r="D292" t="str">
            <v>Improved</v>
          </cell>
          <cell r="E292" t="str">
            <v>Financially unqualified with no findings on predetermined objectives or compliance with laws and regulations</v>
          </cell>
          <cell r="F292" t="str">
            <v>Audit delays - Addressing audit quality matters</v>
          </cell>
          <cell r="G292"/>
          <cell r="H292" t="str">
            <v>2024/05/31</v>
          </cell>
          <cell r="I292">
            <v>45541</v>
          </cell>
          <cell r="J292" t="str">
            <v>National A</v>
          </cell>
          <cell r="K292" t="str">
            <v>Department of Women, Youth and Persons with Disabilities</v>
          </cell>
          <cell r="L292" t="str">
            <v>Department of Women, Youth and Persons with Disabilities</v>
          </cell>
          <cell r="M292" t="str">
            <v>2023/2024</v>
          </cell>
          <cell r="N292" t="str">
            <v>PFMA</v>
          </cell>
          <cell r="O292" t="str">
            <v>Yes</v>
          </cell>
        </row>
        <row r="293">
          <cell r="A293">
            <v>1037</v>
          </cell>
          <cell r="B293"/>
          <cell r="C293"/>
          <cell r="D293"/>
          <cell r="E293"/>
          <cell r="F293"/>
          <cell r="G293"/>
          <cell r="H293"/>
          <cell r="I293"/>
          <cell r="J293" t="str">
            <v>National A</v>
          </cell>
          <cell r="K293" t="str">
            <v>National Urban Reconstruction and Housing Agency</v>
          </cell>
          <cell r="L293" t="str">
            <v>National Urban Reconstruction &amp; Housing Agency</v>
          </cell>
          <cell r="M293" t="str">
            <v>2023/2024</v>
          </cell>
          <cell r="N293" t="str">
            <v>PFMA</v>
          </cell>
          <cell r="O293" t="str">
            <v>Yes</v>
          </cell>
        </row>
        <row r="294">
          <cell r="A294">
            <v>1525</v>
          </cell>
          <cell r="B294" t="str">
            <v>Financially unqualified with no findings on predetermined objectives or compliance with laws and regulations</v>
          </cell>
          <cell r="C294" t="str">
            <v>2024/08/31</v>
          </cell>
          <cell r="D294" t="str">
            <v>Unchanged</v>
          </cell>
          <cell r="E294" t="str">
            <v>Financially unqualified with no findings on predetermined objectives or compliance with laws and regulations</v>
          </cell>
          <cell r="F294" t="str">
            <v>Audit delays - Late finalisation of PFMA/MFMA audits</v>
          </cell>
          <cell r="G294"/>
          <cell r="H294" t="str">
            <v>2024/05/31</v>
          </cell>
          <cell r="I294" t="str">
            <v>2024/08/29</v>
          </cell>
          <cell r="J294" t="str">
            <v>National A</v>
          </cell>
          <cell r="K294" t="str">
            <v xml:space="preserve">Engineering Council of South Africa </v>
          </cell>
          <cell r="L294" t="str">
            <v>Engineering Council of South Africa (ECSA)</v>
          </cell>
          <cell r="M294" t="str">
            <v>2023/2024</v>
          </cell>
          <cell r="N294" t="str">
            <v>PFMA</v>
          </cell>
          <cell r="O294" t="str">
            <v>No</v>
          </cell>
        </row>
        <row r="295">
          <cell r="A295">
            <v>1007</v>
          </cell>
          <cell r="B295" t="str">
            <v>Financially unqualified with findings on predetermined objectives and/or compliance with laws and regulations</v>
          </cell>
          <cell r="C295" t="str">
            <v>2024/07/31</v>
          </cell>
          <cell r="D295" t="str">
            <v>Unchanged</v>
          </cell>
          <cell r="E295" t="str">
            <v>Financially unqualified with findings on predetermined objectives and/or compliance with laws and regulations</v>
          </cell>
          <cell r="F295"/>
          <cell r="G295"/>
          <cell r="H295" t="str">
            <v>2024/05/31</v>
          </cell>
          <cell r="I295" t="str">
            <v>2024/07/31</v>
          </cell>
          <cell r="J295" t="str">
            <v>National A</v>
          </cell>
          <cell r="K295" t="str">
            <v>Department of Human Settlements</v>
          </cell>
          <cell r="L295" t="str">
            <v>Department of Human Settlements</v>
          </cell>
          <cell r="M295" t="str">
            <v>2023/2024</v>
          </cell>
          <cell r="N295" t="str">
            <v>PFMA</v>
          </cell>
          <cell r="O295" t="str">
            <v>Yes</v>
          </cell>
        </row>
        <row r="296">
          <cell r="A296">
            <v>1494</v>
          </cell>
          <cell r="B296" t="str">
            <v>Financially unqualified with findings on predetermined objectives and/or compliance with laws and regulations</v>
          </cell>
          <cell r="C296" t="str">
            <v>2024/08/30</v>
          </cell>
          <cell r="D296"/>
          <cell r="E296"/>
          <cell r="F296" t="str">
            <v>Audit delays - Late finalisation of PFMA/MFMA audits</v>
          </cell>
          <cell r="G296"/>
          <cell r="H296" t="str">
            <v>2024/05/31</v>
          </cell>
          <cell r="I296"/>
          <cell r="J296" t="str">
            <v>National A</v>
          </cell>
          <cell r="K296" t="str">
            <v>Agrément South Africa</v>
          </cell>
          <cell r="L296" t="str">
            <v>Agrément South Africa</v>
          </cell>
          <cell r="M296" t="str">
            <v>2023/2024</v>
          </cell>
          <cell r="N296" t="str">
            <v>PFMA</v>
          </cell>
          <cell r="O296" t="str">
            <v>No</v>
          </cell>
        </row>
        <row r="297">
          <cell r="A297">
            <v>83</v>
          </cell>
          <cell r="B297" t="str">
            <v>Financially unqualified with findings on predetermined objectives and/or compliance with laws and regulations</v>
          </cell>
          <cell r="C297" t="str">
            <v>2024/07/31</v>
          </cell>
          <cell r="D297" t="str">
            <v>Unchanged</v>
          </cell>
          <cell r="E297" t="str">
            <v>Financially unqualified with findings on predetermined objectives and/or compliance with laws and regulations</v>
          </cell>
          <cell r="F297"/>
          <cell r="G297"/>
          <cell r="H297" t="str">
            <v>2024/05/31</v>
          </cell>
          <cell r="I297" t="str">
            <v>2024/07/31</v>
          </cell>
          <cell r="J297" t="str">
            <v>National A</v>
          </cell>
          <cell r="K297" t="str">
            <v>Department of Public Works and Infrastructure</v>
          </cell>
          <cell r="L297" t="str">
            <v>Department of Public Works and Infrastructure</v>
          </cell>
          <cell r="M297" t="str">
            <v>2023/2024</v>
          </cell>
          <cell r="N297" t="str">
            <v>PFMA</v>
          </cell>
          <cell r="O297" t="str">
            <v>Yes</v>
          </cell>
        </row>
        <row r="298">
          <cell r="A298">
            <v>54</v>
          </cell>
          <cell r="B298"/>
          <cell r="C298"/>
          <cell r="D298" t="str">
            <v>Unchanged</v>
          </cell>
          <cell r="E298" t="str">
            <v>Financially unqualified with no findings on predetermined objectives or compliance with laws and regulations</v>
          </cell>
          <cell r="F298"/>
          <cell r="G298"/>
          <cell r="H298"/>
          <cell r="I298" t="str">
            <v>2024/07/31</v>
          </cell>
          <cell r="J298" t="str">
            <v>National A</v>
          </cell>
          <cell r="K298" t="str">
            <v>Council for the Built Environment</v>
          </cell>
          <cell r="L298" t="str">
            <v>Council for the Built Environment</v>
          </cell>
          <cell r="M298" t="str">
            <v>2023/2024</v>
          </cell>
          <cell r="N298" t="str">
            <v>PFMA</v>
          </cell>
          <cell r="O298" t="str">
            <v>No</v>
          </cell>
        </row>
        <row r="299">
          <cell r="A299">
            <v>1166</v>
          </cell>
          <cell r="B299" t="str">
            <v>Financially unqualified with no findings on predetermined objectives or compliance with laws and regulations</v>
          </cell>
          <cell r="C299" t="str">
            <v>2024/07/31</v>
          </cell>
          <cell r="D299" t="str">
            <v>Unchanged</v>
          </cell>
          <cell r="E299" t="str">
            <v>Financially unqualified with no findings on predetermined objectives or compliance with laws and regulations</v>
          </cell>
          <cell r="F299"/>
          <cell r="G299"/>
          <cell r="H299" t="str">
            <v>2024/05/31</v>
          </cell>
          <cell r="I299" t="str">
            <v>2024/07/31</v>
          </cell>
          <cell r="J299" t="str">
            <v>National A</v>
          </cell>
          <cell r="K299" t="str">
            <v>National Consumer Commission</v>
          </cell>
          <cell r="L299" t="str">
            <v>National Consumer Commission</v>
          </cell>
          <cell r="M299" t="str">
            <v>2023/2024</v>
          </cell>
          <cell r="N299" t="str">
            <v>PFMA</v>
          </cell>
          <cell r="O299" t="str">
            <v>No</v>
          </cell>
        </row>
        <row r="300">
          <cell r="A300">
            <v>281</v>
          </cell>
          <cell r="B300" t="str">
            <v>Qualified</v>
          </cell>
          <cell r="C300">
            <v>45580</v>
          </cell>
          <cell r="D300"/>
          <cell r="E300"/>
          <cell r="F300" t="str">
            <v>Auditee delays - Disagreement on technical/legal matters</v>
          </cell>
          <cell r="G300"/>
          <cell r="H300" t="str">
            <v>2024/05/31</v>
          </cell>
          <cell r="I300"/>
          <cell r="J300" t="str">
            <v>National A</v>
          </cell>
          <cell r="K300" t="str">
            <v>National Lotteries Commission</v>
          </cell>
          <cell r="L300" t="str">
            <v>National Lotteries Commission</v>
          </cell>
          <cell r="M300" t="str">
            <v>2023/2024</v>
          </cell>
          <cell r="N300" t="str">
            <v>PFMA</v>
          </cell>
          <cell r="O300" t="str">
            <v>Yes</v>
          </cell>
        </row>
        <row r="301">
          <cell r="A301">
            <v>1018</v>
          </cell>
          <cell r="B301" t="str">
            <v>Financially unqualified with findings on predetermined objectives and/or compliance with laws and regulations</v>
          </cell>
          <cell r="C301" t="str">
            <v>2024/07/31</v>
          </cell>
          <cell r="D301" t="str">
            <v>Unchanged</v>
          </cell>
          <cell r="E301" t="str">
            <v>Financially unqualified with findings on predetermined objectives and/or compliance with laws and regulations</v>
          </cell>
          <cell r="F301"/>
          <cell r="G301"/>
          <cell r="H301" t="str">
            <v>2024/05/31</v>
          </cell>
          <cell r="I301"/>
          <cell r="J301" t="str">
            <v>National A</v>
          </cell>
          <cell r="K301" t="str">
            <v>Autopax</v>
          </cell>
          <cell r="L301" t="str">
            <v>Autopax (Pty) Ltd</v>
          </cell>
          <cell r="M301" t="str">
            <v>2023/2024</v>
          </cell>
          <cell r="N301" t="str">
            <v>PFMA</v>
          </cell>
          <cell r="O301" t="str">
            <v>Yes</v>
          </cell>
        </row>
        <row r="302">
          <cell r="A302">
            <v>1416</v>
          </cell>
          <cell r="B302" t="str">
            <v>Financially unqualified with findings on predetermined objectives and/or compliance with laws and regulations</v>
          </cell>
          <cell r="C302" t="str">
            <v>2024/08/31</v>
          </cell>
          <cell r="D302"/>
          <cell r="E302"/>
          <cell r="F302" t="str">
            <v>Other</v>
          </cell>
          <cell r="G302" t="str">
            <v>Governance challenges - Currently there is no CEO and the Board</v>
          </cell>
          <cell r="H302" t="str">
            <v>2024/05/31</v>
          </cell>
          <cell r="I302"/>
          <cell r="J302" t="str">
            <v>National A</v>
          </cell>
          <cell r="K302" t="str">
            <v>Centurion Aerospace Village</v>
          </cell>
          <cell r="L302" t="str">
            <v>Centurion Aerospace Village (CAV)</v>
          </cell>
          <cell r="M302" t="str">
            <v>2023/2024</v>
          </cell>
          <cell r="N302" t="str">
            <v>PFMA</v>
          </cell>
          <cell r="O302" t="str">
            <v>No</v>
          </cell>
        </row>
        <row r="303">
          <cell r="A303">
            <v>76</v>
          </cell>
          <cell r="B303" t="str">
            <v>Financially unqualified with findings on predetermined objectives and/or compliance with laws and regulations</v>
          </cell>
          <cell r="C303" t="str">
            <v>2024/08/31</v>
          </cell>
          <cell r="D303" t="str">
            <v>Unchanged</v>
          </cell>
          <cell r="E303" t="str">
            <v>Financially unqualified with findings on predetermined objectives and/or compliance with laws and regulations</v>
          </cell>
          <cell r="F303" t="str">
            <v>Auditee delays - Disagreement on technical/legal matters</v>
          </cell>
          <cell r="G303"/>
          <cell r="H303" t="str">
            <v>2024/05/31</v>
          </cell>
          <cell r="I303" t="str">
            <v>2024/09/06</v>
          </cell>
          <cell r="J303" t="str">
            <v>National A</v>
          </cell>
          <cell r="K303" t="str">
            <v>Department of Justice and Constitutional Development</v>
          </cell>
          <cell r="L303" t="str">
            <v>Department of Justice &amp; Constitutional Development</v>
          </cell>
          <cell r="M303" t="str">
            <v>2023/2024</v>
          </cell>
          <cell r="N303" t="str">
            <v>PFMA</v>
          </cell>
          <cell r="O303" t="str">
            <v>Yes</v>
          </cell>
        </row>
        <row r="304">
          <cell r="A304">
            <v>1041</v>
          </cell>
          <cell r="B304" t="str">
            <v>Financially unqualified with no findings on predetermined objectives or compliance with laws and regulations</v>
          </cell>
          <cell r="C304" t="str">
            <v>2024/07/31</v>
          </cell>
          <cell r="D304" t="str">
            <v>Regressed</v>
          </cell>
          <cell r="E304" t="str">
            <v>Financially unqualified with findings on predetermined objectives and/or compliance with laws and regulations</v>
          </cell>
          <cell r="F304"/>
          <cell r="G304"/>
          <cell r="H304" t="str">
            <v>2024/05/31</v>
          </cell>
          <cell r="I304" t="str">
            <v>2024/07/31</v>
          </cell>
          <cell r="J304" t="str">
            <v>National A</v>
          </cell>
          <cell r="K304" t="str">
            <v>SA National Accreditation System</v>
          </cell>
          <cell r="L304" t="str">
            <v>South African National Accreditation System</v>
          </cell>
          <cell r="M304" t="str">
            <v>2023/2024</v>
          </cell>
          <cell r="N304" t="str">
            <v>PFMA</v>
          </cell>
          <cell r="O304" t="str">
            <v>No</v>
          </cell>
        </row>
        <row r="305">
          <cell r="A305">
            <v>1250</v>
          </cell>
          <cell r="B305" t="str">
            <v>Financially unqualified with findings on predetermined objectives and/or compliance with laws and regulations</v>
          </cell>
          <cell r="C305" t="str">
            <v>2024/07/31</v>
          </cell>
          <cell r="D305" t="str">
            <v>Improved</v>
          </cell>
          <cell r="E305" t="str">
            <v>Financially unqualified with no findings on predetermined objectives or compliance with laws and regulations</v>
          </cell>
          <cell r="F305"/>
          <cell r="G305"/>
          <cell r="H305" t="str">
            <v>2024/05/31</v>
          </cell>
          <cell r="I305" t="str">
            <v>2024/07/31</v>
          </cell>
          <cell r="J305" t="str">
            <v>National A</v>
          </cell>
          <cell r="K305" t="str">
            <v>The Social Housing Regulatory Authority</v>
          </cell>
          <cell r="L305" t="str">
            <v>Social Housing Regulatory Authority (SHRA)</v>
          </cell>
          <cell r="M305" t="str">
            <v>2023/2024</v>
          </cell>
          <cell r="N305" t="str">
            <v>PFMA</v>
          </cell>
          <cell r="O305" t="str">
            <v>No</v>
          </cell>
        </row>
        <row r="306">
          <cell r="A306">
            <v>206</v>
          </cell>
          <cell r="B306" t="str">
            <v>Financially unqualified with no findings on predetermined objectives or compliance with laws and regulations</v>
          </cell>
          <cell r="C306" t="str">
            <v>2024/07/31</v>
          </cell>
          <cell r="D306" t="str">
            <v>Improved</v>
          </cell>
          <cell r="E306" t="str">
            <v>Financially unqualified with no findings on predetermined objectives or compliance with laws and regulations</v>
          </cell>
          <cell r="F306"/>
          <cell r="G306"/>
          <cell r="H306" t="str">
            <v>2024/05/31</v>
          </cell>
          <cell r="I306" t="str">
            <v>2024/07/31</v>
          </cell>
          <cell r="J306" t="str">
            <v>National A</v>
          </cell>
          <cell r="K306" t="str">
            <v>International Trade Administration Commission</v>
          </cell>
          <cell r="L306" t="str">
            <v>International Trade Administration Commission (ITAC)</v>
          </cell>
          <cell r="M306" t="str">
            <v>2023/2024</v>
          </cell>
          <cell r="N306" t="str">
            <v>PFMA</v>
          </cell>
          <cell r="O306" t="str">
            <v>No</v>
          </cell>
        </row>
        <row r="307">
          <cell r="A307">
            <v>415</v>
          </cell>
          <cell r="B307" t="str">
            <v>Financially unqualified with findings on predetermined objectives and/or compliance with laws and regulations</v>
          </cell>
          <cell r="C307">
            <v>45565</v>
          </cell>
          <cell r="D307"/>
          <cell r="E307"/>
          <cell r="F307" t="str">
            <v>Auditee delays - Disagreement on technical/legal matters</v>
          </cell>
          <cell r="G307"/>
          <cell r="H307" t="str">
            <v>2024/05/31</v>
          </cell>
          <cell r="I307"/>
          <cell r="J307" t="str">
            <v>National A</v>
          </cell>
          <cell r="K307" t="str">
            <v>Railway Safety Regulator</v>
          </cell>
          <cell r="L307" t="str">
            <v>Railway Safety Regulator</v>
          </cell>
          <cell r="M307" t="str">
            <v>2023/2024</v>
          </cell>
          <cell r="N307" t="str">
            <v>PFMA</v>
          </cell>
          <cell r="O307" t="str">
            <v>Yes</v>
          </cell>
        </row>
        <row r="308">
          <cell r="A308">
            <v>1369</v>
          </cell>
          <cell r="B308" t="str">
            <v>Financially unqualified with no findings on predetermined objectives or compliance with laws and regulations</v>
          </cell>
          <cell r="C308" t="str">
            <v>2024/07/31</v>
          </cell>
          <cell r="D308" t="str">
            <v>Unchanged</v>
          </cell>
          <cell r="E308" t="str">
            <v>Financially unqualified with no findings on predetermined objectives or compliance with laws and regulations</v>
          </cell>
          <cell r="F308"/>
          <cell r="G308"/>
          <cell r="H308" t="str">
            <v>2024/05/31</v>
          </cell>
          <cell r="I308" t="str">
            <v>2024/07/31</v>
          </cell>
          <cell r="J308" t="str">
            <v>National A</v>
          </cell>
          <cell r="K308" t="str">
            <v>Companies Tribunal</v>
          </cell>
          <cell r="L308" t="str">
            <v>Companies Tribunal</v>
          </cell>
          <cell r="M308" t="str">
            <v>2023/2024</v>
          </cell>
          <cell r="N308" t="str">
            <v>PFMA</v>
          </cell>
          <cell r="O308" t="str">
            <v>No</v>
          </cell>
        </row>
        <row r="309">
          <cell r="A309">
            <v>44</v>
          </cell>
          <cell r="B309" t="str">
            <v>Financially unqualified with no findings on predetermined objectives or compliance with laws and regulations</v>
          </cell>
          <cell r="C309">
            <v>45553</v>
          </cell>
          <cell r="D309"/>
          <cell r="E309"/>
          <cell r="F309" t="str">
            <v>Auditee delays - Disagreement on technical/legal matters</v>
          </cell>
          <cell r="G309"/>
          <cell r="H309" t="str">
            <v>2024/05/31</v>
          </cell>
          <cell r="I309"/>
          <cell r="J309" t="str">
            <v>National A</v>
          </cell>
          <cell r="K309" t="str">
            <v>Construction Industry Development Board</v>
          </cell>
          <cell r="L309" t="str">
            <v>Construction Industry Development Board</v>
          </cell>
          <cell r="M309" t="str">
            <v>2023/2024</v>
          </cell>
          <cell r="N309" t="str">
            <v>PFMA</v>
          </cell>
          <cell r="O309" t="str">
            <v>Yes</v>
          </cell>
        </row>
        <row r="310">
          <cell r="A310">
            <v>268</v>
          </cell>
          <cell r="B310" t="str">
            <v>Financially unqualified with no findings on predetermined objectives or compliance with laws and regulations</v>
          </cell>
          <cell r="C310" t="str">
            <v>2024/07/31</v>
          </cell>
          <cell r="D310" t="str">
            <v>Unchanged</v>
          </cell>
          <cell r="E310" t="str">
            <v>Financially unqualified with no findings on predetermined objectives or compliance with laws and regulations</v>
          </cell>
          <cell r="F310" t="str">
            <v>Other</v>
          </cell>
          <cell r="G310" t="str">
            <v>other</v>
          </cell>
          <cell r="H310" t="str">
            <v>2024/05/31</v>
          </cell>
          <cell r="I310" t="str">
            <v>2024/07/31</v>
          </cell>
          <cell r="J310" t="str">
            <v>National A</v>
          </cell>
          <cell r="K310" t="str">
            <v>National Consumer Tribunal</v>
          </cell>
          <cell r="L310" t="str">
            <v>National Consumer Tribunal</v>
          </cell>
          <cell r="M310" t="str">
            <v>2023/2024</v>
          </cell>
          <cell r="N310" t="str">
            <v>PFMA</v>
          </cell>
          <cell r="O310" t="str">
            <v>No</v>
          </cell>
        </row>
        <row r="311">
          <cell r="A311">
            <v>1042</v>
          </cell>
          <cell r="B311" t="str">
            <v>Financially unqualified with no findings on predetermined objectives or compliance with laws and regulations</v>
          </cell>
          <cell r="C311" t="str">
            <v>2024/08/31</v>
          </cell>
          <cell r="D311"/>
          <cell r="E311"/>
          <cell r="F311" t="str">
            <v>AFS submitted late</v>
          </cell>
          <cell r="G311"/>
          <cell r="H311" t="str">
            <v>2024/06/07</v>
          </cell>
          <cell r="I311"/>
          <cell r="J311" t="str">
            <v>National A</v>
          </cell>
          <cell r="K311" t="str">
            <v>National Metrology Institute of South Africa</v>
          </cell>
          <cell r="L311" t="str">
            <v>National Metrology Institute of SA</v>
          </cell>
          <cell r="M311" t="str">
            <v>2023/2024</v>
          </cell>
          <cell r="N311" t="str">
            <v>PFMA</v>
          </cell>
          <cell r="O311" t="str">
            <v>No</v>
          </cell>
        </row>
        <row r="312">
          <cell r="A312">
            <v>277</v>
          </cell>
          <cell r="B312" t="str">
            <v>Financially unqualified with findings on predetermined objectives and/or compliance with laws and regulations</v>
          </cell>
          <cell r="C312" t="str">
            <v>2024/07/31</v>
          </cell>
          <cell r="D312" t="str">
            <v>Unchanged</v>
          </cell>
          <cell r="E312" t="str">
            <v>Financially unqualified with findings on predetermined objectives and/or compliance with laws and regulations</v>
          </cell>
          <cell r="F312"/>
          <cell r="G312"/>
          <cell r="H312" t="str">
            <v>2024/05/31</v>
          </cell>
          <cell r="I312"/>
          <cell r="J312" t="str">
            <v>National A</v>
          </cell>
          <cell r="K312" t="str">
            <v>National Home Builders Registration Council</v>
          </cell>
          <cell r="L312" t="str">
            <v>National Home Builders Registration Council</v>
          </cell>
          <cell r="M312" t="str">
            <v>2023/2024</v>
          </cell>
          <cell r="N312" t="str">
            <v>PFMA</v>
          </cell>
          <cell r="O312" t="str">
            <v>Yes</v>
          </cell>
        </row>
        <row r="313">
          <cell r="A313">
            <v>1559</v>
          </cell>
          <cell r="B313" t="str">
            <v>Qualified</v>
          </cell>
          <cell r="C313" t="str">
            <v>2024/07/31</v>
          </cell>
          <cell r="D313" t="str">
            <v>Unchanged</v>
          </cell>
          <cell r="E313" t="str">
            <v>Qualified</v>
          </cell>
          <cell r="F313"/>
          <cell r="G313"/>
          <cell r="H313" t="str">
            <v>2024/05/31</v>
          </cell>
          <cell r="I313"/>
          <cell r="J313" t="str">
            <v>National A</v>
          </cell>
          <cell r="K313" t="str">
            <v>Property Practitioners Regulatory Authority</v>
          </cell>
          <cell r="L313" t="str">
            <v>Property Practitioners Regulatory Authority</v>
          </cell>
          <cell r="M313" t="str">
            <v>2023/2024</v>
          </cell>
          <cell r="N313" t="str">
            <v>PFMA</v>
          </cell>
          <cell r="O313" t="str">
            <v>Yes</v>
          </cell>
        </row>
        <row r="314">
          <cell r="A314">
            <v>1179</v>
          </cell>
          <cell r="B314" t="str">
            <v>Financially unqualified with no findings on predetermined objectives or compliance with laws and regulations</v>
          </cell>
          <cell r="C314" t="str">
            <v>2024/07/31</v>
          </cell>
          <cell r="D314" t="str">
            <v>Unchanged</v>
          </cell>
          <cell r="E314" t="str">
            <v>Financially unqualified with no findings on predetermined objectives or compliance with laws and regulations</v>
          </cell>
          <cell r="F314"/>
          <cell r="G314"/>
          <cell r="H314" t="str">
            <v>2024/05/31</v>
          </cell>
          <cell r="I314"/>
          <cell r="J314" t="str">
            <v>National A</v>
          </cell>
          <cell r="K314" t="str">
            <v>Intersite Property Management Services</v>
          </cell>
          <cell r="L314" t="str">
            <v>Intersite (Pty) Ltd</v>
          </cell>
          <cell r="M314" t="str">
            <v>2023/2024</v>
          </cell>
          <cell r="N314" t="str">
            <v>PFMA</v>
          </cell>
          <cell r="O314" t="str">
            <v>Yes</v>
          </cell>
        </row>
        <row r="315">
          <cell r="A315">
            <v>493</v>
          </cell>
          <cell r="B315" t="str">
            <v>Financially unqualified with findings on predetermined objectives and/or compliance with laws and regulations</v>
          </cell>
          <cell r="C315" t="str">
            <v>2024/07/31</v>
          </cell>
          <cell r="D315" t="str">
            <v>Unchanged</v>
          </cell>
          <cell r="E315" t="str">
            <v>Financially unqualified with findings on predetermined objectives and/or compliance with laws and regulations</v>
          </cell>
          <cell r="F315"/>
          <cell r="G315"/>
          <cell r="H315" t="str">
            <v>2024/05/31</v>
          </cell>
          <cell r="I315" t="str">
            <v>2024/07/31</v>
          </cell>
          <cell r="J315" t="str">
            <v>National A</v>
          </cell>
          <cell r="K315" t="str">
            <v>The Commission on Gender Equality</v>
          </cell>
          <cell r="L315" t="str">
            <v>The Commission on Gender Equality</v>
          </cell>
          <cell r="M315" t="str">
            <v>2023/2024</v>
          </cell>
          <cell r="N315" t="str">
            <v>PFMA</v>
          </cell>
          <cell r="O315" t="str">
            <v>Yes</v>
          </cell>
        </row>
        <row r="316">
          <cell r="A316">
            <v>558</v>
          </cell>
          <cell r="B316" t="str">
            <v>disclaimer</v>
          </cell>
          <cell r="C316">
            <v>45583</v>
          </cell>
          <cell r="D316"/>
          <cell r="E316"/>
          <cell r="F316" t="str">
            <v>AFS submitted late</v>
          </cell>
          <cell r="G316"/>
          <cell r="H316" t="str">
            <v>2024/06/30</v>
          </cell>
          <cell r="I316"/>
          <cell r="J316" t="str">
            <v>National A</v>
          </cell>
          <cell r="K316" t="str">
            <v>Property Management Trading Entity</v>
          </cell>
          <cell r="L316" t="str">
            <v>Property Management Trading Entity</v>
          </cell>
          <cell r="M316" t="str">
            <v>2023/2024</v>
          </cell>
          <cell r="N316" t="str">
            <v>PFMA</v>
          </cell>
          <cell r="O316" t="str">
            <v>Yes</v>
          </cell>
        </row>
        <row r="317">
          <cell r="A317">
            <v>198</v>
          </cell>
          <cell r="B317" t="str">
            <v>Adverse</v>
          </cell>
          <cell r="C317">
            <v>45576</v>
          </cell>
          <cell r="D317"/>
          <cell r="E317"/>
          <cell r="F317" t="str">
            <v>Auditee delays - Disagreement on technical/legal matters</v>
          </cell>
          <cell r="G317"/>
          <cell r="H317" t="str">
            <v>2024/05/31</v>
          </cell>
          <cell r="I317"/>
          <cell r="J317" t="str">
            <v>National A</v>
          </cell>
          <cell r="K317" t="str">
            <v>Independent Development Trust</v>
          </cell>
          <cell r="L317" t="str">
            <v>Independent Development Trust</v>
          </cell>
          <cell r="M317" t="str">
            <v>2023/2024</v>
          </cell>
          <cell r="N317" t="str">
            <v>PFMA</v>
          </cell>
          <cell r="O317" t="str">
            <v>Yes</v>
          </cell>
        </row>
        <row r="318">
          <cell r="A318">
            <v>1383</v>
          </cell>
          <cell r="B318"/>
          <cell r="C318"/>
          <cell r="D318"/>
          <cell r="E318"/>
          <cell r="F318"/>
          <cell r="G318"/>
          <cell r="H318"/>
          <cell r="I318"/>
          <cell r="J318" t="str">
            <v>National A</v>
          </cell>
          <cell r="K318" t="str">
            <v>South African Board of Sheriffs</v>
          </cell>
          <cell r="L318" t="str">
            <v>South African Board of Sheriffs</v>
          </cell>
          <cell r="M318" t="str">
            <v>2023/2024</v>
          </cell>
          <cell r="N318" t="str">
            <v>PFMA</v>
          </cell>
          <cell r="O318" t="str">
            <v>No</v>
          </cell>
        </row>
        <row r="319">
          <cell r="A319">
            <v>286</v>
          </cell>
          <cell r="B319" t="str">
            <v>Financially unqualified with no findings on predetermined objectives or compliance with laws and regulations</v>
          </cell>
          <cell r="C319" t="str">
            <v>2024/07/31</v>
          </cell>
          <cell r="D319" t="str">
            <v>Regressed</v>
          </cell>
          <cell r="E319" t="str">
            <v>Financially unqualified with findings on predetermined objectives and/or compliance with laws and regulations</v>
          </cell>
          <cell r="F319"/>
          <cell r="G319"/>
          <cell r="H319" t="str">
            <v>2024/05/31</v>
          </cell>
          <cell r="I319"/>
          <cell r="J319" t="str">
            <v>National A</v>
          </cell>
          <cell r="K319" t="str">
            <v>National Regulator for Compulsory Specifications</v>
          </cell>
          <cell r="L319" t="str">
            <v>National Regulator for Compulsory Specifications</v>
          </cell>
          <cell r="M319" t="str">
            <v>2023/2024</v>
          </cell>
          <cell r="N319" t="str">
            <v>PFMA</v>
          </cell>
          <cell r="O319" t="str">
            <v>Yes</v>
          </cell>
        </row>
        <row r="320">
          <cell r="A320">
            <v>1035</v>
          </cell>
          <cell r="B320" t="str">
            <v>Financially unqualified with findings on predetermined objectives and/or compliance with laws and regulations</v>
          </cell>
          <cell r="C320" t="str">
            <v>2024/07/31</v>
          </cell>
          <cell r="D320" t="str">
            <v>Unchanged</v>
          </cell>
          <cell r="E320" t="str">
            <v>Financially unqualified with findings on predetermined objectives and/or compliance with laws and regulations</v>
          </cell>
          <cell r="F320"/>
          <cell r="G320"/>
          <cell r="H320" t="str">
            <v>2024/05/31</v>
          </cell>
          <cell r="I320" t="str">
            <v>2024/07/31</v>
          </cell>
          <cell r="J320" t="str">
            <v>National A</v>
          </cell>
          <cell r="K320" t="str">
            <v>National Empowerment Fund</v>
          </cell>
          <cell r="L320" t="str">
            <v>National Empowerment Fund</v>
          </cell>
          <cell r="M320" t="str">
            <v>2023/2024</v>
          </cell>
          <cell r="N320" t="str">
            <v>PFMA</v>
          </cell>
          <cell r="O320" t="str">
            <v>No</v>
          </cell>
        </row>
        <row r="321">
          <cell r="A321">
            <v>1032</v>
          </cell>
          <cell r="B321" t="str">
            <v>Financially unqualified with findings on predetermined objectives and/or compliance with laws and regulations</v>
          </cell>
          <cell r="C321" t="str">
            <v>2024/07/31</v>
          </cell>
          <cell r="D321" t="str">
            <v>Unchanged</v>
          </cell>
          <cell r="E321" t="str">
            <v>Financially unqualified with findings on predetermined objectives and/or compliance with laws and regulations</v>
          </cell>
          <cell r="F321"/>
          <cell r="G321"/>
          <cell r="H321" t="str">
            <v>2024/05/31</v>
          </cell>
          <cell r="I321" t="str">
            <v>2024/07/31</v>
          </cell>
          <cell r="J321" t="str">
            <v>National A</v>
          </cell>
          <cell r="K321" t="str">
            <v>Industrial Development Corporation of South Africa</v>
          </cell>
          <cell r="L321" t="str">
            <v>Industrial Development Corporation of SA</v>
          </cell>
          <cell r="M321" t="str">
            <v>2023/2024</v>
          </cell>
          <cell r="N321" t="str">
            <v>PFMA</v>
          </cell>
          <cell r="O321" t="str">
            <v>No</v>
          </cell>
        </row>
        <row r="322">
          <cell r="A322">
            <v>61</v>
          </cell>
          <cell r="B322" t="str">
            <v>Financially unqualified with no findings on predetermined objectives or compliance with laws and regulations</v>
          </cell>
          <cell r="C322" t="str">
            <v>2024/07/31</v>
          </cell>
          <cell r="D322" t="str">
            <v>Unchanged</v>
          </cell>
          <cell r="E322" t="str">
            <v>Financially unqualified with no findings on predetermined objectives or compliance with laws and regulations</v>
          </cell>
          <cell r="F322"/>
          <cell r="G322"/>
          <cell r="H322" t="str">
            <v>2024/05/31</v>
          </cell>
          <cell r="I322"/>
          <cell r="J322" t="str">
            <v>National A</v>
          </cell>
          <cell r="K322" t="str">
            <v>Cross-Border Road Transport Agency</v>
          </cell>
          <cell r="L322" t="str">
            <v>Cross-Border Road Transport Agency</v>
          </cell>
          <cell r="M322" t="str">
            <v>2023/2024</v>
          </cell>
          <cell r="N322" t="str">
            <v>PFMA</v>
          </cell>
          <cell r="O322" t="str">
            <v>Yes</v>
          </cell>
        </row>
        <row r="323">
          <cell r="A323">
            <v>1045</v>
          </cell>
          <cell r="B323" t="str">
            <v>Qualified</v>
          </cell>
          <cell r="C323" t="str">
            <v>2024/07/31</v>
          </cell>
          <cell r="D323" t="str">
            <v>No prior audit opinion</v>
          </cell>
          <cell r="E323" t="str">
            <v>Qualified</v>
          </cell>
          <cell r="F323"/>
          <cell r="G323"/>
          <cell r="H323" t="str">
            <v>2024/05/31</v>
          </cell>
          <cell r="I323" t="str">
            <v>2024/07/31</v>
          </cell>
          <cell r="J323" t="str">
            <v>National A</v>
          </cell>
          <cell r="K323" t="str">
            <v>Thubelisha Homes</v>
          </cell>
          <cell r="L323" t="str">
            <v>Thubelisha Homes</v>
          </cell>
          <cell r="M323" t="str">
            <v>2023/2024</v>
          </cell>
          <cell r="N323" t="str">
            <v>PFMA</v>
          </cell>
          <cell r="O323" t="str">
            <v>No</v>
          </cell>
        </row>
        <row r="324">
          <cell r="A324">
            <v>1565</v>
          </cell>
          <cell r="B324" t="str">
            <v>Financially unqualified with no findings on predetermined objectives or compliance with laws and regulations</v>
          </cell>
          <cell r="C324" t="str">
            <v>2024/07/31</v>
          </cell>
          <cell r="D324" t="str">
            <v>Unchanged</v>
          </cell>
          <cell r="E324" t="str">
            <v>Financially unqualified with findings on predetermined objectives and/or compliance with laws and regulations</v>
          </cell>
          <cell r="F324"/>
          <cell r="G324"/>
          <cell r="H324" t="str">
            <v>2024/05/31</v>
          </cell>
          <cell r="I324" t="str">
            <v>2024/07/31</v>
          </cell>
          <cell r="J324" t="str">
            <v>National A</v>
          </cell>
          <cell r="K324" t="str">
            <v>Property Sector Transformation Fund</v>
          </cell>
          <cell r="L324" t="str">
            <v>Property Sector Transformation Fund</v>
          </cell>
          <cell r="M324" t="str">
            <v>2023/2024</v>
          </cell>
          <cell r="N324" t="str">
            <v>PFMA</v>
          </cell>
          <cell r="O324" t="str">
            <v>Yes</v>
          </cell>
        </row>
        <row r="325">
          <cell r="A325">
            <v>344</v>
          </cell>
          <cell r="B325" t="str">
            <v>Financially unqualified with no findings on predetermined objectives or compliance with laws and regulations</v>
          </cell>
          <cell r="C325" t="str">
            <v>2024/07/31</v>
          </cell>
          <cell r="D325" t="str">
            <v>Unchanged</v>
          </cell>
          <cell r="E325" t="str">
            <v>Financially unqualified with no findings on predetermined objectives or compliance with laws and regulations</v>
          </cell>
          <cell r="F325"/>
          <cell r="G325"/>
          <cell r="H325" t="str">
            <v>2024/05/31</v>
          </cell>
          <cell r="I325" t="str">
            <v>2024/07/30</v>
          </cell>
          <cell r="J325" t="str">
            <v>National A</v>
          </cell>
          <cell r="K325" t="str">
            <v>President's Fund</v>
          </cell>
          <cell r="L325" t="str">
            <v>President's Fund</v>
          </cell>
          <cell r="M325" t="str">
            <v>2023/2024</v>
          </cell>
          <cell r="N325" t="str">
            <v>PFMA</v>
          </cell>
          <cell r="O325" t="str">
            <v>Yes</v>
          </cell>
        </row>
        <row r="326">
          <cell r="A326">
            <v>1526</v>
          </cell>
          <cell r="B326" t="str">
            <v>Financially unqualified with findings on predetermined objectives and/or compliance with laws and regulations</v>
          </cell>
          <cell r="C326"/>
          <cell r="D326" t="str">
            <v>Unchanged</v>
          </cell>
          <cell r="E326" t="str">
            <v>Financially unqualified with findings on predetermined objectives and/or compliance with laws and regulations</v>
          </cell>
          <cell r="F326"/>
          <cell r="G326"/>
          <cell r="H326"/>
          <cell r="I326" t="str">
            <v>2024/08/07</v>
          </cell>
          <cell r="J326" t="str">
            <v>National A</v>
          </cell>
          <cell r="K326" t="str">
            <v>Property Practitioners Fidelity Fund</v>
          </cell>
          <cell r="L326" t="str">
            <v>Property Practitioners Fidelity Fund</v>
          </cell>
          <cell r="M326" t="str">
            <v>2023/2024</v>
          </cell>
          <cell r="N326" t="str">
            <v>PFMA</v>
          </cell>
          <cell r="O326" t="str">
            <v>Yes</v>
          </cell>
        </row>
        <row r="327">
          <cell r="A327">
            <v>502</v>
          </cell>
          <cell r="B327" t="str">
            <v>Financially unqualified with findings on predetermined objectives and/or compliance with laws and regulations</v>
          </cell>
          <cell r="C327" t="str">
            <v>2024/07/31</v>
          </cell>
          <cell r="D327" t="str">
            <v>Unchanged</v>
          </cell>
          <cell r="E327" t="str">
            <v>Financially unqualified with findings on predetermined objectives and/or compliance with laws and regulations</v>
          </cell>
          <cell r="F327" t="str">
            <v>AFS submitted late</v>
          </cell>
          <cell r="G327"/>
          <cell r="H327" t="str">
            <v>2024/05/31</v>
          </cell>
          <cell r="I327" t="str">
            <v>2024/07/31</v>
          </cell>
          <cell r="J327" t="str">
            <v>National A</v>
          </cell>
          <cell r="K327" t="str">
            <v>The Public Protector of South Africa</v>
          </cell>
          <cell r="L327" t="str">
            <v>The Public Protector of South Africa</v>
          </cell>
          <cell r="M327" t="str">
            <v>2023/2024</v>
          </cell>
          <cell r="N327" t="str">
            <v>PFMA</v>
          </cell>
          <cell r="O327" t="str">
            <v>Yes</v>
          </cell>
        </row>
        <row r="328">
          <cell r="A328">
            <v>174</v>
          </cell>
          <cell r="B328" t="str">
            <v>Financially unqualified with no findings on predetermined objectives or compliance with laws and regulations</v>
          </cell>
          <cell r="C328" t="str">
            <v>2024/07/31</v>
          </cell>
          <cell r="D328" t="str">
            <v>Unchanged</v>
          </cell>
          <cell r="E328" t="str">
            <v>Financially unqualified with no findings on predetermined objectives or compliance with laws and regulations</v>
          </cell>
          <cell r="F328"/>
          <cell r="G328"/>
          <cell r="H328" t="str">
            <v>2024/05/31</v>
          </cell>
          <cell r="I328" t="str">
            <v>2024/07/31</v>
          </cell>
          <cell r="J328" t="str">
            <v>National A</v>
          </cell>
          <cell r="K328" t="str">
            <v>Guardians Fund</v>
          </cell>
          <cell r="L328" t="str">
            <v>Guardians Fund</v>
          </cell>
          <cell r="M328" t="str">
            <v>2023/2024</v>
          </cell>
          <cell r="N328" t="str">
            <v>PFMA</v>
          </cell>
          <cell r="O328" t="str">
            <v>Yes</v>
          </cell>
        </row>
        <row r="329">
          <cell r="A329">
            <v>1039</v>
          </cell>
          <cell r="B329"/>
          <cell r="C329"/>
          <cell r="D329"/>
          <cell r="E329"/>
          <cell r="F329"/>
          <cell r="G329"/>
          <cell r="H329"/>
          <cell r="I329"/>
          <cell r="J329" t="str">
            <v>National A</v>
          </cell>
          <cell r="K329" t="str">
            <v>Servcon</v>
          </cell>
          <cell r="L329" t="str">
            <v>Servcon Housing Solutions (Pty) Ltd</v>
          </cell>
          <cell r="M329" t="str">
            <v>2023/2024</v>
          </cell>
          <cell r="N329" t="str">
            <v>PFMA</v>
          </cell>
          <cell r="O329" t="str">
            <v>No</v>
          </cell>
        </row>
        <row r="330">
          <cell r="A330">
            <v>423</v>
          </cell>
          <cell r="B330" t="str">
            <v>Financially unqualified with no findings on predetermined objectives or compliance with laws and regulations</v>
          </cell>
          <cell r="C330" t="str">
            <v>2024/07/31</v>
          </cell>
          <cell r="D330" t="str">
            <v>Unchanged</v>
          </cell>
          <cell r="E330" t="str">
            <v>Financially unqualified with no findings on predetermined objectives or compliance with laws and regulations</v>
          </cell>
          <cell r="F330"/>
          <cell r="G330"/>
          <cell r="H330" t="str">
            <v>2024/05/31</v>
          </cell>
          <cell r="I330"/>
          <cell r="J330" t="str">
            <v>National A</v>
          </cell>
          <cell r="K330" t="str">
            <v>Road Traffic Management Corporation</v>
          </cell>
          <cell r="L330" t="str">
            <v>Road Traffic Management Corporation</v>
          </cell>
          <cell r="M330" t="str">
            <v>2023/2024</v>
          </cell>
          <cell r="N330" t="str">
            <v>PFMA</v>
          </cell>
          <cell r="O330" t="str">
            <v>Yes</v>
          </cell>
        </row>
        <row r="331">
          <cell r="A331">
            <v>441</v>
          </cell>
          <cell r="B331" t="str">
            <v>Financially unqualified with findings on predetermined objectives and/or compliance with laws and regulations</v>
          </cell>
          <cell r="C331">
            <v>45555</v>
          </cell>
          <cell r="D331" t="str">
            <v>Unchanged</v>
          </cell>
          <cell r="E331"/>
          <cell r="F331" t="str">
            <v>Auditee delays - Disagreement on technical/legal matters</v>
          </cell>
          <cell r="G331"/>
          <cell r="H331" t="str">
            <v>2024/05/31</v>
          </cell>
          <cell r="I331"/>
          <cell r="J331" t="str">
            <v>National A</v>
          </cell>
          <cell r="K331" t="str">
            <v>The South African National Roads Agency</v>
          </cell>
          <cell r="L331" t="str">
            <v>South African National Roads Agency Limited (SANRAL )</v>
          </cell>
          <cell r="M331" t="str">
            <v>2023/2024</v>
          </cell>
          <cell r="N331" t="str">
            <v>PFMA</v>
          </cell>
          <cell r="O331" t="str">
            <v>Yes</v>
          </cell>
        </row>
        <row r="332">
          <cell r="A332">
            <v>1442</v>
          </cell>
          <cell r="B332" t="str">
            <v>Financially unqualified with no findings on predetermined objectives or compliance with laws and regulations</v>
          </cell>
          <cell r="C332" t="str">
            <v>2024/06/30</v>
          </cell>
          <cell r="D332" t="str">
            <v>Unchanged</v>
          </cell>
          <cell r="E332" t="str">
            <v>Financially unqualified with no findings on predetermined objectives or compliance with laws and regulations</v>
          </cell>
          <cell r="F332"/>
          <cell r="G332"/>
          <cell r="H332" t="str">
            <v>2024/04/30</v>
          </cell>
          <cell r="I332" t="str">
            <v>2024/06/30</v>
          </cell>
          <cell r="J332" t="str">
            <v>National B</v>
          </cell>
          <cell r="K332" t="str">
            <v>Airports Company Management Share Incentive Scheme Trust</v>
          </cell>
          <cell r="L332" t="str">
            <v>Airports Company Management Share Incentive Scheme Trust</v>
          </cell>
          <cell r="M332" t="str">
            <v>2023/2024</v>
          </cell>
          <cell r="N332" t="str">
            <v>PFMA</v>
          </cell>
          <cell r="O332" t="str">
            <v>Yes</v>
          </cell>
        </row>
        <row r="333">
          <cell r="A333">
            <v>455</v>
          </cell>
          <cell r="B333" t="str">
            <v>Financially unqualified with findings on predetermined objectives and/or compliance with laws and regulations</v>
          </cell>
          <cell r="C333" t="str">
            <v>2024/07/31</v>
          </cell>
          <cell r="D333" t="str">
            <v>Unchanged</v>
          </cell>
          <cell r="E333" t="str">
            <v>Financially unqualified with findings on predetermined objectives and/or compliance with laws and regulations</v>
          </cell>
          <cell r="F333"/>
          <cell r="G333"/>
          <cell r="H333" t="str">
            <v>2024/05/31</v>
          </cell>
          <cell r="I333"/>
          <cell r="J333" t="str">
            <v>National B</v>
          </cell>
          <cell r="K333" t="str">
            <v>Small Enterprise Development Agency</v>
          </cell>
          <cell r="L333" t="str">
            <v>Small Enterprise Development Agency (SEDA)</v>
          </cell>
          <cell r="M333" t="str">
            <v>2023/2024</v>
          </cell>
          <cell r="N333" t="str">
            <v>PFMA</v>
          </cell>
          <cell r="O333" t="str">
            <v>Yes</v>
          </cell>
        </row>
        <row r="334">
          <cell r="A334">
            <v>1413</v>
          </cell>
          <cell r="B334" t="str">
            <v>Financially unqualified with no findings on predetermined objectives or compliance with laws and regulations</v>
          </cell>
          <cell r="C334" t="str">
            <v>2024/07/31</v>
          </cell>
          <cell r="D334" t="str">
            <v>Regressed</v>
          </cell>
          <cell r="E334" t="str">
            <v>Financially unqualified with findings on predetermined objectives and/or compliance with laws and regulations</v>
          </cell>
          <cell r="F334"/>
          <cell r="G334"/>
          <cell r="H334" t="str">
            <v>2024/05/31</v>
          </cell>
          <cell r="I334" t="str">
            <v>2024/07/31</v>
          </cell>
          <cell r="J334" t="str">
            <v>National B</v>
          </cell>
          <cell r="K334" t="str">
            <v>Department of Traditional Affairs</v>
          </cell>
          <cell r="L334" t="str">
            <v>Department of Traditional Affairs</v>
          </cell>
          <cell r="M334" t="str">
            <v>2023/2024</v>
          </cell>
          <cell r="N334" t="str">
            <v>PFMA</v>
          </cell>
          <cell r="O334" t="str">
            <v>Yes</v>
          </cell>
        </row>
        <row r="335">
          <cell r="A335">
            <v>205</v>
          </cell>
          <cell r="B335" t="str">
            <v>Financially unqualified with no findings on predetermined objectives or compliance with laws and regulations</v>
          </cell>
          <cell r="C335" t="str">
            <v>2024/07/31</v>
          </cell>
          <cell r="D335" t="str">
            <v>Unchanged</v>
          </cell>
          <cell r="E335" t="str">
            <v>Financially unqualified with no findings on predetermined objectives or compliance with laws and regulations</v>
          </cell>
          <cell r="F335"/>
          <cell r="G335"/>
          <cell r="H335" t="str">
            <v>2024/05/31</v>
          </cell>
          <cell r="I335" t="str">
            <v>2024/07/31</v>
          </cell>
          <cell r="J335" t="str">
            <v>National B</v>
          </cell>
          <cell r="K335" t="str">
            <v>Brand South Africa</v>
          </cell>
          <cell r="L335" t="str">
            <v>Brand South Africa Trust</v>
          </cell>
          <cell r="M335" t="str">
            <v>2023/2024</v>
          </cell>
          <cell r="N335" t="str">
            <v>PFMA</v>
          </cell>
          <cell r="O335" t="str">
            <v>Yes</v>
          </cell>
        </row>
        <row r="336">
          <cell r="A336">
            <v>404</v>
          </cell>
          <cell r="B336" t="str">
            <v>Financially unqualified with findings on predetermined objectives and/or compliance with laws and regulations</v>
          </cell>
          <cell r="C336" t="str">
            <v>2024/07/31</v>
          </cell>
          <cell r="D336" t="str">
            <v>Unchanged</v>
          </cell>
          <cell r="E336" t="str">
            <v>Financially unqualified with findings on predetermined objectives and/or compliance with laws and regulations</v>
          </cell>
          <cell r="F336"/>
          <cell r="G336"/>
          <cell r="H336" t="str">
            <v>2024/05/31</v>
          </cell>
          <cell r="I336" t="str">
            <v>2024/07/31</v>
          </cell>
          <cell r="J336" t="str">
            <v>National B</v>
          </cell>
          <cell r="K336" t="str">
            <v>Public Investment Corporation</v>
          </cell>
          <cell r="L336" t="str">
            <v>Public Investment Corporation Limited</v>
          </cell>
          <cell r="M336" t="str">
            <v>2023/2024</v>
          </cell>
          <cell r="N336" t="str">
            <v>PFMA</v>
          </cell>
          <cell r="O336" t="str">
            <v>Yes</v>
          </cell>
        </row>
        <row r="337">
          <cell r="A337">
            <v>1451</v>
          </cell>
          <cell r="B337" t="str">
            <v>Qualified</v>
          </cell>
          <cell r="C337" t="str">
            <v>2024/12/06</v>
          </cell>
          <cell r="D337"/>
          <cell r="E337"/>
          <cell r="F337" t="str">
            <v>AFS outstanding</v>
          </cell>
          <cell r="G337"/>
          <cell r="H337" t="str">
            <v>2024/06/28</v>
          </cell>
          <cell r="I337"/>
          <cell r="J337" t="str">
            <v>National B</v>
          </cell>
          <cell r="K337" t="str">
            <v>Consolidation of Nat Depts</v>
          </cell>
          <cell r="L337" t="str">
            <v>National Treasury (Consolidation of Nat Depts)</v>
          </cell>
          <cell r="M337" t="str">
            <v>2023/2024</v>
          </cell>
          <cell r="N337" t="str">
            <v>PFMA</v>
          </cell>
          <cell r="O337" t="str">
            <v>Yes</v>
          </cell>
        </row>
        <row r="338">
          <cell r="A338">
            <v>1521</v>
          </cell>
          <cell r="B338" t="str">
            <v>Financially unqualified with no findings on predetermined objectives or compliance with laws and regulations</v>
          </cell>
          <cell r="C338" t="str">
            <v>2024/07/31</v>
          </cell>
          <cell r="D338" t="str">
            <v>Regressed</v>
          </cell>
          <cell r="E338" t="str">
            <v>Financially unqualified with findings on predetermined objectives and/or compliance with laws and regulations</v>
          </cell>
          <cell r="F338"/>
          <cell r="G338"/>
          <cell r="H338" t="str">
            <v>2024/04/30</v>
          </cell>
          <cell r="I338" t="str">
            <v>2024/07/31</v>
          </cell>
          <cell r="J338" t="str">
            <v>National B</v>
          </cell>
          <cell r="K338" t="str">
            <v>NHFC Management Services</v>
          </cell>
          <cell r="L338" t="str">
            <v>NHFC Management Services (Pty) Ltd</v>
          </cell>
          <cell r="M338" t="str">
            <v>2023/2024</v>
          </cell>
          <cell r="N338" t="str">
            <v>PFMA</v>
          </cell>
          <cell r="O338" t="str">
            <v>Yes</v>
          </cell>
        </row>
        <row r="339">
          <cell r="A339">
            <v>1223</v>
          </cell>
          <cell r="B339" t="str">
            <v>Financially unqualified with findings on predetermined objectives and/or compliance with laws and regulations</v>
          </cell>
          <cell r="C339" t="str">
            <v>2024/08/31</v>
          </cell>
          <cell r="D339" t="str">
            <v>Unchanged</v>
          </cell>
          <cell r="E339" t="str">
            <v>Financially unqualified with findings on predetermined objectives and/or compliance with laws and regulations</v>
          </cell>
          <cell r="F339" t="str">
            <v>Auditee delays - Disagreement on technical/legal matters</v>
          </cell>
          <cell r="G339"/>
          <cell r="H339" t="str">
            <v>2024/05/31</v>
          </cell>
          <cell r="I339"/>
          <cell r="J339" t="str">
            <v>National B</v>
          </cell>
          <cell r="K339" t="str">
            <v>Government Pensions Administration Agency</v>
          </cell>
          <cell r="L339" t="str">
            <v>Government Pensions Administration Agency</v>
          </cell>
          <cell r="M339" t="str">
            <v>2023/2024</v>
          </cell>
          <cell r="N339" t="str">
            <v>PFMA</v>
          </cell>
          <cell r="O339" t="str">
            <v>Yes</v>
          </cell>
        </row>
        <row r="340">
          <cell r="A340">
            <v>1170</v>
          </cell>
          <cell r="B340" t="str">
            <v>Financially unqualified with no findings on predetermined objectives or compliance with laws and regulations</v>
          </cell>
          <cell r="C340" t="str">
            <v>2024/07/31</v>
          </cell>
          <cell r="D340" t="str">
            <v>Unchanged</v>
          </cell>
          <cell r="E340" t="str">
            <v>Financially unqualified with no findings on predetermined objectives or compliance with laws and regulations</v>
          </cell>
          <cell r="F340"/>
          <cell r="G340"/>
          <cell r="H340" t="str">
            <v>2024/05/31</v>
          </cell>
          <cell r="I340" t="str">
            <v>2024/07/31</v>
          </cell>
          <cell r="J340" t="str">
            <v>National B</v>
          </cell>
          <cell r="K340" t="str">
            <v>Accounting Standards Board</v>
          </cell>
          <cell r="L340" t="str">
            <v>Accounting Standards Board</v>
          </cell>
          <cell r="M340" t="str">
            <v>2023/2024</v>
          </cell>
          <cell r="N340" t="str">
            <v>PFMA</v>
          </cell>
          <cell r="O340" t="str">
            <v>No</v>
          </cell>
        </row>
        <row r="341">
          <cell r="A341">
            <v>1464</v>
          </cell>
          <cell r="B341" t="str">
            <v>Financially unqualified with no findings on predetermined objectives or compliance with laws and regulations</v>
          </cell>
          <cell r="C341" t="str">
            <v>2024/06/30</v>
          </cell>
          <cell r="D341" t="str">
            <v>Unchanged</v>
          </cell>
          <cell r="E341" t="str">
            <v>Financially unqualified with no findings on predetermined objectives or compliance with laws and regulations</v>
          </cell>
          <cell r="F341"/>
          <cell r="G341"/>
          <cell r="H341" t="str">
            <v>2024/04/30</v>
          </cell>
          <cell r="I341" t="str">
            <v>2024/06/30</v>
          </cell>
          <cell r="J341" t="str">
            <v>National B</v>
          </cell>
          <cell r="K341" t="str">
            <v>ACSA Kagano Trust</v>
          </cell>
          <cell r="L341" t="str">
            <v>ACSA Kagano Trust</v>
          </cell>
          <cell r="M341" t="str">
            <v>2023/2024</v>
          </cell>
          <cell r="N341" t="str">
            <v>PFMA</v>
          </cell>
          <cell r="O341" t="str">
            <v>Yes</v>
          </cell>
        </row>
        <row r="342">
          <cell r="A342">
            <v>319</v>
          </cell>
          <cell r="B342" t="str">
            <v>Financially unqualified with no findings on predetermined objectives or compliance with laws and regulations</v>
          </cell>
          <cell r="C342" t="str">
            <v>2024/07/31</v>
          </cell>
          <cell r="D342" t="str">
            <v>Unchanged</v>
          </cell>
          <cell r="E342" t="str">
            <v>Financially unqualified with no findings on predetermined objectives or compliance with laws and regulations</v>
          </cell>
          <cell r="F342"/>
          <cell r="G342"/>
          <cell r="H342" t="str">
            <v>2024/05/31</v>
          </cell>
          <cell r="I342" t="str">
            <v>2024/07/31</v>
          </cell>
          <cell r="J342" t="str">
            <v>National B</v>
          </cell>
          <cell r="K342" t="str">
            <v>Office of the Ombud for Financial Service Providers</v>
          </cell>
          <cell r="L342" t="str">
            <v>Ombudsman for Financial Services Providers</v>
          </cell>
          <cell r="M342" t="str">
            <v>2023/2024</v>
          </cell>
          <cell r="N342" t="str">
            <v>PFMA</v>
          </cell>
          <cell r="O342" t="str">
            <v>Yes</v>
          </cell>
        </row>
        <row r="343">
          <cell r="A343">
            <v>919</v>
          </cell>
          <cell r="B343"/>
          <cell r="C343"/>
          <cell r="D343"/>
          <cell r="E343"/>
          <cell r="F343"/>
          <cell r="G343"/>
          <cell r="H343"/>
          <cell r="I343"/>
          <cell r="J343" t="str">
            <v>National B</v>
          </cell>
          <cell r="K343" t="str">
            <v>Associated Institutions Pension Fund</v>
          </cell>
          <cell r="L343" t="str">
            <v>Associated Institutions Pension Fund</v>
          </cell>
          <cell r="M343" t="str">
            <v>2023/2024</v>
          </cell>
          <cell r="N343" t="str">
            <v>PFMA</v>
          </cell>
          <cell r="O343" t="str">
            <v>No</v>
          </cell>
        </row>
        <row r="344">
          <cell r="A344">
            <v>1554</v>
          </cell>
          <cell r="B344"/>
          <cell r="C344"/>
          <cell r="D344" t="str">
            <v>Unchanged</v>
          </cell>
          <cell r="E344" t="str">
            <v>Financially unqualified with no findings on predetermined objectives or compliance with laws and regulations</v>
          </cell>
          <cell r="F344"/>
          <cell r="G344"/>
          <cell r="H344"/>
          <cell r="I344" t="str">
            <v>2024/08/14</v>
          </cell>
          <cell r="J344" t="str">
            <v>National B</v>
          </cell>
          <cell r="K344" t="str">
            <v>National Department of Trade, Industry and Competition</v>
          </cell>
          <cell r="L344" t="str">
            <v>Department of Trade, Industry and Competition</v>
          </cell>
          <cell r="M344" t="str">
            <v>2023/2024</v>
          </cell>
          <cell r="N344" t="str">
            <v>PFMA</v>
          </cell>
          <cell r="O344" t="str">
            <v>Yes</v>
          </cell>
        </row>
        <row r="345">
          <cell r="A345">
            <v>1445</v>
          </cell>
          <cell r="B345" t="str">
            <v>Financially unqualified with no findings on predetermined objectives or compliance with laws and regulations</v>
          </cell>
          <cell r="C345" t="str">
            <v>2024/07/31</v>
          </cell>
          <cell r="D345" t="str">
            <v>Unchanged</v>
          </cell>
          <cell r="E345" t="str">
            <v>Financially unqualified with no findings on predetermined objectives or compliance with laws and regulations</v>
          </cell>
          <cell r="F345"/>
          <cell r="G345"/>
          <cell r="H345" t="str">
            <v>2024/05/31</v>
          </cell>
          <cell r="I345" t="str">
            <v>2024/07/31</v>
          </cell>
          <cell r="J345" t="str">
            <v>National B</v>
          </cell>
          <cell r="K345" t="str">
            <v>Sahisizwe Community Programme NPC</v>
          </cell>
          <cell r="L345" t="str">
            <v>Sakhisizwe Community Programme NPC</v>
          </cell>
          <cell r="M345" t="str">
            <v>2023/2024</v>
          </cell>
          <cell r="N345" t="str">
            <v>PFMA</v>
          </cell>
          <cell r="O345" t="str">
            <v>Yes</v>
          </cell>
        </row>
        <row r="346">
          <cell r="A346">
            <v>60</v>
          </cell>
          <cell r="B346" t="str">
            <v>Financially unqualified with findings on predetermined objectives and/or compliance with laws and regulations</v>
          </cell>
          <cell r="C346" t="str">
            <v>2024/07/31</v>
          </cell>
          <cell r="D346" t="str">
            <v>Regressed</v>
          </cell>
          <cell r="E346" t="str">
            <v>Financially unqualified with findings on predetermined objectives and/or compliance with laws and regulations</v>
          </cell>
          <cell r="F346"/>
          <cell r="G346"/>
          <cell r="H346" t="str">
            <v>2024/05/31</v>
          </cell>
          <cell r="I346" t="str">
            <v>2024/07/31</v>
          </cell>
          <cell r="J346" t="str">
            <v>National B</v>
          </cell>
          <cell r="K346" t="str">
            <v>The Commission for the Promotion and Protection of the Rights of Cultural, Religious and Linguistic Communities</v>
          </cell>
          <cell r="L346" t="str">
            <v>The Commission for the Promotion and Protection of the Rights of Cultural Religious and Linguistic Communities</v>
          </cell>
          <cell r="M346" t="str">
            <v>2023/2024</v>
          </cell>
          <cell r="N346" t="str">
            <v>PFMA</v>
          </cell>
          <cell r="O346" t="str">
            <v>Yes</v>
          </cell>
        </row>
        <row r="347">
          <cell r="A347">
            <v>1167</v>
          </cell>
          <cell r="B347"/>
          <cell r="C347"/>
          <cell r="D347" t="str">
            <v>Improved</v>
          </cell>
          <cell r="E347" t="str">
            <v>Financially unqualified with no findings on predetermined objectives or compliance with laws and regulations</v>
          </cell>
          <cell r="F347"/>
          <cell r="G347"/>
          <cell r="H347"/>
          <cell r="I347" t="str">
            <v>2024/07/31</v>
          </cell>
          <cell r="J347" t="str">
            <v>National B</v>
          </cell>
          <cell r="K347" t="str">
            <v>Air Traffic and Navigation Services Company</v>
          </cell>
          <cell r="L347" t="str">
            <v>Air Traffic Navigation Services</v>
          </cell>
          <cell r="M347" t="str">
            <v>2023/2024</v>
          </cell>
          <cell r="N347" t="str">
            <v>PFMA</v>
          </cell>
          <cell r="O347" t="str">
            <v>No</v>
          </cell>
        </row>
        <row r="348">
          <cell r="A348">
            <v>451</v>
          </cell>
          <cell r="B348" t="str">
            <v>Financially unqualified with no findings on predetermined objectives or compliance with laws and regulations</v>
          </cell>
          <cell r="C348" t="str">
            <v>2024/07/31</v>
          </cell>
          <cell r="D348" t="str">
            <v>Unchanged</v>
          </cell>
          <cell r="E348" t="str">
            <v>Financially unqualified with no findings on predetermined objectives or compliance with laws and regulations</v>
          </cell>
          <cell r="F348"/>
          <cell r="G348"/>
          <cell r="H348" t="str">
            <v>2024/05/31</v>
          </cell>
          <cell r="I348" t="str">
            <v>2024/07/31</v>
          </cell>
          <cell r="J348" t="str">
            <v>National B</v>
          </cell>
          <cell r="K348" t="str">
            <v>South African Revenue Services (Own Account)</v>
          </cell>
          <cell r="L348" t="str">
            <v>SARS - Own Accounts</v>
          </cell>
          <cell r="M348" t="str">
            <v>2023/2024</v>
          </cell>
          <cell r="N348" t="str">
            <v>PFMA</v>
          </cell>
          <cell r="O348" t="str">
            <v>Yes</v>
          </cell>
        </row>
        <row r="349">
          <cell r="A349">
            <v>1466</v>
          </cell>
          <cell r="B349" t="str">
            <v>Financially unqualified with no findings on predetermined objectives or compliance with laws and regulations</v>
          </cell>
          <cell r="C349" t="str">
            <v>2024/06/30</v>
          </cell>
          <cell r="D349" t="str">
            <v>Unchanged</v>
          </cell>
          <cell r="E349" t="str">
            <v>Financially unqualified with no findings on predetermined objectives or compliance with laws and regulations</v>
          </cell>
          <cell r="F349"/>
          <cell r="G349"/>
          <cell r="H349" t="str">
            <v>2024/04/30</v>
          </cell>
          <cell r="I349" t="str">
            <v>2024/06/30</v>
          </cell>
          <cell r="J349" t="str">
            <v>National B</v>
          </cell>
          <cell r="K349" t="str">
            <v>Lexshell 343</v>
          </cell>
          <cell r="L349" t="str">
            <v>Lexshell 343 Investment Holdings Pty Ltd</v>
          </cell>
          <cell r="M349" t="str">
            <v>2023/2024</v>
          </cell>
          <cell r="N349" t="str">
            <v>PFMA</v>
          </cell>
          <cell r="O349" t="str">
            <v>Yes</v>
          </cell>
        </row>
        <row r="350">
          <cell r="A350">
            <v>1180</v>
          </cell>
          <cell r="B350" t="str">
            <v>Financially unqualified with no findings on predetermined objectives or compliance with laws and regulations</v>
          </cell>
          <cell r="C350" t="str">
            <v>2024/07/31</v>
          </cell>
          <cell r="D350" t="str">
            <v>Unchanged</v>
          </cell>
          <cell r="E350" t="str">
            <v>Financially unqualified with no findings on predetermined objectives or compliance with laws and regulations</v>
          </cell>
          <cell r="F350"/>
          <cell r="G350"/>
          <cell r="H350" t="str">
            <v>2024/05/31</v>
          </cell>
          <cell r="I350" t="str">
            <v>2024/07/31</v>
          </cell>
          <cell r="J350" t="str">
            <v>National B</v>
          </cell>
          <cell r="K350" t="str">
            <v>International Frontier Technologies (Interfront)</v>
          </cell>
          <cell r="L350" t="str">
            <v>International Frontier Technologies (Interfront) SOC Ltd</v>
          </cell>
          <cell r="M350" t="str">
            <v>2023/2024</v>
          </cell>
          <cell r="N350" t="str">
            <v>PFMA</v>
          </cell>
          <cell r="O350" t="str">
            <v>Yes</v>
          </cell>
        </row>
        <row r="351">
          <cell r="A351">
            <v>1515</v>
          </cell>
          <cell r="B351" t="str">
            <v>Financially unqualified with no findings on predetermined objectives or compliance with laws and regulations</v>
          </cell>
          <cell r="C351" t="str">
            <v>2024/07/31</v>
          </cell>
          <cell r="D351" t="str">
            <v>Unchanged</v>
          </cell>
          <cell r="E351" t="str">
            <v>Financially unqualified with no findings on predetermined objectives or compliance with laws and regulations</v>
          </cell>
          <cell r="F351"/>
          <cell r="G351"/>
          <cell r="H351" t="str">
            <v>2024/05/31</v>
          </cell>
          <cell r="I351" t="str">
            <v>2024/07/05</v>
          </cell>
          <cell r="J351" t="str">
            <v>National B</v>
          </cell>
          <cell r="K351" t="str">
            <v>Gateway Home Loans 001</v>
          </cell>
          <cell r="L351" t="str">
            <v>Gateway Home Loans 001 (Pty) Ltd</v>
          </cell>
          <cell r="M351" t="str">
            <v>2023/2024</v>
          </cell>
          <cell r="N351" t="str">
            <v>PFMA</v>
          </cell>
          <cell r="O351" t="str">
            <v>Yes</v>
          </cell>
        </row>
        <row r="352">
          <cell r="A352">
            <v>200</v>
          </cell>
          <cell r="B352" t="str">
            <v>Financially unqualified with no findings on predetermined objectives or compliance with laws and regulations</v>
          </cell>
          <cell r="C352" t="str">
            <v>2024/07/31</v>
          </cell>
          <cell r="D352" t="str">
            <v>Unchanged</v>
          </cell>
          <cell r="E352" t="str">
            <v>Financially unqualified with no findings on predetermined objectives or compliance with laws and regulations</v>
          </cell>
          <cell r="F352"/>
          <cell r="G352"/>
          <cell r="H352" t="str">
            <v>2024/05/31</v>
          </cell>
          <cell r="I352" t="str">
            <v>2024/07/31</v>
          </cell>
          <cell r="J352" t="str">
            <v>National B</v>
          </cell>
          <cell r="K352" t="str">
            <v>Independent Regulatory Board for Auditors</v>
          </cell>
          <cell r="L352" t="str">
            <v>Independent Regulatory Board for Auditors</v>
          </cell>
          <cell r="M352" t="str">
            <v>2023/2024</v>
          </cell>
          <cell r="N352" t="str">
            <v>PFMA</v>
          </cell>
          <cell r="O352" t="str">
            <v>Yes</v>
          </cell>
        </row>
        <row r="353">
          <cell r="A353">
            <v>1418</v>
          </cell>
          <cell r="B353" t="str">
            <v>Financially unqualified with no findings on predetermined objectives or compliance with laws and regulations</v>
          </cell>
          <cell r="C353" t="str">
            <v>2024/07/31</v>
          </cell>
          <cell r="D353" t="str">
            <v>Unchanged</v>
          </cell>
          <cell r="E353" t="str">
            <v>Financially unqualified with no findings on predetermined objectives or compliance with laws and regulations</v>
          </cell>
          <cell r="F353"/>
          <cell r="G353"/>
          <cell r="H353" t="str">
            <v>2024/05/31</v>
          </cell>
          <cell r="I353" t="str">
            <v>2024/07/31</v>
          </cell>
          <cell r="J353" t="str">
            <v>National B</v>
          </cell>
          <cell r="K353" t="str">
            <v>Department of Small Business Development</v>
          </cell>
          <cell r="L353" t="str">
            <v>Department of Small Business Development</v>
          </cell>
          <cell r="M353" t="str">
            <v>2023/2024</v>
          </cell>
          <cell r="N353" t="str">
            <v>PFMA</v>
          </cell>
          <cell r="O353" t="str">
            <v>Yes</v>
          </cell>
        </row>
        <row r="354">
          <cell r="A354">
            <v>1169</v>
          </cell>
          <cell r="B354" t="str">
            <v>Financially unqualified with no findings on predetermined objectives or compliance with laws and regulations</v>
          </cell>
          <cell r="C354" t="str">
            <v>2024/06/28</v>
          </cell>
          <cell r="D354" t="str">
            <v>Unchanged</v>
          </cell>
          <cell r="E354" t="str">
            <v>Financially unqualified with no findings on predetermined objectives or compliance with laws and regulations</v>
          </cell>
          <cell r="F354"/>
          <cell r="G354"/>
          <cell r="H354" t="str">
            <v>2024/05/21</v>
          </cell>
          <cell r="I354"/>
          <cell r="J354" t="str">
            <v>National B</v>
          </cell>
          <cell r="K354" t="str">
            <v>Development Bank of Southern Africa</v>
          </cell>
          <cell r="L354" t="str">
            <v>Development Bank of Southern Africa</v>
          </cell>
          <cell r="M354" t="str">
            <v>2023/2024</v>
          </cell>
          <cell r="N354" t="str">
            <v>PFMA</v>
          </cell>
          <cell r="O354" t="str">
            <v>Yes</v>
          </cell>
        </row>
        <row r="355">
          <cell r="A355">
            <v>1519</v>
          </cell>
          <cell r="B355" t="str">
            <v>Financially unqualified with no findings on predetermined objectives or compliance with laws and regulations</v>
          </cell>
          <cell r="C355" t="str">
            <v>2024/07/31</v>
          </cell>
          <cell r="D355" t="str">
            <v>Improved</v>
          </cell>
          <cell r="E355" t="str">
            <v>Financially unqualified with no findings on predetermined objectives or compliance with laws and regulations</v>
          </cell>
          <cell r="F355"/>
          <cell r="G355"/>
          <cell r="H355" t="str">
            <v>2024/04/30</v>
          </cell>
          <cell r="I355" t="str">
            <v>2024/07/05</v>
          </cell>
          <cell r="J355" t="str">
            <v>National B</v>
          </cell>
          <cell r="K355" t="str">
            <v>NURCHA Bridging Fund</v>
          </cell>
          <cell r="L355" t="str">
            <v>NURCHA Bridging Fund (Pty) Ltd</v>
          </cell>
          <cell r="M355" t="str">
            <v>2023/2024</v>
          </cell>
          <cell r="N355" t="str">
            <v>PFMA</v>
          </cell>
          <cell r="O355" t="str">
            <v>Yes</v>
          </cell>
        </row>
        <row r="356">
          <cell r="A356">
            <v>1183</v>
          </cell>
          <cell r="B356" t="str">
            <v>Financially unqualified with findings on predetermined objectives and/or compliance with laws and regulations</v>
          </cell>
          <cell r="C356">
            <v>45558</v>
          </cell>
          <cell r="D356"/>
          <cell r="E356"/>
          <cell r="F356" t="str">
            <v>AFS submitted late</v>
          </cell>
          <cell r="G356"/>
          <cell r="H356" t="str">
            <v>2024/07/01</v>
          </cell>
          <cell r="I356"/>
          <cell r="J356" t="str">
            <v>National B</v>
          </cell>
          <cell r="K356" t="str">
            <v xml:space="preserve">Land Bank Life Insurance </v>
          </cell>
          <cell r="L356" t="str">
            <v>Land Bank Life Insurance SOC Limited</v>
          </cell>
          <cell r="M356" t="str">
            <v>2023/2024</v>
          </cell>
          <cell r="N356" t="str">
            <v>PFMA</v>
          </cell>
          <cell r="O356" t="str">
            <v>Yes</v>
          </cell>
        </row>
        <row r="357">
          <cell r="A357">
            <v>491</v>
          </cell>
          <cell r="B357" t="str">
            <v>Financially unqualified with findings on predetermined objectives and/or compliance with laws and regulations</v>
          </cell>
          <cell r="C357" t="str">
            <v>2024/07/31</v>
          </cell>
          <cell r="D357" t="str">
            <v>Unchanged</v>
          </cell>
          <cell r="E357" t="str">
            <v>Financially unqualified with findings on predetermined objectives and/or compliance with laws and regulations</v>
          </cell>
          <cell r="F357"/>
          <cell r="G357"/>
          <cell r="H357" t="str">
            <v>2024/05/31</v>
          </cell>
          <cell r="I357" t="str">
            <v>2024/07/31</v>
          </cell>
          <cell r="J357" t="str">
            <v>National B</v>
          </cell>
          <cell r="K357" t="str">
            <v>Statistics South Africa</v>
          </cell>
          <cell r="L357" t="str">
            <v>Statistics South Africa</v>
          </cell>
          <cell r="M357" t="str">
            <v>2023/2024</v>
          </cell>
          <cell r="N357" t="str">
            <v>PFMA</v>
          </cell>
          <cell r="O357" t="str">
            <v>Yes</v>
          </cell>
        </row>
        <row r="358">
          <cell r="A358">
            <v>260</v>
          </cell>
          <cell r="B358" t="str">
            <v>Financially unqualified with no findings on predetermined objectives or compliance with laws and regulations</v>
          </cell>
          <cell r="C358" t="str">
            <v>2024/07/31</v>
          </cell>
          <cell r="D358" t="str">
            <v>Regressed</v>
          </cell>
          <cell r="E358" t="str">
            <v>Financially unqualified with findings on predetermined objectives and/or compliance with laws and regulations</v>
          </cell>
          <cell r="F358"/>
          <cell r="G358"/>
          <cell r="H358" t="str">
            <v>2024/05/31</v>
          </cell>
          <cell r="I358"/>
          <cell r="J358" t="str">
            <v>National B</v>
          </cell>
          <cell r="K358" t="str">
            <v>The Municipal Demarcation Board</v>
          </cell>
          <cell r="L358" t="str">
            <v>Municipal Demarcation Board</v>
          </cell>
          <cell r="M358" t="str">
            <v>2023/2024</v>
          </cell>
          <cell r="N358" t="str">
            <v>PFMA</v>
          </cell>
          <cell r="O358" t="str">
            <v>Yes</v>
          </cell>
        </row>
        <row r="359">
          <cell r="A359">
            <v>450</v>
          </cell>
          <cell r="B359" t="str">
            <v>Financially unqualified with no findings on predetermined objectives or compliance with laws and regulations</v>
          </cell>
          <cell r="C359" t="str">
            <v>2024/07/31</v>
          </cell>
          <cell r="D359" t="str">
            <v>Unchanged</v>
          </cell>
          <cell r="E359" t="str">
            <v>Financially unqualified with no findings on predetermined objectives or compliance with laws and regulations</v>
          </cell>
          <cell r="F359"/>
          <cell r="G359"/>
          <cell r="H359" t="str">
            <v>2024/05/31</v>
          </cell>
          <cell r="I359" t="str">
            <v>2024/07/31</v>
          </cell>
          <cell r="J359" t="str">
            <v>National B</v>
          </cell>
          <cell r="K359" t="str">
            <v>South African Revenue Services (Administered Revenue)</v>
          </cell>
          <cell r="L359" t="str">
            <v>SARS - Administered Revenue</v>
          </cell>
          <cell r="M359" t="str">
            <v>2023/2024</v>
          </cell>
          <cell r="N359" t="str">
            <v>PFMA</v>
          </cell>
          <cell r="O359" t="str">
            <v>Yes</v>
          </cell>
        </row>
        <row r="360">
          <cell r="A360">
            <v>5</v>
          </cell>
          <cell r="B360" t="str">
            <v>Financially unqualified with no findings on predetermined objectives or compliance with laws and regulations</v>
          </cell>
          <cell r="C360" t="str">
            <v>2024/07/31</v>
          </cell>
          <cell r="D360" t="str">
            <v>Unchanged</v>
          </cell>
          <cell r="E360" t="str">
            <v>Financially unqualified with no findings on predetermined objectives or compliance with laws and regulations</v>
          </cell>
          <cell r="F360"/>
          <cell r="G360"/>
          <cell r="H360" t="str">
            <v>2024/05/31</v>
          </cell>
          <cell r="I360" t="str">
            <v>2024/07/31</v>
          </cell>
          <cell r="J360" t="str">
            <v>National B</v>
          </cell>
          <cell r="K360" t="str">
            <v>African Renaissance and International Cooperation Fund</v>
          </cell>
          <cell r="L360" t="str">
            <v>African Renaissance &amp; International Co-operation Fund</v>
          </cell>
          <cell r="M360" t="str">
            <v>2023/2024</v>
          </cell>
          <cell r="N360" t="str">
            <v>PFMA</v>
          </cell>
          <cell r="O360" t="str">
            <v>Yes</v>
          </cell>
        </row>
        <row r="361">
          <cell r="A361">
            <v>1173</v>
          </cell>
          <cell r="B361" t="str">
            <v>Financially unqualified with findings on predetermined objectives and/or compliance with laws and regulations</v>
          </cell>
          <cell r="C361" t="str">
            <v>2024/08/31</v>
          </cell>
          <cell r="D361"/>
          <cell r="E361"/>
          <cell r="F361" t="str">
            <v>Auditee delays - Disagreement on technical/legal matters</v>
          </cell>
          <cell r="G361"/>
          <cell r="H361" t="str">
            <v>2024/05/31</v>
          </cell>
          <cell r="I361"/>
          <cell r="J361" t="str">
            <v>National B</v>
          </cell>
          <cell r="K361" t="str">
            <v>Sasria</v>
          </cell>
          <cell r="L361" t="str">
            <v>SASRIA Limited</v>
          </cell>
          <cell r="M361" t="str">
            <v>2023/2024</v>
          </cell>
          <cell r="N361" t="str">
            <v>PFMA</v>
          </cell>
          <cell r="O361" t="str">
            <v>No</v>
          </cell>
        </row>
        <row r="362">
          <cell r="A362">
            <v>246</v>
          </cell>
          <cell r="B362" t="str">
            <v>Qualified</v>
          </cell>
          <cell r="C362" t="str">
            <v>2024/07/31</v>
          </cell>
          <cell r="D362" t="str">
            <v>Unchanged</v>
          </cell>
          <cell r="E362" t="str">
            <v>Qualified</v>
          </cell>
          <cell r="F362"/>
          <cell r="G362"/>
          <cell r="H362" t="str">
            <v>2024/05/31</v>
          </cell>
          <cell r="I362" t="str">
            <v>2024/07/31</v>
          </cell>
          <cell r="J362" t="str">
            <v>National B</v>
          </cell>
          <cell r="K362" t="str">
            <v>Media Development Diversity Agency</v>
          </cell>
          <cell r="L362" t="str">
            <v>Media Development Diversity Agency</v>
          </cell>
          <cell r="M362" t="str">
            <v>2023/2024</v>
          </cell>
          <cell r="N362" t="str">
            <v>PFMA</v>
          </cell>
          <cell r="O362" t="str">
            <v>Yes</v>
          </cell>
        </row>
        <row r="363">
          <cell r="A363">
            <v>1520</v>
          </cell>
          <cell r="B363" t="str">
            <v>Financially unqualified with no findings on predetermined objectives or compliance with laws and regulations</v>
          </cell>
          <cell r="C363" t="str">
            <v>2024/07/31</v>
          </cell>
          <cell r="D363" t="str">
            <v>Improved</v>
          </cell>
          <cell r="E363" t="str">
            <v>Financially unqualified with no findings on predetermined objectives or compliance with laws and regulations</v>
          </cell>
          <cell r="F363"/>
          <cell r="G363"/>
          <cell r="H363" t="str">
            <v>2024/04/30</v>
          </cell>
          <cell r="I363" t="str">
            <v>2024/07/05</v>
          </cell>
          <cell r="J363" t="str">
            <v>National B</v>
          </cell>
          <cell r="K363" t="str">
            <v>NURCHA Loan Fund</v>
          </cell>
          <cell r="L363" t="str">
            <v>NURCHA Loan Fund (Pty) Ltd</v>
          </cell>
          <cell r="M363" t="str">
            <v>2023/2024</v>
          </cell>
          <cell r="N363" t="str">
            <v>PFMA</v>
          </cell>
          <cell r="O363" t="str">
            <v>Yes</v>
          </cell>
        </row>
        <row r="364">
          <cell r="A364">
            <v>1441</v>
          </cell>
          <cell r="B364" t="str">
            <v>Financially unqualified with no findings on predetermined objectives or compliance with laws and regulations</v>
          </cell>
          <cell r="C364" t="str">
            <v>2024/07/31</v>
          </cell>
          <cell r="D364" t="str">
            <v>Unchanged</v>
          </cell>
          <cell r="E364" t="str">
            <v>Financially unqualified with no findings on predetermined objectives or compliance with laws and regulations</v>
          </cell>
          <cell r="F364"/>
          <cell r="G364"/>
          <cell r="H364" t="str">
            <v>2024/05/31</v>
          </cell>
          <cell r="I364" t="str">
            <v>2024/07/31</v>
          </cell>
          <cell r="J364" t="str">
            <v>National B</v>
          </cell>
          <cell r="K364" t="str">
            <v xml:space="preserve">JIA Piazza Park </v>
          </cell>
          <cell r="L364" t="str">
            <v xml:space="preserve">JIA Piazza Park </v>
          </cell>
          <cell r="M364" t="str">
            <v>2023/2024</v>
          </cell>
          <cell r="N364" t="str">
            <v>PFMA</v>
          </cell>
          <cell r="O364" t="str">
            <v>Yes</v>
          </cell>
        </row>
        <row r="365">
          <cell r="A365">
            <v>422</v>
          </cell>
          <cell r="B365" t="str">
            <v>Adverse</v>
          </cell>
          <cell r="C365" t="str">
            <v>2024/07/31</v>
          </cell>
          <cell r="D365" t="str">
            <v>Unchanged</v>
          </cell>
          <cell r="E365" t="str">
            <v>Adverse</v>
          </cell>
          <cell r="F365"/>
          <cell r="G365"/>
          <cell r="H365" t="str">
            <v>2024/05/31</v>
          </cell>
          <cell r="I365" t="str">
            <v>2024/07/31</v>
          </cell>
          <cell r="J365" t="str">
            <v>National B</v>
          </cell>
          <cell r="K365" t="str">
            <v>Road Accident Fund</v>
          </cell>
          <cell r="L365" t="str">
            <v>Road Accident Fund</v>
          </cell>
          <cell r="M365" t="str">
            <v>2023/2024</v>
          </cell>
          <cell r="N365" t="str">
            <v>PFMA</v>
          </cell>
          <cell r="O365" t="str">
            <v>Yes</v>
          </cell>
        </row>
        <row r="366">
          <cell r="A366">
            <v>1463</v>
          </cell>
          <cell r="B366" t="str">
            <v>Financially unqualified with no findings on predetermined objectives or compliance with laws and regulations</v>
          </cell>
          <cell r="C366" t="str">
            <v>2024/06/30</v>
          </cell>
          <cell r="D366" t="str">
            <v>Unchanged</v>
          </cell>
          <cell r="E366" t="str">
            <v>Financially unqualified with no findings on predetermined objectives or compliance with laws and regulations</v>
          </cell>
          <cell r="F366"/>
          <cell r="G366"/>
          <cell r="H366" t="str">
            <v>2024/04/30</v>
          </cell>
          <cell r="I366" t="str">
            <v>2024/06/30</v>
          </cell>
          <cell r="J366" t="str">
            <v>National B</v>
          </cell>
          <cell r="K366" t="str">
            <v>Lexshell 342</v>
          </cell>
          <cell r="L366" t="str">
            <v>Lexshell 342 Investment Holdings Pty Ltd</v>
          </cell>
          <cell r="M366" t="str">
            <v>2023/2024</v>
          </cell>
          <cell r="N366" t="str">
            <v>PFMA</v>
          </cell>
          <cell r="O366" t="str">
            <v>Yes</v>
          </cell>
        </row>
        <row r="367">
          <cell r="A367">
            <v>501</v>
          </cell>
          <cell r="B367" t="str">
            <v>Financially unqualified with no findings on predetermined objectives or compliance with laws and regulations</v>
          </cell>
          <cell r="C367" t="str">
            <v>2024/07/31</v>
          </cell>
          <cell r="D367" t="str">
            <v>Regressed</v>
          </cell>
          <cell r="E367" t="str">
            <v>Financially unqualified with findings on predetermined objectives and/or compliance with laws and regulations</v>
          </cell>
          <cell r="F367"/>
          <cell r="G367"/>
          <cell r="H367" t="str">
            <v>2024/05/31</v>
          </cell>
          <cell r="I367" t="str">
            <v>2024/07/31</v>
          </cell>
          <cell r="J367" t="str">
            <v>National B</v>
          </cell>
          <cell r="K367" t="str">
            <v>The Presidency</v>
          </cell>
          <cell r="L367" t="str">
            <v>The Presidency</v>
          </cell>
          <cell r="M367" t="str">
            <v>2023/2024</v>
          </cell>
          <cell r="N367" t="str">
            <v>PFMA</v>
          </cell>
          <cell r="O367" t="str">
            <v>Yes</v>
          </cell>
        </row>
        <row r="368">
          <cell r="A368">
            <v>1431</v>
          </cell>
          <cell r="B368" t="str">
            <v>Qualified</v>
          </cell>
          <cell r="C368">
            <v>45558</v>
          </cell>
          <cell r="D368"/>
          <cell r="E368"/>
          <cell r="F368" t="str">
            <v>AFS submitted late</v>
          </cell>
          <cell r="G368"/>
          <cell r="H368" t="str">
            <v>2024/07/01</v>
          </cell>
          <cell r="I368"/>
          <cell r="J368" t="str">
            <v>National B</v>
          </cell>
          <cell r="K368" t="str">
            <v>Land Bank Insurance</v>
          </cell>
          <cell r="L368" t="str">
            <v>Land Bank Insurance SOC Limited</v>
          </cell>
          <cell r="M368" t="str">
            <v>2023/2024</v>
          </cell>
          <cell r="N368" t="str">
            <v>PFMA</v>
          </cell>
          <cell r="O368" t="str">
            <v>Yes</v>
          </cell>
        </row>
        <row r="369">
          <cell r="A369">
            <v>1384</v>
          </cell>
          <cell r="B369" t="str">
            <v>Financially unqualified with findings on predetermined objectives and/or compliance with laws and regulations</v>
          </cell>
          <cell r="C369" t="str">
            <v>2024/08/31</v>
          </cell>
          <cell r="D369" t="str">
            <v>Unchanged</v>
          </cell>
          <cell r="E369" t="str">
            <v>Financially unqualified with findings on predetermined objectives and/or compliance with laws and regulations</v>
          </cell>
          <cell r="F369" t="str">
            <v>Auditee delays - Disagreement on technical/legal matters</v>
          </cell>
          <cell r="G369"/>
          <cell r="H369" t="str">
            <v>2024/05/31</v>
          </cell>
          <cell r="I369"/>
          <cell r="J369" t="str">
            <v>National B</v>
          </cell>
          <cell r="K369" t="str">
            <v xml:space="preserve">Small Enterprice Finance Agency  </v>
          </cell>
          <cell r="L369" t="str">
            <v xml:space="preserve">Small Enterprice Finance Agency  </v>
          </cell>
          <cell r="M369" t="str">
            <v>2023/2024</v>
          </cell>
          <cell r="N369" t="str">
            <v>PFMA</v>
          </cell>
          <cell r="O369" t="str">
            <v>No</v>
          </cell>
        </row>
        <row r="370">
          <cell r="A370">
            <v>1514</v>
          </cell>
          <cell r="B370" t="str">
            <v>Financially unqualified with no findings on predetermined objectives or compliance with laws and regulations</v>
          </cell>
          <cell r="C370" t="str">
            <v>2024/07/31</v>
          </cell>
          <cell r="D370" t="str">
            <v>Unchanged</v>
          </cell>
          <cell r="E370" t="str">
            <v>Financially unqualified with no findings on predetermined objectives or compliance with laws and regulations</v>
          </cell>
          <cell r="F370"/>
          <cell r="G370"/>
          <cell r="H370" t="str">
            <v>2024/05/31</v>
          </cell>
          <cell r="I370" t="str">
            <v>2024/07/05</v>
          </cell>
          <cell r="J370" t="str">
            <v>National B</v>
          </cell>
          <cell r="K370" t="str">
            <v>Gateway Home Loans</v>
          </cell>
          <cell r="L370" t="str">
            <v>Gateway Home Loands (Pty) Ltd</v>
          </cell>
          <cell r="M370" t="str">
            <v>2023/2024</v>
          </cell>
          <cell r="N370" t="str">
            <v>PFMA</v>
          </cell>
          <cell r="O370" t="str">
            <v>Yes</v>
          </cell>
        </row>
        <row r="371">
          <cell r="A371">
            <v>221</v>
          </cell>
          <cell r="B371" t="str">
            <v>Financially unqualified with findings on predetermined objectives and/or compliance with laws and regulations</v>
          </cell>
          <cell r="C371">
            <v>45558</v>
          </cell>
          <cell r="D371"/>
          <cell r="E371"/>
          <cell r="F371" t="str">
            <v>AFS submitted late</v>
          </cell>
          <cell r="G371"/>
          <cell r="H371" t="str">
            <v>2024/06/30</v>
          </cell>
          <cell r="I371"/>
          <cell r="J371" t="str">
            <v>National B</v>
          </cell>
          <cell r="K371" t="str">
            <v>Land and Agricultural Bank of South Africa</v>
          </cell>
          <cell r="L371" t="str">
            <v>Land &amp; Agricultural Bank of SA</v>
          </cell>
          <cell r="M371" t="str">
            <v>2023/2024</v>
          </cell>
          <cell r="N371" t="str">
            <v>PFMA</v>
          </cell>
          <cell r="O371" t="str">
            <v>Yes</v>
          </cell>
        </row>
        <row r="372">
          <cell r="A372">
            <v>1017</v>
          </cell>
          <cell r="B372" t="str">
            <v>Financially unqualified with findings on predetermined objectives and/or compliance with laws and regulations</v>
          </cell>
          <cell r="C372" t="str">
            <v>2024/07/31</v>
          </cell>
          <cell r="D372" t="str">
            <v>Unchanged</v>
          </cell>
          <cell r="E372" t="str">
            <v>Financially unqualified with findings on predetermined objectives and/or compliance with laws and regulations</v>
          </cell>
          <cell r="F372"/>
          <cell r="G372"/>
          <cell r="H372" t="str">
            <v>2024/05/31</v>
          </cell>
          <cell r="I372" t="str">
            <v>2024/07/31</v>
          </cell>
          <cell r="J372" t="str">
            <v>National B</v>
          </cell>
          <cell r="K372" t="str">
            <v>Department of International Relations and Co-operation</v>
          </cell>
          <cell r="L372" t="str">
            <v>Department of International Relations &amp; Co-operation</v>
          </cell>
          <cell r="M372" t="str">
            <v>2023/2024</v>
          </cell>
          <cell r="N372" t="str">
            <v>PFMA</v>
          </cell>
          <cell r="O372" t="str">
            <v>Yes</v>
          </cell>
        </row>
        <row r="373">
          <cell r="A373">
            <v>470</v>
          </cell>
          <cell r="B373" t="str">
            <v>Financially unqualified with no findings on predetermined objectives or compliance with laws and regulations</v>
          </cell>
          <cell r="C373" t="str">
            <v>2024/07/31</v>
          </cell>
          <cell r="D373" t="str">
            <v>Unchanged</v>
          </cell>
          <cell r="E373" t="str">
            <v>Financially unqualified with no findings on predetermined objectives or compliance with laws and regulations</v>
          </cell>
          <cell r="F373"/>
          <cell r="G373"/>
          <cell r="H373" t="str">
            <v>2024/05/31</v>
          </cell>
          <cell r="I373" t="str">
            <v>2024/07/31</v>
          </cell>
          <cell r="J373" t="str">
            <v>National B</v>
          </cell>
          <cell r="K373" t="str">
            <v>South African Local Government Association</v>
          </cell>
          <cell r="L373" t="str">
            <v>South African Local Government Association (SALGA)</v>
          </cell>
          <cell r="M373" t="str">
            <v>2023/2024</v>
          </cell>
          <cell r="N373" t="str">
            <v>PFMA</v>
          </cell>
          <cell r="O373" t="str">
            <v>Yes</v>
          </cell>
        </row>
        <row r="374">
          <cell r="A374">
            <v>1226</v>
          </cell>
          <cell r="B374" t="str">
            <v>Financially unqualified with findings on predetermined objectives and/or compliance with laws and regulations</v>
          </cell>
          <cell r="C374" t="str">
            <v>2024/07/31</v>
          </cell>
          <cell r="D374" t="str">
            <v>Improved</v>
          </cell>
          <cell r="E374" t="str">
            <v>Financially unqualified with no findings on predetermined objectives or compliance with laws and regulations</v>
          </cell>
          <cell r="F374"/>
          <cell r="G374"/>
          <cell r="H374" t="str">
            <v>2024/05/31</v>
          </cell>
          <cell r="I374" t="str">
            <v>2024/07/31</v>
          </cell>
          <cell r="J374" t="str">
            <v>National B</v>
          </cell>
          <cell r="K374" t="str">
            <v>Department of Tourism</v>
          </cell>
          <cell r="L374" t="str">
            <v>Department of Tourism</v>
          </cell>
          <cell r="M374" t="str">
            <v>2023/2024</v>
          </cell>
          <cell r="N374" t="str">
            <v>PFMA</v>
          </cell>
          <cell r="O374" t="str">
            <v>Yes</v>
          </cell>
        </row>
        <row r="375">
          <cell r="A375">
            <v>1036</v>
          </cell>
          <cell r="B375" t="str">
            <v>Financially unqualified with findings on predetermined objectives and/or compliance with laws and regulations</v>
          </cell>
          <cell r="C375">
            <v>45555</v>
          </cell>
          <cell r="D375"/>
          <cell r="E375"/>
          <cell r="F375" t="str">
            <v>Auditee delays - Late submission of information</v>
          </cell>
          <cell r="G375"/>
          <cell r="H375" t="str">
            <v>2024/05/31</v>
          </cell>
          <cell r="I375"/>
          <cell r="J375" t="str">
            <v>National B</v>
          </cell>
          <cell r="K375" t="str">
            <v>National Housing Finance Corporation</v>
          </cell>
          <cell r="L375" t="str">
            <v>National Housing Finance Corporation Ltd</v>
          </cell>
          <cell r="M375" t="str">
            <v>2023/2024</v>
          </cell>
          <cell r="N375" t="str">
            <v>PFMA</v>
          </cell>
          <cell r="O375" t="str">
            <v>Yes</v>
          </cell>
        </row>
        <row r="376">
          <cell r="A376">
            <v>1523</v>
          </cell>
          <cell r="B376" t="str">
            <v>Financially unqualified with no findings on predetermined objectives or compliance with laws and regulations</v>
          </cell>
          <cell r="C376" t="str">
            <v>2024/07/31</v>
          </cell>
          <cell r="D376" t="str">
            <v>Unchanged</v>
          </cell>
          <cell r="E376" t="str">
            <v>Financially unqualified with no findings on predetermined objectives or compliance with laws and regulations</v>
          </cell>
          <cell r="F376"/>
          <cell r="G376"/>
          <cell r="H376" t="str">
            <v>2024/04/30</v>
          </cell>
          <cell r="I376" t="str">
            <v>2024/07/05</v>
          </cell>
          <cell r="J376" t="str">
            <v>National B</v>
          </cell>
          <cell r="K376" t="str">
            <v>NURCHA Finance Company</v>
          </cell>
          <cell r="L376" t="str">
            <v>NURCHA Finance Company (Pty) Ltd</v>
          </cell>
          <cell r="M376" t="str">
            <v>2023/2024</v>
          </cell>
          <cell r="N376" t="str">
            <v>PFMA</v>
          </cell>
          <cell r="O376" t="str">
            <v>Yes</v>
          </cell>
        </row>
        <row r="377">
          <cell r="A377">
            <v>1444</v>
          </cell>
          <cell r="B377" t="str">
            <v>Financially unqualified with no findings on predetermined objectives or compliance with laws and regulations</v>
          </cell>
          <cell r="C377" t="str">
            <v>2024/07/31</v>
          </cell>
          <cell r="D377" t="str">
            <v>Regressed</v>
          </cell>
          <cell r="E377" t="str">
            <v>Financially unqualified with findings on predetermined objectives and/or compliance with laws and regulations</v>
          </cell>
          <cell r="F377"/>
          <cell r="G377"/>
          <cell r="H377" t="str">
            <v>2024/05/31</v>
          </cell>
          <cell r="I377" t="str">
            <v>2024/07/31</v>
          </cell>
          <cell r="J377" t="str">
            <v>National B</v>
          </cell>
          <cell r="K377" t="str">
            <v>Precinct 2a Investments</v>
          </cell>
          <cell r="L377" t="str">
            <v>Precinct 2a Investments</v>
          </cell>
          <cell r="M377" t="str">
            <v>2023/2024</v>
          </cell>
          <cell r="N377" t="str">
            <v>PFMA</v>
          </cell>
          <cell r="O377" t="str">
            <v>Yes</v>
          </cell>
        </row>
        <row r="378">
          <cell r="A378">
            <v>291</v>
          </cell>
          <cell r="B378" t="str">
            <v>Financially unqualified with findings on predetermined objectives and/or compliance with laws and regulations</v>
          </cell>
          <cell r="C378" t="str">
            <v>2024/07/31</v>
          </cell>
          <cell r="D378" t="str">
            <v>Improved</v>
          </cell>
          <cell r="E378" t="str">
            <v>Financially unqualified with no findings on predetermined objectives or compliance with laws and regulations</v>
          </cell>
          <cell r="F378"/>
          <cell r="G378"/>
          <cell r="H378" t="str">
            <v>2024/05/31</v>
          </cell>
          <cell r="I378" t="str">
            <v>2024/07/31</v>
          </cell>
          <cell r="J378" t="str">
            <v>National B</v>
          </cell>
          <cell r="K378" t="str">
            <v>National Treasury</v>
          </cell>
          <cell r="L378" t="str">
            <v>National Treasury</v>
          </cell>
          <cell r="M378" t="str">
            <v>2023/2024</v>
          </cell>
          <cell r="N378" t="str">
            <v>PFMA</v>
          </cell>
          <cell r="O378" t="str">
            <v>Yes</v>
          </cell>
        </row>
        <row r="379">
          <cell r="A379">
            <v>1008</v>
          </cell>
          <cell r="B379" t="str">
            <v>Financially unqualified with findings on predetermined objectives and/or compliance with laws and regulations</v>
          </cell>
          <cell r="C379" t="str">
            <v>2024/07/31</v>
          </cell>
          <cell r="D379" t="str">
            <v>Improved</v>
          </cell>
          <cell r="E379" t="str">
            <v>Financially unqualified with findings on predetermined objectives and/or compliance with laws and regulations</v>
          </cell>
          <cell r="F379"/>
          <cell r="G379"/>
          <cell r="H379" t="str">
            <v>2024/05/31</v>
          </cell>
          <cell r="I379" t="str">
            <v>2024/08/01</v>
          </cell>
          <cell r="J379" t="str">
            <v>National B</v>
          </cell>
          <cell r="K379" t="str">
            <v>Department of Cooperative Governance</v>
          </cell>
          <cell r="L379" t="str">
            <v>Department of Cooperative Governance</v>
          </cell>
          <cell r="M379" t="str">
            <v>2023/2024</v>
          </cell>
          <cell r="N379" t="str">
            <v>PFMA</v>
          </cell>
          <cell r="O379" t="str">
            <v>Yes</v>
          </cell>
        </row>
        <row r="380">
          <cell r="A380">
            <v>1239</v>
          </cell>
          <cell r="B380" t="str">
            <v>Financially unqualified with no findings on predetermined objectives or compliance with laws and regulations</v>
          </cell>
          <cell r="C380" t="str">
            <v>2024/07/31</v>
          </cell>
          <cell r="D380" t="str">
            <v>Regressed</v>
          </cell>
          <cell r="E380" t="str">
            <v>Financially unqualified with findings on predetermined objectives and/or compliance with laws and regulations</v>
          </cell>
          <cell r="F380"/>
          <cell r="G380"/>
          <cell r="H380" t="str">
            <v>2024/05/31</v>
          </cell>
          <cell r="I380" t="str">
            <v>2024/07/31</v>
          </cell>
          <cell r="J380" t="str">
            <v>National B</v>
          </cell>
          <cell r="K380" t="str">
            <v>Department of Planning, Monitoring and Evaluation</v>
          </cell>
          <cell r="L380" t="str">
            <v>Department of Planning, Monitoring and Evaluation</v>
          </cell>
          <cell r="M380" t="str">
            <v>2023/2024</v>
          </cell>
          <cell r="N380" t="str">
            <v>PFMA</v>
          </cell>
          <cell r="O380" t="str">
            <v>Yes</v>
          </cell>
        </row>
        <row r="381">
          <cell r="A381">
            <v>137</v>
          </cell>
          <cell r="B381" t="str">
            <v>Financially unqualified with no findings on predetermined objectives or compliance with laws and regulations</v>
          </cell>
          <cell r="C381" t="str">
            <v>2024/07/31</v>
          </cell>
          <cell r="D381" t="str">
            <v>Unchanged</v>
          </cell>
          <cell r="E381" t="str">
            <v>Financially unqualified with no findings on predetermined objectives or compliance with laws and regulations</v>
          </cell>
          <cell r="F381"/>
          <cell r="G381"/>
          <cell r="H381" t="str">
            <v>2024/05/31</v>
          </cell>
          <cell r="I381" t="str">
            <v>2024/07/31</v>
          </cell>
          <cell r="J381" t="str">
            <v>National B</v>
          </cell>
          <cell r="K381" t="str">
            <v>Financial Sector Conduct Authority</v>
          </cell>
          <cell r="L381" t="str">
            <v>Financial Sector Conduct Authority</v>
          </cell>
          <cell r="M381" t="str">
            <v>2023/2024</v>
          </cell>
          <cell r="N381" t="str">
            <v>PFMA</v>
          </cell>
          <cell r="O381" t="str">
            <v>Yes</v>
          </cell>
        </row>
        <row r="382">
          <cell r="A382">
            <v>1518</v>
          </cell>
          <cell r="B382" t="str">
            <v>Financially unqualified with no findings on predetermined objectives or compliance with laws and regulations</v>
          </cell>
          <cell r="C382" t="str">
            <v>2024/07/31</v>
          </cell>
          <cell r="D382" t="str">
            <v>Unchanged</v>
          </cell>
          <cell r="E382" t="str">
            <v>Financially unqualified with no findings on predetermined objectives or compliance with laws and regulations</v>
          </cell>
          <cell r="F382"/>
          <cell r="G382"/>
          <cell r="H382" t="str">
            <v>2024/04/30</v>
          </cell>
          <cell r="I382" t="str">
            <v>2024/07/05</v>
          </cell>
          <cell r="J382" t="str">
            <v>National B</v>
          </cell>
          <cell r="K382" t="str">
            <v>NURCHA Development Finance</v>
          </cell>
          <cell r="L382" t="str">
            <v>NURCHA Development Finance (Pty) Ltd</v>
          </cell>
          <cell r="M382" t="str">
            <v>2023/2024</v>
          </cell>
          <cell r="N382" t="str">
            <v>PFMA</v>
          </cell>
          <cell r="O382" t="str">
            <v>Yes</v>
          </cell>
        </row>
        <row r="383">
          <cell r="A383">
            <v>1402</v>
          </cell>
          <cell r="B383" t="str">
            <v>Financially unqualified with no findings on predetermined objectives or compliance with laws and regulations</v>
          </cell>
          <cell r="C383" t="str">
            <v>2024/07/31</v>
          </cell>
          <cell r="D383" t="str">
            <v>Unchanged</v>
          </cell>
          <cell r="E383" t="str">
            <v>Financially unqualified with no findings on predetermined objectives or compliance with laws and regulations</v>
          </cell>
          <cell r="F383"/>
          <cell r="G383"/>
          <cell r="H383" t="str">
            <v>2024/05/31</v>
          </cell>
          <cell r="I383" t="str">
            <v>2024/07/31</v>
          </cell>
          <cell r="J383" t="str">
            <v>National B</v>
          </cell>
          <cell r="K383" t="str">
            <v>Municipal Infrastructure Support Agency</v>
          </cell>
          <cell r="L383" t="str">
            <v>Municipal Infrastructure Support Agency (MISA)</v>
          </cell>
          <cell r="M383" t="str">
            <v>2023/2024</v>
          </cell>
          <cell r="N383" t="str">
            <v>PFMA</v>
          </cell>
          <cell r="O383" t="str">
            <v>Yes</v>
          </cell>
        </row>
        <row r="384">
          <cell r="A384">
            <v>1561</v>
          </cell>
          <cell r="B384" t="str">
            <v>Disclaimer</v>
          </cell>
          <cell r="C384" t="str">
            <v>2024/07/31</v>
          </cell>
          <cell r="D384" t="str">
            <v>Unchanged</v>
          </cell>
          <cell r="E384" t="str">
            <v>Disclaimer</v>
          </cell>
          <cell r="F384"/>
          <cell r="G384"/>
          <cell r="H384" t="str">
            <v>2024/05/31</v>
          </cell>
          <cell r="I384" t="str">
            <v>2024/07/31</v>
          </cell>
          <cell r="J384" t="str">
            <v>National B</v>
          </cell>
          <cell r="K384" t="str">
            <v>Abahlali Housing Association</v>
          </cell>
          <cell r="L384" t="str">
            <v>Abahlali Housing Association No.2 NPC</v>
          </cell>
          <cell r="M384" t="str">
            <v>2023/2024</v>
          </cell>
          <cell r="N384" t="str">
            <v>PFMA</v>
          </cell>
          <cell r="O384" t="str">
            <v>Yes</v>
          </cell>
        </row>
        <row r="385">
          <cell r="A385">
            <v>1450</v>
          </cell>
          <cell r="B385" t="str">
            <v>Financially unqualified with no findings on predetermined objectives or compliance with laws and regulations</v>
          </cell>
          <cell r="C385" t="str">
            <v>2024/12/06</v>
          </cell>
          <cell r="D385"/>
          <cell r="E385"/>
          <cell r="F385" t="str">
            <v>AFS outstanding</v>
          </cell>
          <cell r="G385"/>
          <cell r="H385" t="str">
            <v>2024/05/31</v>
          </cell>
          <cell r="I385"/>
          <cell r="J385" t="str">
            <v>National B</v>
          </cell>
          <cell r="K385" t="str">
            <v>Revenue Fund</v>
          </cell>
          <cell r="L385" t="str">
            <v>National Revenue Fund (NRF)</v>
          </cell>
          <cell r="M385" t="str">
            <v>2023/2024</v>
          </cell>
          <cell r="N385" t="str">
            <v>PFMA</v>
          </cell>
          <cell r="O385" t="str">
            <v>Yes</v>
          </cell>
        </row>
        <row r="386">
          <cell r="A386">
            <v>416</v>
          </cell>
          <cell r="B386" t="str">
            <v>Financially unqualified with findings on predetermined objectives and/or compliance with laws and regulations</v>
          </cell>
          <cell r="C386" t="str">
            <v>2024/11/29</v>
          </cell>
          <cell r="D386"/>
          <cell r="E386"/>
          <cell r="F386" t="str">
            <v>AFS outstanding</v>
          </cell>
          <cell r="G386"/>
          <cell r="H386" t="str">
            <v>2024/08/20</v>
          </cell>
          <cell r="I386"/>
          <cell r="J386" t="str">
            <v>National B</v>
          </cell>
          <cell r="K386" t="str">
            <v>Reconstruction and Development Programme Fund</v>
          </cell>
          <cell r="L386" t="str">
            <v>Reconstruction and Development Programme Fund</v>
          </cell>
          <cell r="M386" t="str">
            <v>2023/2024</v>
          </cell>
          <cell r="N386" t="str">
            <v>PFMA</v>
          </cell>
          <cell r="O386" t="str">
            <v>Yes</v>
          </cell>
        </row>
        <row r="387">
          <cell r="A387">
            <v>435</v>
          </cell>
          <cell r="B387" t="str">
            <v>Financially unqualified with findings on predetermined objectives and/or compliance with laws and regulations</v>
          </cell>
          <cell r="C387" t="str">
            <v>2024/07/31</v>
          </cell>
          <cell r="D387" t="str">
            <v>Unchanged</v>
          </cell>
          <cell r="E387" t="str">
            <v>Financially unqualified with findings on predetermined objectives and/or compliance with laws and regulations</v>
          </cell>
          <cell r="F387"/>
          <cell r="G387"/>
          <cell r="H387" t="str">
            <v>2024/05/31</v>
          </cell>
          <cell r="I387"/>
          <cell r="J387" t="str">
            <v>National B</v>
          </cell>
          <cell r="K387" t="str">
            <v>South African Maritime Safety Authority</v>
          </cell>
          <cell r="L387" t="str">
            <v>SA Maritime Safety Authority</v>
          </cell>
          <cell r="M387" t="str">
            <v>2023/2024</v>
          </cell>
          <cell r="N387" t="str">
            <v>PFMA</v>
          </cell>
          <cell r="O387" t="str">
            <v>Yes</v>
          </cell>
        </row>
        <row r="388">
          <cell r="A388">
            <v>136</v>
          </cell>
          <cell r="B388" t="str">
            <v>Financially unqualified with no findings on predetermined objectives or compliance with laws and regulations</v>
          </cell>
          <cell r="C388" t="str">
            <v>2024/07/31</v>
          </cell>
          <cell r="D388" t="str">
            <v>Unchanged</v>
          </cell>
          <cell r="E388" t="str">
            <v>Financially unqualified with no findings on predetermined objectives or compliance with laws and regulations</v>
          </cell>
          <cell r="F388"/>
          <cell r="G388"/>
          <cell r="H388" t="str">
            <v>2024/05/31</v>
          </cell>
          <cell r="I388" t="str">
            <v>2024/07/31</v>
          </cell>
          <cell r="J388" t="str">
            <v>National B</v>
          </cell>
          <cell r="K388" t="str">
            <v>Financial Intelligence Centre</v>
          </cell>
          <cell r="L388" t="str">
            <v>Financial Intelligence Centre</v>
          </cell>
          <cell r="M388" t="str">
            <v>2023/2024</v>
          </cell>
          <cell r="N388" t="str">
            <v>PFMA</v>
          </cell>
          <cell r="O388" t="str">
            <v>Yes</v>
          </cell>
        </row>
        <row r="389">
          <cell r="A389">
            <v>1168</v>
          </cell>
          <cell r="B389" t="str">
            <v>Financially unqualified with findings on predetermined objectives and/or compliance with laws and regulations</v>
          </cell>
          <cell r="C389" t="str">
            <v>2024/07/31</v>
          </cell>
          <cell r="D389" t="str">
            <v>Unchanged</v>
          </cell>
          <cell r="E389" t="str">
            <v>Financially unqualified with findings on predetermined objectives and/or compliance with laws and regulations</v>
          </cell>
          <cell r="F389"/>
          <cell r="G389"/>
          <cell r="H389" t="str">
            <v>2024/05/31</v>
          </cell>
          <cell r="I389" t="str">
            <v>2024/07/31</v>
          </cell>
          <cell r="J389" t="str">
            <v>National B</v>
          </cell>
          <cell r="K389" t="str">
            <v>Airports Company South Africa</v>
          </cell>
          <cell r="L389" t="str">
            <v>Airports Company South Africa (ACSA)</v>
          </cell>
          <cell r="M389" t="str">
            <v>2023/2024</v>
          </cell>
          <cell r="N389" t="str">
            <v>PFMA</v>
          </cell>
          <cell r="O389" t="str">
            <v>Yes</v>
          </cell>
        </row>
        <row r="390">
          <cell r="A390">
            <v>1512</v>
          </cell>
          <cell r="B390" t="str">
            <v>Qualified</v>
          </cell>
          <cell r="C390" t="str">
            <v>2024/07/31</v>
          </cell>
          <cell r="D390" t="str">
            <v>Unchanged</v>
          </cell>
          <cell r="E390" t="str">
            <v>Qualified</v>
          </cell>
          <cell r="F390"/>
          <cell r="G390"/>
          <cell r="H390" t="str">
            <v>2024/05/31</v>
          </cell>
          <cell r="I390" t="str">
            <v>2024/07/31</v>
          </cell>
          <cell r="J390" t="str">
            <v>National B</v>
          </cell>
          <cell r="K390" t="str">
            <v>Cape Town Community Housing Company</v>
          </cell>
          <cell r="L390" t="str">
            <v>Cape Town Community Housing Company (Pty) Ltd</v>
          </cell>
          <cell r="M390" t="str">
            <v>2023/2024</v>
          </cell>
          <cell r="N390" t="str">
            <v>PFMA</v>
          </cell>
          <cell r="O390" t="str">
            <v>Yes</v>
          </cell>
        </row>
        <row r="391">
          <cell r="A391">
            <v>1443</v>
          </cell>
          <cell r="B391" t="str">
            <v>Financially unqualified with no findings on predetermined objectives or compliance with laws and regulations</v>
          </cell>
          <cell r="C391" t="str">
            <v>2024/06/30</v>
          </cell>
          <cell r="D391" t="str">
            <v>Unchanged</v>
          </cell>
          <cell r="E391" t="str">
            <v>Financially unqualified with no findings on predetermined objectives or compliance with laws and regulations</v>
          </cell>
          <cell r="F391"/>
          <cell r="G391"/>
          <cell r="H391" t="str">
            <v>2024/04/30</v>
          </cell>
          <cell r="I391" t="str">
            <v>2024/06/30</v>
          </cell>
          <cell r="J391" t="str">
            <v>National B</v>
          </cell>
          <cell r="K391" t="str">
            <v>Airports Management Share Incentive Scheme Company</v>
          </cell>
          <cell r="L391" t="str">
            <v>Airports Management Share Incentive Scheme Company</v>
          </cell>
          <cell r="M391" t="str">
            <v>2023/2024</v>
          </cell>
          <cell r="N391" t="str">
            <v>PFMA</v>
          </cell>
          <cell r="O391" t="str">
            <v>Yes</v>
          </cell>
        </row>
        <row r="392">
          <cell r="A392">
            <v>1452</v>
          </cell>
          <cell r="B392" t="str">
            <v>Disclaimer</v>
          </cell>
          <cell r="C392" t="str">
            <v>2024/12/06</v>
          </cell>
          <cell r="D392"/>
          <cell r="E392"/>
          <cell r="F392" t="str">
            <v>AFS outstanding</v>
          </cell>
          <cell r="G392"/>
          <cell r="H392" t="str">
            <v>2024/06/28</v>
          </cell>
          <cell r="I392"/>
          <cell r="J392" t="str">
            <v>National B</v>
          </cell>
          <cell r="K392" t="str">
            <v>Consolidation of Nat PE</v>
          </cell>
          <cell r="L392" t="str">
            <v>National Treasury (Consolidation of Nat PE)</v>
          </cell>
          <cell r="M392" t="str">
            <v>2023/2024</v>
          </cell>
          <cell r="N392" t="str">
            <v>PFMA</v>
          </cell>
          <cell r="O392" t="str">
            <v>Yes</v>
          </cell>
        </row>
        <row r="393">
          <cell r="A393">
            <v>1513</v>
          </cell>
          <cell r="B393" t="str">
            <v>Financially unqualified with no findings on predetermined objectives or compliance with laws and regulations</v>
          </cell>
          <cell r="C393" t="str">
            <v>2024/07/31</v>
          </cell>
          <cell r="D393" t="str">
            <v>Unchanged</v>
          </cell>
          <cell r="E393" t="str">
            <v>Financially unqualified with no findings on predetermined objectives or compliance with laws and regulations</v>
          </cell>
          <cell r="F393"/>
          <cell r="G393"/>
          <cell r="H393" t="str">
            <v>2024/04/30</v>
          </cell>
          <cell r="I393" t="str">
            <v>2024/07/05</v>
          </cell>
          <cell r="J393" t="str">
            <v>National B</v>
          </cell>
          <cell r="K393" t="str">
            <v>Mortgage Default Insurance Company</v>
          </cell>
          <cell r="L393" t="str">
            <v>Mortgage Default Insurance Company SOC Limited</v>
          </cell>
          <cell r="M393" t="str">
            <v>2023/2024</v>
          </cell>
          <cell r="N393" t="str">
            <v>PFMA</v>
          </cell>
          <cell r="O393" t="str">
            <v>Yes</v>
          </cell>
        </row>
        <row r="394">
          <cell r="A394">
            <v>1222</v>
          </cell>
          <cell r="B394" t="str">
            <v>Financially unqualified with no findings on predetermined objectives or compliance with laws and regulations</v>
          </cell>
          <cell r="C394" t="str">
            <v>2024/07/31</v>
          </cell>
          <cell r="D394" t="str">
            <v>Improved</v>
          </cell>
          <cell r="E394" t="str">
            <v>Financially unqualified with no findings on predetermined objectives or compliance with laws and regulations</v>
          </cell>
          <cell r="F394"/>
          <cell r="G394"/>
          <cell r="H394" t="str">
            <v>2024/05/31</v>
          </cell>
          <cell r="I394" t="str">
            <v>2024/07/31</v>
          </cell>
          <cell r="J394" t="str">
            <v>National B</v>
          </cell>
          <cell r="K394" t="str">
            <v>Co-operative Banks Development Agency</v>
          </cell>
          <cell r="L394" t="str">
            <v>Co-operative Banks Development Agency</v>
          </cell>
          <cell r="M394" t="str">
            <v>2023/2024</v>
          </cell>
          <cell r="N394" t="str">
            <v>PFMA</v>
          </cell>
          <cell r="O394" t="str">
            <v>Yes</v>
          </cell>
        </row>
        <row r="395">
          <cell r="A395">
            <v>1522</v>
          </cell>
          <cell r="B395" t="str">
            <v>Financially unqualified with no findings on predetermined objectives or compliance with laws and regulations</v>
          </cell>
          <cell r="C395" t="str">
            <v>2024/07/31</v>
          </cell>
          <cell r="D395" t="str">
            <v>Unchanged</v>
          </cell>
          <cell r="E395" t="str">
            <v>Financially unqualified with no findings on predetermined objectives or compliance with laws and regulations</v>
          </cell>
          <cell r="F395"/>
          <cell r="G395"/>
          <cell r="H395" t="str">
            <v>2024/04/30</v>
          </cell>
          <cell r="I395" t="str">
            <v>2024/07/05</v>
          </cell>
          <cell r="J395" t="str">
            <v>National B</v>
          </cell>
          <cell r="K395" t="str">
            <v>NURCHA Equity Services</v>
          </cell>
          <cell r="L395" t="str">
            <v>NURCHA Equity Services (Pty) Ltd</v>
          </cell>
          <cell r="M395" t="str">
            <v>2023/2024</v>
          </cell>
          <cell r="N395" t="str">
            <v>PFMA</v>
          </cell>
          <cell r="O395" t="str">
            <v>Yes</v>
          </cell>
        </row>
        <row r="396">
          <cell r="A396">
            <v>1415</v>
          </cell>
          <cell r="B396" t="str">
            <v>Financially unqualified with no findings on predetermined objectives or compliance with laws and regulations</v>
          </cell>
          <cell r="C396" t="str">
            <v>2024/07/31</v>
          </cell>
          <cell r="D396" t="str">
            <v>Unchanged</v>
          </cell>
          <cell r="E396" t="str">
            <v>Financially unqualified with no findings on predetermined objectives or compliance with laws and regulations</v>
          </cell>
          <cell r="F396"/>
          <cell r="G396"/>
          <cell r="H396" t="str">
            <v>2024/05/31</v>
          </cell>
          <cell r="I396" t="str">
            <v>2024/07/31</v>
          </cell>
          <cell r="J396" t="str">
            <v>National B</v>
          </cell>
          <cell r="K396" t="str">
            <v>Government Technical Advisory Centre (GTAC)</v>
          </cell>
          <cell r="L396" t="str">
            <v>Government Technical Advisory Centre (GTAC)</v>
          </cell>
          <cell r="M396" t="str">
            <v>2023/2024</v>
          </cell>
          <cell r="N396" t="str">
            <v>PFMA</v>
          </cell>
          <cell r="O396" t="str">
            <v>Yes</v>
          </cell>
        </row>
        <row r="397">
          <cell r="A397">
            <v>475</v>
          </cell>
          <cell r="B397" t="str">
            <v>Financially unqualified with findings on predetermined objectives and/or compliance with laws and regulations</v>
          </cell>
          <cell r="C397" t="str">
            <v>2024/07/31</v>
          </cell>
          <cell r="D397" t="str">
            <v>Regressed</v>
          </cell>
          <cell r="E397" t="str">
            <v>Qualified</v>
          </cell>
          <cell r="F397"/>
          <cell r="G397"/>
          <cell r="H397" t="str">
            <v>2024/05/31</v>
          </cell>
          <cell r="I397" t="str">
            <v>2024/07/31</v>
          </cell>
          <cell r="J397" t="str">
            <v>National B</v>
          </cell>
          <cell r="K397" t="str">
            <v>South African Tourism</v>
          </cell>
          <cell r="L397" t="str">
            <v>South African Tourism</v>
          </cell>
          <cell r="M397" t="str">
            <v>2023/2024</v>
          </cell>
          <cell r="N397" t="str">
            <v>PFMA</v>
          </cell>
          <cell r="O397" t="str">
            <v>Yes</v>
          </cell>
        </row>
        <row r="398">
          <cell r="A398">
            <v>1465</v>
          </cell>
          <cell r="B398" t="str">
            <v>Financially unqualified with no findings on predetermined objectives or compliance with laws and regulations</v>
          </cell>
          <cell r="C398" t="str">
            <v>2024/07/31</v>
          </cell>
          <cell r="D398" t="str">
            <v>Unchanged</v>
          </cell>
          <cell r="E398" t="str">
            <v>Financially unqualified with no findings on predetermined objectives or compliance with laws and regulations</v>
          </cell>
          <cell r="F398"/>
          <cell r="G398"/>
          <cell r="H398" t="str">
            <v>2024/05/31</v>
          </cell>
          <cell r="I398" t="str">
            <v>2024/07/31</v>
          </cell>
          <cell r="J398" t="str">
            <v>National B</v>
          </cell>
          <cell r="K398" t="str">
            <v>ACSA Global</v>
          </cell>
          <cell r="L398" t="str">
            <v>ACSA Global Ltd</v>
          </cell>
          <cell r="M398" t="str">
            <v>2023/2024</v>
          </cell>
          <cell r="N398" t="str">
            <v>PFMA</v>
          </cell>
          <cell r="O398" t="str">
            <v>Yes</v>
          </cell>
        </row>
        <row r="399">
          <cell r="A399">
            <v>1013</v>
          </cell>
          <cell r="B399"/>
          <cell r="C399"/>
          <cell r="D399"/>
          <cell r="E399"/>
          <cell r="F399"/>
          <cell r="G399"/>
          <cell r="H399"/>
          <cell r="I399"/>
          <cell r="J399" t="str">
            <v>National B</v>
          </cell>
          <cell r="K399" t="str">
            <v>Temporary Employees Pension Fund</v>
          </cell>
          <cell r="L399" t="str">
            <v>Temporary Employees Pension Fund</v>
          </cell>
          <cell r="M399" t="str">
            <v>2023/2024</v>
          </cell>
          <cell r="N399" t="str">
            <v>PFMA</v>
          </cell>
          <cell r="O399" t="str">
            <v>No</v>
          </cell>
        </row>
        <row r="400">
          <cell r="A400">
            <v>327</v>
          </cell>
          <cell r="B400" t="str">
            <v>Financially unqualified with no findings on predetermined objectives or compliance with laws and regulations</v>
          </cell>
          <cell r="C400" t="str">
            <v>2024/07/31</v>
          </cell>
          <cell r="D400" t="str">
            <v>Unchanged</v>
          </cell>
          <cell r="E400" t="str">
            <v>Financially unqualified with no findings on predetermined objectives or compliance with laws and regulations</v>
          </cell>
          <cell r="F400"/>
          <cell r="G400"/>
          <cell r="H400" t="str">
            <v>2024/05/31</v>
          </cell>
          <cell r="I400"/>
          <cell r="J400" t="str">
            <v>National B</v>
          </cell>
          <cell r="K400" t="str">
            <v>Office of the Pension Funds Adjudicator</v>
          </cell>
          <cell r="L400" t="str">
            <v>Pension Funds Adjudicator</v>
          </cell>
          <cell r="M400" t="str">
            <v>2023/2024</v>
          </cell>
          <cell r="N400" t="str">
            <v>PFMA</v>
          </cell>
          <cell r="O400" t="str">
            <v>Yes</v>
          </cell>
        </row>
        <row r="401">
          <cell r="A401">
            <v>429</v>
          </cell>
          <cell r="B401" t="str">
            <v>Financially unqualified with no findings on predetermined objectives or compliance with laws and regulations</v>
          </cell>
          <cell r="C401" t="str">
            <v>2024/07/31</v>
          </cell>
          <cell r="D401" t="str">
            <v>Unchanged</v>
          </cell>
          <cell r="E401" t="str">
            <v>Financially unqualified with no findings on predetermined objectives or compliance with laws and regulations</v>
          </cell>
          <cell r="F401"/>
          <cell r="G401"/>
          <cell r="H401" t="str">
            <v>2024/05/31</v>
          </cell>
          <cell r="I401" t="str">
            <v>2024/07/31</v>
          </cell>
          <cell r="J401" t="str">
            <v>National B</v>
          </cell>
          <cell r="K401" t="str">
            <v>South African Civil Aviation Authority</v>
          </cell>
          <cell r="L401" t="str">
            <v>SA Civil Aviation Authority</v>
          </cell>
          <cell r="M401" t="str">
            <v>2023/2024</v>
          </cell>
          <cell r="N401" t="str">
            <v>PFMA</v>
          </cell>
          <cell r="O401" t="str">
            <v>Yes</v>
          </cell>
        </row>
        <row r="402">
          <cell r="A402">
            <v>1575</v>
          </cell>
          <cell r="B402"/>
          <cell r="C402"/>
          <cell r="D402"/>
          <cell r="E402"/>
          <cell r="F402"/>
          <cell r="G402"/>
          <cell r="H402"/>
          <cell r="I402"/>
          <cell r="J402" t="str">
            <v>National B</v>
          </cell>
          <cell r="K402" t="str">
            <v>Takeover Regulation Panel</v>
          </cell>
          <cell r="L402" t="str">
            <v>Takeover Regulation Panel</v>
          </cell>
          <cell r="M402" t="str">
            <v>2023/2024</v>
          </cell>
          <cell r="N402" t="str">
            <v>PFMA</v>
          </cell>
          <cell r="O402" t="str">
            <v>No</v>
          </cell>
        </row>
        <row r="403">
          <cell r="A403">
            <v>1576</v>
          </cell>
          <cell r="B403"/>
          <cell r="C403"/>
          <cell r="D403"/>
          <cell r="E403"/>
          <cell r="F403"/>
          <cell r="G403"/>
          <cell r="H403"/>
          <cell r="I403"/>
          <cell r="J403" t="str">
            <v>National B</v>
          </cell>
          <cell r="K403" t="str">
            <v>Ombud Council</v>
          </cell>
          <cell r="L403" t="str">
            <v>Ombud council</v>
          </cell>
          <cell r="M403" t="str">
            <v>2023/2024</v>
          </cell>
          <cell r="N403" t="str">
            <v>PFMA</v>
          </cell>
          <cell r="O403" t="str">
            <v>No</v>
          </cell>
        </row>
        <row r="404">
          <cell r="A404">
            <v>287</v>
          </cell>
          <cell r="B404" t="str">
            <v>Financially unqualified with no findings on predetermined objectives or compliance with laws and regulations</v>
          </cell>
          <cell r="C404" t="str">
            <v>2024/07/31</v>
          </cell>
          <cell r="D404" t="str">
            <v>Unchanged</v>
          </cell>
          <cell r="E404" t="str">
            <v>Financially unqualified with no findings on predetermined objectives or compliance with laws and regulations</v>
          </cell>
          <cell r="F404"/>
          <cell r="G404"/>
          <cell r="H404" t="str">
            <v>2024/05/31</v>
          </cell>
          <cell r="I404" t="str">
            <v>2024/07/31</v>
          </cell>
          <cell r="J404" t="str">
            <v>National C</v>
          </cell>
          <cell r="K404" t="str">
            <v>National Research Foundation</v>
          </cell>
          <cell r="L404" t="str">
            <v>National Research Foundation</v>
          </cell>
          <cell r="M404" t="str">
            <v>2023/2024</v>
          </cell>
          <cell r="N404" t="str">
            <v>PFMA</v>
          </cell>
          <cell r="O404" t="str">
            <v>Yes</v>
          </cell>
        </row>
        <row r="405">
          <cell r="A405">
            <v>474</v>
          </cell>
          <cell r="B405" t="str">
            <v>Financially unqualified with findings on predetermined objectives and/or compliance with laws and regulations</v>
          </cell>
          <cell r="C405" t="str">
            <v>2024/07/31</v>
          </cell>
          <cell r="D405" t="str">
            <v>Unchanged</v>
          </cell>
          <cell r="E405" t="str">
            <v>Financially unqualified with findings on predetermined objectives and/or compliance with laws and regulations</v>
          </cell>
          <cell r="F405" t="str">
            <v>Auditee delays - Disagreement on technical/legal matters</v>
          </cell>
          <cell r="G405"/>
          <cell r="H405" t="str">
            <v>2024/05/31</v>
          </cell>
          <cell r="I405" t="str">
            <v>2024/08/15</v>
          </cell>
          <cell r="J405" t="str">
            <v>National C</v>
          </cell>
          <cell r="K405" t="str">
            <v>South African Social Security Agency (SASSA)</v>
          </cell>
          <cell r="L405" t="str">
            <v>South African Social Security Agency</v>
          </cell>
          <cell r="M405" t="str">
            <v>2023/2024</v>
          </cell>
          <cell r="N405" t="str">
            <v>PFMA</v>
          </cell>
          <cell r="O405" t="str">
            <v>Yes</v>
          </cell>
        </row>
        <row r="406">
          <cell r="A406">
            <v>483</v>
          </cell>
          <cell r="B406" t="str">
            <v>Financially unqualified with no findings on predetermined objectives or compliance with laws and regulations</v>
          </cell>
          <cell r="C406" t="str">
            <v>2024/07/31</v>
          </cell>
          <cell r="D406" t="str">
            <v>Unchanged</v>
          </cell>
          <cell r="E406" t="str">
            <v>Financially unqualified with no findings on predetermined objectives or compliance with laws and regulations</v>
          </cell>
          <cell r="F406"/>
          <cell r="G406"/>
          <cell r="H406" t="str">
            <v>2024/05/31</v>
          </cell>
          <cell r="I406" t="str">
            <v>2024/07/31</v>
          </cell>
          <cell r="J406" t="str">
            <v>National C</v>
          </cell>
          <cell r="K406" t="str">
            <v>Sportsrand</v>
          </cell>
          <cell r="L406" t="str">
            <v>Sportsrand (Pty) Ltd</v>
          </cell>
          <cell r="M406" t="str">
            <v>2023/2024</v>
          </cell>
          <cell r="N406" t="str">
            <v>PFMA</v>
          </cell>
          <cell r="O406" t="str">
            <v>Yes</v>
          </cell>
        </row>
        <row r="407">
          <cell r="A407">
            <v>418</v>
          </cell>
          <cell r="B407" t="str">
            <v>Financially unqualified with no findings on predetermined objectives or compliance with laws and regulations</v>
          </cell>
          <cell r="C407" t="str">
            <v>2024/07/31</v>
          </cell>
          <cell r="D407" t="str">
            <v>Unchanged</v>
          </cell>
          <cell r="E407" t="str">
            <v>Financially unqualified with no findings on predetermined objectives or compliance with laws and regulations</v>
          </cell>
          <cell r="F407"/>
          <cell r="G407"/>
          <cell r="H407" t="str">
            <v>2024/05/31</v>
          </cell>
          <cell r="I407" t="str">
            <v>2024/07/31</v>
          </cell>
          <cell r="J407" t="str">
            <v>National C</v>
          </cell>
          <cell r="K407" t="str">
            <v>Refugee Relief Fund</v>
          </cell>
          <cell r="L407" t="str">
            <v>Refugee Relief Fund</v>
          </cell>
          <cell r="M407" t="str">
            <v>2023/2024</v>
          </cell>
          <cell r="N407" t="str">
            <v>PFMA</v>
          </cell>
          <cell r="O407" t="str">
            <v>Yes</v>
          </cell>
        </row>
        <row r="408">
          <cell r="A408">
            <v>468</v>
          </cell>
          <cell r="B408" t="str">
            <v>Financially unqualified with findings on predetermined objectives and/or compliance with laws and regulations</v>
          </cell>
          <cell r="C408" t="str">
            <v>2024/07/31</v>
          </cell>
          <cell r="D408" t="str">
            <v>Unchanged</v>
          </cell>
          <cell r="E408" t="str">
            <v>Financially unqualified with findings on predetermined objectives and/or compliance with laws and regulations</v>
          </cell>
          <cell r="F408"/>
          <cell r="G408"/>
          <cell r="H408" t="str">
            <v>2024/05/31</v>
          </cell>
          <cell r="I408" t="str">
            <v>2024/07/31</v>
          </cell>
          <cell r="J408" t="str">
            <v>National C</v>
          </cell>
          <cell r="K408" t="str">
            <v>SA Bureau of Standards</v>
          </cell>
          <cell r="L408" t="str">
            <v>South African Bureau of Standards</v>
          </cell>
          <cell r="M408" t="str">
            <v>2023/2024</v>
          </cell>
          <cell r="N408" t="str">
            <v>PFMA</v>
          </cell>
          <cell r="O408" t="str">
            <v>Yes</v>
          </cell>
        </row>
        <row r="409">
          <cell r="A409">
            <v>149</v>
          </cell>
          <cell r="B409" t="str">
            <v>Financially unqualified with findings on predetermined objectives and/or compliance with laws and regulations</v>
          </cell>
          <cell r="C409" t="str">
            <v>2024/07/31</v>
          </cell>
          <cell r="D409" t="str">
            <v>Unchanged</v>
          </cell>
          <cell r="E409" t="str">
            <v>Qualified</v>
          </cell>
          <cell r="F409"/>
          <cell r="G409"/>
          <cell r="H409" t="str">
            <v>2024/05/31</v>
          </cell>
          <cell r="I409" t="str">
            <v>2024/07/31</v>
          </cell>
          <cell r="J409" t="str">
            <v>National C</v>
          </cell>
          <cell r="K409" t="str">
            <v>Freedom Park Trust</v>
          </cell>
          <cell r="L409" t="str">
            <v>Freedom Park</v>
          </cell>
          <cell r="M409" t="str">
            <v>2023/2024</v>
          </cell>
          <cell r="N409" t="str">
            <v>PFMA</v>
          </cell>
          <cell r="O409" t="str">
            <v>Yes</v>
          </cell>
        </row>
        <row r="410">
          <cell r="A410">
            <v>85</v>
          </cell>
          <cell r="B410" t="str">
            <v>Financially unqualified with no findings on predetermined objectives or compliance with laws and regulations</v>
          </cell>
          <cell r="C410" t="str">
            <v>2024/07/31</v>
          </cell>
          <cell r="D410" t="str">
            <v>Unchanged</v>
          </cell>
          <cell r="E410" t="str">
            <v>Financially unqualified with no findings on predetermined objectives or compliance with laws and regulations</v>
          </cell>
          <cell r="F410"/>
          <cell r="G410"/>
          <cell r="H410" t="str">
            <v>2024/05/31</v>
          </cell>
          <cell r="I410" t="str">
            <v>2024/07/31</v>
          </cell>
          <cell r="J410" t="str">
            <v>National C</v>
          </cell>
          <cell r="K410" t="str">
            <v>Department of Science and Innovation</v>
          </cell>
          <cell r="L410" t="str">
            <v>Department of Science and Innovation</v>
          </cell>
          <cell r="M410" t="str">
            <v>2023/2024</v>
          </cell>
          <cell r="N410" t="str">
            <v>PFMA</v>
          </cell>
          <cell r="O410" t="str">
            <v>Yes</v>
          </cell>
        </row>
        <row r="411">
          <cell r="A411">
            <v>321</v>
          </cell>
          <cell r="B411" t="str">
            <v>Financially unqualified with findings on predetermined objectives and/or compliance with laws and regulations</v>
          </cell>
          <cell r="C411" t="str">
            <v>2024/07/31</v>
          </cell>
          <cell r="D411" t="str">
            <v>Unchanged</v>
          </cell>
          <cell r="E411" t="str">
            <v>Financially unqualified with findings on predetermined objectives and/or compliance with laws and regulations</v>
          </cell>
          <cell r="F411" t="str">
            <v>Audit delays - Late finalisation of PFMA/MFMA audits</v>
          </cell>
          <cell r="G411"/>
          <cell r="H411" t="str">
            <v>2024/05/31</v>
          </cell>
          <cell r="I411" t="str">
            <v>2024/08/16</v>
          </cell>
          <cell r="J411" t="str">
            <v>National C</v>
          </cell>
          <cell r="K411" t="str">
            <v>The Pan South African Language Board</v>
          </cell>
          <cell r="L411" t="str">
            <v>Pan SA Language Board</v>
          </cell>
          <cell r="M411" t="str">
            <v>2023/2024</v>
          </cell>
          <cell r="N411" t="str">
            <v>PFMA</v>
          </cell>
          <cell r="O411" t="str">
            <v>Yes</v>
          </cell>
        </row>
        <row r="412">
          <cell r="A412">
            <v>1366</v>
          </cell>
          <cell r="B412" t="str">
            <v>Financially unqualified with no findings on predetermined objectives or compliance with laws and regulations</v>
          </cell>
          <cell r="C412" t="str">
            <v>2024/07/31</v>
          </cell>
          <cell r="D412" t="str">
            <v>Unchanged</v>
          </cell>
          <cell r="E412" t="str">
            <v>Financially unqualified with no findings on predetermined objectives or compliance with laws and regulations</v>
          </cell>
          <cell r="F412"/>
          <cell r="G412"/>
          <cell r="H412" t="str">
            <v>2024/05/31</v>
          </cell>
          <cell r="I412" t="str">
            <v>2024/07/31</v>
          </cell>
          <cell r="J412" t="str">
            <v>National C</v>
          </cell>
          <cell r="K412" t="str">
            <v>Academy of Science of South Africa</v>
          </cell>
          <cell r="L412" t="str">
            <v>Academy of Science of South Africa</v>
          </cell>
          <cell r="M412" t="str">
            <v>2023/2024</v>
          </cell>
          <cell r="N412" t="str">
            <v>PFMA</v>
          </cell>
          <cell r="O412" t="str">
            <v>No</v>
          </cell>
        </row>
        <row r="413">
          <cell r="A413">
            <v>464</v>
          </cell>
          <cell r="B413" t="str">
            <v>Financially unqualified with no findings on predetermined objectives or compliance with laws and regulations</v>
          </cell>
          <cell r="C413" t="str">
            <v>2024/07/31</v>
          </cell>
          <cell r="D413" t="str">
            <v>Unchanged</v>
          </cell>
          <cell r="E413" t="str">
            <v>Financially unqualified with no findings on predetermined objectives or compliance with laws and regulations</v>
          </cell>
          <cell r="F413"/>
          <cell r="G413"/>
          <cell r="H413" t="str">
            <v>2024/05/31</v>
          </cell>
          <cell r="I413" t="str">
            <v>2024/07/31</v>
          </cell>
          <cell r="J413" t="str">
            <v>National C</v>
          </cell>
          <cell r="K413" t="str">
            <v>Social Relief Fund</v>
          </cell>
          <cell r="L413" t="str">
            <v>Social Relief Fund</v>
          </cell>
          <cell r="M413" t="str">
            <v>2023/2024</v>
          </cell>
          <cell r="N413" t="str">
            <v>PFMA</v>
          </cell>
          <cell r="O413" t="str">
            <v>Yes</v>
          </cell>
        </row>
        <row r="414">
          <cell r="A414">
            <v>267</v>
          </cell>
          <cell r="B414" t="str">
            <v>Financially unqualified with findings on predetermined objectives and/or compliance with laws and regulations</v>
          </cell>
          <cell r="C414" t="str">
            <v>2024/07/31</v>
          </cell>
          <cell r="D414" t="str">
            <v>Unchanged</v>
          </cell>
          <cell r="E414" t="str">
            <v>Financially unqualified with findings on predetermined objectives and/or compliance with laws and regulations</v>
          </cell>
          <cell r="F414"/>
          <cell r="G414"/>
          <cell r="H414" t="str">
            <v>2024/05/31</v>
          </cell>
          <cell r="I414" t="str">
            <v>2024/07/31</v>
          </cell>
          <cell r="J414" t="str">
            <v>National C</v>
          </cell>
          <cell r="K414" t="str">
            <v>National Arts Council of South Africa</v>
          </cell>
          <cell r="L414" t="str">
            <v>National Arts Council of South Africa</v>
          </cell>
          <cell r="M414" t="str">
            <v>2023/2024</v>
          </cell>
          <cell r="N414" t="str">
            <v>PFMA</v>
          </cell>
          <cell r="O414" t="str">
            <v>Yes</v>
          </cell>
        </row>
        <row r="415">
          <cell r="A415">
            <v>242</v>
          </cell>
          <cell r="B415" t="str">
            <v>Financially unqualified with findings on predetermined objectives and/or compliance with laws and regulations</v>
          </cell>
          <cell r="C415" t="str">
            <v>2024/07/31</v>
          </cell>
          <cell r="D415" t="str">
            <v>Unchanged</v>
          </cell>
          <cell r="E415" t="str">
            <v>Financially unqualified with findings on predetermined objectives and/or compliance with laws and regulations</v>
          </cell>
          <cell r="F415"/>
          <cell r="G415"/>
          <cell r="H415" t="str">
            <v>2024/05/31</v>
          </cell>
          <cell r="I415" t="str">
            <v>2024/07/31</v>
          </cell>
          <cell r="J415" t="str">
            <v>National C</v>
          </cell>
          <cell r="K415" t="str">
            <v>Market Theatre Foundation</v>
          </cell>
          <cell r="L415" t="str">
            <v>Market Theatre Foundation</v>
          </cell>
          <cell r="M415" t="str">
            <v>2023/2024</v>
          </cell>
          <cell r="N415" t="str">
            <v>PFMA</v>
          </cell>
          <cell r="O415" t="str">
            <v>Yes</v>
          </cell>
        </row>
        <row r="416">
          <cell r="A416">
            <v>1248</v>
          </cell>
          <cell r="B416" t="str">
            <v>Financially unqualified with findings on predetermined objectives and/or compliance with laws and regulations</v>
          </cell>
          <cell r="C416" t="str">
            <v>2024/07/31</v>
          </cell>
          <cell r="D416" t="str">
            <v>Unchanged</v>
          </cell>
          <cell r="E416" t="str">
            <v>Financially unqualified with no findings on predetermined objectives or compliance with laws and regulations</v>
          </cell>
          <cell r="F416"/>
          <cell r="G416"/>
          <cell r="H416" t="str">
            <v>2024/05/31</v>
          </cell>
          <cell r="I416" t="str">
            <v>2024/07/31</v>
          </cell>
          <cell r="J416" t="str">
            <v>National C</v>
          </cell>
          <cell r="K416" t="str">
            <v>South African National Space Agency</v>
          </cell>
          <cell r="L416" t="str">
            <v>South African National Space Agency (SANSA)</v>
          </cell>
          <cell r="M416" t="str">
            <v>2023/2024</v>
          </cell>
          <cell r="N416" t="str">
            <v>PFMA</v>
          </cell>
          <cell r="O416" t="str">
            <v>No</v>
          </cell>
        </row>
        <row r="417">
          <cell r="A417">
            <v>270</v>
          </cell>
          <cell r="B417" t="str">
            <v>Financially unqualified with no findings on predetermined objectives or compliance with laws and regulations</v>
          </cell>
          <cell r="C417" t="str">
            <v>2024/07/31</v>
          </cell>
          <cell r="D417" t="str">
            <v>Regressed</v>
          </cell>
          <cell r="E417" t="str">
            <v>Financially unqualified with findings on predetermined objectives and/or compliance with laws and regulations</v>
          </cell>
          <cell r="F417"/>
          <cell r="G417"/>
          <cell r="H417" t="str">
            <v>2024/05/31</v>
          </cell>
          <cell r="I417" t="str">
            <v>2024/07/31</v>
          </cell>
          <cell r="J417" t="str">
            <v>National C</v>
          </cell>
          <cell r="K417" t="str">
            <v>National Development Agency</v>
          </cell>
          <cell r="L417" t="str">
            <v>National Development Agency</v>
          </cell>
          <cell r="M417" t="str">
            <v>2023/2024</v>
          </cell>
          <cell r="N417" t="str">
            <v>PFMA</v>
          </cell>
          <cell r="O417" t="str">
            <v>Yes</v>
          </cell>
        </row>
        <row r="418">
          <cell r="A418">
            <v>1506</v>
          </cell>
          <cell r="B418"/>
          <cell r="C418"/>
          <cell r="D418" t="str">
            <v>No prior audit opinion</v>
          </cell>
          <cell r="E418"/>
          <cell r="F418" t="str">
            <v>AFS outstanding</v>
          </cell>
          <cell r="G418"/>
          <cell r="H418"/>
          <cell r="I418"/>
          <cell r="J418" t="str">
            <v>National C</v>
          </cell>
          <cell r="K418" t="str">
            <v xml:space="preserve">Coal and Mineral Technologies </v>
          </cell>
          <cell r="L418" t="str">
            <v>Coal and Mineral Technologies (Pty) Ltd</v>
          </cell>
          <cell r="M418" t="str">
            <v>2023/2024</v>
          </cell>
          <cell r="N418" t="str">
            <v>PFMA</v>
          </cell>
          <cell r="O418" t="str">
            <v>No</v>
          </cell>
        </row>
        <row r="419">
          <cell r="A419">
            <v>19</v>
          </cell>
          <cell r="B419" t="str">
            <v>Financially unqualified with no findings on predetermined objectives or compliance with laws and regulations</v>
          </cell>
          <cell r="C419" t="str">
            <v>2024/07/31</v>
          </cell>
          <cell r="D419" t="str">
            <v>Unchanged</v>
          </cell>
          <cell r="E419" t="str">
            <v>Financially unqualified with no findings on predetermined objectives or compliance with laws and regulations</v>
          </cell>
          <cell r="F419"/>
          <cell r="G419"/>
          <cell r="H419" t="str">
            <v>2024/05/31</v>
          </cell>
          <cell r="I419" t="str">
            <v>2024/07/31</v>
          </cell>
          <cell r="J419" t="str">
            <v>National C</v>
          </cell>
          <cell r="K419" t="str">
            <v>Armscor Defence Institutes</v>
          </cell>
          <cell r="L419" t="str">
            <v>Armscor Defence Institutes (Pty) Ltd</v>
          </cell>
          <cell r="M419" t="str">
            <v>2023/2024</v>
          </cell>
          <cell r="N419" t="str">
            <v>PFMA</v>
          </cell>
          <cell r="O419" t="str">
            <v>Yes</v>
          </cell>
        </row>
        <row r="420">
          <cell r="A420">
            <v>1372</v>
          </cell>
          <cell r="B420" t="str">
            <v>Financially unqualified with findings on predetermined objectives and/or compliance with laws and regulations</v>
          </cell>
          <cell r="C420" t="str">
            <v>2024/07/31</v>
          </cell>
          <cell r="D420" t="str">
            <v>Unchanged</v>
          </cell>
          <cell r="E420" t="str">
            <v>Qualified</v>
          </cell>
          <cell r="F420"/>
          <cell r="G420"/>
          <cell r="H420" t="str">
            <v>2024/05/31</v>
          </cell>
          <cell r="I420" t="str">
            <v>2024/07/31</v>
          </cell>
          <cell r="J420" t="str">
            <v>National C</v>
          </cell>
          <cell r="K420" t="str">
            <v>Department of Military Veterans</v>
          </cell>
          <cell r="L420" t="str">
            <v>Department of Military Veterans</v>
          </cell>
          <cell r="M420" t="str">
            <v>2023/2024</v>
          </cell>
          <cell r="N420" t="str">
            <v>PFMA</v>
          </cell>
          <cell r="O420" t="str">
            <v>Yes</v>
          </cell>
        </row>
        <row r="421">
          <cell r="A421">
            <v>306</v>
          </cell>
          <cell r="B421" t="str">
            <v>Financially unqualified with findings on predetermined objectives and/or compliance with laws and regulations</v>
          </cell>
          <cell r="C421" t="str">
            <v>2024/07/31</v>
          </cell>
          <cell r="D421" t="str">
            <v>Unchanged</v>
          </cell>
          <cell r="E421" t="str">
            <v>Financially unqualified with findings on predetermined objectives and/or compliance with laws and regulations</v>
          </cell>
          <cell r="F421"/>
          <cell r="G421"/>
          <cell r="H421" t="str">
            <v>2024/05/31</v>
          </cell>
          <cell r="I421" t="str">
            <v>2024/07/31</v>
          </cell>
          <cell r="J421" t="str">
            <v>National C</v>
          </cell>
          <cell r="K421" t="str">
            <v>Ditsong: Museums of South Africa</v>
          </cell>
          <cell r="L421" t="str">
            <v>Ditsong: Museums of South Africa</v>
          </cell>
          <cell r="M421" t="str">
            <v>2023/2024</v>
          </cell>
          <cell r="N421" t="str">
            <v>PFMA</v>
          </cell>
          <cell r="O421" t="str">
            <v>Yes</v>
          </cell>
        </row>
        <row r="422">
          <cell r="A422">
            <v>269</v>
          </cell>
          <cell r="B422" t="str">
            <v>Financially unqualified with no findings on predetermined objectives or compliance with laws and regulations</v>
          </cell>
          <cell r="C422" t="str">
            <v>2024/07/31</v>
          </cell>
          <cell r="D422" t="str">
            <v>Unchanged</v>
          </cell>
          <cell r="E422" t="str">
            <v>Financially unqualified with no findings on predetermined objectives or compliance with laws and regulations</v>
          </cell>
          <cell r="F422"/>
          <cell r="G422"/>
          <cell r="H422" t="str">
            <v>2024/05/31</v>
          </cell>
          <cell r="I422" t="str">
            <v>2024/07/31</v>
          </cell>
          <cell r="J422" t="str">
            <v>National C</v>
          </cell>
          <cell r="K422" t="str">
            <v>National Credit Regulator</v>
          </cell>
          <cell r="L422" t="str">
            <v>National Credit Regulator</v>
          </cell>
          <cell r="M422" t="str">
            <v>2023/2024</v>
          </cell>
          <cell r="N422" t="str">
            <v>PFMA</v>
          </cell>
          <cell r="O422" t="str">
            <v>Yes</v>
          </cell>
        </row>
        <row r="423">
          <cell r="A423">
            <v>26</v>
          </cell>
          <cell r="B423" t="str">
            <v>Financially unqualified with findings on predetermined objectives and/or compliance with laws and regulations</v>
          </cell>
          <cell r="C423" t="str">
            <v>2024/07/31</v>
          </cell>
          <cell r="D423" t="str">
            <v>Regressed</v>
          </cell>
          <cell r="E423" t="str">
            <v>Qualified</v>
          </cell>
          <cell r="F423"/>
          <cell r="G423"/>
          <cell r="H423" t="str">
            <v>2024/05/31</v>
          </cell>
          <cell r="I423" t="str">
            <v>2024/08/01</v>
          </cell>
          <cell r="J423" t="str">
            <v>National C</v>
          </cell>
          <cell r="K423" t="str">
            <v>Boxing South Africa</v>
          </cell>
          <cell r="L423" t="str">
            <v>Boxing SA</v>
          </cell>
          <cell r="M423" t="str">
            <v>2023/2024</v>
          </cell>
          <cell r="N423" t="str">
            <v>PFMA</v>
          </cell>
          <cell r="O423" t="str">
            <v>Yes</v>
          </cell>
        </row>
        <row r="424">
          <cell r="A424">
            <v>95</v>
          </cell>
          <cell r="B424" t="str">
            <v>Financially unqualified with no findings on predetermined objectives or compliance with laws and regulations</v>
          </cell>
          <cell r="C424" t="str">
            <v>2024/07/31</v>
          </cell>
          <cell r="D424" t="str">
            <v>Unchanged</v>
          </cell>
          <cell r="E424" t="str">
            <v>Financially unqualified with no findings on predetermined objectives or compliance with laws and regulations</v>
          </cell>
          <cell r="F424"/>
          <cell r="G424"/>
          <cell r="H424" t="str">
            <v>2024/05/31</v>
          </cell>
          <cell r="I424" t="str">
            <v>2024/07/31</v>
          </cell>
          <cell r="J424" t="str">
            <v>National C</v>
          </cell>
          <cell r="K424" t="str">
            <v>Disaster Relief Fund</v>
          </cell>
          <cell r="L424" t="str">
            <v>Disaster Relief Fund</v>
          </cell>
          <cell r="M424" t="str">
            <v>2023/2024</v>
          </cell>
          <cell r="N424" t="str">
            <v>PFMA</v>
          </cell>
          <cell r="O424" t="str">
            <v>Yes</v>
          </cell>
        </row>
        <row r="425">
          <cell r="A425">
            <v>320</v>
          </cell>
          <cell r="B425" t="str">
            <v>Financially unqualified with no findings on predetermined objectives or compliance with laws and regulations</v>
          </cell>
          <cell r="C425" t="str">
            <v>2024/07/31</v>
          </cell>
          <cell r="D425" t="str">
            <v>Unchanged</v>
          </cell>
          <cell r="E425" t="str">
            <v>Financially unqualified with no findings on predetermined objectives or compliance with laws and regulations</v>
          </cell>
          <cell r="F425"/>
          <cell r="G425"/>
          <cell r="H425" t="str">
            <v>2024/05/31</v>
          </cell>
          <cell r="I425" t="str">
            <v>2024/07/31</v>
          </cell>
          <cell r="J425" t="str">
            <v>National C</v>
          </cell>
          <cell r="K425" t="str">
            <v>Oospark</v>
          </cell>
          <cell r="L425" t="str">
            <v>Oospark (Pty) Ltd</v>
          </cell>
          <cell r="M425" t="str">
            <v>2023/2024</v>
          </cell>
          <cell r="N425" t="str">
            <v>PFMA</v>
          </cell>
          <cell r="O425" t="str">
            <v>Yes</v>
          </cell>
        </row>
        <row r="426">
          <cell r="A426">
            <v>1157</v>
          </cell>
          <cell r="B426" t="str">
            <v>Financially unqualified with findings on predetermined objectives and/or compliance with laws and regulations</v>
          </cell>
          <cell r="C426" t="str">
            <v>2024/07/31</v>
          </cell>
          <cell r="D426" t="str">
            <v>Unchanged</v>
          </cell>
          <cell r="E426" t="str">
            <v>Financially unqualified with findings on predetermined objectives and/or compliance with laws and regulations</v>
          </cell>
          <cell r="F426"/>
          <cell r="G426"/>
          <cell r="H426" t="str">
            <v>2024/05/31</v>
          </cell>
          <cell r="I426" t="str">
            <v>2024/07/31</v>
          </cell>
          <cell r="J426" t="str">
            <v>National C</v>
          </cell>
          <cell r="K426" t="str">
            <v>SABS Commercial</v>
          </cell>
          <cell r="L426" t="str">
            <v>SABS Commercial (Pty) Ltd</v>
          </cell>
          <cell r="M426" t="str">
            <v>2023/2024</v>
          </cell>
          <cell r="N426" t="str">
            <v>PFMA</v>
          </cell>
          <cell r="O426" t="str">
            <v>No</v>
          </cell>
        </row>
        <row r="427">
          <cell r="A427">
            <v>271</v>
          </cell>
          <cell r="B427" t="str">
            <v>Financially unqualified with no findings on predetermined objectives or compliance with laws and regulations</v>
          </cell>
          <cell r="C427" t="str">
            <v>2024/07/31</v>
          </cell>
          <cell r="D427" t="str">
            <v>Unchanged</v>
          </cell>
          <cell r="E427" t="str">
            <v>Financially unqualified with no findings on predetermined objectives or compliance with laws and regulations</v>
          </cell>
          <cell r="F427"/>
          <cell r="G427"/>
          <cell r="H427" t="str">
            <v>2024/05/31</v>
          </cell>
          <cell r="I427" t="str">
            <v>2024/07/31</v>
          </cell>
          <cell r="J427" t="str">
            <v>National C</v>
          </cell>
          <cell r="K427" t="str">
            <v>National Electronic Media Institute of South African</v>
          </cell>
          <cell r="L427" t="str">
            <v>National Electronic Media Institute of SA</v>
          </cell>
          <cell r="M427" t="str">
            <v>2023/2024</v>
          </cell>
          <cell r="N427" t="str">
            <v>PFMA</v>
          </cell>
          <cell r="O427" t="str">
            <v>Yes</v>
          </cell>
        </row>
        <row r="428">
          <cell r="A428">
            <v>490</v>
          </cell>
          <cell r="B428" t="str">
            <v>Financially unqualified with no findings on predetermined objectives or compliance with laws and regulations</v>
          </cell>
          <cell r="C428" t="str">
            <v>2024/07/31</v>
          </cell>
          <cell r="D428" t="str">
            <v>Unchanged</v>
          </cell>
          <cell r="E428" t="str">
            <v>Financially unqualified with no findings on predetermined objectives or compliance with laws and regulations</v>
          </cell>
          <cell r="F428"/>
          <cell r="G428"/>
          <cell r="H428" t="str">
            <v>2024/05/31</v>
          </cell>
          <cell r="I428" t="str">
            <v>2024/07/30</v>
          </cell>
          <cell r="J428" t="str">
            <v>National C</v>
          </cell>
          <cell r="K428" t="str">
            <v>State Theatre</v>
          </cell>
          <cell r="L428" t="str">
            <v>State Theatre</v>
          </cell>
          <cell r="M428" t="str">
            <v>2023/2024</v>
          </cell>
          <cell r="N428" t="str">
            <v>PFMA</v>
          </cell>
          <cell r="O428" t="str">
            <v>Yes</v>
          </cell>
        </row>
        <row r="429">
          <cell r="A429">
            <v>69</v>
          </cell>
          <cell r="B429" t="str">
            <v>Qualified</v>
          </cell>
          <cell r="C429" t="str">
            <v>2024/07/31</v>
          </cell>
          <cell r="D429" t="str">
            <v>Unchanged</v>
          </cell>
          <cell r="E429" t="str">
            <v>Qualified</v>
          </cell>
          <cell r="F429"/>
          <cell r="G429"/>
          <cell r="H429" t="str">
            <v>2024/05/31</v>
          </cell>
          <cell r="I429" t="str">
            <v>2024/07/31</v>
          </cell>
          <cell r="J429" t="str">
            <v>National C</v>
          </cell>
          <cell r="K429" t="str">
            <v>Department of Defence</v>
          </cell>
          <cell r="L429" t="str">
            <v>Department of Defence</v>
          </cell>
          <cell r="M429" t="str">
            <v>2023/2024</v>
          </cell>
          <cell r="N429" t="str">
            <v>PFMA</v>
          </cell>
          <cell r="O429" t="str">
            <v>Yes</v>
          </cell>
        </row>
        <row r="430">
          <cell r="A430">
            <v>18</v>
          </cell>
          <cell r="B430" t="str">
            <v>Financially unqualified with findings on predetermined objectives and/or compliance with laws and regulations</v>
          </cell>
          <cell r="C430" t="str">
            <v>2024/07/31</v>
          </cell>
          <cell r="D430" t="str">
            <v>Unchanged</v>
          </cell>
          <cell r="E430" t="str">
            <v>Financially unqualified with findings on predetermined objectives and/or compliance with laws and regulations</v>
          </cell>
          <cell r="F430"/>
          <cell r="G430"/>
          <cell r="H430" t="str">
            <v>2024/05/31</v>
          </cell>
          <cell r="I430" t="str">
            <v>2024/07/31</v>
          </cell>
          <cell r="J430" t="str">
            <v>National C</v>
          </cell>
          <cell r="K430" t="str">
            <v>Armaments Corporation of South Africa</v>
          </cell>
          <cell r="L430" t="str">
            <v>Armaments Corporation of SA Ltd</v>
          </cell>
          <cell r="M430" t="str">
            <v>2023/2024</v>
          </cell>
          <cell r="N430" t="str">
            <v>PFMA</v>
          </cell>
          <cell r="O430" t="str">
            <v>Yes</v>
          </cell>
        </row>
        <row r="431">
          <cell r="A431">
            <v>1394</v>
          </cell>
          <cell r="B431" t="str">
            <v>Financially unqualified with no findings on predetermined objectives or compliance with laws and regulations</v>
          </cell>
          <cell r="C431" t="str">
            <v>2024/07/31</v>
          </cell>
          <cell r="D431" t="str">
            <v>Unchanged</v>
          </cell>
          <cell r="E431" t="str">
            <v>Financially unqualified with no findings on predetermined objectives or compliance with laws and regulations</v>
          </cell>
          <cell r="F431"/>
          <cell r="G431"/>
          <cell r="H431" t="str">
            <v>2024/05/31</v>
          </cell>
          <cell r="I431" t="str">
            <v>2024/07/31</v>
          </cell>
          <cell r="J431" t="str">
            <v>National C</v>
          </cell>
          <cell r="K431" t="str">
            <v>CSIR C3</v>
          </cell>
          <cell r="L431" t="str">
            <v>CSIR C3</v>
          </cell>
          <cell r="M431" t="str">
            <v>2023/2024</v>
          </cell>
          <cell r="N431" t="str">
            <v>PFMA</v>
          </cell>
          <cell r="O431" t="str">
            <v>Yes</v>
          </cell>
        </row>
        <row r="432">
          <cell r="A432">
            <v>129</v>
          </cell>
          <cell r="B432" t="str">
            <v>Financially unqualified with no findings on predetermined objectives or compliance with laws and regulations</v>
          </cell>
          <cell r="C432" t="str">
            <v>2024/07/31</v>
          </cell>
          <cell r="D432" t="str">
            <v>Unchanged</v>
          </cell>
          <cell r="E432" t="str">
            <v>Financially unqualified with no findings on predetermined objectives or compliance with laws and regulations</v>
          </cell>
          <cell r="F432"/>
          <cell r="G432"/>
          <cell r="H432" t="str">
            <v>2024/05/31</v>
          </cell>
          <cell r="I432" t="str">
            <v>2024/07/31</v>
          </cell>
          <cell r="J432" t="str">
            <v>National C</v>
          </cell>
          <cell r="K432" t="str">
            <v>Erasmusrand Eiendomme</v>
          </cell>
          <cell r="L432" t="str">
            <v>Erasmusrand Eiendomme (Pty) Ltd</v>
          </cell>
          <cell r="M432" t="str">
            <v>2023/2024</v>
          </cell>
          <cell r="N432" t="str">
            <v>PFMA</v>
          </cell>
          <cell r="O432" t="str">
            <v>Yes</v>
          </cell>
        </row>
        <row r="433">
          <cell r="A433">
            <v>194</v>
          </cell>
          <cell r="B433" t="str">
            <v>Financially unqualified with no findings on predetermined objectives or compliance with laws and regulations</v>
          </cell>
          <cell r="C433" t="str">
            <v>2024/07/31</v>
          </cell>
          <cell r="D433" t="str">
            <v>Improved</v>
          </cell>
          <cell r="E433" t="str">
            <v>Financially unqualified with no findings on predetermined objectives or compliance with laws and regulations</v>
          </cell>
          <cell r="F433"/>
          <cell r="G433"/>
          <cell r="H433" t="str">
            <v>2024/05/31</v>
          </cell>
          <cell r="I433" t="str">
            <v>2024/07/31</v>
          </cell>
          <cell r="J433" t="str">
            <v>National C</v>
          </cell>
          <cell r="K433" t="str">
            <v>Human Sciences Research Council</v>
          </cell>
          <cell r="L433" t="str">
            <v>Human Sciences Research Council</v>
          </cell>
          <cell r="M433" t="str">
            <v>2023/2024</v>
          </cell>
          <cell r="N433" t="str">
            <v>PFMA</v>
          </cell>
          <cell r="O433" t="str">
            <v>Yes</v>
          </cell>
        </row>
        <row r="434">
          <cell r="A434">
            <v>489</v>
          </cell>
          <cell r="B434" t="str">
            <v>Financially unqualified with no findings on predetermined objectives or compliance with laws and regulations</v>
          </cell>
          <cell r="C434" t="str">
            <v>2024/07/31</v>
          </cell>
          <cell r="D434" t="str">
            <v>Unchanged</v>
          </cell>
          <cell r="E434" t="str">
            <v>Financially unqualified with no findings on predetermined objectives or compliance with laws and regulations</v>
          </cell>
          <cell r="F434"/>
          <cell r="G434"/>
          <cell r="H434" t="str">
            <v>2024/05/31</v>
          </cell>
          <cell r="I434" t="str">
            <v>2024/07/31</v>
          </cell>
          <cell r="J434" t="str">
            <v>National C</v>
          </cell>
          <cell r="K434" t="str">
            <v>State President Fund</v>
          </cell>
          <cell r="L434" t="str">
            <v>State President Fund</v>
          </cell>
          <cell r="M434" t="str">
            <v>2023/2024</v>
          </cell>
          <cell r="N434" t="str">
            <v>PFMA</v>
          </cell>
          <cell r="O434" t="str">
            <v>Yes</v>
          </cell>
        </row>
        <row r="435">
          <cell r="A435">
            <v>280</v>
          </cell>
          <cell r="B435" t="str">
            <v>Qualified</v>
          </cell>
          <cell r="C435" t="str">
            <v>2024/07/31</v>
          </cell>
          <cell r="D435" t="str">
            <v>Unchanged</v>
          </cell>
          <cell r="E435" t="str">
            <v>Qualified</v>
          </cell>
          <cell r="F435"/>
          <cell r="G435"/>
          <cell r="H435" t="str">
            <v>2024/05/31</v>
          </cell>
          <cell r="I435" t="str">
            <v>2024/07/31</v>
          </cell>
          <cell r="J435" t="str">
            <v>National C</v>
          </cell>
          <cell r="K435" t="str">
            <v>National Library of South Africa</v>
          </cell>
          <cell r="L435" t="str">
            <v>National Library of South Africa</v>
          </cell>
          <cell r="M435" t="str">
            <v>2023/2024</v>
          </cell>
          <cell r="N435" t="str">
            <v>PFMA</v>
          </cell>
          <cell r="O435" t="str">
            <v>Yes</v>
          </cell>
        </row>
        <row r="436">
          <cell r="A436">
            <v>68</v>
          </cell>
          <cell r="B436" t="str">
            <v>Financially unqualified with findings on predetermined objectives and/or compliance with laws and regulations</v>
          </cell>
          <cell r="C436">
            <v>45573</v>
          </cell>
          <cell r="D436"/>
          <cell r="E436"/>
          <cell r="F436" t="str">
            <v>Auditee delays - Disagreement on technical/legal matters</v>
          </cell>
          <cell r="G436"/>
          <cell r="H436" t="str">
            <v>2024/05/31</v>
          </cell>
          <cell r="I436"/>
          <cell r="J436" t="str">
            <v>National C</v>
          </cell>
          <cell r="K436" t="str">
            <v>Department of Correctional Services</v>
          </cell>
          <cell r="L436" t="str">
            <v>Department of Correctional Services</v>
          </cell>
          <cell r="M436" t="str">
            <v>2023/2024</v>
          </cell>
          <cell r="N436" t="str">
            <v>PFMA</v>
          </cell>
          <cell r="O436" t="str">
            <v>Yes</v>
          </cell>
        </row>
        <row r="437">
          <cell r="A437">
            <v>448</v>
          </cell>
          <cell r="B437" t="str">
            <v>Financially unqualified with no findings on predetermined objectives or compliance with laws and regulations</v>
          </cell>
          <cell r="C437" t="str">
            <v>2024/07/31</v>
          </cell>
          <cell r="D437" t="str">
            <v>Unchanged</v>
          </cell>
          <cell r="E437" t="str">
            <v>Financially unqualified with no findings on predetermined objectives or compliance with laws and regulations</v>
          </cell>
          <cell r="F437"/>
          <cell r="G437"/>
          <cell r="H437" t="str">
            <v>2024/05/31</v>
          </cell>
          <cell r="I437" t="str">
            <v>2024/07/31</v>
          </cell>
          <cell r="J437" t="str">
            <v>National C</v>
          </cell>
          <cell r="K437" t="str">
            <v>South African National Defence Force Fund</v>
          </cell>
          <cell r="L437" t="str">
            <v>SANDF Fund</v>
          </cell>
          <cell r="M437" t="str">
            <v>2023/2024</v>
          </cell>
          <cell r="N437" t="str">
            <v>PFMA</v>
          </cell>
          <cell r="O437" t="str">
            <v>Yes</v>
          </cell>
        </row>
        <row r="438">
          <cell r="A438">
            <v>53</v>
          </cell>
          <cell r="B438" t="str">
            <v>Financially unqualified with no findings on predetermined objectives or compliance with laws and regulations</v>
          </cell>
          <cell r="C438" t="str">
            <v>2024/07/31</v>
          </cell>
          <cell r="D438" t="str">
            <v>Unchanged</v>
          </cell>
          <cell r="E438" t="str">
            <v>Financially unqualified with no findings on predetermined objectives or compliance with laws and regulations</v>
          </cell>
          <cell r="F438"/>
          <cell r="G438"/>
          <cell r="H438" t="str">
            <v>2024/05/31</v>
          </cell>
          <cell r="I438" t="str">
            <v>2024/07/31</v>
          </cell>
          <cell r="J438" t="str">
            <v>National C</v>
          </cell>
          <cell r="K438" t="str">
            <v>Council for Scientific and Industrial Research (CSIR)</v>
          </cell>
          <cell r="L438" t="str">
            <v>Council for Scientific and Industrial Research</v>
          </cell>
          <cell r="M438" t="str">
            <v>2023/2024</v>
          </cell>
          <cell r="N438" t="str">
            <v>PFMA</v>
          </cell>
          <cell r="O438" t="str">
            <v>Yes</v>
          </cell>
        </row>
        <row r="439">
          <cell r="A439">
            <v>86</v>
          </cell>
          <cell r="B439" t="str">
            <v>Financially unqualified with findings on predetermined objectives and/or compliance with laws and regulations</v>
          </cell>
          <cell r="C439" t="str">
            <v>2024/07/31</v>
          </cell>
          <cell r="D439" t="str">
            <v>Regressed</v>
          </cell>
          <cell r="E439" t="str">
            <v>Financially unqualified with findings on predetermined objectives and/or compliance with laws and regulations</v>
          </cell>
          <cell r="F439"/>
          <cell r="G439"/>
          <cell r="H439" t="str">
            <v>2024/05/31</v>
          </cell>
          <cell r="I439" t="str">
            <v>2024/07/31</v>
          </cell>
          <cell r="J439" t="str">
            <v>National C</v>
          </cell>
          <cell r="K439" t="str">
            <v>Department of Social Development</v>
          </cell>
          <cell r="L439" t="str">
            <v>Department of Social Development</v>
          </cell>
          <cell r="M439" t="str">
            <v>2023/2024</v>
          </cell>
          <cell r="N439" t="str">
            <v>PFMA</v>
          </cell>
          <cell r="O439" t="str">
            <v>Yes</v>
          </cell>
        </row>
        <row r="440">
          <cell r="A440">
            <v>276</v>
          </cell>
          <cell r="B440" t="str">
            <v>Financially unqualified with findings on predetermined objectives and/or compliance with laws and regulations</v>
          </cell>
          <cell r="C440" t="str">
            <v>2024/07/31</v>
          </cell>
          <cell r="D440" t="str">
            <v>Regressed</v>
          </cell>
          <cell r="E440" t="str">
            <v>Qualified</v>
          </cell>
          <cell r="F440"/>
          <cell r="G440"/>
          <cell r="H440" t="str">
            <v>2024/05/31</v>
          </cell>
          <cell r="I440" t="str">
            <v>2024/07/31</v>
          </cell>
          <cell r="J440" t="str">
            <v>National C</v>
          </cell>
          <cell r="K440" t="str">
            <v>National Heritage Council of South Africa</v>
          </cell>
          <cell r="L440" t="str">
            <v>National Heritage Council</v>
          </cell>
          <cell r="M440" t="str">
            <v>2023/2024</v>
          </cell>
          <cell r="N440" t="str">
            <v>PFMA</v>
          </cell>
          <cell r="O440" t="str">
            <v>Yes</v>
          </cell>
        </row>
        <row r="441">
          <cell r="A441">
            <v>1249</v>
          </cell>
          <cell r="B441" t="str">
            <v>Financially unqualified with no findings on predetermined objectives or compliance with laws and regulations</v>
          </cell>
          <cell r="C441" t="str">
            <v>2024/07/31</v>
          </cell>
          <cell r="D441" t="str">
            <v>Unchanged</v>
          </cell>
          <cell r="E441" t="str">
            <v>Financially unqualified with findings on predetermined objectives and/or compliance with laws and regulations</v>
          </cell>
          <cell r="F441"/>
          <cell r="G441"/>
          <cell r="H441" t="str">
            <v>2024/05/31</v>
          </cell>
          <cell r="I441" t="str">
            <v>2024/07/31</v>
          </cell>
          <cell r="J441" t="str">
            <v>National C</v>
          </cell>
          <cell r="K441" t="str">
            <v>Technology Innovation Agency</v>
          </cell>
          <cell r="L441" t="str">
            <v>Technology Innovation Agency (TIA)</v>
          </cell>
          <cell r="M441" t="str">
            <v>2023/2024</v>
          </cell>
          <cell r="N441" t="str">
            <v>PFMA</v>
          </cell>
          <cell r="O441" t="str">
            <v>No</v>
          </cell>
        </row>
        <row r="442">
          <cell r="A442">
            <v>1546</v>
          </cell>
          <cell r="B442" t="str">
            <v>Financially unqualified with findings on predetermined objectives and/or compliance with laws and regulations</v>
          </cell>
          <cell r="C442" t="str">
            <v>2024/07/31</v>
          </cell>
          <cell r="D442" t="str">
            <v>Unchanged</v>
          </cell>
          <cell r="E442" t="str">
            <v>Financially unqualified with findings on predetermined objectives and/or compliance with laws and regulations</v>
          </cell>
          <cell r="F442"/>
          <cell r="G442"/>
          <cell r="H442" t="str">
            <v>2024/05/31</v>
          </cell>
          <cell r="I442" t="str">
            <v>2024/07/31</v>
          </cell>
          <cell r="J442" t="str">
            <v>National C</v>
          </cell>
          <cell r="K442" t="str">
            <v>Department of Sports, Arts and Culture</v>
          </cell>
          <cell r="L442" t="str">
            <v>Department of Sports, Arts and Culture</v>
          </cell>
          <cell r="M442" t="str">
            <v>2023/2024</v>
          </cell>
          <cell r="N442" t="str">
            <v>PFMA</v>
          </cell>
          <cell r="O442" t="str">
            <v>Yes</v>
          </cell>
        </row>
        <row r="443">
          <cell r="A443">
            <v>1428</v>
          </cell>
          <cell r="B443"/>
          <cell r="C443"/>
          <cell r="D443"/>
          <cell r="E443"/>
          <cell r="F443" t="str">
            <v>AFS outstanding</v>
          </cell>
          <cell r="G443"/>
          <cell r="H443"/>
          <cell r="I443"/>
          <cell r="J443" t="str">
            <v>National D</v>
          </cell>
          <cell r="K443" t="str">
            <v>Docex</v>
          </cell>
          <cell r="L443" t="str">
            <v xml:space="preserve">The Document Exchange (PTY) Ltd </v>
          </cell>
          <cell r="M443" t="str">
            <v>2023/2024</v>
          </cell>
          <cell r="N443" t="str">
            <v>PFMA</v>
          </cell>
          <cell r="O443" t="str">
            <v>Yes</v>
          </cell>
        </row>
        <row r="444">
          <cell r="A444">
            <v>1062</v>
          </cell>
          <cell r="B444" t="str">
            <v>Disclaimer</v>
          </cell>
          <cell r="C444" t="str">
            <v>2024/07/31</v>
          </cell>
          <cell r="D444" t="str">
            <v>Improved</v>
          </cell>
          <cell r="E444" t="str">
            <v>Financially unqualified with findings on predetermined objectives and/or compliance with laws and regulations</v>
          </cell>
          <cell r="F444"/>
          <cell r="G444"/>
          <cell r="H444" t="str">
            <v>2024/05/31</v>
          </cell>
          <cell r="I444" t="str">
            <v>2024/07/31</v>
          </cell>
          <cell r="J444" t="str">
            <v>National D</v>
          </cell>
          <cell r="K444" t="str">
            <v>South African Broadcasting Corporation</v>
          </cell>
          <cell r="L444" t="str">
            <v>South African Broadcasting Corporation (SABC)</v>
          </cell>
          <cell r="M444" t="str">
            <v>2023/2024</v>
          </cell>
          <cell r="N444" t="str">
            <v>PFMA</v>
          </cell>
          <cell r="O444" t="str">
            <v>Yes</v>
          </cell>
        </row>
        <row r="445">
          <cell r="A445">
            <v>1469</v>
          </cell>
          <cell r="B445"/>
          <cell r="C445"/>
          <cell r="D445"/>
          <cell r="E445"/>
          <cell r="F445"/>
          <cell r="G445"/>
          <cell r="H445"/>
          <cell r="I445"/>
          <cell r="J445" t="str">
            <v>National D</v>
          </cell>
          <cell r="K445" t="str">
            <v>Rand Water Foundation</v>
          </cell>
          <cell r="L445" t="str">
            <v>Rand Water Foundation</v>
          </cell>
          <cell r="M445" t="str">
            <v>2023/2024</v>
          </cell>
          <cell r="N445" t="str">
            <v>PFMA</v>
          </cell>
          <cell r="O445" t="str">
            <v>Yes</v>
          </cell>
        </row>
        <row r="446">
          <cell r="A446">
            <v>1455</v>
          </cell>
          <cell r="B446" t="str">
            <v>Financially unqualified with no findings on predetermined objectives or compliance with laws and regulations</v>
          </cell>
          <cell r="C446" t="str">
            <v>2024/07/31</v>
          </cell>
          <cell r="D446" t="str">
            <v>Unchanged</v>
          </cell>
          <cell r="E446" t="str">
            <v>Financially unqualified with no findings on predetermined objectives or compliance with laws and regulations</v>
          </cell>
          <cell r="F446"/>
          <cell r="G446"/>
          <cell r="H446" t="str">
            <v>2024/05/31</v>
          </cell>
          <cell r="I446" t="str">
            <v>2024/07/29</v>
          </cell>
          <cell r="J446" t="str">
            <v>National D</v>
          </cell>
          <cell r="K446" t="str">
            <v>Office of Health Standard Compliance</v>
          </cell>
          <cell r="L446" t="str">
            <v>Office of the Health Standard Compliance</v>
          </cell>
          <cell r="M446" t="str">
            <v>2023/2024</v>
          </cell>
          <cell r="N446" t="str">
            <v>PFMA</v>
          </cell>
          <cell r="O446" t="str">
            <v>Yes</v>
          </cell>
        </row>
        <row r="447">
          <cell r="A447">
            <v>1422</v>
          </cell>
          <cell r="B447"/>
          <cell r="C447"/>
          <cell r="D447"/>
          <cell r="E447"/>
          <cell r="F447" t="str">
            <v>AFS outstanding</v>
          </cell>
          <cell r="G447"/>
          <cell r="H447"/>
          <cell r="I447"/>
          <cell r="J447" t="str">
            <v>National D</v>
          </cell>
          <cell r="K447" t="str">
            <v>Sapos Properties East Rand</v>
          </cell>
          <cell r="L447" t="str">
            <v>Sapos Properties - East Rand</v>
          </cell>
          <cell r="M447" t="str">
            <v>2023/2024</v>
          </cell>
          <cell r="N447" t="str">
            <v>PFMA</v>
          </cell>
          <cell r="O447" t="str">
            <v>Yes</v>
          </cell>
        </row>
        <row r="448">
          <cell r="A448">
            <v>1065</v>
          </cell>
          <cell r="B448" t="str">
            <v>Financially unqualified with findings on predetermined objectives and/or compliance with laws and regulations</v>
          </cell>
          <cell r="C448" t="str">
            <v>2024/07/31</v>
          </cell>
          <cell r="D448" t="str">
            <v>Unchanged</v>
          </cell>
          <cell r="E448" t="str">
            <v>Financially unqualified with findings on predetermined objectives and/or compliance with laws and regulations</v>
          </cell>
          <cell r="F448"/>
          <cell r="G448"/>
          <cell r="H448" t="str">
            <v>2024/05/31</v>
          </cell>
          <cell r="I448" t="str">
            <v>2024/07/31</v>
          </cell>
          <cell r="J448" t="str">
            <v>National D</v>
          </cell>
          <cell r="K448" t="str">
            <v>Trans-Caledon Tunnel Authority</v>
          </cell>
          <cell r="L448" t="str">
            <v>Trans-Caledon Tunnel Authority</v>
          </cell>
          <cell r="M448" t="str">
            <v>2023/2024</v>
          </cell>
          <cell r="N448" t="str">
            <v>PFMA</v>
          </cell>
          <cell r="O448" t="str">
            <v>Yes</v>
          </cell>
        </row>
        <row r="449">
          <cell r="A449">
            <v>1424</v>
          </cell>
          <cell r="B449"/>
          <cell r="C449"/>
          <cell r="D449"/>
          <cell r="E449"/>
          <cell r="F449" t="str">
            <v>AFS outstanding</v>
          </cell>
          <cell r="G449"/>
          <cell r="H449"/>
          <cell r="I449"/>
          <cell r="J449" t="str">
            <v>National D</v>
          </cell>
          <cell r="K449" t="str">
            <v xml:space="preserve">The Courier and Freight Group            </v>
          </cell>
          <cell r="L449" t="str">
            <v xml:space="preserve">The Courier and Freight Group (Pty) Ltd                </v>
          </cell>
          <cell r="M449" t="str">
            <v>2023/2024</v>
          </cell>
          <cell r="N449" t="str">
            <v>PFMA</v>
          </cell>
          <cell r="O449" t="str">
            <v>Yes</v>
          </cell>
        </row>
        <row r="450">
          <cell r="A450">
            <v>1117</v>
          </cell>
          <cell r="B450" t="str">
            <v>Financially unqualified with findings on predetermined objectives and/or compliance with laws and regulations</v>
          </cell>
          <cell r="C450" t="str">
            <v>2024/09/30</v>
          </cell>
          <cell r="D450"/>
          <cell r="E450"/>
          <cell r="F450" t="str">
            <v>Auditee delays - Disagreement on technical/legal matters</v>
          </cell>
          <cell r="G450"/>
          <cell r="H450" t="str">
            <v>2024/05/31</v>
          </cell>
          <cell r="I450"/>
          <cell r="J450" t="str">
            <v>National D</v>
          </cell>
          <cell r="K450" t="str">
            <v>Broadband Infraco</v>
          </cell>
          <cell r="L450" t="str">
            <v>Broadband Infraco SOC Limited</v>
          </cell>
          <cell r="M450" t="str">
            <v>2023/2024</v>
          </cell>
          <cell r="N450" t="str">
            <v>PFMA</v>
          </cell>
          <cell r="O450" t="str">
            <v>No</v>
          </cell>
        </row>
        <row r="451">
          <cell r="A451">
            <v>73</v>
          </cell>
          <cell r="B451" t="str">
            <v>Financially unqualified with findings on predetermined objectives and/or compliance with laws and regulations</v>
          </cell>
          <cell r="C451" t="str">
            <v>2024/07/31</v>
          </cell>
          <cell r="D451" t="str">
            <v>Unchanged</v>
          </cell>
          <cell r="E451" t="str">
            <v>Financially unqualified with findings on predetermined objectives and/or compliance with laws and regulations</v>
          </cell>
          <cell r="F451"/>
          <cell r="G451"/>
          <cell r="H451" t="str">
            <v>2024/05/31</v>
          </cell>
          <cell r="I451" t="str">
            <v>2024/07/31</v>
          </cell>
          <cell r="J451" t="str">
            <v>National D</v>
          </cell>
          <cell r="K451" t="str">
            <v>Department of Health</v>
          </cell>
          <cell r="L451" t="str">
            <v>Department of Health</v>
          </cell>
          <cell r="M451" t="str">
            <v>2023/2024</v>
          </cell>
          <cell r="N451" t="str">
            <v>PFMA</v>
          </cell>
          <cell r="O451" t="str">
            <v>Yes</v>
          </cell>
        </row>
        <row r="452">
          <cell r="A452">
            <v>495</v>
          </cell>
          <cell r="B452"/>
          <cell r="C452"/>
          <cell r="D452" t="str">
            <v>Unchanged</v>
          </cell>
          <cell r="E452" t="str">
            <v>Financially unqualified with findings on predetermined objectives and/or compliance with laws and regulations</v>
          </cell>
          <cell r="F452"/>
          <cell r="G452"/>
          <cell r="H452"/>
          <cell r="I452" t="str">
            <v>2024/07/30</v>
          </cell>
          <cell r="J452" t="str">
            <v>National D</v>
          </cell>
          <cell r="K452" t="str">
            <v>Independent Communications Authority of South Africa</v>
          </cell>
          <cell r="L452" t="str">
            <v>The Independent Communication Authority SA (ICASA)</v>
          </cell>
          <cell r="M452" t="str">
            <v>2023/2024</v>
          </cell>
          <cell r="N452" t="str">
            <v>PFMA</v>
          </cell>
          <cell r="O452" t="str">
            <v>Yes</v>
          </cell>
        </row>
        <row r="453">
          <cell r="A453">
            <v>1251</v>
          </cell>
          <cell r="B453"/>
          <cell r="C453"/>
          <cell r="D453"/>
          <cell r="E453"/>
          <cell r="F453"/>
          <cell r="G453"/>
          <cell r="H453"/>
          <cell r="I453"/>
          <cell r="J453" t="str">
            <v>National D</v>
          </cell>
          <cell r="K453" t="str">
            <v>Magalies Water</v>
          </cell>
          <cell r="L453" t="str">
            <v>Magalies Water Board</v>
          </cell>
          <cell r="M453" t="str">
            <v>2023/2024</v>
          </cell>
          <cell r="N453" t="str">
            <v>PFMA</v>
          </cell>
          <cell r="O453" t="str">
            <v>Yes</v>
          </cell>
        </row>
        <row r="454">
          <cell r="A454">
            <v>1061</v>
          </cell>
          <cell r="B454" t="str">
            <v>Financially unqualified with no findings on predetermined objectives or compliance with laws and regulations</v>
          </cell>
          <cell r="C454" t="str">
            <v>2024/05/31</v>
          </cell>
          <cell r="D454" t="str">
            <v>Unchanged</v>
          </cell>
          <cell r="E454" t="str">
            <v>Financially unqualified with no findings on predetermined objectives or compliance with laws and regulations</v>
          </cell>
          <cell r="F454"/>
          <cell r="G454"/>
          <cell r="H454" t="str">
            <v>2024/05/31</v>
          </cell>
          <cell r="I454" t="str">
            <v>2024/07/31</v>
          </cell>
          <cell r="J454" t="str">
            <v>National D</v>
          </cell>
          <cell r="K454" t="str">
            <v>Sentech</v>
          </cell>
          <cell r="L454" t="str">
            <v>Sentech Limited</v>
          </cell>
          <cell r="M454" t="str">
            <v>2023/2024</v>
          </cell>
          <cell r="N454" t="str">
            <v>PFMA</v>
          </cell>
          <cell r="O454" t="str">
            <v>No</v>
          </cell>
        </row>
        <row r="455">
          <cell r="A455">
            <v>523</v>
          </cell>
          <cell r="B455" t="str">
            <v>Financially unqualified with findings on predetermined objectives and/or compliance with laws and regulations</v>
          </cell>
          <cell r="C455" t="str">
            <v>2024/07/31</v>
          </cell>
          <cell r="D455" t="str">
            <v>Unchanged</v>
          </cell>
          <cell r="E455" t="str">
            <v>Financially unqualified with findings on predetermined objectives and/or compliance with laws and regulations</v>
          </cell>
          <cell r="F455"/>
          <cell r="G455"/>
          <cell r="H455" t="str">
            <v>2024/05/31</v>
          </cell>
          <cell r="I455" t="str">
            <v>2024/07/31</v>
          </cell>
          <cell r="J455" t="str">
            <v>National D</v>
          </cell>
          <cell r="K455" t="str">
            <v>Universal Service and Access Agency of South Africa</v>
          </cell>
          <cell r="L455" t="str">
            <v>Universal Service Agency (USAASA)</v>
          </cell>
          <cell r="M455" t="str">
            <v>2023/2024</v>
          </cell>
          <cell r="N455" t="str">
            <v>PFMA</v>
          </cell>
          <cell r="O455" t="str">
            <v>Yes</v>
          </cell>
        </row>
        <row r="456">
          <cell r="A456">
            <v>1470</v>
          </cell>
          <cell r="B456"/>
          <cell r="C456"/>
          <cell r="D456"/>
          <cell r="E456"/>
          <cell r="F456"/>
          <cell r="G456"/>
          <cell r="H456"/>
          <cell r="I456"/>
          <cell r="J456" t="str">
            <v>National D</v>
          </cell>
          <cell r="K456" t="str">
            <v>Rand Water Services</v>
          </cell>
          <cell r="L456" t="str">
            <v>Rand Water Services</v>
          </cell>
          <cell r="M456" t="str">
            <v>2023/2024</v>
          </cell>
          <cell r="N456" t="str">
            <v>PFMA</v>
          </cell>
          <cell r="O456" t="str">
            <v>Yes</v>
          </cell>
        </row>
        <row r="457">
          <cell r="A457">
            <v>52</v>
          </cell>
          <cell r="B457" t="str">
            <v>Financially unqualified with findings on predetermined objectives and/or compliance with laws and regulations</v>
          </cell>
          <cell r="C457" t="str">
            <v>2024/07/31</v>
          </cell>
          <cell r="D457" t="str">
            <v>Unchanged</v>
          </cell>
          <cell r="E457" t="str">
            <v>Financially unqualified with findings on predetermined objectives and/or compliance with laws and regulations</v>
          </cell>
          <cell r="F457"/>
          <cell r="G457"/>
          <cell r="H457" t="str">
            <v>2024/05/31</v>
          </cell>
          <cell r="I457" t="str">
            <v>2024/07/31</v>
          </cell>
          <cell r="J457" t="str">
            <v>National D</v>
          </cell>
          <cell r="K457" t="str">
            <v>Council for Medical Schemes</v>
          </cell>
          <cell r="L457" t="str">
            <v>Council for Medical Schemes</v>
          </cell>
          <cell r="M457" t="str">
            <v>2023/2024</v>
          </cell>
          <cell r="N457" t="str">
            <v>PFMA</v>
          </cell>
          <cell r="O457" t="str">
            <v>Yes</v>
          </cell>
        </row>
        <row r="458">
          <cell r="A458">
            <v>1427</v>
          </cell>
          <cell r="B458"/>
          <cell r="C458"/>
          <cell r="D458"/>
          <cell r="E458"/>
          <cell r="F458" t="str">
            <v>AFS outstanding</v>
          </cell>
          <cell r="G458"/>
          <cell r="H458"/>
          <cell r="I458"/>
          <cell r="J458" t="str">
            <v>National D</v>
          </cell>
          <cell r="K458" t="str">
            <v>Sapos Properties Cape Town</v>
          </cell>
          <cell r="L458" t="str">
            <v>Sapos Properties - Cape Town</v>
          </cell>
          <cell r="M458" t="str">
            <v>2023/2024</v>
          </cell>
          <cell r="N458" t="str">
            <v>PFMA</v>
          </cell>
          <cell r="O458" t="str">
            <v>Yes</v>
          </cell>
        </row>
        <row r="459">
          <cell r="A459">
            <v>213</v>
          </cell>
          <cell r="B459" t="str">
            <v>Financially unqualified with no findings on predetermined objectives or compliance with laws and regulations</v>
          </cell>
          <cell r="C459"/>
          <cell r="D459"/>
          <cell r="E459"/>
          <cell r="F459" t="str">
            <v>AFS outstanding</v>
          </cell>
          <cell r="G459"/>
          <cell r="H459" t="str">
            <v>2024/08/31</v>
          </cell>
          <cell r="I459"/>
          <cell r="J459" t="str">
            <v>National D</v>
          </cell>
          <cell r="K459" t="str">
            <v>King George V Silver Jubilee Fund for Tuberculosis</v>
          </cell>
          <cell r="L459" t="str">
            <v>King George V Fund</v>
          </cell>
          <cell r="M459" t="str">
            <v>2023/2024</v>
          </cell>
          <cell r="N459" t="str">
            <v>PFMA</v>
          </cell>
          <cell r="O459" t="str">
            <v>Yes</v>
          </cell>
        </row>
        <row r="460">
          <cell r="A460">
            <v>1551</v>
          </cell>
          <cell r="B460" t="str">
            <v>Financially unqualified with no findings on predetermined objectives or compliance with laws and regulations</v>
          </cell>
          <cell r="C460" t="str">
            <v>2024/07/31</v>
          </cell>
          <cell r="D460" t="str">
            <v>Improved</v>
          </cell>
          <cell r="E460" t="str">
            <v>Financially unqualified with no findings on predetermined objectives or compliance with laws and regulations</v>
          </cell>
          <cell r="F460"/>
          <cell r="G460"/>
          <cell r="H460" t="str">
            <v>2024/05/31</v>
          </cell>
          <cell r="I460" t="str">
            <v>2024/07/31</v>
          </cell>
          <cell r="J460" t="str">
            <v>National D</v>
          </cell>
          <cell r="K460" t="str">
            <v>Department of Communications and Digital Technologies</v>
          </cell>
          <cell r="L460" t="str">
            <v>Department of Communication and Digital Technologies</v>
          </cell>
          <cell r="M460" t="str">
            <v>2023/2024</v>
          </cell>
          <cell r="N460" t="str">
            <v>PFMA</v>
          </cell>
          <cell r="O460" t="str">
            <v>Yes</v>
          </cell>
        </row>
        <row r="461">
          <cell r="A461">
            <v>524</v>
          </cell>
          <cell r="B461" t="str">
            <v>Qualified</v>
          </cell>
          <cell r="C461" t="str">
            <v>2024/07/31</v>
          </cell>
          <cell r="D461" t="str">
            <v>Unchanged</v>
          </cell>
          <cell r="E461" t="str">
            <v>Qualified</v>
          </cell>
          <cell r="F461"/>
          <cell r="G461"/>
          <cell r="H461" t="str">
            <v>2024/05/31</v>
          </cell>
          <cell r="I461" t="str">
            <v>2024/07/31</v>
          </cell>
          <cell r="J461" t="str">
            <v>National D</v>
          </cell>
          <cell r="K461" t="str">
            <v>Universal Service and Access Fund</v>
          </cell>
          <cell r="L461" t="str">
            <v>Universal Service Fund (USAAF)</v>
          </cell>
          <cell r="M461" t="str">
            <v>2023/2024</v>
          </cell>
          <cell r="N461" t="str">
            <v>PFMA</v>
          </cell>
          <cell r="O461" t="str">
            <v>Yes</v>
          </cell>
        </row>
        <row r="462">
          <cell r="A462">
            <v>84</v>
          </cell>
          <cell r="B462" t="str">
            <v>Financially unqualified with findings on predetermined objectives and/or compliance with laws and regulations</v>
          </cell>
          <cell r="C462" t="str">
            <v>2024/07/31</v>
          </cell>
          <cell r="D462" t="str">
            <v>Unchanged</v>
          </cell>
          <cell r="E462" t="str">
            <v>Financially unqualified with findings on predetermined objectives and/or compliance with laws and regulations</v>
          </cell>
          <cell r="F462"/>
          <cell r="G462"/>
          <cell r="H462" t="str">
            <v>2024/05/31</v>
          </cell>
          <cell r="I462" t="str">
            <v>2024/07/30</v>
          </cell>
          <cell r="J462" t="str">
            <v>National D</v>
          </cell>
          <cell r="K462" t="str">
            <v>Department of Police</v>
          </cell>
          <cell r="L462" t="str">
            <v>Department of Police</v>
          </cell>
          <cell r="M462" t="str">
            <v>2023/2024</v>
          </cell>
          <cell r="N462" t="str">
            <v>PFMA</v>
          </cell>
          <cell r="O462" t="str">
            <v>Yes</v>
          </cell>
        </row>
        <row r="463">
          <cell r="A463">
            <v>439</v>
          </cell>
          <cell r="B463" t="str">
            <v>Financially unqualified with no findings on predetermined objectives or compliance with laws and regulations</v>
          </cell>
          <cell r="C463" t="str">
            <v>2024/07/31</v>
          </cell>
          <cell r="D463" t="str">
            <v>Unchanged</v>
          </cell>
          <cell r="E463" t="str">
            <v>Financially unqualified with findings on predetermined objectives and/or compliance with laws and regulations</v>
          </cell>
          <cell r="F463"/>
          <cell r="G463"/>
          <cell r="H463" t="str">
            <v>2024/05/31</v>
          </cell>
          <cell r="I463" t="str">
            <v>2024/07/31</v>
          </cell>
          <cell r="J463" t="str">
            <v>National D</v>
          </cell>
          <cell r="K463" t="str">
            <v>South African National Biodiversity Institute (SANBI)</v>
          </cell>
          <cell r="L463" t="str">
            <v>South African National Biodiversity Institute</v>
          </cell>
          <cell r="M463" t="str">
            <v>2023/2024</v>
          </cell>
          <cell r="N463" t="str">
            <v>PFMA</v>
          </cell>
          <cell r="O463" t="str">
            <v>Yes</v>
          </cell>
        </row>
        <row r="464">
          <cell r="A464">
            <v>533</v>
          </cell>
          <cell r="B464" t="str">
            <v>Financially unqualified with findings on predetermined objectives and/or compliance with laws and regulations</v>
          </cell>
          <cell r="C464" t="str">
            <v>2024/07/31</v>
          </cell>
          <cell r="D464" t="str">
            <v>Unchanged</v>
          </cell>
          <cell r="E464" t="str">
            <v>Financially unqualified with findings on predetermined objectives and/or compliance with laws and regulations</v>
          </cell>
          <cell r="F464"/>
          <cell r="G464"/>
          <cell r="H464" t="str">
            <v>2024/05/31</v>
          </cell>
          <cell r="I464" t="str">
            <v>2024/07/31</v>
          </cell>
          <cell r="J464" t="str">
            <v>National D</v>
          </cell>
          <cell r="K464" t="str">
            <v>Water Trading Entity</v>
          </cell>
          <cell r="L464" t="str">
            <v>Water Trading Entity</v>
          </cell>
          <cell r="M464" t="str">
            <v>2023/2024</v>
          </cell>
          <cell r="N464" t="str">
            <v>PFMA</v>
          </cell>
          <cell r="O464" t="str">
            <v>Yes</v>
          </cell>
        </row>
        <row r="465">
          <cell r="A465">
            <v>130</v>
          </cell>
          <cell r="B465"/>
          <cell r="C465"/>
          <cell r="D465" t="str">
            <v>Unchanged</v>
          </cell>
          <cell r="E465" t="str">
            <v>Financially unqualified with no findings on predetermined objectives or compliance with laws and regulations</v>
          </cell>
          <cell r="F465"/>
          <cell r="G465"/>
          <cell r="H465"/>
          <cell r="I465" t="str">
            <v>2024/07/31</v>
          </cell>
          <cell r="J465" t="str">
            <v>National D</v>
          </cell>
          <cell r="K465" t="str">
            <v>Erf 706 Rietfontein</v>
          </cell>
          <cell r="L465" t="str">
            <v>Erf 706 Rietfontein</v>
          </cell>
          <cell r="M465" t="str">
            <v>2023/2024</v>
          </cell>
          <cell r="N465" t="str">
            <v>PFMA</v>
          </cell>
          <cell r="O465" t="str">
            <v>Yes</v>
          </cell>
        </row>
        <row r="466">
          <cell r="A466">
            <v>1407</v>
          </cell>
          <cell r="B466" t="str">
            <v>Financially unqualified with no findings on predetermined objectives or compliance with laws and regulations</v>
          </cell>
          <cell r="C466" t="str">
            <v>2024/07/31</v>
          </cell>
          <cell r="D466" t="str">
            <v>Unchanged</v>
          </cell>
          <cell r="E466" t="str">
            <v>Financially unqualified with no findings on predetermined objectives or compliance with laws and regulations</v>
          </cell>
          <cell r="F466"/>
          <cell r="G466"/>
          <cell r="H466" t="str">
            <v>2024/05/31</v>
          </cell>
          <cell r="I466" t="str">
            <v>2024/07/30</v>
          </cell>
          <cell r="J466" t="str">
            <v>National D</v>
          </cell>
          <cell r="K466" t="str">
            <v>Civilian Secretariat for the Police Service</v>
          </cell>
          <cell r="L466" t="str">
            <v>Civilian Secretariat for Police</v>
          </cell>
          <cell r="M466" t="str">
            <v>2023/2024</v>
          </cell>
          <cell r="N466" t="str">
            <v>PFMA</v>
          </cell>
          <cell r="O466" t="str">
            <v>Yes</v>
          </cell>
        </row>
        <row r="467">
          <cell r="A467">
            <v>471</v>
          </cell>
          <cell r="B467" t="str">
            <v>Financially unqualified with findings on predetermined objectives and/or compliance with laws and regulations</v>
          </cell>
          <cell r="C467" t="str">
            <v>2024/07/31</v>
          </cell>
          <cell r="D467" t="str">
            <v>Unchanged</v>
          </cell>
          <cell r="E467" t="str">
            <v>Financially unqualified with findings on predetermined objectives and/or compliance with laws and regulations</v>
          </cell>
          <cell r="F467"/>
          <cell r="G467"/>
          <cell r="H467" t="str">
            <v>2024/05/31</v>
          </cell>
          <cell r="I467" t="str">
            <v>2024/07/31</v>
          </cell>
          <cell r="J467" t="str">
            <v>National D</v>
          </cell>
          <cell r="K467" t="str">
            <v>South African National Parks</v>
          </cell>
          <cell r="L467" t="str">
            <v>South African National Parks</v>
          </cell>
          <cell r="M467" t="str">
            <v>2023/2024</v>
          </cell>
          <cell r="N467" t="str">
            <v>PFMA</v>
          </cell>
          <cell r="O467" t="str">
            <v>Yes</v>
          </cell>
        </row>
        <row r="468">
          <cell r="A468">
            <v>449</v>
          </cell>
          <cell r="B468"/>
          <cell r="C468" t="str">
            <v>2024/07/31</v>
          </cell>
          <cell r="D468"/>
          <cell r="E468"/>
          <cell r="F468"/>
          <cell r="G468"/>
          <cell r="H468" t="str">
            <v>2024/05/31</v>
          </cell>
          <cell r="I468"/>
          <cell r="J468" t="str">
            <v>National D</v>
          </cell>
          <cell r="K468" t="str">
            <v>SAPS Secret Service Account</v>
          </cell>
          <cell r="L468" t="str">
            <v>SAPS Secret Service Account</v>
          </cell>
          <cell r="M468" t="str">
            <v>2023/2024</v>
          </cell>
          <cell r="N468" t="str">
            <v>PFMA</v>
          </cell>
          <cell r="O468" t="str">
            <v>Yes</v>
          </cell>
        </row>
        <row r="469">
          <cell r="A469">
            <v>1056</v>
          </cell>
          <cell r="B469" t="str">
            <v>Qualified</v>
          </cell>
          <cell r="C469" t="str">
            <v>2024/10/31</v>
          </cell>
          <cell r="D469"/>
          <cell r="E469"/>
          <cell r="F469" t="str">
            <v>AFS submitted late</v>
          </cell>
          <cell r="G469"/>
          <cell r="H469" t="str">
            <v>2024/05/31</v>
          </cell>
          <cell r="I469"/>
          <cell r="J469" t="str">
            <v>National D</v>
          </cell>
          <cell r="K469" t="str">
            <v>National Health Laboratory Service</v>
          </cell>
          <cell r="L469" t="str">
            <v>National Health Laboratory Service</v>
          </cell>
          <cell r="M469" t="str">
            <v>2023/2024</v>
          </cell>
          <cell r="N469" t="str">
            <v>PFMA</v>
          </cell>
          <cell r="O469" t="str">
            <v>No</v>
          </cell>
        </row>
        <row r="470">
          <cell r="A470">
            <v>1426</v>
          </cell>
          <cell r="B470"/>
          <cell r="C470"/>
          <cell r="D470"/>
          <cell r="E470"/>
          <cell r="F470" t="str">
            <v>AFS outstanding</v>
          </cell>
          <cell r="G470"/>
          <cell r="H470"/>
          <cell r="I470"/>
          <cell r="J470" t="str">
            <v>National D</v>
          </cell>
          <cell r="K470" t="str">
            <v>Sapos Properties Bloemfontein</v>
          </cell>
          <cell r="L470" t="str">
            <v>Sapos Properties - Bloemfontein</v>
          </cell>
          <cell r="M470" t="str">
            <v>2023/2024</v>
          </cell>
          <cell r="N470" t="str">
            <v>PFMA</v>
          </cell>
          <cell r="O470" t="str">
            <v>Yes</v>
          </cell>
        </row>
        <row r="471">
          <cell r="A471">
            <v>1429</v>
          </cell>
          <cell r="B471"/>
          <cell r="C471"/>
          <cell r="D471"/>
          <cell r="E471"/>
          <cell r="F471" t="str">
            <v>AFS outstanding</v>
          </cell>
          <cell r="G471"/>
          <cell r="H471"/>
          <cell r="I471"/>
          <cell r="J471" t="str">
            <v>National D</v>
          </cell>
          <cell r="K471" t="str">
            <v>Sapos Properties (Rossburgh)</v>
          </cell>
          <cell r="L471" t="str">
            <v>Sapos Properties - Rossburgh</v>
          </cell>
          <cell r="M471" t="str">
            <v>2023/2024</v>
          </cell>
          <cell r="N471" t="str">
            <v>PFMA</v>
          </cell>
          <cell r="O471" t="str">
            <v>Yes</v>
          </cell>
        </row>
        <row r="472">
          <cell r="A472">
            <v>1527</v>
          </cell>
          <cell r="B472" t="str">
            <v>Financially unqualified with findings on predetermined objectives and/or compliance with laws and regulations</v>
          </cell>
          <cell r="C472" t="str">
            <v>2024/07/31</v>
          </cell>
          <cell r="D472" t="str">
            <v>Improved</v>
          </cell>
          <cell r="E472" t="str">
            <v>Financially unqualified with no findings on predetermined objectives or compliance with laws and regulations</v>
          </cell>
          <cell r="F472"/>
          <cell r="G472"/>
          <cell r="H472" t="str">
            <v>2024/05/31</v>
          </cell>
          <cell r="I472"/>
          <cell r="J472" t="str">
            <v>National D</v>
          </cell>
          <cell r="K472" t="str">
            <v>South African Health Products Regulatory Authority</v>
          </cell>
          <cell r="L472" t="str">
            <v>South African Health Products Regulatory Authority (SAHPRA)</v>
          </cell>
          <cell r="M472" t="str">
            <v>2023/2024</v>
          </cell>
          <cell r="N472" t="str">
            <v>PFMA</v>
          </cell>
          <cell r="O472" t="str">
            <v>Yes</v>
          </cell>
        </row>
        <row r="473">
          <cell r="A473">
            <v>30</v>
          </cell>
          <cell r="B473" t="str">
            <v>Financially unqualified with findings on predetermined objectives and/or compliance with laws and regulations</v>
          </cell>
          <cell r="C473" t="str">
            <v>2024/07/31</v>
          </cell>
          <cell r="D473" t="str">
            <v>Regressed</v>
          </cell>
          <cell r="E473" t="str">
            <v>Financially unqualified with findings on predetermined objectives and/or compliance with laws and regulations</v>
          </cell>
          <cell r="F473"/>
          <cell r="G473"/>
          <cell r="H473" t="str">
            <v>2024/05/31</v>
          </cell>
          <cell r="I473" t="str">
            <v>2024/07/30</v>
          </cell>
          <cell r="J473" t="str">
            <v>National D</v>
          </cell>
          <cell r="K473" t="str">
            <v>Mines and Works Compensation Fund</v>
          </cell>
          <cell r="L473" t="str">
            <v>Mines and Works Compensation Fund</v>
          </cell>
          <cell r="M473" t="str">
            <v>2023/2024</v>
          </cell>
          <cell r="N473" t="str">
            <v>PFMA</v>
          </cell>
          <cell r="O473" t="str">
            <v>Yes</v>
          </cell>
        </row>
        <row r="474">
          <cell r="A474">
            <v>169</v>
          </cell>
          <cell r="B474" t="str">
            <v>Financially unqualified with no findings on predetermined objectives or compliance with laws and regulations</v>
          </cell>
          <cell r="C474" t="str">
            <v>2024/07/31</v>
          </cell>
          <cell r="D474" t="str">
            <v>Unchanged</v>
          </cell>
          <cell r="E474" t="str">
            <v>Financially unqualified with no findings on predetermined objectives or compliance with laws and regulations</v>
          </cell>
          <cell r="F474"/>
          <cell r="G474"/>
          <cell r="H474" t="str">
            <v>2024/05/31</v>
          </cell>
          <cell r="I474" t="str">
            <v>2024/07/31</v>
          </cell>
          <cell r="J474" t="str">
            <v>National D</v>
          </cell>
          <cell r="K474" t="str">
            <v>Government Communications and Information System</v>
          </cell>
          <cell r="L474" t="str">
            <v>Government Communication &amp; Information System</v>
          </cell>
          <cell r="M474" t="str">
            <v>2023/2024</v>
          </cell>
          <cell r="N474" t="str">
            <v>PFMA</v>
          </cell>
          <cell r="O474" t="str">
            <v>Yes</v>
          </cell>
        </row>
        <row r="475">
          <cell r="A475">
            <v>345</v>
          </cell>
          <cell r="B475" t="str">
            <v>Qualified</v>
          </cell>
          <cell r="C475" t="str">
            <v>2024/07/31</v>
          </cell>
          <cell r="D475" t="str">
            <v>Regressed</v>
          </cell>
          <cell r="E475" t="str">
            <v>Qualified</v>
          </cell>
          <cell r="F475"/>
          <cell r="G475"/>
          <cell r="H475" t="str">
            <v>2024/07/31</v>
          </cell>
          <cell r="I475" t="str">
            <v>2024/07/31</v>
          </cell>
          <cell r="J475" t="str">
            <v>National D</v>
          </cell>
          <cell r="K475" t="str">
            <v>Private Security Industry Regulatory Authority</v>
          </cell>
          <cell r="L475" t="str">
            <v>Private Security Industry Regulatory Authority</v>
          </cell>
          <cell r="M475" t="str">
            <v>2023/2024</v>
          </cell>
          <cell r="N475" t="str">
            <v>PFMA</v>
          </cell>
          <cell r="O475" t="str">
            <v>Yes</v>
          </cell>
        </row>
        <row r="476">
          <cell r="A476">
            <v>1508</v>
          </cell>
          <cell r="B476" t="str">
            <v>Disclaimer</v>
          </cell>
          <cell r="C476">
            <v>45633</v>
          </cell>
          <cell r="D476"/>
          <cell r="E476"/>
          <cell r="F476" t="str">
            <v>AFS submitted late</v>
          </cell>
          <cell r="G476"/>
          <cell r="H476" t="str">
            <v>2024/09/30</v>
          </cell>
          <cell r="I476"/>
          <cell r="J476" t="str">
            <v>National D</v>
          </cell>
          <cell r="K476" t="str">
            <v>Postbank</v>
          </cell>
          <cell r="L476" t="str">
            <v>Postbank SOC Limited</v>
          </cell>
          <cell r="M476" t="str">
            <v>2023/2024</v>
          </cell>
          <cell r="N476" t="str">
            <v>PFMA</v>
          </cell>
          <cell r="O476" t="str">
            <v>Yes</v>
          </cell>
        </row>
        <row r="477">
          <cell r="A477">
            <v>476</v>
          </cell>
          <cell r="B477" t="str">
            <v>Financially unqualified with no findings on predetermined objectives or compliance with laws and regulations</v>
          </cell>
          <cell r="C477" t="str">
            <v>2024/07/31</v>
          </cell>
          <cell r="D477" t="str">
            <v>Unchanged</v>
          </cell>
          <cell r="E477" t="str">
            <v>Financially unqualified with no findings on predetermined objectives or compliance with laws and regulations</v>
          </cell>
          <cell r="F477"/>
          <cell r="G477"/>
          <cell r="H477" t="str">
            <v>2024/05/31</v>
          </cell>
          <cell r="I477" t="str">
            <v>2024/07/31</v>
          </cell>
          <cell r="J477" t="str">
            <v>National D</v>
          </cell>
          <cell r="K477" t="str">
            <v>South African Weather Services</v>
          </cell>
          <cell r="L477" t="str">
            <v>South African Weather Service</v>
          </cell>
          <cell r="M477" t="str">
            <v>2023/2024</v>
          </cell>
          <cell r="N477" t="str">
            <v>PFMA</v>
          </cell>
          <cell r="O477" t="str">
            <v>Yes</v>
          </cell>
        </row>
        <row r="478">
          <cell r="A478">
            <v>90</v>
          </cell>
          <cell r="B478" t="str">
            <v>Financially unqualified with findings on predetermined objectives and/or compliance with laws and regulations</v>
          </cell>
          <cell r="C478" t="str">
            <v>2024/07/31</v>
          </cell>
          <cell r="D478" t="str">
            <v>Unchanged</v>
          </cell>
          <cell r="E478" t="str">
            <v>Financially unqualified with findings on predetermined objectives and/or compliance with laws and regulations</v>
          </cell>
          <cell r="F478"/>
          <cell r="G478"/>
          <cell r="H478" t="str">
            <v>2024/05/31</v>
          </cell>
          <cell r="I478" t="str">
            <v>2024/07/31</v>
          </cell>
          <cell r="J478" t="str">
            <v>National D</v>
          </cell>
          <cell r="K478" t="str">
            <v>Department of Water and Sanitation</v>
          </cell>
          <cell r="L478" t="str">
            <v>Department of Water and Sanitation</v>
          </cell>
          <cell r="M478" t="str">
            <v>2023/2024</v>
          </cell>
          <cell r="N478" t="str">
            <v>PFMA</v>
          </cell>
          <cell r="O478" t="str">
            <v>Yes</v>
          </cell>
        </row>
        <row r="479">
          <cell r="A479">
            <v>1063</v>
          </cell>
          <cell r="B479" t="str">
            <v>Disclaimer</v>
          </cell>
          <cell r="C479">
            <v>45688</v>
          </cell>
          <cell r="D479"/>
          <cell r="E479"/>
          <cell r="F479" t="str">
            <v>AFS submitted late</v>
          </cell>
          <cell r="G479"/>
          <cell r="H479" t="str">
            <v>2024/11/01</v>
          </cell>
          <cell r="I479">
            <v>45579</v>
          </cell>
          <cell r="J479" t="str">
            <v>National D</v>
          </cell>
          <cell r="K479" t="str">
            <v>South African Post Office</v>
          </cell>
          <cell r="L479" t="str">
            <v>South African Post Office Limited</v>
          </cell>
          <cell r="M479" t="str">
            <v>2023/2024</v>
          </cell>
          <cell r="N479" t="str">
            <v>PFMA</v>
          </cell>
          <cell r="O479" t="str">
            <v>Yes</v>
          </cell>
        </row>
        <row r="480">
          <cell r="A480">
            <v>1225</v>
          </cell>
          <cell r="B480" t="str">
            <v>Financially unqualified with findings on predetermined objectives and/or compliance with laws and regulations</v>
          </cell>
          <cell r="C480" t="str">
            <v>2024/07/31</v>
          </cell>
          <cell r="D480" t="str">
            <v>Unchanged</v>
          </cell>
          <cell r="E480" t="str">
            <v>Financially unqualified with findings on predetermined objectives and/or compliance with laws and regulations</v>
          </cell>
          <cell r="F480"/>
          <cell r="G480"/>
          <cell r="H480" t="str">
            <v>2024/05/31</v>
          </cell>
          <cell r="I480" t="str">
            <v>2024/08/01</v>
          </cell>
          <cell r="J480" t="str">
            <v>National D</v>
          </cell>
          <cell r="K480" t="str">
            <v>Department of Forestry, Fisheries and the Environment</v>
          </cell>
          <cell r="L480" t="str">
            <v>Department of Forestry, Fisheries and the Environment</v>
          </cell>
          <cell r="M480" t="str">
            <v>2023/2024</v>
          </cell>
          <cell r="N480" t="str">
            <v>PFMA</v>
          </cell>
          <cell r="O480" t="str">
            <v>Yes</v>
          </cell>
        </row>
        <row r="481">
          <cell r="A481">
            <v>532</v>
          </cell>
          <cell r="B481"/>
          <cell r="C481"/>
          <cell r="D481" t="str">
            <v>Regressed</v>
          </cell>
          <cell r="E481" t="str">
            <v>Financially unqualified with findings on predetermined objectives and/or compliance with laws and regulations</v>
          </cell>
          <cell r="F481"/>
          <cell r="G481"/>
          <cell r="H481"/>
          <cell r="I481" t="str">
            <v>2024/07/31</v>
          </cell>
          <cell r="J481" t="str">
            <v>National D</v>
          </cell>
          <cell r="K481" t="str">
            <v>Water Research Commission</v>
          </cell>
          <cell r="L481" t="str">
            <v>Water Research Commission</v>
          </cell>
          <cell r="M481" t="str">
            <v>2023/2024</v>
          </cell>
          <cell r="N481" t="str">
            <v>PFMA</v>
          </cell>
          <cell r="O481" t="str">
            <v>Yes</v>
          </cell>
        </row>
        <row r="482">
          <cell r="A482">
            <v>1208</v>
          </cell>
          <cell r="B482"/>
          <cell r="C482" t="str">
            <v>2024/07/31</v>
          </cell>
          <cell r="D482"/>
          <cell r="E482"/>
          <cell r="F482"/>
          <cell r="G482"/>
          <cell r="H482" t="str">
            <v>2024/05/31</v>
          </cell>
          <cell r="I482"/>
          <cell r="J482" t="str">
            <v>National D</v>
          </cell>
          <cell r="K482" t="str">
            <v>State Security Agency</v>
          </cell>
          <cell r="L482" t="str">
            <v>State Security Agency (SSA)</v>
          </cell>
          <cell r="M482" t="str">
            <v>2023/2024</v>
          </cell>
          <cell r="N482" t="str">
            <v>PFMA</v>
          </cell>
          <cell r="O482" t="str">
            <v>Yes</v>
          </cell>
        </row>
        <row r="483">
          <cell r="A483">
            <v>1430</v>
          </cell>
          <cell r="B483"/>
          <cell r="C483"/>
          <cell r="D483"/>
          <cell r="E483"/>
          <cell r="F483" t="str">
            <v>AFS outstanding</v>
          </cell>
          <cell r="G483"/>
          <cell r="H483"/>
          <cell r="I483"/>
          <cell r="J483" t="str">
            <v>National D</v>
          </cell>
          <cell r="K483" t="str">
            <v>Sapos Properties Port Elizabeth</v>
          </cell>
          <cell r="L483" t="str">
            <v>Sapos Properties - Port Elizabeth</v>
          </cell>
          <cell r="M483" t="str">
            <v>2023/2024</v>
          </cell>
          <cell r="N483" t="str">
            <v>PFMA</v>
          </cell>
          <cell r="O483" t="str">
            <v>Yes</v>
          </cell>
        </row>
        <row r="484">
          <cell r="A484">
            <v>197</v>
          </cell>
          <cell r="B484" t="str">
            <v>Financially unqualified with no findings on predetermined objectives or compliance with laws and regulations</v>
          </cell>
          <cell r="C484" t="str">
            <v>2024/07/30</v>
          </cell>
          <cell r="D484" t="str">
            <v>Unchanged</v>
          </cell>
          <cell r="E484" t="str">
            <v>Financially unqualified with no findings on predetermined objectives or compliance with laws and regulations</v>
          </cell>
          <cell r="F484"/>
          <cell r="G484"/>
          <cell r="H484" t="str">
            <v>2024/05/31</v>
          </cell>
          <cell r="I484"/>
          <cell r="J484" t="str">
            <v>National D</v>
          </cell>
          <cell r="K484" t="str">
            <v>Independent Police Investigative Directorate</v>
          </cell>
          <cell r="L484" t="str">
            <v>Independent Police Investigative Directorate</v>
          </cell>
          <cell r="M484" t="str">
            <v>2023/2024</v>
          </cell>
          <cell r="N484" t="str">
            <v>PFMA</v>
          </cell>
          <cell r="O484" t="str">
            <v>Yes</v>
          </cell>
        </row>
        <row r="485">
          <cell r="A485">
            <v>1053</v>
          </cell>
          <cell r="B485"/>
          <cell r="C485"/>
          <cell r="D485"/>
          <cell r="E485"/>
          <cell r="F485"/>
          <cell r="G485"/>
          <cell r="H485"/>
          <cell r="I485"/>
          <cell r="J485" t="str">
            <v>National D</v>
          </cell>
          <cell r="K485" t="str">
            <v>Lepelle Northern Water</v>
          </cell>
          <cell r="L485" t="str">
            <v>Lepelle Northern Water Board</v>
          </cell>
          <cell r="M485" t="str">
            <v>2023/2024</v>
          </cell>
          <cell r="N485" t="str">
            <v>PFMA</v>
          </cell>
          <cell r="O485" t="str">
            <v>Yes</v>
          </cell>
        </row>
        <row r="486">
          <cell r="A486">
            <v>1059</v>
          </cell>
          <cell r="B486"/>
          <cell r="C486"/>
          <cell r="D486"/>
          <cell r="E486"/>
          <cell r="F486"/>
          <cell r="G486"/>
          <cell r="H486"/>
          <cell r="I486"/>
          <cell r="J486" t="str">
            <v>National D</v>
          </cell>
          <cell r="K486" t="str">
            <v>Rand Water</v>
          </cell>
          <cell r="L486" t="str">
            <v>Rand Water Board</v>
          </cell>
          <cell r="M486" t="str">
            <v>2023/2024</v>
          </cell>
          <cell r="N486" t="str">
            <v>PFMA</v>
          </cell>
          <cell r="O486" t="str">
            <v>Yes</v>
          </cell>
        </row>
        <row r="487">
          <cell r="A487">
            <v>1064</v>
          </cell>
          <cell r="B487"/>
          <cell r="C487"/>
          <cell r="D487"/>
          <cell r="E487"/>
          <cell r="F487"/>
          <cell r="G487"/>
          <cell r="H487"/>
          <cell r="I487"/>
          <cell r="J487" t="str">
            <v>National D</v>
          </cell>
          <cell r="K487" t="str">
            <v>Telkom</v>
          </cell>
          <cell r="L487" t="str">
            <v>Telkom Limited</v>
          </cell>
          <cell r="M487" t="str">
            <v>2023/2024</v>
          </cell>
          <cell r="N487" t="str">
            <v>PFMA</v>
          </cell>
          <cell r="O487" t="str">
            <v>No</v>
          </cell>
        </row>
        <row r="488">
          <cell r="A488">
            <v>1112</v>
          </cell>
          <cell r="B488"/>
          <cell r="C488" t="str">
            <v>2024/12/15</v>
          </cell>
          <cell r="D488"/>
          <cell r="E488"/>
          <cell r="F488" t="str">
            <v>AFS submitted late</v>
          </cell>
          <cell r="G488"/>
          <cell r="H488">
            <v>45552</v>
          </cell>
          <cell r="I488"/>
          <cell r="J488" t="str">
            <v>National E</v>
          </cell>
          <cell r="K488" t="str">
            <v xml:space="preserve">Air Chefs </v>
          </cell>
          <cell r="L488" t="str">
            <v>Air Chefs SOC Limited</v>
          </cell>
          <cell r="M488" t="str">
            <v>2023/2024</v>
          </cell>
          <cell r="N488" t="str">
            <v>PFMA</v>
          </cell>
          <cell r="O488" t="str">
            <v>Yes</v>
          </cell>
        </row>
        <row r="489">
          <cell r="A489">
            <v>1530</v>
          </cell>
          <cell r="B489"/>
          <cell r="C489"/>
          <cell r="D489"/>
          <cell r="E489"/>
          <cell r="F489" t="str">
            <v>AFS outstanding</v>
          </cell>
          <cell r="G489"/>
          <cell r="H489" t="str">
            <v>2024/05/31</v>
          </cell>
          <cell r="I489"/>
          <cell r="J489" t="str">
            <v>National E</v>
          </cell>
          <cell r="K489" t="str">
            <v>Air Chefs International</v>
          </cell>
          <cell r="L489" t="str">
            <v>Air Chefs International SOC Limited</v>
          </cell>
          <cell r="M489" t="str">
            <v>2023/2024</v>
          </cell>
          <cell r="N489" t="str">
            <v>PFMA</v>
          </cell>
          <cell r="O489" t="str">
            <v>Yes</v>
          </cell>
        </row>
        <row r="490">
          <cell r="A490">
            <v>199</v>
          </cell>
          <cell r="B490" t="str">
            <v>Financially unqualified with no findings on predetermined objectives or compliance with laws and regulations</v>
          </cell>
          <cell r="C490" t="str">
            <v>2024/07/31</v>
          </cell>
          <cell r="D490" t="str">
            <v>Unchanged</v>
          </cell>
          <cell r="E490" t="str">
            <v>Financially unqualified with no findings on predetermined objectives or compliance with laws and regulations</v>
          </cell>
          <cell r="F490"/>
          <cell r="G490"/>
          <cell r="H490" t="str">
            <v>2024/05/31</v>
          </cell>
          <cell r="I490"/>
          <cell r="J490" t="str">
            <v>National E</v>
          </cell>
          <cell r="K490" t="str">
            <v>Electoral Commission</v>
          </cell>
          <cell r="L490" t="str">
            <v>Independent Electoral Commission</v>
          </cell>
          <cell r="M490" t="str">
            <v>2023/2024</v>
          </cell>
          <cell r="N490" t="str">
            <v>PFMA</v>
          </cell>
          <cell r="O490" t="str">
            <v>Yes</v>
          </cell>
        </row>
        <row r="491">
          <cell r="A491">
            <v>284</v>
          </cell>
          <cell r="B491" t="str">
            <v>Financially unqualified with no findings on predetermined objectives or compliance with laws and regulations</v>
          </cell>
          <cell r="C491" t="str">
            <v>2024/07/31</v>
          </cell>
          <cell r="D491" t="str">
            <v>Unchanged</v>
          </cell>
          <cell r="E491" t="str">
            <v>Financially unqualified with no findings on predetermined objectives or compliance with laws and regulations</v>
          </cell>
          <cell r="F491"/>
          <cell r="G491"/>
          <cell r="H491" t="str">
            <v>2024/05/31</v>
          </cell>
          <cell r="I491" t="str">
            <v>2024/07/31</v>
          </cell>
          <cell r="J491" t="str">
            <v>National E</v>
          </cell>
          <cell r="K491" t="str">
            <v>National Nuclear Regulator</v>
          </cell>
          <cell r="L491" t="str">
            <v>National Nuclear Regulator (NNR)</v>
          </cell>
          <cell r="M491" t="str">
            <v>2023/2024</v>
          </cell>
          <cell r="N491" t="str">
            <v>PFMA</v>
          </cell>
          <cell r="O491" t="str">
            <v>Yes</v>
          </cell>
        </row>
        <row r="492">
          <cell r="A492">
            <v>1123</v>
          </cell>
          <cell r="B492" t="str">
            <v>Financially unqualified with findings on predetermined objectives and/or compliance with laws and regulations</v>
          </cell>
          <cell r="C492" t="str">
            <v>2024/07/30</v>
          </cell>
          <cell r="D492" t="str">
            <v>Unchanged</v>
          </cell>
          <cell r="E492" t="str">
            <v>Financially unqualified with findings on predetermined objectives and/or compliance with laws and regulations</v>
          </cell>
          <cell r="F492" t="str">
            <v>Auditee delays - Disagreement on technical/legal matters</v>
          </cell>
          <cell r="G492"/>
          <cell r="H492" t="str">
            <v>2024/05/30</v>
          </cell>
          <cell r="I492">
            <v>45535</v>
          </cell>
          <cell r="J492" t="str">
            <v>National E</v>
          </cell>
          <cell r="K492" t="str">
            <v>Transnet</v>
          </cell>
          <cell r="L492" t="str">
            <v>Transnet SOC Limited</v>
          </cell>
          <cell r="M492" t="str">
            <v>2023/2024</v>
          </cell>
          <cell r="N492" t="str">
            <v>PFMA</v>
          </cell>
          <cell r="O492" t="str">
            <v>Yes</v>
          </cell>
        </row>
        <row r="493">
          <cell r="A493">
            <v>74</v>
          </cell>
          <cell r="B493" t="str">
            <v>Qualified</v>
          </cell>
          <cell r="C493">
            <v>45565</v>
          </cell>
          <cell r="D493"/>
          <cell r="E493"/>
          <cell r="F493" t="str">
            <v>Auditee delays - Disagreement on technical/legal matters</v>
          </cell>
          <cell r="G493"/>
          <cell r="H493" t="str">
            <v>2024/05/31</v>
          </cell>
          <cell r="I493"/>
          <cell r="J493" t="str">
            <v>National E</v>
          </cell>
          <cell r="K493" t="str">
            <v>Department of Home Affairs</v>
          </cell>
          <cell r="L493" t="str">
            <v>Department of Home Affairs</v>
          </cell>
          <cell r="M493" t="str">
            <v>2023/2024</v>
          </cell>
          <cell r="N493" t="str">
            <v>PFMA</v>
          </cell>
          <cell r="O493" t="str">
            <v>Yes</v>
          </cell>
        </row>
        <row r="494">
          <cell r="A494">
            <v>171</v>
          </cell>
          <cell r="B494" t="str">
            <v>Disclaimer</v>
          </cell>
          <cell r="C494" t="str">
            <v>2024/07/31</v>
          </cell>
          <cell r="D494" t="str">
            <v>Improved</v>
          </cell>
          <cell r="E494" t="str">
            <v>Qualified</v>
          </cell>
          <cell r="F494"/>
          <cell r="G494"/>
          <cell r="H494" t="str">
            <v>2024/05/31</v>
          </cell>
          <cell r="I494" t="str">
            <v>2024/07/31</v>
          </cell>
          <cell r="J494" t="str">
            <v>National E</v>
          </cell>
          <cell r="K494" t="str">
            <v>Government Printing Works</v>
          </cell>
          <cell r="L494" t="str">
            <v>Government Printing Works</v>
          </cell>
          <cell r="M494" t="str">
            <v>2023/2024</v>
          </cell>
          <cell r="N494" t="str">
            <v>PFMA</v>
          </cell>
          <cell r="O494" t="str">
            <v>Yes</v>
          </cell>
        </row>
        <row r="495">
          <cell r="A495">
            <v>1163</v>
          </cell>
          <cell r="B495" t="str">
            <v>Financially unqualified with no findings on predetermined objectives or compliance with laws and regulations</v>
          </cell>
          <cell r="C495" t="str">
            <v>2024/07/31</v>
          </cell>
          <cell r="D495" t="str">
            <v>Unchanged</v>
          </cell>
          <cell r="E495" t="str">
            <v>Financially unqualified with no findings on predetermined objectives or compliance with laws and regulations</v>
          </cell>
          <cell r="F495"/>
          <cell r="G495"/>
          <cell r="H495" t="str">
            <v>2024/05/31</v>
          </cell>
          <cell r="I495" t="str">
            <v>2024/07/31</v>
          </cell>
          <cell r="J495" t="str">
            <v>National E</v>
          </cell>
          <cell r="K495" t="str">
            <v>Kamhlabane Timber</v>
          </cell>
          <cell r="L495" t="str">
            <v>Kamhlabane Timber SOC Limited</v>
          </cell>
          <cell r="M495" t="str">
            <v>2023/2024</v>
          </cell>
          <cell r="N495" t="str">
            <v>PFMA</v>
          </cell>
          <cell r="O495" t="str">
            <v>Yes</v>
          </cell>
        </row>
        <row r="496">
          <cell r="A496">
            <v>1026</v>
          </cell>
          <cell r="B496" t="str">
            <v>Financially unqualified with no findings on predetermined objectives or compliance with laws and regulations</v>
          </cell>
          <cell r="C496" t="str">
            <v>2024/07/31</v>
          </cell>
          <cell r="D496" t="str">
            <v>Unchanged</v>
          </cell>
          <cell r="E496" t="str">
            <v>Financially unqualified with no findings on predetermined objectives or compliance with laws and regulations</v>
          </cell>
          <cell r="F496"/>
          <cell r="G496"/>
          <cell r="H496" t="str">
            <v>2024/05/31</v>
          </cell>
          <cell r="I496"/>
          <cell r="J496" t="str">
            <v>National E</v>
          </cell>
          <cell r="K496" t="str">
            <v>National School of Government Trading Entity</v>
          </cell>
          <cell r="L496" t="str">
            <v>National School of Government Trading Entity</v>
          </cell>
          <cell r="M496" t="str">
            <v>2023/2024</v>
          </cell>
          <cell r="N496" t="str">
            <v>PFMA</v>
          </cell>
          <cell r="O496" t="str">
            <v>Yes</v>
          </cell>
        </row>
        <row r="497">
          <cell r="A497">
            <v>1130</v>
          </cell>
          <cell r="B497" t="str">
            <v>Adverse</v>
          </cell>
          <cell r="C497" t="str">
            <v>2024/11/30</v>
          </cell>
          <cell r="D497"/>
          <cell r="E497"/>
          <cell r="F497" t="str">
            <v>AFS outstanding</v>
          </cell>
          <cell r="G497"/>
          <cell r="H497" t="str">
            <v>2024/09/30</v>
          </cell>
          <cell r="I497"/>
          <cell r="J497" t="str">
            <v>National E</v>
          </cell>
          <cell r="K497" t="str">
            <v>Densecure</v>
          </cell>
          <cell r="L497" t="str">
            <v>Densecure (Pty) Ltd</v>
          </cell>
          <cell r="M497" t="str">
            <v>2023/2024</v>
          </cell>
          <cell r="N497" t="str">
            <v>PFMA</v>
          </cell>
          <cell r="O497" t="str">
            <v>Yes</v>
          </cell>
        </row>
        <row r="498">
          <cell r="A498">
            <v>1105</v>
          </cell>
          <cell r="B498" t="str">
            <v>Financially unqualified with findings on predetermined objectives and/or compliance with laws and regulations</v>
          </cell>
          <cell r="C498" t="str">
            <v>2024/08/31</v>
          </cell>
          <cell r="D498"/>
          <cell r="E498"/>
          <cell r="F498" t="str">
            <v>Audit delays - Addressing audit quality matters</v>
          </cell>
          <cell r="G498"/>
          <cell r="H498" t="str">
            <v>2024/05/31</v>
          </cell>
          <cell r="I498"/>
          <cell r="J498" t="str">
            <v>National E</v>
          </cell>
          <cell r="K498" t="str">
            <v>Rotek Industries</v>
          </cell>
          <cell r="L498" t="str">
            <v>Rotek Industries (Pty) Ltd</v>
          </cell>
          <cell r="M498" t="str">
            <v>2023/2024</v>
          </cell>
          <cell r="N498" t="str">
            <v>PFMA</v>
          </cell>
          <cell r="O498" t="str">
            <v>No</v>
          </cell>
        </row>
        <row r="499">
          <cell r="A499">
            <v>1113</v>
          </cell>
          <cell r="B499"/>
          <cell r="C499"/>
          <cell r="D499"/>
          <cell r="E499"/>
          <cell r="F499" t="str">
            <v>AFS outstanding</v>
          </cell>
          <cell r="G499"/>
          <cell r="H499" t="str">
            <v>2024/05/31</v>
          </cell>
          <cell r="I499"/>
          <cell r="J499" t="str">
            <v>National E</v>
          </cell>
          <cell r="K499" t="str">
            <v>South African Travel Centre</v>
          </cell>
          <cell r="L499" t="str">
            <v>SAA City Centre SOC Limited</v>
          </cell>
          <cell r="M499" t="str">
            <v>2023/2024</v>
          </cell>
          <cell r="N499" t="str">
            <v>PFMA</v>
          </cell>
          <cell r="O499" t="str">
            <v>Yes</v>
          </cell>
        </row>
        <row r="500">
          <cell r="A500">
            <v>403</v>
          </cell>
          <cell r="B500" t="str">
            <v>Financially unqualified with no findings on predetermined objectives or compliance with laws and regulations</v>
          </cell>
          <cell r="C500" t="str">
            <v>2024/07/31</v>
          </cell>
          <cell r="D500" t="str">
            <v>Unchanged</v>
          </cell>
          <cell r="E500" t="str">
            <v>Financially unqualified with no findings on predetermined objectives or compliance with laws and regulations</v>
          </cell>
          <cell r="F500"/>
          <cell r="G500"/>
          <cell r="H500" t="str">
            <v>2024/05/31</v>
          </cell>
          <cell r="I500"/>
          <cell r="J500" t="str">
            <v>National E</v>
          </cell>
          <cell r="K500" t="str">
            <v>National School of Government</v>
          </cell>
          <cell r="L500" t="str">
            <v>National School of Government</v>
          </cell>
          <cell r="M500" t="str">
            <v>2023/2024</v>
          </cell>
          <cell r="N500" t="str">
            <v>PFMA</v>
          </cell>
          <cell r="O500" t="str">
            <v>Yes</v>
          </cell>
        </row>
        <row r="501">
          <cell r="A501">
            <v>1095</v>
          </cell>
          <cell r="B501" t="str">
            <v>Financially unqualified with findings on predetermined objectives and/or compliance with laws and regulations</v>
          </cell>
          <cell r="C501" t="str">
            <v>2024/08/31</v>
          </cell>
          <cell r="D501"/>
          <cell r="E501"/>
          <cell r="F501" t="str">
            <v>Other</v>
          </cell>
          <cell r="G501" t="str">
            <v>Consolidation into group delayed</v>
          </cell>
          <cell r="H501" t="str">
            <v>2024/05/31</v>
          </cell>
          <cell r="I501"/>
          <cell r="J501" t="str">
            <v>National E</v>
          </cell>
          <cell r="K501" t="str">
            <v>Eskom Finance Company</v>
          </cell>
          <cell r="L501" t="str">
            <v>Eskom Finance Company (Pty) Ltd</v>
          </cell>
          <cell r="M501" t="str">
            <v>2023/2024</v>
          </cell>
          <cell r="N501" t="str">
            <v>PFMA</v>
          </cell>
          <cell r="O501" t="str">
            <v>No</v>
          </cell>
        </row>
        <row r="502">
          <cell r="A502">
            <v>1456</v>
          </cell>
          <cell r="B502" t="str">
            <v>Financially unqualified with no findings on predetermined objectives or compliance with laws and regulations</v>
          </cell>
          <cell r="C502" t="str">
            <v>2024/07/31</v>
          </cell>
          <cell r="D502" t="str">
            <v>Unchanged</v>
          </cell>
          <cell r="E502" t="str">
            <v>Financially unqualified with no findings on predetermined objectives or compliance with laws and regulations</v>
          </cell>
          <cell r="F502"/>
          <cell r="G502"/>
          <cell r="H502" t="str">
            <v>2024/05/31</v>
          </cell>
          <cell r="I502" t="str">
            <v>2024/07/31</v>
          </cell>
          <cell r="J502" t="str">
            <v>National E</v>
          </cell>
          <cell r="K502" t="str">
            <v>Centre for Public Service Innovation</v>
          </cell>
          <cell r="L502" t="str">
            <v>Centre for Public Service Innovation (CPSI)</v>
          </cell>
          <cell r="M502" t="str">
            <v>2023/2024</v>
          </cell>
          <cell r="N502" t="str">
            <v>PFMA</v>
          </cell>
          <cell r="O502" t="str">
            <v>Yes</v>
          </cell>
        </row>
        <row r="503">
          <cell r="A503">
            <v>81</v>
          </cell>
          <cell r="B503" t="str">
            <v>Financially unqualified with findings on predetermined objectives and/or compliance with laws and regulations</v>
          </cell>
          <cell r="C503" t="str">
            <v>2024/07/31</v>
          </cell>
          <cell r="D503" t="str">
            <v>Unchanged</v>
          </cell>
          <cell r="E503" t="str">
            <v>Financially unqualified with findings on predetermined objectives and/or compliance with laws and regulations</v>
          </cell>
          <cell r="F503"/>
          <cell r="G503"/>
          <cell r="H503" t="str">
            <v>2024/05/31</v>
          </cell>
          <cell r="I503" t="str">
            <v>2024/07/31</v>
          </cell>
          <cell r="J503" t="str">
            <v>National E</v>
          </cell>
          <cell r="K503" t="str">
            <v>Department of Public Enterprises</v>
          </cell>
          <cell r="L503" t="str">
            <v>Department of Public Enterprises</v>
          </cell>
          <cell r="M503" t="str">
            <v>2023/2024</v>
          </cell>
          <cell r="N503" t="str">
            <v>PFMA</v>
          </cell>
          <cell r="O503" t="str">
            <v>Yes</v>
          </cell>
        </row>
        <row r="504">
          <cell r="A504">
            <v>1502</v>
          </cell>
          <cell r="B504" t="str">
            <v>Disclaimer</v>
          </cell>
          <cell r="C504" t="str">
            <v>2025/02/28</v>
          </cell>
          <cell r="D504"/>
          <cell r="E504"/>
          <cell r="F504" t="str">
            <v>AFS outstanding</v>
          </cell>
          <cell r="G504"/>
          <cell r="H504">
            <v>45626</v>
          </cell>
          <cell r="I504"/>
          <cell r="J504" t="str">
            <v>National E</v>
          </cell>
          <cell r="K504" t="str">
            <v>Denel Vehicles Systems</v>
          </cell>
          <cell r="L504" t="str">
            <v>Denel Vehicles Systems SOC Limited</v>
          </cell>
          <cell r="M504" t="str">
            <v>2023/2024</v>
          </cell>
          <cell r="N504" t="str">
            <v>PFMA</v>
          </cell>
          <cell r="O504" t="str">
            <v>Yes</v>
          </cell>
        </row>
        <row r="505">
          <cell r="A505">
            <v>1122</v>
          </cell>
          <cell r="B505" t="str">
            <v>Financially unqualified with findings on predetermined objectives and/or compliance with laws and regulations</v>
          </cell>
          <cell r="C505">
            <v>45575</v>
          </cell>
          <cell r="D505"/>
          <cell r="E505"/>
          <cell r="F505" t="str">
            <v>Auditee delays - Disagreement on technical/legal matters</v>
          </cell>
          <cell r="G505" t="str">
            <v>There was a late sign-off of the audit report for IFLOMA (Subsidiary on Mozambique) which resulted in late submission of consolidated annual financial statements.</v>
          </cell>
          <cell r="H505" t="str">
            <v>2024/05/31</v>
          </cell>
          <cell r="I505"/>
          <cell r="J505" t="str">
            <v>National E</v>
          </cell>
          <cell r="K505" t="str">
            <v>South African Forestry Company</v>
          </cell>
          <cell r="L505" t="str">
            <v>South African Forestry Company SOC Limited</v>
          </cell>
          <cell r="M505" t="str">
            <v>2023/2024</v>
          </cell>
          <cell r="N505" t="str">
            <v>PFMA</v>
          </cell>
          <cell r="O505" t="str">
            <v>Yes</v>
          </cell>
        </row>
        <row r="506">
          <cell r="A506">
            <v>407</v>
          </cell>
          <cell r="B506" t="str">
            <v>Financially unqualified with no findings on predetermined objectives or compliance with laws and regulations</v>
          </cell>
          <cell r="C506" t="str">
            <v>2024/07/31</v>
          </cell>
          <cell r="D506" t="str">
            <v>Unchanged</v>
          </cell>
          <cell r="E506" t="str">
            <v>Financially unqualified with no findings on predetermined objectives or compliance with laws and regulations</v>
          </cell>
          <cell r="F506"/>
          <cell r="G506"/>
          <cell r="H506" t="str">
            <v>2024/05/31</v>
          </cell>
          <cell r="I506"/>
          <cell r="J506" t="str">
            <v>National E</v>
          </cell>
          <cell r="K506" t="str">
            <v>Public Service Commission</v>
          </cell>
          <cell r="L506" t="str">
            <v>Public Service Commission</v>
          </cell>
          <cell r="M506" t="str">
            <v>2023/2024</v>
          </cell>
          <cell r="N506" t="str">
            <v>PFMA</v>
          </cell>
          <cell r="O506" t="str">
            <v>Yes</v>
          </cell>
        </row>
        <row r="507">
          <cell r="A507">
            <v>1516</v>
          </cell>
          <cell r="B507" t="str">
            <v>Disclaimer</v>
          </cell>
          <cell r="C507" t="str">
            <v>2025/02/28</v>
          </cell>
          <cell r="D507"/>
          <cell r="E507"/>
          <cell r="F507" t="str">
            <v>AFS outstanding</v>
          </cell>
          <cell r="G507"/>
          <cell r="H507" t="str">
            <v>2024/10/31</v>
          </cell>
          <cell r="I507"/>
          <cell r="J507" t="str">
            <v>National E</v>
          </cell>
          <cell r="K507" t="str">
            <v xml:space="preserve">Turbomeca Africa </v>
          </cell>
          <cell r="L507" t="str">
            <v>Turbomeca Africa SOC Limited</v>
          </cell>
          <cell r="M507" t="str">
            <v>2023/2024</v>
          </cell>
          <cell r="N507" t="str">
            <v>PFMA</v>
          </cell>
          <cell r="O507" t="str">
            <v>Yes</v>
          </cell>
        </row>
        <row r="508">
          <cell r="A508">
            <v>1162</v>
          </cell>
          <cell r="B508" t="str">
            <v>Financially unqualified with no findings on predetermined objectives or compliance with laws and regulations</v>
          </cell>
          <cell r="C508" t="str">
            <v>2024/07/31</v>
          </cell>
          <cell r="D508" t="str">
            <v>Unchanged</v>
          </cell>
          <cell r="E508" t="str">
            <v>Financially unqualified with no findings on predetermined objectives or compliance with laws and regulations</v>
          </cell>
          <cell r="F508"/>
          <cell r="G508"/>
          <cell r="H508" t="str">
            <v>2024/05/31</v>
          </cell>
          <cell r="I508" t="str">
            <v>2024/07/31</v>
          </cell>
          <cell r="J508" t="str">
            <v>National E</v>
          </cell>
          <cell r="K508" t="str">
            <v>Abacus Forestries</v>
          </cell>
          <cell r="L508" t="str">
            <v>Abacus Forestries SOC Limited</v>
          </cell>
          <cell r="M508" t="str">
            <v>2023/2024</v>
          </cell>
          <cell r="N508" t="str">
            <v>PFMA</v>
          </cell>
          <cell r="O508" t="str">
            <v>Yes</v>
          </cell>
        </row>
        <row r="509">
          <cell r="A509">
            <v>249</v>
          </cell>
          <cell r="B509" t="str">
            <v>Financially unqualified with findings on predetermined objectives and/or compliance with laws and regulations</v>
          </cell>
          <cell r="C509" t="str">
            <v>2024/07/31</v>
          </cell>
          <cell r="D509" t="str">
            <v>Unchanged</v>
          </cell>
          <cell r="E509" t="str">
            <v>Financially unqualified with findings on predetermined objectives and/or compliance with laws and regulations</v>
          </cell>
          <cell r="F509"/>
          <cell r="G509"/>
          <cell r="H509" t="str">
            <v>2024/05/31</v>
          </cell>
          <cell r="I509" t="str">
            <v>2024/07/31</v>
          </cell>
          <cell r="J509" t="str">
            <v>National E</v>
          </cell>
          <cell r="K509" t="str">
            <v>Mine Health and Safety Council</v>
          </cell>
          <cell r="L509" t="str">
            <v>Mine Health and Safety Council</v>
          </cell>
          <cell r="M509" t="str">
            <v>2023/2024</v>
          </cell>
          <cell r="N509" t="str">
            <v>PFMA</v>
          </cell>
          <cell r="O509" t="str">
            <v>Yes</v>
          </cell>
        </row>
        <row r="510">
          <cell r="A510">
            <v>1548</v>
          </cell>
          <cell r="B510"/>
          <cell r="C510"/>
          <cell r="D510"/>
          <cell r="E510"/>
          <cell r="F510"/>
          <cell r="G510"/>
          <cell r="H510"/>
          <cell r="I510"/>
          <cell r="J510" t="str">
            <v>National E</v>
          </cell>
          <cell r="K510" t="str">
            <v>Transnet Pipeline Rehabilitation Trust</v>
          </cell>
          <cell r="L510" t="str">
            <v>Transnet Pipeline Rehabilitation Trust</v>
          </cell>
          <cell r="M510" t="str">
            <v>2023/2024</v>
          </cell>
          <cell r="N510" t="str">
            <v>PFMA</v>
          </cell>
          <cell r="O510" t="str">
            <v>Yes</v>
          </cell>
        </row>
        <row r="511">
          <cell r="A511">
            <v>1116</v>
          </cell>
          <cell r="B511" t="str">
            <v>Disclaimer</v>
          </cell>
          <cell r="C511" t="str">
            <v>2024/11/29</v>
          </cell>
          <cell r="D511"/>
          <cell r="E511"/>
          <cell r="F511" t="str">
            <v>AFS submitted late</v>
          </cell>
          <cell r="G511"/>
          <cell r="H511" t="str">
            <v>2024/09/03</v>
          </cell>
          <cell r="I511"/>
          <cell r="J511" t="str">
            <v>National E</v>
          </cell>
          <cell r="K511" t="str">
            <v xml:space="preserve">Alexkor </v>
          </cell>
          <cell r="L511" t="str">
            <v>Alexkor Limited</v>
          </cell>
          <cell r="M511" t="str">
            <v>2023/2024</v>
          </cell>
          <cell r="N511" t="str">
            <v>PFMA</v>
          </cell>
          <cell r="O511" t="str">
            <v>Yes</v>
          </cell>
        </row>
        <row r="512">
          <cell r="A512">
            <v>1118</v>
          </cell>
          <cell r="B512" t="str">
            <v>Disclaimer</v>
          </cell>
          <cell r="C512" t="str">
            <v>2025/02/28</v>
          </cell>
          <cell r="D512"/>
          <cell r="E512"/>
          <cell r="F512" t="str">
            <v>AFS outstanding</v>
          </cell>
          <cell r="G512"/>
          <cell r="H512">
            <v>45626</v>
          </cell>
          <cell r="I512"/>
          <cell r="J512" t="str">
            <v>National E</v>
          </cell>
          <cell r="K512" t="str">
            <v>Denel</v>
          </cell>
          <cell r="L512" t="str">
            <v>Denel SOC Limited</v>
          </cell>
          <cell r="M512" t="str">
            <v>2023/2024</v>
          </cell>
          <cell r="N512" t="str">
            <v>PFMA</v>
          </cell>
          <cell r="O512" t="str">
            <v>Yes</v>
          </cell>
        </row>
        <row r="513">
          <cell r="A513">
            <v>133</v>
          </cell>
          <cell r="B513" t="str">
            <v>Financially unqualified with no findings on predetermined objectives or compliance with laws and regulations</v>
          </cell>
          <cell r="C513" t="str">
            <v>2024/07/31</v>
          </cell>
          <cell r="D513" t="str">
            <v>Regressed</v>
          </cell>
          <cell r="E513" t="str">
            <v>Financially unqualified with findings on predetermined objectives and/or compliance with laws and regulations</v>
          </cell>
          <cell r="F513"/>
          <cell r="G513"/>
          <cell r="H513" t="str">
            <v>2024/05/31</v>
          </cell>
          <cell r="I513"/>
          <cell r="J513" t="str">
            <v>National E</v>
          </cell>
          <cell r="K513" t="str">
            <v>Film and Publication Board</v>
          </cell>
          <cell r="L513" t="str">
            <v>Film &amp; Publication Board</v>
          </cell>
          <cell r="M513" t="str">
            <v>2023/2024</v>
          </cell>
          <cell r="N513" t="str">
            <v>PFMA</v>
          </cell>
          <cell r="O513" t="str">
            <v>Yes</v>
          </cell>
        </row>
        <row r="514">
          <cell r="A514">
            <v>1096</v>
          </cell>
          <cell r="B514" t="str">
            <v>Financially unqualified with findings on predetermined objectives and/or compliance with laws and regulations</v>
          </cell>
          <cell r="C514" t="str">
            <v>2024/08/31</v>
          </cell>
          <cell r="D514"/>
          <cell r="E514"/>
          <cell r="F514" t="str">
            <v>Audit delays - Addressing audit quality matters</v>
          </cell>
          <cell r="G514"/>
          <cell r="H514" t="str">
            <v>2024/05/31</v>
          </cell>
          <cell r="I514"/>
          <cell r="J514" t="str">
            <v>National E</v>
          </cell>
          <cell r="K514" t="str">
            <v>Eskom Enterprises</v>
          </cell>
          <cell r="L514" t="str">
            <v>Eskom Enterprises (Pty) Ltd</v>
          </cell>
          <cell r="M514" t="str">
            <v>2023/2024</v>
          </cell>
          <cell r="N514" t="str">
            <v>PFMA</v>
          </cell>
          <cell r="O514" t="str">
            <v>No</v>
          </cell>
        </row>
        <row r="515">
          <cell r="A515">
            <v>420</v>
          </cell>
          <cell r="B515" t="str">
            <v>Financially unqualified with no findings on predetermined objectives or compliance with laws and regulations</v>
          </cell>
          <cell r="C515" t="str">
            <v>2024/07/31</v>
          </cell>
          <cell r="D515" t="str">
            <v>No prior audit opinion</v>
          </cell>
          <cell r="E515" t="str">
            <v>Financially unqualified with no findings on predetermined objectives or compliance with laws and regulations</v>
          </cell>
          <cell r="F515"/>
          <cell r="G515"/>
          <cell r="H515" t="str">
            <v>2024/05/31</v>
          </cell>
          <cell r="I515" t="str">
            <v>2024/07/31</v>
          </cell>
          <cell r="J515" t="str">
            <v>National E</v>
          </cell>
          <cell r="K515" t="str">
            <v>Represented Political Parties' Fund</v>
          </cell>
          <cell r="L515" t="str">
            <v>Represented Political Parties' Fund</v>
          </cell>
          <cell r="M515" t="str">
            <v>2023/2024</v>
          </cell>
          <cell r="N515" t="str">
            <v>PFMA</v>
          </cell>
          <cell r="O515" t="str">
            <v>Yes</v>
          </cell>
        </row>
        <row r="516">
          <cell r="A516">
            <v>1119</v>
          </cell>
          <cell r="B516" t="str">
            <v>Qualified</v>
          </cell>
          <cell r="C516" t="str">
            <v>2024/08/31</v>
          </cell>
          <cell r="D516"/>
          <cell r="E516"/>
          <cell r="F516" t="str">
            <v>Other</v>
          </cell>
          <cell r="G516" t="str">
            <v>Consolidation</v>
          </cell>
          <cell r="H516" t="str">
            <v>2024/05/31</v>
          </cell>
          <cell r="I516"/>
          <cell r="J516" t="str">
            <v>National E</v>
          </cell>
          <cell r="K516" t="str">
            <v>Eskom Holdings</v>
          </cell>
          <cell r="L516" t="str">
            <v>Eskom Holdings SOC Limited</v>
          </cell>
          <cell r="M516" t="str">
            <v>2023/2024</v>
          </cell>
          <cell r="N516" t="str">
            <v>PFMA</v>
          </cell>
          <cell r="O516" t="str">
            <v>No</v>
          </cell>
        </row>
        <row r="517">
          <cell r="A517">
            <v>1129</v>
          </cell>
          <cell r="B517"/>
          <cell r="C517"/>
          <cell r="D517"/>
          <cell r="E517"/>
          <cell r="F517"/>
          <cell r="G517"/>
          <cell r="H517"/>
          <cell r="I517"/>
          <cell r="J517" t="str">
            <v>National E</v>
          </cell>
          <cell r="K517" t="str">
            <v xml:space="preserve">Denel Aerostructures </v>
          </cell>
          <cell r="L517" t="str">
            <v>Denel Saab Aerostructures (Pty) Ltd</v>
          </cell>
          <cell r="M517" t="str">
            <v>2023/2024</v>
          </cell>
          <cell r="N517" t="str">
            <v>PFMA</v>
          </cell>
          <cell r="O517" t="str">
            <v>Yes</v>
          </cell>
        </row>
        <row r="518">
          <cell r="A518">
            <v>51</v>
          </cell>
          <cell r="B518" t="str">
            <v>Financially unqualified with no findings on predetermined objectives or compliance with laws and regulations</v>
          </cell>
          <cell r="C518" t="str">
            <v>2024/07/31</v>
          </cell>
          <cell r="D518" t="str">
            <v>Regressed</v>
          </cell>
          <cell r="E518" t="str">
            <v>Financially unqualified with findings on predetermined objectives and/or compliance with laws and regulations</v>
          </cell>
          <cell r="F518"/>
          <cell r="G518"/>
          <cell r="H518" t="str">
            <v>2024/05/31</v>
          </cell>
          <cell r="I518"/>
          <cell r="J518" t="str">
            <v>National E</v>
          </cell>
          <cell r="K518" t="str">
            <v>Council for Geoscience</v>
          </cell>
          <cell r="L518" t="str">
            <v>Council for Geoscience</v>
          </cell>
          <cell r="M518" t="str">
            <v>2023/2024</v>
          </cell>
          <cell r="N518" t="str">
            <v>PFMA</v>
          </cell>
          <cell r="O518" t="str">
            <v>Yes</v>
          </cell>
        </row>
        <row r="519">
          <cell r="A519">
            <v>1115</v>
          </cell>
          <cell r="B519"/>
          <cell r="C519"/>
          <cell r="D519"/>
          <cell r="E519"/>
          <cell r="F519" t="str">
            <v>AFS outstanding</v>
          </cell>
          <cell r="G519"/>
          <cell r="H519"/>
          <cell r="I519"/>
          <cell r="J519" t="str">
            <v>National E</v>
          </cell>
          <cell r="K519" t="str">
            <v>Mango Airlines</v>
          </cell>
          <cell r="L519" t="str">
            <v>Mango Airlines SOC Limited</v>
          </cell>
          <cell r="M519" t="str">
            <v>2023/2024</v>
          </cell>
          <cell r="N519" t="str">
            <v>PFMA</v>
          </cell>
          <cell r="O519" t="str">
            <v>Yes</v>
          </cell>
        </row>
        <row r="520">
          <cell r="A520">
            <v>1550</v>
          </cell>
          <cell r="B520" t="str">
            <v>Financially unqualified with findings on predetermined objectives and/or compliance with laws and regulations</v>
          </cell>
          <cell r="C520" t="str">
            <v>2024/07/31</v>
          </cell>
          <cell r="D520" t="str">
            <v>Unchanged</v>
          </cell>
          <cell r="E520" t="str">
            <v>Financially unqualified with findings on predetermined objectives and/or compliance with laws and regulations</v>
          </cell>
          <cell r="F520"/>
          <cell r="G520"/>
          <cell r="H520" t="str">
            <v>2024/05/31</v>
          </cell>
          <cell r="I520" t="str">
            <v>2024/07/31</v>
          </cell>
          <cell r="J520" t="str">
            <v>National E</v>
          </cell>
          <cell r="K520" t="str">
            <v>Department of Mineral Resources and Energy</v>
          </cell>
          <cell r="L520" t="str">
            <v>Department of Mineral Resources and Energy</v>
          </cell>
          <cell r="M520" t="str">
            <v>2023/2024</v>
          </cell>
          <cell r="N520" t="str">
            <v>PFMA</v>
          </cell>
          <cell r="O520" t="str">
            <v>Yes</v>
          </cell>
        </row>
        <row r="521">
          <cell r="A521">
            <v>1160</v>
          </cell>
          <cell r="B521" t="str">
            <v>Financially unqualified with no findings on predetermined objectives or compliance with laws and regulations</v>
          </cell>
          <cell r="C521" t="str">
            <v>2024/07/31</v>
          </cell>
          <cell r="D521" t="str">
            <v>Unchanged</v>
          </cell>
          <cell r="E521" t="str">
            <v>Financially unqualified with no findings on predetermined objectives or compliance with laws and regulations</v>
          </cell>
          <cell r="F521" t="str">
            <v>Audit delays - Addressing audit quality matters</v>
          </cell>
          <cell r="G521"/>
          <cell r="H521" t="str">
            <v>2024/05/31</v>
          </cell>
          <cell r="I521" t="str">
            <v>2024/08/20</v>
          </cell>
          <cell r="J521" t="str">
            <v>National E</v>
          </cell>
          <cell r="K521" t="str">
            <v>Industrias Florestais de Manica</v>
          </cell>
          <cell r="L521" t="str">
            <v>Industrias Florestais de Manica</v>
          </cell>
          <cell r="M521" t="str">
            <v>2023/2024</v>
          </cell>
          <cell r="N521" t="str">
            <v>PFMA</v>
          </cell>
          <cell r="O521" t="str">
            <v>No</v>
          </cell>
        </row>
        <row r="522">
          <cell r="A522">
            <v>1100</v>
          </cell>
          <cell r="B522" t="str">
            <v>Financially unqualified with no findings on predetermined objectives or compliance with laws and regulations</v>
          </cell>
          <cell r="C522" t="str">
            <v>2024/08/31</v>
          </cell>
          <cell r="D522"/>
          <cell r="E522"/>
          <cell r="F522" t="str">
            <v>Audit delays - Addressing audit quality matters</v>
          </cell>
          <cell r="G522"/>
          <cell r="H522" t="str">
            <v>2024/05/31</v>
          </cell>
          <cell r="I522"/>
          <cell r="J522" t="str">
            <v>National E</v>
          </cell>
          <cell r="K522" t="str">
            <v>Golang Coal</v>
          </cell>
          <cell r="L522" t="str">
            <v>Golang Coal (Pty) Ltd</v>
          </cell>
          <cell r="M522" t="str">
            <v>2023/2024</v>
          </cell>
          <cell r="N522" t="str">
            <v>PFMA</v>
          </cell>
          <cell r="O522" t="str">
            <v>No</v>
          </cell>
        </row>
        <row r="523">
          <cell r="A523">
            <v>96</v>
          </cell>
          <cell r="B523" t="str">
            <v>Financially unqualified with no findings on predetermined objectives or compliance with laws and regulations</v>
          </cell>
          <cell r="C523" t="str">
            <v>2024/08/31</v>
          </cell>
          <cell r="D523"/>
          <cell r="E523"/>
          <cell r="F523" t="str">
            <v>AFS outstanding</v>
          </cell>
          <cell r="G523"/>
          <cell r="H523" t="str">
            <v>2024/06/17</v>
          </cell>
          <cell r="I523"/>
          <cell r="J523" t="str">
            <v>National E</v>
          </cell>
          <cell r="K523" t="str">
            <v>DME Rehabilitation Trust</v>
          </cell>
          <cell r="L523" t="str">
            <v>DME Rehabilitation Trust</v>
          </cell>
          <cell r="M523" t="str">
            <v>2023/2024</v>
          </cell>
          <cell r="N523" t="str">
            <v>PFMA</v>
          </cell>
          <cell r="O523" t="str">
            <v>Yes</v>
          </cell>
        </row>
        <row r="524">
          <cell r="A524">
            <v>1549</v>
          </cell>
          <cell r="B524" t="str">
            <v>Financially unqualified with no findings on predetermined objectives or compliance with laws and regulations</v>
          </cell>
          <cell r="C524"/>
          <cell r="D524"/>
          <cell r="E524"/>
          <cell r="F524" t="str">
            <v>AFS outstanding</v>
          </cell>
          <cell r="G524"/>
          <cell r="H524"/>
          <cell r="I524"/>
          <cell r="J524" t="str">
            <v>National E</v>
          </cell>
          <cell r="K524" t="str">
            <v>Transnet International Holdings</v>
          </cell>
          <cell r="L524" t="str">
            <v>Transnet International Holdings Pty Limited</v>
          </cell>
          <cell r="M524" t="str">
            <v>2023/2024</v>
          </cell>
          <cell r="N524" t="str">
            <v>PFMA</v>
          </cell>
          <cell r="O524" t="str">
            <v>Yes</v>
          </cell>
        </row>
        <row r="525">
          <cell r="A525">
            <v>1093</v>
          </cell>
          <cell r="B525" t="str">
            <v>Financially unqualified with findings on predetermined objectives and/or compliance with laws and regulations</v>
          </cell>
          <cell r="C525" t="str">
            <v>2024/08/31</v>
          </cell>
          <cell r="D525"/>
          <cell r="E525"/>
          <cell r="F525" t="str">
            <v>Audit delays - Addressing audit quality matters</v>
          </cell>
          <cell r="G525"/>
          <cell r="H525" t="str">
            <v>2024/05/31</v>
          </cell>
          <cell r="I525"/>
          <cell r="J525" t="str">
            <v>National E</v>
          </cell>
          <cell r="K525" t="str">
            <v>Escap Limited</v>
          </cell>
          <cell r="L525" t="str">
            <v>Escap Limited</v>
          </cell>
          <cell r="M525" t="str">
            <v>2023/2024</v>
          </cell>
          <cell r="N525" t="str">
            <v>PFMA</v>
          </cell>
          <cell r="O525" t="str">
            <v>No</v>
          </cell>
        </row>
        <row r="526">
          <cell r="A526">
            <v>1120</v>
          </cell>
          <cell r="B526"/>
          <cell r="C526" t="str">
            <v>2024/12/15</v>
          </cell>
          <cell r="D526"/>
          <cell r="E526"/>
          <cell r="F526" t="str">
            <v>AFS outstanding</v>
          </cell>
          <cell r="G526"/>
          <cell r="H526">
            <v>45595</v>
          </cell>
          <cell r="I526"/>
          <cell r="J526" t="str">
            <v>National E</v>
          </cell>
          <cell r="K526" t="str">
            <v>South African Airways</v>
          </cell>
          <cell r="L526" t="str">
            <v>South African Airways SOC Limited</v>
          </cell>
          <cell r="M526" t="str">
            <v>2023/2024</v>
          </cell>
          <cell r="N526" t="str">
            <v>PFMA</v>
          </cell>
          <cell r="O526" t="str">
            <v>Yes</v>
          </cell>
        </row>
        <row r="527">
          <cell r="A527">
            <v>82</v>
          </cell>
          <cell r="B527" t="str">
            <v>Financially unqualified with no findings on predetermined objectives or compliance with laws and regulations</v>
          </cell>
          <cell r="C527" t="str">
            <v>2024/07/31</v>
          </cell>
          <cell r="D527" t="str">
            <v>Improved</v>
          </cell>
          <cell r="E527" t="str">
            <v>Financially unqualified with no findings on predetermined objectives or compliance with laws and regulations</v>
          </cell>
          <cell r="F527"/>
          <cell r="G527"/>
          <cell r="H527" t="str">
            <v>2024/05/31</v>
          </cell>
          <cell r="I527" t="str">
            <v>2024/07/31</v>
          </cell>
          <cell r="J527" t="str">
            <v>National E</v>
          </cell>
          <cell r="K527" t="str">
            <v>Department of Public Service and Administration</v>
          </cell>
          <cell r="L527" t="str">
            <v>Department of Public Service and Administration</v>
          </cell>
          <cell r="M527" t="str">
            <v>2023/2024</v>
          </cell>
          <cell r="N527" t="str">
            <v>PFMA</v>
          </cell>
          <cell r="O527" t="str">
            <v>Yes</v>
          </cell>
        </row>
        <row r="528">
          <cell r="A528">
            <v>1097</v>
          </cell>
          <cell r="B528"/>
          <cell r="C528"/>
          <cell r="D528"/>
          <cell r="E528"/>
          <cell r="F528" t="str">
            <v>Other</v>
          </cell>
          <cell r="G528" t="str">
            <v>LIQUIDATION - NO AFS TO BE RECEIVED</v>
          </cell>
          <cell r="H528"/>
          <cell r="I528"/>
          <cell r="J528" t="str">
            <v>National E</v>
          </cell>
          <cell r="K528" t="str">
            <v>PN Energy Services</v>
          </cell>
          <cell r="L528" t="str">
            <v>PN Energy Services (Pty) Ltd</v>
          </cell>
          <cell r="M528" t="str">
            <v>2023/2024</v>
          </cell>
          <cell r="N528" t="str">
            <v>PFMA</v>
          </cell>
          <cell r="O528" t="str">
            <v>No</v>
          </cell>
        </row>
        <row r="529">
          <cell r="A529">
            <v>488</v>
          </cell>
          <cell r="B529" t="str">
            <v>Disclaimer</v>
          </cell>
          <cell r="C529">
            <v>45583</v>
          </cell>
          <cell r="D529"/>
          <cell r="E529"/>
          <cell r="F529" t="str">
            <v>Auditee delays - Disagreement on technical/legal matters</v>
          </cell>
          <cell r="G529"/>
          <cell r="H529" t="str">
            <v>2024/05/31</v>
          </cell>
          <cell r="I529"/>
          <cell r="J529" t="str">
            <v>National E</v>
          </cell>
          <cell r="K529" t="str">
            <v>State Information Technology Agency</v>
          </cell>
          <cell r="L529" t="str">
            <v>State Information Technology Agency</v>
          </cell>
          <cell r="M529" t="str">
            <v>2023/2024</v>
          </cell>
          <cell r="N529" t="str">
            <v>PFMA</v>
          </cell>
          <cell r="O529" t="str">
            <v>Yes</v>
          </cell>
        </row>
        <row r="530">
          <cell r="A530">
            <v>1500</v>
          </cell>
          <cell r="B530"/>
          <cell r="C530"/>
          <cell r="D530"/>
          <cell r="E530"/>
          <cell r="F530" t="str">
            <v>AFS outstanding</v>
          </cell>
          <cell r="G530"/>
          <cell r="H530"/>
          <cell r="I530"/>
          <cell r="J530" t="str">
            <v>National E</v>
          </cell>
          <cell r="K530" t="str">
            <v>LMT Engineering</v>
          </cell>
          <cell r="L530" t="str">
            <v>LMT Engineering SOC Limited</v>
          </cell>
          <cell r="M530" t="str">
            <v>2023/2024</v>
          </cell>
          <cell r="N530" t="str">
            <v>PFMA</v>
          </cell>
          <cell r="O530" t="str">
            <v>Yes</v>
          </cell>
        </row>
        <row r="531">
          <cell r="A531">
            <v>1114</v>
          </cell>
          <cell r="B531"/>
          <cell r="C531" t="str">
            <v>2025/01/31</v>
          </cell>
          <cell r="D531"/>
          <cell r="E531"/>
          <cell r="F531" t="str">
            <v>AFS submitted late</v>
          </cell>
          <cell r="G531"/>
          <cell r="H531">
            <v>45553</v>
          </cell>
          <cell r="I531"/>
          <cell r="J531" t="str">
            <v>National E</v>
          </cell>
          <cell r="K531" t="str">
            <v xml:space="preserve">SAA Technical </v>
          </cell>
          <cell r="L531" t="str">
            <v>SAA Technical SOC Limited</v>
          </cell>
          <cell r="M531" t="str">
            <v>2023/2024</v>
          </cell>
          <cell r="N531" t="str">
            <v>PFMA</v>
          </cell>
          <cell r="O531" t="str">
            <v>Yes</v>
          </cell>
        </row>
        <row r="532">
          <cell r="A532">
            <v>1110</v>
          </cell>
          <cell r="B532" t="str">
            <v>Financially unqualified with no findings on predetermined objectives or compliance with laws and regulations</v>
          </cell>
          <cell r="C532" t="str">
            <v>2024/08/31</v>
          </cell>
          <cell r="D532"/>
          <cell r="E532"/>
          <cell r="F532" t="str">
            <v>Other</v>
          </cell>
          <cell r="G532" t="str">
            <v xml:space="preserve">Delays on consolidation </v>
          </cell>
          <cell r="H532" t="str">
            <v>2024/05/31</v>
          </cell>
          <cell r="I532"/>
          <cell r="J532" t="str">
            <v>National E</v>
          </cell>
          <cell r="K532" t="str">
            <v>South Dunes Coal Terminal</v>
          </cell>
          <cell r="L532" t="str">
            <v>South Dunes Coal Terminal (Pty) Limited</v>
          </cell>
          <cell r="M532" t="str">
            <v>2023/2024</v>
          </cell>
          <cell r="N532" t="str">
            <v>PFMA</v>
          </cell>
          <cell r="O532" t="str">
            <v>No</v>
          </cell>
        </row>
        <row r="533">
          <cell r="A533">
            <v>3</v>
          </cell>
          <cell r="B533" t="str">
            <v>Qualified</v>
          </cell>
          <cell r="C533" t="str">
            <v>2024/07/31</v>
          </cell>
          <cell r="D533" t="str">
            <v>Improved</v>
          </cell>
          <cell r="E533" t="str">
            <v>Financially unqualified with findings on predetermined objectives and/or compliance with laws and regulations</v>
          </cell>
          <cell r="F533"/>
          <cell r="G533"/>
          <cell r="H533" t="str">
            <v>2024/05/31</v>
          </cell>
          <cell r="I533"/>
          <cell r="J533" t="str">
            <v>National E</v>
          </cell>
          <cell r="K533" t="str">
            <v xml:space="preserve">African Exploration Mining and Finance Corporation </v>
          </cell>
          <cell r="L533" t="str">
            <v>African Exploration Mining and Finance Corporation SOC Limited</v>
          </cell>
          <cell r="M533" t="str">
            <v>2023/2024</v>
          </cell>
          <cell r="N533" t="str">
            <v>PFMA</v>
          </cell>
          <cell r="O533" t="str">
            <v>Yes</v>
          </cell>
        </row>
        <row r="534">
          <cell r="A534">
            <v>1099</v>
          </cell>
          <cell r="B534" t="str">
            <v>Financially unqualified with no findings on predetermined objectives or compliance with laws and regulations</v>
          </cell>
          <cell r="C534" t="str">
            <v>2024/08/31</v>
          </cell>
          <cell r="D534"/>
          <cell r="E534"/>
          <cell r="F534" t="str">
            <v>Audit delays - Addressing audit quality matters</v>
          </cell>
          <cell r="G534"/>
          <cell r="H534" t="str">
            <v>2024/05/31</v>
          </cell>
          <cell r="I534"/>
          <cell r="J534" t="str">
            <v>National E</v>
          </cell>
          <cell r="K534" t="str">
            <v>Eskom Development Foundation</v>
          </cell>
          <cell r="L534" t="str">
            <v>Eskom Development Foundation</v>
          </cell>
          <cell r="M534" t="str">
            <v>2023/2024</v>
          </cell>
          <cell r="N534" t="str">
            <v>PFMA</v>
          </cell>
          <cell r="O534" t="str">
            <v>No</v>
          </cell>
        </row>
        <row r="535">
          <cell r="A535">
            <v>1504</v>
          </cell>
          <cell r="B535"/>
          <cell r="C535"/>
          <cell r="D535"/>
          <cell r="E535"/>
          <cell r="F535" t="str">
            <v>AFS outstanding</v>
          </cell>
          <cell r="G535"/>
          <cell r="H535"/>
          <cell r="I535"/>
          <cell r="J535" t="str">
            <v>National E</v>
          </cell>
          <cell r="K535" t="str">
            <v>LMT Properties</v>
          </cell>
          <cell r="L535" t="str">
            <v>LMT Properties SOC Limited</v>
          </cell>
          <cell r="M535" t="str">
            <v>2023/2024</v>
          </cell>
          <cell r="N535" t="str">
            <v>PFMA</v>
          </cell>
          <cell r="O535" t="str">
            <v>Yes</v>
          </cell>
        </row>
        <row r="536">
          <cell r="A536">
            <v>272</v>
          </cell>
          <cell r="B536" t="str">
            <v>Financially unqualified with no findings on predetermined objectives or compliance with laws and regulations</v>
          </cell>
          <cell r="C536" t="str">
            <v>2024/07/31</v>
          </cell>
          <cell r="D536" t="str">
            <v>Regressed</v>
          </cell>
          <cell r="E536" t="str">
            <v>Financially unqualified with findings on predetermined objectives and/or compliance with laws and regulations</v>
          </cell>
          <cell r="F536"/>
          <cell r="G536"/>
          <cell r="H536" t="str">
            <v>2024/05/31</v>
          </cell>
          <cell r="I536"/>
          <cell r="J536" t="str">
            <v>National E</v>
          </cell>
          <cell r="K536" t="str">
            <v>National Energy Regulator of South Africa</v>
          </cell>
          <cell r="L536" t="str">
            <v>National Energy Regulator of South Africa (NERSA)</v>
          </cell>
          <cell r="M536" t="str">
            <v>2023/2024</v>
          </cell>
          <cell r="N536" t="str">
            <v>PFMA</v>
          </cell>
          <cell r="O536" t="str">
            <v>Yes</v>
          </cell>
        </row>
        <row r="537">
          <cell r="A537">
            <v>1573</v>
          </cell>
          <cell r="B537" t="str">
            <v>Qualified</v>
          </cell>
          <cell r="C537">
            <v>45596</v>
          </cell>
          <cell r="D537"/>
          <cell r="E537"/>
          <cell r="F537" t="str">
            <v>AFS submitted late</v>
          </cell>
          <cell r="G537"/>
          <cell r="H537" t="str">
            <v>2024/07/05</v>
          </cell>
          <cell r="I537"/>
          <cell r="J537" t="str">
            <v>National E</v>
          </cell>
          <cell r="K537" t="str">
            <v>Border Management Authority</v>
          </cell>
          <cell r="L537" t="str">
            <v>Border Management Authority</v>
          </cell>
          <cell r="M537" t="str">
            <v>2023/2024</v>
          </cell>
          <cell r="N537" t="str">
            <v>PFMA</v>
          </cell>
          <cell r="O537" t="str">
            <v>Yes</v>
          </cell>
        </row>
        <row r="538">
          <cell r="A538">
            <v>1574</v>
          </cell>
          <cell r="B538" t="str">
            <v>Financially unqualified with no findings on predetermined objectives or compliance with laws and regulations</v>
          </cell>
          <cell r="C538" t="str">
            <v>2024/07/31</v>
          </cell>
          <cell r="D538"/>
          <cell r="E538" t="str">
            <v>Financially unqualified with no findings on predetermined objectives or compliance with laws and regulations</v>
          </cell>
          <cell r="F538"/>
          <cell r="G538"/>
          <cell r="H538" t="str">
            <v>2024/05/31</v>
          </cell>
          <cell r="I538" t="str">
            <v>2024/07/31</v>
          </cell>
          <cell r="J538" t="str">
            <v>National E</v>
          </cell>
          <cell r="K538" t="str">
            <v>Independent Power Producer Office</v>
          </cell>
          <cell r="L538" t="str">
            <v>Independent Power Producer Office</v>
          </cell>
          <cell r="M538" t="str">
            <v>2023/2024</v>
          </cell>
          <cell r="N538" t="str">
            <v>PFMA</v>
          </cell>
          <cell r="O538" t="str">
            <v>Yes</v>
          </cell>
        </row>
        <row r="539">
          <cell r="A539">
            <v>237</v>
          </cell>
          <cell r="B539" t="str">
            <v>Qualified</v>
          </cell>
          <cell r="C539" t="str">
            <v>2024/07/31</v>
          </cell>
          <cell r="D539" t="str">
            <v>Improved</v>
          </cell>
          <cell r="E539" t="str">
            <v>Qualified</v>
          </cell>
          <cell r="F539"/>
          <cell r="G539"/>
          <cell r="H539" t="str">
            <v>2024/05/31</v>
          </cell>
          <cell r="I539" t="str">
            <v>2024/07/31</v>
          </cell>
          <cell r="J539" t="str">
            <v>National F</v>
          </cell>
          <cell r="K539" t="str">
            <v>Local Government Education and Training Authority</v>
          </cell>
          <cell r="L539" t="str">
            <v>Local Government Seta (LGSETA)</v>
          </cell>
          <cell r="M539" t="str">
            <v>2023/2024</v>
          </cell>
          <cell r="N539" t="str">
            <v>PFMA</v>
          </cell>
          <cell r="O539" t="str">
            <v>Yes</v>
          </cell>
        </row>
        <row r="540">
          <cell r="A540">
            <v>1279</v>
          </cell>
          <cell r="B540"/>
          <cell r="C540"/>
          <cell r="D540"/>
          <cell r="E540"/>
          <cell r="F540"/>
          <cell r="G540"/>
          <cell r="H540"/>
          <cell r="I540"/>
          <cell r="J540" t="str">
            <v>National F</v>
          </cell>
          <cell r="K540" t="str">
            <v>Durban University of Technology</v>
          </cell>
          <cell r="L540" t="str">
            <v>Durban University of Technology (DUT)</v>
          </cell>
          <cell r="M540" t="str">
            <v>2023/2024</v>
          </cell>
          <cell r="N540" t="str">
            <v>PFMA</v>
          </cell>
          <cell r="O540" t="str">
            <v>No</v>
          </cell>
        </row>
        <row r="541">
          <cell r="A541">
            <v>1536</v>
          </cell>
          <cell r="B541"/>
          <cell r="C541"/>
          <cell r="D541"/>
          <cell r="E541"/>
          <cell r="F541"/>
          <cell r="G541"/>
          <cell r="H541"/>
          <cell r="I541"/>
          <cell r="J541" t="str">
            <v>National F</v>
          </cell>
          <cell r="K541" t="str">
            <v>North West CET College</v>
          </cell>
          <cell r="L541" t="str">
            <v>North West CET College</v>
          </cell>
          <cell r="M541" t="str">
            <v>2023/2024</v>
          </cell>
          <cell r="N541" t="str">
            <v>PFMA</v>
          </cell>
          <cell r="O541" t="str">
            <v>No</v>
          </cell>
        </row>
        <row r="542">
          <cell r="A542">
            <v>1289</v>
          </cell>
          <cell r="B542"/>
          <cell r="C542"/>
          <cell r="D542"/>
          <cell r="E542"/>
          <cell r="F542"/>
          <cell r="G542"/>
          <cell r="H542"/>
          <cell r="I542"/>
          <cell r="J542" t="str">
            <v>National F</v>
          </cell>
          <cell r="K542" t="str">
            <v>University of Cape Town</v>
          </cell>
          <cell r="L542" t="str">
            <v>University of Cape Town (UCT)</v>
          </cell>
          <cell r="M542" t="str">
            <v>2023/2024</v>
          </cell>
          <cell r="N542" t="str">
            <v>PFMA</v>
          </cell>
          <cell r="O542" t="str">
            <v>No</v>
          </cell>
        </row>
        <row r="543">
          <cell r="A543">
            <v>1498</v>
          </cell>
          <cell r="B543" t="str">
            <v>Qualified</v>
          </cell>
          <cell r="C543" t="str">
            <v>2024/07/31</v>
          </cell>
          <cell r="D543" t="str">
            <v>Regressed</v>
          </cell>
          <cell r="E543" t="str">
            <v>Qualified</v>
          </cell>
          <cell r="F543"/>
          <cell r="G543"/>
          <cell r="H543" t="str">
            <v>2024/05/31</v>
          </cell>
          <cell r="I543" t="str">
            <v>2024/07/31</v>
          </cell>
          <cell r="J543" t="str">
            <v>National F</v>
          </cell>
          <cell r="K543" t="str">
            <v>Office of the Valuer-General</v>
          </cell>
          <cell r="L543" t="str">
            <v>Office of the Valuer-General</v>
          </cell>
          <cell r="M543" t="str">
            <v>2023/2024</v>
          </cell>
          <cell r="N543" t="str">
            <v>PFMA</v>
          </cell>
          <cell r="O543" t="str">
            <v>Yes</v>
          </cell>
        </row>
        <row r="544">
          <cell r="A544">
            <v>121</v>
          </cell>
          <cell r="B544" t="str">
            <v>Financially unqualified with findings on predetermined objectives and/or compliance with laws and regulations</v>
          </cell>
          <cell r="C544" t="str">
            <v>2024/07/31</v>
          </cell>
          <cell r="D544" t="str">
            <v>Improved</v>
          </cell>
          <cell r="E544" t="str">
            <v>Financially unqualified with findings on predetermined objectives and/or compliance with laws and regulations</v>
          </cell>
          <cell r="F544"/>
          <cell r="G544"/>
          <cell r="H544" t="str">
            <v>2024/05/31</v>
          </cell>
          <cell r="I544" t="str">
            <v>2024/07/31</v>
          </cell>
          <cell r="J544" t="str">
            <v>National F</v>
          </cell>
          <cell r="K544" t="str">
            <v>Education, Training and Development Practices Sector Education and Training Authority</v>
          </cell>
          <cell r="L544" t="str">
            <v>Education, Training and Development Practices SETA (ETDP)</v>
          </cell>
          <cell r="M544" t="str">
            <v>2023/2024</v>
          </cell>
          <cell r="N544" t="str">
            <v>PFMA</v>
          </cell>
          <cell r="O544" t="str">
            <v>Yes</v>
          </cell>
        </row>
        <row r="545">
          <cell r="A545">
            <v>506</v>
          </cell>
          <cell r="B545" t="str">
            <v>Financially unqualified with findings on predetermined objectives and/or compliance with laws and regulations</v>
          </cell>
          <cell r="C545" t="str">
            <v>2024/07/31</v>
          </cell>
          <cell r="D545" t="str">
            <v>Unchanged</v>
          </cell>
          <cell r="E545" t="str">
            <v>Financially unqualified with findings on predetermined objectives and/or compliance with laws and regulations</v>
          </cell>
          <cell r="F545"/>
          <cell r="G545"/>
          <cell r="H545" t="str">
            <v>2024/05/31</v>
          </cell>
          <cell r="I545" t="str">
            <v>2024/07/31</v>
          </cell>
          <cell r="J545" t="str">
            <v>National F</v>
          </cell>
          <cell r="K545" t="str">
            <v>Culture, Arts, Tourism, Hospitality and Sports Education and Training Authority</v>
          </cell>
          <cell r="L545" t="str">
            <v>Culture, Arts, Tourism, Hospitality and sports Seta (CATHSSETA)</v>
          </cell>
          <cell r="M545" t="str">
            <v>2023/2024</v>
          </cell>
          <cell r="N545" t="str">
            <v>PFMA</v>
          </cell>
          <cell r="O545" t="str">
            <v>Yes</v>
          </cell>
        </row>
        <row r="546">
          <cell r="A546">
            <v>1281</v>
          </cell>
          <cell r="B546"/>
          <cell r="C546"/>
          <cell r="D546"/>
          <cell r="E546"/>
          <cell r="F546"/>
          <cell r="G546"/>
          <cell r="H546"/>
          <cell r="I546"/>
          <cell r="J546" t="str">
            <v>National F</v>
          </cell>
          <cell r="K546" t="str">
            <v>University of Kwa-Zulu Natal</v>
          </cell>
          <cell r="L546" t="str">
            <v>University of KwaZulu-Natal (UKZN)</v>
          </cell>
          <cell r="M546" t="str">
            <v>2023/2024</v>
          </cell>
          <cell r="N546" t="str">
            <v>PFMA</v>
          </cell>
          <cell r="O546" t="str">
            <v>No</v>
          </cell>
        </row>
        <row r="547">
          <cell r="A547">
            <v>1311</v>
          </cell>
          <cell r="B547" t="str">
            <v>Financially unqualified with findings on predetermined objectives and/or compliance with laws and regulations</v>
          </cell>
          <cell r="C547" t="str">
            <v>2024/05/31</v>
          </cell>
          <cell r="D547" t="str">
            <v>Unchanged</v>
          </cell>
          <cell r="E547" t="str">
            <v>Financially unqualified with findings on predetermined objectives and/or compliance with laws and regulations</v>
          </cell>
          <cell r="F547"/>
          <cell r="G547"/>
          <cell r="H547" t="str">
            <v>2024/03/31</v>
          </cell>
          <cell r="I547" t="str">
            <v>2024/05/31</v>
          </cell>
          <cell r="J547" t="str">
            <v>National F</v>
          </cell>
          <cell r="K547" t="str">
            <v>Western TVET College</v>
          </cell>
          <cell r="L547" t="str">
            <v>Western TVET College</v>
          </cell>
          <cell r="M547" t="str">
            <v>2023/2024</v>
          </cell>
          <cell r="N547" t="str">
            <v>PFMA</v>
          </cell>
          <cell r="O547" t="str">
            <v>Yes</v>
          </cell>
        </row>
        <row r="548">
          <cell r="A548">
            <v>454</v>
          </cell>
          <cell r="B548" t="str">
            <v>Adverse</v>
          </cell>
          <cell r="C548" t="str">
            <v>2024/07/31</v>
          </cell>
          <cell r="D548" t="str">
            <v>Unchanged</v>
          </cell>
          <cell r="E548" t="str">
            <v>Adverse</v>
          </cell>
          <cell r="F548" t="str">
            <v>Audit delays - Late finalisation of PFMA/MFMA audits</v>
          </cell>
          <cell r="G548"/>
          <cell r="H548" t="str">
            <v>2024/05/31</v>
          </cell>
          <cell r="I548" t="str">
            <v>2024/08/19</v>
          </cell>
          <cell r="J548" t="str">
            <v>National F</v>
          </cell>
          <cell r="K548" t="str">
            <v>Sheltered Employment Enterprises</v>
          </cell>
          <cell r="L548" t="str">
            <v>Sheltered Employment Enterprises</v>
          </cell>
          <cell r="M548" t="str">
            <v>2023/2024</v>
          </cell>
          <cell r="N548" t="str">
            <v>PFMA</v>
          </cell>
          <cell r="O548" t="str">
            <v>Yes</v>
          </cell>
        </row>
        <row r="549">
          <cell r="A549">
            <v>539</v>
          </cell>
          <cell r="B549" t="str">
            <v>Financially unqualified with findings on predetermined objectives and/or compliance with laws and regulations</v>
          </cell>
          <cell r="C549" t="str">
            <v>2024/07/31</v>
          </cell>
          <cell r="D549" t="str">
            <v>Unchanged</v>
          </cell>
          <cell r="E549" t="str">
            <v>Financially unqualified with findings on predetermined objectives and/or compliance with laws and regulations</v>
          </cell>
          <cell r="F549"/>
          <cell r="G549"/>
          <cell r="H549" t="str">
            <v>2024/05/31</v>
          </cell>
          <cell r="I549" t="str">
            <v>2024/07/31</v>
          </cell>
          <cell r="J549" t="str">
            <v>National F</v>
          </cell>
          <cell r="K549" t="str">
            <v>Wholesale and Retail Sector Education and Training Authority</v>
          </cell>
          <cell r="L549" t="str">
            <v>Wholesale &amp; Retail Seta (W&amp;R SETA)</v>
          </cell>
          <cell r="M549" t="str">
            <v>2023/2024</v>
          </cell>
          <cell r="N549" t="str">
            <v>PFMA</v>
          </cell>
          <cell r="O549" t="str">
            <v>Yes</v>
          </cell>
        </row>
        <row r="550">
          <cell r="A550">
            <v>120</v>
          </cell>
          <cell r="B550"/>
          <cell r="C550"/>
          <cell r="D550"/>
          <cell r="E550"/>
          <cell r="F550"/>
          <cell r="G550"/>
          <cell r="H550"/>
          <cell r="I550"/>
          <cell r="J550" t="str">
            <v>National F</v>
          </cell>
          <cell r="K550" t="str">
            <v>Education Labour Relations Council</v>
          </cell>
          <cell r="L550" t="str">
            <v>Education Labour Relations Council</v>
          </cell>
          <cell r="M550" t="str">
            <v>2023/2024</v>
          </cell>
          <cell r="N550" t="str">
            <v>PFMA</v>
          </cell>
          <cell r="O550" t="str">
            <v>No</v>
          </cell>
        </row>
        <row r="551">
          <cell r="A551">
            <v>250</v>
          </cell>
          <cell r="B551" t="str">
            <v>Financially unqualified with no findings on predetermined objectives or compliance with laws and regulations</v>
          </cell>
          <cell r="C551" t="str">
            <v>2024/07/31</v>
          </cell>
          <cell r="D551" t="str">
            <v>Unchanged</v>
          </cell>
          <cell r="E551" t="str">
            <v>Financially unqualified with no findings on predetermined objectives or compliance with laws and regulations</v>
          </cell>
          <cell r="F551"/>
          <cell r="G551"/>
          <cell r="H551" t="str">
            <v>2024/05/31</v>
          </cell>
          <cell r="I551" t="str">
            <v>2024/07/31</v>
          </cell>
          <cell r="J551" t="str">
            <v>National F</v>
          </cell>
          <cell r="K551" t="str">
            <v>Mining Qualifications Sector Education and Training Authority</v>
          </cell>
          <cell r="L551" t="str">
            <v>Mining Qualifications Authority (MQA)</v>
          </cell>
          <cell r="M551" t="str">
            <v>2023/2024</v>
          </cell>
          <cell r="N551" t="str">
            <v>PFMA</v>
          </cell>
          <cell r="O551" t="str">
            <v>Yes</v>
          </cell>
        </row>
        <row r="552">
          <cell r="A552">
            <v>1533</v>
          </cell>
          <cell r="B552"/>
          <cell r="C552"/>
          <cell r="D552"/>
          <cell r="E552"/>
          <cell r="F552"/>
          <cell r="G552"/>
          <cell r="H552"/>
          <cell r="I552"/>
          <cell r="J552" t="str">
            <v>National F</v>
          </cell>
          <cell r="K552" t="str">
            <v>Eastern Cape CET college</v>
          </cell>
          <cell r="L552" t="str">
            <v>Eastern Cape CET college</v>
          </cell>
          <cell r="M552" t="str">
            <v>2023/2024</v>
          </cell>
          <cell r="N552" t="str">
            <v>PFMA</v>
          </cell>
          <cell r="O552" t="str">
            <v>No</v>
          </cell>
        </row>
        <row r="553">
          <cell r="A553">
            <v>14</v>
          </cell>
          <cell r="B553" t="str">
            <v>Financially unqualified with no findings on predetermined objectives or compliance with laws and regulations</v>
          </cell>
          <cell r="C553" t="str">
            <v>2024/07/31</v>
          </cell>
          <cell r="D553" t="str">
            <v>Improved</v>
          </cell>
          <cell r="E553" t="str">
            <v>Financially unqualified with no findings on predetermined objectives or compliance with laws and regulations</v>
          </cell>
          <cell r="F553"/>
          <cell r="G553"/>
          <cell r="H553" t="str">
            <v>2024/05/31</v>
          </cell>
          <cell r="I553" t="str">
            <v>2024/07/31</v>
          </cell>
          <cell r="J553" t="str">
            <v>National F</v>
          </cell>
          <cell r="K553" t="str">
            <v>Agricultural Sector Education and Training Authority</v>
          </cell>
          <cell r="L553" t="str">
            <v>Agriculture Seta (AGRISETA)</v>
          </cell>
          <cell r="M553" t="str">
            <v>2023/2024</v>
          </cell>
          <cell r="N553" t="str">
            <v>PFMA</v>
          </cell>
          <cell r="O553" t="str">
            <v>Yes</v>
          </cell>
        </row>
        <row r="554">
          <cell r="A554">
            <v>143</v>
          </cell>
          <cell r="B554" t="str">
            <v>Financially unqualified with no findings on predetermined objectives or compliance with laws and regulations</v>
          </cell>
          <cell r="C554" t="str">
            <v>2024/07/31</v>
          </cell>
          <cell r="D554" t="str">
            <v>Unchanged</v>
          </cell>
          <cell r="E554" t="str">
            <v>Financially unqualified with no findings on predetermined objectives or compliance with laws and regulations</v>
          </cell>
          <cell r="F554"/>
          <cell r="G554"/>
          <cell r="H554" t="str">
            <v>2024/05/31</v>
          </cell>
          <cell r="I554" t="str">
            <v>2024/07/31</v>
          </cell>
          <cell r="J554" t="str">
            <v>National F</v>
          </cell>
          <cell r="K554" t="str">
            <v>Food and Beverages Manufacturing Industry Sector Education Training Authority</v>
          </cell>
          <cell r="L554" t="str">
            <v>Food &amp; Beverages Manufacturing Industry (FOODBEV)</v>
          </cell>
          <cell r="M554" t="str">
            <v>2023/2024</v>
          </cell>
          <cell r="N554" t="str">
            <v>PFMA</v>
          </cell>
          <cell r="O554" t="str">
            <v>Yes</v>
          </cell>
        </row>
        <row r="555">
          <cell r="A555">
            <v>33</v>
          </cell>
          <cell r="B555" t="str">
            <v>Financially unqualified with no findings on predetermined objectives or compliance with laws and regulations</v>
          </cell>
          <cell r="C555" t="str">
            <v>2024/07/31</v>
          </cell>
          <cell r="D555" t="str">
            <v>Unchanged</v>
          </cell>
          <cell r="E555" t="str">
            <v>Financially unqualified with no findings on predetermined objectives or compliance with laws and regulations</v>
          </cell>
          <cell r="F555"/>
          <cell r="G555"/>
          <cell r="H555" t="str">
            <v>2024/05/31</v>
          </cell>
          <cell r="I555" t="str">
            <v>2024/07/31</v>
          </cell>
          <cell r="J555" t="str">
            <v>National F</v>
          </cell>
          <cell r="K555" t="str">
            <v>Chemical Industries Education and Training Authority</v>
          </cell>
          <cell r="L555" t="str">
            <v>Chemical Industries Seta (CHIETA)</v>
          </cell>
          <cell r="M555" t="str">
            <v>2023/2024</v>
          </cell>
          <cell r="N555" t="str">
            <v>PFMA</v>
          </cell>
          <cell r="O555" t="str">
            <v>Yes</v>
          </cell>
        </row>
        <row r="556">
          <cell r="A556">
            <v>1206</v>
          </cell>
          <cell r="B556" t="str">
            <v>Financially unqualified with findings on predetermined objectives and/or compliance with laws and regulations</v>
          </cell>
          <cell r="C556" t="str">
            <v>2024/07/31</v>
          </cell>
          <cell r="D556" t="str">
            <v>Unchanged</v>
          </cell>
          <cell r="E556" t="str">
            <v>Financially unqualified with findings on predetermined objectives and/or compliance with laws and regulations</v>
          </cell>
          <cell r="F556"/>
          <cell r="G556"/>
          <cell r="H556" t="str">
            <v>2024/05/31</v>
          </cell>
          <cell r="I556" t="str">
            <v>2024/07/31</v>
          </cell>
          <cell r="J556" t="str">
            <v>National F</v>
          </cell>
          <cell r="K556" t="str">
            <v>Department of Basic Education</v>
          </cell>
          <cell r="L556" t="str">
            <v>Department of Basic Education</v>
          </cell>
          <cell r="M556" t="str">
            <v>2023/2024</v>
          </cell>
          <cell r="N556" t="str">
            <v>PFMA</v>
          </cell>
          <cell r="O556" t="str">
            <v>Yes</v>
          </cell>
        </row>
        <row r="557">
          <cell r="A557">
            <v>1534</v>
          </cell>
          <cell r="B557"/>
          <cell r="C557"/>
          <cell r="D557"/>
          <cell r="E557"/>
          <cell r="F557"/>
          <cell r="G557"/>
          <cell r="H557"/>
          <cell r="I557"/>
          <cell r="J557" t="str">
            <v>National F</v>
          </cell>
          <cell r="K557" t="str">
            <v>Western Cape CET College</v>
          </cell>
          <cell r="L557" t="str">
            <v>Western Cape CET College</v>
          </cell>
          <cell r="M557" t="str">
            <v>2023/2024</v>
          </cell>
          <cell r="N557" t="str">
            <v>PFMA</v>
          </cell>
          <cell r="O557" t="str">
            <v>No</v>
          </cell>
        </row>
        <row r="558">
          <cell r="A558">
            <v>1274</v>
          </cell>
          <cell r="B558"/>
          <cell r="C558"/>
          <cell r="D558"/>
          <cell r="E558"/>
          <cell r="F558"/>
          <cell r="G558"/>
          <cell r="H558"/>
          <cell r="I558"/>
          <cell r="J558" t="str">
            <v>National F</v>
          </cell>
          <cell r="K558" t="str">
            <v>University of Johannesburg</v>
          </cell>
          <cell r="L558" t="str">
            <v>University of Johannesburg (UJ)</v>
          </cell>
          <cell r="M558" t="str">
            <v>2023/2024</v>
          </cell>
          <cell r="N558" t="str">
            <v>PFMA</v>
          </cell>
          <cell r="O558" t="str">
            <v>No</v>
          </cell>
        </row>
        <row r="559">
          <cell r="A559">
            <v>204</v>
          </cell>
          <cell r="B559" t="str">
            <v>Qualified</v>
          </cell>
          <cell r="C559" t="str">
            <v>2024/07/31</v>
          </cell>
          <cell r="D559" t="str">
            <v>Unchanged</v>
          </cell>
          <cell r="E559" t="str">
            <v>Qualified</v>
          </cell>
          <cell r="F559"/>
          <cell r="G559"/>
          <cell r="H559" t="str">
            <v>2024/05/31</v>
          </cell>
          <cell r="I559" t="str">
            <v>2024/07/31</v>
          </cell>
          <cell r="J559" t="str">
            <v>National F</v>
          </cell>
          <cell r="K559" t="str">
            <v>Insurance Sector Education and Training Authority</v>
          </cell>
          <cell r="L559" t="str">
            <v>Insurance Seta (INSETA)</v>
          </cell>
          <cell r="M559" t="str">
            <v>2023/2024</v>
          </cell>
          <cell r="N559" t="str">
            <v>PFMA</v>
          </cell>
          <cell r="O559" t="str">
            <v>Yes</v>
          </cell>
        </row>
        <row r="560">
          <cell r="A560">
            <v>1267</v>
          </cell>
          <cell r="B560"/>
          <cell r="C560"/>
          <cell r="D560"/>
          <cell r="E560"/>
          <cell r="F560"/>
          <cell r="G560"/>
          <cell r="H560"/>
          <cell r="I560"/>
          <cell r="J560" t="str">
            <v>National F</v>
          </cell>
          <cell r="K560" t="str">
            <v>Nelson Mandela Metropolitan University</v>
          </cell>
          <cell r="L560" t="str">
            <v>Nelson Mandela Metropolitan University (NMMU)</v>
          </cell>
          <cell r="M560" t="str">
            <v>2023/2024</v>
          </cell>
          <cell r="N560" t="str">
            <v>PFMA</v>
          </cell>
          <cell r="O560" t="str">
            <v>No</v>
          </cell>
        </row>
        <row r="561">
          <cell r="A561">
            <v>77</v>
          </cell>
          <cell r="B561" t="str">
            <v>Financially unqualified with findings on predetermined objectives and/or compliance with laws and regulations</v>
          </cell>
          <cell r="C561" t="str">
            <v>2024/07/31</v>
          </cell>
          <cell r="D561" t="str">
            <v>Unchanged</v>
          </cell>
          <cell r="E561" t="str">
            <v>Financially unqualified with findings on predetermined objectives and/or compliance with laws and regulations</v>
          </cell>
          <cell r="F561"/>
          <cell r="G561"/>
          <cell r="H561" t="str">
            <v>2024/05/31</v>
          </cell>
          <cell r="I561" t="str">
            <v>2024/07/31</v>
          </cell>
          <cell r="J561" t="str">
            <v>National F</v>
          </cell>
          <cell r="K561" t="str">
            <v>Department of Employment and Labour</v>
          </cell>
          <cell r="L561" t="str">
            <v>Department of Labour</v>
          </cell>
          <cell r="M561" t="str">
            <v>2023/2024</v>
          </cell>
          <cell r="N561" t="str">
            <v>PFMA</v>
          </cell>
          <cell r="O561" t="str">
            <v>Yes</v>
          </cell>
        </row>
        <row r="562">
          <cell r="A562">
            <v>1280</v>
          </cell>
          <cell r="B562"/>
          <cell r="C562"/>
          <cell r="D562"/>
          <cell r="E562"/>
          <cell r="F562"/>
          <cell r="G562"/>
          <cell r="H562"/>
          <cell r="I562"/>
          <cell r="J562" t="str">
            <v>National F</v>
          </cell>
          <cell r="K562" t="str">
            <v>Mangosuthu University of Technology</v>
          </cell>
          <cell r="L562" t="str">
            <v>Mangosuthu University of Technology (MUT)</v>
          </cell>
          <cell r="M562" t="str">
            <v>2023/2024</v>
          </cell>
          <cell r="N562" t="str">
            <v>PFMA</v>
          </cell>
          <cell r="O562" t="str">
            <v>No</v>
          </cell>
        </row>
        <row r="563">
          <cell r="A563">
            <v>1069</v>
          </cell>
          <cell r="B563"/>
          <cell r="C563"/>
          <cell r="D563"/>
          <cell r="E563"/>
          <cell r="F563"/>
          <cell r="G563"/>
          <cell r="H563"/>
          <cell r="I563"/>
          <cell r="J563" t="str">
            <v>National F</v>
          </cell>
          <cell r="K563" t="str">
            <v>Productivity SA</v>
          </cell>
          <cell r="L563" t="str">
            <v>Productivity SA</v>
          </cell>
          <cell r="M563" t="str">
            <v>2023/2024</v>
          </cell>
          <cell r="N563" t="str">
            <v>PFMA</v>
          </cell>
          <cell r="O563" t="str">
            <v>No</v>
          </cell>
        </row>
        <row r="564">
          <cell r="A564">
            <v>1288</v>
          </cell>
          <cell r="B564"/>
          <cell r="C564"/>
          <cell r="D564"/>
          <cell r="E564"/>
          <cell r="F564"/>
          <cell r="G564"/>
          <cell r="H564"/>
          <cell r="I564"/>
          <cell r="J564" t="str">
            <v>National F</v>
          </cell>
          <cell r="K564" t="str">
            <v>Cape Peninsula University of Technology</v>
          </cell>
          <cell r="L564" t="str">
            <v>Cape Peninsula University of Technology (CPUT)</v>
          </cell>
          <cell r="M564" t="str">
            <v>2023/2024</v>
          </cell>
          <cell r="N564" t="str">
            <v>PFMA</v>
          </cell>
          <cell r="O564" t="str">
            <v>No</v>
          </cell>
        </row>
        <row r="565">
          <cell r="A565">
            <v>472</v>
          </cell>
          <cell r="B565" t="str">
            <v>Financially unqualified with no findings on predetermined objectives or compliance with laws and regulations</v>
          </cell>
          <cell r="C565" t="str">
            <v>2024/07/31</v>
          </cell>
          <cell r="D565" t="str">
            <v>Unchanged</v>
          </cell>
          <cell r="E565" t="str">
            <v>Financially unqualified with no findings on predetermined objectives or compliance with laws and regulations</v>
          </cell>
          <cell r="F565"/>
          <cell r="G565"/>
          <cell r="H565" t="str">
            <v>2024/05/31</v>
          </cell>
          <cell r="I565" t="str">
            <v>2024/07/31</v>
          </cell>
          <cell r="J565" t="str">
            <v>National F</v>
          </cell>
          <cell r="K565" t="str">
            <v>South African Qualifications Authority</v>
          </cell>
          <cell r="L565" t="str">
            <v>South African Qualifications Authority</v>
          </cell>
          <cell r="M565" t="str">
            <v>2023/2024</v>
          </cell>
          <cell r="N565" t="str">
            <v>PFMA</v>
          </cell>
          <cell r="O565" t="str">
            <v>Yes</v>
          </cell>
        </row>
        <row r="566">
          <cell r="A566">
            <v>1306</v>
          </cell>
          <cell r="B566" t="str">
            <v>Financially unqualified with findings on predetermined objectives and/or compliance with laws and regulations</v>
          </cell>
          <cell r="C566" t="str">
            <v>2024/05/31</v>
          </cell>
          <cell r="D566" t="str">
            <v>Unchanged</v>
          </cell>
          <cell r="E566" t="str">
            <v>Financially unqualified with findings on predetermined objectives and/or compliance with laws and regulations</v>
          </cell>
          <cell r="F566"/>
          <cell r="G566"/>
          <cell r="H566" t="str">
            <v>2024/03/31</v>
          </cell>
          <cell r="I566" t="str">
            <v>2024/05/31</v>
          </cell>
          <cell r="J566" t="str">
            <v>National F</v>
          </cell>
          <cell r="K566" t="str">
            <v>Ekurhuleni West TVET College</v>
          </cell>
          <cell r="L566" t="str">
            <v>Ekurhuleni West TVET College</v>
          </cell>
          <cell r="M566" t="str">
            <v>2023/2024</v>
          </cell>
          <cell r="N566" t="str">
            <v>PFMA</v>
          </cell>
          <cell r="O566" t="str">
            <v>Yes</v>
          </cell>
        </row>
        <row r="567">
          <cell r="A567">
            <v>23</v>
          </cell>
          <cell r="B567" t="str">
            <v>Qualified</v>
          </cell>
          <cell r="C567" t="str">
            <v>2024/07/31</v>
          </cell>
          <cell r="D567" t="str">
            <v>Improved</v>
          </cell>
          <cell r="E567" t="str">
            <v>Financially unqualified with findings on predetermined objectives and/or compliance with laws and regulations</v>
          </cell>
          <cell r="F567"/>
          <cell r="G567"/>
          <cell r="H567" t="str">
            <v>2024/05/31</v>
          </cell>
          <cell r="I567" t="str">
            <v>2024/07/31</v>
          </cell>
          <cell r="J567" t="str">
            <v>National F</v>
          </cell>
          <cell r="K567" t="str">
            <v xml:space="preserve">Banking Sector Education and Training Authority </v>
          </cell>
          <cell r="L567" t="str">
            <v>Banking Seta (Bankseta)</v>
          </cell>
          <cell r="M567" t="str">
            <v>2023/2024</v>
          </cell>
          <cell r="N567" t="str">
            <v>PFMA</v>
          </cell>
          <cell r="O567" t="str">
            <v>Yes</v>
          </cell>
        </row>
        <row r="568">
          <cell r="A568">
            <v>45</v>
          </cell>
          <cell r="B568" t="str">
            <v>Qualified</v>
          </cell>
          <cell r="C568">
            <v>45583</v>
          </cell>
          <cell r="D568"/>
          <cell r="E568"/>
          <cell r="F568" t="str">
            <v>Auditee delays - Disagreement on technical/legal matters</v>
          </cell>
          <cell r="G568"/>
          <cell r="H568" t="str">
            <v>2024/05/31</v>
          </cell>
          <cell r="I568"/>
          <cell r="J568" t="str">
            <v>National F</v>
          </cell>
          <cell r="K568" t="str">
            <v>Construction Education and Training Authority</v>
          </cell>
          <cell r="L568" t="str">
            <v>Construction Seta (CETA)</v>
          </cell>
          <cell r="M568" t="str">
            <v>2023/2024</v>
          </cell>
          <cell r="N568" t="str">
            <v>PFMA</v>
          </cell>
          <cell r="O568" t="str">
            <v>Yes</v>
          </cell>
        </row>
        <row r="569">
          <cell r="A569">
            <v>1538</v>
          </cell>
          <cell r="B569"/>
          <cell r="C569"/>
          <cell r="D569"/>
          <cell r="E569"/>
          <cell r="F569"/>
          <cell r="G569"/>
          <cell r="H569"/>
          <cell r="I569"/>
          <cell r="J569" t="str">
            <v>National F</v>
          </cell>
          <cell r="K569" t="str">
            <v>Free State CET College</v>
          </cell>
          <cell r="L569" t="str">
            <v>Free State CET College</v>
          </cell>
          <cell r="M569" t="str">
            <v>2023/2024</v>
          </cell>
          <cell r="N569" t="str">
            <v>PFMA</v>
          </cell>
          <cell r="O569" t="str">
            <v>No</v>
          </cell>
        </row>
        <row r="570">
          <cell r="A570">
            <v>1291</v>
          </cell>
          <cell r="B570"/>
          <cell r="C570"/>
          <cell r="D570"/>
          <cell r="E570"/>
          <cell r="F570"/>
          <cell r="G570"/>
          <cell r="H570"/>
          <cell r="I570"/>
          <cell r="J570" t="str">
            <v>National F</v>
          </cell>
          <cell r="K570" t="str">
            <v>University of the Western Cape</v>
          </cell>
          <cell r="L570" t="str">
            <v>University of the Western Cape (UWC)</v>
          </cell>
          <cell r="M570" t="str">
            <v>2023/2024</v>
          </cell>
          <cell r="N570" t="str">
            <v>PFMA</v>
          </cell>
          <cell r="O570" t="str">
            <v>No</v>
          </cell>
        </row>
        <row r="571">
          <cell r="A571">
            <v>548</v>
          </cell>
          <cell r="B571" t="str">
            <v>Qualified</v>
          </cell>
          <cell r="C571" t="str">
            <v>2024/07/31</v>
          </cell>
          <cell r="D571" t="str">
            <v>Unchanged</v>
          </cell>
          <cell r="E571" t="str">
            <v>Qualified</v>
          </cell>
          <cell r="F571"/>
          <cell r="G571"/>
          <cell r="H571" t="str">
            <v>2024/05/31</v>
          </cell>
          <cell r="I571" t="str">
            <v>2024/07/31</v>
          </cell>
          <cell r="J571" t="str">
            <v>National F</v>
          </cell>
          <cell r="K571" t="str">
            <v>Agricultural Research Council</v>
          </cell>
          <cell r="L571" t="str">
            <v>Agricultural Research Council</v>
          </cell>
          <cell r="M571" t="str">
            <v>2023/2024</v>
          </cell>
          <cell r="N571" t="str">
            <v>PFMA</v>
          </cell>
          <cell r="O571" t="str">
            <v>Yes</v>
          </cell>
        </row>
        <row r="572">
          <cell r="A572">
            <v>1194</v>
          </cell>
          <cell r="B572" t="str">
            <v>Financially unqualified with findings on predetermined objectives and/or compliance with laws and regulations</v>
          </cell>
          <cell r="C572" t="str">
            <v>2024/07/31</v>
          </cell>
          <cell r="D572" t="str">
            <v>Improved</v>
          </cell>
          <cell r="E572" t="str">
            <v>Financially unqualified with findings on predetermined objectives and/or compliance with laws and regulations</v>
          </cell>
          <cell r="F572"/>
          <cell r="G572"/>
          <cell r="H572" t="str">
            <v>2024/05/31</v>
          </cell>
          <cell r="I572" t="str">
            <v>2024/07/31</v>
          </cell>
          <cell r="J572" t="str">
            <v>National F</v>
          </cell>
          <cell r="K572" t="str">
            <v>Agricultural Land Holding Account</v>
          </cell>
          <cell r="L572" t="str">
            <v>Agricultural Land Holding Account</v>
          </cell>
          <cell r="M572" t="str">
            <v>2023/2024</v>
          </cell>
          <cell r="N572" t="str">
            <v>PFMA</v>
          </cell>
          <cell r="O572" t="str">
            <v>Yes</v>
          </cell>
        </row>
        <row r="573">
          <cell r="A573">
            <v>56</v>
          </cell>
          <cell r="B573" t="str">
            <v>Financially unqualified with no findings on predetermined objectives or compliance with laws and regulations</v>
          </cell>
          <cell r="C573" t="str">
            <v>2024/07/31</v>
          </cell>
          <cell r="D573" t="str">
            <v>Unchanged</v>
          </cell>
          <cell r="E573" t="str">
            <v>Financially unqualified with no findings on predetermined objectives or compliance with laws and regulations</v>
          </cell>
          <cell r="F573"/>
          <cell r="G573"/>
          <cell r="H573" t="str">
            <v>2024/05/31</v>
          </cell>
          <cell r="I573" t="str">
            <v>2024/07/31</v>
          </cell>
          <cell r="J573" t="str">
            <v>National F</v>
          </cell>
          <cell r="K573" t="str">
            <v>Council on Higher Education</v>
          </cell>
          <cell r="L573" t="str">
            <v>Council on Higher Education</v>
          </cell>
          <cell r="M573" t="str">
            <v>2023/2024</v>
          </cell>
          <cell r="N573" t="str">
            <v>PFMA</v>
          </cell>
          <cell r="O573" t="str">
            <v>Yes</v>
          </cell>
        </row>
        <row r="574">
          <cell r="A574">
            <v>138</v>
          </cell>
          <cell r="B574" t="str">
            <v>Financially unqualified with no findings on predetermined objectives or compliance with laws and regulations</v>
          </cell>
          <cell r="C574" t="str">
            <v>2024/07/31</v>
          </cell>
          <cell r="D574" t="str">
            <v>Unchanged</v>
          </cell>
          <cell r="E574" t="str">
            <v>Financially unqualified with no findings on predetermined objectives or compliance with laws and regulations</v>
          </cell>
          <cell r="F574"/>
          <cell r="G574"/>
          <cell r="H574" t="str">
            <v>2024/05/31</v>
          </cell>
          <cell r="I574" t="str">
            <v>2024/07/31</v>
          </cell>
          <cell r="J574" t="str">
            <v>National F</v>
          </cell>
          <cell r="K574" t="str">
            <v>Finance and Accounting Services Sector Education Training Authority</v>
          </cell>
          <cell r="L574" t="str">
            <v>Financial and Accounting Services Seta (FASSET)</v>
          </cell>
          <cell r="M574" t="str">
            <v>2023/2024</v>
          </cell>
          <cell r="N574" t="str">
            <v>PFMA</v>
          </cell>
          <cell r="O574" t="str">
            <v>Yes</v>
          </cell>
        </row>
        <row r="575">
          <cell r="A575">
            <v>1270</v>
          </cell>
          <cell r="B575"/>
          <cell r="C575"/>
          <cell r="D575"/>
          <cell r="E575"/>
          <cell r="F575"/>
          <cell r="G575"/>
          <cell r="H575"/>
          <cell r="I575"/>
          <cell r="J575" t="str">
            <v>National F</v>
          </cell>
          <cell r="K575" t="str">
            <v>Walter Sisulu University for Technology and Science</v>
          </cell>
          <cell r="L575" t="str">
            <v>Walter Sisulu University for Technology and Science (WSU)</v>
          </cell>
          <cell r="M575" t="str">
            <v>2023/2024</v>
          </cell>
          <cell r="N575" t="str">
            <v>PFMA</v>
          </cell>
          <cell r="O575" t="str">
            <v>No</v>
          </cell>
        </row>
        <row r="576">
          <cell r="A576">
            <v>1284</v>
          </cell>
          <cell r="B576"/>
          <cell r="C576"/>
          <cell r="D576"/>
          <cell r="E576"/>
          <cell r="F576"/>
          <cell r="G576"/>
          <cell r="H576"/>
          <cell r="I576"/>
          <cell r="J576" t="str">
            <v>National F</v>
          </cell>
          <cell r="K576" t="str">
            <v>University of Venda</v>
          </cell>
          <cell r="L576" t="str">
            <v>University of Venda (UNIVEN)</v>
          </cell>
          <cell r="M576" t="str">
            <v>2023/2024</v>
          </cell>
          <cell r="N576" t="str">
            <v>PFMA</v>
          </cell>
          <cell r="O576" t="str">
            <v>No</v>
          </cell>
        </row>
        <row r="577">
          <cell r="A577">
            <v>1273</v>
          </cell>
          <cell r="B577"/>
          <cell r="C577"/>
          <cell r="D577"/>
          <cell r="E577"/>
          <cell r="F577"/>
          <cell r="G577"/>
          <cell r="H577"/>
          <cell r="I577"/>
          <cell r="J577" t="str">
            <v>National F</v>
          </cell>
          <cell r="K577" t="str">
            <v>Tshwane University of Technology</v>
          </cell>
          <cell r="L577" t="str">
            <v>Tshwane University of Technology (TUT)</v>
          </cell>
          <cell r="M577" t="str">
            <v>2023/2024</v>
          </cell>
          <cell r="N577" t="str">
            <v>PFMA</v>
          </cell>
          <cell r="O577" t="str">
            <v>No</v>
          </cell>
        </row>
        <row r="578">
          <cell r="A578">
            <v>288</v>
          </cell>
          <cell r="B578" t="str">
            <v>Qualified</v>
          </cell>
          <cell r="C578" t="str">
            <v>2024/07/31</v>
          </cell>
          <cell r="D578" t="str">
            <v>Unchanged</v>
          </cell>
          <cell r="E578" t="str">
            <v>Qualified</v>
          </cell>
          <cell r="F578"/>
          <cell r="G578"/>
          <cell r="H578" t="str">
            <v>2024/05/31</v>
          </cell>
          <cell r="I578" t="str">
            <v>2024/07/31</v>
          </cell>
          <cell r="J578" t="str">
            <v>National F</v>
          </cell>
          <cell r="K578" t="str">
            <v>National Skills Fund</v>
          </cell>
          <cell r="L578" t="str">
            <v>National Skills Fund</v>
          </cell>
          <cell r="M578" t="str">
            <v>2023/2024</v>
          </cell>
          <cell r="N578" t="str">
            <v>PFMA</v>
          </cell>
          <cell r="O578" t="str">
            <v>Yes</v>
          </cell>
        </row>
        <row r="579">
          <cell r="A579">
            <v>518</v>
          </cell>
          <cell r="B579" t="str">
            <v>Financially unqualified with findings on predetermined objectives and/or compliance with laws and regulations</v>
          </cell>
          <cell r="C579" t="str">
            <v>2024/07/31</v>
          </cell>
          <cell r="D579" t="str">
            <v>Unchanged</v>
          </cell>
          <cell r="E579" t="str">
            <v>Qualified</v>
          </cell>
          <cell r="F579"/>
          <cell r="G579"/>
          <cell r="H579" t="str">
            <v>2024/05/31</v>
          </cell>
          <cell r="I579" t="str">
            <v>2024/07/31</v>
          </cell>
          <cell r="J579" t="str">
            <v>National F</v>
          </cell>
          <cell r="K579" t="str">
            <v>Transport Education and Training Authority</v>
          </cell>
          <cell r="L579" t="str">
            <v>Transport Seta (TETA)</v>
          </cell>
          <cell r="M579" t="str">
            <v>2023/2024</v>
          </cell>
          <cell r="N579" t="str">
            <v>PFMA</v>
          </cell>
          <cell r="O579" t="str">
            <v>Yes</v>
          </cell>
        </row>
        <row r="580">
          <cell r="A580">
            <v>522</v>
          </cell>
          <cell r="B580" t="str">
            <v>Qualified</v>
          </cell>
          <cell r="C580" t="str">
            <v>2024/11/30</v>
          </cell>
          <cell r="D580"/>
          <cell r="E580"/>
          <cell r="F580" t="str">
            <v>AFS submitted late</v>
          </cell>
          <cell r="G580"/>
          <cell r="H580" t="str">
            <v>2024/08/31</v>
          </cell>
          <cell r="I580"/>
          <cell r="J580" t="str">
            <v>National F</v>
          </cell>
          <cell r="K580" t="str">
            <v>Unemployment Insurance Fund</v>
          </cell>
          <cell r="L580" t="str">
            <v>Unemployment Insurance Fund</v>
          </cell>
          <cell r="M580" t="str">
            <v>2023/2024</v>
          </cell>
          <cell r="N580" t="str">
            <v>PFMA</v>
          </cell>
          <cell r="O580" t="str">
            <v>Yes</v>
          </cell>
        </row>
        <row r="581">
          <cell r="A581">
            <v>1537</v>
          </cell>
          <cell r="B581"/>
          <cell r="C581"/>
          <cell r="D581"/>
          <cell r="E581"/>
          <cell r="F581"/>
          <cell r="G581"/>
          <cell r="H581"/>
          <cell r="I581"/>
          <cell r="J581" t="str">
            <v>National F</v>
          </cell>
          <cell r="K581" t="str">
            <v>Gauteng CET College</v>
          </cell>
          <cell r="L581" t="str">
            <v>Gauteng CET College</v>
          </cell>
          <cell r="M581" t="str">
            <v>2023/2024</v>
          </cell>
          <cell r="N581" t="str">
            <v>PFMA</v>
          </cell>
          <cell r="O581" t="str">
            <v>No</v>
          </cell>
        </row>
        <row r="582">
          <cell r="A582">
            <v>1286</v>
          </cell>
          <cell r="B582"/>
          <cell r="C582"/>
          <cell r="D582"/>
          <cell r="E582"/>
          <cell r="F582"/>
          <cell r="G582"/>
          <cell r="H582"/>
          <cell r="I582"/>
          <cell r="J582" t="str">
            <v>National F</v>
          </cell>
          <cell r="K582" t="str">
            <v>North West University</v>
          </cell>
          <cell r="L582" t="str">
            <v>North West University (NWU)</v>
          </cell>
          <cell r="M582" t="str">
            <v>2023/2024</v>
          </cell>
          <cell r="N582" t="str">
            <v>PFMA</v>
          </cell>
          <cell r="O582" t="str">
            <v>No</v>
          </cell>
        </row>
        <row r="583">
          <cell r="A583">
            <v>1344</v>
          </cell>
          <cell r="B583" t="str">
            <v>Financially unqualified with findings on predetermined objectives and/or compliance with laws and regulations</v>
          </cell>
          <cell r="C583" t="str">
            <v>2024/07/31</v>
          </cell>
          <cell r="D583" t="str">
            <v>Improved</v>
          </cell>
          <cell r="E583" t="str">
            <v>Financially unqualified with no findings on predetermined objectives or compliance with laws and regulations</v>
          </cell>
          <cell r="F583"/>
          <cell r="G583"/>
          <cell r="H583" t="str">
            <v>2024/05/31</v>
          </cell>
          <cell r="I583" t="str">
            <v>2024/07/31</v>
          </cell>
          <cell r="J583" t="str">
            <v>National F</v>
          </cell>
          <cell r="K583" t="str">
            <v>Fibre Processing Manufacturing Sector Education and Training Authority</v>
          </cell>
          <cell r="L583" t="str">
            <v>Fibre Processing Manufacturing Seta (FPMSETA)</v>
          </cell>
          <cell r="M583" t="str">
            <v>2023/2024</v>
          </cell>
          <cell r="N583" t="str">
            <v>PFMA</v>
          </cell>
          <cell r="O583" t="str">
            <v>Yes</v>
          </cell>
        </row>
        <row r="584">
          <cell r="A584">
            <v>452</v>
          </cell>
          <cell r="B584" t="str">
            <v>Qualified</v>
          </cell>
          <cell r="C584" t="str">
            <v>2024/07/31</v>
          </cell>
          <cell r="D584" t="str">
            <v>Unchanged</v>
          </cell>
          <cell r="E584" t="str">
            <v>Qualified</v>
          </cell>
          <cell r="F584"/>
          <cell r="G584"/>
          <cell r="H584" t="str">
            <v>2024/05/31</v>
          </cell>
          <cell r="I584" t="str">
            <v>2024/07/31</v>
          </cell>
          <cell r="J584" t="str">
            <v>National F</v>
          </cell>
          <cell r="K584" t="str">
            <v xml:space="preserve">Services Sector Education and Training Authority </v>
          </cell>
          <cell r="L584" t="str">
            <v>Service Sector Education and Training Authority</v>
          </cell>
          <cell r="M584" t="str">
            <v>2023/2024</v>
          </cell>
          <cell r="N584" t="str">
            <v>PFMA</v>
          </cell>
          <cell r="O584" t="str">
            <v>Yes</v>
          </cell>
        </row>
        <row r="585">
          <cell r="A585">
            <v>1276</v>
          </cell>
          <cell r="B585"/>
          <cell r="C585"/>
          <cell r="D585"/>
          <cell r="E585"/>
          <cell r="F585"/>
          <cell r="G585"/>
          <cell r="H585"/>
          <cell r="I585"/>
          <cell r="J585" t="str">
            <v>National F</v>
          </cell>
          <cell r="K585" t="str">
            <v>University of South Africa</v>
          </cell>
          <cell r="L585" t="str">
            <v>University of South Africa (UNISA)</v>
          </cell>
          <cell r="M585" t="str">
            <v>2023/2024</v>
          </cell>
          <cell r="N585" t="str">
            <v>PFMA</v>
          </cell>
          <cell r="O585" t="str">
            <v>No</v>
          </cell>
        </row>
        <row r="586">
          <cell r="A586">
            <v>1347</v>
          </cell>
          <cell r="B586" t="str">
            <v>Financially unqualified with no findings on predetermined objectives or compliance with laws and regulations</v>
          </cell>
          <cell r="C586" t="str">
            <v>2024/07/31</v>
          </cell>
          <cell r="D586" t="str">
            <v>Unchanged</v>
          </cell>
          <cell r="E586" t="str">
            <v>Financially unqualified with no findings on predetermined objectives or compliance with laws and regulations</v>
          </cell>
          <cell r="F586"/>
          <cell r="G586"/>
          <cell r="H586" t="str">
            <v>2024/05/31</v>
          </cell>
          <cell r="I586"/>
          <cell r="J586" t="str">
            <v>National F</v>
          </cell>
          <cell r="K586" t="str">
            <v>Quality Council for Trades and Occupations</v>
          </cell>
          <cell r="L586" t="str">
            <v>Quality Council for Trades and Occupations (QCTO)</v>
          </cell>
          <cell r="M586" t="str">
            <v>2023/2024</v>
          </cell>
          <cell r="N586" t="str">
            <v>PFMA</v>
          </cell>
          <cell r="O586" t="str">
            <v>Yes</v>
          </cell>
        </row>
        <row r="587">
          <cell r="A587">
            <v>1207</v>
          </cell>
          <cell r="B587" t="str">
            <v>Financially unqualified with findings on predetermined objectives and/or compliance with laws and regulations</v>
          </cell>
          <cell r="C587" t="str">
            <v>2024/07/31</v>
          </cell>
          <cell r="D587" t="str">
            <v>Unchanged</v>
          </cell>
          <cell r="E587" t="str">
            <v>Financially unqualified with findings on predetermined objectives and/or compliance with laws and regulations</v>
          </cell>
          <cell r="F587"/>
          <cell r="G587"/>
          <cell r="H587" t="str">
            <v>2024/05/31</v>
          </cell>
          <cell r="I587" t="str">
            <v>2024/07/31</v>
          </cell>
          <cell r="J587" t="str">
            <v>National F</v>
          </cell>
          <cell r="K587" t="str">
            <v>Department on Higher Education and Training</v>
          </cell>
          <cell r="L587" t="str">
            <v>Department of Higher Education and Training</v>
          </cell>
          <cell r="M587" t="str">
            <v>2023/2024</v>
          </cell>
          <cell r="N587" t="str">
            <v>PFMA</v>
          </cell>
          <cell r="O587" t="str">
            <v>Yes</v>
          </cell>
        </row>
        <row r="588">
          <cell r="A588">
            <v>1448</v>
          </cell>
          <cell r="B588"/>
          <cell r="C588"/>
          <cell r="D588"/>
          <cell r="E588"/>
          <cell r="F588"/>
          <cell r="G588"/>
          <cell r="H588"/>
          <cell r="I588"/>
          <cell r="J588" t="str">
            <v>National F</v>
          </cell>
          <cell r="K588" t="str">
            <v>Sol Plaatjie University</v>
          </cell>
          <cell r="L588" t="str">
            <v>Sol Plaatjie University</v>
          </cell>
          <cell r="M588" t="str">
            <v>2023/2024</v>
          </cell>
          <cell r="N588" t="str">
            <v>PFMA</v>
          </cell>
          <cell r="O588" t="str">
            <v>No</v>
          </cell>
        </row>
        <row r="589">
          <cell r="A589">
            <v>266</v>
          </cell>
          <cell r="B589" t="str">
            <v>Financially unqualified with findings on predetermined objectives and/or compliance with laws and regulations</v>
          </cell>
          <cell r="C589" t="str">
            <v>2024/07/31</v>
          </cell>
          <cell r="D589" t="str">
            <v>Regressed</v>
          </cell>
          <cell r="E589" t="str">
            <v>Qualified</v>
          </cell>
          <cell r="F589"/>
          <cell r="G589"/>
          <cell r="H589" t="str">
            <v>2024/05/31</v>
          </cell>
          <cell r="I589" t="str">
            <v>2024/07/31</v>
          </cell>
          <cell r="J589" t="str">
            <v>National F</v>
          </cell>
          <cell r="K589" t="str">
            <v>National Agricultural Marketing Council</v>
          </cell>
          <cell r="L589" t="str">
            <v>National Agricultural Marketing Council</v>
          </cell>
          <cell r="M589" t="str">
            <v>2023/2024</v>
          </cell>
          <cell r="N589" t="str">
            <v>PFMA</v>
          </cell>
          <cell r="O589" t="str">
            <v>Yes</v>
          </cell>
        </row>
        <row r="590">
          <cell r="A590">
            <v>97</v>
          </cell>
          <cell r="B590"/>
          <cell r="C590"/>
          <cell r="D590"/>
          <cell r="E590"/>
          <cell r="F590"/>
          <cell r="G590"/>
          <cell r="H590"/>
          <cell r="I590"/>
          <cell r="J590" t="str">
            <v>National F</v>
          </cell>
          <cell r="K590" t="str">
            <v>Dried Fruit Technical Services</v>
          </cell>
          <cell r="L590" t="str">
            <v>Dried Fruit Technical Services</v>
          </cell>
          <cell r="M590" t="str">
            <v>2023/2024</v>
          </cell>
          <cell r="N590" t="str">
            <v>PFMA</v>
          </cell>
          <cell r="O590" t="str">
            <v>No</v>
          </cell>
        </row>
        <row r="591">
          <cell r="A591">
            <v>1172</v>
          </cell>
          <cell r="B591"/>
          <cell r="C591"/>
          <cell r="D591"/>
          <cell r="E591"/>
          <cell r="F591"/>
          <cell r="G591"/>
          <cell r="H591"/>
          <cell r="I591"/>
          <cell r="J591" t="str">
            <v>National F</v>
          </cell>
          <cell r="K591" t="str">
            <v>Umalusi QA on Further Training and Education</v>
          </cell>
          <cell r="L591" t="str">
            <v>Umalusi QA on Further Training &amp; Education</v>
          </cell>
          <cell r="M591" t="str">
            <v>2023/2024</v>
          </cell>
          <cell r="N591" t="str">
            <v>PFMA</v>
          </cell>
          <cell r="O591" t="str">
            <v>No</v>
          </cell>
        </row>
        <row r="592">
          <cell r="A592">
            <v>1272</v>
          </cell>
          <cell r="B592"/>
          <cell r="C592"/>
          <cell r="D592"/>
          <cell r="E592"/>
          <cell r="F592"/>
          <cell r="G592"/>
          <cell r="H592"/>
          <cell r="I592"/>
          <cell r="J592" t="str">
            <v>National F</v>
          </cell>
          <cell r="K592" t="str">
            <v>University of the Free State</v>
          </cell>
          <cell r="L592" t="str">
            <v>University of the Free State (UFS)</v>
          </cell>
          <cell r="M592" t="str">
            <v>2023/2024</v>
          </cell>
          <cell r="N592" t="str">
            <v>PFMA</v>
          </cell>
          <cell r="O592" t="str">
            <v>No</v>
          </cell>
        </row>
        <row r="593">
          <cell r="A593">
            <v>1068</v>
          </cell>
          <cell r="B593"/>
          <cell r="C593"/>
          <cell r="D593"/>
          <cell r="E593"/>
          <cell r="F593"/>
          <cell r="G593"/>
          <cell r="H593"/>
          <cell r="I593"/>
          <cell r="J593" t="str">
            <v>National F</v>
          </cell>
          <cell r="K593" t="str">
            <v>Perishable Products Export Control Board</v>
          </cell>
          <cell r="L593" t="str">
            <v>Perishable Products Export Control Board</v>
          </cell>
          <cell r="M593" t="str">
            <v>2023/2024</v>
          </cell>
          <cell r="N593" t="str">
            <v>PFMA</v>
          </cell>
          <cell r="O593" t="str">
            <v>No</v>
          </cell>
        </row>
        <row r="594">
          <cell r="A594">
            <v>1283</v>
          </cell>
          <cell r="B594"/>
          <cell r="C594"/>
          <cell r="D594"/>
          <cell r="E594"/>
          <cell r="F594"/>
          <cell r="G594"/>
          <cell r="H594"/>
          <cell r="I594"/>
          <cell r="J594" t="str">
            <v>National F</v>
          </cell>
          <cell r="K594" t="str">
            <v>University of Limpopo</v>
          </cell>
          <cell r="L594" t="str">
            <v>University of Limpopo (UL)</v>
          </cell>
          <cell r="M594" t="str">
            <v>2023/2024</v>
          </cell>
          <cell r="N594" t="str">
            <v>PFMA</v>
          </cell>
          <cell r="O594" t="str">
            <v>No</v>
          </cell>
        </row>
        <row r="595">
          <cell r="A595">
            <v>1290</v>
          </cell>
          <cell r="B595"/>
          <cell r="C595"/>
          <cell r="D595"/>
          <cell r="E595"/>
          <cell r="F595"/>
          <cell r="G595"/>
          <cell r="H595"/>
          <cell r="I595"/>
          <cell r="J595" t="str">
            <v>National F</v>
          </cell>
          <cell r="K595" t="str">
            <v>University of Stellenbosch</v>
          </cell>
          <cell r="L595" t="str">
            <v>University of Stellenbosch (STELL)</v>
          </cell>
          <cell r="M595" t="str">
            <v>2023/2024</v>
          </cell>
          <cell r="N595" t="str">
            <v>PFMA</v>
          </cell>
          <cell r="O595" t="str">
            <v>No</v>
          </cell>
        </row>
        <row r="596">
          <cell r="A596">
            <v>1269</v>
          </cell>
          <cell r="B596"/>
          <cell r="C596"/>
          <cell r="D596"/>
          <cell r="E596"/>
          <cell r="F596"/>
          <cell r="G596"/>
          <cell r="H596"/>
          <cell r="I596"/>
          <cell r="J596" t="str">
            <v>National F</v>
          </cell>
          <cell r="K596" t="str">
            <v>University of Fort Hare</v>
          </cell>
          <cell r="L596" t="str">
            <v>University of Fort Hare (UFH)</v>
          </cell>
          <cell r="M596" t="str">
            <v>2023/2024</v>
          </cell>
          <cell r="N596" t="str">
            <v>PFMA</v>
          </cell>
          <cell r="O596" t="str">
            <v>No</v>
          </cell>
        </row>
        <row r="597">
          <cell r="A597">
            <v>36</v>
          </cell>
          <cell r="B597" t="str">
            <v>Financially unqualified with no findings on predetermined objectives or compliance with laws and regulations</v>
          </cell>
          <cell r="C597" t="str">
            <v>2024/07/31</v>
          </cell>
          <cell r="D597" t="str">
            <v>Unchanged</v>
          </cell>
          <cell r="E597" t="str">
            <v>Financially unqualified with no findings on predetermined objectives or compliance with laws and regulations</v>
          </cell>
          <cell r="F597"/>
          <cell r="G597"/>
          <cell r="H597" t="str">
            <v>2024/05/31</v>
          </cell>
          <cell r="I597"/>
          <cell r="J597" t="str">
            <v>National F</v>
          </cell>
          <cell r="K597" t="str">
            <v>Commission for Conciliation, Mediation and Arbitration</v>
          </cell>
          <cell r="L597" t="str">
            <v>Commission for Conciliation, Mediation &amp; Arbitration (CCMA)</v>
          </cell>
          <cell r="M597" t="str">
            <v>2023/2024</v>
          </cell>
          <cell r="N597" t="str">
            <v>PFMA</v>
          </cell>
          <cell r="O597" t="str">
            <v>Yes</v>
          </cell>
        </row>
        <row r="598">
          <cell r="A598">
            <v>1271</v>
          </cell>
          <cell r="B598"/>
          <cell r="C598"/>
          <cell r="D598"/>
          <cell r="E598"/>
          <cell r="F598"/>
          <cell r="G598"/>
          <cell r="H598"/>
          <cell r="I598"/>
          <cell r="J598" t="str">
            <v>National F</v>
          </cell>
          <cell r="K598" t="str">
            <v>Central University of Technology</v>
          </cell>
          <cell r="L598" t="str">
            <v>Central University of Technology (CUT)</v>
          </cell>
          <cell r="M598" t="str">
            <v>2023/2024</v>
          </cell>
          <cell r="N598" t="str">
            <v>PFMA</v>
          </cell>
          <cell r="O598" t="str">
            <v>No</v>
          </cell>
        </row>
        <row r="599">
          <cell r="A599">
            <v>1540</v>
          </cell>
          <cell r="B599"/>
          <cell r="C599"/>
          <cell r="D599"/>
          <cell r="E599"/>
          <cell r="F599"/>
          <cell r="G599"/>
          <cell r="H599"/>
          <cell r="I599"/>
          <cell r="J599" t="str">
            <v>National F</v>
          </cell>
          <cell r="K599" t="str">
            <v>KwaZulu Natal CET College</v>
          </cell>
          <cell r="L599" t="str">
            <v>KwaZulu Natal CET College</v>
          </cell>
          <cell r="M599" t="str">
            <v>2023/2024</v>
          </cell>
          <cell r="N599" t="str">
            <v>PFMA</v>
          </cell>
          <cell r="O599" t="str">
            <v>No</v>
          </cell>
        </row>
        <row r="600">
          <cell r="A600">
            <v>467</v>
          </cell>
          <cell r="B600"/>
          <cell r="C600"/>
          <cell r="D600"/>
          <cell r="E600"/>
          <cell r="F600"/>
          <cell r="G600"/>
          <cell r="H600"/>
          <cell r="I600"/>
          <cell r="J600" t="str">
            <v>National F</v>
          </cell>
          <cell r="K600" t="str">
            <v>Sorghum Trust</v>
          </cell>
          <cell r="L600" t="str">
            <v>Sorghum Trust</v>
          </cell>
          <cell r="M600" t="str">
            <v>2023/2024</v>
          </cell>
          <cell r="N600" t="str">
            <v>PFMA</v>
          </cell>
          <cell r="O600" t="str">
            <v>No</v>
          </cell>
        </row>
        <row r="601">
          <cell r="A601">
            <v>184</v>
          </cell>
          <cell r="B601" t="str">
            <v>Financially unqualified with findings on predetermined objectives and/or compliance with laws and regulations</v>
          </cell>
          <cell r="C601" t="str">
            <v>2024/07/31</v>
          </cell>
          <cell r="D601" t="str">
            <v>Improved</v>
          </cell>
          <cell r="E601" t="str">
            <v>Financially unqualified with findings on predetermined objectives and/or compliance with laws and regulations</v>
          </cell>
          <cell r="F601"/>
          <cell r="G601"/>
          <cell r="H601" t="str">
            <v>2024/05/31</v>
          </cell>
          <cell r="I601" t="str">
            <v>2024/07/31</v>
          </cell>
          <cell r="J601" t="str">
            <v>National F</v>
          </cell>
          <cell r="K601" t="str">
            <v>Health and Welfare Sector Education and Training Authority</v>
          </cell>
          <cell r="L601" t="str">
            <v>Health &amp; Welfare Seta (HWSETA)</v>
          </cell>
          <cell r="M601" t="str">
            <v>2023/2024</v>
          </cell>
          <cell r="N601" t="str">
            <v>PFMA</v>
          </cell>
          <cell r="O601" t="str">
            <v>Yes</v>
          </cell>
        </row>
        <row r="602">
          <cell r="A602">
            <v>1278</v>
          </cell>
          <cell r="B602"/>
          <cell r="C602"/>
          <cell r="D602"/>
          <cell r="E602"/>
          <cell r="F602"/>
          <cell r="G602"/>
          <cell r="H602"/>
          <cell r="I602"/>
          <cell r="J602" t="str">
            <v>National F</v>
          </cell>
          <cell r="K602" t="str">
            <v>Vaal University of Technology</v>
          </cell>
          <cell r="L602" t="str">
            <v>Vaal University of Technology (VUT)</v>
          </cell>
          <cell r="M602" t="str">
            <v>2023/2024</v>
          </cell>
          <cell r="N602" t="str">
            <v>PFMA</v>
          </cell>
          <cell r="O602" t="str">
            <v>No</v>
          </cell>
        </row>
        <row r="603">
          <cell r="A603">
            <v>50</v>
          </cell>
          <cell r="B603"/>
          <cell r="C603"/>
          <cell r="D603"/>
          <cell r="E603"/>
          <cell r="F603"/>
          <cell r="G603"/>
          <cell r="H603"/>
          <cell r="I603"/>
          <cell r="J603" t="str">
            <v>National F</v>
          </cell>
          <cell r="K603" t="str">
            <v>Cotton SA</v>
          </cell>
          <cell r="L603" t="str">
            <v>Cotton SA</v>
          </cell>
          <cell r="M603" t="str">
            <v>2023/2024</v>
          </cell>
          <cell r="N603" t="str">
            <v>PFMA</v>
          </cell>
          <cell r="O603" t="str">
            <v>No</v>
          </cell>
        </row>
        <row r="604">
          <cell r="A604">
            <v>419</v>
          </cell>
          <cell r="B604" t="str">
            <v>Financially unqualified with findings on predetermined objectives and/or compliance with laws and regulations</v>
          </cell>
          <cell r="C604" t="str">
            <v>2024/07/31</v>
          </cell>
          <cell r="D604" t="str">
            <v>Unchanged</v>
          </cell>
          <cell r="E604" t="str">
            <v>Financially unqualified with findings on predetermined objectives and/or compliance with laws and regulations</v>
          </cell>
          <cell r="F604"/>
          <cell r="G604"/>
          <cell r="H604" t="str">
            <v>2024/05/31</v>
          </cell>
          <cell r="I604" t="str">
            <v>2024/07/31</v>
          </cell>
          <cell r="J604" t="str">
            <v>National F</v>
          </cell>
          <cell r="K604" t="str">
            <v>Deeds Registration Trading Account</v>
          </cell>
          <cell r="L604" t="str">
            <v>Reg Of Deeds Trading Account</v>
          </cell>
          <cell r="M604" t="str">
            <v>2023/2024</v>
          </cell>
          <cell r="N604" t="str">
            <v>PFMA</v>
          </cell>
          <cell r="O604" t="str">
            <v>Yes</v>
          </cell>
        </row>
        <row r="605">
          <cell r="A605">
            <v>240</v>
          </cell>
          <cell r="B605" t="str">
            <v>Qualified</v>
          </cell>
          <cell r="C605">
            <v>45583</v>
          </cell>
          <cell r="D605"/>
          <cell r="E605"/>
          <cell r="F605" t="str">
            <v>Auditee delays - Disagreement on technical/legal matters</v>
          </cell>
          <cell r="G605"/>
          <cell r="H605" t="str">
            <v>2024/05/31</v>
          </cell>
          <cell r="I605"/>
          <cell r="J605" t="str">
            <v>National F</v>
          </cell>
          <cell r="K605" t="str">
            <v>Manufacturing Engineering and Related Services Education and Training Authority</v>
          </cell>
          <cell r="L605" t="str">
            <v>Manufacturing &amp; Enginering Seta (MERSETA)</v>
          </cell>
          <cell r="M605" t="str">
            <v>2023/2024</v>
          </cell>
          <cell r="N605" t="str">
            <v>PFMA</v>
          </cell>
          <cell r="O605" t="str">
            <v>Yes</v>
          </cell>
        </row>
        <row r="606">
          <cell r="A606">
            <v>1310</v>
          </cell>
          <cell r="B606" t="str">
            <v>Financially unqualified with findings on predetermined objectives and/or compliance with laws and regulations</v>
          </cell>
          <cell r="C606" t="str">
            <v>2024/05/31</v>
          </cell>
          <cell r="D606" t="str">
            <v>Unchanged</v>
          </cell>
          <cell r="E606" t="str">
            <v>Qualified</v>
          </cell>
          <cell r="F606"/>
          <cell r="G606"/>
          <cell r="H606" t="str">
            <v>2024/03/31</v>
          </cell>
          <cell r="I606" t="str">
            <v>2024/05/31</v>
          </cell>
          <cell r="J606" t="str">
            <v>National F</v>
          </cell>
          <cell r="K606" t="str">
            <v>Tshwane South TVET College</v>
          </cell>
          <cell r="L606" t="str">
            <v>Tshwane South TVET College</v>
          </cell>
          <cell r="M606" t="str">
            <v>2023/2024</v>
          </cell>
          <cell r="N606" t="str">
            <v>PFMA</v>
          </cell>
          <cell r="O606" t="str">
            <v>Yes</v>
          </cell>
        </row>
        <row r="607">
          <cell r="A607">
            <v>1282</v>
          </cell>
          <cell r="B607"/>
          <cell r="C607"/>
          <cell r="D607"/>
          <cell r="E607"/>
          <cell r="F607"/>
          <cell r="G607"/>
          <cell r="H607"/>
          <cell r="I607"/>
          <cell r="J607" t="str">
            <v>National F</v>
          </cell>
          <cell r="K607" t="str">
            <v>University of Zululand</v>
          </cell>
          <cell r="L607" t="str">
            <v>University of Zululand (UNIZUL)</v>
          </cell>
          <cell r="M607" t="str">
            <v>2023/2024</v>
          </cell>
          <cell r="N607" t="str">
            <v>PFMA</v>
          </cell>
          <cell r="O607" t="str">
            <v>No</v>
          </cell>
        </row>
        <row r="608">
          <cell r="A608">
            <v>1171</v>
          </cell>
          <cell r="B608"/>
          <cell r="C608"/>
          <cell r="D608"/>
          <cell r="E608"/>
          <cell r="F608"/>
          <cell r="G608"/>
          <cell r="H608"/>
          <cell r="I608"/>
          <cell r="J608" t="str">
            <v>National F</v>
          </cell>
          <cell r="K608" t="str">
            <v>South African Council of Educators</v>
          </cell>
          <cell r="L608" t="str">
            <v>South African Council of Educators</v>
          </cell>
          <cell r="M608" t="str">
            <v>2023/2024</v>
          </cell>
          <cell r="N608" t="str">
            <v>PFMA</v>
          </cell>
          <cell r="O608" t="str">
            <v>No</v>
          </cell>
        </row>
        <row r="609">
          <cell r="A609">
            <v>1275</v>
          </cell>
          <cell r="B609"/>
          <cell r="C609"/>
          <cell r="D609"/>
          <cell r="E609"/>
          <cell r="F609"/>
          <cell r="G609"/>
          <cell r="H609"/>
          <cell r="I609"/>
          <cell r="J609" t="str">
            <v>National F</v>
          </cell>
          <cell r="K609" t="str">
            <v>University of Pretoria</v>
          </cell>
          <cell r="L609" t="str">
            <v>University of Pretoria (UP)</v>
          </cell>
          <cell r="M609" t="str">
            <v>2023/2024</v>
          </cell>
          <cell r="N609" t="str">
            <v>PFMA</v>
          </cell>
          <cell r="O609" t="str">
            <v>No</v>
          </cell>
        </row>
        <row r="610">
          <cell r="A610">
            <v>1067</v>
          </cell>
          <cell r="B610" t="str">
            <v>Financially unqualified with findings on predetermined objectives and/or compliance with laws and regulations</v>
          </cell>
          <cell r="C610" t="str">
            <v>2024/07/31</v>
          </cell>
          <cell r="D610" t="str">
            <v>Improved</v>
          </cell>
          <cell r="E610" t="str">
            <v>Financially unqualified with no findings on predetermined objectives or compliance with laws and regulations</v>
          </cell>
          <cell r="F610"/>
          <cell r="G610"/>
          <cell r="H610" t="str">
            <v>2024/05/31</v>
          </cell>
          <cell r="I610" t="str">
            <v>2024/07/31</v>
          </cell>
          <cell r="J610" t="str">
            <v>National F</v>
          </cell>
          <cell r="K610" t="str">
            <v>National Economic Development and Labour Council</v>
          </cell>
          <cell r="L610" t="str">
            <v>National Economic Development and Labour Council (Nedlac)</v>
          </cell>
          <cell r="M610" t="str">
            <v>2023/2024</v>
          </cell>
          <cell r="N610" t="str">
            <v>PFMA</v>
          </cell>
          <cell r="O610" t="str">
            <v>Yes</v>
          </cell>
        </row>
        <row r="611">
          <cell r="A611">
            <v>126</v>
          </cell>
          <cell r="B611" t="str">
            <v>Financially unqualified with findings on predetermined objectives and/or compliance with laws and regulations</v>
          </cell>
          <cell r="C611" t="str">
            <v>2024/07/31</v>
          </cell>
          <cell r="D611" t="str">
            <v>Regressed</v>
          </cell>
          <cell r="E611" t="str">
            <v>Qualified</v>
          </cell>
          <cell r="F611"/>
          <cell r="G611"/>
          <cell r="H611" t="str">
            <v>2024/05/31</v>
          </cell>
          <cell r="I611"/>
          <cell r="J611" t="str">
            <v>National F</v>
          </cell>
          <cell r="K611" t="str">
            <v>Energy and Water Sector Education and Training Authority</v>
          </cell>
          <cell r="L611" t="str">
            <v>Energy and Water Seta (EWSETA)</v>
          </cell>
          <cell r="M611" t="str">
            <v>2023/2024</v>
          </cell>
          <cell r="N611" t="str">
            <v>PFMA</v>
          </cell>
          <cell r="O611" t="str">
            <v>Yes</v>
          </cell>
        </row>
        <row r="612">
          <cell r="A612">
            <v>1342</v>
          </cell>
          <cell r="B612" t="str">
            <v>Financially unqualified with no findings on predetermined objectives or compliance with laws and regulations</v>
          </cell>
          <cell r="C612" t="str">
            <v>2024/07/31</v>
          </cell>
          <cell r="D612" t="str">
            <v>Unchanged</v>
          </cell>
          <cell r="E612" t="str">
            <v>Financially unqualified with no findings on predetermined objectives or compliance with laws and regulations</v>
          </cell>
          <cell r="F612"/>
          <cell r="G612"/>
          <cell r="H612" t="str">
            <v>2024/05/31</v>
          </cell>
          <cell r="I612"/>
          <cell r="J612" t="str">
            <v>National F</v>
          </cell>
          <cell r="K612" t="str">
            <v>Media, Information and Communication Technologies Sector Education and Training Authority</v>
          </cell>
          <cell r="L612" t="str">
            <v>Media, Information and Communication Technologies Seta (MICTS)</v>
          </cell>
          <cell r="M612" t="str">
            <v>2023/2024</v>
          </cell>
          <cell r="N612" t="str">
            <v>PFMA</v>
          </cell>
          <cell r="O612" t="str">
            <v>Yes</v>
          </cell>
        </row>
        <row r="613">
          <cell r="A613">
            <v>1532</v>
          </cell>
          <cell r="B613" t="str">
            <v>Financially unqualified with no findings on predetermined objectives or compliance with laws and regulations</v>
          </cell>
          <cell r="C613" t="str">
            <v>2024/07/31</v>
          </cell>
          <cell r="D613" t="str">
            <v>Unchanged</v>
          </cell>
          <cell r="E613" t="str">
            <v>Financially unqualified with no findings on predetermined objectives or compliance with laws and regulations</v>
          </cell>
          <cell r="F613"/>
          <cell r="G613"/>
          <cell r="H613" t="str">
            <v>2024/05/31</v>
          </cell>
          <cell r="I613"/>
          <cell r="J613" t="str">
            <v>National F</v>
          </cell>
          <cell r="K613" t="str">
            <v>Commission on Restitution of Land Rights</v>
          </cell>
          <cell r="L613" t="str">
            <v>Commission on Restitution of Land Rights</v>
          </cell>
          <cell r="M613" t="str">
            <v>2023/2024</v>
          </cell>
          <cell r="N613" t="str">
            <v>PFMA</v>
          </cell>
          <cell r="O613" t="str">
            <v>Yes</v>
          </cell>
        </row>
        <row r="614">
          <cell r="A614">
            <v>1541</v>
          </cell>
          <cell r="B614"/>
          <cell r="C614"/>
          <cell r="D614"/>
          <cell r="E614"/>
          <cell r="F614"/>
          <cell r="G614"/>
          <cell r="H614"/>
          <cell r="I614"/>
          <cell r="J614" t="str">
            <v>National F</v>
          </cell>
          <cell r="K614" t="str">
            <v>Limpopo CET College</v>
          </cell>
          <cell r="L614" t="str">
            <v>Limpopo CET College</v>
          </cell>
          <cell r="M614" t="str">
            <v>2023/2024</v>
          </cell>
          <cell r="N614" t="str">
            <v>PFMA</v>
          </cell>
          <cell r="O614" t="str">
            <v>No</v>
          </cell>
        </row>
        <row r="615">
          <cell r="A615">
            <v>40</v>
          </cell>
          <cell r="B615" t="str">
            <v>Disclaimer</v>
          </cell>
          <cell r="C615" t="str">
            <v>2024/07/31</v>
          </cell>
          <cell r="D615" t="str">
            <v>Unchanged</v>
          </cell>
          <cell r="E615" t="str">
            <v>Disclaimer</v>
          </cell>
          <cell r="F615"/>
          <cell r="G615"/>
          <cell r="H615" t="str">
            <v>2024/05/31</v>
          </cell>
          <cell r="I615"/>
          <cell r="J615" t="str">
            <v>National F</v>
          </cell>
          <cell r="K615" t="str">
            <v>Compensation Fund</v>
          </cell>
          <cell r="L615" t="str">
            <v>Compensation Fund</v>
          </cell>
          <cell r="M615" t="str">
            <v>2023/2024</v>
          </cell>
          <cell r="N615" t="str">
            <v>PFMA</v>
          </cell>
          <cell r="O615" t="str">
            <v>Yes</v>
          </cell>
        </row>
        <row r="616">
          <cell r="A616">
            <v>1071</v>
          </cell>
          <cell r="B616" t="str">
            <v>Qualified</v>
          </cell>
          <cell r="C616" t="str">
            <v>2024/07/31</v>
          </cell>
          <cell r="D616" t="str">
            <v>Unchanged</v>
          </cell>
          <cell r="E616" t="str">
            <v>Qualified</v>
          </cell>
          <cell r="F616"/>
          <cell r="G616"/>
          <cell r="H616" t="str">
            <v>2024/07/31</v>
          </cell>
          <cell r="I616"/>
          <cell r="J616" t="str">
            <v>National F</v>
          </cell>
          <cell r="K616" t="str">
            <v>Onderstepoort Biological Products</v>
          </cell>
          <cell r="L616" t="str">
            <v>Onderstepoort Biological Products Ltd</v>
          </cell>
          <cell r="M616" t="str">
            <v>2023/2024</v>
          </cell>
          <cell r="N616" t="str">
            <v>PFMA</v>
          </cell>
          <cell r="O616" t="str">
            <v>Yes</v>
          </cell>
        </row>
        <row r="617">
          <cell r="A617">
            <v>1458</v>
          </cell>
          <cell r="B617" t="str">
            <v>Financially unqualified with no findings on predetermined objectives or compliance with laws and regulations</v>
          </cell>
          <cell r="C617" t="str">
            <v>2024/06/30</v>
          </cell>
          <cell r="D617" t="str">
            <v>Regressed</v>
          </cell>
          <cell r="E617" t="str">
            <v>Financially unqualified with findings on predetermined objectives and/or compliance with laws and regulations</v>
          </cell>
          <cell r="F617"/>
          <cell r="G617"/>
          <cell r="H617" t="str">
            <v>2024/04/30</v>
          </cell>
          <cell r="I617" t="str">
            <v>2024/06/30</v>
          </cell>
          <cell r="J617" t="str">
            <v>National F</v>
          </cell>
          <cell r="K617" t="str">
            <v>National Institute for the Humanities and Social Sciences</v>
          </cell>
          <cell r="L617" t="str">
            <v>National Institute for the Humanities and Social Sciences</v>
          </cell>
          <cell r="M617" t="str">
            <v>2023/2024</v>
          </cell>
          <cell r="N617" t="str">
            <v>PFMA</v>
          </cell>
          <cell r="O617" t="str">
            <v>Yes</v>
          </cell>
        </row>
        <row r="618">
          <cell r="A618">
            <v>341</v>
          </cell>
          <cell r="B618" t="str">
            <v>Financially unqualified with no findings on predetermined objectives or compliance with laws and regulations</v>
          </cell>
          <cell r="C618" t="str">
            <v>2024/07/31</v>
          </cell>
          <cell r="D618" t="str">
            <v>Unchanged</v>
          </cell>
          <cell r="E618" t="str">
            <v>Financially unqualified with no findings on predetermined objectives or compliance with laws and regulations</v>
          </cell>
          <cell r="F618"/>
          <cell r="G618"/>
          <cell r="H618" t="str">
            <v>2024/05/31</v>
          </cell>
          <cell r="I618"/>
          <cell r="J618" t="str">
            <v>National F</v>
          </cell>
          <cell r="K618" t="str">
            <v xml:space="preserve">Safety and Security Sector Education and Training Authority </v>
          </cell>
          <cell r="L618" t="str">
            <v>Safety &amp; Security Seta</v>
          </cell>
          <cell r="M618" t="str">
            <v>2023/2024</v>
          </cell>
          <cell r="N618" t="str">
            <v>PFMA</v>
          </cell>
          <cell r="O618" t="str">
            <v>Yes</v>
          </cell>
        </row>
        <row r="619">
          <cell r="A619">
            <v>1447</v>
          </cell>
          <cell r="B619"/>
          <cell r="C619"/>
          <cell r="D619"/>
          <cell r="E619"/>
          <cell r="F619"/>
          <cell r="G619"/>
          <cell r="H619"/>
          <cell r="I619"/>
          <cell r="J619" t="str">
            <v>National F</v>
          </cell>
          <cell r="K619" t="str">
            <v>University of Mpumalanga</v>
          </cell>
          <cell r="L619" t="str">
            <v>University of Mpumalanga (UM)</v>
          </cell>
          <cell r="M619" t="str">
            <v>2023/2024</v>
          </cell>
          <cell r="N619" t="str">
            <v>PFMA</v>
          </cell>
          <cell r="O619" t="str">
            <v>No</v>
          </cell>
        </row>
        <row r="620">
          <cell r="A620">
            <v>1277</v>
          </cell>
          <cell r="B620"/>
          <cell r="C620"/>
          <cell r="D620"/>
          <cell r="E620"/>
          <cell r="F620"/>
          <cell r="G620"/>
          <cell r="H620"/>
          <cell r="I620"/>
          <cell r="J620" t="str">
            <v>National F</v>
          </cell>
          <cell r="K620" t="str">
            <v>University of the Witwatersrand</v>
          </cell>
          <cell r="L620" t="str">
            <v>University of the Witwatersrand (WITS)</v>
          </cell>
          <cell r="M620" t="str">
            <v>2023/2024</v>
          </cell>
          <cell r="N620" t="str">
            <v>PFMA</v>
          </cell>
          <cell r="O620" t="str">
            <v>No</v>
          </cell>
        </row>
        <row r="621">
          <cell r="A621">
            <v>1555</v>
          </cell>
          <cell r="B621" t="str">
            <v>Financially unqualified with findings on predetermined objectives and/or compliance with laws and regulations</v>
          </cell>
          <cell r="C621" t="str">
            <v>2024/07/31</v>
          </cell>
          <cell r="D621" t="str">
            <v>Unchanged</v>
          </cell>
          <cell r="E621" t="str">
            <v>Financially unqualified with findings on predetermined objectives and/or compliance with laws and regulations</v>
          </cell>
          <cell r="F621"/>
          <cell r="G621"/>
          <cell r="H621" t="str">
            <v>2024/05/31</v>
          </cell>
          <cell r="I621" t="str">
            <v>2024/07/31</v>
          </cell>
          <cell r="J621" t="str">
            <v>National F</v>
          </cell>
          <cell r="K621" t="str">
            <v>Department of Agriculture, Land Reform and Rural Development</v>
          </cell>
          <cell r="L621" t="str">
            <v>Department of Agriculture, Land Reform and Rural Development</v>
          </cell>
          <cell r="M621" t="str">
            <v>2023/2024</v>
          </cell>
          <cell r="N621" t="str">
            <v>PFMA</v>
          </cell>
          <cell r="O621" t="str">
            <v>Yes</v>
          </cell>
        </row>
        <row r="622">
          <cell r="A622">
            <v>1499</v>
          </cell>
          <cell r="B622"/>
          <cell r="C622"/>
          <cell r="D622"/>
          <cell r="E622"/>
          <cell r="F622"/>
          <cell r="G622"/>
          <cell r="H622"/>
          <cell r="I622"/>
          <cell r="J622" t="str">
            <v>National F</v>
          </cell>
          <cell r="K622" t="str">
            <v>Sefako Makgatho Health Sciences University</v>
          </cell>
          <cell r="L622" t="str">
            <v>Sefako Makgatho Health Sciences University</v>
          </cell>
          <cell r="M622" t="str">
            <v>2023/2024</v>
          </cell>
          <cell r="N622" t="str">
            <v>PFMA</v>
          </cell>
          <cell r="O622" t="str">
            <v>No</v>
          </cell>
        </row>
        <row r="623">
          <cell r="A623">
            <v>1309</v>
          </cell>
          <cell r="B623" t="str">
            <v>Qualified</v>
          </cell>
          <cell r="C623" t="str">
            <v>2024/05/31</v>
          </cell>
          <cell r="D623" t="str">
            <v>Improved</v>
          </cell>
          <cell r="E623" t="str">
            <v>Financially unqualified with findings on predetermined objectives and/or compliance with laws and regulations</v>
          </cell>
          <cell r="F623"/>
          <cell r="G623"/>
          <cell r="H623" t="str">
            <v>2024/03/31</v>
          </cell>
          <cell r="I623" t="str">
            <v>2024/05/31</v>
          </cell>
          <cell r="J623" t="str">
            <v>National F</v>
          </cell>
          <cell r="K623" t="str">
            <v>Tshwane North TVET College</v>
          </cell>
          <cell r="L623" t="str">
            <v>Tshwane North TVET College</v>
          </cell>
          <cell r="M623" t="str">
            <v>2023/2024</v>
          </cell>
          <cell r="N623" t="str">
            <v>PFMA</v>
          </cell>
          <cell r="O623" t="str">
            <v>Yes</v>
          </cell>
        </row>
        <row r="624">
          <cell r="A624">
            <v>406</v>
          </cell>
          <cell r="B624" t="str">
            <v>Financially unqualified with no findings on predetermined objectives or compliance with laws and regulations</v>
          </cell>
          <cell r="C624" t="str">
            <v>2024/07/31</v>
          </cell>
          <cell r="D624" t="str">
            <v>Unchanged</v>
          </cell>
          <cell r="E624" t="str">
            <v>Financially unqualified with no findings on predetermined objectives or compliance with laws and regulations</v>
          </cell>
          <cell r="F624"/>
          <cell r="G624"/>
          <cell r="H624" t="str">
            <v>2024/05/31</v>
          </cell>
          <cell r="I624"/>
          <cell r="J624" t="str">
            <v>National F</v>
          </cell>
          <cell r="K624" t="str">
            <v>Public Service Sector Education and Training Authority</v>
          </cell>
          <cell r="L624" t="str">
            <v>Public Service Seta (PSETA)</v>
          </cell>
          <cell r="M624" t="str">
            <v>2023/2024</v>
          </cell>
          <cell r="N624" t="str">
            <v>PFMA</v>
          </cell>
          <cell r="O624" t="str">
            <v>Yes</v>
          </cell>
        </row>
        <row r="625">
          <cell r="A625">
            <v>1268</v>
          </cell>
          <cell r="B625"/>
          <cell r="C625"/>
          <cell r="D625"/>
          <cell r="E625"/>
          <cell r="F625"/>
          <cell r="G625"/>
          <cell r="H625"/>
          <cell r="I625"/>
          <cell r="J625" t="str">
            <v>National F</v>
          </cell>
          <cell r="K625" t="str">
            <v>Rhodes University</v>
          </cell>
          <cell r="L625" t="str">
            <v>Rhodes University (RHODES)</v>
          </cell>
          <cell r="M625" t="str">
            <v>2023/2024</v>
          </cell>
          <cell r="N625" t="str">
            <v>PFMA</v>
          </cell>
          <cell r="O625" t="str">
            <v>No</v>
          </cell>
        </row>
        <row r="626">
          <cell r="A626">
            <v>1535</v>
          </cell>
          <cell r="B626"/>
          <cell r="C626"/>
          <cell r="D626"/>
          <cell r="E626"/>
          <cell r="F626"/>
          <cell r="G626"/>
          <cell r="H626"/>
          <cell r="I626"/>
          <cell r="J626" t="str">
            <v>National F</v>
          </cell>
          <cell r="K626" t="str">
            <v>Northern Cape CET College</v>
          </cell>
          <cell r="L626" t="str">
            <v>Northern Cape CET College</v>
          </cell>
          <cell r="M626" t="str">
            <v>2023/2024</v>
          </cell>
          <cell r="N626" t="str">
            <v>PFMA</v>
          </cell>
          <cell r="O626" t="str">
            <v>No</v>
          </cell>
        </row>
        <row r="627">
          <cell r="A627">
            <v>10</v>
          </cell>
          <cell r="B627" t="str">
            <v>Financially unqualified with findings on predetermined objectives and/or compliance with laws and regulations</v>
          </cell>
          <cell r="C627" t="str">
            <v>2024/07/31</v>
          </cell>
          <cell r="D627" t="str">
            <v>Unchanged</v>
          </cell>
          <cell r="E627" t="str">
            <v>Financially unqualified with findings on predetermined objectives and/or compliance with laws and regulations</v>
          </cell>
          <cell r="F627"/>
          <cell r="G627"/>
          <cell r="H627" t="str">
            <v>2024/05/31</v>
          </cell>
          <cell r="I627" t="str">
            <v>2024/07/31</v>
          </cell>
          <cell r="J627" t="str">
            <v>North West</v>
          </cell>
          <cell r="K627" t="str">
            <v>Agriculture and Rural Development</v>
          </cell>
          <cell r="L627" t="str">
            <v>Agriculture and Rural Development - NW</v>
          </cell>
          <cell r="M627" t="str">
            <v>2023/2024</v>
          </cell>
          <cell r="N627" t="str">
            <v>PFMA</v>
          </cell>
          <cell r="O627" t="str">
            <v>Yes</v>
          </cell>
        </row>
        <row r="628">
          <cell r="A628">
            <v>983</v>
          </cell>
          <cell r="B628" t="str">
            <v>Disclaimer</v>
          </cell>
          <cell r="C628" t="str">
            <v>2024/07/31</v>
          </cell>
          <cell r="D628" t="str">
            <v>Regressed</v>
          </cell>
          <cell r="E628" t="str">
            <v>Disclaimer</v>
          </cell>
          <cell r="F628"/>
          <cell r="G628"/>
          <cell r="H628" t="str">
            <v>2024/05/31</v>
          </cell>
          <cell r="I628" t="str">
            <v>2024/07/31</v>
          </cell>
          <cell r="J628" t="str">
            <v>North West</v>
          </cell>
          <cell r="K628" t="str">
            <v>GL Resorts</v>
          </cell>
          <cell r="L628" t="str">
            <v>GL Resorts</v>
          </cell>
          <cell r="M628" t="str">
            <v>2023/2024</v>
          </cell>
          <cell r="N628" t="str">
            <v>PFMA</v>
          </cell>
          <cell r="O628" t="str">
            <v>Yes</v>
          </cell>
        </row>
        <row r="629">
          <cell r="A629">
            <v>316</v>
          </cell>
          <cell r="B629" t="str">
            <v>Financially unqualified with findings on predetermined objectives and/or compliance with laws and regulations</v>
          </cell>
          <cell r="C629" t="str">
            <v>2024/07/31</v>
          </cell>
          <cell r="D629" t="str">
            <v>Unchanged</v>
          </cell>
          <cell r="E629" t="str">
            <v>Financially unqualified with findings on predetermined objectives and/or compliance with laws and regulations</v>
          </cell>
          <cell r="F629"/>
          <cell r="G629"/>
          <cell r="H629" t="str">
            <v>2024/05/31</v>
          </cell>
          <cell r="I629" t="str">
            <v>2024/07/31</v>
          </cell>
          <cell r="J629" t="str">
            <v>North West</v>
          </cell>
          <cell r="K629" t="str">
            <v>Office of the Premier</v>
          </cell>
          <cell r="L629" t="str">
            <v>Office of the Premier - NW</v>
          </cell>
          <cell r="M629" t="str">
            <v>2023/2024</v>
          </cell>
          <cell r="N629" t="str">
            <v>PFMA</v>
          </cell>
          <cell r="O629" t="str">
            <v>Yes</v>
          </cell>
        </row>
        <row r="630">
          <cell r="A630">
            <v>307</v>
          </cell>
          <cell r="B630" t="str">
            <v>Financially unqualified with no findings on predetermined objectives or compliance with laws and regulations</v>
          </cell>
          <cell r="C630" t="str">
            <v>2024/07/31</v>
          </cell>
          <cell r="D630" t="str">
            <v>Unchanged</v>
          </cell>
          <cell r="E630" t="str">
            <v>Financially unqualified with no findings on predetermined objectives or compliance with laws and regulations</v>
          </cell>
          <cell r="F630"/>
          <cell r="G630"/>
          <cell r="H630" t="str">
            <v>2024/05/31</v>
          </cell>
          <cell r="I630" t="str">
            <v>2024/07/31</v>
          </cell>
          <cell r="J630" t="str">
            <v>North West</v>
          </cell>
          <cell r="K630" t="str">
            <v xml:space="preserve">NTP Logistics </v>
          </cell>
          <cell r="L630" t="str">
            <v>NTP Logistics SOC Limited</v>
          </cell>
          <cell r="M630" t="str">
            <v>2023/2024</v>
          </cell>
          <cell r="N630" t="str">
            <v>PFMA</v>
          </cell>
          <cell r="O630" t="str">
            <v>Yes</v>
          </cell>
        </row>
        <row r="631">
          <cell r="A631">
            <v>1023</v>
          </cell>
          <cell r="B631" t="str">
            <v>Financially unqualified with no findings on predetermined objectives or compliance with laws and regulations</v>
          </cell>
          <cell r="C631" t="str">
            <v>2024/07/31</v>
          </cell>
          <cell r="D631" t="str">
            <v>Unchanged</v>
          </cell>
          <cell r="E631" t="str">
            <v>Financially unqualified with no findings on predetermined objectives or compliance with laws and regulations</v>
          </cell>
          <cell r="F631"/>
          <cell r="G631"/>
          <cell r="H631" t="str">
            <v>2024/05/31</v>
          </cell>
          <cell r="I631" t="str">
            <v>2024/07/31</v>
          </cell>
          <cell r="J631" t="str">
            <v>North West</v>
          </cell>
          <cell r="K631" t="str">
            <v>Kgama Wildlife Operations</v>
          </cell>
          <cell r="L631" t="str">
            <v>Kgama Wildlife Operations</v>
          </cell>
          <cell r="M631" t="str">
            <v>2023/2024</v>
          </cell>
          <cell r="N631" t="str">
            <v>PFMA</v>
          </cell>
          <cell r="O631" t="str">
            <v>Yes</v>
          </cell>
        </row>
        <row r="632">
          <cell r="A632">
            <v>297</v>
          </cell>
          <cell r="B632" t="str">
            <v>Adverse</v>
          </cell>
          <cell r="C632" t="str">
            <v>2024/07/31</v>
          </cell>
          <cell r="D632" t="str">
            <v>Regressed</v>
          </cell>
          <cell r="E632" t="str">
            <v>Adverse</v>
          </cell>
          <cell r="F632"/>
          <cell r="G632"/>
          <cell r="H632" t="str">
            <v>2024/05/31</v>
          </cell>
          <cell r="I632"/>
          <cell r="J632" t="str">
            <v>North West</v>
          </cell>
          <cell r="K632" t="str">
            <v>North West Development Corporation</v>
          </cell>
          <cell r="L632" t="str">
            <v>North West Development Corporation</v>
          </cell>
          <cell r="M632" t="str">
            <v>2023/2024</v>
          </cell>
          <cell r="N632" t="str">
            <v>PFMA</v>
          </cell>
          <cell r="O632" t="str">
            <v>Yes</v>
          </cell>
        </row>
        <row r="633">
          <cell r="A633">
            <v>1012</v>
          </cell>
          <cell r="B633" t="str">
            <v>Qualified</v>
          </cell>
          <cell r="C633" t="str">
            <v>2024/07/31</v>
          </cell>
          <cell r="D633" t="str">
            <v>Improved</v>
          </cell>
          <cell r="E633" t="str">
            <v>Financially unqualified with findings on predetermined objectives and/or compliance with laws and regulations</v>
          </cell>
          <cell r="F633"/>
          <cell r="G633"/>
          <cell r="H633" t="str">
            <v>2024/05/31</v>
          </cell>
          <cell r="I633" t="str">
            <v>2024/07/31</v>
          </cell>
          <cell r="J633" t="str">
            <v>North West</v>
          </cell>
          <cell r="K633" t="str">
            <v>Community Safety and Transport Management</v>
          </cell>
          <cell r="L633" t="str">
            <v>Community Safety and Transport Management - NW</v>
          </cell>
          <cell r="M633" t="str">
            <v>2023/2024</v>
          </cell>
          <cell r="N633" t="str">
            <v>PFMA</v>
          </cell>
          <cell r="O633" t="str">
            <v>Yes</v>
          </cell>
        </row>
        <row r="634">
          <cell r="A634">
            <v>389</v>
          </cell>
          <cell r="B634"/>
          <cell r="C634"/>
          <cell r="D634"/>
          <cell r="E634"/>
          <cell r="F634" t="str">
            <v>AFS outstanding</v>
          </cell>
          <cell r="G634"/>
          <cell r="H634"/>
          <cell r="I634" t="str">
            <v>2024/07/31</v>
          </cell>
          <cell r="J634" t="str">
            <v>North West</v>
          </cell>
          <cell r="K634" t="str">
            <v>Consolidation of Prov Depts</v>
          </cell>
          <cell r="L634" t="str">
            <v>Provincial Treasury (Consolidation of Prov Depts) - NW</v>
          </cell>
          <cell r="M634" t="str">
            <v>2023/2024</v>
          </cell>
          <cell r="N634" t="str">
            <v>PFMA</v>
          </cell>
          <cell r="O634" t="str">
            <v>Yes</v>
          </cell>
        </row>
        <row r="635">
          <cell r="A635">
            <v>2</v>
          </cell>
          <cell r="B635" t="str">
            <v>Financially unqualified with no findings on predetermined objectives or compliance with laws and regulations</v>
          </cell>
          <cell r="C635" t="str">
            <v>2024/07/31</v>
          </cell>
          <cell r="D635" t="str">
            <v>Improved</v>
          </cell>
          <cell r="E635" t="str">
            <v>Financially unqualified with findings on predetermined objectives and/or compliance with laws and regulations</v>
          </cell>
          <cell r="F635"/>
          <cell r="G635"/>
          <cell r="H635" t="str">
            <v>2024/05/31</v>
          </cell>
          <cell r="I635" t="str">
            <v>2024/07/31</v>
          </cell>
          <cell r="J635" t="str">
            <v>North West</v>
          </cell>
          <cell r="K635" t="str">
            <v xml:space="preserve">AEC-Amersham </v>
          </cell>
          <cell r="L635" t="str">
            <v>AEC Amersham SOC Limited</v>
          </cell>
          <cell r="M635" t="str">
            <v>2023/2024</v>
          </cell>
          <cell r="N635" t="str">
            <v>PFMA</v>
          </cell>
          <cell r="O635" t="str">
            <v>Yes</v>
          </cell>
        </row>
        <row r="636">
          <cell r="A636">
            <v>182</v>
          </cell>
          <cell r="B636" t="str">
            <v>Financially unqualified with findings on predetermined objectives and/or compliance with laws and regulations</v>
          </cell>
          <cell r="C636" t="str">
            <v>2024/07/31</v>
          </cell>
          <cell r="D636" t="str">
            <v>Unchanged</v>
          </cell>
          <cell r="E636" t="str">
            <v>Financially unqualified with findings on predetermined objectives and/or compliance with laws and regulations</v>
          </cell>
          <cell r="F636"/>
          <cell r="G636"/>
          <cell r="H636" t="str">
            <v>2024/05/31</v>
          </cell>
          <cell r="I636"/>
          <cell r="J636" t="str">
            <v>North West</v>
          </cell>
          <cell r="K636" t="str">
            <v>Health</v>
          </cell>
          <cell r="L636" t="str">
            <v>Health - NW</v>
          </cell>
          <cell r="M636" t="str">
            <v>2023/2024</v>
          </cell>
          <cell r="N636" t="str">
            <v>PFMA</v>
          </cell>
          <cell r="O636" t="str">
            <v>Yes</v>
          </cell>
        </row>
        <row r="637">
          <cell r="A637">
            <v>442</v>
          </cell>
          <cell r="B637" t="str">
            <v>Financially unqualified with findings on predetermined objectives and/or compliance with laws and regulations</v>
          </cell>
          <cell r="C637" t="str">
            <v>2024/07/31</v>
          </cell>
          <cell r="D637" t="str">
            <v>Improved</v>
          </cell>
          <cell r="E637" t="str">
            <v>Financially unqualified with findings on predetermined objectives and/or compliance with laws and regulations</v>
          </cell>
          <cell r="F637"/>
          <cell r="G637"/>
          <cell r="H637" t="str">
            <v>2024/05/31</v>
          </cell>
          <cell r="I637" t="str">
            <v>2024/07/31</v>
          </cell>
          <cell r="J637" t="str">
            <v>North West</v>
          </cell>
          <cell r="K637" t="str">
            <v>The South African Nuclear Energy Corporation</v>
          </cell>
          <cell r="L637" t="str">
            <v>The South African Nuclear Energy Corporation SOC Limited</v>
          </cell>
          <cell r="M637" t="str">
            <v>2023/2024</v>
          </cell>
          <cell r="N637" t="str">
            <v>PFMA</v>
          </cell>
          <cell r="O637" t="str">
            <v>Yes</v>
          </cell>
        </row>
        <row r="638">
          <cell r="A638">
            <v>1543</v>
          </cell>
          <cell r="B638" t="str">
            <v>Financially unqualified with findings on predetermined objectives and/or compliance with laws and regulations</v>
          </cell>
          <cell r="C638" t="str">
            <v>2024/07/31</v>
          </cell>
          <cell r="D638" t="str">
            <v>Unchanged</v>
          </cell>
          <cell r="E638" t="str">
            <v>Financially unqualified with findings on predetermined objectives and/or compliance with laws and regulations</v>
          </cell>
          <cell r="F638"/>
          <cell r="G638"/>
          <cell r="H638" t="str">
            <v>2024/05/31</v>
          </cell>
          <cell r="I638" t="str">
            <v>2024/07/31</v>
          </cell>
          <cell r="J638" t="str">
            <v>North West</v>
          </cell>
          <cell r="K638" t="str">
            <v>Cooperative Governance and Traditional Affairs</v>
          </cell>
          <cell r="L638" t="str">
            <v>Cooperative Governance and Traditional Affairs – NW</v>
          </cell>
          <cell r="M638" t="str">
            <v>2023/2024</v>
          </cell>
          <cell r="N638" t="str">
            <v>PFMA</v>
          </cell>
          <cell r="O638" t="str">
            <v>Yes</v>
          </cell>
        </row>
        <row r="639">
          <cell r="A639">
            <v>1334</v>
          </cell>
          <cell r="B639" t="str">
            <v>Disclaimer</v>
          </cell>
          <cell r="C639">
            <v>45551</v>
          </cell>
          <cell r="D639"/>
          <cell r="E639"/>
          <cell r="F639" t="str">
            <v>AFS submitted late</v>
          </cell>
          <cell r="G639"/>
          <cell r="H639" t="str">
            <v>2024/06/08</v>
          </cell>
          <cell r="I639">
            <v>45553</v>
          </cell>
          <cell r="J639" t="str">
            <v>North West</v>
          </cell>
          <cell r="K639" t="str">
            <v>Taletso TVET College</v>
          </cell>
          <cell r="L639" t="str">
            <v>Taletso TVET College</v>
          </cell>
          <cell r="M639" t="str">
            <v>2023/2024</v>
          </cell>
          <cell r="N639" t="str">
            <v>PFMA</v>
          </cell>
          <cell r="O639" t="str">
            <v>Yes</v>
          </cell>
        </row>
        <row r="640">
          <cell r="A640">
            <v>1030</v>
          </cell>
          <cell r="B640" t="str">
            <v>Qualified</v>
          </cell>
          <cell r="C640" t="str">
            <v>2024/07/31</v>
          </cell>
          <cell r="D640" t="str">
            <v>Unchanged</v>
          </cell>
          <cell r="E640" t="str">
            <v>Qualified</v>
          </cell>
          <cell r="F640"/>
          <cell r="G640"/>
          <cell r="H640" t="str">
            <v>2024/05/31</v>
          </cell>
          <cell r="I640" t="str">
            <v>2024/07/31</v>
          </cell>
          <cell r="J640" t="str">
            <v>North West</v>
          </cell>
          <cell r="K640" t="str">
            <v>Signal Developments</v>
          </cell>
          <cell r="L640" t="str">
            <v>Signal Developments</v>
          </cell>
          <cell r="M640" t="str">
            <v>2023/2024</v>
          </cell>
          <cell r="N640" t="str">
            <v>PFMA</v>
          </cell>
          <cell r="O640" t="str">
            <v>Yes</v>
          </cell>
        </row>
        <row r="641">
          <cell r="A641">
            <v>1177</v>
          </cell>
          <cell r="B641" t="str">
            <v>Financially unqualified with findings on predetermined objectives and/or compliance with laws and regulations</v>
          </cell>
          <cell r="C641" t="str">
            <v>2024/07/31</v>
          </cell>
          <cell r="D641" t="str">
            <v>Unchanged</v>
          </cell>
          <cell r="E641" t="str">
            <v>Financially unqualified with findings on predetermined objectives and/or compliance with laws and regulations</v>
          </cell>
          <cell r="F641"/>
          <cell r="G641"/>
          <cell r="H641" t="str">
            <v>2024/05/31</v>
          </cell>
          <cell r="I641" t="str">
            <v>2024/07/31</v>
          </cell>
          <cell r="J641" t="str">
            <v>North West</v>
          </cell>
          <cell r="K641" t="str">
            <v>Gammatec NDT Supplies</v>
          </cell>
          <cell r="L641" t="str">
            <v>Gammatec NDT Supplies SOC Limited</v>
          </cell>
          <cell r="M641" t="str">
            <v>2023/2024</v>
          </cell>
          <cell r="N641" t="str">
            <v>PFMA</v>
          </cell>
          <cell r="O641" t="str">
            <v>Yes</v>
          </cell>
        </row>
        <row r="642">
          <cell r="A642">
            <v>63</v>
          </cell>
          <cell r="B642" t="str">
            <v>Financially unqualified with no findings on predetermined objectives or compliance with laws and regulations</v>
          </cell>
          <cell r="C642" t="str">
            <v>2024/07/31</v>
          </cell>
          <cell r="D642" t="str">
            <v>Unchanged</v>
          </cell>
          <cell r="E642" t="str">
            <v>Financially unqualified with no findings on predetermined objectives or compliance with laws and regulations</v>
          </cell>
          <cell r="F642"/>
          <cell r="G642"/>
          <cell r="H642" t="str">
            <v>2024/05/31</v>
          </cell>
          <cell r="I642" t="str">
            <v>2024/07/31</v>
          </cell>
          <cell r="J642" t="str">
            <v>North West</v>
          </cell>
          <cell r="K642" t="str">
            <v>Cyclofil</v>
          </cell>
          <cell r="L642" t="str">
            <v>Cyclofil SOC Limited</v>
          </cell>
          <cell r="M642" t="str">
            <v>2023/2024</v>
          </cell>
          <cell r="N642" t="str">
            <v>PFMA</v>
          </cell>
          <cell r="O642" t="str">
            <v>Yes</v>
          </cell>
        </row>
        <row r="643">
          <cell r="A643">
            <v>412</v>
          </cell>
          <cell r="B643" t="str">
            <v>Qualified</v>
          </cell>
          <cell r="C643" t="str">
            <v>2024/07/31</v>
          </cell>
          <cell r="D643" t="str">
            <v>Improved</v>
          </cell>
          <cell r="E643" t="str">
            <v>Financially unqualified with findings on predetermined objectives and/or compliance with laws and regulations</v>
          </cell>
          <cell r="F643"/>
          <cell r="G643"/>
          <cell r="H643" t="str">
            <v>2024/05/31</v>
          </cell>
          <cell r="I643"/>
          <cell r="J643" t="str">
            <v>North West</v>
          </cell>
          <cell r="K643" t="str">
            <v>Public Works and Roads</v>
          </cell>
          <cell r="L643" t="str">
            <v>Public Works and Roads - NW</v>
          </cell>
          <cell r="M643" t="str">
            <v>2023/2024</v>
          </cell>
          <cell r="N643" t="str">
            <v>PFMA</v>
          </cell>
          <cell r="O643" t="str">
            <v>Yes</v>
          </cell>
        </row>
        <row r="644">
          <cell r="A644">
            <v>1377</v>
          </cell>
          <cell r="B644" t="str">
            <v>Financially unqualified with no findings on predetermined objectives or compliance with laws and regulations</v>
          </cell>
          <cell r="C644" t="str">
            <v>2024/07/31</v>
          </cell>
          <cell r="D644" t="str">
            <v>Unchanged</v>
          </cell>
          <cell r="E644" t="str">
            <v>Financially unqualified with no findings on predetermined objectives or compliance with laws and regulations</v>
          </cell>
          <cell r="F644"/>
          <cell r="G644"/>
          <cell r="H644" t="str">
            <v>2024/05/31</v>
          </cell>
          <cell r="I644" t="str">
            <v>2024/07/31</v>
          </cell>
          <cell r="J644" t="str">
            <v>North West</v>
          </cell>
          <cell r="K644" t="str">
            <v>Limited Electronics South Africa</v>
          </cell>
          <cell r="L644" t="str">
            <v>Limited Electronics South Africa SOC Limited</v>
          </cell>
          <cell r="M644" t="str">
            <v>2023/2024</v>
          </cell>
          <cell r="N644" t="str">
            <v>PFMA</v>
          </cell>
          <cell r="O644" t="str">
            <v>Yes</v>
          </cell>
        </row>
        <row r="645">
          <cell r="A645">
            <v>1029</v>
          </cell>
          <cell r="B645"/>
          <cell r="C645"/>
          <cell r="D645"/>
          <cell r="E645"/>
          <cell r="F645"/>
          <cell r="G645"/>
          <cell r="H645"/>
          <cell r="I645"/>
          <cell r="J645" t="str">
            <v>North West</v>
          </cell>
          <cell r="K645" t="str">
            <v>North West Tribal and Trust Fund</v>
          </cell>
          <cell r="L645" t="str">
            <v>North West Tribal and Trust Fund</v>
          </cell>
          <cell r="M645" t="str">
            <v>2023/2024</v>
          </cell>
          <cell r="N645" t="str">
            <v>PFMA</v>
          </cell>
          <cell r="O645" t="str">
            <v>Yes</v>
          </cell>
        </row>
        <row r="646">
          <cell r="A646">
            <v>486</v>
          </cell>
          <cell r="B646" t="str">
            <v>Financially unqualified with findings on predetermined objectives and/or compliance with laws and regulations</v>
          </cell>
          <cell r="C646" t="str">
            <v>2024/07/31</v>
          </cell>
          <cell r="D646" t="str">
            <v>Improved</v>
          </cell>
          <cell r="E646" t="str">
            <v>Financially unqualified with no findings on predetermined objectives or compliance with laws and regulations</v>
          </cell>
          <cell r="F646"/>
          <cell r="G646"/>
          <cell r="H646" t="str">
            <v>2024/05/31</v>
          </cell>
          <cell r="I646"/>
          <cell r="J646" t="str">
            <v>North West</v>
          </cell>
          <cell r="K646" t="str">
            <v>Arts, Culture, Sports and Recreation</v>
          </cell>
          <cell r="L646" t="str">
            <v>Arts, Culture, Sports and Recreation - NW</v>
          </cell>
          <cell r="M646" t="str">
            <v>2023/2024</v>
          </cell>
          <cell r="N646" t="str">
            <v>PFMA</v>
          </cell>
          <cell r="O646" t="str">
            <v>Yes</v>
          </cell>
        </row>
        <row r="647">
          <cell r="A647">
            <v>1335</v>
          </cell>
          <cell r="B647" t="str">
            <v>Qualified</v>
          </cell>
          <cell r="C647">
            <v>45551</v>
          </cell>
          <cell r="D647"/>
          <cell r="E647"/>
          <cell r="F647" t="str">
            <v>Audit delays - Staffing or contracting matters</v>
          </cell>
          <cell r="G647"/>
          <cell r="H647" t="str">
            <v>2024/03/31</v>
          </cell>
          <cell r="I647">
            <v>45551</v>
          </cell>
          <cell r="J647" t="str">
            <v>North West</v>
          </cell>
          <cell r="K647" t="str">
            <v>Vuselela TVET College</v>
          </cell>
          <cell r="L647" t="str">
            <v>Vuselela TVET College</v>
          </cell>
          <cell r="M647" t="str">
            <v>2023/2024</v>
          </cell>
          <cell r="N647" t="str">
            <v>PFMA</v>
          </cell>
          <cell r="O647" t="str">
            <v>Yes</v>
          </cell>
        </row>
        <row r="648">
          <cell r="A648">
            <v>302</v>
          </cell>
          <cell r="B648"/>
          <cell r="C648"/>
          <cell r="D648"/>
          <cell r="E648"/>
          <cell r="F648" t="str">
            <v>AFS outstanding</v>
          </cell>
          <cell r="G648"/>
          <cell r="H648"/>
          <cell r="I648" t="str">
            <v>2024/07/31</v>
          </cell>
          <cell r="J648" t="str">
            <v>North West</v>
          </cell>
          <cell r="K648" t="str">
            <v>North West Transport Investments</v>
          </cell>
          <cell r="L648" t="str">
            <v>North West Transport Investments</v>
          </cell>
          <cell r="M648" t="str">
            <v>2023/2024</v>
          </cell>
          <cell r="N648" t="str">
            <v>PFMA</v>
          </cell>
          <cell r="O648" t="str">
            <v>Yes</v>
          </cell>
        </row>
        <row r="649">
          <cell r="A649">
            <v>561</v>
          </cell>
          <cell r="B649" t="str">
            <v>Financially unqualified with no findings on predetermined objectives or compliance with laws and regulations</v>
          </cell>
          <cell r="C649" t="str">
            <v>2024/07/31</v>
          </cell>
          <cell r="D649" t="str">
            <v>Unchanged</v>
          </cell>
          <cell r="E649" t="str">
            <v>Financially unqualified with no findings on predetermined objectives or compliance with laws and regulations</v>
          </cell>
          <cell r="F649"/>
          <cell r="G649"/>
          <cell r="H649" t="str">
            <v>2024/05/31</v>
          </cell>
          <cell r="I649" t="str">
            <v>2024/07/31</v>
          </cell>
          <cell r="J649" t="str">
            <v>North West</v>
          </cell>
          <cell r="K649" t="str">
            <v>Agribank</v>
          </cell>
          <cell r="L649" t="str">
            <v>North West Agricultural Bank</v>
          </cell>
          <cell r="M649" t="str">
            <v>2023/2024</v>
          </cell>
          <cell r="N649" t="str">
            <v>PFMA</v>
          </cell>
          <cell r="O649" t="str">
            <v>Yes</v>
          </cell>
        </row>
        <row r="650">
          <cell r="A650">
            <v>1542</v>
          </cell>
          <cell r="B650" t="str">
            <v>Financially unqualified with findings on predetermined objectives and/or compliance with laws and regulations</v>
          </cell>
          <cell r="C650" t="str">
            <v>2024/07/31</v>
          </cell>
          <cell r="D650" t="str">
            <v>Unchanged</v>
          </cell>
          <cell r="E650" t="str">
            <v>Financially unqualified with findings on predetermined objectives and/or compliance with laws and regulations</v>
          </cell>
          <cell r="F650"/>
          <cell r="G650"/>
          <cell r="H650" t="str">
            <v>2024/05/31</v>
          </cell>
          <cell r="I650" t="str">
            <v>2024/07/31</v>
          </cell>
          <cell r="J650" t="str">
            <v>North West</v>
          </cell>
          <cell r="K650" t="str">
            <v>Economic Development, Environment, Conservation and Tourism</v>
          </cell>
          <cell r="L650" t="str">
            <v>Economic Development, Environment, Conservation and Tourism – NW</v>
          </cell>
          <cell r="M650" t="str">
            <v>2023/2024</v>
          </cell>
          <cell r="N650" t="str">
            <v>PFMA</v>
          </cell>
          <cell r="O650" t="str">
            <v>Yes</v>
          </cell>
        </row>
        <row r="651">
          <cell r="A651">
            <v>135</v>
          </cell>
          <cell r="B651" t="str">
            <v>Financially unqualified with no findings on predetermined objectives or compliance with laws and regulations</v>
          </cell>
          <cell r="C651" t="str">
            <v>2024/07/31</v>
          </cell>
          <cell r="D651" t="str">
            <v>Unchanged</v>
          </cell>
          <cell r="E651" t="str">
            <v>Financially unqualified with no findings on predetermined objectives or compliance with laws and regulations</v>
          </cell>
          <cell r="F651"/>
          <cell r="G651"/>
          <cell r="H651" t="str">
            <v>2024/05/31</v>
          </cell>
          <cell r="I651" t="str">
            <v>2024/07/31</v>
          </cell>
          <cell r="J651" t="str">
            <v>North West</v>
          </cell>
          <cell r="K651" t="str">
            <v>Provincial Treasury</v>
          </cell>
          <cell r="L651" t="str">
            <v>Provincial Treasury - NW</v>
          </cell>
          <cell r="M651" t="str">
            <v>2023/2024</v>
          </cell>
          <cell r="N651" t="str">
            <v>PFMA</v>
          </cell>
          <cell r="O651" t="str">
            <v>Yes</v>
          </cell>
        </row>
        <row r="652">
          <cell r="A652">
            <v>559</v>
          </cell>
          <cell r="B652"/>
          <cell r="C652"/>
          <cell r="D652"/>
          <cell r="E652"/>
          <cell r="F652" t="str">
            <v>AFS outstanding</v>
          </cell>
          <cell r="G652"/>
          <cell r="H652"/>
          <cell r="I652" t="str">
            <v>2024/07/31</v>
          </cell>
          <cell r="J652" t="str">
            <v>North West</v>
          </cell>
          <cell r="K652" t="str">
            <v>Atteridgeville Bus Services</v>
          </cell>
          <cell r="L652" t="str">
            <v>Atteridgeville Bus Services</v>
          </cell>
          <cell r="M652" t="str">
            <v>2023/2024</v>
          </cell>
          <cell r="N652" t="str">
            <v>PFMA</v>
          </cell>
          <cell r="O652" t="str">
            <v>Yes</v>
          </cell>
        </row>
        <row r="653">
          <cell r="A653">
            <v>142</v>
          </cell>
          <cell r="B653" t="str">
            <v>Financially unqualified with no findings on predetermined objectives or compliance with laws and regulations</v>
          </cell>
          <cell r="C653" t="str">
            <v>2024/07/31</v>
          </cell>
          <cell r="D653" t="str">
            <v>Unchanged</v>
          </cell>
          <cell r="E653" t="str">
            <v>Financially unqualified with no findings on predetermined objectives or compliance with laws and regulations</v>
          </cell>
          <cell r="F653"/>
          <cell r="G653"/>
          <cell r="H653" t="str">
            <v>2024/05/31</v>
          </cell>
          <cell r="I653" t="str">
            <v>2024/07/31</v>
          </cell>
          <cell r="J653" t="str">
            <v>North West</v>
          </cell>
          <cell r="K653" t="str">
            <v xml:space="preserve">Ketlaphela Pharmaceutical </v>
          </cell>
          <cell r="L653" t="str">
            <v>Ketlaphela Pharmaceutical SOC Limited</v>
          </cell>
          <cell r="M653" t="str">
            <v>2023/2024</v>
          </cell>
          <cell r="N653" t="str">
            <v>PFMA</v>
          </cell>
          <cell r="O653" t="str">
            <v>Yes</v>
          </cell>
        </row>
        <row r="654">
          <cell r="A654">
            <v>252</v>
          </cell>
          <cell r="B654" t="str">
            <v>Financially unqualified with findings on predetermined objectives and/or compliance with laws and regulations</v>
          </cell>
          <cell r="C654" t="str">
            <v>2024/07/31</v>
          </cell>
          <cell r="D654" t="str">
            <v>Unchanged</v>
          </cell>
          <cell r="E654" t="str">
            <v>Financially unqualified with findings on predetermined objectives and/or compliance with laws and regulations</v>
          </cell>
          <cell r="F654"/>
          <cell r="G654"/>
          <cell r="H654" t="str">
            <v>2024/05/31</v>
          </cell>
          <cell r="I654" t="str">
            <v>2024/07/31</v>
          </cell>
          <cell r="J654" t="str">
            <v>North West</v>
          </cell>
          <cell r="K654" t="str">
            <v>Mmabana Arts, Culture and Sport Foundation</v>
          </cell>
          <cell r="L654" t="str">
            <v>Mmabana Arts, Culture and Sport Foundation</v>
          </cell>
          <cell r="M654" t="str">
            <v>2023/2024</v>
          </cell>
          <cell r="N654" t="str">
            <v>PFMA</v>
          </cell>
          <cell r="O654" t="str">
            <v>Yes</v>
          </cell>
        </row>
        <row r="655">
          <cell r="A655">
            <v>1333</v>
          </cell>
          <cell r="B655"/>
          <cell r="C655"/>
          <cell r="D655" t="str">
            <v>Unchanged</v>
          </cell>
          <cell r="E655" t="str">
            <v>Financially unqualified with findings on predetermined objectives and/or compliance with laws and regulations</v>
          </cell>
          <cell r="F655"/>
          <cell r="G655"/>
          <cell r="H655"/>
          <cell r="I655" t="str">
            <v>2024/07/31</v>
          </cell>
          <cell r="J655" t="str">
            <v>North West</v>
          </cell>
          <cell r="K655" t="str">
            <v>Orbit TVET College</v>
          </cell>
          <cell r="L655" t="str">
            <v>Orbit TVET College</v>
          </cell>
          <cell r="M655" t="str">
            <v>2023/2024</v>
          </cell>
          <cell r="N655" t="str">
            <v>PFMA</v>
          </cell>
          <cell r="O655" t="str">
            <v>Yes</v>
          </cell>
        </row>
        <row r="656">
          <cell r="A656">
            <v>1473</v>
          </cell>
          <cell r="B656" t="str">
            <v>Qualified</v>
          </cell>
          <cell r="C656" t="str">
            <v>2024/07/31</v>
          </cell>
          <cell r="D656" t="str">
            <v>Regressed</v>
          </cell>
          <cell r="E656" t="str">
            <v>Qualified</v>
          </cell>
          <cell r="F656"/>
          <cell r="G656"/>
          <cell r="H656" t="str">
            <v>2024/05/31</v>
          </cell>
          <cell r="I656" t="str">
            <v>2024/07/31</v>
          </cell>
          <cell r="J656" t="str">
            <v>North West</v>
          </cell>
          <cell r="K656" t="str">
            <v>Klein Marico</v>
          </cell>
          <cell r="L656" t="str">
            <v>Klein Marico Recreation Centre</v>
          </cell>
          <cell r="M656" t="str">
            <v>2023/2024</v>
          </cell>
          <cell r="N656" t="str">
            <v>PFMA</v>
          </cell>
          <cell r="O656" t="str">
            <v>Yes</v>
          </cell>
        </row>
        <row r="657">
          <cell r="A657">
            <v>326</v>
          </cell>
          <cell r="B657" t="str">
            <v>Financially unqualified with findings on predetermined objectives and/or compliance with laws and regulations</v>
          </cell>
          <cell r="C657" t="str">
            <v>2024/07/31</v>
          </cell>
          <cell r="D657" t="str">
            <v>Unchanged</v>
          </cell>
          <cell r="E657" t="str">
            <v>Financially unqualified with findings on predetermined objectives and/or compliance with laws and regulations</v>
          </cell>
          <cell r="F657"/>
          <cell r="G657"/>
          <cell r="H657" t="str">
            <v>2024/05/31</v>
          </cell>
          <cell r="I657" t="str">
            <v>2024/07/31</v>
          </cell>
          <cell r="J657" t="str">
            <v>North West</v>
          </cell>
          <cell r="K657" t="str">
            <v xml:space="preserve">Pelchem </v>
          </cell>
          <cell r="L657" t="str">
            <v>Pelchem SOC Limited</v>
          </cell>
          <cell r="M657" t="str">
            <v>2023/2024</v>
          </cell>
          <cell r="N657" t="str">
            <v>PFMA</v>
          </cell>
          <cell r="O657" t="str">
            <v>Yes</v>
          </cell>
        </row>
        <row r="658">
          <cell r="A658">
            <v>1009</v>
          </cell>
          <cell r="B658" t="str">
            <v>Financially unqualified with findings on predetermined objectives and/or compliance with laws and regulations</v>
          </cell>
          <cell r="C658" t="str">
            <v>2024/07/31</v>
          </cell>
          <cell r="D658" t="str">
            <v>Unchanged</v>
          </cell>
          <cell r="E658" t="str">
            <v>Financially unqualified with findings on predetermined objectives and/or compliance with laws and regulations</v>
          </cell>
          <cell r="F658"/>
          <cell r="G658"/>
          <cell r="H658" t="str">
            <v>2024/05/31</v>
          </cell>
          <cell r="I658"/>
          <cell r="J658" t="str">
            <v>North West</v>
          </cell>
          <cell r="K658" t="str">
            <v xml:space="preserve"> Human Settlements</v>
          </cell>
          <cell r="L658" t="str">
            <v>Human Settlements - NW</v>
          </cell>
          <cell r="M658" t="str">
            <v>2023/2024</v>
          </cell>
          <cell r="N658" t="str">
            <v>PFMA</v>
          </cell>
          <cell r="O658" t="str">
            <v>Yes</v>
          </cell>
        </row>
        <row r="659">
          <cell r="A659">
            <v>299</v>
          </cell>
          <cell r="B659" t="str">
            <v>Financially unqualified with findings on predetermined objectives and/or compliance with laws and regulations</v>
          </cell>
          <cell r="C659" t="str">
            <v>2024/07/31</v>
          </cell>
          <cell r="D659" t="str">
            <v>Unchanged</v>
          </cell>
          <cell r="E659" t="str">
            <v>Financially unqualified with findings on predetermined objectives and/or compliance with laws and regulations</v>
          </cell>
          <cell r="F659"/>
          <cell r="G659"/>
          <cell r="H659" t="str">
            <v>2024/05/31</v>
          </cell>
          <cell r="I659" t="str">
            <v>2024/07/31</v>
          </cell>
          <cell r="J659" t="str">
            <v>North West</v>
          </cell>
          <cell r="K659" t="str">
            <v>North West Housing Corporation</v>
          </cell>
          <cell r="L659" t="str">
            <v>North West Housing Corporation</v>
          </cell>
          <cell r="M659" t="str">
            <v>2023/2024</v>
          </cell>
          <cell r="N659" t="str">
            <v>PFMA</v>
          </cell>
          <cell r="O659" t="str">
            <v>Yes</v>
          </cell>
        </row>
        <row r="660">
          <cell r="A660">
            <v>17</v>
          </cell>
          <cell r="B660" t="str">
            <v>Financially unqualified with no findings on predetermined objectives or compliance with laws and regulations</v>
          </cell>
          <cell r="C660" t="str">
            <v>2024/07/31</v>
          </cell>
          <cell r="D660" t="str">
            <v>Unchanged</v>
          </cell>
          <cell r="E660" t="str">
            <v>Financially unqualified with no findings on predetermined objectives or compliance with laws and regulations</v>
          </cell>
          <cell r="F660"/>
          <cell r="G660"/>
          <cell r="H660" t="str">
            <v>2024/05/31</v>
          </cell>
          <cell r="I660" t="str">
            <v>2024/07/31</v>
          </cell>
          <cell r="J660" t="str">
            <v>North West</v>
          </cell>
          <cell r="K660" t="str">
            <v xml:space="preserve">Arecsa Human Capital </v>
          </cell>
          <cell r="L660" t="str">
            <v>Arecsa Human Capital SOC Limited</v>
          </cell>
          <cell r="M660" t="str">
            <v>2023/2024</v>
          </cell>
          <cell r="N660" t="str">
            <v>PFMA</v>
          </cell>
          <cell r="O660" t="str">
            <v>Yes</v>
          </cell>
        </row>
        <row r="661">
          <cell r="A661">
            <v>356</v>
          </cell>
          <cell r="B661" t="str">
            <v>Financially unqualified with no findings on predetermined objectives or compliance with laws and regulations</v>
          </cell>
          <cell r="C661" t="str">
            <v>2024/07/31</v>
          </cell>
          <cell r="D661" t="str">
            <v>Improved</v>
          </cell>
          <cell r="E661" t="str">
            <v>Financially unqualified with no findings on predetermined objectives or compliance with laws and regulations</v>
          </cell>
          <cell r="F661"/>
          <cell r="G661"/>
          <cell r="H661" t="str">
            <v>2024/05/31</v>
          </cell>
          <cell r="I661" t="str">
            <v>2024/07/31</v>
          </cell>
          <cell r="J661" t="str">
            <v>North West</v>
          </cell>
          <cell r="K661" t="str">
            <v>Provincial Legislature</v>
          </cell>
          <cell r="L661" t="str">
            <v>Provincial Legislature - NW</v>
          </cell>
          <cell r="M661" t="str">
            <v>2023/2024</v>
          </cell>
          <cell r="N661" t="str">
            <v>PFMA</v>
          </cell>
          <cell r="O661" t="str">
            <v>Yes</v>
          </cell>
        </row>
        <row r="662">
          <cell r="A662">
            <v>141</v>
          </cell>
          <cell r="B662" t="str">
            <v>Financially unqualified with no findings on predetermined objectives or compliance with laws and regulations</v>
          </cell>
          <cell r="C662" t="str">
            <v>2024/07/31</v>
          </cell>
          <cell r="D662" t="str">
            <v>Unchanged</v>
          </cell>
          <cell r="E662" t="str">
            <v>Financially unqualified with no findings on predetermined objectives or compliance with laws and regulations</v>
          </cell>
          <cell r="F662"/>
          <cell r="G662"/>
          <cell r="H662" t="str">
            <v>2024/05/31</v>
          </cell>
          <cell r="I662" t="str">
            <v>2024/07/31</v>
          </cell>
          <cell r="J662" t="str">
            <v>North West</v>
          </cell>
          <cell r="K662" t="str">
            <v>Fluorochem</v>
          </cell>
          <cell r="L662" t="str">
            <v>Fluorochem SOC Limited</v>
          </cell>
          <cell r="M662" t="str">
            <v>2023/2024</v>
          </cell>
          <cell r="N662" t="str">
            <v>PFMA</v>
          </cell>
          <cell r="O662" t="str">
            <v>Yes</v>
          </cell>
        </row>
        <row r="663">
          <cell r="A663">
            <v>370</v>
          </cell>
          <cell r="B663"/>
          <cell r="C663"/>
          <cell r="D663"/>
          <cell r="E663"/>
          <cell r="F663"/>
          <cell r="G663"/>
          <cell r="H663"/>
          <cell r="I663" t="str">
            <v>2024/07/31</v>
          </cell>
          <cell r="J663" t="str">
            <v>North West</v>
          </cell>
          <cell r="K663" t="str">
            <v>Revenue Fund</v>
          </cell>
          <cell r="L663" t="str">
            <v>Provincial Revenue Fund - NW</v>
          </cell>
          <cell r="M663" t="str">
            <v>2023/2024</v>
          </cell>
          <cell r="N663" t="str">
            <v>PFMA</v>
          </cell>
          <cell r="O663" t="str">
            <v>Yes</v>
          </cell>
        </row>
        <row r="664">
          <cell r="A664">
            <v>140</v>
          </cell>
          <cell r="B664" t="str">
            <v>Financially unqualified with no findings on predetermined objectives or compliance with laws and regulations</v>
          </cell>
          <cell r="C664" t="str">
            <v>2024/07/31</v>
          </cell>
          <cell r="D664" t="str">
            <v>Unchanged</v>
          </cell>
          <cell r="E664" t="str">
            <v>Financially unqualified with no findings on predetermined objectives or compliance with laws and regulations</v>
          </cell>
          <cell r="F664"/>
          <cell r="G664"/>
          <cell r="H664" t="str">
            <v>2024/05/31</v>
          </cell>
          <cell r="I664" t="str">
            <v>2024/07/31</v>
          </cell>
          <cell r="J664" t="str">
            <v>North West</v>
          </cell>
          <cell r="K664" t="str">
            <v>Fluoro Pack</v>
          </cell>
          <cell r="L664" t="str">
            <v>Fluoro Pack SOC Limited</v>
          </cell>
          <cell r="M664" t="str">
            <v>2023/2024</v>
          </cell>
          <cell r="N664" t="str">
            <v>PFMA</v>
          </cell>
          <cell r="O664" t="str">
            <v>Yes</v>
          </cell>
        </row>
        <row r="665">
          <cell r="A665">
            <v>1440</v>
          </cell>
          <cell r="B665" t="str">
            <v>Financially unqualified with no findings on predetermined objectives or compliance with laws and regulations</v>
          </cell>
          <cell r="C665" t="str">
            <v>2024/07/31</v>
          </cell>
          <cell r="D665" t="str">
            <v>Unchanged</v>
          </cell>
          <cell r="E665" t="str">
            <v>Financially unqualified with no findings on predetermined objectives or compliance with laws and regulations</v>
          </cell>
          <cell r="F665"/>
          <cell r="G665"/>
          <cell r="H665" t="str">
            <v>2024/05/31</v>
          </cell>
          <cell r="I665" t="str">
            <v>2024/07/31</v>
          </cell>
          <cell r="J665" t="str">
            <v>North West</v>
          </cell>
          <cell r="K665" t="str">
            <v>National Radioactive Waste Disposal Institute (NRWDI)</v>
          </cell>
          <cell r="L665" t="str">
            <v>National Radioactive Waste Disposal Institute (NRWDI)</v>
          </cell>
          <cell r="M665" t="str">
            <v>2023/2024</v>
          </cell>
          <cell r="N665" t="str">
            <v>PFMA</v>
          </cell>
          <cell r="O665" t="str">
            <v>Yes</v>
          </cell>
        </row>
        <row r="666">
          <cell r="A666">
            <v>564</v>
          </cell>
          <cell r="B666" t="str">
            <v>Financially unqualified with findings on predetermined objectives and/or compliance with laws and regulations</v>
          </cell>
          <cell r="C666" t="str">
            <v>2024/07/31</v>
          </cell>
          <cell r="D666"/>
          <cell r="E666"/>
          <cell r="F666" t="str">
            <v>AFS outstanding</v>
          </cell>
          <cell r="G666"/>
          <cell r="H666" t="str">
            <v>2024/05/31</v>
          </cell>
          <cell r="I666" t="str">
            <v>2024/07/31</v>
          </cell>
          <cell r="J666" t="str">
            <v>North West</v>
          </cell>
          <cell r="K666" t="str">
            <v>Agribank Creditors Settlement Trust</v>
          </cell>
          <cell r="L666" t="str">
            <v>Agribank Creditors Settlement Trust</v>
          </cell>
          <cell r="M666" t="str">
            <v>2023/2024</v>
          </cell>
          <cell r="N666" t="str">
            <v>PFMA</v>
          </cell>
          <cell r="O666" t="str">
            <v>Yes</v>
          </cell>
        </row>
        <row r="667">
          <cell r="A667">
            <v>118</v>
          </cell>
          <cell r="B667" t="str">
            <v>Qualified</v>
          </cell>
          <cell r="C667" t="str">
            <v>2024/07/31</v>
          </cell>
          <cell r="D667" t="str">
            <v>Unchanged</v>
          </cell>
          <cell r="E667" t="str">
            <v>Qualified</v>
          </cell>
          <cell r="F667"/>
          <cell r="G667"/>
          <cell r="H667" t="str">
            <v>2024/05/31</v>
          </cell>
          <cell r="I667"/>
          <cell r="J667" t="str">
            <v>North West</v>
          </cell>
          <cell r="K667" t="str">
            <v>Education</v>
          </cell>
          <cell r="L667" t="str">
            <v>Education - NW</v>
          </cell>
          <cell r="M667" t="str">
            <v>2023/2024</v>
          </cell>
          <cell r="N667" t="str">
            <v>PFMA</v>
          </cell>
          <cell r="O667" t="str">
            <v>Yes</v>
          </cell>
        </row>
        <row r="668">
          <cell r="A668">
            <v>1471</v>
          </cell>
          <cell r="B668" t="str">
            <v>Financially unqualified with no findings on predetermined objectives or compliance with laws and regulations</v>
          </cell>
          <cell r="C668" t="str">
            <v>2024/07/31</v>
          </cell>
          <cell r="D668" t="str">
            <v>Unchanged</v>
          </cell>
          <cell r="E668" t="str">
            <v>Financially unqualified with no findings on predetermined objectives or compliance with laws and regulations</v>
          </cell>
          <cell r="F668"/>
          <cell r="G668"/>
          <cell r="H668" t="str">
            <v>2024/05/31</v>
          </cell>
          <cell r="I668" t="str">
            <v>2024/07/31</v>
          </cell>
          <cell r="J668" t="str">
            <v>North West</v>
          </cell>
          <cell r="K668" t="str">
            <v>North West Youth Entrepreneurship Services Fund</v>
          </cell>
          <cell r="L668" t="str">
            <v>North West Youth Entrepreneurship Services Fund</v>
          </cell>
          <cell r="M668" t="str">
            <v>2023/2024</v>
          </cell>
          <cell r="N668" t="str">
            <v>PFMA</v>
          </cell>
          <cell r="O668" t="str">
            <v>Yes</v>
          </cell>
        </row>
        <row r="669">
          <cell r="A669">
            <v>462</v>
          </cell>
          <cell r="B669" t="str">
            <v>Financially unqualified with findings on predetermined objectives and/or compliance with laws and regulations</v>
          </cell>
          <cell r="C669" t="str">
            <v>2024/07/31</v>
          </cell>
          <cell r="D669" t="str">
            <v>Unchanged</v>
          </cell>
          <cell r="E669" t="str">
            <v>Financially unqualified with findings on predetermined objectives and/or compliance with laws and regulations</v>
          </cell>
          <cell r="F669"/>
          <cell r="G669"/>
          <cell r="H669" t="str">
            <v>2024/05/31</v>
          </cell>
          <cell r="I669"/>
          <cell r="J669" t="str">
            <v>North West</v>
          </cell>
          <cell r="K669" t="str">
            <v>Social Development</v>
          </cell>
          <cell r="L669" t="str">
            <v>Social Development - NW</v>
          </cell>
          <cell r="M669" t="str">
            <v>2023/2024</v>
          </cell>
          <cell r="N669" t="str">
            <v>PFMA</v>
          </cell>
          <cell r="O669" t="str">
            <v>Yes</v>
          </cell>
        </row>
        <row r="670">
          <cell r="A670">
            <v>298</v>
          </cell>
          <cell r="B670" t="str">
            <v>Financially unqualified with findings on predetermined objectives and/or compliance with laws and regulations</v>
          </cell>
          <cell r="C670" t="str">
            <v>2024/07/31</v>
          </cell>
          <cell r="D670" t="str">
            <v>Unchanged</v>
          </cell>
          <cell r="E670" t="str">
            <v>Financially unqualified with findings on predetermined objectives and/or compliance with laws and regulations</v>
          </cell>
          <cell r="F670"/>
          <cell r="G670"/>
          <cell r="H670" t="str">
            <v>2024/05/31</v>
          </cell>
          <cell r="I670" t="str">
            <v>2024/07/31</v>
          </cell>
          <cell r="J670" t="str">
            <v>North West</v>
          </cell>
          <cell r="K670" t="str">
            <v>North West Gambling Board</v>
          </cell>
          <cell r="L670" t="str">
            <v>North West Gambling Board</v>
          </cell>
          <cell r="M670" t="str">
            <v>2023/2024</v>
          </cell>
          <cell r="N670" t="str">
            <v>PFMA</v>
          </cell>
          <cell r="O670" t="str">
            <v>Yes</v>
          </cell>
        </row>
        <row r="671">
          <cell r="A671">
            <v>1472</v>
          </cell>
          <cell r="B671" t="str">
            <v>Qualified</v>
          </cell>
          <cell r="C671" t="str">
            <v>2024/07/31</v>
          </cell>
          <cell r="D671" t="str">
            <v>Unchanged</v>
          </cell>
          <cell r="E671" t="str">
            <v>Qualified</v>
          </cell>
          <cell r="F671"/>
          <cell r="G671"/>
          <cell r="H671" t="str">
            <v>2024/05/31</v>
          </cell>
          <cell r="I671" t="str">
            <v>2024/07/31</v>
          </cell>
          <cell r="J671" t="str">
            <v>North West</v>
          </cell>
          <cell r="K671" t="str">
            <v>Donkervliet</v>
          </cell>
          <cell r="L671" t="str">
            <v>Donkervliet Recreation Centre</v>
          </cell>
          <cell r="M671" t="str">
            <v>2023/2024</v>
          </cell>
          <cell r="N671" t="str">
            <v>PFMA</v>
          </cell>
          <cell r="O671" t="str">
            <v>Yes</v>
          </cell>
        </row>
        <row r="672">
          <cell r="A672">
            <v>308</v>
          </cell>
          <cell r="B672" t="str">
            <v>Financially unqualified with findings on predetermined objectives and/or compliance with laws and regulations</v>
          </cell>
          <cell r="C672" t="str">
            <v>2024/07/31</v>
          </cell>
          <cell r="D672" t="str">
            <v>Improved</v>
          </cell>
          <cell r="E672" t="str">
            <v>Financially unqualified with no findings on predetermined objectives or compliance with laws and regulations</v>
          </cell>
          <cell r="F672"/>
          <cell r="G672"/>
          <cell r="H672" t="str">
            <v>2024/05/31</v>
          </cell>
          <cell r="I672" t="str">
            <v>2024/07/31</v>
          </cell>
          <cell r="J672" t="str">
            <v>North West</v>
          </cell>
          <cell r="K672" t="str">
            <v xml:space="preserve">NTP Radioisotopes </v>
          </cell>
          <cell r="L672" t="str">
            <v>NTP Radioisotopes SOC Limited</v>
          </cell>
          <cell r="M672" t="str">
            <v>2023/2024</v>
          </cell>
          <cell r="N672" t="str">
            <v>PFMA</v>
          </cell>
          <cell r="O672" t="str">
            <v>Yes</v>
          </cell>
        </row>
        <row r="673">
          <cell r="A673">
            <v>563</v>
          </cell>
          <cell r="B673"/>
          <cell r="C673"/>
          <cell r="D673"/>
          <cell r="E673"/>
          <cell r="F673" t="str">
            <v>AFS outstanding</v>
          </cell>
          <cell r="G673"/>
          <cell r="H673"/>
          <cell r="I673" t="str">
            <v>2024/07/31</v>
          </cell>
          <cell r="J673" t="str">
            <v>North West</v>
          </cell>
          <cell r="K673" t="str">
            <v>North West Star</v>
          </cell>
          <cell r="L673" t="str">
            <v>North West Star</v>
          </cell>
          <cell r="M673" t="str">
            <v>2023/2024</v>
          </cell>
          <cell r="N673" t="str">
            <v>PFMA</v>
          </cell>
          <cell r="O673" t="str">
            <v>Yes</v>
          </cell>
        </row>
        <row r="674">
          <cell r="A674">
            <v>401</v>
          </cell>
          <cell r="B674"/>
          <cell r="C674"/>
          <cell r="D674"/>
          <cell r="E674"/>
          <cell r="F674" t="str">
            <v>AFS outstanding</v>
          </cell>
          <cell r="G674"/>
          <cell r="H674"/>
          <cell r="I674" t="str">
            <v>2024/07/31</v>
          </cell>
          <cell r="J674" t="str">
            <v>North West</v>
          </cell>
          <cell r="K674" t="str">
            <v>Consolidation of Prov PE</v>
          </cell>
          <cell r="L674" t="str">
            <v>Provincial Treasury (Consolidation of Prov PE) - NW</v>
          </cell>
          <cell r="M674" t="str">
            <v>2023/2024</v>
          </cell>
          <cell r="N674" t="str">
            <v>PFMA</v>
          </cell>
          <cell r="O674" t="str">
            <v>Yes</v>
          </cell>
        </row>
        <row r="675">
          <cell r="A675">
            <v>1178</v>
          </cell>
          <cell r="B675" t="str">
            <v>Financially unqualified with no findings on predetermined objectives or compliance with laws and regulations</v>
          </cell>
          <cell r="C675" t="str">
            <v>2024/07/31</v>
          </cell>
          <cell r="D675" t="str">
            <v>Unchanged</v>
          </cell>
          <cell r="E675" t="str">
            <v>Financially unqualified with no findings on predetermined objectives or compliance with laws and regulations</v>
          </cell>
          <cell r="F675"/>
          <cell r="G675"/>
          <cell r="H675" t="str">
            <v>2024/05/31</v>
          </cell>
          <cell r="I675" t="str">
            <v>2024/07/31</v>
          </cell>
          <cell r="J675" t="str">
            <v>North West</v>
          </cell>
          <cell r="K675" t="str">
            <v>Pharmatopes</v>
          </cell>
          <cell r="L675" t="str">
            <v>Pharmatopes SOC Limited</v>
          </cell>
          <cell r="M675" t="str">
            <v>2023/2024</v>
          </cell>
          <cell r="N675" t="str">
            <v>PFMA</v>
          </cell>
          <cell r="O675" t="str">
            <v>Yes</v>
          </cell>
        </row>
        <row r="676">
          <cell r="A676">
            <v>1031</v>
          </cell>
          <cell r="B676" t="str">
            <v>Qualified</v>
          </cell>
          <cell r="C676" t="str">
            <v>2024/07/31</v>
          </cell>
          <cell r="D676" t="str">
            <v>Regressed</v>
          </cell>
          <cell r="E676" t="str">
            <v>Disclaimer</v>
          </cell>
          <cell r="F676"/>
          <cell r="G676"/>
          <cell r="H676" t="str">
            <v>2024/05/31</v>
          </cell>
          <cell r="I676" t="str">
            <v>2024/07/31</v>
          </cell>
          <cell r="J676" t="str">
            <v>North West</v>
          </cell>
          <cell r="K676" t="str">
            <v>Golden Leopard Resorts</v>
          </cell>
          <cell r="L676" t="str">
            <v>Golden Leopard Resorts</v>
          </cell>
          <cell r="M676" t="str">
            <v>2023/2024</v>
          </cell>
          <cell r="N676" t="str">
            <v>PFMA</v>
          </cell>
          <cell r="O676" t="str">
            <v>Yes</v>
          </cell>
        </row>
        <row r="677">
          <cell r="A677">
            <v>1346</v>
          </cell>
          <cell r="B677" t="str">
            <v>Qualified</v>
          </cell>
          <cell r="C677" t="str">
            <v>2024/07/31</v>
          </cell>
          <cell r="D677" t="str">
            <v>Unchanged</v>
          </cell>
          <cell r="E677" t="str">
            <v>Qualified</v>
          </cell>
          <cell r="F677"/>
          <cell r="G677"/>
          <cell r="H677" t="str">
            <v>2024/05/31</v>
          </cell>
          <cell r="I677" t="str">
            <v>2024/07/31</v>
          </cell>
          <cell r="J677" t="str">
            <v>North West</v>
          </cell>
          <cell r="K677" t="str">
            <v>Madikwe River Lodge</v>
          </cell>
          <cell r="L677" t="str">
            <v>Madikwe River Lodge</v>
          </cell>
          <cell r="M677" t="str">
            <v>2023/2024</v>
          </cell>
          <cell r="N677" t="str">
            <v>PFMA</v>
          </cell>
          <cell r="O677" t="str">
            <v>Yes</v>
          </cell>
        </row>
        <row r="678">
          <cell r="A678">
            <v>1571</v>
          </cell>
          <cell r="B678" t="str">
            <v>Qualified</v>
          </cell>
          <cell r="C678" t="str">
            <v>2024/07/31</v>
          </cell>
          <cell r="D678"/>
          <cell r="E678" t="str">
            <v>Disclaimer</v>
          </cell>
          <cell r="F678"/>
          <cell r="G678"/>
          <cell r="H678" t="str">
            <v>2024/05/31</v>
          </cell>
          <cell r="I678" t="str">
            <v>2024/08/07</v>
          </cell>
          <cell r="J678" t="str">
            <v>North West</v>
          </cell>
          <cell r="K678" t="str">
            <v>North West Parks and Tourism Board</v>
          </cell>
          <cell r="L678" t="str">
            <v>North West Parks and Tourism Board</v>
          </cell>
          <cell r="M678" t="str">
            <v>2023/2024</v>
          </cell>
          <cell r="N678" t="str">
            <v>PFMA</v>
          </cell>
          <cell r="O678" t="str">
            <v>Yes</v>
          </cell>
        </row>
        <row r="679">
          <cell r="A679">
            <v>445</v>
          </cell>
          <cell r="B679" t="str">
            <v>Financially unqualified with findings on predetermined objectives and/or compliance with laws and regulations</v>
          </cell>
          <cell r="C679" t="str">
            <v>2024/07/31</v>
          </cell>
          <cell r="D679" t="str">
            <v>Unchanged</v>
          </cell>
          <cell r="E679" t="str">
            <v>Financially unqualified with findings on predetermined objectives and/or compliance with laws and regulations</v>
          </cell>
          <cell r="F679"/>
          <cell r="G679"/>
          <cell r="H679" t="str">
            <v>2024/05/31</v>
          </cell>
          <cell r="I679" t="str">
            <v>2024/07/31</v>
          </cell>
          <cell r="J679" t="str">
            <v>Northern Cape</v>
          </cell>
          <cell r="K679" t="str">
            <v>Transport, Safety and Liaison</v>
          </cell>
          <cell r="L679" t="str">
            <v>Transport,Safety and Liaison - NC</v>
          </cell>
          <cell r="M679" t="str">
            <v>2023/2024</v>
          </cell>
          <cell r="N679" t="str">
            <v>PFMA</v>
          </cell>
          <cell r="O679" t="str">
            <v>Yes</v>
          </cell>
        </row>
        <row r="680">
          <cell r="A680">
            <v>1331</v>
          </cell>
          <cell r="B680" t="str">
            <v>Qualified</v>
          </cell>
          <cell r="C680" t="str">
            <v>2024/05/31</v>
          </cell>
          <cell r="D680" t="str">
            <v>Improved</v>
          </cell>
          <cell r="E680" t="str">
            <v>Financially unqualified with findings on predetermined objectives and/or compliance with laws and regulations</v>
          </cell>
          <cell r="F680"/>
          <cell r="G680"/>
          <cell r="H680" t="str">
            <v>2024/03/31</v>
          </cell>
          <cell r="I680" t="str">
            <v>2024/05/31</v>
          </cell>
          <cell r="J680" t="str">
            <v>Northern Cape</v>
          </cell>
          <cell r="K680" t="str">
            <v>Northern Cape Rural TVET College</v>
          </cell>
          <cell r="L680" t="str">
            <v>Northern Cape Rural TVET College</v>
          </cell>
          <cell r="M680" t="str">
            <v>2023/2024</v>
          </cell>
          <cell r="N680" t="str">
            <v>PFMA</v>
          </cell>
          <cell r="O680" t="str">
            <v>Yes</v>
          </cell>
        </row>
        <row r="681">
          <cell r="A681">
            <v>117</v>
          </cell>
          <cell r="B681" t="str">
            <v>Financially unqualified with findings on predetermined objectives and/or compliance with laws and regulations</v>
          </cell>
          <cell r="C681" t="str">
            <v>2024/07/31</v>
          </cell>
          <cell r="D681" t="str">
            <v>Unchanged</v>
          </cell>
          <cell r="E681" t="str">
            <v>Financially unqualified with findings on predetermined objectives and/or compliance with laws and regulations</v>
          </cell>
          <cell r="F681"/>
          <cell r="G681"/>
          <cell r="H681" t="str">
            <v>2024/05/31</v>
          </cell>
          <cell r="I681" t="str">
            <v>2024/07/31</v>
          </cell>
          <cell r="J681" t="str">
            <v>Northern Cape</v>
          </cell>
          <cell r="K681" t="str">
            <v>Education</v>
          </cell>
          <cell r="L681" t="str">
            <v>Education - NC</v>
          </cell>
          <cell r="M681" t="str">
            <v>2023/2024</v>
          </cell>
          <cell r="N681" t="str">
            <v>PFMA</v>
          </cell>
          <cell r="O681" t="str">
            <v>Yes</v>
          </cell>
        </row>
        <row r="682">
          <cell r="A682">
            <v>400</v>
          </cell>
          <cell r="B682" t="str">
            <v>Financially unqualified with no findings on predetermined objectives or compliance with laws and regulations</v>
          </cell>
          <cell r="C682" t="str">
            <v>2024/10/31</v>
          </cell>
          <cell r="D682"/>
          <cell r="E682"/>
          <cell r="F682" t="str">
            <v>AFS outstanding</v>
          </cell>
          <cell r="G682"/>
          <cell r="H682" t="str">
            <v>2024/08/31</v>
          </cell>
          <cell r="I682"/>
          <cell r="J682" t="str">
            <v>Northern Cape</v>
          </cell>
          <cell r="K682" t="str">
            <v>Consolidation of Prov PE</v>
          </cell>
          <cell r="L682" t="str">
            <v>Provincial Treasury (Consolidation of Prov PE) - NC</v>
          </cell>
          <cell r="M682" t="str">
            <v>2023/2024</v>
          </cell>
          <cell r="N682" t="str">
            <v>PFMA</v>
          </cell>
          <cell r="O682" t="str">
            <v>Yes</v>
          </cell>
        </row>
        <row r="683">
          <cell r="A683">
            <v>315</v>
          </cell>
          <cell r="B683" t="str">
            <v>Financially unqualified with no findings on predetermined objectives or compliance with laws and regulations</v>
          </cell>
          <cell r="C683" t="str">
            <v>2024/07/31</v>
          </cell>
          <cell r="D683" t="str">
            <v>Unchanged</v>
          </cell>
          <cell r="E683" t="str">
            <v>Financially unqualified with no findings on predetermined objectives or compliance with laws and regulations</v>
          </cell>
          <cell r="F683"/>
          <cell r="G683"/>
          <cell r="H683" t="str">
            <v>2024/05/31</v>
          </cell>
          <cell r="I683" t="str">
            <v>2024/07/31</v>
          </cell>
          <cell r="J683" t="str">
            <v>Northern Cape</v>
          </cell>
          <cell r="K683" t="str">
            <v>Office of the Premier</v>
          </cell>
          <cell r="L683" t="str">
            <v>Office of the Premier - NC</v>
          </cell>
          <cell r="M683" t="str">
            <v>2023/2024</v>
          </cell>
          <cell r="N683" t="str">
            <v>PFMA</v>
          </cell>
          <cell r="O683" t="str">
            <v>Yes</v>
          </cell>
        </row>
        <row r="684">
          <cell r="A684">
            <v>1234</v>
          </cell>
          <cell r="B684" t="str">
            <v>Financially unqualified with findings on predetermined objectives and/or compliance with laws and regulations</v>
          </cell>
          <cell r="C684" t="str">
            <v>2024/07/31</v>
          </cell>
          <cell r="D684" t="str">
            <v>Regressed</v>
          </cell>
          <cell r="E684" t="str">
            <v>Qualified</v>
          </cell>
          <cell r="F684"/>
          <cell r="G684"/>
          <cell r="H684" t="str">
            <v>2024/05/31</v>
          </cell>
          <cell r="I684" t="str">
            <v>2024/07/31</v>
          </cell>
          <cell r="J684" t="str">
            <v>Northern Cape</v>
          </cell>
          <cell r="K684" t="str">
            <v>Northern Cape Economic Development, Trade and Investment Promotion Agency</v>
          </cell>
          <cell r="L684" t="str">
            <v>Northern Cape Economic Development, Trade and Investment Promotion Agency</v>
          </cell>
          <cell r="M684" t="str">
            <v>2023/2024</v>
          </cell>
          <cell r="N684" t="str">
            <v>PFMA</v>
          </cell>
          <cell r="O684" t="str">
            <v>Yes</v>
          </cell>
        </row>
        <row r="685">
          <cell r="A685">
            <v>103</v>
          </cell>
          <cell r="B685" t="str">
            <v>Financially unqualified with no findings on predetermined objectives or compliance with laws and regulations</v>
          </cell>
          <cell r="C685" t="str">
            <v>2024/07/31</v>
          </cell>
          <cell r="D685" t="str">
            <v>Unchanged</v>
          </cell>
          <cell r="E685" t="str">
            <v>Financially unqualified with no findings on predetermined objectives or compliance with laws and regulations</v>
          </cell>
          <cell r="F685"/>
          <cell r="G685"/>
          <cell r="H685" t="str">
            <v>2024/05/31</v>
          </cell>
          <cell r="I685" t="str">
            <v>2024/07/31</v>
          </cell>
          <cell r="J685" t="str">
            <v>Northern Cape</v>
          </cell>
          <cell r="K685" t="str">
            <v>Economic Development and Tourism</v>
          </cell>
          <cell r="L685" t="str">
            <v>Economic Development and Tourism - NC</v>
          </cell>
          <cell r="M685" t="str">
            <v>2023/2024</v>
          </cell>
          <cell r="N685" t="str">
            <v>PFMA</v>
          </cell>
          <cell r="O685" t="str">
            <v>Yes</v>
          </cell>
        </row>
        <row r="686">
          <cell r="A686">
            <v>520</v>
          </cell>
          <cell r="B686" t="str">
            <v>Financially unqualified with findings on predetermined objectives and/or compliance with laws and regulations</v>
          </cell>
          <cell r="C686" t="str">
            <v>2024/07/31</v>
          </cell>
          <cell r="D686" t="str">
            <v>Regressed</v>
          </cell>
          <cell r="E686" t="str">
            <v>Qualified</v>
          </cell>
          <cell r="F686"/>
          <cell r="G686"/>
          <cell r="H686" t="str">
            <v>2024/05/31</v>
          </cell>
          <cell r="I686" t="str">
            <v>2024/07/31</v>
          </cell>
          <cell r="J686" t="str">
            <v>Northern Cape</v>
          </cell>
          <cell r="K686" t="str">
            <v>Roads and Public Works</v>
          </cell>
          <cell r="L686" t="str">
            <v>Roads and Public Works - NC</v>
          </cell>
          <cell r="M686" t="str">
            <v>2023/2024</v>
          </cell>
          <cell r="N686" t="str">
            <v>PFMA</v>
          </cell>
          <cell r="O686" t="str">
            <v>Yes</v>
          </cell>
        </row>
        <row r="687">
          <cell r="A687">
            <v>1266</v>
          </cell>
          <cell r="B687" t="str">
            <v>Financially unqualified with findings on predetermined objectives and/or compliance with laws and regulations</v>
          </cell>
          <cell r="C687" t="str">
            <v>2024/07/31</v>
          </cell>
          <cell r="D687" t="str">
            <v>Unchanged</v>
          </cell>
          <cell r="E687" t="str">
            <v>Financially unqualified with findings on predetermined objectives and/or compliance with laws and regulations</v>
          </cell>
          <cell r="F687"/>
          <cell r="G687"/>
          <cell r="H687" t="str">
            <v>2024/05/31</v>
          </cell>
          <cell r="I687" t="str">
            <v>2024/07/31</v>
          </cell>
          <cell r="J687" t="str">
            <v>Northern Cape</v>
          </cell>
          <cell r="K687" t="str">
            <v>Northern Cape Liquor Board</v>
          </cell>
          <cell r="L687" t="str">
            <v>Northern Cape Liquor Board</v>
          </cell>
          <cell r="M687" t="str">
            <v>2023/2024</v>
          </cell>
          <cell r="N687" t="str">
            <v>PFMA</v>
          </cell>
          <cell r="O687" t="str">
            <v>Yes</v>
          </cell>
        </row>
        <row r="688">
          <cell r="A688">
            <v>181</v>
          </cell>
          <cell r="B688" t="str">
            <v>Qualified</v>
          </cell>
          <cell r="C688" t="str">
            <v>2024/07/31</v>
          </cell>
          <cell r="D688" t="str">
            <v>Unchanged</v>
          </cell>
          <cell r="E688" t="str">
            <v>Qualified</v>
          </cell>
          <cell r="F688"/>
          <cell r="G688"/>
          <cell r="H688" t="str">
            <v>2024/05/31</v>
          </cell>
          <cell r="I688" t="str">
            <v>2024/07/31</v>
          </cell>
          <cell r="J688" t="str">
            <v>Northern Cape</v>
          </cell>
          <cell r="K688" t="str">
            <v>Health</v>
          </cell>
          <cell r="L688" t="str">
            <v>Health - NC</v>
          </cell>
          <cell r="M688" t="str">
            <v>2023/2024</v>
          </cell>
          <cell r="N688" t="str">
            <v>PFMA</v>
          </cell>
          <cell r="O688" t="str">
            <v>Yes</v>
          </cell>
        </row>
        <row r="689">
          <cell r="A689">
            <v>388</v>
          </cell>
          <cell r="B689" t="str">
            <v>Financially unqualified with no findings on predetermined objectives or compliance with laws and regulations</v>
          </cell>
          <cell r="C689" t="str">
            <v>2024/10/31</v>
          </cell>
          <cell r="D689"/>
          <cell r="E689"/>
          <cell r="F689" t="str">
            <v>AFS outstanding</v>
          </cell>
          <cell r="G689"/>
          <cell r="H689" t="str">
            <v>2024/08/31</v>
          </cell>
          <cell r="I689"/>
          <cell r="J689" t="str">
            <v>Northern Cape</v>
          </cell>
          <cell r="K689" t="str">
            <v>Consolidation of Prov Depts</v>
          </cell>
          <cell r="L689" t="str">
            <v>Provincial Treasury (Consolidation of Prov Depts) - NC</v>
          </cell>
          <cell r="M689" t="str">
            <v>2023/2024</v>
          </cell>
          <cell r="N689" t="str">
            <v>PFMA</v>
          </cell>
          <cell r="O689" t="str">
            <v>Yes</v>
          </cell>
        </row>
        <row r="690">
          <cell r="A690">
            <v>303</v>
          </cell>
          <cell r="B690" t="str">
            <v>Qualified</v>
          </cell>
          <cell r="C690" t="str">
            <v>2024/07/31</v>
          </cell>
          <cell r="D690" t="str">
            <v>Unchanged</v>
          </cell>
          <cell r="E690" t="str">
            <v>Qualified</v>
          </cell>
          <cell r="F690"/>
          <cell r="G690"/>
          <cell r="H690" t="str">
            <v>2024/05/31</v>
          </cell>
          <cell r="I690" t="str">
            <v>2024/07/31</v>
          </cell>
          <cell r="J690" t="str">
            <v>Northern Cape</v>
          </cell>
          <cell r="K690" t="str">
            <v>Northern Cape Arts and Culture Council</v>
          </cell>
          <cell r="L690" t="str">
            <v>Northern Cape Arts and Culture Council</v>
          </cell>
          <cell r="M690" t="str">
            <v>2023/2024</v>
          </cell>
          <cell r="N690" t="str">
            <v>PFMA</v>
          </cell>
          <cell r="O690" t="str">
            <v>Yes</v>
          </cell>
        </row>
        <row r="691">
          <cell r="A691">
            <v>540</v>
          </cell>
          <cell r="B691" t="str">
            <v>Financially unqualified with no findings on predetermined objectives or compliance with laws and regulations</v>
          </cell>
          <cell r="C691" t="str">
            <v>2024/07/31</v>
          </cell>
          <cell r="D691" t="str">
            <v>Unchanged</v>
          </cell>
          <cell r="E691" t="str">
            <v>Financially unqualified with no findings on predetermined objectives or compliance with laws and regulations</v>
          </cell>
          <cell r="F691"/>
          <cell r="G691"/>
          <cell r="H691" t="str">
            <v>2024/05/31</v>
          </cell>
          <cell r="I691" t="str">
            <v>2024/07/29</v>
          </cell>
          <cell r="J691" t="str">
            <v>Northern Cape</v>
          </cell>
          <cell r="K691" t="str">
            <v>William Humphreys Art Gallery</v>
          </cell>
          <cell r="L691" t="str">
            <v>William Humphreys Art Gallery: Kimberley</v>
          </cell>
          <cell r="M691" t="str">
            <v>2023/2024</v>
          </cell>
          <cell r="N691" t="str">
            <v>PFMA</v>
          </cell>
          <cell r="O691" t="str">
            <v>Yes</v>
          </cell>
        </row>
        <row r="692">
          <cell r="A692">
            <v>1265</v>
          </cell>
          <cell r="B692" t="str">
            <v>Financially unqualified with findings on predetermined objectives and/or compliance with laws and regulations</v>
          </cell>
          <cell r="C692" t="str">
            <v>2024/07/31</v>
          </cell>
          <cell r="D692" t="str">
            <v>Unchanged</v>
          </cell>
          <cell r="E692" t="str">
            <v>Financially unqualified with findings on predetermined objectives and/or compliance with laws and regulations</v>
          </cell>
          <cell r="F692"/>
          <cell r="G692"/>
          <cell r="H692" t="str">
            <v>2024/05/31</v>
          </cell>
          <cell r="I692" t="str">
            <v>2024/07/31</v>
          </cell>
          <cell r="J692" t="str">
            <v>Northern Cape</v>
          </cell>
          <cell r="K692" t="str">
            <v>Northern Cape Gambling Board</v>
          </cell>
          <cell r="L692" t="str">
            <v>Northern Cape Gambling Board</v>
          </cell>
          <cell r="M692" t="str">
            <v>2023/2024</v>
          </cell>
          <cell r="N692" t="str">
            <v>PFMA</v>
          </cell>
          <cell r="O692" t="str">
            <v>Yes</v>
          </cell>
        </row>
        <row r="693">
          <cell r="A693">
            <v>1258</v>
          </cell>
          <cell r="B693" t="str">
            <v>Financially unqualified with findings on predetermined objectives and/or compliance with laws and regulations</v>
          </cell>
          <cell r="C693" t="str">
            <v>2024/07/31</v>
          </cell>
          <cell r="D693" t="str">
            <v>Unchanged</v>
          </cell>
          <cell r="E693" t="str">
            <v>Financially unqualified with findings on predetermined objectives and/or compliance with laws and regulations</v>
          </cell>
          <cell r="F693"/>
          <cell r="G693"/>
          <cell r="H693" t="str">
            <v>2024/05/31</v>
          </cell>
          <cell r="I693" t="str">
            <v>2024/07/31</v>
          </cell>
          <cell r="J693" t="str">
            <v>Northern Cape</v>
          </cell>
          <cell r="K693" t="str">
            <v>Ngwao Boswa Jwa Kapa Bokone</v>
          </cell>
          <cell r="L693" t="str">
            <v>Ngwao Boswa Kapa Bokone</v>
          </cell>
          <cell r="M693" t="str">
            <v>2023/2024</v>
          </cell>
          <cell r="N693" t="str">
            <v>PFMA</v>
          </cell>
          <cell r="O693" t="str">
            <v>Yes</v>
          </cell>
        </row>
        <row r="694">
          <cell r="A694">
            <v>426</v>
          </cell>
          <cell r="B694" t="str">
            <v>Financially unqualified with no findings on predetermined objectives or compliance with laws and regulations</v>
          </cell>
          <cell r="C694" t="str">
            <v>2024/07/31</v>
          </cell>
          <cell r="D694" t="str">
            <v>Regressed</v>
          </cell>
          <cell r="E694" t="str">
            <v>Financially unqualified with findings on predetermined objectives and/or compliance with laws and regulations</v>
          </cell>
          <cell r="F694"/>
          <cell r="G694"/>
          <cell r="H694" t="str">
            <v>2024/05/31</v>
          </cell>
          <cell r="I694" t="str">
            <v>2024/07/31</v>
          </cell>
          <cell r="J694" t="str">
            <v>Northern Cape</v>
          </cell>
          <cell r="K694" t="str">
            <v>Northern Cape Fleet Management Trading Entity</v>
          </cell>
          <cell r="L694" t="str">
            <v>Northern Cape Fleet Management Trading Entity</v>
          </cell>
          <cell r="M694" t="str">
            <v>2023/2024</v>
          </cell>
          <cell r="N694" t="str">
            <v>PFMA</v>
          </cell>
          <cell r="O694" t="str">
            <v>Yes</v>
          </cell>
        </row>
        <row r="695">
          <cell r="A695">
            <v>305</v>
          </cell>
          <cell r="B695" t="str">
            <v>Financially unqualified with no findings on predetermined objectives or compliance with laws and regulations</v>
          </cell>
          <cell r="C695" t="str">
            <v>2024/07/31</v>
          </cell>
          <cell r="D695" t="str">
            <v>Unchanged</v>
          </cell>
          <cell r="E695" t="str">
            <v>Financially unqualified with no findings on predetermined objectives or compliance with laws and regulations</v>
          </cell>
          <cell r="F695"/>
          <cell r="G695"/>
          <cell r="H695" t="str">
            <v>2024/05/31</v>
          </cell>
          <cell r="I695" t="str">
            <v>2024/07/31</v>
          </cell>
          <cell r="J695" t="str">
            <v>Northern Cape</v>
          </cell>
          <cell r="K695" t="str">
            <v>Northern Cape Tourism Authority</v>
          </cell>
          <cell r="L695" t="str">
            <v>Northern Cape Tourism Authority</v>
          </cell>
          <cell r="M695" t="str">
            <v>2023/2024</v>
          </cell>
          <cell r="N695" t="str">
            <v>PFMA</v>
          </cell>
          <cell r="O695" t="str">
            <v>Yes</v>
          </cell>
        </row>
        <row r="696">
          <cell r="A696">
            <v>1014</v>
          </cell>
          <cell r="B696" t="str">
            <v>Financially unqualified with findings on predetermined objectives and/or compliance with laws and regulations</v>
          </cell>
          <cell r="C696" t="str">
            <v>2024/07/31</v>
          </cell>
          <cell r="D696" t="str">
            <v>Unchanged</v>
          </cell>
          <cell r="E696" t="str">
            <v>Financially unqualified with findings on predetermined objectives and/or compliance with laws and regulations</v>
          </cell>
          <cell r="F696"/>
          <cell r="G696"/>
          <cell r="H696" t="str">
            <v>2024/05/31</v>
          </cell>
          <cell r="I696" t="str">
            <v>2024/07/31</v>
          </cell>
          <cell r="J696" t="str">
            <v>Northern Cape</v>
          </cell>
          <cell r="K696" t="str">
            <v>Co-Operative Governance, Human Settlements and Traditional Affairs</v>
          </cell>
          <cell r="L696" t="str">
            <v>Co-Operative Governance, Human Settlements and Traditional Affairs - NC</v>
          </cell>
          <cell r="M696" t="str">
            <v>2023/2024</v>
          </cell>
          <cell r="N696" t="str">
            <v>PFMA</v>
          </cell>
          <cell r="O696" t="str">
            <v>Yes</v>
          </cell>
        </row>
        <row r="697">
          <cell r="A697">
            <v>1235</v>
          </cell>
          <cell r="B697"/>
          <cell r="C697"/>
          <cell r="D697" t="str">
            <v>Unchanged</v>
          </cell>
          <cell r="E697" t="str">
            <v>Financially unqualified with findings on predetermined objectives and/or compliance with laws and regulations</v>
          </cell>
          <cell r="F697"/>
          <cell r="G697"/>
          <cell r="H697"/>
          <cell r="I697" t="str">
            <v>2024/07/31</v>
          </cell>
          <cell r="J697" t="str">
            <v>Northern Cape</v>
          </cell>
          <cell r="K697" t="str">
            <v>Kalahari Kid Corporation</v>
          </cell>
          <cell r="L697" t="str">
            <v>Kalahari Kid Corporation</v>
          </cell>
          <cell r="M697" t="str">
            <v>2023/2024</v>
          </cell>
          <cell r="N697" t="str">
            <v>PFMA</v>
          </cell>
          <cell r="O697" t="str">
            <v>No</v>
          </cell>
        </row>
        <row r="698">
          <cell r="A698">
            <v>369</v>
          </cell>
          <cell r="B698" t="str">
            <v>Financially unqualified with no findings on predetermined objectives or compliance with laws and regulations</v>
          </cell>
          <cell r="C698" t="str">
            <v>2024/10/31</v>
          </cell>
          <cell r="D698"/>
          <cell r="E698"/>
          <cell r="F698" t="str">
            <v>AFS outstanding</v>
          </cell>
          <cell r="G698"/>
          <cell r="H698" t="str">
            <v>2024/08/31</v>
          </cell>
          <cell r="I698"/>
          <cell r="J698" t="str">
            <v>Northern Cape</v>
          </cell>
          <cell r="K698" t="str">
            <v>Revenue Fund</v>
          </cell>
          <cell r="L698" t="str">
            <v>Provincial Revenue Fund - NC</v>
          </cell>
          <cell r="M698" t="str">
            <v>2023/2024</v>
          </cell>
          <cell r="N698" t="str">
            <v>PFMA</v>
          </cell>
          <cell r="O698" t="str">
            <v>Yes</v>
          </cell>
        </row>
        <row r="699">
          <cell r="A699">
            <v>1332</v>
          </cell>
          <cell r="B699" t="str">
            <v>Qualified</v>
          </cell>
          <cell r="C699" t="str">
            <v>2024/05/31</v>
          </cell>
          <cell r="D699" t="str">
            <v>Unchanged</v>
          </cell>
          <cell r="E699" t="str">
            <v>Qualified</v>
          </cell>
          <cell r="F699"/>
          <cell r="G699"/>
          <cell r="H699" t="str">
            <v>2026/03/31</v>
          </cell>
          <cell r="I699" t="str">
            <v>2024/05/31</v>
          </cell>
          <cell r="J699" t="str">
            <v>Northern Cape</v>
          </cell>
          <cell r="K699" t="str">
            <v>Northern Cape Urban TVET College</v>
          </cell>
          <cell r="L699" t="str">
            <v>Northern Cape Urban TVET College</v>
          </cell>
          <cell r="M699" t="str">
            <v>2023/2024</v>
          </cell>
          <cell r="N699" t="str">
            <v>PFMA</v>
          </cell>
          <cell r="O699" t="str">
            <v>Yes</v>
          </cell>
        </row>
        <row r="700">
          <cell r="A700">
            <v>377</v>
          </cell>
          <cell r="B700" t="str">
            <v>Financially unqualified with no findings on predetermined objectives or compliance with laws and regulations</v>
          </cell>
          <cell r="C700" t="str">
            <v>2024/07/31</v>
          </cell>
          <cell r="D700" t="str">
            <v>Unchanged</v>
          </cell>
          <cell r="E700" t="str">
            <v>Financially unqualified with no findings on predetermined objectives or compliance with laws and regulations</v>
          </cell>
          <cell r="F700"/>
          <cell r="G700"/>
          <cell r="H700" t="str">
            <v>2024/05/31</v>
          </cell>
          <cell r="I700" t="str">
            <v>2024/07/31</v>
          </cell>
          <cell r="J700" t="str">
            <v>Northern Cape</v>
          </cell>
          <cell r="K700" t="str">
            <v>Provincial Treasury</v>
          </cell>
          <cell r="L700" t="str">
            <v>Provincial Treasury - NC</v>
          </cell>
          <cell r="M700" t="str">
            <v>2023/2024</v>
          </cell>
          <cell r="N700" t="str">
            <v>PFMA</v>
          </cell>
          <cell r="O700" t="str">
            <v>Yes</v>
          </cell>
        </row>
        <row r="701">
          <cell r="A701">
            <v>485</v>
          </cell>
          <cell r="B701" t="str">
            <v>Financially unqualified with findings on predetermined objectives and/or compliance with laws and regulations</v>
          </cell>
          <cell r="C701" t="str">
            <v>2024/07/31</v>
          </cell>
          <cell r="D701" t="str">
            <v>Improved</v>
          </cell>
          <cell r="E701" t="str">
            <v>Financially unqualified with no findings on predetermined objectives or compliance with laws and regulations</v>
          </cell>
          <cell r="F701"/>
          <cell r="G701"/>
          <cell r="H701" t="str">
            <v>2024/05/31</v>
          </cell>
          <cell r="I701" t="str">
            <v>2024/07/30</v>
          </cell>
          <cell r="J701" t="str">
            <v>Northern Cape</v>
          </cell>
          <cell r="K701" t="str">
            <v>Sport, Arts and Culture</v>
          </cell>
          <cell r="L701" t="str">
            <v>Sport, Arts and Culture - NC</v>
          </cell>
          <cell r="M701" t="str">
            <v>2023/2024</v>
          </cell>
          <cell r="N701" t="str">
            <v>PFMA</v>
          </cell>
          <cell r="O701" t="str">
            <v>Yes</v>
          </cell>
        </row>
        <row r="702">
          <cell r="A702">
            <v>466</v>
          </cell>
          <cell r="B702" t="str">
            <v>Financially unqualified with no findings on predetermined objectives or compliance with laws and regulations</v>
          </cell>
          <cell r="C702" t="str">
            <v>2024/07/31</v>
          </cell>
          <cell r="D702" t="str">
            <v>Unchanged</v>
          </cell>
          <cell r="E702" t="str">
            <v>Financially unqualified with no findings on predetermined objectives or compliance with laws and regulations</v>
          </cell>
          <cell r="F702"/>
          <cell r="G702"/>
          <cell r="H702" t="str">
            <v>2024/05/31</v>
          </cell>
          <cell r="I702" t="str">
            <v>2024/07/29</v>
          </cell>
          <cell r="J702" t="str">
            <v>Northern Cape</v>
          </cell>
          <cell r="K702" t="str">
            <v>Social Development</v>
          </cell>
          <cell r="L702" t="str">
            <v>Social Development - NC</v>
          </cell>
          <cell r="M702" t="str">
            <v>2023/2024</v>
          </cell>
          <cell r="N702" t="str">
            <v>PFMA</v>
          </cell>
          <cell r="O702" t="str">
            <v>Yes</v>
          </cell>
        </row>
        <row r="703">
          <cell r="A703">
            <v>244</v>
          </cell>
          <cell r="B703" t="str">
            <v>Financially unqualified with findings on predetermined objectives and/or compliance with laws and regulations</v>
          </cell>
          <cell r="C703" t="str">
            <v>2024/07/31</v>
          </cell>
          <cell r="D703" t="str">
            <v>Improved</v>
          </cell>
          <cell r="E703" t="str">
            <v>Financially unqualified with findings on predetermined objectives and/or compliance with laws and regulations</v>
          </cell>
          <cell r="F703"/>
          <cell r="G703"/>
          <cell r="H703" t="str">
            <v>2024/05/31</v>
          </cell>
          <cell r="I703" t="str">
            <v>2024/07/31</v>
          </cell>
          <cell r="J703" t="str">
            <v>Northern Cape</v>
          </cell>
          <cell r="K703" t="str">
            <v>McGregor Museum</v>
          </cell>
          <cell r="L703" t="str">
            <v>McGregor Museum</v>
          </cell>
          <cell r="M703" t="str">
            <v>2023/2024</v>
          </cell>
          <cell r="N703" t="str">
            <v>PFMA</v>
          </cell>
          <cell r="O703" t="str">
            <v>Yes</v>
          </cell>
        </row>
        <row r="704">
          <cell r="A704">
            <v>355</v>
          </cell>
          <cell r="B704" t="str">
            <v>Financially unqualified with no findings on predetermined objectives or compliance with laws and regulations</v>
          </cell>
          <cell r="C704" t="str">
            <v>2024/07/31</v>
          </cell>
          <cell r="D704" t="str">
            <v>Unchanged</v>
          </cell>
          <cell r="E704" t="str">
            <v>Financially unqualified with no findings on predetermined objectives or compliance with laws and regulations</v>
          </cell>
          <cell r="F704"/>
          <cell r="G704"/>
          <cell r="H704" t="str">
            <v>2024/05/31</v>
          </cell>
          <cell r="I704" t="str">
            <v>2024/07/31</v>
          </cell>
          <cell r="J704" t="str">
            <v>Northern Cape</v>
          </cell>
          <cell r="K704" t="str">
            <v>Provincial Legislature</v>
          </cell>
          <cell r="L704" t="str">
            <v>Provincial Legislature - NC</v>
          </cell>
          <cell r="M704" t="str">
            <v>2023/2024</v>
          </cell>
          <cell r="N704" t="str">
            <v>PFMA</v>
          </cell>
          <cell r="O704" t="str">
            <v>Yes</v>
          </cell>
        </row>
        <row r="705">
          <cell r="A705">
            <v>304</v>
          </cell>
          <cell r="B705" t="str">
            <v>Financially unqualified with no findings on predetermined objectives or compliance with laws and regulations</v>
          </cell>
          <cell r="C705" t="str">
            <v>2025/04/30</v>
          </cell>
          <cell r="D705"/>
          <cell r="E705"/>
          <cell r="F705" t="str">
            <v>AFS outstanding</v>
          </cell>
          <cell r="G705"/>
          <cell r="H705" t="str">
            <v>2025/02/12</v>
          </cell>
          <cell r="I705"/>
          <cell r="J705" t="str">
            <v>Northern Cape</v>
          </cell>
          <cell r="K705" t="str">
            <v>Northern Cape Premier Education Trust Fund</v>
          </cell>
          <cell r="L705" t="str">
            <v>Northern Cape Premier Education Trust Fund</v>
          </cell>
          <cell r="M705" t="str">
            <v>2023/2024</v>
          </cell>
          <cell r="N705" t="str">
            <v>PFMA</v>
          </cell>
          <cell r="O705" t="str">
            <v>No</v>
          </cell>
        </row>
        <row r="706">
          <cell r="A706">
            <v>193</v>
          </cell>
          <cell r="B706" t="str">
            <v>Financially unqualified with no findings on predetermined objectives or compliance with laws and regulations</v>
          </cell>
          <cell r="C706" t="str">
            <v>2024/07/31</v>
          </cell>
          <cell r="D706" t="str">
            <v>Unchanged</v>
          </cell>
          <cell r="E706" t="str">
            <v>Financially unqualified with no findings on predetermined objectives or compliance with laws and regulations</v>
          </cell>
          <cell r="F706"/>
          <cell r="G706"/>
          <cell r="H706" t="str">
            <v>2024/05/31</v>
          </cell>
          <cell r="I706" t="str">
            <v>2024/07/31</v>
          </cell>
          <cell r="J706" t="str">
            <v>Northern Cape</v>
          </cell>
          <cell r="K706" t="str">
            <v>Northern Cape Housing Fund</v>
          </cell>
          <cell r="L706" t="str">
            <v>Housing Fund - NC</v>
          </cell>
          <cell r="M706" t="str">
            <v>2023/2024</v>
          </cell>
          <cell r="N706" t="str">
            <v>PFMA</v>
          </cell>
          <cell r="O706" t="str">
            <v>Yes</v>
          </cell>
        </row>
        <row r="707">
          <cell r="A707">
            <v>1558</v>
          </cell>
          <cell r="B707" t="str">
            <v>Qualified</v>
          </cell>
          <cell r="C707" t="str">
            <v>2024/07/31</v>
          </cell>
          <cell r="D707" t="str">
            <v>Unchanged</v>
          </cell>
          <cell r="E707" t="str">
            <v>Qualified</v>
          </cell>
          <cell r="F707"/>
          <cell r="G707"/>
          <cell r="H707" t="str">
            <v>2024/05/31</v>
          </cell>
          <cell r="I707" t="str">
            <v>2024/07/31</v>
          </cell>
          <cell r="J707" t="str">
            <v>Northern Cape</v>
          </cell>
          <cell r="K707" t="str">
            <v>Department of Agriculture, Environmental Affairs, Rural Development  and Land Reform - NC</v>
          </cell>
          <cell r="L707" t="str">
            <v>Department of Agriculture, Environmental Affairs, Rural Development  and Land Reform - NC</v>
          </cell>
          <cell r="M707" t="str">
            <v>2023/2024</v>
          </cell>
          <cell r="N707" t="str">
            <v>PFMA</v>
          </cell>
          <cell r="O707" t="str">
            <v>Yes</v>
          </cell>
        </row>
        <row r="708">
          <cell r="A708">
            <v>1340</v>
          </cell>
          <cell r="B708" t="str">
            <v>Financially unqualified with findings on predetermined objectives and/or compliance with laws and regulations</v>
          </cell>
          <cell r="C708" t="str">
            <v>2024/05/31</v>
          </cell>
          <cell r="D708" t="str">
            <v>Unchanged</v>
          </cell>
          <cell r="E708" t="str">
            <v>Financially unqualified with findings on predetermined objectives and/or compliance with laws and regulations</v>
          </cell>
          <cell r="F708"/>
          <cell r="G708"/>
          <cell r="H708" t="str">
            <v>2024/03/31</v>
          </cell>
          <cell r="I708" t="str">
            <v>2024/05/28</v>
          </cell>
          <cell r="J708" t="str">
            <v>Western Cape</v>
          </cell>
          <cell r="K708" t="str">
            <v>South Cape TVET College</v>
          </cell>
          <cell r="L708" t="str">
            <v>South Cape TVET College</v>
          </cell>
          <cell r="M708" t="str">
            <v>2023/2024</v>
          </cell>
          <cell r="N708" t="str">
            <v>PFMA</v>
          </cell>
          <cell r="O708" t="str">
            <v>Yes</v>
          </cell>
        </row>
        <row r="709">
          <cell r="A709">
            <v>427</v>
          </cell>
          <cell r="B709" t="str">
            <v>Financially unqualified with no findings on predetermined objectives or compliance with laws and regulations</v>
          </cell>
          <cell r="C709" t="str">
            <v>2024/07/31</v>
          </cell>
          <cell r="D709" t="str">
            <v>Improved</v>
          </cell>
          <cell r="E709" t="str">
            <v>Financially unqualified with no findings on predetermined objectives or compliance with laws and regulations</v>
          </cell>
          <cell r="F709"/>
          <cell r="G709"/>
          <cell r="H709" t="str">
            <v>2024/05/31</v>
          </cell>
          <cell r="I709" t="str">
            <v>2024/07/31</v>
          </cell>
          <cell r="J709" t="str">
            <v>Western Cape</v>
          </cell>
          <cell r="K709" t="str">
            <v>Robben Island Museum</v>
          </cell>
          <cell r="L709" t="str">
            <v>Robben Island Museum</v>
          </cell>
          <cell r="M709" t="str">
            <v>2023/2024</v>
          </cell>
          <cell r="N709" t="str">
            <v>PFMA</v>
          </cell>
          <cell r="O709" t="str">
            <v>Yes</v>
          </cell>
        </row>
        <row r="710">
          <cell r="A710">
            <v>922</v>
          </cell>
          <cell r="B710"/>
          <cell r="C710"/>
          <cell r="D710"/>
          <cell r="E710"/>
          <cell r="F710"/>
          <cell r="G710"/>
          <cell r="H710"/>
          <cell r="I710" t="str">
            <v>2024/07/31</v>
          </cell>
          <cell r="J710" t="str">
            <v>Western Cape</v>
          </cell>
          <cell r="K710" t="str">
            <v>Caledon Museum</v>
          </cell>
          <cell r="L710" t="str">
            <v>Caledon Museum</v>
          </cell>
          <cell r="M710" t="str">
            <v>2023/2024</v>
          </cell>
          <cell r="N710" t="str">
            <v>PFMA</v>
          </cell>
          <cell r="O710" t="str">
            <v>No</v>
          </cell>
        </row>
        <row r="711">
          <cell r="A711">
            <v>945</v>
          </cell>
          <cell r="B711"/>
          <cell r="C711"/>
          <cell r="D711"/>
          <cell r="E711"/>
          <cell r="F711"/>
          <cell r="G711"/>
          <cell r="H711"/>
          <cell r="I711" t="str">
            <v>2024/07/31</v>
          </cell>
          <cell r="J711" t="str">
            <v>Western Cape</v>
          </cell>
          <cell r="K711" t="str">
            <v>Houtbaai Museum</v>
          </cell>
          <cell r="L711" t="str">
            <v>Houtbaai Museum</v>
          </cell>
          <cell r="M711" t="str">
            <v>2023/2024</v>
          </cell>
          <cell r="N711" t="str">
            <v>PFMA</v>
          </cell>
          <cell r="O711" t="str">
            <v>No</v>
          </cell>
        </row>
        <row r="712">
          <cell r="A712">
            <v>1419</v>
          </cell>
          <cell r="B712" t="str">
            <v>Financially unqualified with no findings on predetermined objectives or compliance with laws and regulations</v>
          </cell>
          <cell r="C712" t="str">
            <v>2024/07/30</v>
          </cell>
          <cell r="D712" t="str">
            <v>Unchanged</v>
          </cell>
          <cell r="E712" t="str">
            <v>Financially unqualified with no findings on predetermined objectives or compliance with laws and regulations</v>
          </cell>
          <cell r="F712"/>
          <cell r="G712"/>
          <cell r="H712" t="str">
            <v>2024/05/31</v>
          </cell>
          <cell r="I712" t="str">
            <v>2024/07/31</v>
          </cell>
          <cell r="J712" t="str">
            <v>Western Cape</v>
          </cell>
          <cell r="K712" t="str">
            <v>Saldanha Bay IDZ Licencing Company</v>
          </cell>
          <cell r="L712" t="str">
            <v>Saldanha Bay IDZ Licencing Company (SOC) Ltd</v>
          </cell>
          <cell r="M712" t="str">
            <v>2023/2024</v>
          </cell>
          <cell r="N712" t="str">
            <v>PFMA</v>
          </cell>
          <cell r="O712" t="str">
            <v>Yes</v>
          </cell>
        </row>
        <row r="713">
          <cell r="A713">
            <v>357</v>
          </cell>
          <cell r="B713" t="str">
            <v>Financially unqualified with no findings on predetermined objectives or compliance with laws and regulations</v>
          </cell>
          <cell r="C713" t="str">
            <v>2024/07/31</v>
          </cell>
          <cell r="D713" t="str">
            <v>Unchanged</v>
          </cell>
          <cell r="E713" t="str">
            <v>Financially unqualified with no findings on predetermined objectives or compliance with laws and regulations</v>
          </cell>
          <cell r="F713"/>
          <cell r="G713"/>
          <cell r="H713" t="str">
            <v>2024/05/31</v>
          </cell>
          <cell r="I713" t="str">
            <v>2024/07/31</v>
          </cell>
          <cell r="J713" t="str">
            <v>Western Cape</v>
          </cell>
          <cell r="K713" t="str">
            <v>Provincial Parliament</v>
          </cell>
          <cell r="L713" t="str">
            <v>Western Cape Provincial Parliament</v>
          </cell>
          <cell r="M713" t="str">
            <v>2023/2024</v>
          </cell>
          <cell r="N713" t="str">
            <v>PFMA</v>
          </cell>
          <cell r="O713" t="str">
            <v>Yes</v>
          </cell>
        </row>
        <row r="714">
          <cell r="A714">
            <v>954</v>
          </cell>
          <cell r="B714"/>
          <cell r="C714"/>
          <cell r="D714"/>
          <cell r="E714"/>
          <cell r="F714"/>
          <cell r="G714"/>
          <cell r="H714"/>
          <cell r="I714"/>
          <cell r="J714" t="str">
            <v>Western Cape</v>
          </cell>
          <cell r="K714" t="str">
            <v>Old Harbour Museum</v>
          </cell>
          <cell r="L714" t="str">
            <v>Old Harbour Museum</v>
          </cell>
          <cell r="M714" t="str">
            <v>2023/2024</v>
          </cell>
          <cell r="N714" t="str">
            <v>PFMA</v>
          </cell>
          <cell r="O714" t="str">
            <v>No</v>
          </cell>
        </row>
        <row r="715">
          <cell r="A715">
            <v>497</v>
          </cell>
          <cell r="B715" t="str">
            <v>Financially unqualified with no findings on predetermined objectives or compliance with laws and regulations</v>
          </cell>
          <cell r="C715" t="str">
            <v>2024/07/31</v>
          </cell>
          <cell r="D715" t="str">
            <v>Unchanged</v>
          </cell>
          <cell r="E715" t="str">
            <v>Financially unqualified with no findings on predetermined objectives or compliance with laws and regulations</v>
          </cell>
          <cell r="F715"/>
          <cell r="G715"/>
          <cell r="H715" t="str">
            <v>2024/05/31</v>
          </cell>
          <cell r="I715" t="str">
            <v>2024/07/31</v>
          </cell>
          <cell r="J715" t="str">
            <v>Western Cape</v>
          </cell>
          <cell r="K715" t="str">
            <v>Parliament of the Republic of South Africa</v>
          </cell>
          <cell r="L715" t="str">
            <v>Parliament</v>
          </cell>
          <cell r="M715" t="str">
            <v>2023/2024</v>
          </cell>
          <cell r="N715" t="str">
            <v>PFMA</v>
          </cell>
          <cell r="O715" t="str">
            <v>Yes</v>
          </cell>
        </row>
        <row r="716">
          <cell r="A716">
            <v>38</v>
          </cell>
          <cell r="B716" t="str">
            <v>Financially unqualified with no findings on predetermined objectives or compliance with laws and regulations</v>
          </cell>
          <cell r="C716" t="str">
            <v>2024/07/31</v>
          </cell>
          <cell r="D716" t="str">
            <v>Unchanged</v>
          </cell>
          <cell r="E716" t="str">
            <v>Financially unqualified with no findings on predetermined objectives or compliance with laws and regulations</v>
          </cell>
          <cell r="F716"/>
          <cell r="G716"/>
          <cell r="H716" t="str">
            <v>2024/05/31</v>
          </cell>
          <cell r="I716" t="str">
            <v>2024/07/31</v>
          </cell>
          <cell r="J716" t="str">
            <v>Western Cape</v>
          </cell>
          <cell r="K716" t="str">
            <v>Community Safety</v>
          </cell>
          <cell r="L716" t="str">
            <v>Community Safety - WC</v>
          </cell>
          <cell r="M716" t="str">
            <v>2023/2024</v>
          </cell>
          <cell r="N716" t="str">
            <v>PFMA</v>
          </cell>
          <cell r="O716" t="str">
            <v>Yes</v>
          </cell>
        </row>
        <row r="717">
          <cell r="A717">
            <v>9</v>
          </cell>
          <cell r="B717" t="str">
            <v>Financially unqualified with no findings on predetermined objectives or compliance with laws and regulations</v>
          </cell>
          <cell r="C717" t="str">
            <v>2024/07/31</v>
          </cell>
          <cell r="D717" t="str">
            <v>Unchanged</v>
          </cell>
          <cell r="E717" t="str">
            <v>Financially unqualified with no findings on predetermined objectives or compliance with laws and regulations</v>
          </cell>
          <cell r="F717"/>
          <cell r="G717"/>
          <cell r="H717" t="str">
            <v>2024/05/31</v>
          </cell>
          <cell r="I717" t="str">
            <v>2024/07/31</v>
          </cell>
          <cell r="J717" t="str">
            <v>Western Cape</v>
          </cell>
          <cell r="K717" t="str">
            <v>Agriculture</v>
          </cell>
          <cell r="L717" t="str">
            <v>Agriculture - WC</v>
          </cell>
          <cell r="M717" t="str">
            <v>2023/2024</v>
          </cell>
          <cell r="N717" t="str">
            <v>PFMA</v>
          </cell>
          <cell r="O717" t="str">
            <v>Yes</v>
          </cell>
        </row>
        <row r="718">
          <cell r="A718">
            <v>1229</v>
          </cell>
          <cell r="B718" t="str">
            <v>Financially unqualified with no findings on predetermined objectives or compliance with laws and regulations</v>
          </cell>
          <cell r="C718" t="str">
            <v>2024/07/31</v>
          </cell>
          <cell r="D718" t="str">
            <v>Unchanged</v>
          </cell>
          <cell r="E718" t="str">
            <v>Financially unqualified with no findings on predetermined objectives or compliance with laws and regulations</v>
          </cell>
          <cell r="F718"/>
          <cell r="G718"/>
          <cell r="H718" t="str">
            <v>2024/05/31</v>
          </cell>
          <cell r="I718" t="str">
            <v>2024/07/31</v>
          </cell>
          <cell r="J718" t="str">
            <v>Western Cape</v>
          </cell>
          <cell r="K718" t="str">
            <v>Local Government</v>
          </cell>
          <cell r="L718" t="str">
            <v>Local Government - WC</v>
          </cell>
          <cell r="M718" t="str">
            <v>2023/2024</v>
          </cell>
          <cell r="N718" t="str">
            <v>PFMA</v>
          </cell>
          <cell r="O718" t="str">
            <v>Yes</v>
          </cell>
        </row>
        <row r="719">
          <cell r="A719">
            <v>955</v>
          </cell>
          <cell r="B719"/>
          <cell r="C719"/>
          <cell r="D719" t="str">
            <v>Unchanged</v>
          </cell>
          <cell r="E719" t="str">
            <v>Qualified</v>
          </cell>
          <cell r="F719"/>
          <cell r="G719"/>
          <cell r="H719"/>
          <cell r="I719" t="str">
            <v>2024/07/30</v>
          </cell>
          <cell r="J719" t="str">
            <v>Western Cape</v>
          </cell>
          <cell r="K719" t="str">
            <v>Oude Kerk Volksmuseum</v>
          </cell>
          <cell r="L719" t="str">
            <v>Oude Kerk Volksmuseum</v>
          </cell>
          <cell r="M719" t="str">
            <v>2023/2024</v>
          </cell>
          <cell r="N719" t="str">
            <v>PFMA</v>
          </cell>
          <cell r="O719" t="str">
            <v>No</v>
          </cell>
        </row>
        <row r="720">
          <cell r="A720">
            <v>329</v>
          </cell>
          <cell r="B720" t="str">
            <v>Financially unqualified with findings on predetermined objectives and/or compliance with laws and regulations</v>
          </cell>
          <cell r="C720" t="str">
            <v>2024/07/31</v>
          </cell>
          <cell r="D720" t="str">
            <v>Unchanged</v>
          </cell>
          <cell r="E720" t="str">
            <v>Financially unqualified with findings on predetermined objectives and/or compliance with laws and regulations</v>
          </cell>
          <cell r="F720"/>
          <cell r="G720"/>
          <cell r="H720" t="str">
            <v>2024/05/31</v>
          </cell>
          <cell r="I720" t="str">
            <v>2024/07/31</v>
          </cell>
          <cell r="J720" t="str">
            <v>Western Cape</v>
          </cell>
          <cell r="K720" t="str">
            <v>Petroleum Agency of South Africa</v>
          </cell>
          <cell r="L720" t="str">
            <v>SA Agency for Promotion of Petroleum Exploration and Exploitation</v>
          </cell>
          <cell r="M720" t="str">
            <v>2023/2024</v>
          </cell>
          <cell r="N720" t="str">
            <v>PFMA</v>
          </cell>
          <cell r="O720" t="str">
            <v>Yes</v>
          </cell>
        </row>
        <row r="721">
          <cell r="A721">
            <v>153</v>
          </cell>
          <cell r="B721" t="str">
            <v>Financially unqualified with no findings on predetermined objectives or compliance with laws and regulations</v>
          </cell>
          <cell r="C721" t="str">
            <v>2024/07/31</v>
          </cell>
          <cell r="D721" t="str">
            <v>Unchanged</v>
          </cell>
          <cell r="E721" t="str">
            <v>Financially unqualified with no findings on predetermined objectives or compliance with laws and regulations</v>
          </cell>
          <cell r="F721"/>
          <cell r="G721"/>
          <cell r="H721" t="str">
            <v>2024/05/31</v>
          </cell>
          <cell r="I721" t="str">
            <v>2024/07/31</v>
          </cell>
          <cell r="J721" t="str">
            <v>Western Cape</v>
          </cell>
          <cell r="K721" t="str">
            <v>Western Cape Gambling and Racing Board</v>
          </cell>
          <cell r="L721" t="str">
            <v>Gambling &amp; Racing Board - WC</v>
          </cell>
          <cell r="M721" t="str">
            <v>2023/2024</v>
          </cell>
          <cell r="N721" t="str">
            <v>PFMA</v>
          </cell>
          <cell r="O721" t="str">
            <v>Yes</v>
          </cell>
        </row>
        <row r="722">
          <cell r="A722">
            <v>998</v>
          </cell>
          <cell r="B722"/>
          <cell r="C722"/>
          <cell r="D722" t="str">
            <v>Unchanged</v>
          </cell>
          <cell r="E722" t="str">
            <v>Qualified</v>
          </cell>
          <cell r="F722"/>
          <cell r="G722"/>
          <cell r="H722"/>
          <cell r="I722" t="str">
            <v>2024/07/25</v>
          </cell>
          <cell r="J722" t="str">
            <v>Western Cape</v>
          </cell>
          <cell r="K722" t="str">
            <v>Montagu Museum</v>
          </cell>
          <cell r="L722" t="str">
            <v>Montagu Museum</v>
          </cell>
          <cell r="M722" t="str">
            <v>2023/2024</v>
          </cell>
          <cell r="N722" t="str">
            <v>PFMA</v>
          </cell>
          <cell r="O722" t="str">
            <v>No</v>
          </cell>
        </row>
        <row r="723">
          <cell r="A723">
            <v>946</v>
          </cell>
          <cell r="B723"/>
          <cell r="C723"/>
          <cell r="D723"/>
          <cell r="E723"/>
          <cell r="F723"/>
          <cell r="G723"/>
          <cell r="H723"/>
          <cell r="I723"/>
          <cell r="J723" t="str">
            <v>Western Cape</v>
          </cell>
          <cell r="K723" t="str">
            <v>Huguenot Memorial Museum</v>
          </cell>
          <cell r="L723" t="str">
            <v>Huguenot Memorial Museum</v>
          </cell>
          <cell r="M723" t="str">
            <v>2023/2024</v>
          </cell>
          <cell r="N723" t="str">
            <v>PFMA</v>
          </cell>
          <cell r="O723" t="str">
            <v>No</v>
          </cell>
        </row>
        <row r="724">
          <cell r="A724">
            <v>959</v>
          </cell>
          <cell r="B724"/>
          <cell r="C724"/>
          <cell r="D724" t="str">
            <v>Unchanged</v>
          </cell>
          <cell r="E724" t="str">
            <v>Qualified</v>
          </cell>
          <cell r="F724"/>
          <cell r="G724"/>
          <cell r="H724"/>
          <cell r="I724" t="str">
            <v>2024/07/26</v>
          </cell>
          <cell r="J724" t="str">
            <v>Western Cape</v>
          </cell>
          <cell r="K724" t="str">
            <v>Paarl Museum</v>
          </cell>
          <cell r="L724" t="str">
            <v>Paarl Museum</v>
          </cell>
          <cell r="M724" t="str">
            <v>2023/2024</v>
          </cell>
          <cell r="N724" t="str">
            <v>PFMA</v>
          </cell>
          <cell r="O724" t="str">
            <v>No</v>
          </cell>
        </row>
        <row r="725">
          <cell r="A725">
            <v>1339</v>
          </cell>
          <cell r="B725" t="str">
            <v>Financially unqualified with no findings on predetermined objectives or compliance with laws and regulations</v>
          </cell>
          <cell r="C725" t="str">
            <v>2024/05/31</v>
          </cell>
          <cell r="D725" t="str">
            <v>Unchanged</v>
          </cell>
          <cell r="E725" t="str">
            <v>Financially unqualified with no findings on predetermined objectives or compliance with laws and regulations</v>
          </cell>
          <cell r="F725"/>
          <cell r="G725"/>
          <cell r="H725" t="str">
            <v>2024/03/31</v>
          </cell>
          <cell r="I725" t="str">
            <v>2024/05/31</v>
          </cell>
          <cell r="J725" t="str">
            <v>Western Cape</v>
          </cell>
          <cell r="K725" t="str">
            <v>Northlink TVET College</v>
          </cell>
          <cell r="L725" t="str">
            <v>Northlink TVET College</v>
          </cell>
          <cell r="M725" t="str">
            <v>2023/2024</v>
          </cell>
          <cell r="N725" t="str">
            <v>PFMA</v>
          </cell>
          <cell r="O725" t="str">
            <v>Yes</v>
          </cell>
        </row>
        <row r="726">
          <cell r="A726">
            <v>333</v>
          </cell>
          <cell r="B726" t="str">
            <v>Financially unqualified with no findings on predetermined objectives or compliance with laws and regulations</v>
          </cell>
          <cell r="C726" t="str">
            <v>2024/07/31</v>
          </cell>
          <cell r="D726" t="str">
            <v>Unchanged</v>
          </cell>
          <cell r="E726" t="str">
            <v>Financially unqualified with no findings on predetermined objectives or compliance with laws and regulations</v>
          </cell>
          <cell r="F726"/>
          <cell r="G726"/>
          <cell r="H726" t="str">
            <v>2024/05/31</v>
          </cell>
          <cell r="I726" t="str">
            <v>2024/07/31</v>
          </cell>
          <cell r="J726" t="str">
            <v>Western Cape</v>
          </cell>
          <cell r="K726" t="str">
            <v>PetroSA Equatorial Guinea</v>
          </cell>
          <cell r="L726" t="str">
            <v>PetroSA Equatorial Guinea SOC Limited</v>
          </cell>
          <cell r="M726" t="str">
            <v>2023/2024</v>
          </cell>
          <cell r="N726" t="str">
            <v>PFMA</v>
          </cell>
          <cell r="O726" t="str">
            <v>Yes</v>
          </cell>
        </row>
        <row r="727">
          <cell r="A727">
            <v>289</v>
          </cell>
          <cell r="B727" t="str">
            <v>Adverse</v>
          </cell>
          <cell r="C727" t="str">
            <v>2025/02/28</v>
          </cell>
          <cell r="D727"/>
          <cell r="E727"/>
          <cell r="F727" t="str">
            <v>AFS outstanding</v>
          </cell>
          <cell r="G727"/>
          <cell r="H727" t="str">
            <v>2024/10/31</v>
          </cell>
          <cell r="I727"/>
          <cell r="J727" t="str">
            <v>Western Cape</v>
          </cell>
          <cell r="K727" t="str">
            <v>National Student Financial Aid Scheme</v>
          </cell>
          <cell r="L727" t="str">
            <v>National Student Financial Aid Scheme</v>
          </cell>
          <cell r="M727" t="str">
            <v>2023/2024</v>
          </cell>
          <cell r="N727" t="str">
            <v>PFMA</v>
          </cell>
          <cell r="O727" t="str">
            <v>Yes</v>
          </cell>
        </row>
        <row r="728">
          <cell r="A728">
            <v>125</v>
          </cell>
          <cell r="B728" t="str">
            <v>Financially unqualified with findings on predetermined objectives and/or compliance with laws and regulations</v>
          </cell>
          <cell r="C728" t="str">
            <v>2024/07/31</v>
          </cell>
          <cell r="D728" t="str">
            <v>Unchanged</v>
          </cell>
          <cell r="E728" t="str">
            <v>Financially unqualified with findings on predetermined objectives and/or compliance with laws and regulations</v>
          </cell>
          <cell r="F728"/>
          <cell r="G728"/>
          <cell r="H728" t="str">
            <v>2024/05/31</v>
          </cell>
          <cell r="I728" t="str">
            <v>2024/07/31</v>
          </cell>
          <cell r="J728" t="str">
            <v>Western Cape</v>
          </cell>
          <cell r="K728" t="str">
            <v>PetroSA Rehabilitation</v>
          </cell>
          <cell r="L728" t="str">
            <v>PetroSA Rehabilitation</v>
          </cell>
          <cell r="M728" t="str">
            <v>2023/2024</v>
          </cell>
          <cell r="N728" t="str">
            <v>PFMA</v>
          </cell>
          <cell r="O728" t="str">
            <v>Yes</v>
          </cell>
        </row>
        <row r="729">
          <cell r="A729">
            <v>928</v>
          </cell>
          <cell r="B729"/>
          <cell r="C729"/>
          <cell r="D729"/>
          <cell r="E729"/>
          <cell r="F729"/>
          <cell r="G729"/>
          <cell r="H729"/>
          <cell r="I729"/>
          <cell r="J729" t="str">
            <v>Western Cape</v>
          </cell>
          <cell r="K729" t="str">
            <v>CP Nel  Museum</v>
          </cell>
          <cell r="L729" t="str">
            <v>CP Nel  Museum</v>
          </cell>
          <cell r="M729" t="str">
            <v>2023/2024</v>
          </cell>
          <cell r="N729" t="str">
            <v>PFMA</v>
          </cell>
          <cell r="O729" t="str">
            <v>No</v>
          </cell>
        </row>
        <row r="730">
          <cell r="A730">
            <v>1387</v>
          </cell>
          <cell r="B730" t="str">
            <v>Financially unqualified with no findings on predetermined objectives or compliance with laws and regulations</v>
          </cell>
          <cell r="C730" t="str">
            <v>2024/05/31</v>
          </cell>
          <cell r="D730" t="str">
            <v>Improved</v>
          </cell>
          <cell r="E730" t="str">
            <v>Financially unqualified with no findings on predetermined objectives or compliance with laws and regulations</v>
          </cell>
          <cell r="F730"/>
          <cell r="G730"/>
          <cell r="H730" t="str">
            <v>2024/02/29</v>
          </cell>
          <cell r="I730" t="str">
            <v>2024/07/31</v>
          </cell>
          <cell r="J730" t="str">
            <v>Western Cape</v>
          </cell>
          <cell r="K730" t="str">
            <v>PetroSA Ghana</v>
          </cell>
          <cell r="L730" t="str">
            <v>PetroSA Ghana Limited</v>
          </cell>
          <cell r="M730" t="str">
            <v>2023/2024</v>
          </cell>
          <cell r="N730" t="str">
            <v>PFMA</v>
          </cell>
          <cell r="O730" t="str">
            <v>Yes</v>
          </cell>
        </row>
        <row r="731">
          <cell r="A731">
            <v>982</v>
          </cell>
          <cell r="B731"/>
          <cell r="C731"/>
          <cell r="D731" t="str">
            <v>Unchanged</v>
          </cell>
          <cell r="E731" t="str">
            <v>Qualified</v>
          </cell>
          <cell r="F731"/>
          <cell r="G731"/>
          <cell r="H731"/>
          <cell r="I731" t="str">
            <v>2024/07/31</v>
          </cell>
          <cell r="J731" t="str">
            <v>Western Cape</v>
          </cell>
          <cell r="K731" t="str">
            <v>Wheat Industry Museum</v>
          </cell>
          <cell r="L731" t="str">
            <v>Wheat Industry Museum</v>
          </cell>
          <cell r="M731" t="str">
            <v>2023/2024</v>
          </cell>
          <cell r="N731" t="str">
            <v>PFMA</v>
          </cell>
          <cell r="O731" t="str">
            <v>No</v>
          </cell>
        </row>
        <row r="732">
          <cell r="A732">
            <v>979</v>
          </cell>
          <cell r="B732"/>
          <cell r="C732"/>
          <cell r="D732"/>
          <cell r="E732"/>
          <cell r="F732"/>
          <cell r="G732"/>
          <cell r="H732"/>
          <cell r="I732"/>
          <cell r="J732" t="str">
            <v>Western Cape</v>
          </cell>
          <cell r="K732" t="str">
            <v>Wellington Museum</v>
          </cell>
          <cell r="L732" t="str">
            <v>Wellington Museum</v>
          </cell>
          <cell r="M732" t="str">
            <v>2023/2024</v>
          </cell>
          <cell r="N732" t="str">
            <v>PFMA</v>
          </cell>
          <cell r="O732" t="str">
            <v>No</v>
          </cell>
        </row>
        <row r="733">
          <cell r="A733">
            <v>463</v>
          </cell>
          <cell r="B733" t="str">
            <v>Financially unqualified with no findings on predetermined objectives or compliance with laws and regulations</v>
          </cell>
          <cell r="C733" t="str">
            <v>2024/07/31</v>
          </cell>
          <cell r="D733" t="str">
            <v>Unchanged</v>
          </cell>
          <cell r="E733" t="str">
            <v>Financially unqualified with no findings on predetermined objectives or compliance with laws and regulations</v>
          </cell>
          <cell r="F733"/>
          <cell r="G733"/>
          <cell r="H733" t="str">
            <v>2024/05/31</v>
          </cell>
          <cell r="I733" t="str">
            <v>2024/07/31</v>
          </cell>
          <cell r="J733" t="str">
            <v>Western Cape</v>
          </cell>
          <cell r="K733" t="str">
            <v>Social Development</v>
          </cell>
          <cell r="L733" t="str">
            <v>Social Development - WC</v>
          </cell>
          <cell r="M733" t="str">
            <v>2023/2024</v>
          </cell>
          <cell r="N733" t="str">
            <v>PFMA</v>
          </cell>
          <cell r="O733" t="str">
            <v>Yes</v>
          </cell>
        </row>
        <row r="734">
          <cell r="A734">
            <v>185</v>
          </cell>
          <cell r="B734" t="str">
            <v>Financially unqualified with no findings on predetermined objectives or compliance with laws and regulations</v>
          </cell>
          <cell r="C734" t="str">
            <v>2024/07/31</v>
          </cell>
          <cell r="D734" t="str">
            <v>Unchanged</v>
          </cell>
          <cell r="E734" t="str">
            <v>Financially unqualified with no findings on predetermined objectives or compliance with laws and regulations</v>
          </cell>
          <cell r="F734"/>
          <cell r="G734"/>
          <cell r="H734" t="str">
            <v>2024/05/31</v>
          </cell>
          <cell r="I734" t="str">
            <v>2024/07/31</v>
          </cell>
          <cell r="J734" t="str">
            <v>Western Cape</v>
          </cell>
          <cell r="K734" t="str">
            <v>Heritage Western Cape</v>
          </cell>
          <cell r="L734" t="str">
            <v>Heritage Western Cape</v>
          </cell>
          <cell r="M734" t="str">
            <v>2023/2024</v>
          </cell>
          <cell r="N734" t="str">
            <v>PFMA</v>
          </cell>
          <cell r="O734" t="str">
            <v>Yes</v>
          </cell>
        </row>
        <row r="735">
          <cell r="A735">
            <v>390</v>
          </cell>
          <cell r="B735"/>
          <cell r="C735"/>
          <cell r="D735"/>
          <cell r="E735"/>
          <cell r="F735"/>
          <cell r="G735"/>
          <cell r="H735"/>
          <cell r="I735"/>
          <cell r="J735" t="str">
            <v>Western Cape</v>
          </cell>
          <cell r="K735" t="str">
            <v>Consolidation of Prov Depts</v>
          </cell>
          <cell r="L735" t="str">
            <v>Provincial Treasury (Consolidation of Prov Depts) - WC</v>
          </cell>
          <cell r="M735" t="str">
            <v>2023/2024</v>
          </cell>
          <cell r="N735" t="str">
            <v>PFMA</v>
          </cell>
          <cell r="O735" t="str">
            <v>Yes</v>
          </cell>
        </row>
        <row r="736">
          <cell r="A736">
            <v>1338</v>
          </cell>
          <cell r="B736" t="str">
            <v>Financially unqualified with findings on predetermined objectives and/or compliance with laws and regulations</v>
          </cell>
          <cell r="C736" t="str">
            <v>2024/05/31</v>
          </cell>
          <cell r="D736" t="str">
            <v>Unchanged</v>
          </cell>
          <cell r="E736" t="str">
            <v>Qualified</v>
          </cell>
          <cell r="F736" t="str">
            <v>Other</v>
          </cell>
          <cell r="G736" t="str">
            <v>Auditee pushback to try and resolve qualifications</v>
          </cell>
          <cell r="H736" t="str">
            <v>2024/03/31</v>
          </cell>
          <cell r="I736" t="str">
            <v>2024/06/11</v>
          </cell>
          <cell r="J736" t="str">
            <v>Western Cape</v>
          </cell>
          <cell r="K736" t="str">
            <v>False Bay TVET College</v>
          </cell>
          <cell r="L736" t="str">
            <v>False Bay TVET College</v>
          </cell>
          <cell r="M736" t="str">
            <v>2023/2024</v>
          </cell>
          <cell r="N736" t="str">
            <v>PFMA</v>
          </cell>
          <cell r="O736" t="str">
            <v>Yes</v>
          </cell>
        </row>
        <row r="737">
          <cell r="A737">
            <v>432</v>
          </cell>
          <cell r="B737" t="str">
            <v>Financially unqualified with no findings on predetermined objectives or compliance with laws and regulations</v>
          </cell>
          <cell r="C737" t="str">
            <v>2024/07/31</v>
          </cell>
          <cell r="D737" t="str">
            <v>Unchanged</v>
          </cell>
          <cell r="E737" t="str">
            <v>Financially unqualified with no findings on predetermined objectives or compliance with laws and regulations</v>
          </cell>
          <cell r="F737"/>
          <cell r="G737"/>
          <cell r="H737" t="str">
            <v>2024/05/31</v>
          </cell>
          <cell r="I737" t="str">
            <v>2024/07/31</v>
          </cell>
          <cell r="J737" t="str">
            <v>Western Cape</v>
          </cell>
          <cell r="K737" t="str">
            <v>South Africa Heritage Resources Agency</v>
          </cell>
          <cell r="L737" t="str">
            <v>South Africa Heritage Resources Agency</v>
          </cell>
          <cell r="M737" t="str">
            <v>2023/2024</v>
          </cell>
          <cell r="N737" t="str">
            <v>PFMA</v>
          </cell>
          <cell r="O737" t="str">
            <v>Yes</v>
          </cell>
        </row>
        <row r="738">
          <cell r="A738">
            <v>997</v>
          </cell>
          <cell r="B738"/>
          <cell r="C738"/>
          <cell r="D738"/>
          <cell r="E738"/>
          <cell r="F738"/>
          <cell r="G738"/>
          <cell r="H738"/>
          <cell r="I738"/>
          <cell r="J738" t="str">
            <v>Western Cape</v>
          </cell>
          <cell r="K738" t="str">
            <v>Genadendal Mission Museum</v>
          </cell>
          <cell r="L738" t="str">
            <v>Genadendal Mission Museum</v>
          </cell>
          <cell r="M738" t="str">
            <v>2023/2024</v>
          </cell>
          <cell r="N738" t="str">
            <v>PFMA</v>
          </cell>
          <cell r="O738" t="str">
            <v>No</v>
          </cell>
        </row>
        <row r="739">
          <cell r="A739">
            <v>348</v>
          </cell>
          <cell r="B739"/>
          <cell r="C739"/>
          <cell r="D739"/>
          <cell r="E739"/>
          <cell r="F739"/>
          <cell r="G739"/>
          <cell r="H739"/>
          <cell r="I739"/>
          <cell r="J739" t="str">
            <v>Western Cape</v>
          </cell>
          <cell r="K739" t="str">
            <v>Western Cape Housing Development Fund</v>
          </cell>
          <cell r="L739" t="str">
            <v>Western Cape Housing Development Fund</v>
          </cell>
          <cell r="M739" t="str">
            <v>2023/2024</v>
          </cell>
          <cell r="N739" t="str">
            <v>PFMA</v>
          </cell>
          <cell r="O739" t="str">
            <v>Yes</v>
          </cell>
        </row>
        <row r="740">
          <cell r="A740">
            <v>538</v>
          </cell>
          <cell r="B740"/>
          <cell r="C740"/>
          <cell r="D740" t="str">
            <v>Unchanged</v>
          </cell>
          <cell r="E740" t="str">
            <v>Financially unqualified with no findings on predetermined objectives or compliance with laws and regulations</v>
          </cell>
          <cell r="F740"/>
          <cell r="G740"/>
          <cell r="H740"/>
          <cell r="I740" t="str">
            <v>2024/07/31</v>
          </cell>
          <cell r="J740" t="str">
            <v>Western Cape</v>
          </cell>
          <cell r="K740" t="str">
            <v>Western Cape Nature Conservation Board</v>
          </cell>
          <cell r="L740" t="str">
            <v>Western Cape Nature Conservation Board</v>
          </cell>
          <cell r="M740" t="str">
            <v>2023/2024</v>
          </cell>
          <cell r="N740" t="str">
            <v>PFMA</v>
          </cell>
          <cell r="O740" t="str">
            <v>Yes</v>
          </cell>
        </row>
        <row r="741">
          <cell r="A741">
            <v>436</v>
          </cell>
          <cell r="B741" t="str">
            <v>Financially unqualified with no findings on predetermined objectives or compliance with laws and regulations</v>
          </cell>
          <cell r="C741" t="str">
            <v>2024/07/31</v>
          </cell>
          <cell r="D741" t="str">
            <v>Unchanged</v>
          </cell>
          <cell r="E741" t="str">
            <v>Financially unqualified with no findings on predetermined objectives or compliance with laws and regulations</v>
          </cell>
          <cell r="F741"/>
          <cell r="G741"/>
          <cell r="H741" t="str">
            <v>2024/05/31</v>
          </cell>
          <cell r="I741" t="str">
            <v>2024/07/31</v>
          </cell>
          <cell r="J741" t="str">
            <v>Western Cape</v>
          </cell>
          <cell r="K741" t="str">
            <v xml:space="preserve">South African Medical Research Council </v>
          </cell>
          <cell r="L741" t="str">
            <v>SA Medical Research Council</v>
          </cell>
          <cell r="M741" t="str">
            <v>2023/2024</v>
          </cell>
          <cell r="N741" t="str">
            <v>PFMA</v>
          </cell>
          <cell r="O741" t="str">
            <v>Yes</v>
          </cell>
        </row>
        <row r="742">
          <cell r="A742">
            <v>339</v>
          </cell>
          <cell r="B742"/>
          <cell r="C742"/>
          <cell r="D742"/>
          <cell r="E742"/>
          <cell r="F742" t="str">
            <v>AFS outstanding</v>
          </cell>
          <cell r="G742"/>
          <cell r="H742"/>
          <cell r="I742"/>
          <cell r="J742" t="str">
            <v>Western Cape</v>
          </cell>
          <cell r="K742" t="str">
            <v>PetroSA Themis</v>
          </cell>
          <cell r="L742" t="str">
            <v>PetroSA Themis SOC Limited</v>
          </cell>
          <cell r="M742" t="str">
            <v>2023/2024</v>
          </cell>
          <cell r="N742" t="str">
            <v>PFMA</v>
          </cell>
          <cell r="O742" t="str">
            <v>Yes</v>
          </cell>
        </row>
        <row r="743">
          <cell r="A743">
            <v>170</v>
          </cell>
          <cell r="B743" t="str">
            <v>Financially unqualified with no findings on predetermined objectives or compliance with laws and regulations</v>
          </cell>
          <cell r="C743" t="str">
            <v>2024/07/31</v>
          </cell>
          <cell r="D743" t="str">
            <v>Unchanged</v>
          </cell>
          <cell r="E743" t="str">
            <v>Financially unqualified with no findings on predetermined objectives or compliance with laws and regulations</v>
          </cell>
          <cell r="F743"/>
          <cell r="G743"/>
          <cell r="H743" t="str">
            <v>2024/05/31</v>
          </cell>
          <cell r="I743" t="str">
            <v>2024/07/31</v>
          </cell>
          <cell r="J743" t="str">
            <v>Western Cape</v>
          </cell>
          <cell r="K743" t="str">
            <v>Government Motor Transport</v>
          </cell>
          <cell r="L743" t="str">
            <v>Government Motor Transport</v>
          </cell>
          <cell r="M743" t="str">
            <v>2023/2024</v>
          </cell>
          <cell r="N743" t="str">
            <v>PFMA</v>
          </cell>
          <cell r="O743" t="str">
            <v>Yes</v>
          </cell>
        </row>
        <row r="744">
          <cell r="A744">
            <v>964</v>
          </cell>
          <cell r="B744"/>
          <cell r="C744"/>
          <cell r="D744"/>
          <cell r="E744"/>
          <cell r="F744"/>
          <cell r="G744"/>
          <cell r="H744"/>
          <cell r="I744"/>
          <cell r="J744" t="str">
            <v>Western Cape</v>
          </cell>
          <cell r="K744" t="str">
            <v>Simonstad Museum</v>
          </cell>
          <cell r="L744" t="str">
            <v>Simonstad Museum</v>
          </cell>
          <cell r="M744" t="str">
            <v>2023/2024</v>
          </cell>
          <cell r="N744" t="str">
            <v>PFMA</v>
          </cell>
          <cell r="O744" t="str">
            <v>No</v>
          </cell>
        </row>
        <row r="745">
          <cell r="A745">
            <v>371</v>
          </cell>
          <cell r="B745"/>
          <cell r="C745"/>
          <cell r="D745"/>
          <cell r="E745"/>
          <cell r="F745"/>
          <cell r="G745"/>
          <cell r="H745"/>
          <cell r="I745"/>
          <cell r="J745" t="str">
            <v>Western Cape</v>
          </cell>
          <cell r="K745" t="str">
            <v>Revenue Fund</v>
          </cell>
          <cell r="L745" t="str">
            <v>Provincial Revenue Fund - WC</v>
          </cell>
          <cell r="M745" t="str">
            <v>2023/2024</v>
          </cell>
          <cell r="N745" t="str">
            <v>PFMA</v>
          </cell>
          <cell r="O745" t="str">
            <v>Yes</v>
          </cell>
        </row>
        <row r="746">
          <cell r="A746">
            <v>334</v>
          </cell>
          <cell r="B746" t="str">
            <v>Financially unqualified with no findings on predetermined objectives or compliance with laws and regulations</v>
          </cell>
          <cell r="C746" t="str">
            <v>2024/07/31</v>
          </cell>
          <cell r="D746" t="str">
            <v>Unchanged</v>
          </cell>
          <cell r="E746" t="str">
            <v>Financially unqualified with no findings on predetermined objectives or compliance with laws and regulations</v>
          </cell>
          <cell r="F746"/>
          <cell r="G746"/>
          <cell r="H746" t="str">
            <v>2024/05/31</v>
          </cell>
          <cell r="I746" t="str">
            <v>2024/07/31</v>
          </cell>
          <cell r="J746" t="str">
            <v>Western Cape</v>
          </cell>
          <cell r="K746" t="str">
            <v>PetroSA Gryphon Marin Permit</v>
          </cell>
          <cell r="L746" t="str">
            <v>PetroSA Gryphon Marin Permit SOC Limited</v>
          </cell>
          <cell r="M746" t="str">
            <v>2023/2024</v>
          </cell>
          <cell r="N746" t="str">
            <v>PFMA</v>
          </cell>
          <cell r="O746" t="str">
            <v>Yes</v>
          </cell>
        </row>
        <row r="747">
          <cell r="A747">
            <v>214</v>
          </cell>
          <cell r="B747"/>
          <cell r="C747"/>
          <cell r="D747" t="str">
            <v>Unchanged</v>
          </cell>
          <cell r="E747" t="str">
            <v>Financially unqualified with no findings on predetermined objectives or compliance with laws and regulations</v>
          </cell>
          <cell r="F747"/>
          <cell r="G747"/>
          <cell r="H747"/>
          <cell r="I747" t="str">
            <v>2024/07/31</v>
          </cell>
          <cell r="J747" t="str">
            <v>Western Cape</v>
          </cell>
          <cell r="K747" t="str">
            <v>Klippoortje Koolmyne</v>
          </cell>
          <cell r="L747" t="str">
            <v>Klippoortjekoolmyne SOC Limited</v>
          </cell>
          <cell r="M747" t="str">
            <v>2023/2024</v>
          </cell>
          <cell r="N747" t="str">
            <v>PFMA</v>
          </cell>
          <cell r="O747" t="str">
            <v>Yes</v>
          </cell>
        </row>
        <row r="748">
          <cell r="A748">
            <v>969</v>
          </cell>
          <cell r="B748"/>
          <cell r="C748"/>
          <cell r="D748"/>
          <cell r="E748"/>
          <cell r="F748"/>
          <cell r="G748"/>
          <cell r="H748"/>
          <cell r="I748"/>
          <cell r="J748" t="str">
            <v>Western Cape</v>
          </cell>
          <cell r="K748" t="str">
            <v>Stellenbosch Museum</v>
          </cell>
          <cell r="L748" t="str">
            <v>Stellenbosch Museum</v>
          </cell>
          <cell r="M748" t="str">
            <v>2023/2024</v>
          </cell>
          <cell r="N748" t="str">
            <v>PFMA</v>
          </cell>
          <cell r="O748" t="str">
            <v>No</v>
          </cell>
        </row>
        <row r="749">
          <cell r="A749">
            <v>323</v>
          </cell>
          <cell r="B749"/>
          <cell r="C749"/>
          <cell r="D749"/>
          <cell r="E749"/>
          <cell r="F749"/>
          <cell r="G749"/>
          <cell r="H749"/>
          <cell r="I749"/>
          <cell r="J749" t="str">
            <v>Western Cape</v>
          </cell>
          <cell r="K749" t="str">
            <v>Parliamentary Villages Management Board</v>
          </cell>
          <cell r="L749" t="str">
            <v>Parliamentary Villages Management Board</v>
          </cell>
          <cell r="M749" t="str">
            <v>2023/2024</v>
          </cell>
          <cell r="N749" t="str">
            <v>PFMA</v>
          </cell>
          <cell r="O749" t="str">
            <v>Yes</v>
          </cell>
        </row>
        <row r="750">
          <cell r="A750">
            <v>996</v>
          </cell>
          <cell r="B750"/>
          <cell r="C750"/>
          <cell r="D750"/>
          <cell r="E750"/>
          <cell r="F750"/>
          <cell r="G750"/>
          <cell r="H750"/>
          <cell r="I750"/>
          <cell r="J750" t="str">
            <v>Western Cape</v>
          </cell>
          <cell r="K750" t="str">
            <v>Bredasdorp Museum</v>
          </cell>
          <cell r="L750" t="str">
            <v>Bredasdorp Museum</v>
          </cell>
          <cell r="M750" t="str">
            <v>2023/2024</v>
          </cell>
          <cell r="N750" t="str">
            <v>PFMA</v>
          </cell>
          <cell r="O750" t="str">
            <v>No</v>
          </cell>
        </row>
        <row r="751">
          <cell r="A751">
            <v>925</v>
          </cell>
          <cell r="B751"/>
          <cell r="C751"/>
          <cell r="D751" t="str">
            <v>Unchanged</v>
          </cell>
          <cell r="E751" t="str">
            <v>Qualified</v>
          </cell>
          <cell r="F751"/>
          <cell r="G751"/>
          <cell r="H751"/>
          <cell r="I751" t="str">
            <v>2024/07/26</v>
          </cell>
          <cell r="J751" t="str">
            <v>Western Cape</v>
          </cell>
          <cell r="K751" t="str">
            <v>Ceres Togryers Museum</v>
          </cell>
          <cell r="L751" t="str">
            <v>Ceres Togryers Museum</v>
          </cell>
          <cell r="M751" t="str">
            <v>2023/2024</v>
          </cell>
          <cell r="N751" t="str">
            <v>PFMA</v>
          </cell>
          <cell r="O751" t="str">
            <v>No</v>
          </cell>
        </row>
        <row r="752">
          <cell r="A752">
            <v>22</v>
          </cell>
          <cell r="B752" t="str">
            <v>Financially unqualified with no findings on predetermined objectives or compliance with laws and regulations</v>
          </cell>
          <cell r="C752" t="str">
            <v>2024/07/31</v>
          </cell>
          <cell r="D752" t="str">
            <v>Improved</v>
          </cell>
          <cell r="E752" t="str">
            <v>Financially unqualified with no findings on predetermined objectives or compliance with laws and regulations</v>
          </cell>
          <cell r="F752"/>
          <cell r="G752"/>
          <cell r="H752" t="str">
            <v>2024/05/31</v>
          </cell>
          <cell r="I752" t="str">
            <v>2024/07/31</v>
          </cell>
          <cell r="J752" t="str">
            <v>Western Cape</v>
          </cell>
          <cell r="K752" t="str">
            <v>Artscape</v>
          </cell>
          <cell r="L752" t="str">
            <v>Artscape</v>
          </cell>
          <cell r="M752" t="str">
            <v>2023/2024</v>
          </cell>
          <cell r="N752" t="str">
            <v>PFMA</v>
          </cell>
          <cell r="O752" t="str">
            <v>Yes</v>
          </cell>
        </row>
        <row r="753">
          <cell r="A753">
            <v>499</v>
          </cell>
          <cell r="B753" t="str">
            <v>Financially unqualified with findings on predetermined objectives and/or compliance with laws and regulations</v>
          </cell>
          <cell r="C753" t="str">
            <v>2024/07/31</v>
          </cell>
          <cell r="D753" t="str">
            <v>Unchanged</v>
          </cell>
          <cell r="E753" t="str">
            <v>Financially unqualified with findings on predetermined objectives and/or compliance with laws and regulations</v>
          </cell>
          <cell r="F753"/>
          <cell r="G753"/>
          <cell r="H753" t="str">
            <v>2024/05/31</v>
          </cell>
          <cell r="I753" t="str">
            <v>2024/07/31</v>
          </cell>
          <cell r="J753" t="str">
            <v>Western Cape</v>
          </cell>
          <cell r="K753" t="str">
            <v>The Petroleum Oil and Gas Corporation</v>
          </cell>
          <cell r="L753" t="str">
            <v>The Petroleum Oil and Gas Corporation SOC Limited</v>
          </cell>
          <cell r="M753" t="str">
            <v>2023/2024</v>
          </cell>
          <cell r="N753" t="str">
            <v>PFMA</v>
          </cell>
          <cell r="O753" t="str">
            <v>Yes</v>
          </cell>
        </row>
        <row r="754">
          <cell r="A754">
            <v>1552</v>
          </cell>
          <cell r="B754" t="str">
            <v>Financially unqualified with no findings on predetermined objectives or compliance with laws and regulations</v>
          </cell>
          <cell r="C754" t="str">
            <v>2024/07/31</v>
          </cell>
          <cell r="D754" t="str">
            <v>Unchanged</v>
          </cell>
          <cell r="E754" t="str">
            <v>Financially unqualified with no findings on predetermined objectives or compliance with laws and regulations</v>
          </cell>
          <cell r="F754"/>
          <cell r="G754"/>
          <cell r="H754" t="str">
            <v>2024/05/31</v>
          </cell>
          <cell r="I754" t="str">
            <v>2024/07/31</v>
          </cell>
          <cell r="J754" t="str">
            <v>Western Cape</v>
          </cell>
          <cell r="K754" t="str">
            <v>Atlantis Special Economic Zone Company</v>
          </cell>
          <cell r="L754" t="str">
            <v>Atlantis Special Economic Zone Company Ltd</v>
          </cell>
          <cell r="M754" t="str">
            <v>2023/2024</v>
          </cell>
          <cell r="N754" t="str">
            <v>PFMA</v>
          </cell>
          <cell r="O754" t="str">
            <v>Yes</v>
          </cell>
        </row>
        <row r="755">
          <cell r="A755">
            <v>1050</v>
          </cell>
          <cell r="B755"/>
          <cell r="C755"/>
          <cell r="D755" t="str">
            <v>Improved</v>
          </cell>
          <cell r="E755" t="str">
            <v>Financially unqualified with no findings on predetermined objectives or compliance with laws and regulations</v>
          </cell>
          <cell r="F755"/>
          <cell r="G755"/>
          <cell r="H755"/>
          <cell r="I755" t="str">
            <v>2024/07/30</v>
          </cell>
          <cell r="J755" t="str">
            <v>Western Cape</v>
          </cell>
          <cell r="K755" t="str">
            <v>Breede-Gouritz Catchment Management Agency</v>
          </cell>
          <cell r="L755" t="str">
            <v>Breede-Gouritz Catchment Management Agency (BGCMA)</v>
          </cell>
          <cell r="M755" t="str">
            <v>2023/2024</v>
          </cell>
          <cell r="N755" t="str">
            <v>PFMA</v>
          </cell>
          <cell r="O755" t="str">
            <v>No</v>
          </cell>
        </row>
        <row r="756">
          <cell r="A756">
            <v>183</v>
          </cell>
          <cell r="B756" t="str">
            <v>Financially unqualified with no findings on predetermined objectives or compliance with laws and regulations</v>
          </cell>
          <cell r="C756" t="str">
            <v>2024/07/31</v>
          </cell>
          <cell r="D756" t="str">
            <v>Unchanged</v>
          </cell>
          <cell r="E756" t="str">
            <v>Financially unqualified with no findings on predetermined objectives or compliance with laws and regulations</v>
          </cell>
          <cell r="F756"/>
          <cell r="G756"/>
          <cell r="H756" t="str">
            <v>2024/05/31</v>
          </cell>
          <cell r="I756" t="str">
            <v>2024/07/31</v>
          </cell>
          <cell r="J756" t="str">
            <v>Western Cape</v>
          </cell>
          <cell r="K756" t="str">
            <v>Health and Wellness</v>
          </cell>
          <cell r="L756" t="str">
            <v>Health - WC</v>
          </cell>
          <cell r="M756" t="str">
            <v>2023/2024</v>
          </cell>
          <cell r="N756" t="str">
            <v>PFMA</v>
          </cell>
          <cell r="O756" t="str">
            <v>Yes</v>
          </cell>
        </row>
        <row r="757">
          <cell r="A757">
            <v>402</v>
          </cell>
          <cell r="B757"/>
          <cell r="C757"/>
          <cell r="D757"/>
          <cell r="E757"/>
          <cell r="F757"/>
          <cell r="G757"/>
          <cell r="H757"/>
          <cell r="I757"/>
          <cell r="J757" t="str">
            <v>Western Cape</v>
          </cell>
          <cell r="K757" t="str">
            <v>Consolidation of Prov PE</v>
          </cell>
          <cell r="L757" t="str">
            <v>Provincial Treasury (Consolidation of Prov PE) - WC</v>
          </cell>
          <cell r="M757" t="str">
            <v>2023/2024</v>
          </cell>
          <cell r="N757" t="str">
            <v>PFMA</v>
          </cell>
          <cell r="O757" t="str">
            <v>Yes</v>
          </cell>
        </row>
        <row r="758">
          <cell r="A758">
            <v>241</v>
          </cell>
          <cell r="B758" t="str">
            <v>Financially unqualified with findings on predetermined objectives and/or compliance with laws and regulations</v>
          </cell>
          <cell r="C758" t="str">
            <v>2024/07/31</v>
          </cell>
          <cell r="D758" t="str">
            <v>Unchanged</v>
          </cell>
          <cell r="E758" t="str">
            <v>Financially unqualified with no findings on predetermined objectives or compliance with laws and regulations</v>
          </cell>
          <cell r="F758"/>
          <cell r="G758"/>
          <cell r="H758" t="str">
            <v>2024/05/31</v>
          </cell>
          <cell r="I758" t="str">
            <v>2024/07/31</v>
          </cell>
          <cell r="J758" t="str">
            <v>Western Cape</v>
          </cell>
          <cell r="K758" t="str">
            <v>Marine Living Resources Fund</v>
          </cell>
          <cell r="L758" t="str">
            <v>Marine Living Resources Fund</v>
          </cell>
          <cell r="M758" t="str">
            <v>2023/2024</v>
          </cell>
          <cell r="N758" t="str">
            <v>PFMA</v>
          </cell>
          <cell r="O758" t="str">
            <v>Yes</v>
          </cell>
        </row>
        <row r="759">
          <cell r="A759">
            <v>929</v>
          </cell>
          <cell r="B759"/>
          <cell r="C759"/>
          <cell r="D759"/>
          <cell r="E759"/>
          <cell r="F759"/>
          <cell r="G759"/>
          <cell r="H759"/>
          <cell r="I759"/>
          <cell r="J759" t="str">
            <v>Western Cape</v>
          </cell>
          <cell r="K759" t="str">
            <v>Drostdy Museum</v>
          </cell>
          <cell r="L759" t="str">
            <v>Drostdy Museum</v>
          </cell>
          <cell r="M759" t="str">
            <v>2023/2024</v>
          </cell>
          <cell r="N759" t="str">
            <v>PFMA</v>
          </cell>
          <cell r="O759" t="str">
            <v>No</v>
          </cell>
        </row>
        <row r="760">
          <cell r="A760">
            <v>62</v>
          </cell>
          <cell r="B760" t="str">
            <v>Financially unqualified with no findings on predetermined objectives or compliance with laws and regulations</v>
          </cell>
          <cell r="C760" t="str">
            <v>2024/07/31</v>
          </cell>
          <cell r="D760" t="str">
            <v>Unchanged</v>
          </cell>
          <cell r="E760" t="str">
            <v>Financially unqualified with no findings on predetermined objectives or compliance with laws and regulations</v>
          </cell>
          <cell r="F760"/>
          <cell r="G760"/>
          <cell r="H760" t="str">
            <v>2024/05/31</v>
          </cell>
          <cell r="I760" t="str">
            <v>2024/07/31</v>
          </cell>
          <cell r="J760" t="str">
            <v>Western Cape</v>
          </cell>
          <cell r="K760" t="str">
            <v>Cultural Affairs and Sport</v>
          </cell>
          <cell r="L760" t="str">
            <v>Cultural Affairs and Sport - WC</v>
          </cell>
          <cell r="M760" t="str">
            <v>2023/2024</v>
          </cell>
          <cell r="N760" t="str">
            <v>PFMA</v>
          </cell>
          <cell r="O760" t="str">
            <v>Yes</v>
          </cell>
        </row>
        <row r="761">
          <cell r="A761">
            <v>332</v>
          </cell>
          <cell r="B761" t="str">
            <v>Financially unqualified with no findings on predetermined objectives or compliance with laws and regulations</v>
          </cell>
          <cell r="C761" t="str">
            <v>2024/07/31</v>
          </cell>
          <cell r="D761" t="str">
            <v>Unchanged</v>
          </cell>
          <cell r="E761" t="str">
            <v>Financially unqualified with no findings on predetermined objectives or compliance with laws and regulations</v>
          </cell>
          <cell r="F761"/>
          <cell r="G761"/>
          <cell r="H761" t="str">
            <v>2024/05/31</v>
          </cell>
          <cell r="I761" t="str">
            <v>2024/07/31</v>
          </cell>
          <cell r="J761" t="str">
            <v>Western Cape</v>
          </cell>
          <cell r="K761" t="str">
            <v>PetroSA Egypt</v>
          </cell>
          <cell r="L761" t="str">
            <v>PetroSA Egypt SOC Limited</v>
          </cell>
          <cell r="M761" t="str">
            <v>2023/2024</v>
          </cell>
          <cell r="N761" t="str">
            <v>PFMA</v>
          </cell>
          <cell r="O761" t="str">
            <v>Yes</v>
          </cell>
        </row>
        <row r="762">
          <cell r="A762">
            <v>494</v>
          </cell>
          <cell r="B762" t="str">
            <v>Qualified</v>
          </cell>
          <cell r="C762" t="str">
            <v>2024/08/15</v>
          </cell>
          <cell r="D762" t="str">
            <v>Regressed</v>
          </cell>
          <cell r="E762" t="str">
            <v>Financially unqualified with findings on predetermined objectives and/or compliance with laws and regulations</v>
          </cell>
          <cell r="F762" t="str">
            <v>Auditee delays - Late submission of information</v>
          </cell>
          <cell r="G762"/>
          <cell r="H762" t="str">
            <v>2024/05/31</v>
          </cell>
          <cell r="I762" t="str">
            <v>2024/07/31</v>
          </cell>
          <cell r="J762" t="str">
            <v>Western Cape</v>
          </cell>
          <cell r="K762" t="str">
            <v>The Financial and Fiscal Commission</v>
          </cell>
          <cell r="L762" t="str">
            <v>The Financial &amp; Fiscal Commission</v>
          </cell>
          <cell r="M762" t="str">
            <v>2023/2024</v>
          </cell>
          <cell r="N762" t="str">
            <v>PFMA</v>
          </cell>
          <cell r="O762" t="str">
            <v>Yes</v>
          </cell>
        </row>
        <row r="763">
          <cell r="A763">
            <v>535</v>
          </cell>
          <cell r="B763" t="str">
            <v>Financially unqualified with no findings on predetermined objectives or compliance with laws and regulations</v>
          </cell>
          <cell r="C763" t="str">
            <v>2024/07/31</v>
          </cell>
          <cell r="D763" t="str">
            <v>Unchanged</v>
          </cell>
          <cell r="E763" t="str">
            <v>Financially unqualified with no findings on predetermined objectives or compliance with laws and regulations</v>
          </cell>
          <cell r="F763"/>
          <cell r="G763"/>
          <cell r="H763" t="str">
            <v>2024/05/31</v>
          </cell>
          <cell r="I763" t="str">
            <v>2024/07/31</v>
          </cell>
          <cell r="J763" t="str">
            <v>Western Cape</v>
          </cell>
          <cell r="K763" t="str">
            <v>Western Cape Cultural Commission</v>
          </cell>
          <cell r="L763" t="str">
            <v>Western Cape Cultural Commission</v>
          </cell>
          <cell r="M763" t="str">
            <v>2023/2024</v>
          </cell>
          <cell r="N763" t="str">
            <v>PFMA</v>
          </cell>
          <cell r="O763" t="str">
            <v>Yes</v>
          </cell>
        </row>
        <row r="764">
          <cell r="A764">
            <v>338</v>
          </cell>
          <cell r="B764"/>
          <cell r="C764"/>
          <cell r="D764"/>
          <cell r="E764"/>
          <cell r="F764" t="str">
            <v>AFS outstanding</v>
          </cell>
          <cell r="G764"/>
          <cell r="H764"/>
          <cell r="I764"/>
          <cell r="J764" t="str">
            <v>Western Cape</v>
          </cell>
          <cell r="K764" t="str">
            <v>PetroSA Synfuels International</v>
          </cell>
          <cell r="L764" t="str">
            <v>PetroSA Synfuels International SOC Limited</v>
          </cell>
          <cell r="M764" t="str">
            <v>2023/2024</v>
          </cell>
          <cell r="N764" t="str">
            <v>PFMA</v>
          </cell>
          <cell r="O764" t="str">
            <v>Yes</v>
          </cell>
        </row>
        <row r="765">
          <cell r="A765">
            <v>335</v>
          </cell>
          <cell r="B765"/>
          <cell r="C765"/>
          <cell r="D765"/>
          <cell r="E765"/>
          <cell r="F765" t="str">
            <v>AFS outstanding</v>
          </cell>
          <cell r="G765"/>
          <cell r="H765"/>
          <cell r="I765"/>
          <cell r="J765" t="str">
            <v>Western Cape</v>
          </cell>
          <cell r="K765" t="str">
            <v>PetroSA Iris</v>
          </cell>
          <cell r="L765" t="str">
            <v>PetroSA Iris SOC Limited</v>
          </cell>
          <cell r="M765" t="str">
            <v>2023/2024</v>
          </cell>
          <cell r="N765" t="str">
            <v>PFMA</v>
          </cell>
          <cell r="O765" t="str">
            <v>Yes</v>
          </cell>
        </row>
        <row r="766">
          <cell r="A766">
            <v>1341</v>
          </cell>
          <cell r="B766" t="str">
            <v>Financially unqualified with no findings on predetermined objectives or compliance with laws and regulations</v>
          </cell>
          <cell r="C766" t="str">
            <v>2024/05/31</v>
          </cell>
          <cell r="D766" t="str">
            <v>Unchanged</v>
          </cell>
          <cell r="E766" t="str">
            <v>Financially unqualified with no findings on predetermined objectives or compliance with laws and regulations</v>
          </cell>
          <cell r="F766"/>
          <cell r="G766"/>
          <cell r="H766" t="str">
            <v>2024/03/31</v>
          </cell>
          <cell r="I766" t="str">
            <v>2024/05/31</v>
          </cell>
          <cell r="J766" t="str">
            <v>Western Cape</v>
          </cell>
          <cell r="K766" t="str">
            <v>West Coast TVET College</v>
          </cell>
          <cell r="L766" t="str">
            <v>West Coast TVET College</v>
          </cell>
          <cell r="M766" t="str">
            <v>2023/2024</v>
          </cell>
          <cell r="N766" t="str">
            <v>PFMA</v>
          </cell>
          <cell r="O766" t="str">
            <v>Yes</v>
          </cell>
        </row>
        <row r="767">
          <cell r="A767">
            <v>537</v>
          </cell>
          <cell r="B767" t="str">
            <v>Financially unqualified with no findings on predetermined objectives or compliance with laws and regulations</v>
          </cell>
          <cell r="C767" t="str">
            <v>2024/07/31</v>
          </cell>
          <cell r="D767" t="str">
            <v>Unchanged</v>
          </cell>
          <cell r="E767" t="str">
            <v>Financially unqualified with no findings on predetermined objectives or compliance with laws and regulations</v>
          </cell>
          <cell r="F767"/>
          <cell r="G767"/>
          <cell r="H767" t="str">
            <v>2024/05/31</v>
          </cell>
          <cell r="I767" t="str">
            <v>2024/07/31</v>
          </cell>
          <cell r="J767" t="str">
            <v>Western Cape</v>
          </cell>
          <cell r="K767" t="str">
            <v>Western Cape Language Committee</v>
          </cell>
          <cell r="L767" t="str">
            <v>Western Cape Language Committee</v>
          </cell>
          <cell r="M767" t="str">
            <v>2023/2024</v>
          </cell>
          <cell r="N767" t="str">
            <v>PFMA</v>
          </cell>
          <cell r="O767" t="str">
            <v>Yes</v>
          </cell>
        </row>
        <row r="768">
          <cell r="A768">
            <v>317</v>
          </cell>
          <cell r="B768" t="str">
            <v>Financially unqualified with no findings on predetermined objectives or compliance with laws and regulations</v>
          </cell>
          <cell r="C768" t="str">
            <v>2024/07/31</v>
          </cell>
          <cell r="D768" t="str">
            <v>Unchanged</v>
          </cell>
          <cell r="E768" t="str">
            <v>Financially unqualified with no findings on predetermined objectives or compliance with laws and regulations</v>
          </cell>
          <cell r="F768"/>
          <cell r="G768"/>
          <cell r="H768" t="str">
            <v>2024/05/31</v>
          </cell>
          <cell r="I768" t="str">
            <v>2024/07/31</v>
          </cell>
          <cell r="J768" t="str">
            <v>Western Cape</v>
          </cell>
          <cell r="K768" t="str">
            <v>Office of the Premier</v>
          </cell>
          <cell r="L768" t="str">
            <v>Department of the Premier - WC</v>
          </cell>
          <cell r="M768" t="str">
            <v>2023/2024</v>
          </cell>
          <cell r="N768" t="str">
            <v>PFMA</v>
          </cell>
          <cell r="O768" t="str">
            <v>Yes</v>
          </cell>
        </row>
        <row r="769">
          <cell r="A769">
            <v>109</v>
          </cell>
          <cell r="B769"/>
          <cell r="C769"/>
          <cell r="D769" t="str">
            <v>Unchanged</v>
          </cell>
          <cell r="E769" t="str">
            <v>Financially unqualified with no findings on predetermined objectives or compliance with laws and regulations</v>
          </cell>
          <cell r="F769"/>
          <cell r="G769"/>
          <cell r="H769"/>
          <cell r="I769" t="str">
            <v>2024/07/31</v>
          </cell>
          <cell r="J769" t="str">
            <v>Western Cape</v>
          </cell>
          <cell r="K769" t="str">
            <v>Economic Development and Tourism</v>
          </cell>
          <cell r="L769" t="str">
            <v>Economic Development and Tourism - WC</v>
          </cell>
          <cell r="M769" t="str">
            <v>2023/2024</v>
          </cell>
          <cell r="N769" t="str">
            <v>PFMA</v>
          </cell>
          <cell r="O769" t="str">
            <v>Yes</v>
          </cell>
        </row>
        <row r="770">
          <cell r="A770">
            <v>127</v>
          </cell>
          <cell r="B770" t="str">
            <v>Financially unqualified with no findings on predetermined objectives or compliance with laws and regulations</v>
          </cell>
          <cell r="C770" t="str">
            <v>2024/07/31</v>
          </cell>
          <cell r="D770" t="str">
            <v>Unchanged</v>
          </cell>
          <cell r="E770" t="str">
            <v>Financially unqualified with no findings on predetermined objectives or compliance with laws and regulations</v>
          </cell>
          <cell r="F770"/>
          <cell r="G770"/>
          <cell r="H770" t="str">
            <v>2024/05/31</v>
          </cell>
          <cell r="I770" t="str">
            <v>2024/07/31</v>
          </cell>
          <cell r="J770" t="str">
            <v>Western Cape</v>
          </cell>
          <cell r="K770" t="str">
            <v>Environmental Affairs and Development Planning</v>
          </cell>
          <cell r="L770" t="str">
            <v>Environmental Affairs and Development Planning - WC</v>
          </cell>
          <cell r="M770" t="str">
            <v>2023/2024</v>
          </cell>
          <cell r="N770" t="str">
            <v>PFMA</v>
          </cell>
          <cell r="O770" t="str">
            <v>Yes</v>
          </cell>
        </row>
        <row r="771">
          <cell r="A771">
            <v>963</v>
          </cell>
          <cell r="B771"/>
          <cell r="C771"/>
          <cell r="D771"/>
          <cell r="E771"/>
          <cell r="F771"/>
          <cell r="G771"/>
          <cell r="H771"/>
          <cell r="I771"/>
          <cell r="J771" t="str">
            <v>Western Cape</v>
          </cell>
          <cell r="K771" t="str">
            <v>SA Sendinggestig Museum</v>
          </cell>
          <cell r="L771" t="str">
            <v>SA Sendinggestig Museum</v>
          </cell>
          <cell r="M771" t="str">
            <v>2023/2024</v>
          </cell>
          <cell r="N771" t="str">
            <v>PFMA</v>
          </cell>
          <cell r="O771" t="str">
            <v>No</v>
          </cell>
        </row>
        <row r="772">
          <cell r="A772">
            <v>1337</v>
          </cell>
          <cell r="B772" t="str">
            <v>Financially unqualified with findings on predetermined objectives and/or compliance with laws and regulations</v>
          </cell>
          <cell r="C772" t="str">
            <v>2024/05/31</v>
          </cell>
          <cell r="D772" t="str">
            <v>Unchanged</v>
          </cell>
          <cell r="E772" t="str">
            <v>Financially unqualified with findings on predetermined objectives and/or compliance with laws and regulations</v>
          </cell>
          <cell r="F772"/>
          <cell r="G772"/>
          <cell r="H772" t="str">
            <v>2024/03/31</v>
          </cell>
          <cell r="I772" t="str">
            <v>2024/05/31</v>
          </cell>
          <cell r="J772" t="str">
            <v>Western Cape</v>
          </cell>
          <cell r="K772" t="str">
            <v>College of Cape Town (TVET)</v>
          </cell>
          <cell r="L772" t="str">
            <v>College of Cape Town (TVET)</v>
          </cell>
          <cell r="M772" t="str">
            <v>2023/2024</v>
          </cell>
          <cell r="N772" t="str">
            <v>PFMA</v>
          </cell>
          <cell r="O772" t="str">
            <v>Yes</v>
          </cell>
        </row>
        <row r="773">
          <cell r="A773">
            <v>378</v>
          </cell>
          <cell r="B773" t="str">
            <v>Financially unqualified with no findings on predetermined objectives or compliance with laws and regulations</v>
          </cell>
          <cell r="C773" t="str">
            <v>2024/05/31</v>
          </cell>
          <cell r="D773" t="str">
            <v>Unchanged</v>
          </cell>
          <cell r="E773" t="str">
            <v>Financially unqualified with no findings on predetermined objectives or compliance with laws and regulations</v>
          </cell>
          <cell r="F773"/>
          <cell r="G773"/>
          <cell r="H773" t="str">
            <v>2024/05/31</v>
          </cell>
          <cell r="I773" t="str">
            <v>2024/07/31</v>
          </cell>
          <cell r="J773" t="str">
            <v>Western Cape</v>
          </cell>
          <cell r="K773" t="str">
            <v>Provincial Treasury</v>
          </cell>
          <cell r="L773" t="str">
            <v>Provincial Treasury - WC</v>
          </cell>
          <cell r="M773" t="str">
            <v>2023/2024</v>
          </cell>
          <cell r="N773" t="str">
            <v>PFMA</v>
          </cell>
          <cell r="O773" t="str">
            <v>Yes</v>
          </cell>
        </row>
        <row r="774">
          <cell r="A774">
            <v>995</v>
          </cell>
          <cell r="B774"/>
          <cell r="C774"/>
          <cell r="D774"/>
          <cell r="E774"/>
          <cell r="F774"/>
          <cell r="G774"/>
          <cell r="H774"/>
          <cell r="I774"/>
          <cell r="J774" t="str">
            <v>Western Cape</v>
          </cell>
          <cell r="K774" t="str">
            <v>Beaufort West Museum</v>
          </cell>
          <cell r="L774" t="str">
            <v>Beaufort West Museum</v>
          </cell>
          <cell r="M774" t="str">
            <v>2023/2024</v>
          </cell>
          <cell r="N774" t="str">
            <v>PFMA</v>
          </cell>
          <cell r="O774" t="str">
            <v>No</v>
          </cell>
        </row>
        <row r="775">
          <cell r="A775">
            <v>337</v>
          </cell>
          <cell r="B775"/>
          <cell r="C775"/>
          <cell r="D775"/>
          <cell r="E775"/>
          <cell r="F775" t="str">
            <v>AFS outstanding</v>
          </cell>
          <cell r="G775"/>
          <cell r="H775"/>
          <cell r="I775"/>
          <cell r="J775" t="str">
            <v>Western Cape</v>
          </cell>
          <cell r="K775" t="str">
            <v>PetroSA Sudan</v>
          </cell>
          <cell r="L775" t="str">
            <v>PetroSA Sudan SOC Limited</v>
          </cell>
          <cell r="M775" t="str">
            <v>2023/2024</v>
          </cell>
          <cell r="N775" t="str">
            <v>PFMA</v>
          </cell>
          <cell r="O775" t="str">
            <v>Yes</v>
          </cell>
        </row>
        <row r="776">
          <cell r="A776">
            <v>536</v>
          </cell>
          <cell r="B776" t="str">
            <v>Financially unqualified with no findings on predetermined objectives or compliance with laws and regulations</v>
          </cell>
          <cell r="C776" t="str">
            <v>2024/07/31</v>
          </cell>
          <cell r="D776" t="str">
            <v>Improved</v>
          </cell>
          <cell r="E776" t="str">
            <v>Financially unqualified with no findings on predetermined objectives or compliance with laws and regulations</v>
          </cell>
          <cell r="F776"/>
          <cell r="G776"/>
          <cell r="H776" t="str">
            <v>2024/05/31</v>
          </cell>
          <cell r="I776" t="str">
            <v>2024/07/31</v>
          </cell>
          <cell r="J776" t="str">
            <v>Western Cape</v>
          </cell>
          <cell r="K776" t="str">
            <v>Western Cape Tourism, Trade and Investment Promotion Agency</v>
          </cell>
          <cell r="L776" t="str">
            <v>Western Cape Tourism, Trade and Investment Promotion Agency</v>
          </cell>
          <cell r="M776" t="str">
            <v>2023/2024</v>
          </cell>
          <cell r="N776" t="str">
            <v>PFMA</v>
          </cell>
          <cell r="O776" t="str">
            <v>Yes</v>
          </cell>
        </row>
        <row r="777">
          <cell r="A777">
            <v>1420</v>
          </cell>
          <cell r="B777"/>
          <cell r="C777"/>
          <cell r="D777"/>
          <cell r="E777"/>
          <cell r="F777"/>
          <cell r="G777"/>
          <cell r="H777"/>
          <cell r="I777"/>
          <cell r="J777" t="str">
            <v>Western Cape</v>
          </cell>
          <cell r="K777" t="str">
            <v>Lwandile Migrant Labour Museum</v>
          </cell>
          <cell r="L777" t="str">
            <v>Lwandle Migrant Labour Museum</v>
          </cell>
          <cell r="M777" t="str">
            <v>2023/2024</v>
          </cell>
          <cell r="N777" t="str">
            <v>PFMA</v>
          </cell>
          <cell r="O777" t="str">
            <v>No</v>
          </cell>
        </row>
        <row r="778">
          <cell r="A778">
            <v>498</v>
          </cell>
          <cell r="B778"/>
          <cell r="C778"/>
          <cell r="D778"/>
          <cell r="E778"/>
          <cell r="F778" t="str">
            <v>AFS outstanding</v>
          </cell>
          <cell r="G778"/>
          <cell r="H778"/>
          <cell r="I778"/>
          <cell r="J778" t="str">
            <v>Western Cape</v>
          </cell>
          <cell r="K778" t="str">
            <v>The Petroleum Oil and Gas Corporation (Namibia)</v>
          </cell>
          <cell r="L778" t="str">
            <v>The Petroleum Oil and Gas Corporation (Namibia) SOC Limited</v>
          </cell>
          <cell r="M778" t="str">
            <v>2023/2024</v>
          </cell>
          <cell r="N778" t="str">
            <v>PFMA</v>
          </cell>
          <cell r="O778" t="str">
            <v>Yes</v>
          </cell>
        </row>
        <row r="779">
          <cell r="A779">
            <v>93</v>
          </cell>
          <cell r="B779" t="str">
            <v>Financially unqualified with no findings on predetermined objectives or compliance with laws and regulations</v>
          </cell>
          <cell r="C779" t="str">
            <v>2024/07/31</v>
          </cell>
          <cell r="D779" t="str">
            <v>Unchanged</v>
          </cell>
          <cell r="E779" t="str">
            <v>Financially unqualified with no findings on predetermined objectives or compliance with laws and regulations</v>
          </cell>
          <cell r="F779"/>
          <cell r="G779"/>
          <cell r="H779" t="str">
            <v>2024/05/31</v>
          </cell>
          <cell r="I779" t="str">
            <v>2024/07/31</v>
          </cell>
          <cell r="J779" t="str">
            <v>Western Cape</v>
          </cell>
          <cell r="K779" t="str">
            <v>Die Afrikaanse Taalmuseum</v>
          </cell>
          <cell r="L779" t="str">
            <v>Die Afrikaanse Taalmuseum: Paarl</v>
          </cell>
          <cell r="M779" t="str">
            <v>2023/2024</v>
          </cell>
          <cell r="N779" t="str">
            <v>PFMA</v>
          </cell>
          <cell r="O779" t="str">
            <v>Yes</v>
          </cell>
        </row>
        <row r="780">
          <cell r="A780">
            <v>1156</v>
          </cell>
          <cell r="B780" t="str">
            <v>Financially unqualified with no findings on predetermined objectives or compliance with laws and regulations</v>
          </cell>
          <cell r="C780" t="str">
            <v>2024/07/31</v>
          </cell>
          <cell r="D780" t="str">
            <v>Unchanged</v>
          </cell>
          <cell r="E780" t="str">
            <v>Financially unqualified with no findings on predetermined objectives or compliance with laws and regulations</v>
          </cell>
          <cell r="F780"/>
          <cell r="G780"/>
          <cell r="H780" t="str">
            <v>2024/05/31</v>
          </cell>
          <cell r="I780" t="str">
            <v>2024/07/31</v>
          </cell>
          <cell r="J780" t="str">
            <v>Western Cape</v>
          </cell>
          <cell r="K780" t="str">
            <v>Casidra</v>
          </cell>
          <cell r="L780" t="str">
            <v>Casidra SOC Ltd</v>
          </cell>
          <cell r="M780" t="str">
            <v>2023/2024</v>
          </cell>
          <cell r="N780" t="str">
            <v>PFMA</v>
          </cell>
          <cell r="O780" t="str">
            <v>Yes</v>
          </cell>
        </row>
        <row r="781">
          <cell r="A781">
            <v>229</v>
          </cell>
          <cell r="B781" t="str">
            <v>Financially unqualified with no findings on predetermined objectives or compliance with laws and regulations</v>
          </cell>
          <cell r="C781" t="str">
            <v>2024/07/31</v>
          </cell>
          <cell r="D781" t="str">
            <v>Unchanged</v>
          </cell>
          <cell r="E781" t="str">
            <v>Financially unqualified with no findings on predetermined objectives or compliance with laws and regulations</v>
          </cell>
          <cell r="F781"/>
          <cell r="G781"/>
          <cell r="H781" t="str">
            <v>2024/05/31</v>
          </cell>
          <cell r="I781" t="str">
            <v>2024/07/31</v>
          </cell>
          <cell r="J781" t="str">
            <v>Western Cape</v>
          </cell>
          <cell r="K781" t="str">
            <v>Western Cape Liquor Authority</v>
          </cell>
          <cell r="L781" t="str">
            <v>Western Cape Liquor Authority</v>
          </cell>
          <cell r="M781" t="str">
            <v>2023/2024</v>
          </cell>
          <cell r="N781" t="str">
            <v>PFMA</v>
          </cell>
          <cell r="O781" t="str">
            <v>Yes</v>
          </cell>
        </row>
        <row r="782">
          <cell r="A782">
            <v>1057</v>
          </cell>
          <cell r="B782"/>
          <cell r="C782"/>
          <cell r="D782"/>
          <cell r="E782"/>
          <cell r="F782"/>
          <cell r="G782"/>
          <cell r="H782" t="str">
            <v>2024/08/31</v>
          </cell>
          <cell r="I782"/>
          <cell r="J782" t="str">
            <v>Western Cape</v>
          </cell>
          <cell r="K782" t="str">
            <v>Overberg Water</v>
          </cell>
          <cell r="L782" t="str">
            <v>Overberg Water Board</v>
          </cell>
          <cell r="M782" t="str">
            <v>2023/2024</v>
          </cell>
          <cell r="N782" t="str">
            <v>PFMA</v>
          </cell>
          <cell r="O782" t="str">
            <v>Yes</v>
          </cell>
        </row>
        <row r="783">
          <cell r="A783">
            <v>453</v>
          </cell>
          <cell r="B783"/>
          <cell r="C783"/>
          <cell r="D783" t="str">
            <v>Unchanged</v>
          </cell>
          <cell r="E783" t="str">
            <v>Financially unqualified with findings on predetermined objectives and/or compliance with laws and regulations</v>
          </cell>
          <cell r="F783"/>
          <cell r="G783"/>
          <cell r="H783"/>
          <cell r="I783" t="str">
            <v>2024/07/31</v>
          </cell>
          <cell r="J783" t="str">
            <v>Western Cape</v>
          </cell>
          <cell r="K783" t="str">
            <v>SFF Association</v>
          </cell>
          <cell r="L783" t="str">
            <v>SFF Association NPC</v>
          </cell>
          <cell r="M783" t="str">
            <v>2023/2024</v>
          </cell>
          <cell r="N783" t="str">
            <v>PFMA</v>
          </cell>
          <cell r="O783" t="str">
            <v>Yes</v>
          </cell>
        </row>
        <row r="784">
          <cell r="A784">
            <v>428</v>
          </cell>
          <cell r="B784" t="str">
            <v>Financially unqualified with no findings on predetermined objectives or compliance with laws and regulations</v>
          </cell>
          <cell r="C784" t="str">
            <v>2024/07/31</v>
          </cell>
          <cell r="D784" t="str">
            <v>Unchanged</v>
          </cell>
          <cell r="E784" t="str">
            <v>Financially unqualified with no findings on predetermined objectives or compliance with laws and regulations</v>
          </cell>
          <cell r="F784"/>
          <cell r="G784"/>
          <cell r="H784" t="str">
            <v>2024/05/31</v>
          </cell>
          <cell r="I784" t="str">
            <v>2024/07/31</v>
          </cell>
          <cell r="J784" t="str">
            <v>Western Cape</v>
          </cell>
          <cell r="K784" t="str">
            <v>SA Institute for Drug-free Sport</v>
          </cell>
          <cell r="L784" t="str">
            <v>SA Institute for Drug Free Sport</v>
          </cell>
          <cell r="M784" t="str">
            <v>2023/2024</v>
          </cell>
          <cell r="N784" t="str">
            <v>PFMA</v>
          </cell>
          <cell r="O784" t="str">
            <v>Yes</v>
          </cell>
        </row>
        <row r="785">
          <cell r="A785">
            <v>211</v>
          </cell>
          <cell r="B785" t="str">
            <v>Qualified</v>
          </cell>
          <cell r="C785" t="str">
            <v>2024/07/31</v>
          </cell>
          <cell r="D785" t="str">
            <v>Unchanged</v>
          </cell>
          <cell r="E785" t="str">
            <v>Qualified</v>
          </cell>
          <cell r="F785"/>
          <cell r="G785"/>
          <cell r="H785" t="str">
            <v>2024/05/31</v>
          </cell>
          <cell r="I785" t="str">
            <v>2024/07/31</v>
          </cell>
          <cell r="J785" t="str">
            <v>Western Cape</v>
          </cell>
          <cell r="K785" t="str">
            <v>Iziko Museums of South Africa</v>
          </cell>
          <cell r="L785" t="str">
            <v>Iziko Museums of South Africa</v>
          </cell>
          <cell r="M785" t="str">
            <v>2023/2024</v>
          </cell>
          <cell r="N785" t="str">
            <v>PFMA</v>
          </cell>
          <cell r="O785" t="str">
            <v>Yes</v>
          </cell>
        </row>
        <row r="786">
          <cell r="A786">
            <v>330</v>
          </cell>
          <cell r="B786"/>
          <cell r="C786"/>
          <cell r="D786"/>
          <cell r="E786"/>
          <cell r="F786" t="str">
            <v>AFS outstanding</v>
          </cell>
          <cell r="G786"/>
          <cell r="H786"/>
          <cell r="I786"/>
          <cell r="J786" t="str">
            <v>Western Cape</v>
          </cell>
          <cell r="K786" t="str">
            <v>PetroSA Brass</v>
          </cell>
          <cell r="L786" t="str">
            <v>PetroSA Brass SOC Limited</v>
          </cell>
          <cell r="M786" t="str">
            <v>2023/2024</v>
          </cell>
          <cell r="N786" t="str">
            <v>PFMA</v>
          </cell>
          <cell r="O786" t="str">
            <v>Yes</v>
          </cell>
        </row>
        <row r="787">
          <cell r="A787">
            <v>119</v>
          </cell>
          <cell r="B787" t="str">
            <v>Financially unqualified with findings on predetermined objectives and/or compliance with laws and regulations</v>
          </cell>
          <cell r="C787" t="str">
            <v>2024/07/31</v>
          </cell>
          <cell r="D787" t="str">
            <v>Unchanged</v>
          </cell>
          <cell r="E787" t="str">
            <v>Financially unqualified with findings on predetermined objectives and/or compliance with laws and regulations</v>
          </cell>
          <cell r="F787"/>
          <cell r="G787"/>
          <cell r="H787" t="str">
            <v>2024/05/31</v>
          </cell>
          <cell r="I787" t="str">
            <v>2024/07/31</v>
          </cell>
          <cell r="J787" t="str">
            <v>Western Cape</v>
          </cell>
          <cell r="K787" t="str">
            <v>Education</v>
          </cell>
          <cell r="L787" t="str">
            <v>Education - WC</v>
          </cell>
          <cell r="M787" t="str">
            <v>2023/2024</v>
          </cell>
          <cell r="N787" t="str">
            <v>PFMA</v>
          </cell>
          <cell r="O787" t="str">
            <v>Yes</v>
          </cell>
        </row>
        <row r="788">
          <cell r="A788">
            <v>239</v>
          </cell>
          <cell r="B788" t="str">
            <v>Financially unqualified with no findings on predetermined objectives or compliance with laws and regulations</v>
          </cell>
          <cell r="C788"/>
          <cell r="D788" t="str">
            <v>Unchanged</v>
          </cell>
          <cell r="E788" t="str">
            <v>Financially unqualified with no findings on predetermined objectives or compliance with laws and regulations</v>
          </cell>
          <cell r="F788"/>
          <cell r="G788"/>
          <cell r="H788"/>
          <cell r="I788" t="str">
            <v>2024/07/31</v>
          </cell>
          <cell r="J788" t="str">
            <v>Western Cape</v>
          </cell>
          <cell r="K788" t="str">
            <v>Mahnes Areas</v>
          </cell>
          <cell r="L788" t="str">
            <v>Mahnes Areas SOC Limited</v>
          </cell>
          <cell r="M788" t="str">
            <v>2023/2024</v>
          </cell>
          <cell r="N788" t="str">
            <v>PFMA</v>
          </cell>
          <cell r="O788" t="str">
            <v>Yes</v>
          </cell>
        </row>
        <row r="789">
          <cell r="A789">
            <v>318</v>
          </cell>
          <cell r="B789"/>
          <cell r="C789"/>
          <cell r="D789" t="str">
            <v>Unchanged</v>
          </cell>
          <cell r="E789" t="str">
            <v>Financially unqualified with no findings on predetermined objectives or compliance with laws and regulations</v>
          </cell>
          <cell r="F789" t="str">
            <v>Other</v>
          </cell>
          <cell r="G789" t="str">
            <v xml:space="preserve"> </v>
          </cell>
          <cell r="H789"/>
          <cell r="I789" t="str">
            <v>2024/07/31</v>
          </cell>
          <cell r="J789" t="str">
            <v>Western Cape</v>
          </cell>
          <cell r="K789" t="str">
            <v>Oil Pollution Control South Africa</v>
          </cell>
          <cell r="L789" t="str">
            <v>Oil Pollution Control South Africa (NPC)</v>
          </cell>
          <cell r="M789" t="str">
            <v>2023/2024</v>
          </cell>
          <cell r="N789" t="str">
            <v>PFMA</v>
          </cell>
          <cell r="O789" t="str">
            <v>Yes</v>
          </cell>
        </row>
        <row r="790">
          <cell r="A790">
            <v>29</v>
          </cell>
          <cell r="B790" t="str">
            <v>Financially unqualified with findings on predetermined objectives and/or compliance with laws and regulations</v>
          </cell>
          <cell r="C790" t="str">
            <v>2024/07/31</v>
          </cell>
          <cell r="D790" t="str">
            <v>Unchanged</v>
          </cell>
          <cell r="E790" t="str">
            <v>Financially unqualified with findings on predetermined objectives and/or compliance with laws and regulations</v>
          </cell>
          <cell r="F790"/>
          <cell r="G790"/>
          <cell r="H790" t="str">
            <v>2024/05/31</v>
          </cell>
          <cell r="I790" t="str">
            <v>2024/07/31</v>
          </cell>
          <cell r="J790" t="str">
            <v>Western Cape</v>
          </cell>
          <cell r="K790" t="str">
            <v>Castle Control Board</v>
          </cell>
          <cell r="L790" t="str">
            <v>Castle Control Board</v>
          </cell>
          <cell r="M790" t="str">
            <v>2023/2024</v>
          </cell>
          <cell r="N790" t="str">
            <v>PFMA</v>
          </cell>
          <cell r="O790" t="str">
            <v>Yes</v>
          </cell>
        </row>
        <row r="791">
          <cell r="A791">
            <v>1336</v>
          </cell>
          <cell r="B791" t="str">
            <v>Financially unqualified with no findings on predetermined objectives or compliance with laws and regulations</v>
          </cell>
          <cell r="C791" t="str">
            <v>2024/05/31</v>
          </cell>
          <cell r="D791" t="str">
            <v>Unchanged</v>
          </cell>
          <cell r="E791" t="str">
            <v>Financially unqualified with no findings on predetermined objectives or compliance with laws and regulations</v>
          </cell>
          <cell r="F791"/>
          <cell r="G791"/>
          <cell r="H791" t="str">
            <v>2024/03/31</v>
          </cell>
          <cell r="I791" t="str">
            <v>2024/05/31</v>
          </cell>
          <cell r="J791" t="str">
            <v>Western Cape</v>
          </cell>
          <cell r="K791" t="str">
            <v>Boland TVET College</v>
          </cell>
          <cell r="L791" t="str">
            <v>Boland TVET College</v>
          </cell>
          <cell r="M791" t="str">
            <v>2023/2024</v>
          </cell>
          <cell r="N791" t="str">
            <v>PFMA</v>
          </cell>
          <cell r="O791" t="str">
            <v>Yes</v>
          </cell>
        </row>
        <row r="792">
          <cell r="A792">
            <v>517</v>
          </cell>
          <cell r="B792" t="str">
            <v>Financially unqualified with no findings on predetermined objectives or compliance with laws and regulations</v>
          </cell>
          <cell r="C792" t="str">
            <v>2024/07/31</v>
          </cell>
          <cell r="D792" t="str">
            <v>Unchanged</v>
          </cell>
          <cell r="E792" t="str">
            <v>Financially unqualified with no findings on predetermined objectives or compliance with laws and regulations</v>
          </cell>
          <cell r="F792"/>
          <cell r="G792"/>
          <cell r="H792" t="str">
            <v>2024/05/31</v>
          </cell>
          <cell r="I792" t="str">
            <v>2024/07/31</v>
          </cell>
          <cell r="J792" t="str">
            <v>Western Cape</v>
          </cell>
          <cell r="K792" t="str">
            <v>Infrastructure</v>
          </cell>
          <cell r="L792" t="str">
            <v>Western Cape Department of Infrastructure</v>
          </cell>
          <cell r="M792" t="str">
            <v>2023/2024</v>
          </cell>
          <cell r="N792" t="str">
            <v>PFMA</v>
          </cell>
          <cell r="O792" t="str">
            <v>Yes</v>
          </cell>
        </row>
        <row r="793">
          <cell r="A793">
            <v>1570</v>
          </cell>
          <cell r="B793" t="str">
            <v>Financially unqualified with findings on predetermined objectives and/or compliance with laws and regulations</v>
          </cell>
          <cell r="C793" t="str">
            <v>2024/07/31</v>
          </cell>
          <cell r="D793"/>
          <cell r="E793" t="str">
            <v>Financially unqualified with findings on predetermined objectives and/or compliance with laws and regulations</v>
          </cell>
          <cell r="F793"/>
          <cell r="G793"/>
          <cell r="H793" t="str">
            <v>2024/05/31</v>
          </cell>
          <cell r="I793" t="str">
            <v>2024/07/31</v>
          </cell>
          <cell r="J793" t="str">
            <v>Western Cape</v>
          </cell>
          <cell r="K793" t="str">
            <v>Mobility</v>
          </cell>
          <cell r="L793" t="str">
            <v>Western Cape Mobility Department</v>
          </cell>
          <cell r="M793" t="str">
            <v>2023/2024</v>
          </cell>
          <cell r="N793" t="str">
            <v>PFMA</v>
          </cell>
          <cell r="O793" t="str">
            <v>Yes</v>
          </cell>
        </row>
      </sheetData>
      <sheetData sheetId="6">
        <row r="1">
          <cell r="A1">
            <v>1168</v>
          </cell>
        </row>
        <row r="2">
          <cell r="A2">
            <v>18</v>
          </cell>
        </row>
        <row r="3">
          <cell r="A3">
            <v>31</v>
          </cell>
        </row>
        <row r="4">
          <cell r="A4">
            <v>1118</v>
          </cell>
        </row>
        <row r="5">
          <cell r="A5">
            <v>1169</v>
          </cell>
        </row>
        <row r="6">
          <cell r="A6">
            <v>198</v>
          </cell>
        </row>
        <row r="7">
          <cell r="A7">
            <v>221</v>
          </cell>
        </row>
        <row r="8">
          <cell r="A8">
            <v>1120</v>
          </cell>
        </row>
        <row r="9">
          <cell r="A9">
            <v>1062</v>
          </cell>
        </row>
        <row r="10">
          <cell r="A10">
            <v>1122</v>
          </cell>
        </row>
        <row r="11">
          <cell r="A11">
            <v>1063</v>
          </cell>
        </row>
        <row r="12">
          <cell r="A12">
            <v>442</v>
          </cell>
        </row>
        <row r="13">
          <cell r="A13">
            <v>1065</v>
          </cell>
        </row>
        <row r="14">
          <cell r="A14">
            <v>1123</v>
          </cell>
        </row>
        <row r="15">
          <cell r="A15">
            <v>1116</v>
          </cell>
        </row>
      </sheetData>
      <sheetData sheetId="7"/>
      <sheetData sheetId="8">
        <row r="1">
          <cell r="A1" t="str">
            <v>Auditee ID</v>
          </cell>
        </row>
        <row r="2">
          <cell r="A2">
            <v>1550</v>
          </cell>
        </row>
        <row r="3">
          <cell r="A3">
            <v>3</v>
          </cell>
        </row>
        <row r="4">
          <cell r="A4">
            <v>499</v>
          </cell>
        </row>
        <row r="5">
          <cell r="A5">
            <v>31</v>
          </cell>
        </row>
        <row r="6">
          <cell r="A6">
            <v>442</v>
          </cell>
        </row>
        <row r="7">
          <cell r="A7">
            <v>51</v>
          </cell>
        </row>
        <row r="8">
          <cell r="A8">
            <v>272</v>
          </cell>
        </row>
        <row r="9">
          <cell r="A9">
            <v>284</v>
          </cell>
        </row>
        <row r="10">
          <cell r="A10">
            <v>1368</v>
          </cell>
        </row>
        <row r="11">
          <cell r="A11">
            <v>439</v>
          </cell>
        </row>
        <row r="12">
          <cell r="A12">
            <v>471</v>
          </cell>
        </row>
        <row r="13">
          <cell r="A13">
            <v>476</v>
          </cell>
        </row>
        <row r="14">
          <cell r="A14">
            <v>538</v>
          </cell>
        </row>
        <row r="15">
          <cell r="A15">
            <v>15</v>
          </cell>
        </row>
        <row r="16">
          <cell r="A16">
            <v>12</v>
          </cell>
        </row>
        <row r="17">
          <cell r="A17">
            <v>1558</v>
          </cell>
        </row>
        <row r="18">
          <cell r="A18">
            <v>1225</v>
          </cell>
        </row>
        <row r="19">
          <cell r="A19">
            <v>108</v>
          </cell>
        </row>
        <row r="20">
          <cell r="A20">
            <v>1542</v>
          </cell>
        </row>
        <row r="21">
          <cell r="A21">
            <v>104</v>
          </cell>
        </row>
        <row r="22">
          <cell r="A22">
            <v>106</v>
          </cell>
        </row>
        <row r="23">
          <cell r="A23">
            <v>511</v>
          </cell>
        </row>
        <row r="24">
          <cell r="A24">
            <v>127</v>
          </cell>
        </row>
        <row r="25">
          <cell r="A25">
            <v>1554</v>
          </cell>
        </row>
        <row r="26">
          <cell r="A26">
            <v>1169</v>
          </cell>
        </row>
        <row r="27">
          <cell r="A27">
            <v>281</v>
          </cell>
        </row>
        <row r="28">
          <cell r="A28">
            <v>221</v>
          </cell>
        </row>
        <row r="29">
          <cell r="A29">
            <v>291</v>
          </cell>
        </row>
        <row r="30">
          <cell r="A30">
            <v>1011</v>
          </cell>
        </row>
        <row r="31">
          <cell r="A31">
            <v>451</v>
          </cell>
        </row>
        <row r="32">
          <cell r="A32">
            <v>73</v>
          </cell>
        </row>
        <row r="33">
          <cell r="A33">
            <v>175</v>
          </cell>
        </row>
        <row r="34">
          <cell r="A34">
            <v>177</v>
          </cell>
        </row>
        <row r="35">
          <cell r="A35">
            <v>176</v>
          </cell>
        </row>
        <row r="36">
          <cell r="A36">
            <v>178</v>
          </cell>
        </row>
        <row r="37">
          <cell r="A37">
            <v>179</v>
          </cell>
        </row>
        <row r="38">
          <cell r="A38">
            <v>180</v>
          </cell>
        </row>
        <row r="39">
          <cell r="A39">
            <v>181</v>
          </cell>
        </row>
        <row r="40">
          <cell r="A40">
            <v>182</v>
          </cell>
        </row>
        <row r="41">
          <cell r="A41">
            <v>183</v>
          </cell>
        </row>
        <row r="42">
          <cell r="A42">
            <v>1527</v>
          </cell>
        </row>
        <row r="43">
          <cell r="A43">
            <v>1009</v>
          </cell>
        </row>
        <row r="44">
          <cell r="A44">
            <v>233</v>
          </cell>
        </row>
        <row r="45">
          <cell r="A45">
            <v>1014</v>
          </cell>
        </row>
        <row r="46">
          <cell r="A46">
            <v>1555</v>
          </cell>
        </row>
        <row r="47">
          <cell r="A47">
            <v>1007</v>
          </cell>
        </row>
        <row r="48">
          <cell r="A48">
            <v>1020</v>
          </cell>
        </row>
        <row r="49">
          <cell r="A49">
            <v>187</v>
          </cell>
        </row>
        <row r="50">
          <cell r="A50">
            <v>188</v>
          </cell>
        </row>
        <row r="51">
          <cell r="A51">
            <v>192</v>
          </cell>
        </row>
        <row r="52">
          <cell r="A52">
            <v>1016</v>
          </cell>
        </row>
        <row r="53">
          <cell r="A53">
            <v>277</v>
          </cell>
        </row>
        <row r="54">
          <cell r="A54">
            <v>419</v>
          </cell>
        </row>
        <row r="55">
          <cell r="A55">
            <v>1034</v>
          </cell>
        </row>
        <row r="56">
          <cell r="A56">
            <v>44</v>
          </cell>
        </row>
        <row r="57">
          <cell r="A57">
            <v>83</v>
          </cell>
        </row>
        <row r="58">
          <cell r="A58">
            <v>991</v>
          </cell>
        </row>
        <row r="59">
          <cell r="A59">
            <v>198</v>
          </cell>
        </row>
        <row r="60">
          <cell r="A60">
            <v>517</v>
          </cell>
        </row>
        <row r="61">
          <cell r="A61">
            <v>558</v>
          </cell>
        </row>
        <row r="62">
          <cell r="A62">
            <v>409</v>
          </cell>
        </row>
        <row r="63">
          <cell r="A63">
            <v>542</v>
          </cell>
        </row>
        <row r="64">
          <cell r="A64">
            <v>414</v>
          </cell>
        </row>
        <row r="65">
          <cell r="A65">
            <v>412</v>
          </cell>
        </row>
        <row r="66">
          <cell r="A66">
            <v>410</v>
          </cell>
        </row>
        <row r="67">
          <cell r="A67">
            <v>520</v>
          </cell>
        </row>
        <row r="68">
          <cell r="A68">
            <v>425</v>
          </cell>
        </row>
        <row r="69">
          <cell r="A69">
            <v>1116</v>
          </cell>
        </row>
        <row r="70">
          <cell r="A70">
            <v>40</v>
          </cell>
        </row>
        <row r="71">
          <cell r="A71">
            <v>1118</v>
          </cell>
        </row>
        <row r="72">
          <cell r="A72">
            <v>1508</v>
          </cell>
        </row>
        <row r="73">
          <cell r="A73">
            <v>404</v>
          </cell>
        </row>
        <row r="74">
          <cell r="A74">
            <v>1120</v>
          </cell>
        </row>
        <row r="75">
          <cell r="A75">
            <v>1062</v>
          </cell>
        </row>
        <row r="76">
          <cell r="A76">
            <v>1122</v>
          </cell>
        </row>
        <row r="77">
          <cell r="A77">
            <v>1063</v>
          </cell>
        </row>
        <row r="78">
          <cell r="A78">
            <v>474</v>
          </cell>
        </row>
        <row r="79">
          <cell r="A79">
            <v>522</v>
          </cell>
        </row>
        <row r="80">
          <cell r="A80">
            <v>1573</v>
          </cell>
        </row>
        <row r="81">
          <cell r="A81">
            <v>68</v>
          </cell>
        </row>
        <row r="82">
          <cell r="A82">
            <v>69</v>
          </cell>
        </row>
        <row r="83">
          <cell r="A83">
            <v>74</v>
          </cell>
        </row>
        <row r="84">
          <cell r="A84">
            <v>76</v>
          </cell>
        </row>
        <row r="85">
          <cell r="A85">
            <v>84</v>
          </cell>
        </row>
        <row r="86">
          <cell r="A86">
            <v>197</v>
          </cell>
        </row>
        <row r="87">
          <cell r="A87">
            <v>18</v>
          </cell>
        </row>
        <row r="88">
          <cell r="A88">
            <v>289</v>
          </cell>
        </row>
        <row r="89">
          <cell r="A89">
            <v>14</v>
          </cell>
        </row>
        <row r="90">
          <cell r="A90">
            <v>23</v>
          </cell>
        </row>
        <row r="91">
          <cell r="A91">
            <v>1336</v>
          </cell>
        </row>
        <row r="92">
          <cell r="A92">
            <v>1292</v>
          </cell>
        </row>
        <row r="93">
          <cell r="A93">
            <v>1321</v>
          </cell>
        </row>
        <row r="94">
          <cell r="A94">
            <v>1304</v>
          </cell>
        </row>
        <row r="95">
          <cell r="A95">
            <v>33</v>
          </cell>
        </row>
        <row r="96">
          <cell r="A96">
            <v>1312</v>
          </cell>
        </row>
        <row r="97">
          <cell r="A97">
            <v>1337</v>
          </cell>
        </row>
        <row r="98">
          <cell r="A98">
            <v>45</v>
          </cell>
        </row>
        <row r="99">
          <cell r="A99">
            <v>506</v>
          </cell>
        </row>
        <row r="100">
          <cell r="A100">
            <v>1206</v>
          </cell>
        </row>
        <row r="101">
          <cell r="A101">
            <v>77</v>
          </cell>
        </row>
        <row r="102">
          <cell r="A102">
            <v>1207</v>
          </cell>
        </row>
        <row r="103">
          <cell r="A103">
            <v>1293</v>
          </cell>
        </row>
        <row r="104">
          <cell r="A104">
            <v>111</v>
          </cell>
        </row>
        <row r="105">
          <cell r="A105">
            <v>112</v>
          </cell>
        </row>
        <row r="106">
          <cell r="A106">
            <v>114</v>
          </cell>
        </row>
        <row r="107">
          <cell r="A107">
            <v>115</v>
          </cell>
        </row>
        <row r="108">
          <cell r="A108">
            <v>116</v>
          </cell>
        </row>
        <row r="109">
          <cell r="A109">
            <v>117</v>
          </cell>
        </row>
        <row r="110">
          <cell r="A110">
            <v>118</v>
          </cell>
        </row>
        <row r="111">
          <cell r="A111">
            <v>119</v>
          </cell>
        </row>
        <row r="112">
          <cell r="A112">
            <v>121</v>
          </cell>
        </row>
        <row r="113">
          <cell r="A113">
            <v>1328</v>
          </cell>
        </row>
        <row r="114">
          <cell r="A114">
            <v>1305</v>
          </cell>
        </row>
        <row r="115">
          <cell r="A115">
            <v>1306</v>
          </cell>
        </row>
        <row r="116">
          <cell r="A116">
            <v>1313</v>
          </cell>
        </row>
        <row r="117">
          <cell r="A117">
            <v>126</v>
          </cell>
        </row>
        <row r="118">
          <cell r="A118">
            <v>1314</v>
          </cell>
        </row>
        <row r="119">
          <cell r="A119">
            <v>1338</v>
          </cell>
        </row>
        <row r="120">
          <cell r="A120">
            <v>1344</v>
          </cell>
        </row>
        <row r="121">
          <cell r="A121">
            <v>138</v>
          </cell>
        </row>
        <row r="122">
          <cell r="A122">
            <v>1300</v>
          </cell>
        </row>
        <row r="123">
          <cell r="A123">
            <v>143</v>
          </cell>
        </row>
        <row r="124">
          <cell r="A124">
            <v>113</v>
          </cell>
        </row>
        <row r="125">
          <cell r="A125">
            <v>1329</v>
          </cell>
        </row>
        <row r="126">
          <cell r="A126">
            <v>1301</v>
          </cell>
        </row>
        <row r="127">
          <cell r="A127">
            <v>184</v>
          </cell>
        </row>
        <row r="128">
          <cell r="A128">
            <v>1294</v>
          </cell>
        </row>
        <row r="129">
          <cell r="A129">
            <v>1295</v>
          </cell>
        </row>
        <row r="130">
          <cell r="A130">
            <v>204</v>
          </cell>
        </row>
        <row r="131">
          <cell r="A131">
            <v>1296</v>
          </cell>
        </row>
        <row r="132">
          <cell r="A132">
            <v>1297</v>
          </cell>
        </row>
        <row r="133">
          <cell r="A133">
            <v>1322</v>
          </cell>
        </row>
        <row r="134">
          <cell r="A134">
            <v>1323</v>
          </cell>
        </row>
        <row r="135">
          <cell r="A135">
            <v>237</v>
          </cell>
        </row>
        <row r="136">
          <cell r="A136">
            <v>1298</v>
          </cell>
        </row>
        <row r="137">
          <cell r="A137">
            <v>1315</v>
          </cell>
        </row>
        <row r="138">
          <cell r="A138">
            <v>1302</v>
          </cell>
        </row>
        <row r="139">
          <cell r="A139">
            <v>240</v>
          </cell>
        </row>
        <row r="140">
          <cell r="A140">
            <v>1342</v>
          </cell>
        </row>
        <row r="141">
          <cell r="A141">
            <v>1316</v>
          </cell>
        </row>
        <row r="142">
          <cell r="A142">
            <v>1324</v>
          </cell>
        </row>
        <row r="143">
          <cell r="A143">
            <v>1303</v>
          </cell>
        </row>
        <row r="144">
          <cell r="A144">
            <v>1317</v>
          </cell>
        </row>
        <row r="145">
          <cell r="A145">
            <v>1330</v>
          </cell>
        </row>
        <row r="146">
          <cell r="A146">
            <v>1331</v>
          </cell>
        </row>
        <row r="147">
          <cell r="A147">
            <v>1332</v>
          </cell>
        </row>
        <row r="148">
          <cell r="A148">
            <v>1339</v>
          </cell>
        </row>
        <row r="149">
          <cell r="A149">
            <v>1333</v>
          </cell>
        </row>
        <row r="150">
          <cell r="A150">
            <v>1299</v>
          </cell>
        </row>
        <row r="151">
          <cell r="A151">
            <v>406</v>
          </cell>
        </row>
        <row r="152">
          <cell r="A152">
            <v>1347</v>
          </cell>
        </row>
        <row r="153">
          <cell r="A153">
            <v>341</v>
          </cell>
        </row>
        <row r="154">
          <cell r="A154">
            <v>1307</v>
          </cell>
        </row>
        <row r="155">
          <cell r="A155">
            <v>1325</v>
          </cell>
        </row>
        <row r="156">
          <cell r="A156">
            <v>452</v>
          </cell>
        </row>
        <row r="157">
          <cell r="A157">
            <v>472</v>
          </cell>
        </row>
        <row r="158">
          <cell r="A158">
            <v>1340</v>
          </cell>
        </row>
        <row r="159">
          <cell r="A159">
            <v>1308</v>
          </cell>
        </row>
        <row r="160">
          <cell r="A160">
            <v>1334</v>
          </cell>
        </row>
        <row r="161">
          <cell r="A161">
            <v>1318</v>
          </cell>
        </row>
        <row r="162">
          <cell r="A162">
            <v>518</v>
          </cell>
        </row>
        <row r="163">
          <cell r="A163">
            <v>1309</v>
          </cell>
        </row>
        <row r="164">
          <cell r="A164">
            <v>1310</v>
          </cell>
        </row>
        <row r="165">
          <cell r="A165">
            <v>1319</v>
          </cell>
        </row>
        <row r="166">
          <cell r="A166">
            <v>1320</v>
          </cell>
        </row>
        <row r="167">
          <cell r="A167">
            <v>1326</v>
          </cell>
        </row>
        <row r="168">
          <cell r="A168">
            <v>1335</v>
          </cell>
        </row>
        <row r="169">
          <cell r="A169">
            <v>1327</v>
          </cell>
        </row>
        <row r="170">
          <cell r="A170">
            <v>1341</v>
          </cell>
        </row>
        <row r="171">
          <cell r="A171">
            <v>1311</v>
          </cell>
        </row>
        <row r="172">
          <cell r="A172">
            <v>539</v>
          </cell>
        </row>
        <row r="173">
          <cell r="A173">
            <v>1168</v>
          </cell>
        </row>
        <row r="174">
          <cell r="A174">
            <v>324</v>
          </cell>
        </row>
        <row r="175">
          <cell r="A175">
            <v>1012</v>
          </cell>
        </row>
        <row r="176">
          <cell r="A176">
            <v>405</v>
          </cell>
        </row>
        <row r="177">
          <cell r="A177">
            <v>89</v>
          </cell>
        </row>
        <row r="178">
          <cell r="A178">
            <v>515</v>
          </cell>
        </row>
        <row r="179">
          <cell r="A179">
            <v>225</v>
          </cell>
        </row>
        <row r="180">
          <cell r="A180">
            <v>990</v>
          </cell>
        </row>
        <row r="181">
          <cell r="A181">
            <v>1570</v>
          </cell>
        </row>
        <row r="182">
          <cell r="A182">
            <v>441</v>
          </cell>
        </row>
        <row r="183">
          <cell r="A183">
            <v>1123</v>
          </cell>
        </row>
        <row r="184">
          <cell r="A184">
            <v>1224</v>
          </cell>
        </row>
        <row r="185">
          <cell r="A185">
            <v>423</v>
          </cell>
        </row>
        <row r="186">
          <cell r="A186">
            <v>422</v>
          </cell>
        </row>
        <row r="187">
          <cell r="A187">
            <v>98</v>
          </cell>
        </row>
        <row r="188">
          <cell r="A188">
            <v>516</v>
          </cell>
        </row>
        <row r="189">
          <cell r="A189">
            <v>424</v>
          </cell>
        </row>
        <row r="190">
          <cell r="A190">
            <v>445</v>
          </cell>
        </row>
        <row r="191">
          <cell r="A191">
            <v>90</v>
          </cell>
        </row>
        <row r="192">
          <cell r="A192">
            <v>1065</v>
          </cell>
        </row>
        <row r="193">
          <cell r="A193">
            <v>533</v>
          </cell>
        </row>
        <row r="194">
          <cell r="A194">
            <v>1112</v>
          </cell>
        </row>
        <row r="195">
          <cell r="A195">
            <v>1502</v>
          </cell>
        </row>
        <row r="196">
          <cell r="A196">
            <v>1159</v>
          </cell>
        </row>
        <row r="197">
          <cell r="A197">
            <v>1115</v>
          </cell>
        </row>
        <row r="198">
          <cell r="A198">
            <v>1114</v>
          </cell>
        </row>
        <row r="199">
          <cell r="A199">
            <v>1177</v>
          </cell>
        </row>
        <row r="200">
          <cell r="A200">
            <v>308</v>
          </cell>
        </row>
        <row r="201">
          <cell r="A201">
            <v>326</v>
          </cell>
        </row>
        <row r="202">
          <cell r="A202">
            <v>329</v>
          </cell>
        </row>
        <row r="203">
          <cell r="A203">
            <v>453</v>
          </cell>
        </row>
        <row r="204">
          <cell r="A204">
            <v>1431</v>
          </cell>
        </row>
        <row r="205">
          <cell r="A205">
            <v>1183</v>
          </cell>
        </row>
      </sheetData>
      <sheetData sheetId="9">
        <row r="1">
          <cell r="D1" t="str">
            <v>Budget report</v>
          </cell>
        </row>
        <row r="2">
          <cell r="A2" t="str">
            <v>Audit Year: 2023/2024</v>
          </cell>
          <cell r="C2" t="str">
            <v>System: PFMA</v>
          </cell>
          <cell r="E2" t="str">
            <v>Consolidation</v>
          </cell>
          <cell r="H2" t="str">
            <v>Cut-off date:</v>
          </cell>
          <cell r="K2">
            <v>45535</v>
          </cell>
        </row>
        <row r="4">
          <cell r="A4" t="str">
            <v>Auditee ID</v>
          </cell>
          <cell r="B4" t="str">
            <v>GR Name</v>
          </cell>
          <cell r="C4" t="str">
            <v>Auditee category</v>
          </cell>
          <cell r="D4" t="str">
            <v>Auditee type</v>
          </cell>
          <cell r="E4" t="str">
            <v>GR Location</v>
          </cell>
          <cell r="F4" t="str">
            <v>BU</v>
          </cell>
          <cell r="G4" t="str">
            <v>Municipal district</v>
          </cell>
          <cell r="H4" t="str">
            <v>Audit Engagement</v>
          </cell>
          <cell r="I4" t="str">
            <v>Audit Opinion</v>
          </cell>
          <cell r="J4" t="str">
            <v>Total expenditure</v>
          </cell>
          <cell r="K4" t="str">
            <v>Capital expenditure</v>
          </cell>
          <cell r="L4" t="str">
            <v>Operating Expenditure</v>
          </cell>
        </row>
        <row r="5">
          <cell r="A5">
            <v>1162</v>
          </cell>
          <cell r="B5" t="str">
            <v>Abacus Forestries</v>
          </cell>
          <cell r="C5" t="str">
            <v>Public entities</v>
          </cell>
          <cell r="D5" t="str">
            <v>Schedule 2/Subsidiary</v>
          </cell>
          <cell r="E5" t="str">
            <v>Ntnl</v>
          </cell>
          <cell r="F5" t="str">
            <v>NatE</v>
          </cell>
          <cell r="G5" t="str">
            <v/>
          </cell>
          <cell r="H5" t="str">
            <v>Financial Audit</v>
          </cell>
          <cell r="I5" t="str">
            <v>Financially unqualified with no findings on predetermined objectives or compliance with laws and regulations</v>
          </cell>
          <cell r="J5">
            <v>0</v>
          </cell>
          <cell r="K5">
            <v>0</v>
          </cell>
          <cell r="L5">
            <v>0</v>
          </cell>
        </row>
        <row r="6">
          <cell r="A6">
            <v>1561</v>
          </cell>
          <cell r="B6" t="str">
            <v>Abahlali Housing Association</v>
          </cell>
          <cell r="C6" t="str">
            <v>Public entities</v>
          </cell>
          <cell r="D6" t="str">
            <v>Schedule 3A/Subsidiary</v>
          </cell>
          <cell r="E6" t="str">
            <v>Ntnl</v>
          </cell>
          <cell r="F6" t="str">
            <v>NatB</v>
          </cell>
          <cell r="G6" t="str">
            <v/>
          </cell>
          <cell r="H6" t="str">
            <v>Financial Audit</v>
          </cell>
          <cell r="I6" t="str">
            <v>Disclaimer</v>
          </cell>
          <cell r="J6" t="str">
            <v/>
          </cell>
          <cell r="K6" t="str">
            <v/>
          </cell>
          <cell r="L6" t="str">
            <v/>
          </cell>
        </row>
        <row r="7">
          <cell r="A7">
            <v>1465</v>
          </cell>
          <cell r="B7" t="str">
            <v>ACSA Global</v>
          </cell>
          <cell r="C7" t="str">
            <v>Public entities</v>
          </cell>
          <cell r="D7" t="str">
            <v>Schedule 2/Subsidiary</v>
          </cell>
          <cell r="E7" t="str">
            <v>Ntnl</v>
          </cell>
          <cell r="F7" t="str">
            <v>NatB</v>
          </cell>
          <cell r="G7" t="str">
            <v/>
          </cell>
          <cell r="H7" t="str">
            <v>Financial Audit</v>
          </cell>
          <cell r="I7" t="str">
            <v>Financially unqualified with no findings on predetermined objectives or compliance with laws and regulations</v>
          </cell>
          <cell r="J7">
            <v>0</v>
          </cell>
          <cell r="K7">
            <v>0</v>
          </cell>
          <cell r="L7">
            <v>0</v>
          </cell>
        </row>
        <row r="8">
          <cell r="A8">
            <v>1464</v>
          </cell>
          <cell r="B8" t="str">
            <v>ACSA Kagano Trust</v>
          </cell>
          <cell r="C8" t="str">
            <v>Public entities</v>
          </cell>
          <cell r="D8" t="str">
            <v>Schedule 2/Subsidiary</v>
          </cell>
          <cell r="E8" t="str">
            <v>Ntnl</v>
          </cell>
          <cell r="F8" t="str">
            <v>NatB</v>
          </cell>
          <cell r="G8" t="str">
            <v/>
          </cell>
          <cell r="H8" t="str">
            <v>Financial Audit</v>
          </cell>
          <cell r="I8" t="str">
            <v>Financially unqualified with no findings on predetermined objectives or compliance with laws and regulations</v>
          </cell>
          <cell r="J8">
            <v>0</v>
          </cell>
          <cell r="K8">
            <v>0</v>
          </cell>
          <cell r="L8">
            <v>0</v>
          </cell>
        </row>
        <row r="9">
          <cell r="A9">
            <v>2</v>
          </cell>
          <cell r="B9" t="str">
            <v>AEC-Amersham</v>
          </cell>
          <cell r="C9" t="str">
            <v>Public entities</v>
          </cell>
          <cell r="D9" t="str">
            <v>Schedule 2/Subsidiary</v>
          </cell>
          <cell r="E9" t="str">
            <v>Ntnl</v>
          </cell>
          <cell r="F9" t="str">
            <v>NW</v>
          </cell>
          <cell r="G9" t="str">
            <v/>
          </cell>
          <cell r="H9" t="str">
            <v>Financial Audit</v>
          </cell>
          <cell r="I9" t="str">
            <v>Financially unqualified with findings</v>
          </cell>
          <cell r="J9">
            <v>158207000</v>
          </cell>
          <cell r="K9">
            <v>1820000</v>
          </cell>
          <cell r="L9">
            <v>156387000</v>
          </cell>
        </row>
        <row r="10">
          <cell r="A10">
            <v>3</v>
          </cell>
          <cell r="B10" t="str">
            <v>African Exploration Mining and Finance Corporation</v>
          </cell>
          <cell r="C10" t="str">
            <v>Public entities</v>
          </cell>
          <cell r="D10" t="str">
            <v>Schedule 2/Subsidiary</v>
          </cell>
          <cell r="E10" t="str">
            <v>Ntnl</v>
          </cell>
          <cell r="F10" t="str">
            <v>NatE</v>
          </cell>
          <cell r="G10" t="str">
            <v/>
          </cell>
          <cell r="H10" t="str">
            <v>Financial Audit</v>
          </cell>
          <cell r="I10" t="str">
            <v>Financially unqualified with findings</v>
          </cell>
          <cell r="J10">
            <v>2387406000</v>
          </cell>
          <cell r="K10">
            <v>3635000</v>
          </cell>
          <cell r="L10">
            <v>2383771000</v>
          </cell>
        </row>
        <row r="11">
          <cell r="A11">
            <v>5</v>
          </cell>
          <cell r="B11" t="str">
            <v>African Renaissance and International Cooperation Fund</v>
          </cell>
          <cell r="C11" t="str">
            <v>Public entities</v>
          </cell>
          <cell r="D11" t="str">
            <v>Schedule 3A/Subsidiary</v>
          </cell>
          <cell r="E11" t="str">
            <v>Ntnl</v>
          </cell>
          <cell r="F11" t="str">
            <v>NatB</v>
          </cell>
          <cell r="G11" t="str">
            <v/>
          </cell>
          <cell r="H11" t="str">
            <v>Financial Audit</v>
          </cell>
          <cell r="I11" t="str">
            <v>Financially unqualified with no findings on predetermined objectives or compliance with laws and regulations</v>
          </cell>
          <cell r="J11">
            <v>52100000</v>
          </cell>
          <cell r="K11">
            <v>0</v>
          </cell>
          <cell r="L11">
            <v>52100000</v>
          </cell>
        </row>
        <row r="12">
          <cell r="A12">
            <v>564</v>
          </cell>
          <cell r="B12" t="str">
            <v>Agribank Creditors Settlement Trust</v>
          </cell>
          <cell r="C12" t="str">
            <v>Public entities</v>
          </cell>
          <cell r="D12" t="str">
            <v>Other Entity</v>
          </cell>
          <cell r="E12" t="str">
            <v>NW</v>
          </cell>
          <cell r="F12" t="str">
            <v>NW</v>
          </cell>
          <cell r="G12" t="str">
            <v/>
          </cell>
          <cell r="H12" t="str">
            <v>Financial Audit</v>
          </cell>
          <cell r="I12" t="str">
            <v>Audit not finalised at legislated date</v>
          </cell>
          <cell r="J12" t="str">
            <v/>
          </cell>
          <cell r="K12" t="str">
            <v/>
          </cell>
          <cell r="L12" t="str">
            <v/>
          </cell>
        </row>
        <row r="13">
          <cell r="A13">
            <v>215</v>
          </cell>
          <cell r="B13" t="str">
            <v>Agri-Business Development Agency</v>
          </cell>
          <cell r="C13" t="str">
            <v>Public entities</v>
          </cell>
          <cell r="D13" t="str">
            <v>Schedule 3C/Subsidiary</v>
          </cell>
          <cell r="E13" t="str">
            <v>KZN</v>
          </cell>
          <cell r="F13" t="str">
            <v>KZN</v>
          </cell>
          <cell r="G13" t="str">
            <v/>
          </cell>
          <cell r="H13" t="str">
            <v>Financial Audit</v>
          </cell>
          <cell r="I13" t="str">
            <v>Qualified</v>
          </cell>
          <cell r="J13">
            <v>226393000</v>
          </cell>
          <cell r="K13">
            <v>2108000</v>
          </cell>
          <cell r="L13">
            <v>224285000</v>
          </cell>
        </row>
        <row r="14">
          <cell r="A14">
            <v>1194</v>
          </cell>
          <cell r="B14" t="str">
            <v>Agricultural Land Holding Account</v>
          </cell>
          <cell r="C14" t="str">
            <v>Public entities</v>
          </cell>
          <cell r="D14" t="str">
            <v>Trading Entity</v>
          </cell>
          <cell r="E14" t="str">
            <v>Ntnl</v>
          </cell>
          <cell r="F14" t="str">
            <v>NatF</v>
          </cell>
          <cell r="G14" t="str">
            <v/>
          </cell>
          <cell r="H14" t="str">
            <v>Financial Audit</v>
          </cell>
          <cell r="I14" t="str">
            <v>Financially unqualified with findings</v>
          </cell>
          <cell r="J14">
            <v>1243248000</v>
          </cell>
          <cell r="K14">
            <v>405505000</v>
          </cell>
          <cell r="L14">
            <v>837743000</v>
          </cell>
        </row>
        <row r="15">
          <cell r="A15">
            <v>548</v>
          </cell>
          <cell r="B15" t="str">
            <v>Agricultural Research Council</v>
          </cell>
          <cell r="C15" t="str">
            <v>Public entities</v>
          </cell>
          <cell r="D15" t="str">
            <v>Schedule 3A/Subsidiary</v>
          </cell>
          <cell r="E15" t="str">
            <v>Ntnl</v>
          </cell>
          <cell r="F15" t="str">
            <v>NatF</v>
          </cell>
          <cell r="G15" t="str">
            <v/>
          </cell>
          <cell r="H15" t="str">
            <v>Financial Audit</v>
          </cell>
          <cell r="I15" t="str">
            <v>Qualified</v>
          </cell>
          <cell r="J15">
            <v>1665916477</v>
          </cell>
          <cell r="K15">
            <v>110000000</v>
          </cell>
          <cell r="L15">
            <v>1555916477</v>
          </cell>
        </row>
        <row r="16">
          <cell r="A16">
            <v>9</v>
          </cell>
          <cell r="B16" t="str">
            <v>Agriculture</v>
          </cell>
          <cell r="C16" t="str">
            <v>Departments</v>
          </cell>
          <cell r="D16" t="str">
            <v>Provincial Department</v>
          </cell>
          <cell r="E16" t="str">
            <v>WC</v>
          </cell>
          <cell r="F16" t="str">
            <v>WC</v>
          </cell>
          <cell r="G16" t="str">
            <v/>
          </cell>
          <cell r="H16" t="str">
            <v>Financial Audit</v>
          </cell>
          <cell r="I16" t="str">
            <v>Financially unqualified with no findings on predetermined objectives or compliance with laws and regulations</v>
          </cell>
          <cell r="J16">
            <v>954125000</v>
          </cell>
          <cell r="K16">
            <v>46508000</v>
          </cell>
          <cell r="L16">
            <v>907617000</v>
          </cell>
        </row>
        <row r="17">
          <cell r="A17">
            <v>7</v>
          </cell>
          <cell r="B17" t="str">
            <v>Agriculture and Rural Development</v>
          </cell>
          <cell r="C17" t="str">
            <v>Departments</v>
          </cell>
          <cell r="D17" t="str">
            <v>Provincial Department</v>
          </cell>
          <cell r="E17" t="str">
            <v>FS</v>
          </cell>
          <cell r="F17" t="str">
            <v>FS</v>
          </cell>
          <cell r="G17" t="str">
            <v/>
          </cell>
          <cell r="H17" t="str">
            <v>Financial Audit</v>
          </cell>
          <cell r="I17" t="str">
            <v>Financially unqualified with findings</v>
          </cell>
          <cell r="J17">
            <v>823585000</v>
          </cell>
          <cell r="K17">
            <v>32191000</v>
          </cell>
          <cell r="L17">
            <v>791394000</v>
          </cell>
        </row>
        <row r="18">
          <cell r="A18">
            <v>11</v>
          </cell>
          <cell r="B18" t="str">
            <v>Agriculture and Rural Development</v>
          </cell>
          <cell r="C18" t="str">
            <v>Departments</v>
          </cell>
          <cell r="D18" t="str">
            <v>Provincial Department</v>
          </cell>
          <cell r="E18" t="str">
            <v>KZN</v>
          </cell>
          <cell r="F18" t="str">
            <v>KZN</v>
          </cell>
          <cell r="G18" t="str">
            <v/>
          </cell>
          <cell r="H18" t="str">
            <v>Financial Audit</v>
          </cell>
          <cell r="I18" t="str">
            <v>Financially unqualified with findings</v>
          </cell>
          <cell r="J18">
            <v>2478471000</v>
          </cell>
          <cell r="K18">
            <v>153980000</v>
          </cell>
          <cell r="L18">
            <v>2324491000</v>
          </cell>
        </row>
        <row r="19">
          <cell r="A19">
            <v>8</v>
          </cell>
          <cell r="B19" t="str">
            <v>Agriculture and Rural Development</v>
          </cell>
          <cell r="C19" t="str">
            <v>Departments</v>
          </cell>
          <cell r="D19" t="str">
            <v>Provincial Department</v>
          </cell>
          <cell r="E19" t="str">
            <v>LP</v>
          </cell>
          <cell r="F19" t="str">
            <v>LP</v>
          </cell>
          <cell r="G19" t="str">
            <v/>
          </cell>
          <cell r="H19" t="str">
            <v>Financial Audit</v>
          </cell>
          <cell r="I19" t="str">
            <v>Financially unqualified with findings</v>
          </cell>
          <cell r="J19">
            <v>1781427000</v>
          </cell>
          <cell r="K19">
            <v>195878000</v>
          </cell>
          <cell r="L19">
            <v>1585549000</v>
          </cell>
        </row>
        <row r="20">
          <cell r="A20">
            <v>10</v>
          </cell>
          <cell r="B20" t="str">
            <v>Agriculture and Rural Development</v>
          </cell>
          <cell r="C20" t="str">
            <v>Departments</v>
          </cell>
          <cell r="D20" t="str">
            <v>Provincial Department</v>
          </cell>
          <cell r="E20" t="str">
            <v>NW</v>
          </cell>
          <cell r="F20" t="str">
            <v>NW</v>
          </cell>
          <cell r="G20" t="str">
            <v/>
          </cell>
          <cell r="H20" t="str">
            <v>Financial Audit</v>
          </cell>
          <cell r="I20" t="str">
            <v>Financially unqualified with findings</v>
          </cell>
          <cell r="J20">
            <v>1241070000</v>
          </cell>
          <cell r="K20">
            <v>42832000</v>
          </cell>
          <cell r="L20">
            <v>1198238000</v>
          </cell>
        </row>
        <row r="21">
          <cell r="A21">
            <v>14</v>
          </cell>
          <cell r="B21" t="str">
            <v>Agricultural Sector Education and Training Authority</v>
          </cell>
          <cell r="C21" t="str">
            <v>Public entities</v>
          </cell>
          <cell r="D21" t="str">
            <v>Schedule 3A/Subsidiary</v>
          </cell>
          <cell r="E21" t="str">
            <v>Ntnl</v>
          </cell>
          <cell r="F21" t="str">
            <v>NatF</v>
          </cell>
          <cell r="G21" t="str">
            <v/>
          </cell>
          <cell r="H21" t="str">
            <v>Financial Audit</v>
          </cell>
          <cell r="I21" t="str">
            <v>Financially unqualified with no findings on predetermined objectives or compliance with laws and regulations</v>
          </cell>
          <cell r="J21">
            <v>752792000</v>
          </cell>
          <cell r="K21">
            <v>1684000</v>
          </cell>
          <cell r="L21">
            <v>751108000</v>
          </cell>
        </row>
        <row r="22">
          <cell r="A22">
            <v>1530</v>
          </cell>
          <cell r="B22" t="str">
            <v>Air Chefs International</v>
          </cell>
          <cell r="C22" t="str">
            <v>Public entities</v>
          </cell>
          <cell r="D22" t="str">
            <v>Schedule 2/Subsidiary</v>
          </cell>
          <cell r="E22" t="str">
            <v>Ntnl</v>
          </cell>
          <cell r="F22" t="str">
            <v>NatE</v>
          </cell>
          <cell r="G22" t="str">
            <v/>
          </cell>
          <cell r="H22" t="str">
            <v>Financial Audit</v>
          </cell>
          <cell r="I22" t="str">
            <v>Audit not finalised at legislated date</v>
          </cell>
          <cell r="J22" t="str">
            <v/>
          </cell>
          <cell r="K22" t="str">
            <v/>
          </cell>
          <cell r="L22" t="str">
            <v/>
          </cell>
        </row>
        <row r="23">
          <cell r="A23">
            <v>1112</v>
          </cell>
          <cell r="B23" t="str">
            <v>Air Chefs</v>
          </cell>
          <cell r="C23" t="str">
            <v>Public entities</v>
          </cell>
          <cell r="D23" t="str">
            <v>Schedule 2/Subsidiary</v>
          </cell>
          <cell r="E23" t="str">
            <v>Ntnl</v>
          </cell>
          <cell r="F23" t="str">
            <v>NatE</v>
          </cell>
          <cell r="G23" t="str">
            <v/>
          </cell>
          <cell r="H23" t="str">
            <v>Financial Audit</v>
          </cell>
          <cell r="I23" t="str">
            <v>Audit not finalised at legislated date</v>
          </cell>
          <cell r="J23">
            <v>283086000</v>
          </cell>
          <cell r="K23">
            <v>5992000</v>
          </cell>
          <cell r="L23">
            <v>277094000</v>
          </cell>
        </row>
        <row r="24">
          <cell r="A24">
            <v>1442</v>
          </cell>
          <cell r="B24" t="str">
            <v>Airports Company Management Share Incentive Scheme Trust</v>
          </cell>
          <cell r="C24" t="str">
            <v>Public entities</v>
          </cell>
          <cell r="D24" t="str">
            <v>Schedule 2/Subsidiary</v>
          </cell>
          <cell r="E24" t="str">
            <v>Ntnl</v>
          </cell>
          <cell r="F24" t="str">
            <v>NatB</v>
          </cell>
          <cell r="G24" t="str">
            <v/>
          </cell>
          <cell r="H24" t="str">
            <v>Financial Audit</v>
          </cell>
          <cell r="I24" t="str">
            <v>Financially unqualified with no findings on predetermined objectives or compliance with laws and regulations</v>
          </cell>
          <cell r="J24">
            <v>0</v>
          </cell>
          <cell r="K24">
            <v>0</v>
          </cell>
          <cell r="L24">
            <v>0</v>
          </cell>
        </row>
        <row r="25">
          <cell r="A25">
            <v>1168</v>
          </cell>
          <cell r="B25" t="str">
            <v>Airports Company South Africa</v>
          </cell>
          <cell r="C25" t="str">
            <v>Public entities</v>
          </cell>
          <cell r="D25" t="str">
            <v>Schedule 2/Subsidiary</v>
          </cell>
          <cell r="E25" t="str">
            <v>Ntnl</v>
          </cell>
          <cell r="F25" t="str">
            <v>NatB</v>
          </cell>
          <cell r="G25" t="str">
            <v/>
          </cell>
          <cell r="H25" t="str">
            <v>Financial Audit</v>
          </cell>
          <cell r="I25" t="str">
            <v>Financially unqualified with findings</v>
          </cell>
          <cell r="J25">
            <v>4807000000</v>
          </cell>
          <cell r="K25">
            <v>679000000</v>
          </cell>
          <cell r="L25">
            <v>4128000000</v>
          </cell>
        </row>
        <row r="26">
          <cell r="A26">
            <v>1443</v>
          </cell>
          <cell r="B26" t="str">
            <v>Airports Management Share Incentive Scheme Company</v>
          </cell>
          <cell r="C26" t="str">
            <v>Public entities</v>
          </cell>
          <cell r="D26" t="str">
            <v>Schedule 2/Subsidiary</v>
          </cell>
          <cell r="E26" t="str">
            <v>Ntnl</v>
          </cell>
          <cell r="F26" t="str">
            <v>NatB</v>
          </cell>
          <cell r="G26" t="str">
            <v/>
          </cell>
          <cell r="H26" t="str">
            <v>Financial Audit</v>
          </cell>
          <cell r="I26" t="str">
            <v>Financially unqualified with no findings on predetermined objectives or compliance with laws and regulations</v>
          </cell>
          <cell r="J26">
            <v>0</v>
          </cell>
          <cell r="K26">
            <v>0</v>
          </cell>
          <cell r="L26">
            <v>0</v>
          </cell>
        </row>
        <row r="27">
          <cell r="A27">
            <v>1116</v>
          </cell>
          <cell r="B27" t="str">
            <v>Alexkor</v>
          </cell>
          <cell r="C27" t="str">
            <v>Public entities</v>
          </cell>
          <cell r="D27" t="str">
            <v>Schedule 2/Subsidiary</v>
          </cell>
          <cell r="E27" t="str">
            <v>Ntnl</v>
          </cell>
          <cell r="F27" t="str">
            <v>NatE</v>
          </cell>
          <cell r="G27" t="str">
            <v/>
          </cell>
          <cell r="H27" t="str">
            <v>Financial Audit</v>
          </cell>
          <cell r="I27" t="str">
            <v>Audit not finalised at legislated date</v>
          </cell>
          <cell r="J27">
            <v>596665277</v>
          </cell>
          <cell r="K27">
            <v>21445684</v>
          </cell>
          <cell r="L27">
            <v>575219593</v>
          </cell>
        </row>
        <row r="28">
          <cell r="A28">
            <v>16</v>
          </cell>
          <cell r="B28" t="str">
            <v>Amafa AkwaZulu Natali</v>
          </cell>
          <cell r="C28" t="str">
            <v>Public entities</v>
          </cell>
          <cell r="D28" t="str">
            <v>Schedule 3C/Subsidiary</v>
          </cell>
          <cell r="E28" t="str">
            <v>KZN</v>
          </cell>
          <cell r="F28" t="str">
            <v>KZN</v>
          </cell>
          <cell r="G28" t="str">
            <v/>
          </cell>
          <cell r="H28" t="str">
            <v>Financial Audit</v>
          </cell>
          <cell r="I28" t="str">
            <v>Financially unqualified with no findings on predetermined objectives or compliance with laws and regulations</v>
          </cell>
          <cell r="J28">
            <v>69768882</v>
          </cell>
          <cell r="K28">
            <v>13034741</v>
          </cell>
          <cell r="L28">
            <v>56734141</v>
          </cell>
        </row>
        <row r="29">
          <cell r="A29">
            <v>1048</v>
          </cell>
          <cell r="B29" t="str">
            <v>Amatola Water Board</v>
          </cell>
          <cell r="C29" t="str">
            <v>Public entities</v>
          </cell>
          <cell r="D29" t="str">
            <v>Schedule 3B/Subsidiary</v>
          </cell>
          <cell r="E29" t="str">
            <v>Ntnl</v>
          </cell>
          <cell r="F29" t="str">
            <v>EC</v>
          </cell>
          <cell r="G29" t="str">
            <v/>
          </cell>
          <cell r="H29" t="str">
            <v>Financial Audit</v>
          </cell>
          <cell r="I29" t="str">
            <v>Audit not finalised at legislated date</v>
          </cell>
          <cell r="J29">
            <v>118412138000</v>
          </cell>
          <cell r="K29">
            <v>117732833000</v>
          </cell>
          <cell r="L29">
            <v>679305000</v>
          </cell>
        </row>
        <row r="30">
          <cell r="A30">
            <v>496</v>
          </cell>
          <cell r="B30" t="str">
            <v>The National English Literary Museum</v>
          </cell>
          <cell r="C30" t="str">
            <v>Public entities</v>
          </cell>
          <cell r="D30" t="str">
            <v>Schedule 3A/Subsidiary</v>
          </cell>
          <cell r="E30" t="str">
            <v>Ntnl</v>
          </cell>
          <cell r="F30" t="str">
            <v>EC</v>
          </cell>
          <cell r="G30" t="str">
            <v/>
          </cell>
          <cell r="H30" t="str">
            <v>Financial Audit</v>
          </cell>
          <cell r="I30" t="str">
            <v>Financially unqualified with findings</v>
          </cell>
          <cell r="J30">
            <v>23653503</v>
          </cell>
          <cell r="K30">
            <v>177127</v>
          </cell>
          <cell r="L30">
            <v>23476376</v>
          </cell>
        </row>
        <row r="31">
          <cell r="A31">
            <v>17</v>
          </cell>
          <cell r="B31" t="str">
            <v>Arecsa Human Capital</v>
          </cell>
          <cell r="C31" t="str">
            <v>Public entities</v>
          </cell>
          <cell r="D31" t="str">
            <v>Schedule 2/Subsidiary</v>
          </cell>
          <cell r="E31" t="str">
            <v>Ntnl</v>
          </cell>
          <cell r="F31" t="str">
            <v>NW</v>
          </cell>
          <cell r="G31" t="str">
            <v/>
          </cell>
          <cell r="H31" t="str">
            <v>Financial Audit</v>
          </cell>
          <cell r="I31" t="str">
            <v>Financially unqualified with no findings on predetermined objectives or compliance with laws and regulations</v>
          </cell>
          <cell r="J31" t="str">
            <v/>
          </cell>
          <cell r="K31" t="str">
            <v/>
          </cell>
          <cell r="L31" t="str">
            <v/>
          </cell>
        </row>
        <row r="32">
          <cell r="A32">
            <v>18</v>
          </cell>
          <cell r="B32" t="str">
            <v>Armaments Corporation of South Africa</v>
          </cell>
          <cell r="C32" t="str">
            <v>Public entities</v>
          </cell>
          <cell r="D32" t="str">
            <v>Schedule 2/Subsidiary</v>
          </cell>
          <cell r="E32" t="str">
            <v>Ntnl</v>
          </cell>
          <cell r="F32" t="str">
            <v>NatC</v>
          </cell>
          <cell r="G32" t="str">
            <v/>
          </cell>
          <cell r="H32" t="str">
            <v>Financial Audit</v>
          </cell>
          <cell r="I32" t="str">
            <v>Financially unqualified with findings</v>
          </cell>
          <cell r="J32">
            <v>2087790288</v>
          </cell>
          <cell r="K32">
            <v>350129288</v>
          </cell>
          <cell r="L32">
            <v>1737661000</v>
          </cell>
        </row>
        <row r="33">
          <cell r="A33">
            <v>19</v>
          </cell>
          <cell r="B33" t="str">
            <v>Armscor Defence Institutes</v>
          </cell>
          <cell r="C33" t="str">
            <v>Public entities</v>
          </cell>
          <cell r="D33" t="str">
            <v>Schedule 2/Subsidiary</v>
          </cell>
          <cell r="E33" t="str">
            <v>Ntnl</v>
          </cell>
          <cell r="F33" t="str">
            <v>NatC</v>
          </cell>
          <cell r="G33" t="str">
            <v>Tshwane Metro</v>
          </cell>
          <cell r="H33" t="str">
            <v>Financial Audit</v>
          </cell>
          <cell r="I33" t="str">
            <v>Financially unqualified with no findings on predetermined objectives or compliance with laws and regulations</v>
          </cell>
          <cell r="J33" t="str">
            <v/>
          </cell>
          <cell r="K33" t="str">
            <v/>
          </cell>
          <cell r="L33" t="str">
            <v/>
          </cell>
        </row>
        <row r="34">
          <cell r="A34">
            <v>486</v>
          </cell>
          <cell r="B34" t="str">
            <v>Arts, Culture, Sports and Recreation</v>
          </cell>
          <cell r="C34" t="str">
            <v>Departments</v>
          </cell>
          <cell r="D34" t="str">
            <v>Provincial Department</v>
          </cell>
          <cell r="E34" t="str">
            <v>NW</v>
          </cell>
          <cell r="F34" t="str">
            <v>NW</v>
          </cell>
          <cell r="G34" t="str">
            <v/>
          </cell>
          <cell r="H34" t="str">
            <v>Financial Audit</v>
          </cell>
          <cell r="I34" t="str">
            <v>Financially unqualified with no findings on predetermined objectives or compliance with laws and regulations</v>
          </cell>
          <cell r="J34">
            <v>742065000</v>
          </cell>
          <cell r="K34">
            <v>55842000</v>
          </cell>
          <cell r="L34">
            <v>686223000</v>
          </cell>
        </row>
        <row r="35">
          <cell r="A35">
            <v>22</v>
          </cell>
          <cell r="B35" t="str">
            <v>Artscape</v>
          </cell>
          <cell r="C35" t="str">
            <v>Public entities</v>
          </cell>
          <cell r="D35" t="str">
            <v>Schedule 3A/Subsidiary</v>
          </cell>
          <cell r="E35" t="str">
            <v>Ntnl</v>
          </cell>
          <cell r="F35" t="str">
            <v>WC</v>
          </cell>
          <cell r="G35" t="str">
            <v/>
          </cell>
          <cell r="H35" t="str">
            <v>Financial Audit</v>
          </cell>
          <cell r="I35" t="str">
            <v>Financially unqualified with no findings on predetermined objectives or compliance with laws and regulations</v>
          </cell>
          <cell r="J35">
            <v>114136000</v>
          </cell>
          <cell r="K35">
            <v>4474000</v>
          </cell>
          <cell r="L35">
            <v>109662000</v>
          </cell>
        </row>
        <row r="36">
          <cell r="A36">
            <v>1552</v>
          </cell>
          <cell r="B36" t="str">
            <v>Atlantis Special Economic Zone Company</v>
          </cell>
          <cell r="C36" t="str">
            <v>Public entities</v>
          </cell>
          <cell r="D36" t="str">
            <v>Schedule 3D/Subsidiary</v>
          </cell>
          <cell r="E36" t="str">
            <v>WC</v>
          </cell>
          <cell r="F36" t="str">
            <v>WC</v>
          </cell>
          <cell r="G36" t="str">
            <v/>
          </cell>
          <cell r="H36" t="str">
            <v>Financial Audit</v>
          </cell>
          <cell r="I36" t="str">
            <v>Financially unqualified with no findings on predetermined objectives or compliance with laws and regulations</v>
          </cell>
          <cell r="J36">
            <v>92706009</v>
          </cell>
          <cell r="K36">
            <v>59170000</v>
          </cell>
          <cell r="L36">
            <v>33536009</v>
          </cell>
        </row>
        <row r="37">
          <cell r="A37">
            <v>559</v>
          </cell>
          <cell r="B37" t="str">
            <v>Atteridgeville Bus Services</v>
          </cell>
          <cell r="C37" t="str">
            <v>Public entities</v>
          </cell>
          <cell r="D37" t="str">
            <v>Schedule 3D/Subsidiary</v>
          </cell>
          <cell r="E37" t="str">
            <v>NW</v>
          </cell>
          <cell r="F37" t="str">
            <v>NW</v>
          </cell>
          <cell r="G37" t="str">
            <v/>
          </cell>
          <cell r="H37" t="str">
            <v>Financial Audit</v>
          </cell>
          <cell r="I37" t="str">
            <v>Audit not finalised at legislated date</v>
          </cell>
          <cell r="J37" t="str">
            <v/>
          </cell>
          <cell r="K37" t="str">
            <v/>
          </cell>
          <cell r="L37" t="str">
            <v/>
          </cell>
        </row>
        <row r="38">
          <cell r="A38">
            <v>1018</v>
          </cell>
          <cell r="B38" t="str">
            <v>Autopax</v>
          </cell>
          <cell r="C38" t="str">
            <v>Public entities</v>
          </cell>
          <cell r="D38" t="str">
            <v>Schedule 3B/Subsidiary</v>
          </cell>
          <cell r="E38" t="str">
            <v>Ntnl</v>
          </cell>
          <cell r="F38" t="str">
            <v>NatA</v>
          </cell>
          <cell r="G38" t="str">
            <v/>
          </cell>
          <cell r="H38" t="str">
            <v>Financial Audit</v>
          </cell>
          <cell r="I38" t="str">
            <v>Financially unqualified with findings</v>
          </cell>
          <cell r="J38">
            <v>645545632</v>
          </cell>
          <cell r="K38">
            <v>0</v>
          </cell>
          <cell r="L38">
            <v>645545632</v>
          </cell>
        </row>
        <row r="39">
          <cell r="A39">
            <v>1382</v>
          </cell>
          <cell r="B39" t="str">
            <v>Autumn Star Trading 625</v>
          </cell>
          <cell r="C39" t="str">
            <v>Public entities</v>
          </cell>
          <cell r="D39" t="str">
            <v>Schedule 3D/Subsidiary</v>
          </cell>
          <cell r="E39" t="str">
            <v>LP</v>
          </cell>
          <cell r="F39" t="str">
            <v>LP</v>
          </cell>
          <cell r="G39" t="str">
            <v/>
          </cell>
          <cell r="H39" t="str">
            <v>Financial Audit</v>
          </cell>
          <cell r="I39" t="str">
            <v>Financially unqualified with no findings on predetermined objectives or compliance with laws and regulations</v>
          </cell>
          <cell r="J39" t="str">
            <v/>
          </cell>
          <cell r="K39" t="str">
            <v/>
          </cell>
          <cell r="L39" t="str">
            <v/>
          </cell>
        </row>
        <row r="40">
          <cell r="A40">
            <v>1511</v>
          </cell>
          <cell r="B40" t="str">
            <v>Bakgaga-Bakone Crossing</v>
          </cell>
          <cell r="C40" t="str">
            <v>Public entities</v>
          </cell>
          <cell r="D40" t="str">
            <v>Schedule 3D/Subsidiary</v>
          </cell>
          <cell r="E40" t="str">
            <v>LP</v>
          </cell>
          <cell r="F40" t="str">
            <v>LP</v>
          </cell>
          <cell r="G40" t="str">
            <v/>
          </cell>
          <cell r="H40" t="str">
            <v>Financial Audit</v>
          </cell>
          <cell r="I40" t="str">
            <v>Audit not finalised at legislated date</v>
          </cell>
          <cell r="J40" t="str">
            <v/>
          </cell>
          <cell r="K40" t="str">
            <v/>
          </cell>
          <cell r="L40" t="str">
            <v/>
          </cell>
        </row>
        <row r="41">
          <cell r="A41">
            <v>23</v>
          </cell>
          <cell r="B41" t="str">
            <v>Banking Sector Education and Training Authority</v>
          </cell>
          <cell r="C41" t="str">
            <v>Public entities</v>
          </cell>
          <cell r="D41" t="str">
            <v>Schedule 3A/Subsidiary</v>
          </cell>
          <cell r="E41" t="str">
            <v>Ntnl</v>
          </cell>
          <cell r="F41" t="str">
            <v>NatF</v>
          </cell>
          <cell r="G41" t="str">
            <v/>
          </cell>
          <cell r="H41" t="str">
            <v>Financial Audit</v>
          </cell>
          <cell r="I41" t="str">
            <v>Financially unqualified with findings</v>
          </cell>
          <cell r="J41">
            <v>1592516000</v>
          </cell>
          <cell r="K41">
            <v>3338000</v>
          </cell>
          <cell r="L41">
            <v>1589178000</v>
          </cell>
        </row>
        <row r="42">
          <cell r="A42">
            <v>1049</v>
          </cell>
          <cell r="B42" t="str">
            <v>Bloem Water</v>
          </cell>
          <cell r="C42" t="str">
            <v>Public entities</v>
          </cell>
          <cell r="D42" t="str">
            <v>Schedule 3B/Subsidiary</v>
          </cell>
          <cell r="E42" t="str">
            <v>Ntnl</v>
          </cell>
          <cell r="F42" t="str">
            <v>FS</v>
          </cell>
          <cell r="G42" t="str">
            <v/>
          </cell>
          <cell r="H42" t="str">
            <v>Financial Audit</v>
          </cell>
          <cell r="I42" t="str">
            <v>Audit not finalised at legislated date</v>
          </cell>
          <cell r="J42">
            <v>1097729445</v>
          </cell>
          <cell r="K42">
            <v>79000000</v>
          </cell>
          <cell r="L42">
            <v>1018729445</v>
          </cell>
        </row>
        <row r="43">
          <cell r="A43">
            <v>1336</v>
          </cell>
          <cell r="B43" t="str">
            <v>Boland TVET College</v>
          </cell>
          <cell r="C43" t="str">
            <v>Public entities</v>
          </cell>
          <cell r="D43" t="str">
            <v>HE Institution</v>
          </cell>
          <cell r="E43" t="str">
            <v>Ntnl</v>
          </cell>
          <cell r="F43" t="str">
            <v>WC</v>
          </cell>
          <cell r="G43" t="str">
            <v/>
          </cell>
          <cell r="H43" t="str">
            <v>Financial Audit</v>
          </cell>
          <cell r="I43" t="str">
            <v>Financially unqualified with no findings on predetermined objectives or compliance with laws and regulations</v>
          </cell>
          <cell r="J43">
            <v>299340867</v>
          </cell>
          <cell r="K43">
            <v>8100000</v>
          </cell>
          <cell r="L43">
            <v>291240867</v>
          </cell>
        </row>
        <row r="44">
          <cell r="A44">
            <v>1573</v>
          </cell>
          <cell r="B44" t="str">
            <v>Border Management Authority</v>
          </cell>
          <cell r="C44" t="str">
            <v>Public entities</v>
          </cell>
          <cell r="D44" t="str">
            <v>Schedule 3A/Subsidiary</v>
          </cell>
          <cell r="E44" t="str">
            <v>Ntnl</v>
          </cell>
          <cell r="F44" t="str">
            <v>NatE</v>
          </cell>
          <cell r="G44" t="str">
            <v/>
          </cell>
          <cell r="H44" t="str">
            <v>Financial Audit</v>
          </cell>
          <cell r="I44" t="str">
            <v>Audit not finalised at legislated date</v>
          </cell>
          <cell r="J44">
            <v>1190673561</v>
          </cell>
          <cell r="K44">
            <v>75912000</v>
          </cell>
          <cell r="L44">
            <v>1114761561</v>
          </cell>
        </row>
        <row r="45">
          <cell r="A45">
            <v>26</v>
          </cell>
          <cell r="B45" t="str">
            <v>Boxing South Africa</v>
          </cell>
          <cell r="C45" t="str">
            <v>Public entities</v>
          </cell>
          <cell r="D45" t="str">
            <v>Schedule 3A/Subsidiary</v>
          </cell>
          <cell r="E45" t="str">
            <v>Ntnl</v>
          </cell>
          <cell r="F45" t="str">
            <v>NatC</v>
          </cell>
          <cell r="G45" t="str">
            <v/>
          </cell>
          <cell r="H45" t="str">
            <v>Financial Audit</v>
          </cell>
          <cell r="I45" t="str">
            <v>Qualified</v>
          </cell>
          <cell r="J45">
            <v>27355000</v>
          </cell>
          <cell r="K45">
            <v>0</v>
          </cell>
          <cell r="L45">
            <v>27355000</v>
          </cell>
        </row>
        <row r="46">
          <cell r="A46">
            <v>205</v>
          </cell>
          <cell r="B46" t="str">
            <v>Brand South Africa</v>
          </cell>
          <cell r="C46" t="str">
            <v>Public entities</v>
          </cell>
          <cell r="D46" t="str">
            <v>Schedule 3A/Subsidiary</v>
          </cell>
          <cell r="E46" t="str">
            <v>Ntnl</v>
          </cell>
          <cell r="F46" t="str">
            <v>NatB</v>
          </cell>
          <cell r="G46" t="str">
            <v/>
          </cell>
          <cell r="H46" t="str">
            <v>Financial Audit</v>
          </cell>
          <cell r="I46" t="str">
            <v>Financially unqualified with no findings on predetermined objectives or compliance with laws and regulations</v>
          </cell>
          <cell r="J46">
            <v>227292000</v>
          </cell>
          <cell r="K46">
            <v>3326000</v>
          </cell>
          <cell r="L46">
            <v>223966000</v>
          </cell>
        </row>
        <row r="47">
          <cell r="A47">
            <v>1292</v>
          </cell>
          <cell r="B47" t="str">
            <v>Buffalo City TVET College</v>
          </cell>
          <cell r="C47" t="str">
            <v>Public entities</v>
          </cell>
          <cell r="D47" t="str">
            <v>HE Institution</v>
          </cell>
          <cell r="E47" t="str">
            <v>Ntnl</v>
          </cell>
          <cell r="F47" t="str">
            <v>EC</v>
          </cell>
          <cell r="G47" t="str">
            <v>Buffalo City Metro</v>
          </cell>
          <cell r="H47" t="str">
            <v>Financial Audit</v>
          </cell>
          <cell r="I47" t="str">
            <v>Qualified</v>
          </cell>
          <cell r="J47">
            <v>264234502</v>
          </cell>
          <cell r="K47">
            <v>22330000</v>
          </cell>
          <cell r="L47">
            <v>241904502</v>
          </cell>
        </row>
        <row r="48">
          <cell r="A48">
            <v>1512</v>
          </cell>
          <cell r="B48" t="str">
            <v>Cape Town Community Housing Company</v>
          </cell>
          <cell r="C48" t="str">
            <v>Public entities</v>
          </cell>
          <cell r="D48" t="str">
            <v>Schedule 3A/Subsidiary</v>
          </cell>
          <cell r="E48" t="str">
            <v>Ntnl</v>
          </cell>
          <cell r="F48" t="str">
            <v>NatB</v>
          </cell>
          <cell r="G48" t="str">
            <v/>
          </cell>
          <cell r="H48" t="str">
            <v>Financial Audit</v>
          </cell>
          <cell r="I48" t="str">
            <v>Qualified</v>
          </cell>
          <cell r="J48">
            <v>10950593</v>
          </cell>
          <cell r="K48">
            <v>0</v>
          </cell>
          <cell r="L48">
            <v>10950593</v>
          </cell>
        </row>
        <row r="49">
          <cell r="A49">
            <v>1321</v>
          </cell>
          <cell r="B49" t="str">
            <v>Capricorn TVET College</v>
          </cell>
          <cell r="C49" t="str">
            <v>Public entities</v>
          </cell>
          <cell r="D49" t="str">
            <v>HE Institution</v>
          </cell>
          <cell r="E49" t="str">
            <v>Ntnl</v>
          </cell>
          <cell r="F49" t="str">
            <v>LP</v>
          </cell>
          <cell r="G49" t="str">
            <v/>
          </cell>
          <cell r="H49" t="str">
            <v>Financial Audit</v>
          </cell>
          <cell r="I49" t="str">
            <v>Financially unqualified with findings</v>
          </cell>
          <cell r="J49">
            <v>585327695</v>
          </cell>
          <cell r="K49">
            <v>50880000</v>
          </cell>
          <cell r="L49">
            <v>534447695</v>
          </cell>
        </row>
        <row r="50">
          <cell r="A50">
            <v>1156</v>
          </cell>
          <cell r="B50" t="str">
            <v>Casidra</v>
          </cell>
          <cell r="C50" t="str">
            <v>Public entities</v>
          </cell>
          <cell r="D50" t="str">
            <v>Schedule 3D/Subsidiary</v>
          </cell>
          <cell r="E50" t="str">
            <v>WC</v>
          </cell>
          <cell r="F50" t="str">
            <v>WC</v>
          </cell>
          <cell r="G50" t="str">
            <v/>
          </cell>
          <cell r="H50" t="str">
            <v>Financial Audit</v>
          </cell>
          <cell r="I50" t="str">
            <v>Financially unqualified with no findings on predetermined objectives or compliance with laws and regulations</v>
          </cell>
          <cell r="J50">
            <v>43245000</v>
          </cell>
          <cell r="K50">
            <v>2255000</v>
          </cell>
          <cell r="L50">
            <v>40990000</v>
          </cell>
        </row>
        <row r="51">
          <cell r="A51">
            <v>29</v>
          </cell>
          <cell r="B51" t="str">
            <v>Castle Control Board</v>
          </cell>
          <cell r="C51" t="str">
            <v>Public entities</v>
          </cell>
          <cell r="D51" t="str">
            <v>Schedule 3A/Subsidiary</v>
          </cell>
          <cell r="E51" t="str">
            <v>Ntnl</v>
          </cell>
          <cell r="F51" t="str">
            <v>WC</v>
          </cell>
          <cell r="G51" t="str">
            <v/>
          </cell>
          <cell r="H51" t="str">
            <v>Financial Audit</v>
          </cell>
          <cell r="I51" t="str">
            <v>Financially unqualified with findings</v>
          </cell>
          <cell r="J51">
            <v>10455000</v>
          </cell>
          <cell r="K51">
            <v>0</v>
          </cell>
          <cell r="L51">
            <v>10455000</v>
          </cell>
        </row>
        <row r="52">
          <cell r="A52">
            <v>909</v>
          </cell>
          <cell r="B52" t="str">
            <v>CCE Solutions</v>
          </cell>
          <cell r="C52" t="str">
            <v>Public entities</v>
          </cell>
          <cell r="D52" t="str">
            <v>Schedule 2/Subsidiary</v>
          </cell>
          <cell r="E52" t="str">
            <v>Ntnl</v>
          </cell>
          <cell r="F52" t="str">
            <v>GP</v>
          </cell>
          <cell r="G52" t="str">
            <v/>
          </cell>
          <cell r="H52" t="str">
            <v>Financial Audit</v>
          </cell>
          <cell r="I52" t="str">
            <v>Financially unqualified with no findings on predetermined objectives or compliance with laws and regulations</v>
          </cell>
          <cell r="J52" t="str">
            <v/>
          </cell>
          <cell r="K52" t="str">
            <v/>
          </cell>
          <cell r="L52" t="str">
            <v/>
          </cell>
        </row>
        <row r="53">
          <cell r="A53">
            <v>31</v>
          </cell>
          <cell r="B53" t="str">
            <v>CEF</v>
          </cell>
          <cell r="C53" t="str">
            <v>Public entities</v>
          </cell>
          <cell r="D53" t="str">
            <v>Schedule 2/Subsidiary</v>
          </cell>
          <cell r="E53" t="str">
            <v>Ntnl</v>
          </cell>
          <cell r="F53" t="str">
            <v>GP</v>
          </cell>
          <cell r="G53" t="str">
            <v/>
          </cell>
          <cell r="H53" t="str">
            <v>Financial Audit</v>
          </cell>
          <cell r="I53" t="str">
            <v>Financially unqualified with findings</v>
          </cell>
          <cell r="J53">
            <v>893997000</v>
          </cell>
          <cell r="K53">
            <v>252544000</v>
          </cell>
          <cell r="L53">
            <v>641453000</v>
          </cell>
        </row>
        <row r="54">
          <cell r="A54">
            <v>908</v>
          </cell>
          <cell r="B54" t="str">
            <v>CEF Carbon</v>
          </cell>
          <cell r="C54" t="str">
            <v>Public entities</v>
          </cell>
          <cell r="D54" t="str">
            <v>Schedule 2/Subsidiary</v>
          </cell>
          <cell r="E54" t="str">
            <v>Ntnl</v>
          </cell>
          <cell r="F54" t="str">
            <v>GP</v>
          </cell>
          <cell r="G54" t="str">
            <v/>
          </cell>
          <cell r="H54" t="str">
            <v>Financial Audit</v>
          </cell>
          <cell r="I54" t="str">
            <v>Financially unqualified with no findings on predetermined objectives or compliance with laws and regulations</v>
          </cell>
          <cell r="J54" t="str">
            <v/>
          </cell>
          <cell r="K54" t="str">
            <v/>
          </cell>
          <cell r="L54" t="str">
            <v/>
          </cell>
        </row>
        <row r="55">
          <cell r="A55">
            <v>1304</v>
          </cell>
          <cell r="B55" t="str">
            <v>Central Johannesburg TVET College</v>
          </cell>
          <cell r="C55" t="str">
            <v>Public entities</v>
          </cell>
          <cell r="D55" t="str">
            <v>HE Institution</v>
          </cell>
          <cell r="E55" t="str">
            <v>Ntnl</v>
          </cell>
          <cell r="F55" t="str">
            <v>GP</v>
          </cell>
          <cell r="G55" t="str">
            <v/>
          </cell>
          <cell r="H55" t="str">
            <v>Financial Audit</v>
          </cell>
          <cell r="I55" t="str">
            <v>Disclaimer</v>
          </cell>
          <cell r="J55">
            <v>350588569</v>
          </cell>
          <cell r="K55">
            <v>0</v>
          </cell>
          <cell r="L55">
            <v>350588569</v>
          </cell>
        </row>
        <row r="56">
          <cell r="A56">
            <v>32</v>
          </cell>
          <cell r="B56" t="str">
            <v>Central Medical Trading Account</v>
          </cell>
          <cell r="C56" t="str">
            <v>Public entities</v>
          </cell>
          <cell r="D56" t="str">
            <v>Trading Entity</v>
          </cell>
          <cell r="E56" t="str">
            <v>FS</v>
          </cell>
          <cell r="F56" t="str">
            <v>FS</v>
          </cell>
          <cell r="G56" t="str">
            <v/>
          </cell>
          <cell r="H56" t="str">
            <v>Financial Audit</v>
          </cell>
          <cell r="I56" t="str">
            <v>Qualified</v>
          </cell>
          <cell r="J56">
            <v>1086164000</v>
          </cell>
          <cell r="K56">
            <v>2461000</v>
          </cell>
          <cell r="L56">
            <v>1083703000</v>
          </cell>
        </row>
        <row r="57">
          <cell r="A57">
            <v>1456</v>
          </cell>
          <cell r="B57" t="str">
            <v>Centre for Public Service Innovation</v>
          </cell>
          <cell r="C57" t="str">
            <v>Public entities</v>
          </cell>
          <cell r="D57" t="str">
            <v>Government Component</v>
          </cell>
          <cell r="E57" t="str">
            <v>Ntnl</v>
          </cell>
          <cell r="F57" t="str">
            <v>NatE</v>
          </cell>
          <cell r="G57" t="str">
            <v/>
          </cell>
          <cell r="H57" t="str">
            <v>Financial Audit</v>
          </cell>
          <cell r="I57" t="str">
            <v>Financially unqualified with no findings on predetermined objectives or compliance with laws and regulations</v>
          </cell>
          <cell r="J57">
            <v>45894000</v>
          </cell>
          <cell r="K57">
            <v>2557000</v>
          </cell>
          <cell r="L57">
            <v>43337000</v>
          </cell>
        </row>
        <row r="58">
          <cell r="A58">
            <v>33</v>
          </cell>
          <cell r="B58" t="str">
            <v>Chemical Industries Education and Training Authority</v>
          </cell>
          <cell r="C58" t="str">
            <v>Public entities</v>
          </cell>
          <cell r="D58" t="str">
            <v>Schedule 3A/Subsidiary</v>
          </cell>
          <cell r="E58" t="str">
            <v>Ntnl</v>
          </cell>
          <cell r="F58" t="str">
            <v>NatF</v>
          </cell>
          <cell r="G58" t="str">
            <v/>
          </cell>
          <cell r="H58" t="str">
            <v>Financial Audit</v>
          </cell>
          <cell r="I58" t="str">
            <v>Financially unqualified with no findings on predetermined objectives or compliance with laws and regulations</v>
          </cell>
          <cell r="J58">
            <v>1017585000</v>
          </cell>
          <cell r="K58">
            <v>3540000</v>
          </cell>
          <cell r="L58">
            <v>1014045000</v>
          </cell>
        </row>
        <row r="59">
          <cell r="A59">
            <v>1407</v>
          </cell>
          <cell r="B59" t="str">
            <v>Civilian Secretariat for the Police Service</v>
          </cell>
          <cell r="C59" t="str">
            <v>Departments</v>
          </cell>
          <cell r="D59" t="str">
            <v>National Department</v>
          </cell>
          <cell r="E59" t="str">
            <v>Ntnl</v>
          </cell>
          <cell r="F59" t="str">
            <v>NatD</v>
          </cell>
          <cell r="G59" t="str">
            <v/>
          </cell>
          <cell r="H59" t="str">
            <v>Financial Audit</v>
          </cell>
          <cell r="I59" t="str">
            <v>Financially unqualified with no findings on predetermined objectives or compliance with laws and regulations</v>
          </cell>
          <cell r="J59">
            <v>149364000</v>
          </cell>
          <cell r="K59">
            <v>3493000</v>
          </cell>
          <cell r="L59">
            <v>145871000</v>
          </cell>
        </row>
        <row r="60">
          <cell r="A60">
            <v>1312</v>
          </cell>
          <cell r="B60" t="str">
            <v>Coastal TVET College</v>
          </cell>
          <cell r="C60" t="str">
            <v>Public entities</v>
          </cell>
          <cell r="D60" t="str">
            <v>HE Institution</v>
          </cell>
          <cell r="E60" t="str">
            <v>Ntnl</v>
          </cell>
          <cell r="F60" t="str">
            <v>KZN</v>
          </cell>
          <cell r="G60" t="str">
            <v/>
          </cell>
          <cell r="H60" t="str">
            <v>Financial Audit</v>
          </cell>
          <cell r="I60" t="str">
            <v>Audit not finalised at legislated date</v>
          </cell>
          <cell r="J60">
            <v>535683330</v>
          </cell>
          <cell r="K60">
            <v>14054880</v>
          </cell>
          <cell r="L60">
            <v>521628450</v>
          </cell>
        </row>
        <row r="61">
          <cell r="A61">
            <v>1219</v>
          </cell>
          <cell r="B61" t="str">
            <v>COEGA Development Corporation</v>
          </cell>
          <cell r="C61" t="str">
            <v>Public entities</v>
          </cell>
          <cell r="D61" t="str">
            <v>Schedule 3D/Subsidiary</v>
          </cell>
          <cell r="E61" t="str">
            <v>EC</v>
          </cell>
          <cell r="F61" t="str">
            <v>EC</v>
          </cell>
          <cell r="G61" t="str">
            <v/>
          </cell>
          <cell r="H61" t="str">
            <v>Financial Audit</v>
          </cell>
          <cell r="I61" t="str">
            <v>Financially unqualified with no findings on predetermined objectives or compliance with laws and regulations</v>
          </cell>
          <cell r="J61">
            <v>1053000000</v>
          </cell>
          <cell r="K61">
            <v>316360000</v>
          </cell>
          <cell r="L61">
            <v>736640000</v>
          </cell>
        </row>
        <row r="62">
          <cell r="A62">
            <v>1337</v>
          </cell>
          <cell r="B62" t="str">
            <v>College of Cape Town (TVET)</v>
          </cell>
          <cell r="C62" t="str">
            <v>Public entities</v>
          </cell>
          <cell r="D62" t="str">
            <v>HE Institution</v>
          </cell>
          <cell r="E62" t="str">
            <v>Ntnl</v>
          </cell>
          <cell r="F62" t="str">
            <v>WC</v>
          </cell>
          <cell r="G62" t="str">
            <v/>
          </cell>
          <cell r="H62" t="str">
            <v>Financial Audit</v>
          </cell>
          <cell r="I62" t="str">
            <v>Financially unqualified with findings</v>
          </cell>
          <cell r="J62">
            <v>405589196</v>
          </cell>
          <cell r="K62">
            <v>14871486</v>
          </cell>
          <cell r="L62">
            <v>390717710</v>
          </cell>
        </row>
        <row r="63">
          <cell r="A63">
            <v>36</v>
          </cell>
          <cell r="B63" t="str">
            <v>Commission for Conciliation, Mediation and Arbitration</v>
          </cell>
          <cell r="C63" t="str">
            <v>Public entities</v>
          </cell>
          <cell r="D63" t="str">
            <v>Schedule 3A/Subsidiary</v>
          </cell>
          <cell r="E63" t="str">
            <v>Ntnl</v>
          </cell>
          <cell r="F63" t="str">
            <v>NatF</v>
          </cell>
          <cell r="G63" t="str">
            <v/>
          </cell>
          <cell r="H63" t="str">
            <v>Financial Audit</v>
          </cell>
          <cell r="I63" t="str">
            <v>Financially unqualified with no findings on predetermined objectives or compliance with laws and regulations</v>
          </cell>
          <cell r="J63">
            <v>1095717567</v>
          </cell>
          <cell r="K63">
            <v>48946689</v>
          </cell>
          <cell r="L63">
            <v>1046770878</v>
          </cell>
        </row>
        <row r="64">
          <cell r="A64">
            <v>1532</v>
          </cell>
          <cell r="B64" t="str">
            <v>Commission on Restitution of Land Rights</v>
          </cell>
          <cell r="C64" t="str">
            <v>Public entities</v>
          </cell>
          <cell r="D64" t="str">
            <v>Constitutional Institution</v>
          </cell>
          <cell r="E64" t="str">
            <v>Ntnl</v>
          </cell>
          <cell r="F64" t="str">
            <v>NatF</v>
          </cell>
          <cell r="G64" t="str">
            <v/>
          </cell>
          <cell r="H64" t="str">
            <v>Financial Audit</v>
          </cell>
          <cell r="I64" t="str">
            <v>Financially unqualified with no findings on predetermined objectives or compliance with laws and regulations</v>
          </cell>
          <cell r="J64">
            <v>0</v>
          </cell>
          <cell r="K64">
            <v>0</v>
          </cell>
          <cell r="L64">
            <v>0</v>
          </cell>
        </row>
        <row r="65">
          <cell r="A65">
            <v>38</v>
          </cell>
          <cell r="B65" t="str">
            <v>Community Safety</v>
          </cell>
          <cell r="C65" t="str">
            <v>Departments</v>
          </cell>
          <cell r="D65" t="str">
            <v>Provincial Department</v>
          </cell>
          <cell r="E65" t="str">
            <v>WC</v>
          </cell>
          <cell r="F65" t="str">
            <v>WC</v>
          </cell>
          <cell r="G65" t="str">
            <v/>
          </cell>
          <cell r="H65" t="str">
            <v>Financial Audit</v>
          </cell>
          <cell r="I65" t="str">
            <v>Financially unqualified with no findings on predetermined objectives or compliance with laws and regulations</v>
          </cell>
          <cell r="J65">
            <v>714134000</v>
          </cell>
          <cell r="K65">
            <v>9507000</v>
          </cell>
          <cell r="L65">
            <v>704627000</v>
          </cell>
        </row>
        <row r="66">
          <cell r="A66">
            <v>39</v>
          </cell>
          <cell r="B66" t="str">
            <v>Community Safety and Liaison</v>
          </cell>
          <cell r="C66" t="str">
            <v>Departments</v>
          </cell>
          <cell r="D66" t="str">
            <v>Provincial Department</v>
          </cell>
          <cell r="E66" t="str">
            <v>KZN</v>
          </cell>
          <cell r="F66" t="str">
            <v>KZN</v>
          </cell>
          <cell r="G66" t="str">
            <v/>
          </cell>
          <cell r="H66" t="str">
            <v>Financial Audit</v>
          </cell>
          <cell r="I66" t="str">
            <v>Financially unqualified with findings</v>
          </cell>
          <cell r="J66">
            <v>371556000</v>
          </cell>
          <cell r="K66">
            <v>72159000</v>
          </cell>
          <cell r="L66">
            <v>299397000</v>
          </cell>
        </row>
        <row r="67">
          <cell r="A67">
            <v>1012</v>
          </cell>
          <cell r="B67" t="str">
            <v>Community Safety and Transport Management</v>
          </cell>
          <cell r="C67" t="str">
            <v>Departments</v>
          </cell>
          <cell r="D67" t="str">
            <v>Provincial Department</v>
          </cell>
          <cell r="E67" t="str">
            <v>NW</v>
          </cell>
          <cell r="F67" t="str">
            <v>NW</v>
          </cell>
          <cell r="G67" t="str">
            <v/>
          </cell>
          <cell r="H67" t="str">
            <v>Financial Audit</v>
          </cell>
          <cell r="I67" t="str">
            <v>Financially unqualified with findings</v>
          </cell>
          <cell r="J67">
            <v>2722011000</v>
          </cell>
          <cell r="K67">
            <v>5336000</v>
          </cell>
          <cell r="L67">
            <v>2716675000</v>
          </cell>
        </row>
        <row r="68">
          <cell r="A68">
            <v>405</v>
          </cell>
          <cell r="B68" t="str">
            <v>Community Safety, Roads and Transport</v>
          </cell>
          <cell r="C68" t="str">
            <v>Departments</v>
          </cell>
          <cell r="D68" t="str">
            <v>Provincial Department</v>
          </cell>
          <cell r="E68" t="str">
            <v>FS</v>
          </cell>
          <cell r="F68" t="str">
            <v>FS</v>
          </cell>
          <cell r="G68" t="str">
            <v/>
          </cell>
          <cell r="H68" t="str">
            <v>Financial Audit</v>
          </cell>
          <cell r="I68" t="str">
            <v>Qualified</v>
          </cell>
          <cell r="J68">
            <v>3555827000</v>
          </cell>
          <cell r="K68">
            <v>470635000</v>
          </cell>
          <cell r="L68">
            <v>3085192000</v>
          </cell>
        </row>
        <row r="69">
          <cell r="A69">
            <v>443</v>
          </cell>
          <cell r="B69" t="str">
            <v>Community Safety, Security and Liaison</v>
          </cell>
          <cell r="C69" t="str">
            <v>Departments</v>
          </cell>
          <cell r="D69" t="str">
            <v>Provincial Department</v>
          </cell>
          <cell r="E69" t="str">
            <v>MP</v>
          </cell>
          <cell r="F69" t="str">
            <v>MP</v>
          </cell>
          <cell r="G69" t="str">
            <v/>
          </cell>
          <cell r="H69" t="str">
            <v>Financial Audit</v>
          </cell>
          <cell r="I69" t="str">
            <v>Qualified</v>
          </cell>
          <cell r="J69">
            <v>1778221000</v>
          </cell>
          <cell r="K69">
            <v>29726000</v>
          </cell>
          <cell r="L69">
            <v>1748495000</v>
          </cell>
        </row>
        <row r="70">
          <cell r="A70">
            <v>1405</v>
          </cell>
          <cell r="B70" t="str">
            <v>Community Schemes Ombuds Service</v>
          </cell>
          <cell r="C70" t="str">
            <v>Public entities</v>
          </cell>
          <cell r="D70" t="str">
            <v>Schedule 3A/Subsidiary</v>
          </cell>
          <cell r="E70" t="str">
            <v>Ntnl</v>
          </cell>
          <cell r="F70" t="str">
            <v>NatA</v>
          </cell>
          <cell r="G70" t="str">
            <v/>
          </cell>
          <cell r="H70" t="str">
            <v>Financial Audit</v>
          </cell>
          <cell r="I70" t="str">
            <v>Qualified</v>
          </cell>
          <cell r="J70">
            <v>657645366</v>
          </cell>
          <cell r="K70">
            <v>67846170</v>
          </cell>
          <cell r="L70">
            <v>589799196</v>
          </cell>
        </row>
        <row r="71">
          <cell r="A71">
            <v>34</v>
          </cell>
          <cell r="B71" t="str">
            <v>Companies and Intellectual Property Commission</v>
          </cell>
          <cell r="C71" t="str">
            <v>Public entities</v>
          </cell>
          <cell r="D71" t="str">
            <v>Schedule 3A/Subsidiary</v>
          </cell>
          <cell r="E71" t="str">
            <v>Ntnl</v>
          </cell>
          <cell r="F71" t="str">
            <v>NatA</v>
          </cell>
          <cell r="G71" t="str">
            <v/>
          </cell>
          <cell r="H71" t="str">
            <v>Financial Audit</v>
          </cell>
          <cell r="I71" t="str">
            <v>Financially unqualified with no findings on predetermined objectives or compliance with laws and regulations</v>
          </cell>
          <cell r="J71">
            <v>773665000</v>
          </cell>
          <cell r="K71">
            <v>99455000</v>
          </cell>
          <cell r="L71">
            <v>674210000</v>
          </cell>
        </row>
        <row r="72">
          <cell r="A72">
            <v>40</v>
          </cell>
          <cell r="B72" t="str">
            <v>Compensation Fund</v>
          </cell>
          <cell r="C72" t="str">
            <v>Public entities</v>
          </cell>
          <cell r="D72" t="str">
            <v>Schedule 3A/Subsidiary</v>
          </cell>
          <cell r="E72" t="str">
            <v>Ntnl</v>
          </cell>
          <cell r="F72" t="str">
            <v>NatF</v>
          </cell>
          <cell r="G72" t="str">
            <v/>
          </cell>
          <cell r="H72" t="str">
            <v>Financial Audit</v>
          </cell>
          <cell r="I72" t="str">
            <v>Disclaimer</v>
          </cell>
          <cell r="J72">
            <v>12424412000</v>
          </cell>
          <cell r="K72">
            <v>56115000</v>
          </cell>
          <cell r="L72">
            <v>12368297000</v>
          </cell>
        </row>
        <row r="73">
          <cell r="A73">
            <v>41</v>
          </cell>
          <cell r="B73" t="str">
            <v>Competition Commission</v>
          </cell>
          <cell r="C73" t="str">
            <v>Public entities</v>
          </cell>
          <cell r="D73" t="str">
            <v>Schedule 3A/Subsidiary</v>
          </cell>
          <cell r="E73" t="str">
            <v>Ntnl</v>
          </cell>
          <cell r="F73" t="str">
            <v>NatA</v>
          </cell>
          <cell r="G73" t="str">
            <v/>
          </cell>
          <cell r="H73" t="str">
            <v>Financial Audit</v>
          </cell>
          <cell r="I73" t="str">
            <v>Audit not finalised at legislated date</v>
          </cell>
          <cell r="J73">
            <v>545152000</v>
          </cell>
          <cell r="K73">
            <v>2645000</v>
          </cell>
          <cell r="L73">
            <v>542507000</v>
          </cell>
        </row>
        <row r="74">
          <cell r="A74">
            <v>42</v>
          </cell>
          <cell r="B74" t="str">
            <v>Competition Tribunal</v>
          </cell>
          <cell r="C74" t="str">
            <v>Public entities</v>
          </cell>
          <cell r="D74" t="str">
            <v>Schedule 3A/Subsidiary</v>
          </cell>
          <cell r="E74" t="str">
            <v>Ntnl</v>
          </cell>
          <cell r="F74" t="str">
            <v>NatA</v>
          </cell>
          <cell r="G74" t="str">
            <v/>
          </cell>
          <cell r="H74" t="str">
            <v>Financial Audit</v>
          </cell>
          <cell r="I74" t="str">
            <v>Financially unqualified with no findings on predetermined objectives or compliance with laws and regulations</v>
          </cell>
          <cell r="J74">
            <v>58800000</v>
          </cell>
          <cell r="K74">
            <v>881000</v>
          </cell>
          <cell r="L74">
            <v>57919000</v>
          </cell>
        </row>
        <row r="75">
          <cell r="A75">
            <v>43</v>
          </cell>
          <cell r="B75" t="str">
            <v>Constitution Hill Development Company</v>
          </cell>
          <cell r="C75" t="str">
            <v>Public entities</v>
          </cell>
          <cell r="D75" t="str">
            <v>Schedule 3C/Subsidiary</v>
          </cell>
          <cell r="E75" t="str">
            <v>GP</v>
          </cell>
          <cell r="F75" t="str">
            <v>GP</v>
          </cell>
          <cell r="G75" t="str">
            <v/>
          </cell>
          <cell r="H75" t="str">
            <v>Financial Audit</v>
          </cell>
          <cell r="I75" t="str">
            <v>Financially unqualified with no findings on predetermined objectives or compliance with laws and regulations</v>
          </cell>
          <cell r="J75">
            <v>67139000</v>
          </cell>
          <cell r="K75">
            <v>609000</v>
          </cell>
          <cell r="L75">
            <v>66530000</v>
          </cell>
        </row>
        <row r="76">
          <cell r="A76">
            <v>44</v>
          </cell>
          <cell r="B76" t="str">
            <v>Construction Industry Development Board</v>
          </cell>
          <cell r="C76" t="str">
            <v>Public entities</v>
          </cell>
          <cell r="D76" t="str">
            <v>Schedule 3A/Subsidiary</v>
          </cell>
          <cell r="E76" t="str">
            <v>Ntnl</v>
          </cell>
          <cell r="F76" t="str">
            <v>NatA</v>
          </cell>
          <cell r="G76" t="str">
            <v/>
          </cell>
          <cell r="H76" t="str">
            <v>Financial Audit</v>
          </cell>
          <cell r="I76" t="str">
            <v>Audit not finalised at legislated date</v>
          </cell>
          <cell r="J76">
            <v>252038000</v>
          </cell>
          <cell r="K76">
            <v>0</v>
          </cell>
          <cell r="L76">
            <v>252038000</v>
          </cell>
        </row>
        <row r="77">
          <cell r="A77">
            <v>45</v>
          </cell>
          <cell r="B77" t="str">
            <v>Construction Education and Training Authority</v>
          </cell>
          <cell r="C77" t="str">
            <v>Public entities</v>
          </cell>
          <cell r="D77" t="str">
            <v>Schedule 3A/Subsidiary</v>
          </cell>
          <cell r="E77" t="str">
            <v>Ntnl</v>
          </cell>
          <cell r="F77" t="str">
            <v>NatF</v>
          </cell>
          <cell r="G77" t="str">
            <v/>
          </cell>
          <cell r="H77" t="str">
            <v>Financial Audit</v>
          </cell>
          <cell r="I77" t="str">
            <v>Audit not finalised at legislated date</v>
          </cell>
          <cell r="J77">
            <v>1036856000</v>
          </cell>
          <cell r="K77">
            <v>2054000</v>
          </cell>
          <cell r="L77">
            <v>1034802000</v>
          </cell>
        </row>
        <row r="78">
          <cell r="A78">
            <v>1222</v>
          </cell>
          <cell r="B78" t="str">
            <v>Co-operative Banks Development Agency</v>
          </cell>
          <cell r="C78" t="str">
            <v>Public entities</v>
          </cell>
          <cell r="D78" t="str">
            <v>Schedule 3A/Subsidiary</v>
          </cell>
          <cell r="E78" t="str">
            <v>Ntnl</v>
          </cell>
          <cell r="F78" t="str">
            <v>NatB</v>
          </cell>
          <cell r="G78" t="str">
            <v/>
          </cell>
          <cell r="H78" t="str">
            <v>Financial Audit</v>
          </cell>
          <cell r="I78" t="str">
            <v>Financially unqualified with no findings on predetermined objectives or compliance with laws and regulations</v>
          </cell>
          <cell r="J78">
            <v>24567409</v>
          </cell>
          <cell r="K78">
            <v>0</v>
          </cell>
          <cell r="L78">
            <v>24567409</v>
          </cell>
        </row>
        <row r="79">
          <cell r="A79">
            <v>235</v>
          </cell>
          <cell r="B79" t="str">
            <v>Co-operative Governance and Traditional Affairs</v>
          </cell>
          <cell r="C79" t="str">
            <v>Departments</v>
          </cell>
          <cell r="D79" t="str">
            <v>Provincial Department</v>
          </cell>
          <cell r="E79" t="str">
            <v>KZN</v>
          </cell>
          <cell r="F79" t="str">
            <v>KZN</v>
          </cell>
          <cell r="G79" t="str">
            <v/>
          </cell>
          <cell r="H79" t="str">
            <v>Financial Audit</v>
          </cell>
          <cell r="I79" t="str">
            <v>Financially unqualified with no findings on predetermined objectives or compliance with laws and regulations</v>
          </cell>
          <cell r="J79">
            <v>2435509000</v>
          </cell>
          <cell r="K79">
            <v>50779000</v>
          </cell>
          <cell r="L79">
            <v>2384730000</v>
          </cell>
        </row>
        <row r="80">
          <cell r="A80">
            <v>1015</v>
          </cell>
          <cell r="B80" t="str">
            <v>Cooperative Governance and Traditional Affairs</v>
          </cell>
          <cell r="C80" t="str">
            <v>Departments</v>
          </cell>
          <cell r="D80" t="str">
            <v>Provincial Department</v>
          </cell>
          <cell r="E80" t="str">
            <v>FS</v>
          </cell>
          <cell r="F80" t="str">
            <v>FS</v>
          </cell>
          <cell r="G80" t="str">
            <v/>
          </cell>
          <cell r="H80" t="str">
            <v>Financial Audit</v>
          </cell>
          <cell r="I80" t="str">
            <v>Financially unqualified with findings</v>
          </cell>
          <cell r="J80">
            <v>387662000</v>
          </cell>
          <cell r="K80">
            <v>9680000</v>
          </cell>
          <cell r="L80">
            <v>377982000</v>
          </cell>
        </row>
        <row r="81">
          <cell r="A81">
            <v>1019</v>
          </cell>
          <cell r="B81" t="str">
            <v>Co-operative Governance and Traditional Affairs</v>
          </cell>
          <cell r="C81" t="str">
            <v>Departments</v>
          </cell>
          <cell r="D81" t="str">
            <v>Provincial Department</v>
          </cell>
          <cell r="E81" t="str">
            <v>MP</v>
          </cell>
          <cell r="F81" t="str">
            <v>MP</v>
          </cell>
          <cell r="G81" t="str">
            <v/>
          </cell>
          <cell r="H81" t="str">
            <v>Financial Audit</v>
          </cell>
          <cell r="I81" t="str">
            <v>Financially unqualified with no findings on predetermined objectives or compliance with laws and regulations</v>
          </cell>
          <cell r="J81">
            <v>866570000</v>
          </cell>
          <cell r="K81">
            <v>173757000</v>
          </cell>
          <cell r="L81">
            <v>692813000</v>
          </cell>
        </row>
        <row r="82">
          <cell r="A82">
            <v>1543</v>
          </cell>
          <cell r="B82" t="str">
            <v>Cooperative Governance and Traditional Affairs</v>
          </cell>
          <cell r="C82" t="str">
            <v>Departments</v>
          </cell>
          <cell r="D82" t="str">
            <v>Provincial Department</v>
          </cell>
          <cell r="E82" t="str">
            <v>NW</v>
          </cell>
          <cell r="F82" t="str">
            <v>NW</v>
          </cell>
          <cell r="G82" t="str">
            <v/>
          </cell>
          <cell r="H82" t="str">
            <v>Financial Audit</v>
          </cell>
          <cell r="I82" t="str">
            <v>Financially unqualified with findings</v>
          </cell>
          <cell r="J82">
            <v>674075000</v>
          </cell>
          <cell r="K82">
            <v>30235000</v>
          </cell>
          <cell r="L82">
            <v>643840000</v>
          </cell>
        </row>
        <row r="83">
          <cell r="A83">
            <v>233</v>
          </cell>
          <cell r="B83" t="str">
            <v>Cooperative Governance, Human Settlements and Traditional Affairs</v>
          </cell>
          <cell r="C83" t="str">
            <v>Departments</v>
          </cell>
          <cell r="D83" t="str">
            <v>Provincial Department</v>
          </cell>
          <cell r="E83" t="str">
            <v>LP</v>
          </cell>
          <cell r="F83" t="str">
            <v>LP</v>
          </cell>
          <cell r="G83" t="str">
            <v/>
          </cell>
          <cell r="H83" t="str">
            <v>Financial Audit</v>
          </cell>
          <cell r="I83" t="str">
            <v>Financially unqualified with findings</v>
          </cell>
          <cell r="J83">
            <v>3020715000</v>
          </cell>
          <cell r="K83">
            <v>184203000</v>
          </cell>
          <cell r="L83">
            <v>2836512000</v>
          </cell>
        </row>
        <row r="84">
          <cell r="A84">
            <v>1014</v>
          </cell>
          <cell r="B84" t="str">
            <v>Co-Operative Governance, Human Settlements and Traditional Affairs</v>
          </cell>
          <cell r="C84" t="str">
            <v>Departments</v>
          </cell>
          <cell r="D84" t="str">
            <v>Provincial Department</v>
          </cell>
          <cell r="E84" t="str">
            <v>NC</v>
          </cell>
          <cell r="F84" t="str">
            <v>NC</v>
          </cell>
          <cell r="G84" t="str">
            <v/>
          </cell>
          <cell r="H84" t="str">
            <v>Financial Audit</v>
          </cell>
          <cell r="I84" t="str">
            <v>Financially unqualified with findings</v>
          </cell>
          <cell r="J84">
            <v>858954000</v>
          </cell>
          <cell r="K84">
            <v>25240000</v>
          </cell>
          <cell r="L84">
            <v>833714000</v>
          </cell>
        </row>
        <row r="85">
          <cell r="A85">
            <v>1359</v>
          </cell>
          <cell r="B85" t="str">
            <v>Corridor Mining Resources</v>
          </cell>
          <cell r="C85" t="str">
            <v>Public entities</v>
          </cell>
          <cell r="D85" t="str">
            <v>Schedule 3D/Subsidiary</v>
          </cell>
          <cell r="E85" t="str">
            <v>LP</v>
          </cell>
          <cell r="F85" t="str">
            <v>LP</v>
          </cell>
          <cell r="G85" t="str">
            <v/>
          </cell>
          <cell r="H85" t="str">
            <v>Financial Audit</v>
          </cell>
          <cell r="I85" t="str">
            <v>Qualified</v>
          </cell>
          <cell r="J85">
            <v>34428988</v>
          </cell>
          <cell r="K85">
            <v>2120000</v>
          </cell>
          <cell r="L85">
            <v>32308988</v>
          </cell>
        </row>
        <row r="86">
          <cell r="A86">
            <v>48</v>
          </cell>
          <cell r="B86" t="str">
            <v>Cotec Development</v>
          </cell>
          <cell r="C86" t="str">
            <v>Public entities</v>
          </cell>
          <cell r="D86" t="str">
            <v>Schedule 2/Subsidiary</v>
          </cell>
          <cell r="E86" t="str">
            <v>Ntnl</v>
          </cell>
          <cell r="F86" t="str">
            <v>GP</v>
          </cell>
          <cell r="G86" t="str">
            <v/>
          </cell>
          <cell r="H86" t="str">
            <v>Financial Audit</v>
          </cell>
          <cell r="I86" t="str">
            <v>Financially unqualified with no findings on predetermined objectives or compliance with laws and regulations</v>
          </cell>
          <cell r="J86" t="str">
            <v/>
          </cell>
          <cell r="K86" t="str">
            <v/>
          </cell>
          <cell r="L86" t="str">
            <v/>
          </cell>
        </row>
        <row r="87">
          <cell r="A87">
            <v>49</v>
          </cell>
          <cell r="B87" t="str">
            <v>Cotec Partrade</v>
          </cell>
          <cell r="C87" t="str">
            <v>Public entities</v>
          </cell>
          <cell r="D87" t="str">
            <v>Schedule 2/Subsidiary</v>
          </cell>
          <cell r="E87" t="str">
            <v>Ntnl</v>
          </cell>
          <cell r="F87" t="str">
            <v>GP</v>
          </cell>
          <cell r="G87" t="str">
            <v/>
          </cell>
          <cell r="H87" t="str">
            <v>Financial Audit</v>
          </cell>
          <cell r="I87" t="str">
            <v>Financially unqualified with no findings on predetermined objectives or compliance with laws and regulations</v>
          </cell>
          <cell r="J87" t="str">
            <v/>
          </cell>
          <cell r="K87" t="str">
            <v/>
          </cell>
          <cell r="L87" t="str">
            <v/>
          </cell>
        </row>
        <row r="88">
          <cell r="A88">
            <v>51</v>
          </cell>
          <cell r="B88" t="str">
            <v>Council for Geoscience</v>
          </cell>
          <cell r="C88" t="str">
            <v>Public entities</v>
          </cell>
          <cell r="D88" t="str">
            <v>Schedule 3A/Subsidiary</v>
          </cell>
          <cell r="E88" t="str">
            <v>Ntnl</v>
          </cell>
          <cell r="F88" t="str">
            <v>NatE</v>
          </cell>
          <cell r="G88" t="str">
            <v/>
          </cell>
          <cell r="H88" t="str">
            <v>Financial Audit</v>
          </cell>
          <cell r="I88" t="str">
            <v>Financially unqualified with findings</v>
          </cell>
          <cell r="J88">
            <v>859141000</v>
          </cell>
          <cell r="K88">
            <v>24308500</v>
          </cell>
          <cell r="L88">
            <v>834832500</v>
          </cell>
        </row>
        <row r="89">
          <cell r="A89">
            <v>52</v>
          </cell>
          <cell r="B89" t="str">
            <v>Council for Medical Schemes</v>
          </cell>
          <cell r="C89" t="str">
            <v>Public entities</v>
          </cell>
          <cell r="D89" t="str">
            <v>Schedule 3A/Subsidiary</v>
          </cell>
          <cell r="E89" t="str">
            <v>Ntnl</v>
          </cell>
          <cell r="F89" t="str">
            <v>NatD</v>
          </cell>
          <cell r="G89" t="str">
            <v/>
          </cell>
          <cell r="H89" t="str">
            <v>Financial Audit</v>
          </cell>
          <cell r="I89" t="str">
            <v>Financially unqualified with findings</v>
          </cell>
          <cell r="J89">
            <v>235659999</v>
          </cell>
          <cell r="K89">
            <v>7559999</v>
          </cell>
          <cell r="L89">
            <v>228100000</v>
          </cell>
        </row>
        <row r="90">
          <cell r="A90">
            <v>53</v>
          </cell>
          <cell r="B90" t="str">
            <v>Council for Scientific and Industrial Research (CSIR)</v>
          </cell>
          <cell r="C90" t="str">
            <v>Public entities</v>
          </cell>
          <cell r="D90" t="str">
            <v>Schedule 3B/Subsidiary</v>
          </cell>
          <cell r="E90" t="str">
            <v>Ntnl</v>
          </cell>
          <cell r="F90" t="str">
            <v>NatC</v>
          </cell>
          <cell r="G90" t="str">
            <v/>
          </cell>
          <cell r="H90" t="str">
            <v>Financial Audit</v>
          </cell>
          <cell r="I90" t="str">
            <v>Financially unqualified with no findings on predetermined objectives or compliance with laws and regulations</v>
          </cell>
          <cell r="J90">
            <v>3298300000</v>
          </cell>
          <cell r="K90">
            <v>148400000</v>
          </cell>
          <cell r="L90">
            <v>3149900000</v>
          </cell>
        </row>
        <row r="91">
          <cell r="A91">
            <v>56</v>
          </cell>
          <cell r="B91" t="str">
            <v>Council on Higher Education</v>
          </cell>
          <cell r="C91" t="str">
            <v>Public entities</v>
          </cell>
          <cell r="D91" t="str">
            <v>Schedule 3A/Subsidiary</v>
          </cell>
          <cell r="E91" t="str">
            <v>Ntnl</v>
          </cell>
          <cell r="F91" t="str">
            <v>NatF</v>
          </cell>
          <cell r="G91" t="str">
            <v/>
          </cell>
          <cell r="H91" t="str">
            <v>Financial Audit</v>
          </cell>
          <cell r="I91" t="str">
            <v>Financially unqualified with no findings on predetermined objectives or compliance with laws and regulations</v>
          </cell>
          <cell r="J91">
            <v>101523457</v>
          </cell>
          <cell r="K91">
            <v>1300000</v>
          </cell>
          <cell r="L91">
            <v>100223457</v>
          </cell>
        </row>
        <row r="92">
          <cell r="A92">
            <v>58</v>
          </cell>
          <cell r="B92" t="str">
            <v>Cradle of Humankind World Heritage Site</v>
          </cell>
          <cell r="C92" t="str">
            <v>Public entities</v>
          </cell>
          <cell r="D92" t="str">
            <v>Trading Entity</v>
          </cell>
          <cell r="E92" t="str">
            <v>GP</v>
          </cell>
          <cell r="F92" t="str">
            <v>GP</v>
          </cell>
          <cell r="G92" t="str">
            <v/>
          </cell>
          <cell r="H92" t="str">
            <v>Financial Audit</v>
          </cell>
          <cell r="I92" t="str">
            <v>Financially unqualified with no findings on predetermined objectives or compliance with laws and regulations</v>
          </cell>
          <cell r="J92">
            <v>69299000</v>
          </cell>
          <cell r="K92">
            <v>0</v>
          </cell>
          <cell r="L92">
            <v>69299000</v>
          </cell>
        </row>
        <row r="93">
          <cell r="A93">
            <v>61</v>
          </cell>
          <cell r="B93" t="str">
            <v>Cross-Border Road Transport Agency</v>
          </cell>
          <cell r="C93" t="str">
            <v>Public entities</v>
          </cell>
          <cell r="D93" t="str">
            <v>Schedule 3A/Subsidiary</v>
          </cell>
          <cell r="E93" t="str">
            <v>Ntnl</v>
          </cell>
          <cell r="F93" t="str">
            <v>NatA</v>
          </cell>
          <cell r="G93" t="str">
            <v/>
          </cell>
          <cell r="H93" t="str">
            <v>Financial Audit</v>
          </cell>
          <cell r="I93" t="str">
            <v>Financially unqualified with no findings on predetermined objectives or compliance with laws and regulations</v>
          </cell>
          <cell r="J93">
            <v>333255621</v>
          </cell>
          <cell r="K93">
            <v>140163000</v>
          </cell>
          <cell r="L93">
            <v>193092621</v>
          </cell>
        </row>
        <row r="94">
          <cell r="A94">
            <v>1394</v>
          </cell>
          <cell r="B94" t="str">
            <v>CSIR C3</v>
          </cell>
          <cell r="C94" t="str">
            <v>Public entities</v>
          </cell>
          <cell r="D94" t="str">
            <v>Schedule 3B/Subsidiary</v>
          </cell>
          <cell r="E94" t="str">
            <v>Ntnl</v>
          </cell>
          <cell r="F94" t="str">
            <v>NatC</v>
          </cell>
          <cell r="G94" t="str">
            <v/>
          </cell>
          <cell r="H94" t="str">
            <v>Financial Audit</v>
          </cell>
          <cell r="I94" t="str">
            <v>Financially unqualified with no findings on predetermined objectives or compliance with laws and regulations</v>
          </cell>
          <cell r="J94">
            <v>39000</v>
          </cell>
          <cell r="K94">
            <v>0</v>
          </cell>
          <cell r="L94">
            <v>39000</v>
          </cell>
        </row>
        <row r="95">
          <cell r="A95">
            <v>62</v>
          </cell>
          <cell r="B95" t="str">
            <v>Cultural Affairs and Sport</v>
          </cell>
          <cell r="C95" t="str">
            <v>Departments</v>
          </cell>
          <cell r="D95" t="str">
            <v>Provincial Department</v>
          </cell>
          <cell r="E95" t="str">
            <v>WC</v>
          </cell>
          <cell r="F95" t="str">
            <v>WC</v>
          </cell>
          <cell r="G95" t="str">
            <v/>
          </cell>
          <cell r="H95" t="str">
            <v>Financial Audit</v>
          </cell>
          <cell r="I95" t="str">
            <v>Financially unqualified with no findings on predetermined objectives or compliance with laws and regulations</v>
          </cell>
          <cell r="J95">
            <v>888290000</v>
          </cell>
          <cell r="K95">
            <v>19060000</v>
          </cell>
          <cell r="L95">
            <v>869230000</v>
          </cell>
        </row>
        <row r="96">
          <cell r="A96">
            <v>506</v>
          </cell>
          <cell r="B96" t="str">
            <v>Culture, Arts, Tourism, Hospitality and Sports Education and Training Authority</v>
          </cell>
          <cell r="C96" t="str">
            <v>Public entities</v>
          </cell>
          <cell r="D96" t="str">
            <v>Schedule 3A/Subsidiary</v>
          </cell>
          <cell r="E96" t="str">
            <v>Ntnl</v>
          </cell>
          <cell r="F96" t="str">
            <v>NatF</v>
          </cell>
          <cell r="G96" t="str">
            <v/>
          </cell>
          <cell r="H96" t="str">
            <v>Financial Audit</v>
          </cell>
          <cell r="I96" t="str">
            <v>Financially unqualified with findings</v>
          </cell>
          <cell r="J96">
            <v>1168247000</v>
          </cell>
          <cell r="K96">
            <v>8789000</v>
          </cell>
          <cell r="L96">
            <v>1159458000</v>
          </cell>
        </row>
        <row r="97">
          <cell r="A97">
            <v>20</v>
          </cell>
          <cell r="B97" t="str">
            <v>Culture, Sport and Recreation</v>
          </cell>
          <cell r="C97" t="str">
            <v>Departments</v>
          </cell>
          <cell r="D97" t="str">
            <v>Provincial Department</v>
          </cell>
          <cell r="E97" t="str">
            <v>MP</v>
          </cell>
          <cell r="F97" t="str">
            <v>MP</v>
          </cell>
          <cell r="G97" t="str">
            <v/>
          </cell>
          <cell r="H97" t="str">
            <v>Financial Audit</v>
          </cell>
          <cell r="I97" t="str">
            <v>Financially unqualified with findings</v>
          </cell>
          <cell r="J97">
            <v>609249000</v>
          </cell>
          <cell r="K97">
            <v>118058000</v>
          </cell>
          <cell r="L97">
            <v>491191000</v>
          </cell>
        </row>
        <row r="98">
          <cell r="A98">
            <v>63</v>
          </cell>
          <cell r="B98" t="str">
            <v>Cyclofil</v>
          </cell>
          <cell r="C98" t="str">
            <v>Public entities</v>
          </cell>
          <cell r="D98" t="str">
            <v>Schedule 2/Subsidiary</v>
          </cell>
          <cell r="E98" t="str">
            <v>Ntnl</v>
          </cell>
          <cell r="F98" t="str">
            <v>NW</v>
          </cell>
          <cell r="G98" t="str">
            <v/>
          </cell>
          <cell r="H98" t="str">
            <v>Financial Audit</v>
          </cell>
          <cell r="I98" t="str">
            <v>Financially unqualified with no findings on predetermined objectives or compliance with laws and regulations</v>
          </cell>
          <cell r="J98" t="str">
            <v/>
          </cell>
          <cell r="K98" t="str">
            <v/>
          </cell>
          <cell r="L98" t="str">
            <v/>
          </cell>
        </row>
        <row r="99">
          <cell r="A99">
            <v>1129</v>
          </cell>
          <cell r="B99" t="str">
            <v>Denel Aerostructures</v>
          </cell>
          <cell r="C99" t="str">
            <v>Public entities</v>
          </cell>
          <cell r="D99" t="str">
            <v>Schedule 2/Subsidiary</v>
          </cell>
          <cell r="E99" t="str">
            <v>Ntnl</v>
          </cell>
          <cell r="F99" t="str">
            <v>NatE</v>
          </cell>
          <cell r="G99" t="str">
            <v/>
          </cell>
          <cell r="H99" t="str">
            <v>Financial Audit</v>
          </cell>
          <cell r="I99" t="str">
            <v>Audit not finalised at legislated date</v>
          </cell>
          <cell r="J99" t="str">
            <v/>
          </cell>
          <cell r="K99" t="str">
            <v/>
          </cell>
          <cell r="L99" t="str">
            <v/>
          </cell>
        </row>
        <row r="100">
          <cell r="A100">
            <v>1118</v>
          </cell>
          <cell r="B100" t="str">
            <v>Denel</v>
          </cell>
          <cell r="C100" t="str">
            <v>Public entities</v>
          </cell>
          <cell r="D100" t="str">
            <v>Schedule 2/Subsidiary</v>
          </cell>
          <cell r="E100" t="str">
            <v>Ntnl</v>
          </cell>
          <cell r="F100" t="str">
            <v>NatE</v>
          </cell>
          <cell r="G100" t="str">
            <v/>
          </cell>
          <cell r="H100" t="str">
            <v>Financial Audit</v>
          </cell>
          <cell r="I100" t="str">
            <v>Audit not finalised at legislated date</v>
          </cell>
          <cell r="J100">
            <v>1020000000</v>
          </cell>
          <cell r="K100">
            <v>59000000</v>
          </cell>
          <cell r="L100">
            <v>961000000</v>
          </cell>
        </row>
        <row r="101">
          <cell r="A101">
            <v>1502</v>
          </cell>
          <cell r="B101" t="str">
            <v>Denel Vehicles Systems</v>
          </cell>
          <cell r="C101" t="str">
            <v>Public entities</v>
          </cell>
          <cell r="D101" t="str">
            <v>Schedule 2/Subsidiary</v>
          </cell>
          <cell r="E101" t="str">
            <v>Ntnl</v>
          </cell>
          <cell r="F101" t="str">
            <v>NatE</v>
          </cell>
          <cell r="G101" t="str">
            <v/>
          </cell>
          <cell r="H101" t="str">
            <v>Financial Audit</v>
          </cell>
          <cell r="I101" t="str">
            <v>Audit not finalised at legislated date</v>
          </cell>
          <cell r="J101">
            <v>13439000</v>
          </cell>
          <cell r="K101">
            <v>0</v>
          </cell>
          <cell r="L101">
            <v>13439000</v>
          </cell>
        </row>
        <row r="102">
          <cell r="A102">
            <v>1130</v>
          </cell>
          <cell r="B102" t="str">
            <v>Densecure</v>
          </cell>
          <cell r="C102" t="str">
            <v>Public entities</v>
          </cell>
          <cell r="D102" t="str">
            <v>Schedule 2/Subsidiary</v>
          </cell>
          <cell r="E102" t="str">
            <v>Ntnl</v>
          </cell>
          <cell r="F102" t="str">
            <v>NatE</v>
          </cell>
          <cell r="G102" t="str">
            <v/>
          </cell>
          <cell r="H102" t="str">
            <v>Financial Audit</v>
          </cell>
          <cell r="I102" t="str">
            <v>Audit not finalised at legislated date</v>
          </cell>
          <cell r="J102" t="str">
            <v/>
          </cell>
          <cell r="K102" t="str">
            <v/>
          </cell>
          <cell r="L102" t="str">
            <v/>
          </cell>
        </row>
        <row r="103">
          <cell r="A103">
            <v>1558</v>
          </cell>
          <cell r="B103" t="str">
            <v>Department of Agriculture, Environmental Affairs, Rural Development  and Land Reform - NC</v>
          </cell>
          <cell r="C103" t="str">
            <v>Departments</v>
          </cell>
          <cell r="D103" t="str">
            <v>Provincial Department</v>
          </cell>
          <cell r="E103" t="str">
            <v>NC</v>
          </cell>
          <cell r="F103" t="str">
            <v>NC</v>
          </cell>
          <cell r="G103" t="str">
            <v/>
          </cell>
          <cell r="H103" t="str">
            <v>Financial Audit</v>
          </cell>
          <cell r="I103" t="str">
            <v>Qualified</v>
          </cell>
          <cell r="J103">
            <v>714580000</v>
          </cell>
          <cell r="K103">
            <v>105866000</v>
          </cell>
          <cell r="L103">
            <v>608714000</v>
          </cell>
        </row>
        <row r="104">
          <cell r="A104">
            <v>1555</v>
          </cell>
          <cell r="B104" t="str">
            <v>Department of Agriculture, Land Reform and Rural Development</v>
          </cell>
          <cell r="C104" t="str">
            <v>Departments</v>
          </cell>
          <cell r="D104" t="str">
            <v>National Department</v>
          </cell>
          <cell r="E104" t="str">
            <v>Ntnl</v>
          </cell>
          <cell r="F104" t="str">
            <v>NatF</v>
          </cell>
          <cell r="G104" t="str">
            <v/>
          </cell>
          <cell r="H104" t="str">
            <v>Financial Audit</v>
          </cell>
          <cell r="I104" t="str">
            <v>Financially unqualified with findings</v>
          </cell>
          <cell r="J104">
            <v>16757697000</v>
          </cell>
          <cell r="K104">
            <v>1018157000</v>
          </cell>
          <cell r="L104">
            <v>15739540000</v>
          </cell>
        </row>
        <row r="105">
          <cell r="A105">
            <v>12</v>
          </cell>
          <cell r="B105" t="str">
            <v>Agriculture, Rural Development, Land and Environmental Affairs</v>
          </cell>
          <cell r="C105" t="str">
            <v>Departments</v>
          </cell>
          <cell r="D105" t="str">
            <v>Provincial Department</v>
          </cell>
          <cell r="E105" t="str">
            <v>MP</v>
          </cell>
          <cell r="F105" t="str">
            <v>MP</v>
          </cell>
          <cell r="G105" t="str">
            <v/>
          </cell>
          <cell r="H105" t="str">
            <v>Financial Audit</v>
          </cell>
          <cell r="I105" t="str">
            <v>Financially unqualified with findings</v>
          </cell>
          <cell r="J105">
            <v>1669777000</v>
          </cell>
          <cell r="K105">
            <v>424420000</v>
          </cell>
          <cell r="L105">
            <v>1245357000</v>
          </cell>
        </row>
        <row r="106">
          <cell r="A106">
            <v>1206</v>
          </cell>
          <cell r="B106" t="str">
            <v>Department of Basic Education</v>
          </cell>
          <cell r="C106" t="str">
            <v>Departments</v>
          </cell>
          <cell r="D106" t="str">
            <v>National Department</v>
          </cell>
          <cell r="E106" t="str">
            <v>Ntnl</v>
          </cell>
          <cell r="F106" t="str">
            <v>NatF</v>
          </cell>
          <cell r="G106" t="str">
            <v/>
          </cell>
          <cell r="H106" t="str">
            <v>Financial Audit</v>
          </cell>
          <cell r="I106" t="str">
            <v>Financially unqualified with findings</v>
          </cell>
          <cell r="J106">
            <v>30028595000</v>
          </cell>
          <cell r="K106">
            <v>1744425000</v>
          </cell>
          <cell r="L106">
            <v>28284170000</v>
          </cell>
        </row>
        <row r="107">
          <cell r="A107">
            <v>1551</v>
          </cell>
          <cell r="B107" t="str">
            <v>Department of Communications and Digital Technologies</v>
          </cell>
          <cell r="C107" t="str">
            <v>Departments</v>
          </cell>
          <cell r="D107" t="str">
            <v>National Department</v>
          </cell>
          <cell r="E107" t="str">
            <v>Ntnl</v>
          </cell>
          <cell r="F107" t="str">
            <v>NatD</v>
          </cell>
          <cell r="G107" t="str">
            <v/>
          </cell>
          <cell r="H107" t="str">
            <v>Financial Audit</v>
          </cell>
          <cell r="I107" t="str">
            <v>Financially unqualified with no findings on predetermined objectives or compliance with laws and regulations</v>
          </cell>
          <cell r="J107">
            <v>3279655000</v>
          </cell>
          <cell r="K107">
            <v>5611000</v>
          </cell>
          <cell r="L107">
            <v>3274044000</v>
          </cell>
        </row>
        <row r="108">
          <cell r="A108">
            <v>1008</v>
          </cell>
          <cell r="B108" t="str">
            <v>Department of Cooperative Governance</v>
          </cell>
          <cell r="C108" t="str">
            <v>Departments</v>
          </cell>
          <cell r="D108" t="str">
            <v>National Department</v>
          </cell>
          <cell r="E108" t="str">
            <v>Ntnl</v>
          </cell>
          <cell r="F108" t="str">
            <v>NatB</v>
          </cell>
          <cell r="G108" t="str">
            <v/>
          </cell>
          <cell r="H108" t="str">
            <v>Financial Audit</v>
          </cell>
          <cell r="I108" t="str">
            <v>Financially unqualified with findings</v>
          </cell>
          <cell r="J108">
            <v>4339477000</v>
          </cell>
          <cell r="K108">
            <v>53732000</v>
          </cell>
          <cell r="L108">
            <v>4285745000</v>
          </cell>
        </row>
        <row r="109">
          <cell r="A109">
            <v>230</v>
          </cell>
          <cell r="B109" t="str">
            <v>CoOperative Governance and Traditional Affairs</v>
          </cell>
          <cell r="C109" t="str">
            <v>Departments</v>
          </cell>
          <cell r="D109" t="str">
            <v>Provincial Department</v>
          </cell>
          <cell r="E109" t="str">
            <v>EC</v>
          </cell>
          <cell r="F109" t="str">
            <v>EC</v>
          </cell>
          <cell r="G109" t="str">
            <v/>
          </cell>
          <cell r="H109" t="str">
            <v>Financial Audit</v>
          </cell>
          <cell r="I109" t="str">
            <v>Financially unqualified with no findings on predetermined objectives or compliance with laws and regulations</v>
          </cell>
          <cell r="J109">
            <v>1072962000</v>
          </cell>
          <cell r="K109">
            <v>26049000</v>
          </cell>
          <cell r="L109">
            <v>1046913000</v>
          </cell>
        </row>
        <row r="110">
          <cell r="A110">
            <v>68</v>
          </cell>
          <cell r="B110" t="str">
            <v>Department of Correctional Services</v>
          </cell>
          <cell r="C110" t="str">
            <v>Departments</v>
          </cell>
          <cell r="D110" t="str">
            <v>National Department</v>
          </cell>
          <cell r="E110" t="str">
            <v>Ntnl</v>
          </cell>
          <cell r="F110" t="str">
            <v>NatC</v>
          </cell>
          <cell r="G110" t="str">
            <v/>
          </cell>
          <cell r="H110" t="str">
            <v>Financial Audit</v>
          </cell>
          <cell r="I110" t="str">
            <v>Audit not finalised at legislated date</v>
          </cell>
          <cell r="J110">
            <v>26570966000</v>
          </cell>
          <cell r="K110">
            <v>598979000</v>
          </cell>
          <cell r="L110">
            <v>25971987000</v>
          </cell>
        </row>
        <row r="111">
          <cell r="A111">
            <v>69</v>
          </cell>
          <cell r="B111" t="str">
            <v>Department of Defence</v>
          </cell>
          <cell r="C111" t="str">
            <v>Departments</v>
          </cell>
          <cell r="D111" t="str">
            <v>National Department</v>
          </cell>
          <cell r="E111" t="str">
            <v>Ntnl</v>
          </cell>
          <cell r="F111" t="str">
            <v>NatC</v>
          </cell>
          <cell r="G111" t="str">
            <v/>
          </cell>
          <cell r="H111" t="str">
            <v>Financial Audit</v>
          </cell>
          <cell r="I111" t="str">
            <v>Qualified</v>
          </cell>
          <cell r="J111">
            <v>45563478000</v>
          </cell>
          <cell r="K111">
            <v>850519000</v>
          </cell>
          <cell r="L111">
            <v>44712959000</v>
          </cell>
        </row>
        <row r="112">
          <cell r="A112">
            <v>104</v>
          </cell>
          <cell r="B112" t="str">
            <v>Economic Development, Environmental Affairs and Tourism</v>
          </cell>
          <cell r="C112" t="str">
            <v>Departments</v>
          </cell>
          <cell r="D112" t="str">
            <v>Provincial Department</v>
          </cell>
          <cell r="E112" t="str">
            <v>EC</v>
          </cell>
          <cell r="F112" t="str">
            <v>EC</v>
          </cell>
          <cell r="G112" t="str">
            <v/>
          </cell>
          <cell r="H112" t="str">
            <v>Financial Audit</v>
          </cell>
          <cell r="I112" t="str">
            <v>Financially unqualified with no findings on predetermined objectives or compliance with laws and regulations</v>
          </cell>
          <cell r="J112">
            <v>1957129000</v>
          </cell>
          <cell r="K112">
            <v>18667000</v>
          </cell>
          <cell r="L112">
            <v>1938462000</v>
          </cell>
        </row>
        <row r="113">
          <cell r="A113">
            <v>1225</v>
          </cell>
          <cell r="B113" t="str">
            <v>Department of Forestry, Fisheries and the Environment</v>
          </cell>
          <cell r="C113" t="str">
            <v>Departments</v>
          </cell>
          <cell r="D113" t="str">
            <v>National Department</v>
          </cell>
          <cell r="E113" t="str">
            <v>Ntnl</v>
          </cell>
          <cell r="F113" t="str">
            <v>NatD</v>
          </cell>
          <cell r="G113" t="str">
            <v/>
          </cell>
          <cell r="H113" t="str">
            <v>Financial Audit</v>
          </cell>
          <cell r="I113" t="str">
            <v>Financially unqualified with findings</v>
          </cell>
          <cell r="J113">
            <v>6098934000</v>
          </cell>
          <cell r="K113">
            <v>171019000</v>
          </cell>
          <cell r="L113">
            <v>5927915000</v>
          </cell>
        </row>
        <row r="114">
          <cell r="A114">
            <v>73</v>
          </cell>
          <cell r="B114" t="str">
            <v>Department of Health</v>
          </cell>
          <cell r="C114" t="str">
            <v>Departments</v>
          </cell>
          <cell r="D114" t="str">
            <v>National Department</v>
          </cell>
          <cell r="E114" t="str">
            <v>Ntnl</v>
          </cell>
          <cell r="F114" t="str">
            <v>NatD</v>
          </cell>
          <cell r="G114" t="str">
            <v/>
          </cell>
          <cell r="H114" t="str">
            <v>Financial Audit</v>
          </cell>
          <cell r="I114" t="str">
            <v>Financially unqualified with findings</v>
          </cell>
          <cell r="J114">
            <v>3800794000</v>
          </cell>
          <cell r="K114">
            <v>1305911000</v>
          </cell>
          <cell r="L114">
            <v>2494883000</v>
          </cell>
        </row>
        <row r="115">
          <cell r="A115">
            <v>175</v>
          </cell>
          <cell r="B115" t="str">
            <v>Health</v>
          </cell>
          <cell r="C115" t="str">
            <v>Departments</v>
          </cell>
          <cell r="D115" t="str">
            <v>Provincial Department</v>
          </cell>
          <cell r="E115" t="str">
            <v>EC</v>
          </cell>
          <cell r="F115" t="str">
            <v>EC</v>
          </cell>
          <cell r="G115" t="str">
            <v/>
          </cell>
          <cell r="H115" t="str">
            <v>Financial Audit</v>
          </cell>
          <cell r="I115" t="str">
            <v>Qualified</v>
          </cell>
          <cell r="J115">
            <v>29117112000</v>
          </cell>
          <cell r="K115">
            <v>1384004000</v>
          </cell>
          <cell r="L115">
            <v>27733108000</v>
          </cell>
        </row>
        <row r="116">
          <cell r="A116">
            <v>1207</v>
          </cell>
          <cell r="B116" t="str">
            <v>Department on Higher Education and Training</v>
          </cell>
          <cell r="C116" t="str">
            <v>Departments</v>
          </cell>
          <cell r="D116" t="str">
            <v>National Department</v>
          </cell>
          <cell r="E116" t="str">
            <v>Ntnl</v>
          </cell>
          <cell r="F116" t="str">
            <v>NatF</v>
          </cell>
          <cell r="G116" t="str">
            <v/>
          </cell>
          <cell r="H116" t="str">
            <v>Financial Audit</v>
          </cell>
          <cell r="I116" t="str">
            <v>Financially unqualified with findings</v>
          </cell>
          <cell r="J116">
            <v>130254803000</v>
          </cell>
          <cell r="K116">
            <v>73324000</v>
          </cell>
          <cell r="L116">
            <v>130181479000</v>
          </cell>
        </row>
        <row r="117">
          <cell r="A117">
            <v>74</v>
          </cell>
          <cell r="B117" t="str">
            <v>Department of Home Affairs</v>
          </cell>
          <cell r="C117" t="str">
            <v>Departments</v>
          </cell>
          <cell r="D117" t="str">
            <v>National Department</v>
          </cell>
          <cell r="E117" t="str">
            <v>Ntnl</v>
          </cell>
          <cell r="F117" t="str">
            <v>NatE</v>
          </cell>
          <cell r="G117" t="str">
            <v/>
          </cell>
          <cell r="H117" t="str">
            <v>Financial Audit</v>
          </cell>
          <cell r="I117" t="str">
            <v>Audit not finalised at legislated date</v>
          </cell>
          <cell r="J117">
            <v>12379954000</v>
          </cell>
          <cell r="K117">
            <v>5113023000</v>
          </cell>
          <cell r="L117">
            <v>7266931000</v>
          </cell>
        </row>
        <row r="118">
          <cell r="A118">
            <v>1007</v>
          </cell>
          <cell r="B118" t="str">
            <v>Department of Human Settlements</v>
          </cell>
          <cell r="C118" t="str">
            <v>Departments</v>
          </cell>
          <cell r="D118" t="str">
            <v>National Department</v>
          </cell>
          <cell r="E118" t="str">
            <v>Ntnl</v>
          </cell>
          <cell r="F118" t="str">
            <v>NatA</v>
          </cell>
          <cell r="G118" t="str">
            <v/>
          </cell>
          <cell r="H118" t="str">
            <v>Financial Audit</v>
          </cell>
          <cell r="I118" t="str">
            <v>Financially unqualified with findings</v>
          </cell>
          <cell r="J118">
            <v>1392836000</v>
          </cell>
          <cell r="K118">
            <v>476419000</v>
          </cell>
          <cell r="L118">
            <v>916417000</v>
          </cell>
        </row>
        <row r="119">
          <cell r="A119">
            <v>187</v>
          </cell>
          <cell r="B119" t="str">
            <v>Human Settlements</v>
          </cell>
          <cell r="C119" t="str">
            <v>Departments</v>
          </cell>
          <cell r="D119" t="str">
            <v>Provincial Department</v>
          </cell>
          <cell r="E119" t="str">
            <v>EC</v>
          </cell>
          <cell r="F119" t="str">
            <v>EC</v>
          </cell>
          <cell r="G119" t="str">
            <v/>
          </cell>
          <cell r="H119" t="str">
            <v>Financial Audit</v>
          </cell>
          <cell r="I119" t="str">
            <v>Financially unqualified with findings</v>
          </cell>
          <cell r="J119">
            <v>2370186000</v>
          </cell>
          <cell r="K119">
            <v>1933066000</v>
          </cell>
          <cell r="L119">
            <v>437120000</v>
          </cell>
        </row>
        <row r="120">
          <cell r="A120">
            <v>1017</v>
          </cell>
          <cell r="B120" t="str">
            <v>Department of International Relations and Co-operation</v>
          </cell>
          <cell r="C120" t="str">
            <v>Departments</v>
          </cell>
          <cell r="D120" t="str">
            <v>National Department</v>
          </cell>
          <cell r="E120" t="str">
            <v>Ntnl</v>
          </cell>
          <cell r="F120" t="str">
            <v>NatB</v>
          </cell>
          <cell r="G120" t="str">
            <v/>
          </cell>
          <cell r="H120" t="str">
            <v>Financial Audit</v>
          </cell>
          <cell r="I120" t="str">
            <v>Financially unqualified with findings</v>
          </cell>
          <cell r="J120">
            <v>6910636000</v>
          </cell>
          <cell r="K120">
            <v>227202000</v>
          </cell>
          <cell r="L120">
            <v>6683434000</v>
          </cell>
        </row>
        <row r="121">
          <cell r="A121">
            <v>76</v>
          </cell>
          <cell r="B121" t="str">
            <v>Department of Justice and Constitutional Development</v>
          </cell>
          <cell r="C121" t="str">
            <v>Departments</v>
          </cell>
          <cell r="D121" t="str">
            <v>National Department</v>
          </cell>
          <cell r="E121" t="str">
            <v>Ntnl</v>
          </cell>
          <cell r="F121" t="str">
            <v>NatA</v>
          </cell>
          <cell r="G121" t="str">
            <v/>
          </cell>
          <cell r="H121" t="str">
            <v>Financial Audit</v>
          </cell>
          <cell r="I121" t="str">
            <v>Audit not finalised at legislated date</v>
          </cell>
          <cell r="J121">
            <v>22957049000</v>
          </cell>
          <cell r="K121">
            <v>864650000</v>
          </cell>
          <cell r="L121">
            <v>22092399000</v>
          </cell>
        </row>
        <row r="122">
          <cell r="A122">
            <v>77</v>
          </cell>
          <cell r="B122" t="str">
            <v>Department of Employment and Labour</v>
          </cell>
          <cell r="C122" t="str">
            <v>Departments</v>
          </cell>
          <cell r="D122" t="str">
            <v>National Department</v>
          </cell>
          <cell r="E122" t="str">
            <v>Ntnl</v>
          </cell>
          <cell r="F122" t="str">
            <v>NatF</v>
          </cell>
          <cell r="G122" t="str">
            <v/>
          </cell>
          <cell r="H122" t="str">
            <v>Financial Audit</v>
          </cell>
          <cell r="I122" t="str">
            <v>Financially unqualified with findings</v>
          </cell>
          <cell r="J122">
            <v>4016714000</v>
          </cell>
          <cell r="K122">
            <v>117046000</v>
          </cell>
          <cell r="L122">
            <v>3899668000</v>
          </cell>
        </row>
        <row r="123">
          <cell r="A123">
            <v>1372</v>
          </cell>
          <cell r="B123" t="str">
            <v>Department of Military Veterans</v>
          </cell>
          <cell r="C123" t="str">
            <v>Departments</v>
          </cell>
          <cell r="D123" t="str">
            <v>National Department</v>
          </cell>
          <cell r="E123" t="str">
            <v>Ntnl</v>
          </cell>
          <cell r="F123" t="str">
            <v>NatC</v>
          </cell>
          <cell r="G123" t="str">
            <v/>
          </cell>
          <cell r="H123" t="str">
            <v>Financial Audit</v>
          </cell>
          <cell r="I123" t="str">
            <v>Qualified</v>
          </cell>
          <cell r="J123">
            <v>846285000</v>
          </cell>
          <cell r="K123">
            <v>22830000</v>
          </cell>
          <cell r="L123">
            <v>823455000</v>
          </cell>
        </row>
        <row r="124">
          <cell r="A124">
            <v>1550</v>
          </cell>
          <cell r="B124" t="str">
            <v>Department of Mineral Resources and Energy</v>
          </cell>
          <cell r="C124" t="str">
            <v>Departments</v>
          </cell>
          <cell r="D124" t="str">
            <v>National Department</v>
          </cell>
          <cell r="E124" t="str">
            <v>Ntnl</v>
          </cell>
          <cell r="F124" t="str">
            <v>NatE</v>
          </cell>
          <cell r="G124" t="str">
            <v/>
          </cell>
          <cell r="H124" t="str">
            <v>Financial Audit</v>
          </cell>
          <cell r="I124" t="str">
            <v>Financially unqualified with findings</v>
          </cell>
          <cell r="J124">
            <v>2197336000</v>
          </cell>
          <cell r="K124">
            <v>14463000</v>
          </cell>
          <cell r="L124">
            <v>2182873000</v>
          </cell>
        </row>
        <row r="125">
          <cell r="A125">
            <v>1239</v>
          </cell>
          <cell r="B125" t="str">
            <v>Department of Planning, Monitoring and Evaluation</v>
          </cell>
          <cell r="C125" t="str">
            <v>Departments</v>
          </cell>
          <cell r="D125" t="str">
            <v>National Department</v>
          </cell>
          <cell r="E125" t="str">
            <v>Ntnl</v>
          </cell>
          <cell r="F125" t="str">
            <v>NatB</v>
          </cell>
          <cell r="G125" t="str">
            <v/>
          </cell>
          <cell r="H125" t="str">
            <v>Financial Audit</v>
          </cell>
          <cell r="I125" t="str">
            <v>Financially unqualified with findings</v>
          </cell>
          <cell r="J125">
            <v>465483000</v>
          </cell>
          <cell r="K125">
            <v>11660000</v>
          </cell>
          <cell r="L125">
            <v>453823000</v>
          </cell>
        </row>
        <row r="126">
          <cell r="A126">
            <v>84</v>
          </cell>
          <cell r="B126" t="str">
            <v>Department of Police</v>
          </cell>
          <cell r="C126" t="str">
            <v>Departments</v>
          </cell>
          <cell r="D126" t="str">
            <v>National Department</v>
          </cell>
          <cell r="E126" t="str">
            <v>Ntnl</v>
          </cell>
          <cell r="F126" t="str">
            <v>NatD</v>
          </cell>
          <cell r="G126" t="str">
            <v/>
          </cell>
          <cell r="H126" t="str">
            <v>Financial Audit</v>
          </cell>
          <cell r="I126" t="str">
            <v>Financially unqualified with findings</v>
          </cell>
          <cell r="J126">
            <v>105475635000</v>
          </cell>
          <cell r="K126">
            <v>2918376000</v>
          </cell>
          <cell r="L126">
            <v>102557259000</v>
          </cell>
        </row>
        <row r="127">
          <cell r="A127">
            <v>81</v>
          </cell>
          <cell r="B127" t="str">
            <v>Department of Public Enterprises</v>
          </cell>
          <cell r="C127" t="str">
            <v>Departments</v>
          </cell>
          <cell r="D127" t="str">
            <v>National Department</v>
          </cell>
          <cell r="E127" t="str">
            <v>Ntnl</v>
          </cell>
          <cell r="F127" t="str">
            <v>NatE</v>
          </cell>
          <cell r="G127" t="str">
            <v/>
          </cell>
          <cell r="H127" t="str">
            <v>Financial Audit</v>
          </cell>
          <cell r="I127" t="str">
            <v>Financially unqualified with findings</v>
          </cell>
          <cell r="J127">
            <v>273623000</v>
          </cell>
          <cell r="K127">
            <v>3780000</v>
          </cell>
          <cell r="L127">
            <v>269843000</v>
          </cell>
        </row>
        <row r="128">
          <cell r="A128">
            <v>82</v>
          </cell>
          <cell r="B128" t="str">
            <v>Department of Public Service and Administration</v>
          </cell>
          <cell r="C128" t="str">
            <v>Departments</v>
          </cell>
          <cell r="D128" t="str">
            <v>National Department</v>
          </cell>
          <cell r="E128" t="str">
            <v>Ntnl</v>
          </cell>
          <cell r="F128" t="str">
            <v>NatE</v>
          </cell>
          <cell r="G128" t="str">
            <v/>
          </cell>
          <cell r="H128" t="str">
            <v>Financial Audit</v>
          </cell>
          <cell r="I128" t="str">
            <v>Financially unqualified with no findings on predetermined objectives or compliance with laws and regulations</v>
          </cell>
          <cell r="J128">
            <v>541627000</v>
          </cell>
          <cell r="K128">
            <v>8250000</v>
          </cell>
          <cell r="L128">
            <v>533377000</v>
          </cell>
        </row>
        <row r="129">
          <cell r="A129">
            <v>83</v>
          </cell>
          <cell r="B129" t="str">
            <v>Department of Public Works and Infrastructure</v>
          </cell>
          <cell r="C129" t="str">
            <v>Departments</v>
          </cell>
          <cell r="D129" t="str">
            <v>National Department</v>
          </cell>
          <cell r="E129" t="str">
            <v>Ntnl</v>
          </cell>
          <cell r="F129" t="str">
            <v>NatA</v>
          </cell>
          <cell r="G129" t="str">
            <v/>
          </cell>
          <cell r="H129" t="str">
            <v>Financial Audit</v>
          </cell>
          <cell r="I129" t="str">
            <v>Financially unqualified with findings</v>
          </cell>
          <cell r="J129">
            <v>2404858000</v>
          </cell>
          <cell r="K129">
            <v>18007000</v>
          </cell>
          <cell r="L129">
            <v>2386851000</v>
          </cell>
        </row>
        <row r="130">
          <cell r="A130">
            <v>6</v>
          </cell>
          <cell r="B130" t="str">
            <v>Rural Development and Agrarian Reform</v>
          </cell>
          <cell r="C130" t="str">
            <v>Departments</v>
          </cell>
          <cell r="D130" t="str">
            <v>Provincial Department</v>
          </cell>
          <cell r="E130" t="str">
            <v>EC</v>
          </cell>
          <cell r="F130" t="str">
            <v>EC</v>
          </cell>
          <cell r="G130" t="str">
            <v/>
          </cell>
          <cell r="H130" t="str">
            <v>Financial Audit</v>
          </cell>
          <cell r="I130" t="str">
            <v>Financially unqualified with no findings on predetermined objectives or compliance with laws and regulations</v>
          </cell>
          <cell r="J130">
            <v>2336241000</v>
          </cell>
          <cell r="K130">
            <v>173997000</v>
          </cell>
          <cell r="L130">
            <v>2162244000</v>
          </cell>
        </row>
        <row r="131">
          <cell r="A131">
            <v>444</v>
          </cell>
          <cell r="B131" t="str">
            <v>Safety and Liaison</v>
          </cell>
          <cell r="C131" t="str">
            <v>Departments</v>
          </cell>
          <cell r="D131" t="str">
            <v>Provincial Department</v>
          </cell>
          <cell r="E131" t="str">
            <v>EC</v>
          </cell>
          <cell r="F131" t="str">
            <v>EC</v>
          </cell>
          <cell r="G131" t="str">
            <v/>
          </cell>
          <cell r="H131" t="str">
            <v>Financial Audit</v>
          </cell>
          <cell r="I131" t="str">
            <v>Financially unqualified with no findings on predetermined objectives or compliance with laws and regulations</v>
          </cell>
          <cell r="J131">
            <v>124333000</v>
          </cell>
          <cell r="K131">
            <v>3574000</v>
          </cell>
          <cell r="L131">
            <v>120759000</v>
          </cell>
        </row>
        <row r="132">
          <cell r="A132">
            <v>85</v>
          </cell>
          <cell r="B132" t="str">
            <v>Department of Science and Innovation</v>
          </cell>
          <cell r="C132" t="str">
            <v>Departments</v>
          </cell>
          <cell r="D132" t="str">
            <v>National Department</v>
          </cell>
          <cell r="E132" t="str">
            <v>Ntnl</v>
          </cell>
          <cell r="F132" t="str">
            <v>NatC</v>
          </cell>
          <cell r="G132" t="str">
            <v/>
          </cell>
          <cell r="H132" t="str">
            <v>Financial Audit</v>
          </cell>
          <cell r="I132" t="str">
            <v>Financially unqualified with no findings on predetermined objectives or compliance with laws and regulations</v>
          </cell>
          <cell r="J132">
            <v>10472056000</v>
          </cell>
          <cell r="K132">
            <v>13992000</v>
          </cell>
          <cell r="L132">
            <v>10458064000</v>
          </cell>
        </row>
        <row r="133">
          <cell r="A133">
            <v>1418</v>
          </cell>
          <cell r="B133" t="str">
            <v>Department of Small Business Development</v>
          </cell>
          <cell r="C133" t="str">
            <v>Departments</v>
          </cell>
          <cell r="D133" t="str">
            <v>National Department</v>
          </cell>
          <cell r="E133" t="str">
            <v>Ntnl</v>
          </cell>
          <cell r="F133" t="str">
            <v>NatB</v>
          </cell>
          <cell r="G133" t="str">
            <v/>
          </cell>
          <cell r="H133" t="str">
            <v>Financial Audit</v>
          </cell>
          <cell r="I133" t="str">
            <v>Financially unqualified with no findings on predetermined objectives or compliance with laws and regulations</v>
          </cell>
          <cell r="J133">
            <v>1122003000</v>
          </cell>
          <cell r="K133">
            <v>7113000</v>
          </cell>
          <cell r="L133">
            <v>1114890000</v>
          </cell>
        </row>
        <row r="134">
          <cell r="A134">
            <v>86</v>
          </cell>
          <cell r="B134" t="str">
            <v>Department of Social Development</v>
          </cell>
          <cell r="C134" t="str">
            <v>Departments</v>
          </cell>
          <cell r="D134" t="str">
            <v>National Department</v>
          </cell>
          <cell r="E134" t="str">
            <v>Ntnl</v>
          </cell>
          <cell r="F134" t="str">
            <v>NatC</v>
          </cell>
          <cell r="G134" t="str">
            <v/>
          </cell>
          <cell r="H134" t="str">
            <v>Financial Audit</v>
          </cell>
          <cell r="I134" t="str">
            <v>Financially unqualified with findings</v>
          </cell>
          <cell r="J134">
            <v>260893975000</v>
          </cell>
          <cell r="K134">
            <v>13686000</v>
          </cell>
          <cell r="L134">
            <v>260880289000</v>
          </cell>
        </row>
        <row r="135">
          <cell r="A135">
            <v>457</v>
          </cell>
          <cell r="B135" t="str">
            <v>Social Development</v>
          </cell>
          <cell r="C135" t="str">
            <v>Departments</v>
          </cell>
          <cell r="D135" t="str">
            <v>Provincial Department</v>
          </cell>
          <cell r="E135" t="str">
            <v>EC</v>
          </cell>
          <cell r="F135" t="str">
            <v>EC</v>
          </cell>
          <cell r="G135" t="str">
            <v/>
          </cell>
          <cell r="H135" t="str">
            <v>Financial Audit</v>
          </cell>
          <cell r="I135" t="str">
            <v>Financially unqualified with findings</v>
          </cell>
          <cell r="J135">
            <v>2859118000</v>
          </cell>
          <cell r="K135">
            <v>84229000</v>
          </cell>
          <cell r="L135">
            <v>2774889000</v>
          </cell>
        </row>
        <row r="136">
          <cell r="A136">
            <v>1564</v>
          </cell>
          <cell r="B136" t="str">
            <v>Sport, Arts and Culture</v>
          </cell>
          <cell r="C136" t="str">
            <v>Departments</v>
          </cell>
          <cell r="D136" t="str">
            <v>Provincial Department</v>
          </cell>
          <cell r="E136" t="str">
            <v>KZN</v>
          </cell>
          <cell r="F136" t="str">
            <v>KZN</v>
          </cell>
          <cell r="G136" t="str">
            <v/>
          </cell>
          <cell r="H136" t="str">
            <v>Financial Audit</v>
          </cell>
          <cell r="I136" t="str">
            <v>Financially unqualified with findings</v>
          </cell>
          <cell r="J136">
            <v>1465811000</v>
          </cell>
          <cell r="K136">
            <v>125712000</v>
          </cell>
          <cell r="L136">
            <v>1340099000</v>
          </cell>
        </row>
        <row r="137">
          <cell r="A137">
            <v>482</v>
          </cell>
          <cell r="B137" t="str">
            <v>Sport, Recreation, Arts and Culture</v>
          </cell>
          <cell r="C137" t="str">
            <v>Departments</v>
          </cell>
          <cell r="D137" t="str">
            <v>Provincial Department</v>
          </cell>
          <cell r="E137" t="str">
            <v>EC</v>
          </cell>
          <cell r="F137" t="str">
            <v>EC</v>
          </cell>
          <cell r="G137" t="str">
            <v/>
          </cell>
          <cell r="H137" t="str">
            <v>Financial Audit</v>
          </cell>
          <cell r="I137" t="str">
            <v>Financially unqualified with findings</v>
          </cell>
          <cell r="J137">
            <v>1002517000</v>
          </cell>
          <cell r="K137">
            <v>62658000</v>
          </cell>
          <cell r="L137">
            <v>939859000</v>
          </cell>
        </row>
        <row r="138">
          <cell r="A138">
            <v>1546</v>
          </cell>
          <cell r="B138" t="str">
            <v>Department of Sports, Arts and Culture</v>
          </cell>
          <cell r="C138" t="str">
            <v>Departments</v>
          </cell>
          <cell r="D138" t="str">
            <v>National Department</v>
          </cell>
          <cell r="E138" t="str">
            <v>Ntnl</v>
          </cell>
          <cell r="F138" t="str">
            <v>NatC</v>
          </cell>
          <cell r="G138" t="str">
            <v/>
          </cell>
          <cell r="H138" t="str">
            <v>Financial Audit</v>
          </cell>
          <cell r="I138" t="str">
            <v>Financially unqualified with findings</v>
          </cell>
          <cell r="J138">
            <v>6089287000</v>
          </cell>
          <cell r="K138">
            <v>84044000</v>
          </cell>
          <cell r="L138">
            <v>6005243000</v>
          </cell>
        </row>
        <row r="139">
          <cell r="A139">
            <v>310</v>
          </cell>
          <cell r="B139" t="str">
            <v>Office of the Premier</v>
          </cell>
          <cell r="C139" t="str">
            <v>Departments</v>
          </cell>
          <cell r="D139" t="str">
            <v>Provincial Department</v>
          </cell>
          <cell r="E139" t="str">
            <v>FS</v>
          </cell>
          <cell r="F139" t="str">
            <v>FS</v>
          </cell>
          <cell r="G139" t="str">
            <v/>
          </cell>
          <cell r="H139" t="str">
            <v>Financial Audit</v>
          </cell>
          <cell r="I139" t="str">
            <v>Qualified</v>
          </cell>
          <cell r="J139">
            <v>598441000</v>
          </cell>
          <cell r="K139">
            <v>7047000</v>
          </cell>
          <cell r="L139">
            <v>591394000</v>
          </cell>
        </row>
        <row r="140">
          <cell r="A140">
            <v>317</v>
          </cell>
          <cell r="B140" t="str">
            <v>Office of the Premier</v>
          </cell>
          <cell r="C140" t="str">
            <v>Departments</v>
          </cell>
          <cell r="D140" t="str">
            <v>Provincial Department</v>
          </cell>
          <cell r="E140" t="str">
            <v>WC</v>
          </cell>
          <cell r="F140" t="str">
            <v>WC</v>
          </cell>
          <cell r="G140" t="str">
            <v/>
          </cell>
          <cell r="H140" t="str">
            <v>Financial Audit</v>
          </cell>
          <cell r="I140" t="str">
            <v>Financially unqualified with no findings on predetermined objectives or compliance with laws and regulations</v>
          </cell>
          <cell r="J140">
            <v>2030711000</v>
          </cell>
          <cell r="K140">
            <v>21376000</v>
          </cell>
          <cell r="L140">
            <v>2009335000</v>
          </cell>
        </row>
        <row r="141">
          <cell r="A141">
            <v>1226</v>
          </cell>
          <cell r="B141" t="str">
            <v>Department of Tourism</v>
          </cell>
          <cell r="C141" t="str">
            <v>Departments</v>
          </cell>
          <cell r="D141" t="str">
            <v>National Department</v>
          </cell>
          <cell r="E141" t="str">
            <v>Ntnl</v>
          </cell>
          <cell r="F141" t="str">
            <v>NatB</v>
          </cell>
          <cell r="G141" t="str">
            <v/>
          </cell>
          <cell r="H141" t="str">
            <v>Financial Audit</v>
          </cell>
          <cell r="I141" t="str">
            <v>Financially unqualified with no findings on predetermined objectives or compliance with laws and regulations</v>
          </cell>
          <cell r="J141">
            <v>1170806000</v>
          </cell>
          <cell r="K141">
            <v>6483000</v>
          </cell>
          <cell r="L141">
            <v>1164323000</v>
          </cell>
        </row>
        <row r="142">
          <cell r="A142">
            <v>1554</v>
          </cell>
          <cell r="B142" t="str">
            <v>National Department of Trade, Industry and Competition</v>
          </cell>
          <cell r="C142" t="str">
            <v>Departments</v>
          </cell>
          <cell r="D142" t="str">
            <v>National Department</v>
          </cell>
          <cell r="E142" t="str">
            <v>Ntnl</v>
          </cell>
          <cell r="F142" t="str">
            <v>NatB</v>
          </cell>
          <cell r="G142" t="str">
            <v/>
          </cell>
          <cell r="H142" t="str">
            <v>Financial Audit</v>
          </cell>
          <cell r="I142" t="str">
            <v>Financially unqualified with no findings on predetermined objectives or compliance with laws and regulations</v>
          </cell>
          <cell r="J142">
            <v>9602381000</v>
          </cell>
          <cell r="K142">
            <v>62082000</v>
          </cell>
          <cell r="L142">
            <v>9540299000</v>
          </cell>
        </row>
        <row r="143">
          <cell r="A143">
            <v>1413</v>
          </cell>
          <cell r="B143" t="str">
            <v>Department of Traditional Affairs</v>
          </cell>
          <cell r="C143" t="str">
            <v>Departments</v>
          </cell>
          <cell r="D143" t="str">
            <v>National Department</v>
          </cell>
          <cell r="E143" t="str">
            <v>Ntnl</v>
          </cell>
          <cell r="F143" t="str">
            <v>NatB</v>
          </cell>
          <cell r="G143" t="str">
            <v/>
          </cell>
          <cell r="H143" t="str">
            <v>Financial Audit</v>
          </cell>
          <cell r="I143" t="str">
            <v>Financially unqualified with findings</v>
          </cell>
          <cell r="J143">
            <v>139489000</v>
          </cell>
          <cell r="K143">
            <v>2138000</v>
          </cell>
          <cell r="L143">
            <v>137351000</v>
          </cell>
        </row>
        <row r="144">
          <cell r="A144">
            <v>89</v>
          </cell>
          <cell r="B144" t="str">
            <v>Department of Transport</v>
          </cell>
          <cell r="C144" t="str">
            <v>Departments</v>
          </cell>
          <cell r="D144" t="str">
            <v>National Department</v>
          </cell>
          <cell r="E144" t="str">
            <v>Ntnl</v>
          </cell>
          <cell r="F144" t="str">
            <v>NatA</v>
          </cell>
          <cell r="G144" t="str">
            <v/>
          </cell>
          <cell r="H144" t="str">
            <v>Financial Audit</v>
          </cell>
          <cell r="I144" t="str">
            <v>Financially unqualified with findings</v>
          </cell>
          <cell r="J144">
            <v>22562721000</v>
          </cell>
          <cell r="K144">
            <v>20606000</v>
          </cell>
          <cell r="L144">
            <v>22542115000</v>
          </cell>
        </row>
        <row r="145">
          <cell r="A145">
            <v>515</v>
          </cell>
          <cell r="B145" t="str">
            <v>Transport</v>
          </cell>
          <cell r="C145" t="str">
            <v>Departments</v>
          </cell>
          <cell r="D145" t="str">
            <v>Provincial Department</v>
          </cell>
          <cell r="E145" t="str">
            <v>EC</v>
          </cell>
          <cell r="F145" t="str">
            <v>EC</v>
          </cell>
          <cell r="G145" t="str">
            <v/>
          </cell>
          <cell r="H145" t="str">
            <v>Financial Audit</v>
          </cell>
          <cell r="I145" t="str">
            <v>Financially unqualified with findings</v>
          </cell>
          <cell r="J145">
            <v>5611494000</v>
          </cell>
          <cell r="K145">
            <v>866785000</v>
          </cell>
          <cell r="L145">
            <v>4744709000</v>
          </cell>
        </row>
        <row r="146">
          <cell r="A146">
            <v>90</v>
          </cell>
          <cell r="B146" t="str">
            <v>Department of Water and Sanitation</v>
          </cell>
          <cell r="C146" t="str">
            <v>Departments</v>
          </cell>
          <cell r="D146" t="str">
            <v>National Department</v>
          </cell>
          <cell r="E146" t="str">
            <v>Ntnl</v>
          </cell>
          <cell r="F146" t="str">
            <v>NatD</v>
          </cell>
          <cell r="G146" t="str">
            <v/>
          </cell>
          <cell r="H146" t="str">
            <v>Financial Audit</v>
          </cell>
          <cell r="I146" t="str">
            <v>Financially unqualified with findings</v>
          </cell>
          <cell r="J146">
            <v>8089186000</v>
          </cell>
          <cell r="K146">
            <v>4498820000</v>
          </cell>
          <cell r="L146">
            <v>3590366000</v>
          </cell>
        </row>
        <row r="147">
          <cell r="A147">
            <v>1205</v>
          </cell>
          <cell r="B147" t="str">
            <v>Department of Women, Youth and Persons with Disabilities</v>
          </cell>
          <cell r="C147" t="str">
            <v>Departments</v>
          </cell>
          <cell r="D147" t="str">
            <v>National Department</v>
          </cell>
          <cell r="E147" t="str">
            <v>Ntnl</v>
          </cell>
          <cell r="F147" t="str">
            <v>NatA</v>
          </cell>
          <cell r="G147" t="str">
            <v/>
          </cell>
          <cell r="H147" t="str">
            <v>Financial Audit</v>
          </cell>
          <cell r="I147" t="str">
            <v>Audit not finalised at legislated date</v>
          </cell>
          <cell r="J147">
            <v>997194000</v>
          </cell>
          <cell r="K147">
            <v>5569000</v>
          </cell>
          <cell r="L147">
            <v>991625000</v>
          </cell>
        </row>
        <row r="148">
          <cell r="A148">
            <v>1169</v>
          </cell>
          <cell r="B148" t="str">
            <v>Development Bank of Southern Africa</v>
          </cell>
          <cell r="C148" t="str">
            <v>Public entities</v>
          </cell>
          <cell r="D148" t="str">
            <v>Schedule 2/Subsidiary</v>
          </cell>
          <cell r="E148" t="str">
            <v>Ntnl</v>
          </cell>
          <cell r="F148" t="str">
            <v>NatB</v>
          </cell>
          <cell r="G148" t="str">
            <v/>
          </cell>
          <cell r="H148" t="str">
            <v>Financial Audit</v>
          </cell>
          <cell r="I148" t="str">
            <v>Financially unqualified with no findings on predetermined objectives or compliance with laws and regulations</v>
          </cell>
          <cell r="J148">
            <v>2245613622</v>
          </cell>
          <cell r="K148">
            <v>150081400</v>
          </cell>
          <cell r="L148">
            <v>2095532222</v>
          </cell>
        </row>
        <row r="149">
          <cell r="A149">
            <v>93</v>
          </cell>
          <cell r="B149" t="str">
            <v>Die Afrikaanse Taalmuseum</v>
          </cell>
          <cell r="C149" t="str">
            <v>Public entities</v>
          </cell>
          <cell r="D149" t="str">
            <v>Schedule 3A/Subsidiary</v>
          </cell>
          <cell r="E149" t="str">
            <v>Ntnl</v>
          </cell>
          <cell r="F149" t="str">
            <v>WC</v>
          </cell>
          <cell r="G149" t="str">
            <v/>
          </cell>
          <cell r="H149" t="str">
            <v>Financial Audit</v>
          </cell>
          <cell r="I149" t="str">
            <v>Financially unqualified with no findings on predetermined objectives or compliance with laws and regulations</v>
          </cell>
          <cell r="J149">
            <v>18501418</v>
          </cell>
          <cell r="K149">
            <v>4115298</v>
          </cell>
          <cell r="L149">
            <v>14386120</v>
          </cell>
        </row>
        <row r="150">
          <cell r="A150">
            <v>94</v>
          </cell>
          <cell r="B150" t="str">
            <v>Dinokeng</v>
          </cell>
          <cell r="C150" t="str">
            <v>Public entities</v>
          </cell>
          <cell r="D150" t="str">
            <v>Trading Entity</v>
          </cell>
          <cell r="E150" t="str">
            <v>GP</v>
          </cell>
          <cell r="F150" t="str">
            <v>GP</v>
          </cell>
          <cell r="G150" t="str">
            <v/>
          </cell>
          <cell r="H150" t="str">
            <v>Financial Audit</v>
          </cell>
          <cell r="I150" t="str">
            <v>Financially unqualified with no findings on predetermined objectives or compliance with laws and regulations</v>
          </cell>
          <cell r="J150">
            <v>35427000</v>
          </cell>
          <cell r="K150">
            <v>0</v>
          </cell>
          <cell r="L150">
            <v>35427000</v>
          </cell>
        </row>
        <row r="151">
          <cell r="A151">
            <v>95</v>
          </cell>
          <cell r="B151" t="str">
            <v>Disaster Relief Fund</v>
          </cell>
          <cell r="C151" t="str">
            <v>Public entities</v>
          </cell>
          <cell r="D151" t="str">
            <v>Other Entity</v>
          </cell>
          <cell r="E151" t="str">
            <v>Ntnl</v>
          </cell>
          <cell r="F151" t="str">
            <v>NatC</v>
          </cell>
          <cell r="G151" t="str">
            <v/>
          </cell>
          <cell r="H151" t="str">
            <v>Financial Audit</v>
          </cell>
          <cell r="I151" t="str">
            <v>Financially unqualified with no findings on predetermined objectives or compliance with laws and regulations</v>
          </cell>
          <cell r="J151" t="str">
            <v/>
          </cell>
          <cell r="K151" t="str">
            <v/>
          </cell>
          <cell r="L151" t="str">
            <v/>
          </cell>
        </row>
        <row r="152">
          <cell r="A152">
            <v>306</v>
          </cell>
          <cell r="B152" t="str">
            <v>Ditsong: Museums of South Africa</v>
          </cell>
          <cell r="C152" t="str">
            <v>Public entities</v>
          </cell>
          <cell r="D152" t="str">
            <v>Schedule 3A/Subsidiary</v>
          </cell>
          <cell r="E152" t="str">
            <v>Ntnl</v>
          </cell>
          <cell r="F152" t="str">
            <v>NatC</v>
          </cell>
          <cell r="G152" t="str">
            <v/>
          </cell>
          <cell r="H152" t="str">
            <v>Financial Audit</v>
          </cell>
          <cell r="I152" t="str">
            <v>Financially unqualified with findings</v>
          </cell>
          <cell r="J152">
            <v>159288568</v>
          </cell>
          <cell r="K152">
            <v>100000</v>
          </cell>
          <cell r="L152">
            <v>159188568</v>
          </cell>
        </row>
        <row r="153">
          <cell r="A153">
            <v>96</v>
          </cell>
          <cell r="B153" t="str">
            <v>DME Rehabilitation Trust</v>
          </cell>
          <cell r="C153" t="str">
            <v>Public entities</v>
          </cell>
          <cell r="D153" t="str">
            <v>Other Entity</v>
          </cell>
          <cell r="E153" t="str">
            <v>Ntnl</v>
          </cell>
          <cell r="F153" t="str">
            <v>NatE</v>
          </cell>
          <cell r="G153" t="str">
            <v/>
          </cell>
          <cell r="H153" t="str">
            <v>Financial Audit</v>
          </cell>
          <cell r="I153" t="str">
            <v>Audit not finalised at legislated date</v>
          </cell>
          <cell r="J153">
            <v>7620872</v>
          </cell>
          <cell r="K153">
            <v>0</v>
          </cell>
          <cell r="L153">
            <v>7620872</v>
          </cell>
        </row>
        <row r="154">
          <cell r="A154">
            <v>1472</v>
          </cell>
          <cell r="B154" t="str">
            <v>Donkervliet</v>
          </cell>
          <cell r="C154" t="str">
            <v>Public entities</v>
          </cell>
          <cell r="D154" t="str">
            <v>Trading Entity</v>
          </cell>
          <cell r="E154" t="str">
            <v>NW</v>
          </cell>
          <cell r="F154" t="str">
            <v>NW</v>
          </cell>
          <cell r="G154" t="str">
            <v/>
          </cell>
          <cell r="H154" t="str">
            <v>Financial Audit</v>
          </cell>
          <cell r="I154" t="str">
            <v>Qualified</v>
          </cell>
          <cell r="J154">
            <v>8000000</v>
          </cell>
          <cell r="K154">
            <v>0</v>
          </cell>
          <cell r="L154">
            <v>8000000</v>
          </cell>
        </row>
        <row r="155">
          <cell r="A155">
            <v>98</v>
          </cell>
          <cell r="B155" t="str">
            <v>Driving Licence Card Account</v>
          </cell>
          <cell r="C155" t="str">
            <v>Public entities</v>
          </cell>
          <cell r="D155" t="str">
            <v>Trading Entity</v>
          </cell>
          <cell r="E155" t="str">
            <v>Ntnl</v>
          </cell>
          <cell r="F155" t="str">
            <v>NatA</v>
          </cell>
          <cell r="G155" t="str">
            <v/>
          </cell>
          <cell r="H155" t="str">
            <v>Financial Audit</v>
          </cell>
          <cell r="I155" t="str">
            <v>Qualified</v>
          </cell>
          <cell r="J155">
            <v>405214000</v>
          </cell>
          <cell r="K155">
            <v>207300000</v>
          </cell>
          <cell r="L155">
            <v>197914000</v>
          </cell>
        </row>
        <row r="156">
          <cell r="A156">
            <v>99</v>
          </cell>
          <cell r="B156" t="str">
            <v>Dube TradePort Corporation</v>
          </cell>
          <cell r="C156" t="str">
            <v>Public entities</v>
          </cell>
          <cell r="D156" t="str">
            <v>Schedule 3C/Subsidiary</v>
          </cell>
          <cell r="E156" t="str">
            <v>KZN</v>
          </cell>
          <cell r="F156" t="str">
            <v>KZN</v>
          </cell>
          <cell r="G156" t="str">
            <v/>
          </cell>
          <cell r="H156" t="str">
            <v>Financial Audit</v>
          </cell>
          <cell r="I156" t="str">
            <v>Financially unqualified with no findings on predetermined objectives or compliance with laws and regulations</v>
          </cell>
          <cell r="J156">
            <v>804499427</v>
          </cell>
          <cell r="K156">
            <v>398776532</v>
          </cell>
          <cell r="L156">
            <v>405722895</v>
          </cell>
        </row>
        <row r="157">
          <cell r="A157">
            <v>1293</v>
          </cell>
          <cell r="B157" t="str">
            <v>East Cape Midlands TVET College</v>
          </cell>
          <cell r="C157" t="str">
            <v>Public entities</v>
          </cell>
          <cell r="D157" t="str">
            <v>HE Institution</v>
          </cell>
          <cell r="E157" t="str">
            <v>Ntnl</v>
          </cell>
          <cell r="F157" t="str">
            <v>EC</v>
          </cell>
          <cell r="G157" t="str">
            <v/>
          </cell>
          <cell r="H157" t="str">
            <v>Financial Audit</v>
          </cell>
          <cell r="I157" t="str">
            <v>Qualified</v>
          </cell>
          <cell r="J157">
            <v>401443783</v>
          </cell>
          <cell r="K157">
            <v>35352000</v>
          </cell>
          <cell r="L157">
            <v>366091783</v>
          </cell>
        </row>
        <row r="158">
          <cell r="A158">
            <v>1138</v>
          </cell>
          <cell r="B158" t="str">
            <v>East London Industrial Development Zone</v>
          </cell>
          <cell r="C158" t="str">
            <v>Public entities</v>
          </cell>
          <cell r="D158" t="str">
            <v>Schedule 3D/Subsidiary</v>
          </cell>
          <cell r="E158" t="str">
            <v>EC</v>
          </cell>
          <cell r="F158" t="str">
            <v>EC</v>
          </cell>
          <cell r="G158" t="str">
            <v/>
          </cell>
          <cell r="H158" t="str">
            <v>Financial Audit</v>
          </cell>
          <cell r="I158" t="str">
            <v>Financially unqualified with no findings on predetermined objectives or compliance with laws and regulations</v>
          </cell>
          <cell r="J158">
            <v>700334821</v>
          </cell>
          <cell r="K158">
            <v>252049779</v>
          </cell>
          <cell r="L158">
            <v>448285042</v>
          </cell>
        </row>
        <row r="159">
          <cell r="A159">
            <v>100</v>
          </cell>
          <cell r="B159" t="str">
            <v>Eastern Cape Development Corporation</v>
          </cell>
          <cell r="C159" t="str">
            <v>Public entities</v>
          </cell>
          <cell r="D159" t="str">
            <v>Schedule 3D/Subsidiary</v>
          </cell>
          <cell r="E159" t="str">
            <v>EC</v>
          </cell>
          <cell r="F159" t="str">
            <v>EC</v>
          </cell>
          <cell r="G159" t="str">
            <v/>
          </cell>
          <cell r="H159" t="str">
            <v>Financial Audit</v>
          </cell>
          <cell r="I159" t="str">
            <v>Financially unqualified with findings</v>
          </cell>
          <cell r="J159">
            <v>764975000</v>
          </cell>
          <cell r="K159">
            <v>100000000</v>
          </cell>
          <cell r="L159">
            <v>664975000</v>
          </cell>
        </row>
        <row r="160">
          <cell r="A160">
            <v>151</v>
          </cell>
          <cell r="B160" t="str">
            <v>Eastern Cape Gambling and Betting Board</v>
          </cell>
          <cell r="C160" t="str">
            <v>Public entities</v>
          </cell>
          <cell r="D160" t="str">
            <v>Schedule 3C/Subsidiary</v>
          </cell>
          <cell r="E160" t="str">
            <v>EC</v>
          </cell>
          <cell r="F160" t="str">
            <v>EC</v>
          </cell>
          <cell r="G160" t="str">
            <v/>
          </cell>
          <cell r="H160" t="str">
            <v>Financial Audit</v>
          </cell>
          <cell r="I160" t="str">
            <v>Financially unqualified with no findings on predetermined objectives or compliance with laws and regulations</v>
          </cell>
          <cell r="J160">
            <v>100894024</v>
          </cell>
          <cell r="K160">
            <v>13052795</v>
          </cell>
          <cell r="L160">
            <v>87841229</v>
          </cell>
        </row>
        <row r="161">
          <cell r="A161">
            <v>1365</v>
          </cell>
          <cell r="B161" t="str">
            <v>Eastern Cape Government Fleet Management Services</v>
          </cell>
          <cell r="C161" t="str">
            <v>Public entities</v>
          </cell>
          <cell r="D161" t="str">
            <v>Trading Entity</v>
          </cell>
          <cell r="E161" t="str">
            <v>EC</v>
          </cell>
          <cell r="F161" t="str">
            <v>EC</v>
          </cell>
          <cell r="G161" t="str">
            <v/>
          </cell>
          <cell r="H161" t="str">
            <v>Financial Audit</v>
          </cell>
          <cell r="I161" t="str">
            <v>Financially unqualified with no findings on predetermined objectives or compliance with laws and regulations</v>
          </cell>
          <cell r="J161">
            <v>1174956602</v>
          </cell>
          <cell r="K161">
            <v>509863717</v>
          </cell>
          <cell r="L161">
            <v>665092885</v>
          </cell>
        </row>
        <row r="162">
          <cell r="A162">
            <v>228</v>
          </cell>
          <cell r="B162" t="str">
            <v>Eastern Cape Liquor Board</v>
          </cell>
          <cell r="C162" t="str">
            <v>Public entities</v>
          </cell>
          <cell r="D162" t="str">
            <v>Schedule 3C/Subsidiary</v>
          </cell>
          <cell r="E162" t="str">
            <v>EC</v>
          </cell>
          <cell r="F162" t="str">
            <v>EC</v>
          </cell>
          <cell r="G162" t="str">
            <v/>
          </cell>
          <cell r="H162" t="str">
            <v>Financial Audit</v>
          </cell>
          <cell r="I162" t="str">
            <v>Financially unqualified with no findings on predetermined objectives or compliance with laws and regulations</v>
          </cell>
          <cell r="J162">
            <v>93769773</v>
          </cell>
          <cell r="K162">
            <v>6841285</v>
          </cell>
          <cell r="L162">
            <v>86928488</v>
          </cell>
        </row>
        <row r="163">
          <cell r="A163">
            <v>1231</v>
          </cell>
          <cell r="B163" t="str">
            <v>Eastern Cape Parks and Tourism Agency</v>
          </cell>
          <cell r="C163" t="str">
            <v>Public entities</v>
          </cell>
          <cell r="D163" t="str">
            <v>Schedule 3C/Subsidiary</v>
          </cell>
          <cell r="E163" t="str">
            <v>EC</v>
          </cell>
          <cell r="F163" t="str">
            <v>EC</v>
          </cell>
          <cell r="G163" t="str">
            <v/>
          </cell>
          <cell r="H163" t="str">
            <v>Financial Audit</v>
          </cell>
          <cell r="I163" t="str">
            <v>Financially unqualified with no findings on predetermined objectives or compliance with laws and regulations</v>
          </cell>
          <cell r="J163">
            <v>436253000</v>
          </cell>
          <cell r="K163">
            <v>104875000</v>
          </cell>
          <cell r="L163">
            <v>331378000</v>
          </cell>
        </row>
        <row r="164">
          <cell r="A164">
            <v>347</v>
          </cell>
          <cell r="B164" t="str">
            <v>Eastern Cape Provincial Arts and Culture Council</v>
          </cell>
          <cell r="C164" t="str">
            <v>Public entities</v>
          </cell>
          <cell r="D164" t="str">
            <v>Schedule 3C/Subsidiary</v>
          </cell>
          <cell r="E164" t="str">
            <v>EC</v>
          </cell>
          <cell r="F164" t="str">
            <v>EC</v>
          </cell>
          <cell r="G164" t="str">
            <v/>
          </cell>
          <cell r="H164" t="str">
            <v>Financial Audit</v>
          </cell>
          <cell r="I164" t="str">
            <v>Financially unqualified with no findings on predetermined objectives or compliance with laws and regulations</v>
          </cell>
          <cell r="J164">
            <v>28866644</v>
          </cell>
          <cell r="K164">
            <v>0</v>
          </cell>
          <cell r="L164">
            <v>28866644</v>
          </cell>
        </row>
        <row r="165">
          <cell r="A165">
            <v>529</v>
          </cell>
          <cell r="B165" t="str">
            <v>Eastern Cape Rural Development Agency</v>
          </cell>
          <cell r="C165" t="str">
            <v>Public entities</v>
          </cell>
          <cell r="D165" t="str">
            <v>Schedule 3C/Subsidiary</v>
          </cell>
          <cell r="E165" t="str">
            <v>EC</v>
          </cell>
          <cell r="F165" t="str">
            <v>EC</v>
          </cell>
          <cell r="G165" t="str">
            <v/>
          </cell>
          <cell r="H165" t="str">
            <v>Financial Audit</v>
          </cell>
          <cell r="I165" t="str">
            <v>Qualified</v>
          </cell>
          <cell r="J165">
            <v>245601000</v>
          </cell>
          <cell r="K165">
            <v>5500000</v>
          </cell>
          <cell r="L165">
            <v>240101000</v>
          </cell>
        </row>
        <row r="166">
          <cell r="A166">
            <v>102</v>
          </cell>
          <cell r="B166" t="str">
            <v>Eastern Cape Socio-Economic Consultative Council</v>
          </cell>
          <cell r="C166" t="str">
            <v>Public entities</v>
          </cell>
          <cell r="D166" t="str">
            <v>Schedule 3C/Subsidiary</v>
          </cell>
          <cell r="E166" t="str">
            <v>EC</v>
          </cell>
          <cell r="F166" t="str">
            <v>EC</v>
          </cell>
          <cell r="G166" t="str">
            <v/>
          </cell>
          <cell r="H166" t="str">
            <v>Financial Audit</v>
          </cell>
          <cell r="I166" t="str">
            <v>Financially unqualified with no findings on predetermined objectives or compliance with laws and regulations</v>
          </cell>
          <cell r="J166">
            <v>93452849</v>
          </cell>
          <cell r="K166">
            <v>6398247</v>
          </cell>
          <cell r="L166">
            <v>87054602</v>
          </cell>
        </row>
        <row r="167">
          <cell r="A167">
            <v>107</v>
          </cell>
          <cell r="B167" t="str">
            <v>Economic Development and Tourism</v>
          </cell>
          <cell r="C167" t="str">
            <v>Departments</v>
          </cell>
          <cell r="D167" t="str">
            <v>Provincial Department</v>
          </cell>
          <cell r="E167" t="str">
            <v>MP</v>
          </cell>
          <cell r="F167" t="str">
            <v>MP</v>
          </cell>
          <cell r="G167" t="str">
            <v/>
          </cell>
          <cell r="H167" t="str">
            <v>Financial Audit</v>
          </cell>
          <cell r="I167" t="str">
            <v>Financially unqualified with findings</v>
          </cell>
          <cell r="J167">
            <v>1586879000</v>
          </cell>
          <cell r="K167">
            <v>427946000</v>
          </cell>
          <cell r="L167">
            <v>1158933000</v>
          </cell>
        </row>
        <row r="168">
          <cell r="A168">
            <v>103</v>
          </cell>
          <cell r="B168" t="str">
            <v>Economic Development and Tourism</v>
          </cell>
          <cell r="C168" t="str">
            <v>Departments</v>
          </cell>
          <cell r="D168" t="str">
            <v>Provincial Department</v>
          </cell>
          <cell r="E168" t="str">
            <v>NC</v>
          </cell>
          <cell r="F168" t="str">
            <v>NC</v>
          </cell>
          <cell r="G168" t="str">
            <v/>
          </cell>
          <cell r="H168" t="str">
            <v>Financial Audit</v>
          </cell>
          <cell r="I168" t="str">
            <v>Financially unqualified with no findings on predetermined objectives or compliance with laws and regulations</v>
          </cell>
          <cell r="J168">
            <v>370278000</v>
          </cell>
          <cell r="K168">
            <v>6871000</v>
          </cell>
          <cell r="L168">
            <v>363407000</v>
          </cell>
        </row>
        <row r="169">
          <cell r="A169">
            <v>109</v>
          </cell>
          <cell r="B169" t="str">
            <v>Economic Development and Tourism</v>
          </cell>
          <cell r="C169" t="str">
            <v>Departments</v>
          </cell>
          <cell r="D169" t="str">
            <v>Provincial Department</v>
          </cell>
          <cell r="E169" t="str">
            <v>WC</v>
          </cell>
          <cell r="F169" t="str">
            <v>WC</v>
          </cell>
          <cell r="G169" t="str">
            <v/>
          </cell>
          <cell r="H169" t="str">
            <v>Financial Audit</v>
          </cell>
          <cell r="I169" t="str">
            <v>Financially unqualified with no findings on predetermined objectives or compliance with laws and regulations</v>
          </cell>
          <cell r="J169">
            <v>482932000</v>
          </cell>
          <cell r="K169">
            <v>4372000</v>
          </cell>
          <cell r="L169">
            <v>478560000</v>
          </cell>
        </row>
        <row r="170">
          <cell r="A170">
            <v>108</v>
          </cell>
          <cell r="B170" t="str">
            <v>Economic Development, Environment and Tourism</v>
          </cell>
          <cell r="C170" t="str">
            <v>Departments</v>
          </cell>
          <cell r="D170" t="str">
            <v>Provincial Department</v>
          </cell>
          <cell r="E170" t="str">
            <v>LP</v>
          </cell>
          <cell r="F170" t="str">
            <v>LP</v>
          </cell>
          <cell r="G170" t="str">
            <v/>
          </cell>
          <cell r="H170" t="str">
            <v>Financial Audit</v>
          </cell>
          <cell r="I170" t="str">
            <v>Financially unqualified with findings</v>
          </cell>
          <cell r="J170">
            <v>867623999</v>
          </cell>
          <cell r="K170">
            <v>38033999</v>
          </cell>
          <cell r="L170">
            <v>829590000</v>
          </cell>
        </row>
        <row r="171">
          <cell r="A171">
            <v>1542</v>
          </cell>
          <cell r="B171" t="str">
            <v>Economic Development, Environment, Conservation and Tourism</v>
          </cell>
          <cell r="C171" t="str">
            <v>Departments</v>
          </cell>
          <cell r="D171" t="str">
            <v>Provincial Department</v>
          </cell>
          <cell r="E171" t="str">
            <v>NW</v>
          </cell>
          <cell r="F171" t="str">
            <v>NW</v>
          </cell>
          <cell r="G171" t="str">
            <v/>
          </cell>
          <cell r="H171" t="str">
            <v>Financial Audit</v>
          </cell>
          <cell r="I171" t="str">
            <v>Financially unqualified with findings</v>
          </cell>
          <cell r="J171">
            <v>613537000</v>
          </cell>
          <cell r="K171">
            <v>88210000</v>
          </cell>
          <cell r="L171">
            <v>525327000</v>
          </cell>
        </row>
        <row r="172">
          <cell r="A172">
            <v>106</v>
          </cell>
          <cell r="B172" t="str">
            <v>Economic Development, Environmental Affairs and Tourism</v>
          </cell>
          <cell r="C172" t="str">
            <v>Departments</v>
          </cell>
          <cell r="D172" t="str">
            <v>Provincial Department</v>
          </cell>
          <cell r="E172" t="str">
            <v>KZN</v>
          </cell>
          <cell r="F172" t="str">
            <v>KZN</v>
          </cell>
          <cell r="G172" t="str">
            <v/>
          </cell>
          <cell r="H172" t="str">
            <v>Financial Audit</v>
          </cell>
          <cell r="I172" t="str">
            <v>Financially unqualified with no findings on predetermined objectives or compliance with laws and regulations</v>
          </cell>
          <cell r="J172">
            <v>3384383000</v>
          </cell>
          <cell r="K172">
            <v>26146000</v>
          </cell>
          <cell r="L172">
            <v>3358237000</v>
          </cell>
        </row>
        <row r="173">
          <cell r="A173">
            <v>511</v>
          </cell>
          <cell r="B173" t="str">
            <v>Economic, Small Business Development, Tourism and Environmental Affairs</v>
          </cell>
          <cell r="C173" t="str">
            <v>Departments</v>
          </cell>
          <cell r="D173" t="str">
            <v>Provincial Department</v>
          </cell>
          <cell r="E173" t="str">
            <v>FS</v>
          </cell>
          <cell r="F173" t="str">
            <v>FS</v>
          </cell>
          <cell r="G173" t="str">
            <v/>
          </cell>
          <cell r="H173" t="str">
            <v>Financial Audit</v>
          </cell>
          <cell r="I173" t="str">
            <v>Financially unqualified with findings</v>
          </cell>
          <cell r="J173">
            <v>513881000</v>
          </cell>
          <cell r="K173">
            <v>5671000</v>
          </cell>
          <cell r="L173">
            <v>508210000</v>
          </cell>
        </row>
        <row r="174">
          <cell r="A174">
            <v>111</v>
          </cell>
          <cell r="B174" t="str">
            <v>Education</v>
          </cell>
          <cell r="C174" t="str">
            <v>Departments</v>
          </cell>
          <cell r="D174" t="str">
            <v>Provincial Department</v>
          </cell>
          <cell r="E174" t="str">
            <v>EC</v>
          </cell>
          <cell r="F174" t="str">
            <v>EC</v>
          </cell>
          <cell r="G174" t="str">
            <v/>
          </cell>
          <cell r="H174" t="str">
            <v>Financial Audit</v>
          </cell>
          <cell r="I174" t="str">
            <v>Qualified</v>
          </cell>
          <cell r="J174">
            <v>41188220000</v>
          </cell>
          <cell r="K174">
            <v>1702699000</v>
          </cell>
          <cell r="L174">
            <v>39485521000</v>
          </cell>
        </row>
        <row r="175">
          <cell r="A175">
            <v>112</v>
          </cell>
          <cell r="B175" t="str">
            <v>Education</v>
          </cell>
          <cell r="C175" t="str">
            <v>Departments</v>
          </cell>
          <cell r="D175" t="str">
            <v>Provincial Department</v>
          </cell>
          <cell r="E175" t="str">
            <v>FS</v>
          </cell>
          <cell r="F175" t="str">
            <v>FS</v>
          </cell>
          <cell r="G175" t="str">
            <v/>
          </cell>
          <cell r="H175" t="str">
            <v>Financial Audit</v>
          </cell>
          <cell r="I175" t="str">
            <v>Financially unqualified with findings</v>
          </cell>
          <cell r="J175">
            <v>18230561000</v>
          </cell>
          <cell r="K175">
            <v>881126000</v>
          </cell>
          <cell r="L175">
            <v>17349435000</v>
          </cell>
        </row>
        <row r="176">
          <cell r="A176">
            <v>114</v>
          </cell>
          <cell r="B176" t="str">
            <v>Education</v>
          </cell>
          <cell r="C176" t="str">
            <v>Departments</v>
          </cell>
          <cell r="D176" t="str">
            <v>Provincial Department</v>
          </cell>
          <cell r="E176" t="str">
            <v>KZN</v>
          </cell>
          <cell r="F176" t="str">
            <v>KZN</v>
          </cell>
          <cell r="G176" t="str">
            <v/>
          </cell>
          <cell r="H176" t="str">
            <v>Financial Audit</v>
          </cell>
          <cell r="I176" t="str">
            <v>Qualified</v>
          </cell>
          <cell r="J176">
            <v>62851947000</v>
          </cell>
          <cell r="K176">
            <v>2219847000</v>
          </cell>
          <cell r="L176">
            <v>60632100000</v>
          </cell>
        </row>
        <row r="177">
          <cell r="A177">
            <v>115</v>
          </cell>
          <cell r="B177" t="str">
            <v>Education</v>
          </cell>
          <cell r="C177" t="str">
            <v>Departments</v>
          </cell>
          <cell r="D177" t="str">
            <v>Provincial Department</v>
          </cell>
          <cell r="E177" t="str">
            <v>LP</v>
          </cell>
          <cell r="F177" t="str">
            <v>LP</v>
          </cell>
          <cell r="G177" t="str">
            <v/>
          </cell>
          <cell r="H177" t="str">
            <v>Financial Audit</v>
          </cell>
          <cell r="I177" t="str">
            <v>Qualified</v>
          </cell>
          <cell r="J177">
            <v>39136587000</v>
          </cell>
          <cell r="K177">
            <v>1305898000</v>
          </cell>
          <cell r="L177">
            <v>37830689000</v>
          </cell>
        </row>
        <row r="178">
          <cell r="A178">
            <v>116</v>
          </cell>
          <cell r="B178" t="str">
            <v>Education</v>
          </cell>
          <cell r="C178" t="str">
            <v>Departments</v>
          </cell>
          <cell r="D178" t="str">
            <v>Provincial Department</v>
          </cell>
          <cell r="E178" t="str">
            <v>MP</v>
          </cell>
          <cell r="F178" t="str">
            <v>MP</v>
          </cell>
          <cell r="G178" t="str">
            <v/>
          </cell>
          <cell r="H178" t="str">
            <v>Financial Audit</v>
          </cell>
          <cell r="I178" t="str">
            <v>Financially unqualified with findings</v>
          </cell>
          <cell r="J178">
            <v>25306556000</v>
          </cell>
          <cell r="K178">
            <v>943181000</v>
          </cell>
          <cell r="L178">
            <v>24363375000</v>
          </cell>
        </row>
        <row r="179">
          <cell r="A179">
            <v>117</v>
          </cell>
          <cell r="B179" t="str">
            <v>Education</v>
          </cell>
          <cell r="C179" t="str">
            <v>Departments</v>
          </cell>
          <cell r="D179" t="str">
            <v>Provincial Department</v>
          </cell>
          <cell r="E179" t="str">
            <v>NC</v>
          </cell>
          <cell r="F179" t="str">
            <v>NC</v>
          </cell>
          <cell r="G179" t="str">
            <v/>
          </cell>
          <cell r="H179" t="str">
            <v>Financial Audit</v>
          </cell>
          <cell r="I179" t="str">
            <v>Financially unqualified with findings</v>
          </cell>
          <cell r="J179">
            <v>8609290000</v>
          </cell>
          <cell r="K179">
            <v>500032000</v>
          </cell>
          <cell r="L179">
            <v>8109258000</v>
          </cell>
        </row>
        <row r="180">
          <cell r="A180">
            <v>118</v>
          </cell>
          <cell r="B180" t="str">
            <v>Education</v>
          </cell>
          <cell r="C180" t="str">
            <v>Departments</v>
          </cell>
          <cell r="D180" t="str">
            <v>Provincial Department</v>
          </cell>
          <cell r="E180" t="str">
            <v>NW</v>
          </cell>
          <cell r="F180" t="str">
            <v>NW</v>
          </cell>
          <cell r="G180" t="str">
            <v/>
          </cell>
          <cell r="H180" t="str">
            <v>Financial Audit</v>
          </cell>
          <cell r="I180" t="str">
            <v>Qualified</v>
          </cell>
          <cell r="J180">
            <v>19158749000</v>
          </cell>
          <cell r="K180">
            <v>907571000</v>
          </cell>
          <cell r="L180">
            <v>18251178000</v>
          </cell>
        </row>
        <row r="181">
          <cell r="A181">
            <v>119</v>
          </cell>
          <cell r="B181" t="str">
            <v>Education</v>
          </cell>
          <cell r="C181" t="str">
            <v>Departments</v>
          </cell>
          <cell r="D181" t="str">
            <v>Provincial Department</v>
          </cell>
          <cell r="E181" t="str">
            <v>WC</v>
          </cell>
          <cell r="F181" t="str">
            <v>WC</v>
          </cell>
          <cell r="G181" t="str">
            <v/>
          </cell>
          <cell r="H181" t="str">
            <v>Financial Audit</v>
          </cell>
          <cell r="I181" t="str">
            <v>Financially unqualified with findings</v>
          </cell>
          <cell r="J181">
            <v>28128931000</v>
          </cell>
          <cell r="K181">
            <v>1471426000</v>
          </cell>
          <cell r="L181">
            <v>26657505000</v>
          </cell>
        </row>
        <row r="182">
          <cell r="A182">
            <v>121</v>
          </cell>
          <cell r="B182" t="str">
            <v>Education, Training and Development Practices Sector Education and Training Authority</v>
          </cell>
          <cell r="C182" t="str">
            <v>Public entities</v>
          </cell>
          <cell r="D182" t="str">
            <v>Schedule 3A/Subsidiary</v>
          </cell>
          <cell r="E182" t="str">
            <v>Ntnl</v>
          </cell>
          <cell r="F182" t="str">
            <v>NatF</v>
          </cell>
          <cell r="G182" t="str">
            <v/>
          </cell>
          <cell r="H182" t="str">
            <v>Financial Audit</v>
          </cell>
          <cell r="I182" t="str">
            <v>Financially unqualified with findings</v>
          </cell>
          <cell r="J182">
            <v>2594163000</v>
          </cell>
          <cell r="K182">
            <v>2944000</v>
          </cell>
          <cell r="L182">
            <v>2591219000</v>
          </cell>
        </row>
        <row r="183">
          <cell r="A183">
            <v>1328</v>
          </cell>
          <cell r="B183" t="str">
            <v>Ehlanzeni TVET College</v>
          </cell>
          <cell r="C183" t="str">
            <v>Public entities</v>
          </cell>
          <cell r="D183" t="str">
            <v>HE Institution</v>
          </cell>
          <cell r="E183" t="str">
            <v>Ntnl</v>
          </cell>
          <cell r="F183" t="str">
            <v>MP</v>
          </cell>
          <cell r="G183" t="str">
            <v/>
          </cell>
          <cell r="H183" t="str">
            <v>Financial Audit</v>
          </cell>
          <cell r="I183" t="str">
            <v>Qualified</v>
          </cell>
          <cell r="J183">
            <v>557157760.17999995</v>
          </cell>
          <cell r="K183">
            <v>92615460</v>
          </cell>
          <cell r="L183">
            <v>464542300.18000001</v>
          </cell>
        </row>
        <row r="184">
          <cell r="A184">
            <v>1305</v>
          </cell>
          <cell r="B184" t="str">
            <v>Ekurhuleni East TVET College</v>
          </cell>
          <cell r="C184" t="str">
            <v>Public entities</v>
          </cell>
          <cell r="D184" t="str">
            <v>HE Institution</v>
          </cell>
          <cell r="E184" t="str">
            <v>Ntnl</v>
          </cell>
          <cell r="F184" t="str">
            <v>GP</v>
          </cell>
          <cell r="G184" t="str">
            <v/>
          </cell>
          <cell r="H184" t="str">
            <v>Financial Audit</v>
          </cell>
          <cell r="I184" t="str">
            <v>Financially unqualified with no findings on predetermined objectives or compliance with laws and regulations</v>
          </cell>
          <cell r="J184">
            <v>470349671</v>
          </cell>
          <cell r="K184">
            <v>0</v>
          </cell>
          <cell r="L184">
            <v>470349671</v>
          </cell>
        </row>
        <row r="185">
          <cell r="A185">
            <v>1306</v>
          </cell>
          <cell r="B185" t="str">
            <v>Ekurhuleni West TVET College</v>
          </cell>
          <cell r="C185" t="str">
            <v>Public entities</v>
          </cell>
          <cell r="D185" t="str">
            <v>HE Institution</v>
          </cell>
          <cell r="E185" t="str">
            <v>Ntnl</v>
          </cell>
          <cell r="F185" t="str">
            <v>NatF</v>
          </cell>
          <cell r="G185" t="str">
            <v/>
          </cell>
          <cell r="H185" t="str">
            <v>Financial Audit</v>
          </cell>
          <cell r="I185" t="str">
            <v>Financially unqualified with findings</v>
          </cell>
          <cell r="J185">
            <v>849046343.16999996</v>
          </cell>
          <cell r="K185">
            <v>281239885.62</v>
          </cell>
          <cell r="L185">
            <v>567806457.54999995</v>
          </cell>
        </row>
        <row r="186">
          <cell r="A186">
            <v>1313</v>
          </cell>
          <cell r="B186" t="str">
            <v>Elangeni TVET College</v>
          </cell>
          <cell r="C186" t="str">
            <v>Public entities</v>
          </cell>
          <cell r="D186" t="str">
            <v>HE Institution</v>
          </cell>
          <cell r="E186" t="str">
            <v>Ntnl</v>
          </cell>
          <cell r="F186" t="str">
            <v>KZN</v>
          </cell>
          <cell r="G186" t="str">
            <v/>
          </cell>
          <cell r="H186" t="str">
            <v>Financial Audit</v>
          </cell>
          <cell r="I186" t="str">
            <v>Financially unqualified with findings</v>
          </cell>
          <cell r="J186">
            <v>412944792</v>
          </cell>
          <cell r="K186">
            <v>43848032</v>
          </cell>
          <cell r="L186">
            <v>369096760</v>
          </cell>
        </row>
        <row r="187">
          <cell r="A187">
            <v>126</v>
          </cell>
          <cell r="B187" t="str">
            <v>Energy and Water Sector Education and Training Authority</v>
          </cell>
          <cell r="C187" t="str">
            <v>Public entities</v>
          </cell>
          <cell r="D187" t="str">
            <v>Schedule 3A/Subsidiary</v>
          </cell>
          <cell r="E187" t="str">
            <v>Ntnl</v>
          </cell>
          <cell r="F187" t="str">
            <v>NatF</v>
          </cell>
          <cell r="G187" t="str">
            <v/>
          </cell>
          <cell r="H187" t="str">
            <v>Financial Audit</v>
          </cell>
          <cell r="I187" t="str">
            <v>Qualified</v>
          </cell>
          <cell r="J187">
            <v>373324000</v>
          </cell>
          <cell r="K187">
            <v>2670000</v>
          </cell>
          <cell r="L187">
            <v>370654000</v>
          </cell>
        </row>
        <row r="188">
          <cell r="A188">
            <v>127</v>
          </cell>
          <cell r="B188" t="str">
            <v>Environmental Affairs and Development Planning</v>
          </cell>
          <cell r="C188" t="str">
            <v>Departments</v>
          </cell>
          <cell r="D188" t="str">
            <v>Provincial Department</v>
          </cell>
          <cell r="E188" t="str">
            <v>WC</v>
          </cell>
          <cell r="F188" t="str">
            <v>WC</v>
          </cell>
          <cell r="G188" t="str">
            <v/>
          </cell>
          <cell r="H188" t="str">
            <v>Financial Audit</v>
          </cell>
          <cell r="I188" t="str">
            <v>Financially unqualified with no findings on predetermined objectives or compliance with laws and regulations</v>
          </cell>
          <cell r="J188">
            <v>587653000</v>
          </cell>
          <cell r="K188">
            <v>5150000</v>
          </cell>
          <cell r="L188">
            <v>582503000</v>
          </cell>
        </row>
        <row r="189">
          <cell r="A189">
            <v>128</v>
          </cell>
          <cell r="B189" t="str">
            <v>Equalisation Fund</v>
          </cell>
          <cell r="C189" t="str">
            <v>Public entities</v>
          </cell>
          <cell r="D189" t="str">
            <v>Other Entity</v>
          </cell>
          <cell r="E189" t="str">
            <v>Ntnl</v>
          </cell>
          <cell r="F189" t="str">
            <v>GP</v>
          </cell>
          <cell r="G189" t="str">
            <v/>
          </cell>
          <cell r="H189" t="str">
            <v>Financial Audit</v>
          </cell>
          <cell r="I189" t="str">
            <v>Financially unqualified with no findings on predetermined objectives or compliance with laws and regulations</v>
          </cell>
          <cell r="J189">
            <v>15111907</v>
          </cell>
          <cell r="K189">
            <v>0</v>
          </cell>
          <cell r="L189">
            <v>15111907</v>
          </cell>
        </row>
        <row r="190">
          <cell r="A190">
            <v>129</v>
          </cell>
          <cell r="B190" t="str">
            <v>Erasmusrand Eiendomme</v>
          </cell>
          <cell r="C190" t="str">
            <v>Public entities</v>
          </cell>
          <cell r="D190" t="str">
            <v>Schedule 2/Subsidiary</v>
          </cell>
          <cell r="E190" t="str">
            <v>Ntnl</v>
          </cell>
          <cell r="F190" t="str">
            <v>NatC</v>
          </cell>
          <cell r="G190" t="str">
            <v>Tshwane Metro</v>
          </cell>
          <cell r="H190" t="str">
            <v>Financial Audit</v>
          </cell>
          <cell r="I190" t="str">
            <v>Financially unqualified with no findings on predetermined objectives or compliance with laws and regulations</v>
          </cell>
          <cell r="J190" t="str">
            <v/>
          </cell>
          <cell r="K190" t="str">
            <v/>
          </cell>
          <cell r="L190" t="str">
            <v/>
          </cell>
        </row>
        <row r="191">
          <cell r="A191">
            <v>130</v>
          </cell>
          <cell r="B191" t="str">
            <v>Erf 706 Rietfontein</v>
          </cell>
          <cell r="C191" t="str">
            <v>Public entities</v>
          </cell>
          <cell r="D191" t="str">
            <v>Other Entity</v>
          </cell>
          <cell r="E191" t="str">
            <v>Ntnl</v>
          </cell>
          <cell r="F191" t="str">
            <v>NatD</v>
          </cell>
          <cell r="G191" t="str">
            <v/>
          </cell>
          <cell r="H191" t="str">
            <v>Financial Audit</v>
          </cell>
          <cell r="I191" t="str">
            <v>Financially unqualified with no findings on predetermined objectives or compliance with laws and regulations</v>
          </cell>
          <cell r="J191">
            <v>0</v>
          </cell>
          <cell r="K191">
            <v>0</v>
          </cell>
          <cell r="L191">
            <v>0</v>
          </cell>
        </row>
        <row r="192">
          <cell r="A192">
            <v>1314</v>
          </cell>
          <cell r="B192" t="str">
            <v>Esayidi TVET College</v>
          </cell>
          <cell r="C192" t="str">
            <v>Public entities</v>
          </cell>
          <cell r="D192" t="str">
            <v>HE Institution</v>
          </cell>
          <cell r="E192" t="str">
            <v>Ntnl</v>
          </cell>
          <cell r="F192" t="str">
            <v>KZN</v>
          </cell>
          <cell r="G192" t="str">
            <v/>
          </cell>
          <cell r="H192" t="str">
            <v>Financial Audit</v>
          </cell>
          <cell r="I192" t="str">
            <v>Financially unqualified with findings</v>
          </cell>
          <cell r="J192">
            <v>416674138</v>
          </cell>
          <cell r="K192">
            <v>102600000</v>
          </cell>
          <cell r="L192">
            <v>314074138</v>
          </cell>
        </row>
        <row r="193">
          <cell r="A193">
            <v>131</v>
          </cell>
          <cell r="B193" t="str">
            <v>ETA Energy</v>
          </cell>
          <cell r="C193" t="str">
            <v>Public entities</v>
          </cell>
          <cell r="D193" t="str">
            <v>Schedule 2/Subsidiary</v>
          </cell>
          <cell r="E193" t="str">
            <v>Ntnl</v>
          </cell>
          <cell r="F193" t="str">
            <v>GP</v>
          </cell>
          <cell r="G193" t="str">
            <v/>
          </cell>
          <cell r="H193" t="str">
            <v>Financial Audit</v>
          </cell>
          <cell r="I193" t="str">
            <v>Financially unqualified with no findings on predetermined objectives or compliance with laws and regulations</v>
          </cell>
          <cell r="J193" t="str">
            <v/>
          </cell>
          <cell r="K193" t="str">
            <v/>
          </cell>
          <cell r="L193" t="str">
            <v/>
          </cell>
        </row>
        <row r="194">
          <cell r="A194">
            <v>1338</v>
          </cell>
          <cell r="B194" t="str">
            <v>False Bay TVET College</v>
          </cell>
          <cell r="C194" t="str">
            <v>Public entities</v>
          </cell>
          <cell r="D194" t="str">
            <v>HE Institution</v>
          </cell>
          <cell r="E194" t="str">
            <v>Ntnl</v>
          </cell>
          <cell r="F194" t="str">
            <v>WC</v>
          </cell>
          <cell r="G194" t="str">
            <v/>
          </cell>
          <cell r="H194" t="str">
            <v>Financial Audit</v>
          </cell>
          <cell r="I194" t="str">
            <v>Qualified</v>
          </cell>
          <cell r="J194">
            <v>337448747</v>
          </cell>
          <cell r="K194">
            <v>12908269</v>
          </cell>
          <cell r="L194">
            <v>324540478</v>
          </cell>
        </row>
        <row r="195">
          <cell r="A195">
            <v>1572</v>
          </cell>
          <cell r="B195" t="str">
            <v>Fetakgomo Tubatse Industrial Park</v>
          </cell>
          <cell r="C195" t="str">
            <v>Public entities</v>
          </cell>
          <cell r="D195" t="str">
            <v>Other Entity</v>
          </cell>
          <cell r="E195" t="str">
            <v>LP</v>
          </cell>
          <cell r="F195" t="str">
            <v>LP</v>
          </cell>
          <cell r="G195" t="str">
            <v/>
          </cell>
          <cell r="H195" t="str">
            <v>Financial Audit</v>
          </cell>
          <cell r="I195" t="str">
            <v>Financially unqualified with no findings on predetermined objectives or compliance with laws and regulations</v>
          </cell>
          <cell r="J195">
            <v>111000000</v>
          </cell>
          <cell r="K195">
            <v>96000000</v>
          </cell>
          <cell r="L195">
            <v>15000000</v>
          </cell>
        </row>
        <row r="196">
          <cell r="A196">
            <v>1344</v>
          </cell>
          <cell r="B196" t="str">
            <v>Fibre Processing Manufacturing Sector Education and Training Authority</v>
          </cell>
          <cell r="C196" t="str">
            <v>Public entities</v>
          </cell>
          <cell r="D196" t="str">
            <v>Schedule 3A/Subsidiary</v>
          </cell>
          <cell r="E196" t="str">
            <v>Ntnl</v>
          </cell>
          <cell r="F196" t="str">
            <v>NatF</v>
          </cell>
          <cell r="G196" t="str">
            <v/>
          </cell>
          <cell r="H196" t="str">
            <v>Financial Audit</v>
          </cell>
          <cell r="I196" t="str">
            <v>Financially unqualified with no findings on predetermined objectives or compliance with laws and regulations</v>
          </cell>
          <cell r="J196">
            <v>798030000</v>
          </cell>
          <cell r="K196">
            <v>4955000</v>
          </cell>
          <cell r="L196">
            <v>793075000</v>
          </cell>
        </row>
        <row r="197">
          <cell r="A197">
            <v>133</v>
          </cell>
          <cell r="B197" t="str">
            <v>Film and Publication Board</v>
          </cell>
          <cell r="C197" t="str">
            <v>Public entities</v>
          </cell>
          <cell r="D197" t="str">
            <v>Schedule 3A/Subsidiary</v>
          </cell>
          <cell r="E197" t="str">
            <v>Ntnl</v>
          </cell>
          <cell r="F197" t="str">
            <v>NatE</v>
          </cell>
          <cell r="G197" t="str">
            <v/>
          </cell>
          <cell r="H197" t="str">
            <v>Financial Audit</v>
          </cell>
          <cell r="I197" t="str">
            <v>Financially unqualified with findings</v>
          </cell>
          <cell r="J197">
            <v>133023088</v>
          </cell>
          <cell r="K197">
            <v>0</v>
          </cell>
          <cell r="L197">
            <v>133023088</v>
          </cell>
        </row>
        <row r="198">
          <cell r="A198">
            <v>138</v>
          </cell>
          <cell r="B198" t="str">
            <v>Finance and Accounting Services Sector Education Training Authority</v>
          </cell>
          <cell r="C198" t="str">
            <v>Public entities</v>
          </cell>
          <cell r="D198" t="str">
            <v>Schedule 3A/Subsidiary</v>
          </cell>
          <cell r="E198" t="str">
            <v>Ntnl</v>
          </cell>
          <cell r="F198" t="str">
            <v>NatF</v>
          </cell>
          <cell r="G198" t="str">
            <v/>
          </cell>
          <cell r="H198" t="str">
            <v>Financial Audit</v>
          </cell>
          <cell r="I198" t="str">
            <v>Financially unqualified with no findings on predetermined objectives or compliance with laws and regulations</v>
          </cell>
          <cell r="J198">
            <v>1580298000</v>
          </cell>
          <cell r="K198">
            <v>4695000</v>
          </cell>
          <cell r="L198">
            <v>1575603000</v>
          </cell>
        </row>
        <row r="199">
          <cell r="A199">
            <v>136</v>
          </cell>
          <cell r="B199" t="str">
            <v>Financial Intelligence Centre</v>
          </cell>
          <cell r="C199" t="str">
            <v>Public entities</v>
          </cell>
          <cell r="D199" t="str">
            <v>Schedule 3A/Subsidiary</v>
          </cell>
          <cell r="E199" t="str">
            <v>Ntnl</v>
          </cell>
          <cell r="F199" t="str">
            <v>NatB</v>
          </cell>
          <cell r="G199" t="str">
            <v/>
          </cell>
          <cell r="H199" t="str">
            <v>Financial Audit</v>
          </cell>
          <cell r="I199" t="str">
            <v>Financially unqualified with no findings on predetermined objectives or compliance with laws and regulations</v>
          </cell>
          <cell r="J199">
            <v>364594000</v>
          </cell>
          <cell r="K199">
            <v>19293000</v>
          </cell>
          <cell r="L199">
            <v>345301000</v>
          </cell>
        </row>
        <row r="200">
          <cell r="A200">
            <v>137</v>
          </cell>
          <cell r="B200" t="str">
            <v>Financial Sector Conduct Authority</v>
          </cell>
          <cell r="C200" t="str">
            <v>Public entities</v>
          </cell>
          <cell r="D200" t="str">
            <v>Schedule 3A/Subsidiary</v>
          </cell>
          <cell r="E200" t="str">
            <v>Ntnl</v>
          </cell>
          <cell r="F200" t="str">
            <v>NatB</v>
          </cell>
          <cell r="G200" t="str">
            <v/>
          </cell>
          <cell r="H200" t="str">
            <v>Financial Audit</v>
          </cell>
          <cell r="I200" t="str">
            <v>Financially unqualified with no findings on predetermined objectives or compliance with laws and regulations</v>
          </cell>
          <cell r="J200">
            <v>1174281000</v>
          </cell>
          <cell r="K200">
            <v>159942000</v>
          </cell>
          <cell r="L200">
            <v>1014339000</v>
          </cell>
        </row>
        <row r="201">
          <cell r="A201">
            <v>1300</v>
          </cell>
          <cell r="B201" t="str">
            <v>Flavius Mareka TVET College</v>
          </cell>
          <cell r="C201" t="str">
            <v>Public entities</v>
          </cell>
          <cell r="D201" t="str">
            <v>HE Institution</v>
          </cell>
          <cell r="E201" t="str">
            <v>Ntnl</v>
          </cell>
          <cell r="F201" t="str">
            <v>FS</v>
          </cell>
          <cell r="G201" t="str">
            <v/>
          </cell>
          <cell r="H201" t="str">
            <v>Financial Audit</v>
          </cell>
          <cell r="I201" t="str">
            <v>Qualified</v>
          </cell>
          <cell r="J201">
            <v>153151221</v>
          </cell>
          <cell r="K201">
            <v>7800000</v>
          </cell>
          <cell r="L201">
            <v>145351221</v>
          </cell>
        </row>
        <row r="202">
          <cell r="A202">
            <v>140</v>
          </cell>
          <cell r="B202" t="str">
            <v>Fluoro Pack</v>
          </cell>
          <cell r="C202" t="str">
            <v>Public entities</v>
          </cell>
          <cell r="D202" t="str">
            <v>Schedule 2/Subsidiary</v>
          </cell>
          <cell r="E202" t="str">
            <v>Ntnl</v>
          </cell>
          <cell r="F202" t="str">
            <v>NW</v>
          </cell>
          <cell r="G202" t="str">
            <v/>
          </cell>
          <cell r="H202" t="str">
            <v>Financial Audit</v>
          </cell>
          <cell r="I202" t="str">
            <v>Financially unqualified with no findings on predetermined objectives or compliance with laws and regulations</v>
          </cell>
          <cell r="J202" t="str">
            <v/>
          </cell>
          <cell r="K202" t="str">
            <v/>
          </cell>
          <cell r="L202" t="str">
            <v/>
          </cell>
        </row>
        <row r="203">
          <cell r="A203">
            <v>141</v>
          </cell>
          <cell r="B203" t="str">
            <v>Fluorochem</v>
          </cell>
          <cell r="C203" t="str">
            <v>Public entities</v>
          </cell>
          <cell r="D203" t="str">
            <v>Schedule 2/Subsidiary</v>
          </cell>
          <cell r="E203" t="str">
            <v>Ntnl</v>
          </cell>
          <cell r="F203" t="str">
            <v>NW</v>
          </cell>
          <cell r="G203" t="str">
            <v/>
          </cell>
          <cell r="H203" t="str">
            <v>Financial Audit</v>
          </cell>
          <cell r="I203" t="str">
            <v>Financially unqualified with no findings on predetermined objectives or compliance with laws and regulations</v>
          </cell>
          <cell r="J203" t="str">
            <v/>
          </cell>
          <cell r="K203" t="str">
            <v/>
          </cell>
          <cell r="L203" t="str">
            <v/>
          </cell>
        </row>
        <row r="204">
          <cell r="A204">
            <v>143</v>
          </cell>
          <cell r="B204" t="str">
            <v>Food and Beverages Manufacturing Industry Sector Education Training Authority</v>
          </cell>
          <cell r="C204" t="str">
            <v>Public entities</v>
          </cell>
          <cell r="D204" t="str">
            <v>Schedule 3A/Subsidiary</v>
          </cell>
          <cell r="E204" t="str">
            <v>Ntnl</v>
          </cell>
          <cell r="F204" t="str">
            <v>NatF</v>
          </cell>
          <cell r="G204" t="str">
            <v/>
          </cell>
          <cell r="H204" t="str">
            <v>Financial Audit</v>
          </cell>
          <cell r="I204" t="str">
            <v>Financially unqualified with no findings on predetermined objectives or compliance with laws and regulations</v>
          </cell>
          <cell r="J204">
            <v>1506404000</v>
          </cell>
          <cell r="K204">
            <v>3206000</v>
          </cell>
          <cell r="L204">
            <v>1503198000</v>
          </cell>
        </row>
        <row r="205">
          <cell r="A205">
            <v>145</v>
          </cell>
          <cell r="B205" t="str">
            <v>Free State Development Corporation</v>
          </cell>
          <cell r="C205" t="str">
            <v>Public entities</v>
          </cell>
          <cell r="D205" t="str">
            <v>Schedule 3D/Subsidiary</v>
          </cell>
          <cell r="E205" t="str">
            <v>FS</v>
          </cell>
          <cell r="F205" t="str">
            <v>FS</v>
          </cell>
          <cell r="G205" t="str">
            <v/>
          </cell>
          <cell r="H205" t="str">
            <v>Financial Audit</v>
          </cell>
          <cell r="I205" t="str">
            <v>Qualified</v>
          </cell>
          <cell r="J205">
            <v>303303094</v>
          </cell>
          <cell r="K205">
            <v>2452331</v>
          </cell>
          <cell r="L205">
            <v>300850763</v>
          </cell>
        </row>
        <row r="206">
          <cell r="A206">
            <v>139</v>
          </cell>
          <cell r="B206" t="str">
            <v>Free State Fleet Management Trading Entity</v>
          </cell>
          <cell r="C206" t="str">
            <v>Public entities</v>
          </cell>
          <cell r="D206" t="str">
            <v>Trading Entity</v>
          </cell>
          <cell r="E206" t="str">
            <v>FS</v>
          </cell>
          <cell r="F206" t="str">
            <v>FS</v>
          </cell>
          <cell r="G206" t="str">
            <v/>
          </cell>
          <cell r="H206" t="str">
            <v>Financial Audit</v>
          </cell>
          <cell r="I206" t="str">
            <v>Qualified</v>
          </cell>
          <cell r="J206">
            <v>865667969</v>
          </cell>
          <cell r="K206">
            <v>225057632</v>
          </cell>
          <cell r="L206">
            <v>640610337</v>
          </cell>
        </row>
        <row r="207">
          <cell r="A207">
            <v>1232</v>
          </cell>
          <cell r="B207" t="str">
            <v>Free State Gambling, Liquor and Tourism Authority</v>
          </cell>
          <cell r="C207" t="str">
            <v>Public entities</v>
          </cell>
          <cell r="D207" t="str">
            <v>Schedule 3C/Subsidiary</v>
          </cell>
          <cell r="E207" t="str">
            <v>FS</v>
          </cell>
          <cell r="F207" t="str">
            <v>FS</v>
          </cell>
          <cell r="G207" t="str">
            <v/>
          </cell>
          <cell r="H207" t="str">
            <v>Financial Audit</v>
          </cell>
          <cell r="I207" t="str">
            <v>Qualified</v>
          </cell>
          <cell r="J207">
            <v>106219781</v>
          </cell>
          <cell r="K207">
            <v>300000</v>
          </cell>
          <cell r="L207">
            <v>105919781</v>
          </cell>
        </row>
        <row r="208">
          <cell r="A208">
            <v>146</v>
          </cell>
          <cell r="B208" t="str">
            <v>Free State Housing Fund</v>
          </cell>
          <cell r="C208" t="str">
            <v>Public entities</v>
          </cell>
          <cell r="D208" t="str">
            <v>Other Entity</v>
          </cell>
          <cell r="E208" t="str">
            <v>FS</v>
          </cell>
          <cell r="F208" t="str">
            <v>FS</v>
          </cell>
          <cell r="G208" t="str">
            <v/>
          </cell>
          <cell r="H208" t="str">
            <v>Financial Audit</v>
          </cell>
          <cell r="I208" t="str">
            <v>Financially unqualified with no findings on predetermined objectives or compliance with laws and regulations</v>
          </cell>
          <cell r="J208" t="str">
            <v/>
          </cell>
          <cell r="K208" t="str">
            <v/>
          </cell>
          <cell r="L208" t="str">
            <v/>
          </cell>
        </row>
        <row r="209">
          <cell r="A209">
            <v>350</v>
          </cell>
          <cell r="B209" t="str">
            <v>Provincial Legislature</v>
          </cell>
          <cell r="C209" t="str">
            <v>Departments</v>
          </cell>
          <cell r="D209" t="str">
            <v>Parliament and Provincial legislature</v>
          </cell>
          <cell r="E209" t="str">
            <v>FS</v>
          </cell>
          <cell r="F209" t="str">
            <v>FS</v>
          </cell>
          <cell r="G209" t="str">
            <v/>
          </cell>
          <cell r="H209" t="str">
            <v>Financial Audit</v>
          </cell>
          <cell r="I209" t="str">
            <v>Financially unqualified with no findings on predetermined objectives or compliance with laws and regulations</v>
          </cell>
          <cell r="J209">
            <v>345690004</v>
          </cell>
          <cell r="K209">
            <v>2984769</v>
          </cell>
          <cell r="L209">
            <v>342705235</v>
          </cell>
        </row>
        <row r="210">
          <cell r="A210">
            <v>149</v>
          </cell>
          <cell r="B210" t="str">
            <v>Freedom Park Trust</v>
          </cell>
          <cell r="C210" t="str">
            <v>Public entities</v>
          </cell>
          <cell r="D210" t="str">
            <v>Schedule 3A/Subsidiary</v>
          </cell>
          <cell r="E210" t="str">
            <v>Ntnl</v>
          </cell>
          <cell r="F210" t="str">
            <v>NatC</v>
          </cell>
          <cell r="G210" t="str">
            <v/>
          </cell>
          <cell r="H210" t="str">
            <v>Financial Audit</v>
          </cell>
          <cell r="I210" t="str">
            <v>Qualified</v>
          </cell>
          <cell r="J210">
            <v>130840000</v>
          </cell>
          <cell r="K210">
            <v>12332000</v>
          </cell>
          <cell r="L210">
            <v>118508000</v>
          </cell>
        </row>
        <row r="211">
          <cell r="A211">
            <v>1356</v>
          </cell>
          <cell r="B211" t="str">
            <v>Fumani Green Stone</v>
          </cell>
          <cell r="C211" t="str">
            <v>Public entities</v>
          </cell>
          <cell r="D211" t="str">
            <v>Schedule 3D/Subsidiary</v>
          </cell>
          <cell r="E211" t="str">
            <v>LP</v>
          </cell>
          <cell r="F211" t="str">
            <v>LP</v>
          </cell>
          <cell r="G211" t="str">
            <v/>
          </cell>
          <cell r="H211" t="str">
            <v>Financial Audit</v>
          </cell>
          <cell r="I211" t="str">
            <v>Financially unqualified with no findings on predetermined objectives or compliance with laws and regulations</v>
          </cell>
          <cell r="J211" t="str">
            <v/>
          </cell>
          <cell r="K211" t="str">
            <v/>
          </cell>
          <cell r="L211" t="str">
            <v/>
          </cell>
        </row>
        <row r="212">
          <cell r="A212">
            <v>153</v>
          </cell>
          <cell r="B212" t="str">
            <v>Western Cape Gambling and Racing Board</v>
          </cell>
          <cell r="C212" t="str">
            <v>Public entities</v>
          </cell>
          <cell r="D212" t="str">
            <v>Schedule 3C/Subsidiary</v>
          </cell>
          <cell r="E212" t="str">
            <v>WC</v>
          </cell>
          <cell r="F212" t="str">
            <v>WC</v>
          </cell>
          <cell r="G212" t="str">
            <v/>
          </cell>
          <cell r="H212" t="str">
            <v>Financial Audit</v>
          </cell>
          <cell r="I212" t="str">
            <v>Financially unqualified with no findings on predetermined objectives or compliance with laws and regulations</v>
          </cell>
          <cell r="J212">
            <v>108333000</v>
          </cell>
          <cell r="K212">
            <v>33155000</v>
          </cell>
          <cell r="L212">
            <v>75178000</v>
          </cell>
        </row>
        <row r="213">
          <cell r="A213">
            <v>154</v>
          </cell>
          <cell r="B213" t="str">
            <v>KwaZulu-Natal Gaming and Betting Board</v>
          </cell>
          <cell r="C213" t="str">
            <v>Public entities</v>
          </cell>
          <cell r="D213" t="str">
            <v>Schedule 3C/Subsidiary</v>
          </cell>
          <cell r="E213" t="str">
            <v>KZN</v>
          </cell>
          <cell r="F213" t="str">
            <v>KZN</v>
          </cell>
          <cell r="G213" t="str">
            <v/>
          </cell>
          <cell r="H213" t="str">
            <v>Financial Audit</v>
          </cell>
          <cell r="I213" t="str">
            <v>Financially unqualified with no findings on predetermined objectives or compliance with laws and regulations</v>
          </cell>
          <cell r="J213">
            <v>99911000</v>
          </cell>
          <cell r="K213">
            <v>2700000</v>
          </cell>
          <cell r="L213">
            <v>97211000</v>
          </cell>
        </row>
        <row r="214">
          <cell r="A214">
            <v>1177</v>
          </cell>
          <cell r="B214" t="str">
            <v>Gammatec NDT Supplies</v>
          </cell>
          <cell r="C214" t="str">
            <v>Public entities</v>
          </cell>
          <cell r="D214" t="str">
            <v>Schedule 2/Subsidiary</v>
          </cell>
          <cell r="E214" t="str">
            <v>Ntnl</v>
          </cell>
          <cell r="F214" t="str">
            <v>NW</v>
          </cell>
          <cell r="G214" t="str">
            <v/>
          </cell>
          <cell r="H214" t="str">
            <v>Financial Audit</v>
          </cell>
          <cell r="I214" t="str">
            <v>Financially unqualified with findings</v>
          </cell>
          <cell r="J214">
            <v>228061577</v>
          </cell>
          <cell r="K214">
            <v>35426924</v>
          </cell>
          <cell r="L214">
            <v>192634653</v>
          </cell>
        </row>
        <row r="215">
          <cell r="A215">
            <v>155</v>
          </cell>
          <cell r="B215" t="str">
            <v>Gateway Airport Authority</v>
          </cell>
          <cell r="C215" t="str">
            <v>Public entities</v>
          </cell>
          <cell r="D215" t="str">
            <v>Schedule 3D/Subsidiary</v>
          </cell>
          <cell r="E215" t="str">
            <v>LP</v>
          </cell>
          <cell r="F215" t="str">
            <v>LP</v>
          </cell>
          <cell r="G215" t="str">
            <v/>
          </cell>
          <cell r="H215" t="str">
            <v>Financial Audit</v>
          </cell>
          <cell r="I215" t="str">
            <v>Financially unqualified with findings</v>
          </cell>
          <cell r="J215">
            <v>89617000</v>
          </cell>
          <cell r="K215">
            <v>9008000</v>
          </cell>
          <cell r="L215">
            <v>80609000</v>
          </cell>
        </row>
        <row r="216">
          <cell r="A216">
            <v>1514</v>
          </cell>
          <cell r="B216" t="str">
            <v>Gateway Home Loans</v>
          </cell>
          <cell r="C216" t="str">
            <v>Public entities</v>
          </cell>
          <cell r="D216" t="str">
            <v>Schedule 3A/Subsidiary</v>
          </cell>
          <cell r="E216" t="str">
            <v>Ntnl</v>
          </cell>
          <cell r="F216" t="str">
            <v>NatB</v>
          </cell>
          <cell r="G216" t="str">
            <v/>
          </cell>
          <cell r="H216" t="str">
            <v>Financial Audit</v>
          </cell>
          <cell r="I216" t="str">
            <v>Financially unqualified with no findings on predetermined objectives or compliance with laws and regulations</v>
          </cell>
          <cell r="J216" t="str">
            <v/>
          </cell>
          <cell r="K216" t="str">
            <v/>
          </cell>
          <cell r="L216" t="str">
            <v/>
          </cell>
        </row>
        <row r="217">
          <cell r="A217">
            <v>1515</v>
          </cell>
          <cell r="B217" t="str">
            <v>Gateway Home Loans 001</v>
          </cell>
          <cell r="C217" t="str">
            <v>Public entities</v>
          </cell>
          <cell r="D217" t="str">
            <v>Schedule 3A/Subsidiary</v>
          </cell>
          <cell r="E217" t="str">
            <v>Ntnl</v>
          </cell>
          <cell r="F217" t="str">
            <v>NatB</v>
          </cell>
          <cell r="G217" t="str">
            <v/>
          </cell>
          <cell r="H217" t="str">
            <v>Financial Audit</v>
          </cell>
          <cell r="I217" t="str">
            <v>Financially unqualified with no findings on predetermined objectives or compliance with laws and regulations</v>
          </cell>
          <cell r="J217" t="str">
            <v/>
          </cell>
          <cell r="K217" t="str">
            <v/>
          </cell>
          <cell r="L217" t="str">
            <v/>
          </cell>
        </row>
        <row r="218">
          <cell r="A218">
            <v>15</v>
          </cell>
          <cell r="B218" t="str">
            <v>Agriculture and Rural Development</v>
          </cell>
          <cell r="C218" t="str">
            <v>Departments</v>
          </cell>
          <cell r="D218" t="str">
            <v>Provincial Department</v>
          </cell>
          <cell r="E218" t="str">
            <v>GP</v>
          </cell>
          <cell r="F218" t="str">
            <v>GP</v>
          </cell>
          <cell r="G218" t="str">
            <v/>
          </cell>
          <cell r="H218" t="str">
            <v>Financial Audit</v>
          </cell>
          <cell r="I218" t="str">
            <v>Financially unqualified with findings</v>
          </cell>
          <cell r="J218">
            <v>1259117000</v>
          </cell>
          <cell r="K218">
            <v>31318000</v>
          </cell>
          <cell r="L218">
            <v>1227799000</v>
          </cell>
        </row>
        <row r="219">
          <cell r="A219">
            <v>37</v>
          </cell>
          <cell r="B219" t="str">
            <v>Community Safety</v>
          </cell>
          <cell r="C219" t="str">
            <v>Departments</v>
          </cell>
          <cell r="D219" t="str">
            <v>Provincial Department</v>
          </cell>
          <cell r="E219" t="str">
            <v>GP</v>
          </cell>
          <cell r="F219" t="str">
            <v>GP</v>
          </cell>
          <cell r="G219" t="str">
            <v/>
          </cell>
          <cell r="H219" t="str">
            <v>Financial Audit</v>
          </cell>
          <cell r="I219" t="str">
            <v>Financially unqualified with no findings on predetermined objectives or compliance with laws and regulations</v>
          </cell>
          <cell r="J219">
            <v>2365556000</v>
          </cell>
          <cell r="K219">
            <v>365556000</v>
          </cell>
          <cell r="L219">
            <v>2000000000</v>
          </cell>
        </row>
        <row r="220">
          <cell r="A220">
            <v>231</v>
          </cell>
          <cell r="B220" t="str">
            <v>Cooperative Governance and Traditional Affairs</v>
          </cell>
          <cell r="C220" t="str">
            <v>Departments</v>
          </cell>
          <cell r="D220" t="str">
            <v>Provincial Department</v>
          </cell>
          <cell r="E220" t="str">
            <v>GP</v>
          </cell>
          <cell r="F220" t="str">
            <v>GP</v>
          </cell>
          <cell r="G220" t="str">
            <v/>
          </cell>
          <cell r="H220" t="str">
            <v>Financial Audit</v>
          </cell>
          <cell r="I220" t="str">
            <v>Financially unqualified with no findings on predetermined objectives or compliance with laws and regulations</v>
          </cell>
          <cell r="J220">
            <v>1080495000</v>
          </cell>
          <cell r="K220">
            <v>2080000</v>
          </cell>
          <cell r="L220">
            <v>1078415000</v>
          </cell>
        </row>
        <row r="221">
          <cell r="A221">
            <v>105</v>
          </cell>
          <cell r="B221" t="str">
            <v>Economic Development</v>
          </cell>
          <cell r="C221" t="str">
            <v>Departments</v>
          </cell>
          <cell r="D221" t="str">
            <v>Provincial Department</v>
          </cell>
          <cell r="E221" t="str">
            <v>GP</v>
          </cell>
          <cell r="F221" t="str">
            <v>GP</v>
          </cell>
          <cell r="G221" t="str">
            <v/>
          </cell>
          <cell r="H221" t="str">
            <v>Financial Audit</v>
          </cell>
          <cell r="I221" t="str">
            <v>Financially unqualified with no findings on predetermined objectives or compliance with laws and regulations</v>
          </cell>
          <cell r="J221">
            <v>449852000</v>
          </cell>
          <cell r="K221">
            <v>22625000</v>
          </cell>
          <cell r="L221">
            <v>427227000</v>
          </cell>
        </row>
        <row r="222">
          <cell r="A222">
            <v>113</v>
          </cell>
          <cell r="B222" t="str">
            <v>Education</v>
          </cell>
          <cell r="C222" t="str">
            <v>Departments</v>
          </cell>
          <cell r="D222" t="str">
            <v>Provincial Department</v>
          </cell>
          <cell r="E222" t="str">
            <v>GP</v>
          </cell>
          <cell r="F222" t="str">
            <v>GP</v>
          </cell>
          <cell r="G222" t="str">
            <v/>
          </cell>
          <cell r="H222" t="str">
            <v>Financial Audit</v>
          </cell>
          <cell r="I222" t="str">
            <v>Financially unqualified with no findings on predetermined objectives or compliance with laws and regulations</v>
          </cell>
          <cell r="J222">
            <v>63359564000</v>
          </cell>
          <cell r="K222">
            <v>2231953000</v>
          </cell>
          <cell r="L222">
            <v>61127611000</v>
          </cell>
        </row>
        <row r="223">
          <cell r="A223">
            <v>1204</v>
          </cell>
          <cell r="B223" t="str">
            <v>e-Government</v>
          </cell>
          <cell r="C223" t="str">
            <v>Departments</v>
          </cell>
          <cell r="D223" t="str">
            <v>Provincial Department</v>
          </cell>
          <cell r="E223" t="str">
            <v>GP</v>
          </cell>
          <cell r="F223" t="str">
            <v>GP</v>
          </cell>
          <cell r="G223" t="str">
            <v/>
          </cell>
          <cell r="H223" t="str">
            <v>Financial Audit</v>
          </cell>
          <cell r="I223" t="str">
            <v>Financially unqualified with no findings on predetermined objectives or compliance with laws and regulations</v>
          </cell>
          <cell r="J223">
            <v>1754202000</v>
          </cell>
          <cell r="K223">
            <v>53107000</v>
          </cell>
          <cell r="L223">
            <v>1701095000</v>
          </cell>
        </row>
        <row r="224">
          <cell r="A224">
            <v>177</v>
          </cell>
          <cell r="B224" t="str">
            <v>Health</v>
          </cell>
          <cell r="C224" t="str">
            <v>Departments</v>
          </cell>
          <cell r="D224" t="str">
            <v>Provincial Department</v>
          </cell>
          <cell r="E224" t="str">
            <v>GP</v>
          </cell>
          <cell r="F224" t="str">
            <v>GP</v>
          </cell>
          <cell r="G224" t="str">
            <v/>
          </cell>
          <cell r="H224" t="str">
            <v>Financial Audit</v>
          </cell>
          <cell r="I224" t="str">
            <v>Financially unqualified with findings</v>
          </cell>
          <cell r="J224">
            <v>62502360000</v>
          </cell>
          <cell r="K224">
            <v>2366729000</v>
          </cell>
          <cell r="L224">
            <v>60135631000</v>
          </cell>
        </row>
        <row r="225">
          <cell r="A225">
            <v>188</v>
          </cell>
          <cell r="B225" t="str">
            <v>Human Settlements</v>
          </cell>
          <cell r="C225" t="str">
            <v>Departments</v>
          </cell>
          <cell r="D225" t="str">
            <v>Provincial Department</v>
          </cell>
          <cell r="E225" t="str">
            <v>GP</v>
          </cell>
          <cell r="F225" t="str">
            <v>GP</v>
          </cell>
          <cell r="G225" t="str">
            <v/>
          </cell>
          <cell r="H225" t="str">
            <v>Financial Audit</v>
          </cell>
          <cell r="I225" t="str">
            <v>Financially unqualified with findings</v>
          </cell>
          <cell r="J225">
            <v>5921824000</v>
          </cell>
          <cell r="K225">
            <v>353938000</v>
          </cell>
          <cell r="L225">
            <v>5567886000</v>
          </cell>
        </row>
        <row r="226">
          <cell r="A226">
            <v>991</v>
          </cell>
          <cell r="B226" t="str">
            <v>Infrastructure Development</v>
          </cell>
          <cell r="C226" t="str">
            <v>Departments</v>
          </cell>
          <cell r="D226" t="str">
            <v>Provincial Department</v>
          </cell>
          <cell r="E226" t="str">
            <v>GP</v>
          </cell>
          <cell r="F226" t="str">
            <v>GP</v>
          </cell>
          <cell r="G226" t="str">
            <v/>
          </cell>
          <cell r="H226" t="str">
            <v>Financial Audit</v>
          </cell>
          <cell r="I226" t="str">
            <v>Financially unqualified with findings</v>
          </cell>
          <cell r="J226">
            <v>2804512000</v>
          </cell>
          <cell r="K226">
            <v>403064000</v>
          </cell>
          <cell r="L226">
            <v>2401448000</v>
          </cell>
        </row>
        <row r="227">
          <cell r="A227">
            <v>990</v>
          </cell>
          <cell r="B227" t="str">
            <v>Roads and Transport</v>
          </cell>
          <cell r="C227" t="str">
            <v>Departments</v>
          </cell>
          <cell r="D227" t="str">
            <v>Provincial Department</v>
          </cell>
          <cell r="E227" t="str">
            <v>GP</v>
          </cell>
          <cell r="F227" t="str">
            <v>GP</v>
          </cell>
          <cell r="G227" t="str">
            <v/>
          </cell>
          <cell r="H227" t="str">
            <v>Financial Audit</v>
          </cell>
          <cell r="I227" t="str">
            <v>Financially unqualified with findings</v>
          </cell>
          <cell r="J227">
            <v>9659045000</v>
          </cell>
          <cell r="K227">
            <v>1614503000</v>
          </cell>
          <cell r="L227">
            <v>8044542000</v>
          </cell>
        </row>
        <row r="228">
          <cell r="A228">
            <v>459</v>
          </cell>
          <cell r="B228" t="str">
            <v>Social Development</v>
          </cell>
          <cell r="C228" t="str">
            <v>Departments</v>
          </cell>
          <cell r="D228" t="str">
            <v>Provincial Department</v>
          </cell>
          <cell r="E228" t="str">
            <v>GP</v>
          </cell>
          <cell r="F228" t="str">
            <v>GP</v>
          </cell>
          <cell r="G228" t="str">
            <v/>
          </cell>
          <cell r="H228" t="str">
            <v>Financial Audit</v>
          </cell>
          <cell r="I228" t="str">
            <v>Financially unqualified with findings</v>
          </cell>
          <cell r="J228">
            <v>5318117000</v>
          </cell>
          <cell r="K228">
            <v>253674000</v>
          </cell>
          <cell r="L228">
            <v>5064443000</v>
          </cell>
        </row>
        <row r="229">
          <cell r="A229">
            <v>480</v>
          </cell>
          <cell r="B229" t="str">
            <v>Sport, Arts, Culture and Recreation</v>
          </cell>
          <cell r="C229" t="str">
            <v>Departments</v>
          </cell>
          <cell r="D229" t="str">
            <v>Provincial Department</v>
          </cell>
          <cell r="E229" t="str">
            <v>GP</v>
          </cell>
          <cell r="F229" t="str">
            <v>GP</v>
          </cell>
          <cell r="G229" t="str">
            <v/>
          </cell>
          <cell r="H229" t="str">
            <v>Financial Audit</v>
          </cell>
          <cell r="I229" t="str">
            <v>Financially unqualified with findings</v>
          </cell>
          <cell r="J229">
            <v>1122528000</v>
          </cell>
          <cell r="K229">
            <v>63099000</v>
          </cell>
          <cell r="L229">
            <v>1059429000</v>
          </cell>
        </row>
        <row r="230">
          <cell r="A230">
            <v>157</v>
          </cell>
          <cell r="B230" t="str">
            <v>Gauteng Enterprise Propeller</v>
          </cell>
          <cell r="C230" t="str">
            <v>Public entities</v>
          </cell>
          <cell r="D230" t="str">
            <v>Schedule 3C/Subsidiary</v>
          </cell>
          <cell r="E230" t="str">
            <v>GP</v>
          </cell>
          <cell r="F230" t="str">
            <v>GP</v>
          </cell>
          <cell r="G230" t="str">
            <v/>
          </cell>
          <cell r="H230" t="str">
            <v>Financial Audit</v>
          </cell>
          <cell r="I230" t="str">
            <v>Financially unqualified with findings</v>
          </cell>
          <cell r="J230">
            <v>484101014</v>
          </cell>
          <cell r="K230">
            <v>5100000</v>
          </cell>
          <cell r="L230">
            <v>479001014</v>
          </cell>
        </row>
        <row r="231">
          <cell r="A231">
            <v>158</v>
          </cell>
          <cell r="B231" t="str">
            <v>Gauteng Film Commission</v>
          </cell>
          <cell r="C231" t="str">
            <v>Public entities</v>
          </cell>
          <cell r="D231" t="str">
            <v>Other Entity</v>
          </cell>
          <cell r="E231" t="str">
            <v>GP</v>
          </cell>
          <cell r="F231" t="str">
            <v>GP</v>
          </cell>
          <cell r="G231" t="str">
            <v/>
          </cell>
          <cell r="H231" t="str">
            <v>Financial Audit</v>
          </cell>
          <cell r="I231" t="str">
            <v>Financially unqualified with no findings on predetermined objectives or compliance with laws and regulations</v>
          </cell>
          <cell r="J231">
            <v>40825904</v>
          </cell>
          <cell r="K231">
            <v>0</v>
          </cell>
          <cell r="L231">
            <v>40825904</v>
          </cell>
        </row>
        <row r="232">
          <cell r="A232">
            <v>160</v>
          </cell>
          <cell r="B232" t="str">
            <v>Gauteng Gambling Board</v>
          </cell>
          <cell r="C232" t="str">
            <v>Public entities</v>
          </cell>
          <cell r="D232" t="str">
            <v>Schedule 3C/Subsidiary</v>
          </cell>
          <cell r="E232" t="str">
            <v>GP</v>
          </cell>
          <cell r="F232" t="str">
            <v>GP</v>
          </cell>
          <cell r="G232" t="str">
            <v/>
          </cell>
          <cell r="H232" t="str">
            <v>Financial Audit</v>
          </cell>
          <cell r="I232" t="str">
            <v>Financially unqualified with no findings on predetermined objectives or compliance with laws and regulations</v>
          </cell>
          <cell r="J232">
            <v>244075000</v>
          </cell>
          <cell r="K232">
            <v>0</v>
          </cell>
          <cell r="L232">
            <v>244075000</v>
          </cell>
        </row>
        <row r="233">
          <cell r="A233">
            <v>1385</v>
          </cell>
          <cell r="B233" t="str">
            <v>Gauteng Growth and Development Agency</v>
          </cell>
          <cell r="C233" t="str">
            <v>Public entities</v>
          </cell>
          <cell r="D233" t="str">
            <v>Schedule 3C/Subsidiary</v>
          </cell>
          <cell r="E233" t="str">
            <v>GP</v>
          </cell>
          <cell r="F233" t="str">
            <v>GP</v>
          </cell>
          <cell r="G233" t="str">
            <v/>
          </cell>
          <cell r="H233" t="str">
            <v>Financial Audit</v>
          </cell>
          <cell r="I233" t="str">
            <v>Financially unqualified with no findings on predetermined objectives or compliance with laws and regulations</v>
          </cell>
          <cell r="J233">
            <v>326353000</v>
          </cell>
          <cell r="K233">
            <v>4000000</v>
          </cell>
          <cell r="L233">
            <v>322353000</v>
          </cell>
        </row>
        <row r="234">
          <cell r="A234">
            <v>161</v>
          </cell>
          <cell r="B234" t="str">
            <v>Gauteng Housing Fund</v>
          </cell>
          <cell r="C234" t="str">
            <v>Public entities</v>
          </cell>
          <cell r="D234" t="str">
            <v>Other Entity</v>
          </cell>
          <cell r="E234" t="str">
            <v>GP</v>
          </cell>
          <cell r="F234" t="str">
            <v>GP</v>
          </cell>
          <cell r="G234" t="str">
            <v/>
          </cell>
          <cell r="H234" t="str">
            <v>Financial Audit</v>
          </cell>
          <cell r="I234" t="str">
            <v>Adverse</v>
          </cell>
          <cell r="J234">
            <v>556043000</v>
          </cell>
          <cell r="K234">
            <v>0</v>
          </cell>
          <cell r="L234">
            <v>556043000</v>
          </cell>
        </row>
        <row r="235">
          <cell r="A235">
            <v>1364</v>
          </cell>
          <cell r="B235" t="str">
            <v>Gauteng IDZ Development Company</v>
          </cell>
          <cell r="C235" t="str">
            <v>Public entities</v>
          </cell>
          <cell r="D235" t="str">
            <v>Schedule 3C/Subsidiary</v>
          </cell>
          <cell r="E235" t="str">
            <v>GP</v>
          </cell>
          <cell r="F235" t="str">
            <v>GP</v>
          </cell>
          <cell r="G235" t="str">
            <v/>
          </cell>
          <cell r="H235" t="str">
            <v>Financial Audit</v>
          </cell>
          <cell r="I235" t="str">
            <v>Financially unqualified with no findings on predetermined objectives or compliance with laws and regulations</v>
          </cell>
          <cell r="J235">
            <v>109477394.56999999</v>
          </cell>
          <cell r="K235">
            <v>27613394.57</v>
          </cell>
          <cell r="L235">
            <v>81864000</v>
          </cell>
        </row>
        <row r="236">
          <cell r="A236">
            <v>159</v>
          </cell>
          <cell r="B236" t="str">
            <v>Gauteng Infrastructure Financing Agency</v>
          </cell>
          <cell r="C236" t="str">
            <v>Public entities</v>
          </cell>
          <cell r="D236" t="str">
            <v>Government Component</v>
          </cell>
          <cell r="E236" t="str">
            <v>GP</v>
          </cell>
          <cell r="F236" t="str">
            <v>GP</v>
          </cell>
          <cell r="G236" t="str">
            <v/>
          </cell>
          <cell r="H236" t="str">
            <v>Financial Audit</v>
          </cell>
          <cell r="I236" t="str">
            <v>Financially unqualified with no findings on predetermined objectives or compliance with laws and regulations</v>
          </cell>
          <cell r="J236">
            <v>65648000</v>
          </cell>
          <cell r="K236">
            <v>0</v>
          </cell>
          <cell r="L236">
            <v>65648000</v>
          </cell>
        </row>
        <row r="237">
          <cell r="A237">
            <v>163</v>
          </cell>
          <cell r="B237" t="str">
            <v>Gauteng Liquor Board</v>
          </cell>
          <cell r="C237" t="str">
            <v>Public entities</v>
          </cell>
          <cell r="D237" t="str">
            <v>Trading Entity</v>
          </cell>
          <cell r="E237" t="str">
            <v>GP</v>
          </cell>
          <cell r="F237" t="str">
            <v>GP</v>
          </cell>
          <cell r="G237" t="str">
            <v/>
          </cell>
          <cell r="H237" t="str">
            <v>Financial Audit</v>
          </cell>
          <cell r="I237" t="str">
            <v>Financially unqualified with no findings on predetermined objectives or compliance with laws and regulations</v>
          </cell>
          <cell r="J237">
            <v>79115000</v>
          </cell>
          <cell r="K237">
            <v>0</v>
          </cell>
          <cell r="L237">
            <v>79115000</v>
          </cell>
        </row>
        <row r="238">
          <cell r="A238">
            <v>247</v>
          </cell>
          <cell r="B238" t="str">
            <v>Gauteng Medical Supplies Depot</v>
          </cell>
          <cell r="C238" t="str">
            <v>Public entities</v>
          </cell>
          <cell r="D238" t="str">
            <v>Trading Entity</v>
          </cell>
          <cell r="E238" t="str">
            <v>GP</v>
          </cell>
          <cell r="F238" t="str">
            <v>GP</v>
          </cell>
          <cell r="G238" t="str">
            <v/>
          </cell>
          <cell r="H238" t="str">
            <v>Financial Audit</v>
          </cell>
          <cell r="I238" t="str">
            <v>Financially unqualified with findings</v>
          </cell>
          <cell r="J238">
            <v>5029769000</v>
          </cell>
          <cell r="K238">
            <v>25828951</v>
          </cell>
          <cell r="L238">
            <v>5003940049</v>
          </cell>
        </row>
        <row r="239">
          <cell r="A239">
            <v>311</v>
          </cell>
          <cell r="B239" t="str">
            <v>Office of the Premier</v>
          </cell>
          <cell r="C239" t="str">
            <v>Departments</v>
          </cell>
          <cell r="D239" t="str">
            <v>Provincial Department</v>
          </cell>
          <cell r="E239" t="str">
            <v>GP</v>
          </cell>
          <cell r="F239" t="str">
            <v>GP</v>
          </cell>
          <cell r="G239" t="str">
            <v/>
          </cell>
          <cell r="H239" t="str">
            <v>Financial Audit</v>
          </cell>
          <cell r="I239" t="str">
            <v>Financially unqualified with no findings on predetermined objectives or compliance with laws and regulations</v>
          </cell>
          <cell r="J239">
            <v>827399000</v>
          </cell>
          <cell r="K239">
            <v>29234000</v>
          </cell>
          <cell r="L239">
            <v>798165000</v>
          </cell>
        </row>
        <row r="240">
          <cell r="A240">
            <v>165</v>
          </cell>
          <cell r="B240" t="str">
            <v>Gauteng Partnership Fund</v>
          </cell>
          <cell r="C240" t="str">
            <v>Public entities</v>
          </cell>
          <cell r="D240" t="str">
            <v>Schedule 3C/Subsidiary</v>
          </cell>
          <cell r="E240" t="str">
            <v>GP</v>
          </cell>
          <cell r="F240" t="str">
            <v>GP</v>
          </cell>
          <cell r="G240" t="str">
            <v/>
          </cell>
          <cell r="H240" t="str">
            <v>Financial Audit</v>
          </cell>
          <cell r="I240" t="str">
            <v>Financially unqualified with findings</v>
          </cell>
          <cell r="J240">
            <v>104250641</v>
          </cell>
          <cell r="K240">
            <v>4223575</v>
          </cell>
          <cell r="L240">
            <v>100027066</v>
          </cell>
        </row>
        <row r="241">
          <cell r="A241">
            <v>351</v>
          </cell>
          <cell r="B241" t="str">
            <v>Provincial Legislature</v>
          </cell>
          <cell r="C241" t="str">
            <v>Departments</v>
          </cell>
          <cell r="D241" t="str">
            <v>Parliament and Provincial legislature</v>
          </cell>
          <cell r="E241" t="str">
            <v>GP</v>
          </cell>
          <cell r="F241" t="str">
            <v>GP</v>
          </cell>
          <cell r="G241" t="str">
            <v/>
          </cell>
          <cell r="H241" t="str">
            <v>Financial Audit</v>
          </cell>
          <cell r="I241" t="str">
            <v>Financially unqualified with no findings on predetermined objectives or compliance with laws and regulations</v>
          </cell>
          <cell r="J241">
            <v>857061000</v>
          </cell>
          <cell r="K241">
            <v>16335000</v>
          </cell>
          <cell r="L241">
            <v>840726000</v>
          </cell>
        </row>
        <row r="242">
          <cell r="A242">
            <v>362</v>
          </cell>
          <cell r="B242" t="str">
            <v>Revenue Fund</v>
          </cell>
          <cell r="C242" t="str">
            <v>Departments</v>
          </cell>
          <cell r="D242" t="str">
            <v>Revenue Fund</v>
          </cell>
          <cell r="E242" t="str">
            <v>GP</v>
          </cell>
          <cell r="F242" t="str">
            <v>GP</v>
          </cell>
          <cell r="G242" t="str">
            <v>Johannesburg Metro</v>
          </cell>
          <cell r="H242" t="str">
            <v>Financial Audit</v>
          </cell>
          <cell r="I242" t="str">
            <v>Audit not finalised at legislated date</v>
          </cell>
          <cell r="J242">
            <v>158085349000</v>
          </cell>
          <cell r="K242">
            <v>8836957000</v>
          </cell>
          <cell r="L242">
            <v>149248392000</v>
          </cell>
        </row>
        <row r="243">
          <cell r="A243">
            <v>374</v>
          </cell>
          <cell r="B243" t="str">
            <v>Provincial Treasury</v>
          </cell>
          <cell r="C243" t="str">
            <v>Departments</v>
          </cell>
          <cell r="D243" t="str">
            <v>Provincial Department</v>
          </cell>
          <cell r="E243" t="str">
            <v>GP</v>
          </cell>
          <cell r="F243" t="str">
            <v>GP</v>
          </cell>
          <cell r="G243" t="str">
            <v/>
          </cell>
          <cell r="H243" t="str">
            <v>Financial Audit</v>
          </cell>
          <cell r="I243" t="str">
            <v>Financially unqualified with no findings on predetermined objectives or compliance with laws and regulations</v>
          </cell>
          <cell r="J243">
            <v>765234000</v>
          </cell>
          <cell r="K243">
            <v>5162000</v>
          </cell>
          <cell r="L243">
            <v>760072000</v>
          </cell>
        </row>
        <row r="244">
          <cell r="A244">
            <v>381</v>
          </cell>
          <cell r="B244" t="str">
            <v>Consolidation of Prov Depts</v>
          </cell>
          <cell r="C244" t="str">
            <v/>
          </cell>
          <cell r="D244" t="str">
            <v>National and Provincial Consolidation</v>
          </cell>
          <cell r="E244" t="str">
            <v>GP</v>
          </cell>
          <cell r="F244" t="str">
            <v>GP</v>
          </cell>
          <cell r="G244" t="str">
            <v/>
          </cell>
          <cell r="H244" t="str">
            <v>Financial Audit</v>
          </cell>
          <cell r="I244" t="str">
            <v>Audit not finalised at legislated date</v>
          </cell>
          <cell r="J244" t="str">
            <v/>
          </cell>
          <cell r="K244" t="str">
            <v/>
          </cell>
          <cell r="L244" t="str">
            <v/>
          </cell>
        </row>
        <row r="245">
          <cell r="A245">
            <v>393</v>
          </cell>
          <cell r="B245" t="str">
            <v>Consolidation of Prov PE</v>
          </cell>
          <cell r="C245" t="str">
            <v/>
          </cell>
          <cell r="D245" t="str">
            <v>National and Provincial Consolidation</v>
          </cell>
          <cell r="E245" t="str">
            <v>GP</v>
          </cell>
          <cell r="F245" t="str">
            <v>GP</v>
          </cell>
          <cell r="G245" t="str">
            <v/>
          </cell>
          <cell r="H245" t="str">
            <v>Financial Audit</v>
          </cell>
          <cell r="I245" t="str">
            <v>Audit not finalised at legislated date</v>
          </cell>
          <cell r="J245" t="str">
            <v/>
          </cell>
          <cell r="K245" t="str">
            <v/>
          </cell>
          <cell r="L245" t="str">
            <v/>
          </cell>
        </row>
        <row r="246">
          <cell r="A246">
            <v>167</v>
          </cell>
          <cell r="B246" t="str">
            <v>Gauteng Tourism Authority</v>
          </cell>
          <cell r="C246" t="str">
            <v>Public entities</v>
          </cell>
          <cell r="D246" t="str">
            <v>Schedule 3C/Subsidiary</v>
          </cell>
          <cell r="E246" t="str">
            <v>GP</v>
          </cell>
          <cell r="F246" t="str">
            <v>GP</v>
          </cell>
          <cell r="G246" t="str">
            <v/>
          </cell>
          <cell r="H246" t="str">
            <v>Financial Audit</v>
          </cell>
          <cell r="I246" t="str">
            <v>Financially unqualified with no findings on predetermined objectives or compliance with laws and regulations</v>
          </cell>
          <cell r="J246">
            <v>118130701</v>
          </cell>
          <cell r="K246">
            <v>0</v>
          </cell>
          <cell r="L246">
            <v>118130701</v>
          </cell>
        </row>
        <row r="247">
          <cell r="A247">
            <v>992</v>
          </cell>
          <cell r="B247" t="str">
            <v>Gautrain Management Agency</v>
          </cell>
          <cell r="C247" t="str">
            <v>Public entities</v>
          </cell>
          <cell r="D247" t="str">
            <v>Schedule 3C/Subsidiary</v>
          </cell>
          <cell r="E247" t="str">
            <v>GP</v>
          </cell>
          <cell r="F247" t="str">
            <v>GP</v>
          </cell>
          <cell r="G247" t="str">
            <v/>
          </cell>
          <cell r="H247" t="str">
            <v>Financial Audit</v>
          </cell>
          <cell r="I247" t="str">
            <v>Financially unqualified with no findings on predetermined objectives or compliance with laws and regulations</v>
          </cell>
          <cell r="J247">
            <v>2507058000</v>
          </cell>
          <cell r="K247">
            <v>2136407000</v>
          </cell>
          <cell r="L247">
            <v>370651000</v>
          </cell>
        </row>
        <row r="248">
          <cell r="A248">
            <v>1329</v>
          </cell>
          <cell r="B248" t="str">
            <v>Gert Sibande TVET College</v>
          </cell>
          <cell r="C248" t="str">
            <v>Public entities</v>
          </cell>
          <cell r="D248" t="str">
            <v>HE Institution</v>
          </cell>
          <cell r="E248" t="str">
            <v>Ntnl</v>
          </cell>
          <cell r="F248" t="str">
            <v>MP</v>
          </cell>
          <cell r="G248" t="str">
            <v/>
          </cell>
          <cell r="H248" t="str">
            <v>Financial Audit</v>
          </cell>
          <cell r="I248" t="str">
            <v>Financially unqualified with findings</v>
          </cell>
          <cell r="J248">
            <v>422657691.25999999</v>
          </cell>
          <cell r="K248">
            <v>45395574.840000004</v>
          </cell>
          <cell r="L248">
            <v>377262116.42000002</v>
          </cell>
        </row>
        <row r="249">
          <cell r="A249">
            <v>150</v>
          </cell>
          <cell r="B249" t="str">
            <v>g-FleeT Management</v>
          </cell>
          <cell r="C249" t="str">
            <v>Public entities</v>
          </cell>
          <cell r="D249" t="str">
            <v>Trading Entity</v>
          </cell>
          <cell r="E249" t="str">
            <v>GP</v>
          </cell>
          <cell r="F249" t="str">
            <v>GP</v>
          </cell>
          <cell r="G249" t="str">
            <v/>
          </cell>
          <cell r="H249" t="str">
            <v>Financial Audit</v>
          </cell>
          <cell r="I249" t="str">
            <v>Financially unqualified with no findings on predetermined objectives or compliance with laws and regulations</v>
          </cell>
          <cell r="J249">
            <v>1327024000</v>
          </cell>
          <cell r="K249">
            <v>507024000</v>
          </cell>
          <cell r="L249">
            <v>820000000</v>
          </cell>
        </row>
        <row r="250">
          <cell r="A250">
            <v>983</v>
          </cell>
          <cell r="B250" t="str">
            <v>GL Resorts</v>
          </cell>
          <cell r="C250" t="str">
            <v>Public entities</v>
          </cell>
          <cell r="D250" t="str">
            <v>Schedule 3D/Subsidiary</v>
          </cell>
          <cell r="E250" t="str">
            <v>NW</v>
          </cell>
          <cell r="F250" t="str">
            <v>NW</v>
          </cell>
          <cell r="G250" t="str">
            <v/>
          </cell>
          <cell r="H250" t="str">
            <v>Financial Audit</v>
          </cell>
          <cell r="I250" t="str">
            <v>Disclaimer</v>
          </cell>
          <cell r="J250">
            <v>116420723</v>
          </cell>
          <cell r="K250">
            <v>0</v>
          </cell>
          <cell r="L250">
            <v>116420723</v>
          </cell>
        </row>
        <row r="251">
          <cell r="A251">
            <v>1031</v>
          </cell>
          <cell r="B251" t="str">
            <v>Golden Leopard Resorts</v>
          </cell>
          <cell r="C251" t="str">
            <v>Public entities</v>
          </cell>
          <cell r="D251" t="str">
            <v>Schedule 3D/Subsidiary</v>
          </cell>
          <cell r="E251" t="str">
            <v>NW</v>
          </cell>
          <cell r="F251" t="str">
            <v>NW</v>
          </cell>
          <cell r="G251" t="str">
            <v/>
          </cell>
          <cell r="H251" t="str">
            <v>Financial Audit</v>
          </cell>
          <cell r="I251" t="str">
            <v>Disclaimer</v>
          </cell>
          <cell r="J251">
            <v>10582995</v>
          </cell>
          <cell r="K251">
            <v>335581</v>
          </cell>
          <cell r="L251">
            <v>10247414</v>
          </cell>
        </row>
        <row r="252">
          <cell r="A252">
            <v>1301</v>
          </cell>
          <cell r="B252" t="str">
            <v>Goldfields TVET College</v>
          </cell>
          <cell r="C252" t="str">
            <v>Public entities</v>
          </cell>
          <cell r="D252" t="str">
            <v>HE Institution</v>
          </cell>
          <cell r="E252" t="str">
            <v>Ntnl</v>
          </cell>
          <cell r="F252" t="str">
            <v>FS</v>
          </cell>
          <cell r="G252" t="str">
            <v/>
          </cell>
          <cell r="H252" t="str">
            <v>Financial Audit</v>
          </cell>
          <cell r="I252" t="str">
            <v>Qualified</v>
          </cell>
          <cell r="J252">
            <v>170373846</v>
          </cell>
          <cell r="K252">
            <v>3306595</v>
          </cell>
          <cell r="L252">
            <v>167067251</v>
          </cell>
        </row>
        <row r="253">
          <cell r="A253">
            <v>169</v>
          </cell>
          <cell r="B253" t="str">
            <v>Government Communications and Information System</v>
          </cell>
          <cell r="C253" t="str">
            <v>Departments</v>
          </cell>
          <cell r="D253" t="str">
            <v>National Department</v>
          </cell>
          <cell r="E253" t="str">
            <v>Ntnl</v>
          </cell>
          <cell r="F253" t="str">
            <v>NatD</v>
          </cell>
          <cell r="G253" t="str">
            <v/>
          </cell>
          <cell r="H253" t="str">
            <v>Financial Audit</v>
          </cell>
          <cell r="I253" t="str">
            <v>Financially unqualified with no findings on predetermined objectives or compliance with laws and regulations</v>
          </cell>
          <cell r="J253">
            <v>491813000</v>
          </cell>
          <cell r="K253">
            <v>6542000</v>
          </cell>
          <cell r="L253">
            <v>485271000</v>
          </cell>
        </row>
        <row r="254">
          <cell r="A254">
            <v>170</v>
          </cell>
          <cell r="B254" t="str">
            <v>Government Motor Transport</v>
          </cell>
          <cell r="C254" t="str">
            <v>Public entities</v>
          </cell>
          <cell r="D254" t="str">
            <v>Trading Entity</v>
          </cell>
          <cell r="E254" t="str">
            <v>WC</v>
          </cell>
          <cell r="F254" t="str">
            <v>WC</v>
          </cell>
          <cell r="G254" t="str">
            <v/>
          </cell>
          <cell r="H254" t="str">
            <v>Financial Audit</v>
          </cell>
          <cell r="I254" t="str">
            <v>Financially unqualified with no findings on predetermined objectives or compliance with laws and regulations</v>
          </cell>
          <cell r="J254">
            <v>2463029000</v>
          </cell>
          <cell r="K254">
            <v>1726538000</v>
          </cell>
          <cell r="L254">
            <v>736491000</v>
          </cell>
        </row>
        <row r="255">
          <cell r="A255">
            <v>1223</v>
          </cell>
          <cell r="B255" t="str">
            <v>Government Pensions Administration Agency</v>
          </cell>
          <cell r="C255" t="str">
            <v>Public entities</v>
          </cell>
          <cell r="D255" t="str">
            <v>Government Component</v>
          </cell>
          <cell r="E255" t="str">
            <v>Ntnl</v>
          </cell>
          <cell r="F255" t="str">
            <v>NatB</v>
          </cell>
          <cell r="G255" t="str">
            <v/>
          </cell>
          <cell r="H255" t="str">
            <v>Financial Audit</v>
          </cell>
          <cell r="I255" t="str">
            <v>Financially unqualified with findings</v>
          </cell>
          <cell r="J255">
            <v>1398172000</v>
          </cell>
          <cell r="K255">
            <v>122708000</v>
          </cell>
          <cell r="L255">
            <v>1275464000</v>
          </cell>
        </row>
        <row r="256">
          <cell r="A256">
            <v>171</v>
          </cell>
          <cell r="B256" t="str">
            <v>Government Printing Works</v>
          </cell>
          <cell r="C256" t="str">
            <v>Public entities</v>
          </cell>
          <cell r="D256" t="str">
            <v>Government Component</v>
          </cell>
          <cell r="E256" t="str">
            <v>Ntnl</v>
          </cell>
          <cell r="F256" t="str">
            <v>NatE</v>
          </cell>
          <cell r="G256" t="str">
            <v/>
          </cell>
          <cell r="H256" t="str">
            <v>Financial Audit</v>
          </cell>
          <cell r="I256" t="str">
            <v>Qualified</v>
          </cell>
          <cell r="J256">
            <v>2147157000</v>
          </cell>
          <cell r="K256">
            <v>668367000</v>
          </cell>
          <cell r="L256">
            <v>1478790000</v>
          </cell>
        </row>
        <row r="257">
          <cell r="A257">
            <v>1415</v>
          </cell>
          <cell r="B257" t="str">
            <v>Government Technical Advisory Centre (GTAC)</v>
          </cell>
          <cell r="C257" t="str">
            <v>Public entities</v>
          </cell>
          <cell r="D257" t="str">
            <v>Government Component</v>
          </cell>
          <cell r="E257" t="str">
            <v>Ntnl</v>
          </cell>
          <cell r="F257" t="str">
            <v>NatB</v>
          </cell>
          <cell r="G257" t="str">
            <v/>
          </cell>
          <cell r="H257" t="str">
            <v>Financial Audit</v>
          </cell>
          <cell r="I257" t="str">
            <v>Financially unqualified with no findings on predetermined objectives or compliance with laws and regulations</v>
          </cell>
          <cell r="J257">
            <v>272089000</v>
          </cell>
          <cell r="K257">
            <v>2935000</v>
          </cell>
          <cell r="L257">
            <v>269154000</v>
          </cell>
        </row>
        <row r="258">
          <cell r="A258">
            <v>1355</v>
          </cell>
          <cell r="B258" t="str">
            <v>Great North Transport</v>
          </cell>
          <cell r="C258" t="str">
            <v>Public entities</v>
          </cell>
          <cell r="D258" t="str">
            <v>Schedule 3D/Subsidiary</v>
          </cell>
          <cell r="E258" t="str">
            <v>LP</v>
          </cell>
          <cell r="F258" t="str">
            <v>LP</v>
          </cell>
          <cell r="G258" t="str">
            <v/>
          </cell>
          <cell r="H258" t="str">
            <v>Financial Audit</v>
          </cell>
          <cell r="I258" t="str">
            <v>Financially unqualified with findings</v>
          </cell>
          <cell r="J258">
            <v>601832232</v>
          </cell>
          <cell r="K258">
            <v>117500000</v>
          </cell>
          <cell r="L258">
            <v>484332232</v>
          </cell>
        </row>
        <row r="259">
          <cell r="A259">
            <v>174</v>
          </cell>
          <cell r="B259" t="str">
            <v>Guardians Fund</v>
          </cell>
          <cell r="C259" t="str">
            <v>Public entities</v>
          </cell>
          <cell r="D259" t="str">
            <v>Other Entity</v>
          </cell>
          <cell r="E259" t="str">
            <v>Ntnl</v>
          </cell>
          <cell r="F259" t="str">
            <v>NatA</v>
          </cell>
          <cell r="G259" t="str">
            <v/>
          </cell>
          <cell r="H259" t="str">
            <v>Financial Audit</v>
          </cell>
          <cell r="I259" t="str">
            <v>Financially unqualified with no findings on predetermined objectives or compliance with laws and regulations</v>
          </cell>
          <cell r="J259">
            <v>0</v>
          </cell>
          <cell r="K259">
            <v>0</v>
          </cell>
          <cell r="L259">
            <v>0</v>
          </cell>
        </row>
        <row r="260">
          <cell r="A260">
            <v>176</v>
          </cell>
          <cell r="B260" t="str">
            <v>Health</v>
          </cell>
          <cell r="C260" t="str">
            <v>Departments</v>
          </cell>
          <cell r="D260" t="str">
            <v>Provincial Department</v>
          </cell>
          <cell r="E260" t="str">
            <v>FS</v>
          </cell>
          <cell r="F260" t="str">
            <v>FS</v>
          </cell>
          <cell r="G260" t="str">
            <v/>
          </cell>
          <cell r="H260" t="str">
            <v>Financial Audit</v>
          </cell>
          <cell r="I260" t="str">
            <v>Qualified</v>
          </cell>
          <cell r="J260">
            <v>13040639000</v>
          </cell>
          <cell r="K260">
            <v>890743000</v>
          </cell>
          <cell r="L260">
            <v>12149896000</v>
          </cell>
        </row>
        <row r="261">
          <cell r="A261">
            <v>178</v>
          </cell>
          <cell r="B261" t="str">
            <v>Health</v>
          </cell>
          <cell r="C261" t="str">
            <v>Departments</v>
          </cell>
          <cell r="D261" t="str">
            <v>Provincial Department</v>
          </cell>
          <cell r="E261" t="str">
            <v>KZN</v>
          </cell>
          <cell r="F261" t="str">
            <v>KZN</v>
          </cell>
          <cell r="G261" t="str">
            <v/>
          </cell>
          <cell r="H261" t="str">
            <v>Financial Audit</v>
          </cell>
          <cell r="I261" t="str">
            <v>Financially unqualified with findings</v>
          </cell>
          <cell r="J261">
            <v>51780127000</v>
          </cell>
          <cell r="K261">
            <v>1672169000</v>
          </cell>
          <cell r="L261">
            <v>50107958000</v>
          </cell>
        </row>
        <row r="262">
          <cell r="A262">
            <v>179</v>
          </cell>
          <cell r="B262" t="str">
            <v>Health</v>
          </cell>
          <cell r="C262" t="str">
            <v>Departments</v>
          </cell>
          <cell r="D262" t="str">
            <v>Provincial Department</v>
          </cell>
          <cell r="E262" t="str">
            <v>LP</v>
          </cell>
          <cell r="F262" t="str">
            <v>LP</v>
          </cell>
          <cell r="G262" t="str">
            <v/>
          </cell>
          <cell r="H262" t="str">
            <v>Financial Audit</v>
          </cell>
          <cell r="I262" t="str">
            <v>Financially unqualified with findings</v>
          </cell>
          <cell r="J262">
            <v>24605856000</v>
          </cell>
          <cell r="K262">
            <v>1002927000</v>
          </cell>
          <cell r="L262">
            <v>23602929000</v>
          </cell>
        </row>
        <row r="263">
          <cell r="A263">
            <v>180</v>
          </cell>
          <cell r="B263" t="str">
            <v>Health</v>
          </cell>
          <cell r="C263" t="str">
            <v>Departments</v>
          </cell>
          <cell r="D263" t="str">
            <v>Provincial Department</v>
          </cell>
          <cell r="E263" t="str">
            <v>MP</v>
          </cell>
          <cell r="F263" t="str">
            <v>MP</v>
          </cell>
          <cell r="G263" t="str">
            <v/>
          </cell>
          <cell r="H263" t="str">
            <v>Financial Audit</v>
          </cell>
          <cell r="I263" t="str">
            <v>Financially unqualified with findings</v>
          </cell>
          <cell r="J263">
            <v>17784013000</v>
          </cell>
          <cell r="K263">
            <v>1604062000</v>
          </cell>
          <cell r="L263">
            <v>16179951000</v>
          </cell>
        </row>
        <row r="264">
          <cell r="A264">
            <v>181</v>
          </cell>
          <cell r="B264" t="str">
            <v>Health</v>
          </cell>
          <cell r="C264" t="str">
            <v>Departments</v>
          </cell>
          <cell r="D264" t="str">
            <v>Provincial Department</v>
          </cell>
          <cell r="E264" t="str">
            <v>NC</v>
          </cell>
          <cell r="F264" t="str">
            <v>NC</v>
          </cell>
          <cell r="G264" t="str">
            <v/>
          </cell>
          <cell r="H264" t="str">
            <v>Financial Audit</v>
          </cell>
          <cell r="I264" t="str">
            <v>Qualified</v>
          </cell>
          <cell r="J264">
            <v>6409818000</v>
          </cell>
          <cell r="K264">
            <v>522210000</v>
          </cell>
          <cell r="L264">
            <v>5887608000</v>
          </cell>
        </row>
        <row r="265">
          <cell r="A265">
            <v>182</v>
          </cell>
          <cell r="B265" t="str">
            <v>Health</v>
          </cell>
          <cell r="C265" t="str">
            <v>Departments</v>
          </cell>
          <cell r="D265" t="str">
            <v>Provincial Department</v>
          </cell>
          <cell r="E265" t="str">
            <v>NW</v>
          </cell>
          <cell r="F265" t="str">
            <v>NW</v>
          </cell>
          <cell r="G265" t="str">
            <v/>
          </cell>
          <cell r="H265" t="str">
            <v>Financial Audit</v>
          </cell>
          <cell r="I265" t="str">
            <v>Financially unqualified with findings</v>
          </cell>
          <cell r="J265">
            <v>15831083000</v>
          </cell>
          <cell r="K265">
            <v>787231000</v>
          </cell>
          <cell r="L265">
            <v>15043852000</v>
          </cell>
        </row>
        <row r="266">
          <cell r="A266">
            <v>183</v>
          </cell>
          <cell r="B266" t="str">
            <v>Health and Wellness</v>
          </cell>
          <cell r="C266" t="str">
            <v>Departments</v>
          </cell>
          <cell r="D266" t="str">
            <v>Provincial Department</v>
          </cell>
          <cell r="E266" t="str">
            <v>WC</v>
          </cell>
          <cell r="F266" t="str">
            <v>WC</v>
          </cell>
          <cell r="G266" t="str">
            <v/>
          </cell>
          <cell r="H266" t="str">
            <v>Financial Audit</v>
          </cell>
          <cell r="I266" t="str">
            <v>Financially unqualified with no findings on predetermined objectives or compliance with laws and regulations</v>
          </cell>
          <cell r="J266">
            <v>29735988000</v>
          </cell>
          <cell r="K266">
            <v>1133475000</v>
          </cell>
          <cell r="L266">
            <v>28602513000</v>
          </cell>
        </row>
        <row r="267">
          <cell r="A267">
            <v>184</v>
          </cell>
          <cell r="B267" t="str">
            <v>Health and Welfare Sector Education and Training Authority</v>
          </cell>
          <cell r="C267" t="str">
            <v>Public entities</v>
          </cell>
          <cell r="D267" t="str">
            <v>Schedule 3A/Subsidiary</v>
          </cell>
          <cell r="E267" t="str">
            <v>Ntnl</v>
          </cell>
          <cell r="F267" t="str">
            <v>NatF</v>
          </cell>
          <cell r="G267" t="str">
            <v/>
          </cell>
          <cell r="H267" t="str">
            <v>Financial Audit</v>
          </cell>
          <cell r="I267" t="str">
            <v>Financially unqualified with findings</v>
          </cell>
          <cell r="J267">
            <v>1026579000</v>
          </cell>
          <cell r="K267">
            <v>5000000</v>
          </cell>
          <cell r="L267">
            <v>1021579000</v>
          </cell>
        </row>
        <row r="268">
          <cell r="A268">
            <v>185</v>
          </cell>
          <cell r="B268" t="str">
            <v>Heritage Western Cape</v>
          </cell>
          <cell r="C268" t="str">
            <v>Public entities</v>
          </cell>
          <cell r="D268" t="str">
            <v>Schedule 3C/Subsidiary</v>
          </cell>
          <cell r="E268" t="str">
            <v>WC</v>
          </cell>
          <cell r="F268" t="str">
            <v>WC</v>
          </cell>
          <cell r="G268" t="str">
            <v/>
          </cell>
          <cell r="H268" t="str">
            <v>Financial Audit</v>
          </cell>
          <cell r="I268" t="str">
            <v>Financially unqualified with no findings on predetermined objectives or compliance with laws and regulations</v>
          </cell>
          <cell r="J268">
            <v>2727000</v>
          </cell>
          <cell r="K268">
            <v>0</v>
          </cell>
          <cell r="L268">
            <v>2727000</v>
          </cell>
        </row>
        <row r="269">
          <cell r="A269">
            <v>1496</v>
          </cell>
          <cell r="B269" t="str">
            <v>Horse Racing and Betting Transformation Fund</v>
          </cell>
          <cell r="C269" t="str">
            <v>Public entities</v>
          </cell>
          <cell r="D269" t="str">
            <v>Other Entity</v>
          </cell>
          <cell r="E269" t="str">
            <v>KZN</v>
          </cell>
          <cell r="F269" t="str">
            <v>KZN</v>
          </cell>
          <cell r="G269" t="str">
            <v/>
          </cell>
          <cell r="H269" t="str">
            <v>Financial Audit</v>
          </cell>
          <cell r="I269" t="str">
            <v>Financially unqualified with no findings on predetermined objectives or compliance with laws and regulations</v>
          </cell>
          <cell r="J269" t="str">
            <v/>
          </cell>
          <cell r="K269" t="str">
            <v/>
          </cell>
          <cell r="L269" t="str">
            <v/>
          </cell>
        </row>
        <row r="270">
          <cell r="A270">
            <v>1034</v>
          </cell>
          <cell r="B270" t="str">
            <v>Housing Development Agency</v>
          </cell>
          <cell r="C270" t="str">
            <v>Public entities</v>
          </cell>
          <cell r="D270" t="str">
            <v>Schedule 3A/Subsidiary</v>
          </cell>
          <cell r="E270" t="str">
            <v>Ntnl</v>
          </cell>
          <cell r="F270" t="str">
            <v>NatA</v>
          </cell>
          <cell r="G270" t="str">
            <v/>
          </cell>
          <cell r="H270" t="str">
            <v>Financial Audit</v>
          </cell>
          <cell r="I270" t="str">
            <v>Financially unqualified with findings</v>
          </cell>
          <cell r="J270">
            <v>540955000</v>
          </cell>
          <cell r="K270">
            <v>4599000</v>
          </cell>
          <cell r="L270">
            <v>536356000</v>
          </cell>
        </row>
        <row r="271">
          <cell r="A271">
            <v>189</v>
          </cell>
          <cell r="B271" t="str">
            <v>KZN Housing Fund</v>
          </cell>
          <cell r="C271" t="str">
            <v>Public entities</v>
          </cell>
          <cell r="D271" t="str">
            <v>Other Entity</v>
          </cell>
          <cell r="E271" t="str">
            <v>KZN</v>
          </cell>
          <cell r="F271" t="str">
            <v>KZN</v>
          </cell>
          <cell r="G271" t="str">
            <v/>
          </cell>
          <cell r="H271" t="str">
            <v>Financial Audit</v>
          </cell>
          <cell r="I271" t="str">
            <v>Financially unqualified with no findings on predetermined objectives or compliance with laws and regulations</v>
          </cell>
          <cell r="J271">
            <v>158610000</v>
          </cell>
          <cell r="K271">
            <v>65848000</v>
          </cell>
          <cell r="L271">
            <v>92762000</v>
          </cell>
        </row>
        <row r="272">
          <cell r="A272">
            <v>193</v>
          </cell>
          <cell r="B272" t="str">
            <v>Northern Cape Housing Fund</v>
          </cell>
          <cell r="C272" t="str">
            <v>Public entities</v>
          </cell>
          <cell r="D272" t="str">
            <v>Other Entity</v>
          </cell>
          <cell r="E272" t="str">
            <v>NC</v>
          </cell>
          <cell r="F272" t="str">
            <v>NC</v>
          </cell>
          <cell r="G272" t="str">
            <v/>
          </cell>
          <cell r="H272" t="str">
            <v>Financial Audit</v>
          </cell>
          <cell r="I272" t="str">
            <v>Financially unqualified with no findings on predetermined objectives or compliance with laws and regulations</v>
          </cell>
          <cell r="J272">
            <v>839373</v>
          </cell>
          <cell r="K272">
            <v>0</v>
          </cell>
          <cell r="L272">
            <v>839373</v>
          </cell>
        </row>
        <row r="273">
          <cell r="A273">
            <v>194</v>
          </cell>
          <cell r="B273" t="str">
            <v>Human Sciences Research Council</v>
          </cell>
          <cell r="C273" t="str">
            <v>Public entities</v>
          </cell>
          <cell r="D273" t="str">
            <v>Schedule 3A/Subsidiary</v>
          </cell>
          <cell r="E273" t="str">
            <v>Ntnl</v>
          </cell>
          <cell r="F273" t="str">
            <v>NatC</v>
          </cell>
          <cell r="G273" t="str">
            <v/>
          </cell>
          <cell r="H273" t="str">
            <v>Financial Audit</v>
          </cell>
          <cell r="I273" t="str">
            <v>Financially unqualified with no findings on predetermined objectives or compliance with laws and regulations</v>
          </cell>
          <cell r="J273">
            <v>528847000</v>
          </cell>
          <cell r="K273">
            <v>6000000</v>
          </cell>
          <cell r="L273">
            <v>522847000</v>
          </cell>
        </row>
        <row r="274">
          <cell r="A274">
            <v>192</v>
          </cell>
          <cell r="B274" t="str">
            <v>Human Settlements</v>
          </cell>
          <cell r="C274" t="str">
            <v>Departments</v>
          </cell>
          <cell r="D274" t="str">
            <v>Provincial Department</v>
          </cell>
          <cell r="E274" t="str">
            <v>KZN</v>
          </cell>
          <cell r="F274" t="str">
            <v>KZN</v>
          </cell>
          <cell r="G274" t="str">
            <v/>
          </cell>
          <cell r="H274" t="str">
            <v>Financial Audit</v>
          </cell>
          <cell r="I274" t="str">
            <v>Financially unqualified with findings</v>
          </cell>
          <cell r="J274">
            <v>4344117000</v>
          </cell>
          <cell r="K274">
            <v>15808000</v>
          </cell>
          <cell r="L274">
            <v>4328309000</v>
          </cell>
        </row>
        <row r="275">
          <cell r="A275">
            <v>1016</v>
          </cell>
          <cell r="B275" t="str">
            <v>Human Settlements</v>
          </cell>
          <cell r="C275" t="str">
            <v>Departments</v>
          </cell>
          <cell r="D275" t="str">
            <v>Provincial Department</v>
          </cell>
          <cell r="E275" t="str">
            <v>FS</v>
          </cell>
          <cell r="F275" t="str">
            <v>FS</v>
          </cell>
          <cell r="G275" t="str">
            <v/>
          </cell>
          <cell r="H275" t="str">
            <v>Financial Audit</v>
          </cell>
          <cell r="I275" t="str">
            <v>Financially unqualified with findings</v>
          </cell>
          <cell r="J275">
            <v>1134738000</v>
          </cell>
          <cell r="K275">
            <v>2787000</v>
          </cell>
          <cell r="L275">
            <v>1131951000</v>
          </cell>
        </row>
        <row r="276">
          <cell r="A276">
            <v>1020</v>
          </cell>
          <cell r="B276" t="str">
            <v>Human Settlement</v>
          </cell>
          <cell r="C276" t="str">
            <v>Departments</v>
          </cell>
          <cell r="D276" t="str">
            <v>Provincial Department</v>
          </cell>
          <cell r="E276" t="str">
            <v>MP</v>
          </cell>
          <cell r="F276" t="str">
            <v>MP</v>
          </cell>
          <cell r="G276" t="str">
            <v/>
          </cell>
          <cell r="H276" t="str">
            <v>Financial Audit</v>
          </cell>
          <cell r="I276" t="str">
            <v>Financially unqualified with findings</v>
          </cell>
          <cell r="J276">
            <v>1644923000</v>
          </cell>
          <cell r="K276">
            <v>5490000</v>
          </cell>
          <cell r="L276">
            <v>1639433000</v>
          </cell>
        </row>
        <row r="277">
          <cell r="A277">
            <v>1009</v>
          </cell>
          <cell r="B277" t="str">
            <v>Human Settlements</v>
          </cell>
          <cell r="C277" t="str">
            <v>Departments</v>
          </cell>
          <cell r="D277" t="str">
            <v>Provincial Department</v>
          </cell>
          <cell r="E277" t="str">
            <v>NW</v>
          </cell>
          <cell r="F277" t="str">
            <v>NW</v>
          </cell>
          <cell r="G277" t="str">
            <v/>
          </cell>
          <cell r="H277" t="str">
            <v>Financial Audit</v>
          </cell>
          <cell r="I277" t="str">
            <v>Financially unqualified with findings</v>
          </cell>
          <cell r="J277">
            <v>1794801000</v>
          </cell>
          <cell r="K277">
            <v>4906000</v>
          </cell>
          <cell r="L277">
            <v>1789895000</v>
          </cell>
        </row>
        <row r="278">
          <cell r="A278">
            <v>1294</v>
          </cell>
          <cell r="B278" t="str">
            <v>Ikhala TVET College</v>
          </cell>
          <cell r="C278" t="str">
            <v>Public entities</v>
          </cell>
          <cell r="D278" t="str">
            <v>HE Institution</v>
          </cell>
          <cell r="E278" t="str">
            <v>Ntnl</v>
          </cell>
          <cell r="F278" t="str">
            <v>EC</v>
          </cell>
          <cell r="G278" t="str">
            <v/>
          </cell>
          <cell r="H278" t="str">
            <v>Financial Audit</v>
          </cell>
          <cell r="I278" t="str">
            <v>Financially unqualified with findings</v>
          </cell>
          <cell r="J278">
            <v>190825945</v>
          </cell>
          <cell r="K278">
            <v>74592420</v>
          </cell>
          <cell r="L278">
            <v>116233525</v>
          </cell>
        </row>
        <row r="279">
          <cell r="A279">
            <v>198</v>
          </cell>
          <cell r="B279" t="str">
            <v>Independent Development Trust</v>
          </cell>
          <cell r="C279" t="str">
            <v>Public entities</v>
          </cell>
          <cell r="D279" t="str">
            <v>Schedule 2/Subsidiary</v>
          </cell>
          <cell r="E279" t="str">
            <v>Ntnl</v>
          </cell>
          <cell r="F279" t="str">
            <v>NatA</v>
          </cell>
          <cell r="G279" t="str">
            <v/>
          </cell>
          <cell r="H279" t="str">
            <v>Financial Audit</v>
          </cell>
          <cell r="I279" t="str">
            <v>Audit not finalised at legislated date</v>
          </cell>
          <cell r="J279">
            <v>471927000</v>
          </cell>
          <cell r="K279">
            <v>16730000</v>
          </cell>
          <cell r="L279">
            <v>455197000</v>
          </cell>
        </row>
        <row r="280">
          <cell r="A280">
            <v>199</v>
          </cell>
          <cell r="B280" t="str">
            <v>Electoral Commission</v>
          </cell>
          <cell r="C280" t="str">
            <v>Public entities</v>
          </cell>
          <cell r="D280" t="str">
            <v>Constitutional Institution</v>
          </cell>
          <cell r="E280" t="str">
            <v>Ntnl</v>
          </cell>
          <cell r="F280" t="str">
            <v>NatE</v>
          </cell>
          <cell r="G280" t="str">
            <v/>
          </cell>
          <cell r="H280" t="str">
            <v>Financial Audit</v>
          </cell>
          <cell r="I280" t="str">
            <v>Financially unqualified with no findings on predetermined objectives or compliance with laws and regulations</v>
          </cell>
          <cell r="J280">
            <v>2850446067</v>
          </cell>
          <cell r="K280">
            <v>234423693</v>
          </cell>
          <cell r="L280">
            <v>2616022374</v>
          </cell>
        </row>
        <row r="281">
          <cell r="A281">
            <v>197</v>
          </cell>
          <cell r="B281" t="str">
            <v>Independent Police Investigative Directorate</v>
          </cell>
          <cell r="C281" t="str">
            <v>Departments</v>
          </cell>
          <cell r="D281" t="str">
            <v>National Department</v>
          </cell>
          <cell r="E281" t="str">
            <v>Ntnl</v>
          </cell>
          <cell r="F281" t="str">
            <v>NatD</v>
          </cell>
          <cell r="G281" t="str">
            <v/>
          </cell>
          <cell r="H281" t="str">
            <v>Financial Audit</v>
          </cell>
          <cell r="I281" t="str">
            <v>Financially unqualified with no findings on predetermined objectives or compliance with laws and regulations</v>
          </cell>
          <cell r="J281">
            <v>362424000</v>
          </cell>
          <cell r="K281">
            <v>9365000</v>
          </cell>
          <cell r="L281">
            <v>353059000</v>
          </cell>
        </row>
        <row r="282">
          <cell r="A282">
            <v>1574</v>
          </cell>
          <cell r="B282" t="str">
            <v>Independent Power Producer Office</v>
          </cell>
          <cell r="C282" t="str">
            <v>Public entities</v>
          </cell>
          <cell r="D282" t="str">
            <v>Other Entity</v>
          </cell>
          <cell r="E282" t="str">
            <v>Ntnl</v>
          </cell>
          <cell r="F282" t="str">
            <v>NatE</v>
          </cell>
          <cell r="G282" t="str">
            <v/>
          </cell>
          <cell r="H282" t="str">
            <v>Financial Audit</v>
          </cell>
          <cell r="I282" t="str">
            <v>Financially unqualified with no findings on predetermined objectives or compliance with laws and regulations</v>
          </cell>
          <cell r="J282">
            <v>282421282</v>
          </cell>
          <cell r="K282">
            <v>46003173</v>
          </cell>
          <cell r="L282">
            <v>236418109</v>
          </cell>
        </row>
        <row r="283">
          <cell r="A283">
            <v>200</v>
          </cell>
          <cell r="B283" t="str">
            <v>Independent Regulatory Board for Auditors</v>
          </cell>
          <cell r="C283" t="str">
            <v>Public entities</v>
          </cell>
          <cell r="D283" t="str">
            <v>Schedule 3A/Subsidiary</v>
          </cell>
          <cell r="E283" t="str">
            <v>Ntnl</v>
          </cell>
          <cell r="F283" t="str">
            <v>NatB</v>
          </cell>
          <cell r="G283" t="str">
            <v/>
          </cell>
          <cell r="H283" t="str">
            <v>Financial Audit</v>
          </cell>
          <cell r="I283" t="str">
            <v>Financially unqualified with no findings on predetermined objectives or compliance with laws and regulations</v>
          </cell>
          <cell r="J283">
            <v>211975612</v>
          </cell>
          <cell r="K283">
            <v>14128706</v>
          </cell>
          <cell r="L283">
            <v>197846906</v>
          </cell>
        </row>
        <row r="284">
          <cell r="A284">
            <v>1475</v>
          </cell>
          <cell r="B284" t="str">
            <v>Ingonyama Trust</v>
          </cell>
          <cell r="C284" t="str">
            <v>Public entities</v>
          </cell>
          <cell r="D284" t="str">
            <v>Other Entity</v>
          </cell>
          <cell r="E284" t="str">
            <v>Ntnl</v>
          </cell>
          <cell r="F284" t="str">
            <v>KZN</v>
          </cell>
          <cell r="G284" t="str">
            <v/>
          </cell>
          <cell r="H284" t="str">
            <v>Financial Audit</v>
          </cell>
          <cell r="I284" t="str">
            <v>Audit not finalised at legislated date</v>
          </cell>
          <cell r="J284">
            <v>55321350</v>
          </cell>
          <cell r="K284">
            <v>0</v>
          </cell>
          <cell r="L284">
            <v>55321350</v>
          </cell>
        </row>
        <row r="285">
          <cell r="A285">
            <v>202</v>
          </cell>
          <cell r="B285" t="str">
            <v>Ingonyama Trust Board</v>
          </cell>
          <cell r="C285" t="str">
            <v>Public entities</v>
          </cell>
          <cell r="D285" t="str">
            <v>Schedule 3A/Subsidiary</v>
          </cell>
          <cell r="E285" t="str">
            <v>Ntnl</v>
          </cell>
          <cell r="F285" t="str">
            <v>KZN</v>
          </cell>
          <cell r="G285" t="str">
            <v/>
          </cell>
          <cell r="H285" t="str">
            <v>Financial Audit</v>
          </cell>
          <cell r="I285" t="str">
            <v>Financially unqualified with findings</v>
          </cell>
          <cell r="J285">
            <v>37703000</v>
          </cell>
          <cell r="K285">
            <v>0</v>
          </cell>
          <cell r="L285">
            <v>37703000</v>
          </cell>
        </row>
        <row r="286">
          <cell r="A286">
            <v>1295</v>
          </cell>
          <cell r="B286" t="str">
            <v>Ingwe TVET College</v>
          </cell>
          <cell r="C286" t="str">
            <v>Public entities</v>
          </cell>
          <cell r="D286" t="str">
            <v>HE Institution</v>
          </cell>
          <cell r="E286" t="str">
            <v>Ntnl</v>
          </cell>
          <cell r="F286" t="str">
            <v>EC</v>
          </cell>
          <cell r="G286" t="str">
            <v/>
          </cell>
          <cell r="H286" t="str">
            <v>Financial Audit</v>
          </cell>
          <cell r="I286" t="str">
            <v>Financially unqualified with findings</v>
          </cell>
          <cell r="J286">
            <v>275930478</v>
          </cell>
          <cell r="K286">
            <v>13541000</v>
          </cell>
          <cell r="L286">
            <v>262389478</v>
          </cell>
        </row>
        <row r="287">
          <cell r="A287">
            <v>204</v>
          </cell>
          <cell r="B287" t="str">
            <v>Insurance Sector Education and Training Authority</v>
          </cell>
          <cell r="C287" t="str">
            <v>Public entities</v>
          </cell>
          <cell r="D287" t="str">
            <v>Schedule 3A/Subsidiary</v>
          </cell>
          <cell r="E287" t="str">
            <v>Ntnl</v>
          </cell>
          <cell r="F287" t="str">
            <v>NatF</v>
          </cell>
          <cell r="G287" t="str">
            <v/>
          </cell>
          <cell r="H287" t="str">
            <v>Financial Audit</v>
          </cell>
          <cell r="I287" t="str">
            <v>Qualified</v>
          </cell>
          <cell r="J287">
            <v>1269796000</v>
          </cell>
          <cell r="K287">
            <v>35791000</v>
          </cell>
          <cell r="L287">
            <v>1234005000</v>
          </cell>
        </row>
        <row r="288">
          <cell r="A288">
            <v>1180</v>
          </cell>
          <cell r="B288" t="str">
            <v>International Frontier Technologies (Interfront)</v>
          </cell>
          <cell r="C288" t="str">
            <v>Public entities</v>
          </cell>
          <cell r="D288" t="str">
            <v>Schedule 3A/Subsidiary</v>
          </cell>
          <cell r="E288" t="str">
            <v>Ntnl</v>
          </cell>
          <cell r="F288" t="str">
            <v>NatB</v>
          </cell>
          <cell r="G288" t="str">
            <v/>
          </cell>
          <cell r="H288" t="str">
            <v>Financial Audit</v>
          </cell>
          <cell r="I288" t="str">
            <v>Financially unqualified with no findings on predetermined objectives or compliance with laws and regulations</v>
          </cell>
          <cell r="J288">
            <v>0</v>
          </cell>
          <cell r="K288">
            <v>0</v>
          </cell>
          <cell r="L288">
            <v>0</v>
          </cell>
        </row>
        <row r="289">
          <cell r="A289">
            <v>1179</v>
          </cell>
          <cell r="B289" t="str">
            <v>Intersite Property Management Services</v>
          </cell>
          <cell r="C289" t="str">
            <v>Public entities</v>
          </cell>
          <cell r="D289" t="str">
            <v>Schedule 3B/Subsidiary</v>
          </cell>
          <cell r="E289" t="str">
            <v>Ntnl</v>
          </cell>
          <cell r="F289" t="str">
            <v>NatA</v>
          </cell>
          <cell r="G289" t="str">
            <v/>
          </cell>
          <cell r="H289" t="str">
            <v>Financial Audit</v>
          </cell>
          <cell r="I289" t="str">
            <v>Audit not finalised at legislated date</v>
          </cell>
          <cell r="J289">
            <v>24774113</v>
          </cell>
          <cell r="K289">
            <v>0</v>
          </cell>
          <cell r="L289">
            <v>24774113</v>
          </cell>
        </row>
        <row r="290">
          <cell r="A290">
            <v>208</v>
          </cell>
          <cell r="B290" t="str">
            <v>iSimangaliso Wetland Park Authority</v>
          </cell>
          <cell r="C290" t="str">
            <v>Public entities</v>
          </cell>
          <cell r="D290" t="str">
            <v>Schedule 3A/Subsidiary</v>
          </cell>
          <cell r="E290" t="str">
            <v>Ntnl</v>
          </cell>
          <cell r="F290" t="str">
            <v>KZN</v>
          </cell>
          <cell r="G290" t="str">
            <v/>
          </cell>
          <cell r="H290" t="str">
            <v>Financial Audit</v>
          </cell>
          <cell r="I290" t="str">
            <v>Financially unqualified with no findings on predetermined objectives or compliance with laws and regulations</v>
          </cell>
          <cell r="J290">
            <v>542613443</v>
          </cell>
          <cell r="K290">
            <v>119306466</v>
          </cell>
          <cell r="L290">
            <v>423306977</v>
          </cell>
        </row>
        <row r="291">
          <cell r="A291">
            <v>209</v>
          </cell>
          <cell r="B291" t="str">
            <v>Ithala Development Finance Corporation</v>
          </cell>
          <cell r="C291" t="str">
            <v>Public entities</v>
          </cell>
          <cell r="D291" t="str">
            <v>Schedule 3D/Subsidiary</v>
          </cell>
          <cell r="E291" t="str">
            <v>KZN</v>
          </cell>
          <cell r="F291" t="str">
            <v>KZN</v>
          </cell>
          <cell r="G291" t="str">
            <v/>
          </cell>
          <cell r="H291" t="str">
            <v>Financial Audit</v>
          </cell>
          <cell r="I291" t="str">
            <v>Financially unqualified with no findings on predetermined objectives or compliance with laws and regulations</v>
          </cell>
          <cell r="J291">
            <v>1377801000</v>
          </cell>
          <cell r="K291">
            <v>553185000</v>
          </cell>
          <cell r="L291">
            <v>824616000</v>
          </cell>
        </row>
        <row r="292">
          <cell r="A292">
            <v>210</v>
          </cell>
          <cell r="B292" t="str">
            <v>Ithala Limited</v>
          </cell>
          <cell r="C292" t="str">
            <v>Public entities</v>
          </cell>
          <cell r="D292" t="str">
            <v>Schedule 3D/Subsidiary</v>
          </cell>
          <cell r="E292" t="str">
            <v>KZN</v>
          </cell>
          <cell r="F292" t="str">
            <v>KZN</v>
          </cell>
          <cell r="G292" t="str">
            <v/>
          </cell>
          <cell r="H292" t="str">
            <v>Financial Audit</v>
          </cell>
          <cell r="I292" t="str">
            <v>Financially unqualified with findings</v>
          </cell>
          <cell r="J292">
            <v>601977000</v>
          </cell>
          <cell r="K292">
            <v>92598000</v>
          </cell>
          <cell r="L292">
            <v>509379000</v>
          </cell>
        </row>
        <row r="293">
          <cell r="A293">
            <v>211</v>
          </cell>
          <cell r="B293" t="str">
            <v>Iziko Museums of South Africa</v>
          </cell>
          <cell r="C293" t="str">
            <v>Public entities</v>
          </cell>
          <cell r="D293" t="str">
            <v>Schedule 3A/Subsidiary</v>
          </cell>
          <cell r="E293" t="str">
            <v>Ntnl</v>
          </cell>
          <cell r="F293" t="str">
            <v>WC</v>
          </cell>
          <cell r="G293" t="str">
            <v/>
          </cell>
          <cell r="H293" t="str">
            <v>Financial Audit</v>
          </cell>
          <cell r="I293" t="str">
            <v>Qualified</v>
          </cell>
          <cell r="J293">
            <v>225304865</v>
          </cell>
          <cell r="K293">
            <v>20743841</v>
          </cell>
          <cell r="L293">
            <v>204561024</v>
          </cell>
        </row>
        <row r="294">
          <cell r="A294">
            <v>1441</v>
          </cell>
          <cell r="B294" t="str">
            <v>JIA Piazza Park</v>
          </cell>
          <cell r="C294" t="str">
            <v>Public entities</v>
          </cell>
          <cell r="D294" t="str">
            <v>Schedule 2/Subsidiary</v>
          </cell>
          <cell r="E294" t="str">
            <v>Ntnl</v>
          </cell>
          <cell r="F294" t="str">
            <v>NatB</v>
          </cell>
          <cell r="G294" t="str">
            <v/>
          </cell>
          <cell r="H294" t="str">
            <v>Financial Audit</v>
          </cell>
          <cell r="I294" t="str">
            <v>Financially unqualified with no findings on predetermined objectives or compliance with laws and regulations</v>
          </cell>
          <cell r="J294">
            <v>233930530</v>
          </cell>
          <cell r="K294">
            <v>37480000</v>
          </cell>
          <cell r="L294">
            <v>196450530</v>
          </cell>
        </row>
        <row r="295">
          <cell r="A295">
            <v>504</v>
          </cell>
          <cell r="B295" t="str">
            <v>Justice Administered Funds</v>
          </cell>
          <cell r="C295" t="str">
            <v>Public entities</v>
          </cell>
          <cell r="D295" t="str">
            <v>Other Entity</v>
          </cell>
          <cell r="E295" t="str">
            <v>Ntnl</v>
          </cell>
          <cell r="F295" t="str">
            <v>NatA</v>
          </cell>
          <cell r="G295" t="str">
            <v/>
          </cell>
          <cell r="H295" t="str">
            <v>Financial Audit</v>
          </cell>
          <cell r="I295" t="str">
            <v>Financially unqualified with no findings on predetermined objectives or compliance with laws and regulations</v>
          </cell>
          <cell r="J295">
            <v>0</v>
          </cell>
          <cell r="K295">
            <v>0</v>
          </cell>
          <cell r="L295">
            <v>0</v>
          </cell>
        </row>
        <row r="296">
          <cell r="A296">
            <v>1163</v>
          </cell>
          <cell r="B296" t="str">
            <v>Kamhlabane Timber</v>
          </cell>
          <cell r="C296" t="str">
            <v>Public entities</v>
          </cell>
          <cell r="D296" t="str">
            <v>Schedule 2/Subsidiary</v>
          </cell>
          <cell r="E296" t="str">
            <v>Ntnl</v>
          </cell>
          <cell r="F296" t="str">
            <v>NatE</v>
          </cell>
          <cell r="G296" t="str">
            <v/>
          </cell>
          <cell r="H296" t="str">
            <v>Financial Audit</v>
          </cell>
          <cell r="I296" t="str">
            <v>Financially unqualified with no findings on predetermined objectives or compliance with laws and regulations</v>
          </cell>
          <cell r="J296">
            <v>60675</v>
          </cell>
          <cell r="K296">
            <v>0</v>
          </cell>
          <cell r="L296">
            <v>60675</v>
          </cell>
        </row>
        <row r="297">
          <cell r="A297">
            <v>142</v>
          </cell>
          <cell r="B297" t="str">
            <v>Ketlaphela Pharmaceutical</v>
          </cell>
          <cell r="C297" t="str">
            <v>Public entities</v>
          </cell>
          <cell r="D297" t="str">
            <v>Schedule 2/Subsidiary</v>
          </cell>
          <cell r="E297" t="str">
            <v>Ntnl</v>
          </cell>
          <cell r="F297" t="str">
            <v>NW</v>
          </cell>
          <cell r="G297" t="str">
            <v/>
          </cell>
          <cell r="H297" t="str">
            <v>Financial Audit</v>
          </cell>
          <cell r="I297" t="str">
            <v>Financially unqualified with no findings on predetermined objectives or compliance with laws and regulations</v>
          </cell>
          <cell r="J297">
            <v>0</v>
          </cell>
          <cell r="K297">
            <v>0</v>
          </cell>
          <cell r="L297">
            <v>0</v>
          </cell>
        </row>
        <row r="298">
          <cell r="A298">
            <v>1023</v>
          </cell>
          <cell r="B298" t="str">
            <v>Kgama Wildlife Operations</v>
          </cell>
          <cell r="C298" t="str">
            <v>Public entities</v>
          </cell>
          <cell r="D298" t="str">
            <v>Schedule 3D/Subsidiary</v>
          </cell>
          <cell r="E298" t="str">
            <v>NW</v>
          </cell>
          <cell r="F298" t="str">
            <v>NW</v>
          </cell>
          <cell r="G298" t="str">
            <v/>
          </cell>
          <cell r="H298" t="str">
            <v>Financial Audit</v>
          </cell>
          <cell r="I298" t="str">
            <v>Financially unqualified with no findings on predetermined objectives or compliance with laws and regulations</v>
          </cell>
          <cell r="J298">
            <v>0</v>
          </cell>
          <cell r="K298">
            <v>0</v>
          </cell>
          <cell r="L298">
            <v>0</v>
          </cell>
        </row>
        <row r="299">
          <cell r="A299">
            <v>1358</v>
          </cell>
          <cell r="B299" t="str">
            <v>Khumong Chrome Mine</v>
          </cell>
          <cell r="C299" t="str">
            <v>Public entities</v>
          </cell>
          <cell r="D299" t="str">
            <v>Schedule 3D/Subsidiary</v>
          </cell>
          <cell r="E299" t="str">
            <v>LP</v>
          </cell>
          <cell r="F299" t="str">
            <v>LP</v>
          </cell>
          <cell r="G299" t="str">
            <v/>
          </cell>
          <cell r="H299" t="str">
            <v>Financial Audit</v>
          </cell>
          <cell r="I299" t="str">
            <v>Financially unqualified with no findings on predetermined objectives or compliance with laws and regulations</v>
          </cell>
          <cell r="J299" t="str">
            <v/>
          </cell>
          <cell r="K299" t="str">
            <v/>
          </cell>
          <cell r="L299" t="str">
            <v/>
          </cell>
        </row>
        <row r="300">
          <cell r="A300">
            <v>213</v>
          </cell>
          <cell r="B300" t="str">
            <v>King George V Silver Jubilee Fund for Tuberculosis</v>
          </cell>
          <cell r="C300" t="str">
            <v>Public entities</v>
          </cell>
          <cell r="D300" t="str">
            <v>Other Entity</v>
          </cell>
          <cell r="E300" t="str">
            <v>Ntnl</v>
          </cell>
          <cell r="F300" t="str">
            <v>NatD</v>
          </cell>
          <cell r="G300" t="str">
            <v/>
          </cell>
          <cell r="H300" t="str">
            <v>Financial Audit</v>
          </cell>
          <cell r="I300" t="str">
            <v>Audit not finalised at legislated date</v>
          </cell>
          <cell r="J300" t="str">
            <v/>
          </cell>
          <cell r="K300" t="str">
            <v/>
          </cell>
          <cell r="L300" t="str">
            <v/>
          </cell>
        </row>
        <row r="301">
          <cell r="A301">
            <v>1296</v>
          </cell>
          <cell r="B301" t="str">
            <v>King Hintsa TVET College</v>
          </cell>
          <cell r="C301" t="str">
            <v>Public entities</v>
          </cell>
          <cell r="D301" t="str">
            <v>HE Institution</v>
          </cell>
          <cell r="E301" t="str">
            <v>Ntnl</v>
          </cell>
          <cell r="F301" t="str">
            <v>EC</v>
          </cell>
          <cell r="G301" t="str">
            <v/>
          </cell>
          <cell r="H301" t="str">
            <v>Financial Audit</v>
          </cell>
          <cell r="I301" t="str">
            <v>Financially unqualified with findings</v>
          </cell>
          <cell r="J301">
            <v>264013585.97</v>
          </cell>
          <cell r="K301">
            <v>88010291.030000001</v>
          </cell>
          <cell r="L301">
            <v>176003294.94</v>
          </cell>
        </row>
        <row r="302">
          <cell r="A302">
            <v>1297</v>
          </cell>
          <cell r="B302" t="str">
            <v>King Sabatha Dalindyebo TVET College</v>
          </cell>
          <cell r="C302" t="str">
            <v>Public entities</v>
          </cell>
          <cell r="D302" t="str">
            <v>HE Institution</v>
          </cell>
          <cell r="E302" t="str">
            <v>Ntnl</v>
          </cell>
          <cell r="F302" t="str">
            <v>EC</v>
          </cell>
          <cell r="G302" t="str">
            <v/>
          </cell>
          <cell r="H302" t="str">
            <v>Financial Audit</v>
          </cell>
          <cell r="I302" t="str">
            <v>Qualified</v>
          </cell>
          <cell r="J302">
            <v>385750002</v>
          </cell>
          <cell r="K302">
            <v>58927032</v>
          </cell>
          <cell r="L302">
            <v>326822970</v>
          </cell>
        </row>
        <row r="303">
          <cell r="A303">
            <v>1473</v>
          </cell>
          <cell r="B303" t="str">
            <v>Klein Marico</v>
          </cell>
          <cell r="C303" t="str">
            <v>Public entities</v>
          </cell>
          <cell r="D303" t="str">
            <v>Trading Entity</v>
          </cell>
          <cell r="E303" t="str">
            <v>NW</v>
          </cell>
          <cell r="F303" t="str">
            <v>NW</v>
          </cell>
          <cell r="G303" t="str">
            <v/>
          </cell>
          <cell r="H303" t="str">
            <v>Financial Audit</v>
          </cell>
          <cell r="I303" t="str">
            <v>Qualified</v>
          </cell>
          <cell r="J303">
            <v>11863000</v>
          </cell>
          <cell r="K303">
            <v>2000000</v>
          </cell>
          <cell r="L303">
            <v>9863000</v>
          </cell>
        </row>
        <row r="304">
          <cell r="A304">
            <v>214</v>
          </cell>
          <cell r="B304" t="str">
            <v>Klippoortje Koolmyne</v>
          </cell>
          <cell r="C304" t="str">
            <v>Public entities</v>
          </cell>
          <cell r="D304" t="str">
            <v>Schedule 2/Subsidiary</v>
          </cell>
          <cell r="E304" t="str">
            <v>Ntnl</v>
          </cell>
          <cell r="F304" t="str">
            <v>WC</v>
          </cell>
          <cell r="G304" t="str">
            <v/>
          </cell>
          <cell r="H304" t="str">
            <v>Financial Audit</v>
          </cell>
          <cell r="I304" t="str">
            <v>Financially unqualified with no findings on predetermined objectives or compliance with laws and regulations</v>
          </cell>
          <cell r="J304">
            <v>0</v>
          </cell>
          <cell r="K304">
            <v>0</v>
          </cell>
          <cell r="L304">
            <v>0</v>
          </cell>
        </row>
        <row r="305">
          <cell r="A305">
            <v>1159</v>
          </cell>
          <cell r="B305" t="str">
            <v>Komatiland Forests</v>
          </cell>
          <cell r="C305" t="str">
            <v>Public entities</v>
          </cell>
          <cell r="D305" t="str">
            <v>Schedule 2/Subsidiary</v>
          </cell>
          <cell r="E305" t="str">
            <v>Ntnl</v>
          </cell>
          <cell r="F305" t="str">
            <v>MP</v>
          </cell>
          <cell r="G305" t="str">
            <v/>
          </cell>
          <cell r="H305" t="str">
            <v>Financial Audit</v>
          </cell>
          <cell r="I305" t="str">
            <v>Financially unqualified with no findings on predetermined objectives or compliance with laws and regulations</v>
          </cell>
          <cell r="J305">
            <v>1061385165.7861201</v>
          </cell>
          <cell r="K305">
            <v>380498107.5</v>
          </cell>
          <cell r="L305">
            <v>680887058.28612006</v>
          </cell>
        </row>
        <row r="306">
          <cell r="A306">
            <v>264</v>
          </cell>
          <cell r="B306" t="str">
            <v>KwaZulu-Natal Museum</v>
          </cell>
          <cell r="C306" t="str">
            <v>Public entities</v>
          </cell>
          <cell r="D306" t="str">
            <v>Schedule 3A/Subsidiary</v>
          </cell>
          <cell r="E306" t="str">
            <v>Ntnl</v>
          </cell>
          <cell r="F306" t="str">
            <v>KZN</v>
          </cell>
          <cell r="G306" t="str">
            <v/>
          </cell>
          <cell r="H306" t="str">
            <v>Financial Audit</v>
          </cell>
          <cell r="I306" t="str">
            <v>Financially unqualified with no findings on predetermined objectives or compliance with laws and regulations</v>
          </cell>
          <cell r="J306">
            <v>58479758</v>
          </cell>
          <cell r="K306">
            <v>308280</v>
          </cell>
          <cell r="L306">
            <v>58171478</v>
          </cell>
        </row>
        <row r="307">
          <cell r="A307">
            <v>265</v>
          </cell>
          <cell r="B307" t="str">
            <v>Natal Sharks Board</v>
          </cell>
          <cell r="C307" t="str">
            <v>Public entities</v>
          </cell>
          <cell r="D307" t="str">
            <v>Schedule 3C/Subsidiary</v>
          </cell>
          <cell r="E307" t="str">
            <v>KZN</v>
          </cell>
          <cell r="F307" t="str">
            <v>KZN</v>
          </cell>
          <cell r="G307" t="str">
            <v/>
          </cell>
          <cell r="H307" t="str">
            <v>Financial Audit</v>
          </cell>
          <cell r="I307" t="str">
            <v>Financially unqualified with findings</v>
          </cell>
          <cell r="J307">
            <v>113057867.78</v>
          </cell>
          <cell r="K307">
            <v>1679709.87</v>
          </cell>
          <cell r="L307">
            <v>111378157.91</v>
          </cell>
        </row>
        <row r="308">
          <cell r="A308">
            <v>985</v>
          </cell>
          <cell r="B308" t="str">
            <v>KZN Film Company</v>
          </cell>
          <cell r="C308" t="str">
            <v>Public entities</v>
          </cell>
          <cell r="D308" t="str">
            <v>Schedule 3C/Subsidiary</v>
          </cell>
          <cell r="E308" t="str">
            <v>KZN</v>
          </cell>
          <cell r="F308" t="str">
            <v>KZN</v>
          </cell>
          <cell r="G308" t="str">
            <v/>
          </cell>
          <cell r="H308" t="str">
            <v>Financial Audit</v>
          </cell>
          <cell r="I308" t="str">
            <v>Financially unqualified with no findings on predetermined objectives or compliance with laws and regulations</v>
          </cell>
          <cell r="J308">
            <v>125152254</v>
          </cell>
          <cell r="K308">
            <v>1646988</v>
          </cell>
          <cell r="L308">
            <v>123505266</v>
          </cell>
        </row>
        <row r="309">
          <cell r="A309">
            <v>1432</v>
          </cell>
          <cell r="B309" t="str">
            <v>KZN Growth Fund Trust</v>
          </cell>
          <cell r="C309" t="str">
            <v>Public entities</v>
          </cell>
          <cell r="D309" t="str">
            <v>Other Entity</v>
          </cell>
          <cell r="E309" t="str">
            <v>KZN</v>
          </cell>
          <cell r="F309" t="str">
            <v>KZN</v>
          </cell>
          <cell r="G309" t="str">
            <v/>
          </cell>
          <cell r="H309" t="str">
            <v>Financial Audit</v>
          </cell>
          <cell r="I309" t="str">
            <v>Financially unqualified with no findings on predetermined objectives or compliance with laws and regulations</v>
          </cell>
          <cell r="J309">
            <v>90266521</v>
          </cell>
          <cell r="K309">
            <v>561586</v>
          </cell>
          <cell r="L309">
            <v>89704935</v>
          </cell>
        </row>
        <row r="310">
          <cell r="A310">
            <v>986</v>
          </cell>
          <cell r="B310" t="str">
            <v>KwaZulu-Natal Liquor Authority</v>
          </cell>
          <cell r="C310" t="str">
            <v>Public entities</v>
          </cell>
          <cell r="D310" t="str">
            <v>Schedule 3C/Subsidiary</v>
          </cell>
          <cell r="E310" t="str">
            <v>KZN</v>
          </cell>
          <cell r="F310" t="str">
            <v>KZN</v>
          </cell>
          <cell r="G310" t="str">
            <v/>
          </cell>
          <cell r="H310" t="str">
            <v>Financial Audit</v>
          </cell>
          <cell r="I310" t="str">
            <v>Financially unqualified with no findings on predetermined objectives or compliance with laws and regulations</v>
          </cell>
          <cell r="J310">
            <v>98469920</v>
          </cell>
          <cell r="K310">
            <v>1452229</v>
          </cell>
          <cell r="L310">
            <v>97017691</v>
          </cell>
        </row>
        <row r="311">
          <cell r="A311">
            <v>132</v>
          </cell>
          <cell r="B311" t="str">
            <v>KwaZulu-Natal Nature Conservation Board</v>
          </cell>
          <cell r="C311" t="str">
            <v>Public entities</v>
          </cell>
          <cell r="D311" t="str">
            <v>Schedule 3C/Subsidiary</v>
          </cell>
          <cell r="E311" t="str">
            <v>KZN</v>
          </cell>
          <cell r="F311" t="str">
            <v>KZN</v>
          </cell>
          <cell r="G311" t="str">
            <v/>
          </cell>
          <cell r="H311" t="str">
            <v>Financial Audit</v>
          </cell>
          <cell r="I311" t="str">
            <v>Qualified</v>
          </cell>
          <cell r="J311">
            <v>1199873000</v>
          </cell>
          <cell r="K311">
            <v>32372000</v>
          </cell>
          <cell r="L311">
            <v>1167501000</v>
          </cell>
        </row>
        <row r="312">
          <cell r="A312">
            <v>220</v>
          </cell>
          <cell r="B312" t="str">
            <v>KwaZulu-Natal Tourism Authority</v>
          </cell>
          <cell r="C312" t="str">
            <v>Public entities</v>
          </cell>
          <cell r="D312" t="str">
            <v>Schedule 3C/Subsidiary</v>
          </cell>
          <cell r="E312" t="str">
            <v>KZN</v>
          </cell>
          <cell r="F312" t="str">
            <v>KZN</v>
          </cell>
          <cell r="G312" t="str">
            <v/>
          </cell>
          <cell r="H312" t="str">
            <v>Financial Audit</v>
          </cell>
          <cell r="I312" t="str">
            <v>Financially unqualified with findings</v>
          </cell>
          <cell r="J312">
            <v>206060000</v>
          </cell>
          <cell r="K312">
            <v>1867000</v>
          </cell>
          <cell r="L312">
            <v>204193000</v>
          </cell>
        </row>
        <row r="313">
          <cell r="A313">
            <v>375</v>
          </cell>
          <cell r="B313" t="str">
            <v>Provincial Treasury</v>
          </cell>
          <cell r="C313" t="str">
            <v>Departments</v>
          </cell>
          <cell r="D313" t="str">
            <v>Provincial Department</v>
          </cell>
          <cell r="E313" t="str">
            <v>KZN</v>
          </cell>
          <cell r="F313" t="str">
            <v>KZN</v>
          </cell>
          <cell r="G313" t="str">
            <v/>
          </cell>
          <cell r="H313" t="str">
            <v>Financial Audit</v>
          </cell>
          <cell r="I313" t="str">
            <v>Financially unqualified with no findings on predetermined objectives or compliance with laws and regulations</v>
          </cell>
          <cell r="J313">
            <v>663910000</v>
          </cell>
          <cell r="K313">
            <v>16563000</v>
          </cell>
          <cell r="L313">
            <v>647347000</v>
          </cell>
        </row>
        <row r="314">
          <cell r="A314">
            <v>221</v>
          </cell>
          <cell r="B314" t="str">
            <v>Land and Agricultural Bank of South Africa</v>
          </cell>
          <cell r="C314" t="str">
            <v>Public entities</v>
          </cell>
          <cell r="D314" t="str">
            <v>Schedule 2/Subsidiary</v>
          </cell>
          <cell r="E314" t="str">
            <v>Ntnl</v>
          </cell>
          <cell r="F314" t="str">
            <v>NatB</v>
          </cell>
          <cell r="G314" t="str">
            <v/>
          </cell>
          <cell r="H314" t="str">
            <v>Financial Audit</v>
          </cell>
          <cell r="I314" t="str">
            <v>Audit not finalised at legislated date</v>
          </cell>
          <cell r="J314">
            <v>812921020</v>
          </cell>
          <cell r="K314">
            <v>25081020</v>
          </cell>
          <cell r="L314">
            <v>787840000</v>
          </cell>
        </row>
        <row r="315">
          <cell r="A315">
            <v>1431</v>
          </cell>
          <cell r="B315" t="str">
            <v>Land Bank Insurance</v>
          </cell>
          <cell r="C315" t="str">
            <v>Public entities</v>
          </cell>
          <cell r="D315" t="str">
            <v>Schedule 2/Subsidiary</v>
          </cell>
          <cell r="E315" t="str">
            <v>Ntnl</v>
          </cell>
          <cell r="F315" t="str">
            <v>NatB</v>
          </cell>
          <cell r="G315" t="str">
            <v/>
          </cell>
          <cell r="H315" t="str">
            <v>Financial Audit</v>
          </cell>
          <cell r="I315" t="str">
            <v>Audit not finalised at legislated date</v>
          </cell>
          <cell r="J315">
            <v>43535000</v>
          </cell>
          <cell r="K315">
            <v>2278000</v>
          </cell>
          <cell r="L315">
            <v>41257000</v>
          </cell>
        </row>
        <row r="316">
          <cell r="A316">
            <v>1183</v>
          </cell>
          <cell r="B316" t="str">
            <v>Land Bank Life Insurance</v>
          </cell>
          <cell r="C316" t="str">
            <v>Public entities</v>
          </cell>
          <cell r="D316" t="str">
            <v>Schedule 2/Subsidiary</v>
          </cell>
          <cell r="E316" t="str">
            <v>Ntnl</v>
          </cell>
          <cell r="F316" t="str">
            <v>NatB</v>
          </cell>
          <cell r="G316" t="str">
            <v/>
          </cell>
          <cell r="H316" t="str">
            <v>Financial Audit</v>
          </cell>
          <cell r="I316" t="str">
            <v>Audit not finalised at legislated date</v>
          </cell>
          <cell r="J316">
            <v>16195000</v>
          </cell>
          <cell r="K316">
            <v>0</v>
          </cell>
          <cell r="L316">
            <v>16195000</v>
          </cell>
        </row>
        <row r="317">
          <cell r="A317">
            <v>222</v>
          </cell>
          <cell r="B317" t="str">
            <v>Legal Aid South Africa</v>
          </cell>
          <cell r="C317" t="str">
            <v>Public entities</v>
          </cell>
          <cell r="D317" t="str">
            <v>Schedule 3A/Subsidiary</v>
          </cell>
          <cell r="E317" t="str">
            <v>Ntnl</v>
          </cell>
          <cell r="F317" t="str">
            <v>NatA</v>
          </cell>
          <cell r="G317" t="str">
            <v/>
          </cell>
          <cell r="H317" t="str">
            <v>Financial Audit</v>
          </cell>
          <cell r="I317" t="str">
            <v>Financially unqualified with no findings on predetermined objectives or compliance with laws and regulations</v>
          </cell>
          <cell r="J317">
            <v>2446512048</v>
          </cell>
          <cell r="K317">
            <v>78390235</v>
          </cell>
          <cell r="L317">
            <v>2368121813</v>
          </cell>
        </row>
        <row r="318">
          <cell r="A318">
            <v>1053</v>
          </cell>
          <cell r="B318" t="str">
            <v>Lepelle Northern Water</v>
          </cell>
          <cell r="C318" t="str">
            <v>Public entities</v>
          </cell>
          <cell r="D318" t="str">
            <v>Schedule 3B/Subsidiary</v>
          </cell>
          <cell r="E318" t="str">
            <v>Ntnl</v>
          </cell>
          <cell r="F318" t="str">
            <v>NatD</v>
          </cell>
          <cell r="G318" t="str">
            <v/>
          </cell>
          <cell r="H318" t="str">
            <v>Financial Audit</v>
          </cell>
          <cell r="I318" t="str">
            <v>Audit not finalised at legislated date</v>
          </cell>
          <cell r="J318" t="str">
            <v/>
          </cell>
          <cell r="K318" t="str">
            <v/>
          </cell>
          <cell r="L318" t="str">
            <v/>
          </cell>
        </row>
        <row r="319">
          <cell r="A319">
            <v>1322</v>
          </cell>
          <cell r="B319" t="str">
            <v>Lephalale TVET College</v>
          </cell>
          <cell r="C319" t="str">
            <v>Public entities</v>
          </cell>
          <cell r="D319" t="str">
            <v>HE Institution</v>
          </cell>
          <cell r="E319" t="str">
            <v>Ntnl</v>
          </cell>
          <cell r="F319" t="str">
            <v>LP</v>
          </cell>
          <cell r="G319" t="str">
            <v/>
          </cell>
          <cell r="H319" t="str">
            <v>Financial Audit</v>
          </cell>
          <cell r="I319" t="str">
            <v>Qualified</v>
          </cell>
          <cell r="J319">
            <v>126913796</v>
          </cell>
          <cell r="K319">
            <v>7540000</v>
          </cell>
          <cell r="L319">
            <v>119373796</v>
          </cell>
        </row>
        <row r="320">
          <cell r="A320">
            <v>1323</v>
          </cell>
          <cell r="B320" t="str">
            <v>Letaba TVET College</v>
          </cell>
          <cell r="C320" t="str">
            <v>Public entities</v>
          </cell>
          <cell r="D320" t="str">
            <v>HE Institution</v>
          </cell>
          <cell r="E320" t="str">
            <v>Ntnl</v>
          </cell>
          <cell r="F320" t="str">
            <v>LP</v>
          </cell>
          <cell r="G320" t="str">
            <v/>
          </cell>
          <cell r="H320" t="str">
            <v>Financial Audit</v>
          </cell>
          <cell r="I320" t="str">
            <v>Financially unqualified with findings</v>
          </cell>
          <cell r="J320">
            <v>427098447</v>
          </cell>
          <cell r="K320">
            <v>186344283</v>
          </cell>
          <cell r="L320">
            <v>240754164</v>
          </cell>
        </row>
        <row r="321">
          <cell r="A321">
            <v>1463</v>
          </cell>
          <cell r="B321" t="str">
            <v>Lexshell 342</v>
          </cell>
          <cell r="C321" t="str">
            <v>Public entities</v>
          </cell>
          <cell r="D321" t="str">
            <v>Schedule 2/Subsidiary</v>
          </cell>
          <cell r="E321" t="str">
            <v>Ntnl</v>
          </cell>
          <cell r="F321" t="str">
            <v>NatB</v>
          </cell>
          <cell r="G321" t="str">
            <v/>
          </cell>
          <cell r="H321" t="str">
            <v>Financial Audit</v>
          </cell>
          <cell r="I321" t="str">
            <v>Financially unqualified with no findings on predetermined objectives or compliance with laws and regulations</v>
          </cell>
          <cell r="J321">
            <v>0</v>
          </cell>
          <cell r="K321">
            <v>0</v>
          </cell>
          <cell r="L321">
            <v>0</v>
          </cell>
        </row>
        <row r="322">
          <cell r="A322">
            <v>1466</v>
          </cell>
          <cell r="B322" t="str">
            <v>Lexshell 343</v>
          </cell>
          <cell r="C322" t="str">
            <v>Public entities</v>
          </cell>
          <cell r="D322" t="str">
            <v>Schedule 2/Subsidiary</v>
          </cell>
          <cell r="E322" t="str">
            <v>Ntnl</v>
          </cell>
          <cell r="F322" t="str">
            <v>NatB</v>
          </cell>
          <cell r="G322" t="str">
            <v/>
          </cell>
          <cell r="H322" t="str">
            <v>Financial Audit</v>
          </cell>
          <cell r="I322" t="str">
            <v>Financially unqualified with no findings on predetermined objectives or compliance with laws and regulations</v>
          </cell>
          <cell r="J322">
            <v>0</v>
          </cell>
          <cell r="K322">
            <v>0</v>
          </cell>
          <cell r="L322">
            <v>0</v>
          </cell>
        </row>
        <row r="323">
          <cell r="A323">
            <v>1377</v>
          </cell>
          <cell r="B323" t="str">
            <v>Limited Electronics South Africa</v>
          </cell>
          <cell r="C323" t="str">
            <v>Public entities</v>
          </cell>
          <cell r="D323" t="str">
            <v>Schedule 2/Subsidiary</v>
          </cell>
          <cell r="E323" t="str">
            <v>Ntnl</v>
          </cell>
          <cell r="F323" t="str">
            <v>NW</v>
          </cell>
          <cell r="G323" t="str">
            <v/>
          </cell>
          <cell r="H323" t="str">
            <v>Financial Audit</v>
          </cell>
          <cell r="I323" t="str">
            <v>Financially unqualified with no findings on predetermined objectives or compliance with laws and regulations</v>
          </cell>
          <cell r="J323">
            <v>0</v>
          </cell>
          <cell r="K323">
            <v>0</v>
          </cell>
          <cell r="L323">
            <v>0</v>
          </cell>
        </row>
        <row r="324">
          <cell r="A324">
            <v>1544</v>
          </cell>
          <cell r="B324" t="str">
            <v>Limpopo Agribusiness</v>
          </cell>
          <cell r="C324" t="str">
            <v>Public entities</v>
          </cell>
          <cell r="D324" t="str">
            <v>Schedule 3D/Subsidiary</v>
          </cell>
          <cell r="E324" t="str">
            <v>LP</v>
          </cell>
          <cell r="F324" t="str">
            <v>LP</v>
          </cell>
          <cell r="G324" t="str">
            <v/>
          </cell>
          <cell r="H324" t="str">
            <v>Financial Audit</v>
          </cell>
          <cell r="I324" t="str">
            <v>Audit not finalised at legislated date</v>
          </cell>
          <cell r="J324" t="str">
            <v/>
          </cell>
          <cell r="K324" t="str">
            <v/>
          </cell>
          <cell r="L324" t="str">
            <v/>
          </cell>
        </row>
        <row r="325">
          <cell r="A325">
            <v>1381</v>
          </cell>
          <cell r="B325" t="str">
            <v>Limpopo Connexion</v>
          </cell>
          <cell r="C325" t="str">
            <v>Public entities</v>
          </cell>
          <cell r="D325" t="str">
            <v>Schedule 3D/Subsidiary</v>
          </cell>
          <cell r="E325" t="str">
            <v>LP</v>
          </cell>
          <cell r="F325" t="str">
            <v>LP</v>
          </cell>
          <cell r="G325" t="str">
            <v/>
          </cell>
          <cell r="H325" t="str">
            <v>Financial Audit</v>
          </cell>
          <cell r="I325" t="str">
            <v>Financially unqualified with no findings on predetermined objectives or compliance with laws and regulations</v>
          </cell>
          <cell r="J325">
            <v>40951760</v>
          </cell>
          <cell r="K325">
            <v>0</v>
          </cell>
          <cell r="L325">
            <v>40951760</v>
          </cell>
        </row>
        <row r="326">
          <cell r="A326">
            <v>1145</v>
          </cell>
          <cell r="B326" t="str">
            <v>Limpopo Economic Development Agency</v>
          </cell>
          <cell r="C326" t="str">
            <v>Public entities</v>
          </cell>
          <cell r="D326" t="str">
            <v>Schedule 3D/Subsidiary</v>
          </cell>
          <cell r="E326" t="str">
            <v>LP</v>
          </cell>
          <cell r="F326" t="str">
            <v>LP</v>
          </cell>
          <cell r="G326" t="str">
            <v/>
          </cell>
          <cell r="H326" t="str">
            <v>Financial Audit</v>
          </cell>
          <cell r="I326" t="str">
            <v>Qualified</v>
          </cell>
          <cell r="J326">
            <v>440225911</v>
          </cell>
          <cell r="K326">
            <v>48000000</v>
          </cell>
          <cell r="L326">
            <v>392225911</v>
          </cell>
        </row>
        <row r="327">
          <cell r="A327">
            <v>223</v>
          </cell>
          <cell r="B327" t="str">
            <v>Limpopo Gambling Board</v>
          </cell>
          <cell r="C327" t="str">
            <v>Public entities</v>
          </cell>
          <cell r="D327" t="str">
            <v>Schedule 3C/Subsidiary</v>
          </cell>
          <cell r="E327" t="str">
            <v>LP</v>
          </cell>
          <cell r="F327" t="str">
            <v>LP</v>
          </cell>
          <cell r="G327" t="str">
            <v/>
          </cell>
          <cell r="H327" t="str">
            <v>Financial Audit</v>
          </cell>
          <cell r="I327" t="str">
            <v>Financially unqualified with no findings on predetermined objectives or compliance with laws and regulations</v>
          </cell>
          <cell r="J327">
            <v>81736000</v>
          </cell>
          <cell r="K327">
            <v>4500000</v>
          </cell>
          <cell r="L327">
            <v>77236000</v>
          </cell>
        </row>
        <row r="328">
          <cell r="A328">
            <v>226</v>
          </cell>
          <cell r="B328" t="str">
            <v>Limpopo Tourism Agency</v>
          </cell>
          <cell r="C328" t="str">
            <v>Public entities</v>
          </cell>
          <cell r="D328" t="str">
            <v>Schedule 3C/Subsidiary</v>
          </cell>
          <cell r="E328" t="str">
            <v>LP</v>
          </cell>
          <cell r="F328" t="str">
            <v>LP</v>
          </cell>
          <cell r="G328" t="str">
            <v/>
          </cell>
          <cell r="H328" t="str">
            <v>Financial Audit</v>
          </cell>
          <cell r="I328" t="str">
            <v>Financially unqualified with no findings on predetermined objectives or compliance with laws and regulations</v>
          </cell>
          <cell r="J328">
            <v>81700156.430000007</v>
          </cell>
          <cell r="K328">
            <v>214000</v>
          </cell>
          <cell r="L328">
            <v>81486156.430000007</v>
          </cell>
        </row>
        <row r="329">
          <cell r="A329">
            <v>227</v>
          </cell>
          <cell r="B329" t="str">
            <v>Tribal and Trust Account</v>
          </cell>
          <cell r="C329" t="str">
            <v>Public entities</v>
          </cell>
          <cell r="D329" t="str">
            <v>Other Entity</v>
          </cell>
          <cell r="E329" t="str">
            <v>LP</v>
          </cell>
          <cell r="F329" t="str">
            <v>LP</v>
          </cell>
          <cell r="G329" t="str">
            <v/>
          </cell>
          <cell r="H329" t="str">
            <v>Financial Audit</v>
          </cell>
          <cell r="I329" t="str">
            <v>Audit not finalised at legislated date</v>
          </cell>
          <cell r="J329" t="str">
            <v/>
          </cell>
          <cell r="K329" t="str">
            <v/>
          </cell>
          <cell r="L329" t="str">
            <v/>
          </cell>
        </row>
        <row r="330">
          <cell r="A330">
            <v>1500</v>
          </cell>
          <cell r="B330" t="str">
            <v>LMT Engineering</v>
          </cell>
          <cell r="C330" t="str">
            <v>Public entities</v>
          </cell>
          <cell r="D330" t="str">
            <v>Schedule 2/Subsidiary</v>
          </cell>
          <cell r="E330" t="str">
            <v>Ntnl</v>
          </cell>
          <cell r="F330" t="str">
            <v>NatE</v>
          </cell>
          <cell r="G330" t="str">
            <v/>
          </cell>
          <cell r="H330" t="str">
            <v>Financial Audit</v>
          </cell>
          <cell r="I330" t="str">
            <v>Audit not finalised at legislated date</v>
          </cell>
          <cell r="J330" t="str">
            <v/>
          </cell>
          <cell r="K330" t="str">
            <v/>
          </cell>
          <cell r="L330" t="str">
            <v/>
          </cell>
        </row>
        <row r="331">
          <cell r="A331">
            <v>1504</v>
          </cell>
          <cell r="B331" t="str">
            <v>LMT Properties</v>
          </cell>
          <cell r="C331" t="str">
            <v>Public entities</v>
          </cell>
          <cell r="D331" t="str">
            <v>Schedule 2/Subsidiary</v>
          </cell>
          <cell r="E331" t="str">
            <v>Ntnl</v>
          </cell>
          <cell r="F331" t="str">
            <v>NatE</v>
          </cell>
          <cell r="G331" t="str">
            <v/>
          </cell>
          <cell r="H331" t="str">
            <v>Financial Audit</v>
          </cell>
          <cell r="I331" t="str">
            <v>Audit not finalised at legislated date</v>
          </cell>
          <cell r="J331" t="str">
            <v/>
          </cell>
          <cell r="K331" t="str">
            <v/>
          </cell>
          <cell r="L331" t="str">
            <v/>
          </cell>
        </row>
        <row r="332">
          <cell r="A332">
            <v>1229</v>
          </cell>
          <cell r="B332" t="str">
            <v>Local Government</v>
          </cell>
          <cell r="C332" t="str">
            <v>Departments</v>
          </cell>
          <cell r="D332" t="str">
            <v>Provincial Department</v>
          </cell>
          <cell r="E332" t="str">
            <v>WC</v>
          </cell>
          <cell r="F332" t="str">
            <v>WC</v>
          </cell>
          <cell r="G332" t="str">
            <v/>
          </cell>
          <cell r="H332" t="str">
            <v>Financial Audit</v>
          </cell>
          <cell r="I332" t="str">
            <v>Audit not finalised at legislated date</v>
          </cell>
          <cell r="J332">
            <v>411626000</v>
          </cell>
          <cell r="K332">
            <v>5859000</v>
          </cell>
          <cell r="L332">
            <v>405767000</v>
          </cell>
        </row>
        <row r="333">
          <cell r="A333">
            <v>237</v>
          </cell>
          <cell r="B333" t="str">
            <v>Local Government Education and Training Authority</v>
          </cell>
          <cell r="C333" t="str">
            <v>Public entities</v>
          </cell>
          <cell r="D333" t="str">
            <v>Schedule 3A/Subsidiary</v>
          </cell>
          <cell r="E333" t="str">
            <v>Ntnl</v>
          </cell>
          <cell r="F333" t="str">
            <v>NatF</v>
          </cell>
          <cell r="G333" t="str">
            <v/>
          </cell>
          <cell r="H333" t="str">
            <v>Financial Audit</v>
          </cell>
          <cell r="I333" t="str">
            <v>Qualified</v>
          </cell>
          <cell r="J333">
            <v>1058768000</v>
          </cell>
          <cell r="K333">
            <v>8689000</v>
          </cell>
          <cell r="L333">
            <v>1050079000</v>
          </cell>
        </row>
        <row r="334">
          <cell r="A334">
            <v>1298</v>
          </cell>
          <cell r="B334" t="str">
            <v>Lovedale TVET College</v>
          </cell>
          <cell r="C334" t="str">
            <v>Public entities</v>
          </cell>
          <cell r="D334" t="str">
            <v>HE Institution</v>
          </cell>
          <cell r="E334" t="str">
            <v>Ntnl</v>
          </cell>
          <cell r="F334" t="str">
            <v>EC</v>
          </cell>
          <cell r="G334" t="str">
            <v/>
          </cell>
          <cell r="H334" t="str">
            <v>Financial Audit</v>
          </cell>
          <cell r="I334" t="str">
            <v>Financially unqualified with findings</v>
          </cell>
          <cell r="J334">
            <v>212311000</v>
          </cell>
          <cell r="K334">
            <v>18874000</v>
          </cell>
          <cell r="L334">
            <v>193437000</v>
          </cell>
        </row>
        <row r="335">
          <cell r="A335">
            <v>238</v>
          </cell>
          <cell r="B335" t="str">
            <v>Luthuli Museum</v>
          </cell>
          <cell r="C335" t="str">
            <v>Public entities</v>
          </cell>
          <cell r="D335" t="str">
            <v>Schedule 3A/Subsidiary</v>
          </cell>
          <cell r="E335" t="str">
            <v>Ntnl</v>
          </cell>
          <cell r="F335" t="str">
            <v>KZN</v>
          </cell>
          <cell r="G335" t="str">
            <v/>
          </cell>
          <cell r="H335" t="str">
            <v>Financial Audit</v>
          </cell>
          <cell r="I335" t="str">
            <v>Financially unqualified with findings</v>
          </cell>
          <cell r="J335">
            <v>18891700</v>
          </cell>
          <cell r="K335">
            <v>850130</v>
          </cell>
          <cell r="L335">
            <v>18041570</v>
          </cell>
        </row>
        <row r="336">
          <cell r="A336">
            <v>1346</v>
          </cell>
          <cell r="B336" t="str">
            <v>Madikwe River Lodge</v>
          </cell>
          <cell r="C336" t="str">
            <v>Public entities</v>
          </cell>
          <cell r="D336" t="str">
            <v>Schedule 3D/Subsidiary</v>
          </cell>
          <cell r="E336" t="str">
            <v>NW</v>
          </cell>
          <cell r="F336" t="str">
            <v>NW</v>
          </cell>
          <cell r="G336" t="str">
            <v/>
          </cell>
          <cell r="H336" t="str">
            <v>Financial Audit</v>
          </cell>
          <cell r="I336" t="str">
            <v>Qualified</v>
          </cell>
          <cell r="J336">
            <v>20193243</v>
          </cell>
          <cell r="K336">
            <v>188731</v>
          </cell>
          <cell r="L336">
            <v>20004512</v>
          </cell>
        </row>
        <row r="337">
          <cell r="A337">
            <v>1251</v>
          </cell>
          <cell r="B337" t="str">
            <v>Magalies Water</v>
          </cell>
          <cell r="C337" t="str">
            <v>Public entities</v>
          </cell>
          <cell r="D337" t="str">
            <v>Schedule 3B/Subsidiary</v>
          </cell>
          <cell r="E337" t="str">
            <v>Ntnl</v>
          </cell>
          <cell r="F337" t="str">
            <v>NatD</v>
          </cell>
          <cell r="G337" t="str">
            <v/>
          </cell>
          <cell r="H337" t="str">
            <v>Financial Audit</v>
          </cell>
          <cell r="I337" t="str">
            <v>Audit not finalised at legislated date</v>
          </cell>
          <cell r="J337" t="str">
            <v/>
          </cell>
          <cell r="K337" t="str">
            <v/>
          </cell>
          <cell r="L337" t="str">
            <v/>
          </cell>
        </row>
        <row r="338">
          <cell r="A338">
            <v>239</v>
          </cell>
          <cell r="B338" t="str">
            <v>Mahnes Areas</v>
          </cell>
          <cell r="C338" t="str">
            <v>Public entities</v>
          </cell>
          <cell r="D338" t="str">
            <v>Schedule 2/Subsidiary</v>
          </cell>
          <cell r="E338" t="str">
            <v>Ntnl</v>
          </cell>
          <cell r="F338" t="str">
            <v>WC</v>
          </cell>
          <cell r="G338" t="str">
            <v/>
          </cell>
          <cell r="H338" t="str">
            <v>Financial Audit</v>
          </cell>
          <cell r="I338" t="str">
            <v>Financially unqualified with no findings on predetermined objectives or compliance with laws and regulations</v>
          </cell>
          <cell r="J338">
            <v>0</v>
          </cell>
          <cell r="K338">
            <v>0</v>
          </cell>
          <cell r="L338">
            <v>0</v>
          </cell>
        </row>
        <row r="339">
          <cell r="A339">
            <v>1315</v>
          </cell>
          <cell r="B339" t="str">
            <v>Majuba TVET College</v>
          </cell>
          <cell r="C339" t="str">
            <v>Public entities</v>
          </cell>
          <cell r="D339" t="str">
            <v>HE Institution</v>
          </cell>
          <cell r="E339" t="str">
            <v>Ntnl</v>
          </cell>
          <cell r="F339" t="str">
            <v>KZN</v>
          </cell>
          <cell r="G339" t="str">
            <v/>
          </cell>
          <cell r="H339" t="str">
            <v>Financial Audit</v>
          </cell>
          <cell r="I339" t="str">
            <v>Financially unqualified with findings</v>
          </cell>
          <cell r="J339">
            <v>598413943</v>
          </cell>
          <cell r="K339">
            <v>47801352</v>
          </cell>
          <cell r="L339">
            <v>550612591</v>
          </cell>
        </row>
        <row r="340">
          <cell r="A340">
            <v>1302</v>
          </cell>
          <cell r="B340" t="str">
            <v>Maluti TVET College</v>
          </cell>
          <cell r="C340" t="str">
            <v>Public entities</v>
          </cell>
          <cell r="D340" t="str">
            <v>HE Institution</v>
          </cell>
          <cell r="E340" t="str">
            <v>Ntnl</v>
          </cell>
          <cell r="F340" t="str">
            <v>FS</v>
          </cell>
          <cell r="G340" t="str">
            <v/>
          </cell>
          <cell r="H340" t="str">
            <v>Financial Audit</v>
          </cell>
          <cell r="I340" t="str">
            <v>Financially unqualified with findings</v>
          </cell>
          <cell r="J340">
            <v>304466273</v>
          </cell>
          <cell r="K340">
            <v>38251697</v>
          </cell>
          <cell r="L340">
            <v>266214576</v>
          </cell>
        </row>
        <row r="341">
          <cell r="A341">
            <v>1507</v>
          </cell>
          <cell r="B341" t="str">
            <v>Maluti-A-Phofung IDZ RF - FS</v>
          </cell>
          <cell r="C341" t="str">
            <v>Public entities</v>
          </cell>
          <cell r="D341" t="str">
            <v>Schedule 3D/Subsidiary</v>
          </cell>
          <cell r="E341" t="str">
            <v>FS</v>
          </cell>
          <cell r="F341" t="str">
            <v>FS</v>
          </cell>
          <cell r="G341" t="str">
            <v/>
          </cell>
          <cell r="H341" t="str">
            <v>Financial Audit</v>
          </cell>
          <cell r="I341" t="str">
            <v>Financially unqualified with findings</v>
          </cell>
          <cell r="J341">
            <v>26766024</v>
          </cell>
          <cell r="K341">
            <v>1200000</v>
          </cell>
          <cell r="L341">
            <v>25566024</v>
          </cell>
        </row>
        <row r="342">
          <cell r="A342">
            <v>1566</v>
          </cell>
          <cell r="B342" t="str">
            <v>Mandela Bay Theatre Complex</v>
          </cell>
          <cell r="C342" t="str">
            <v>Public entities</v>
          </cell>
          <cell r="D342" t="str">
            <v>Schedule 3A/Subsidiary</v>
          </cell>
          <cell r="E342" t="str">
            <v>EC</v>
          </cell>
          <cell r="F342" t="str">
            <v>EC</v>
          </cell>
          <cell r="G342" t="str">
            <v/>
          </cell>
          <cell r="H342" t="str">
            <v>Financial Audit</v>
          </cell>
          <cell r="I342" t="str">
            <v>Qualified</v>
          </cell>
          <cell r="J342">
            <v>34844842</v>
          </cell>
          <cell r="K342">
            <v>3411148</v>
          </cell>
          <cell r="L342">
            <v>31433694</v>
          </cell>
        </row>
        <row r="343">
          <cell r="A343">
            <v>1115</v>
          </cell>
          <cell r="B343" t="str">
            <v>Mango Airlines</v>
          </cell>
          <cell r="C343" t="str">
            <v>Public entities</v>
          </cell>
          <cell r="D343" t="str">
            <v>Schedule 2/Subsidiary</v>
          </cell>
          <cell r="E343" t="str">
            <v>Ntnl</v>
          </cell>
          <cell r="F343" t="str">
            <v>NatE</v>
          </cell>
          <cell r="G343" t="str">
            <v/>
          </cell>
          <cell r="H343" t="str">
            <v>Financial Audit</v>
          </cell>
          <cell r="I343" t="str">
            <v>Audit not finalised at legislated date</v>
          </cell>
          <cell r="J343">
            <v>0</v>
          </cell>
          <cell r="K343">
            <v>0</v>
          </cell>
          <cell r="L343">
            <v>0</v>
          </cell>
        </row>
        <row r="344">
          <cell r="A344">
            <v>240</v>
          </cell>
          <cell r="B344" t="str">
            <v>Manufacturing Engineering and Related Services Education and Training Authority</v>
          </cell>
          <cell r="C344" t="str">
            <v>Public entities</v>
          </cell>
          <cell r="D344" t="str">
            <v>Schedule 3A/Subsidiary</v>
          </cell>
          <cell r="E344" t="str">
            <v>Ntnl</v>
          </cell>
          <cell r="F344" t="str">
            <v>NatF</v>
          </cell>
          <cell r="G344" t="str">
            <v/>
          </cell>
          <cell r="H344" t="str">
            <v>Financial Audit</v>
          </cell>
          <cell r="I344" t="str">
            <v>Audit not finalised at legislated date</v>
          </cell>
          <cell r="J344">
            <v>3344905160</v>
          </cell>
          <cell r="K344">
            <v>1134816160</v>
          </cell>
          <cell r="L344">
            <v>2210089000</v>
          </cell>
        </row>
        <row r="345">
          <cell r="A345">
            <v>241</v>
          </cell>
          <cell r="B345" t="str">
            <v>Marine Living Resources Fund</v>
          </cell>
          <cell r="C345" t="str">
            <v>Public entities</v>
          </cell>
          <cell r="D345" t="str">
            <v>Schedule 3A/Subsidiary</v>
          </cell>
          <cell r="E345" t="str">
            <v>Ntnl</v>
          </cell>
          <cell r="F345" t="str">
            <v>WC</v>
          </cell>
          <cell r="G345" t="str">
            <v/>
          </cell>
          <cell r="H345" t="str">
            <v>Financial Audit</v>
          </cell>
          <cell r="I345" t="str">
            <v>Financially unqualified with no findings on predetermined objectives or compliance with laws and regulations</v>
          </cell>
          <cell r="J345">
            <v>609645000</v>
          </cell>
          <cell r="K345">
            <v>33815437</v>
          </cell>
          <cell r="L345">
            <v>575829563</v>
          </cell>
        </row>
        <row r="346">
          <cell r="A346">
            <v>242</v>
          </cell>
          <cell r="B346" t="str">
            <v>Market Theatre Foundation</v>
          </cell>
          <cell r="C346" t="str">
            <v>Public entities</v>
          </cell>
          <cell r="D346" t="str">
            <v>Schedule 3A/Subsidiary</v>
          </cell>
          <cell r="E346" t="str">
            <v>Ntnl</v>
          </cell>
          <cell r="F346" t="str">
            <v>NatC</v>
          </cell>
          <cell r="G346" t="str">
            <v/>
          </cell>
          <cell r="H346" t="str">
            <v>Financial Audit</v>
          </cell>
          <cell r="I346" t="str">
            <v>Financially unqualified with findings</v>
          </cell>
          <cell r="J346">
            <v>71150468</v>
          </cell>
          <cell r="K346">
            <v>661250</v>
          </cell>
          <cell r="L346">
            <v>70489218</v>
          </cell>
        </row>
        <row r="347">
          <cell r="A347">
            <v>243</v>
          </cell>
          <cell r="B347" t="str">
            <v>Mayibuye Transport Corporation</v>
          </cell>
          <cell r="C347" t="str">
            <v>Public entities</v>
          </cell>
          <cell r="D347" t="str">
            <v>Schedule 3D/Subsidiary</v>
          </cell>
          <cell r="E347" t="str">
            <v>EC</v>
          </cell>
          <cell r="F347" t="str">
            <v>EC</v>
          </cell>
          <cell r="G347" t="str">
            <v/>
          </cell>
          <cell r="H347" t="str">
            <v>Financial Audit</v>
          </cell>
          <cell r="I347" t="str">
            <v>Audit not finalised at legislated date</v>
          </cell>
          <cell r="J347">
            <v>180746974</v>
          </cell>
          <cell r="K347">
            <v>14653463</v>
          </cell>
          <cell r="L347">
            <v>166093511</v>
          </cell>
        </row>
        <row r="348">
          <cell r="A348">
            <v>244</v>
          </cell>
          <cell r="B348" t="str">
            <v>McGregor Museum</v>
          </cell>
          <cell r="C348" t="str">
            <v>Public entities</v>
          </cell>
          <cell r="D348" t="str">
            <v>Schedule 3C/Subsidiary</v>
          </cell>
          <cell r="E348" t="str">
            <v>NC</v>
          </cell>
          <cell r="F348" t="str">
            <v>NC</v>
          </cell>
          <cell r="G348" t="str">
            <v/>
          </cell>
          <cell r="H348" t="str">
            <v>Financial Audit</v>
          </cell>
          <cell r="I348" t="str">
            <v>Financially unqualified with findings</v>
          </cell>
          <cell r="J348">
            <v>5943184</v>
          </cell>
          <cell r="K348">
            <v>94652</v>
          </cell>
          <cell r="L348">
            <v>5848532</v>
          </cell>
        </row>
        <row r="349">
          <cell r="A349">
            <v>246</v>
          </cell>
          <cell r="B349" t="str">
            <v>Media Development Diversity Agency</v>
          </cell>
          <cell r="C349" t="str">
            <v>Public entities</v>
          </cell>
          <cell r="D349" t="str">
            <v>Schedule 3A/Subsidiary</v>
          </cell>
          <cell r="E349" t="str">
            <v>Ntnl</v>
          </cell>
          <cell r="F349" t="str">
            <v>NatB</v>
          </cell>
          <cell r="G349" t="str">
            <v/>
          </cell>
          <cell r="H349" t="str">
            <v>Financial Audit</v>
          </cell>
          <cell r="I349" t="str">
            <v>Qualified</v>
          </cell>
          <cell r="J349">
            <v>138234840</v>
          </cell>
          <cell r="K349">
            <v>450000</v>
          </cell>
          <cell r="L349">
            <v>137784840</v>
          </cell>
        </row>
        <row r="350">
          <cell r="A350">
            <v>1342</v>
          </cell>
          <cell r="B350" t="str">
            <v>Media, Information and Communication Technologies Sector Education and Training Authority</v>
          </cell>
          <cell r="C350" t="str">
            <v>Public entities</v>
          </cell>
          <cell r="D350" t="str">
            <v>Schedule 3A/Subsidiary</v>
          </cell>
          <cell r="E350" t="str">
            <v>Ntnl</v>
          </cell>
          <cell r="F350" t="str">
            <v>NatF</v>
          </cell>
          <cell r="G350" t="str">
            <v/>
          </cell>
          <cell r="H350" t="str">
            <v>Financial Audit</v>
          </cell>
          <cell r="I350" t="str">
            <v>Financially unqualified with no findings on predetermined objectives or compliance with laws and regulations</v>
          </cell>
          <cell r="J350">
            <v>1734055000</v>
          </cell>
          <cell r="K350">
            <v>4660000</v>
          </cell>
          <cell r="L350">
            <v>1729395000</v>
          </cell>
        </row>
        <row r="351">
          <cell r="A351">
            <v>248</v>
          </cell>
          <cell r="B351" t="str">
            <v>Mindev</v>
          </cell>
          <cell r="C351" t="str">
            <v>Public entities</v>
          </cell>
          <cell r="D351" t="str">
            <v>Schedule 3B/Subsidiary</v>
          </cell>
          <cell r="E351" t="str">
            <v>Ntnl</v>
          </cell>
          <cell r="F351" t="str">
            <v>GP</v>
          </cell>
          <cell r="G351" t="str">
            <v/>
          </cell>
          <cell r="H351" t="str">
            <v>Financial Audit</v>
          </cell>
          <cell r="I351" t="str">
            <v>Financially unqualified with no findings on predetermined objectives or compliance with laws and regulations</v>
          </cell>
          <cell r="J351" t="str">
            <v/>
          </cell>
          <cell r="K351" t="str">
            <v/>
          </cell>
          <cell r="L351" t="str">
            <v/>
          </cell>
        </row>
        <row r="352">
          <cell r="A352">
            <v>249</v>
          </cell>
          <cell r="B352" t="str">
            <v>Mine Health and Safety Council</v>
          </cell>
          <cell r="C352" t="str">
            <v>Public entities</v>
          </cell>
          <cell r="D352" t="str">
            <v>Schedule 3A/Subsidiary</v>
          </cell>
          <cell r="E352" t="str">
            <v>Ntnl</v>
          </cell>
          <cell r="F352" t="str">
            <v>NatE</v>
          </cell>
          <cell r="G352" t="str">
            <v/>
          </cell>
          <cell r="H352" t="str">
            <v>Financial Audit</v>
          </cell>
          <cell r="I352" t="str">
            <v>Financially unqualified with findings</v>
          </cell>
          <cell r="J352">
            <v>124365535</v>
          </cell>
          <cell r="K352">
            <v>0</v>
          </cell>
          <cell r="L352">
            <v>124365535</v>
          </cell>
        </row>
        <row r="353">
          <cell r="A353">
            <v>30</v>
          </cell>
          <cell r="B353" t="str">
            <v>Mines and Works Compensation Fund</v>
          </cell>
          <cell r="C353" t="str">
            <v>Public entities</v>
          </cell>
          <cell r="D353" t="str">
            <v>Schedule 3A/Subsidiary</v>
          </cell>
          <cell r="E353" t="str">
            <v>Ntnl</v>
          </cell>
          <cell r="F353" t="str">
            <v>NatD</v>
          </cell>
          <cell r="G353" t="str">
            <v/>
          </cell>
          <cell r="H353" t="str">
            <v>Financial Audit</v>
          </cell>
          <cell r="I353" t="str">
            <v>Financially unqualified with findings</v>
          </cell>
          <cell r="J353">
            <v>62679000</v>
          </cell>
          <cell r="K353">
            <v>3128000</v>
          </cell>
          <cell r="L353">
            <v>59551000</v>
          </cell>
        </row>
        <row r="354">
          <cell r="A354">
            <v>250</v>
          </cell>
          <cell r="B354" t="str">
            <v>Mining Qualifications Sector Education and Training Authority</v>
          </cell>
          <cell r="C354" t="str">
            <v>Public entities</v>
          </cell>
          <cell r="D354" t="str">
            <v>Schedule 3A/Subsidiary</v>
          </cell>
          <cell r="E354" t="str">
            <v>Ntnl</v>
          </cell>
          <cell r="F354" t="str">
            <v>NatF</v>
          </cell>
          <cell r="G354" t="str">
            <v/>
          </cell>
          <cell r="H354" t="str">
            <v>Financial Audit</v>
          </cell>
          <cell r="I354" t="str">
            <v>Financially unqualified with no findings on predetermined objectives or compliance with laws and regulations</v>
          </cell>
          <cell r="J354">
            <v>2478374000</v>
          </cell>
          <cell r="K354">
            <v>20523000</v>
          </cell>
          <cell r="L354">
            <v>2457851000</v>
          </cell>
        </row>
        <row r="355">
          <cell r="A355">
            <v>55</v>
          </cell>
          <cell r="B355" t="str">
            <v>MINTEK</v>
          </cell>
          <cell r="C355" t="str">
            <v>Public entities</v>
          </cell>
          <cell r="D355" t="str">
            <v>Schedule 3B/Subsidiary</v>
          </cell>
          <cell r="E355" t="str">
            <v>Ntnl</v>
          </cell>
          <cell r="F355" t="str">
            <v>GP</v>
          </cell>
          <cell r="G355" t="str">
            <v/>
          </cell>
          <cell r="H355" t="str">
            <v>Financial Audit</v>
          </cell>
          <cell r="I355" t="str">
            <v>Financially unqualified with no findings on predetermined objectives or compliance with laws and regulations</v>
          </cell>
          <cell r="J355">
            <v>616560000</v>
          </cell>
          <cell r="K355">
            <v>34100000</v>
          </cell>
          <cell r="L355">
            <v>582460000</v>
          </cell>
        </row>
        <row r="356">
          <cell r="A356">
            <v>252</v>
          </cell>
          <cell r="B356" t="str">
            <v>Mmabana Arts, Culture and Sport Foundation</v>
          </cell>
          <cell r="C356" t="str">
            <v>Public entities</v>
          </cell>
          <cell r="D356" t="str">
            <v>Schedule 3C/Subsidiary</v>
          </cell>
          <cell r="E356" t="str">
            <v>NW</v>
          </cell>
          <cell r="F356" t="str">
            <v>NW</v>
          </cell>
          <cell r="G356" t="str">
            <v/>
          </cell>
          <cell r="H356" t="str">
            <v>Financial Audit</v>
          </cell>
          <cell r="I356" t="str">
            <v>Financially unqualified with findings</v>
          </cell>
          <cell r="J356">
            <v>137972000</v>
          </cell>
          <cell r="K356">
            <v>2500000</v>
          </cell>
          <cell r="L356">
            <v>135472000</v>
          </cell>
        </row>
        <row r="357">
          <cell r="A357">
            <v>1316</v>
          </cell>
          <cell r="B357" t="str">
            <v>Mnambithi TVET College</v>
          </cell>
          <cell r="C357" t="str">
            <v>Public entities</v>
          </cell>
          <cell r="D357" t="str">
            <v>HE Institution</v>
          </cell>
          <cell r="E357" t="str">
            <v>Ntnl</v>
          </cell>
          <cell r="F357" t="str">
            <v>KZN</v>
          </cell>
          <cell r="G357" t="str">
            <v/>
          </cell>
          <cell r="H357" t="str">
            <v>Financial Audit</v>
          </cell>
          <cell r="I357" t="str">
            <v>Qualified</v>
          </cell>
          <cell r="J357">
            <v>262661986</v>
          </cell>
          <cell r="K357">
            <v>35385511</v>
          </cell>
          <cell r="L357">
            <v>227276475</v>
          </cell>
        </row>
        <row r="358">
          <cell r="A358">
            <v>1361</v>
          </cell>
          <cell r="B358" t="str">
            <v>Mokopane Kodumela Mining Investments</v>
          </cell>
          <cell r="C358" t="str">
            <v>Public entities</v>
          </cell>
          <cell r="D358" t="str">
            <v>Schedule 3D/Subsidiary</v>
          </cell>
          <cell r="E358" t="str">
            <v>LP</v>
          </cell>
          <cell r="F358" t="str">
            <v>LP</v>
          </cell>
          <cell r="G358" t="str">
            <v/>
          </cell>
          <cell r="H358" t="str">
            <v>Financial Audit</v>
          </cell>
          <cell r="I358" t="str">
            <v>Financially unqualified with no findings on predetermined objectives or compliance with laws and regulations</v>
          </cell>
          <cell r="J358" t="str">
            <v/>
          </cell>
          <cell r="K358" t="str">
            <v/>
          </cell>
          <cell r="L358" t="str">
            <v/>
          </cell>
        </row>
        <row r="359">
          <cell r="A359">
            <v>1324</v>
          </cell>
          <cell r="B359" t="str">
            <v>Mopani South East TVET College</v>
          </cell>
          <cell r="C359" t="str">
            <v>Public entities</v>
          </cell>
          <cell r="D359" t="str">
            <v>HE Institution</v>
          </cell>
          <cell r="E359" t="str">
            <v>Ntnl</v>
          </cell>
          <cell r="F359" t="str">
            <v>LP</v>
          </cell>
          <cell r="G359" t="str">
            <v/>
          </cell>
          <cell r="H359" t="str">
            <v>Financial Audit</v>
          </cell>
          <cell r="I359" t="str">
            <v>Qualified</v>
          </cell>
          <cell r="J359">
            <v>477988970</v>
          </cell>
          <cell r="K359">
            <v>228149240</v>
          </cell>
          <cell r="L359">
            <v>249839730</v>
          </cell>
        </row>
        <row r="360">
          <cell r="A360">
            <v>1513</v>
          </cell>
          <cell r="B360" t="str">
            <v>Mortgage Default Insurance Company</v>
          </cell>
          <cell r="C360" t="str">
            <v>Public entities</v>
          </cell>
          <cell r="D360" t="str">
            <v>Schedule 3A/Subsidiary</v>
          </cell>
          <cell r="E360" t="str">
            <v>Ntnl</v>
          </cell>
          <cell r="F360" t="str">
            <v>NatB</v>
          </cell>
          <cell r="G360" t="str">
            <v/>
          </cell>
          <cell r="H360" t="str">
            <v>Financial Audit</v>
          </cell>
          <cell r="I360" t="str">
            <v>Financially unqualified with no findings on predetermined objectives or compliance with laws and regulations</v>
          </cell>
          <cell r="J360" t="str">
            <v/>
          </cell>
          <cell r="K360" t="str">
            <v/>
          </cell>
          <cell r="L360" t="str">
            <v/>
          </cell>
        </row>
        <row r="361">
          <cell r="A361">
            <v>1174</v>
          </cell>
          <cell r="B361" t="str">
            <v>Moses Kotane Institute</v>
          </cell>
          <cell r="C361" t="str">
            <v>Public entities</v>
          </cell>
          <cell r="D361" t="str">
            <v>Other Entity</v>
          </cell>
          <cell r="E361" t="str">
            <v>KZN</v>
          </cell>
          <cell r="F361" t="str">
            <v>KZN</v>
          </cell>
          <cell r="G361" t="str">
            <v/>
          </cell>
          <cell r="H361" t="str">
            <v>Financial Audit</v>
          </cell>
          <cell r="I361" t="str">
            <v>Financially unqualified with no findings on predetermined objectives or compliance with laws and regulations</v>
          </cell>
          <cell r="J361">
            <v>57555000</v>
          </cell>
          <cell r="K361">
            <v>0</v>
          </cell>
          <cell r="L361">
            <v>57555000</v>
          </cell>
        </row>
        <row r="362">
          <cell r="A362">
            <v>1303</v>
          </cell>
          <cell r="B362" t="str">
            <v>Motheo TVET College</v>
          </cell>
          <cell r="C362" t="str">
            <v>Public entities</v>
          </cell>
          <cell r="D362" t="str">
            <v>HE Institution</v>
          </cell>
          <cell r="E362" t="str">
            <v>Ntnl</v>
          </cell>
          <cell r="F362" t="str">
            <v>FS</v>
          </cell>
          <cell r="G362" t="str">
            <v/>
          </cell>
          <cell r="H362" t="str">
            <v>Financial Audit</v>
          </cell>
          <cell r="I362" t="str">
            <v>Financially unqualified with findings</v>
          </cell>
          <cell r="J362">
            <v>461491892</v>
          </cell>
          <cell r="K362">
            <v>38251697</v>
          </cell>
          <cell r="L362">
            <v>423240195</v>
          </cell>
        </row>
        <row r="363">
          <cell r="A363">
            <v>1215</v>
          </cell>
          <cell r="B363" t="str">
            <v>Mpumalanga Economic Growth Agency</v>
          </cell>
          <cell r="C363" t="str">
            <v>Public entities</v>
          </cell>
          <cell r="D363" t="str">
            <v>Schedule 3D/Subsidiary</v>
          </cell>
          <cell r="E363" t="str">
            <v>MP</v>
          </cell>
          <cell r="F363" t="str">
            <v>MP</v>
          </cell>
          <cell r="G363" t="str">
            <v/>
          </cell>
          <cell r="H363" t="str">
            <v>Financial Audit</v>
          </cell>
          <cell r="I363" t="str">
            <v>Financially unqualified with findings</v>
          </cell>
          <cell r="J363">
            <v>406398000</v>
          </cell>
          <cell r="K363">
            <v>12130000</v>
          </cell>
          <cell r="L363">
            <v>394268000</v>
          </cell>
        </row>
        <row r="364">
          <cell r="A364">
            <v>1505</v>
          </cell>
          <cell r="B364" t="str">
            <v>Mpumalanga Economic Regulator</v>
          </cell>
          <cell r="C364" t="str">
            <v>Public entities</v>
          </cell>
          <cell r="D364" t="str">
            <v>Schedule 3C/Subsidiary</v>
          </cell>
          <cell r="E364" t="str">
            <v>MP</v>
          </cell>
          <cell r="F364" t="str">
            <v>MP</v>
          </cell>
          <cell r="G364" t="str">
            <v/>
          </cell>
          <cell r="H364" t="str">
            <v>Financial Audit</v>
          </cell>
          <cell r="I364" t="str">
            <v>Audit not finalised at legislated date</v>
          </cell>
          <cell r="J364">
            <v>107045000</v>
          </cell>
          <cell r="K364">
            <v>2916000</v>
          </cell>
          <cell r="L364">
            <v>104129000</v>
          </cell>
        </row>
        <row r="365">
          <cell r="A365">
            <v>1568</v>
          </cell>
          <cell r="B365" t="str">
            <v>MPUMALANGA INNOVATIVE SKILLS HUB</v>
          </cell>
          <cell r="C365" t="str">
            <v>Public entities</v>
          </cell>
          <cell r="D365" t="str">
            <v>Other Entity</v>
          </cell>
          <cell r="E365" t="str">
            <v>MP</v>
          </cell>
          <cell r="F365" t="str">
            <v>MP</v>
          </cell>
          <cell r="G365" t="str">
            <v/>
          </cell>
          <cell r="H365" t="str">
            <v>Financial Audit</v>
          </cell>
          <cell r="I365" t="str">
            <v>Audit not finalised at legislated date</v>
          </cell>
          <cell r="J365">
            <v>0</v>
          </cell>
          <cell r="K365">
            <v>0</v>
          </cell>
          <cell r="L365">
            <v>0</v>
          </cell>
        </row>
        <row r="366">
          <cell r="A366">
            <v>258</v>
          </cell>
          <cell r="B366" t="str">
            <v>Mpumalanga Regional Training Trust</v>
          </cell>
          <cell r="C366" t="str">
            <v>Public entities</v>
          </cell>
          <cell r="D366" t="str">
            <v>Schedule 3C/Subsidiary</v>
          </cell>
          <cell r="E366" t="str">
            <v>MP</v>
          </cell>
          <cell r="F366" t="str">
            <v>MP</v>
          </cell>
          <cell r="G366" t="str">
            <v/>
          </cell>
          <cell r="H366" t="str">
            <v>Financial Audit</v>
          </cell>
          <cell r="I366" t="str">
            <v>Qualified</v>
          </cell>
          <cell r="J366">
            <v>111240901</v>
          </cell>
          <cell r="K366">
            <v>2496062</v>
          </cell>
          <cell r="L366">
            <v>108744839</v>
          </cell>
        </row>
        <row r="367">
          <cell r="A367">
            <v>259</v>
          </cell>
          <cell r="B367" t="str">
            <v>Mpumalanga Tourism and Parks Agency</v>
          </cell>
          <cell r="C367" t="str">
            <v>Public entities</v>
          </cell>
          <cell r="D367" t="str">
            <v>Schedule 3C/Subsidiary</v>
          </cell>
          <cell r="E367" t="str">
            <v>MP</v>
          </cell>
          <cell r="F367" t="str">
            <v>MP</v>
          </cell>
          <cell r="G367" t="str">
            <v/>
          </cell>
          <cell r="H367" t="str">
            <v>Financial Audit</v>
          </cell>
          <cell r="I367" t="str">
            <v>Financially unqualified with no findings on predetermined objectives or compliance with laws and regulations</v>
          </cell>
          <cell r="J367">
            <v>602522036</v>
          </cell>
          <cell r="K367">
            <v>55432906</v>
          </cell>
          <cell r="L367">
            <v>547089130</v>
          </cell>
        </row>
        <row r="368">
          <cell r="A368">
            <v>1528</v>
          </cell>
          <cell r="B368" t="str">
            <v>Msinsi Holdings</v>
          </cell>
          <cell r="C368" t="str">
            <v>Public entities</v>
          </cell>
          <cell r="D368" t="str">
            <v>Schedule 3B/Subsidiary</v>
          </cell>
          <cell r="E368" t="str">
            <v>Ntnl</v>
          </cell>
          <cell r="F368" t="str">
            <v>KZN</v>
          </cell>
          <cell r="G368" t="str">
            <v/>
          </cell>
          <cell r="H368" t="str">
            <v>Financial Audit</v>
          </cell>
          <cell r="I368" t="str">
            <v>Audit not finalised at legislated date</v>
          </cell>
          <cell r="J368" t="str">
            <v/>
          </cell>
          <cell r="K368" t="str">
            <v/>
          </cell>
          <cell r="L368" t="str">
            <v/>
          </cell>
        </row>
        <row r="369">
          <cell r="A369">
            <v>530</v>
          </cell>
          <cell r="B369" t="str">
            <v>uMsunduzi/Voortrekker Museum</v>
          </cell>
          <cell r="C369" t="str">
            <v>Public entities</v>
          </cell>
          <cell r="D369" t="str">
            <v>Schedule 3A/Subsidiary</v>
          </cell>
          <cell r="E369" t="str">
            <v>Ntnl</v>
          </cell>
          <cell r="F369" t="str">
            <v>KZN</v>
          </cell>
          <cell r="G369" t="str">
            <v/>
          </cell>
          <cell r="H369" t="str">
            <v>Financial Audit</v>
          </cell>
          <cell r="I369" t="str">
            <v>Financially unqualified with no findings on predetermined objectives or compliance with laws and regulations</v>
          </cell>
          <cell r="J369">
            <v>29939000</v>
          </cell>
          <cell r="K369">
            <v>4116000</v>
          </cell>
          <cell r="L369">
            <v>25823000</v>
          </cell>
        </row>
        <row r="370">
          <cell r="A370">
            <v>1317</v>
          </cell>
          <cell r="B370" t="str">
            <v>Mthashana TVET College</v>
          </cell>
          <cell r="C370" t="str">
            <v>Public entities</v>
          </cell>
          <cell r="D370" t="str">
            <v>HE Institution</v>
          </cell>
          <cell r="E370" t="str">
            <v>Ntnl</v>
          </cell>
          <cell r="F370" t="str">
            <v>KZN</v>
          </cell>
          <cell r="G370" t="str">
            <v/>
          </cell>
          <cell r="H370" t="str">
            <v>Financial Audit</v>
          </cell>
          <cell r="I370" t="str">
            <v>Financially unqualified with findings</v>
          </cell>
          <cell r="J370">
            <v>318385235</v>
          </cell>
          <cell r="K370">
            <v>130789196</v>
          </cell>
          <cell r="L370">
            <v>187596039</v>
          </cell>
        </row>
        <row r="371">
          <cell r="A371">
            <v>260</v>
          </cell>
          <cell r="B371" t="str">
            <v>The Municipal Demarcation Board</v>
          </cell>
          <cell r="C371" t="str">
            <v>Public entities</v>
          </cell>
          <cell r="D371" t="str">
            <v>Constitutional Institution</v>
          </cell>
          <cell r="E371" t="str">
            <v>Ntnl</v>
          </cell>
          <cell r="F371" t="str">
            <v>NatB</v>
          </cell>
          <cell r="G371" t="str">
            <v/>
          </cell>
          <cell r="H371" t="str">
            <v>Financial Audit</v>
          </cell>
          <cell r="I371" t="str">
            <v>Financially unqualified with findings</v>
          </cell>
          <cell r="J371">
            <v>82342000</v>
          </cell>
          <cell r="K371">
            <v>0</v>
          </cell>
          <cell r="L371">
            <v>82342000</v>
          </cell>
        </row>
        <row r="372">
          <cell r="A372">
            <v>1402</v>
          </cell>
          <cell r="B372" t="str">
            <v>Municipal Infrastructure Support Agency</v>
          </cell>
          <cell r="C372" t="str">
            <v>Public entities</v>
          </cell>
          <cell r="D372" t="str">
            <v>Government Component</v>
          </cell>
          <cell r="E372" t="str">
            <v>Ntnl</v>
          </cell>
          <cell r="F372" t="str">
            <v>NatB</v>
          </cell>
          <cell r="G372" t="str">
            <v/>
          </cell>
          <cell r="H372" t="str">
            <v>Financial Audit</v>
          </cell>
          <cell r="I372" t="str">
            <v>Financially unqualified with no findings on predetermined objectives or compliance with laws and regulations</v>
          </cell>
          <cell r="J372">
            <v>478539673</v>
          </cell>
          <cell r="K372">
            <v>0</v>
          </cell>
          <cell r="L372">
            <v>478539673</v>
          </cell>
        </row>
        <row r="373">
          <cell r="A373">
            <v>1509</v>
          </cell>
          <cell r="B373" t="str">
            <v>Musina-Makhado Special Economic Zone</v>
          </cell>
          <cell r="C373" t="str">
            <v>Public entities</v>
          </cell>
          <cell r="D373" t="str">
            <v>Schedule 3D/Subsidiary</v>
          </cell>
          <cell r="E373" t="str">
            <v>LP</v>
          </cell>
          <cell r="F373" t="str">
            <v>LP</v>
          </cell>
          <cell r="G373" t="str">
            <v/>
          </cell>
          <cell r="H373" t="str">
            <v>Financial Audit</v>
          </cell>
          <cell r="I373" t="str">
            <v>Financially unqualified with findings</v>
          </cell>
          <cell r="J373">
            <v>115000000</v>
          </cell>
          <cell r="K373">
            <v>70000000</v>
          </cell>
          <cell r="L373">
            <v>45000000</v>
          </cell>
        </row>
        <row r="374">
          <cell r="A374">
            <v>261</v>
          </cell>
          <cell r="B374" t="str">
            <v>Natal Joint Municipal Pension Fund (Provident)</v>
          </cell>
          <cell r="C374" t="str">
            <v>Public entities</v>
          </cell>
          <cell r="D374" t="str">
            <v>Other Entity</v>
          </cell>
          <cell r="E374" t="str">
            <v>KZN</v>
          </cell>
          <cell r="F374" t="str">
            <v>KZN</v>
          </cell>
          <cell r="G374" t="str">
            <v/>
          </cell>
          <cell r="H374" t="str">
            <v>Financial Audit</v>
          </cell>
          <cell r="I374" t="str">
            <v>Audit not finalised at legislated date</v>
          </cell>
          <cell r="J374" t="str">
            <v/>
          </cell>
          <cell r="K374" t="str">
            <v/>
          </cell>
          <cell r="L374" t="str">
            <v/>
          </cell>
        </row>
        <row r="375">
          <cell r="A375">
            <v>262</v>
          </cell>
          <cell r="B375" t="str">
            <v>Natal Joint Municipal Pension Fund (Retirement)</v>
          </cell>
          <cell r="C375" t="str">
            <v>Public entities</v>
          </cell>
          <cell r="D375" t="str">
            <v>Other Entity</v>
          </cell>
          <cell r="E375" t="str">
            <v>KZN</v>
          </cell>
          <cell r="F375" t="str">
            <v>KZN</v>
          </cell>
          <cell r="G375" t="str">
            <v/>
          </cell>
          <cell r="H375" t="str">
            <v>Financial Audit</v>
          </cell>
          <cell r="I375" t="str">
            <v>Audit not finalised at legislated date</v>
          </cell>
          <cell r="J375" t="str">
            <v/>
          </cell>
          <cell r="K375" t="str">
            <v/>
          </cell>
          <cell r="L375" t="str">
            <v/>
          </cell>
        </row>
        <row r="376">
          <cell r="A376">
            <v>263</v>
          </cell>
          <cell r="B376" t="str">
            <v>Natal Joint Municipal Pension Fund (Superannuation)</v>
          </cell>
          <cell r="C376" t="str">
            <v>Public entities</v>
          </cell>
          <cell r="D376" t="str">
            <v>Other Entity</v>
          </cell>
          <cell r="E376" t="str">
            <v>KZN</v>
          </cell>
          <cell r="F376" t="str">
            <v>KZN</v>
          </cell>
          <cell r="G376" t="str">
            <v/>
          </cell>
          <cell r="H376" t="str">
            <v>Financial Audit</v>
          </cell>
          <cell r="I376" t="str">
            <v>Audit not finalised at legislated date</v>
          </cell>
          <cell r="J376" t="str">
            <v/>
          </cell>
          <cell r="K376" t="str">
            <v/>
          </cell>
          <cell r="L376" t="str">
            <v/>
          </cell>
        </row>
        <row r="377">
          <cell r="A377">
            <v>266</v>
          </cell>
          <cell r="B377" t="str">
            <v>National Agricultural Marketing Council</v>
          </cell>
          <cell r="C377" t="str">
            <v>Public entities</v>
          </cell>
          <cell r="D377" t="str">
            <v>Schedule 3A/Subsidiary</v>
          </cell>
          <cell r="E377" t="str">
            <v>Ntnl</v>
          </cell>
          <cell r="F377" t="str">
            <v>NatF</v>
          </cell>
          <cell r="G377" t="str">
            <v/>
          </cell>
          <cell r="H377" t="str">
            <v>Financial Audit</v>
          </cell>
          <cell r="I377" t="str">
            <v>Qualified</v>
          </cell>
          <cell r="J377">
            <v>52971000</v>
          </cell>
          <cell r="K377">
            <v>500000</v>
          </cell>
          <cell r="L377">
            <v>52471000</v>
          </cell>
        </row>
        <row r="378">
          <cell r="A378">
            <v>267</v>
          </cell>
          <cell r="B378" t="str">
            <v>National Arts Council of South Africa</v>
          </cell>
          <cell r="C378" t="str">
            <v>Public entities</v>
          </cell>
          <cell r="D378" t="str">
            <v>Schedule 3A/Subsidiary</v>
          </cell>
          <cell r="E378" t="str">
            <v>Ntnl</v>
          </cell>
          <cell r="F378" t="str">
            <v>NatC</v>
          </cell>
          <cell r="G378" t="str">
            <v/>
          </cell>
          <cell r="H378" t="str">
            <v>Financial Audit</v>
          </cell>
          <cell r="I378" t="str">
            <v>Financially unqualified with findings</v>
          </cell>
          <cell r="J378">
            <v>125287000</v>
          </cell>
          <cell r="K378">
            <v>0</v>
          </cell>
          <cell r="L378">
            <v>125287000</v>
          </cell>
        </row>
        <row r="379">
          <cell r="A379">
            <v>269</v>
          </cell>
          <cell r="B379" t="str">
            <v>National Credit Regulator</v>
          </cell>
          <cell r="C379" t="str">
            <v>Public entities</v>
          </cell>
          <cell r="D379" t="str">
            <v>Schedule 3A/Subsidiary</v>
          </cell>
          <cell r="E379" t="str">
            <v>Ntnl</v>
          </cell>
          <cell r="F379" t="str">
            <v>NatC</v>
          </cell>
          <cell r="G379" t="str">
            <v/>
          </cell>
          <cell r="H379" t="str">
            <v>Financial Audit</v>
          </cell>
          <cell r="I379" t="str">
            <v>Financially unqualified with no findings on predetermined objectives or compliance with laws and regulations</v>
          </cell>
          <cell r="J379">
            <v>141651053</v>
          </cell>
          <cell r="K379">
            <v>7602502</v>
          </cell>
          <cell r="L379">
            <v>134048551</v>
          </cell>
        </row>
        <row r="380">
          <cell r="A380">
            <v>270</v>
          </cell>
          <cell r="B380" t="str">
            <v>National Development Agency</v>
          </cell>
          <cell r="C380" t="str">
            <v>Public entities</v>
          </cell>
          <cell r="D380" t="str">
            <v>Schedule 3A/Subsidiary</v>
          </cell>
          <cell r="E380" t="str">
            <v>Ntnl</v>
          </cell>
          <cell r="F380" t="str">
            <v>NatC</v>
          </cell>
          <cell r="G380" t="str">
            <v/>
          </cell>
          <cell r="H380" t="str">
            <v>Financial Audit</v>
          </cell>
          <cell r="I380" t="str">
            <v>Financially unqualified with findings</v>
          </cell>
          <cell r="J380">
            <v>255178319</v>
          </cell>
          <cell r="K380">
            <v>3517360</v>
          </cell>
          <cell r="L380">
            <v>251660959</v>
          </cell>
        </row>
        <row r="381">
          <cell r="A381">
            <v>1067</v>
          </cell>
          <cell r="B381" t="str">
            <v>National Economic Development and Labour Council</v>
          </cell>
          <cell r="C381" t="str">
            <v>Public entities</v>
          </cell>
          <cell r="D381" t="str">
            <v>Schedule 3A/Subsidiary</v>
          </cell>
          <cell r="E381" t="str">
            <v>Ntnl</v>
          </cell>
          <cell r="F381" t="str">
            <v>NatF</v>
          </cell>
          <cell r="G381" t="str">
            <v/>
          </cell>
          <cell r="H381" t="str">
            <v>Financial Audit</v>
          </cell>
          <cell r="I381" t="str">
            <v>Financially unqualified with no findings on predetermined objectives or compliance with laws and regulations</v>
          </cell>
          <cell r="J381">
            <v>109882721</v>
          </cell>
          <cell r="K381">
            <v>2376358</v>
          </cell>
          <cell r="L381">
            <v>107506363</v>
          </cell>
        </row>
        <row r="382">
          <cell r="A382">
            <v>271</v>
          </cell>
          <cell r="B382" t="str">
            <v>National Electronic Media Institute of South African</v>
          </cell>
          <cell r="C382" t="str">
            <v>Public entities</v>
          </cell>
          <cell r="D382" t="str">
            <v>Schedule 3A/Subsidiary</v>
          </cell>
          <cell r="E382" t="str">
            <v>Ntnl</v>
          </cell>
          <cell r="F382" t="str">
            <v>NatC</v>
          </cell>
          <cell r="G382" t="str">
            <v/>
          </cell>
          <cell r="H382" t="str">
            <v>Financial Audit</v>
          </cell>
          <cell r="I382" t="str">
            <v>Financially unqualified with no findings on predetermined objectives or compliance with laws and regulations</v>
          </cell>
          <cell r="J382">
            <v>114229340</v>
          </cell>
          <cell r="K382">
            <v>4500000</v>
          </cell>
          <cell r="L382">
            <v>109729340</v>
          </cell>
        </row>
        <row r="383">
          <cell r="A383">
            <v>272</v>
          </cell>
          <cell r="B383" t="str">
            <v>National Energy Regulator of South Africa</v>
          </cell>
          <cell r="C383" t="str">
            <v>Public entities</v>
          </cell>
          <cell r="D383" t="str">
            <v>Schedule 3A/Subsidiary</v>
          </cell>
          <cell r="E383" t="str">
            <v>Ntnl</v>
          </cell>
          <cell r="F383" t="str">
            <v>NatE</v>
          </cell>
          <cell r="G383" t="str">
            <v/>
          </cell>
          <cell r="H383" t="str">
            <v>Financial Audit</v>
          </cell>
          <cell r="I383" t="str">
            <v>Financially unqualified with findings</v>
          </cell>
          <cell r="J383">
            <v>436333926</v>
          </cell>
          <cell r="K383">
            <v>8160465</v>
          </cell>
          <cell r="L383">
            <v>428173461</v>
          </cell>
        </row>
        <row r="384">
          <cell r="A384">
            <v>273</v>
          </cell>
          <cell r="B384" t="str">
            <v>National Film and Video Foundation</v>
          </cell>
          <cell r="C384" t="str">
            <v>Public entities</v>
          </cell>
          <cell r="D384" t="str">
            <v>Schedule 3A/Subsidiary</v>
          </cell>
          <cell r="E384" t="str">
            <v>Ntnl</v>
          </cell>
          <cell r="F384" t="str">
            <v>GP</v>
          </cell>
          <cell r="G384" t="str">
            <v/>
          </cell>
          <cell r="H384" t="str">
            <v>Financial Audit</v>
          </cell>
          <cell r="I384" t="str">
            <v>Financially unqualified with findings</v>
          </cell>
          <cell r="J384">
            <v>278878800</v>
          </cell>
          <cell r="K384">
            <v>1154351</v>
          </cell>
          <cell r="L384">
            <v>277724449</v>
          </cell>
        </row>
        <row r="385">
          <cell r="A385">
            <v>276</v>
          </cell>
          <cell r="B385" t="str">
            <v>National Heritage Council of South Africa</v>
          </cell>
          <cell r="C385" t="str">
            <v>Public entities</v>
          </cell>
          <cell r="D385" t="str">
            <v>Schedule 3A/Subsidiary</v>
          </cell>
          <cell r="E385" t="str">
            <v>Ntnl</v>
          </cell>
          <cell r="F385" t="str">
            <v>NatC</v>
          </cell>
          <cell r="G385" t="str">
            <v/>
          </cell>
          <cell r="H385" t="str">
            <v>Financial Audit</v>
          </cell>
          <cell r="I385" t="str">
            <v>Qualified</v>
          </cell>
          <cell r="J385">
            <v>74021000</v>
          </cell>
          <cell r="K385">
            <v>710000</v>
          </cell>
          <cell r="L385">
            <v>73311000</v>
          </cell>
        </row>
        <row r="386">
          <cell r="A386">
            <v>277</v>
          </cell>
          <cell r="B386" t="str">
            <v>National Home Builders Registration Council</v>
          </cell>
          <cell r="C386" t="str">
            <v>Public entities</v>
          </cell>
          <cell r="D386" t="str">
            <v>Schedule 3A/Subsidiary</v>
          </cell>
          <cell r="E386" t="str">
            <v>Ntnl</v>
          </cell>
          <cell r="F386" t="str">
            <v>NatA</v>
          </cell>
          <cell r="G386" t="str">
            <v/>
          </cell>
          <cell r="H386" t="str">
            <v>Financial Audit</v>
          </cell>
          <cell r="I386" t="str">
            <v>Financially unqualified with findings</v>
          </cell>
          <cell r="J386">
            <v>934537457</v>
          </cell>
          <cell r="K386">
            <v>0</v>
          </cell>
          <cell r="L386">
            <v>934537457</v>
          </cell>
        </row>
        <row r="387">
          <cell r="A387">
            <v>1036</v>
          </cell>
          <cell r="B387" t="str">
            <v>National Housing Finance Corporation</v>
          </cell>
          <cell r="C387" t="str">
            <v>Public entities</v>
          </cell>
          <cell r="D387" t="str">
            <v>Schedule 3A/Subsidiary</v>
          </cell>
          <cell r="E387" t="str">
            <v>Ntnl</v>
          </cell>
          <cell r="F387" t="str">
            <v>NatB</v>
          </cell>
          <cell r="G387" t="str">
            <v/>
          </cell>
          <cell r="H387" t="str">
            <v>Financial Audit</v>
          </cell>
          <cell r="I387" t="str">
            <v>Audit not finalised at legislated date</v>
          </cell>
          <cell r="J387">
            <v>423005000</v>
          </cell>
          <cell r="K387">
            <v>0</v>
          </cell>
          <cell r="L387">
            <v>423005000</v>
          </cell>
        </row>
        <row r="388">
          <cell r="A388">
            <v>1458</v>
          </cell>
          <cell r="B388" t="str">
            <v>National Institute for the Humanities and Social Sciences</v>
          </cell>
          <cell r="C388" t="str">
            <v>Public entities</v>
          </cell>
          <cell r="D388" t="str">
            <v>Other Entity</v>
          </cell>
          <cell r="E388" t="str">
            <v>Ntnl</v>
          </cell>
          <cell r="F388" t="str">
            <v>NatF</v>
          </cell>
          <cell r="G388" t="str">
            <v/>
          </cell>
          <cell r="H388" t="str">
            <v>Financial Audit</v>
          </cell>
          <cell r="I388" t="str">
            <v>Financially unqualified with findings</v>
          </cell>
          <cell r="J388">
            <v>261477152</v>
          </cell>
          <cell r="K388">
            <v>1075152</v>
          </cell>
          <cell r="L388">
            <v>260402000</v>
          </cell>
        </row>
        <row r="389">
          <cell r="A389">
            <v>280</v>
          </cell>
          <cell r="B389" t="str">
            <v>National Library of South Africa</v>
          </cell>
          <cell r="C389" t="str">
            <v>Public entities</v>
          </cell>
          <cell r="D389" t="str">
            <v>Schedule 3A/Subsidiary</v>
          </cell>
          <cell r="E389" t="str">
            <v>Ntnl</v>
          </cell>
          <cell r="F389" t="str">
            <v>NatC</v>
          </cell>
          <cell r="G389" t="str">
            <v/>
          </cell>
          <cell r="H389" t="str">
            <v>Financial Audit</v>
          </cell>
          <cell r="I389" t="str">
            <v>Qualified</v>
          </cell>
          <cell r="J389">
            <v>119268850</v>
          </cell>
          <cell r="K389">
            <v>0</v>
          </cell>
          <cell r="L389">
            <v>119268850</v>
          </cell>
        </row>
        <row r="390">
          <cell r="A390">
            <v>281</v>
          </cell>
          <cell r="B390" t="str">
            <v>National Lotteries Commission</v>
          </cell>
          <cell r="C390" t="str">
            <v>Public entities</v>
          </cell>
          <cell r="D390" t="str">
            <v>Schedule 3A/Subsidiary</v>
          </cell>
          <cell r="E390" t="str">
            <v>Ntnl</v>
          </cell>
          <cell r="F390" t="str">
            <v>NatA</v>
          </cell>
          <cell r="G390" t="str">
            <v/>
          </cell>
          <cell r="H390" t="str">
            <v>Financial Audit</v>
          </cell>
          <cell r="I390" t="str">
            <v>Audit not finalised at legislated date</v>
          </cell>
          <cell r="J390">
            <v>681248000</v>
          </cell>
          <cell r="K390">
            <v>49926000</v>
          </cell>
          <cell r="L390">
            <v>631322000</v>
          </cell>
        </row>
        <row r="391">
          <cell r="A391">
            <v>1524</v>
          </cell>
          <cell r="B391" t="str">
            <v>National Lotteries Participants Trust</v>
          </cell>
          <cell r="C391" t="str">
            <v>Public entities</v>
          </cell>
          <cell r="D391" t="str">
            <v>Schedule 3A/Subsidiary</v>
          </cell>
          <cell r="E391" t="str">
            <v>Ntnl</v>
          </cell>
          <cell r="F391" t="str">
            <v>NatA</v>
          </cell>
          <cell r="G391" t="str">
            <v/>
          </cell>
          <cell r="H391" t="str">
            <v>Financial Audit</v>
          </cell>
          <cell r="I391" t="str">
            <v>Financially unqualified with no findings on predetermined objectives or compliance with laws and regulations</v>
          </cell>
          <cell r="J391">
            <v>6503000</v>
          </cell>
          <cell r="K391">
            <v>0</v>
          </cell>
          <cell r="L391">
            <v>6503000</v>
          </cell>
        </row>
        <row r="392">
          <cell r="A392">
            <v>282</v>
          </cell>
          <cell r="B392" t="str">
            <v>National Lottery Distribution Trust Fund</v>
          </cell>
          <cell r="C392" t="str">
            <v>Public entities</v>
          </cell>
          <cell r="D392" t="str">
            <v>Schedule 3A/Subsidiary</v>
          </cell>
          <cell r="E392" t="str">
            <v>Ntnl</v>
          </cell>
          <cell r="F392" t="str">
            <v>NatA</v>
          </cell>
          <cell r="G392" t="str">
            <v/>
          </cell>
          <cell r="H392" t="str">
            <v>Financial Audit</v>
          </cell>
          <cell r="I392" t="str">
            <v>Audit not finalised at legislated date</v>
          </cell>
          <cell r="J392">
            <v>1528427000</v>
          </cell>
          <cell r="K392">
            <v>0</v>
          </cell>
          <cell r="L392">
            <v>1528427000</v>
          </cell>
        </row>
        <row r="393">
          <cell r="A393">
            <v>283</v>
          </cell>
          <cell r="B393" t="str">
            <v>National Museum</v>
          </cell>
          <cell r="C393" t="str">
            <v>Public entities</v>
          </cell>
          <cell r="D393" t="str">
            <v>Schedule 3A/Subsidiary</v>
          </cell>
          <cell r="E393" t="str">
            <v>Ntnl</v>
          </cell>
          <cell r="F393" t="str">
            <v>FS</v>
          </cell>
          <cell r="G393" t="str">
            <v/>
          </cell>
          <cell r="H393" t="str">
            <v>Financial Audit</v>
          </cell>
          <cell r="I393" t="str">
            <v>Financially unqualified with no findings on predetermined objectives or compliance with laws and regulations</v>
          </cell>
          <cell r="J393">
            <v>74738000</v>
          </cell>
          <cell r="K393">
            <v>5318000</v>
          </cell>
          <cell r="L393">
            <v>69420000</v>
          </cell>
        </row>
        <row r="394">
          <cell r="A394">
            <v>284</v>
          </cell>
          <cell r="B394" t="str">
            <v>National Nuclear Regulator</v>
          </cell>
          <cell r="C394" t="str">
            <v>Public entities</v>
          </cell>
          <cell r="D394" t="str">
            <v>Schedule 3A/Subsidiary</v>
          </cell>
          <cell r="E394" t="str">
            <v>Ntnl</v>
          </cell>
          <cell r="F394" t="str">
            <v>NatE</v>
          </cell>
          <cell r="G394" t="str">
            <v/>
          </cell>
          <cell r="H394" t="str">
            <v>Financial Audit</v>
          </cell>
          <cell r="I394" t="str">
            <v>Financially unqualified with no findings on predetermined objectives or compliance with laws and regulations</v>
          </cell>
          <cell r="J394">
            <v>408439502</v>
          </cell>
          <cell r="K394">
            <v>71736062</v>
          </cell>
          <cell r="L394">
            <v>336703440</v>
          </cell>
        </row>
        <row r="395">
          <cell r="A395">
            <v>1440</v>
          </cell>
          <cell r="B395" t="str">
            <v>National Radioactive Waste Disposal Institute (NRWDI)</v>
          </cell>
          <cell r="C395" t="str">
            <v>Public entities</v>
          </cell>
          <cell r="D395" t="str">
            <v>Schedule 3A/Subsidiary</v>
          </cell>
          <cell r="E395" t="str">
            <v>Ntnl</v>
          </cell>
          <cell r="F395" t="str">
            <v>NW</v>
          </cell>
          <cell r="G395" t="str">
            <v/>
          </cell>
          <cell r="H395" t="str">
            <v>Financial Audit</v>
          </cell>
          <cell r="I395" t="str">
            <v>Financially unqualified with no findings on predetermined objectives or compliance with laws and regulations</v>
          </cell>
          <cell r="J395">
            <v>52086000</v>
          </cell>
          <cell r="K395">
            <v>0</v>
          </cell>
          <cell r="L395">
            <v>52086000</v>
          </cell>
        </row>
        <row r="396">
          <cell r="A396">
            <v>286</v>
          </cell>
          <cell r="B396" t="str">
            <v>National Regulator for Compulsory Specifications</v>
          </cell>
          <cell r="C396" t="str">
            <v>Public entities</v>
          </cell>
          <cell r="D396" t="str">
            <v>Schedule 3A/Subsidiary</v>
          </cell>
          <cell r="E396" t="str">
            <v>Ntnl</v>
          </cell>
          <cell r="F396" t="str">
            <v>NatA</v>
          </cell>
          <cell r="G396" t="str">
            <v/>
          </cell>
          <cell r="H396" t="str">
            <v>Financial Audit</v>
          </cell>
          <cell r="I396" t="str">
            <v>Financially unqualified with findings</v>
          </cell>
          <cell r="J396">
            <v>571542371</v>
          </cell>
          <cell r="K396">
            <v>91207795</v>
          </cell>
          <cell r="L396">
            <v>480334576</v>
          </cell>
        </row>
        <row r="397">
          <cell r="A397">
            <v>287</v>
          </cell>
          <cell r="B397" t="str">
            <v>National Research Foundation</v>
          </cell>
          <cell r="C397" t="str">
            <v>Public entities</v>
          </cell>
          <cell r="D397" t="str">
            <v>Schedule 3A/Subsidiary</v>
          </cell>
          <cell r="E397" t="str">
            <v>Ntnl</v>
          </cell>
          <cell r="F397" t="str">
            <v>NatC</v>
          </cell>
          <cell r="G397" t="str">
            <v/>
          </cell>
          <cell r="H397" t="str">
            <v>Financial Audit</v>
          </cell>
          <cell r="I397" t="str">
            <v>Financially unqualified with no findings on predetermined objectives or compliance with laws and regulations</v>
          </cell>
          <cell r="J397">
            <v>6266456000</v>
          </cell>
          <cell r="K397">
            <v>1373193000</v>
          </cell>
          <cell r="L397">
            <v>4893263000</v>
          </cell>
        </row>
        <row r="398">
          <cell r="A398">
            <v>1450</v>
          </cell>
          <cell r="B398" t="str">
            <v>Revenue Fund</v>
          </cell>
          <cell r="C398" t="str">
            <v>Departments</v>
          </cell>
          <cell r="D398" t="str">
            <v>Revenue Fund</v>
          </cell>
          <cell r="E398" t="str">
            <v>Ntnl</v>
          </cell>
          <cell r="F398" t="str">
            <v>NatB</v>
          </cell>
          <cell r="G398" t="str">
            <v/>
          </cell>
          <cell r="H398" t="str">
            <v>Financial Audit</v>
          </cell>
          <cell r="I398" t="str">
            <v>Audit not finalised at legislated date</v>
          </cell>
          <cell r="J398" t="str">
            <v/>
          </cell>
          <cell r="K398" t="str">
            <v/>
          </cell>
          <cell r="L398" t="str">
            <v/>
          </cell>
        </row>
        <row r="399">
          <cell r="A399">
            <v>403</v>
          </cell>
          <cell r="B399" t="str">
            <v>National School of Government</v>
          </cell>
          <cell r="C399" t="str">
            <v>Departments</v>
          </cell>
          <cell r="D399" t="str">
            <v>National Department</v>
          </cell>
          <cell r="E399" t="str">
            <v>Ntnl</v>
          </cell>
          <cell r="F399" t="str">
            <v>NatE</v>
          </cell>
          <cell r="G399" t="str">
            <v/>
          </cell>
          <cell r="H399" t="str">
            <v>Financial Audit</v>
          </cell>
          <cell r="I399" t="str">
            <v>Financially unqualified with no findings on predetermined objectives or compliance with laws and regulations</v>
          </cell>
          <cell r="J399">
            <v>113338000</v>
          </cell>
          <cell r="K399">
            <v>4262000</v>
          </cell>
          <cell r="L399">
            <v>109076000</v>
          </cell>
        </row>
        <row r="400">
          <cell r="A400">
            <v>1026</v>
          </cell>
          <cell r="B400" t="str">
            <v>National School of Government Trading Entity</v>
          </cell>
          <cell r="C400" t="str">
            <v>Public entities</v>
          </cell>
          <cell r="D400" t="str">
            <v>Trading Entity</v>
          </cell>
          <cell r="E400" t="str">
            <v>Ntnl</v>
          </cell>
          <cell r="F400" t="str">
            <v>NatE</v>
          </cell>
          <cell r="G400" t="str">
            <v/>
          </cell>
          <cell r="H400" t="str">
            <v>Financial Audit</v>
          </cell>
          <cell r="I400" t="str">
            <v>Financially unqualified with no findings on predetermined objectives or compliance with laws and regulations</v>
          </cell>
          <cell r="J400">
            <v>225900000</v>
          </cell>
          <cell r="K400">
            <v>0</v>
          </cell>
          <cell r="L400">
            <v>225900000</v>
          </cell>
        </row>
        <row r="401">
          <cell r="A401">
            <v>288</v>
          </cell>
          <cell r="B401" t="str">
            <v>National Skills Fund</v>
          </cell>
          <cell r="C401" t="str">
            <v>Public entities</v>
          </cell>
          <cell r="D401" t="str">
            <v>Schedule 3A/Subsidiary</v>
          </cell>
          <cell r="E401" t="str">
            <v>Ntnl</v>
          </cell>
          <cell r="F401" t="str">
            <v>NatF</v>
          </cell>
          <cell r="G401" t="str">
            <v/>
          </cell>
          <cell r="H401" t="str">
            <v>Financial Audit</v>
          </cell>
          <cell r="I401" t="str">
            <v>Qualified</v>
          </cell>
          <cell r="J401">
            <v>5431851000</v>
          </cell>
          <cell r="K401">
            <v>154404000</v>
          </cell>
          <cell r="L401">
            <v>5277447000</v>
          </cell>
        </row>
        <row r="402">
          <cell r="A402">
            <v>289</v>
          </cell>
          <cell r="B402" t="str">
            <v>National Student Financial Aid Scheme</v>
          </cell>
          <cell r="C402" t="str">
            <v>Public entities</v>
          </cell>
          <cell r="D402" t="str">
            <v>Schedule 3A/Subsidiary</v>
          </cell>
          <cell r="E402" t="str">
            <v>Ntnl</v>
          </cell>
          <cell r="F402" t="str">
            <v>WC</v>
          </cell>
          <cell r="G402" t="str">
            <v/>
          </cell>
          <cell r="H402" t="str">
            <v>Financial Audit</v>
          </cell>
          <cell r="I402" t="str">
            <v>Audit not finalised at legislated date</v>
          </cell>
          <cell r="J402">
            <v>63479591700</v>
          </cell>
          <cell r="K402">
            <v>53905950</v>
          </cell>
          <cell r="L402">
            <v>63425685750</v>
          </cell>
        </row>
        <row r="403">
          <cell r="A403">
            <v>291</v>
          </cell>
          <cell r="B403" t="str">
            <v>National Treasury</v>
          </cell>
          <cell r="C403" t="str">
            <v>Departments</v>
          </cell>
          <cell r="D403" t="str">
            <v>National Department</v>
          </cell>
          <cell r="E403" t="str">
            <v>Ntnl</v>
          </cell>
          <cell r="F403" t="str">
            <v>NatB</v>
          </cell>
          <cell r="G403" t="str">
            <v/>
          </cell>
          <cell r="H403" t="str">
            <v>Financial Audit</v>
          </cell>
          <cell r="I403" t="str">
            <v>Financially unqualified with no findings on predetermined objectives or compliance with laws and regulations</v>
          </cell>
          <cell r="J403">
            <v>12772503000</v>
          </cell>
          <cell r="K403">
            <v>2075129000</v>
          </cell>
          <cell r="L403">
            <v>10697374000</v>
          </cell>
        </row>
        <row r="404">
          <cell r="A404">
            <v>1451</v>
          </cell>
          <cell r="B404" t="str">
            <v>Consolidation of Nat Depts</v>
          </cell>
          <cell r="C404" t="str">
            <v>Departments</v>
          </cell>
          <cell r="D404" t="str">
            <v>National Consolidation</v>
          </cell>
          <cell r="E404" t="str">
            <v>Ntnl</v>
          </cell>
          <cell r="F404" t="str">
            <v>NatB</v>
          </cell>
          <cell r="G404" t="str">
            <v/>
          </cell>
          <cell r="H404" t="str">
            <v>Financial Audit</v>
          </cell>
          <cell r="I404" t="str">
            <v>Audit not finalised at legislated date</v>
          </cell>
          <cell r="J404" t="str">
            <v/>
          </cell>
          <cell r="K404" t="str">
            <v/>
          </cell>
          <cell r="L404" t="str">
            <v/>
          </cell>
        </row>
        <row r="405">
          <cell r="A405">
            <v>1452</v>
          </cell>
          <cell r="B405" t="str">
            <v>Consolidation of Nat PE</v>
          </cell>
          <cell r="C405" t="str">
            <v>Departments</v>
          </cell>
          <cell r="D405" t="str">
            <v>National Consolidation</v>
          </cell>
          <cell r="E405" t="str">
            <v>Ntnl</v>
          </cell>
          <cell r="F405" t="str">
            <v>NatB</v>
          </cell>
          <cell r="G405" t="str">
            <v/>
          </cell>
          <cell r="H405" t="str">
            <v>Financial Audit</v>
          </cell>
          <cell r="I405" t="str">
            <v>Audit not finalised at legislated date</v>
          </cell>
          <cell r="J405" t="str">
            <v/>
          </cell>
          <cell r="K405" t="str">
            <v/>
          </cell>
          <cell r="L405" t="str">
            <v/>
          </cell>
        </row>
        <row r="406">
          <cell r="A406">
            <v>1037</v>
          </cell>
          <cell r="B406" t="str">
            <v>National Urban Reconstruction and Housing Agency</v>
          </cell>
          <cell r="C406" t="str">
            <v>Public entities</v>
          </cell>
          <cell r="D406" t="str">
            <v>Schedule 3A/Subsidiary</v>
          </cell>
          <cell r="E406" t="str">
            <v>Ntnl</v>
          </cell>
          <cell r="F406" t="str">
            <v>NatA</v>
          </cell>
          <cell r="G406" t="str">
            <v/>
          </cell>
          <cell r="H406" t="str">
            <v>Financial Audit</v>
          </cell>
          <cell r="I406" t="str">
            <v>Audit not finalised at legislated date</v>
          </cell>
          <cell r="J406" t="str">
            <v/>
          </cell>
          <cell r="K406" t="str">
            <v/>
          </cell>
          <cell r="L406" t="str">
            <v/>
          </cell>
        </row>
        <row r="407">
          <cell r="A407">
            <v>1011</v>
          </cell>
          <cell r="B407" t="str">
            <v>National Youth Development Agency</v>
          </cell>
          <cell r="C407" t="str">
            <v>Public entities</v>
          </cell>
          <cell r="D407" t="str">
            <v>Schedule 3A/Subsidiary</v>
          </cell>
          <cell r="E407" t="str">
            <v>Ntnl</v>
          </cell>
          <cell r="F407" t="str">
            <v>NatA</v>
          </cell>
          <cell r="G407" t="str">
            <v/>
          </cell>
          <cell r="H407" t="str">
            <v>Financial Audit</v>
          </cell>
          <cell r="I407" t="str">
            <v>Qualified</v>
          </cell>
          <cell r="J407">
            <v>821059000</v>
          </cell>
          <cell r="K407">
            <v>11332000</v>
          </cell>
          <cell r="L407">
            <v>809727000</v>
          </cell>
        </row>
        <row r="408">
          <cell r="A408">
            <v>294</v>
          </cell>
          <cell r="B408" t="str">
            <v>Nature Conservation Trust Fund</v>
          </cell>
          <cell r="C408" t="str">
            <v>Public entities</v>
          </cell>
          <cell r="D408" t="str">
            <v>Other Entity</v>
          </cell>
          <cell r="E408" t="str">
            <v>FS</v>
          </cell>
          <cell r="F408" t="str">
            <v>FS</v>
          </cell>
          <cell r="G408" t="str">
            <v>Motheo</v>
          </cell>
          <cell r="H408" t="str">
            <v>Financial Audit</v>
          </cell>
          <cell r="I408" t="str">
            <v>Audit not finalised at legislated date</v>
          </cell>
          <cell r="J408" t="str">
            <v/>
          </cell>
          <cell r="K408" t="str">
            <v/>
          </cell>
          <cell r="L408" t="str">
            <v/>
          </cell>
        </row>
        <row r="409">
          <cell r="A409">
            <v>295</v>
          </cell>
          <cell r="B409" t="str">
            <v>Nelson Mandela Museum</v>
          </cell>
          <cell r="C409" t="str">
            <v>Public entities</v>
          </cell>
          <cell r="D409" t="str">
            <v>Schedule 3A/Subsidiary</v>
          </cell>
          <cell r="E409" t="str">
            <v>Ntnl</v>
          </cell>
          <cell r="F409" t="str">
            <v>EC</v>
          </cell>
          <cell r="G409" t="str">
            <v/>
          </cell>
          <cell r="H409" t="str">
            <v>Financial Audit</v>
          </cell>
          <cell r="I409" t="str">
            <v>Financially unqualified with findings</v>
          </cell>
          <cell r="J409">
            <v>62587481</v>
          </cell>
          <cell r="K409">
            <v>11360361</v>
          </cell>
          <cell r="L409">
            <v>51227120</v>
          </cell>
        </row>
        <row r="410">
          <cell r="A410">
            <v>1258</v>
          </cell>
          <cell r="B410" t="str">
            <v>Ngwao Boswa Jwa Kapa Bokone</v>
          </cell>
          <cell r="C410" t="str">
            <v>Public entities</v>
          </cell>
          <cell r="D410" t="str">
            <v>Other Entity</v>
          </cell>
          <cell r="E410" t="str">
            <v>NC</v>
          </cell>
          <cell r="F410" t="str">
            <v>NC</v>
          </cell>
          <cell r="G410" t="str">
            <v/>
          </cell>
          <cell r="H410" t="str">
            <v>Financial Audit</v>
          </cell>
          <cell r="I410" t="str">
            <v>Financially unqualified with findings</v>
          </cell>
          <cell r="J410">
            <v>2001000</v>
          </cell>
          <cell r="K410">
            <v>0</v>
          </cell>
          <cell r="L410">
            <v>2001000</v>
          </cell>
        </row>
        <row r="411">
          <cell r="A411">
            <v>1521</v>
          </cell>
          <cell r="B411" t="str">
            <v>NHFC Management Services</v>
          </cell>
          <cell r="C411" t="str">
            <v>Public entities</v>
          </cell>
          <cell r="D411" t="str">
            <v>Schedule 3A/Subsidiary</v>
          </cell>
          <cell r="E411" t="str">
            <v>Ntnl</v>
          </cell>
          <cell r="F411" t="str">
            <v>NatB</v>
          </cell>
          <cell r="G411" t="str">
            <v/>
          </cell>
          <cell r="H411" t="str">
            <v>Financial Audit</v>
          </cell>
          <cell r="I411" t="str">
            <v>Financially unqualified with findings</v>
          </cell>
          <cell r="J411">
            <v>0</v>
          </cell>
          <cell r="K411">
            <v>0</v>
          </cell>
          <cell r="L411">
            <v>0</v>
          </cell>
        </row>
        <row r="412">
          <cell r="A412">
            <v>1330</v>
          </cell>
          <cell r="B412" t="str">
            <v>Nkangala TVET College</v>
          </cell>
          <cell r="C412" t="str">
            <v>Public entities</v>
          </cell>
          <cell r="D412" t="str">
            <v>HE Institution</v>
          </cell>
          <cell r="E412" t="str">
            <v>Ntnl</v>
          </cell>
          <cell r="F412" t="str">
            <v>MP</v>
          </cell>
          <cell r="G412" t="str">
            <v/>
          </cell>
          <cell r="H412" t="str">
            <v>Financial Audit</v>
          </cell>
          <cell r="I412" t="str">
            <v>Financially unqualified with findings</v>
          </cell>
          <cell r="J412">
            <v>657324374.0086</v>
          </cell>
          <cell r="K412">
            <v>173731062.64500001</v>
          </cell>
          <cell r="L412">
            <v>483593311.36360002</v>
          </cell>
        </row>
        <row r="413">
          <cell r="A413">
            <v>561</v>
          </cell>
          <cell r="B413" t="str">
            <v>Agribank</v>
          </cell>
          <cell r="C413" t="str">
            <v>Public entities</v>
          </cell>
          <cell r="D413" t="str">
            <v>Other Entity</v>
          </cell>
          <cell r="E413" t="str">
            <v>NW</v>
          </cell>
          <cell r="F413" t="str">
            <v>NW</v>
          </cell>
          <cell r="G413" t="str">
            <v/>
          </cell>
          <cell r="H413" t="str">
            <v>Financial Audit</v>
          </cell>
          <cell r="I413" t="str">
            <v>Financially unqualified with no findings on predetermined objectives or compliance with laws and regulations</v>
          </cell>
          <cell r="J413" t="str">
            <v/>
          </cell>
          <cell r="K413" t="str">
            <v/>
          </cell>
          <cell r="L413" t="str">
            <v/>
          </cell>
        </row>
        <row r="414">
          <cell r="A414">
            <v>297</v>
          </cell>
          <cell r="B414" t="str">
            <v>North West Development Corporation</v>
          </cell>
          <cell r="C414" t="str">
            <v>Public entities</v>
          </cell>
          <cell r="D414" t="str">
            <v>Schedule 3D/Subsidiary</v>
          </cell>
          <cell r="E414" t="str">
            <v>NW</v>
          </cell>
          <cell r="F414" t="str">
            <v>NW</v>
          </cell>
          <cell r="G414" t="str">
            <v/>
          </cell>
          <cell r="H414" t="str">
            <v>Financial Audit</v>
          </cell>
          <cell r="I414" t="str">
            <v>Adverse</v>
          </cell>
          <cell r="J414">
            <v>304648000</v>
          </cell>
          <cell r="K414">
            <v>11000000</v>
          </cell>
          <cell r="L414">
            <v>293648000</v>
          </cell>
        </row>
        <row r="415">
          <cell r="A415">
            <v>298</v>
          </cell>
          <cell r="B415" t="str">
            <v>North West Gambling Board</v>
          </cell>
          <cell r="C415" t="str">
            <v>Public entities</v>
          </cell>
          <cell r="D415" t="str">
            <v>Schedule 3C/Subsidiary</v>
          </cell>
          <cell r="E415" t="str">
            <v>NW</v>
          </cell>
          <cell r="F415" t="str">
            <v>NW</v>
          </cell>
          <cell r="G415" t="str">
            <v/>
          </cell>
          <cell r="H415" t="str">
            <v>Financial Audit</v>
          </cell>
          <cell r="I415" t="str">
            <v>Financially unqualified with findings</v>
          </cell>
          <cell r="J415">
            <v>79591000</v>
          </cell>
          <cell r="K415">
            <v>746000</v>
          </cell>
          <cell r="L415">
            <v>78845000</v>
          </cell>
        </row>
        <row r="416">
          <cell r="A416">
            <v>299</v>
          </cell>
          <cell r="B416" t="str">
            <v>North West Housing Corporation</v>
          </cell>
          <cell r="C416" t="str">
            <v>Public entities</v>
          </cell>
          <cell r="D416" t="str">
            <v>Schedule 3C/Subsidiary</v>
          </cell>
          <cell r="E416" t="str">
            <v>NW</v>
          </cell>
          <cell r="F416" t="str">
            <v>NW</v>
          </cell>
          <cell r="G416" t="str">
            <v/>
          </cell>
          <cell r="H416" t="str">
            <v>Financial Audit</v>
          </cell>
          <cell r="I416" t="str">
            <v>Financially unqualified with findings</v>
          </cell>
          <cell r="J416">
            <v>68185000</v>
          </cell>
          <cell r="K416">
            <v>27806000</v>
          </cell>
          <cell r="L416">
            <v>40379000</v>
          </cell>
        </row>
        <row r="417">
          <cell r="A417">
            <v>1571</v>
          </cell>
          <cell r="B417" t="str">
            <v>North West Parks and Tourism Board</v>
          </cell>
          <cell r="C417" t="str">
            <v>Public entities</v>
          </cell>
          <cell r="D417" t="str">
            <v>Schedule 3C/Subsidiary</v>
          </cell>
          <cell r="E417" t="str">
            <v>NW</v>
          </cell>
          <cell r="F417" t="str">
            <v>NW</v>
          </cell>
          <cell r="G417" t="str">
            <v/>
          </cell>
          <cell r="H417" t="str">
            <v>Financial Audit</v>
          </cell>
          <cell r="I417" t="str">
            <v>Disclaimer</v>
          </cell>
          <cell r="J417">
            <v>344424000</v>
          </cell>
          <cell r="K417">
            <v>21662919</v>
          </cell>
          <cell r="L417">
            <v>322761081</v>
          </cell>
        </row>
        <row r="418">
          <cell r="A418">
            <v>563</v>
          </cell>
          <cell r="B418" t="str">
            <v>North West Star</v>
          </cell>
          <cell r="C418" t="str">
            <v>Public entities</v>
          </cell>
          <cell r="D418" t="str">
            <v>Schedule 3D/Subsidiary</v>
          </cell>
          <cell r="E418" t="str">
            <v>NW</v>
          </cell>
          <cell r="F418" t="str">
            <v>NW</v>
          </cell>
          <cell r="G418" t="str">
            <v/>
          </cell>
          <cell r="H418" t="str">
            <v>Financial Audit</v>
          </cell>
          <cell r="I418" t="str">
            <v>Audit not finalised at legislated date</v>
          </cell>
          <cell r="J418" t="str">
            <v/>
          </cell>
          <cell r="K418" t="str">
            <v/>
          </cell>
          <cell r="L418" t="str">
            <v/>
          </cell>
        </row>
        <row r="419">
          <cell r="A419">
            <v>302</v>
          </cell>
          <cell r="B419" t="str">
            <v>North West Transport Investments</v>
          </cell>
          <cell r="C419" t="str">
            <v>Public entities</v>
          </cell>
          <cell r="D419" t="str">
            <v>Schedule 3D/Subsidiary</v>
          </cell>
          <cell r="E419" t="str">
            <v>NW</v>
          </cell>
          <cell r="F419" t="str">
            <v>NW</v>
          </cell>
          <cell r="G419" t="str">
            <v/>
          </cell>
          <cell r="H419" t="str">
            <v>Financial Audit</v>
          </cell>
          <cell r="I419" t="str">
            <v>Audit not finalised at legislated date</v>
          </cell>
          <cell r="J419" t="str">
            <v/>
          </cell>
          <cell r="K419" t="str">
            <v/>
          </cell>
          <cell r="L419" t="str">
            <v/>
          </cell>
        </row>
        <row r="420">
          <cell r="A420">
            <v>1029</v>
          </cell>
          <cell r="B420" t="str">
            <v>North West Tribal and Trust Fund</v>
          </cell>
          <cell r="C420" t="str">
            <v>Public entities</v>
          </cell>
          <cell r="D420" t="str">
            <v>Other Entity</v>
          </cell>
          <cell r="E420" t="str">
            <v>NW</v>
          </cell>
          <cell r="F420" t="str">
            <v>NW</v>
          </cell>
          <cell r="G420" t="str">
            <v/>
          </cell>
          <cell r="H420" t="str">
            <v>Financial Audit</v>
          </cell>
          <cell r="I420" t="str">
            <v>Audit not finalised at legislated date</v>
          </cell>
          <cell r="J420" t="str">
            <v/>
          </cell>
          <cell r="K420" t="str">
            <v/>
          </cell>
          <cell r="L420" t="str">
            <v/>
          </cell>
        </row>
        <row r="421">
          <cell r="A421">
            <v>1471</v>
          </cell>
          <cell r="B421" t="str">
            <v>North West Youth Entrepreneurship Services Fund</v>
          </cell>
          <cell r="C421" t="str">
            <v>Public entities</v>
          </cell>
          <cell r="D421" t="str">
            <v>Schedule 3C/Subsidiary</v>
          </cell>
          <cell r="E421" t="str">
            <v>NW</v>
          </cell>
          <cell r="F421" t="str">
            <v>NW</v>
          </cell>
          <cell r="G421" t="str">
            <v/>
          </cell>
          <cell r="H421" t="str">
            <v>Financial Audit</v>
          </cell>
          <cell r="I421" t="str">
            <v>Financially unqualified with no findings on predetermined objectives or compliance with laws and regulations</v>
          </cell>
          <cell r="J421" t="str">
            <v/>
          </cell>
          <cell r="K421" t="str">
            <v/>
          </cell>
          <cell r="L421" t="str">
            <v/>
          </cell>
        </row>
        <row r="422">
          <cell r="A422">
            <v>303</v>
          </cell>
          <cell r="B422" t="str">
            <v>Northern Cape Arts and Culture Council</v>
          </cell>
          <cell r="C422" t="str">
            <v>Public entities</v>
          </cell>
          <cell r="D422" t="str">
            <v>Other Entity</v>
          </cell>
          <cell r="E422" t="str">
            <v>NC</v>
          </cell>
          <cell r="F422" t="str">
            <v>NC</v>
          </cell>
          <cell r="G422" t="str">
            <v/>
          </cell>
          <cell r="H422" t="str">
            <v>Financial Audit</v>
          </cell>
          <cell r="I422" t="str">
            <v>Qualified</v>
          </cell>
          <cell r="J422">
            <v>13684000</v>
          </cell>
          <cell r="K422">
            <v>245000</v>
          </cell>
          <cell r="L422">
            <v>13439000</v>
          </cell>
        </row>
        <row r="423">
          <cell r="A423">
            <v>1234</v>
          </cell>
          <cell r="B423" t="str">
            <v>Northern Cape Economic Development, Trade and Investment Promotion Agency</v>
          </cell>
          <cell r="C423" t="str">
            <v>Public entities</v>
          </cell>
          <cell r="D423" t="str">
            <v>Schedule 3C/Subsidiary</v>
          </cell>
          <cell r="E423" t="str">
            <v>NC</v>
          </cell>
          <cell r="F423" t="str">
            <v>NC</v>
          </cell>
          <cell r="G423" t="str">
            <v/>
          </cell>
          <cell r="H423" t="str">
            <v>Financial Audit</v>
          </cell>
          <cell r="I423" t="str">
            <v>Qualified</v>
          </cell>
          <cell r="J423">
            <v>76161269</v>
          </cell>
          <cell r="K423">
            <v>20861694</v>
          </cell>
          <cell r="L423">
            <v>55299575</v>
          </cell>
        </row>
        <row r="424">
          <cell r="A424">
            <v>426</v>
          </cell>
          <cell r="B424" t="str">
            <v>Northern Cape Fleet Management Trading Entity</v>
          </cell>
          <cell r="C424" t="str">
            <v>Public entities</v>
          </cell>
          <cell r="D424" t="str">
            <v>Trading Entity</v>
          </cell>
          <cell r="E424" t="str">
            <v>NC</v>
          </cell>
          <cell r="F424" t="str">
            <v>NC</v>
          </cell>
          <cell r="G424" t="str">
            <v/>
          </cell>
          <cell r="H424" t="str">
            <v>Financial Audit</v>
          </cell>
          <cell r="I424" t="str">
            <v>Financially unqualified with findings</v>
          </cell>
          <cell r="J424">
            <v>359491000</v>
          </cell>
          <cell r="K424">
            <v>130000000</v>
          </cell>
          <cell r="L424">
            <v>229491000</v>
          </cell>
        </row>
        <row r="425">
          <cell r="A425">
            <v>1265</v>
          </cell>
          <cell r="B425" t="str">
            <v>Northern Cape Gambling Board</v>
          </cell>
          <cell r="C425" t="str">
            <v>Public entities</v>
          </cell>
          <cell r="D425" t="str">
            <v>Schedule 3C/Subsidiary</v>
          </cell>
          <cell r="E425" t="str">
            <v>NC</v>
          </cell>
          <cell r="F425" t="str">
            <v>NC</v>
          </cell>
          <cell r="G425" t="str">
            <v/>
          </cell>
          <cell r="H425" t="str">
            <v>Financial Audit</v>
          </cell>
          <cell r="I425" t="str">
            <v>Financially unqualified with findings</v>
          </cell>
          <cell r="J425">
            <v>17208000</v>
          </cell>
          <cell r="K425">
            <v>0</v>
          </cell>
          <cell r="L425">
            <v>17208000</v>
          </cell>
        </row>
        <row r="426">
          <cell r="A426">
            <v>1266</v>
          </cell>
          <cell r="B426" t="str">
            <v>Northern Cape Liquor Board</v>
          </cell>
          <cell r="C426" t="str">
            <v>Public entities</v>
          </cell>
          <cell r="D426" t="str">
            <v>Schedule 3C/Subsidiary</v>
          </cell>
          <cell r="E426" t="str">
            <v>NC</v>
          </cell>
          <cell r="F426" t="str">
            <v>NC</v>
          </cell>
          <cell r="G426" t="str">
            <v/>
          </cell>
          <cell r="H426" t="str">
            <v>Financial Audit</v>
          </cell>
          <cell r="I426" t="str">
            <v>Financially unqualified with findings</v>
          </cell>
          <cell r="J426">
            <v>15088000</v>
          </cell>
          <cell r="K426">
            <v>0</v>
          </cell>
          <cell r="L426">
            <v>15088000</v>
          </cell>
        </row>
        <row r="427">
          <cell r="A427">
            <v>1331</v>
          </cell>
          <cell r="B427" t="str">
            <v>Northern Cape Rural TVET College</v>
          </cell>
          <cell r="C427" t="str">
            <v>Public entities</v>
          </cell>
          <cell r="D427" t="str">
            <v>HE Institution</v>
          </cell>
          <cell r="E427" t="str">
            <v>Ntnl</v>
          </cell>
          <cell r="F427" t="str">
            <v>NC</v>
          </cell>
          <cell r="G427" t="str">
            <v/>
          </cell>
          <cell r="H427" t="str">
            <v>Financial Audit</v>
          </cell>
          <cell r="I427" t="str">
            <v>Financially unqualified with findings</v>
          </cell>
          <cell r="J427">
            <v>143386494.88</v>
          </cell>
          <cell r="K427">
            <v>5875000</v>
          </cell>
          <cell r="L427">
            <v>137511494.88</v>
          </cell>
        </row>
        <row r="428">
          <cell r="A428">
            <v>305</v>
          </cell>
          <cell r="B428" t="str">
            <v>Northern Cape Tourism Authority</v>
          </cell>
          <cell r="C428" t="str">
            <v>Public entities</v>
          </cell>
          <cell r="D428" t="str">
            <v>Schedule 3C/Subsidiary</v>
          </cell>
          <cell r="E428" t="str">
            <v>NC</v>
          </cell>
          <cell r="F428" t="str">
            <v>NC</v>
          </cell>
          <cell r="G428" t="str">
            <v/>
          </cell>
          <cell r="H428" t="str">
            <v>Financial Audit</v>
          </cell>
          <cell r="I428" t="str">
            <v>Financially unqualified with no findings on predetermined objectives or compliance with laws and regulations</v>
          </cell>
          <cell r="J428">
            <v>27449000</v>
          </cell>
          <cell r="K428">
            <v>851000</v>
          </cell>
          <cell r="L428">
            <v>26598000</v>
          </cell>
        </row>
        <row r="429">
          <cell r="A429">
            <v>1332</v>
          </cell>
          <cell r="B429" t="str">
            <v>Northern Cape Urban TVET College</v>
          </cell>
          <cell r="C429" t="str">
            <v>Public entities</v>
          </cell>
          <cell r="D429" t="str">
            <v>HE Institution</v>
          </cell>
          <cell r="E429" t="str">
            <v>Ntnl</v>
          </cell>
          <cell r="F429" t="str">
            <v>NC</v>
          </cell>
          <cell r="G429" t="str">
            <v/>
          </cell>
          <cell r="H429" t="str">
            <v>Financial Audit</v>
          </cell>
          <cell r="I429" t="str">
            <v>Qualified</v>
          </cell>
          <cell r="J429">
            <v>258355753</v>
          </cell>
          <cell r="K429">
            <v>20000000</v>
          </cell>
          <cell r="L429">
            <v>238355753</v>
          </cell>
        </row>
        <row r="430">
          <cell r="A430">
            <v>1339</v>
          </cell>
          <cell r="B430" t="str">
            <v>Northlink TVET College</v>
          </cell>
          <cell r="C430" t="str">
            <v>Public entities</v>
          </cell>
          <cell r="D430" t="str">
            <v>HE Institution</v>
          </cell>
          <cell r="E430" t="str">
            <v>Ntnl</v>
          </cell>
          <cell r="F430" t="str">
            <v>WC</v>
          </cell>
          <cell r="G430" t="str">
            <v/>
          </cell>
          <cell r="H430" t="str">
            <v>Financial Audit</v>
          </cell>
          <cell r="I430" t="str">
            <v>Financially unqualified with no findings on predetermined objectives or compliance with laws and regulations</v>
          </cell>
          <cell r="J430">
            <v>509705682</v>
          </cell>
          <cell r="K430">
            <v>54298086</v>
          </cell>
          <cell r="L430">
            <v>455407596</v>
          </cell>
        </row>
        <row r="431">
          <cell r="A431">
            <v>307</v>
          </cell>
          <cell r="B431" t="str">
            <v>NTP Logistics</v>
          </cell>
          <cell r="C431" t="str">
            <v>Public entities</v>
          </cell>
          <cell r="D431" t="str">
            <v>Schedule 2/Subsidiary</v>
          </cell>
          <cell r="E431" t="str">
            <v>Ntnl</v>
          </cell>
          <cell r="F431" t="str">
            <v>NW</v>
          </cell>
          <cell r="G431" t="str">
            <v/>
          </cell>
          <cell r="H431" t="str">
            <v>Financial Audit</v>
          </cell>
          <cell r="I431" t="str">
            <v>Financially unqualified with no findings on predetermined objectives or compliance with laws and regulations</v>
          </cell>
          <cell r="J431">
            <v>34554000</v>
          </cell>
          <cell r="K431">
            <v>1595000</v>
          </cell>
          <cell r="L431">
            <v>32959000</v>
          </cell>
        </row>
        <row r="432">
          <cell r="A432">
            <v>308</v>
          </cell>
          <cell r="B432" t="str">
            <v>NTP Radioisotopes</v>
          </cell>
          <cell r="C432" t="str">
            <v>Public entities</v>
          </cell>
          <cell r="D432" t="str">
            <v>Schedule 2/Subsidiary</v>
          </cell>
          <cell r="E432" t="str">
            <v>Ntnl</v>
          </cell>
          <cell r="F432" t="str">
            <v>NW</v>
          </cell>
          <cell r="G432" t="str">
            <v/>
          </cell>
          <cell r="H432" t="str">
            <v>Financial Audit</v>
          </cell>
          <cell r="I432" t="str">
            <v>Financially unqualified with no findings on predetermined objectives or compliance with laws and regulations</v>
          </cell>
          <cell r="J432">
            <v>191658756</v>
          </cell>
          <cell r="K432">
            <v>27569735</v>
          </cell>
          <cell r="L432">
            <v>164089021</v>
          </cell>
        </row>
        <row r="433">
          <cell r="A433">
            <v>1519</v>
          </cell>
          <cell r="B433" t="str">
            <v>NURCHA Bridging Fund</v>
          </cell>
          <cell r="C433" t="str">
            <v>Public entities</v>
          </cell>
          <cell r="D433" t="str">
            <v>Schedule 3A/Subsidiary</v>
          </cell>
          <cell r="E433" t="str">
            <v>Ntnl</v>
          </cell>
          <cell r="F433" t="str">
            <v>NatB</v>
          </cell>
          <cell r="G433" t="str">
            <v/>
          </cell>
          <cell r="H433" t="str">
            <v>Financial Audit</v>
          </cell>
          <cell r="I433" t="str">
            <v>Financially unqualified with no findings on predetermined objectives or compliance with laws and regulations</v>
          </cell>
          <cell r="J433" t="str">
            <v/>
          </cell>
          <cell r="K433" t="str">
            <v/>
          </cell>
          <cell r="L433" t="str">
            <v/>
          </cell>
        </row>
        <row r="434">
          <cell r="A434">
            <v>1518</v>
          </cell>
          <cell r="B434" t="str">
            <v>NURCHA Development Finance</v>
          </cell>
          <cell r="C434" t="str">
            <v>Public entities</v>
          </cell>
          <cell r="D434" t="str">
            <v>Schedule 3A/Subsidiary</v>
          </cell>
          <cell r="E434" t="str">
            <v>Ntnl</v>
          </cell>
          <cell r="F434" t="str">
            <v>NatB</v>
          </cell>
          <cell r="G434" t="str">
            <v/>
          </cell>
          <cell r="H434" t="str">
            <v>Financial Audit</v>
          </cell>
          <cell r="I434" t="str">
            <v>Financially unqualified with no findings on predetermined objectives or compliance with laws and regulations</v>
          </cell>
          <cell r="J434" t="str">
            <v/>
          </cell>
          <cell r="K434" t="str">
            <v/>
          </cell>
          <cell r="L434" t="str">
            <v/>
          </cell>
        </row>
        <row r="435">
          <cell r="A435">
            <v>1522</v>
          </cell>
          <cell r="B435" t="str">
            <v>NURCHA Equity Services</v>
          </cell>
          <cell r="C435" t="str">
            <v>Public entities</v>
          </cell>
          <cell r="D435" t="str">
            <v>Schedule 3A/Subsidiary</v>
          </cell>
          <cell r="E435" t="str">
            <v>Ntnl</v>
          </cell>
          <cell r="F435" t="str">
            <v>NatB</v>
          </cell>
          <cell r="G435" t="str">
            <v/>
          </cell>
          <cell r="H435" t="str">
            <v>Financial Audit</v>
          </cell>
          <cell r="I435" t="str">
            <v>Financially unqualified with no findings on predetermined objectives or compliance with laws and regulations</v>
          </cell>
          <cell r="J435" t="str">
            <v/>
          </cell>
          <cell r="K435" t="str">
            <v/>
          </cell>
          <cell r="L435" t="str">
            <v/>
          </cell>
        </row>
        <row r="436">
          <cell r="A436">
            <v>1523</v>
          </cell>
          <cell r="B436" t="str">
            <v>NURCHA Finance Company</v>
          </cell>
          <cell r="C436" t="str">
            <v>Public entities</v>
          </cell>
          <cell r="D436" t="str">
            <v>Schedule 3A/Subsidiary</v>
          </cell>
          <cell r="E436" t="str">
            <v>Ntnl</v>
          </cell>
          <cell r="F436" t="str">
            <v>NatB</v>
          </cell>
          <cell r="G436" t="str">
            <v/>
          </cell>
          <cell r="H436" t="str">
            <v>Financial Audit</v>
          </cell>
          <cell r="I436" t="str">
            <v>Financially unqualified with no findings on predetermined objectives or compliance with laws and regulations</v>
          </cell>
          <cell r="J436" t="str">
            <v/>
          </cell>
          <cell r="K436" t="str">
            <v/>
          </cell>
          <cell r="L436" t="str">
            <v/>
          </cell>
        </row>
        <row r="437">
          <cell r="A437">
            <v>1520</v>
          </cell>
          <cell r="B437" t="str">
            <v>NURCHA Loan Fund</v>
          </cell>
          <cell r="C437" t="str">
            <v>Public entities</v>
          </cell>
          <cell r="D437" t="str">
            <v>Schedule 3A/Subsidiary</v>
          </cell>
          <cell r="E437" t="str">
            <v>Ntnl</v>
          </cell>
          <cell r="F437" t="str">
            <v>NatB</v>
          </cell>
          <cell r="G437" t="str">
            <v/>
          </cell>
          <cell r="H437" t="str">
            <v>Financial Audit</v>
          </cell>
          <cell r="I437" t="str">
            <v>Financially unqualified with no findings on predetermined objectives or compliance with laws and regulations</v>
          </cell>
          <cell r="J437" t="str">
            <v/>
          </cell>
          <cell r="K437" t="str">
            <v/>
          </cell>
          <cell r="L437" t="str">
            <v/>
          </cell>
        </row>
        <row r="438">
          <cell r="A438">
            <v>1449</v>
          </cell>
          <cell r="B438" t="str">
            <v>Office of the Chief Justice</v>
          </cell>
          <cell r="C438" t="str">
            <v>Departments</v>
          </cell>
          <cell r="D438" t="str">
            <v>National Department</v>
          </cell>
          <cell r="E438" t="str">
            <v>Ntnl</v>
          </cell>
          <cell r="F438" t="str">
            <v>NatA</v>
          </cell>
          <cell r="G438" t="str">
            <v/>
          </cell>
          <cell r="H438" t="str">
            <v>Financial Audit</v>
          </cell>
          <cell r="I438" t="str">
            <v>Financially unqualified with no findings on predetermined objectives or compliance with laws and regulations</v>
          </cell>
          <cell r="J438">
            <v>2578234000</v>
          </cell>
          <cell r="K438">
            <v>89200000</v>
          </cell>
          <cell r="L438">
            <v>2489034000</v>
          </cell>
        </row>
        <row r="439">
          <cell r="A439">
            <v>1455</v>
          </cell>
          <cell r="B439" t="str">
            <v>Office of Health Standard Compliance</v>
          </cell>
          <cell r="C439" t="str">
            <v>Public entities</v>
          </cell>
          <cell r="D439" t="str">
            <v>Schedule 3A/Subsidiary</v>
          </cell>
          <cell r="E439" t="str">
            <v>Ntnl</v>
          </cell>
          <cell r="F439" t="str">
            <v>NatD</v>
          </cell>
          <cell r="G439" t="str">
            <v/>
          </cell>
          <cell r="H439" t="str">
            <v>Financial Audit</v>
          </cell>
          <cell r="I439" t="str">
            <v>Financially unqualified with no findings on predetermined objectives or compliance with laws and regulations</v>
          </cell>
          <cell r="J439">
            <v>161546000</v>
          </cell>
          <cell r="K439">
            <v>3662310</v>
          </cell>
          <cell r="L439">
            <v>157883690</v>
          </cell>
        </row>
        <row r="440">
          <cell r="A440">
            <v>309</v>
          </cell>
          <cell r="B440" t="str">
            <v>Office of the Premier</v>
          </cell>
          <cell r="C440" t="str">
            <v>Departments</v>
          </cell>
          <cell r="D440" t="str">
            <v>Provincial Department</v>
          </cell>
          <cell r="E440" t="str">
            <v>EC</v>
          </cell>
          <cell r="F440" t="str">
            <v>EC</v>
          </cell>
          <cell r="G440" t="str">
            <v/>
          </cell>
          <cell r="H440" t="str">
            <v>Financial Audit</v>
          </cell>
          <cell r="I440" t="str">
            <v>Financially unqualified with findings</v>
          </cell>
          <cell r="J440">
            <v>1211997000</v>
          </cell>
          <cell r="K440">
            <v>10361000</v>
          </cell>
          <cell r="L440">
            <v>1201636000</v>
          </cell>
        </row>
        <row r="441">
          <cell r="A441">
            <v>312</v>
          </cell>
          <cell r="B441" t="str">
            <v>Office of the Premier</v>
          </cell>
          <cell r="C441" t="str">
            <v>Departments</v>
          </cell>
          <cell r="D441" t="str">
            <v>Provincial Department</v>
          </cell>
          <cell r="E441" t="str">
            <v>KZN</v>
          </cell>
          <cell r="F441" t="str">
            <v>KZN</v>
          </cell>
          <cell r="G441" t="str">
            <v/>
          </cell>
          <cell r="H441" t="str">
            <v>Financial Audit</v>
          </cell>
          <cell r="I441" t="str">
            <v>Financially unqualified with no findings on predetermined objectives or compliance with laws and regulations</v>
          </cell>
          <cell r="J441">
            <v>922057000</v>
          </cell>
          <cell r="K441">
            <v>18586000</v>
          </cell>
          <cell r="L441">
            <v>903471000</v>
          </cell>
        </row>
        <row r="442">
          <cell r="A442">
            <v>313</v>
          </cell>
          <cell r="B442" t="str">
            <v>Office of the Premier</v>
          </cell>
          <cell r="C442" t="str">
            <v>Departments</v>
          </cell>
          <cell r="D442" t="str">
            <v>Provincial Department</v>
          </cell>
          <cell r="E442" t="str">
            <v>LP</v>
          </cell>
          <cell r="F442" t="str">
            <v>LP</v>
          </cell>
          <cell r="G442" t="str">
            <v/>
          </cell>
          <cell r="H442" t="str">
            <v>Financial Audit</v>
          </cell>
          <cell r="I442" t="str">
            <v>Financially unqualified with no findings on predetermined objectives or compliance with laws and regulations</v>
          </cell>
          <cell r="J442">
            <v>460090000</v>
          </cell>
          <cell r="K442">
            <v>7217000</v>
          </cell>
          <cell r="L442">
            <v>452873000</v>
          </cell>
        </row>
        <row r="443">
          <cell r="A443">
            <v>314</v>
          </cell>
          <cell r="B443" t="str">
            <v>Office of the Premier</v>
          </cell>
          <cell r="C443" t="str">
            <v>Departments</v>
          </cell>
          <cell r="D443" t="str">
            <v>Provincial Department</v>
          </cell>
          <cell r="E443" t="str">
            <v>MP</v>
          </cell>
          <cell r="F443" t="str">
            <v>MP</v>
          </cell>
          <cell r="G443" t="str">
            <v/>
          </cell>
          <cell r="H443" t="str">
            <v>Financial Audit</v>
          </cell>
          <cell r="I443" t="str">
            <v>Financially unqualified with findings</v>
          </cell>
          <cell r="J443">
            <v>498132000</v>
          </cell>
          <cell r="K443">
            <v>22984000</v>
          </cell>
          <cell r="L443">
            <v>475148000</v>
          </cell>
        </row>
        <row r="444">
          <cell r="A444">
            <v>315</v>
          </cell>
          <cell r="B444" t="str">
            <v>Office of the Premier</v>
          </cell>
          <cell r="C444" t="str">
            <v>Departments</v>
          </cell>
          <cell r="D444" t="str">
            <v>Provincial Department</v>
          </cell>
          <cell r="E444" t="str">
            <v>NC</v>
          </cell>
          <cell r="F444" t="str">
            <v>NC</v>
          </cell>
          <cell r="G444" t="str">
            <v/>
          </cell>
          <cell r="H444" t="str">
            <v>Financial Audit</v>
          </cell>
          <cell r="I444" t="str">
            <v>Financially unqualified with no findings on predetermined objectives or compliance with laws and regulations</v>
          </cell>
          <cell r="J444">
            <v>465729000</v>
          </cell>
          <cell r="K444">
            <v>13862000</v>
          </cell>
          <cell r="L444">
            <v>451867000</v>
          </cell>
        </row>
        <row r="445">
          <cell r="A445">
            <v>316</v>
          </cell>
          <cell r="B445" t="str">
            <v>Office of the Premier</v>
          </cell>
          <cell r="C445" t="str">
            <v>Departments</v>
          </cell>
          <cell r="D445" t="str">
            <v>Provincial Department</v>
          </cell>
          <cell r="E445" t="str">
            <v>NW</v>
          </cell>
          <cell r="F445" t="str">
            <v>NW</v>
          </cell>
          <cell r="G445" t="str">
            <v/>
          </cell>
          <cell r="H445" t="str">
            <v>Financial Audit</v>
          </cell>
          <cell r="I445" t="str">
            <v>Financially unqualified with findings</v>
          </cell>
          <cell r="J445">
            <v>471201000</v>
          </cell>
          <cell r="K445">
            <v>12050000</v>
          </cell>
          <cell r="L445">
            <v>459151000</v>
          </cell>
        </row>
        <row r="446">
          <cell r="A446">
            <v>1498</v>
          </cell>
          <cell r="B446" t="str">
            <v>Office of the Valuer-General</v>
          </cell>
          <cell r="C446" t="str">
            <v>Public entities</v>
          </cell>
          <cell r="D446" t="str">
            <v>Schedule 3A/Subsidiary</v>
          </cell>
          <cell r="E446" t="str">
            <v>Ntnl</v>
          </cell>
          <cell r="F446" t="str">
            <v>NatF</v>
          </cell>
          <cell r="G446" t="str">
            <v/>
          </cell>
          <cell r="H446" t="str">
            <v>Financial Audit</v>
          </cell>
          <cell r="I446" t="str">
            <v>Qualified</v>
          </cell>
          <cell r="J446">
            <v>142548000</v>
          </cell>
          <cell r="K446">
            <v>2277000</v>
          </cell>
          <cell r="L446">
            <v>140271000</v>
          </cell>
        </row>
        <row r="447">
          <cell r="A447">
            <v>318</v>
          </cell>
          <cell r="B447" t="str">
            <v>Oil Pollution Control South Africa</v>
          </cell>
          <cell r="C447" t="str">
            <v>Public entities</v>
          </cell>
          <cell r="D447" t="str">
            <v>Schedule 2/Subsidiary</v>
          </cell>
          <cell r="E447" t="str">
            <v>Ntnl</v>
          </cell>
          <cell r="F447" t="str">
            <v>WC</v>
          </cell>
          <cell r="G447" t="str">
            <v/>
          </cell>
          <cell r="H447" t="str">
            <v>Financial Audit</v>
          </cell>
          <cell r="I447" t="str">
            <v>Financially unqualified with no findings on predetermined objectives or compliance with laws and regulations</v>
          </cell>
          <cell r="J447">
            <v>0</v>
          </cell>
          <cell r="K447">
            <v>0</v>
          </cell>
          <cell r="L447">
            <v>0</v>
          </cell>
        </row>
        <row r="448">
          <cell r="A448">
            <v>319</v>
          </cell>
          <cell r="B448" t="str">
            <v>Office of the Ombud for Financial Service Providers</v>
          </cell>
          <cell r="C448" t="str">
            <v>Public entities</v>
          </cell>
          <cell r="D448" t="str">
            <v>Schedule 3A/Subsidiary</v>
          </cell>
          <cell r="E448" t="str">
            <v>Ntnl</v>
          </cell>
          <cell r="F448" t="str">
            <v>NatB</v>
          </cell>
          <cell r="G448" t="str">
            <v/>
          </cell>
          <cell r="H448" t="str">
            <v>Financial Audit</v>
          </cell>
          <cell r="I448" t="str">
            <v>Financially unqualified with no findings on predetermined objectives or compliance with laws and regulations</v>
          </cell>
          <cell r="J448">
            <v>83481554.599999994</v>
          </cell>
          <cell r="K448">
            <v>1875405</v>
          </cell>
          <cell r="L448">
            <v>81606149.599999994</v>
          </cell>
        </row>
        <row r="449">
          <cell r="A449">
            <v>1071</v>
          </cell>
          <cell r="B449" t="str">
            <v>Onderstepoort Biological Products</v>
          </cell>
          <cell r="C449" t="str">
            <v>Public entities</v>
          </cell>
          <cell r="D449" t="str">
            <v>Schedule 3B/Subsidiary</v>
          </cell>
          <cell r="E449" t="str">
            <v>Ntnl</v>
          </cell>
          <cell r="F449" t="str">
            <v>NatF</v>
          </cell>
          <cell r="G449" t="str">
            <v/>
          </cell>
          <cell r="H449" t="str">
            <v>Financial Audit</v>
          </cell>
          <cell r="I449" t="str">
            <v>Qualified</v>
          </cell>
          <cell r="J449">
            <v>343102000</v>
          </cell>
          <cell r="K449">
            <v>160754000</v>
          </cell>
          <cell r="L449">
            <v>182348000</v>
          </cell>
        </row>
        <row r="450">
          <cell r="A450">
            <v>320</v>
          </cell>
          <cell r="B450" t="str">
            <v>Oospark</v>
          </cell>
          <cell r="C450" t="str">
            <v>Public entities</v>
          </cell>
          <cell r="D450" t="str">
            <v>Schedule 2/Subsidiary</v>
          </cell>
          <cell r="E450" t="str">
            <v>Ntnl</v>
          </cell>
          <cell r="F450" t="str">
            <v>NatC</v>
          </cell>
          <cell r="G450" t="str">
            <v>Tshwane Metro</v>
          </cell>
          <cell r="H450" t="str">
            <v>Financial Audit</v>
          </cell>
          <cell r="I450" t="str">
            <v>Financially unqualified with no findings on predetermined objectives or compliance with laws and regulations</v>
          </cell>
          <cell r="J450" t="str">
            <v/>
          </cell>
          <cell r="K450" t="str">
            <v/>
          </cell>
          <cell r="L450" t="str">
            <v/>
          </cell>
        </row>
        <row r="451">
          <cell r="A451">
            <v>1333</v>
          </cell>
          <cell r="B451" t="str">
            <v>Orbit TVET College</v>
          </cell>
          <cell r="C451" t="str">
            <v>Public entities</v>
          </cell>
          <cell r="D451" t="str">
            <v>HE Institution</v>
          </cell>
          <cell r="E451" t="str">
            <v>Ntnl</v>
          </cell>
          <cell r="F451" t="str">
            <v>NW</v>
          </cell>
          <cell r="G451" t="str">
            <v/>
          </cell>
          <cell r="H451" t="str">
            <v>Financial Audit</v>
          </cell>
          <cell r="I451" t="str">
            <v>Financially unqualified with findings</v>
          </cell>
          <cell r="J451">
            <v>334492936</v>
          </cell>
          <cell r="K451">
            <v>4938159</v>
          </cell>
          <cell r="L451">
            <v>329554777</v>
          </cell>
        </row>
        <row r="452">
          <cell r="A452">
            <v>1057</v>
          </cell>
          <cell r="B452" t="str">
            <v>Overberg Water</v>
          </cell>
          <cell r="C452" t="str">
            <v>Public entities</v>
          </cell>
          <cell r="D452" t="str">
            <v>Schedule 3B/Subsidiary</v>
          </cell>
          <cell r="E452" t="str">
            <v>Ntnl</v>
          </cell>
          <cell r="F452" t="str">
            <v>WC</v>
          </cell>
          <cell r="G452" t="str">
            <v/>
          </cell>
          <cell r="H452" t="str">
            <v>Financial Audit</v>
          </cell>
          <cell r="I452" t="str">
            <v>Audit not finalised at legislated date</v>
          </cell>
          <cell r="J452">
            <v>45567761</v>
          </cell>
          <cell r="K452">
            <v>11521000</v>
          </cell>
          <cell r="L452">
            <v>34046761</v>
          </cell>
        </row>
        <row r="453">
          <cell r="A453">
            <v>321</v>
          </cell>
          <cell r="B453" t="str">
            <v>The Pan South African Language Board</v>
          </cell>
          <cell r="C453" t="str">
            <v>Public entities</v>
          </cell>
          <cell r="D453" t="str">
            <v>Constitutional Institution</v>
          </cell>
          <cell r="E453" t="str">
            <v>Ntnl</v>
          </cell>
          <cell r="F453" t="str">
            <v>NatC</v>
          </cell>
          <cell r="G453" t="str">
            <v/>
          </cell>
          <cell r="H453" t="str">
            <v>Financial Audit</v>
          </cell>
          <cell r="I453" t="str">
            <v>Financially unqualified with findings</v>
          </cell>
          <cell r="J453">
            <v>119716000</v>
          </cell>
          <cell r="K453">
            <v>0</v>
          </cell>
          <cell r="L453">
            <v>119716000</v>
          </cell>
        </row>
        <row r="454">
          <cell r="A454">
            <v>497</v>
          </cell>
          <cell r="B454" t="str">
            <v>Parliament of the Republic of South Africa</v>
          </cell>
          <cell r="C454" t="str">
            <v>Departments</v>
          </cell>
          <cell r="D454" t="str">
            <v>Parliament and Provincial legislature</v>
          </cell>
          <cell r="E454" t="str">
            <v>Ntnl</v>
          </cell>
          <cell r="F454" t="str">
            <v>WC</v>
          </cell>
          <cell r="G454" t="str">
            <v/>
          </cell>
          <cell r="H454" t="str">
            <v>Financial Audit</v>
          </cell>
          <cell r="I454" t="str">
            <v>Financially unqualified with no findings on predetermined objectives or compliance with laws and regulations</v>
          </cell>
          <cell r="J454">
            <v>4309462000</v>
          </cell>
          <cell r="K454">
            <v>1012293000</v>
          </cell>
          <cell r="L454">
            <v>3297169000</v>
          </cell>
        </row>
        <row r="455">
          <cell r="A455">
            <v>323</v>
          </cell>
          <cell r="B455" t="str">
            <v>Parliamentary Villages Management Board</v>
          </cell>
          <cell r="C455" t="str">
            <v>Public entities</v>
          </cell>
          <cell r="D455" t="str">
            <v>Other Entity</v>
          </cell>
          <cell r="E455" t="str">
            <v>Ntnl</v>
          </cell>
          <cell r="F455" t="str">
            <v>WC</v>
          </cell>
          <cell r="G455" t="str">
            <v/>
          </cell>
          <cell r="H455" t="str">
            <v>Financial Audit</v>
          </cell>
          <cell r="I455" t="str">
            <v>Audit not finalised at legislated date</v>
          </cell>
          <cell r="J455" t="str">
            <v/>
          </cell>
          <cell r="K455" t="str">
            <v/>
          </cell>
          <cell r="L455" t="str">
            <v/>
          </cell>
        </row>
        <row r="456">
          <cell r="A456">
            <v>324</v>
          </cell>
          <cell r="B456" t="str">
            <v>Passenger Rail Agency of South Africa</v>
          </cell>
          <cell r="C456" t="str">
            <v>Public entities</v>
          </cell>
          <cell r="D456" t="str">
            <v>Schedule 3B/Subsidiary</v>
          </cell>
          <cell r="E456" t="str">
            <v>Ntnl</v>
          </cell>
          <cell r="F456" t="str">
            <v>NatA</v>
          </cell>
          <cell r="G456" t="str">
            <v/>
          </cell>
          <cell r="H456" t="str">
            <v>Financial Audit</v>
          </cell>
          <cell r="I456" t="str">
            <v>Audit not finalised at legislated date</v>
          </cell>
          <cell r="J456">
            <v>32217782000</v>
          </cell>
          <cell r="K456">
            <v>17497822000</v>
          </cell>
          <cell r="L456">
            <v>14719960000</v>
          </cell>
        </row>
        <row r="457">
          <cell r="A457">
            <v>326</v>
          </cell>
          <cell r="B457" t="str">
            <v>Pelchem</v>
          </cell>
          <cell r="C457" t="str">
            <v>Public entities</v>
          </cell>
          <cell r="D457" t="str">
            <v>Schedule 2/Subsidiary</v>
          </cell>
          <cell r="E457" t="str">
            <v>Ntnl</v>
          </cell>
          <cell r="F457" t="str">
            <v>NW</v>
          </cell>
          <cell r="G457" t="str">
            <v/>
          </cell>
          <cell r="H457" t="str">
            <v>Financial Audit</v>
          </cell>
          <cell r="I457" t="str">
            <v>Financially unqualified with findings</v>
          </cell>
          <cell r="J457">
            <v>158141000</v>
          </cell>
          <cell r="K457">
            <v>31709000</v>
          </cell>
          <cell r="L457">
            <v>126432000</v>
          </cell>
        </row>
        <row r="458">
          <cell r="A458">
            <v>327</v>
          </cell>
          <cell r="B458" t="str">
            <v>Office of the Pension Funds Adjudicator</v>
          </cell>
          <cell r="C458" t="str">
            <v>Public entities</v>
          </cell>
          <cell r="D458" t="str">
            <v>Schedule 3A/Subsidiary</v>
          </cell>
          <cell r="E458" t="str">
            <v>Ntnl</v>
          </cell>
          <cell r="F458" t="str">
            <v>NatB</v>
          </cell>
          <cell r="G458" t="str">
            <v/>
          </cell>
          <cell r="H458" t="str">
            <v>Financial Audit</v>
          </cell>
          <cell r="I458" t="str">
            <v>Financially unqualified with no findings on predetermined objectives or compliance with laws and regulations</v>
          </cell>
          <cell r="J458">
            <v>99783034</v>
          </cell>
          <cell r="K458">
            <v>5360000</v>
          </cell>
          <cell r="L458">
            <v>94423034</v>
          </cell>
        </row>
        <row r="459">
          <cell r="A459">
            <v>328</v>
          </cell>
          <cell r="B459" t="str">
            <v>Performing Arts Centre of the Free State</v>
          </cell>
          <cell r="C459" t="str">
            <v>Public entities</v>
          </cell>
          <cell r="D459" t="str">
            <v>Schedule 3A/Subsidiary</v>
          </cell>
          <cell r="E459" t="str">
            <v>Ntnl</v>
          </cell>
          <cell r="F459" t="str">
            <v>FS</v>
          </cell>
          <cell r="G459" t="str">
            <v/>
          </cell>
          <cell r="H459" t="str">
            <v>Financial Audit</v>
          </cell>
          <cell r="I459" t="str">
            <v>Financially unqualified with findings</v>
          </cell>
          <cell r="J459">
            <v>71822219</v>
          </cell>
          <cell r="K459">
            <v>333000</v>
          </cell>
          <cell r="L459">
            <v>71489219</v>
          </cell>
        </row>
        <row r="460">
          <cell r="A460">
            <v>330</v>
          </cell>
          <cell r="B460" t="str">
            <v>PetroSA Brass</v>
          </cell>
          <cell r="C460" t="str">
            <v>Public entities</v>
          </cell>
          <cell r="D460" t="str">
            <v>Schedule 2/Subsidiary</v>
          </cell>
          <cell r="E460" t="str">
            <v>Ntnl</v>
          </cell>
          <cell r="F460" t="str">
            <v>WC</v>
          </cell>
          <cell r="G460" t="str">
            <v/>
          </cell>
          <cell r="H460" t="str">
            <v>Financial Audit</v>
          </cell>
          <cell r="I460" t="str">
            <v>Audit not finalised at legislated date</v>
          </cell>
          <cell r="J460" t="str">
            <v/>
          </cell>
          <cell r="K460" t="str">
            <v/>
          </cell>
          <cell r="L460" t="str">
            <v/>
          </cell>
        </row>
        <row r="461">
          <cell r="A461">
            <v>332</v>
          </cell>
          <cell r="B461" t="str">
            <v>PetroSA Egypt</v>
          </cell>
          <cell r="C461" t="str">
            <v>Public entities</v>
          </cell>
          <cell r="D461" t="str">
            <v>Schedule 2/Subsidiary</v>
          </cell>
          <cell r="E461" t="str">
            <v>Ntnl</v>
          </cell>
          <cell r="F461" t="str">
            <v>WC</v>
          </cell>
          <cell r="G461" t="str">
            <v/>
          </cell>
          <cell r="H461" t="str">
            <v>Financial Audit</v>
          </cell>
          <cell r="I461" t="str">
            <v>Financially unqualified with no findings on predetermined objectives or compliance with laws and regulations</v>
          </cell>
          <cell r="J461" t="str">
            <v/>
          </cell>
          <cell r="K461" t="str">
            <v/>
          </cell>
          <cell r="L461" t="str">
            <v/>
          </cell>
        </row>
        <row r="462">
          <cell r="A462">
            <v>333</v>
          </cell>
          <cell r="B462" t="str">
            <v>PetroSA Equatorial Guinea</v>
          </cell>
          <cell r="C462" t="str">
            <v>Public entities</v>
          </cell>
          <cell r="D462" t="str">
            <v>Schedule 2/Subsidiary</v>
          </cell>
          <cell r="E462" t="str">
            <v>Ntnl</v>
          </cell>
          <cell r="F462" t="str">
            <v>WC</v>
          </cell>
          <cell r="G462" t="str">
            <v/>
          </cell>
          <cell r="H462" t="str">
            <v>Financial Audit</v>
          </cell>
          <cell r="I462" t="str">
            <v>Financially unqualified with no findings on predetermined objectives or compliance with laws and regulations</v>
          </cell>
          <cell r="J462" t="str">
            <v/>
          </cell>
          <cell r="K462" t="str">
            <v/>
          </cell>
          <cell r="L462" t="str">
            <v/>
          </cell>
        </row>
        <row r="463">
          <cell r="A463">
            <v>1387</v>
          </cell>
          <cell r="B463" t="str">
            <v>PetroSA Ghana</v>
          </cell>
          <cell r="C463" t="str">
            <v>Public entities</v>
          </cell>
          <cell r="D463" t="str">
            <v>Schedule 2/Subsidiary</v>
          </cell>
          <cell r="E463" t="str">
            <v>Ntnl</v>
          </cell>
          <cell r="F463" t="str">
            <v>WC</v>
          </cell>
          <cell r="G463" t="str">
            <v/>
          </cell>
          <cell r="H463" t="str">
            <v>Financial Audit</v>
          </cell>
          <cell r="I463" t="str">
            <v>Financially unqualified with no findings on predetermined objectives or compliance with laws and regulations</v>
          </cell>
          <cell r="J463">
            <v>651430357</v>
          </cell>
          <cell r="K463">
            <v>444659648</v>
          </cell>
          <cell r="L463">
            <v>206770709</v>
          </cell>
        </row>
        <row r="464">
          <cell r="A464">
            <v>334</v>
          </cell>
          <cell r="B464" t="str">
            <v>PetroSA Gryphon Marin Permit</v>
          </cell>
          <cell r="C464" t="str">
            <v>Public entities</v>
          </cell>
          <cell r="D464" t="str">
            <v>Schedule 2/Subsidiary</v>
          </cell>
          <cell r="E464" t="str">
            <v>Ntnl</v>
          </cell>
          <cell r="F464" t="str">
            <v>WC</v>
          </cell>
          <cell r="G464" t="str">
            <v/>
          </cell>
          <cell r="H464" t="str">
            <v>Financial Audit</v>
          </cell>
          <cell r="I464" t="str">
            <v>Financially unqualified with no findings on predetermined objectives or compliance with laws and regulations</v>
          </cell>
          <cell r="J464" t="str">
            <v/>
          </cell>
          <cell r="K464" t="str">
            <v/>
          </cell>
          <cell r="L464" t="str">
            <v/>
          </cell>
        </row>
        <row r="465">
          <cell r="A465">
            <v>335</v>
          </cell>
          <cell r="B465" t="str">
            <v>PetroSA Iris</v>
          </cell>
          <cell r="C465" t="str">
            <v>Public entities</v>
          </cell>
          <cell r="D465" t="str">
            <v>Schedule 2/Subsidiary</v>
          </cell>
          <cell r="E465" t="str">
            <v>Ntnl</v>
          </cell>
          <cell r="F465" t="str">
            <v>WC</v>
          </cell>
          <cell r="G465" t="str">
            <v/>
          </cell>
          <cell r="H465" t="str">
            <v>Financial Audit</v>
          </cell>
          <cell r="I465" t="str">
            <v>Audit not finalised at legislated date</v>
          </cell>
          <cell r="J465" t="str">
            <v/>
          </cell>
          <cell r="K465" t="str">
            <v/>
          </cell>
          <cell r="L465" t="str">
            <v/>
          </cell>
        </row>
        <row r="466">
          <cell r="A466">
            <v>125</v>
          </cell>
          <cell r="B466" t="str">
            <v>PetroSA Rehabilitation</v>
          </cell>
          <cell r="C466" t="str">
            <v>Public entities</v>
          </cell>
          <cell r="D466" t="str">
            <v>Schedule 2/Subsidiary</v>
          </cell>
          <cell r="E466" t="str">
            <v>Ntnl</v>
          </cell>
          <cell r="F466" t="str">
            <v>WC</v>
          </cell>
          <cell r="G466" t="str">
            <v/>
          </cell>
          <cell r="H466" t="str">
            <v>Financial Audit</v>
          </cell>
          <cell r="I466" t="str">
            <v>Financially unqualified with findings</v>
          </cell>
          <cell r="J466">
            <v>1000</v>
          </cell>
          <cell r="K466">
            <v>0</v>
          </cell>
          <cell r="L466">
            <v>1000</v>
          </cell>
        </row>
        <row r="467">
          <cell r="A467">
            <v>337</v>
          </cell>
          <cell r="B467" t="str">
            <v>PetroSA Sudan</v>
          </cell>
          <cell r="C467" t="str">
            <v>Public entities</v>
          </cell>
          <cell r="D467" t="str">
            <v>Schedule 2/Subsidiary</v>
          </cell>
          <cell r="E467" t="str">
            <v>Ntnl</v>
          </cell>
          <cell r="F467" t="str">
            <v>WC</v>
          </cell>
          <cell r="G467" t="str">
            <v/>
          </cell>
          <cell r="H467" t="str">
            <v>Financial Audit</v>
          </cell>
          <cell r="I467" t="str">
            <v>Audit not finalised at legislated date</v>
          </cell>
          <cell r="J467" t="str">
            <v/>
          </cell>
          <cell r="K467" t="str">
            <v/>
          </cell>
          <cell r="L467" t="str">
            <v/>
          </cell>
        </row>
        <row r="468">
          <cell r="A468">
            <v>338</v>
          </cell>
          <cell r="B468" t="str">
            <v>PetroSA Synfuels International</v>
          </cell>
          <cell r="C468" t="str">
            <v>Public entities</v>
          </cell>
          <cell r="D468" t="str">
            <v>Schedule 2/Subsidiary</v>
          </cell>
          <cell r="E468" t="str">
            <v>Ntnl</v>
          </cell>
          <cell r="F468" t="str">
            <v>WC</v>
          </cell>
          <cell r="G468" t="str">
            <v/>
          </cell>
          <cell r="H468" t="str">
            <v>Financial Audit</v>
          </cell>
          <cell r="I468" t="str">
            <v>Audit not finalised at legislated date</v>
          </cell>
          <cell r="J468" t="str">
            <v/>
          </cell>
          <cell r="K468" t="str">
            <v/>
          </cell>
          <cell r="L468" t="str">
            <v/>
          </cell>
        </row>
        <row r="469">
          <cell r="A469">
            <v>339</v>
          </cell>
          <cell r="B469" t="str">
            <v>PetroSA Themis</v>
          </cell>
          <cell r="C469" t="str">
            <v>Public entities</v>
          </cell>
          <cell r="D469" t="str">
            <v>Schedule 2/Subsidiary</v>
          </cell>
          <cell r="E469" t="str">
            <v>Ntnl</v>
          </cell>
          <cell r="F469" t="str">
            <v>WC</v>
          </cell>
          <cell r="G469" t="str">
            <v/>
          </cell>
          <cell r="H469" t="str">
            <v>Financial Audit</v>
          </cell>
          <cell r="I469" t="str">
            <v>Audit not finalised at legislated date</v>
          </cell>
          <cell r="J469" t="str">
            <v/>
          </cell>
          <cell r="K469" t="str">
            <v/>
          </cell>
          <cell r="L469" t="str">
            <v/>
          </cell>
        </row>
        <row r="470">
          <cell r="A470">
            <v>1178</v>
          </cell>
          <cell r="B470" t="str">
            <v>Pharmatopes</v>
          </cell>
          <cell r="C470" t="str">
            <v>Public entities</v>
          </cell>
          <cell r="D470" t="str">
            <v>Schedule 2/Subsidiary</v>
          </cell>
          <cell r="E470" t="str">
            <v>Ntnl</v>
          </cell>
          <cell r="F470" t="str">
            <v>NW</v>
          </cell>
          <cell r="G470" t="str">
            <v/>
          </cell>
          <cell r="H470" t="str">
            <v>Financial Audit</v>
          </cell>
          <cell r="I470" t="str">
            <v>Financially unqualified with no findings on predetermined objectives or compliance with laws and regulations</v>
          </cell>
          <cell r="J470" t="str">
            <v/>
          </cell>
          <cell r="K470" t="str">
            <v/>
          </cell>
          <cell r="L470" t="str">
            <v/>
          </cell>
        </row>
        <row r="471">
          <cell r="A471">
            <v>1557</v>
          </cell>
          <cell r="B471" t="str">
            <v>Philisa Sechaba Healthcare</v>
          </cell>
          <cell r="C471" t="str">
            <v>Public entities</v>
          </cell>
          <cell r="D471" t="str">
            <v>Schedule 3B/Subsidiary</v>
          </cell>
          <cell r="E471" t="str">
            <v>Ntnl</v>
          </cell>
          <cell r="F471" t="str">
            <v>GP</v>
          </cell>
          <cell r="G471" t="str">
            <v/>
          </cell>
          <cell r="H471" t="str">
            <v>Financial Audit</v>
          </cell>
          <cell r="I471" t="str">
            <v>Financially unqualified with no findings on predetermined objectives or compliance with laws and regulations</v>
          </cell>
          <cell r="J471" t="str">
            <v/>
          </cell>
          <cell r="K471" t="str">
            <v/>
          </cell>
          <cell r="L471" t="str">
            <v/>
          </cell>
        </row>
        <row r="472">
          <cell r="A472">
            <v>1299</v>
          </cell>
          <cell r="B472" t="str">
            <v>Port Elizabeth TVET College</v>
          </cell>
          <cell r="C472" t="str">
            <v>Public entities</v>
          </cell>
          <cell r="D472" t="str">
            <v>HE Institution</v>
          </cell>
          <cell r="E472" t="str">
            <v>Ntnl</v>
          </cell>
          <cell r="F472" t="str">
            <v>EC</v>
          </cell>
          <cell r="G472" t="str">
            <v/>
          </cell>
          <cell r="H472" t="str">
            <v>Financial Audit</v>
          </cell>
          <cell r="I472" t="str">
            <v>Qualified</v>
          </cell>
          <cell r="J472">
            <v>267335079</v>
          </cell>
          <cell r="K472">
            <v>11186328</v>
          </cell>
          <cell r="L472">
            <v>256148751</v>
          </cell>
        </row>
        <row r="473">
          <cell r="A473">
            <v>343</v>
          </cell>
          <cell r="B473" t="str">
            <v>Ports Regulator of South Africa</v>
          </cell>
          <cell r="C473" t="str">
            <v>Public entities</v>
          </cell>
          <cell r="D473" t="str">
            <v>Schedule 3A/Subsidiary</v>
          </cell>
          <cell r="E473" t="str">
            <v>Ntnl</v>
          </cell>
          <cell r="F473" t="str">
            <v>KZN</v>
          </cell>
          <cell r="G473" t="str">
            <v/>
          </cell>
          <cell r="H473" t="str">
            <v>Financial Audit</v>
          </cell>
          <cell r="I473" t="str">
            <v>Financially unqualified with findings</v>
          </cell>
          <cell r="J473">
            <v>46177000</v>
          </cell>
          <cell r="K473">
            <v>0</v>
          </cell>
          <cell r="L473">
            <v>46177000</v>
          </cell>
        </row>
        <row r="474">
          <cell r="A474">
            <v>1508</v>
          </cell>
          <cell r="B474" t="str">
            <v>Postbank</v>
          </cell>
          <cell r="C474" t="str">
            <v>Public entities</v>
          </cell>
          <cell r="D474" t="str">
            <v>Schedule 2/Subsidiary</v>
          </cell>
          <cell r="E474" t="str">
            <v>Ntnl</v>
          </cell>
          <cell r="F474" t="str">
            <v>NatD</v>
          </cell>
          <cell r="G474" t="str">
            <v/>
          </cell>
          <cell r="H474" t="str">
            <v>Financial Audit</v>
          </cell>
          <cell r="I474" t="str">
            <v>Audit not finalised at legislated date</v>
          </cell>
          <cell r="J474">
            <v>3163000000</v>
          </cell>
          <cell r="K474">
            <v>990000000</v>
          </cell>
          <cell r="L474">
            <v>2173000000</v>
          </cell>
        </row>
        <row r="475">
          <cell r="A475">
            <v>1444</v>
          </cell>
          <cell r="B475" t="str">
            <v>Precinct 2a Investments</v>
          </cell>
          <cell r="C475" t="str">
            <v>Public entities</v>
          </cell>
          <cell r="D475" t="str">
            <v>Schedule 2/Subsidiary</v>
          </cell>
          <cell r="E475" t="str">
            <v>Ntnl</v>
          </cell>
          <cell r="F475" t="str">
            <v>NatB</v>
          </cell>
          <cell r="G475" t="str">
            <v/>
          </cell>
          <cell r="H475" t="str">
            <v>Financial Audit</v>
          </cell>
          <cell r="I475" t="str">
            <v>Financially unqualified with findings</v>
          </cell>
          <cell r="J475">
            <v>0</v>
          </cell>
          <cell r="K475">
            <v>0</v>
          </cell>
          <cell r="L475">
            <v>0</v>
          </cell>
        </row>
        <row r="476">
          <cell r="A476">
            <v>344</v>
          </cell>
          <cell r="B476" t="str">
            <v>President's Fund</v>
          </cell>
          <cell r="C476" t="str">
            <v>Public entities</v>
          </cell>
          <cell r="D476" t="str">
            <v>Other Entity</v>
          </cell>
          <cell r="E476" t="str">
            <v>Ntnl</v>
          </cell>
          <cell r="F476" t="str">
            <v>NatA</v>
          </cell>
          <cell r="G476" t="str">
            <v/>
          </cell>
          <cell r="H476" t="str">
            <v>Financial Audit</v>
          </cell>
          <cell r="I476" t="str">
            <v>Financially unqualified with no findings on predetermined objectives or compliance with laws and regulations</v>
          </cell>
          <cell r="J476">
            <v>0</v>
          </cell>
          <cell r="K476">
            <v>0</v>
          </cell>
          <cell r="L476">
            <v>0</v>
          </cell>
        </row>
        <row r="477">
          <cell r="A477">
            <v>345</v>
          </cell>
          <cell r="B477" t="str">
            <v>Private Security Industry Regulatory Authority</v>
          </cell>
          <cell r="C477" t="str">
            <v>Public entities</v>
          </cell>
          <cell r="D477" t="str">
            <v>Schedule 3A/Subsidiary</v>
          </cell>
          <cell r="E477" t="str">
            <v>Ntnl</v>
          </cell>
          <cell r="F477" t="str">
            <v>NatD</v>
          </cell>
          <cell r="G477" t="str">
            <v/>
          </cell>
          <cell r="H477" t="str">
            <v>Financial Audit</v>
          </cell>
          <cell r="I477" t="str">
            <v>Qualified</v>
          </cell>
          <cell r="J477">
            <v>452713154</v>
          </cell>
          <cell r="K477">
            <v>10246472</v>
          </cell>
          <cell r="L477">
            <v>442466682</v>
          </cell>
        </row>
        <row r="478">
          <cell r="A478">
            <v>558</v>
          </cell>
          <cell r="B478" t="str">
            <v>Property Management Trading Entity</v>
          </cell>
          <cell r="C478" t="str">
            <v>Public entities</v>
          </cell>
          <cell r="D478" t="str">
            <v>Trading Entity</v>
          </cell>
          <cell r="E478" t="str">
            <v>Ntnl</v>
          </cell>
          <cell r="F478" t="str">
            <v>NatA</v>
          </cell>
          <cell r="G478" t="str">
            <v/>
          </cell>
          <cell r="H478" t="str">
            <v>Financial Audit</v>
          </cell>
          <cell r="I478" t="str">
            <v>Audit not finalised at legislated date</v>
          </cell>
          <cell r="J478">
            <v>20567780000</v>
          </cell>
          <cell r="K478">
            <v>2924227000</v>
          </cell>
          <cell r="L478">
            <v>17643553000</v>
          </cell>
        </row>
        <row r="479">
          <cell r="A479">
            <v>1526</v>
          </cell>
          <cell r="B479" t="str">
            <v>Property Practitioners Fidelity Fund</v>
          </cell>
          <cell r="C479" t="str">
            <v>Public entities</v>
          </cell>
          <cell r="D479" t="str">
            <v>Schedule 3A/Subsidiary</v>
          </cell>
          <cell r="E479" t="str">
            <v>Ntnl</v>
          </cell>
          <cell r="F479" t="str">
            <v>NatA</v>
          </cell>
          <cell r="G479" t="str">
            <v/>
          </cell>
          <cell r="H479" t="str">
            <v>Financial Audit</v>
          </cell>
          <cell r="I479" t="str">
            <v>Financially unqualified with findings</v>
          </cell>
          <cell r="J479">
            <v>100688277</v>
          </cell>
          <cell r="K479">
            <v>0</v>
          </cell>
          <cell r="L479">
            <v>100688277</v>
          </cell>
        </row>
        <row r="480">
          <cell r="A480">
            <v>1559</v>
          </cell>
          <cell r="B480" t="str">
            <v>Property Practitioners Regulatory Authority</v>
          </cell>
          <cell r="C480" t="str">
            <v>Public entities</v>
          </cell>
          <cell r="D480" t="str">
            <v>Schedule 3A/Subsidiary</v>
          </cell>
          <cell r="E480" t="str">
            <v>Ntnl</v>
          </cell>
          <cell r="F480" t="str">
            <v>NatA</v>
          </cell>
          <cell r="G480" t="str">
            <v/>
          </cell>
          <cell r="H480" t="str">
            <v>Financial Audit</v>
          </cell>
          <cell r="I480" t="str">
            <v>Qualified</v>
          </cell>
          <cell r="J480">
            <v>229612135</v>
          </cell>
          <cell r="K480">
            <v>11350000</v>
          </cell>
          <cell r="L480">
            <v>218262135</v>
          </cell>
        </row>
        <row r="481">
          <cell r="A481">
            <v>1565</v>
          </cell>
          <cell r="B481" t="str">
            <v>Property Sector Transformation Fund</v>
          </cell>
          <cell r="C481" t="str">
            <v>Public entities</v>
          </cell>
          <cell r="D481" t="str">
            <v>Schedule 3A/Subsidiary</v>
          </cell>
          <cell r="E481" t="str">
            <v>Ntnl</v>
          </cell>
          <cell r="F481" t="str">
            <v>NatA</v>
          </cell>
          <cell r="G481" t="str">
            <v/>
          </cell>
          <cell r="H481" t="str">
            <v>Financial Audit</v>
          </cell>
          <cell r="I481" t="str">
            <v>Financially unqualified with findings</v>
          </cell>
          <cell r="J481">
            <v>0</v>
          </cell>
          <cell r="K481">
            <v>0</v>
          </cell>
          <cell r="L481">
            <v>0</v>
          </cell>
        </row>
        <row r="482">
          <cell r="A482">
            <v>349</v>
          </cell>
          <cell r="B482" t="str">
            <v>Provincial Legislature</v>
          </cell>
          <cell r="C482" t="str">
            <v>Departments</v>
          </cell>
          <cell r="D482" t="str">
            <v>Parliament and Provincial legislature</v>
          </cell>
          <cell r="E482" t="str">
            <v>EC</v>
          </cell>
          <cell r="F482" t="str">
            <v>EC</v>
          </cell>
          <cell r="G482" t="str">
            <v/>
          </cell>
          <cell r="H482" t="str">
            <v>Financial Audit</v>
          </cell>
          <cell r="I482" t="str">
            <v>Financially unqualified with findings</v>
          </cell>
          <cell r="J482">
            <v>679197000</v>
          </cell>
          <cell r="K482">
            <v>26785000</v>
          </cell>
          <cell r="L482">
            <v>652412000</v>
          </cell>
        </row>
        <row r="483">
          <cell r="A483">
            <v>352</v>
          </cell>
          <cell r="B483" t="str">
            <v>Provincial Legislature</v>
          </cell>
          <cell r="C483" t="str">
            <v>Departments</v>
          </cell>
          <cell r="D483" t="str">
            <v>Parliament and Provincial legislature</v>
          </cell>
          <cell r="E483" t="str">
            <v>KZN</v>
          </cell>
          <cell r="F483" t="str">
            <v>KZN</v>
          </cell>
          <cell r="G483" t="str">
            <v/>
          </cell>
          <cell r="H483" t="str">
            <v>Financial Audit</v>
          </cell>
          <cell r="I483" t="str">
            <v>Financially unqualified with no findings on predetermined objectives or compliance with laws and regulations</v>
          </cell>
          <cell r="J483">
            <v>807715000</v>
          </cell>
          <cell r="K483">
            <v>14610000</v>
          </cell>
          <cell r="L483">
            <v>793105000</v>
          </cell>
        </row>
        <row r="484">
          <cell r="A484">
            <v>353</v>
          </cell>
          <cell r="B484" t="str">
            <v>Provincial Legislature</v>
          </cell>
          <cell r="C484" t="str">
            <v>Departments</v>
          </cell>
          <cell r="D484" t="str">
            <v>Parliament and Provincial legislature</v>
          </cell>
          <cell r="E484" t="str">
            <v>LP</v>
          </cell>
          <cell r="F484" t="str">
            <v>LP</v>
          </cell>
          <cell r="G484" t="str">
            <v/>
          </cell>
          <cell r="H484" t="str">
            <v>Financial Audit</v>
          </cell>
          <cell r="I484" t="str">
            <v>Financially unqualified with no findings on predetermined objectives or compliance with laws and regulations</v>
          </cell>
          <cell r="J484">
            <v>536212000</v>
          </cell>
          <cell r="K484">
            <v>22682000</v>
          </cell>
          <cell r="L484">
            <v>513530000</v>
          </cell>
        </row>
        <row r="485">
          <cell r="A485">
            <v>354</v>
          </cell>
          <cell r="B485" t="str">
            <v>Provincial Legislature</v>
          </cell>
          <cell r="C485" t="str">
            <v>Departments</v>
          </cell>
          <cell r="D485" t="str">
            <v>Parliament and Provincial legislature</v>
          </cell>
          <cell r="E485" t="str">
            <v>MP</v>
          </cell>
          <cell r="F485" t="str">
            <v>MP</v>
          </cell>
          <cell r="G485" t="str">
            <v/>
          </cell>
          <cell r="H485" t="str">
            <v>Financial Audit</v>
          </cell>
          <cell r="I485" t="str">
            <v>Financially unqualified with no findings on predetermined objectives or compliance with laws and regulations</v>
          </cell>
          <cell r="J485">
            <v>445216000</v>
          </cell>
          <cell r="K485">
            <v>1959000</v>
          </cell>
          <cell r="L485">
            <v>443257000</v>
          </cell>
        </row>
        <row r="486">
          <cell r="A486">
            <v>355</v>
          </cell>
          <cell r="B486" t="str">
            <v>Provincial Legislature</v>
          </cell>
          <cell r="C486" t="str">
            <v>Departments</v>
          </cell>
          <cell r="D486" t="str">
            <v>Parliament and Provincial legislature</v>
          </cell>
          <cell r="E486" t="str">
            <v>NC</v>
          </cell>
          <cell r="F486" t="str">
            <v>NC</v>
          </cell>
          <cell r="G486" t="str">
            <v/>
          </cell>
          <cell r="H486" t="str">
            <v>Financial Audit</v>
          </cell>
          <cell r="I486" t="str">
            <v>Financially unqualified with no findings on predetermined objectives or compliance with laws and regulations</v>
          </cell>
          <cell r="J486">
            <v>276878000</v>
          </cell>
          <cell r="K486">
            <v>9298000</v>
          </cell>
          <cell r="L486">
            <v>267580000</v>
          </cell>
        </row>
        <row r="487">
          <cell r="A487">
            <v>356</v>
          </cell>
          <cell r="B487" t="str">
            <v>Provincial Legislature</v>
          </cell>
          <cell r="C487" t="str">
            <v>Departments</v>
          </cell>
          <cell r="D487" t="str">
            <v>Parliament and Provincial legislature</v>
          </cell>
          <cell r="E487" t="str">
            <v>NW</v>
          </cell>
          <cell r="F487" t="str">
            <v>NW</v>
          </cell>
          <cell r="G487" t="str">
            <v/>
          </cell>
          <cell r="H487" t="str">
            <v>Financial Audit</v>
          </cell>
          <cell r="I487" t="str">
            <v>Financially unqualified with no findings on predetermined objectives or compliance with laws and regulations</v>
          </cell>
          <cell r="J487">
            <v>541491000</v>
          </cell>
          <cell r="K487">
            <v>42086000</v>
          </cell>
          <cell r="L487">
            <v>499405000</v>
          </cell>
        </row>
        <row r="488">
          <cell r="A488">
            <v>360</v>
          </cell>
          <cell r="B488" t="str">
            <v>Revenue Fund</v>
          </cell>
          <cell r="C488" t="str">
            <v>Departments</v>
          </cell>
          <cell r="D488" t="str">
            <v>Revenue Fund</v>
          </cell>
          <cell r="E488" t="str">
            <v>EC</v>
          </cell>
          <cell r="F488" t="str">
            <v>EC</v>
          </cell>
          <cell r="G488" t="str">
            <v/>
          </cell>
          <cell r="H488" t="str">
            <v>Financial Audit</v>
          </cell>
          <cell r="I488" t="str">
            <v>Audit not finalised at legislated date</v>
          </cell>
          <cell r="J488" t="str">
            <v/>
          </cell>
          <cell r="K488" t="str">
            <v/>
          </cell>
          <cell r="L488" t="str">
            <v/>
          </cell>
        </row>
        <row r="489">
          <cell r="A489">
            <v>361</v>
          </cell>
          <cell r="B489" t="str">
            <v>Revenue Fund</v>
          </cell>
          <cell r="C489" t="str">
            <v>Departments</v>
          </cell>
          <cell r="D489" t="str">
            <v>Revenue Fund</v>
          </cell>
          <cell r="E489" t="str">
            <v>FS</v>
          </cell>
          <cell r="F489" t="str">
            <v>FS</v>
          </cell>
          <cell r="G489" t="str">
            <v/>
          </cell>
          <cell r="H489" t="str">
            <v>Financial Audit</v>
          </cell>
          <cell r="I489" t="str">
            <v>Audit not finalised at legislated date</v>
          </cell>
          <cell r="J489" t="str">
            <v/>
          </cell>
          <cell r="K489" t="str">
            <v/>
          </cell>
          <cell r="L489" t="str">
            <v/>
          </cell>
        </row>
        <row r="490">
          <cell r="A490">
            <v>363</v>
          </cell>
          <cell r="B490" t="str">
            <v>Revenue Fund</v>
          </cell>
          <cell r="C490" t="str">
            <v>Departments</v>
          </cell>
          <cell r="D490" t="str">
            <v>Revenue Fund</v>
          </cell>
          <cell r="E490" t="str">
            <v>KZN</v>
          </cell>
          <cell r="F490" t="str">
            <v>KZN</v>
          </cell>
          <cell r="G490" t="str">
            <v>uMgungundlovu</v>
          </cell>
          <cell r="H490" t="str">
            <v>Financial Audit</v>
          </cell>
          <cell r="I490" t="str">
            <v>Audit not finalised at legislated date</v>
          </cell>
          <cell r="J490" t="str">
            <v/>
          </cell>
          <cell r="K490" t="str">
            <v/>
          </cell>
          <cell r="L490" t="str">
            <v/>
          </cell>
        </row>
        <row r="491">
          <cell r="A491">
            <v>367</v>
          </cell>
          <cell r="B491" t="str">
            <v>Revenue Fund</v>
          </cell>
          <cell r="C491" t="str">
            <v>Departments</v>
          </cell>
          <cell r="D491" t="str">
            <v>Revenue Fund</v>
          </cell>
          <cell r="E491" t="str">
            <v>LP</v>
          </cell>
          <cell r="F491" t="str">
            <v>LP</v>
          </cell>
          <cell r="G491" t="str">
            <v/>
          </cell>
          <cell r="H491" t="str">
            <v>Financial Audit</v>
          </cell>
          <cell r="I491" t="str">
            <v>Audit not finalised at legislated date</v>
          </cell>
          <cell r="J491" t="str">
            <v/>
          </cell>
          <cell r="K491" t="str">
            <v/>
          </cell>
          <cell r="L491" t="str">
            <v/>
          </cell>
        </row>
        <row r="492">
          <cell r="A492">
            <v>368</v>
          </cell>
          <cell r="B492" t="str">
            <v>Revenue Fund</v>
          </cell>
          <cell r="C492" t="str">
            <v>Departments</v>
          </cell>
          <cell r="D492" t="str">
            <v>Revenue Fund</v>
          </cell>
          <cell r="E492" t="str">
            <v>MP</v>
          </cell>
          <cell r="F492" t="str">
            <v>MP</v>
          </cell>
          <cell r="G492" t="str">
            <v/>
          </cell>
          <cell r="H492" t="str">
            <v>Financial Audit</v>
          </cell>
          <cell r="I492" t="str">
            <v>Audit not finalised at legislated date</v>
          </cell>
          <cell r="J492" t="str">
            <v/>
          </cell>
          <cell r="K492" t="str">
            <v/>
          </cell>
          <cell r="L492" t="str">
            <v/>
          </cell>
        </row>
        <row r="493">
          <cell r="A493">
            <v>369</v>
          </cell>
          <cell r="B493" t="str">
            <v>Revenue Fund</v>
          </cell>
          <cell r="C493" t="str">
            <v>Departments</v>
          </cell>
          <cell r="D493" t="str">
            <v>Revenue Fund</v>
          </cell>
          <cell r="E493" t="str">
            <v>NC</v>
          </cell>
          <cell r="F493" t="str">
            <v>NC</v>
          </cell>
          <cell r="G493" t="str">
            <v/>
          </cell>
          <cell r="H493" t="str">
            <v>Financial Audit</v>
          </cell>
          <cell r="I493" t="str">
            <v>Audit not finalised at legislated date</v>
          </cell>
          <cell r="J493" t="str">
            <v/>
          </cell>
          <cell r="K493" t="str">
            <v/>
          </cell>
          <cell r="L493" t="str">
            <v/>
          </cell>
        </row>
        <row r="494">
          <cell r="A494">
            <v>370</v>
          </cell>
          <cell r="B494" t="str">
            <v>Revenue Fund</v>
          </cell>
          <cell r="C494" t="str">
            <v>Departments</v>
          </cell>
          <cell r="D494" t="str">
            <v>Revenue Fund</v>
          </cell>
          <cell r="E494" t="str">
            <v>NW</v>
          </cell>
          <cell r="F494" t="str">
            <v>NW</v>
          </cell>
          <cell r="G494" t="str">
            <v/>
          </cell>
          <cell r="H494" t="str">
            <v>Financial Audit</v>
          </cell>
          <cell r="I494" t="str">
            <v>Audit not finalised at legislated date</v>
          </cell>
          <cell r="J494" t="str">
            <v/>
          </cell>
          <cell r="K494" t="str">
            <v/>
          </cell>
          <cell r="L494" t="str">
            <v/>
          </cell>
        </row>
        <row r="495">
          <cell r="A495">
            <v>371</v>
          </cell>
          <cell r="B495" t="str">
            <v>Revenue Fund</v>
          </cell>
          <cell r="C495" t="str">
            <v>Departments</v>
          </cell>
          <cell r="D495" t="str">
            <v>Revenue Fund</v>
          </cell>
          <cell r="E495" t="str">
            <v>WC</v>
          </cell>
          <cell r="F495" t="str">
            <v>WC</v>
          </cell>
          <cell r="G495" t="str">
            <v/>
          </cell>
          <cell r="H495" t="str">
            <v>Financial Audit</v>
          </cell>
          <cell r="I495" t="str">
            <v>Audit not finalised at legislated date</v>
          </cell>
          <cell r="J495" t="str">
            <v/>
          </cell>
          <cell r="K495" t="str">
            <v/>
          </cell>
          <cell r="L495" t="str">
            <v/>
          </cell>
        </row>
        <row r="496">
          <cell r="A496">
            <v>372</v>
          </cell>
          <cell r="B496" t="str">
            <v>Provincial Treasury</v>
          </cell>
          <cell r="C496" t="str">
            <v>Departments</v>
          </cell>
          <cell r="D496" t="str">
            <v>Provincial Department</v>
          </cell>
          <cell r="E496" t="str">
            <v>EC</v>
          </cell>
          <cell r="F496" t="str">
            <v>EC</v>
          </cell>
          <cell r="G496" t="str">
            <v/>
          </cell>
          <cell r="H496" t="str">
            <v>Financial Audit</v>
          </cell>
          <cell r="I496" t="str">
            <v>Financially unqualified with no findings on predetermined objectives or compliance with laws and regulations</v>
          </cell>
          <cell r="J496">
            <v>429446000</v>
          </cell>
          <cell r="K496">
            <v>17489000</v>
          </cell>
          <cell r="L496">
            <v>411957000</v>
          </cell>
        </row>
        <row r="497">
          <cell r="A497">
            <v>373</v>
          </cell>
          <cell r="B497" t="str">
            <v>Provincial Treasury</v>
          </cell>
          <cell r="C497" t="str">
            <v>Departments</v>
          </cell>
          <cell r="D497" t="str">
            <v>Provincial Department</v>
          </cell>
          <cell r="E497" t="str">
            <v>FS</v>
          </cell>
          <cell r="F497" t="str">
            <v>FS</v>
          </cell>
          <cell r="G497" t="str">
            <v/>
          </cell>
          <cell r="H497" t="str">
            <v>Financial Audit</v>
          </cell>
          <cell r="I497" t="str">
            <v>Financially unqualified with no findings on predetermined objectives or compliance with laws and regulations</v>
          </cell>
          <cell r="J497">
            <v>347542000</v>
          </cell>
          <cell r="K497">
            <v>4098000</v>
          </cell>
          <cell r="L497">
            <v>343444000</v>
          </cell>
        </row>
        <row r="498">
          <cell r="A498">
            <v>376</v>
          </cell>
          <cell r="B498" t="str">
            <v>Provincial Treasury</v>
          </cell>
          <cell r="C498" t="str">
            <v>Departments</v>
          </cell>
          <cell r="D498" t="str">
            <v>Provincial Department</v>
          </cell>
          <cell r="E498" t="str">
            <v>LP</v>
          </cell>
          <cell r="F498" t="str">
            <v>LP</v>
          </cell>
          <cell r="G498" t="str">
            <v/>
          </cell>
          <cell r="H498" t="str">
            <v>Financial Audit</v>
          </cell>
          <cell r="I498" t="str">
            <v>Financially unqualified with no findings on predetermined objectives or compliance with laws and regulations</v>
          </cell>
          <cell r="J498">
            <v>410858000</v>
          </cell>
          <cell r="K498">
            <v>17269000</v>
          </cell>
          <cell r="L498">
            <v>393589000</v>
          </cell>
        </row>
        <row r="499">
          <cell r="A499">
            <v>134</v>
          </cell>
          <cell r="B499" t="str">
            <v>Provincial Treasury</v>
          </cell>
          <cell r="C499" t="str">
            <v>Departments</v>
          </cell>
          <cell r="D499" t="str">
            <v>Provincial Department</v>
          </cell>
          <cell r="E499" t="str">
            <v>MP</v>
          </cell>
          <cell r="F499" t="str">
            <v>MP</v>
          </cell>
          <cell r="G499" t="str">
            <v/>
          </cell>
          <cell r="H499" t="str">
            <v>Financial Audit</v>
          </cell>
          <cell r="I499" t="str">
            <v>Financially unqualified with no findings on predetermined objectives or compliance with laws and regulations</v>
          </cell>
          <cell r="J499">
            <v>550710000</v>
          </cell>
          <cell r="K499">
            <v>25330000</v>
          </cell>
          <cell r="L499">
            <v>525380000</v>
          </cell>
        </row>
        <row r="500">
          <cell r="A500">
            <v>377</v>
          </cell>
          <cell r="B500" t="str">
            <v>Provincial Treasury</v>
          </cell>
          <cell r="C500" t="str">
            <v>Departments</v>
          </cell>
          <cell r="D500" t="str">
            <v>Provincial Department</v>
          </cell>
          <cell r="E500" t="str">
            <v>NC</v>
          </cell>
          <cell r="F500" t="str">
            <v>NC</v>
          </cell>
          <cell r="G500" t="str">
            <v/>
          </cell>
          <cell r="H500" t="str">
            <v>Financial Audit</v>
          </cell>
          <cell r="I500" t="str">
            <v>Financially unqualified with no findings on predetermined objectives or compliance with laws and regulations</v>
          </cell>
          <cell r="J500">
            <v>361020000</v>
          </cell>
          <cell r="K500">
            <v>13354000</v>
          </cell>
          <cell r="L500">
            <v>347666000</v>
          </cell>
        </row>
        <row r="501">
          <cell r="A501">
            <v>135</v>
          </cell>
          <cell r="B501" t="str">
            <v>Provincial Treasury</v>
          </cell>
          <cell r="C501" t="str">
            <v>Departments</v>
          </cell>
          <cell r="D501" t="str">
            <v>Provincial Department</v>
          </cell>
          <cell r="E501" t="str">
            <v>NW</v>
          </cell>
          <cell r="F501" t="str">
            <v>NW</v>
          </cell>
          <cell r="G501" t="str">
            <v/>
          </cell>
          <cell r="H501" t="str">
            <v>Financial Audit</v>
          </cell>
          <cell r="I501" t="str">
            <v>Financially unqualified with no findings on predetermined objectives or compliance with laws and regulations</v>
          </cell>
          <cell r="J501">
            <v>554908000</v>
          </cell>
          <cell r="K501">
            <v>16482000</v>
          </cell>
          <cell r="L501">
            <v>538426000</v>
          </cell>
        </row>
        <row r="502">
          <cell r="A502">
            <v>378</v>
          </cell>
          <cell r="B502" t="str">
            <v>Provincial Treasury</v>
          </cell>
          <cell r="C502" t="str">
            <v>Departments</v>
          </cell>
          <cell r="D502" t="str">
            <v>Provincial Department</v>
          </cell>
          <cell r="E502" t="str">
            <v>WC</v>
          </cell>
          <cell r="F502" t="str">
            <v>WC</v>
          </cell>
          <cell r="G502" t="str">
            <v/>
          </cell>
          <cell r="H502" t="str">
            <v>Financial Audit</v>
          </cell>
          <cell r="I502" t="str">
            <v>Financially unqualified with no findings on predetermined objectives or compliance with laws and regulations</v>
          </cell>
          <cell r="J502">
            <v>316436000</v>
          </cell>
          <cell r="K502">
            <v>2137000</v>
          </cell>
          <cell r="L502">
            <v>314299000</v>
          </cell>
        </row>
        <row r="503">
          <cell r="A503">
            <v>379</v>
          </cell>
          <cell r="B503" t="str">
            <v>Consolidation of Prov Depts</v>
          </cell>
          <cell r="C503" t="str">
            <v/>
          </cell>
          <cell r="D503" t="str">
            <v>National and Provincial Consolidation</v>
          </cell>
          <cell r="E503" t="str">
            <v>EC</v>
          </cell>
          <cell r="F503" t="str">
            <v>EC</v>
          </cell>
          <cell r="G503" t="str">
            <v/>
          </cell>
          <cell r="H503" t="str">
            <v>Financial Audit</v>
          </cell>
          <cell r="I503" t="str">
            <v>Audit not finalised at legislated date</v>
          </cell>
          <cell r="J503" t="str">
            <v/>
          </cell>
          <cell r="K503" t="str">
            <v/>
          </cell>
          <cell r="L503" t="str">
            <v/>
          </cell>
        </row>
        <row r="504">
          <cell r="A504">
            <v>380</v>
          </cell>
          <cell r="B504" t="str">
            <v>Consolidation of Prov Depts</v>
          </cell>
          <cell r="C504" t="str">
            <v/>
          </cell>
          <cell r="D504" t="str">
            <v>National and Provincial Consolidation</v>
          </cell>
          <cell r="E504" t="str">
            <v>FS</v>
          </cell>
          <cell r="F504" t="str">
            <v>FS</v>
          </cell>
          <cell r="G504" t="str">
            <v/>
          </cell>
          <cell r="H504" t="str">
            <v>Financial Audit</v>
          </cell>
          <cell r="I504" t="str">
            <v>Audit not finalised at legislated date</v>
          </cell>
          <cell r="J504" t="str">
            <v/>
          </cell>
          <cell r="K504" t="str">
            <v/>
          </cell>
          <cell r="L504" t="str">
            <v/>
          </cell>
        </row>
        <row r="505">
          <cell r="A505">
            <v>382</v>
          </cell>
          <cell r="B505" t="str">
            <v>Consolidation of Prov Depts</v>
          </cell>
          <cell r="C505" t="str">
            <v/>
          </cell>
          <cell r="D505" t="str">
            <v>National and Provincial Consolidation</v>
          </cell>
          <cell r="E505" t="str">
            <v>KZN</v>
          </cell>
          <cell r="F505" t="str">
            <v>KZN</v>
          </cell>
          <cell r="G505" t="str">
            <v>uMgungundlovu</v>
          </cell>
          <cell r="H505" t="str">
            <v>Financial Audit</v>
          </cell>
          <cell r="I505" t="str">
            <v>Audit not finalised at legislated date</v>
          </cell>
          <cell r="J505" t="str">
            <v/>
          </cell>
          <cell r="K505" t="str">
            <v/>
          </cell>
          <cell r="L505" t="str">
            <v/>
          </cell>
        </row>
        <row r="506">
          <cell r="A506">
            <v>386</v>
          </cell>
          <cell r="B506" t="str">
            <v>Consolidation of Prov Depts</v>
          </cell>
          <cell r="C506" t="str">
            <v/>
          </cell>
          <cell r="D506" t="str">
            <v>National and Provincial Consolidation</v>
          </cell>
          <cell r="E506" t="str">
            <v>LP</v>
          </cell>
          <cell r="F506" t="str">
            <v>LP</v>
          </cell>
          <cell r="G506" t="str">
            <v/>
          </cell>
          <cell r="H506" t="str">
            <v>Financial Audit</v>
          </cell>
          <cell r="I506" t="str">
            <v>Audit not finalised at legislated date</v>
          </cell>
          <cell r="J506" t="str">
            <v/>
          </cell>
          <cell r="K506" t="str">
            <v/>
          </cell>
          <cell r="L506" t="str">
            <v/>
          </cell>
        </row>
        <row r="507">
          <cell r="A507">
            <v>387</v>
          </cell>
          <cell r="B507" t="str">
            <v>Consolidation of Prov Depts</v>
          </cell>
          <cell r="C507" t="str">
            <v/>
          </cell>
          <cell r="D507" t="str">
            <v>National and Provincial Consolidation</v>
          </cell>
          <cell r="E507" t="str">
            <v>MP</v>
          </cell>
          <cell r="F507" t="str">
            <v>MP</v>
          </cell>
          <cell r="G507" t="str">
            <v/>
          </cell>
          <cell r="H507" t="str">
            <v>Financial Audit</v>
          </cell>
          <cell r="I507" t="str">
            <v>Audit not finalised at legislated date</v>
          </cell>
          <cell r="J507" t="str">
            <v/>
          </cell>
          <cell r="K507" t="str">
            <v/>
          </cell>
          <cell r="L507" t="str">
            <v/>
          </cell>
        </row>
        <row r="508">
          <cell r="A508">
            <v>388</v>
          </cell>
          <cell r="B508" t="str">
            <v>Consolidation of Prov Depts</v>
          </cell>
          <cell r="C508" t="str">
            <v/>
          </cell>
          <cell r="D508" t="str">
            <v>National and Provincial Consolidation</v>
          </cell>
          <cell r="E508" t="str">
            <v>NC</v>
          </cell>
          <cell r="F508" t="str">
            <v>NC</v>
          </cell>
          <cell r="G508" t="str">
            <v/>
          </cell>
          <cell r="H508" t="str">
            <v>Financial Audit</v>
          </cell>
          <cell r="I508" t="str">
            <v>Audit not finalised at legislated date</v>
          </cell>
          <cell r="J508" t="str">
            <v/>
          </cell>
          <cell r="K508" t="str">
            <v/>
          </cell>
          <cell r="L508" t="str">
            <v/>
          </cell>
        </row>
        <row r="509">
          <cell r="A509">
            <v>389</v>
          </cell>
          <cell r="B509" t="str">
            <v>Consolidation of Prov Depts</v>
          </cell>
          <cell r="C509" t="str">
            <v/>
          </cell>
          <cell r="D509" t="str">
            <v>National and Provincial Consolidation</v>
          </cell>
          <cell r="E509" t="str">
            <v>NW</v>
          </cell>
          <cell r="F509" t="str">
            <v>NW</v>
          </cell>
          <cell r="G509" t="str">
            <v/>
          </cell>
          <cell r="H509" t="str">
            <v>Financial Audit</v>
          </cell>
          <cell r="I509" t="str">
            <v>Audit not finalised at legislated date</v>
          </cell>
          <cell r="J509" t="str">
            <v/>
          </cell>
          <cell r="K509" t="str">
            <v/>
          </cell>
          <cell r="L509" t="str">
            <v/>
          </cell>
        </row>
        <row r="510">
          <cell r="A510">
            <v>390</v>
          </cell>
          <cell r="B510" t="str">
            <v>Consolidation of Prov Depts</v>
          </cell>
          <cell r="C510" t="str">
            <v/>
          </cell>
          <cell r="D510" t="str">
            <v>National and Provincial Consolidation</v>
          </cell>
          <cell r="E510" t="str">
            <v>WC</v>
          </cell>
          <cell r="F510" t="str">
            <v>WC</v>
          </cell>
          <cell r="G510" t="str">
            <v/>
          </cell>
          <cell r="H510" t="str">
            <v>Financial Audit</v>
          </cell>
          <cell r="I510" t="str">
            <v>Audit not finalised at legislated date</v>
          </cell>
          <cell r="J510" t="str">
            <v/>
          </cell>
          <cell r="K510" t="str">
            <v/>
          </cell>
          <cell r="L510" t="str">
            <v/>
          </cell>
        </row>
        <row r="511">
          <cell r="A511">
            <v>391</v>
          </cell>
          <cell r="B511" t="str">
            <v>Consolidation of Prov PE</v>
          </cell>
          <cell r="C511" t="str">
            <v/>
          </cell>
          <cell r="D511" t="str">
            <v>National and Provincial Consolidation</v>
          </cell>
          <cell r="E511" t="str">
            <v>EC</v>
          </cell>
          <cell r="F511" t="str">
            <v>EC</v>
          </cell>
          <cell r="G511" t="str">
            <v/>
          </cell>
          <cell r="H511" t="str">
            <v>Financial Audit</v>
          </cell>
          <cell r="I511" t="str">
            <v>Audit not finalised at legislated date</v>
          </cell>
          <cell r="J511" t="str">
            <v/>
          </cell>
          <cell r="K511" t="str">
            <v/>
          </cell>
          <cell r="L511" t="str">
            <v/>
          </cell>
        </row>
        <row r="512">
          <cell r="A512">
            <v>392</v>
          </cell>
          <cell r="B512" t="str">
            <v>Consolidation of Prov PE</v>
          </cell>
          <cell r="C512" t="str">
            <v/>
          </cell>
          <cell r="D512" t="str">
            <v>National and Provincial Consolidation</v>
          </cell>
          <cell r="E512" t="str">
            <v>FS</v>
          </cell>
          <cell r="F512" t="str">
            <v>FS</v>
          </cell>
          <cell r="G512" t="str">
            <v/>
          </cell>
          <cell r="H512" t="str">
            <v>Financial Audit</v>
          </cell>
          <cell r="I512" t="str">
            <v>Audit not finalised at legislated date</v>
          </cell>
          <cell r="J512" t="str">
            <v/>
          </cell>
          <cell r="K512" t="str">
            <v/>
          </cell>
          <cell r="L512" t="str">
            <v/>
          </cell>
        </row>
        <row r="513">
          <cell r="A513">
            <v>394</v>
          </cell>
          <cell r="B513" t="str">
            <v>Consolidation of Prov PE</v>
          </cell>
          <cell r="C513" t="str">
            <v/>
          </cell>
          <cell r="D513" t="str">
            <v>National and Provincial Consolidation</v>
          </cell>
          <cell r="E513" t="str">
            <v>KZN</v>
          </cell>
          <cell r="F513" t="str">
            <v>KZN</v>
          </cell>
          <cell r="G513" t="str">
            <v>uMgungundlovu</v>
          </cell>
          <cell r="H513" t="str">
            <v>Financial Audit</v>
          </cell>
          <cell r="I513" t="str">
            <v>Audit not finalised at legislated date</v>
          </cell>
          <cell r="J513" t="str">
            <v/>
          </cell>
          <cell r="K513" t="str">
            <v/>
          </cell>
          <cell r="L513" t="str">
            <v/>
          </cell>
        </row>
        <row r="514">
          <cell r="A514">
            <v>398</v>
          </cell>
          <cell r="B514" t="str">
            <v>Consolidation of Prov PE</v>
          </cell>
          <cell r="C514" t="str">
            <v/>
          </cell>
          <cell r="D514" t="str">
            <v>National and Provincial Consolidation</v>
          </cell>
          <cell r="E514" t="str">
            <v>LP</v>
          </cell>
          <cell r="F514" t="str">
            <v>LP</v>
          </cell>
          <cell r="G514" t="str">
            <v/>
          </cell>
          <cell r="H514" t="str">
            <v>Financial Audit</v>
          </cell>
          <cell r="I514" t="str">
            <v>Audit not finalised at legislated date</v>
          </cell>
          <cell r="J514" t="str">
            <v/>
          </cell>
          <cell r="K514" t="str">
            <v/>
          </cell>
          <cell r="L514" t="str">
            <v/>
          </cell>
        </row>
        <row r="515">
          <cell r="A515">
            <v>399</v>
          </cell>
          <cell r="B515" t="str">
            <v>Consolidation of Prov PE</v>
          </cell>
          <cell r="C515" t="str">
            <v/>
          </cell>
          <cell r="D515" t="str">
            <v>National and Provincial Consolidation</v>
          </cell>
          <cell r="E515" t="str">
            <v>MP</v>
          </cell>
          <cell r="F515" t="str">
            <v>MP</v>
          </cell>
          <cell r="G515" t="str">
            <v/>
          </cell>
          <cell r="H515" t="str">
            <v>Financial Audit</v>
          </cell>
          <cell r="I515" t="str">
            <v>Audit not finalised at legislated date</v>
          </cell>
          <cell r="J515" t="str">
            <v/>
          </cell>
          <cell r="K515" t="str">
            <v/>
          </cell>
          <cell r="L515" t="str">
            <v/>
          </cell>
        </row>
        <row r="516">
          <cell r="A516">
            <v>400</v>
          </cell>
          <cell r="B516" t="str">
            <v>Consolidation of Prov PE</v>
          </cell>
          <cell r="C516" t="str">
            <v/>
          </cell>
          <cell r="D516" t="str">
            <v>National and Provincial Consolidation</v>
          </cell>
          <cell r="E516" t="str">
            <v>NC</v>
          </cell>
          <cell r="F516" t="str">
            <v>NC</v>
          </cell>
          <cell r="G516" t="str">
            <v/>
          </cell>
          <cell r="H516" t="str">
            <v>Financial Audit</v>
          </cell>
          <cell r="I516" t="str">
            <v>Audit not finalised at legislated date</v>
          </cell>
          <cell r="J516" t="str">
            <v/>
          </cell>
          <cell r="K516" t="str">
            <v/>
          </cell>
          <cell r="L516" t="str">
            <v/>
          </cell>
        </row>
        <row r="517">
          <cell r="A517">
            <v>401</v>
          </cell>
          <cell r="B517" t="str">
            <v>Consolidation of Prov PE</v>
          </cell>
          <cell r="C517" t="str">
            <v/>
          </cell>
          <cell r="D517" t="str">
            <v>National and Provincial Consolidation</v>
          </cell>
          <cell r="E517" t="str">
            <v>NW</v>
          </cell>
          <cell r="F517" t="str">
            <v>NW</v>
          </cell>
          <cell r="G517" t="str">
            <v/>
          </cell>
          <cell r="H517" t="str">
            <v>Financial Audit</v>
          </cell>
          <cell r="I517" t="str">
            <v>Audit not finalised at legislated date</v>
          </cell>
          <cell r="J517" t="str">
            <v/>
          </cell>
          <cell r="K517" t="str">
            <v/>
          </cell>
          <cell r="L517" t="str">
            <v/>
          </cell>
        </row>
        <row r="518">
          <cell r="A518">
            <v>402</v>
          </cell>
          <cell r="B518" t="str">
            <v>Consolidation of Prov PE</v>
          </cell>
          <cell r="C518" t="str">
            <v/>
          </cell>
          <cell r="D518" t="str">
            <v>National and Provincial Consolidation</v>
          </cell>
          <cell r="E518" t="str">
            <v>WC</v>
          </cell>
          <cell r="F518" t="str">
            <v>WC</v>
          </cell>
          <cell r="G518" t="str">
            <v/>
          </cell>
          <cell r="H518" t="str">
            <v>Financial Audit</v>
          </cell>
          <cell r="I518" t="str">
            <v>Audit not finalised at legislated date</v>
          </cell>
          <cell r="J518" t="str">
            <v/>
          </cell>
          <cell r="K518" t="str">
            <v/>
          </cell>
          <cell r="L518" t="str">
            <v/>
          </cell>
        </row>
        <row r="519">
          <cell r="A519">
            <v>404</v>
          </cell>
          <cell r="B519" t="str">
            <v>Public Investment Corporation</v>
          </cell>
          <cell r="C519" t="str">
            <v>Public entities</v>
          </cell>
          <cell r="D519" t="str">
            <v>Schedule 3B/Subsidiary</v>
          </cell>
          <cell r="E519" t="str">
            <v>Ntnl</v>
          </cell>
          <cell r="F519" t="str">
            <v>NatB</v>
          </cell>
          <cell r="G519" t="str">
            <v/>
          </cell>
          <cell r="H519" t="str">
            <v>Financial Audit</v>
          </cell>
          <cell r="I519" t="str">
            <v>Financially unqualified with findings</v>
          </cell>
          <cell r="J519">
            <v>1780879992.9300001</v>
          </cell>
          <cell r="K519">
            <v>698233423</v>
          </cell>
          <cell r="L519">
            <v>1082646569.9300001</v>
          </cell>
        </row>
        <row r="520">
          <cell r="A520">
            <v>407</v>
          </cell>
          <cell r="B520" t="str">
            <v>Public Service Commission</v>
          </cell>
          <cell r="C520" t="str">
            <v>Departments</v>
          </cell>
          <cell r="D520" t="str">
            <v>National Department</v>
          </cell>
          <cell r="E520" t="str">
            <v>Ntnl</v>
          </cell>
          <cell r="F520" t="str">
            <v>NatE</v>
          </cell>
          <cell r="G520" t="str">
            <v/>
          </cell>
          <cell r="H520" t="str">
            <v>Financial Audit</v>
          </cell>
          <cell r="I520" t="str">
            <v>Financially unqualified with no findings on predetermined objectives or compliance with laws and regulations</v>
          </cell>
          <cell r="J520">
            <v>288195000</v>
          </cell>
          <cell r="K520">
            <v>2114000</v>
          </cell>
          <cell r="L520">
            <v>286081000</v>
          </cell>
        </row>
        <row r="521">
          <cell r="A521">
            <v>406</v>
          </cell>
          <cell r="B521" t="str">
            <v>Public Service Sector Education and Training Authority</v>
          </cell>
          <cell r="C521" t="str">
            <v>Public entities</v>
          </cell>
          <cell r="D521" t="str">
            <v>Schedule 3A/Subsidiary</v>
          </cell>
          <cell r="E521" t="str">
            <v>Ntnl</v>
          </cell>
          <cell r="F521" t="str">
            <v>NatF</v>
          </cell>
          <cell r="G521" t="str">
            <v/>
          </cell>
          <cell r="H521" t="str">
            <v>Financial Audit</v>
          </cell>
          <cell r="I521" t="str">
            <v>Financially unqualified with no findings on predetermined objectives or compliance with laws and regulations</v>
          </cell>
          <cell r="J521">
            <v>254324000</v>
          </cell>
          <cell r="K521">
            <v>1330000</v>
          </cell>
          <cell r="L521">
            <v>252994000</v>
          </cell>
        </row>
        <row r="522">
          <cell r="A522">
            <v>409</v>
          </cell>
          <cell r="B522" t="str">
            <v>Public Works</v>
          </cell>
          <cell r="C522" t="str">
            <v>Departments</v>
          </cell>
          <cell r="D522" t="str">
            <v>Provincial Department</v>
          </cell>
          <cell r="E522" t="str">
            <v>EC</v>
          </cell>
          <cell r="F522" t="str">
            <v>EC</v>
          </cell>
          <cell r="G522" t="str">
            <v/>
          </cell>
          <cell r="H522" t="str">
            <v>Financial Audit</v>
          </cell>
          <cell r="I522" t="str">
            <v>Financially unqualified with findings</v>
          </cell>
          <cell r="J522">
            <v>2515853000</v>
          </cell>
          <cell r="K522">
            <v>241934000</v>
          </cell>
          <cell r="L522">
            <v>2273919000</v>
          </cell>
        </row>
        <row r="523">
          <cell r="A523">
            <v>542</v>
          </cell>
          <cell r="B523" t="str">
            <v>Public Works</v>
          </cell>
          <cell r="C523" t="str">
            <v>Departments</v>
          </cell>
          <cell r="D523" t="str">
            <v>Provincial Department</v>
          </cell>
          <cell r="E523" t="str">
            <v>KZN</v>
          </cell>
          <cell r="F523" t="str">
            <v>KZN</v>
          </cell>
          <cell r="G523" t="str">
            <v/>
          </cell>
          <cell r="H523" t="str">
            <v>Financial Audit</v>
          </cell>
          <cell r="I523" t="str">
            <v>Financially unqualified with findings</v>
          </cell>
          <cell r="J523">
            <v>2270047000</v>
          </cell>
          <cell r="K523">
            <v>61778000</v>
          </cell>
          <cell r="L523">
            <v>2208269000</v>
          </cell>
        </row>
        <row r="524">
          <cell r="A524">
            <v>414</v>
          </cell>
          <cell r="B524" t="str">
            <v>Public Works and Infrastructure</v>
          </cell>
          <cell r="C524" t="str">
            <v>Departments</v>
          </cell>
          <cell r="D524" t="str">
            <v>Provincial Department</v>
          </cell>
          <cell r="E524" t="str">
            <v>FS</v>
          </cell>
          <cell r="F524" t="str">
            <v>FS</v>
          </cell>
          <cell r="G524" t="str">
            <v/>
          </cell>
          <cell r="H524" t="str">
            <v>Financial Audit</v>
          </cell>
          <cell r="I524" t="str">
            <v>Financially unqualified with findings</v>
          </cell>
          <cell r="J524">
            <v>2064858000</v>
          </cell>
          <cell r="K524">
            <v>100219000</v>
          </cell>
          <cell r="L524">
            <v>1964639000</v>
          </cell>
        </row>
        <row r="525">
          <cell r="A525">
            <v>412</v>
          </cell>
          <cell r="B525" t="str">
            <v>Public Works and Roads</v>
          </cell>
          <cell r="C525" t="str">
            <v>Departments</v>
          </cell>
          <cell r="D525" t="str">
            <v>Provincial Department</v>
          </cell>
          <cell r="E525" t="str">
            <v>NW</v>
          </cell>
          <cell r="F525" t="str">
            <v>NW</v>
          </cell>
          <cell r="G525" t="str">
            <v/>
          </cell>
          <cell r="H525" t="str">
            <v>Financial Audit</v>
          </cell>
          <cell r="I525" t="str">
            <v>Financially unqualified with findings</v>
          </cell>
          <cell r="J525">
            <v>3875647000</v>
          </cell>
          <cell r="K525">
            <v>911891000</v>
          </cell>
          <cell r="L525">
            <v>2963756000</v>
          </cell>
        </row>
        <row r="526">
          <cell r="A526">
            <v>410</v>
          </cell>
          <cell r="B526" t="str">
            <v>Public Works, Roads and Infrastructure</v>
          </cell>
          <cell r="C526" t="str">
            <v>Departments</v>
          </cell>
          <cell r="D526" t="str">
            <v>Provincial Department</v>
          </cell>
          <cell r="E526" t="str">
            <v>LP</v>
          </cell>
          <cell r="F526" t="str">
            <v>LP</v>
          </cell>
          <cell r="G526" t="str">
            <v/>
          </cell>
          <cell r="H526" t="str">
            <v>Financial Audit</v>
          </cell>
          <cell r="I526" t="str">
            <v>Qualified</v>
          </cell>
          <cell r="J526">
            <v>5097717000</v>
          </cell>
          <cell r="K526">
            <v>372441000</v>
          </cell>
          <cell r="L526">
            <v>4725276000</v>
          </cell>
        </row>
        <row r="527">
          <cell r="A527">
            <v>425</v>
          </cell>
          <cell r="B527" t="str">
            <v>Public Works, Roads and Transport</v>
          </cell>
          <cell r="C527" t="str">
            <v>Departments</v>
          </cell>
          <cell r="D527" t="str">
            <v>Provincial Department</v>
          </cell>
          <cell r="E527" t="str">
            <v>MP</v>
          </cell>
          <cell r="F527" t="str">
            <v>MP</v>
          </cell>
          <cell r="G527" t="str">
            <v/>
          </cell>
          <cell r="H527" t="str">
            <v>Financial Audit</v>
          </cell>
          <cell r="I527" t="str">
            <v>Financially unqualified with findings</v>
          </cell>
          <cell r="J527">
            <v>5566200000</v>
          </cell>
          <cell r="K527">
            <v>1362825000</v>
          </cell>
          <cell r="L527">
            <v>4203375000</v>
          </cell>
        </row>
        <row r="528">
          <cell r="A528">
            <v>1347</v>
          </cell>
          <cell r="B528" t="str">
            <v>Quality Council for Trades and Occupations</v>
          </cell>
          <cell r="C528" t="str">
            <v>Public entities</v>
          </cell>
          <cell r="D528" t="str">
            <v>Schedule 3A/Subsidiary</v>
          </cell>
          <cell r="E528" t="str">
            <v>Ntnl</v>
          </cell>
          <cell r="F528" t="str">
            <v>NatF</v>
          </cell>
          <cell r="G528" t="str">
            <v/>
          </cell>
          <cell r="H528" t="str">
            <v>Financial Audit</v>
          </cell>
          <cell r="I528" t="str">
            <v>Financially unqualified with no findings on predetermined objectives or compliance with laws and regulations</v>
          </cell>
          <cell r="J528">
            <v>154651000</v>
          </cell>
          <cell r="K528">
            <v>1864000</v>
          </cell>
          <cell r="L528">
            <v>152787000</v>
          </cell>
        </row>
        <row r="529">
          <cell r="A529">
            <v>415</v>
          </cell>
          <cell r="B529" t="str">
            <v>Railway Safety Regulator</v>
          </cell>
          <cell r="C529" t="str">
            <v>Public entities</v>
          </cell>
          <cell r="D529" t="str">
            <v>Schedule 3A/Subsidiary</v>
          </cell>
          <cell r="E529" t="str">
            <v>Ntnl</v>
          </cell>
          <cell r="F529" t="str">
            <v>NatA</v>
          </cell>
          <cell r="G529" t="str">
            <v/>
          </cell>
          <cell r="H529" t="str">
            <v>Financial Audit</v>
          </cell>
          <cell r="I529" t="str">
            <v>Audit not finalised at legislated date</v>
          </cell>
          <cell r="J529">
            <v>329463073</v>
          </cell>
          <cell r="K529">
            <v>7707305</v>
          </cell>
          <cell r="L529">
            <v>321755768</v>
          </cell>
        </row>
        <row r="530">
          <cell r="A530">
            <v>1059</v>
          </cell>
          <cell r="B530" t="str">
            <v>Rand Water</v>
          </cell>
          <cell r="C530" t="str">
            <v>Public entities</v>
          </cell>
          <cell r="D530" t="str">
            <v>Schedule 3B/Subsidiary</v>
          </cell>
          <cell r="E530" t="str">
            <v>Ntnl</v>
          </cell>
          <cell r="F530" t="str">
            <v>NatD</v>
          </cell>
          <cell r="G530" t="str">
            <v/>
          </cell>
          <cell r="H530" t="str">
            <v>Financial Audit</v>
          </cell>
          <cell r="I530" t="str">
            <v>Audit not finalised at legislated date</v>
          </cell>
          <cell r="J530" t="str">
            <v/>
          </cell>
          <cell r="K530" t="str">
            <v/>
          </cell>
          <cell r="L530" t="str">
            <v/>
          </cell>
        </row>
        <row r="531">
          <cell r="A531">
            <v>1469</v>
          </cell>
          <cell r="B531" t="str">
            <v>Rand Water Foundation</v>
          </cell>
          <cell r="C531" t="str">
            <v>Public entities</v>
          </cell>
          <cell r="D531" t="str">
            <v>Schedule 3B/Subsidiary</v>
          </cell>
          <cell r="E531" t="str">
            <v>Ntnl</v>
          </cell>
          <cell r="F531" t="str">
            <v>NatD</v>
          </cell>
          <cell r="G531" t="str">
            <v/>
          </cell>
          <cell r="H531" t="str">
            <v>Financial Audit</v>
          </cell>
          <cell r="I531" t="str">
            <v>Audit not finalised at legislated date</v>
          </cell>
          <cell r="J531" t="str">
            <v/>
          </cell>
          <cell r="K531" t="str">
            <v/>
          </cell>
          <cell r="L531" t="str">
            <v/>
          </cell>
        </row>
        <row r="532">
          <cell r="A532">
            <v>1470</v>
          </cell>
          <cell r="B532" t="str">
            <v>Rand Water Services</v>
          </cell>
          <cell r="C532" t="str">
            <v>Public entities</v>
          </cell>
          <cell r="D532" t="str">
            <v>Schedule 3B/Subsidiary</v>
          </cell>
          <cell r="E532" t="str">
            <v>Ntnl</v>
          </cell>
          <cell r="F532" t="str">
            <v>NatD</v>
          </cell>
          <cell r="G532" t="str">
            <v/>
          </cell>
          <cell r="H532" t="str">
            <v>Financial Audit</v>
          </cell>
          <cell r="I532" t="str">
            <v>Audit not finalised at legislated date</v>
          </cell>
          <cell r="J532" t="str">
            <v/>
          </cell>
          <cell r="K532" t="str">
            <v/>
          </cell>
          <cell r="L532" t="str">
            <v/>
          </cell>
        </row>
        <row r="533">
          <cell r="A533">
            <v>416</v>
          </cell>
          <cell r="B533" t="str">
            <v>Reconstruction and Development Programme Fund</v>
          </cell>
          <cell r="C533" t="str">
            <v>Public entities</v>
          </cell>
          <cell r="D533" t="str">
            <v>Other Entity</v>
          </cell>
          <cell r="E533" t="str">
            <v>Ntnl</v>
          </cell>
          <cell r="F533" t="str">
            <v>NatB</v>
          </cell>
          <cell r="G533" t="str">
            <v/>
          </cell>
          <cell r="H533" t="str">
            <v>Financial Audit</v>
          </cell>
          <cell r="I533" t="str">
            <v>Audit not finalised at legislated date</v>
          </cell>
          <cell r="J533" t="str">
            <v/>
          </cell>
          <cell r="K533" t="str">
            <v/>
          </cell>
          <cell r="L533" t="str">
            <v/>
          </cell>
        </row>
        <row r="534">
          <cell r="A534">
            <v>418</v>
          </cell>
          <cell r="B534" t="str">
            <v>Refugee Relief Fund</v>
          </cell>
          <cell r="C534" t="str">
            <v>Public entities</v>
          </cell>
          <cell r="D534" t="str">
            <v>Other Entity</v>
          </cell>
          <cell r="E534" t="str">
            <v>Ntnl</v>
          </cell>
          <cell r="F534" t="str">
            <v>NatC</v>
          </cell>
          <cell r="G534" t="str">
            <v/>
          </cell>
          <cell r="H534" t="str">
            <v>Financial Audit</v>
          </cell>
          <cell r="I534" t="str">
            <v>Financially unqualified with no findings on predetermined objectives or compliance with laws and regulations</v>
          </cell>
          <cell r="J534" t="str">
            <v/>
          </cell>
          <cell r="K534" t="str">
            <v/>
          </cell>
          <cell r="L534" t="str">
            <v/>
          </cell>
        </row>
        <row r="535">
          <cell r="A535">
            <v>419</v>
          </cell>
          <cell r="B535" t="str">
            <v>Deeds Registration Trading Account</v>
          </cell>
          <cell r="C535" t="str">
            <v>Public entities</v>
          </cell>
          <cell r="D535" t="str">
            <v>Trading Entity</v>
          </cell>
          <cell r="E535" t="str">
            <v>Ntnl</v>
          </cell>
          <cell r="F535" t="str">
            <v>NatF</v>
          </cell>
          <cell r="G535" t="str">
            <v/>
          </cell>
          <cell r="H535" t="str">
            <v>Financial Audit</v>
          </cell>
          <cell r="I535" t="str">
            <v>Financially unqualified with findings</v>
          </cell>
          <cell r="J535">
            <v>1075868000</v>
          </cell>
          <cell r="K535">
            <v>59101000</v>
          </cell>
          <cell r="L535">
            <v>1016767000</v>
          </cell>
        </row>
        <row r="536">
          <cell r="A536">
            <v>420</v>
          </cell>
          <cell r="B536" t="str">
            <v>Represented Political Parties' Fund</v>
          </cell>
          <cell r="C536" t="str">
            <v>Public entities</v>
          </cell>
          <cell r="D536" t="str">
            <v>Other Entity</v>
          </cell>
          <cell r="E536" t="str">
            <v>Ntnl</v>
          </cell>
          <cell r="F536" t="str">
            <v>NatE</v>
          </cell>
          <cell r="G536" t="str">
            <v/>
          </cell>
          <cell r="H536" t="str">
            <v>Financial Audit</v>
          </cell>
          <cell r="I536" t="str">
            <v>Financially unqualified with no findings on predetermined objectives or compliance with laws and regulations</v>
          </cell>
          <cell r="J536">
            <v>652132908</v>
          </cell>
          <cell r="K536">
            <v>0</v>
          </cell>
          <cell r="L536">
            <v>652132908</v>
          </cell>
        </row>
        <row r="537">
          <cell r="A537">
            <v>1151</v>
          </cell>
          <cell r="B537" t="str">
            <v>Richards Bay Industrial Development Zone Company</v>
          </cell>
          <cell r="C537" t="str">
            <v>Public entities</v>
          </cell>
          <cell r="D537" t="str">
            <v>Schedule 3D/Subsidiary</v>
          </cell>
          <cell r="E537" t="str">
            <v>KZN</v>
          </cell>
          <cell r="F537" t="str">
            <v>KZN</v>
          </cell>
          <cell r="G537" t="str">
            <v/>
          </cell>
          <cell r="H537" t="str">
            <v>Financial Audit</v>
          </cell>
          <cell r="I537" t="str">
            <v>Financially unqualified with no findings on predetermined objectives or compliance with laws and regulations</v>
          </cell>
          <cell r="J537">
            <v>392761614</v>
          </cell>
          <cell r="K537">
            <v>164290942</v>
          </cell>
          <cell r="L537">
            <v>228470672</v>
          </cell>
        </row>
        <row r="538">
          <cell r="A538">
            <v>1354</v>
          </cell>
          <cell r="B538" t="str">
            <v>Risima Housing Finance Corporation</v>
          </cell>
          <cell r="C538" t="str">
            <v>Public entities</v>
          </cell>
          <cell r="D538" t="str">
            <v>Schedule 3D/Subsidiary</v>
          </cell>
          <cell r="E538" t="str">
            <v>LP</v>
          </cell>
          <cell r="F538" t="str">
            <v>LP</v>
          </cell>
          <cell r="G538" t="str">
            <v/>
          </cell>
          <cell r="H538" t="str">
            <v>Financial Audit</v>
          </cell>
          <cell r="I538" t="str">
            <v>Financially unqualified with no findings on predetermined objectives or compliance with laws and regulations</v>
          </cell>
          <cell r="J538">
            <v>93000000</v>
          </cell>
          <cell r="K538">
            <v>62000000</v>
          </cell>
          <cell r="L538">
            <v>31000000</v>
          </cell>
        </row>
        <row r="539">
          <cell r="A539">
            <v>422</v>
          </cell>
          <cell r="B539" t="str">
            <v>Road Accident Fund</v>
          </cell>
          <cell r="C539" t="str">
            <v>Public entities</v>
          </cell>
          <cell r="D539" t="str">
            <v>Schedule 3A/Subsidiary</v>
          </cell>
          <cell r="E539" t="str">
            <v>Ntnl</v>
          </cell>
          <cell r="F539" t="str">
            <v>NatB</v>
          </cell>
          <cell r="G539" t="str">
            <v/>
          </cell>
          <cell r="H539" t="str">
            <v>Financial Audit</v>
          </cell>
          <cell r="I539" t="str">
            <v>Adverse</v>
          </cell>
          <cell r="J539">
            <v>40144258000</v>
          </cell>
          <cell r="K539">
            <v>184233000</v>
          </cell>
          <cell r="L539">
            <v>39960025000</v>
          </cell>
        </row>
        <row r="540">
          <cell r="A540">
            <v>1224</v>
          </cell>
          <cell r="B540" t="str">
            <v>Road Traffic Infringement Agency</v>
          </cell>
          <cell r="C540" t="str">
            <v>Public entities</v>
          </cell>
          <cell r="D540" t="str">
            <v>Schedule 3A/Subsidiary</v>
          </cell>
          <cell r="E540" t="str">
            <v>Ntnl</v>
          </cell>
          <cell r="F540" t="str">
            <v>NatA</v>
          </cell>
          <cell r="G540" t="str">
            <v/>
          </cell>
          <cell r="H540" t="str">
            <v>Financial Audit</v>
          </cell>
          <cell r="I540" t="str">
            <v>Audit not finalised at legislated date</v>
          </cell>
          <cell r="J540">
            <v>502578510</v>
          </cell>
          <cell r="K540">
            <v>23509510</v>
          </cell>
          <cell r="L540">
            <v>479069000</v>
          </cell>
        </row>
        <row r="541">
          <cell r="A541">
            <v>423</v>
          </cell>
          <cell r="B541" t="str">
            <v>Road Traffic Management Corporation</v>
          </cell>
          <cell r="C541" t="str">
            <v>Public entities</v>
          </cell>
          <cell r="D541" t="str">
            <v>Schedule 3A/Subsidiary</v>
          </cell>
          <cell r="E541" t="str">
            <v>Ntnl</v>
          </cell>
          <cell r="F541" t="str">
            <v>NatA</v>
          </cell>
          <cell r="G541" t="str">
            <v/>
          </cell>
          <cell r="H541" t="str">
            <v>Financial Audit</v>
          </cell>
          <cell r="I541" t="str">
            <v>Financially unqualified with no findings on predetermined objectives or compliance with laws and regulations</v>
          </cell>
          <cell r="J541">
            <v>1473551993</v>
          </cell>
          <cell r="K541">
            <v>137780021</v>
          </cell>
          <cell r="L541">
            <v>1335771972</v>
          </cell>
        </row>
        <row r="542">
          <cell r="A542">
            <v>225</v>
          </cell>
          <cell r="B542" t="str">
            <v>Roads Agency Limpopo</v>
          </cell>
          <cell r="C542" t="str">
            <v>Public entities</v>
          </cell>
          <cell r="D542" t="str">
            <v>Schedule 3C/Subsidiary</v>
          </cell>
          <cell r="E542" t="str">
            <v>LP</v>
          </cell>
          <cell r="F542" t="str">
            <v>LP</v>
          </cell>
          <cell r="G542" t="str">
            <v/>
          </cell>
          <cell r="H542" t="str">
            <v>Financial Audit</v>
          </cell>
          <cell r="I542" t="str">
            <v>Financially unqualified with findings</v>
          </cell>
          <cell r="J542">
            <v>2345940000</v>
          </cell>
          <cell r="K542">
            <v>1002954000</v>
          </cell>
          <cell r="L542">
            <v>1342986000</v>
          </cell>
        </row>
        <row r="543">
          <cell r="A543">
            <v>520</v>
          </cell>
          <cell r="B543" t="str">
            <v>Roads and Public Works</v>
          </cell>
          <cell r="C543" t="str">
            <v>Departments</v>
          </cell>
          <cell r="D543" t="str">
            <v>Provincial Department</v>
          </cell>
          <cell r="E543" t="str">
            <v>NC</v>
          </cell>
          <cell r="F543" t="str">
            <v>NC</v>
          </cell>
          <cell r="G543" t="str">
            <v/>
          </cell>
          <cell r="H543" t="str">
            <v>Financial Audit</v>
          </cell>
          <cell r="I543" t="str">
            <v>Qualified</v>
          </cell>
          <cell r="J543">
            <v>2128860000</v>
          </cell>
          <cell r="K543">
            <v>191025000</v>
          </cell>
          <cell r="L543">
            <v>1937835000</v>
          </cell>
        </row>
        <row r="544">
          <cell r="A544">
            <v>427</v>
          </cell>
          <cell r="B544" t="str">
            <v>Robben Island Museum</v>
          </cell>
          <cell r="C544" t="str">
            <v>Public entities</v>
          </cell>
          <cell r="D544" t="str">
            <v>Schedule 3A/Subsidiary</v>
          </cell>
          <cell r="E544" t="str">
            <v>Ntnl</v>
          </cell>
          <cell r="F544" t="str">
            <v>WC</v>
          </cell>
          <cell r="G544" t="str">
            <v/>
          </cell>
          <cell r="H544" t="str">
            <v>Financial Audit</v>
          </cell>
          <cell r="I544" t="str">
            <v>Financially unqualified with no findings on predetermined objectives or compliance with laws and regulations</v>
          </cell>
          <cell r="J544">
            <v>250727723</v>
          </cell>
          <cell r="K544">
            <v>47290456</v>
          </cell>
          <cell r="L544">
            <v>203437267</v>
          </cell>
        </row>
        <row r="545">
          <cell r="A545">
            <v>1038</v>
          </cell>
          <cell r="B545" t="str">
            <v>Rural Housing Loan Fund</v>
          </cell>
          <cell r="C545" t="str">
            <v>Public entities</v>
          </cell>
          <cell r="D545" t="str">
            <v>Schedule 3A/Subsidiary</v>
          </cell>
          <cell r="E545" t="str">
            <v>Ntnl</v>
          </cell>
          <cell r="F545" t="str">
            <v>NatA</v>
          </cell>
          <cell r="G545" t="str">
            <v/>
          </cell>
          <cell r="H545" t="str">
            <v>Financial Audit</v>
          </cell>
          <cell r="I545" t="str">
            <v>Audit not finalised at legislated date</v>
          </cell>
          <cell r="J545" t="str">
            <v/>
          </cell>
          <cell r="K545" t="str">
            <v/>
          </cell>
          <cell r="L545" t="str">
            <v/>
          </cell>
        </row>
        <row r="546">
          <cell r="A546">
            <v>329</v>
          </cell>
          <cell r="B546" t="str">
            <v>Petroleum Agency of South Africa</v>
          </cell>
          <cell r="C546" t="str">
            <v>Public entities</v>
          </cell>
          <cell r="D546" t="str">
            <v>Schedule 2/Subsidiary</v>
          </cell>
          <cell r="E546" t="str">
            <v>Ntnl</v>
          </cell>
          <cell r="F546" t="str">
            <v>WC</v>
          </cell>
          <cell r="G546" t="str">
            <v/>
          </cell>
          <cell r="H546" t="str">
            <v>Financial Audit</v>
          </cell>
          <cell r="I546" t="str">
            <v>Financially unqualified with findings</v>
          </cell>
          <cell r="J546">
            <v>210911000</v>
          </cell>
          <cell r="K546">
            <v>5525000</v>
          </cell>
          <cell r="L546">
            <v>205386000</v>
          </cell>
        </row>
        <row r="547">
          <cell r="A547">
            <v>429</v>
          </cell>
          <cell r="B547" t="str">
            <v>South African Civil Aviation Authority</v>
          </cell>
          <cell r="C547" t="str">
            <v>Public entities</v>
          </cell>
          <cell r="D547" t="str">
            <v>Schedule 3A/Subsidiary</v>
          </cell>
          <cell r="E547" t="str">
            <v>Ntnl</v>
          </cell>
          <cell r="F547" t="str">
            <v>NatB</v>
          </cell>
          <cell r="G547" t="str">
            <v/>
          </cell>
          <cell r="H547" t="str">
            <v>Financial Audit</v>
          </cell>
          <cell r="I547" t="str">
            <v>Financially unqualified with no findings on predetermined objectives or compliance with laws and regulations</v>
          </cell>
          <cell r="J547">
            <v>933221354</v>
          </cell>
          <cell r="K547">
            <v>32500000</v>
          </cell>
          <cell r="L547">
            <v>900721354</v>
          </cell>
        </row>
        <row r="548">
          <cell r="A548">
            <v>433</v>
          </cell>
          <cell r="B548" t="str">
            <v>The Human Rights Commission</v>
          </cell>
          <cell r="C548" t="str">
            <v>Public entities</v>
          </cell>
          <cell r="D548" t="str">
            <v>Constitutional Institution</v>
          </cell>
          <cell r="E548" t="str">
            <v>Ntnl</v>
          </cell>
          <cell r="F548" t="str">
            <v>NatA</v>
          </cell>
          <cell r="G548" t="str">
            <v/>
          </cell>
          <cell r="H548" t="str">
            <v>Financial Audit</v>
          </cell>
          <cell r="I548" t="str">
            <v>Financially unqualified with findings</v>
          </cell>
          <cell r="J548">
            <v>239668000</v>
          </cell>
          <cell r="K548">
            <v>5950000</v>
          </cell>
          <cell r="L548">
            <v>233718000</v>
          </cell>
        </row>
        <row r="549">
          <cell r="A549">
            <v>428</v>
          </cell>
          <cell r="B549" t="str">
            <v>SA Institute for Drug-free Sport</v>
          </cell>
          <cell r="C549" t="str">
            <v>Public entities</v>
          </cell>
          <cell r="D549" t="str">
            <v>Schedule 3A/Subsidiary</v>
          </cell>
          <cell r="E549" t="str">
            <v>Ntnl</v>
          </cell>
          <cell r="F549" t="str">
            <v>WC</v>
          </cell>
          <cell r="G549" t="str">
            <v/>
          </cell>
          <cell r="H549" t="str">
            <v>Financial Audit</v>
          </cell>
          <cell r="I549" t="str">
            <v>Financially unqualified with no findings on predetermined objectives or compliance with laws and regulations</v>
          </cell>
          <cell r="J549">
            <v>38320000</v>
          </cell>
          <cell r="K549">
            <v>0</v>
          </cell>
          <cell r="L549">
            <v>38320000</v>
          </cell>
        </row>
        <row r="550">
          <cell r="A550">
            <v>434</v>
          </cell>
          <cell r="B550" t="str">
            <v>SA Library for the Blind</v>
          </cell>
          <cell r="C550" t="str">
            <v>Public entities</v>
          </cell>
          <cell r="D550" t="str">
            <v>Schedule 3A/Subsidiary</v>
          </cell>
          <cell r="E550" t="str">
            <v>Ntnl</v>
          </cell>
          <cell r="F550" t="str">
            <v>EC</v>
          </cell>
          <cell r="G550" t="str">
            <v/>
          </cell>
          <cell r="H550" t="str">
            <v>Financial Audit</v>
          </cell>
          <cell r="I550" t="str">
            <v>Financially unqualified with findings</v>
          </cell>
          <cell r="J550">
            <v>54952000</v>
          </cell>
          <cell r="K550">
            <v>0</v>
          </cell>
          <cell r="L550">
            <v>54952000</v>
          </cell>
        </row>
        <row r="551">
          <cell r="A551">
            <v>435</v>
          </cell>
          <cell r="B551" t="str">
            <v>South African Maritime Safety Authority</v>
          </cell>
          <cell r="C551" t="str">
            <v>Public entities</v>
          </cell>
          <cell r="D551" t="str">
            <v>Schedule 3A/Subsidiary</v>
          </cell>
          <cell r="E551" t="str">
            <v>Ntnl</v>
          </cell>
          <cell r="F551" t="str">
            <v>NatB</v>
          </cell>
          <cell r="G551" t="str">
            <v/>
          </cell>
          <cell r="H551" t="str">
            <v>Financial Audit</v>
          </cell>
          <cell r="I551" t="str">
            <v>Financially unqualified with findings</v>
          </cell>
          <cell r="J551">
            <v>504200000</v>
          </cell>
          <cell r="K551">
            <v>36400000</v>
          </cell>
          <cell r="L551">
            <v>467800000</v>
          </cell>
        </row>
        <row r="552">
          <cell r="A552">
            <v>436</v>
          </cell>
          <cell r="B552" t="str">
            <v>South African Medical Research Council</v>
          </cell>
          <cell r="C552" t="str">
            <v>Public entities</v>
          </cell>
          <cell r="D552" t="str">
            <v>Schedule 3A/Subsidiary</v>
          </cell>
          <cell r="E552" t="str">
            <v>Ntnl</v>
          </cell>
          <cell r="F552" t="str">
            <v>WC</v>
          </cell>
          <cell r="G552" t="str">
            <v/>
          </cell>
          <cell r="H552" t="str">
            <v>Financial Audit</v>
          </cell>
          <cell r="I552" t="str">
            <v>Financially unqualified with no findings on predetermined objectives or compliance with laws and regulations</v>
          </cell>
          <cell r="J552">
            <v>1338860000</v>
          </cell>
          <cell r="K552">
            <v>0</v>
          </cell>
          <cell r="L552">
            <v>1338860000</v>
          </cell>
        </row>
        <row r="553">
          <cell r="A553">
            <v>1113</v>
          </cell>
          <cell r="B553" t="str">
            <v>South African Travel Centre</v>
          </cell>
          <cell r="C553" t="str">
            <v>Public entities</v>
          </cell>
          <cell r="D553" t="str">
            <v>Schedule 2/Subsidiary</v>
          </cell>
          <cell r="E553" t="str">
            <v>Ntnl</v>
          </cell>
          <cell r="F553" t="str">
            <v>NatE</v>
          </cell>
          <cell r="G553" t="str">
            <v/>
          </cell>
          <cell r="H553" t="str">
            <v>Financial Audit</v>
          </cell>
          <cell r="I553" t="str">
            <v>Audit not finalised at legislated date</v>
          </cell>
          <cell r="J553" t="str">
            <v/>
          </cell>
          <cell r="K553" t="str">
            <v/>
          </cell>
          <cell r="L553" t="str">
            <v/>
          </cell>
        </row>
        <row r="554">
          <cell r="A554">
            <v>1114</v>
          </cell>
          <cell r="B554" t="str">
            <v>SAA Technical</v>
          </cell>
          <cell r="C554" t="str">
            <v>Public entities</v>
          </cell>
          <cell r="D554" t="str">
            <v>Schedule 2/Subsidiary</v>
          </cell>
          <cell r="E554" t="str">
            <v>Ntnl</v>
          </cell>
          <cell r="F554" t="str">
            <v>NatE</v>
          </cell>
          <cell r="G554" t="str">
            <v/>
          </cell>
          <cell r="H554" t="str">
            <v>Financial Audit</v>
          </cell>
          <cell r="I554" t="str">
            <v>Audit not finalised at legislated date</v>
          </cell>
          <cell r="J554">
            <v>984560000</v>
          </cell>
          <cell r="K554">
            <v>21135000</v>
          </cell>
          <cell r="L554">
            <v>963425000</v>
          </cell>
        </row>
        <row r="555">
          <cell r="A555">
            <v>341</v>
          </cell>
          <cell r="B555" t="str">
            <v>Safety and Security Sector Education and Training Authority</v>
          </cell>
          <cell r="C555" t="str">
            <v>Public entities</v>
          </cell>
          <cell r="D555" t="str">
            <v>Schedule 3A/Subsidiary</v>
          </cell>
          <cell r="E555" t="str">
            <v>Ntnl</v>
          </cell>
          <cell r="F555" t="str">
            <v>NatF</v>
          </cell>
          <cell r="G555" t="str">
            <v/>
          </cell>
          <cell r="H555" t="str">
            <v>Financial Audit</v>
          </cell>
          <cell r="I555" t="str">
            <v>Financially unqualified with no findings on predetermined objectives or compliance with laws and regulations</v>
          </cell>
          <cell r="J555">
            <v>655750000</v>
          </cell>
          <cell r="K555">
            <v>6305000</v>
          </cell>
          <cell r="L555">
            <v>649445000</v>
          </cell>
        </row>
        <row r="556">
          <cell r="A556">
            <v>1445</v>
          </cell>
          <cell r="B556" t="str">
            <v>Sahisizwe Community Programme NPC</v>
          </cell>
          <cell r="C556" t="str">
            <v>Public entities</v>
          </cell>
          <cell r="D556" t="str">
            <v>Other Entity</v>
          </cell>
          <cell r="E556" t="str">
            <v>Ntnl</v>
          </cell>
          <cell r="F556" t="str">
            <v>NatB</v>
          </cell>
          <cell r="G556" t="str">
            <v/>
          </cell>
          <cell r="H556" t="str">
            <v>Financial Audit</v>
          </cell>
          <cell r="I556" t="str">
            <v>Financially unqualified with no findings on predetermined objectives or compliance with laws and regulations</v>
          </cell>
          <cell r="J556">
            <v>2844894</v>
          </cell>
          <cell r="K556">
            <v>0</v>
          </cell>
          <cell r="L556">
            <v>2844894</v>
          </cell>
        </row>
        <row r="557">
          <cell r="A557">
            <v>1419</v>
          </cell>
          <cell r="B557" t="str">
            <v>Saldanha Bay IDZ Licencing Company</v>
          </cell>
          <cell r="C557" t="str">
            <v>Public entities</v>
          </cell>
          <cell r="D557" t="str">
            <v>Schedule 3D/Subsidiary</v>
          </cell>
          <cell r="E557" t="str">
            <v>WC</v>
          </cell>
          <cell r="F557" t="str">
            <v>WC</v>
          </cell>
          <cell r="G557" t="str">
            <v/>
          </cell>
          <cell r="H557" t="str">
            <v>Financial Audit</v>
          </cell>
          <cell r="I557" t="str">
            <v>Financially unqualified with no findings on predetermined objectives or compliance with laws and regulations</v>
          </cell>
          <cell r="J557">
            <v>94063550</v>
          </cell>
          <cell r="K557">
            <v>41097256</v>
          </cell>
          <cell r="L557">
            <v>52966294</v>
          </cell>
        </row>
        <row r="558">
          <cell r="A558">
            <v>448</v>
          </cell>
          <cell r="B558" t="str">
            <v>South African National Defence Force Fund</v>
          </cell>
          <cell r="C558" t="str">
            <v>Public entities</v>
          </cell>
          <cell r="D558" t="str">
            <v>Other Entity</v>
          </cell>
          <cell r="E558" t="str">
            <v>Ntnl</v>
          </cell>
          <cell r="F558" t="str">
            <v>NatC</v>
          </cell>
          <cell r="G558" t="str">
            <v/>
          </cell>
          <cell r="H558" t="str">
            <v>Financial Audit</v>
          </cell>
          <cell r="I558" t="str">
            <v>Financially unqualified with no findings on predetermined objectives or compliance with laws and regulations</v>
          </cell>
          <cell r="J558" t="str">
            <v/>
          </cell>
          <cell r="K558" t="str">
            <v/>
          </cell>
          <cell r="L558" t="str">
            <v/>
          </cell>
        </row>
        <row r="559">
          <cell r="A559">
            <v>1426</v>
          </cell>
          <cell r="B559" t="str">
            <v>Sapos Properties Bloemfontein</v>
          </cell>
          <cell r="C559" t="str">
            <v>Public entities</v>
          </cell>
          <cell r="D559" t="str">
            <v>Schedule 2/Subsidiary</v>
          </cell>
          <cell r="E559" t="str">
            <v>Ntnl</v>
          </cell>
          <cell r="F559" t="str">
            <v>NatD</v>
          </cell>
          <cell r="G559" t="str">
            <v/>
          </cell>
          <cell r="H559" t="str">
            <v>Financial Audit</v>
          </cell>
          <cell r="I559" t="str">
            <v>Audit not finalised at legislated date</v>
          </cell>
          <cell r="J559" t="str">
            <v/>
          </cell>
          <cell r="K559" t="str">
            <v/>
          </cell>
          <cell r="L559" t="str">
            <v/>
          </cell>
        </row>
        <row r="560">
          <cell r="A560">
            <v>1427</v>
          </cell>
          <cell r="B560" t="str">
            <v>Sapos Properties Cape Town</v>
          </cell>
          <cell r="C560" t="str">
            <v>Public entities</v>
          </cell>
          <cell r="D560" t="str">
            <v>Schedule 2/Subsidiary</v>
          </cell>
          <cell r="E560" t="str">
            <v>Ntnl</v>
          </cell>
          <cell r="F560" t="str">
            <v>NatD</v>
          </cell>
          <cell r="G560" t="str">
            <v/>
          </cell>
          <cell r="H560" t="str">
            <v>Financial Audit</v>
          </cell>
          <cell r="I560" t="str">
            <v>Audit not finalised at legislated date</v>
          </cell>
          <cell r="J560" t="str">
            <v/>
          </cell>
          <cell r="K560" t="str">
            <v/>
          </cell>
          <cell r="L560" t="str">
            <v/>
          </cell>
        </row>
        <row r="561">
          <cell r="A561">
            <v>1422</v>
          </cell>
          <cell r="B561" t="str">
            <v>Sapos Properties East Rand</v>
          </cell>
          <cell r="C561" t="str">
            <v>Public entities</v>
          </cell>
          <cell r="D561" t="str">
            <v>Schedule 2/Subsidiary</v>
          </cell>
          <cell r="E561" t="str">
            <v>Ntnl</v>
          </cell>
          <cell r="F561" t="str">
            <v>NatD</v>
          </cell>
          <cell r="G561" t="str">
            <v/>
          </cell>
          <cell r="H561" t="str">
            <v>Financial Audit</v>
          </cell>
          <cell r="I561" t="str">
            <v>Audit not finalised at legislated date</v>
          </cell>
          <cell r="J561" t="str">
            <v/>
          </cell>
          <cell r="K561" t="str">
            <v/>
          </cell>
          <cell r="L561" t="str">
            <v/>
          </cell>
        </row>
        <row r="562">
          <cell r="A562">
            <v>1430</v>
          </cell>
          <cell r="B562" t="str">
            <v>Sapos Properties Port Elizabeth</v>
          </cell>
          <cell r="C562" t="str">
            <v>Public entities</v>
          </cell>
          <cell r="D562" t="str">
            <v>Schedule 2/Subsidiary</v>
          </cell>
          <cell r="E562" t="str">
            <v>Ntnl</v>
          </cell>
          <cell r="F562" t="str">
            <v>NatD</v>
          </cell>
          <cell r="G562" t="str">
            <v/>
          </cell>
          <cell r="H562" t="str">
            <v>Financial Audit</v>
          </cell>
          <cell r="I562" t="str">
            <v>Audit not finalised at legislated date</v>
          </cell>
          <cell r="J562" t="str">
            <v/>
          </cell>
          <cell r="K562" t="str">
            <v/>
          </cell>
          <cell r="L562" t="str">
            <v/>
          </cell>
        </row>
        <row r="563">
          <cell r="A563">
            <v>1429</v>
          </cell>
          <cell r="B563" t="str">
            <v>Sapos Properties (Rossburgh)</v>
          </cell>
          <cell r="C563" t="str">
            <v>Public entities</v>
          </cell>
          <cell r="D563" t="str">
            <v>Schedule 2/Subsidiary</v>
          </cell>
          <cell r="E563" t="str">
            <v>Ntnl</v>
          </cell>
          <cell r="F563" t="str">
            <v>NatD</v>
          </cell>
          <cell r="G563" t="str">
            <v/>
          </cell>
          <cell r="H563" t="str">
            <v>Financial Audit</v>
          </cell>
          <cell r="I563" t="str">
            <v>Audit not finalised at legislated date</v>
          </cell>
          <cell r="J563" t="str">
            <v/>
          </cell>
          <cell r="K563" t="str">
            <v/>
          </cell>
          <cell r="L563" t="str">
            <v/>
          </cell>
        </row>
        <row r="564">
          <cell r="A564">
            <v>449</v>
          </cell>
          <cell r="B564" t="str">
            <v>SAPS Secret Service Account</v>
          </cell>
          <cell r="C564" t="str">
            <v>Departments</v>
          </cell>
          <cell r="D564" t="str">
            <v>National Department</v>
          </cell>
          <cell r="E564" t="str">
            <v>Ntnl</v>
          </cell>
          <cell r="F564" t="str">
            <v>NatD</v>
          </cell>
          <cell r="G564" t="str">
            <v/>
          </cell>
          <cell r="H564" t="str">
            <v>Financial Audit</v>
          </cell>
          <cell r="I564" t="str">
            <v>Audit not finalised at legislated date</v>
          </cell>
          <cell r="J564" t="str">
            <v/>
          </cell>
          <cell r="K564" t="str">
            <v/>
          </cell>
          <cell r="L564" t="str">
            <v/>
          </cell>
        </row>
        <row r="565">
          <cell r="A565">
            <v>450</v>
          </cell>
          <cell r="B565" t="str">
            <v>South African Revenue Services (Administered Revenue)</v>
          </cell>
          <cell r="C565" t="str">
            <v>Public entities</v>
          </cell>
          <cell r="D565" t="str">
            <v>Schedule 3A/Subsidiary</v>
          </cell>
          <cell r="E565" t="str">
            <v>Ntnl</v>
          </cell>
          <cell r="F565" t="str">
            <v>NatB</v>
          </cell>
          <cell r="G565" t="str">
            <v/>
          </cell>
          <cell r="H565" t="str">
            <v>Financial Audit</v>
          </cell>
          <cell r="I565" t="str">
            <v>Financially unqualified with no findings on predetermined objectives or compliance with laws and regulations</v>
          </cell>
          <cell r="J565" t="str">
            <v/>
          </cell>
          <cell r="K565" t="str">
            <v/>
          </cell>
          <cell r="L565" t="str">
            <v/>
          </cell>
        </row>
        <row r="566">
          <cell r="A566">
            <v>451</v>
          </cell>
          <cell r="B566" t="str">
            <v>South African Revenue Services (Own Account)</v>
          </cell>
          <cell r="C566" t="str">
            <v>Public entities</v>
          </cell>
          <cell r="D566" t="str">
            <v>Schedule 3A/Subsidiary</v>
          </cell>
          <cell r="E566" t="str">
            <v>Ntnl</v>
          </cell>
          <cell r="F566" t="str">
            <v>NatB</v>
          </cell>
          <cell r="G566" t="str">
            <v/>
          </cell>
          <cell r="H566" t="str">
            <v>Financial Audit</v>
          </cell>
          <cell r="I566" t="str">
            <v>Financially unqualified with no findings on predetermined objectives or compliance with laws and regulations</v>
          </cell>
          <cell r="J566">
            <v>14034424000</v>
          </cell>
          <cell r="K566">
            <v>1506487000</v>
          </cell>
          <cell r="L566">
            <v>12527937000</v>
          </cell>
        </row>
        <row r="567">
          <cell r="A567">
            <v>1307</v>
          </cell>
          <cell r="B567" t="str">
            <v>Sedibeng TVET College</v>
          </cell>
          <cell r="C567" t="str">
            <v>Public entities</v>
          </cell>
          <cell r="D567" t="str">
            <v>HE Institution</v>
          </cell>
          <cell r="E567" t="str">
            <v>Ntnl</v>
          </cell>
          <cell r="F567" t="str">
            <v>GP</v>
          </cell>
          <cell r="G567" t="str">
            <v/>
          </cell>
          <cell r="H567" t="str">
            <v>Financial Audit</v>
          </cell>
          <cell r="I567" t="str">
            <v>Financially unqualified with findings</v>
          </cell>
          <cell r="J567">
            <v>1057552000</v>
          </cell>
          <cell r="K567">
            <v>635193000</v>
          </cell>
          <cell r="L567">
            <v>422359000</v>
          </cell>
        </row>
        <row r="568">
          <cell r="A568">
            <v>1325</v>
          </cell>
          <cell r="B568" t="str">
            <v>Sekhukhune TVET College</v>
          </cell>
          <cell r="C568" t="str">
            <v>Public entities</v>
          </cell>
          <cell r="D568" t="str">
            <v>HE Institution</v>
          </cell>
          <cell r="E568" t="str">
            <v>Ntnl</v>
          </cell>
          <cell r="F568" t="str">
            <v>LP</v>
          </cell>
          <cell r="G568" t="str">
            <v/>
          </cell>
          <cell r="H568" t="str">
            <v>Financial Audit</v>
          </cell>
          <cell r="I568" t="str">
            <v>Financially unqualified with findings</v>
          </cell>
          <cell r="J568">
            <v>92678890</v>
          </cell>
          <cell r="K568">
            <v>2032940</v>
          </cell>
          <cell r="L568">
            <v>90645950</v>
          </cell>
        </row>
        <row r="569">
          <cell r="A569">
            <v>452</v>
          </cell>
          <cell r="B569" t="str">
            <v>Services Sector Education and Training Authority</v>
          </cell>
          <cell r="C569" t="str">
            <v>Public entities</v>
          </cell>
          <cell r="D569" t="str">
            <v>Schedule 3A/Subsidiary</v>
          </cell>
          <cell r="E569" t="str">
            <v>Ntnl</v>
          </cell>
          <cell r="F569" t="str">
            <v>NatF</v>
          </cell>
          <cell r="G569" t="str">
            <v/>
          </cell>
          <cell r="H569" t="str">
            <v>Financial Audit</v>
          </cell>
          <cell r="I569" t="str">
            <v>Qualified</v>
          </cell>
          <cell r="J569">
            <v>1878344000</v>
          </cell>
          <cell r="K569">
            <v>2626000</v>
          </cell>
          <cell r="L569">
            <v>1875718000</v>
          </cell>
        </row>
        <row r="570">
          <cell r="A570">
            <v>453</v>
          </cell>
          <cell r="B570" t="str">
            <v>SFF Association</v>
          </cell>
          <cell r="C570" t="str">
            <v>Public entities</v>
          </cell>
          <cell r="D570" t="str">
            <v>Schedule 2/Subsidiary</v>
          </cell>
          <cell r="E570" t="str">
            <v>Ntnl</v>
          </cell>
          <cell r="F570" t="str">
            <v>WC</v>
          </cell>
          <cell r="G570" t="str">
            <v/>
          </cell>
          <cell r="H570" t="str">
            <v>Financial Audit</v>
          </cell>
          <cell r="I570" t="str">
            <v>Financially unqualified with findings</v>
          </cell>
          <cell r="J570">
            <v>3644917000</v>
          </cell>
          <cell r="K570">
            <v>809378000</v>
          </cell>
          <cell r="L570">
            <v>2835539000</v>
          </cell>
        </row>
        <row r="571">
          <cell r="A571">
            <v>454</v>
          </cell>
          <cell r="B571" t="str">
            <v>Sheltered Employment Enterprises</v>
          </cell>
          <cell r="C571" t="str">
            <v>Public entities</v>
          </cell>
          <cell r="D571" t="str">
            <v>Trading Entity</v>
          </cell>
          <cell r="E571" t="str">
            <v>Ntnl</v>
          </cell>
          <cell r="F571" t="str">
            <v>NatF</v>
          </cell>
          <cell r="G571" t="str">
            <v/>
          </cell>
          <cell r="H571" t="str">
            <v>Financial Audit</v>
          </cell>
          <cell r="I571" t="str">
            <v>Adverse</v>
          </cell>
          <cell r="J571">
            <v>345887957</v>
          </cell>
          <cell r="K571">
            <v>4657627</v>
          </cell>
          <cell r="L571">
            <v>341230330</v>
          </cell>
        </row>
        <row r="572">
          <cell r="A572">
            <v>1030</v>
          </cell>
          <cell r="B572" t="str">
            <v>Signal Developments</v>
          </cell>
          <cell r="C572" t="str">
            <v>Public entities</v>
          </cell>
          <cell r="D572" t="str">
            <v>Schedule 3D/Subsidiary</v>
          </cell>
          <cell r="E572" t="str">
            <v>NW</v>
          </cell>
          <cell r="F572" t="str">
            <v>NW</v>
          </cell>
          <cell r="G572" t="str">
            <v/>
          </cell>
          <cell r="H572" t="str">
            <v>Financial Audit</v>
          </cell>
          <cell r="I572" t="str">
            <v>Qualified</v>
          </cell>
          <cell r="J572">
            <v>504200</v>
          </cell>
          <cell r="K572">
            <v>0</v>
          </cell>
          <cell r="L572">
            <v>504200</v>
          </cell>
        </row>
        <row r="573">
          <cell r="A573">
            <v>455</v>
          </cell>
          <cell r="B573" t="str">
            <v>Small Enterprise Development Agency</v>
          </cell>
          <cell r="C573" t="str">
            <v>Public entities</v>
          </cell>
          <cell r="D573" t="str">
            <v>Schedule 3A/Subsidiary</v>
          </cell>
          <cell r="E573" t="str">
            <v>Ntnl</v>
          </cell>
          <cell r="F573" t="str">
            <v>NatB</v>
          </cell>
          <cell r="G573" t="str">
            <v/>
          </cell>
          <cell r="H573" t="str">
            <v>Financial Audit</v>
          </cell>
          <cell r="I573" t="str">
            <v>Financially unqualified with findings</v>
          </cell>
          <cell r="J573">
            <v>1188176527</v>
          </cell>
          <cell r="K573">
            <v>12343166</v>
          </cell>
          <cell r="L573">
            <v>1175833361</v>
          </cell>
        </row>
        <row r="574">
          <cell r="A574">
            <v>458</v>
          </cell>
          <cell r="B574" t="str">
            <v>Social Development</v>
          </cell>
          <cell r="C574" t="str">
            <v>Departments</v>
          </cell>
          <cell r="D574" t="str">
            <v>Provincial Department</v>
          </cell>
          <cell r="E574" t="str">
            <v>FS</v>
          </cell>
          <cell r="F574" t="str">
            <v>FS</v>
          </cell>
          <cell r="G574" t="str">
            <v/>
          </cell>
          <cell r="H574" t="str">
            <v>Financial Audit</v>
          </cell>
          <cell r="I574" t="str">
            <v>Financially unqualified with findings</v>
          </cell>
          <cell r="J574">
            <v>1209034000</v>
          </cell>
          <cell r="K574">
            <v>9393000</v>
          </cell>
          <cell r="L574">
            <v>1199641000</v>
          </cell>
        </row>
        <row r="575">
          <cell r="A575">
            <v>460</v>
          </cell>
          <cell r="B575" t="str">
            <v>Social Development</v>
          </cell>
          <cell r="C575" t="str">
            <v>Departments</v>
          </cell>
          <cell r="D575" t="str">
            <v>Provincial Department</v>
          </cell>
          <cell r="E575" t="str">
            <v>KZN</v>
          </cell>
          <cell r="F575" t="str">
            <v>KZN</v>
          </cell>
          <cell r="G575" t="str">
            <v/>
          </cell>
          <cell r="H575" t="str">
            <v>Financial Audit</v>
          </cell>
          <cell r="I575" t="str">
            <v>Financially unqualified with findings</v>
          </cell>
          <cell r="J575">
            <v>3296076000</v>
          </cell>
          <cell r="K575">
            <v>117493000</v>
          </cell>
          <cell r="L575">
            <v>3178583000</v>
          </cell>
        </row>
        <row r="576">
          <cell r="A576">
            <v>461</v>
          </cell>
          <cell r="B576" t="str">
            <v>Social Development</v>
          </cell>
          <cell r="C576" t="str">
            <v>Departments</v>
          </cell>
          <cell r="D576" t="str">
            <v>Provincial Department</v>
          </cell>
          <cell r="E576" t="str">
            <v>LP</v>
          </cell>
          <cell r="F576" t="str">
            <v>LP</v>
          </cell>
          <cell r="G576" t="str">
            <v/>
          </cell>
          <cell r="H576" t="str">
            <v>Financial Audit</v>
          </cell>
          <cell r="I576" t="str">
            <v>Qualified</v>
          </cell>
          <cell r="J576">
            <v>2035754000</v>
          </cell>
          <cell r="K576">
            <v>24875000</v>
          </cell>
          <cell r="L576">
            <v>2010879000</v>
          </cell>
        </row>
        <row r="577">
          <cell r="A577">
            <v>465</v>
          </cell>
          <cell r="B577" t="str">
            <v>Social Development</v>
          </cell>
          <cell r="C577" t="str">
            <v>Departments</v>
          </cell>
          <cell r="D577" t="str">
            <v>Provincial Department</v>
          </cell>
          <cell r="E577" t="str">
            <v>MP</v>
          </cell>
          <cell r="F577" t="str">
            <v>MP</v>
          </cell>
          <cell r="G577" t="str">
            <v/>
          </cell>
          <cell r="H577" t="str">
            <v>Financial Audit</v>
          </cell>
          <cell r="I577" t="str">
            <v>Financially unqualified with findings</v>
          </cell>
          <cell r="J577">
            <v>1705152000</v>
          </cell>
          <cell r="K577">
            <v>118568000</v>
          </cell>
          <cell r="L577">
            <v>1586584000</v>
          </cell>
        </row>
        <row r="578">
          <cell r="A578">
            <v>466</v>
          </cell>
          <cell r="B578" t="str">
            <v>Social Development</v>
          </cell>
          <cell r="C578" t="str">
            <v>Departments</v>
          </cell>
          <cell r="D578" t="str">
            <v>Provincial Department</v>
          </cell>
          <cell r="E578" t="str">
            <v>NC</v>
          </cell>
          <cell r="F578" t="str">
            <v>NC</v>
          </cell>
          <cell r="G578" t="str">
            <v/>
          </cell>
          <cell r="H578" t="str">
            <v>Financial Audit</v>
          </cell>
          <cell r="I578" t="str">
            <v>Financially unqualified with no findings on predetermined objectives or compliance with laws and regulations</v>
          </cell>
          <cell r="J578">
            <v>964586000</v>
          </cell>
          <cell r="K578">
            <v>47216000</v>
          </cell>
          <cell r="L578">
            <v>917370000</v>
          </cell>
        </row>
        <row r="579">
          <cell r="A579">
            <v>462</v>
          </cell>
          <cell r="B579" t="str">
            <v>Social Development</v>
          </cell>
          <cell r="C579" t="str">
            <v>Departments</v>
          </cell>
          <cell r="D579" t="str">
            <v>Provincial Department</v>
          </cell>
          <cell r="E579" t="str">
            <v>NW</v>
          </cell>
          <cell r="F579" t="str">
            <v>NW</v>
          </cell>
          <cell r="G579" t="str">
            <v/>
          </cell>
          <cell r="H579" t="str">
            <v>Financial Audit</v>
          </cell>
          <cell r="I579" t="str">
            <v>Financially unqualified with findings</v>
          </cell>
          <cell r="J579">
            <v>1742545000</v>
          </cell>
          <cell r="K579">
            <v>50139000</v>
          </cell>
          <cell r="L579">
            <v>1692406000</v>
          </cell>
        </row>
        <row r="580">
          <cell r="A580">
            <v>463</v>
          </cell>
          <cell r="B580" t="str">
            <v>Social Development</v>
          </cell>
          <cell r="C580" t="str">
            <v>Departments</v>
          </cell>
          <cell r="D580" t="str">
            <v>Provincial Department</v>
          </cell>
          <cell r="E580" t="str">
            <v>WC</v>
          </cell>
          <cell r="F580" t="str">
            <v>WC</v>
          </cell>
          <cell r="G580" t="str">
            <v/>
          </cell>
          <cell r="H580" t="str">
            <v>Financial Audit</v>
          </cell>
          <cell r="I580" t="str">
            <v>Financially unqualified with no findings on predetermined objectives or compliance with laws and regulations</v>
          </cell>
          <cell r="J580">
            <v>2479331000</v>
          </cell>
          <cell r="K580">
            <v>62181000</v>
          </cell>
          <cell r="L580">
            <v>2417150000</v>
          </cell>
        </row>
        <row r="581">
          <cell r="A581">
            <v>464</v>
          </cell>
          <cell r="B581" t="str">
            <v>Social Relief Fund</v>
          </cell>
          <cell r="C581" t="str">
            <v>Public entities</v>
          </cell>
          <cell r="D581" t="str">
            <v>Other Entity</v>
          </cell>
          <cell r="E581" t="str">
            <v>Ntnl</v>
          </cell>
          <cell r="F581" t="str">
            <v>NatC</v>
          </cell>
          <cell r="G581" t="str">
            <v/>
          </cell>
          <cell r="H581" t="str">
            <v>Financial Audit</v>
          </cell>
          <cell r="I581" t="str">
            <v>Financially unqualified with no findings on predetermined objectives or compliance with laws and regulations</v>
          </cell>
          <cell r="J581" t="str">
            <v/>
          </cell>
          <cell r="K581" t="str">
            <v/>
          </cell>
          <cell r="L581" t="str">
            <v/>
          </cell>
        </row>
        <row r="582">
          <cell r="A582">
            <v>430</v>
          </cell>
          <cell r="B582" t="str">
            <v>South African Diamond and Precious Metals Regulator</v>
          </cell>
          <cell r="C582" t="str">
            <v>Public entities</v>
          </cell>
          <cell r="D582" t="str">
            <v>Schedule 3A/Subsidiary</v>
          </cell>
          <cell r="E582" t="str">
            <v>Ntnl</v>
          </cell>
          <cell r="F582" t="str">
            <v>GP</v>
          </cell>
          <cell r="G582" t="str">
            <v/>
          </cell>
          <cell r="H582" t="str">
            <v>Financial Audit</v>
          </cell>
          <cell r="I582" t="str">
            <v>Financially unqualified with no findings on predetermined objectives or compliance with laws and regulations</v>
          </cell>
          <cell r="J582">
            <v>117301204</v>
          </cell>
          <cell r="K582">
            <v>0</v>
          </cell>
          <cell r="L582">
            <v>117301204</v>
          </cell>
        </row>
        <row r="583">
          <cell r="A583">
            <v>432</v>
          </cell>
          <cell r="B583" t="str">
            <v>South Africa Heritage Resources Agency</v>
          </cell>
          <cell r="C583" t="str">
            <v>Public entities</v>
          </cell>
          <cell r="D583" t="str">
            <v>Schedule 3A/Subsidiary</v>
          </cell>
          <cell r="E583" t="str">
            <v>Ntnl</v>
          </cell>
          <cell r="F583" t="str">
            <v>WC</v>
          </cell>
          <cell r="G583" t="str">
            <v/>
          </cell>
          <cell r="H583" t="str">
            <v>Financial Audit</v>
          </cell>
          <cell r="I583" t="str">
            <v>Financially unqualified with no findings on predetermined objectives or compliance with laws and regulations</v>
          </cell>
          <cell r="J583">
            <v>147668000</v>
          </cell>
          <cell r="K583">
            <v>57039000</v>
          </cell>
          <cell r="L583">
            <v>90629000</v>
          </cell>
        </row>
        <row r="584">
          <cell r="A584">
            <v>1120</v>
          </cell>
          <cell r="B584" t="str">
            <v>South African Airways</v>
          </cell>
          <cell r="C584" t="str">
            <v>Public entities</v>
          </cell>
          <cell r="D584" t="str">
            <v>Schedule 2/Subsidiary</v>
          </cell>
          <cell r="E584" t="str">
            <v>Ntnl</v>
          </cell>
          <cell r="F584" t="str">
            <v>NatE</v>
          </cell>
          <cell r="G584" t="str">
            <v/>
          </cell>
          <cell r="H584" t="str">
            <v>Financial Audit</v>
          </cell>
          <cell r="I584" t="str">
            <v>Audit not finalised at legislated date</v>
          </cell>
          <cell r="J584">
            <v>6907100000</v>
          </cell>
          <cell r="K584">
            <v>160000000</v>
          </cell>
          <cell r="L584">
            <v>6747100000</v>
          </cell>
        </row>
        <row r="585">
          <cell r="A585">
            <v>1062</v>
          </cell>
          <cell r="B585" t="str">
            <v>South African Broadcasting Corporation</v>
          </cell>
          <cell r="C585" t="str">
            <v>Public entities</v>
          </cell>
          <cell r="D585" t="str">
            <v>Schedule 2/Subsidiary</v>
          </cell>
          <cell r="E585" t="str">
            <v>Ntnl</v>
          </cell>
          <cell r="F585" t="str">
            <v>NatD</v>
          </cell>
          <cell r="G585" t="str">
            <v/>
          </cell>
          <cell r="H585" t="str">
            <v>Financial Audit</v>
          </cell>
          <cell r="I585" t="str">
            <v>Financially unqualified with findings</v>
          </cell>
          <cell r="J585">
            <v>6830450000</v>
          </cell>
          <cell r="K585">
            <v>120272000</v>
          </cell>
          <cell r="L585">
            <v>6710178000</v>
          </cell>
        </row>
        <row r="586">
          <cell r="A586">
            <v>468</v>
          </cell>
          <cell r="B586" t="str">
            <v>SA Bureau of Standards</v>
          </cell>
          <cell r="C586" t="str">
            <v>Public entities</v>
          </cell>
          <cell r="D586" t="str">
            <v>Schedule 3B/Subsidiary</v>
          </cell>
          <cell r="E586" t="str">
            <v>Ntnl</v>
          </cell>
          <cell r="F586" t="str">
            <v>NatC</v>
          </cell>
          <cell r="G586" t="str">
            <v/>
          </cell>
          <cell r="H586" t="str">
            <v>Financial Audit</v>
          </cell>
          <cell r="I586" t="str">
            <v>Financially unqualified with findings</v>
          </cell>
          <cell r="J586">
            <v>992464000</v>
          </cell>
          <cell r="K586">
            <v>199000000</v>
          </cell>
          <cell r="L586">
            <v>793464000</v>
          </cell>
        </row>
        <row r="587">
          <cell r="A587">
            <v>1122</v>
          </cell>
          <cell r="B587" t="str">
            <v>South African Forestry Company</v>
          </cell>
          <cell r="C587" t="str">
            <v>Public entities</v>
          </cell>
          <cell r="D587" t="str">
            <v>Schedule 2/Subsidiary</v>
          </cell>
          <cell r="E587" t="str">
            <v>Ntnl</v>
          </cell>
          <cell r="F587" t="str">
            <v>NatE</v>
          </cell>
          <cell r="G587" t="str">
            <v/>
          </cell>
          <cell r="H587" t="str">
            <v>Financial Audit</v>
          </cell>
          <cell r="I587" t="str">
            <v>Audit not finalised at legislated date</v>
          </cell>
          <cell r="J587">
            <v>253689403.58000001</v>
          </cell>
          <cell r="K587">
            <v>50000</v>
          </cell>
          <cell r="L587">
            <v>253639403.58000001</v>
          </cell>
        </row>
        <row r="588">
          <cell r="A588">
            <v>431</v>
          </cell>
          <cell r="B588" t="str">
            <v>South African Gas Development Company</v>
          </cell>
          <cell r="C588" t="str">
            <v>Public entities</v>
          </cell>
          <cell r="D588" t="str">
            <v>Schedule 2/Subsidiary</v>
          </cell>
          <cell r="E588" t="str">
            <v>Ntnl</v>
          </cell>
          <cell r="F588" t="str">
            <v>GP</v>
          </cell>
          <cell r="G588" t="str">
            <v/>
          </cell>
          <cell r="H588" t="str">
            <v>Financial Audit</v>
          </cell>
          <cell r="I588" t="str">
            <v>Financially unqualified with no findings on predetermined objectives or compliance with laws and regulations</v>
          </cell>
          <cell r="J588">
            <v>65005000</v>
          </cell>
          <cell r="K588">
            <v>0</v>
          </cell>
          <cell r="L588">
            <v>65005000</v>
          </cell>
        </row>
        <row r="589">
          <cell r="A589">
            <v>1527</v>
          </cell>
          <cell r="B589" t="str">
            <v>South African Health Products Regulatory Authority</v>
          </cell>
          <cell r="C589" t="str">
            <v>Public entities</v>
          </cell>
          <cell r="D589" t="str">
            <v>Schedule 3A/Subsidiary</v>
          </cell>
          <cell r="E589" t="str">
            <v>Ntnl</v>
          </cell>
          <cell r="F589" t="str">
            <v>NatD</v>
          </cell>
          <cell r="G589" t="str">
            <v/>
          </cell>
          <cell r="H589" t="str">
            <v>Financial Audit</v>
          </cell>
          <cell r="I589" t="str">
            <v>Financially unqualified with no findings on predetermined objectives or compliance with laws and regulations</v>
          </cell>
          <cell r="J589">
            <v>394795631</v>
          </cell>
          <cell r="K589">
            <v>0</v>
          </cell>
          <cell r="L589">
            <v>394795631</v>
          </cell>
        </row>
        <row r="590">
          <cell r="A590">
            <v>469</v>
          </cell>
          <cell r="B590" t="str">
            <v>South African Housing Fund</v>
          </cell>
          <cell r="C590" t="str">
            <v>Public entities</v>
          </cell>
          <cell r="D590" t="str">
            <v>Other Entity</v>
          </cell>
          <cell r="E590" t="str">
            <v>Ntnl</v>
          </cell>
          <cell r="F590" t="str">
            <v>NatA</v>
          </cell>
          <cell r="G590" t="str">
            <v/>
          </cell>
          <cell r="H590" t="str">
            <v>Financial Audit</v>
          </cell>
          <cell r="I590" t="str">
            <v>Financially unqualified with no findings on predetermined objectives or compliance with laws and regulations</v>
          </cell>
          <cell r="J590" t="str">
            <v/>
          </cell>
          <cell r="K590" t="str">
            <v/>
          </cell>
          <cell r="L590" t="str">
            <v/>
          </cell>
        </row>
        <row r="591">
          <cell r="A591">
            <v>470</v>
          </cell>
          <cell r="B591" t="str">
            <v>South African Local Government Association</v>
          </cell>
          <cell r="C591" t="str">
            <v>Public entities</v>
          </cell>
          <cell r="D591" t="str">
            <v>Schedule 3A/Subsidiary</v>
          </cell>
          <cell r="E591" t="str">
            <v>Ntnl</v>
          </cell>
          <cell r="F591" t="str">
            <v>NatB</v>
          </cell>
          <cell r="G591" t="str">
            <v/>
          </cell>
          <cell r="H591" t="str">
            <v>Financial Audit</v>
          </cell>
          <cell r="I591" t="str">
            <v>Financially unqualified with no findings on predetermined objectives or compliance with laws and regulations</v>
          </cell>
          <cell r="J591">
            <v>874164170</v>
          </cell>
          <cell r="K591">
            <v>7315535</v>
          </cell>
          <cell r="L591">
            <v>866848635</v>
          </cell>
        </row>
        <row r="592">
          <cell r="A592">
            <v>439</v>
          </cell>
          <cell r="B592" t="str">
            <v>South African National Biodiversity Institute (SANBI)</v>
          </cell>
          <cell r="C592" t="str">
            <v>Public entities</v>
          </cell>
          <cell r="D592" t="str">
            <v>Schedule 3A/Subsidiary</v>
          </cell>
          <cell r="E592" t="str">
            <v>Ntnl</v>
          </cell>
          <cell r="F592" t="str">
            <v>NatD</v>
          </cell>
          <cell r="G592" t="str">
            <v/>
          </cell>
          <cell r="H592" t="str">
            <v>Financial Audit</v>
          </cell>
          <cell r="I592" t="str">
            <v>Financially unqualified with findings</v>
          </cell>
          <cell r="J592">
            <v>1105377244</v>
          </cell>
          <cell r="K592">
            <v>176973999</v>
          </cell>
          <cell r="L592">
            <v>928403245</v>
          </cell>
        </row>
        <row r="593">
          <cell r="A593">
            <v>1368</v>
          </cell>
          <cell r="B593" t="str">
            <v>South African National Energy Development Institute</v>
          </cell>
          <cell r="C593" t="str">
            <v>Public entities</v>
          </cell>
          <cell r="D593" t="str">
            <v>Schedule 3A/Subsidiary</v>
          </cell>
          <cell r="E593" t="str">
            <v>Ntnl</v>
          </cell>
          <cell r="F593" t="str">
            <v>GP</v>
          </cell>
          <cell r="G593" t="str">
            <v/>
          </cell>
          <cell r="H593" t="str">
            <v>Financial Audit</v>
          </cell>
          <cell r="I593" t="str">
            <v>Financially unqualified with no findings on predetermined objectives or compliance with laws and regulations</v>
          </cell>
          <cell r="J593">
            <v>100654273</v>
          </cell>
          <cell r="K593">
            <v>9839273</v>
          </cell>
          <cell r="L593">
            <v>90815000</v>
          </cell>
        </row>
        <row r="594">
          <cell r="A594">
            <v>440</v>
          </cell>
          <cell r="B594" t="str">
            <v>South African National Energy Research Institute</v>
          </cell>
          <cell r="C594" t="str">
            <v>Public entities</v>
          </cell>
          <cell r="D594" t="str">
            <v>Schedule 2/Subsidiary</v>
          </cell>
          <cell r="E594" t="str">
            <v>Ntnl</v>
          </cell>
          <cell r="F594" t="str">
            <v>GP</v>
          </cell>
          <cell r="G594" t="str">
            <v/>
          </cell>
          <cell r="H594" t="str">
            <v>Financial Audit</v>
          </cell>
          <cell r="I594" t="str">
            <v>Financially unqualified with no findings on predetermined objectives or compliance with laws and regulations</v>
          </cell>
          <cell r="J594" t="str">
            <v/>
          </cell>
          <cell r="K594" t="str">
            <v/>
          </cell>
          <cell r="L594" t="str">
            <v/>
          </cell>
        </row>
        <row r="595">
          <cell r="A595">
            <v>471</v>
          </cell>
          <cell r="B595" t="str">
            <v>South African National Parks</v>
          </cell>
          <cell r="C595" t="str">
            <v>Public entities</v>
          </cell>
          <cell r="D595" t="str">
            <v>Schedule 3A/Subsidiary</v>
          </cell>
          <cell r="E595" t="str">
            <v>Ntnl</v>
          </cell>
          <cell r="F595" t="str">
            <v>NatD</v>
          </cell>
          <cell r="G595" t="str">
            <v/>
          </cell>
          <cell r="H595" t="str">
            <v>Financial Audit</v>
          </cell>
          <cell r="I595" t="str">
            <v>Financially unqualified with findings</v>
          </cell>
          <cell r="J595">
            <v>3810585251</v>
          </cell>
          <cell r="K595">
            <v>235242251</v>
          </cell>
          <cell r="L595">
            <v>3575343000</v>
          </cell>
        </row>
        <row r="596">
          <cell r="A596">
            <v>441</v>
          </cell>
          <cell r="B596" t="str">
            <v>The South African National Roads Agency</v>
          </cell>
          <cell r="C596" t="str">
            <v>Public entities</v>
          </cell>
          <cell r="D596" t="str">
            <v>Schedule 3A/Subsidiary</v>
          </cell>
          <cell r="E596" t="str">
            <v>Ntnl</v>
          </cell>
          <cell r="F596" t="str">
            <v>NatA</v>
          </cell>
          <cell r="G596" t="str">
            <v/>
          </cell>
          <cell r="H596" t="str">
            <v>Financial Audit</v>
          </cell>
          <cell r="I596" t="str">
            <v>Audit not finalised at legislated date</v>
          </cell>
          <cell r="J596">
            <v>38164372000</v>
          </cell>
          <cell r="K596">
            <v>14709835000</v>
          </cell>
          <cell r="L596">
            <v>23454537000</v>
          </cell>
        </row>
        <row r="597">
          <cell r="A597">
            <v>1063</v>
          </cell>
          <cell r="B597" t="str">
            <v>South African Post Office</v>
          </cell>
          <cell r="C597" t="str">
            <v>Public entities</v>
          </cell>
          <cell r="D597" t="str">
            <v>Schedule 2/Subsidiary</v>
          </cell>
          <cell r="E597" t="str">
            <v>Ntnl</v>
          </cell>
          <cell r="F597" t="str">
            <v>NatD</v>
          </cell>
          <cell r="G597" t="str">
            <v/>
          </cell>
          <cell r="H597" t="str">
            <v>Financial Audit</v>
          </cell>
          <cell r="I597" t="str">
            <v>Audit not finalised at legislated date</v>
          </cell>
          <cell r="J597">
            <v>4028129000</v>
          </cell>
          <cell r="K597">
            <v>0</v>
          </cell>
          <cell r="L597">
            <v>4028129000</v>
          </cell>
        </row>
        <row r="598">
          <cell r="A598">
            <v>472</v>
          </cell>
          <cell r="B598" t="str">
            <v>South African Qualifications Authority</v>
          </cell>
          <cell r="C598" t="str">
            <v>Public entities</v>
          </cell>
          <cell r="D598" t="str">
            <v>Schedule 3A/Subsidiary</v>
          </cell>
          <cell r="E598" t="str">
            <v>Ntnl</v>
          </cell>
          <cell r="F598" t="str">
            <v>NatF</v>
          </cell>
          <cell r="G598" t="str">
            <v/>
          </cell>
          <cell r="H598" t="str">
            <v>Financial Audit</v>
          </cell>
          <cell r="I598" t="str">
            <v>Financially unqualified with no findings on predetermined objectives or compliance with laws and regulations</v>
          </cell>
          <cell r="J598">
            <v>143284000</v>
          </cell>
          <cell r="K598">
            <v>12740000</v>
          </cell>
          <cell r="L598">
            <v>130544000</v>
          </cell>
        </row>
        <row r="599">
          <cell r="A599">
            <v>474</v>
          </cell>
          <cell r="B599" t="str">
            <v>South African Social Security Agency (SASSA)</v>
          </cell>
          <cell r="C599" t="str">
            <v>Public entities</v>
          </cell>
          <cell r="D599" t="str">
            <v>Schedule 3A/Subsidiary</v>
          </cell>
          <cell r="E599" t="str">
            <v>Ntnl</v>
          </cell>
          <cell r="F599" t="str">
            <v>NatC</v>
          </cell>
          <cell r="G599" t="str">
            <v/>
          </cell>
          <cell r="H599" t="str">
            <v>Financial Audit</v>
          </cell>
          <cell r="I599" t="str">
            <v>Financially unqualified with findings</v>
          </cell>
          <cell r="J599">
            <v>7570261000</v>
          </cell>
          <cell r="K599">
            <v>62536829</v>
          </cell>
          <cell r="L599">
            <v>7507724171</v>
          </cell>
        </row>
        <row r="600">
          <cell r="A600">
            <v>1175</v>
          </cell>
          <cell r="B600" t="str">
            <v>South African Supplier Development Agency</v>
          </cell>
          <cell r="C600" t="str">
            <v>Public entities</v>
          </cell>
          <cell r="D600" t="str">
            <v>Schedule 2/Subsidiary</v>
          </cell>
          <cell r="E600" t="str">
            <v>Ntnl</v>
          </cell>
          <cell r="F600" t="str">
            <v>GP</v>
          </cell>
          <cell r="G600" t="str">
            <v/>
          </cell>
          <cell r="H600" t="str">
            <v>Financial Audit</v>
          </cell>
          <cell r="I600" t="str">
            <v>Audit not finalised at legislated date</v>
          </cell>
          <cell r="J600" t="str">
            <v/>
          </cell>
          <cell r="K600" t="str">
            <v/>
          </cell>
          <cell r="L600" t="str">
            <v/>
          </cell>
        </row>
        <row r="601">
          <cell r="A601">
            <v>475</v>
          </cell>
          <cell r="B601" t="str">
            <v>South African Tourism</v>
          </cell>
          <cell r="C601" t="str">
            <v>Public entities</v>
          </cell>
          <cell r="D601" t="str">
            <v>Schedule 3A/Subsidiary</v>
          </cell>
          <cell r="E601" t="str">
            <v>Ntnl</v>
          </cell>
          <cell r="F601" t="str">
            <v>NatB</v>
          </cell>
          <cell r="G601" t="str">
            <v/>
          </cell>
          <cell r="H601" t="str">
            <v>Financial Audit</v>
          </cell>
          <cell r="I601" t="str">
            <v>Qualified</v>
          </cell>
          <cell r="J601">
            <v>1289739000</v>
          </cell>
          <cell r="K601">
            <v>5457743</v>
          </cell>
          <cell r="L601">
            <v>1284281257</v>
          </cell>
        </row>
        <row r="602">
          <cell r="A602">
            <v>476</v>
          </cell>
          <cell r="B602" t="str">
            <v>South African Weather Services</v>
          </cell>
          <cell r="C602" t="str">
            <v>Public entities</v>
          </cell>
          <cell r="D602" t="str">
            <v>Schedule 3A/Subsidiary</v>
          </cell>
          <cell r="E602" t="str">
            <v>Ntnl</v>
          </cell>
          <cell r="F602" t="str">
            <v>NatD</v>
          </cell>
          <cell r="G602" t="str">
            <v/>
          </cell>
          <cell r="H602" t="str">
            <v>Financial Audit</v>
          </cell>
          <cell r="I602" t="str">
            <v>Financially unqualified with no findings on predetermined objectives or compliance with laws and regulations</v>
          </cell>
          <cell r="J602">
            <v>754693000</v>
          </cell>
          <cell r="K602">
            <v>180333000</v>
          </cell>
          <cell r="L602">
            <v>574360000</v>
          </cell>
        </row>
        <row r="603">
          <cell r="A603">
            <v>1340</v>
          </cell>
          <cell r="B603" t="str">
            <v>South Cape TVET College</v>
          </cell>
          <cell r="C603" t="str">
            <v>Public entities</v>
          </cell>
          <cell r="D603" t="str">
            <v>HE Institution</v>
          </cell>
          <cell r="E603" t="str">
            <v>Ntnl</v>
          </cell>
          <cell r="F603" t="str">
            <v>WC</v>
          </cell>
          <cell r="G603" t="str">
            <v/>
          </cell>
          <cell r="H603" t="str">
            <v>Financial Audit</v>
          </cell>
          <cell r="I603" t="str">
            <v>Financially unqualified with findings</v>
          </cell>
          <cell r="J603">
            <v>92706009</v>
          </cell>
          <cell r="K603">
            <v>59170000</v>
          </cell>
          <cell r="L603">
            <v>33536009</v>
          </cell>
        </row>
        <row r="604">
          <cell r="A604">
            <v>1308</v>
          </cell>
          <cell r="B604" t="str">
            <v>South West Gauteng TVET College</v>
          </cell>
          <cell r="C604" t="str">
            <v>Public entities</v>
          </cell>
          <cell r="D604" t="str">
            <v>HE Institution</v>
          </cell>
          <cell r="E604" t="str">
            <v>Ntnl</v>
          </cell>
          <cell r="F604" t="str">
            <v>GP</v>
          </cell>
          <cell r="G604" t="str">
            <v/>
          </cell>
          <cell r="H604" t="str">
            <v>Financial Audit</v>
          </cell>
          <cell r="I604" t="str">
            <v>Financially unqualified with findings</v>
          </cell>
          <cell r="J604">
            <v>833910018</v>
          </cell>
          <cell r="K604">
            <v>143403305</v>
          </cell>
          <cell r="L604">
            <v>690506713</v>
          </cell>
        </row>
        <row r="605">
          <cell r="A605">
            <v>478</v>
          </cell>
          <cell r="B605" t="str">
            <v>Special Investigating Unit</v>
          </cell>
          <cell r="C605" t="str">
            <v>Public entities</v>
          </cell>
          <cell r="D605" t="str">
            <v>Schedule 3A/Subsidiary</v>
          </cell>
          <cell r="E605" t="str">
            <v>Ntnl</v>
          </cell>
          <cell r="F605" t="str">
            <v>NatA</v>
          </cell>
          <cell r="G605" t="str">
            <v/>
          </cell>
          <cell r="H605" t="str">
            <v>Financial Audit</v>
          </cell>
          <cell r="I605" t="str">
            <v>Financially unqualified with findings</v>
          </cell>
          <cell r="J605">
            <v>1143234230</v>
          </cell>
          <cell r="K605">
            <v>0</v>
          </cell>
          <cell r="L605">
            <v>1143234230</v>
          </cell>
        </row>
        <row r="606">
          <cell r="A606">
            <v>479</v>
          </cell>
          <cell r="B606" t="str">
            <v>Sport, Arts and Culture</v>
          </cell>
          <cell r="C606" t="str">
            <v>Departments</v>
          </cell>
          <cell r="D606" t="str">
            <v>Provincial Department</v>
          </cell>
          <cell r="E606" t="str">
            <v>LP</v>
          </cell>
          <cell r="F606" t="str">
            <v>LP</v>
          </cell>
          <cell r="G606" t="str">
            <v/>
          </cell>
          <cell r="H606" t="str">
            <v>Financial Audit</v>
          </cell>
          <cell r="I606" t="str">
            <v>Financially unqualified with no findings on predetermined objectives or compliance with laws and regulations</v>
          </cell>
          <cell r="J606">
            <v>641549000</v>
          </cell>
          <cell r="K606">
            <v>106481000</v>
          </cell>
          <cell r="L606">
            <v>535068000</v>
          </cell>
        </row>
        <row r="607">
          <cell r="A607">
            <v>485</v>
          </cell>
          <cell r="B607" t="str">
            <v>Sport, Arts and Culture</v>
          </cell>
          <cell r="C607" t="str">
            <v>Departments</v>
          </cell>
          <cell r="D607" t="str">
            <v>Provincial Department</v>
          </cell>
          <cell r="E607" t="str">
            <v>NC</v>
          </cell>
          <cell r="F607" t="str">
            <v>NC</v>
          </cell>
          <cell r="G607" t="str">
            <v/>
          </cell>
          <cell r="H607" t="str">
            <v>Financial Audit</v>
          </cell>
          <cell r="I607" t="str">
            <v>Financially unqualified with no findings on predetermined objectives or compliance with laws and regulations</v>
          </cell>
          <cell r="J607">
            <v>504622000</v>
          </cell>
          <cell r="K607">
            <v>90142000</v>
          </cell>
          <cell r="L607">
            <v>414480000</v>
          </cell>
        </row>
        <row r="608">
          <cell r="A608">
            <v>481</v>
          </cell>
          <cell r="B608" t="str">
            <v>Sport, Arts, Culture and Recreation</v>
          </cell>
          <cell r="C608" t="str">
            <v>Departments</v>
          </cell>
          <cell r="D608" t="str">
            <v>Provincial Department</v>
          </cell>
          <cell r="E608" t="str">
            <v>FS</v>
          </cell>
          <cell r="F608" t="str">
            <v>FS</v>
          </cell>
          <cell r="G608" t="str">
            <v/>
          </cell>
          <cell r="H608" t="str">
            <v>Financial Audit</v>
          </cell>
          <cell r="I608" t="str">
            <v>Financially unqualified with findings</v>
          </cell>
          <cell r="J608">
            <v>634029000</v>
          </cell>
          <cell r="K608">
            <v>21065000</v>
          </cell>
          <cell r="L608">
            <v>612964000</v>
          </cell>
        </row>
        <row r="609">
          <cell r="A609">
            <v>483</v>
          </cell>
          <cell r="B609" t="str">
            <v>Sportsrand</v>
          </cell>
          <cell r="C609" t="str">
            <v>Public entities</v>
          </cell>
          <cell r="D609" t="str">
            <v>Schedule 2/Subsidiary</v>
          </cell>
          <cell r="E609" t="str">
            <v>Ntnl</v>
          </cell>
          <cell r="F609" t="str">
            <v>NatC</v>
          </cell>
          <cell r="G609" t="str">
            <v/>
          </cell>
          <cell r="H609" t="str">
            <v>Financial Audit</v>
          </cell>
          <cell r="I609" t="str">
            <v>Financially unqualified with no findings on predetermined objectives or compliance with laws and regulations</v>
          </cell>
          <cell r="J609" t="str">
            <v/>
          </cell>
          <cell r="K609" t="str">
            <v/>
          </cell>
          <cell r="L609" t="str">
            <v/>
          </cell>
        </row>
        <row r="610">
          <cell r="A610">
            <v>487</v>
          </cell>
          <cell r="B610" t="str">
            <v>State Diamond Trader</v>
          </cell>
          <cell r="C610" t="str">
            <v>Public entities</v>
          </cell>
          <cell r="D610" t="str">
            <v>Schedule 3B/Subsidiary</v>
          </cell>
          <cell r="E610" t="str">
            <v>Ntnl</v>
          </cell>
          <cell r="F610" t="str">
            <v>GP</v>
          </cell>
          <cell r="G610" t="str">
            <v/>
          </cell>
          <cell r="H610" t="str">
            <v>Financial Audit</v>
          </cell>
          <cell r="I610" t="str">
            <v>Financially unqualified with no findings on predetermined objectives or compliance with laws and regulations</v>
          </cell>
          <cell r="J610">
            <v>34647599</v>
          </cell>
          <cell r="K610">
            <v>0</v>
          </cell>
          <cell r="L610">
            <v>34647599</v>
          </cell>
        </row>
        <row r="611">
          <cell r="A611">
            <v>488</v>
          </cell>
          <cell r="B611" t="str">
            <v>State Information Technology Agency</v>
          </cell>
          <cell r="C611" t="str">
            <v>Public entities</v>
          </cell>
          <cell r="D611" t="str">
            <v>Schedule 3A/Subsidiary</v>
          </cell>
          <cell r="E611" t="str">
            <v>Ntnl</v>
          </cell>
          <cell r="F611" t="str">
            <v>NatE</v>
          </cell>
          <cell r="G611" t="str">
            <v/>
          </cell>
          <cell r="H611" t="str">
            <v>Financial Audit</v>
          </cell>
          <cell r="I611" t="str">
            <v>Audit not finalised at legislated date</v>
          </cell>
          <cell r="J611">
            <v>7300924000</v>
          </cell>
          <cell r="K611">
            <v>1000000000</v>
          </cell>
          <cell r="L611">
            <v>6300924000</v>
          </cell>
        </row>
        <row r="612">
          <cell r="A612">
            <v>489</v>
          </cell>
          <cell r="B612" t="str">
            <v>State President Fund</v>
          </cell>
          <cell r="C612" t="str">
            <v>Public entities</v>
          </cell>
          <cell r="D612" t="str">
            <v>Other Entity</v>
          </cell>
          <cell r="E612" t="str">
            <v>Ntnl</v>
          </cell>
          <cell r="F612" t="str">
            <v>NatC</v>
          </cell>
          <cell r="G612" t="str">
            <v/>
          </cell>
          <cell r="H612" t="str">
            <v>Financial Audit</v>
          </cell>
          <cell r="I612" t="str">
            <v>Financially unqualified with no findings on predetermined objectives or compliance with laws and regulations</v>
          </cell>
          <cell r="J612" t="str">
            <v/>
          </cell>
          <cell r="K612" t="str">
            <v/>
          </cell>
          <cell r="L612" t="str">
            <v/>
          </cell>
        </row>
        <row r="613">
          <cell r="A613">
            <v>1208</v>
          </cell>
          <cell r="B613" t="str">
            <v>State Security Agency</v>
          </cell>
          <cell r="C613" t="str">
            <v>Departments</v>
          </cell>
          <cell r="D613" t="str">
            <v>National Department</v>
          </cell>
          <cell r="E613" t="str">
            <v>Ntnl</v>
          </cell>
          <cell r="F613" t="str">
            <v>NatD</v>
          </cell>
          <cell r="G613" t="str">
            <v/>
          </cell>
          <cell r="H613" t="str">
            <v>Financial Audit</v>
          </cell>
          <cell r="I613" t="str">
            <v>Audit not finalised at legislated date</v>
          </cell>
          <cell r="J613" t="str">
            <v/>
          </cell>
          <cell r="K613" t="str">
            <v/>
          </cell>
          <cell r="L613" t="str">
            <v/>
          </cell>
        </row>
        <row r="614">
          <cell r="A614">
            <v>490</v>
          </cell>
          <cell r="B614" t="str">
            <v>State Theatre</v>
          </cell>
          <cell r="C614" t="str">
            <v>Public entities</v>
          </cell>
          <cell r="D614" t="str">
            <v>Schedule 3A/Subsidiary</v>
          </cell>
          <cell r="E614" t="str">
            <v>Ntnl</v>
          </cell>
          <cell r="F614" t="str">
            <v>NatC</v>
          </cell>
          <cell r="G614" t="str">
            <v/>
          </cell>
          <cell r="H614" t="str">
            <v>Financial Audit</v>
          </cell>
          <cell r="I614" t="str">
            <v>Financially unqualified with no findings on predetermined objectives or compliance with laws and regulations</v>
          </cell>
          <cell r="J614">
            <v>122275151</v>
          </cell>
          <cell r="K614">
            <v>20852218</v>
          </cell>
          <cell r="L614">
            <v>101422933</v>
          </cell>
        </row>
        <row r="615">
          <cell r="A615">
            <v>491</v>
          </cell>
          <cell r="B615" t="str">
            <v>Statistics South Africa</v>
          </cell>
          <cell r="C615" t="str">
            <v>Departments</v>
          </cell>
          <cell r="D615" t="str">
            <v>National Department</v>
          </cell>
          <cell r="E615" t="str">
            <v>Ntnl</v>
          </cell>
          <cell r="F615" t="str">
            <v>NatB</v>
          </cell>
          <cell r="G615" t="str">
            <v/>
          </cell>
          <cell r="H615" t="str">
            <v>Financial Audit</v>
          </cell>
          <cell r="I615" t="str">
            <v>Financially unqualified with findings</v>
          </cell>
          <cell r="J615">
            <v>2643002000</v>
          </cell>
          <cell r="K615">
            <v>316640000</v>
          </cell>
          <cell r="L615">
            <v>2326362000</v>
          </cell>
        </row>
        <row r="616">
          <cell r="A616">
            <v>918</v>
          </cell>
          <cell r="B616" t="str">
            <v>Supplier Park Development Company</v>
          </cell>
          <cell r="C616" t="str">
            <v>Public entities</v>
          </cell>
          <cell r="D616" t="str">
            <v>Schedule 3C/Subsidiary</v>
          </cell>
          <cell r="E616" t="str">
            <v>GP</v>
          </cell>
          <cell r="F616" t="str">
            <v>GP</v>
          </cell>
          <cell r="G616" t="str">
            <v/>
          </cell>
          <cell r="H616" t="str">
            <v>Financial Audit</v>
          </cell>
          <cell r="I616" t="str">
            <v>Financially unqualified with no findings on predetermined objectives or compliance with laws and regulations</v>
          </cell>
          <cell r="J616">
            <v>287360000</v>
          </cell>
          <cell r="K616">
            <v>30910000</v>
          </cell>
          <cell r="L616">
            <v>256450000</v>
          </cell>
        </row>
        <row r="617">
          <cell r="A617">
            <v>1334</v>
          </cell>
          <cell r="B617" t="str">
            <v>Taletso TVET College</v>
          </cell>
          <cell r="C617" t="str">
            <v>Public entities</v>
          </cell>
          <cell r="D617" t="str">
            <v>HE Institution</v>
          </cell>
          <cell r="E617" t="str">
            <v>Ntnl</v>
          </cell>
          <cell r="F617" t="str">
            <v>NW</v>
          </cell>
          <cell r="G617" t="str">
            <v/>
          </cell>
          <cell r="H617" t="str">
            <v>Financial Audit</v>
          </cell>
          <cell r="I617" t="str">
            <v>Audit not finalised at legislated date</v>
          </cell>
          <cell r="J617">
            <v>272854709</v>
          </cell>
          <cell r="K617">
            <v>11517372</v>
          </cell>
          <cell r="L617">
            <v>261337337</v>
          </cell>
        </row>
        <row r="618">
          <cell r="A618">
            <v>60</v>
          </cell>
          <cell r="B618" t="str">
            <v>The Commission for the Promotion and Protection of the Rights of Cultural, Religious and Linguistic Communities</v>
          </cell>
          <cell r="C618" t="str">
            <v>Public entities</v>
          </cell>
          <cell r="D618" t="str">
            <v>Constitutional Institution</v>
          </cell>
          <cell r="E618" t="str">
            <v>Ntnl</v>
          </cell>
          <cell r="F618" t="str">
            <v>NatB</v>
          </cell>
          <cell r="G618" t="str">
            <v/>
          </cell>
          <cell r="H618" t="str">
            <v>Financial Audit</v>
          </cell>
          <cell r="I618" t="str">
            <v>Financially unqualified with findings</v>
          </cell>
          <cell r="J618">
            <v>49298000</v>
          </cell>
          <cell r="K618">
            <v>734000</v>
          </cell>
          <cell r="L618">
            <v>48564000</v>
          </cell>
        </row>
        <row r="619">
          <cell r="A619">
            <v>493</v>
          </cell>
          <cell r="B619" t="str">
            <v>The Commission on Gender Equality</v>
          </cell>
          <cell r="C619" t="str">
            <v>Public entities</v>
          </cell>
          <cell r="D619" t="str">
            <v>Constitutional Institution</v>
          </cell>
          <cell r="E619" t="str">
            <v>Ntnl</v>
          </cell>
          <cell r="F619" t="str">
            <v>NatA</v>
          </cell>
          <cell r="G619" t="str">
            <v/>
          </cell>
          <cell r="H619" t="str">
            <v>Financial Audit</v>
          </cell>
          <cell r="I619" t="str">
            <v>Financially unqualified with findings</v>
          </cell>
          <cell r="J619">
            <v>93567000</v>
          </cell>
          <cell r="K619">
            <v>1305205</v>
          </cell>
          <cell r="L619">
            <v>92261795</v>
          </cell>
        </row>
        <row r="620">
          <cell r="A620">
            <v>1424</v>
          </cell>
          <cell r="B620" t="str">
            <v>The Courier and Freight Group</v>
          </cell>
          <cell r="C620" t="str">
            <v>Public entities</v>
          </cell>
          <cell r="D620" t="str">
            <v>Schedule 2/Subsidiary</v>
          </cell>
          <cell r="E620" t="str">
            <v>Ntnl</v>
          </cell>
          <cell r="F620" t="str">
            <v>NatD</v>
          </cell>
          <cell r="G620" t="str">
            <v/>
          </cell>
          <cell r="H620" t="str">
            <v>Financial Audit</v>
          </cell>
          <cell r="I620" t="str">
            <v>Audit not finalised at legislated date</v>
          </cell>
          <cell r="J620" t="str">
            <v/>
          </cell>
          <cell r="K620" t="str">
            <v/>
          </cell>
          <cell r="L620" t="str">
            <v/>
          </cell>
        </row>
        <row r="621">
          <cell r="A621">
            <v>1428</v>
          </cell>
          <cell r="B621" t="str">
            <v>Docex</v>
          </cell>
          <cell r="C621" t="str">
            <v>Public entities</v>
          </cell>
          <cell r="D621" t="str">
            <v>Schedule 2/Subsidiary</v>
          </cell>
          <cell r="E621" t="str">
            <v>Ntnl</v>
          </cell>
          <cell r="F621" t="str">
            <v>NatD</v>
          </cell>
          <cell r="G621" t="str">
            <v/>
          </cell>
          <cell r="H621" t="str">
            <v>Financial Audit</v>
          </cell>
          <cell r="I621" t="str">
            <v>Audit not finalised at legislated date</v>
          </cell>
          <cell r="J621" t="str">
            <v/>
          </cell>
          <cell r="K621" t="str">
            <v/>
          </cell>
          <cell r="L621" t="str">
            <v/>
          </cell>
        </row>
        <row r="622">
          <cell r="A622">
            <v>494</v>
          </cell>
          <cell r="B622" t="str">
            <v>The Financial and Fiscal Commission</v>
          </cell>
          <cell r="C622" t="str">
            <v>Public entities</v>
          </cell>
          <cell r="D622" t="str">
            <v>Constitutional Institution</v>
          </cell>
          <cell r="E622" t="str">
            <v>Ntnl</v>
          </cell>
          <cell r="F622" t="str">
            <v>WC</v>
          </cell>
          <cell r="G622" t="str">
            <v/>
          </cell>
          <cell r="H622" t="str">
            <v>Financial Audit</v>
          </cell>
          <cell r="I622" t="str">
            <v>Financially unqualified with findings</v>
          </cell>
          <cell r="J622">
            <v>60346182</v>
          </cell>
          <cell r="K622">
            <v>1300000</v>
          </cell>
          <cell r="L622">
            <v>59046182</v>
          </cell>
        </row>
        <row r="623">
          <cell r="A623">
            <v>495</v>
          </cell>
          <cell r="B623" t="str">
            <v>Independent Communications Authority of South Africa</v>
          </cell>
          <cell r="C623" t="str">
            <v>Public entities</v>
          </cell>
          <cell r="D623" t="str">
            <v>Constitutional Institution</v>
          </cell>
          <cell r="E623" t="str">
            <v>Ntnl</v>
          </cell>
          <cell r="F623" t="str">
            <v>NatD</v>
          </cell>
          <cell r="G623" t="str">
            <v/>
          </cell>
          <cell r="H623" t="str">
            <v>Financial Audit</v>
          </cell>
          <cell r="I623" t="str">
            <v>Financially unqualified with findings</v>
          </cell>
          <cell r="J623">
            <v>774474182</v>
          </cell>
          <cell r="K623">
            <v>318971826</v>
          </cell>
          <cell r="L623">
            <v>455502356</v>
          </cell>
        </row>
        <row r="624">
          <cell r="A624">
            <v>917</v>
          </cell>
          <cell r="B624" t="str">
            <v>The Innovation Hub Management Company</v>
          </cell>
          <cell r="C624" t="str">
            <v>Public entities</v>
          </cell>
          <cell r="D624" t="str">
            <v>Schedule 3C/Subsidiary</v>
          </cell>
          <cell r="E624" t="str">
            <v>GP</v>
          </cell>
          <cell r="F624" t="str">
            <v>GP</v>
          </cell>
          <cell r="G624" t="str">
            <v/>
          </cell>
          <cell r="H624" t="str">
            <v>Financial Audit</v>
          </cell>
          <cell r="I624" t="str">
            <v>Financially unqualified with no findings on predetermined objectives or compliance with laws and regulations</v>
          </cell>
          <cell r="J624">
            <v>134998000</v>
          </cell>
          <cell r="K624">
            <v>1290000</v>
          </cell>
          <cell r="L624">
            <v>133708000</v>
          </cell>
        </row>
        <row r="625">
          <cell r="A625">
            <v>1240</v>
          </cell>
          <cell r="B625" t="str">
            <v>Royal Household Trust</v>
          </cell>
          <cell r="C625" t="str">
            <v>Public entities</v>
          </cell>
          <cell r="D625" t="str">
            <v>Schedule 3C/Subsidiary</v>
          </cell>
          <cell r="E625" t="str">
            <v>KZN</v>
          </cell>
          <cell r="F625" t="str">
            <v>KZN</v>
          </cell>
          <cell r="G625" t="str">
            <v/>
          </cell>
          <cell r="H625" t="str">
            <v>Financial Audit</v>
          </cell>
          <cell r="I625" t="str">
            <v>Financially unqualified with findings</v>
          </cell>
          <cell r="J625">
            <v>57583000</v>
          </cell>
          <cell r="K625">
            <v>27000</v>
          </cell>
          <cell r="L625">
            <v>57556000</v>
          </cell>
        </row>
        <row r="626">
          <cell r="A626">
            <v>498</v>
          </cell>
          <cell r="B626" t="str">
            <v>The Petroleum Oil and Gas Corporation (Namibia)</v>
          </cell>
          <cell r="C626" t="str">
            <v>Public entities</v>
          </cell>
          <cell r="D626" t="str">
            <v>Schedule 2/Subsidiary</v>
          </cell>
          <cell r="E626" t="str">
            <v>Ntnl</v>
          </cell>
          <cell r="F626" t="str">
            <v>WC</v>
          </cell>
          <cell r="G626" t="str">
            <v/>
          </cell>
          <cell r="H626" t="str">
            <v>Financial Audit</v>
          </cell>
          <cell r="I626" t="str">
            <v>Audit not finalised at legislated date</v>
          </cell>
          <cell r="J626" t="str">
            <v/>
          </cell>
          <cell r="K626" t="str">
            <v/>
          </cell>
          <cell r="L626" t="str">
            <v/>
          </cell>
        </row>
        <row r="627">
          <cell r="A627">
            <v>499</v>
          </cell>
          <cell r="B627" t="str">
            <v>The Petroleum Oil and Gas Corporation</v>
          </cell>
          <cell r="C627" t="str">
            <v>Public entities</v>
          </cell>
          <cell r="D627" t="str">
            <v>Schedule 2/Subsidiary</v>
          </cell>
          <cell r="E627" t="str">
            <v>Ntnl</v>
          </cell>
          <cell r="F627" t="str">
            <v>WC</v>
          </cell>
          <cell r="G627" t="str">
            <v/>
          </cell>
          <cell r="H627" t="str">
            <v>Financial Audit</v>
          </cell>
          <cell r="I627" t="str">
            <v>Financially unqualified with findings</v>
          </cell>
          <cell r="J627">
            <v>6612692000</v>
          </cell>
          <cell r="K627">
            <v>1266234000</v>
          </cell>
          <cell r="L627">
            <v>5346458000</v>
          </cell>
        </row>
        <row r="628">
          <cell r="A628">
            <v>500</v>
          </cell>
          <cell r="B628" t="str">
            <v>The Playhouse Company</v>
          </cell>
          <cell r="C628" t="str">
            <v>Public entities</v>
          </cell>
          <cell r="D628" t="str">
            <v>Schedule 3A/Subsidiary</v>
          </cell>
          <cell r="E628" t="str">
            <v>Ntnl</v>
          </cell>
          <cell r="F628" t="str">
            <v>KZN</v>
          </cell>
          <cell r="G628" t="str">
            <v/>
          </cell>
          <cell r="H628" t="str">
            <v>Financial Audit</v>
          </cell>
          <cell r="I628" t="str">
            <v>Financially unqualified with no findings on predetermined objectives or compliance with laws and regulations</v>
          </cell>
          <cell r="J628">
            <v>116926000</v>
          </cell>
          <cell r="K628">
            <v>22880000</v>
          </cell>
          <cell r="L628">
            <v>94046000</v>
          </cell>
        </row>
        <row r="629">
          <cell r="A629">
            <v>501</v>
          </cell>
          <cell r="B629" t="str">
            <v>The Presidency</v>
          </cell>
          <cell r="C629" t="str">
            <v>Departments</v>
          </cell>
          <cell r="D629" t="str">
            <v>National Department</v>
          </cell>
          <cell r="E629" t="str">
            <v>Ntnl</v>
          </cell>
          <cell r="F629" t="str">
            <v>NatB</v>
          </cell>
          <cell r="G629" t="str">
            <v/>
          </cell>
          <cell r="H629" t="str">
            <v>Financial Audit</v>
          </cell>
          <cell r="I629" t="str">
            <v>Financially unqualified with findings</v>
          </cell>
          <cell r="J629">
            <v>690344000</v>
          </cell>
          <cell r="K629">
            <v>30547000</v>
          </cell>
          <cell r="L629">
            <v>659797000</v>
          </cell>
        </row>
        <row r="630">
          <cell r="A630">
            <v>502</v>
          </cell>
          <cell r="B630" t="str">
            <v>The Public Protector of South Africa</v>
          </cell>
          <cell r="C630" t="str">
            <v>Public entities</v>
          </cell>
          <cell r="D630" t="str">
            <v>Constitutional Institution</v>
          </cell>
          <cell r="E630" t="str">
            <v>Ntnl</v>
          </cell>
          <cell r="F630" t="str">
            <v>NatA</v>
          </cell>
          <cell r="G630" t="str">
            <v/>
          </cell>
          <cell r="H630" t="str">
            <v>Financial Audit</v>
          </cell>
          <cell r="I630" t="str">
            <v>Financially unqualified with findings</v>
          </cell>
          <cell r="J630">
            <v>360386000</v>
          </cell>
          <cell r="K630">
            <v>23254008</v>
          </cell>
          <cell r="L630">
            <v>337131992</v>
          </cell>
        </row>
        <row r="631">
          <cell r="A631">
            <v>442</v>
          </cell>
          <cell r="B631" t="str">
            <v>The South African Nuclear Energy Corporation</v>
          </cell>
          <cell r="C631" t="str">
            <v>Public entities</v>
          </cell>
          <cell r="D631" t="str">
            <v>Schedule 2/Subsidiary</v>
          </cell>
          <cell r="E631" t="str">
            <v>Ntnl</v>
          </cell>
          <cell r="F631" t="str">
            <v>NW</v>
          </cell>
          <cell r="G631" t="str">
            <v/>
          </cell>
          <cell r="H631" t="str">
            <v>Financial Audit</v>
          </cell>
          <cell r="I631" t="str">
            <v>Financially unqualified with findings</v>
          </cell>
          <cell r="J631">
            <v>1500930000</v>
          </cell>
          <cell r="K631">
            <v>172959000</v>
          </cell>
          <cell r="L631">
            <v>1327971000</v>
          </cell>
        </row>
        <row r="632">
          <cell r="A632">
            <v>1318</v>
          </cell>
          <cell r="B632" t="str">
            <v>Thekwini TVET College</v>
          </cell>
          <cell r="C632" t="str">
            <v>Public entities</v>
          </cell>
          <cell r="D632" t="str">
            <v>HE Institution</v>
          </cell>
          <cell r="E632" t="str">
            <v>Ntnl</v>
          </cell>
          <cell r="F632" t="str">
            <v>KZN</v>
          </cell>
          <cell r="G632" t="str">
            <v/>
          </cell>
          <cell r="H632" t="str">
            <v>Financial Audit</v>
          </cell>
          <cell r="I632" t="str">
            <v>Financially unqualified with findings</v>
          </cell>
          <cell r="J632">
            <v>200370251</v>
          </cell>
          <cell r="K632">
            <v>13654251</v>
          </cell>
          <cell r="L632">
            <v>186716000</v>
          </cell>
        </row>
        <row r="633">
          <cell r="A633">
            <v>512</v>
          </cell>
          <cell r="B633" t="str">
            <v>Trade and Investment KwaZulu-Natal</v>
          </cell>
          <cell r="C633" t="str">
            <v>Public entities</v>
          </cell>
          <cell r="D633" t="str">
            <v>Schedule 3C/Subsidiary</v>
          </cell>
          <cell r="E633" t="str">
            <v>KZN</v>
          </cell>
          <cell r="F633" t="str">
            <v>KZN</v>
          </cell>
          <cell r="G633" t="str">
            <v/>
          </cell>
          <cell r="H633" t="str">
            <v>Financial Audit</v>
          </cell>
          <cell r="I633" t="str">
            <v>Financially unqualified with no findings on predetermined objectives or compliance with laws and regulations</v>
          </cell>
          <cell r="J633">
            <v>124342902</v>
          </cell>
          <cell r="K633">
            <v>1053752</v>
          </cell>
          <cell r="L633">
            <v>123289150</v>
          </cell>
        </row>
        <row r="634">
          <cell r="A634">
            <v>513</v>
          </cell>
          <cell r="B634" t="str">
            <v>Traditional Levies and Trust Account</v>
          </cell>
          <cell r="C634" t="str">
            <v>Public entities</v>
          </cell>
          <cell r="D634" t="str">
            <v>Other Entity</v>
          </cell>
          <cell r="E634" t="str">
            <v>KZN</v>
          </cell>
          <cell r="F634" t="str">
            <v>KZN</v>
          </cell>
          <cell r="G634" t="str">
            <v/>
          </cell>
          <cell r="H634" t="str">
            <v>Financial Audit</v>
          </cell>
          <cell r="I634" t="str">
            <v>Financially unqualified with no findings on predetermined objectives or compliance with laws and regulations</v>
          </cell>
          <cell r="J634">
            <v>0</v>
          </cell>
          <cell r="K634">
            <v>0</v>
          </cell>
          <cell r="L634">
            <v>0</v>
          </cell>
        </row>
        <row r="635">
          <cell r="A635">
            <v>1065</v>
          </cell>
          <cell r="B635" t="str">
            <v>Trans-Caledon Tunnel Authority</v>
          </cell>
          <cell r="C635" t="str">
            <v>Public entities</v>
          </cell>
          <cell r="D635" t="str">
            <v>Schedule 2/Subsidiary</v>
          </cell>
          <cell r="E635" t="str">
            <v>Ntnl</v>
          </cell>
          <cell r="F635" t="str">
            <v>NatD</v>
          </cell>
          <cell r="G635" t="str">
            <v/>
          </cell>
          <cell r="H635" t="str">
            <v>Financial Audit</v>
          </cell>
          <cell r="I635" t="str">
            <v>Financially unqualified with findings</v>
          </cell>
          <cell r="J635">
            <v>7765890000</v>
          </cell>
          <cell r="K635">
            <v>5110150000</v>
          </cell>
          <cell r="L635">
            <v>2655740000</v>
          </cell>
        </row>
        <row r="636">
          <cell r="A636">
            <v>1549</v>
          </cell>
          <cell r="B636" t="str">
            <v>Transnet International Holdings</v>
          </cell>
          <cell r="C636" t="str">
            <v>Public entities</v>
          </cell>
          <cell r="D636" t="str">
            <v>Schedule 2/Subsidiary</v>
          </cell>
          <cell r="E636" t="str">
            <v>Ntnl</v>
          </cell>
          <cell r="F636" t="str">
            <v>NatE</v>
          </cell>
          <cell r="G636" t="str">
            <v/>
          </cell>
          <cell r="H636" t="str">
            <v>Financial Audit</v>
          </cell>
          <cell r="I636" t="str">
            <v>Audit not finalised at legislated date</v>
          </cell>
          <cell r="J636" t="str">
            <v/>
          </cell>
          <cell r="K636" t="str">
            <v/>
          </cell>
          <cell r="L636" t="str">
            <v/>
          </cell>
        </row>
        <row r="637">
          <cell r="A637">
            <v>1548</v>
          </cell>
          <cell r="B637" t="str">
            <v>Transnet Pipeline Rehabilitation Trust</v>
          </cell>
          <cell r="C637" t="str">
            <v>Public entities</v>
          </cell>
          <cell r="D637" t="str">
            <v>Schedule 2/Subsidiary</v>
          </cell>
          <cell r="E637" t="str">
            <v>Ntnl</v>
          </cell>
          <cell r="F637" t="str">
            <v>NatE</v>
          </cell>
          <cell r="G637" t="str">
            <v/>
          </cell>
          <cell r="H637" t="str">
            <v>Financial Audit</v>
          </cell>
          <cell r="I637" t="str">
            <v>Audit not finalised at legislated date</v>
          </cell>
          <cell r="J637" t="str">
            <v/>
          </cell>
          <cell r="K637" t="str">
            <v/>
          </cell>
          <cell r="L637" t="str">
            <v/>
          </cell>
        </row>
        <row r="638">
          <cell r="A638">
            <v>1123</v>
          </cell>
          <cell r="B638" t="str">
            <v>Transnet</v>
          </cell>
          <cell r="C638" t="str">
            <v>Public entities</v>
          </cell>
          <cell r="D638" t="str">
            <v>Schedule 2/Subsidiary</v>
          </cell>
          <cell r="E638" t="str">
            <v>Ntnl</v>
          </cell>
          <cell r="F638" t="str">
            <v>NatE</v>
          </cell>
          <cell r="G638" t="str">
            <v/>
          </cell>
          <cell r="H638" t="str">
            <v>Financial Audit</v>
          </cell>
          <cell r="I638" t="str">
            <v>Financially unqualified with findings</v>
          </cell>
          <cell r="J638">
            <v>70012000000</v>
          </cell>
          <cell r="K638">
            <v>15281000000</v>
          </cell>
          <cell r="L638">
            <v>54731000000</v>
          </cell>
        </row>
        <row r="639">
          <cell r="A639">
            <v>516</v>
          </cell>
          <cell r="B639" t="str">
            <v>Transport</v>
          </cell>
          <cell r="C639" t="str">
            <v>Departments</v>
          </cell>
          <cell r="D639" t="str">
            <v>Provincial Department</v>
          </cell>
          <cell r="E639" t="str">
            <v>KZN</v>
          </cell>
          <cell r="F639" t="str">
            <v>KZN</v>
          </cell>
          <cell r="G639" t="str">
            <v/>
          </cell>
          <cell r="H639" t="str">
            <v>Financial Audit</v>
          </cell>
          <cell r="I639" t="str">
            <v>Financially unqualified with findings</v>
          </cell>
          <cell r="J639">
            <v>13081466000</v>
          </cell>
          <cell r="K639">
            <v>3084721000</v>
          </cell>
          <cell r="L639">
            <v>9996745000</v>
          </cell>
        </row>
        <row r="640">
          <cell r="A640">
            <v>424</v>
          </cell>
          <cell r="B640" t="str">
            <v>Transport and Community Safety</v>
          </cell>
          <cell r="C640" t="str">
            <v>Departments</v>
          </cell>
          <cell r="D640" t="str">
            <v>Provincial Department</v>
          </cell>
          <cell r="E640" t="str">
            <v>LP</v>
          </cell>
          <cell r="F640" t="str">
            <v>LP</v>
          </cell>
          <cell r="G640" t="str">
            <v/>
          </cell>
          <cell r="H640" t="str">
            <v>Financial Audit</v>
          </cell>
          <cell r="I640" t="str">
            <v>Financially unqualified with findings</v>
          </cell>
          <cell r="J640">
            <v>2511634000</v>
          </cell>
          <cell r="K640">
            <v>82487000</v>
          </cell>
          <cell r="L640">
            <v>2429147000</v>
          </cell>
        </row>
        <row r="641">
          <cell r="A641">
            <v>517</v>
          </cell>
          <cell r="B641" t="str">
            <v>Transport and Public Works</v>
          </cell>
          <cell r="C641" t="str">
            <v>Departments</v>
          </cell>
          <cell r="D641" t="str">
            <v>Provincial Department</v>
          </cell>
          <cell r="E641" t="str">
            <v>WC</v>
          </cell>
          <cell r="F641" t="str">
            <v>WC</v>
          </cell>
          <cell r="G641" t="str">
            <v/>
          </cell>
          <cell r="H641" t="str">
            <v>Financial Audit</v>
          </cell>
          <cell r="I641" t="str">
            <v>Audit not finalised at legislated date</v>
          </cell>
          <cell r="J641">
            <v>9627425000</v>
          </cell>
          <cell r="K641">
            <v>3275590000</v>
          </cell>
          <cell r="L641">
            <v>6351835000</v>
          </cell>
        </row>
        <row r="642">
          <cell r="A642">
            <v>1567</v>
          </cell>
          <cell r="B642" t="str">
            <v>Transport Authority for Gauteng</v>
          </cell>
          <cell r="C642" t="str">
            <v>Public entities</v>
          </cell>
          <cell r="D642" t="str">
            <v>Other Entity</v>
          </cell>
          <cell r="E642" t="str">
            <v>GP</v>
          </cell>
          <cell r="F642" t="str">
            <v>GP</v>
          </cell>
          <cell r="G642" t="str">
            <v/>
          </cell>
          <cell r="H642" t="str">
            <v>Financial Audit</v>
          </cell>
          <cell r="I642" t="str">
            <v>Financially unqualified with findings</v>
          </cell>
          <cell r="J642">
            <v>29791000</v>
          </cell>
          <cell r="K642">
            <v>10700000</v>
          </cell>
          <cell r="L642">
            <v>19091000</v>
          </cell>
        </row>
        <row r="643">
          <cell r="A643">
            <v>518</v>
          </cell>
          <cell r="B643" t="str">
            <v>Transport Education and Training Authority</v>
          </cell>
          <cell r="C643" t="str">
            <v>Public entities</v>
          </cell>
          <cell r="D643" t="str">
            <v>Schedule 3A/Subsidiary</v>
          </cell>
          <cell r="E643" t="str">
            <v>Ntnl</v>
          </cell>
          <cell r="F643" t="str">
            <v>NatF</v>
          </cell>
          <cell r="G643" t="str">
            <v/>
          </cell>
          <cell r="H643" t="str">
            <v>Financial Audit</v>
          </cell>
          <cell r="I643" t="str">
            <v>Qualified</v>
          </cell>
          <cell r="J643">
            <v>2060300000</v>
          </cell>
          <cell r="K643">
            <v>3563000</v>
          </cell>
          <cell r="L643">
            <v>2056737000</v>
          </cell>
        </row>
        <row r="644">
          <cell r="A644">
            <v>445</v>
          </cell>
          <cell r="B644" t="str">
            <v>Transport, Safety and Liaison</v>
          </cell>
          <cell r="C644" t="str">
            <v>Departments</v>
          </cell>
          <cell r="D644" t="str">
            <v>Provincial Department</v>
          </cell>
          <cell r="E644" t="str">
            <v>NC</v>
          </cell>
          <cell r="F644" t="str">
            <v>NC</v>
          </cell>
          <cell r="G644" t="str">
            <v/>
          </cell>
          <cell r="H644" t="str">
            <v>Financial Audit</v>
          </cell>
          <cell r="I644" t="str">
            <v>Financially unqualified with findings</v>
          </cell>
          <cell r="J644">
            <v>372516000</v>
          </cell>
          <cell r="K644">
            <v>11915000</v>
          </cell>
          <cell r="L644">
            <v>360601000</v>
          </cell>
        </row>
        <row r="645">
          <cell r="A645">
            <v>1360</v>
          </cell>
          <cell r="B645" t="str">
            <v>Tshepong Chrome Mine</v>
          </cell>
          <cell r="C645" t="str">
            <v>Public entities</v>
          </cell>
          <cell r="D645" t="str">
            <v>Schedule 3D/Subsidiary</v>
          </cell>
          <cell r="E645" t="str">
            <v>LP</v>
          </cell>
          <cell r="F645" t="str">
            <v>LP</v>
          </cell>
          <cell r="G645" t="str">
            <v/>
          </cell>
          <cell r="H645" t="str">
            <v>Financial Audit</v>
          </cell>
          <cell r="I645" t="str">
            <v>Financially unqualified with no findings on predetermined objectives or compliance with laws and regulations</v>
          </cell>
          <cell r="J645">
            <v>26458</v>
          </cell>
          <cell r="K645">
            <v>0</v>
          </cell>
          <cell r="L645">
            <v>26458</v>
          </cell>
        </row>
        <row r="646">
          <cell r="A646">
            <v>1553</v>
          </cell>
          <cell r="B646" t="str">
            <v>Tshwane Automotive Hub Special Economic Zone</v>
          </cell>
          <cell r="C646" t="str">
            <v>Public entities</v>
          </cell>
          <cell r="D646" t="str">
            <v>Other Entity</v>
          </cell>
          <cell r="E646" t="str">
            <v>Ntnl</v>
          </cell>
          <cell r="F646" t="str">
            <v>NatA</v>
          </cell>
          <cell r="G646" t="str">
            <v/>
          </cell>
          <cell r="H646" t="str">
            <v>Financial Audit</v>
          </cell>
          <cell r="I646" t="str">
            <v>Financially unqualified with no findings on predetermined objectives or compliance with laws and regulations</v>
          </cell>
          <cell r="J646">
            <v>674966189</v>
          </cell>
          <cell r="K646">
            <v>344453819</v>
          </cell>
          <cell r="L646">
            <v>330512370</v>
          </cell>
        </row>
        <row r="647">
          <cell r="A647">
            <v>1309</v>
          </cell>
          <cell r="B647" t="str">
            <v>Tshwane North TVET College</v>
          </cell>
          <cell r="C647" t="str">
            <v>Public entities</v>
          </cell>
          <cell r="D647" t="str">
            <v>HE Institution</v>
          </cell>
          <cell r="E647" t="str">
            <v>Ntnl</v>
          </cell>
          <cell r="F647" t="str">
            <v>NatF</v>
          </cell>
          <cell r="G647" t="str">
            <v/>
          </cell>
          <cell r="H647" t="str">
            <v>Financial Audit</v>
          </cell>
          <cell r="I647" t="str">
            <v>Financially unqualified with findings</v>
          </cell>
          <cell r="J647">
            <v>535616000</v>
          </cell>
          <cell r="K647">
            <v>111594000</v>
          </cell>
          <cell r="L647">
            <v>424022000</v>
          </cell>
        </row>
        <row r="648">
          <cell r="A648">
            <v>1310</v>
          </cell>
          <cell r="B648" t="str">
            <v>Tshwane South TVET College</v>
          </cell>
          <cell r="C648" t="str">
            <v>Public entities</v>
          </cell>
          <cell r="D648" t="str">
            <v>HE Institution</v>
          </cell>
          <cell r="E648" t="str">
            <v>Ntnl</v>
          </cell>
          <cell r="F648" t="str">
            <v>NatF</v>
          </cell>
          <cell r="G648" t="str">
            <v/>
          </cell>
          <cell r="H648" t="str">
            <v>Financial Audit</v>
          </cell>
          <cell r="I648" t="str">
            <v>Qualified</v>
          </cell>
          <cell r="J648">
            <v>313365177</v>
          </cell>
          <cell r="K648">
            <v>8730668</v>
          </cell>
          <cell r="L648">
            <v>304634509</v>
          </cell>
        </row>
        <row r="649">
          <cell r="A649">
            <v>1516</v>
          </cell>
          <cell r="B649" t="str">
            <v>Turbomeca Africa</v>
          </cell>
          <cell r="C649" t="str">
            <v>Public entities</v>
          </cell>
          <cell r="D649" t="str">
            <v>Schedule 2/Subsidiary</v>
          </cell>
          <cell r="E649" t="str">
            <v>Ntnl</v>
          </cell>
          <cell r="F649" t="str">
            <v>NatE</v>
          </cell>
          <cell r="G649" t="str">
            <v/>
          </cell>
          <cell r="H649" t="str">
            <v>Financial Audit</v>
          </cell>
          <cell r="I649" t="str">
            <v>Audit not finalised at legislated date</v>
          </cell>
          <cell r="J649" t="str">
            <v/>
          </cell>
          <cell r="K649" t="str">
            <v/>
          </cell>
          <cell r="L649" t="str">
            <v/>
          </cell>
        </row>
        <row r="650">
          <cell r="A650">
            <v>1319</v>
          </cell>
          <cell r="B650" t="str">
            <v>Umfolozi TVET College</v>
          </cell>
          <cell r="C650" t="str">
            <v>Public entities</v>
          </cell>
          <cell r="D650" t="str">
            <v>HE Institution</v>
          </cell>
          <cell r="E650" t="str">
            <v>Ntnl</v>
          </cell>
          <cell r="F650" t="str">
            <v>KZN</v>
          </cell>
          <cell r="G650" t="str">
            <v/>
          </cell>
          <cell r="H650" t="str">
            <v>Financial Audit</v>
          </cell>
          <cell r="I650" t="str">
            <v>Financially unqualified with findings</v>
          </cell>
          <cell r="J650">
            <v>636922915</v>
          </cell>
          <cell r="K650">
            <v>52976549</v>
          </cell>
          <cell r="L650">
            <v>583946366</v>
          </cell>
        </row>
        <row r="651">
          <cell r="A651">
            <v>1529</v>
          </cell>
          <cell r="B651" t="str">
            <v>Umgeni Water Services</v>
          </cell>
          <cell r="C651" t="str">
            <v>Public entities</v>
          </cell>
          <cell r="D651" t="str">
            <v>Schedule 3B/Subsidiary</v>
          </cell>
          <cell r="E651" t="str">
            <v>Ntnl</v>
          </cell>
          <cell r="F651" t="str">
            <v>KZN</v>
          </cell>
          <cell r="G651" t="str">
            <v/>
          </cell>
          <cell r="H651" t="str">
            <v>Financial Audit</v>
          </cell>
          <cell r="I651" t="str">
            <v>Audit not finalised at legislated date</v>
          </cell>
          <cell r="J651" t="str">
            <v/>
          </cell>
          <cell r="K651" t="str">
            <v/>
          </cell>
          <cell r="L651" t="str">
            <v/>
          </cell>
        </row>
        <row r="652">
          <cell r="A652">
            <v>1320</v>
          </cell>
          <cell r="B652" t="str">
            <v>Umgungundlovu TVET College</v>
          </cell>
          <cell r="C652" t="str">
            <v>Public entities</v>
          </cell>
          <cell r="D652" t="str">
            <v>HE Institution</v>
          </cell>
          <cell r="E652" t="str">
            <v>Ntnl</v>
          </cell>
          <cell r="F652" t="str">
            <v>KZN</v>
          </cell>
          <cell r="G652" t="str">
            <v/>
          </cell>
          <cell r="H652" t="str">
            <v>Financial Audit</v>
          </cell>
          <cell r="I652" t="str">
            <v>Financially unqualified with no findings on predetermined objectives or compliance with laws and regulations</v>
          </cell>
          <cell r="J652">
            <v>333160507</v>
          </cell>
          <cell r="K652">
            <v>31031996</v>
          </cell>
          <cell r="L652">
            <v>302128511</v>
          </cell>
        </row>
        <row r="653">
          <cell r="A653">
            <v>1066</v>
          </cell>
          <cell r="B653" t="str">
            <v>uMngeni-uThukela Water Board</v>
          </cell>
          <cell r="C653" t="str">
            <v>Public entities</v>
          </cell>
          <cell r="D653" t="str">
            <v>Schedule 3B/Subsidiary</v>
          </cell>
          <cell r="E653" t="str">
            <v>Ntnl</v>
          </cell>
          <cell r="F653" t="str">
            <v>KZN</v>
          </cell>
          <cell r="G653" t="str">
            <v/>
          </cell>
          <cell r="H653" t="str">
            <v>Financial Audit</v>
          </cell>
          <cell r="I653" t="str">
            <v>Audit not finalised at legislated date</v>
          </cell>
          <cell r="J653" t="str">
            <v/>
          </cell>
          <cell r="K653" t="str">
            <v/>
          </cell>
          <cell r="L653" t="str">
            <v/>
          </cell>
        </row>
        <row r="654">
          <cell r="A654">
            <v>522</v>
          </cell>
          <cell r="B654" t="str">
            <v>Unemployment Insurance Fund</v>
          </cell>
          <cell r="C654" t="str">
            <v>Public entities</v>
          </cell>
          <cell r="D654" t="str">
            <v>Schedule 3A/Subsidiary</v>
          </cell>
          <cell r="E654" t="str">
            <v>Ntnl</v>
          </cell>
          <cell r="F654" t="str">
            <v>NatF</v>
          </cell>
          <cell r="G654" t="str">
            <v/>
          </cell>
          <cell r="H654" t="str">
            <v>Financial Audit</v>
          </cell>
          <cell r="I654" t="str">
            <v>Audit not finalised at legislated date</v>
          </cell>
          <cell r="J654">
            <v>27311162000</v>
          </cell>
          <cell r="K654">
            <v>1156526000</v>
          </cell>
          <cell r="L654">
            <v>26154636000</v>
          </cell>
        </row>
        <row r="655">
          <cell r="A655">
            <v>523</v>
          </cell>
          <cell r="B655" t="str">
            <v>Universal Service and Access Agency of South Africa</v>
          </cell>
          <cell r="C655" t="str">
            <v>Public entities</v>
          </cell>
          <cell r="D655" t="str">
            <v>Schedule 3A/Subsidiary</v>
          </cell>
          <cell r="E655" t="str">
            <v>Ntnl</v>
          </cell>
          <cell r="F655" t="str">
            <v>NatD</v>
          </cell>
          <cell r="G655" t="str">
            <v/>
          </cell>
          <cell r="H655" t="str">
            <v>Financial Audit</v>
          </cell>
          <cell r="I655" t="str">
            <v>Financially unqualified with findings</v>
          </cell>
          <cell r="J655">
            <v>101525000</v>
          </cell>
          <cell r="K655">
            <v>0</v>
          </cell>
          <cell r="L655">
            <v>101525000</v>
          </cell>
        </row>
        <row r="656">
          <cell r="A656">
            <v>524</v>
          </cell>
          <cell r="B656" t="str">
            <v>Universal Service and Access Fund</v>
          </cell>
          <cell r="C656" t="str">
            <v>Public entities</v>
          </cell>
          <cell r="D656" t="str">
            <v>Schedule 3A/Subsidiary</v>
          </cell>
          <cell r="E656" t="str">
            <v>Ntnl</v>
          </cell>
          <cell r="F656" t="str">
            <v>NatD</v>
          </cell>
          <cell r="G656" t="str">
            <v/>
          </cell>
          <cell r="H656" t="str">
            <v>Financial Audit</v>
          </cell>
          <cell r="I656" t="str">
            <v>Qualified</v>
          </cell>
          <cell r="J656">
            <v>1635210000</v>
          </cell>
          <cell r="K656">
            <v>600814000</v>
          </cell>
          <cell r="L656">
            <v>1034396000</v>
          </cell>
        </row>
        <row r="657">
          <cell r="A657">
            <v>1326</v>
          </cell>
          <cell r="B657" t="str">
            <v>Vhembe TVET College</v>
          </cell>
          <cell r="C657" t="str">
            <v>Public entities</v>
          </cell>
          <cell r="D657" t="str">
            <v>HE Institution</v>
          </cell>
          <cell r="E657" t="str">
            <v>Ntnl</v>
          </cell>
          <cell r="F657" t="str">
            <v>LP</v>
          </cell>
          <cell r="G657" t="str">
            <v/>
          </cell>
          <cell r="H657" t="str">
            <v>Financial Audit</v>
          </cell>
          <cell r="I657" t="str">
            <v>Financially unqualified with findings</v>
          </cell>
          <cell r="J657">
            <v>979826309</v>
          </cell>
          <cell r="K657">
            <v>417310000</v>
          </cell>
          <cell r="L657">
            <v>562516309</v>
          </cell>
        </row>
        <row r="658">
          <cell r="A658">
            <v>1335</v>
          </cell>
          <cell r="B658" t="str">
            <v>Vuselela TVET College</v>
          </cell>
          <cell r="C658" t="str">
            <v>Public entities</v>
          </cell>
          <cell r="D658" t="str">
            <v>HE Institution</v>
          </cell>
          <cell r="E658" t="str">
            <v>Ntnl</v>
          </cell>
          <cell r="F658" t="str">
            <v>NW</v>
          </cell>
          <cell r="G658" t="str">
            <v/>
          </cell>
          <cell r="H658" t="str">
            <v>Financial Audit</v>
          </cell>
          <cell r="I658" t="str">
            <v>Audit not finalised at legislated date</v>
          </cell>
          <cell r="J658">
            <v>267534296</v>
          </cell>
          <cell r="K658">
            <v>30618581</v>
          </cell>
          <cell r="L658">
            <v>236915715</v>
          </cell>
        </row>
        <row r="659">
          <cell r="A659">
            <v>531</v>
          </cell>
          <cell r="B659" t="str">
            <v>War Museum of the Boer Republics</v>
          </cell>
          <cell r="C659" t="str">
            <v>Public entities</v>
          </cell>
          <cell r="D659" t="str">
            <v>Schedule 3A/Subsidiary</v>
          </cell>
          <cell r="E659" t="str">
            <v>Ntnl</v>
          </cell>
          <cell r="F659" t="str">
            <v>FS</v>
          </cell>
          <cell r="G659" t="str">
            <v/>
          </cell>
          <cell r="H659" t="str">
            <v>Financial Audit</v>
          </cell>
          <cell r="I659" t="str">
            <v>Financially unqualified with no findings on predetermined objectives or compliance with laws and regulations</v>
          </cell>
          <cell r="J659">
            <v>19592999</v>
          </cell>
          <cell r="K659">
            <v>1270099</v>
          </cell>
          <cell r="L659">
            <v>18322900</v>
          </cell>
        </row>
        <row r="660">
          <cell r="A660">
            <v>532</v>
          </cell>
          <cell r="B660" t="str">
            <v>Water Research Commission</v>
          </cell>
          <cell r="C660" t="str">
            <v>Public entities</v>
          </cell>
          <cell r="D660" t="str">
            <v>Schedule 3A/Subsidiary</v>
          </cell>
          <cell r="E660" t="str">
            <v>Ntnl</v>
          </cell>
          <cell r="F660" t="str">
            <v>NatD</v>
          </cell>
          <cell r="G660" t="str">
            <v/>
          </cell>
          <cell r="H660" t="str">
            <v>Financial Audit</v>
          </cell>
          <cell r="I660" t="str">
            <v>Financially unqualified with findings</v>
          </cell>
          <cell r="J660">
            <v>420123156</v>
          </cell>
          <cell r="K660">
            <v>9884451</v>
          </cell>
          <cell r="L660">
            <v>410238705</v>
          </cell>
        </row>
        <row r="661">
          <cell r="A661">
            <v>533</v>
          </cell>
          <cell r="B661" t="str">
            <v>Water Trading Entity</v>
          </cell>
          <cell r="C661" t="str">
            <v>Public entities</v>
          </cell>
          <cell r="D661" t="str">
            <v>Trading Entity</v>
          </cell>
          <cell r="E661" t="str">
            <v>Ntnl</v>
          </cell>
          <cell r="F661" t="str">
            <v>NatD</v>
          </cell>
          <cell r="G661" t="str">
            <v/>
          </cell>
          <cell r="H661" t="str">
            <v>Financial Audit</v>
          </cell>
          <cell r="I661" t="str">
            <v>Financially unqualified with findings</v>
          </cell>
          <cell r="J661">
            <v>17933240000</v>
          </cell>
          <cell r="K661">
            <v>8833100000</v>
          </cell>
          <cell r="L661">
            <v>9100140000</v>
          </cell>
        </row>
        <row r="662">
          <cell r="A662">
            <v>1327</v>
          </cell>
          <cell r="B662" t="str">
            <v>Waterberg TVET College</v>
          </cell>
          <cell r="C662" t="str">
            <v>Public entities</v>
          </cell>
          <cell r="D662" t="str">
            <v>HE Institution</v>
          </cell>
          <cell r="E662" t="str">
            <v>Ntnl</v>
          </cell>
          <cell r="F662" t="str">
            <v>LP</v>
          </cell>
          <cell r="G662" t="str">
            <v/>
          </cell>
          <cell r="H662" t="str">
            <v>Financial Audit</v>
          </cell>
          <cell r="I662" t="str">
            <v>Financially unqualified with findings</v>
          </cell>
          <cell r="J662">
            <v>196962291</v>
          </cell>
          <cell r="K662">
            <v>50188595</v>
          </cell>
          <cell r="L662">
            <v>146773696</v>
          </cell>
        </row>
        <row r="663">
          <cell r="A663">
            <v>1341</v>
          </cell>
          <cell r="B663" t="str">
            <v>West Coast TVET College</v>
          </cell>
          <cell r="C663" t="str">
            <v>Public entities</v>
          </cell>
          <cell r="D663" t="str">
            <v>HE Institution</v>
          </cell>
          <cell r="E663" t="str">
            <v>Ntnl</v>
          </cell>
          <cell r="F663" t="str">
            <v>WC</v>
          </cell>
          <cell r="G663" t="str">
            <v/>
          </cell>
          <cell r="H663" t="str">
            <v>Financial Audit</v>
          </cell>
          <cell r="I663" t="str">
            <v>Financially unqualified with no findings on predetermined objectives or compliance with laws and regulations</v>
          </cell>
          <cell r="J663">
            <v>426828605</v>
          </cell>
          <cell r="K663">
            <v>41290000</v>
          </cell>
          <cell r="L663">
            <v>385538605</v>
          </cell>
        </row>
        <row r="664">
          <cell r="A664">
            <v>535</v>
          </cell>
          <cell r="B664" t="str">
            <v>Western Cape Cultural Commission</v>
          </cell>
          <cell r="C664" t="str">
            <v>Public entities</v>
          </cell>
          <cell r="D664" t="str">
            <v>Schedule 3C/Subsidiary</v>
          </cell>
          <cell r="E664" t="str">
            <v>WC</v>
          </cell>
          <cell r="F664" t="str">
            <v>WC</v>
          </cell>
          <cell r="G664" t="str">
            <v/>
          </cell>
          <cell r="H664" t="str">
            <v>Financial Audit</v>
          </cell>
          <cell r="I664" t="str">
            <v>Financially unqualified with no findings on predetermined objectives or compliance with laws and regulations</v>
          </cell>
          <cell r="J664">
            <v>3349000</v>
          </cell>
          <cell r="K664">
            <v>0</v>
          </cell>
          <cell r="L664">
            <v>3349000</v>
          </cell>
        </row>
        <row r="665">
          <cell r="A665">
            <v>1569</v>
          </cell>
          <cell r="B665" t="str">
            <v>Infrastructure</v>
          </cell>
          <cell r="C665" t="str">
            <v>Departments</v>
          </cell>
          <cell r="D665" t="str">
            <v>Provincial Department</v>
          </cell>
          <cell r="E665" t="str">
            <v>WC</v>
          </cell>
          <cell r="F665" t="str">
            <v>WC</v>
          </cell>
          <cell r="G665" t="str">
            <v/>
          </cell>
          <cell r="H665" t="str">
            <v>Financial Audit</v>
          </cell>
          <cell r="I665" t="str">
            <v>Financially unqualified with no findings on predetermined objectives or compliance with laws and regulations</v>
          </cell>
          <cell r="J665">
            <v>9627425000</v>
          </cell>
          <cell r="K665">
            <v>3275590000</v>
          </cell>
          <cell r="L665">
            <v>6351835000</v>
          </cell>
        </row>
        <row r="666">
          <cell r="A666">
            <v>348</v>
          </cell>
          <cell r="B666" t="str">
            <v>Western Cape Housing Development Fund</v>
          </cell>
          <cell r="C666" t="str">
            <v>Public entities</v>
          </cell>
          <cell r="D666" t="str">
            <v>Other Entity</v>
          </cell>
          <cell r="E666" t="str">
            <v>WC</v>
          </cell>
          <cell r="F666" t="str">
            <v>WC</v>
          </cell>
          <cell r="G666" t="str">
            <v/>
          </cell>
          <cell r="H666" t="str">
            <v>Financial Audit</v>
          </cell>
          <cell r="I666" t="str">
            <v>Audit not finalised at legislated date</v>
          </cell>
          <cell r="J666" t="str">
            <v/>
          </cell>
          <cell r="K666" t="str">
            <v/>
          </cell>
          <cell r="L666" t="str">
            <v/>
          </cell>
        </row>
        <row r="667">
          <cell r="A667">
            <v>537</v>
          </cell>
          <cell r="B667" t="str">
            <v>Western Cape Language Committee</v>
          </cell>
          <cell r="C667" t="str">
            <v>Public entities</v>
          </cell>
          <cell r="D667" t="str">
            <v>Schedule 3C/Subsidiary</v>
          </cell>
          <cell r="E667" t="str">
            <v>WC</v>
          </cell>
          <cell r="F667" t="str">
            <v>WC</v>
          </cell>
          <cell r="G667" t="str">
            <v/>
          </cell>
          <cell r="H667" t="str">
            <v>Financial Audit</v>
          </cell>
          <cell r="I667" t="str">
            <v>Financially unqualified with no findings on predetermined objectives or compliance with laws and regulations</v>
          </cell>
          <cell r="J667">
            <v>321000</v>
          </cell>
          <cell r="K667">
            <v>0</v>
          </cell>
          <cell r="L667">
            <v>321000</v>
          </cell>
        </row>
        <row r="668">
          <cell r="A668">
            <v>229</v>
          </cell>
          <cell r="B668" t="str">
            <v>Western Cape Liquor Authority</v>
          </cell>
          <cell r="C668" t="str">
            <v>Public entities</v>
          </cell>
          <cell r="D668" t="str">
            <v>Schedule 3C/Subsidiary</v>
          </cell>
          <cell r="E668" t="str">
            <v>WC</v>
          </cell>
          <cell r="F668" t="str">
            <v>WC</v>
          </cell>
          <cell r="G668" t="str">
            <v/>
          </cell>
          <cell r="H668" t="str">
            <v>Financial Audit</v>
          </cell>
          <cell r="I668" t="str">
            <v>Financially unqualified with no findings on predetermined objectives or compliance with laws and regulations</v>
          </cell>
          <cell r="J668">
            <v>74757217</v>
          </cell>
          <cell r="K668">
            <v>3940190</v>
          </cell>
          <cell r="L668">
            <v>70817027</v>
          </cell>
        </row>
        <row r="669">
          <cell r="A669">
            <v>1570</v>
          </cell>
          <cell r="B669" t="str">
            <v>Mobility</v>
          </cell>
          <cell r="C669" t="str">
            <v>Departments</v>
          </cell>
          <cell r="D669" t="str">
            <v>Provincial Department</v>
          </cell>
          <cell r="E669" t="str">
            <v>WC</v>
          </cell>
          <cell r="F669" t="str">
            <v>WC</v>
          </cell>
          <cell r="G669" t="str">
            <v/>
          </cell>
          <cell r="H669" t="str">
            <v>Financial Audit</v>
          </cell>
          <cell r="I669" t="str">
            <v>Financially unqualified with findings</v>
          </cell>
          <cell r="J669">
            <v>2977147000</v>
          </cell>
          <cell r="K669">
            <v>74375000</v>
          </cell>
          <cell r="L669">
            <v>2902772000</v>
          </cell>
        </row>
        <row r="670">
          <cell r="A670">
            <v>538</v>
          </cell>
          <cell r="B670" t="str">
            <v>Western Cape Nature Conservation Board</v>
          </cell>
          <cell r="C670" t="str">
            <v>Public entities</v>
          </cell>
          <cell r="D670" t="str">
            <v>Schedule 3C/Subsidiary</v>
          </cell>
          <cell r="E670" t="str">
            <v>WC</v>
          </cell>
          <cell r="F670" t="str">
            <v>WC</v>
          </cell>
          <cell r="G670" t="str">
            <v/>
          </cell>
          <cell r="H670" t="str">
            <v>Financial Audit</v>
          </cell>
          <cell r="I670" t="str">
            <v>Financially unqualified with no findings on predetermined objectives or compliance with laws and regulations</v>
          </cell>
          <cell r="J670">
            <v>407736000</v>
          </cell>
          <cell r="K670">
            <v>38651000</v>
          </cell>
          <cell r="L670">
            <v>369085000</v>
          </cell>
        </row>
        <row r="671">
          <cell r="A671">
            <v>357</v>
          </cell>
          <cell r="B671" t="str">
            <v>Provincial Parliament</v>
          </cell>
          <cell r="C671" t="str">
            <v>Departments</v>
          </cell>
          <cell r="D671" t="str">
            <v>Parliament and Provincial legislature</v>
          </cell>
          <cell r="E671" t="str">
            <v>WC</v>
          </cell>
          <cell r="F671" t="str">
            <v>WC</v>
          </cell>
          <cell r="G671" t="str">
            <v/>
          </cell>
          <cell r="H671" t="str">
            <v>Financial Audit</v>
          </cell>
          <cell r="I671" t="str">
            <v>Financially unqualified with no findings on predetermined objectives or compliance with laws and regulations</v>
          </cell>
          <cell r="J671">
            <v>241105000</v>
          </cell>
          <cell r="K671">
            <v>6829000</v>
          </cell>
          <cell r="L671">
            <v>234276000</v>
          </cell>
        </row>
        <row r="672">
          <cell r="A672">
            <v>536</v>
          </cell>
          <cell r="B672" t="str">
            <v>Western Cape Tourism, Trade and Investment Promotion Agency</v>
          </cell>
          <cell r="C672" t="str">
            <v>Public entities</v>
          </cell>
          <cell r="D672" t="str">
            <v>Schedule 3C/Subsidiary</v>
          </cell>
          <cell r="E672" t="str">
            <v>WC</v>
          </cell>
          <cell r="F672" t="str">
            <v>WC</v>
          </cell>
          <cell r="G672" t="str">
            <v/>
          </cell>
          <cell r="H672" t="str">
            <v>Financial Audit</v>
          </cell>
          <cell r="I672" t="str">
            <v>Financially unqualified with no findings on predetermined objectives or compliance with laws and regulations</v>
          </cell>
          <cell r="J672">
            <v>198242000</v>
          </cell>
          <cell r="K672">
            <v>22433000</v>
          </cell>
          <cell r="L672">
            <v>175809000</v>
          </cell>
        </row>
        <row r="673">
          <cell r="A673">
            <v>1311</v>
          </cell>
          <cell r="B673" t="str">
            <v>Western TVET College</v>
          </cell>
          <cell r="C673" t="str">
            <v>Public entities</v>
          </cell>
          <cell r="D673" t="str">
            <v>HE Institution</v>
          </cell>
          <cell r="E673" t="str">
            <v>Ntnl</v>
          </cell>
          <cell r="F673" t="str">
            <v>NatF</v>
          </cell>
          <cell r="G673" t="str">
            <v/>
          </cell>
          <cell r="H673" t="str">
            <v>Financial Audit</v>
          </cell>
          <cell r="I673" t="str">
            <v>Financially unqualified with findings</v>
          </cell>
          <cell r="J673">
            <v>530496661</v>
          </cell>
          <cell r="K673">
            <v>252506921</v>
          </cell>
          <cell r="L673">
            <v>277989740</v>
          </cell>
        </row>
        <row r="674">
          <cell r="A674">
            <v>539</v>
          </cell>
          <cell r="B674" t="str">
            <v>Wholesale and Retail Sector Education and Training Authority</v>
          </cell>
          <cell r="C674" t="str">
            <v>Public entities</v>
          </cell>
          <cell r="D674" t="str">
            <v>Schedule 3A/Subsidiary</v>
          </cell>
          <cell r="E674" t="str">
            <v>Ntnl</v>
          </cell>
          <cell r="F674" t="str">
            <v>NatF</v>
          </cell>
          <cell r="G674" t="str">
            <v/>
          </cell>
          <cell r="H674" t="str">
            <v>Financial Audit</v>
          </cell>
          <cell r="I674" t="str">
            <v>Financially unqualified with findings</v>
          </cell>
          <cell r="J674">
            <v>2275095000</v>
          </cell>
          <cell r="K674">
            <v>15073000</v>
          </cell>
          <cell r="L674">
            <v>2260022000</v>
          </cell>
        </row>
        <row r="675">
          <cell r="A675">
            <v>540</v>
          </cell>
          <cell r="B675" t="str">
            <v>William Humphreys Art Gallery</v>
          </cell>
          <cell r="C675" t="str">
            <v>Public entities</v>
          </cell>
          <cell r="D675" t="str">
            <v>Schedule 3A/Subsidiary</v>
          </cell>
          <cell r="E675" t="str">
            <v>Ntnl</v>
          </cell>
          <cell r="F675" t="str">
            <v>NC</v>
          </cell>
          <cell r="G675" t="str">
            <v/>
          </cell>
          <cell r="H675" t="str">
            <v>Financial Audit</v>
          </cell>
          <cell r="I675" t="str">
            <v>Financially unqualified with no findings on predetermined objectives or compliance with laws and regulations</v>
          </cell>
          <cell r="J675">
            <v>15075000</v>
          </cell>
          <cell r="K675">
            <v>1948000</v>
          </cell>
          <cell r="L675">
            <v>13127000</v>
          </cell>
        </row>
        <row r="677">
          <cell r="I677" t="str">
            <v>Page 1 of 1</v>
          </cell>
        </row>
      </sheetData>
      <sheetData sheetId="10"/>
      <sheetData sheetId="11">
        <row r="1">
          <cell r="F1" t="str">
            <v>Auditees' five-year audit opinions</v>
          </cell>
        </row>
        <row r="2">
          <cell r="B2" t="str">
            <v>Audit Year: 2022/2023</v>
          </cell>
          <cell r="F2" t="str">
            <v>National and Provincial Consolidation</v>
          </cell>
          <cell r="O2" t="str">
            <v>Date:</v>
          </cell>
          <cell r="P2">
            <v>45535</v>
          </cell>
        </row>
        <row r="3">
          <cell r="A3" t="str">
            <v>Auditee ID</v>
          </cell>
          <cell r="B3" t="str">
            <v>Auditee</v>
          </cell>
          <cell r="C3" t="str">
            <v>Auditee Type</v>
          </cell>
          <cell r="D3" t="str">
            <v>BU</v>
          </cell>
          <cell r="E3" t="str">
            <v>Province</v>
          </cell>
          <cell r="F3" t="str">
            <v>Sector</v>
          </cell>
          <cell r="G3" t="str">
            <v>Portfolio</v>
          </cell>
          <cell r="H3" t="str">
            <v>Cluster</v>
          </cell>
          <cell r="I3" t="str">
            <v>Audit opinions</v>
          </cell>
        </row>
        <row r="4">
          <cell r="I4" t="str">
            <v>2022-23</v>
          </cell>
          <cell r="J4" t="str">
            <v>2021-22</v>
          </cell>
          <cell r="K4" t="str">
            <v>2020-21</v>
          </cell>
          <cell r="L4" t="str">
            <v>2019-20</v>
          </cell>
          <cell r="M4" t="str">
            <v>2018-19</v>
          </cell>
        </row>
        <row r="5">
          <cell r="A5" t="str">
            <v>Departments</v>
          </cell>
          <cell r="C5" t="str">
            <v/>
          </cell>
        </row>
        <row r="6">
          <cell r="A6">
            <v>9</v>
          </cell>
          <cell r="B6" t="str">
            <v>Agriculture</v>
          </cell>
          <cell r="C6" t="str">
            <v>Provincial Department</v>
          </cell>
          <cell r="D6" t="str">
            <v>WC</v>
          </cell>
          <cell r="E6" t="str">
            <v>WC</v>
          </cell>
          <cell r="F6" t="str">
            <v>Agriculture and Land</v>
          </cell>
          <cell r="G6" t="str">
            <v/>
          </cell>
          <cell r="H6" t="str">
            <v/>
          </cell>
          <cell r="I6" t="str">
            <v>Unqualified with no findings</v>
          </cell>
          <cell r="J6" t="str">
            <v>Unqualified with no findings</v>
          </cell>
          <cell r="K6" t="str">
            <v>Unqualified with no findings</v>
          </cell>
          <cell r="L6" t="str">
            <v>Unqualified with no findings</v>
          </cell>
          <cell r="M6" t="str">
            <v>Unqualified with no findings</v>
          </cell>
        </row>
        <row r="7">
          <cell r="A7">
            <v>7</v>
          </cell>
          <cell r="B7" t="str">
            <v>Agriculture and Rural Development</v>
          </cell>
          <cell r="C7" t="str">
            <v>Provincial Department</v>
          </cell>
          <cell r="D7" t="str">
            <v>FS</v>
          </cell>
          <cell r="E7" t="str">
            <v>FS</v>
          </cell>
          <cell r="F7" t="str">
            <v>Agriculture, Land and Evironm Affairs and Tourism</v>
          </cell>
          <cell r="G7" t="str">
            <v/>
          </cell>
          <cell r="H7" t="str">
            <v/>
          </cell>
          <cell r="I7" t="str">
            <v>Unqualified with findings</v>
          </cell>
          <cell r="J7" t="str">
            <v>Qualified</v>
          </cell>
          <cell r="K7" t="str">
            <v>Qualified</v>
          </cell>
          <cell r="L7" t="str">
            <v>Qualified</v>
          </cell>
          <cell r="M7" t="str">
            <v>Qualified</v>
          </cell>
        </row>
        <row r="8">
          <cell r="A8">
            <v>11</v>
          </cell>
          <cell r="B8" t="str">
            <v>Agriculture and Rural Development</v>
          </cell>
          <cell r="C8" t="str">
            <v>Provincial Department</v>
          </cell>
          <cell r="D8" t="str">
            <v>KZN</v>
          </cell>
          <cell r="E8" t="str">
            <v>KZN</v>
          </cell>
          <cell r="F8" t="str">
            <v>Agriculture and Land</v>
          </cell>
          <cell r="G8" t="str">
            <v/>
          </cell>
          <cell r="H8" t="str">
            <v/>
          </cell>
          <cell r="I8" t="str">
            <v>Unqualified with no findings</v>
          </cell>
          <cell r="J8" t="str">
            <v>Unqualified with no findings</v>
          </cell>
          <cell r="K8" t="str">
            <v>Unqualified with findings</v>
          </cell>
          <cell r="L8" t="str">
            <v>Unqualified with findings</v>
          </cell>
          <cell r="M8" t="str">
            <v>Qualified</v>
          </cell>
        </row>
        <row r="9">
          <cell r="A9">
            <v>8</v>
          </cell>
          <cell r="B9" t="str">
            <v>Agriculture and Rural Development</v>
          </cell>
          <cell r="C9" t="str">
            <v>Provincial Department</v>
          </cell>
          <cell r="D9" t="str">
            <v>LP</v>
          </cell>
          <cell r="E9" t="str">
            <v>LP</v>
          </cell>
          <cell r="F9" t="str">
            <v>Agriculture and Land</v>
          </cell>
          <cell r="G9" t="str">
            <v/>
          </cell>
          <cell r="H9" t="str">
            <v/>
          </cell>
          <cell r="I9" t="str">
            <v>Unqualified with findings</v>
          </cell>
          <cell r="J9" t="str">
            <v>Unqualified with findings</v>
          </cell>
          <cell r="K9" t="str">
            <v>Unqualified with findings</v>
          </cell>
          <cell r="L9" t="str">
            <v>Unqualified with findings</v>
          </cell>
          <cell r="M9" t="str">
            <v>Unqualified with findings</v>
          </cell>
        </row>
        <row r="10">
          <cell r="A10">
            <v>10</v>
          </cell>
          <cell r="B10" t="str">
            <v>Agriculture and Rural Development</v>
          </cell>
          <cell r="C10" t="str">
            <v>Provincial Department</v>
          </cell>
          <cell r="D10" t="str">
            <v>NW</v>
          </cell>
          <cell r="E10" t="str">
            <v>NW</v>
          </cell>
          <cell r="F10" t="str">
            <v>Agriculture, Land and Evironmental Affairs</v>
          </cell>
          <cell r="G10" t="str">
            <v/>
          </cell>
          <cell r="H10" t="str">
            <v/>
          </cell>
          <cell r="I10" t="str">
            <v>Unqualified with findings</v>
          </cell>
          <cell r="J10" t="str">
            <v>Unqualified with findings</v>
          </cell>
          <cell r="K10" t="str">
            <v>Qualified</v>
          </cell>
          <cell r="L10" t="str">
            <v>Qualified</v>
          </cell>
          <cell r="M10" t="str">
            <v>Qualified</v>
          </cell>
        </row>
        <row r="11">
          <cell r="A11">
            <v>486</v>
          </cell>
          <cell r="B11" t="str">
            <v>Arts, Culture, Sports and Recreation</v>
          </cell>
          <cell r="C11" t="str">
            <v>Provincial Department</v>
          </cell>
          <cell r="D11" t="str">
            <v>NW</v>
          </cell>
          <cell r="E11" t="str">
            <v>NW</v>
          </cell>
          <cell r="F11" t="str">
            <v>Sports, Arts and Culture</v>
          </cell>
          <cell r="G11" t="str">
            <v/>
          </cell>
          <cell r="H11" t="str">
            <v/>
          </cell>
          <cell r="I11" t="str">
            <v>Unqualified with findings</v>
          </cell>
          <cell r="J11" t="str">
            <v>Unqualified with findings</v>
          </cell>
          <cell r="K11" t="str">
            <v>Unqualified with findings</v>
          </cell>
          <cell r="L11" t="str">
            <v>Unqualified with findings</v>
          </cell>
          <cell r="M11" t="str">
            <v>Unqualified with findings</v>
          </cell>
        </row>
        <row r="12">
          <cell r="A12">
            <v>1407</v>
          </cell>
          <cell r="B12" t="str">
            <v>Civilian Secretariat for the Police Service</v>
          </cell>
          <cell r="C12" t="str">
            <v>National Department</v>
          </cell>
          <cell r="D12" t="str">
            <v>NatD</v>
          </cell>
          <cell r="E12" t="str">
            <v>Ntnl</v>
          </cell>
          <cell r="F12" t="str">
            <v>Community Safety and Liaison</v>
          </cell>
          <cell r="G12" t="str">
            <v>Police</v>
          </cell>
          <cell r="H12" t="str">
            <v>Justice, Crime Prevention and Security</v>
          </cell>
          <cell r="I12" t="str">
            <v>Unqualified with no findings</v>
          </cell>
          <cell r="J12" t="str">
            <v>Unqualified with no findings</v>
          </cell>
          <cell r="K12" t="str">
            <v>Unqualified with no findings</v>
          </cell>
          <cell r="L12" t="str">
            <v>Unqualified with findings</v>
          </cell>
          <cell r="M12" t="str">
            <v>Unqualified with no findings</v>
          </cell>
        </row>
        <row r="13">
          <cell r="A13">
            <v>38</v>
          </cell>
          <cell r="B13" t="str">
            <v>Community Safety</v>
          </cell>
          <cell r="C13" t="str">
            <v>Provincial Department</v>
          </cell>
          <cell r="D13" t="str">
            <v>WC</v>
          </cell>
          <cell r="E13" t="str">
            <v>WC</v>
          </cell>
          <cell r="F13" t="str">
            <v>Community Safety and Liaison</v>
          </cell>
          <cell r="G13" t="str">
            <v/>
          </cell>
          <cell r="H13" t="str">
            <v/>
          </cell>
          <cell r="I13" t="str">
            <v>Unqualified with no findings</v>
          </cell>
          <cell r="J13" t="str">
            <v>Unqualified with no findings</v>
          </cell>
          <cell r="K13" t="str">
            <v>Unqualified with no findings</v>
          </cell>
          <cell r="L13" t="str">
            <v>Unqualified with no findings</v>
          </cell>
          <cell r="M13" t="str">
            <v>Unqualified with no findings</v>
          </cell>
        </row>
        <row r="14">
          <cell r="A14">
            <v>39</v>
          </cell>
          <cell r="B14" t="str">
            <v>Community Safety and Liaison</v>
          </cell>
          <cell r="C14" t="str">
            <v>Provincial Department</v>
          </cell>
          <cell r="D14" t="str">
            <v>KZN</v>
          </cell>
          <cell r="E14" t="str">
            <v>KZN</v>
          </cell>
          <cell r="F14" t="str">
            <v>Community Safety and Liaison</v>
          </cell>
          <cell r="G14" t="str">
            <v/>
          </cell>
          <cell r="H14" t="str">
            <v/>
          </cell>
          <cell r="I14" t="str">
            <v>Unqualified with no findings</v>
          </cell>
          <cell r="J14" t="str">
            <v>Unqualified with findings</v>
          </cell>
          <cell r="K14" t="str">
            <v>Unqualified with findings</v>
          </cell>
          <cell r="L14" t="str">
            <v>Unqualified with findings</v>
          </cell>
          <cell r="M14" t="str">
            <v>Unqualified with findings</v>
          </cell>
        </row>
        <row r="15">
          <cell r="A15">
            <v>1012</v>
          </cell>
          <cell r="B15" t="str">
            <v>Community Safety and Transport Management</v>
          </cell>
          <cell r="C15" t="str">
            <v>Provincial Department</v>
          </cell>
          <cell r="D15" t="str">
            <v>NW</v>
          </cell>
          <cell r="E15" t="str">
            <v>NW</v>
          </cell>
          <cell r="F15" t="str">
            <v>Transport</v>
          </cell>
          <cell r="G15" t="str">
            <v/>
          </cell>
          <cell r="H15" t="str">
            <v/>
          </cell>
          <cell r="I15" t="str">
            <v>Qualified</v>
          </cell>
          <cell r="J15" t="str">
            <v>Qualified</v>
          </cell>
          <cell r="K15" t="str">
            <v>Qualified</v>
          </cell>
          <cell r="L15" t="str">
            <v>Qualified</v>
          </cell>
          <cell r="M15" t="str">
            <v>Qualified</v>
          </cell>
        </row>
        <row r="16">
          <cell r="A16">
            <v>405</v>
          </cell>
          <cell r="B16" t="str">
            <v>Community Safety, Roads and Transport</v>
          </cell>
          <cell r="C16" t="str">
            <v>Provincial Department</v>
          </cell>
          <cell r="D16" t="str">
            <v>FS</v>
          </cell>
          <cell r="E16" t="str">
            <v>FS</v>
          </cell>
          <cell r="F16" t="str">
            <v>Transport</v>
          </cell>
          <cell r="G16" t="str">
            <v/>
          </cell>
          <cell r="H16" t="str">
            <v/>
          </cell>
          <cell r="I16" t="str">
            <v>Unqualified with findings</v>
          </cell>
          <cell r="J16" t="str">
            <v>Unqualified with findings</v>
          </cell>
          <cell r="K16" t="str">
            <v>Unqualified with findings</v>
          </cell>
          <cell r="L16" t="str">
            <v>Unqualified with findings</v>
          </cell>
          <cell r="M16" t="str">
            <v>Unqualified with findings</v>
          </cell>
        </row>
        <row r="17">
          <cell r="A17">
            <v>443</v>
          </cell>
          <cell r="B17" t="str">
            <v>Community Safety, Security and Liaison</v>
          </cell>
          <cell r="C17" t="str">
            <v>Provincial Department</v>
          </cell>
          <cell r="D17" t="str">
            <v>MP</v>
          </cell>
          <cell r="E17" t="str">
            <v>MP</v>
          </cell>
          <cell r="F17" t="str">
            <v>Community Safety and Liaison</v>
          </cell>
          <cell r="G17" t="str">
            <v/>
          </cell>
          <cell r="H17" t="str">
            <v/>
          </cell>
          <cell r="I17" t="str">
            <v>Qualified</v>
          </cell>
          <cell r="J17" t="str">
            <v>Qualified</v>
          </cell>
          <cell r="K17" t="str">
            <v>Qualified</v>
          </cell>
          <cell r="L17" t="str">
            <v>Qualified</v>
          </cell>
          <cell r="M17" t="str">
            <v>Qualified</v>
          </cell>
        </row>
        <row r="18">
          <cell r="A18">
            <v>235</v>
          </cell>
          <cell r="B18" t="str">
            <v>Co-operative Governance and Traditional Affairs</v>
          </cell>
          <cell r="C18" t="str">
            <v>Provincial Department</v>
          </cell>
          <cell r="D18" t="str">
            <v>KZN</v>
          </cell>
          <cell r="E18" t="str">
            <v>KZN</v>
          </cell>
          <cell r="F18" t="str">
            <v>Cogta</v>
          </cell>
          <cell r="G18" t="str">
            <v/>
          </cell>
          <cell r="H18" t="str">
            <v/>
          </cell>
          <cell r="I18" t="str">
            <v>Unqualified with no findings</v>
          </cell>
          <cell r="J18" t="str">
            <v>Unqualified with no findings</v>
          </cell>
          <cell r="K18" t="str">
            <v>Unqualified with no findings</v>
          </cell>
          <cell r="L18" t="str">
            <v>Unqualified with no findings</v>
          </cell>
          <cell r="M18" t="str">
            <v>Unqualified with findings</v>
          </cell>
        </row>
        <row r="19">
          <cell r="A19">
            <v>1015</v>
          </cell>
          <cell r="B19" t="str">
            <v>Cooperative Governance and Traditional Affairs</v>
          </cell>
          <cell r="C19" t="str">
            <v>Provincial Department</v>
          </cell>
          <cell r="D19" t="str">
            <v>FS</v>
          </cell>
          <cell r="E19" t="str">
            <v>FS</v>
          </cell>
          <cell r="F19" t="str">
            <v/>
          </cell>
          <cell r="G19" t="str">
            <v/>
          </cell>
          <cell r="H19" t="str">
            <v/>
          </cell>
          <cell r="I19" t="str">
            <v>Unqualified with findings</v>
          </cell>
          <cell r="J19" t="str">
            <v>Unqualified with no findings</v>
          </cell>
          <cell r="K19" t="str">
            <v>Unqualified with findings</v>
          </cell>
          <cell r="L19" t="str">
            <v>Unqualified with findings</v>
          </cell>
          <cell r="M19" t="str">
            <v>Unqualified with findings</v>
          </cell>
        </row>
        <row r="20">
          <cell r="A20">
            <v>1019</v>
          </cell>
          <cell r="B20" t="str">
            <v>Co-operative Governance and Traditional Affairs</v>
          </cell>
          <cell r="C20" t="str">
            <v>Provincial Department</v>
          </cell>
          <cell r="D20" t="str">
            <v>MP</v>
          </cell>
          <cell r="E20" t="str">
            <v>MP</v>
          </cell>
          <cell r="F20" t="str">
            <v>Cogta</v>
          </cell>
          <cell r="G20" t="str">
            <v/>
          </cell>
          <cell r="H20" t="str">
            <v/>
          </cell>
          <cell r="I20" t="str">
            <v>Unqualified with no findings</v>
          </cell>
          <cell r="J20" t="str">
            <v>Unqualified with no findings</v>
          </cell>
          <cell r="K20" t="str">
            <v>Unqualified with no findings</v>
          </cell>
          <cell r="L20" t="str">
            <v>Unqualified with no findings</v>
          </cell>
          <cell r="M20" t="str">
            <v>Unqualified with no findings</v>
          </cell>
        </row>
        <row r="21">
          <cell r="A21">
            <v>1543</v>
          </cell>
          <cell r="B21" t="str">
            <v>Cooperative Governance and Traditional Affairs</v>
          </cell>
          <cell r="C21" t="str">
            <v>Provincial Department</v>
          </cell>
          <cell r="D21" t="str">
            <v>NW</v>
          </cell>
          <cell r="E21" t="str">
            <v>NW</v>
          </cell>
          <cell r="F21" t="str">
            <v>Cogta and Human Settlements</v>
          </cell>
          <cell r="G21" t="str">
            <v/>
          </cell>
          <cell r="H21" t="str">
            <v/>
          </cell>
          <cell r="I21" t="str">
            <v>Unqualified with findings</v>
          </cell>
          <cell r="J21" t="str">
            <v>Unqualified with findings</v>
          </cell>
          <cell r="K21" t="str">
            <v>Unqualified with findings</v>
          </cell>
          <cell r="L21" t="str">
            <v>Unqualified with findings</v>
          </cell>
          <cell r="M21" t="str">
            <v>New department</v>
          </cell>
        </row>
        <row r="22">
          <cell r="A22">
            <v>233</v>
          </cell>
          <cell r="B22" t="str">
            <v>Cooperative Governance, Human Settlements and Traditional Affairs</v>
          </cell>
          <cell r="C22" t="str">
            <v>Provincial Department</v>
          </cell>
          <cell r="D22" t="str">
            <v>LP</v>
          </cell>
          <cell r="E22" t="str">
            <v>LP</v>
          </cell>
          <cell r="F22" t="str">
            <v>Human Settlements</v>
          </cell>
          <cell r="G22" t="str">
            <v/>
          </cell>
          <cell r="H22" t="str">
            <v/>
          </cell>
          <cell r="I22" t="str">
            <v>Unqualified with findings</v>
          </cell>
          <cell r="J22" t="str">
            <v>Unqualified with findings</v>
          </cell>
          <cell r="K22" t="str">
            <v>Unqualified with findings</v>
          </cell>
          <cell r="L22" t="str">
            <v>Unqualified with findings</v>
          </cell>
          <cell r="M22" t="str">
            <v>Unqualified with findings</v>
          </cell>
        </row>
        <row r="23">
          <cell r="A23">
            <v>1014</v>
          </cell>
          <cell r="B23" t="str">
            <v>Co-Operative Governance, Human Settlements and Traditional Affairs</v>
          </cell>
          <cell r="C23" t="str">
            <v>Provincial Department</v>
          </cell>
          <cell r="D23" t="str">
            <v>NC</v>
          </cell>
          <cell r="E23" t="str">
            <v>NC</v>
          </cell>
          <cell r="F23" t="str">
            <v>Human Settlements</v>
          </cell>
          <cell r="G23" t="str">
            <v/>
          </cell>
          <cell r="H23" t="str">
            <v/>
          </cell>
          <cell r="I23" t="str">
            <v>Unqualified with findings</v>
          </cell>
          <cell r="J23" t="str">
            <v>Unqualified with findings</v>
          </cell>
          <cell r="K23" t="str">
            <v>Unqualified with findings</v>
          </cell>
          <cell r="L23" t="str">
            <v>Unqualified with findings</v>
          </cell>
          <cell r="M23" t="str">
            <v>Unqualified with findings</v>
          </cell>
        </row>
        <row r="24">
          <cell r="A24">
            <v>62</v>
          </cell>
          <cell r="B24" t="str">
            <v>Cultural Affairs and Sport</v>
          </cell>
          <cell r="C24" t="str">
            <v>Provincial Department</v>
          </cell>
          <cell r="D24" t="str">
            <v>WC</v>
          </cell>
          <cell r="E24" t="str">
            <v>WC</v>
          </cell>
          <cell r="F24" t="str">
            <v>Sports, Arts and Culture</v>
          </cell>
          <cell r="G24" t="str">
            <v/>
          </cell>
          <cell r="H24" t="str">
            <v/>
          </cell>
          <cell r="I24" t="str">
            <v>Unqualified with no findings</v>
          </cell>
          <cell r="J24" t="str">
            <v>Unqualified with no findings</v>
          </cell>
          <cell r="K24" t="str">
            <v>Unqualified with no findings</v>
          </cell>
          <cell r="L24" t="str">
            <v>Unqualified with no findings</v>
          </cell>
          <cell r="M24" t="str">
            <v>Unqualified with no findings</v>
          </cell>
        </row>
        <row r="25">
          <cell r="A25">
            <v>20</v>
          </cell>
          <cell r="B25" t="str">
            <v>Culture, Sport and Recreation</v>
          </cell>
          <cell r="C25" t="str">
            <v>Provincial Department</v>
          </cell>
          <cell r="D25" t="str">
            <v>MP</v>
          </cell>
          <cell r="E25" t="str">
            <v>MP</v>
          </cell>
          <cell r="F25" t="str">
            <v>Sports, Arts and Culture</v>
          </cell>
          <cell r="G25" t="str">
            <v/>
          </cell>
          <cell r="H25" t="str">
            <v/>
          </cell>
          <cell r="I25" t="str">
            <v>Unqualified with findings</v>
          </cell>
          <cell r="J25" t="str">
            <v>Unqualified with findings</v>
          </cell>
          <cell r="K25" t="str">
            <v>Unqualified with findings</v>
          </cell>
          <cell r="L25" t="str">
            <v>Unqualified with findings</v>
          </cell>
          <cell r="M25" t="str">
            <v>Unqualified with findings</v>
          </cell>
        </row>
        <row r="26">
          <cell r="A26">
            <v>1558</v>
          </cell>
          <cell r="B26" t="str">
            <v>Department of Agriculture, Environmental Affairs, Rural Development  and Land Reform - NC</v>
          </cell>
          <cell r="C26" t="str">
            <v>Provincial Department</v>
          </cell>
          <cell r="D26" t="str">
            <v>NC</v>
          </cell>
          <cell r="E26" t="str">
            <v>NC</v>
          </cell>
          <cell r="F26" t="str">
            <v>Agriculture, Land and Evironmental Affairs</v>
          </cell>
          <cell r="G26" t="str">
            <v/>
          </cell>
          <cell r="H26" t="str">
            <v/>
          </cell>
          <cell r="I26" t="str">
            <v>Qualified</v>
          </cell>
          <cell r="J26" t="str">
            <v>Qualified</v>
          </cell>
          <cell r="K26" t="str">
            <v>New department</v>
          </cell>
          <cell r="L26" t="str">
            <v>New department</v>
          </cell>
          <cell r="M26" t="str">
            <v>New department</v>
          </cell>
        </row>
        <row r="27">
          <cell r="A27">
            <v>1555</v>
          </cell>
          <cell r="B27" t="str">
            <v>Department of Agriculture, Land Reform and Rural Development</v>
          </cell>
          <cell r="C27" t="str">
            <v>National Department</v>
          </cell>
          <cell r="D27" t="str">
            <v>NatF</v>
          </cell>
          <cell r="E27" t="str">
            <v>Ntnl</v>
          </cell>
          <cell r="F27" t="str">
            <v>Agriculture and Land</v>
          </cell>
          <cell r="G27" t="str">
            <v>Rural Development and Land Reform</v>
          </cell>
          <cell r="H27" t="str">
            <v>Economic sectors, Investment, employment and infra</v>
          </cell>
          <cell r="I27" t="str">
            <v>Unqualified with findings</v>
          </cell>
          <cell r="J27" t="str">
            <v>Qualified</v>
          </cell>
          <cell r="K27" t="str">
            <v>Unqualified with findings</v>
          </cell>
          <cell r="L27" t="str">
            <v>New department</v>
          </cell>
          <cell r="M27" t="str">
            <v>New department</v>
          </cell>
        </row>
        <row r="28">
          <cell r="A28">
            <v>12</v>
          </cell>
          <cell r="B28" t="str">
            <v>Agriculture, Rural Development, Land and Environmental Affairs</v>
          </cell>
          <cell r="C28" t="str">
            <v>Provincial Department</v>
          </cell>
          <cell r="D28" t="str">
            <v>MP</v>
          </cell>
          <cell r="E28" t="str">
            <v>MP</v>
          </cell>
          <cell r="F28" t="str">
            <v>Agriculture, Land and Evironmental Affairs</v>
          </cell>
          <cell r="G28" t="str">
            <v/>
          </cell>
          <cell r="H28" t="str">
            <v/>
          </cell>
          <cell r="I28" t="str">
            <v>Unqualified with no findings</v>
          </cell>
          <cell r="J28" t="str">
            <v>Unqualified with no findings</v>
          </cell>
          <cell r="K28" t="str">
            <v>Unqualified with no findings</v>
          </cell>
          <cell r="L28" t="str">
            <v>Unqualified with findings</v>
          </cell>
          <cell r="M28" t="str">
            <v>Qualified</v>
          </cell>
        </row>
        <row r="29">
          <cell r="A29">
            <v>1206</v>
          </cell>
          <cell r="B29" t="str">
            <v>Department of Basic Education</v>
          </cell>
          <cell r="C29" t="str">
            <v>National Department</v>
          </cell>
          <cell r="D29" t="str">
            <v>NatF</v>
          </cell>
          <cell r="E29" t="str">
            <v>Ntnl</v>
          </cell>
          <cell r="F29" t="str">
            <v>Education</v>
          </cell>
          <cell r="G29" t="str">
            <v>Basic Education</v>
          </cell>
          <cell r="H29" t="str">
            <v>Social Protection, Community and Human Dev</v>
          </cell>
          <cell r="I29" t="str">
            <v>Unqualified with findings</v>
          </cell>
          <cell r="J29" t="str">
            <v>Unqualified with findings</v>
          </cell>
          <cell r="K29" t="str">
            <v>Unqualified with findings</v>
          </cell>
          <cell r="L29" t="str">
            <v>Qualified</v>
          </cell>
          <cell r="M29" t="str">
            <v>Qualified</v>
          </cell>
        </row>
        <row r="30">
          <cell r="A30">
            <v>1551</v>
          </cell>
          <cell r="B30" t="str">
            <v>Department of Communications and Digital Technologies</v>
          </cell>
          <cell r="C30" t="str">
            <v>National Department</v>
          </cell>
          <cell r="D30" t="str">
            <v>NatD</v>
          </cell>
          <cell r="E30" t="str">
            <v>Ntnl</v>
          </cell>
          <cell r="F30" t="str">
            <v/>
          </cell>
          <cell r="G30" t="str">
            <v>Communications and Digital Technologies</v>
          </cell>
          <cell r="H30" t="str">
            <v>Economic sectors, Investment, employment and infra</v>
          </cell>
          <cell r="I30" t="str">
            <v>Unqualified with findings</v>
          </cell>
          <cell r="J30" t="str">
            <v>Unqualified with findings</v>
          </cell>
          <cell r="K30" t="str">
            <v>Unqualified with findings</v>
          </cell>
          <cell r="L30" t="str">
            <v>New department</v>
          </cell>
          <cell r="M30" t="str">
            <v>New department</v>
          </cell>
        </row>
        <row r="31">
          <cell r="A31">
            <v>1008</v>
          </cell>
          <cell r="B31" t="str">
            <v>Department of Cooperative Governance</v>
          </cell>
          <cell r="C31" t="str">
            <v>National Department</v>
          </cell>
          <cell r="D31" t="str">
            <v>NatB</v>
          </cell>
          <cell r="E31" t="str">
            <v>Ntnl</v>
          </cell>
          <cell r="F31" t="str">
            <v>Cogta</v>
          </cell>
          <cell r="G31" t="str">
            <v>Cooperative Governance and Traditional Affairs</v>
          </cell>
          <cell r="H31" t="str">
            <v>Governance, State Capacity and Institutional Devel</v>
          </cell>
          <cell r="I31" t="str">
            <v>Qualified</v>
          </cell>
          <cell r="J31" t="str">
            <v>Qualified</v>
          </cell>
          <cell r="K31" t="str">
            <v>Qualified</v>
          </cell>
          <cell r="L31" t="str">
            <v>Qualified</v>
          </cell>
          <cell r="M31" t="str">
            <v>Disclaimer</v>
          </cell>
        </row>
        <row r="32">
          <cell r="A32">
            <v>230</v>
          </cell>
          <cell r="B32" t="str">
            <v>CoOperative Governance and Traditional Affairs</v>
          </cell>
          <cell r="C32" t="str">
            <v>Provincial Department</v>
          </cell>
          <cell r="D32" t="str">
            <v>EC</v>
          </cell>
          <cell r="E32" t="str">
            <v>EC</v>
          </cell>
          <cell r="F32" t="str">
            <v>Cogta</v>
          </cell>
          <cell r="G32" t="str">
            <v/>
          </cell>
          <cell r="H32" t="str">
            <v/>
          </cell>
          <cell r="I32" t="str">
            <v>Unqualified with no findings</v>
          </cell>
          <cell r="J32" t="str">
            <v>Unqualified with no findings</v>
          </cell>
          <cell r="K32" t="str">
            <v>Unqualified with no findings</v>
          </cell>
          <cell r="L32" t="str">
            <v>Unqualified with findings</v>
          </cell>
          <cell r="M32" t="str">
            <v>Unqualified with findings</v>
          </cell>
        </row>
        <row r="33">
          <cell r="A33">
            <v>68</v>
          </cell>
          <cell r="B33" t="str">
            <v>Department of Correctional Services</v>
          </cell>
          <cell r="C33" t="str">
            <v>National Department</v>
          </cell>
          <cell r="D33" t="str">
            <v>NatC</v>
          </cell>
          <cell r="E33" t="str">
            <v>Ntnl</v>
          </cell>
          <cell r="F33" t="str">
            <v>Community Safety and Liaison</v>
          </cell>
          <cell r="G33" t="str">
            <v>Justice and Constitutional Development</v>
          </cell>
          <cell r="H33" t="str">
            <v>Justice, Crime Prevention and Security</v>
          </cell>
          <cell r="I33" t="str">
            <v>Unqualified with findings</v>
          </cell>
          <cell r="J33" t="str">
            <v>Unqualified with findings</v>
          </cell>
          <cell r="K33" t="str">
            <v>Unqualified with findings</v>
          </cell>
          <cell r="L33" t="str">
            <v>Qualified</v>
          </cell>
          <cell r="M33" t="str">
            <v>Qualified</v>
          </cell>
        </row>
        <row r="34">
          <cell r="A34">
            <v>69</v>
          </cell>
          <cell r="B34" t="str">
            <v>Department of Defence</v>
          </cell>
          <cell r="C34" t="str">
            <v>National Department</v>
          </cell>
          <cell r="D34" t="str">
            <v>NatC</v>
          </cell>
          <cell r="E34" t="str">
            <v>Ntnl</v>
          </cell>
          <cell r="F34" t="str">
            <v>Community Safety and Liaison</v>
          </cell>
          <cell r="G34" t="str">
            <v>Defence and Military Veterans</v>
          </cell>
          <cell r="H34" t="str">
            <v>Justice, Crime Prevention and Security</v>
          </cell>
          <cell r="I34" t="str">
            <v>Qualified</v>
          </cell>
          <cell r="J34" t="str">
            <v>Qualified</v>
          </cell>
          <cell r="K34" t="str">
            <v>Qualified</v>
          </cell>
          <cell r="L34" t="str">
            <v>Qualified</v>
          </cell>
          <cell r="M34" t="str">
            <v>Qualified</v>
          </cell>
        </row>
        <row r="35">
          <cell r="A35">
            <v>104</v>
          </cell>
          <cell r="B35" t="str">
            <v>Economic Development, Environmental Affairs and Tourism</v>
          </cell>
          <cell r="C35" t="str">
            <v>Provincial Department</v>
          </cell>
          <cell r="D35" t="str">
            <v>EC</v>
          </cell>
          <cell r="E35" t="str">
            <v>EC</v>
          </cell>
          <cell r="F35" t="str">
            <v>Environmental Affairs, Tourism and Economic Dev</v>
          </cell>
          <cell r="G35" t="str">
            <v/>
          </cell>
          <cell r="H35" t="str">
            <v/>
          </cell>
          <cell r="I35" t="str">
            <v>Unqualified with no findings</v>
          </cell>
          <cell r="J35" t="str">
            <v>Unqualified with no findings</v>
          </cell>
          <cell r="K35" t="str">
            <v>Unqualified with findings</v>
          </cell>
          <cell r="L35" t="str">
            <v>Unqualified with findings</v>
          </cell>
          <cell r="M35" t="str">
            <v>Unqualified with findings</v>
          </cell>
        </row>
        <row r="36">
          <cell r="A36">
            <v>1225</v>
          </cell>
          <cell r="B36" t="str">
            <v>Department of Forestry, Fisheries and the Environment</v>
          </cell>
          <cell r="C36" t="str">
            <v>National Department</v>
          </cell>
          <cell r="D36" t="str">
            <v>NatD</v>
          </cell>
          <cell r="E36" t="str">
            <v>Ntnl</v>
          </cell>
          <cell r="F36" t="str">
            <v>Environmental Affairs</v>
          </cell>
          <cell r="G36" t="str">
            <v>Environmental Affairs</v>
          </cell>
          <cell r="H36" t="str">
            <v>Economic sectors, Investment, employment and infra</v>
          </cell>
          <cell r="I36" t="str">
            <v>Unqualified with findings</v>
          </cell>
          <cell r="J36" t="str">
            <v>Qualified</v>
          </cell>
          <cell r="K36" t="str">
            <v>Qualified</v>
          </cell>
          <cell r="L36" t="str">
            <v>Qualified</v>
          </cell>
          <cell r="M36" t="str">
            <v>Qualified</v>
          </cell>
        </row>
        <row r="37">
          <cell r="A37">
            <v>73</v>
          </cell>
          <cell r="B37" t="str">
            <v>Department of Health</v>
          </cell>
          <cell r="C37" t="str">
            <v>National Department</v>
          </cell>
          <cell r="D37" t="str">
            <v>NatD</v>
          </cell>
          <cell r="E37" t="str">
            <v>Ntnl</v>
          </cell>
          <cell r="F37" t="str">
            <v>Health</v>
          </cell>
          <cell r="G37" t="str">
            <v>Health</v>
          </cell>
          <cell r="H37" t="str">
            <v>Social Protection, Community and Human Dev</v>
          </cell>
          <cell r="I37" t="str">
            <v>Audit not finalised at legislated date</v>
          </cell>
          <cell r="J37" t="str">
            <v>Qualified</v>
          </cell>
          <cell r="K37" t="str">
            <v>Unqualified with findings</v>
          </cell>
          <cell r="L37" t="str">
            <v>Unqualified with findings</v>
          </cell>
          <cell r="M37" t="str">
            <v>Unqualified with findings</v>
          </cell>
        </row>
        <row r="38">
          <cell r="A38">
            <v>175</v>
          </cell>
          <cell r="B38" t="str">
            <v>Health</v>
          </cell>
          <cell r="C38" t="str">
            <v>Provincial Department</v>
          </cell>
          <cell r="D38" t="str">
            <v>EC</v>
          </cell>
          <cell r="E38" t="str">
            <v>EC</v>
          </cell>
          <cell r="F38" t="str">
            <v>Health</v>
          </cell>
          <cell r="G38" t="str">
            <v/>
          </cell>
          <cell r="H38" t="str">
            <v/>
          </cell>
          <cell r="I38" t="str">
            <v>Qualified</v>
          </cell>
          <cell r="J38" t="str">
            <v>Qualified</v>
          </cell>
          <cell r="K38" t="str">
            <v>Qualified</v>
          </cell>
          <cell r="L38" t="str">
            <v>Qualified</v>
          </cell>
          <cell r="M38" t="str">
            <v>Qualified</v>
          </cell>
        </row>
        <row r="39">
          <cell r="A39">
            <v>1207</v>
          </cell>
          <cell r="B39" t="str">
            <v>Department on Higher Education and Training</v>
          </cell>
          <cell r="C39" t="str">
            <v>National Department</v>
          </cell>
          <cell r="D39" t="str">
            <v>NatF</v>
          </cell>
          <cell r="E39" t="str">
            <v>Ntnl</v>
          </cell>
          <cell r="F39" t="str">
            <v/>
          </cell>
          <cell r="G39" t="str">
            <v>Higher Education and Training</v>
          </cell>
          <cell r="H39" t="str">
            <v>Social Protection, Community and Human Dev</v>
          </cell>
          <cell r="I39" t="str">
            <v>Unqualified with findings</v>
          </cell>
          <cell r="J39" t="str">
            <v>Unqualified with findings</v>
          </cell>
          <cell r="K39" t="str">
            <v>Unqualified with findings</v>
          </cell>
          <cell r="L39" t="str">
            <v>Unqualified with findings</v>
          </cell>
          <cell r="M39" t="str">
            <v>Unqualified with findings</v>
          </cell>
        </row>
        <row r="40">
          <cell r="A40">
            <v>74</v>
          </cell>
          <cell r="B40" t="str">
            <v>Department of Home Affairs</v>
          </cell>
          <cell r="C40" t="str">
            <v>National Department</v>
          </cell>
          <cell r="D40" t="str">
            <v>NatE</v>
          </cell>
          <cell r="E40" t="str">
            <v>Ntnl</v>
          </cell>
          <cell r="F40" t="str">
            <v/>
          </cell>
          <cell r="G40" t="str">
            <v>Home Affairs</v>
          </cell>
          <cell r="H40" t="str">
            <v>Justice, Crime Prevention and Security</v>
          </cell>
          <cell r="I40" t="str">
            <v>Unqualified with findings</v>
          </cell>
          <cell r="J40" t="str">
            <v>Unqualified with findings</v>
          </cell>
          <cell r="K40" t="str">
            <v>Unqualified with findings</v>
          </cell>
          <cell r="L40" t="str">
            <v>Unqualified with findings</v>
          </cell>
          <cell r="M40" t="str">
            <v>Unqualified with findings</v>
          </cell>
        </row>
        <row r="41">
          <cell r="A41">
            <v>1007</v>
          </cell>
          <cell r="B41" t="str">
            <v>Department of Human Settlements</v>
          </cell>
          <cell r="C41" t="str">
            <v>National Department</v>
          </cell>
          <cell r="D41" t="str">
            <v>NatA</v>
          </cell>
          <cell r="E41" t="str">
            <v>Ntnl</v>
          </cell>
          <cell r="F41" t="str">
            <v>Human Settlements</v>
          </cell>
          <cell r="G41" t="str">
            <v>Human Settlements</v>
          </cell>
          <cell r="H41" t="str">
            <v>Social Protection, Community and Human Dev</v>
          </cell>
          <cell r="I41" t="str">
            <v>Unqualified with findings</v>
          </cell>
          <cell r="J41" t="str">
            <v>Unqualified with findings</v>
          </cell>
          <cell r="K41" t="str">
            <v>Unqualified with findings</v>
          </cell>
          <cell r="L41" t="str">
            <v>Unqualified with findings</v>
          </cell>
          <cell r="M41" t="str">
            <v>Unqualified with findings</v>
          </cell>
        </row>
        <row r="42">
          <cell r="A42">
            <v>187</v>
          </cell>
          <cell r="B42" t="str">
            <v>Human Settlements</v>
          </cell>
          <cell r="C42" t="str">
            <v>Provincial Department</v>
          </cell>
          <cell r="D42" t="str">
            <v>EC</v>
          </cell>
          <cell r="E42" t="str">
            <v>EC</v>
          </cell>
          <cell r="F42" t="str">
            <v>Human Settlements</v>
          </cell>
          <cell r="G42" t="str">
            <v/>
          </cell>
          <cell r="H42" t="str">
            <v/>
          </cell>
          <cell r="I42" t="str">
            <v>Unqualified with findings</v>
          </cell>
          <cell r="J42" t="str">
            <v>Unqualified with findings</v>
          </cell>
          <cell r="K42" t="str">
            <v>Unqualified with findings</v>
          </cell>
          <cell r="L42" t="str">
            <v>Unqualified with findings</v>
          </cell>
          <cell r="M42" t="str">
            <v>Unqualified with findings</v>
          </cell>
        </row>
        <row r="43">
          <cell r="A43">
            <v>1017</v>
          </cell>
          <cell r="B43" t="str">
            <v>Department of International Relations and Co-operation</v>
          </cell>
          <cell r="C43" t="str">
            <v>National Department</v>
          </cell>
          <cell r="D43" t="str">
            <v>NatB</v>
          </cell>
          <cell r="E43" t="str">
            <v>Ntnl</v>
          </cell>
          <cell r="F43" t="str">
            <v>International relations</v>
          </cell>
          <cell r="G43" t="str">
            <v>International Relations and Cooperation</v>
          </cell>
          <cell r="H43" t="str">
            <v>International Cooperation Trade and Industry</v>
          </cell>
          <cell r="I43" t="str">
            <v>Unqualified with findings</v>
          </cell>
          <cell r="J43" t="str">
            <v>Unqualified with findings</v>
          </cell>
          <cell r="K43" t="str">
            <v>Qualified</v>
          </cell>
          <cell r="L43" t="str">
            <v>Qualified</v>
          </cell>
          <cell r="M43" t="str">
            <v>Qualified</v>
          </cell>
        </row>
        <row r="44">
          <cell r="A44">
            <v>76</v>
          </cell>
          <cell r="B44" t="str">
            <v>Department of Justice and Constitutional Development</v>
          </cell>
          <cell r="C44" t="str">
            <v>National Department</v>
          </cell>
          <cell r="D44" t="str">
            <v>NatA</v>
          </cell>
          <cell r="E44" t="str">
            <v>Ntnl</v>
          </cell>
          <cell r="F44" t="str">
            <v/>
          </cell>
          <cell r="G44" t="str">
            <v>Justice and Constitutional Development</v>
          </cell>
          <cell r="H44" t="str">
            <v>Justice, Crime Prevention and Security</v>
          </cell>
          <cell r="I44" t="str">
            <v>Unqualified with findings</v>
          </cell>
          <cell r="J44" t="str">
            <v>Qualified</v>
          </cell>
          <cell r="K44" t="str">
            <v>Qualified</v>
          </cell>
          <cell r="L44" t="str">
            <v>Qualified</v>
          </cell>
          <cell r="M44" t="str">
            <v>Qualified</v>
          </cell>
        </row>
        <row r="45">
          <cell r="A45">
            <v>77</v>
          </cell>
          <cell r="B45" t="str">
            <v>Department of Employment and Labour</v>
          </cell>
          <cell r="C45" t="str">
            <v>National Department</v>
          </cell>
          <cell r="D45" t="str">
            <v>NatF</v>
          </cell>
          <cell r="E45" t="str">
            <v>Ntnl</v>
          </cell>
          <cell r="F45" t="str">
            <v>Economic Development</v>
          </cell>
          <cell r="G45" t="str">
            <v>Labour</v>
          </cell>
          <cell r="H45" t="str">
            <v>Social Protection, Community and Human Dev</v>
          </cell>
          <cell r="I45" t="str">
            <v>Unqualified with findings</v>
          </cell>
          <cell r="J45" t="str">
            <v>Unqualified with findings</v>
          </cell>
          <cell r="K45" t="str">
            <v>Unqualified with findings</v>
          </cell>
          <cell r="L45" t="str">
            <v>Unqualified with findings</v>
          </cell>
          <cell r="M45" t="str">
            <v>Unqualified with findings</v>
          </cell>
        </row>
        <row r="46">
          <cell r="A46">
            <v>1372</v>
          </cell>
          <cell r="B46" t="str">
            <v>Department of Military Veterans</v>
          </cell>
          <cell r="C46" t="str">
            <v>National Department</v>
          </cell>
          <cell r="D46" t="str">
            <v>NatC</v>
          </cell>
          <cell r="E46" t="str">
            <v>Ntnl</v>
          </cell>
          <cell r="F46" t="str">
            <v>Community Safety and Liaison</v>
          </cell>
          <cell r="G46" t="str">
            <v>Defence and Military Veterans</v>
          </cell>
          <cell r="H46" t="str">
            <v>Justice, Crime Prevention and Security</v>
          </cell>
          <cell r="I46" t="str">
            <v>Qualified</v>
          </cell>
          <cell r="J46" t="str">
            <v>Unqualified with findings</v>
          </cell>
          <cell r="K46" t="str">
            <v>Unqualified with findings</v>
          </cell>
          <cell r="L46" t="str">
            <v>Unqualified with findings</v>
          </cell>
          <cell r="M46" t="str">
            <v>Unqualified with findings</v>
          </cell>
        </row>
        <row r="47">
          <cell r="A47">
            <v>1550</v>
          </cell>
          <cell r="B47" t="str">
            <v>Department of Mineral Resources and Energy</v>
          </cell>
          <cell r="C47" t="str">
            <v>National Department</v>
          </cell>
          <cell r="D47" t="str">
            <v>NatE</v>
          </cell>
          <cell r="E47" t="str">
            <v>Ntnl</v>
          </cell>
          <cell r="F47" t="str">
            <v/>
          </cell>
          <cell r="G47" t="str">
            <v>Mineral Resources and Energy</v>
          </cell>
          <cell r="H47" t="str">
            <v>Economic sectors, Investment, employment and infra</v>
          </cell>
          <cell r="I47" t="str">
            <v>Unqualified with findings</v>
          </cell>
          <cell r="J47" t="str">
            <v>Unqualified with findings</v>
          </cell>
          <cell r="K47" t="str">
            <v>Unqualified with findings</v>
          </cell>
          <cell r="L47" t="str">
            <v>New department</v>
          </cell>
          <cell r="M47" t="str">
            <v>New department</v>
          </cell>
        </row>
        <row r="48">
          <cell r="A48">
            <v>1239</v>
          </cell>
          <cell r="B48" t="str">
            <v>Department of Planning, Monitoring and Evaluation</v>
          </cell>
          <cell r="C48" t="str">
            <v>National Department</v>
          </cell>
          <cell r="D48" t="str">
            <v>NatB</v>
          </cell>
          <cell r="E48" t="str">
            <v>Ntnl</v>
          </cell>
          <cell r="F48" t="str">
            <v>Coordinating ministry</v>
          </cell>
          <cell r="G48" t="str">
            <v>The Presidency</v>
          </cell>
          <cell r="H48" t="str">
            <v>Governance, State Capacity and Institutional Devel</v>
          </cell>
          <cell r="I48" t="str">
            <v>Unqualified with no findings</v>
          </cell>
          <cell r="J48" t="str">
            <v>Unqualified with no findings</v>
          </cell>
          <cell r="K48" t="str">
            <v>Unqualified with no findings</v>
          </cell>
          <cell r="L48" t="str">
            <v>Unqualified with no findings</v>
          </cell>
          <cell r="M48" t="str">
            <v>Unqualified with no findings</v>
          </cell>
        </row>
        <row r="49">
          <cell r="A49">
            <v>84</v>
          </cell>
          <cell r="B49" t="str">
            <v>Department of Police</v>
          </cell>
          <cell r="C49" t="str">
            <v>National Department</v>
          </cell>
          <cell r="D49" t="str">
            <v>NatD</v>
          </cell>
          <cell r="E49" t="str">
            <v>Ntnl</v>
          </cell>
          <cell r="F49" t="str">
            <v>Community Safety and Liaison</v>
          </cell>
          <cell r="G49" t="str">
            <v>Police</v>
          </cell>
          <cell r="H49" t="str">
            <v>Justice, Crime Prevention and Security</v>
          </cell>
          <cell r="I49" t="str">
            <v>Unqualified with findings</v>
          </cell>
          <cell r="J49" t="str">
            <v>Unqualified with findings</v>
          </cell>
          <cell r="K49" t="str">
            <v>Unqualified with findings</v>
          </cell>
          <cell r="L49" t="str">
            <v>Qualified</v>
          </cell>
          <cell r="M49" t="str">
            <v>Qualified</v>
          </cell>
        </row>
        <row r="50">
          <cell r="A50">
            <v>81</v>
          </cell>
          <cell r="B50" t="str">
            <v>Department of Public Enterprises</v>
          </cell>
          <cell r="C50" t="str">
            <v>National Department</v>
          </cell>
          <cell r="D50" t="str">
            <v>NatE</v>
          </cell>
          <cell r="E50" t="str">
            <v>Ntnl</v>
          </cell>
          <cell r="F50" t="str">
            <v/>
          </cell>
          <cell r="G50" t="str">
            <v>Public Enterprises</v>
          </cell>
          <cell r="H50" t="str">
            <v>Economic sectors, Investment, employment and infra</v>
          </cell>
          <cell r="I50" t="str">
            <v>Unqualified with findings</v>
          </cell>
          <cell r="J50" t="str">
            <v>Unqualified with findings</v>
          </cell>
          <cell r="K50" t="str">
            <v>Unqualified with findings</v>
          </cell>
          <cell r="L50" t="str">
            <v>Unqualified with findings</v>
          </cell>
          <cell r="M50" t="str">
            <v>Unqualified with no findings</v>
          </cell>
        </row>
        <row r="51">
          <cell r="A51">
            <v>82</v>
          </cell>
          <cell r="B51" t="str">
            <v>Department of Public Service and Administration</v>
          </cell>
          <cell r="C51" t="str">
            <v>National Department</v>
          </cell>
          <cell r="D51" t="str">
            <v>NatE</v>
          </cell>
          <cell r="E51" t="str">
            <v>Ntnl</v>
          </cell>
          <cell r="F51" t="str">
            <v/>
          </cell>
          <cell r="G51" t="str">
            <v>Public Service and Administration</v>
          </cell>
          <cell r="H51" t="str">
            <v>Governance, State Capacity and Institutional Devel</v>
          </cell>
          <cell r="I51" t="str">
            <v>Unqualified with findings</v>
          </cell>
          <cell r="J51" t="str">
            <v>Unqualified with no findings</v>
          </cell>
          <cell r="K51" t="str">
            <v>Unqualified with findings</v>
          </cell>
          <cell r="L51" t="str">
            <v>Unqualified with no findings</v>
          </cell>
          <cell r="M51" t="str">
            <v>Unqualified with findings</v>
          </cell>
        </row>
        <row r="52">
          <cell r="A52">
            <v>83</v>
          </cell>
          <cell r="B52" t="str">
            <v>Department of Public Works and Infrastructure</v>
          </cell>
          <cell r="C52" t="str">
            <v>National Department</v>
          </cell>
          <cell r="D52" t="str">
            <v>NatA</v>
          </cell>
          <cell r="E52" t="str">
            <v>Ntnl</v>
          </cell>
          <cell r="F52" t="str">
            <v>Public Works</v>
          </cell>
          <cell r="G52" t="str">
            <v>Public Works and Infrastructure</v>
          </cell>
          <cell r="H52" t="str">
            <v>Economic sectors, Investment, employment and infra</v>
          </cell>
          <cell r="I52" t="str">
            <v>Unqualified with findings</v>
          </cell>
          <cell r="J52" t="str">
            <v>Unqualified with findings</v>
          </cell>
          <cell r="K52" t="str">
            <v>Unqualified with findings</v>
          </cell>
          <cell r="L52" t="str">
            <v>Unqualified with findings</v>
          </cell>
          <cell r="M52" t="str">
            <v>Unqualified with findings</v>
          </cell>
        </row>
        <row r="53">
          <cell r="A53">
            <v>6</v>
          </cell>
          <cell r="B53" t="str">
            <v>Rural Development and Agrarian Reform</v>
          </cell>
          <cell r="C53" t="str">
            <v>Provincial Department</v>
          </cell>
          <cell r="D53" t="str">
            <v>EC</v>
          </cell>
          <cell r="E53" t="str">
            <v>EC</v>
          </cell>
          <cell r="F53" t="str">
            <v>Agriculture and Land</v>
          </cell>
          <cell r="G53" t="str">
            <v/>
          </cell>
          <cell r="H53" t="str">
            <v/>
          </cell>
          <cell r="I53" t="str">
            <v>Unqualified with no findings</v>
          </cell>
          <cell r="J53" t="str">
            <v>Unqualified with no findings</v>
          </cell>
          <cell r="K53" t="str">
            <v>Unqualified with findings</v>
          </cell>
          <cell r="L53" t="str">
            <v>Unqualified with findings</v>
          </cell>
          <cell r="M53" t="str">
            <v>Unqualified with findings</v>
          </cell>
        </row>
        <row r="54">
          <cell r="A54">
            <v>444</v>
          </cell>
          <cell r="B54" t="str">
            <v>Safety and Liaison</v>
          </cell>
          <cell r="C54" t="str">
            <v>Provincial Department</v>
          </cell>
          <cell r="D54" t="str">
            <v>EC</v>
          </cell>
          <cell r="E54" t="str">
            <v>EC</v>
          </cell>
          <cell r="F54" t="str">
            <v>Community Safety and Liaison</v>
          </cell>
          <cell r="G54" t="str">
            <v/>
          </cell>
          <cell r="H54" t="str">
            <v/>
          </cell>
          <cell r="I54" t="str">
            <v>Unqualified with no findings</v>
          </cell>
          <cell r="J54" t="str">
            <v>Unqualified with no findings</v>
          </cell>
          <cell r="K54" t="str">
            <v>Unqualified with no findings</v>
          </cell>
          <cell r="L54" t="str">
            <v>Unqualified with no findings</v>
          </cell>
          <cell r="M54" t="str">
            <v>Unqualified with no findings</v>
          </cell>
        </row>
        <row r="55">
          <cell r="A55">
            <v>85</v>
          </cell>
          <cell r="B55" t="str">
            <v>Department of Science and Innovation</v>
          </cell>
          <cell r="C55" t="str">
            <v>National Department</v>
          </cell>
          <cell r="D55" t="str">
            <v>NatC</v>
          </cell>
          <cell r="E55" t="str">
            <v>Ntnl</v>
          </cell>
          <cell r="F55" t="str">
            <v>Economic Development</v>
          </cell>
          <cell r="G55" t="str">
            <v>Science and Technology</v>
          </cell>
          <cell r="H55" t="str">
            <v>Social Protection, Community and Human Dev</v>
          </cell>
          <cell r="I55" t="str">
            <v>Unqualified with no findings</v>
          </cell>
          <cell r="J55" t="str">
            <v>Unqualified with no findings</v>
          </cell>
          <cell r="K55" t="str">
            <v>Unqualified with no findings</v>
          </cell>
          <cell r="L55" t="str">
            <v>Unqualified with no findings</v>
          </cell>
          <cell r="M55" t="str">
            <v>Unqualified with no findings</v>
          </cell>
        </row>
        <row r="56">
          <cell r="A56">
            <v>1418</v>
          </cell>
          <cell r="B56" t="str">
            <v>Department of Small Business Development</v>
          </cell>
          <cell r="C56" t="str">
            <v>National Department</v>
          </cell>
          <cell r="D56" t="str">
            <v>NatB</v>
          </cell>
          <cell r="E56" t="str">
            <v>Ntnl</v>
          </cell>
          <cell r="F56" t="str">
            <v/>
          </cell>
          <cell r="G56" t="str">
            <v>Small Business Development</v>
          </cell>
          <cell r="H56" t="str">
            <v>Economic sectors, Investment, employment and infra</v>
          </cell>
          <cell r="I56" t="str">
            <v>Unqualified with no findings</v>
          </cell>
          <cell r="J56" t="str">
            <v>Unqualified with no findings</v>
          </cell>
          <cell r="K56" t="str">
            <v>Unqualified with findings</v>
          </cell>
          <cell r="L56" t="str">
            <v>Unqualified with findings</v>
          </cell>
          <cell r="M56" t="str">
            <v>Unqualified with findings</v>
          </cell>
        </row>
        <row r="57">
          <cell r="A57">
            <v>86</v>
          </cell>
          <cell r="B57" t="str">
            <v>Department of Social Development</v>
          </cell>
          <cell r="C57" t="str">
            <v>National Department</v>
          </cell>
          <cell r="D57" t="str">
            <v>NatC</v>
          </cell>
          <cell r="E57" t="str">
            <v>Ntnl</v>
          </cell>
          <cell r="F57" t="str">
            <v>Social Development</v>
          </cell>
          <cell r="G57" t="str">
            <v>Social Development</v>
          </cell>
          <cell r="H57" t="str">
            <v>Social Protection, Community and Human Dev</v>
          </cell>
          <cell r="I57" t="str">
            <v>Unqualified with no findings</v>
          </cell>
          <cell r="J57" t="str">
            <v>Unqualified with findings</v>
          </cell>
          <cell r="K57" t="str">
            <v>Unqualified with no findings</v>
          </cell>
          <cell r="L57" t="str">
            <v>Unqualified with no findings</v>
          </cell>
          <cell r="M57" t="str">
            <v>Qualified</v>
          </cell>
        </row>
        <row r="58">
          <cell r="A58">
            <v>457</v>
          </cell>
          <cell r="B58" t="str">
            <v>Social Development</v>
          </cell>
          <cell r="C58" t="str">
            <v>Provincial Department</v>
          </cell>
          <cell r="D58" t="str">
            <v>EC</v>
          </cell>
          <cell r="E58" t="str">
            <v>EC</v>
          </cell>
          <cell r="F58" t="str">
            <v>Social Development</v>
          </cell>
          <cell r="G58" t="str">
            <v/>
          </cell>
          <cell r="H58" t="str">
            <v/>
          </cell>
          <cell r="I58" t="str">
            <v>Unqualified with findings</v>
          </cell>
          <cell r="J58" t="str">
            <v>Unqualified with findings</v>
          </cell>
          <cell r="K58" t="str">
            <v>Unqualified with findings</v>
          </cell>
          <cell r="L58" t="str">
            <v>Unqualified with findings</v>
          </cell>
          <cell r="M58" t="str">
            <v>Qualified</v>
          </cell>
        </row>
        <row r="59">
          <cell r="A59">
            <v>1564</v>
          </cell>
          <cell r="B59" t="str">
            <v>Sport, Arts and Culture</v>
          </cell>
          <cell r="C59" t="str">
            <v>Provincial Department</v>
          </cell>
          <cell r="D59" t="str">
            <v>KZN</v>
          </cell>
          <cell r="E59" t="str">
            <v>KZN</v>
          </cell>
          <cell r="F59" t="str">
            <v/>
          </cell>
          <cell r="G59" t="str">
            <v/>
          </cell>
          <cell r="H59" t="str">
            <v/>
          </cell>
          <cell r="I59" t="str">
            <v>Unqualified with findings</v>
          </cell>
          <cell r="J59" t="str">
            <v>New department</v>
          </cell>
          <cell r="K59" t="str">
            <v>New department</v>
          </cell>
          <cell r="L59" t="str">
            <v>New department</v>
          </cell>
          <cell r="M59" t="str">
            <v>New department</v>
          </cell>
        </row>
        <row r="60">
          <cell r="A60">
            <v>482</v>
          </cell>
          <cell r="B60" t="str">
            <v>Sport, Recreation, Arts and Culture</v>
          </cell>
          <cell r="C60" t="str">
            <v>Provincial Department</v>
          </cell>
          <cell r="D60" t="str">
            <v>EC</v>
          </cell>
          <cell r="E60" t="str">
            <v>EC</v>
          </cell>
          <cell r="F60" t="str">
            <v>Sports, Arts and Culture</v>
          </cell>
          <cell r="G60" t="str">
            <v/>
          </cell>
          <cell r="H60" t="str">
            <v/>
          </cell>
          <cell r="I60" t="str">
            <v>Unqualified with no findings</v>
          </cell>
          <cell r="J60" t="str">
            <v>Unqualified with no findings</v>
          </cell>
          <cell r="K60" t="str">
            <v>Unqualified with no findings</v>
          </cell>
          <cell r="L60" t="str">
            <v>Unqualified with findings</v>
          </cell>
          <cell r="M60" t="str">
            <v>Unqualified with findings</v>
          </cell>
        </row>
        <row r="61">
          <cell r="A61">
            <v>1546</v>
          </cell>
          <cell r="B61" t="str">
            <v>Department of Sports, Arts and Culture</v>
          </cell>
          <cell r="C61" t="str">
            <v>National Department</v>
          </cell>
          <cell r="D61" t="str">
            <v>NatC</v>
          </cell>
          <cell r="E61" t="str">
            <v>Ntnl</v>
          </cell>
          <cell r="F61" t="str">
            <v>Sports, Arts and Culture</v>
          </cell>
          <cell r="G61" t="str">
            <v>Sport and Recreation South Africa</v>
          </cell>
          <cell r="H61" t="str">
            <v>Social Protection, Community and Human Dev</v>
          </cell>
          <cell r="I61" t="str">
            <v>Unqualified with findings</v>
          </cell>
          <cell r="J61" t="str">
            <v>Unqualified with findings</v>
          </cell>
          <cell r="K61" t="str">
            <v>Unqualified with findings</v>
          </cell>
          <cell r="L61" t="str">
            <v>New department</v>
          </cell>
          <cell r="M61" t="str">
            <v>New department</v>
          </cell>
        </row>
        <row r="62">
          <cell r="A62">
            <v>310</v>
          </cell>
          <cell r="B62" t="str">
            <v>Office of the Premier</v>
          </cell>
          <cell r="C62" t="str">
            <v>Provincial Department</v>
          </cell>
          <cell r="D62" t="str">
            <v>FS</v>
          </cell>
          <cell r="E62" t="str">
            <v>FS</v>
          </cell>
          <cell r="F62" t="str">
            <v/>
          </cell>
          <cell r="G62" t="str">
            <v/>
          </cell>
          <cell r="H62" t="str">
            <v/>
          </cell>
          <cell r="I62" t="str">
            <v>Qualified</v>
          </cell>
          <cell r="J62" t="str">
            <v>Qualified</v>
          </cell>
          <cell r="K62" t="str">
            <v>Qualified</v>
          </cell>
          <cell r="L62" t="str">
            <v>Qualified</v>
          </cell>
          <cell r="M62" t="str">
            <v>Disclaimer</v>
          </cell>
        </row>
        <row r="63">
          <cell r="A63">
            <v>317</v>
          </cell>
          <cell r="B63" t="str">
            <v>Office of the Premier</v>
          </cell>
          <cell r="C63" t="str">
            <v>Provincial Department</v>
          </cell>
          <cell r="D63" t="str">
            <v>WC</v>
          </cell>
          <cell r="E63" t="str">
            <v>WC</v>
          </cell>
          <cell r="F63" t="str">
            <v>Office of the Premier</v>
          </cell>
          <cell r="G63" t="str">
            <v/>
          </cell>
          <cell r="H63" t="str">
            <v/>
          </cell>
          <cell r="I63" t="str">
            <v>Unqualified with no findings</v>
          </cell>
          <cell r="J63" t="str">
            <v>Unqualified with no findings</v>
          </cell>
          <cell r="K63" t="str">
            <v>Unqualified with no findings</v>
          </cell>
          <cell r="L63" t="str">
            <v>Unqualified with no findings</v>
          </cell>
          <cell r="M63" t="str">
            <v>Unqualified with no findings</v>
          </cell>
        </row>
        <row r="64">
          <cell r="A64">
            <v>1226</v>
          </cell>
          <cell r="B64" t="str">
            <v>Department of Tourism</v>
          </cell>
          <cell r="C64" t="str">
            <v>National Department</v>
          </cell>
          <cell r="D64" t="str">
            <v>NatB</v>
          </cell>
          <cell r="E64" t="str">
            <v>Ntnl</v>
          </cell>
          <cell r="F64" t="str">
            <v>Tourism</v>
          </cell>
          <cell r="G64" t="str">
            <v>Tourism</v>
          </cell>
          <cell r="H64" t="str">
            <v>Economic sectors, Investment, employment and infra</v>
          </cell>
          <cell r="I64" t="str">
            <v>Unqualified with findings</v>
          </cell>
          <cell r="J64" t="str">
            <v>Unqualified with findings</v>
          </cell>
          <cell r="K64" t="str">
            <v>Unqualified with findings</v>
          </cell>
          <cell r="L64" t="str">
            <v>Unqualified with findings</v>
          </cell>
          <cell r="M64" t="str">
            <v>Qualified</v>
          </cell>
        </row>
        <row r="65">
          <cell r="A65">
            <v>1554</v>
          </cell>
          <cell r="B65" t="str">
            <v>National Department of Trade, Industry and Competition</v>
          </cell>
          <cell r="C65" t="str">
            <v>National Department</v>
          </cell>
          <cell r="D65" t="str">
            <v>NatB</v>
          </cell>
          <cell r="E65" t="str">
            <v>Ntnl</v>
          </cell>
          <cell r="F65" t="str">
            <v>Trade, Industry and Competition</v>
          </cell>
          <cell r="G65" t="str">
            <v>Trade, Industry and Competition</v>
          </cell>
          <cell r="H65" t="str">
            <v>International Cooperation Trade and Industry</v>
          </cell>
          <cell r="I65" t="str">
            <v>Unqualified with no findings</v>
          </cell>
          <cell r="J65" t="str">
            <v>Unqualified with no findings</v>
          </cell>
          <cell r="K65" t="str">
            <v>Unqualified with no findings</v>
          </cell>
          <cell r="L65" t="str">
            <v>New department</v>
          </cell>
          <cell r="M65" t="str">
            <v>New department</v>
          </cell>
        </row>
        <row r="66">
          <cell r="A66">
            <v>1413</v>
          </cell>
          <cell r="B66" t="str">
            <v>Department of Traditional Affairs</v>
          </cell>
          <cell r="C66" t="str">
            <v>National Department</v>
          </cell>
          <cell r="D66" t="str">
            <v>NatB</v>
          </cell>
          <cell r="E66" t="str">
            <v>Ntnl</v>
          </cell>
          <cell r="F66" t="str">
            <v>Cogta</v>
          </cell>
          <cell r="G66" t="str">
            <v>Cooperative Governance and Traditional Affairs</v>
          </cell>
          <cell r="H66" t="str">
            <v>Governance, State Capacity and Institutional Devel</v>
          </cell>
          <cell r="I66" t="str">
            <v>Unqualified with no findings</v>
          </cell>
          <cell r="J66" t="str">
            <v>Unqualified with no findings</v>
          </cell>
          <cell r="K66" t="str">
            <v>Unqualified with no findings</v>
          </cell>
          <cell r="L66" t="str">
            <v>Unqualified with no findings</v>
          </cell>
          <cell r="M66" t="str">
            <v>Unqualified with no findings</v>
          </cell>
        </row>
        <row r="67">
          <cell r="A67">
            <v>89</v>
          </cell>
          <cell r="B67" t="str">
            <v>Department of Transport</v>
          </cell>
          <cell r="C67" t="str">
            <v>National Department</v>
          </cell>
          <cell r="D67" t="str">
            <v>NatA</v>
          </cell>
          <cell r="E67" t="str">
            <v>Ntnl</v>
          </cell>
          <cell r="F67" t="str">
            <v>Transport</v>
          </cell>
          <cell r="G67" t="str">
            <v>Transport</v>
          </cell>
          <cell r="H67" t="str">
            <v>Economic sectors, Investment, employment and infra</v>
          </cell>
          <cell r="I67" t="str">
            <v>Unqualified with findings</v>
          </cell>
          <cell r="J67" t="str">
            <v>Unqualified with findings</v>
          </cell>
          <cell r="K67" t="str">
            <v>Unqualified with findings</v>
          </cell>
          <cell r="L67" t="str">
            <v>Unqualified with findings</v>
          </cell>
          <cell r="M67" t="str">
            <v>Unqualified with findings</v>
          </cell>
        </row>
        <row r="68">
          <cell r="A68">
            <v>515</v>
          </cell>
          <cell r="B68" t="str">
            <v>Transport</v>
          </cell>
          <cell r="C68" t="str">
            <v>Provincial Department</v>
          </cell>
          <cell r="D68" t="str">
            <v>EC</v>
          </cell>
          <cell r="E68" t="str">
            <v>EC</v>
          </cell>
          <cell r="F68" t="str">
            <v>Transport</v>
          </cell>
          <cell r="G68" t="str">
            <v/>
          </cell>
          <cell r="H68" t="str">
            <v/>
          </cell>
          <cell r="I68" t="str">
            <v>Qualified</v>
          </cell>
          <cell r="J68" t="str">
            <v>Qualified</v>
          </cell>
          <cell r="K68" t="str">
            <v>Qualified</v>
          </cell>
          <cell r="L68" t="str">
            <v>Qualified</v>
          </cell>
          <cell r="M68" t="str">
            <v>Qualified</v>
          </cell>
        </row>
        <row r="69">
          <cell r="A69">
            <v>90</v>
          </cell>
          <cell r="B69" t="str">
            <v>Department of Water and Sanitation</v>
          </cell>
          <cell r="C69" t="str">
            <v>National Department</v>
          </cell>
          <cell r="D69" t="str">
            <v>NatD</v>
          </cell>
          <cell r="E69" t="str">
            <v>Ntnl</v>
          </cell>
          <cell r="F69" t="str">
            <v>Water</v>
          </cell>
          <cell r="G69" t="str">
            <v>Water and Sanitation</v>
          </cell>
          <cell r="H69" t="str">
            <v>Social Protection, Community and Human Dev</v>
          </cell>
          <cell r="I69" t="str">
            <v>Unqualified with findings</v>
          </cell>
          <cell r="J69" t="str">
            <v>Unqualified with findings</v>
          </cell>
          <cell r="K69" t="str">
            <v>Qualified</v>
          </cell>
          <cell r="L69" t="str">
            <v>Unqualified with findings</v>
          </cell>
          <cell r="M69" t="str">
            <v>Unqualified with findings</v>
          </cell>
        </row>
        <row r="70">
          <cell r="A70">
            <v>1205</v>
          </cell>
          <cell r="B70" t="str">
            <v>Department of Women, Youth and Persons with Disabilities</v>
          </cell>
          <cell r="C70" t="str">
            <v>National Department</v>
          </cell>
          <cell r="D70" t="str">
            <v>NatA</v>
          </cell>
          <cell r="E70" t="str">
            <v>Ntnl</v>
          </cell>
          <cell r="F70" t="str">
            <v/>
          </cell>
          <cell r="G70" t="str">
            <v>Women, youth and Persons with Disabilities</v>
          </cell>
          <cell r="H70" t="str">
            <v>Governance, State Capacity and Institutional Devel</v>
          </cell>
          <cell r="I70" t="str">
            <v>Unqualified with findings</v>
          </cell>
          <cell r="J70" t="str">
            <v>Unqualified with findings</v>
          </cell>
          <cell r="K70" t="str">
            <v>Unqualified with findings</v>
          </cell>
          <cell r="L70" t="str">
            <v>Unqualified with findings</v>
          </cell>
          <cell r="M70" t="str">
            <v>Unqualified with findings</v>
          </cell>
        </row>
        <row r="71">
          <cell r="A71">
            <v>107</v>
          </cell>
          <cell r="B71" t="str">
            <v>Economic Development and Tourism</v>
          </cell>
          <cell r="C71" t="str">
            <v>Provincial Department</v>
          </cell>
          <cell r="D71" t="str">
            <v>MP</v>
          </cell>
          <cell r="E71" t="str">
            <v>MP</v>
          </cell>
          <cell r="F71" t="str">
            <v>Environmental Affairs, Tourism and Economic Dev</v>
          </cell>
          <cell r="G71" t="str">
            <v/>
          </cell>
          <cell r="H71" t="str">
            <v/>
          </cell>
          <cell r="I71" t="str">
            <v>Unqualified with findings</v>
          </cell>
          <cell r="J71" t="str">
            <v>Unqualified with findings</v>
          </cell>
          <cell r="K71" t="str">
            <v>Unqualified with findings</v>
          </cell>
          <cell r="L71" t="str">
            <v>Unqualified with findings</v>
          </cell>
          <cell r="M71" t="str">
            <v>Unqualified with findings</v>
          </cell>
        </row>
        <row r="72">
          <cell r="A72">
            <v>103</v>
          </cell>
          <cell r="B72" t="str">
            <v>Economic Development and Tourism</v>
          </cell>
          <cell r="C72" t="str">
            <v>Provincial Department</v>
          </cell>
          <cell r="D72" t="str">
            <v>NC</v>
          </cell>
          <cell r="E72" t="str">
            <v>NC</v>
          </cell>
          <cell r="F72" t="str">
            <v>Environmental Affairs, Tourism and Economic Dev</v>
          </cell>
          <cell r="G72" t="str">
            <v/>
          </cell>
          <cell r="H72" t="str">
            <v/>
          </cell>
          <cell r="I72" t="str">
            <v>Unqualified with no findings</v>
          </cell>
          <cell r="J72" t="str">
            <v>Unqualified with findings</v>
          </cell>
          <cell r="K72" t="str">
            <v>Unqualified with findings</v>
          </cell>
          <cell r="L72" t="str">
            <v>Qualified</v>
          </cell>
          <cell r="M72" t="str">
            <v>Qualified</v>
          </cell>
        </row>
        <row r="73">
          <cell r="A73">
            <v>109</v>
          </cell>
          <cell r="B73" t="str">
            <v>Economic Development and Tourism</v>
          </cell>
          <cell r="C73" t="str">
            <v>Provincial Department</v>
          </cell>
          <cell r="D73" t="str">
            <v>WC</v>
          </cell>
          <cell r="E73" t="str">
            <v>WC</v>
          </cell>
          <cell r="F73" t="str">
            <v>Economic Development and Tourism</v>
          </cell>
          <cell r="G73" t="str">
            <v/>
          </cell>
          <cell r="H73" t="str">
            <v/>
          </cell>
          <cell r="I73" t="str">
            <v>Unqualified with no findings</v>
          </cell>
          <cell r="J73" t="str">
            <v>Unqualified with no findings</v>
          </cell>
          <cell r="K73" t="str">
            <v>Unqualified with no findings</v>
          </cell>
          <cell r="L73" t="str">
            <v>Unqualified with no findings</v>
          </cell>
          <cell r="M73" t="str">
            <v>Unqualified with no findings</v>
          </cell>
        </row>
        <row r="74">
          <cell r="A74">
            <v>108</v>
          </cell>
          <cell r="B74" t="str">
            <v>Economic Development, Environment and Tourism</v>
          </cell>
          <cell r="C74" t="str">
            <v>Provincial Department</v>
          </cell>
          <cell r="D74" t="str">
            <v>LP</v>
          </cell>
          <cell r="E74" t="str">
            <v>LP</v>
          </cell>
          <cell r="F74" t="str">
            <v>Environmental Affairs, Tourism and Economic Dev</v>
          </cell>
          <cell r="G74" t="str">
            <v/>
          </cell>
          <cell r="H74" t="str">
            <v/>
          </cell>
          <cell r="I74" t="str">
            <v>Unqualified with no findings</v>
          </cell>
          <cell r="J74" t="str">
            <v>Unqualified with no findings</v>
          </cell>
          <cell r="K74" t="str">
            <v>Unqualified with no findings</v>
          </cell>
          <cell r="L74" t="str">
            <v>Unqualified with findings</v>
          </cell>
          <cell r="M74" t="str">
            <v>Unqualified with findings</v>
          </cell>
        </row>
        <row r="75">
          <cell r="A75">
            <v>1542</v>
          </cell>
          <cell r="B75" t="str">
            <v>Economic Development, Environment, Conservation and Tourism</v>
          </cell>
          <cell r="C75" t="str">
            <v>Provincial Department</v>
          </cell>
          <cell r="D75" t="str">
            <v>NW</v>
          </cell>
          <cell r="E75" t="str">
            <v>NW</v>
          </cell>
          <cell r="F75" t="str">
            <v>Economic Development</v>
          </cell>
          <cell r="G75" t="str">
            <v/>
          </cell>
          <cell r="H75" t="str">
            <v/>
          </cell>
          <cell r="I75" t="str">
            <v>Unqualified with findings</v>
          </cell>
          <cell r="J75" t="str">
            <v>Qualified</v>
          </cell>
          <cell r="K75" t="str">
            <v>Unqualified with findings</v>
          </cell>
          <cell r="L75" t="str">
            <v>Unqualified with findings</v>
          </cell>
          <cell r="M75" t="str">
            <v>New department</v>
          </cell>
        </row>
        <row r="76">
          <cell r="A76">
            <v>106</v>
          </cell>
          <cell r="B76" t="str">
            <v>Economic Development, Environmental Affairs and Tourism</v>
          </cell>
          <cell r="C76" t="str">
            <v>Provincial Department</v>
          </cell>
          <cell r="D76" t="str">
            <v>KZN</v>
          </cell>
          <cell r="E76" t="str">
            <v>KZN</v>
          </cell>
          <cell r="F76" t="str">
            <v>Environmental Affairs, Tourism and Economic Dev</v>
          </cell>
          <cell r="G76" t="str">
            <v/>
          </cell>
          <cell r="H76" t="str">
            <v/>
          </cell>
          <cell r="I76" t="str">
            <v>Unqualified with no findings</v>
          </cell>
          <cell r="J76" t="str">
            <v>Unqualified with no findings</v>
          </cell>
          <cell r="K76" t="str">
            <v>Unqualified with no findings</v>
          </cell>
          <cell r="L76" t="str">
            <v>Unqualified with findings</v>
          </cell>
          <cell r="M76" t="str">
            <v>Unqualified with findings</v>
          </cell>
        </row>
        <row r="77">
          <cell r="A77">
            <v>511</v>
          </cell>
          <cell r="B77" t="str">
            <v>Economic, Small Business Development, Tourism and Environmental Affairs</v>
          </cell>
          <cell r="C77" t="str">
            <v>Provincial Department</v>
          </cell>
          <cell r="D77" t="str">
            <v>FS</v>
          </cell>
          <cell r="E77" t="str">
            <v>FS</v>
          </cell>
          <cell r="F77" t="str">
            <v/>
          </cell>
          <cell r="G77" t="str">
            <v/>
          </cell>
          <cell r="H77" t="str">
            <v/>
          </cell>
          <cell r="I77" t="str">
            <v>Unqualified with findings</v>
          </cell>
          <cell r="J77" t="str">
            <v>Qualified</v>
          </cell>
          <cell r="K77" t="str">
            <v>Qualified</v>
          </cell>
          <cell r="L77" t="str">
            <v>Qualified</v>
          </cell>
          <cell r="M77" t="str">
            <v>Qualified</v>
          </cell>
        </row>
        <row r="78">
          <cell r="A78">
            <v>111</v>
          </cell>
          <cell r="B78" t="str">
            <v>Education</v>
          </cell>
          <cell r="C78" t="str">
            <v>Provincial Department</v>
          </cell>
          <cell r="D78" t="str">
            <v>EC</v>
          </cell>
          <cell r="E78" t="str">
            <v>EC</v>
          </cell>
          <cell r="F78" t="str">
            <v>Education</v>
          </cell>
          <cell r="G78" t="str">
            <v/>
          </cell>
          <cell r="H78" t="str">
            <v/>
          </cell>
          <cell r="I78" t="str">
            <v>Qualified</v>
          </cell>
          <cell r="J78" t="str">
            <v>Qualified</v>
          </cell>
          <cell r="K78" t="str">
            <v>Qualified</v>
          </cell>
          <cell r="L78" t="str">
            <v>Qualified</v>
          </cell>
          <cell r="M78" t="str">
            <v>Qualified</v>
          </cell>
        </row>
        <row r="79">
          <cell r="A79">
            <v>112</v>
          </cell>
          <cell r="B79" t="str">
            <v>Education</v>
          </cell>
          <cell r="C79" t="str">
            <v>Provincial Department</v>
          </cell>
          <cell r="D79" t="str">
            <v>FS</v>
          </cell>
          <cell r="E79" t="str">
            <v>FS</v>
          </cell>
          <cell r="F79" t="str">
            <v>Education</v>
          </cell>
          <cell r="G79" t="str">
            <v/>
          </cell>
          <cell r="H79" t="str">
            <v/>
          </cell>
          <cell r="I79" t="str">
            <v>Unqualified with findings</v>
          </cell>
          <cell r="J79" t="str">
            <v>Unqualified with findings</v>
          </cell>
          <cell r="K79" t="str">
            <v>Unqualified with findings</v>
          </cell>
          <cell r="L79" t="str">
            <v>Unqualified with findings</v>
          </cell>
          <cell r="M79" t="str">
            <v>Unqualified with findings</v>
          </cell>
        </row>
        <row r="80">
          <cell r="A80">
            <v>114</v>
          </cell>
          <cell r="B80" t="str">
            <v>Education</v>
          </cell>
          <cell r="C80" t="str">
            <v>Provincial Department</v>
          </cell>
          <cell r="D80" t="str">
            <v>KZN</v>
          </cell>
          <cell r="E80" t="str">
            <v>KZN</v>
          </cell>
          <cell r="F80" t="str">
            <v>Education</v>
          </cell>
          <cell r="G80" t="str">
            <v/>
          </cell>
          <cell r="H80" t="str">
            <v/>
          </cell>
          <cell r="I80" t="str">
            <v>Unqualified with findings</v>
          </cell>
          <cell r="J80" t="str">
            <v>Unqualified with findings</v>
          </cell>
          <cell r="K80" t="str">
            <v>Unqualified with findings</v>
          </cell>
          <cell r="L80" t="str">
            <v>Unqualified with findings</v>
          </cell>
          <cell r="M80" t="str">
            <v>Unqualified with findings</v>
          </cell>
        </row>
        <row r="81">
          <cell r="A81">
            <v>115</v>
          </cell>
          <cell r="B81" t="str">
            <v>Education</v>
          </cell>
          <cell r="C81" t="str">
            <v>Provincial Department</v>
          </cell>
          <cell r="D81" t="str">
            <v>LP</v>
          </cell>
          <cell r="E81" t="str">
            <v>LP</v>
          </cell>
          <cell r="F81" t="str">
            <v>Education</v>
          </cell>
          <cell r="G81" t="str">
            <v/>
          </cell>
          <cell r="H81" t="str">
            <v/>
          </cell>
          <cell r="I81" t="str">
            <v>Qualified</v>
          </cell>
          <cell r="J81" t="str">
            <v>Qualified</v>
          </cell>
          <cell r="K81" t="str">
            <v>Qualified</v>
          </cell>
          <cell r="L81" t="str">
            <v>Qualified</v>
          </cell>
          <cell r="M81" t="str">
            <v>Qualified</v>
          </cell>
        </row>
        <row r="82">
          <cell r="A82">
            <v>116</v>
          </cell>
          <cell r="B82" t="str">
            <v>Education</v>
          </cell>
          <cell r="C82" t="str">
            <v>Provincial Department</v>
          </cell>
          <cell r="D82" t="str">
            <v>MP</v>
          </cell>
          <cell r="E82" t="str">
            <v>MP</v>
          </cell>
          <cell r="F82" t="str">
            <v>Education</v>
          </cell>
          <cell r="G82" t="str">
            <v/>
          </cell>
          <cell r="H82" t="str">
            <v/>
          </cell>
          <cell r="I82" t="str">
            <v>Unqualified with findings</v>
          </cell>
          <cell r="J82" t="str">
            <v>Unqualified with findings</v>
          </cell>
          <cell r="K82" t="str">
            <v>Unqualified with findings</v>
          </cell>
          <cell r="L82" t="str">
            <v>Unqualified with findings</v>
          </cell>
          <cell r="M82" t="str">
            <v>Unqualified with findings</v>
          </cell>
        </row>
        <row r="83">
          <cell r="A83">
            <v>117</v>
          </cell>
          <cell r="B83" t="str">
            <v>Education</v>
          </cell>
          <cell r="C83" t="str">
            <v>Provincial Department</v>
          </cell>
          <cell r="D83" t="str">
            <v>NC</v>
          </cell>
          <cell r="E83" t="str">
            <v>NC</v>
          </cell>
          <cell r="F83" t="str">
            <v>Education</v>
          </cell>
          <cell r="G83" t="str">
            <v/>
          </cell>
          <cell r="H83" t="str">
            <v/>
          </cell>
          <cell r="I83" t="str">
            <v>Unqualified with findings</v>
          </cell>
          <cell r="J83" t="str">
            <v>Unqualified with findings</v>
          </cell>
          <cell r="K83" t="str">
            <v>Unqualified with findings</v>
          </cell>
          <cell r="L83" t="str">
            <v>Unqualified with findings</v>
          </cell>
          <cell r="M83" t="str">
            <v>Qualified</v>
          </cell>
        </row>
        <row r="84">
          <cell r="A84">
            <v>118</v>
          </cell>
          <cell r="B84" t="str">
            <v>Education</v>
          </cell>
          <cell r="C84" t="str">
            <v>Provincial Department</v>
          </cell>
          <cell r="D84" t="str">
            <v>NW</v>
          </cell>
          <cell r="E84" t="str">
            <v>NW</v>
          </cell>
          <cell r="F84" t="str">
            <v>Education</v>
          </cell>
          <cell r="G84" t="str">
            <v/>
          </cell>
          <cell r="H84" t="str">
            <v/>
          </cell>
          <cell r="I84" t="str">
            <v>Qualified</v>
          </cell>
          <cell r="J84" t="str">
            <v>Qualified</v>
          </cell>
          <cell r="K84" t="str">
            <v>Qualified</v>
          </cell>
          <cell r="L84" t="str">
            <v>Unqualified with findings</v>
          </cell>
          <cell r="M84" t="str">
            <v>Unqualified with findings</v>
          </cell>
        </row>
        <row r="85">
          <cell r="A85">
            <v>119</v>
          </cell>
          <cell r="B85" t="str">
            <v>Education</v>
          </cell>
          <cell r="C85" t="str">
            <v>Provincial Department</v>
          </cell>
          <cell r="D85" t="str">
            <v>WC</v>
          </cell>
          <cell r="E85" t="str">
            <v>WC</v>
          </cell>
          <cell r="F85" t="str">
            <v>Education</v>
          </cell>
          <cell r="G85" t="str">
            <v/>
          </cell>
          <cell r="H85" t="str">
            <v/>
          </cell>
          <cell r="I85" t="str">
            <v>Unqualified with findings</v>
          </cell>
          <cell r="J85" t="str">
            <v>Unqualified with findings</v>
          </cell>
          <cell r="K85" t="str">
            <v>Unqualified with findings</v>
          </cell>
          <cell r="L85" t="str">
            <v>Unqualified with findings</v>
          </cell>
          <cell r="M85" t="str">
            <v>Unqualified with findings</v>
          </cell>
        </row>
        <row r="86">
          <cell r="A86">
            <v>127</v>
          </cell>
          <cell r="B86" t="str">
            <v>Environmental Affairs and Development Planning</v>
          </cell>
          <cell r="C86" t="str">
            <v>Provincial Department</v>
          </cell>
          <cell r="D86" t="str">
            <v>WC</v>
          </cell>
          <cell r="E86" t="str">
            <v>WC</v>
          </cell>
          <cell r="F86" t="str">
            <v>Environmental Affairs</v>
          </cell>
          <cell r="G86" t="str">
            <v/>
          </cell>
          <cell r="H86" t="str">
            <v/>
          </cell>
          <cell r="I86" t="str">
            <v>Unqualified with no findings</v>
          </cell>
          <cell r="J86" t="str">
            <v>Unqualified with no findings</v>
          </cell>
          <cell r="K86" t="str">
            <v>Unqualified with no findings</v>
          </cell>
          <cell r="L86" t="str">
            <v>Unqualified with no findings</v>
          </cell>
          <cell r="M86" t="str">
            <v>Unqualified with no findings</v>
          </cell>
        </row>
        <row r="87">
          <cell r="A87">
            <v>350</v>
          </cell>
          <cell r="B87" t="str">
            <v>Provincial Legislature</v>
          </cell>
          <cell r="C87" t="str">
            <v>Parliament and Provincial legislature</v>
          </cell>
          <cell r="D87" t="str">
            <v>FS</v>
          </cell>
          <cell r="E87" t="str">
            <v>FS</v>
          </cell>
          <cell r="F87" t="str">
            <v>Legislature</v>
          </cell>
          <cell r="G87" t="str">
            <v/>
          </cell>
          <cell r="H87" t="str">
            <v/>
          </cell>
          <cell r="I87" t="str">
            <v>Unqualified with no findings</v>
          </cell>
          <cell r="J87" t="str">
            <v>Unqualified with findings</v>
          </cell>
          <cell r="K87" t="str">
            <v>Unqualified with findings</v>
          </cell>
          <cell r="L87" t="str">
            <v>Unqualified with findings</v>
          </cell>
          <cell r="M87" t="str">
            <v>Unqualified with findings</v>
          </cell>
        </row>
        <row r="88">
          <cell r="A88">
            <v>15</v>
          </cell>
          <cell r="B88" t="str">
            <v>Agriculture and Rural Development</v>
          </cell>
          <cell r="C88" t="str">
            <v>Provincial Department</v>
          </cell>
          <cell r="D88" t="str">
            <v>GP</v>
          </cell>
          <cell r="E88" t="str">
            <v>GP</v>
          </cell>
          <cell r="F88" t="str">
            <v>Agriculture, Land and Evironm Affairs and Tourism</v>
          </cell>
          <cell r="G88" t="str">
            <v/>
          </cell>
          <cell r="H88" t="str">
            <v/>
          </cell>
          <cell r="I88" t="str">
            <v>Unqualified with findings</v>
          </cell>
          <cell r="J88" t="str">
            <v>Unqualified with findings</v>
          </cell>
          <cell r="K88" t="str">
            <v>Unqualified with no findings</v>
          </cell>
          <cell r="L88" t="str">
            <v>Unqualified with findings</v>
          </cell>
          <cell r="M88" t="str">
            <v>Unqualified with findings</v>
          </cell>
        </row>
        <row r="89">
          <cell r="A89">
            <v>37</v>
          </cell>
          <cell r="B89" t="str">
            <v>Community Safety</v>
          </cell>
          <cell r="C89" t="str">
            <v>Provincial Department</v>
          </cell>
          <cell r="D89" t="str">
            <v>GP</v>
          </cell>
          <cell r="E89" t="str">
            <v>GP</v>
          </cell>
          <cell r="F89" t="str">
            <v>Community Safety and Liaison</v>
          </cell>
          <cell r="G89" t="str">
            <v/>
          </cell>
          <cell r="H89" t="str">
            <v/>
          </cell>
          <cell r="I89" t="str">
            <v>Unqualified with findings</v>
          </cell>
          <cell r="J89" t="str">
            <v>Unqualified with findings</v>
          </cell>
          <cell r="K89" t="str">
            <v>Unqualified with findings</v>
          </cell>
          <cell r="L89" t="str">
            <v>Unqualified with no findings</v>
          </cell>
          <cell r="M89" t="str">
            <v>Unqualified with findings</v>
          </cell>
        </row>
        <row r="90">
          <cell r="A90">
            <v>231</v>
          </cell>
          <cell r="B90" t="str">
            <v>Cooperative Governance and Traditional Affairs</v>
          </cell>
          <cell r="C90" t="str">
            <v>Provincial Department</v>
          </cell>
          <cell r="D90" t="str">
            <v>GP</v>
          </cell>
          <cell r="E90" t="str">
            <v>GP</v>
          </cell>
          <cell r="F90" t="str">
            <v>Cogta</v>
          </cell>
          <cell r="G90" t="str">
            <v/>
          </cell>
          <cell r="H90" t="str">
            <v/>
          </cell>
          <cell r="I90" t="str">
            <v>Unqualified with no findings</v>
          </cell>
          <cell r="J90" t="str">
            <v>Unqualified with no findings</v>
          </cell>
          <cell r="K90" t="str">
            <v>Unqualified with no findings</v>
          </cell>
          <cell r="L90" t="str">
            <v>Unqualified with no findings</v>
          </cell>
          <cell r="M90" t="str">
            <v>Unqualified with no findings</v>
          </cell>
        </row>
        <row r="91">
          <cell r="A91">
            <v>105</v>
          </cell>
          <cell r="B91" t="str">
            <v>Economic Development</v>
          </cell>
          <cell r="C91" t="str">
            <v>Provincial Department</v>
          </cell>
          <cell r="D91" t="str">
            <v>GP</v>
          </cell>
          <cell r="E91" t="str">
            <v>GP</v>
          </cell>
          <cell r="F91" t="str">
            <v>Economic Development</v>
          </cell>
          <cell r="G91" t="str">
            <v/>
          </cell>
          <cell r="H91" t="str">
            <v/>
          </cell>
          <cell r="I91" t="str">
            <v>Unqualified with no findings</v>
          </cell>
          <cell r="J91" t="str">
            <v>Unqualified with findings</v>
          </cell>
          <cell r="K91" t="str">
            <v>Unqualified with no findings</v>
          </cell>
          <cell r="L91" t="str">
            <v>Unqualified with no findings</v>
          </cell>
          <cell r="M91" t="str">
            <v>Unqualified with findings</v>
          </cell>
        </row>
        <row r="92">
          <cell r="A92">
            <v>113</v>
          </cell>
          <cell r="B92" t="str">
            <v>Education</v>
          </cell>
          <cell r="C92" t="str">
            <v>Provincial Department</v>
          </cell>
          <cell r="D92" t="str">
            <v>GP</v>
          </cell>
          <cell r="E92" t="str">
            <v>GP</v>
          </cell>
          <cell r="F92" t="str">
            <v>Education</v>
          </cell>
          <cell r="G92" t="str">
            <v/>
          </cell>
          <cell r="H92" t="str">
            <v/>
          </cell>
          <cell r="I92" t="str">
            <v>Unqualified with no findings</v>
          </cell>
          <cell r="J92" t="str">
            <v>Unqualified with findings</v>
          </cell>
          <cell r="K92" t="str">
            <v>Unqualified with findings</v>
          </cell>
          <cell r="L92" t="str">
            <v>Unqualified with findings</v>
          </cell>
          <cell r="M92" t="str">
            <v>Unqualified with findings</v>
          </cell>
        </row>
        <row r="93">
          <cell r="A93">
            <v>1204</v>
          </cell>
          <cell r="B93" t="str">
            <v>e-Government</v>
          </cell>
          <cell r="C93" t="str">
            <v>Provincial Department</v>
          </cell>
          <cell r="D93" t="str">
            <v>GP</v>
          </cell>
          <cell r="E93" t="str">
            <v>GP</v>
          </cell>
          <cell r="F93" t="str">
            <v>Treasury</v>
          </cell>
          <cell r="G93" t="str">
            <v/>
          </cell>
          <cell r="H93" t="str">
            <v/>
          </cell>
          <cell r="I93" t="str">
            <v>Unqualified with no findings</v>
          </cell>
          <cell r="J93" t="str">
            <v>Unqualified with no findings</v>
          </cell>
          <cell r="K93" t="str">
            <v>Unqualified with findings</v>
          </cell>
          <cell r="L93" t="str">
            <v>Qualified</v>
          </cell>
          <cell r="M93" t="str">
            <v>Unqualified with findings</v>
          </cell>
        </row>
        <row r="94">
          <cell r="A94">
            <v>177</v>
          </cell>
          <cell r="B94" t="str">
            <v>Health</v>
          </cell>
          <cell r="C94" t="str">
            <v>Provincial Department</v>
          </cell>
          <cell r="D94" t="str">
            <v>GP</v>
          </cell>
          <cell r="E94" t="str">
            <v>GP</v>
          </cell>
          <cell r="F94" t="str">
            <v>Health</v>
          </cell>
          <cell r="G94" t="str">
            <v/>
          </cell>
          <cell r="H94" t="str">
            <v/>
          </cell>
          <cell r="I94" t="str">
            <v>Unqualified with findings</v>
          </cell>
          <cell r="J94" t="str">
            <v>Unqualified with findings</v>
          </cell>
          <cell r="K94" t="str">
            <v>Unqualified with findings</v>
          </cell>
          <cell r="L94" t="str">
            <v>Unqualified with findings</v>
          </cell>
          <cell r="M94" t="str">
            <v>Unqualified with findings</v>
          </cell>
        </row>
        <row r="95">
          <cell r="A95">
            <v>188</v>
          </cell>
          <cell r="B95" t="str">
            <v>Human Settlements</v>
          </cell>
          <cell r="C95" t="str">
            <v>Provincial Department</v>
          </cell>
          <cell r="D95" t="str">
            <v>GP</v>
          </cell>
          <cell r="E95" t="str">
            <v>GP</v>
          </cell>
          <cell r="F95" t="str">
            <v>Human Settlements</v>
          </cell>
          <cell r="G95" t="str">
            <v/>
          </cell>
          <cell r="H95" t="str">
            <v/>
          </cell>
          <cell r="I95" t="str">
            <v>Unqualified with findings</v>
          </cell>
          <cell r="J95" t="str">
            <v>Qualified</v>
          </cell>
          <cell r="K95" t="str">
            <v>Qualified</v>
          </cell>
          <cell r="L95" t="str">
            <v>Qualified</v>
          </cell>
          <cell r="M95" t="str">
            <v>Disclaimer</v>
          </cell>
        </row>
        <row r="96">
          <cell r="A96">
            <v>991</v>
          </cell>
          <cell r="B96" t="str">
            <v>Infrastructure Development</v>
          </cell>
          <cell r="C96" t="str">
            <v>Provincial Department</v>
          </cell>
          <cell r="D96" t="str">
            <v>GP</v>
          </cell>
          <cell r="E96" t="str">
            <v>GP</v>
          </cell>
          <cell r="F96" t="str">
            <v>Public Works</v>
          </cell>
          <cell r="G96" t="str">
            <v/>
          </cell>
          <cell r="H96" t="str">
            <v/>
          </cell>
          <cell r="I96" t="str">
            <v>Unqualified with findings</v>
          </cell>
          <cell r="J96" t="str">
            <v>Unqualified with findings</v>
          </cell>
          <cell r="K96" t="str">
            <v>Unqualified with findings</v>
          </cell>
          <cell r="L96" t="str">
            <v>Unqualified with findings</v>
          </cell>
          <cell r="M96" t="str">
            <v>Unqualified with findings</v>
          </cell>
        </row>
        <row r="97">
          <cell r="A97">
            <v>990</v>
          </cell>
          <cell r="B97" t="str">
            <v>Roads and Transport</v>
          </cell>
          <cell r="C97" t="str">
            <v>Provincial Department</v>
          </cell>
          <cell r="D97" t="str">
            <v>GP</v>
          </cell>
          <cell r="E97" t="str">
            <v>GP</v>
          </cell>
          <cell r="F97" t="str">
            <v>Transport</v>
          </cell>
          <cell r="G97" t="str">
            <v/>
          </cell>
          <cell r="H97" t="str">
            <v/>
          </cell>
          <cell r="I97" t="str">
            <v>Unqualified with findings</v>
          </cell>
          <cell r="J97" t="str">
            <v>Qualified</v>
          </cell>
          <cell r="K97" t="str">
            <v>Unqualified with findings</v>
          </cell>
          <cell r="L97" t="str">
            <v>Unqualified with findings</v>
          </cell>
          <cell r="M97" t="str">
            <v>Unqualified with findings</v>
          </cell>
        </row>
        <row r="98">
          <cell r="A98">
            <v>459</v>
          </cell>
          <cell r="B98" t="str">
            <v>Social Development</v>
          </cell>
          <cell r="C98" t="str">
            <v>Provincial Department</v>
          </cell>
          <cell r="D98" t="str">
            <v>GP</v>
          </cell>
          <cell r="E98" t="str">
            <v>GP</v>
          </cell>
          <cell r="F98" t="str">
            <v>Social Development</v>
          </cell>
          <cell r="G98" t="str">
            <v/>
          </cell>
          <cell r="H98" t="str">
            <v/>
          </cell>
          <cell r="I98" t="str">
            <v>Unqualified with findings</v>
          </cell>
          <cell r="J98" t="str">
            <v>Unqualified with findings</v>
          </cell>
          <cell r="K98" t="str">
            <v>Unqualified with findings</v>
          </cell>
          <cell r="L98" t="str">
            <v>Unqualified with findings</v>
          </cell>
          <cell r="M98" t="str">
            <v>Unqualified with findings</v>
          </cell>
        </row>
        <row r="99">
          <cell r="A99">
            <v>480</v>
          </cell>
          <cell r="B99" t="str">
            <v>Sport, Arts, Culture and Recreation</v>
          </cell>
          <cell r="C99" t="str">
            <v>Provincial Department</v>
          </cell>
          <cell r="D99" t="str">
            <v>GP</v>
          </cell>
          <cell r="E99" t="str">
            <v>GP</v>
          </cell>
          <cell r="F99" t="str">
            <v>Sports, Arts and Culture</v>
          </cell>
          <cell r="G99" t="str">
            <v/>
          </cell>
          <cell r="H99" t="str">
            <v/>
          </cell>
          <cell r="I99" t="str">
            <v>Unqualified with findings</v>
          </cell>
          <cell r="J99" t="str">
            <v>Unqualified with findings</v>
          </cell>
          <cell r="K99" t="str">
            <v>Unqualified with findings</v>
          </cell>
          <cell r="L99" t="str">
            <v>Unqualified with findings</v>
          </cell>
          <cell r="M99" t="str">
            <v>Unqualified with findings</v>
          </cell>
        </row>
        <row r="100">
          <cell r="A100">
            <v>311</v>
          </cell>
          <cell r="B100" t="str">
            <v>Office of the Premier</v>
          </cell>
          <cell r="C100" t="str">
            <v>Provincial Department</v>
          </cell>
          <cell r="D100" t="str">
            <v>GP</v>
          </cell>
          <cell r="E100" t="str">
            <v>GP</v>
          </cell>
          <cell r="F100" t="str">
            <v>Office of the Premier</v>
          </cell>
          <cell r="G100" t="str">
            <v/>
          </cell>
          <cell r="H100" t="str">
            <v/>
          </cell>
          <cell r="I100" t="str">
            <v>Unqualified with no findings</v>
          </cell>
          <cell r="J100" t="str">
            <v>Unqualified with no findings</v>
          </cell>
          <cell r="K100" t="str">
            <v>Unqualified with no findings</v>
          </cell>
          <cell r="L100" t="str">
            <v>Unqualified with no findings</v>
          </cell>
          <cell r="M100" t="str">
            <v>Unqualified with no findings</v>
          </cell>
        </row>
        <row r="101">
          <cell r="A101">
            <v>351</v>
          </cell>
          <cell r="B101" t="str">
            <v>Provincial Legislature</v>
          </cell>
          <cell r="C101" t="str">
            <v>Parliament and Provincial legislature</v>
          </cell>
          <cell r="D101" t="str">
            <v>GP</v>
          </cell>
          <cell r="E101" t="str">
            <v>GP</v>
          </cell>
          <cell r="F101" t="str">
            <v>Legislature</v>
          </cell>
          <cell r="G101" t="str">
            <v/>
          </cell>
          <cell r="H101" t="str">
            <v/>
          </cell>
          <cell r="I101" t="str">
            <v>Unqualified with no findings</v>
          </cell>
          <cell r="J101" t="str">
            <v>Unqualified with no findings</v>
          </cell>
          <cell r="K101" t="str">
            <v>Unqualified with no findings</v>
          </cell>
          <cell r="L101" t="str">
            <v>Unqualified with no findings</v>
          </cell>
          <cell r="M101" t="str">
            <v>Unqualified with findings</v>
          </cell>
        </row>
        <row r="102">
          <cell r="A102">
            <v>374</v>
          </cell>
          <cell r="B102" t="str">
            <v>Provincial Treasury</v>
          </cell>
          <cell r="C102" t="str">
            <v>Provincial Department</v>
          </cell>
          <cell r="D102" t="str">
            <v>GP</v>
          </cell>
          <cell r="E102" t="str">
            <v>GP</v>
          </cell>
          <cell r="F102" t="str">
            <v>Treasury</v>
          </cell>
          <cell r="G102" t="str">
            <v/>
          </cell>
          <cell r="H102" t="str">
            <v/>
          </cell>
          <cell r="I102" t="str">
            <v>Unqualified with no findings</v>
          </cell>
          <cell r="J102" t="str">
            <v>Unqualified with no findings</v>
          </cell>
          <cell r="K102" t="str">
            <v>Unqualified with no findings</v>
          </cell>
          <cell r="L102" t="str">
            <v>Unqualified with no findings</v>
          </cell>
          <cell r="M102" t="str">
            <v>Unqualified with no findings</v>
          </cell>
        </row>
        <row r="103">
          <cell r="A103">
            <v>169</v>
          </cell>
          <cell r="B103" t="str">
            <v>Government Communications and Information System</v>
          </cell>
          <cell r="C103" t="str">
            <v>National Department</v>
          </cell>
          <cell r="D103" t="str">
            <v>NatD</v>
          </cell>
          <cell r="E103" t="str">
            <v>Ntnl</v>
          </cell>
          <cell r="F103" t="str">
            <v/>
          </cell>
          <cell r="G103" t="str">
            <v>Communications and Digital Technologies</v>
          </cell>
          <cell r="H103" t="str">
            <v>Economic sectors, Investment, employment and infra</v>
          </cell>
          <cell r="I103" t="str">
            <v>Unqualified with no findings</v>
          </cell>
          <cell r="J103" t="str">
            <v>Unqualified with findings</v>
          </cell>
          <cell r="K103" t="str">
            <v>Unqualified with no findings</v>
          </cell>
          <cell r="L103" t="str">
            <v>Unqualified with no findings</v>
          </cell>
          <cell r="M103" t="str">
            <v>Unqualified with no findings</v>
          </cell>
        </row>
        <row r="104">
          <cell r="A104">
            <v>176</v>
          </cell>
          <cell r="B104" t="str">
            <v>Health</v>
          </cell>
          <cell r="C104" t="str">
            <v>Provincial Department</v>
          </cell>
          <cell r="D104" t="str">
            <v>FS</v>
          </cell>
          <cell r="E104" t="str">
            <v>FS</v>
          </cell>
          <cell r="F104" t="str">
            <v>Health</v>
          </cell>
          <cell r="G104" t="str">
            <v/>
          </cell>
          <cell r="H104" t="str">
            <v/>
          </cell>
          <cell r="I104" t="str">
            <v>Qualified</v>
          </cell>
          <cell r="J104" t="str">
            <v>Qualified</v>
          </cell>
          <cell r="K104" t="str">
            <v>Qualified</v>
          </cell>
          <cell r="L104" t="str">
            <v>Qualified</v>
          </cell>
          <cell r="M104" t="str">
            <v>Qualified</v>
          </cell>
        </row>
        <row r="105">
          <cell r="A105">
            <v>178</v>
          </cell>
          <cell r="B105" t="str">
            <v>Health</v>
          </cell>
          <cell r="C105" t="str">
            <v>Provincial Department</v>
          </cell>
          <cell r="D105" t="str">
            <v>KZN</v>
          </cell>
          <cell r="E105" t="str">
            <v>KZN</v>
          </cell>
          <cell r="F105" t="str">
            <v>Health</v>
          </cell>
          <cell r="G105" t="str">
            <v/>
          </cell>
          <cell r="H105" t="str">
            <v/>
          </cell>
          <cell r="I105" t="str">
            <v>Unqualified with findings</v>
          </cell>
          <cell r="J105" t="str">
            <v>Qualified</v>
          </cell>
          <cell r="K105" t="str">
            <v>Qualified</v>
          </cell>
          <cell r="L105" t="str">
            <v>Qualified</v>
          </cell>
          <cell r="M105" t="str">
            <v>Qualified</v>
          </cell>
        </row>
        <row r="106">
          <cell r="A106">
            <v>179</v>
          </cell>
          <cell r="B106" t="str">
            <v>Health</v>
          </cell>
          <cell r="C106" t="str">
            <v>Provincial Department</v>
          </cell>
          <cell r="D106" t="str">
            <v>LP</v>
          </cell>
          <cell r="E106" t="str">
            <v>LP</v>
          </cell>
          <cell r="F106" t="str">
            <v>Health</v>
          </cell>
          <cell r="G106" t="str">
            <v/>
          </cell>
          <cell r="H106" t="str">
            <v/>
          </cell>
          <cell r="I106" t="str">
            <v>Qualified</v>
          </cell>
          <cell r="J106" t="str">
            <v>Qualified</v>
          </cell>
          <cell r="K106" t="str">
            <v>Qualified</v>
          </cell>
          <cell r="L106" t="str">
            <v>Unqualified with findings</v>
          </cell>
          <cell r="M106" t="str">
            <v>Qualified</v>
          </cell>
        </row>
        <row r="107">
          <cell r="A107">
            <v>180</v>
          </cell>
          <cell r="B107" t="str">
            <v>Health</v>
          </cell>
          <cell r="C107" t="str">
            <v>Provincial Department</v>
          </cell>
          <cell r="D107" t="str">
            <v>MP</v>
          </cell>
          <cell r="E107" t="str">
            <v>MP</v>
          </cell>
          <cell r="F107" t="str">
            <v>Health</v>
          </cell>
          <cell r="G107" t="str">
            <v/>
          </cell>
          <cell r="H107" t="str">
            <v/>
          </cell>
          <cell r="I107" t="str">
            <v>Unqualified with findings</v>
          </cell>
          <cell r="J107" t="str">
            <v>Unqualified with findings</v>
          </cell>
          <cell r="K107" t="str">
            <v>Unqualified with findings</v>
          </cell>
          <cell r="L107" t="str">
            <v>Unqualified with findings</v>
          </cell>
          <cell r="M107" t="str">
            <v>Qualified</v>
          </cell>
        </row>
        <row r="108">
          <cell r="A108">
            <v>181</v>
          </cell>
          <cell r="B108" t="str">
            <v>Health</v>
          </cell>
          <cell r="C108" t="str">
            <v>Provincial Department</v>
          </cell>
          <cell r="D108" t="str">
            <v>NC</v>
          </cell>
          <cell r="E108" t="str">
            <v>NC</v>
          </cell>
          <cell r="F108" t="str">
            <v>Health</v>
          </cell>
          <cell r="G108" t="str">
            <v/>
          </cell>
          <cell r="H108" t="str">
            <v/>
          </cell>
          <cell r="I108" t="str">
            <v>Qualified</v>
          </cell>
          <cell r="J108" t="str">
            <v>Qualified</v>
          </cell>
          <cell r="K108" t="str">
            <v>Qualified</v>
          </cell>
          <cell r="L108" t="str">
            <v>Qualified</v>
          </cell>
          <cell r="M108" t="str">
            <v>Qualified</v>
          </cell>
        </row>
        <row r="109">
          <cell r="A109">
            <v>182</v>
          </cell>
          <cell r="B109" t="str">
            <v>Health</v>
          </cell>
          <cell r="C109" t="str">
            <v>Provincial Department</v>
          </cell>
          <cell r="D109" t="str">
            <v>NW</v>
          </cell>
          <cell r="E109" t="str">
            <v>NW</v>
          </cell>
          <cell r="F109" t="str">
            <v>Health</v>
          </cell>
          <cell r="G109" t="str">
            <v/>
          </cell>
          <cell r="H109" t="str">
            <v/>
          </cell>
          <cell r="I109" t="str">
            <v>Unqualified with findings</v>
          </cell>
          <cell r="J109" t="str">
            <v>Unqualified with findings</v>
          </cell>
          <cell r="K109" t="str">
            <v>Unqualified with findings</v>
          </cell>
          <cell r="L109" t="str">
            <v>Qualified</v>
          </cell>
          <cell r="M109" t="str">
            <v>Qualified</v>
          </cell>
        </row>
        <row r="110">
          <cell r="A110">
            <v>183</v>
          </cell>
          <cell r="B110" t="str">
            <v>Health and Wellness</v>
          </cell>
          <cell r="C110" t="str">
            <v>Provincial Department</v>
          </cell>
          <cell r="D110" t="str">
            <v>WC</v>
          </cell>
          <cell r="E110" t="str">
            <v>WC</v>
          </cell>
          <cell r="F110" t="str">
            <v>Health</v>
          </cell>
          <cell r="G110" t="str">
            <v/>
          </cell>
          <cell r="H110" t="str">
            <v/>
          </cell>
          <cell r="I110" t="str">
            <v>Unqualified with no findings</v>
          </cell>
          <cell r="J110" t="str">
            <v>Unqualified with no findings</v>
          </cell>
          <cell r="K110" t="str">
            <v>Unqualified with no findings</v>
          </cell>
          <cell r="L110" t="str">
            <v>Unqualified with no findings</v>
          </cell>
          <cell r="M110" t="str">
            <v>Unqualified with no findings</v>
          </cell>
        </row>
        <row r="111">
          <cell r="A111">
            <v>192</v>
          </cell>
          <cell r="B111" t="str">
            <v>Human Settlements</v>
          </cell>
          <cell r="C111" t="str">
            <v>Provincial Department</v>
          </cell>
          <cell r="D111" t="str">
            <v>KZN</v>
          </cell>
          <cell r="E111" t="str">
            <v>KZN</v>
          </cell>
          <cell r="F111" t="str">
            <v>Human Settlements</v>
          </cell>
          <cell r="G111" t="str">
            <v/>
          </cell>
          <cell r="H111" t="str">
            <v/>
          </cell>
          <cell r="I111" t="str">
            <v>Unqualified with findings</v>
          </cell>
          <cell r="J111" t="str">
            <v>Unqualified with no findings</v>
          </cell>
          <cell r="K111" t="str">
            <v>Unqualified with findings</v>
          </cell>
          <cell r="L111" t="str">
            <v>Unqualified with findings</v>
          </cell>
          <cell r="M111" t="str">
            <v>Unqualified with findings</v>
          </cell>
        </row>
        <row r="112">
          <cell r="A112">
            <v>1016</v>
          </cell>
          <cell r="B112" t="str">
            <v>Human Settlements</v>
          </cell>
          <cell r="C112" t="str">
            <v>Provincial Department</v>
          </cell>
          <cell r="D112" t="str">
            <v>FS</v>
          </cell>
          <cell r="E112" t="str">
            <v>FS</v>
          </cell>
          <cell r="F112" t="str">
            <v>Human Settlements</v>
          </cell>
          <cell r="G112" t="str">
            <v/>
          </cell>
          <cell r="H112" t="str">
            <v/>
          </cell>
          <cell r="I112" t="str">
            <v>Qualified</v>
          </cell>
          <cell r="J112" t="str">
            <v>Qualified</v>
          </cell>
          <cell r="K112" t="str">
            <v>Unqualified with findings</v>
          </cell>
          <cell r="L112" t="str">
            <v>Unqualified with findings</v>
          </cell>
          <cell r="M112" t="str">
            <v>Qualified</v>
          </cell>
        </row>
        <row r="113">
          <cell r="A113">
            <v>1020</v>
          </cell>
          <cell r="B113" t="str">
            <v>Human Settlement</v>
          </cell>
          <cell r="C113" t="str">
            <v>Provincial Department</v>
          </cell>
          <cell r="D113" t="str">
            <v>MP</v>
          </cell>
          <cell r="E113" t="str">
            <v>MP</v>
          </cell>
          <cell r="F113" t="str">
            <v>Human Settlements</v>
          </cell>
          <cell r="G113" t="str">
            <v/>
          </cell>
          <cell r="H113" t="str">
            <v/>
          </cell>
          <cell r="I113" t="str">
            <v>Qualified</v>
          </cell>
          <cell r="J113" t="str">
            <v>Qualified</v>
          </cell>
          <cell r="K113" t="str">
            <v>Qualified</v>
          </cell>
          <cell r="L113" t="str">
            <v>Unqualified with findings</v>
          </cell>
          <cell r="M113" t="str">
            <v>Unqualified with findings</v>
          </cell>
        </row>
        <row r="114">
          <cell r="A114">
            <v>1009</v>
          </cell>
          <cell r="B114" t="str">
            <v>Human Settlements</v>
          </cell>
          <cell r="C114" t="str">
            <v>Provincial Department</v>
          </cell>
          <cell r="D114" t="str">
            <v>NW</v>
          </cell>
          <cell r="E114" t="str">
            <v>NW</v>
          </cell>
          <cell r="F114" t="str">
            <v>Human Settlements</v>
          </cell>
          <cell r="G114" t="str">
            <v/>
          </cell>
          <cell r="H114" t="str">
            <v/>
          </cell>
          <cell r="I114" t="str">
            <v>Unqualified with findings</v>
          </cell>
          <cell r="J114" t="str">
            <v>Qualified</v>
          </cell>
          <cell r="K114" t="str">
            <v>Qualified</v>
          </cell>
          <cell r="L114" t="str">
            <v>Disclaimer</v>
          </cell>
          <cell r="M114" t="str">
            <v>Qualified</v>
          </cell>
        </row>
        <row r="115">
          <cell r="A115">
            <v>197</v>
          </cell>
          <cell r="B115" t="str">
            <v>Independent Police Investigative Directorate</v>
          </cell>
          <cell r="C115" t="str">
            <v>National Department</v>
          </cell>
          <cell r="D115" t="str">
            <v>NatD</v>
          </cell>
          <cell r="E115" t="str">
            <v>Ntnl</v>
          </cell>
          <cell r="F115" t="str">
            <v>Community Safety and Liaison</v>
          </cell>
          <cell r="G115" t="str">
            <v>Police</v>
          </cell>
          <cell r="H115" t="str">
            <v>Justice, Crime Prevention and Security</v>
          </cell>
          <cell r="I115" t="str">
            <v>Unqualified with no findings</v>
          </cell>
          <cell r="J115" t="str">
            <v>Unqualified with findings</v>
          </cell>
          <cell r="K115" t="str">
            <v>Unqualified with findings</v>
          </cell>
          <cell r="L115" t="str">
            <v>Unqualified with findings</v>
          </cell>
          <cell r="M115" t="str">
            <v>Unqualified with findings</v>
          </cell>
        </row>
        <row r="116">
          <cell r="A116">
            <v>375</v>
          </cell>
          <cell r="B116" t="str">
            <v>Provincial Treasury</v>
          </cell>
          <cell r="C116" t="str">
            <v>Provincial Department</v>
          </cell>
          <cell r="D116" t="str">
            <v>KZN</v>
          </cell>
          <cell r="E116" t="str">
            <v>KZN</v>
          </cell>
          <cell r="F116" t="str">
            <v>Treasury</v>
          </cell>
          <cell r="G116" t="str">
            <v/>
          </cell>
          <cell r="H116" t="str">
            <v/>
          </cell>
          <cell r="I116" t="str">
            <v>Unqualified with no findings</v>
          </cell>
          <cell r="J116" t="str">
            <v>Unqualified with no findings</v>
          </cell>
          <cell r="K116" t="str">
            <v>Unqualified with no findings</v>
          </cell>
          <cell r="L116" t="str">
            <v>Unqualified with no findings</v>
          </cell>
          <cell r="M116" t="str">
            <v>Unqualified with no findings</v>
          </cell>
        </row>
        <row r="117">
          <cell r="A117">
            <v>1229</v>
          </cell>
          <cell r="B117" t="str">
            <v>Local Government</v>
          </cell>
          <cell r="C117" t="str">
            <v>Provincial Department</v>
          </cell>
          <cell r="D117" t="str">
            <v>WC</v>
          </cell>
          <cell r="E117" t="str">
            <v>WC</v>
          </cell>
          <cell r="F117" t="str">
            <v>Cogta</v>
          </cell>
          <cell r="G117" t="str">
            <v/>
          </cell>
          <cell r="H117" t="str">
            <v/>
          </cell>
          <cell r="I117" t="str">
            <v>Unqualified with no findings</v>
          </cell>
          <cell r="J117" t="str">
            <v>Unqualified with no findings</v>
          </cell>
          <cell r="K117" t="str">
            <v>Unqualified with no findings</v>
          </cell>
          <cell r="L117" t="str">
            <v>Unqualified with no findings</v>
          </cell>
          <cell r="M117" t="str">
            <v>Unqualified with no findings</v>
          </cell>
        </row>
        <row r="118">
          <cell r="A118">
            <v>403</v>
          </cell>
          <cell r="B118" t="str">
            <v>National School of Government</v>
          </cell>
          <cell r="C118" t="str">
            <v>National Department</v>
          </cell>
          <cell r="D118" t="str">
            <v>NatE</v>
          </cell>
          <cell r="E118" t="str">
            <v>Ntnl</v>
          </cell>
          <cell r="F118" t="str">
            <v/>
          </cell>
          <cell r="G118" t="str">
            <v>Public Service and Administration</v>
          </cell>
          <cell r="H118" t="str">
            <v>Governance, State Capacity and Institutional Devel</v>
          </cell>
          <cell r="I118" t="str">
            <v>Unqualified with no findings</v>
          </cell>
          <cell r="J118" t="str">
            <v>Unqualified with no findings</v>
          </cell>
          <cell r="K118" t="str">
            <v>Unqualified with no findings</v>
          </cell>
          <cell r="L118" t="str">
            <v>Unqualified with no findings</v>
          </cell>
          <cell r="M118" t="str">
            <v>Unqualified with no findings</v>
          </cell>
        </row>
        <row r="119">
          <cell r="A119">
            <v>291</v>
          </cell>
          <cell r="B119" t="str">
            <v>National Treasury</v>
          </cell>
          <cell r="C119" t="str">
            <v>National Department</v>
          </cell>
          <cell r="D119" t="str">
            <v>NatB</v>
          </cell>
          <cell r="E119" t="str">
            <v>Ntnl</v>
          </cell>
          <cell r="F119" t="str">
            <v>Treasury</v>
          </cell>
          <cell r="G119" t="str">
            <v>Finance (Treasury)</v>
          </cell>
          <cell r="H119" t="str">
            <v>Economic sectors, Investment, employment and infra</v>
          </cell>
          <cell r="I119" t="str">
            <v>Qualified</v>
          </cell>
          <cell r="J119" t="str">
            <v>Qualified</v>
          </cell>
          <cell r="K119" t="str">
            <v>Unqualified with findings</v>
          </cell>
          <cell r="L119" t="str">
            <v>Unqualified with findings</v>
          </cell>
          <cell r="M119" t="str">
            <v>Unqualified with findings</v>
          </cell>
        </row>
        <row r="120">
          <cell r="A120">
            <v>1449</v>
          </cell>
          <cell r="B120" t="str">
            <v>Office of the Chief Justice</v>
          </cell>
          <cell r="C120" t="str">
            <v>National Department</v>
          </cell>
          <cell r="D120" t="str">
            <v>NatA</v>
          </cell>
          <cell r="E120" t="str">
            <v>Ntnl</v>
          </cell>
          <cell r="F120" t="str">
            <v/>
          </cell>
          <cell r="G120" t="str">
            <v>Justice and Constitutional Development</v>
          </cell>
          <cell r="H120" t="str">
            <v>Justice, Crime Prevention and Security</v>
          </cell>
          <cell r="I120" t="str">
            <v>Unqualified with no findings</v>
          </cell>
          <cell r="J120" t="str">
            <v>Unqualified with findings</v>
          </cell>
          <cell r="K120" t="str">
            <v>Unqualified with no findings</v>
          </cell>
          <cell r="L120" t="str">
            <v>Unqualified with no findings</v>
          </cell>
          <cell r="M120" t="str">
            <v>Unqualified with no findings</v>
          </cell>
        </row>
        <row r="121">
          <cell r="A121">
            <v>309</v>
          </cell>
          <cell r="B121" t="str">
            <v>Office of the Premier</v>
          </cell>
          <cell r="C121" t="str">
            <v>Provincial Department</v>
          </cell>
          <cell r="D121" t="str">
            <v>EC</v>
          </cell>
          <cell r="E121" t="str">
            <v>EC</v>
          </cell>
          <cell r="F121" t="str">
            <v>Office of the Premier</v>
          </cell>
          <cell r="G121" t="str">
            <v/>
          </cell>
          <cell r="H121" t="str">
            <v/>
          </cell>
          <cell r="I121" t="str">
            <v>Unqualified with no findings</v>
          </cell>
          <cell r="J121" t="str">
            <v>Unqualified with findings</v>
          </cell>
          <cell r="K121" t="str">
            <v>Unqualified with findings</v>
          </cell>
          <cell r="L121" t="str">
            <v>Unqualified with findings</v>
          </cell>
          <cell r="M121" t="str">
            <v>Unqualified with findings</v>
          </cell>
        </row>
        <row r="122">
          <cell r="A122">
            <v>312</v>
          </cell>
          <cell r="B122" t="str">
            <v>Office of the Premier</v>
          </cell>
          <cell r="C122" t="str">
            <v>Provincial Department</v>
          </cell>
          <cell r="D122" t="str">
            <v>KZN</v>
          </cell>
          <cell r="E122" t="str">
            <v>KZN</v>
          </cell>
          <cell r="F122" t="str">
            <v>Office of the Premier</v>
          </cell>
          <cell r="G122" t="str">
            <v/>
          </cell>
          <cell r="H122" t="str">
            <v/>
          </cell>
          <cell r="I122" t="str">
            <v>Unqualified with no findings</v>
          </cell>
          <cell r="J122" t="str">
            <v>Unqualified with no findings</v>
          </cell>
          <cell r="K122" t="str">
            <v>Unqualified with findings</v>
          </cell>
          <cell r="L122" t="str">
            <v>Unqualified with findings</v>
          </cell>
          <cell r="M122" t="str">
            <v>Qualified</v>
          </cell>
        </row>
        <row r="123">
          <cell r="A123">
            <v>313</v>
          </cell>
          <cell r="B123" t="str">
            <v>Office of the Premier</v>
          </cell>
          <cell r="C123" t="str">
            <v>Provincial Department</v>
          </cell>
          <cell r="D123" t="str">
            <v>LP</v>
          </cell>
          <cell r="E123" t="str">
            <v>LP</v>
          </cell>
          <cell r="F123" t="str">
            <v>Office of the Premier</v>
          </cell>
          <cell r="G123" t="str">
            <v/>
          </cell>
          <cell r="H123" t="str">
            <v/>
          </cell>
          <cell r="I123" t="str">
            <v>Unqualified with findings</v>
          </cell>
          <cell r="J123" t="str">
            <v>Unqualified with no findings</v>
          </cell>
          <cell r="K123" t="str">
            <v>Unqualified with no findings</v>
          </cell>
          <cell r="L123" t="str">
            <v>Unqualified with no findings</v>
          </cell>
          <cell r="M123" t="str">
            <v>Unqualified with findings</v>
          </cell>
        </row>
        <row r="124">
          <cell r="A124">
            <v>314</v>
          </cell>
          <cell r="B124" t="str">
            <v>Office of the Premier</v>
          </cell>
          <cell r="C124" t="str">
            <v>Provincial Department</v>
          </cell>
          <cell r="D124" t="str">
            <v>MP</v>
          </cell>
          <cell r="E124" t="str">
            <v>MP</v>
          </cell>
          <cell r="F124" t="str">
            <v>Office of the Premier</v>
          </cell>
          <cell r="G124" t="str">
            <v/>
          </cell>
          <cell r="H124" t="str">
            <v/>
          </cell>
          <cell r="I124" t="str">
            <v>Unqualified with findings</v>
          </cell>
          <cell r="J124" t="str">
            <v>Qualified</v>
          </cell>
          <cell r="K124" t="str">
            <v>Qualified</v>
          </cell>
          <cell r="L124" t="str">
            <v>Unqualified with findings</v>
          </cell>
          <cell r="M124" t="str">
            <v>Unqualified with findings</v>
          </cell>
        </row>
        <row r="125">
          <cell r="A125">
            <v>315</v>
          </cell>
          <cell r="B125" t="str">
            <v>Office of the Premier</v>
          </cell>
          <cell r="C125" t="str">
            <v>Provincial Department</v>
          </cell>
          <cell r="D125" t="str">
            <v>NC</v>
          </cell>
          <cell r="E125" t="str">
            <v>NC</v>
          </cell>
          <cell r="F125" t="str">
            <v>Office of the Premier</v>
          </cell>
          <cell r="G125" t="str">
            <v/>
          </cell>
          <cell r="H125" t="str">
            <v/>
          </cell>
          <cell r="I125" t="str">
            <v>Unqualified with no findings</v>
          </cell>
          <cell r="J125" t="str">
            <v>Unqualified with no findings</v>
          </cell>
          <cell r="K125" t="str">
            <v>Unqualified with no findings</v>
          </cell>
          <cell r="L125" t="str">
            <v>Unqualified with no findings</v>
          </cell>
          <cell r="M125" t="str">
            <v>Unqualified with no findings</v>
          </cell>
        </row>
        <row r="126">
          <cell r="A126">
            <v>316</v>
          </cell>
          <cell r="B126" t="str">
            <v>Office of the Premier</v>
          </cell>
          <cell r="C126" t="str">
            <v>Provincial Department</v>
          </cell>
          <cell r="D126" t="str">
            <v>NW</v>
          </cell>
          <cell r="E126" t="str">
            <v>NW</v>
          </cell>
          <cell r="F126" t="str">
            <v>Office of the Premier</v>
          </cell>
          <cell r="G126" t="str">
            <v/>
          </cell>
          <cell r="H126" t="str">
            <v/>
          </cell>
          <cell r="I126" t="str">
            <v>Unqualified with findings</v>
          </cell>
          <cell r="J126" t="str">
            <v>Unqualified with findings</v>
          </cell>
          <cell r="K126" t="str">
            <v>Unqualified with findings</v>
          </cell>
          <cell r="L126" t="str">
            <v>Unqualified with findings</v>
          </cell>
          <cell r="M126" t="str">
            <v>Qualified</v>
          </cell>
        </row>
        <row r="127">
          <cell r="A127">
            <v>497</v>
          </cell>
          <cell r="B127" t="str">
            <v>Parliament of the Republic of South Africa</v>
          </cell>
          <cell r="C127" t="str">
            <v>Parliament and Provincial legislature</v>
          </cell>
          <cell r="D127" t="str">
            <v>WC</v>
          </cell>
          <cell r="E127" t="str">
            <v>Ntnl</v>
          </cell>
          <cell r="F127" t="str">
            <v>Legislature</v>
          </cell>
          <cell r="G127" t="str">
            <v>Parliament</v>
          </cell>
          <cell r="H127" t="str">
            <v/>
          </cell>
          <cell r="I127" t="str">
            <v>Unqualified with no findings</v>
          </cell>
          <cell r="J127" t="str">
            <v>Unqualified with no findings</v>
          </cell>
          <cell r="K127" t="str">
            <v>Unqualified with no findings</v>
          </cell>
          <cell r="L127" t="str">
            <v>Unqualified with no findings</v>
          </cell>
          <cell r="M127" t="str">
            <v>Unqualified with no findings</v>
          </cell>
        </row>
        <row r="128">
          <cell r="A128">
            <v>349</v>
          </cell>
          <cell r="B128" t="str">
            <v>Provincial Legislature</v>
          </cell>
          <cell r="C128" t="str">
            <v>Parliament and Provincial legislature</v>
          </cell>
          <cell r="D128" t="str">
            <v>EC</v>
          </cell>
          <cell r="E128" t="str">
            <v>EC</v>
          </cell>
          <cell r="F128" t="str">
            <v>Legislature</v>
          </cell>
          <cell r="G128" t="str">
            <v/>
          </cell>
          <cell r="H128" t="str">
            <v/>
          </cell>
          <cell r="I128" t="str">
            <v>Unqualified with no findings</v>
          </cell>
          <cell r="J128" t="str">
            <v>Unqualified with no findings</v>
          </cell>
          <cell r="K128" t="str">
            <v>Unqualified with findings</v>
          </cell>
          <cell r="L128" t="str">
            <v>Unqualified with findings</v>
          </cell>
          <cell r="M128" t="str">
            <v>Unqualified with no findings</v>
          </cell>
        </row>
        <row r="129">
          <cell r="A129">
            <v>352</v>
          </cell>
          <cell r="B129" t="str">
            <v>Provincial Legislature</v>
          </cell>
          <cell r="C129" t="str">
            <v>Parliament and Provincial legislature</v>
          </cell>
          <cell r="D129" t="str">
            <v>KZN</v>
          </cell>
          <cell r="E129" t="str">
            <v>KZN</v>
          </cell>
          <cell r="F129" t="str">
            <v>Legislature</v>
          </cell>
          <cell r="G129" t="str">
            <v/>
          </cell>
          <cell r="H129" t="str">
            <v/>
          </cell>
          <cell r="I129" t="str">
            <v>Unqualified with no findings</v>
          </cell>
          <cell r="J129" t="str">
            <v>Unqualified with no findings</v>
          </cell>
          <cell r="K129" t="str">
            <v>Unqualified with no findings</v>
          </cell>
          <cell r="L129" t="str">
            <v>Unqualified with findings</v>
          </cell>
          <cell r="M129" t="str">
            <v>Qualified</v>
          </cell>
        </row>
        <row r="130">
          <cell r="A130">
            <v>353</v>
          </cell>
          <cell r="B130" t="str">
            <v>Provincial Legislature</v>
          </cell>
          <cell r="C130" t="str">
            <v>Parliament and Provincial legislature</v>
          </cell>
          <cell r="D130" t="str">
            <v>LP</v>
          </cell>
          <cell r="E130" t="str">
            <v>LP</v>
          </cell>
          <cell r="F130" t="str">
            <v>Legislature</v>
          </cell>
          <cell r="G130" t="str">
            <v/>
          </cell>
          <cell r="H130" t="str">
            <v/>
          </cell>
          <cell r="I130" t="str">
            <v>Unqualified with no findings</v>
          </cell>
          <cell r="J130" t="str">
            <v>Unqualified with findings</v>
          </cell>
          <cell r="K130" t="str">
            <v>Unqualified with findings</v>
          </cell>
          <cell r="L130" t="str">
            <v>Unqualified with no findings</v>
          </cell>
          <cell r="M130" t="str">
            <v>Unqualified with findings</v>
          </cell>
        </row>
        <row r="131">
          <cell r="A131">
            <v>354</v>
          </cell>
          <cell r="B131" t="str">
            <v>Provincial Legislature</v>
          </cell>
          <cell r="C131" t="str">
            <v>Parliament and Provincial legislature</v>
          </cell>
          <cell r="D131" t="str">
            <v>MP</v>
          </cell>
          <cell r="E131" t="str">
            <v>MP</v>
          </cell>
          <cell r="F131" t="str">
            <v>Legislature</v>
          </cell>
          <cell r="G131" t="str">
            <v/>
          </cell>
          <cell r="H131" t="str">
            <v/>
          </cell>
          <cell r="I131" t="str">
            <v>Unqualified with no findings</v>
          </cell>
          <cell r="J131" t="str">
            <v>Unqualified with no findings</v>
          </cell>
          <cell r="K131" t="str">
            <v>Unqualified with no findings</v>
          </cell>
          <cell r="L131" t="str">
            <v>Unqualified with no findings</v>
          </cell>
          <cell r="M131" t="str">
            <v>Unqualified with findings</v>
          </cell>
        </row>
        <row r="132">
          <cell r="A132">
            <v>355</v>
          </cell>
          <cell r="B132" t="str">
            <v>Provincial Legislature</v>
          </cell>
          <cell r="C132" t="str">
            <v>Parliament and Provincial legislature</v>
          </cell>
          <cell r="D132" t="str">
            <v>NC</v>
          </cell>
          <cell r="E132" t="str">
            <v>NC</v>
          </cell>
          <cell r="F132" t="str">
            <v>Legislature</v>
          </cell>
          <cell r="G132" t="str">
            <v/>
          </cell>
          <cell r="H132" t="str">
            <v/>
          </cell>
          <cell r="I132" t="str">
            <v>Unqualified with no findings</v>
          </cell>
          <cell r="J132" t="str">
            <v>Unqualified with findings</v>
          </cell>
          <cell r="K132" t="str">
            <v>Unqualified with findings</v>
          </cell>
          <cell r="L132" t="str">
            <v>Unqualified with findings</v>
          </cell>
          <cell r="M132" t="str">
            <v>Unqualified with findings</v>
          </cell>
        </row>
        <row r="133">
          <cell r="A133">
            <v>356</v>
          </cell>
          <cell r="B133" t="str">
            <v>Provincial Legislature</v>
          </cell>
          <cell r="C133" t="str">
            <v>Parliament and Provincial legislature</v>
          </cell>
          <cell r="D133" t="str">
            <v>NW</v>
          </cell>
          <cell r="E133" t="str">
            <v>NW</v>
          </cell>
          <cell r="F133" t="str">
            <v>Legislature</v>
          </cell>
          <cell r="G133" t="str">
            <v/>
          </cell>
          <cell r="H133" t="str">
            <v/>
          </cell>
          <cell r="I133" t="str">
            <v>Unqualified with findings</v>
          </cell>
          <cell r="J133" t="str">
            <v>Unqualified with findings</v>
          </cell>
          <cell r="K133" t="str">
            <v>Unqualified with findings</v>
          </cell>
          <cell r="L133" t="str">
            <v>Unqualified with findings</v>
          </cell>
          <cell r="M133" t="str">
            <v>Unqualified with findings</v>
          </cell>
        </row>
        <row r="134">
          <cell r="A134">
            <v>372</v>
          </cell>
          <cell r="B134" t="str">
            <v>Provincial Treasury</v>
          </cell>
          <cell r="C134" t="str">
            <v>Provincial Department</v>
          </cell>
          <cell r="D134" t="str">
            <v>EC</v>
          </cell>
          <cell r="E134" t="str">
            <v>EC</v>
          </cell>
          <cell r="F134" t="str">
            <v>Treasury</v>
          </cell>
          <cell r="G134" t="str">
            <v/>
          </cell>
          <cell r="H134" t="str">
            <v/>
          </cell>
          <cell r="I134" t="str">
            <v>Unqualified with no findings</v>
          </cell>
          <cell r="J134" t="str">
            <v>Unqualified with no findings</v>
          </cell>
          <cell r="K134" t="str">
            <v>Unqualified with no findings</v>
          </cell>
          <cell r="L134" t="str">
            <v>Unqualified with no findings</v>
          </cell>
          <cell r="M134" t="str">
            <v>Unqualified with no findings</v>
          </cell>
        </row>
        <row r="135">
          <cell r="A135">
            <v>373</v>
          </cell>
          <cell r="B135" t="str">
            <v>Provincial Treasury</v>
          </cell>
          <cell r="C135" t="str">
            <v>Provincial Department</v>
          </cell>
          <cell r="D135" t="str">
            <v>FS</v>
          </cell>
          <cell r="E135" t="str">
            <v>FS</v>
          </cell>
          <cell r="F135" t="str">
            <v/>
          </cell>
          <cell r="G135" t="str">
            <v/>
          </cell>
          <cell r="H135" t="str">
            <v/>
          </cell>
          <cell r="I135" t="str">
            <v>Unqualified with no findings</v>
          </cell>
          <cell r="J135" t="str">
            <v>Unqualified with no findings</v>
          </cell>
          <cell r="K135" t="str">
            <v>Unqualified with findings</v>
          </cell>
          <cell r="L135" t="str">
            <v>Unqualified with no findings</v>
          </cell>
          <cell r="M135" t="str">
            <v>Unqualified with findings</v>
          </cell>
        </row>
        <row r="136">
          <cell r="A136">
            <v>376</v>
          </cell>
          <cell r="B136" t="str">
            <v>Provincial Treasury</v>
          </cell>
          <cell r="C136" t="str">
            <v>Provincial Department</v>
          </cell>
          <cell r="D136" t="str">
            <v>LP</v>
          </cell>
          <cell r="E136" t="str">
            <v>LP</v>
          </cell>
          <cell r="F136" t="str">
            <v>Treasury</v>
          </cell>
          <cell r="G136" t="str">
            <v/>
          </cell>
          <cell r="H136" t="str">
            <v/>
          </cell>
          <cell r="I136" t="str">
            <v>Unqualified with findings</v>
          </cell>
          <cell r="J136" t="str">
            <v>Unqualified with no findings</v>
          </cell>
          <cell r="K136" t="str">
            <v>Unqualified with no findings</v>
          </cell>
          <cell r="L136" t="str">
            <v>Unqualified with no findings</v>
          </cell>
          <cell r="M136" t="str">
            <v>Unqualified with no findings</v>
          </cell>
        </row>
        <row r="137">
          <cell r="A137">
            <v>134</v>
          </cell>
          <cell r="B137" t="str">
            <v>Provincial Treasury</v>
          </cell>
          <cell r="C137" t="str">
            <v>Provincial Department</v>
          </cell>
          <cell r="D137" t="str">
            <v>MP</v>
          </cell>
          <cell r="E137" t="str">
            <v>MP</v>
          </cell>
          <cell r="F137" t="str">
            <v>Treasury</v>
          </cell>
          <cell r="G137" t="str">
            <v/>
          </cell>
          <cell r="H137" t="str">
            <v/>
          </cell>
          <cell r="I137" t="str">
            <v>Unqualified with no findings</v>
          </cell>
          <cell r="J137" t="str">
            <v>Unqualified with findings</v>
          </cell>
          <cell r="K137" t="str">
            <v>Unqualified with no findings</v>
          </cell>
          <cell r="L137" t="str">
            <v>Unqualified with no findings</v>
          </cell>
          <cell r="M137" t="str">
            <v>Unqualified with no findings</v>
          </cell>
        </row>
        <row r="138">
          <cell r="A138">
            <v>377</v>
          </cell>
          <cell r="B138" t="str">
            <v>Provincial Treasury</v>
          </cell>
          <cell r="C138" t="str">
            <v>Provincial Department</v>
          </cell>
          <cell r="D138" t="str">
            <v>NC</v>
          </cell>
          <cell r="E138" t="str">
            <v>NC</v>
          </cell>
          <cell r="F138" t="str">
            <v>Treasury</v>
          </cell>
          <cell r="G138" t="str">
            <v/>
          </cell>
          <cell r="H138" t="str">
            <v/>
          </cell>
          <cell r="I138" t="str">
            <v>Unqualified with no findings</v>
          </cell>
          <cell r="J138" t="str">
            <v>Unqualified with no findings</v>
          </cell>
          <cell r="K138" t="str">
            <v>Unqualified with no findings</v>
          </cell>
          <cell r="L138" t="str">
            <v>Unqualified with no findings</v>
          </cell>
          <cell r="M138" t="str">
            <v>Unqualified with no findings</v>
          </cell>
        </row>
        <row r="139">
          <cell r="A139">
            <v>135</v>
          </cell>
          <cell r="B139" t="str">
            <v>Provincial Treasury</v>
          </cell>
          <cell r="C139" t="str">
            <v>Provincial Department</v>
          </cell>
          <cell r="D139" t="str">
            <v>NW</v>
          </cell>
          <cell r="E139" t="str">
            <v>NW</v>
          </cell>
          <cell r="F139" t="str">
            <v>Treasury</v>
          </cell>
          <cell r="G139" t="str">
            <v/>
          </cell>
          <cell r="H139" t="str">
            <v/>
          </cell>
          <cell r="I139" t="str">
            <v>Unqualified with no findings</v>
          </cell>
          <cell r="J139" t="str">
            <v>Unqualified with no findings</v>
          </cell>
          <cell r="K139" t="str">
            <v>Unqualified with no findings</v>
          </cell>
          <cell r="L139" t="str">
            <v>Unqualified with no findings</v>
          </cell>
          <cell r="M139" t="str">
            <v>Unqualified with no findings</v>
          </cell>
        </row>
        <row r="140">
          <cell r="A140">
            <v>378</v>
          </cell>
          <cell r="B140" t="str">
            <v>Provincial Treasury</v>
          </cell>
          <cell r="C140" t="str">
            <v>Provincial Department</v>
          </cell>
          <cell r="D140" t="str">
            <v>WC</v>
          </cell>
          <cell r="E140" t="str">
            <v>WC</v>
          </cell>
          <cell r="F140" t="str">
            <v>Treasury</v>
          </cell>
          <cell r="G140" t="str">
            <v/>
          </cell>
          <cell r="H140" t="str">
            <v/>
          </cell>
          <cell r="I140" t="str">
            <v>Unqualified with no findings</v>
          </cell>
          <cell r="J140" t="str">
            <v>Unqualified with no findings</v>
          </cell>
          <cell r="K140" t="str">
            <v>Unqualified with no findings</v>
          </cell>
          <cell r="L140" t="str">
            <v>Unqualified with no findings</v>
          </cell>
          <cell r="M140" t="str">
            <v>Unqualified with no findings</v>
          </cell>
        </row>
        <row r="141">
          <cell r="A141">
            <v>407</v>
          </cell>
          <cell r="B141" t="str">
            <v>Public Service Commission</v>
          </cell>
          <cell r="C141" t="str">
            <v>National Department</v>
          </cell>
          <cell r="D141" t="str">
            <v>NatE</v>
          </cell>
          <cell r="E141" t="str">
            <v>Ntnl</v>
          </cell>
          <cell r="F141" t="str">
            <v/>
          </cell>
          <cell r="G141" t="str">
            <v>Public Service and Administration</v>
          </cell>
          <cell r="H141" t="str">
            <v>Governance, State Capacity and Institutional Devel</v>
          </cell>
          <cell r="I141" t="str">
            <v>Unqualified with no findings</v>
          </cell>
          <cell r="J141" t="str">
            <v>Unqualified with no findings</v>
          </cell>
          <cell r="K141" t="str">
            <v>Unqualified with no findings</v>
          </cell>
          <cell r="L141" t="str">
            <v>Unqualified with no findings</v>
          </cell>
          <cell r="M141" t="str">
            <v>Unqualified with findings</v>
          </cell>
        </row>
        <row r="142">
          <cell r="A142">
            <v>409</v>
          </cell>
          <cell r="B142" t="str">
            <v>Public Works</v>
          </cell>
          <cell r="C142" t="str">
            <v>Provincial Department</v>
          </cell>
          <cell r="D142" t="str">
            <v>EC</v>
          </cell>
          <cell r="E142" t="str">
            <v>EC</v>
          </cell>
          <cell r="F142" t="str">
            <v>Public Works</v>
          </cell>
          <cell r="G142" t="str">
            <v/>
          </cell>
          <cell r="H142" t="str">
            <v/>
          </cell>
          <cell r="I142" t="str">
            <v>Unqualified with findings</v>
          </cell>
          <cell r="J142" t="str">
            <v>Unqualified with findings</v>
          </cell>
          <cell r="K142" t="str">
            <v>Unqualified with findings</v>
          </cell>
          <cell r="L142" t="str">
            <v>Unqualified with findings</v>
          </cell>
          <cell r="M142" t="str">
            <v>Unqualified with findings</v>
          </cell>
        </row>
        <row r="143">
          <cell r="A143">
            <v>542</v>
          </cell>
          <cell r="B143" t="str">
            <v>Public Works</v>
          </cell>
          <cell r="C143" t="str">
            <v>Provincial Department</v>
          </cell>
          <cell r="D143" t="str">
            <v>KZN</v>
          </cell>
          <cell r="E143" t="str">
            <v>KZN</v>
          </cell>
          <cell r="F143" t="str">
            <v>Public Works</v>
          </cell>
          <cell r="G143" t="str">
            <v/>
          </cell>
          <cell r="H143" t="str">
            <v/>
          </cell>
          <cell r="I143" t="str">
            <v>Unqualified with findings</v>
          </cell>
          <cell r="J143" t="str">
            <v>Unqualified with findings</v>
          </cell>
          <cell r="K143" t="str">
            <v>Unqualified with findings</v>
          </cell>
          <cell r="L143" t="str">
            <v>Unqualified with findings</v>
          </cell>
          <cell r="M143" t="str">
            <v>Qualified</v>
          </cell>
        </row>
        <row r="144">
          <cell r="A144">
            <v>414</v>
          </cell>
          <cell r="B144" t="str">
            <v>Public Works and Infrastructure</v>
          </cell>
          <cell r="C144" t="str">
            <v>Provincial Department</v>
          </cell>
          <cell r="D144" t="str">
            <v>FS</v>
          </cell>
          <cell r="E144" t="str">
            <v>FS</v>
          </cell>
          <cell r="F144" t="str">
            <v>Public Works</v>
          </cell>
          <cell r="G144" t="str">
            <v/>
          </cell>
          <cell r="H144" t="str">
            <v/>
          </cell>
          <cell r="I144" t="str">
            <v>Unqualified with findings</v>
          </cell>
          <cell r="J144" t="str">
            <v>Unqualified with findings</v>
          </cell>
          <cell r="K144" t="str">
            <v>Unqualified with findings</v>
          </cell>
          <cell r="L144" t="str">
            <v>Unqualified with findings</v>
          </cell>
          <cell r="M144" t="str">
            <v>Unqualified with findings</v>
          </cell>
        </row>
        <row r="145">
          <cell r="A145">
            <v>412</v>
          </cell>
          <cell r="B145" t="str">
            <v>Public Works and Roads</v>
          </cell>
          <cell r="C145" t="str">
            <v>Provincial Department</v>
          </cell>
          <cell r="D145" t="str">
            <v>NW</v>
          </cell>
          <cell r="E145" t="str">
            <v>NW</v>
          </cell>
          <cell r="F145" t="str">
            <v>Public Works</v>
          </cell>
          <cell r="G145" t="str">
            <v/>
          </cell>
          <cell r="H145" t="str">
            <v/>
          </cell>
          <cell r="I145" t="str">
            <v>Qualified</v>
          </cell>
          <cell r="J145" t="str">
            <v>Qualified</v>
          </cell>
          <cell r="K145" t="str">
            <v>Qualified</v>
          </cell>
          <cell r="L145" t="str">
            <v>Qualified</v>
          </cell>
          <cell r="M145" t="str">
            <v>Qualified</v>
          </cell>
        </row>
        <row r="146">
          <cell r="A146">
            <v>410</v>
          </cell>
          <cell r="B146" t="str">
            <v>Public Works, Roads and Infrastructure</v>
          </cell>
          <cell r="C146" t="str">
            <v>Provincial Department</v>
          </cell>
          <cell r="D146" t="str">
            <v>LP</v>
          </cell>
          <cell r="E146" t="str">
            <v>LP</v>
          </cell>
          <cell r="F146" t="str">
            <v>Public Works</v>
          </cell>
          <cell r="G146" t="str">
            <v/>
          </cell>
          <cell r="H146" t="str">
            <v/>
          </cell>
          <cell r="I146" t="str">
            <v>Qualified</v>
          </cell>
          <cell r="J146" t="str">
            <v>Unqualified with findings</v>
          </cell>
          <cell r="K146" t="str">
            <v>Unqualified with findings</v>
          </cell>
          <cell r="L146" t="str">
            <v>Unqualified with findings</v>
          </cell>
          <cell r="M146" t="str">
            <v>Qualified</v>
          </cell>
        </row>
        <row r="147">
          <cell r="A147">
            <v>425</v>
          </cell>
          <cell r="B147" t="str">
            <v>Public Works, Roads and Transport</v>
          </cell>
          <cell r="C147" t="str">
            <v>Provincial Department</v>
          </cell>
          <cell r="D147" t="str">
            <v>MP</v>
          </cell>
          <cell r="E147" t="str">
            <v>MP</v>
          </cell>
          <cell r="F147" t="str">
            <v>Public Works</v>
          </cell>
          <cell r="G147" t="str">
            <v/>
          </cell>
          <cell r="H147" t="str">
            <v/>
          </cell>
          <cell r="I147" t="str">
            <v>Unqualified with findings</v>
          </cell>
          <cell r="J147" t="str">
            <v>Unqualified with findings</v>
          </cell>
          <cell r="K147" t="str">
            <v>Unqualified with findings</v>
          </cell>
          <cell r="L147" t="str">
            <v>Unqualified with findings</v>
          </cell>
          <cell r="M147" t="str">
            <v>Unqualified with findings</v>
          </cell>
        </row>
        <row r="148">
          <cell r="A148">
            <v>520</v>
          </cell>
          <cell r="B148" t="str">
            <v>Roads and Public Works</v>
          </cell>
          <cell r="C148" t="str">
            <v>Provincial Department</v>
          </cell>
          <cell r="D148" t="str">
            <v>NC</v>
          </cell>
          <cell r="E148" t="str">
            <v>NC</v>
          </cell>
          <cell r="F148" t="str">
            <v>Public Works</v>
          </cell>
          <cell r="G148" t="str">
            <v/>
          </cell>
          <cell r="H148" t="str">
            <v/>
          </cell>
          <cell r="I148" t="str">
            <v>Unqualified with findings</v>
          </cell>
          <cell r="J148" t="str">
            <v>Unqualified with findings</v>
          </cell>
          <cell r="K148" t="str">
            <v>Unqualified with findings</v>
          </cell>
          <cell r="L148" t="str">
            <v>Unqualified with findings</v>
          </cell>
          <cell r="M148" t="str">
            <v>Unqualified with findings</v>
          </cell>
        </row>
        <row r="149">
          <cell r="A149">
            <v>458</v>
          </cell>
          <cell r="B149" t="str">
            <v>Social Development</v>
          </cell>
          <cell r="C149" t="str">
            <v>Provincial Department</v>
          </cell>
          <cell r="D149" t="str">
            <v>FS</v>
          </cell>
          <cell r="E149" t="str">
            <v>FS</v>
          </cell>
          <cell r="F149" t="str">
            <v/>
          </cell>
          <cell r="G149" t="str">
            <v/>
          </cell>
          <cell r="H149" t="str">
            <v/>
          </cell>
          <cell r="I149" t="str">
            <v>Unqualified with findings</v>
          </cell>
          <cell r="J149" t="str">
            <v>Unqualified with findings</v>
          </cell>
          <cell r="K149" t="str">
            <v>Qualified</v>
          </cell>
          <cell r="L149" t="str">
            <v>Qualified</v>
          </cell>
          <cell r="M149" t="str">
            <v>Qualified</v>
          </cell>
        </row>
        <row r="150">
          <cell r="A150">
            <v>460</v>
          </cell>
          <cell r="B150" t="str">
            <v>Social Development</v>
          </cell>
          <cell r="C150" t="str">
            <v>Provincial Department</v>
          </cell>
          <cell r="D150" t="str">
            <v>KZN</v>
          </cell>
          <cell r="E150" t="str">
            <v>KZN</v>
          </cell>
          <cell r="F150" t="str">
            <v>Social Development</v>
          </cell>
          <cell r="G150" t="str">
            <v/>
          </cell>
          <cell r="H150" t="str">
            <v/>
          </cell>
          <cell r="I150" t="str">
            <v>Unqualified with findings</v>
          </cell>
          <cell r="J150" t="str">
            <v>Unqualified with findings</v>
          </cell>
          <cell r="K150" t="str">
            <v>Unqualified with findings</v>
          </cell>
          <cell r="L150" t="str">
            <v>Unqualified with findings</v>
          </cell>
          <cell r="M150" t="str">
            <v>Unqualified with no findings</v>
          </cell>
        </row>
        <row r="151">
          <cell r="A151">
            <v>461</v>
          </cell>
          <cell r="B151" t="str">
            <v>Social Development</v>
          </cell>
          <cell r="C151" t="str">
            <v>Provincial Department</v>
          </cell>
          <cell r="D151" t="str">
            <v>LP</v>
          </cell>
          <cell r="E151" t="str">
            <v>LP</v>
          </cell>
          <cell r="F151" t="str">
            <v>Social Development</v>
          </cell>
          <cell r="G151" t="str">
            <v/>
          </cell>
          <cell r="H151" t="str">
            <v/>
          </cell>
          <cell r="I151" t="str">
            <v>Unqualified with findings</v>
          </cell>
          <cell r="J151" t="str">
            <v>Unqualified with findings</v>
          </cell>
          <cell r="K151" t="str">
            <v>Unqualified with findings</v>
          </cell>
          <cell r="L151" t="str">
            <v>Unqualified with findings</v>
          </cell>
          <cell r="M151" t="str">
            <v>Qualified</v>
          </cell>
        </row>
        <row r="152">
          <cell r="A152">
            <v>465</v>
          </cell>
          <cell r="B152" t="str">
            <v>Social Development</v>
          </cell>
          <cell r="C152" t="str">
            <v>Provincial Department</v>
          </cell>
          <cell r="D152" t="str">
            <v>MP</v>
          </cell>
          <cell r="E152" t="str">
            <v>MP</v>
          </cell>
          <cell r="F152" t="str">
            <v>Social Development</v>
          </cell>
          <cell r="G152" t="str">
            <v/>
          </cell>
          <cell r="H152" t="str">
            <v/>
          </cell>
          <cell r="I152" t="str">
            <v>Unqualified with findings</v>
          </cell>
          <cell r="J152" t="str">
            <v>Qualified</v>
          </cell>
          <cell r="K152" t="str">
            <v>Qualified</v>
          </cell>
          <cell r="L152" t="str">
            <v>Qualified</v>
          </cell>
          <cell r="M152" t="str">
            <v>Unqualified with findings</v>
          </cell>
        </row>
        <row r="153">
          <cell r="A153">
            <v>466</v>
          </cell>
          <cell r="B153" t="str">
            <v>Social Development</v>
          </cell>
          <cell r="C153" t="str">
            <v>Provincial Department</v>
          </cell>
          <cell r="D153" t="str">
            <v>NC</v>
          </cell>
          <cell r="E153" t="str">
            <v>NC</v>
          </cell>
          <cell r="F153" t="str">
            <v>Social Development</v>
          </cell>
          <cell r="G153" t="str">
            <v/>
          </cell>
          <cell r="H153" t="str">
            <v/>
          </cell>
          <cell r="I153" t="str">
            <v>Unqualified with no findings</v>
          </cell>
          <cell r="J153" t="str">
            <v>Unqualified with no findings</v>
          </cell>
          <cell r="K153" t="str">
            <v>Unqualified with no findings</v>
          </cell>
          <cell r="L153" t="str">
            <v>Unqualified with no findings</v>
          </cell>
          <cell r="M153" t="str">
            <v>Unqualified with findings</v>
          </cell>
        </row>
        <row r="154">
          <cell r="A154">
            <v>462</v>
          </cell>
          <cell r="B154" t="str">
            <v>Social Development</v>
          </cell>
          <cell r="C154" t="str">
            <v>Provincial Department</v>
          </cell>
          <cell r="D154" t="str">
            <v>NW</v>
          </cell>
          <cell r="E154" t="str">
            <v>NW</v>
          </cell>
          <cell r="F154" t="str">
            <v>Social Development</v>
          </cell>
          <cell r="G154" t="str">
            <v/>
          </cell>
          <cell r="H154" t="str">
            <v/>
          </cell>
          <cell r="I154" t="str">
            <v>Unqualified with findings</v>
          </cell>
          <cell r="J154" t="str">
            <v>Unqualified with findings</v>
          </cell>
          <cell r="K154" t="str">
            <v>Unqualified with findings</v>
          </cell>
          <cell r="L154" t="str">
            <v>Unqualified with findings</v>
          </cell>
          <cell r="M154" t="str">
            <v>Qualified</v>
          </cell>
        </row>
        <row r="155">
          <cell r="A155">
            <v>463</v>
          </cell>
          <cell r="B155" t="str">
            <v>Social Development</v>
          </cell>
          <cell r="C155" t="str">
            <v>Provincial Department</v>
          </cell>
          <cell r="D155" t="str">
            <v>WC</v>
          </cell>
          <cell r="E155" t="str">
            <v>WC</v>
          </cell>
          <cell r="F155" t="str">
            <v>Social Development</v>
          </cell>
          <cell r="G155" t="str">
            <v/>
          </cell>
          <cell r="H155" t="str">
            <v/>
          </cell>
          <cell r="I155" t="str">
            <v>Unqualified with no findings</v>
          </cell>
          <cell r="J155" t="str">
            <v>Unqualified with no findings</v>
          </cell>
          <cell r="K155" t="str">
            <v>Unqualified with no findings</v>
          </cell>
          <cell r="L155" t="str">
            <v>Unqualified with no findings</v>
          </cell>
          <cell r="M155" t="str">
            <v>Unqualified with no findings</v>
          </cell>
        </row>
        <row r="156">
          <cell r="A156">
            <v>479</v>
          </cell>
          <cell r="B156" t="str">
            <v>Sport, Arts and Culture</v>
          </cell>
          <cell r="C156" t="str">
            <v>Provincial Department</v>
          </cell>
          <cell r="D156" t="str">
            <v>LP</v>
          </cell>
          <cell r="E156" t="str">
            <v>LP</v>
          </cell>
          <cell r="F156" t="str">
            <v>Sports, Arts and Culture</v>
          </cell>
          <cell r="G156" t="str">
            <v/>
          </cell>
          <cell r="H156" t="str">
            <v/>
          </cell>
          <cell r="I156" t="str">
            <v>Unqualified with findings</v>
          </cell>
          <cell r="J156" t="str">
            <v>Unqualified with findings</v>
          </cell>
          <cell r="K156" t="str">
            <v>Unqualified with findings</v>
          </cell>
          <cell r="L156" t="str">
            <v>Unqualified with findings</v>
          </cell>
          <cell r="M156" t="str">
            <v>Qualified</v>
          </cell>
        </row>
        <row r="157">
          <cell r="A157">
            <v>485</v>
          </cell>
          <cell r="B157" t="str">
            <v>Sport, Arts and Culture</v>
          </cell>
          <cell r="C157" t="str">
            <v>Provincial Department</v>
          </cell>
          <cell r="D157" t="str">
            <v>NC</v>
          </cell>
          <cell r="E157" t="str">
            <v>NC</v>
          </cell>
          <cell r="F157" t="str">
            <v>Sports, Arts and Culture</v>
          </cell>
          <cell r="G157" t="str">
            <v/>
          </cell>
          <cell r="H157" t="str">
            <v/>
          </cell>
          <cell r="I157" t="str">
            <v>Unqualified with findings</v>
          </cell>
          <cell r="J157" t="str">
            <v>Unqualified with no findings</v>
          </cell>
          <cell r="K157" t="str">
            <v>Unqualified with findings</v>
          </cell>
          <cell r="L157" t="str">
            <v>Unqualified with findings</v>
          </cell>
          <cell r="M157" t="str">
            <v>Unqualified with findings</v>
          </cell>
        </row>
        <row r="158">
          <cell r="A158">
            <v>481</v>
          </cell>
          <cell r="B158" t="str">
            <v>Sport, Arts, Culture and Recreation</v>
          </cell>
          <cell r="C158" t="str">
            <v>Provincial Department</v>
          </cell>
          <cell r="D158" t="str">
            <v>FS</v>
          </cell>
          <cell r="E158" t="str">
            <v>FS</v>
          </cell>
          <cell r="F158" t="str">
            <v/>
          </cell>
          <cell r="G158" t="str">
            <v/>
          </cell>
          <cell r="H158" t="str">
            <v/>
          </cell>
          <cell r="I158" t="str">
            <v>Qualified</v>
          </cell>
          <cell r="J158" t="str">
            <v>Qualified</v>
          </cell>
          <cell r="K158" t="str">
            <v>Qualified</v>
          </cell>
          <cell r="L158" t="str">
            <v>Qualified</v>
          </cell>
          <cell r="M158" t="str">
            <v>Qualified</v>
          </cell>
        </row>
        <row r="159">
          <cell r="A159">
            <v>491</v>
          </cell>
          <cell r="B159" t="str">
            <v>Statistics South Africa</v>
          </cell>
          <cell r="C159" t="str">
            <v>National Department</v>
          </cell>
          <cell r="D159" t="str">
            <v>NatB</v>
          </cell>
          <cell r="E159" t="str">
            <v>Ntnl</v>
          </cell>
          <cell r="F159" t="str">
            <v>Other</v>
          </cell>
          <cell r="G159" t="str">
            <v>Statistics South Africa</v>
          </cell>
          <cell r="H159" t="str">
            <v>Economic sectors, Investment, employment and infra</v>
          </cell>
          <cell r="I159" t="str">
            <v>Unqualified with findings</v>
          </cell>
          <cell r="J159" t="str">
            <v>Unqualified with findings</v>
          </cell>
          <cell r="K159" t="str">
            <v>Unqualified with findings</v>
          </cell>
          <cell r="L159" t="str">
            <v>Unqualified with findings</v>
          </cell>
          <cell r="M159" t="str">
            <v>Unqualified with no findings</v>
          </cell>
        </row>
        <row r="160">
          <cell r="A160">
            <v>501</v>
          </cell>
          <cell r="B160" t="str">
            <v>The Presidency</v>
          </cell>
          <cell r="C160" t="str">
            <v>National Department</v>
          </cell>
          <cell r="D160" t="str">
            <v>NatB</v>
          </cell>
          <cell r="E160" t="str">
            <v>Ntnl</v>
          </cell>
          <cell r="F160" t="str">
            <v>Coordinating ministry</v>
          </cell>
          <cell r="G160" t="str">
            <v>The Presidency</v>
          </cell>
          <cell r="H160" t="str">
            <v>Governance, State Capacity and Institutional Devel</v>
          </cell>
          <cell r="I160" t="str">
            <v>Unqualified with no findings</v>
          </cell>
          <cell r="J160" t="str">
            <v>Unqualified with no findings</v>
          </cell>
          <cell r="K160" t="str">
            <v>Unqualified with findings</v>
          </cell>
          <cell r="L160" t="str">
            <v>Unqualified with findings</v>
          </cell>
          <cell r="M160" t="str">
            <v>Unqualified with findings</v>
          </cell>
        </row>
        <row r="161">
          <cell r="A161">
            <v>516</v>
          </cell>
          <cell r="B161" t="str">
            <v>Transport</v>
          </cell>
          <cell r="C161" t="str">
            <v>Provincial Department</v>
          </cell>
          <cell r="D161" t="str">
            <v>KZN</v>
          </cell>
          <cell r="E161" t="str">
            <v>KZN</v>
          </cell>
          <cell r="F161" t="str">
            <v>Transport</v>
          </cell>
          <cell r="G161" t="str">
            <v/>
          </cell>
          <cell r="H161" t="str">
            <v/>
          </cell>
          <cell r="I161" t="str">
            <v>Qualified</v>
          </cell>
          <cell r="J161" t="str">
            <v>Qualified</v>
          </cell>
          <cell r="K161" t="str">
            <v>Qualified</v>
          </cell>
          <cell r="L161" t="str">
            <v>Qualified</v>
          </cell>
          <cell r="M161" t="str">
            <v>Qualified</v>
          </cell>
        </row>
        <row r="162">
          <cell r="A162">
            <v>424</v>
          </cell>
          <cell r="B162" t="str">
            <v>Transport and Community Safety</v>
          </cell>
          <cell r="C162" t="str">
            <v>Provincial Department</v>
          </cell>
          <cell r="D162" t="str">
            <v>LP</v>
          </cell>
          <cell r="E162" t="str">
            <v>LP</v>
          </cell>
          <cell r="F162" t="str">
            <v>Transport</v>
          </cell>
          <cell r="G162" t="str">
            <v/>
          </cell>
          <cell r="H162" t="str">
            <v/>
          </cell>
          <cell r="I162" t="str">
            <v>Unqualified with findings</v>
          </cell>
          <cell r="J162" t="str">
            <v>Unqualified with findings</v>
          </cell>
          <cell r="K162" t="str">
            <v>Unqualified with no findings</v>
          </cell>
          <cell r="L162" t="str">
            <v>Unqualified with no findings</v>
          </cell>
          <cell r="M162" t="str">
            <v>Unqualified with findings</v>
          </cell>
        </row>
        <row r="163">
          <cell r="A163">
            <v>517</v>
          </cell>
          <cell r="B163" t="str">
            <v>Transport and Public Works</v>
          </cell>
          <cell r="C163" t="str">
            <v>Provincial Department</v>
          </cell>
          <cell r="D163" t="str">
            <v>WC</v>
          </cell>
          <cell r="E163" t="str">
            <v>WC</v>
          </cell>
          <cell r="F163" t="str">
            <v>Public Works</v>
          </cell>
          <cell r="G163" t="str">
            <v/>
          </cell>
          <cell r="H163" t="str">
            <v/>
          </cell>
          <cell r="I163" t="str">
            <v>Unqualified with no findings</v>
          </cell>
          <cell r="J163" t="str">
            <v>Unqualified with no findings</v>
          </cell>
          <cell r="K163" t="str">
            <v>Unqualified with no findings</v>
          </cell>
          <cell r="L163" t="str">
            <v>Unqualified with no findings</v>
          </cell>
          <cell r="M163" t="str">
            <v>Unqualified with no findings</v>
          </cell>
        </row>
        <row r="164">
          <cell r="A164">
            <v>445</v>
          </cell>
          <cell r="B164" t="str">
            <v>Transport, Safety and Liaison</v>
          </cell>
          <cell r="C164" t="str">
            <v>Provincial Department</v>
          </cell>
          <cell r="D164" t="str">
            <v>NC</v>
          </cell>
          <cell r="E164" t="str">
            <v>NC</v>
          </cell>
          <cell r="F164" t="str">
            <v>Transport</v>
          </cell>
          <cell r="G164" t="str">
            <v/>
          </cell>
          <cell r="H164" t="str">
            <v/>
          </cell>
          <cell r="I164" t="str">
            <v>Unqualified with findings</v>
          </cell>
          <cell r="J164" t="str">
            <v>Unqualified with findings</v>
          </cell>
          <cell r="K164" t="str">
            <v>Qualified</v>
          </cell>
          <cell r="L164" t="str">
            <v>Qualified</v>
          </cell>
          <cell r="M164" t="str">
            <v>Unqualified with findings</v>
          </cell>
        </row>
        <row r="165">
          <cell r="A165">
            <v>357</v>
          </cell>
          <cell r="B165" t="str">
            <v>Provincial Parliament</v>
          </cell>
          <cell r="C165" t="str">
            <v>Parliament and Provincial legislature</v>
          </cell>
          <cell r="D165" t="str">
            <v>WC</v>
          </cell>
          <cell r="E165" t="str">
            <v>WC</v>
          </cell>
          <cell r="F165" t="str">
            <v>Legislature</v>
          </cell>
          <cell r="G165" t="str">
            <v/>
          </cell>
          <cell r="H165" t="str">
            <v/>
          </cell>
          <cell r="I165" t="str">
            <v>Unqualified with no findings</v>
          </cell>
          <cell r="J165" t="str">
            <v>Unqualified with no findings</v>
          </cell>
          <cell r="K165" t="str">
            <v>Unqualified with no findings</v>
          </cell>
          <cell r="L165" t="str">
            <v>Unqualified with no findings</v>
          </cell>
          <cell r="M165" t="str">
            <v>Unqualified with no findings</v>
          </cell>
        </row>
        <row r="166">
          <cell r="A166" t="str">
            <v>Public entities</v>
          </cell>
          <cell r="C166" t="str">
            <v/>
          </cell>
        </row>
        <row r="167">
          <cell r="A167">
            <v>3</v>
          </cell>
          <cell r="B167" t="str">
            <v>African Exploration Mining and Finance Corporation</v>
          </cell>
          <cell r="C167" t="str">
            <v>Schedule 2/Subsidiary</v>
          </cell>
          <cell r="D167" t="str">
            <v>NatE</v>
          </cell>
          <cell r="E167" t="str">
            <v>Ntnl</v>
          </cell>
          <cell r="F167" t="str">
            <v/>
          </cell>
          <cell r="G167" t="str">
            <v>Mineral Resources and Energy</v>
          </cell>
          <cell r="H167" t="str">
            <v/>
          </cell>
          <cell r="I167" t="str">
            <v>Disclaimer</v>
          </cell>
          <cell r="J167" t="str">
            <v>Unqualified with findings</v>
          </cell>
          <cell r="K167" t="str">
            <v>Qualified</v>
          </cell>
          <cell r="L167" t="str">
            <v>Unqualified with findings</v>
          </cell>
          <cell r="M167" t="str">
            <v>Unqualified with findings</v>
          </cell>
        </row>
        <row r="168">
          <cell r="A168">
            <v>5</v>
          </cell>
          <cell r="B168" t="str">
            <v>African Renaissance and International Cooperation Fund</v>
          </cell>
          <cell r="C168" t="str">
            <v>Schedule 3A/Subsidiary</v>
          </cell>
          <cell r="D168" t="str">
            <v>NatB</v>
          </cell>
          <cell r="E168" t="str">
            <v>Ntnl</v>
          </cell>
          <cell r="F168" t="str">
            <v/>
          </cell>
          <cell r="G168" t="str">
            <v>International Relations and Cooperation</v>
          </cell>
          <cell r="H168" t="str">
            <v/>
          </cell>
          <cell r="I168" t="str">
            <v>Unqualified with no findings</v>
          </cell>
          <cell r="J168" t="str">
            <v>Unqualified with no findings</v>
          </cell>
          <cell r="K168" t="str">
            <v>Unqualified with no findings</v>
          </cell>
          <cell r="L168" t="str">
            <v>Unqualified with no findings</v>
          </cell>
          <cell r="M168" t="str">
            <v>Unqualified with no findings</v>
          </cell>
        </row>
        <row r="169">
          <cell r="A169">
            <v>1194</v>
          </cell>
          <cell r="B169" t="str">
            <v>Agricultural Land Holding Account</v>
          </cell>
          <cell r="C169" t="str">
            <v>Trading Entity</v>
          </cell>
          <cell r="D169" t="str">
            <v>NatF</v>
          </cell>
          <cell r="E169" t="str">
            <v>Ntnl</v>
          </cell>
          <cell r="F169" t="str">
            <v/>
          </cell>
          <cell r="G169" t="str">
            <v>Rural Development and Land Reform</v>
          </cell>
          <cell r="H169" t="str">
            <v/>
          </cell>
          <cell r="I169" t="str">
            <v>Qualified</v>
          </cell>
          <cell r="J169" t="str">
            <v>Qualified</v>
          </cell>
          <cell r="K169" t="str">
            <v>Qualified</v>
          </cell>
          <cell r="L169" t="str">
            <v>Qualified</v>
          </cell>
          <cell r="M169" t="str">
            <v>Unqualified with findings</v>
          </cell>
        </row>
        <row r="170">
          <cell r="A170">
            <v>548</v>
          </cell>
          <cell r="B170" t="str">
            <v>Agricultural Research Council</v>
          </cell>
          <cell r="C170" t="str">
            <v>Schedule 3A/Subsidiary</v>
          </cell>
          <cell r="D170" t="str">
            <v>NatF</v>
          </cell>
          <cell r="E170" t="str">
            <v>Ntnl</v>
          </cell>
          <cell r="F170" t="str">
            <v/>
          </cell>
          <cell r="G170" t="str">
            <v>Rural Development and Land Reform</v>
          </cell>
          <cell r="H170" t="str">
            <v/>
          </cell>
          <cell r="I170" t="str">
            <v>Qualified</v>
          </cell>
          <cell r="J170" t="str">
            <v>Qualified</v>
          </cell>
          <cell r="K170" t="str">
            <v>Qualified</v>
          </cell>
          <cell r="L170" t="str">
            <v>Qualified</v>
          </cell>
          <cell r="M170" t="str">
            <v>Qualified</v>
          </cell>
        </row>
        <row r="171">
          <cell r="A171">
            <v>14</v>
          </cell>
          <cell r="B171" t="str">
            <v>Agricultural Sector Education and Training Authority</v>
          </cell>
          <cell r="C171" t="str">
            <v>Schedule 3A/Subsidiary</v>
          </cell>
          <cell r="D171" t="str">
            <v>NatF</v>
          </cell>
          <cell r="E171" t="str">
            <v>Ntnl</v>
          </cell>
          <cell r="F171" t="str">
            <v/>
          </cell>
          <cell r="G171" t="str">
            <v>Higher Education and Training</v>
          </cell>
          <cell r="H171" t="str">
            <v/>
          </cell>
          <cell r="I171" t="str">
            <v>Unqualified with findings</v>
          </cell>
          <cell r="J171" t="str">
            <v>Unqualified with findings</v>
          </cell>
          <cell r="K171" t="str">
            <v>Unqualified with findings</v>
          </cell>
          <cell r="L171" t="str">
            <v>Unqualified with findings</v>
          </cell>
          <cell r="M171" t="str">
            <v>Unqualified with findings</v>
          </cell>
        </row>
        <row r="172">
          <cell r="A172">
            <v>1112</v>
          </cell>
          <cell r="B172" t="str">
            <v>Air Chefs</v>
          </cell>
          <cell r="C172" t="str">
            <v>Schedule 2/Subsidiary</v>
          </cell>
          <cell r="D172" t="str">
            <v>NatE</v>
          </cell>
          <cell r="E172" t="str">
            <v>Ntnl</v>
          </cell>
          <cell r="F172" t="str">
            <v/>
          </cell>
          <cell r="G172" t="str">
            <v>Public Enterprises</v>
          </cell>
          <cell r="H172" t="str">
            <v/>
          </cell>
          <cell r="I172" t="str">
            <v>Audit not finalised at legislated date</v>
          </cell>
          <cell r="J172" t="str">
            <v>Disclaimer</v>
          </cell>
          <cell r="K172" t="str">
            <v>Disclaimer</v>
          </cell>
          <cell r="L172" t="str">
            <v>Disclaimer</v>
          </cell>
          <cell r="M172" t="str">
            <v>Disclaimer</v>
          </cell>
        </row>
        <row r="173">
          <cell r="A173">
            <v>1168</v>
          </cell>
          <cell r="B173" t="str">
            <v>Airports Company South Africa</v>
          </cell>
          <cell r="C173" t="str">
            <v>Schedule 2/Subsidiary</v>
          </cell>
          <cell r="D173" t="str">
            <v>NatB</v>
          </cell>
          <cell r="E173" t="str">
            <v>Ntnl</v>
          </cell>
          <cell r="F173" t="str">
            <v/>
          </cell>
          <cell r="G173" t="str">
            <v>Transport</v>
          </cell>
          <cell r="H173" t="str">
            <v/>
          </cell>
          <cell r="I173" t="str">
            <v>Unqualified with findings</v>
          </cell>
          <cell r="J173" t="str">
            <v>Unqualified with findings</v>
          </cell>
          <cell r="K173" t="str">
            <v>Unqualified with findings</v>
          </cell>
          <cell r="L173" t="str">
            <v>Unqualified with findings</v>
          </cell>
          <cell r="M173" t="str">
            <v>Unqualified with findings</v>
          </cell>
        </row>
        <row r="174">
          <cell r="A174">
            <v>1116</v>
          </cell>
          <cell r="B174" t="str">
            <v>Alexkor</v>
          </cell>
          <cell r="C174" t="str">
            <v>Schedule 2/Subsidiary</v>
          </cell>
          <cell r="D174" t="str">
            <v>NatE</v>
          </cell>
          <cell r="E174" t="str">
            <v>Ntnl</v>
          </cell>
          <cell r="F174" t="str">
            <v/>
          </cell>
          <cell r="G174" t="str">
            <v>Public Enterprises</v>
          </cell>
          <cell r="H174" t="str">
            <v/>
          </cell>
          <cell r="I174" t="str">
            <v>Disclaimer</v>
          </cell>
          <cell r="J174" t="str">
            <v>Disclaimer</v>
          </cell>
          <cell r="K174" t="str">
            <v>Qualified</v>
          </cell>
          <cell r="L174" t="str">
            <v>Disclaimer</v>
          </cell>
          <cell r="M174" t="str">
            <v>Disclaimer</v>
          </cell>
        </row>
        <row r="175">
          <cell r="A175">
            <v>18</v>
          </cell>
          <cell r="B175" t="str">
            <v>Armaments Corporation of South Africa</v>
          </cell>
          <cell r="C175" t="str">
            <v>Schedule 2/Subsidiary</v>
          </cell>
          <cell r="D175" t="str">
            <v>NatC</v>
          </cell>
          <cell r="E175" t="str">
            <v>Ntnl</v>
          </cell>
          <cell r="F175" t="str">
            <v/>
          </cell>
          <cell r="G175" t="str">
            <v>Defence and Military Veterans</v>
          </cell>
          <cell r="H175" t="str">
            <v/>
          </cell>
          <cell r="I175" t="str">
            <v>Unqualified with findings</v>
          </cell>
          <cell r="J175" t="str">
            <v>Unqualified with findings</v>
          </cell>
          <cell r="K175" t="str">
            <v>Unqualified with findings</v>
          </cell>
          <cell r="L175" t="str">
            <v>Unqualified with no findings</v>
          </cell>
          <cell r="M175" t="str">
            <v>Unqualified with findings</v>
          </cell>
        </row>
        <row r="176">
          <cell r="A176">
            <v>1552</v>
          </cell>
          <cell r="B176" t="str">
            <v>Atlantis Special Economic Zone Company</v>
          </cell>
          <cell r="C176" t="str">
            <v>Schedule 3D/Subsidiary</v>
          </cell>
          <cell r="D176" t="str">
            <v>WC</v>
          </cell>
          <cell r="E176" t="str">
            <v>WC</v>
          </cell>
          <cell r="F176" t="str">
            <v/>
          </cell>
          <cell r="G176" t="str">
            <v/>
          </cell>
          <cell r="H176" t="str">
            <v/>
          </cell>
          <cell r="I176" t="str">
            <v>Unqualified with no findings</v>
          </cell>
          <cell r="J176" t="str">
            <v>Unqualified with no findings</v>
          </cell>
          <cell r="K176" t="str">
            <v>Unqualified with no findings</v>
          </cell>
          <cell r="L176" t="str">
            <v>New public entity</v>
          </cell>
          <cell r="M176" t="str">
            <v>New public entity</v>
          </cell>
        </row>
        <row r="177">
          <cell r="A177">
            <v>559</v>
          </cell>
          <cell r="B177" t="str">
            <v>Atteridgeville Bus Services</v>
          </cell>
          <cell r="C177" t="str">
            <v>Schedule 3D/Subsidiary</v>
          </cell>
          <cell r="D177" t="str">
            <v>NW</v>
          </cell>
          <cell r="E177" t="str">
            <v>NW</v>
          </cell>
          <cell r="F177" t="str">
            <v/>
          </cell>
          <cell r="G177" t="str">
            <v/>
          </cell>
          <cell r="H177" t="str">
            <v/>
          </cell>
          <cell r="I177" t="str">
            <v>Audit not finalised at legislated date</v>
          </cell>
          <cell r="J177" t="str">
            <v>Audit not finalised at legislated date</v>
          </cell>
          <cell r="K177" t="str">
            <v>Audit not finalised at legislated date</v>
          </cell>
          <cell r="L177" t="str">
            <v>Audit not finalised at legislated date</v>
          </cell>
          <cell r="M177" t="str">
            <v>Disclaimer</v>
          </cell>
        </row>
        <row r="178">
          <cell r="A178">
            <v>1018</v>
          </cell>
          <cell r="B178" t="str">
            <v>Autopax</v>
          </cell>
          <cell r="C178" t="str">
            <v>Schedule 3B/Subsidiary</v>
          </cell>
          <cell r="D178" t="str">
            <v>NatA</v>
          </cell>
          <cell r="E178" t="str">
            <v>Ntnl</v>
          </cell>
          <cell r="F178" t="str">
            <v/>
          </cell>
          <cell r="G178" t="str">
            <v>Transport</v>
          </cell>
          <cell r="H178" t="str">
            <v/>
          </cell>
          <cell r="I178" t="str">
            <v>Unqualified with findings</v>
          </cell>
          <cell r="J178" t="str">
            <v>Qualified</v>
          </cell>
          <cell r="K178" t="str">
            <v>Disclaimer</v>
          </cell>
          <cell r="L178" t="str">
            <v>Disclaimer</v>
          </cell>
          <cell r="M178" t="str">
            <v>Disclaimer</v>
          </cell>
        </row>
        <row r="179">
          <cell r="A179">
            <v>23</v>
          </cell>
          <cell r="B179" t="str">
            <v>Banking Sector Education and Training Authority</v>
          </cell>
          <cell r="C179" t="str">
            <v>Schedule 3A/Subsidiary</v>
          </cell>
          <cell r="D179" t="str">
            <v>NatF</v>
          </cell>
          <cell r="E179" t="str">
            <v>Ntnl</v>
          </cell>
          <cell r="F179" t="str">
            <v/>
          </cell>
          <cell r="G179" t="str">
            <v>Higher Education and Training</v>
          </cell>
          <cell r="H179" t="str">
            <v/>
          </cell>
          <cell r="I179" t="str">
            <v>Qualified</v>
          </cell>
          <cell r="J179" t="str">
            <v>Unqualified with findings</v>
          </cell>
          <cell r="K179" t="str">
            <v>Unqualified with findings</v>
          </cell>
          <cell r="L179" t="str">
            <v>Unqualified with findings</v>
          </cell>
          <cell r="M179" t="str">
            <v>Unqualified with findings</v>
          </cell>
        </row>
        <row r="180">
          <cell r="A180">
            <v>1336</v>
          </cell>
          <cell r="B180" t="str">
            <v>Boland TVET College</v>
          </cell>
          <cell r="C180" t="str">
            <v>HE Institution</v>
          </cell>
          <cell r="D180" t="str">
            <v>WC</v>
          </cell>
          <cell r="E180" t="str">
            <v>Ntnl</v>
          </cell>
          <cell r="F180" t="str">
            <v/>
          </cell>
          <cell r="G180" t="str">
            <v>Higher Education and Training</v>
          </cell>
          <cell r="H180" t="str">
            <v/>
          </cell>
          <cell r="I180" t="str">
            <v>Unqualified with no findings</v>
          </cell>
          <cell r="J180" t="str">
            <v>Unqualified with no findings</v>
          </cell>
          <cell r="K180" t="str">
            <v>Unqualified with no findings</v>
          </cell>
          <cell r="L180" t="str">
            <v>Unqualified with no findings</v>
          </cell>
          <cell r="M180" t="str">
            <v>Unqualified with findings</v>
          </cell>
        </row>
        <row r="181">
          <cell r="A181">
            <v>205</v>
          </cell>
          <cell r="B181" t="str">
            <v>Brand South Africa</v>
          </cell>
          <cell r="C181" t="str">
            <v>Schedule 3A/Subsidiary</v>
          </cell>
          <cell r="D181" t="str">
            <v>NatB</v>
          </cell>
          <cell r="E181" t="str">
            <v>Ntnl</v>
          </cell>
          <cell r="F181" t="str">
            <v/>
          </cell>
          <cell r="G181" t="str">
            <v>The Presidency</v>
          </cell>
          <cell r="H181" t="str">
            <v/>
          </cell>
          <cell r="I181" t="str">
            <v>Unqualified with no findings</v>
          </cell>
          <cell r="J181" t="str">
            <v>Unqualified with findings</v>
          </cell>
          <cell r="K181" t="str">
            <v>Unqualified with findings</v>
          </cell>
          <cell r="L181" t="str">
            <v>Unqualified with findings</v>
          </cell>
          <cell r="M181" t="str">
            <v>Qualified</v>
          </cell>
        </row>
        <row r="182">
          <cell r="A182">
            <v>1292</v>
          </cell>
          <cell r="B182" t="str">
            <v>Buffalo City TVET College</v>
          </cell>
          <cell r="C182" t="str">
            <v>HE Institution</v>
          </cell>
          <cell r="D182" t="str">
            <v>EC</v>
          </cell>
          <cell r="E182" t="str">
            <v>Ntnl</v>
          </cell>
          <cell r="F182" t="str">
            <v>Education</v>
          </cell>
          <cell r="G182" t="str">
            <v>Higher Education and Training</v>
          </cell>
          <cell r="H182" t="str">
            <v/>
          </cell>
          <cell r="I182" t="str">
            <v>Unqualified with findings</v>
          </cell>
          <cell r="J182" t="str">
            <v>Unqualified with findings</v>
          </cell>
          <cell r="K182" t="str">
            <v>Unqualified with findings</v>
          </cell>
          <cell r="L182" t="str">
            <v>Qualified</v>
          </cell>
          <cell r="M182" t="str">
            <v>Unqualified with findings</v>
          </cell>
        </row>
        <row r="183">
          <cell r="A183">
            <v>1512</v>
          </cell>
          <cell r="B183" t="str">
            <v>Cape Town Community Housing Company</v>
          </cell>
          <cell r="C183" t="str">
            <v>Schedule 3A/Subsidiary</v>
          </cell>
          <cell r="D183" t="str">
            <v>NatB</v>
          </cell>
          <cell r="E183" t="str">
            <v>Ntnl</v>
          </cell>
          <cell r="F183" t="str">
            <v/>
          </cell>
          <cell r="G183" t="str">
            <v>Human Settlements</v>
          </cell>
          <cell r="H183" t="str">
            <v/>
          </cell>
          <cell r="I183" t="str">
            <v>Qualified</v>
          </cell>
          <cell r="J183" t="str">
            <v>Qualified</v>
          </cell>
          <cell r="K183" t="str">
            <v>Unqualified with findings</v>
          </cell>
          <cell r="L183" t="str">
            <v>Unqualified with no findings</v>
          </cell>
          <cell r="M183" t="str">
            <v>Unqualified with findings</v>
          </cell>
        </row>
        <row r="184">
          <cell r="A184">
            <v>1321</v>
          </cell>
          <cell r="B184" t="str">
            <v>Capricorn TVET College</v>
          </cell>
          <cell r="C184" t="str">
            <v>HE Institution</v>
          </cell>
          <cell r="D184" t="str">
            <v>LP</v>
          </cell>
          <cell r="E184" t="str">
            <v>Ntnl</v>
          </cell>
          <cell r="F184" t="str">
            <v/>
          </cell>
          <cell r="G184" t="str">
            <v>Higher Education and Training</v>
          </cell>
          <cell r="H184" t="str">
            <v/>
          </cell>
          <cell r="I184" t="str">
            <v>Unqualified with findings</v>
          </cell>
          <cell r="J184" t="str">
            <v>Unqualified with findings</v>
          </cell>
          <cell r="K184" t="str">
            <v>Qualified</v>
          </cell>
          <cell r="L184" t="str">
            <v>Qualified</v>
          </cell>
          <cell r="M184" t="str">
            <v>Qualified</v>
          </cell>
        </row>
        <row r="185">
          <cell r="A185">
            <v>1156</v>
          </cell>
          <cell r="B185" t="str">
            <v>Casidra</v>
          </cell>
          <cell r="C185" t="str">
            <v>Schedule 3D/Subsidiary</v>
          </cell>
          <cell r="D185" t="str">
            <v>WC</v>
          </cell>
          <cell r="E185" t="str">
            <v>WC</v>
          </cell>
          <cell r="F185" t="str">
            <v/>
          </cell>
          <cell r="G185" t="str">
            <v/>
          </cell>
          <cell r="H185" t="str">
            <v/>
          </cell>
          <cell r="I185" t="str">
            <v>Unqualified with no findings</v>
          </cell>
          <cell r="J185" t="str">
            <v>Unqualified with findings</v>
          </cell>
          <cell r="K185" t="str">
            <v>Unqualified with findings</v>
          </cell>
          <cell r="L185" t="str">
            <v>Unqualified with findings</v>
          </cell>
          <cell r="M185" t="str">
            <v>Unqualified with findings</v>
          </cell>
        </row>
        <row r="186">
          <cell r="A186">
            <v>31</v>
          </cell>
          <cell r="B186" t="str">
            <v>CEF</v>
          </cell>
          <cell r="C186" t="str">
            <v>Schedule 2/Subsidiary</v>
          </cell>
          <cell r="D186" t="str">
            <v>GP</v>
          </cell>
          <cell r="E186" t="str">
            <v>Ntnl</v>
          </cell>
          <cell r="F186" t="str">
            <v/>
          </cell>
          <cell r="G186" t="str">
            <v>Mineral Resources and Energy</v>
          </cell>
          <cell r="H186" t="str">
            <v/>
          </cell>
          <cell r="I186" t="str">
            <v>Qualified</v>
          </cell>
          <cell r="J186" t="str">
            <v>Unqualified with findings</v>
          </cell>
          <cell r="K186" t="str">
            <v>Unqualified with findings</v>
          </cell>
          <cell r="L186" t="str">
            <v>Unqualified with findings</v>
          </cell>
          <cell r="M186" t="str">
            <v>Unqualified with findings</v>
          </cell>
        </row>
        <row r="187">
          <cell r="A187">
            <v>1304</v>
          </cell>
          <cell r="B187" t="str">
            <v>Central Johannesburg TVET College</v>
          </cell>
          <cell r="C187" t="str">
            <v>HE Institution</v>
          </cell>
          <cell r="D187" t="str">
            <v>GP</v>
          </cell>
          <cell r="E187" t="str">
            <v>Ntnl</v>
          </cell>
          <cell r="F187" t="str">
            <v/>
          </cell>
          <cell r="G187" t="str">
            <v>Higher Education and Training</v>
          </cell>
          <cell r="H187" t="str">
            <v/>
          </cell>
          <cell r="I187" t="str">
            <v>Disclaimer</v>
          </cell>
          <cell r="J187" t="str">
            <v>Disclaimer</v>
          </cell>
          <cell r="K187" t="str">
            <v>Disclaimer</v>
          </cell>
          <cell r="L187" t="str">
            <v>Disclaimer</v>
          </cell>
          <cell r="M187" t="str">
            <v>Qualified</v>
          </cell>
        </row>
        <row r="188">
          <cell r="A188">
            <v>32</v>
          </cell>
          <cell r="B188" t="str">
            <v>Central Medical Trading Account</v>
          </cell>
          <cell r="C188" t="str">
            <v>Trading Entity</v>
          </cell>
          <cell r="D188" t="str">
            <v>FS</v>
          </cell>
          <cell r="E188" t="str">
            <v>FS</v>
          </cell>
          <cell r="F188" t="str">
            <v/>
          </cell>
          <cell r="G188" t="str">
            <v/>
          </cell>
          <cell r="H188" t="str">
            <v/>
          </cell>
          <cell r="I188" t="str">
            <v>Qualified</v>
          </cell>
          <cell r="J188" t="str">
            <v>Qualified</v>
          </cell>
          <cell r="K188" t="str">
            <v>Qualified</v>
          </cell>
          <cell r="L188" t="str">
            <v>Qualified</v>
          </cell>
          <cell r="M188" t="str">
            <v>Qualified</v>
          </cell>
        </row>
        <row r="189">
          <cell r="A189">
            <v>33</v>
          </cell>
          <cell r="B189" t="str">
            <v>Chemical Industries Education and Training Authority</v>
          </cell>
          <cell r="C189" t="str">
            <v>Schedule 3A/Subsidiary</v>
          </cell>
          <cell r="D189" t="str">
            <v>NatF</v>
          </cell>
          <cell r="E189" t="str">
            <v>Ntnl</v>
          </cell>
          <cell r="F189" t="str">
            <v/>
          </cell>
          <cell r="G189" t="str">
            <v>Higher Education and Training</v>
          </cell>
          <cell r="H189" t="str">
            <v/>
          </cell>
          <cell r="I189" t="str">
            <v>Unqualified with no findings</v>
          </cell>
          <cell r="J189" t="str">
            <v>Unqualified with findings</v>
          </cell>
          <cell r="K189" t="str">
            <v>Unqualified with findings</v>
          </cell>
          <cell r="L189" t="str">
            <v>Unqualified with findings</v>
          </cell>
          <cell r="M189" t="str">
            <v>Unqualified with findings</v>
          </cell>
        </row>
        <row r="190">
          <cell r="A190">
            <v>1312</v>
          </cell>
          <cell r="B190" t="str">
            <v>Coastal TVET College</v>
          </cell>
          <cell r="C190" t="str">
            <v>HE Institution</v>
          </cell>
          <cell r="D190" t="str">
            <v>KZN</v>
          </cell>
          <cell r="E190" t="str">
            <v>Ntnl</v>
          </cell>
          <cell r="F190" t="str">
            <v/>
          </cell>
          <cell r="G190" t="str">
            <v>Higher Education and Training</v>
          </cell>
          <cell r="H190" t="str">
            <v/>
          </cell>
          <cell r="I190" t="str">
            <v>Disclaimer</v>
          </cell>
          <cell r="J190" t="str">
            <v>Disclaimer</v>
          </cell>
          <cell r="K190" t="str">
            <v>Disclaimer</v>
          </cell>
          <cell r="L190" t="str">
            <v>Disclaimer</v>
          </cell>
          <cell r="M190" t="str">
            <v>Adverse</v>
          </cell>
        </row>
        <row r="191">
          <cell r="A191">
            <v>1219</v>
          </cell>
          <cell r="B191" t="str">
            <v>COEGA Development Corporation</v>
          </cell>
          <cell r="C191" t="str">
            <v>Schedule 3D/Subsidiary</v>
          </cell>
          <cell r="D191" t="str">
            <v>EC</v>
          </cell>
          <cell r="E191" t="str">
            <v>EC</v>
          </cell>
          <cell r="F191" t="str">
            <v/>
          </cell>
          <cell r="G191" t="str">
            <v/>
          </cell>
          <cell r="H191" t="str">
            <v/>
          </cell>
          <cell r="I191" t="str">
            <v>Unqualified with no findings</v>
          </cell>
          <cell r="J191" t="str">
            <v>Unqualified with no findings</v>
          </cell>
          <cell r="K191" t="str">
            <v>Unqualified with no findings</v>
          </cell>
          <cell r="L191" t="str">
            <v>Unqualified with no findings</v>
          </cell>
          <cell r="M191" t="str">
            <v>Unqualified with findings</v>
          </cell>
        </row>
        <row r="192">
          <cell r="A192">
            <v>1337</v>
          </cell>
          <cell r="B192" t="str">
            <v>College of Cape Town (TVET)</v>
          </cell>
          <cell r="C192" t="str">
            <v>HE Institution</v>
          </cell>
          <cell r="D192" t="str">
            <v>WC</v>
          </cell>
          <cell r="E192" t="str">
            <v>Ntnl</v>
          </cell>
          <cell r="F192" t="str">
            <v/>
          </cell>
          <cell r="G192" t="str">
            <v>Higher Education and Training</v>
          </cell>
          <cell r="H192" t="str">
            <v/>
          </cell>
          <cell r="I192" t="str">
            <v>Unqualified with findings</v>
          </cell>
          <cell r="J192" t="str">
            <v>Qualified</v>
          </cell>
          <cell r="K192" t="str">
            <v>Unqualified with findings</v>
          </cell>
          <cell r="L192" t="str">
            <v>Unqualified with findings</v>
          </cell>
          <cell r="M192" t="str">
            <v>Unqualified with findings</v>
          </cell>
        </row>
        <row r="193">
          <cell r="A193">
            <v>36</v>
          </cell>
          <cell r="B193" t="str">
            <v>Commission for Conciliation, Mediation and Arbitration</v>
          </cell>
          <cell r="C193" t="str">
            <v>Schedule 3A/Subsidiary</v>
          </cell>
          <cell r="D193" t="str">
            <v>NatF</v>
          </cell>
          <cell r="E193" t="str">
            <v>Ntnl</v>
          </cell>
          <cell r="F193" t="str">
            <v/>
          </cell>
          <cell r="G193" t="str">
            <v>Labour</v>
          </cell>
          <cell r="H193" t="str">
            <v/>
          </cell>
          <cell r="I193" t="str">
            <v>Unqualified with no findings</v>
          </cell>
          <cell r="J193" t="str">
            <v>Unqualified with no findings</v>
          </cell>
          <cell r="K193" t="str">
            <v>Unqualified with findings</v>
          </cell>
          <cell r="L193" t="str">
            <v>Unqualified with findings</v>
          </cell>
          <cell r="M193" t="str">
            <v>Unqualified with findings</v>
          </cell>
        </row>
        <row r="194">
          <cell r="A194">
            <v>1532</v>
          </cell>
          <cell r="B194" t="str">
            <v>Commission on Restitution of Land Rights</v>
          </cell>
          <cell r="C194" t="str">
            <v>Constitutional Institution</v>
          </cell>
          <cell r="D194" t="str">
            <v>NatF</v>
          </cell>
          <cell r="E194" t="str">
            <v>Ntnl</v>
          </cell>
          <cell r="F194" t="str">
            <v/>
          </cell>
          <cell r="G194" t="str">
            <v>Rural Development and Land Reform</v>
          </cell>
          <cell r="H194" t="str">
            <v/>
          </cell>
          <cell r="I194" t="str">
            <v>Unqualified with no findings</v>
          </cell>
          <cell r="J194" t="str">
            <v>Unqualified with no findings</v>
          </cell>
          <cell r="K194" t="str">
            <v>Unqualified with findings</v>
          </cell>
          <cell r="L194" t="str">
            <v>Adverse</v>
          </cell>
          <cell r="M194" t="str">
            <v>New public entity</v>
          </cell>
        </row>
        <row r="195">
          <cell r="A195">
            <v>1405</v>
          </cell>
          <cell r="B195" t="str">
            <v>Community Schemes Ombuds Service</v>
          </cell>
          <cell r="C195" t="str">
            <v>Schedule 3A/Subsidiary</v>
          </cell>
          <cell r="D195" t="str">
            <v>NatA</v>
          </cell>
          <cell r="E195" t="str">
            <v>Ntnl</v>
          </cell>
          <cell r="F195" t="str">
            <v/>
          </cell>
          <cell r="G195" t="str">
            <v>Human Settlements</v>
          </cell>
          <cell r="H195" t="str">
            <v/>
          </cell>
          <cell r="I195" t="str">
            <v>Unqualified with findings</v>
          </cell>
          <cell r="J195" t="str">
            <v>Unqualified with findings</v>
          </cell>
          <cell r="K195" t="str">
            <v>Qualified</v>
          </cell>
          <cell r="L195" t="str">
            <v>Qualified</v>
          </cell>
          <cell r="M195" t="str">
            <v>Adverse</v>
          </cell>
        </row>
        <row r="196">
          <cell r="A196">
            <v>34</v>
          </cell>
          <cell r="B196" t="str">
            <v>Companies and Intellectual Property Commission</v>
          </cell>
          <cell r="C196" t="str">
            <v>Schedule 3A/Subsidiary</v>
          </cell>
          <cell r="D196" t="str">
            <v>NatA</v>
          </cell>
          <cell r="E196" t="str">
            <v>Ntnl</v>
          </cell>
          <cell r="F196" t="str">
            <v/>
          </cell>
          <cell r="G196" t="str">
            <v>Trade, Industry and Competition</v>
          </cell>
          <cell r="H196" t="str">
            <v/>
          </cell>
          <cell r="I196" t="str">
            <v>Unqualified with no findings</v>
          </cell>
          <cell r="J196" t="str">
            <v>Unqualified with no findings</v>
          </cell>
          <cell r="K196" t="str">
            <v>Unqualified with no findings</v>
          </cell>
          <cell r="L196" t="str">
            <v>Unqualified with no findings</v>
          </cell>
          <cell r="M196" t="str">
            <v>Unqualified with no findings</v>
          </cell>
        </row>
        <row r="197">
          <cell r="A197">
            <v>40</v>
          </cell>
          <cell r="B197" t="str">
            <v>Compensation Fund</v>
          </cell>
          <cell r="C197" t="str">
            <v>Schedule 3A/Subsidiary</v>
          </cell>
          <cell r="D197" t="str">
            <v>NatF</v>
          </cell>
          <cell r="E197" t="str">
            <v>Ntnl</v>
          </cell>
          <cell r="F197" t="str">
            <v/>
          </cell>
          <cell r="G197" t="str">
            <v>Labour</v>
          </cell>
          <cell r="H197" t="str">
            <v/>
          </cell>
          <cell r="I197" t="str">
            <v>Disclaimer</v>
          </cell>
          <cell r="J197" t="str">
            <v>Disclaimer</v>
          </cell>
          <cell r="K197" t="str">
            <v>Disclaimer</v>
          </cell>
          <cell r="L197" t="str">
            <v>Disclaimer</v>
          </cell>
          <cell r="M197" t="str">
            <v>Disclaimer</v>
          </cell>
        </row>
        <row r="198">
          <cell r="A198">
            <v>41</v>
          </cell>
          <cell r="B198" t="str">
            <v>Competition Commission</v>
          </cell>
          <cell r="C198" t="str">
            <v>Schedule 3A/Subsidiary</v>
          </cell>
          <cell r="D198" t="str">
            <v>NatA</v>
          </cell>
          <cell r="E198" t="str">
            <v>Ntnl</v>
          </cell>
          <cell r="F198" t="str">
            <v/>
          </cell>
          <cell r="G198" t="str">
            <v>Trade, Industry and Competition</v>
          </cell>
          <cell r="H198" t="str">
            <v/>
          </cell>
          <cell r="I198" t="str">
            <v>Unqualified with no findings</v>
          </cell>
          <cell r="J198" t="str">
            <v>Unqualified with no findings</v>
          </cell>
          <cell r="K198" t="str">
            <v>Unqualified with no findings</v>
          </cell>
          <cell r="L198" t="str">
            <v>Unqualified with no findings</v>
          </cell>
          <cell r="M198" t="str">
            <v>Unqualified with no findings</v>
          </cell>
        </row>
        <row r="199">
          <cell r="A199">
            <v>44</v>
          </cell>
          <cell r="B199" t="str">
            <v>Construction Industry Development Board</v>
          </cell>
          <cell r="C199" t="str">
            <v>Schedule 3A/Subsidiary</v>
          </cell>
          <cell r="D199" t="str">
            <v>NatA</v>
          </cell>
          <cell r="E199" t="str">
            <v>Ntnl</v>
          </cell>
          <cell r="F199" t="str">
            <v/>
          </cell>
          <cell r="G199" t="str">
            <v>Public Works and Infrastructure</v>
          </cell>
          <cell r="H199" t="str">
            <v/>
          </cell>
          <cell r="I199" t="str">
            <v>Unqualified with findings</v>
          </cell>
          <cell r="J199" t="str">
            <v>Qualified</v>
          </cell>
          <cell r="K199" t="str">
            <v>Unqualified with findings</v>
          </cell>
          <cell r="L199" t="str">
            <v>Unqualified with findings</v>
          </cell>
          <cell r="M199" t="str">
            <v>Unqualified with findings</v>
          </cell>
        </row>
        <row r="200">
          <cell r="A200">
            <v>45</v>
          </cell>
          <cell r="B200" t="str">
            <v>Construction Education and Training Authority</v>
          </cell>
          <cell r="C200" t="str">
            <v>Schedule 3A/Subsidiary</v>
          </cell>
          <cell r="D200" t="str">
            <v>NatF</v>
          </cell>
          <cell r="E200" t="str">
            <v>Ntnl</v>
          </cell>
          <cell r="F200" t="str">
            <v>Education</v>
          </cell>
          <cell r="G200" t="str">
            <v>Higher Education and Training</v>
          </cell>
          <cell r="H200" t="str">
            <v/>
          </cell>
          <cell r="I200" t="str">
            <v>Qualified</v>
          </cell>
          <cell r="J200" t="str">
            <v>Qualified</v>
          </cell>
          <cell r="K200" t="str">
            <v>Unqualified with findings</v>
          </cell>
          <cell r="L200" t="str">
            <v>Qualified</v>
          </cell>
          <cell r="M200" t="str">
            <v>Unqualified with no findings</v>
          </cell>
        </row>
        <row r="201">
          <cell r="A201">
            <v>1359</v>
          </cell>
          <cell r="B201" t="str">
            <v>Corridor Mining Resources</v>
          </cell>
          <cell r="C201" t="str">
            <v>Schedule 3D/Subsidiary</v>
          </cell>
          <cell r="D201" t="str">
            <v>LP</v>
          </cell>
          <cell r="E201" t="str">
            <v>LP</v>
          </cell>
          <cell r="F201" t="str">
            <v/>
          </cell>
          <cell r="G201" t="str">
            <v/>
          </cell>
          <cell r="H201" t="str">
            <v/>
          </cell>
          <cell r="I201" t="str">
            <v>Unqualified with findings</v>
          </cell>
          <cell r="J201" t="str">
            <v>Unqualified with findings</v>
          </cell>
          <cell r="K201" t="str">
            <v>Unqualified with findings</v>
          </cell>
          <cell r="L201" t="str">
            <v>Unqualified with findings</v>
          </cell>
          <cell r="M201" t="str">
            <v>Unqualified with findings</v>
          </cell>
        </row>
        <row r="202">
          <cell r="A202">
            <v>51</v>
          </cell>
          <cell r="B202" t="str">
            <v>Council for Geoscience</v>
          </cell>
          <cell r="C202" t="str">
            <v>Schedule 3A/Subsidiary</v>
          </cell>
          <cell r="D202" t="str">
            <v>NatE</v>
          </cell>
          <cell r="E202" t="str">
            <v>Ntnl</v>
          </cell>
          <cell r="F202" t="str">
            <v/>
          </cell>
          <cell r="G202" t="str">
            <v>Mineral Resources and Energy</v>
          </cell>
          <cell r="H202" t="str">
            <v/>
          </cell>
          <cell r="I202" t="str">
            <v>Unqualified with no findings</v>
          </cell>
          <cell r="J202" t="str">
            <v>Unqualified with no findings</v>
          </cell>
          <cell r="K202" t="str">
            <v>Unqualified with findings</v>
          </cell>
          <cell r="L202" t="str">
            <v>Unqualified with findings</v>
          </cell>
          <cell r="M202" t="str">
            <v>Unqualified with no findings</v>
          </cell>
        </row>
        <row r="203">
          <cell r="A203">
            <v>53</v>
          </cell>
          <cell r="B203" t="str">
            <v>Council for Scientific and Industrial Research (CSIR)</v>
          </cell>
          <cell r="C203" t="str">
            <v>Schedule 3B/Subsidiary</v>
          </cell>
          <cell r="D203" t="str">
            <v>NatC</v>
          </cell>
          <cell r="E203" t="str">
            <v>Ntnl</v>
          </cell>
          <cell r="F203" t="str">
            <v/>
          </cell>
          <cell r="G203" t="str">
            <v>Science and Technology</v>
          </cell>
          <cell r="H203" t="str">
            <v/>
          </cell>
          <cell r="I203" t="str">
            <v>Unqualified with no findings</v>
          </cell>
          <cell r="J203" t="str">
            <v>Unqualified with no findings</v>
          </cell>
          <cell r="K203" t="str">
            <v>Unqualified with no findings</v>
          </cell>
          <cell r="L203" t="str">
            <v>Unqualified with no findings</v>
          </cell>
          <cell r="M203" t="str">
            <v>Unqualified with no findings</v>
          </cell>
        </row>
        <row r="204">
          <cell r="A204">
            <v>61</v>
          </cell>
          <cell r="B204" t="str">
            <v>Cross-Border Road Transport Agency</v>
          </cell>
          <cell r="C204" t="str">
            <v>Schedule 3A/Subsidiary</v>
          </cell>
          <cell r="D204" t="str">
            <v>NatA</v>
          </cell>
          <cell r="E204" t="str">
            <v>Ntnl</v>
          </cell>
          <cell r="F204" t="str">
            <v/>
          </cell>
          <cell r="G204" t="str">
            <v>Transport</v>
          </cell>
          <cell r="H204" t="str">
            <v/>
          </cell>
          <cell r="I204" t="str">
            <v>Unqualified with no findings</v>
          </cell>
          <cell r="J204" t="str">
            <v>Unqualified with no findings</v>
          </cell>
          <cell r="K204" t="str">
            <v>Unqualified with no findings</v>
          </cell>
          <cell r="L204" t="str">
            <v>Unqualified with no findings</v>
          </cell>
          <cell r="M204" t="str">
            <v>Unqualified with no findings</v>
          </cell>
        </row>
        <row r="205">
          <cell r="A205">
            <v>506</v>
          </cell>
          <cell r="B205" t="str">
            <v>Culture, Arts, Tourism, Hospitality and Sports Education and Training Authority</v>
          </cell>
          <cell r="C205" t="str">
            <v>Schedule 3A/Subsidiary</v>
          </cell>
          <cell r="D205" t="str">
            <v>NatF</v>
          </cell>
          <cell r="E205" t="str">
            <v>Ntnl</v>
          </cell>
          <cell r="F205" t="str">
            <v/>
          </cell>
          <cell r="G205" t="str">
            <v>Higher Education and Training</v>
          </cell>
          <cell r="H205" t="str">
            <v/>
          </cell>
          <cell r="I205" t="str">
            <v>Unqualified with findings</v>
          </cell>
          <cell r="J205" t="str">
            <v>Unqualified with findings</v>
          </cell>
          <cell r="K205" t="str">
            <v>Unqualified with findings</v>
          </cell>
          <cell r="L205" t="str">
            <v>Unqualified with findings</v>
          </cell>
          <cell r="M205" t="str">
            <v>Unqualified with findings</v>
          </cell>
        </row>
        <row r="206">
          <cell r="A206">
            <v>1118</v>
          </cell>
          <cell r="B206" t="str">
            <v>Denel</v>
          </cell>
          <cell r="C206" t="str">
            <v>Schedule 2/Subsidiary</v>
          </cell>
          <cell r="D206" t="str">
            <v>NatE</v>
          </cell>
          <cell r="E206" t="str">
            <v>Ntnl</v>
          </cell>
          <cell r="F206" t="str">
            <v/>
          </cell>
          <cell r="G206" t="str">
            <v>Public Enterprises</v>
          </cell>
          <cell r="H206" t="str">
            <v/>
          </cell>
          <cell r="I206" t="str">
            <v>Disclaimer</v>
          </cell>
          <cell r="J206" t="str">
            <v>Disclaimer</v>
          </cell>
          <cell r="K206" t="str">
            <v>Disclaimer</v>
          </cell>
          <cell r="L206" t="str">
            <v>Disclaimer</v>
          </cell>
          <cell r="M206" t="str">
            <v>Disclaimer</v>
          </cell>
        </row>
        <row r="207">
          <cell r="A207">
            <v>1502</v>
          </cell>
          <cell r="B207" t="str">
            <v>Denel Vehicles Systems</v>
          </cell>
          <cell r="C207" t="str">
            <v>Schedule 2/Subsidiary</v>
          </cell>
          <cell r="D207" t="str">
            <v>NatE</v>
          </cell>
          <cell r="E207" t="str">
            <v>Ntnl</v>
          </cell>
          <cell r="F207" t="str">
            <v/>
          </cell>
          <cell r="G207" t="str">
            <v>Public Enterprises</v>
          </cell>
          <cell r="H207" t="str">
            <v/>
          </cell>
          <cell r="I207" t="str">
            <v>Disclaimer</v>
          </cell>
          <cell r="J207" t="str">
            <v>Disclaimer</v>
          </cell>
          <cell r="K207" t="str">
            <v>Disclaimer</v>
          </cell>
          <cell r="L207" t="str">
            <v>Disclaimer</v>
          </cell>
          <cell r="M207" t="str">
            <v>Disclaimer</v>
          </cell>
        </row>
        <row r="208">
          <cell r="A208">
            <v>1169</v>
          </cell>
          <cell r="B208" t="str">
            <v>Development Bank of Southern Africa</v>
          </cell>
          <cell r="C208" t="str">
            <v>Schedule 2/Subsidiary</v>
          </cell>
          <cell r="D208" t="str">
            <v>NatB</v>
          </cell>
          <cell r="E208" t="str">
            <v>Ntnl</v>
          </cell>
          <cell r="F208" t="str">
            <v/>
          </cell>
          <cell r="G208" t="str">
            <v>Finance (Treasury)</v>
          </cell>
          <cell r="H208" t="str">
            <v/>
          </cell>
          <cell r="I208" t="str">
            <v>Unqualified with no findings</v>
          </cell>
          <cell r="J208" t="str">
            <v>Unqualified with no findings</v>
          </cell>
          <cell r="K208" t="str">
            <v>Unqualified with no findings</v>
          </cell>
          <cell r="L208" t="str">
            <v>Unqualified with no findings</v>
          </cell>
          <cell r="M208" t="str">
            <v>Unqualified with findings</v>
          </cell>
        </row>
        <row r="209">
          <cell r="A209">
            <v>306</v>
          </cell>
          <cell r="B209" t="str">
            <v>Ditsong: Museums of South Africa</v>
          </cell>
          <cell r="C209" t="str">
            <v>Schedule 3A/Subsidiary</v>
          </cell>
          <cell r="D209" t="str">
            <v>NatC</v>
          </cell>
          <cell r="E209" t="str">
            <v>Ntnl</v>
          </cell>
          <cell r="F209" t="str">
            <v/>
          </cell>
          <cell r="G209" t="str">
            <v>Arts and Culture</v>
          </cell>
          <cell r="H209" t="str">
            <v/>
          </cell>
          <cell r="I209" t="str">
            <v>Unqualified with findings</v>
          </cell>
          <cell r="J209" t="str">
            <v>Unqualified with findings</v>
          </cell>
          <cell r="K209" t="str">
            <v>Unqualified with no findings</v>
          </cell>
          <cell r="L209" t="str">
            <v>Unqualified with no findings</v>
          </cell>
          <cell r="M209" t="str">
            <v>Unqualified with findings</v>
          </cell>
        </row>
        <row r="210">
          <cell r="A210">
            <v>98</v>
          </cell>
          <cell r="B210" t="str">
            <v>Driving Licence Card Account</v>
          </cell>
          <cell r="C210" t="str">
            <v>Trading Entity</v>
          </cell>
          <cell r="D210" t="str">
            <v>NatA</v>
          </cell>
          <cell r="E210" t="str">
            <v>Ntnl</v>
          </cell>
          <cell r="F210" t="str">
            <v/>
          </cell>
          <cell r="G210" t="str">
            <v>Transport</v>
          </cell>
          <cell r="H210" t="str">
            <v/>
          </cell>
          <cell r="I210" t="str">
            <v>Unqualified with findings</v>
          </cell>
          <cell r="J210" t="str">
            <v>Unqualified with no findings</v>
          </cell>
          <cell r="K210" t="str">
            <v>Unqualified with no findings</v>
          </cell>
          <cell r="L210" t="str">
            <v>Unqualified with no findings</v>
          </cell>
          <cell r="M210" t="str">
            <v>Unqualified with findings</v>
          </cell>
        </row>
        <row r="211">
          <cell r="A211">
            <v>99</v>
          </cell>
          <cell r="B211" t="str">
            <v>Dube TradePort Corporation</v>
          </cell>
          <cell r="C211" t="str">
            <v>Schedule 3C/Subsidiary</v>
          </cell>
          <cell r="D211" t="str">
            <v>KZN</v>
          </cell>
          <cell r="E211" t="str">
            <v>KZN</v>
          </cell>
          <cell r="F211" t="str">
            <v/>
          </cell>
          <cell r="G211" t="str">
            <v/>
          </cell>
          <cell r="H211" t="str">
            <v/>
          </cell>
          <cell r="I211" t="str">
            <v>Unqualified with no findings</v>
          </cell>
          <cell r="J211" t="str">
            <v>Unqualified with no findings</v>
          </cell>
          <cell r="K211" t="str">
            <v>Unqualified with no findings</v>
          </cell>
          <cell r="L211" t="str">
            <v>Unqualified with no findings</v>
          </cell>
          <cell r="M211" t="str">
            <v>Unqualified with no findings</v>
          </cell>
        </row>
        <row r="212">
          <cell r="A212">
            <v>1293</v>
          </cell>
          <cell r="B212" t="str">
            <v>East Cape Midlands TVET College</v>
          </cell>
          <cell r="C212" t="str">
            <v>HE Institution</v>
          </cell>
          <cell r="D212" t="str">
            <v>EC</v>
          </cell>
          <cell r="E212" t="str">
            <v>Ntnl</v>
          </cell>
          <cell r="F212" t="str">
            <v>Education</v>
          </cell>
          <cell r="G212" t="str">
            <v>Higher Education and Training</v>
          </cell>
          <cell r="H212" t="str">
            <v/>
          </cell>
          <cell r="I212" t="str">
            <v>Unqualified with findings</v>
          </cell>
          <cell r="J212" t="str">
            <v>Unqualified with findings</v>
          </cell>
          <cell r="K212" t="str">
            <v>Qualified</v>
          </cell>
          <cell r="L212" t="str">
            <v>Unqualified with findings</v>
          </cell>
          <cell r="M212" t="str">
            <v>Unqualified with findings</v>
          </cell>
        </row>
        <row r="213">
          <cell r="A213">
            <v>1138</v>
          </cell>
          <cell r="B213" t="str">
            <v>East London Industrial Development Zone</v>
          </cell>
          <cell r="C213" t="str">
            <v>Schedule 3D/Subsidiary</v>
          </cell>
          <cell r="D213" t="str">
            <v>EC</v>
          </cell>
          <cell r="E213" t="str">
            <v>EC</v>
          </cell>
          <cell r="F213" t="str">
            <v>Economic Development</v>
          </cell>
          <cell r="G213" t="str">
            <v/>
          </cell>
          <cell r="H213" t="str">
            <v/>
          </cell>
          <cell r="I213" t="str">
            <v>Unqualified with no findings</v>
          </cell>
          <cell r="J213" t="str">
            <v>Unqualified with no findings</v>
          </cell>
          <cell r="K213" t="str">
            <v>Unqualified with no findings</v>
          </cell>
          <cell r="L213" t="str">
            <v>Unqualified with no findings</v>
          </cell>
          <cell r="M213" t="str">
            <v>Unqualified with no findings</v>
          </cell>
        </row>
        <row r="214">
          <cell r="A214">
            <v>100</v>
          </cell>
          <cell r="B214" t="str">
            <v>Eastern Cape Development Corporation</v>
          </cell>
          <cell r="C214" t="str">
            <v>Schedule 3D/Subsidiary</v>
          </cell>
          <cell r="D214" t="str">
            <v>EC</v>
          </cell>
          <cell r="E214" t="str">
            <v>EC</v>
          </cell>
          <cell r="F214" t="str">
            <v/>
          </cell>
          <cell r="G214" t="str">
            <v/>
          </cell>
          <cell r="H214" t="str">
            <v/>
          </cell>
          <cell r="I214" t="str">
            <v>Unqualified with findings</v>
          </cell>
          <cell r="J214" t="str">
            <v>Unqualified with findings</v>
          </cell>
          <cell r="K214" t="str">
            <v>Unqualified with findings</v>
          </cell>
          <cell r="L214" t="str">
            <v>Unqualified with no findings</v>
          </cell>
          <cell r="M214" t="str">
            <v>Unqualified with findings</v>
          </cell>
        </row>
        <row r="215">
          <cell r="A215">
            <v>1365</v>
          </cell>
          <cell r="B215" t="str">
            <v>Eastern Cape Government Fleet Management Services</v>
          </cell>
          <cell r="C215" t="str">
            <v>Trading Entity</v>
          </cell>
          <cell r="D215" t="str">
            <v>EC</v>
          </cell>
          <cell r="E215" t="str">
            <v>EC</v>
          </cell>
          <cell r="F215" t="str">
            <v/>
          </cell>
          <cell r="G215" t="str">
            <v/>
          </cell>
          <cell r="H215" t="str">
            <v/>
          </cell>
          <cell r="I215" t="str">
            <v>Unqualified with no findings</v>
          </cell>
          <cell r="J215" t="str">
            <v>Unqualified with no findings</v>
          </cell>
          <cell r="K215" t="str">
            <v>Unqualified with findings</v>
          </cell>
          <cell r="L215" t="str">
            <v>Unqualified with findings</v>
          </cell>
          <cell r="M215" t="str">
            <v>Qualified</v>
          </cell>
        </row>
        <row r="216">
          <cell r="A216">
            <v>1231</v>
          </cell>
          <cell r="B216" t="str">
            <v>Eastern Cape Parks and Tourism Agency</v>
          </cell>
          <cell r="C216" t="str">
            <v>Schedule 3C/Subsidiary</v>
          </cell>
          <cell r="D216" t="str">
            <v>EC</v>
          </cell>
          <cell r="E216" t="str">
            <v>EC</v>
          </cell>
          <cell r="F216" t="str">
            <v/>
          </cell>
          <cell r="G216" t="str">
            <v/>
          </cell>
          <cell r="H216" t="str">
            <v/>
          </cell>
          <cell r="I216" t="str">
            <v>Unqualified with no findings</v>
          </cell>
          <cell r="J216" t="str">
            <v>Unqualified with no findings</v>
          </cell>
          <cell r="K216" t="str">
            <v>Unqualified with no findings</v>
          </cell>
          <cell r="L216" t="str">
            <v>Unqualified with no findings</v>
          </cell>
          <cell r="M216" t="str">
            <v>Unqualified with no findings</v>
          </cell>
        </row>
        <row r="217">
          <cell r="A217">
            <v>529</v>
          </cell>
          <cell r="B217" t="str">
            <v>Eastern Cape Rural Development Agency</v>
          </cell>
          <cell r="C217" t="str">
            <v>Schedule 3C/Subsidiary</v>
          </cell>
          <cell r="D217" t="str">
            <v>EC</v>
          </cell>
          <cell r="E217" t="str">
            <v>EC</v>
          </cell>
          <cell r="F217" t="str">
            <v/>
          </cell>
          <cell r="G217" t="str">
            <v/>
          </cell>
          <cell r="H217" t="str">
            <v/>
          </cell>
          <cell r="I217" t="str">
            <v>Disclaimer</v>
          </cell>
          <cell r="J217" t="str">
            <v>Unqualified with findings</v>
          </cell>
          <cell r="K217" t="str">
            <v>Unqualified with findings</v>
          </cell>
          <cell r="L217" t="str">
            <v>Unqualified with findings</v>
          </cell>
          <cell r="M217" t="str">
            <v>Unqualified with findings</v>
          </cell>
        </row>
        <row r="218">
          <cell r="A218">
            <v>121</v>
          </cell>
          <cell r="B218" t="str">
            <v>Education, Training and Development Practices Sector Education and Training Authority</v>
          </cell>
          <cell r="C218" t="str">
            <v>Schedule 3A/Subsidiary</v>
          </cell>
          <cell r="D218" t="str">
            <v>NatF</v>
          </cell>
          <cell r="E218" t="str">
            <v>Ntnl</v>
          </cell>
          <cell r="F218" t="str">
            <v/>
          </cell>
          <cell r="G218" t="str">
            <v>Higher Education and Training</v>
          </cell>
          <cell r="H218" t="str">
            <v/>
          </cell>
          <cell r="I218" t="str">
            <v>Qualified</v>
          </cell>
          <cell r="J218" t="str">
            <v>Unqualified with no findings</v>
          </cell>
          <cell r="K218" t="str">
            <v>Unqualified with findings</v>
          </cell>
          <cell r="L218" t="str">
            <v>Unqualified with findings</v>
          </cell>
          <cell r="M218" t="str">
            <v>Unqualified with findings</v>
          </cell>
        </row>
        <row r="219">
          <cell r="A219">
            <v>1328</v>
          </cell>
          <cell r="B219" t="str">
            <v>Ehlanzeni TVET College</v>
          </cell>
          <cell r="C219" t="str">
            <v>HE Institution</v>
          </cell>
          <cell r="D219" t="str">
            <v>MP</v>
          </cell>
          <cell r="E219" t="str">
            <v>Ntnl</v>
          </cell>
          <cell r="F219" t="str">
            <v/>
          </cell>
          <cell r="G219" t="str">
            <v>Higher Education and Training</v>
          </cell>
          <cell r="H219" t="str">
            <v/>
          </cell>
          <cell r="I219" t="str">
            <v>Adverse</v>
          </cell>
          <cell r="J219" t="str">
            <v>Disclaimer</v>
          </cell>
          <cell r="K219" t="str">
            <v>Adverse</v>
          </cell>
          <cell r="L219" t="str">
            <v>Disclaimer</v>
          </cell>
          <cell r="M219" t="str">
            <v>Disclaimer</v>
          </cell>
        </row>
        <row r="220">
          <cell r="A220">
            <v>1305</v>
          </cell>
          <cell r="B220" t="str">
            <v>Ekurhuleni East TVET College</v>
          </cell>
          <cell r="C220" t="str">
            <v>HE Institution</v>
          </cell>
          <cell r="D220" t="str">
            <v>GP</v>
          </cell>
          <cell r="E220" t="str">
            <v>Ntnl</v>
          </cell>
          <cell r="F220" t="str">
            <v>Education</v>
          </cell>
          <cell r="G220" t="str">
            <v>Higher Education and Training</v>
          </cell>
          <cell r="H220" t="str">
            <v/>
          </cell>
          <cell r="I220" t="str">
            <v>Unqualified with no findings</v>
          </cell>
          <cell r="J220" t="str">
            <v>Unqualified with findings</v>
          </cell>
          <cell r="K220" t="str">
            <v>Unqualified with findings</v>
          </cell>
          <cell r="L220" t="str">
            <v>Unqualified with findings</v>
          </cell>
          <cell r="M220" t="str">
            <v>Unqualified with findings</v>
          </cell>
        </row>
        <row r="221">
          <cell r="A221">
            <v>1306</v>
          </cell>
          <cell r="B221" t="str">
            <v>Ekurhuleni West TVET College</v>
          </cell>
          <cell r="C221" t="str">
            <v>HE Institution</v>
          </cell>
          <cell r="D221" t="str">
            <v>NatF</v>
          </cell>
          <cell r="E221" t="str">
            <v>Ntnl</v>
          </cell>
          <cell r="F221" t="str">
            <v/>
          </cell>
          <cell r="G221" t="str">
            <v>Higher Education and Training</v>
          </cell>
          <cell r="H221" t="str">
            <v/>
          </cell>
          <cell r="I221" t="str">
            <v>Unqualified with findings</v>
          </cell>
          <cell r="J221" t="str">
            <v>Unqualified with findings</v>
          </cell>
          <cell r="K221" t="str">
            <v>Unqualified with findings</v>
          </cell>
          <cell r="L221" t="str">
            <v>Unqualified with findings</v>
          </cell>
          <cell r="M221" t="str">
            <v>Unqualified with findings</v>
          </cell>
        </row>
        <row r="222">
          <cell r="A222">
            <v>1313</v>
          </cell>
          <cell r="B222" t="str">
            <v>Elangeni TVET College</v>
          </cell>
          <cell r="C222" t="str">
            <v>HE Institution</v>
          </cell>
          <cell r="D222" t="str">
            <v>KZN</v>
          </cell>
          <cell r="E222" t="str">
            <v>Ntnl</v>
          </cell>
          <cell r="F222" t="str">
            <v/>
          </cell>
          <cell r="G222" t="str">
            <v>Higher Education and Training</v>
          </cell>
          <cell r="H222" t="str">
            <v/>
          </cell>
          <cell r="I222" t="str">
            <v>Unqualified with findings</v>
          </cell>
          <cell r="J222" t="str">
            <v>Unqualified with findings</v>
          </cell>
          <cell r="K222" t="str">
            <v>Unqualified with findings</v>
          </cell>
          <cell r="L222" t="str">
            <v>Unqualified with no findings</v>
          </cell>
          <cell r="M222" t="str">
            <v>Unqualified with no findings</v>
          </cell>
        </row>
        <row r="223">
          <cell r="A223">
            <v>126</v>
          </cell>
          <cell r="B223" t="str">
            <v>Energy and Water Sector Education and Training Authority</v>
          </cell>
          <cell r="C223" t="str">
            <v>Schedule 3A/Subsidiary</v>
          </cell>
          <cell r="D223" t="str">
            <v>NatF</v>
          </cell>
          <cell r="E223" t="str">
            <v>Ntnl</v>
          </cell>
          <cell r="F223" t="str">
            <v/>
          </cell>
          <cell r="G223" t="str">
            <v>Higher Education and Training</v>
          </cell>
          <cell r="H223" t="str">
            <v/>
          </cell>
          <cell r="I223" t="str">
            <v>Unqualified with findings</v>
          </cell>
          <cell r="J223" t="str">
            <v>Unqualified with findings</v>
          </cell>
          <cell r="K223" t="str">
            <v>Unqualified with findings</v>
          </cell>
          <cell r="L223" t="str">
            <v>Unqualified with findings</v>
          </cell>
          <cell r="M223" t="str">
            <v>Unqualified with findings</v>
          </cell>
        </row>
        <row r="224">
          <cell r="A224">
            <v>1314</v>
          </cell>
          <cell r="B224" t="str">
            <v>Esayidi TVET College</v>
          </cell>
          <cell r="C224" t="str">
            <v>HE Institution</v>
          </cell>
          <cell r="D224" t="str">
            <v>KZN</v>
          </cell>
          <cell r="E224" t="str">
            <v>Ntnl</v>
          </cell>
          <cell r="F224" t="str">
            <v/>
          </cell>
          <cell r="G224" t="str">
            <v>Higher Education and Training</v>
          </cell>
          <cell r="H224" t="str">
            <v/>
          </cell>
          <cell r="I224" t="str">
            <v>Unqualified with no findings</v>
          </cell>
          <cell r="J224" t="str">
            <v>Unqualified with no findings</v>
          </cell>
          <cell r="K224" t="str">
            <v>Unqualified with no findings</v>
          </cell>
          <cell r="L224" t="str">
            <v>Unqualified with no findings</v>
          </cell>
          <cell r="M224" t="str">
            <v>Unqualified with findings</v>
          </cell>
        </row>
        <row r="225">
          <cell r="A225">
            <v>1338</v>
          </cell>
          <cell r="B225" t="str">
            <v>False Bay TVET College</v>
          </cell>
          <cell r="C225" t="str">
            <v>HE Institution</v>
          </cell>
          <cell r="D225" t="str">
            <v>WC</v>
          </cell>
          <cell r="E225" t="str">
            <v>Ntnl</v>
          </cell>
          <cell r="F225" t="str">
            <v/>
          </cell>
          <cell r="G225" t="str">
            <v>Higher Education and Training</v>
          </cell>
          <cell r="H225" t="str">
            <v/>
          </cell>
          <cell r="I225" t="str">
            <v>Qualified</v>
          </cell>
          <cell r="J225" t="str">
            <v>Qualified</v>
          </cell>
          <cell r="K225" t="str">
            <v>Unqualified with no findings</v>
          </cell>
          <cell r="L225" t="str">
            <v>Unqualified with no findings</v>
          </cell>
          <cell r="M225" t="str">
            <v>Unqualified with no findings</v>
          </cell>
        </row>
        <row r="226">
          <cell r="A226">
            <v>1344</v>
          </cell>
          <cell r="B226" t="str">
            <v>Fibre Processing Manufacturing Sector Education and Training Authority</v>
          </cell>
          <cell r="C226" t="str">
            <v>Schedule 3A/Subsidiary</v>
          </cell>
          <cell r="D226" t="str">
            <v>NatF</v>
          </cell>
          <cell r="E226" t="str">
            <v>Ntnl</v>
          </cell>
          <cell r="F226" t="str">
            <v/>
          </cell>
          <cell r="G226" t="str">
            <v>Higher Education and Training</v>
          </cell>
          <cell r="H226" t="str">
            <v/>
          </cell>
          <cell r="I226" t="str">
            <v>Unqualified with findings</v>
          </cell>
          <cell r="J226" t="str">
            <v>Unqualified with no findings</v>
          </cell>
          <cell r="K226" t="str">
            <v>Unqualified with no findings</v>
          </cell>
          <cell r="L226" t="str">
            <v>Unqualified with no findings</v>
          </cell>
          <cell r="M226" t="str">
            <v>Unqualified with no findings</v>
          </cell>
        </row>
        <row r="227">
          <cell r="A227">
            <v>133</v>
          </cell>
          <cell r="B227" t="str">
            <v>Film and Publication Board</v>
          </cell>
          <cell r="C227" t="str">
            <v>Schedule 3A/Subsidiary</v>
          </cell>
          <cell r="D227" t="str">
            <v>NatE</v>
          </cell>
          <cell r="E227" t="str">
            <v>Ntnl</v>
          </cell>
          <cell r="F227" t="str">
            <v/>
          </cell>
          <cell r="G227" t="str">
            <v>Communications and Digital Technologies</v>
          </cell>
          <cell r="H227" t="str">
            <v/>
          </cell>
          <cell r="I227" t="str">
            <v>Unqualified with no findings</v>
          </cell>
          <cell r="J227" t="str">
            <v>Unqualified with no findings</v>
          </cell>
          <cell r="K227" t="str">
            <v>Unqualified with findings</v>
          </cell>
          <cell r="L227" t="str">
            <v>Unqualified with findings</v>
          </cell>
          <cell r="M227" t="str">
            <v>Unqualified with no findings</v>
          </cell>
        </row>
        <row r="228">
          <cell r="A228">
            <v>138</v>
          </cell>
          <cell r="B228" t="str">
            <v>Finance and Accounting Services Sector Education Training Authority</v>
          </cell>
          <cell r="C228" t="str">
            <v>Schedule 3A/Subsidiary</v>
          </cell>
          <cell r="D228" t="str">
            <v>NatF</v>
          </cell>
          <cell r="E228" t="str">
            <v>Ntnl</v>
          </cell>
          <cell r="F228" t="str">
            <v/>
          </cell>
          <cell r="G228" t="str">
            <v>Higher Education and Training</v>
          </cell>
          <cell r="H228" t="str">
            <v/>
          </cell>
          <cell r="I228" t="str">
            <v>Unqualified with no findings</v>
          </cell>
          <cell r="J228" t="str">
            <v>Unqualified with no findings</v>
          </cell>
          <cell r="K228" t="str">
            <v>Unqualified with findings</v>
          </cell>
          <cell r="L228" t="str">
            <v>Unqualified with findings</v>
          </cell>
          <cell r="M228" t="str">
            <v>Unqualified with findings</v>
          </cell>
        </row>
        <row r="229">
          <cell r="A229">
            <v>136</v>
          </cell>
          <cell r="B229" t="str">
            <v>Financial Intelligence Centre</v>
          </cell>
          <cell r="C229" t="str">
            <v>Schedule 3A/Subsidiary</v>
          </cell>
          <cell r="D229" t="str">
            <v>NatB</v>
          </cell>
          <cell r="E229" t="str">
            <v>Ntnl</v>
          </cell>
          <cell r="F229" t="str">
            <v/>
          </cell>
          <cell r="G229" t="str">
            <v>Finance (Treasury)</v>
          </cell>
          <cell r="H229" t="str">
            <v/>
          </cell>
          <cell r="I229" t="str">
            <v>Unqualified with no findings</v>
          </cell>
          <cell r="J229" t="str">
            <v>Unqualified with findings</v>
          </cell>
          <cell r="K229" t="str">
            <v>Unqualified with no findings</v>
          </cell>
          <cell r="L229" t="str">
            <v>Unqualified with no findings</v>
          </cell>
          <cell r="M229" t="str">
            <v>Unqualified with findings</v>
          </cell>
        </row>
        <row r="230">
          <cell r="A230">
            <v>137</v>
          </cell>
          <cell r="B230" t="str">
            <v>Financial Sector Conduct Authority</v>
          </cell>
          <cell r="C230" t="str">
            <v>Schedule 3A/Subsidiary</v>
          </cell>
          <cell r="D230" t="str">
            <v>NatB</v>
          </cell>
          <cell r="E230" t="str">
            <v>Ntnl</v>
          </cell>
          <cell r="F230" t="str">
            <v/>
          </cell>
          <cell r="G230" t="str">
            <v>Finance (Treasury)</v>
          </cell>
          <cell r="H230" t="str">
            <v/>
          </cell>
          <cell r="I230" t="str">
            <v>Unqualified with no findings</v>
          </cell>
          <cell r="J230" t="str">
            <v>Unqualified with no findings</v>
          </cell>
          <cell r="K230" t="str">
            <v>Unqualified with no findings</v>
          </cell>
          <cell r="L230" t="str">
            <v>Unqualified with no findings</v>
          </cell>
          <cell r="M230" t="str">
            <v>Unqualified with no findings</v>
          </cell>
        </row>
        <row r="231">
          <cell r="A231">
            <v>1300</v>
          </cell>
          <cell r="B231" t="str">
            <v>Flavius Mareka TVET College</v>
          </cell>
          <cell r="C231" t="str">
            <v>HE Institution</v>
          </cell>
          <cell r="D231" t="str">
            <v>FS</v>
          </cell>
          <cell r="E231" t="str">
            <v>Ntnl</v>
          </cell>
          <cell r="F231" t="str">
            <v/>
          </cell>
          <cell r="G231" t="str">
            <v>Higher Education and Training</v>
          </cell>
          <cell r="H231" t="str">
            <v/>
          </cell>
          <cell r="I231" t="str">
            <v>Qualified</v>
          </cell>
          <cell r="J231" t="str">
            <v>Qualified</v>
          </cell>
          <cell r="K231" t="str">
            <v>Qualified</v>
          </cell>
          <cell r="L231" t="str">
            <v>Qualified</v>
          </cell>
          <cell r="M231" t="str">
            <v>Unqualified with findings</v>
          </cell>
        </row>
        <row r="232">
          <cell r="A232">
            <v>143</v>
          </cell>
          <cell r="B232" t="str">
            <v>Food and Beverages Manufacturing Industry Sector Education Training Authority</v>
          </cell>
          <cell r="C232" t="str">
            <v>Schedule 3A/Subsidiary</v>
          </cell>
          <cell r="D232" t="str">
            <v>NatF</v>
          </cell>
          <cell r="E232" t="str">
            <v>Ntnl</v>
          </cell>
          <cell r="F232" t="str">
            <v/>
          </cell>
          <cell r="G232" t="str">
            <v>Higher Education and Training</v>
          </cell>
          <cell r="H232" t="str">
            <v/>
          </cell>
          <cell r="I232" t="str">
            <v>Unqualified with no findings</v>
          </cell>
          <cell r="J232" t="str">
            <v>Unqualified with findings</v>
          </cell>
          <cell r="K232" t="str">
            <v>Unqualified with findings</v>
          </cell>
          <cell r="L232" t="str">
            <v>Unqualified with findings</v>
          </cell>
          <cell r="M232" t="str">
            <v>Unqualified with no findings</v>
          </cell>
        </row>
        <row r="233">
          <cell r="A233">
            <v>145</v>
          </cell>
          <cell r="B233" t="str">
            <v>Free State Development Corporation</v>
          </cell>
          <cell r="C233" t="str">
            <v>Schedule 3D/Subsidiary</v>
          </cell>
          <cell r="D233" t="str">
            <v>FS</v>
          </cell>
          <cell r="E233" t="str">
            <v>FS</v>
          </cell>
          <cell r="F233" t="str">
            <v/>
          </cell>
          <cell r="G233" t="str">
            <v/>
          </cell>
          <cell r="H233" t="str">
            <v/>
          </cell>
          <cell r="I233" t="str">
            <v>Adverse</v>
          </cell>
          <cell r="J233" t="str">
            <v>Disclaimer</v>
          </cell>
          <cell r="K233" t="str">
            <v>Disclaimer</v>
          </cell>
          <cell r="L233" t="str">
            <v>Disclaimer</v>
          </cell>
          <cell r="M233" t="str">
            <v>Qualified</v>
          </cell>
        </row>
        <row r="234">
          <cell r="A234">
            <v>139</v>
          </cell>
          <cell r="B234" t="str">
            <v>Free State Fleet Management Trading Entity</v>
          </cell>
          <cell r="C234" t="str">
            <v>Trading Entity</v>
          </cell>
          <cell r="D234" t="str">
            <v>FS</v>
          </cell>
          <cell r="E234" t="str">
            <v>FS</v>
          </cell>
          <cell r="F234" t="str">
            <v/>
          </cell>
          <cell r="G234" t="str">
            <v/>
          </cell>
          <cell r="H234" t="str">
            <v/>
          </cell>
          <cell r="I234" t="str">
            <v>Unqualified with no findings</v>
          </cell>
          <cell r="J234" t="str">
            <v>Unqualified with no findings</v>
          </cell>
          <cell r="K234" t="str">
            <v>Unqualified with no findings</v>
          </cell>
          <cell r="L234" t="str">
            <v>Unqualified with findings</v>
          </cell>
          <cell r="M234" t="str">
            <v>Qualified</v>
          </cell>
        </row>
        <row r="235">
          <cell r="A235">
            <v>149</v>
          </cell>
          <cell r="B235" t="str">
            <v>Freedom Park Trust</v>
          </cell>
          <cell r="C235" t="str">
            <v>Schedule 3A/Subsidiary</v>
          </cell>
          <cell r="D235" t="str">
            <v>NatC</v>
          </cell>
          <cell r="E235" t="str">
            <v>Ntnl</v>
          </cell>
          <cell r="F235" t="str">
            <v/>
          </cell>
          <cell r="G235" t="str">
            <v>Arts and Culture</v>
          </cell>
          <cell r="H235" t="str">
            <v/>
          </cell>
          <cell r="I235" t="str">
            <v>Qualified</v>
          </cell>
          <cell r="J235" t="str">
            <v>Unqualified with findings</v>
          </cell>
          <cell r="K235" t="str">
            <v>Unqualified with findings</v>
          </cell>
          <cell r="L235" t="str">
            <v>Unqualified with findings</v>
          </cell>
          <cell r="M235" t="str">
            <v>Unqualified with findings</v>
          </cell>
        </row>
        <row r="236">
          <cell r="A236">
            <v>153</v>
          </cell>
          <cell r="B236" t="str">
            <v>Western Cape Gambling and Racing Board</v>
          </cell>
          <cell r="C236" t="str">
            <v>Schedule 3C/Subsidiary</v>
          </cell>
          <cell r="D236" t="str">
            <v>WC</v>
          </cell>
          <cell r="E236" t="str">
            <v>WC</v>
          </cell>
          <cell r="F236" t="str">
            <v/>
          </cell>
          <cell r="G236" t="str">
            <v/>
          </cell>
          <cell r="H236" t="str">
            <v/>
          </cell>
          <cell r="I236" t="str">
            <v>Unqualified with no findings</v>
          </cell>
          <cell r="J236" t="str">
            <v>Unqualified with no findings</v>
          </cell>
          <cell r="K236" t="str">
            <v>Unqualified with no findings</v>
          </cell>
          <cell r="L236" t="str">
            <v>Unqualified with findings</v>
          </cell>
          <cell r="M236" t="str">
            <v>Unqualified with findings</v>
          </cell>
        </row>
        <row r="237">
          <cell r="A237">
            <v>154</v>
          </cell>
          <cell r="B237" t="str">
            <v>KwaZulu-Natal Gaming and Betting Board</v>
          </cell>
          <cell r="C237" t="str">
            <v>Schedule 3C/Subsidiary</v>
          </cell>
          <cell r="D237" t="str">
            <v>KZN</v>
          </cell>
          <cell r="E237" t="str">
            <v>KZN</v>
          </cell>
          <cell r="F237" t="str">
            <v/>
          </cell>
          <cell r="G237" t="str">
            <v/>
          </cell>
          <cell r="H237" t="str">
            <v/>
          </cell>
          <cell r="I237" t="str">
            <v>Unqualified with no findings</v>
          </cell>
          <cell r="J237" t="str">
            <v>Unqualified with no findings</v>
          </cell>
          <cell r="K237" t="str">
            <v>Unqualified with no findings</v>
          </cell>
          <cell r="L237" t="str">
            <v>Unqualified with findings</v>
          </cell>
          <cell r="M237" t="str">
            <v>Unqualified with findings</v>
          </cell>
        </row>
        <row r="238">
          <cell r="A238">
            <v>1177</v>
          </cell>
          <cell r="B238" t="str">
            <v>Gammatec NDT Supplies</v>
          </cell>
          <cell r="C238" t="str">
            <v>Schedule 2/Subsidiary</v>
          </cell>
          <cell r="D238" t="str">
            <v>NW</v>
          </cell>
          <cell r="E238" t="str">
            <v>Ntnl</v>
          </cell>
          <cell r="F238" t="str">
            <v/>
          </cell>
          <cell r="G238" t="str">
            <v>Mineral Resources and Energy</v>
          </cell>
          <cell r="H238" t="str">
            <v/>
          </cell>
          <cell r="I238" t="str">
            <v>Unqualified with findings</v>
          </cell>
          <cell r="J238" t="str">
            <v>Unqualified with findings</v>
          </cell>
          <cell r="K238" t="str">
            <v>Unqualified with no findings</v>
          </cell>
          <cell r="L238" t="str">
            <v>Unqualified with findings</v>
          </cell>
          <cell r="M238" t="str">
            <v>Unqualified with findings</v>
          </cell>
        </row>
        <row r="239">
          <cell r="A239">
            <v>155</v>
          </cell>
          <cell r="B239" t="str">
            <v>Gateway Airport Authority</v>
          </cell>
          <cell r="C239" t="str">
            <v>Schedule 3D/Subsidiary</v>
          </cell>
          <cell r="D239" t="str">
            <v>LP</v>
          </cell>
          <cell r="E239" t="str">
            <v>LP</v>
          </cell>
          <cell r="F239" t="str">
            <v/>
          </cell>
          <cell r="G239" t="str">
            <v/>
          </cell>
          <cell r="H239" t="str">
            <v/>
          </cell>
          <cell r="I239" t="str">
            <v>Qualified</v>
          </cell>
          <cell r="J239" t="str">
            <v>Qualified</v>
          </cell>
          <cell r="K239" t="str">
            <v>Adverse</v>
          </cell>
          <cell r="L239" t="str">
            <v>Qualified</v>
          </cell>
          <cell r="M239" t="str">
            <v>Qualified</v>
          </cell>
        </row>
        <row r="240">
          <cell r="A240">
            <v>157</v>
          </cell>
          <cell r="B240" t="str">
            <v>Gauteng Enterprise Propeller</v>
          </cell>
          <cell r="C240" t="str">
            <v>Schedule 3C/Subsidiary</v>
          </cell>
          <cell r="D240" t="str">
            <v>GP</v>
          </cell>
          <cell r="E240" t="str">
            <v>GP</v>
          </cell>
          <cell r="F240" t="str">
            <v/>
          </cell>
          <cell r="G240" t="str">
            <v/>
          </cell>
          <cell r="H240" t="str">
            <v/>
          </cell>
          <cell r="I240" t="str">
            <v>Unqualified with findings</v>
          </cell>
          <cell r="J240" t="str">
            <v>Unqualified with findings</v>
          </cell>
          <cell r="K240" t="str">
            <v>Unqualified with findings</v>
          </cell>
          <cell r="L240" t="str">
            <v>Qualified</v>
          </cell>
          <cell r="M240" t="str">
            <v>Unqualified with findings</v>
          </cell>
        </row>
        <row r="241">
          <cell r="A241">
            <v>1385</v>
          </cell>
          <cell r="B241" t="str">
            <v>Gauteng Growth and Development Agency</v>
          </cell>
          <cell r="C241" t="str">
            <v>Schedule 3C/Subsidiary</v>
          </cell>
          <cell r="D241" t="str">
            <v>GP</v>
          </cell>
          <cell r="E241" t="str">
            <v>GP</v>
          </cell>
          <cell r="F241" t="str">
            <v/>
          </cell>
          <cell r="G241" t="str">
            <v/>
          </cell>
          <cell r="H241" t="str">
            <v/>
          </cell>
          <cell r="I241" t="str">
            <v>Unqualified with no findings</v>
          </cell>
          <cell r="J241" t="str">
            <v>Unqualified with no findings</v>
          </cell>
          <cell r="K241" t="str">
            <v>Unqualified with no findings</v>
          </cell>
          <cell r="L241" t="str">
            <v>Unqualified with findings</v>
          </cell>
          <cell r="M241" t="str">
            <v>Unqualified with no findings</v>
          </cell>
        </row>
        <row r="242">
          <cell r="A242">
            <v>161</v>
          </cell>
          <cell r="B242" t="str">
            <v>Gauteng Housing Fund</v>
          </cell>
          <cell r="C242" t="str">
            <v>Other Entity</v>
          </cell>
          <cell r="D242" t="str">
            <v>GP</v>
          </cell>
          <cell r="E242" t="str">
            <v>GP</v>
          </cell>
          <cell r="F242" t="str">
            <v/>
          </cell>
          <cell r="G242" t="str">
            <v/>
          </cell>
          <cell r="H242" t="str">
            <v/>
          </cell>
          <cell r="I242" t="str">
            <v>Disclaimer</v>
          </cell>
          <cell r="J242" t="str">
            <v>Disclaimer</v>
          </cell>
          <cell r="K242" t="str">
            <v>Disclaimer</v>
          </cell>
          <cell r="L242" t="str">
            <v>Disclaimer</v>
          </cell>
          <cell r="M242" t="str">
            <v>Disclaimer</v>
          </cell>
        </row>
        <row r="243">
          <cell r="A243">
            <v>247</v>
          </cell>
          <cell r="B243" t="str">
            <v>Gauteng Medical Supplies Depot</v>
          </cell>
          <cell r="C243" t="str">
            <v>Trading Entity</v>
          </cell>
          <cell r="D243" t="str">
            <v>GP</v>
          </cell>
          <cell r="E243" t="str">
            <v>GP</v>
          </cell>
          <cell r="F243" t="str">
            <v/>
          </cell>
          <cell r="G243" t="str">
            <v/>
          </cell>
          <cell r="H243" t="str">
            <v/>
          </cell>
          <cell r="I243" t="str">
            <v>Unqualified with findings</v>
          </cell>
          <cell r="J243" t="str">
            <v>Unqualified with findings</v>
          </cell>
          <cell r="K243" t="str">
            <v>Unqualified with findings</v>
          </cell>
          <cell r="L243" t="str">
            <v>Unqualified with findings</v>
          </cell>
          <cell r="M243" t="str">
            <v>Unqualified with findings</v>
          </cell>
        </row>
        <row r="244">
          <cell r="A244">
            <v>165</v>
          </cell>
          <cell r="B244" t="str">
            <v>Gauteng Partnership Fund</v>
          </cell>
          <cell r="C244" t="str">
            <v>Schedule 3C/Subsidiary</v>
          </cell>
          <cell r="D244" t="str">
            <v>GP</v>
          </cell>
          <cell r="E244" t="str">
            <v>GP</v>
          </cell>
          <cell r="F244" t="str">
            <v/>
          </cell>
          <cell r="G244" t="str">
            <v/>
          </cell>
          <cell r="H244" t="str">
            <v/>
          </cell>
          <cell r="I244" t="str">
            <v>Unqualified with findings</v>
          </cell>
          <cell r="J244" t="str">
            <v>Unqualified with findings</v>
          </cell>
          <cell r="K244" t="str">
            <v>Unqualified with findings</v>
          </cell>
          <cell r="L244" t="str">
            <v>Unqualified with findings</v>
          </cell>
          <cell r="M244" t="str">
            <v>Unqualified with no findings</v>
          </cell>
        </row>
        <row r="245">
          <cell r="A245">
            <v>992</v>
          </cell>
          <cell r="B245" t="str">
            <v>Gautrain Management Agency</v>
          </cell>
          <cell r="C245" t="str">
            <v>Schedule 3C/Subsidiary</v>
          </cell>
          <cell r="D245" t="str">
            <v>GP</v>
          </cell>
          <cell r="E245" t="str">
            <v>GP</v>
          </cell>
          <cell r="F245" t="str">
            <v/>
          </cell>
          <cell r="G245" t="str">
            <v/>
          </cell>
          <cell r="H245" t="str">
            <v/>
          </cell>
          <cell r="I245" t="str">
            <v>Unqualified with no findings</v>
          </cell>
          <cell r="J245" t="str">
            <v>Unqualified with no findings</v>
          </cell>
          <cell r="K245" t="str">
            <v>Unqualified with no findings</v>
          </cell>
          <cell r="L245" t="str">
            <v>Unqualified with no findings</v>
          </cell>
          <cell r="M245" t="str">
            <v>Unqualified with no findings</v>
          </cell>
        </row>
        <row r="246">
          <cell r="A246">
            <v>1329</v>
          </cell>
          <cell r="B246" t="str">
            <v>Gert Sibande TVET College</v>
          </cell>
          <cell r="C246" t="str">
            <v>HE Institution</v>
          </cell>
          <cell r="D246" t="str">
            <v>MP</v>
          </cell>
          <cell r="E246" t="str">
            <v>Ntnl</v>
          </cell>
          <cell r="F246" t="str">
            <v/>
          </cell>
          <cell r="G246" t="str">
            <v>Higher Education and Training</v>
          </cell>
          <cell r="H246" t="str">
            <v/>
          </cell>
          <cell r="I246" t="str">
            <v>Qualified</v>
          </cell>
          <cell r="J246" t="str">
            <v>Qualified</v>
          </cell>
          <cell r="K246" t="str">
            <v>Unqualified with findings</v>
          </cell>
          <cell r="L246" t="str">
            <v>Qualified</v>
          </cell>
          <cell r="M246" t="str">
            <v>Unqualified with findings</v>
          </cell>
        </row>
        <row r="247">
          <cell r="A247">
            <v>150</v>
          </cell>
          <cell r="B247" t="str">
            <v>g-FleeT Management</v>
          </cell>
          <cell r="C247" t="str">
            <v>Trading Entity</v>
          </cell>
          <cell r="D247" t="str">
            <v>GP</v>
          </cell>
          <cell r="E247" t="str">
            <v>GP</v>
          </cell>
          <cell r="F247" t="str">
            <v/>
          </cell>
          <cell r="G247" t="str">
            <v/>
          </cell>
          <cell r="H247" t="str">
            <v/>
          </cell>
          <cell r="I247" t="str">
            <v>Unqualified with findings</v>
          </cell>
          <cell r="J247" t="str">
            <v>Qualified</v>
          </cell>
          <cell r="K247" t="str">
            <v>Qualified</v>
          </cell>
          <cell r="L247" t="str">
            <v>Unqualified with findings</v>
          </cell>
          <cell r="M247" t="str">
            <v>Unqualified with findings</v>
          </cell>
        </row>
        <row r="248">
          <cell r="A248">
            <v>983</v>
          </cell>
          <cell r="B248" t="str">
            <v>GL Resorts</v>
          </cell>
          <cell r="C248" t="str">
            <v>Schedule 3D/Subsidiary</v>
          </cell>
          <cell r="D248" t="str">
            <v>NW</v>
          </cell>
          <cell r="E248" t="str">
            <v>NW</v>
          </cell>
          <cell r="F248" t="str">
            <v/>
          </cell>
          <cell r="G248" t="str">
            <v/>
          </cell>
          <cell r="H248" t="str">
            <v/>
          </cell>
          <cell r="I248" t="str">
            <v>Qualified</v>
          </cell>
          <cell r="J248" t="str">
            <v>Disclaimer</v>
          </cell>
          <cell r="K248" t="str">
            <v>Disclaimer</v>
          </cell>
          <cell r="L248" t="str">
            <v>Disclaimer</v>
          </cell>
          <cell r="M248" t="str">
            <v>Disclaimer</v>
          </cell>
        </row>
        <row r="249">
          <cell r="A249">
            <v>1031</v>
          </cell>
          <cell r="B249" t="str">
            <v>Golden Leopard Resorts</v>
          </cell>
          <cell r="C249" t="str">
            <v>Schedule 3D/Subsidiary</v>
          </cell>
          <cell r="D249" t="str">
            <v>NW</v>
          </cell>
          <cell r="E249" t="str">
            <v>NW</v>
          </cell>
          <cell r="F249" t="str">
            <v/>
          </cell>
          <cell r="G249" t="str">
            <v/>
          </cell>
          <cell r="H249" t="str">
            <v/>
          </cell>
          <cell r="I249" t="str">
            <v>Qualified</v>
          </cell>
          <cell r="J249" t="str">
            <v>Disclaimer</v>
          </cell>
          <cell r="K249" t="str">
            <v>Disclaimer</v>
          </cell>
          <cell r="L249" t="str">
            <v>Disclaimer</v>
          </cell>
          <cell r="M249" t="str">
            <v>Disclaimer</v>
          </cell>
        </row>
        <row r="250">
          <cell r="A250">
            <v>1301</v>
          </cell>
          <cell r="B250" t="str">
            <v>Goldfields TVET College</v>
          </cell>
          <cell r="C250" t="str">
            <v>HE Institution</v>
          </cell>
          <cell r="D250" t="str">
            <v>FS</v>
          </cell>
          <cell r="E250" t="str">
            <v>Ntnl</v>
          </cell>
          <cell r="F250" t="str">
            <v/>
          </cell>
          <cell r="G250" t="str">
            <v>Higher Education and Training</v>
          </cell>
          <cell r="H250" t="str">
            <v/>
          </cell>
          <cell r="I250" t="str">
            <v>Qualified</v>
          </cell>
          <cell r="J250" t="str">
            <v>Qualified</v>
          </cell>
          <cell r="K250" t="str">
            <v>Qualified</v>
          </cell>
          <cell r="L250" t="str">
            <v>Qualified</v>
          </cell>
          <cell r="M250" t="str">
            <v>Qualified</v>
          </cell>
        </row>
        <row r="251">
          <cell r="A251">
            <v>170</v>
          </cell>
          <cell r="B251" t="str">
            <v>Government Motor Transport</v>
          </cell>
          <cell r="C251" t="str">
            <v>Trading Entity</v>
          </cell>
          <cell r="D251" t="str">
            <v>WC</v>
          </cell>
          <cell r="E251" t="str">
            <v>WC</v>
          </cell>
          <cell r="F251" t="str">
            <v/>
          </cell>
          <cell r="G251" t="str">
            <v/>
          </cell>
          <cell r="H251" t="str">
            <v/>
          </cell>
          <cell r="I251" t="str">
            <v>Unqualified with no findings</v>
          </cell>
          <cell r="J251" t="str">
            <v>Unqualified with no findings</v>
          </cell>
          <cell r="K251" t="str">
            <v>Unqualified with no findings</v>
          </cell>
          <cell r="L251" t="str">
            <v>Unqualified with no findings</v>
          </cell>
          <cell r="M251" t="str">
            <v>Unqualified with no findings</v>
          </cell>
        </row>
        <row r="252">
          <cell r="A252">
            <v>1223</v>
          </cell>
          <cell r="B252" t="str">
            <v>Government Pensions Administration Agency</v>
          </cell>
          <cell r="C252" t="str">
            <v>Government Component</v>
          </cell>
          <cell r="D252" t="str">
            <v>NatB</v>
          </cell>
          <cell r="E252" t="str">
            <v>Ntnl</v>
          </cell>
          <cell r="F252" t="str">
            <v/>
          </cell>
          <cell r="G252" t="str">
            <v>Finance (Treasury)</v>
          </cell>
          <cell r="H252" t="str">
            <v/>
          </cell>
          <cell r="I252" t="str">
            <v>Unqualified with findings</v>
          </cell>
          <cell r="J252" t="str">
            <v>Unqualified with findings</v>
          </cell>
          <cell r="K252" t="str">
            <v>Unqualified with findings</v>
          </cell>
          <cell r="L252" t="str">
            <v>Unqualified with findings</v>
          </cell>
          <cell r="M252" t="str">
            <v>Unqualified with findings</v>
          </cell>
        </row>
        <row r="253">
          <cell r="A253">
            <v>171</v>
          </cell>
          <cell r="B253" t="str">
            <v>Government Printing Works</v>
          </cell>
          <cell r="C253" t="str">
            <v>Government Component</v>
          </cell>
          <cell r="D253" t="str">
            <v>NatE</v>
          </cell>
          <cell r="E253" t="str">
            <v>Ntnl</v>
          </cell>
          <cell r="F253" t="str">
            <v/>
          </cell>
          <cell r="G253" t="str">
            <v>Home Affairs</v>
          </cell>
          <cell r="H253" t="str">
            <v/>
          </cell>
          <cell r="I253" t="str">
            <v>Disclaimer</v>
          </cell>
          <cell r="J253" t="str">
            <v>Disclaimer</v>
          </cell>
          <cell r="K253" t="str">
            <v>Disclaimer</v>
          </cell>
          <cell r="L253" t="str">
            <v>Disclaimer</v>
          </cell>
          <cell r="M253" t="str">
            <v>Qualified</v>
          </cell>
        </row>
        <row r="254">
          <cell r="A254">
            <v>1415</v>
          </cell>
          <cell r="B254" t="str">
            <v>Government Technical Advisory Centre (GTAC)</v>
          </cell>
          <cell r="C254" t="str">
            <v>Government Component</v>
          </cell>
          <cell r="D254" t="str">
            <v>NatB</v>
          </cell>
          <cell r="E254" t="str">
            <v>Ntnl</v>
          </cell>
          <cell r="F254" t="str">
            <v/>
          </cell>
          <cell r="G254" t="str">
            <v>Finance (Treasury)</v>
          </cell>
          <cell r="H254" t="str">
            <v/>
          </cell>
          <cell r="I254" t="str">
            <v>Unqualified with no findings</v>
          </cell>
          <cell r="J254" t="str">
            <v>Unqualified with findings</v>
          </cell>
          <cell r="K254" t="str">
            <v>Unqualified with findings</v>
          </cell>
          <cell r="L254" t="str">
            <v>Unqualified with findings</v>
          </cell>
          <cell r="M254" t="str">
            <v>Unqualified with findings</v>
          </cell>
        </row>
        <row r="255">
          <cell r="A255">
            <v>1355</v>
          </cell>
          <cell r="B255" t="str">
            <v>Great North Transport</v>
          </cell>
          <cell r="C255" t="str">
            <v>Schedule 3D/Subsidiary</v>
          </cell>
          <cell r="D255" t="str">
            <v>LP</v>
          </cell>
          <cell r="E255" t="str">
            <v>LP</v>
          </cell>
          <cell r="F255" t="str">
            <v/>
          </cell>
          <cell r="G255" t="str">
            <v/>
          </cell>
          <cell r="H255" t="str">
            <v/>
          </cell>
          <cell r="I255" t="str">
            <v>Unqualified with findings</v>
          </cell>
          <cell r="J255" t="str">
            <v>Unqualified with findings</v>
          </cell>
          <cell r="K255" t="str">
            <v>Unqualified with findings</v>
          </cell>
          <cell r="L255" t="str">
            <v>Unqualified with findings</v>
          </cell>
          <cell r="M255" t="str">
            <v>Unqualified with findings</v>
          </cell>
        </row>
        <row r="256">
          <cell r="A256">
            <v>174</v>
          </cell>
          <cell r="B256" t="str">
            <v>Guardians Fund</v>
          </cell>
          <cell r="C256" t="str">
            <v>Other Entity</v>
          </cell>
          <cell r="D256" t="str">
            <v>NatA</v>
          </cell>
          <cell r="E256" t="str">
            <v>Ntnl</v>
          </cell>
          <cell r="F256" t="str">
            <v/>
          </cell>
          <cell r="G256" t="str">
            <v>Justice and Constitutional Development</v>
          </cell>
          <cell r="H256" t="str">
            <v/>
          </cell>
          <cell r="I256" t="str">
            <v>Unqualified with no findings</v>
          </cell>
          <cell r="J256" t="str">
            <v>Unqualified with no findings</v>
          </cell>
          <cell r="K256" t="str">
            <v>Unqualified with no findings</v>
          </cell>
          <cell r="L256" t="str">
            <v>Unqualified with no findings</v>
          </cell>
          <cell r="M256" t="str">
            <v>Unqualified with no findings</v>
          </cell>
        </row>
        <row r="257">
          <cell r="A257">
            <v>184</v>
          </cell>
          <cell r="B257" t="str">
            <v>Health and Welfare Sector Education and Training Authority</v>
          </cell>
          <cell r="C257" t="str">
            <v>Schedule 3A/Subsidiary</v>
          </cell>
          <cell r="D257" t="str">
            <v>NatF</v>
          </cell>
          <cell r="E257" t="str">
            <v>Ntnl</v>
          </cell>
          <cell r="F257" t="str">
            <v/>
          </cell>
          <cell r="G257" t="str">
            <v>Higher Education and Training</v>
          </cell>
          <cell r="H257" t="str">
            <v/>
          </cell>
          <cell r="I257" t="str">
            <v>Qualified</v>
          </cell>
          <cell r="J257" t="str">
            <v>Unqualified with findings</v>
          </cell>
          <cell r="K257" t="str">
            <v>Unqualified with findings</v>
          </cell>
          <cell r="L257" t="str">
            <v>Unqualified with findings</v>
          </cell>
          <cell r="M257" t="str">
            <v>Unqualified with findings</v>
          </cell>
        </row>
        <row r="258">
          <cell r="A258">
            <v>1034</v>
          </cell>
          <cell r="B258" t="str">
            <v>Housing Development Agency</v>
          </cell>
          <cell r="C258" t="str">
            <v>Schedule 3A/Subsidiary</v>
          </cell>
          <cell r="D258" t="str">
            <v>NatA</v>
          </cell>
          <cell r="E258" t="str">
            <v>Ntnl</v>
          </cell>
          <cell r="F258" t="str">
            <v/>
          </cell>
          <cell r="G258" t="str">
            <v>Human Settlements</v>
          </cell>
          <cell r="H258" t="str">
            <v/>
          </cell>
          <cell r="I258" t="str">
            <v>Unqualified with findings</v>
          </cell>
          <cell r="J258" t="str">
            <v>Qualified</v>
          </cell>
          <cell r="K258" t="str">
            <v>Qualified</v>
          </cell>
          <cell r="L258" t="str">
            <v>Qualified</v>
          </cell>
          <cell r="M258" t="str">
            <v>Qualified</v>
          </cell>
        </row>
        <row r="259">
          <cell r="A259">
            <v>189</v>
          </cell>
          <cell r="B259" t="str">
            <v>KZN Housing Fund</v>
          </cell>
          <cell r="C259" t="str">
            <v>Other Entity</v>
          </cell>
          <cell r="D259" t="str">
            <v>KZN</v>
          </cell>
          <cell r="E259" t="str">
            <v>KZN</v>
          </cell>
          <cell r="F259" t="str">
            <v/>
          </cell>
          <cell r="G259" t="str">
            <v/>
          </cell>
          <cell r="H259" t="str">
            <v/>
          </cell>
          <cell r="I259" t="str">
            <v>Unqualified with no findings</v>
          </cell>
          <cell r="J259" t="str">
            <v>Unqualified with no findings</v>
          </cell>
          <cell r="K259" t="str">
            <v>Unqualified with no findings</v>
          </cell>
          <cell r="L259" t="str">
            <v>Unqualified with no findings</v>
          </cell>
          <cell r="M259" t="str">
            <v>Unqualified with no findings</v>
          </cell>
        </row>
        <row r="260">
          <cell r="A260">
            <v>194</v>
          </cell>
          <cell r="B260" t="str">
            <v>Human Sciences Research Council</v>
          </cell>
          <cell r="C260" t="str">
            <v>Schedule 3A/Subsidiary</v>
          </cell>
          <cell r="D260" t="str">
            <v>NatC</v>
          </cell>
          <cell r="E260" t="str">
            <v>Ntnl</v>
          </cell>
          <cell r="F260" t="str">
            <v/>
          </cell>
          <cell r="G260" t="str">
            <v>Science and Technology</v>
          </cell>
          <cell r="H260" t="str">
            <v/>
          </cell>
          <cell r="I260" t="str">
            <v>Unqualified with findings</v>
          </cell>
          <cell r="J260" t="str">
            <v>Qualified</v>
          </cell>
          <cell r="K260" t="str">
            <v>Unqualified with findings</v>
          </cell>
          <cell r="L260" t="str">
            <v>Unqualified with no findings</v>
          </cell>
          <cell r="M260" t="str">
            <v>Unqualified with findings</v>
          </cell>
        </row>
        <row r="261">
          <cell r="A261">
            <v>1294</v>
          </cell>
          <cell r="B261" t="str">
            <v>Ikhala TVET College</v>
          </cell>
          <cell r="C261" t="str">
            <v>HE Institution</v>
          </cell>
          <cell r="D261" t="str">
            <v>EC</v>
          </cell>
          <cell r="E261" t="str">
            <v>Ntnl</v>
          </cell>
          <cell r="F261" t="str">
            <v/>
          </cell>
          <cell r="G261" t="str">
            <v>Higher Education and Training</v>
          </cell>
          <cell r="H261" t="str">
            <v/>
          </cell>
          <cell r="I261" t="str">
            <v>Unqualified with findings</v>
          </cell>
          <cell r="J261" t="str">
            <v>Unqualified with findings</v>
          </cell>
          <cell r="K261" t="str">
            <v>Qualified</v>
          </cell>
          <cell r="L261" t="str">
            <v>Qualified</v>
          </cell>
          <cell r="M261" t="str">
            <v>Qualified</v>
          </cell>
        </row>
        <row r="262">
          <cell r="A262">
            <v>198</v>
          </cell>
          <cell r="B262" t="str">
            <v>Independent Development Trust</v>
          </cell>
          <cell r="C262" t="str">
            <v>Schedule 2/Subsidiary</v>
          </cell>
          <cell r="D262" t="str">
            <v>NatA</v>
          </cell>
          <cell r="E262" t="str">
            <v>Ntnl</v>
          </cell>
          <cell r="F262" t="str">
            <v/>
          </cell>
          <cell r="G262" t="str">
            <v>Public Works</v>
          </cell>
          <cell r="H262" t="str">
            <v/>
          </cell>
          <cell r="I262" t="str">
            <v>Qualified</v>
          </cell>
          <cell r="J262" t="str">
            <v>Qualified</v>
          </cell>
          <cell r="K262" t="str">
            <v>Disclaimer</v>
          </cell>
          <cell r="L262" t="str">
            <v>Disclaimer</v>
          </cell>
          <cell r="M262" t="str">
            <v>Qualified</v>
          </cell>
        </row>
        <row r="263">
          <cell r="A263">
            <v>199</v>
          </cell>
          <cell r="B263" t="str">
            <v>Electoral Commission</v>
          </cell>
          <cell r="C263" t="str">
            <v>Constitutional Institution</v>
          </cell>
          <cell r="D263" t="str">
            <v>NatE</v>
          </cell>
          <cell r="E263" t="str">
            <v>Ntnl</v>
          </cell>
          <cell r="F263" t="str">
            <v/>
          </cell>
          <cell r="G263" t="str">
            <v>Home Affairs</v>
          </cell>
          <cell r="H263" t="str">
            <v/>
          </cell>
          <cell r="I263" t="str">
            <v>Unqualified with no findings</v>
          </cell>
          <cell r="J263" t="str">
            <v>Unqualified with no findings</v>
          </cell>
          <cell r="K263" t="str">
            <v>Unqualified with no findings</v>
          </cell>
          <cell r="L263" t="str">
            <v>Unqualified with findings</v>
          </cell>
          <cell r="M263" t="str">
            <v>Unqualified with findings</v>
          </cell>
        </row>
        <row r="264">
          <cell r="A264">
            <v>200</v>
          </cell>
          <cell r="B264" t="str">
            <v>Independent Regulatory Board for Auditors</v>
          </cell>
          <cell r="C264" t="str">
            <v>Schedule 3A/Subsidiary</v>
          </cell>
          <cell r="D264" t="str">
            <v>NatB</v>
          </cell>
          <cell r="E264" t="str">
            <v>Ntnl</v>
          </cell>
          <cell r="F264" t="str">
            <v/>
          </cell>
          <cell r="G264" t="str">
            <v>Finance (Treasury)</v>
          </cell>
          <cell r="H264" t="str">
            <v/>
          </cell>
          <cell r="I264" t="str">
            <v>Unqualified with no findings</v>
          </cell>
          <cell r="J264" t="str">
            <v>Unqualified with no findings</v>
          </cell>
          <cell r="K264" t="str">
            <v>Unqualified with findings</v>
          </cell>
          <cell r="L264" t="str">
            <v>Unqualified with no findings</v>
          </cell>
          <cell r="M264" t="str">
            <v>Unqualified with no findings</v>
          </cell>
        </row>
        <row r="265">
          <cell r="A265">
            <v>1475</v>
          </cell>
          <cell r="B265" t="str">
            <v>Ingonyama Trust</v>
          </cell>
          <cell r="C265" t="str">
            <v>Other Entity</v>
          </cell>
          <cell r="D265" t="str">
            <v>KZN</v>
          </cell>
          <cell r="E265" t="str">
            <v>Ntnl</v>
          </cell>
          <cell r="F265" t="str">
            <v/>
          </cell>
          <cell r="G265" t="str">
            <v>Rural Development and Land Reform</v>
          </cell>
          <cell r="H265" t="str">
            <v/>
          </cell>
          <cell r="I265" t="str">
            <v>Qualified</v>
          </cell>
          <cell r="J265" t="str">
            <v>Qualified</v>
          </cell>
          <cell r="K265" t="str">
            <v>Qualified</v>
          </cell>
          <cell r="L265" t="str">
            <v>Adverse</v>
          </cell>
          <cell r="M265" t="str">
            <v>Adverse</v>
          </cell>
        </row>
        <row r="266">
          <cell r="A266">
            <v>202</v>
          </cell>
          <cell r="B266" t="str">
            <v>Ingonyama Trust Board</v>
          </cell>
          <cell r="C266" t="str">
            <v>Schedule 3A/Subsidiary</v>
          </cell>
          <cell r="D266" t="str">
            <v>KZN</v>
          </cell>
          <cell r="E266" t="str">
            <v>Ntnl</v>
          </cell>
          <cell r="F266" t="str">
            <v/>
          </cell>
          <cell r="G266" t="str">
            <v>Rural Development and Land Reform</v>
          </cell>
          <cell r="H266" t="str">
            <v/>
          </cell>
          <cell r="I266" t="str">
            <v>Unqualified with findings</v>
          </cell>
          <cell r="J266" t="str">
            <v>Unqualified with findings</v>
          </cell>
          <cell r="K266" t="str">
            <v>Unqualified with findings</v>
          </cell>
          <cell r="L266" t="str">
            <v>Qualified</v>
          </cell>
          <cell r="M266" t="str">
            <v>Qualified</v>
          </cell>
        </row>
        <row r="267">
          <cell r="A267">
            <v>1295</v>
          </cell>
          <cell r="B267" t="str">
            <v>Ingwe TVET College</v>
          </cell>
          <cell r="C267" t="str">
            <v>HE Institution</v>
          </cell>
          <cell r="D267" t="str">
            <v>EC</v>
          </cell>
          <cell r="E267" t="str">
            <v>Ntnl</v>
          </cell>
          <cell r="F267" t="str">
            <v/>
          </cell>
          <cell r="G267" t="str">
            <v>Higher Education and Training</v>
          </cell>
          <cell r="H267" t="str">
            <v/>
          </cell>
          <cell r="I267" t="str">
            <v>Unqualified with no findings</v>
          </cell>
          <cell r="J267" t="str">
            <v>Unqualified with findings</v>
          </cell>
          <cell r="K267" t="str">
            <v>Unqualified with findings</v>
          </cell>
          <cell r="L267" t="str">
            <v>Qualified</v>
          </cell>
          <cell r="M267" t="str">
            <v>Qualified</v>
          </cell>
        </row>
        <row r="268">
          <cell r="A268">
            <v>204</v>
          </cell>
          <cell r="B268" t="str">
            <v>Insurance Sector Education and Training Authority</v>
          </cell>
          <cell r="C268" t="str">
            <v>Schedule 3A/Subsidiary</v>
          </cell>
          <cell r="D268" t="str">
            <v>NatF</v>
          </cell>
          <cell r="E268" t="str">
            <v>Ntnl</v>
          </cell>
          <cell r="F268" t="str">
            <v/>
          </cell>
          <cell r="G268" t="str">
            <v>Higher Education and Training</v>
          </cell>
          <cell r="H268" t="str">
            <v/>
          </cell>
          <cell r="I268" t="str">
            <v>Qualified</v>
          </cell>
          <cell r="J268" t="str">
            <v>Qualified</v>
          </cell>
          <cell r="K268" t="str">
            <v>Unqualified with findings</v>
          </cell>
          <cell r="L268" t="str">
            <v>Unqualified with findings</v>
          </cell>
          <cell r="M268" t="str">
            <v>Unqualified with no findings</v>
          </cell>
        </row>
        <row r="269">
          <cell r="A269">
            <v>209</v>
          </cell>
          <cell r="B269" t="str">
            <v>Ithala Development Finance Corporation</v>
          </cell>
          <cell r="C269" t="str">
            <v>Schedule 3D/Subsidiary</v>
          </cell>
          <cell r="D269" t="str">
            <v>KZN</v>
          </cell>
          <cell r="E269" t="str">
            <v>KZN</v>
          </cell>
          <cell r="F269" t="str">
            <v/>
          </cell>
          <cell r="G269" t="str">
            <v/>
          </cell>
          <cell r="H269" t="str">
            <v/>
          </cell>
          <cell r="I269" t="str">
            <v>Unqualified with findings</v>
          </cell>
          <cell r="J269" t="str">
            <v>Unqualified with findings</v>
          </cell>
          <cell r="K269" t="str">
            <v>Unqualified with findings</v>
          </cell>
          <cell r="L269" t="str">
            <v>Unqualified with findings</v>
          </cell>
          <cell r="M269" t="str">
            <v>Unqualified with findings</v>
          </cell>
        </row>
        <row r="270">
          <cell r="A270">
            <v>210</v>
          </cell>
          <cell r="B270" t="str">
            <v>Ithala Limited</v>
          </cell>
          <cell r="C270" t="str">
            <v>Schedule 3D/Subsidiary</v>
          </cell>
          <cell r="D270" t="str">
            <v>KZN</v>
          </cell>
          <cell r="E270" t="str">
            <v>KZN</v>
          </cell>
          <cell r="F270" t="str">
            <v/>
          </cell>
          <cell r="G270" t="str">
            <v/>
          </cell>
          <cell r="H270" t="str">
            <v/>
          </cell>
          <cell r="I270" t="str">
            <v>Unqualified with findings</v>
          </cell>
          <cell r="J270" t="str">
            <v>Unqualified with findings</v>
          </cell>
          <cell r="K270" t="str">
            <v>Unqualified with findings</v>
          </cell>
          <cell r="L270" t="str">
            <v>Unqualified with findings</v>
          </cell>
          <cell r="M270" t="str">
            <v>Unqualified with findings</v>
          </cell>
        </row>
        <row r="271">
          <cell r="A271">
            <v>211</v>
          </cell>
          <cell r="B271" t="str">
            <v>Iziko Museums of South Africa</v>
          </cell>
          <cell r="C271" t="str">
            <v>Schedule 3A/Subsidiary</v>
          </cell>
          <cell r="D271" t="str">
            <v>WC</v>
          </cell>
          <cell r="E271" t="str">
            <v>Ntnl</v>
          </cell>
          <cell r="F271" t="str">
            <v/>
          </cell>
          <cell r="G271" t="str">
            <v>Arts and Culture</v>
          </cell>
          <cell r="H271" t="str">
            <v/>
          </cell>
          <cell r="I271" t="str">
            <v>Qualified</v>
          </cell>
          <cell r="J271" t="str">
            <v>Qualified</v>
          </cell>
          <cell r="K271" t="str">
            <v>Unqualified with no findings</v>
          </cell>
          <cell r="L271" t="str">
            <v>Unqualified with no findings</v>
          </cell>
          <cell r="M271" t="str">
            <v>Unqualified with findings</v>
          </cell>
        </row>
        <row r="272">
          <cell r="A272">
            <v>504</v>
          </cell>
          <cell r="B272" t="str">
            <v>Justice Administered Funds</v>
          </cell>
          <cell r="C272" t="str">
            <v>Other Entity</v>
          </cell>
          <cell r="D272" t="str">
            <v>NatA</v>
          </cell>
          <cell r="E272" t="str">
            <v>Ntnl</v>
          </cell>
          <cell r="F272" t="str">
            <v/>
          </cell>
          <cell r="G272" t="str">
            <v>Justice and Constitutional Development</v>
          </cell>
          <cell r="H272" t="str">
            <v/>
          </cell>
          <cell r="I272" t="str">
            <v>Unqualified with no findings</v>
          </cell>
          <cell r="J272" t="str">
            <v>Unqualified with no findings</v>
          </cell>
          <cell r="K272" t="str">
            <v>Unqualified with no findings</v>
          </cell>
          <cell r="L272" t="str">
            <v>Unqualified with no findings</v>
          </cell>
          <cell r="M272" t="str">
            <v>Unqualified with no findings</v>
          </cell>
        </row>
        <row r="273">
          <cell r="A273">
            <v>1296</v>
          </cell>
          <cell r="B273" t="str">
            <v>King Hintsa TVET College</v>
          </cell>
          <cell r="C273" t="str">
            <v>HE Institution</v>
          </cell>
          <cell r="D273" t="str">
            <v>EC</v>
          </cell>
          <cell r="E273" t="str">
            <v>Ntnl</v>
          </cell>
          <cell r="F273" t="str">
            <v/>
          </cell>
          <cell r="G273" t="str">
            <v>Higher Education and Training</v>
          </cell>
          <cell r="H273" t="str">
            <v/>
          </cell>
          <cell r="I273" t="str">
            <v>Unqualified with findings</v>
          </cell>
          <cell r="J273" t="str">
            <v>Unqualified with findings</v>
          </cell>
          <cell r="K273" t="str">
            <v>Qualified</v>
          </cell>
          <cell r="L273" t="str">
            <v>Qualified</v>
          </cell>
          <cell r="M273" t="str">
            <v>Qualified</v>
          </cell>
        </row>
        <row r="274">
          <cell r="A274">
            <v>1297</v>
          </cell>
          <cell r="B274" t="str">
            <v>King Sabatha Dalindyebo TVET College</v>
          </cell>
          <cell r="C274" t="str">
            <v>HE Institution</v>
          </cell>
          <cell r="D274" t="str">
            <v>EC</v>
          </cell>
          <cell r="E274" t="str">
            <v>Ntnl</v>
          </cell>
          <cell r="F274" t="str">
            <v>Education</v>
          </cell>
          <cell r="G274" t="str">
            <v>Higher Education and Training</v>
          </cell>
          <cell r="H274" t="str">
            <v/>
          </cell>
          <cell r="I274" t="str">
            <v>Qualified</v>
          </cell>
          <cell r="J274" t="str">
            <v>Qualified</v>
          </cell>
          <cell r="K274" t="str">
            <v>Qualified</v>
          </cell>
          <cell r="L274" t="str">
            <v>Qualified</v>
          </cell>
          <cell r="M274" t="str">
            <v>Qualified</v>
          </cell>
        </row>
        <row r="275">
          <cell r="A275">
            <v>1159</v>
          </cell>
          <cell r="B275" t="str">
            <v>Komatiland Forests</v>
          </cell>
          <cell r="C275" t="str">
            <v>Schedule 2/Subsidiary</v>
          </cell>
          <cell r="D275" t="str">
            <v>MP</v>
          </cell>
          <cell r="E275" t="str">
            <v>Ntnl</v>
          </cell>
          <cell r="F275" t="str">
            <v/>
          </cell>
          <cell r="G275" t="str">
            <v>Public Enterprises</v>
          </cell>
          <cell r="H275" t="str">
            <v/>
          </cell>
          <cell r="I275" t="str">
            <v>Unqualified with no findings</v>
          </cell>
          <cell r="J275" t="str">
            <v>Unqualified with findings</v>
          </cell>
          <cell r="K275" t="str">
            <v>Unqualified with findings</v>
          </cell>
          <cell r="L275" t="str">
            <v>Unqualified with findings</v>
          </cell>
          <cell r="M275" t="str">
            <v>Qualified</v>
          </cell>
        </row>
        <row r="276">
          <cell r="A276">
            <v>132</v>
          </cell>
          <cell r="B276" t="str">
            <v>KwaZulu-Natal Nature Conservation Board</v>
          </cell>
          <cell r="C276" t="str">
            <v>Schedule 3C/Subsidiary</v>
          </cell>
          <cell r="D276" t="str">
            <v>KZN</v>
          </cell>
          <cell r="E276" t="str">
            <v>KZN</v>
          </cell>
          <cell r="F276" t="str">
            <v/>
          </cell>
          <cell r="G276" t="str">
            <v/>
          </cell>
          <cell r="H276" t="str">
            <v/>
          </cell>
          <cell r="I276" t="str">
            <v>Qualified</v>
          </cell>
          <cell r="J276" t="str">
            <v>Unqualified with findings</v>
          </cell>
          <cell r="K276" t="str">
            <v>Unqualified with findings</v>
          </cell>
          <cell r="L276" t="str">
            <v>Unqualified with findings</v>
          </cell>
          <cell r="M276" t="str">
            <v>Unqualified with findings</v>
          </cell>
        </row>
        <row r="277">
          <cell r="A277">
            <v>221</v>
          </cell>
          <cell r="B277" t="str">
            <v>Land and Agricultural Bank of South Africa</v>
          </cell>
          <cell r="C277" t="str">
            <v>Schedule 2/Subsidiary</v>
          </cell>
          <cell r="D277" t="str">
            <v>NatB</v>
          </cell>
          <cell r="E277" t="str">
            <v>Ntnl</v>
          </cell>
          <cell r="F277" t="str">
            <v/>
          </cell>
          <cell r="G277" t="str">
            <v>Finance (Treasury)</v>
          </cell>
          <cell r="H277" t="str">
            <v/>
          </cell>
          <cell r="I277" t="str">
            <v>Unqualified with findings</v>
          </cell>
          <cell r="J277" t="str">
            <v>Unqualified with no findings</v>
          </cell>
          <cell r="K277" t="str">
            <v>Qualified</v>
          </cell>
          <cell r="L277" t="str">
            <v>Disclaimer</v>
          </cell>
          <cell r="M277" t="str">
            <v>Unqualified with findings</v>
          </cell>
        </row>
        <row r="278">
          <cell r="A278">
            <v>1431</v>
          </cell>
          <cell r="B278" t="str">
            <v>Land Bank Insurance</v>
          </cell>
          <cell r="C278" t="str">
            <v>Schedule 2/Subsidiary</v>
          </cell>
          <cell r="D278" t="str">
            <v>NatB</v>
          </cell>
          <cell r="E278" t="str">
            <v>Ntnl</v>
          </cell>
          <cell r="F278" t="str">
            <v/>
          </cell>
          <cell r="G278" t="str">
            <v>Finance (Treasury)</v>
          </cell>
          <cell r="H278" t="str">
            <v/>
          </cell>
          <cell r="I278" t="str">
            <v>Unqualified with no findings</v>
          </cell>
          <cell r="J278" t="str">
            <v>Unqualified with no findings</v>
          </cell>
          <cell r="K278" t="str">
            <v>Unqualified with no findings</v>
          </cell>
          <cell r="L278" t="str">
            <v>Unqualified with findings</v>
          </cell>
          <cell r="M278" t="str">
            <v>Unqualified with no findings</v>
          </cell>
        </row>
        <row r="279">
          <cell r="A279">
            <v>1183</v>
          </cell>
          <cell r="B279" t="str">
            <v>Land Bank Life Insurance</v>
          </cell>
          <cell r="C279" t="str">
            <v>Schedule 2/Subsidiary</v>
          </cell>
          <cell r="D279" t="str">
            <v>NatB</v>
          </cell>
          <cell r="E279" t="str">
            <v>Ntnl</v>
          </cell>
          <cell r="F279" t="str">
            <v/>
          </cell>
          <cell r="G279" t="str">
            <v>Finance (Treasury)</v>
          </cell>
          <cell r="H279" t="str">
            <v/>
          </cell>
          <cell r="I279" t="str">
            <v>Unqualified with no findings</v>
          </cell>
          <cell r="J279" t="str">
            <v>Unqualified with no findings</v>
          </cell>
          <cell r="K279" t="str">
            <v>Unqualified with no findings</v>
          </cell>
          <cell r="L279" t="str">
            <v>Unqualified with findings</v>
          </cell>
          <cell r="M279" t="str">
            <v>Unqualified with findings</v>
          </cell>
        </row>
        <row r="280">
          <cell r="A280">
            <v>222</v>
          </cell>
          <cell r="B280" t="str">
            <v>Legal Aid South Africa</v>
          </cell>
          <cell r="C280" t="str">
            <v>Schedule 3A/Subsidiary</v>
          </cell>
          <cell r="D280" t="str">
            <v>NatA</v>
          </cell>
          <cell r="E280" t="str">
            <v>Ntnl</v>
          </cell>
          <cell r="F280" t="str">
            <v/>
          </cell>
          <cell r="G280" t="str">
            <v>Justice and Constitutional Development</v>
          </cell>
          <cell r="H280" t="str">
            <v/>
          </cell>
          <cell r="I280" t="str">
            <v>Unqualified with no findings</v>
          </cell>
          <cell r="J280" t="str">
            <v>Unqualified with no findings</v>
          </cell>
          <cell r="K280" t="str">
            <v>Unqualified with no findings</v>
          </cell>
          <cell r="L280" t="str">
            <v>Unqualified with no findings</v>
          </cell>
          <cell r="M280" t="str">
            <v>Unqualified with no findings</v>
          </cell>
        </row>
        <row r="281">
          <cell r="A281">
            <v>1322</v>
          </cell>
          <cell r="B281" t="str">
            <v>Lephalale TVET College</v>
          </cell>
          <cell r="C281" t="str">
            <v>HE Institution</v>
          </cell>
          <cell r="D281" t="str">
            <v>LP</v>
          </cell>
          <cell r="E281" t="str">
            <v>Ntnl</v>
          </cell>
          <cell r="F281" t="str">
            <v>Education</v>
          </cell>
          <cell r="G281" t="str">
            <v>Higher Education and Training</v>
          </cell>
          <cell r="H281" t="str">
            <v/>
          </cell>
          <cell r="I281" t="str">
            <v>Unqualified with findings</v>
          </cell>
          <cell r="J281" t="str">
            <v>Qualified</v>
          </cell>
          <cell r="K281" t="str">
            <v>Qualified</v>
          </cell>
          <cell r="L281" t="str">
            <v>Qualified</v>
          </cell>
          <cell r="M281" t="str">
            <v>Qualified</v>
          </cell>
        </row>
        <row r="282">
          <cell r="A282">
            <v>1323</v>
          </cell>
          <cell r="B282" t="str">
            <v>Letaba TVET College</v>
          </cell>
          <cell r="C282" t="str">
            <v>HE Institution</v>
          </cell>
          <cell r="D282" t="str">
            <v>LP</v>
          </cell>
          <cell r="E282" t="str">
            <v>Ntnl</v>
          </cell>
          <cell r="F282" t="str">
            <v/>
          </cell>
          <cell r="G282" t="str">
            <v>Higher Education and Training</v>
          </cell>
          <cell r="H282" t="str">
            <v/>
          </cell>
          <cell r="I282" t="str">
            <v>Unqualified with findings</v>
          </cell>
          <cell r="J282" t="str">
            <v>Unqualified with findings</v>
          </cell>
          <cell r="K282" t="str">
            <v>Unqualified with findings</v>
          </cell>
          <cell r="L282" t="str">
            <v>Qualified</v>
          </cell>
          <cell r="M282" t="str">
            <v>Unqualified with findings</v>
          </cell>
        </row>
        <row r="283">
          <cell r="A283">
            <v>1145</v>
          </cell>
          <cell r="B283" t="str">
            <v>Limpopo Economic Development Agency</v>
          </cell>
          <cell r="C283" t="str">
            <v>Schedule 3D/Subsidiary</v>
          </cell>
          <cell r="D283" t="str">
            <v>LP</v>
          </cell>
          <cell r="E283" t="str">
            <v>LP</v>
          </cell>
          <cell r="F283" t="str">
            <v/>
          </cell>
          <cell r="G283" t="str">
            <v/>
          </cell>
          <cell r="H283" t="str">
            <v/>
          </cell>
          <cell r="I283" t="str">
            <v>Unqualified with findings</v>
          </cell>
          <cell r="J283" t="str">
            <v>Unqualified with findings</v>
          </cell>
          <cell r="K283" t="str">
            <v>Qualified</v>
          </cell>
          <cell r="L283" t="str">
            <v>Unqualified with findings</v>
          </cell>
          <cell r="M283" t="str">
            <v>Qualified</v>
          </cell>
        </row>
        <row r="284">
          <cell r="A284">
            <v>223</v>
          </cell>
          <cell r="B284" t="str">
            <v>Limpopo Gambling Board</v>
          </cell>
          <cell r="C284" t="str">
            <v>Schedule 3C/Subsidiary</v>
          </cell>
          <cell r="D284" t="str">
            <v>LP</v>
          </cell>
          <cell r="E284" t="str">
            <v>LP</v>
          </cell>
          <cell r="F284" t="str">
            <v/>
          </cell>
          <cell r="G284" t="str">
            <v/>
          </cell>
          <cell r="H284" t="str">
            <v/>
          </cell>
          <cell r="I284" t="str">
            <v>Unqualified with no findings</v>
          </cell>
          <cell r="J284" t="str">
            <v>Unqualified with no findings</v>
          </cell>
          <cell r="K284" t="str">
            <v>Unqualified with no findings</v>
          </cell>
          <cell r="L284" t="str">
            <v>Unqualified with no findings</v>
          </cell>
          <cell r="M284" t="str">
            <v>Unqualified with findings</v>
          </cell>
        </row>
        <row r="285">
          <cell r="A285">
            <v>226</v>
          </cell>
          <cell r="B285" t="str">
            <v>Limpopo Tourism Agency</v>
          </cell>
          <cell r="C285" t="str">
            <v>Schedule 3C/Subsidiary</v>
          </cell>
          <cell r="D285" t="str">
            <v>LP</v>
          </cell>
          <cell r="E285" t="str">
            <v>LP</v>
          </cell>
          <cell r="F285" t="str">
            <v/>
          </cell>
          <cell r="G285" t="str">
            <v/>
          </cell>
          <cell r="H285" t="str">
            <v/>
          </cell>
          <cell r="I285" t="str">
            <v>Unqualified with findings</v>
          </cell>
          <cell r="J285" t="str">
            <v>Unqualified with findings</v>
          </cell>
          <cell r="K285" t="str">
            <v>Unqualified with findings</v>
          </cell>
          <cell r="L285" t="str">
            <v>Unqualified with findings</v>
          </cell>
          <cell r="M285" t="str">
            <v>Unqualified with findings</v>
          </cell>
        </row>
        <row r="286">
          <cell r="A286">
            <v>237</v>
          </cell>
          <cell r="B286" t="str">
            <v>Local Government Education and Training Authority</v>
          </cell>
          <cell r="C286" t="str">
            <v>Schedule 3A/Subsidiary</v>
          </cell>
          <cell r="D286" t="str">
            <v>NatF</v>
          </cell>
          <cell r="E286" t="str">
            <v>Ntnl</v>
          </cell>
          <cell r="F286" t="str">
            <v/>
          </cell>
          <cell r="G286" t="str">
            <v>Higher Education and Training</v>
          </cell>
          <cell r="H286" t="str">
            <v/>
          </cell>
          <cell r="I286" t="str">
            <v>Disclaimer</v>
          </cell>
          <cell r="J286" t="str">
            <v>Unqualified with findings</v>
          </cell>
          <cell r="K286" t="str">
            <v>Unqualified with findings</v>
          </cell>
          <cell r="L286" t="str">
            <v>Unqualified with findings</v>
          </cell>
          <cell r="M286" t="str">
            <v>Unqualified with findings</v>
          </cell>
        </row>
        <row r="287">
          <cell r="A287">
            <v>1298</v>
          </cell>
          <cell r="B287" t="str">
            <v>Lovedale TVET College</v>
          </cell>
          <cell r="C287" t="str">
            <v>HE Institution</v>
          </cell>
          <cell r="D287" t="str">
            <v>EC</v>
          </cell>
          <cell r="E287" t="str">
            <v>Ntnl</v>
          </cell>
          <cell r="F287" t="str">
            <v/>
          </cell>
          <cell r="G287" t="str">
            <v>Higher Education and Training</v>
          </cell>
          <cell r="H287" t="str">
            <v/>
          </cell>
          <cell r="I287" t="str">
            <v>Unqualified with no findings</v>
          </cell>
          <cell r="J287" t="str">
            <v>Unqualified with findings</v>
          </cell>
          <cell r="K287" t="str">
            <v>Qualified</v>
          </cell>
          <cell r="L287" t="str">
            <v>Qualified</v>
          </cell>
          <cell r="M287" t="str">
            <v>Qualified</v>
          </cell>
        </row>
        <row r="288">
          <cell r="A288">
            <v>1315</v>
          </cell>
          <cell r="B288" t="str">
            <v>Majuba TVET College</v>
          </cell>
          <cell r="C288" t="str">
            <v>HE Institution</v>
          </cell>
          <cell r="D288" t="str">
            <v>KZN</v>
          </cell>
          <cell r="E288" t="str">
            <v>Ntnl</v>
          </cell>
          <cell r="F288" t="str">
            <v>Education</v>
          </cell>
          <cell r="G288" t="str">
            <v>Higher Education and Training</v>
          </cell>
          <cell r="H288" t="str">
            <v/>
          </cell>
          <cell r="I288" t="str">
            <v>Qualified</v>
          </cell>
          <cell r="J288" t="str">
            <v>Unqualified with findings</v>
          </cell>
          <cell r="K288" t="str">
            <v>Unqualified with findings</v>
          </cell>
          <cell r="L288" t="str">
            <v>Unqualified with findings</v>
          </cell>
          <cell r="M288" t="str">
            <v>Unqualified with findings</v>
          </cell>
        </row>
        <row r="289">
          <cell r="A289">
            <v>1302</v>
          </cell>
          <cell r="B289" t="str">
            <v>Maluti TVET College</v>
          </cell>
          <cell r="C289" t="str">
            <v>HE Institution</v>
          </cell>
          <cell r="D289" t="str">
            <v>FS</v>
          </cell>
          <cell r="E289" t="str">
            <v>Ntnl</v>
          </cell>
          <cell r="F289" t="str">
            <v>Education</v>
          </cell>
          <cell r="G289" t="str">
            <v>Higher Education and Training</v>
          </cell>
          <cell r="H289" t="str">
            <v/>
          </cell>
          <cell r="I289" t="str">
            <v>Unqualified with findings</v>
          </cell>
          <cell r="J289" t="str">
            <v>Unqualified with findings</v>
          </cell>
          <cell r="K289" t="str">
            <v>Qualified</v>
          </cell>
          <cell r="L289" t="str">
            <v>Qualified</v>
          </cell>
          <cell r="M289" t="str">
            <v>Unqualified with no findings</v>
          </cell>
        </row>
        <row r="290">
          <cell r="A290">
            <v>1115</v>
          </cell>
          <cell r="B290" t="str">
            <v>Mango Airlines</v>
          </cell>
          <cell r="C290" t="str">
            <v>Schedule 2/Subsidiary</v>
          </cell>
          <cell r="D290" t="str">
            <v>NatE</v>
          </cell>
          <cell r="E290" t="str">
            <v>Ntnl</v>
          </cell>
          <cell r="F290" t="str">
            <v/>
          </cell>
          <cell r="G290" t="str">
            <v>Public Enterprises</v>
          </cell>
          <cell r="H290" t="str">
            <v/>
          </cell>
          <cell r="I290" t="str">
            <v>Audit not finalised at legislated date</v>
          </cell>
          <cell r="J290" t="str">
            <v>Disclaimer</v>
          </cell>
          <cell r="K290" t="str">
            <v>Disclaimer</v>
          </cell>
          <cell r="L290" t="str">
            <v>Disclaimer</v>
          </cell>
          <cell r="M290" t="str">
            <v>Disclaimer</v>
          </cell>
        </row>
        <row r="291">
          <cell r="A291">
            <v>240</v>
          </cell>
          <cell r="B291" t="str">
            <v>Manufacturing Engineering and Related Services Education and Training Authority</v>
          </cell>
          <cell r="C291" t="str">
            <v>Schedule 3A/Subsidiary</v>
          </cell>
          <cell r="D291" t="str">
            <v>NatF</v>
          </cell>
          <cell r="E291" t="str">
            <v>Ntnl</v>
          </cell>
          <cell r="F291" t="str">
            <v>Education</v>
          </cell>
          <cell r="G291" t="str">
            <v>Higher Education and Training</v>
          </cell>
          <cell r="H291" t="str">
            <v/>
          </cell>
          <cell r="I291" t="str">
            <v>Qualified</v>
          </cell>
          <cell r="J291" t="str">
            <v>Unqualified with findings</v>
          </cell>
          <cell r="K291" t="str">
            <v>Unqualified with findings</v>
          </cell>
          <cell r="L291" t="str">
            <v>Unqualified with findings</v>
          </cell>
          <cell r="M291" t="str">
            <v>Unqualified with findings</v>
          </cell>
        </row>
        <row r="292">
          <cell r="A292">
            <v>241</v>
          </cell>
          <cell r="B292" t="str">
            <v>Marine Living Resources Fund</v>
          </cell>
          <cell r="C292" t="str">
            <v>Schedule 3A/Subsidiary</v>
          </cell>
          <cell r="D292" t="str">
            <v>WC</v>
          </cell>
          <cell r="E292" t="str">
            <v>Ntnl</v>
          </cell>
          <cell r="F292" t="str">
            <v>Agriculture, Land and Evironm Affairs and Tourism</v>
          </cell>
          <cell r="G292" t="str">
            <v>Agriculture, Forestry and Fisheries</v>
          </cell>
          <cell r="H292" t="str">
            <v/>
          </cell>
          <cell r="I292" t="str">
            <v>Unqualified with no findings</v>
          </cell>
          <cell r="J292" t="str">
            <v>Unqualified with findings</v>
          </cell>
          <cell r="K292" t="str">
            <v>Unqualified with findings</v>
          </cell>
          <cell r="L292" t="str">
            <v>Qualified</v>
          </cell>
          <cell r="M292" t="str">
            <v>Disclaimer</v>
          </cell>
        </row>
        <row r="293">
          <cell r="A293">
            <v>243</v>
          </cell>
          <cell r="B293" t="str">
            <v>Mayibuye Transport Corporation</v>
          </cell>
          <cell r="C293" t="str">
            <v>Schedule 3D/Subsidiary</v>
          </cell>
          <cell r="D293" t="str">
            <v>EC</v>
          </cell>
          <cell r="E293" t="str">
            <v>EC</v>
          </cell>
          <cell r="F293" t="str">
            <v>Transport</v>
          </cell>
          <cell r="G293" t="str">
            <v/>
          </cell>
          <cell r="H293" t="str">
            <v/>
          </cell>
          <cell r="I293" t="str">
            <v>Qualified</v>
          </cell>
          <cell r="J293" t="str">
            <v>Unqualified with findings</v>
          </cell>
          <cell r="K293" t="str">
            <v>Unqualified with findings</v>
          </cell>
          <cell r="L293" t="str">
            <v>Unqualified with findings</v>
          </cell>
          <cell r="M293" t="str">
            <v>Unqualified with findings</v>
          </cell>
        </row>
        <row r="294">
          <cell r="A294">
            <v>246</v>
          </cell>
          <cell r="B294" t="str">
            <v>Media Development Diversity Agency</v>
          </cell>
          <cell r="C294" t="str">
            <v>Schedule 3A/Subsidiary</v>
          </cell>
          <cell r="D294" t="str">
            <v>NatB</v>
          </cell>
          <cell r="E294" t="str">
            <v>Ntnl</v>
          </cell>
          <cell r="F294" t="str">
            <v/>
          </cell>
          <cell r="G294" t="str">
            <v>The Presidency</v>
          </cell>
          <cell r="H294" t="str">
            <v/>
          </cell>
          <cell r="I294" t="str">
            <v>Qualified</v>
          </cell>
          <cell r="J294" t="str">
            <v>Unqualified with findings</v>
          </cell>
          <cell r="K294" t="str">
            <v>Unqualified with no findings</v>
          </cell>
          <cell r="L294" t="str">
            <v>Unqualified with no findings</v>
          </cell>
          <cell r="M294" t="str">
            <v>Unqualified with findings</v>
          </cell>
        </row>
        <row r="295">
          <cell r="A295">
            <v>1342</v>
          </cell>
          <cell r="B295" t="str">
            <v>Media, Information and Communication Technologies Sector Education and Training Authority</v>
          </cell>
          <cell r="C295" t="str">
            <v>Schedule 3A/Subsidiary</v>
          </cell>
          <cell r="D295" t="str">
            <v>NatF</v>
          </cell>
          <cell r="E295" t="str">
            <v>Ntnl</v>
          </cell>
          <cell r="F295" t="str">
            <v/>
          </cell>
          <cell r="G295" t="str">
            <v>Higher Education and Training</v>
          </cell>
          <cell r="H295" t="str">
            <v/>
          </cell>
          <cell r="I295" t="str">
            <v>Unqualified with no findings</v>
          </cell>
          <cell r="J295" t="str">
            <v>Unqualified with findings</v>
          </cell>
          <cell r="K295" t="str">
            <v>Unqualified with no findings</v>
          </cell>
          <cell r="L295" t="str">
            <v>Unqualified with findings</v>
          </cell>
          <cell r="M295" t="str">
            <v>Unqualified with findings</v>
          </cell>
        </row>
        <row r="296">
          <cell r="A296">
            <v>30</v>
          </cell>
          <cell r="B296" t="str">
            <v>Mines and Works Compensation Fund</v>
          </cell>
          <cell r="C296" t="str">
            <v>Schedule 3A/Subsidiary</v>
          </cell>
          <cell r="D296" t="str">
            <v>NatD</v>
          </cell>
          <cell r="E296" t="str">
            <v>Ntnl</v>
          </cell>
          <cell r="F296" t="str">
            <v/>
          </cell>
          <cell r="G296" t="str">
            <v>Health</v>
          </cell>
          <cell r="H296" t="str">
            <v/>
          </cell>
          <cell r="I296" t="str">
            <v>Unqualified with no findings</v>
          </cell>
          <cell r="J296" t="str">
            <v>Unqualified with no findings</v>
          </cell>
          <cell r="K296" t="str">
            <v>Unqualified with findings</v>
          </cell>
          <cell r="L296" t="str">
            <v>Unqualified with findings</v>
          </cell>
          <cell r="M296" t="str">
            <v>Qualified</v>
          </cell>
        </row>
        <row r="297">
          <cell r="A297">
            <v>250</v>
          </cell>
          <cell r="B297" t="str">
            <v>Mining Qualifications Sector Education and Training Authority</v>
          </cell>
          <cell r="C297" t="str">
            <v>Schedule 3A/Subsidiary</v>
          </cell>
          <cell r="D297" t="str">
            <v>NatF</v>
          </cell>
          <cell r="E297" t="str">
            <v>Ntnl</v>
          </cell>
          <cell r="F297" t="str">
            <v/>
          </cell>
          <cell r="G297" t="str">
            <v>Higher Education and Training</v>
          </cell>
          <cell r="H297" t="str">
            <v/>
          </cell>
          <cell r="I297" t="str">
            <v>Unqualified with no findings</v>
          </cell>
          <cell r="J297" t="str">
            <v>Unqualified with no findings</v>
          </cell>
          <cell r="K297" t="str">
            <v>Unqualified with findings</v>
          </cell>
          <cell r="L297" t="str">
            <v>Unqualified with findings</v>
          </cell>
          <cell r="M297" t="str">
            <v>Unqualified with findings</v>
          </cell>
        </row>
        <row r="298">
          <cell r="A298">
            <v>55</v>
          </cell>
          <cell r="B298" t="str">
            <v>MINTEK</v>
          </cell>
          <cell r="C298" t="str">
            <v>Schedule 3B/Subsidiary</v>
          </cell>
          <cell r="D298" t="str">
            <v>GP</v>
          </cell>
          <cell r="E298" t="str">
            <v>Ntnl</v>
          </cell>
          <cell r="F298" t="str">
            <v/>
          </cell>
          <cell r="G298" t="str">
            <v>Mineral Resources and Energy</v>
          </cell>
          <cell r="H298" t="str">
            <v/>
          </cell>
          <cell r="I298" t="str">
            <v>Unqualified with findings</v>
          </cell>
          <cell r="J298" t="str">
            <v>Unqualified with findings</v>
          </cell>
          <cell r="K298" t="str">
            <v>Unqualified with findings</v>
          </cell>
          <cell r="L298" t="str">
            <v>Unqualified with findings</v>
          </cell>
          <cell r="M298" t="str">
            <v>Unqualified with findings</v>
          </cell>
        </row>
        <row r="299">
          <cell r="A299">
            <v>252</v>
          </cell>
          <cell r="B299" t="str">
            <v>Mmabana Arts, Culture and Sport Foundation</v>
          </cell>
          <cell r="C299" t="str">
            <v>Schedule 3C/Subsidiary</v>
          </cell>
          <cell r="D299" t="str">
            <v>NW</v>
          </cell>
          <cell r="E299" t="str">
            <v>NW</v>
          </cell>
          <cell r="F299" t="str">
            <v/>
          </cell>
          <cell r="G299" t="str">
            <v/>
          </cell>
          <cell r="H299" t="str">
            <v/>
          </cell>
          <cell r="I299" t="str">
            <v>Unqualified with findings</v>
          </cell>
          <cell r="J299" t="str">
            <v>Unqualified with findings</v>
          </cell>
          <cell r="K299" t="str">
            <v>Qualified</v>
          </cell>
          <cell r="L299" t="str">
            <v>Disclaimer</v>
          </cell>
          <cell r="M299" t="str">
            <v>Disclaimer</v>
          </cell>
        </row>
        <row r="300">
          <cell r="A300">
            <v>1316</v>
          </cell>
          <cell r="B300" t="str">
            <v>Mnambithi TVET College</v>
          </cell>
          <cell r="C300" t="str">
            <v>HE Institution</v>
          </cell>
          <cell r="D300" t="str">
            <v>KZN</v>
          </cell>
          <cell r="E300" t="str">
            <v>Ntnl</v>
          </cell>
          <cell r="F300" t="str">
            <v/>
          </cell>
          <cell r="G300" t="str">
            <v>Higher Education and Training</v>
          </cell>
          <cell r="H300" t="str">
            <v/>
          </cell>
          <cell r="I300" t="str">
            <v>Qualified</v>
          </cell>
          <cell r="J300" t="str">
            <v>Unqualified with findings</v>
          </cell>
          <cell r="K300" t="str">
            <v>Qualified</v>
          </cell>
          <cell r="L300" t="str">
            <v>Qualified</v>
          </cell>
          <cell r="M300" t="str">
            <v>Qualified</v>
          </cell>
        </row>
        <row r="301">
          <cell r="A301">
            <v>1324</v>
          </cell>
          <cell r="B301" t="str">
            <v>Mopani South East TVET College</v>
          </cell>
          <cell r="C301" t="str">
            <v>HE Institution</v>
          </cell>
          <cell r="D301" t="str">
            <v>LP</v>
          </cell>
          <cell r="E301" t="str">
            <v>Ntnl</v>
          </cell>
          <cell r="F301" t="str">
            <v/>
          </cell>
          <cell r="G301" t="str">
            <v>Higher Education and Training</v>
          </cell>
          <cell r="H301" t="str">
            <v/>
          </cell>
          <cell r="I301" t="str">
            <v>Qualified</v>
          </cell>
          <cell r="J301" t="str">
            <v>Unqualified with findings</v>
          </cell>
          <cell r="K301" t="str">
            <v>Unqualified with findings</v>
          </cell>
          <cell r="L301" t="str">
            <v>Unqualified with findings</v>
          </cell>
          <cell r="M301" t="str">
            <v>Qualified</v>
          </cell>
        </row>
        <row r="302">
          <cell r="A302">
            <v>1303</v>
          </cell>
          <cell r="B302" t="str">
            <v>Motheo TVET College</v>
          </cell>
          <cell r="C302" t="str">
            <v>HE Institution</v>
          </cell>
          <cell r="D302" t="str">
            <v>FS</v>
          </cell>
          <cell r="E302" t="str">
            <v>Ntnl</v>
          </cell>
          <cell r="F302" t="str">
            <v/>
          </cell>
          <cell r="G302" t="str">
            <v>Higher Education and Training</v>
          </cell>
          <cell r="H302" t="str">
            <v/>
          </cell>
          <cell r="I302" t="str">
            <v>Qualified</v>
          </cell>
          <cell r="J302" t="str">
            <v>Qualified</v>
          </cell>
          <cell r="K302" t="str">
            <v>Qualified</v>
          </cell>
          <cell r="L302" t="str">
            <v>Qualified</v>
          </cell>
          <cell r="M302" t="str">
            <v>Qualified</v>
          </cell>
        </row>
        <row r="303">
          <cell r="A303">
            <v>1215</v>
          </cell>
          <cell r="B303" t="str">
            <v>Mpumalanga Economic Growth Agency</v>
          </cell>
          <cell r="C303" t="str">
            <v>Schedule 3D/Subsidiary</v>
          </cell>
          <cell r="D303" t="str">
            <v>MP</v>
          </cell>
          <cell r="E303" t="str">
            <v>MP</v>
          </cell>
          <cell r="F303" t="str">
            <v/>
          </cell>
          <cell r="G303" t="str">
            <v/>
          </cell>
          <cell r="H303" t="str">
            <v/>
          </cell>
          <cell r="I303" t="str">
            <v>Unqualified with findings</v>
          </cell>
          <cell r="J303" t="str">
            <v>Unqualified with findings</v>
          </cell>
          <cell r="K303" t="str">
            <v>Qualified</v>
          </cell>
          <cell r="L303" t="str">
            <v>Qualified</v>
          </cell>
          <cell r="M303" t="str">
            <v>Qualified</v>
          </cell>
        </row>
        <row r="304">
          <cell r="A304">
            <v>258</v>
          </cell>
          <cell r="B304" t="str">
            <v>Mpumalanga Regional Training Trust</v>
          </cell>
          <cell r="C304" t="str">
            <v>Schedule 3C/Subsidiary</v>
          </cell>
          <cell r="D304" t="str">
            <v>MP</v>
          </cell>
          <cell r="E304" t="str">
            <v>MP</v>
          </cell>
          <cell r="F304" t="str">
            <v/>
          </cell>
          <cell r="G304" t="str">
            <v/>
          </cell>
          <cell r="H304" t="str">
            <v/>
          </cell>
          <cell r="I304" t="str">
            <v>Qualified</v>
          </cell>
          <cell r="J304" t="str">
            <v>Qualified</v>
          </cell>
          <cell r="K304" t="str">
            <v>Unqualified with findings</v>
          </cell>
          <cell r="L304" t="str">
            <v>Unqualified with findings</v>
          </cell>
          <cell r="M304" t="str">
            <v>Unqualified with findings</v>
          </cell>
        </row>
        <row r="305">
          <cell r="A305">
            <v>259</v>
          </cell>
          <cell r="B305" t="str">
            <v>Mpumalanga Tourism and Parks Agency</v>
          </cell>
          <cell r="C305" t="str">
            <v>Schedule 3C/Subsidiary</v>
          </cell>
          <cell r="D305" t="str">
            <v>MP</v>
          </cell>
          <cell r="E305" t="str">
            <v>MP</v>
          </cell>
          <cell r="F305" t="str">
            <v/>
          </cell>
          <cell r="G305" t="str">
            <v/>
          </cell>
          <cell r="H305" t="str">
            <v/>
          </cell>
          <cell r="I305" t="str">
            <v>Unqualified with no findings</v>
          </cell>
          <cell r="J305" t="str">
            <v>Unqualified with no findings</v>
          </cell>
          <cell r="K305" t="str">
            <v>Unqualified with findings</v>
          </cell>
          <cell r="L305" t="str">
            <v>Unqualified with findings</v>
          </cell>
          <cell r="M305" t="str">
            <v>Unqualified with findings</v>
          </cell>
        </row>
        <row r="306">
          <cell r="A306">
            <v>1317</v>
          </cell>
          <cell r="B306" t="str">
            <v>Mthashana TVET College</v>
          </cell>
          <cell r="C306" t="str">
            <v>HE Institution</v>
          </cell>
          <cell r="D306" t="str">
            <v>KZN</v>
          </cell>
          <cell r="E306" t="str">
            <v>Ntnl</v>
          </cell>
          <cell r="F306" t="str">
            <v/>
          </cell>
          <cell r="G306" t="str">
            <v>Higher Education and Training</v>
          </cell>
          <cell r="H306" t="str">
            <v/>
          </cell>
          <cell r="I306" t="str">
            <v>Unqualified with findings</v>
          </cell>
          <cell r="J306" t="str">
            <v>Unqualified with findings</v>
          </cell>
          <cell r="K306" t="str">
            <v>Unqualified with findings</v>
          </cell>
          <cell r="L306" t="str">
            <v>Unqualified with findings</v>
          </cell>
          <cell r="M306" t="str">
            <v>Unqualified with findings</v>
          </cell>
        </row>
        <row r="307">
          <cell r="A307">
            <v>260</v>
          </cell>
          <cell r="B307" t="str">
            <v>The Municipal Demarcation Board</v>
          </cell>
          <cell r="C307" t="str">
            <v>Constitutional Institution</v>
          </cell>
          <cell r="D307" t="str">
            <v>NatB</v>
          </cell>
          <cell r="E307" t="str">
            <v>Ntnl</v>
          </cell>
          <cell r="F307" t="str">
            <v/>
          </cell>
          <cell r="G307" t="str">
            <v>Cooperative Governance and Traditional Affairs</v>
          </cell>
          <cell r="H307" t="str">
            <v/>
          </cell>
          <cell r="I307" t="str">
            <v>Unqualified with no findings</v>
          </cell>
          <cell r="J307" t="str">
            <v>Unqualified with no findings</v>
          </cell>
          <cell r="K307" t="str">
            <v>Unqualified with no findings</v>
          </cell>
          <cell r="L307" t="str">
            <v>Unqualified with no findings</v>
          </cell>
          <cell r="M307" t="str">
            <v>Unqualified with no findings</v>
          </cell>
        </row>
        <row r="308">
          <cell r="A308">
            <v>1402</v>
          </cell>
          <cell r="B308" t="str">
            <v>Municipal Infrastructure Support Agency</v>
          </cell>
          <cell r="C308" t="str">
            <v>Government Component</v>
          </cell>
          <cell r="D308" t="str">
            <v>NatB</v>
          </cell>
          <cell r="E308" t="str">
            <v>Ntnl</v>
          </cell>
          <cell r="F308" t="str">
            <v/>
          </cell>
          <cell r="G308" t="str">
            <v>Cooperative Governance and Traditional Affairs</v>
          </cell>
          <cell r="H308" t="str">
            <v/>
          </cell>
          <cell r="I308" t="str">
            <v>Unqualified with no findings</v>
          </cell>
          <cell r="J308" t="str">
            <v>Unqualified with no findings</v>
          </cell>
          <cell r="K308" t="str">
            <v>Unqualified with no findings</v>
          </cell>
          <cell r="L308" t="str">
            <v>Unqualified with no findings</v>
          </cell>
          <cell r="M308" t="str">
            <v>Unqualified with no findings</v>
          </cell>
        </row>
        <row r="309">
          <cell r="A309">
            <v>266</v>
          </cell>
          <cell r="B309" t="str">
            <v>National Agricultural Marketing Council</v>
          </cell>
          <cell r="C309" t="str">
            <v>Schedule 3A/Subsidiary</v>
          </cell>
          <cell r="D309" t="str">
            <v>NatF</v>
          </cell>
          <cell r="E309" t="str">
            <v>Ntnl</v>
          </cell>
          <cell r="F309" t="str">
            <v/>
          </cell>
          <cell r="G309" t="str">
            <v>Agriculture, Forestry and Fisheries</v>
          </cell>
          <cell r="H309" t="str">
            <v/>
          </cell>
          <cell r="I309" t="str">
            <v>Unqualified with findings</v>
          </cell>
          <cell r="J309" t="str">
            <v>Unqualified with findings</v>
          </cell>
          <cell r="K309" t="str">
            <v>Unqualified with findings</v>
          </cell>
          <cell r="L309" t="str">
            <v>Unqualified with findings</v>
          </cell>
          <cell r="M309" t="str">
            <v>Unqualified with findings</v>
          </cell>
        </row>
        <row r="310">
          <cell r="A310">
            <v>269</v>
          </cell>
          <cell r="B310" t="str">
            <v>National Credit Regulator</v>
          </cell>
          <cell r="C310" t="str">
            <v>Schedule 3A/Subsidiary</v>
          </cell>
          <cell r="D310" t="str">
            <v>NatC</v>
          </cell>
          <cell r="E310" t="str">
            <v>Ntnl</v>
          </cell>
          <cell r="F310" t="str">
            <v/>
          </cell>
          <cell r="G310" t="str">
            <v>Trade, Industry and Competition</v>
          </cell>
          <cell r="H310" t="str">
            <v/>
          </cell>
          <cell r="I310" t="str">
            <v>Unqualified with no findings</v>
          </cell>
          <cell r="J310" t="str">
            <v>Unqualified with findings</v>
          </cell>
          <cell r="K310" t="str">
            <v>Unqualified with findings</v>
          </cell>
          <cell r="L310" t="str">
            <v>Unqualified with no findings</v>
          </cell>
          <cell r="M310" t="str">
            <v>Unqualified with no findings</v>
          </cell>
        </row>
        <row r="311">
          <cell r="A311">
            <v>270</v>
          </cell>
          <cell r="B311" t="str">
            <v>National Development Agency</v>
          </cell>
          <cell r="C311" t="str">
            <v>Schedule 3A/Subsidiary</v>
          </cell>
          <cell r="D311" t="str">
            <v>NatC</v>
          </cell>
          <cell r="E311" t="str">
            <v>Ntnl</v>
          </cell>
          <cell r="F311" t="str">
            <v/>
          </cell>
          <cell r="G311" t="str">
            <v>Social Development</v>
          </cell>
          <cell r="H311" t="str">
            <v/>
          </cell>
          <cell r="I311" t="str">
            <v>Unqualified with no findings</v>
          </cell>
          <cell r="J311" t="str">
            <v>Unqualified with findings</v>
          </cell>
          <cell r="K311" t="str">
            <v>Unqualified with findings</v>
          </cell>
          <cell r="L311" t="str">
            <v>Unqualified with findings</v>
          </cell>
          <cell r="M311" t="str">
            <v>Unqualified with findings</v>
          </cell>
        </row>
        <row r="312">
          <cell r="A312">
            <v>1067</v>
          </cell>
          <cell r="B312" t="str">
            <v>National Economic Development and Labour Council</v>
          </cell>
          <cell r="C312" t="str">
            <v>Schedule 3A/Subsidiary</v>
          </cell>
          <cell r="D312" t="str">
            <v>NatF</v>
          </cell>
          <cell r="E312" t="str">
            <v>Ntnl</v>
          </cell>
          <cell r="F312" t="str">
            <v/>
          </cell>
          <cell r="G312" t="str">
            <v>Labour</v>
          </cell>
          <cell r="H312" t="str">
            <v/>
          </cell>
          <cell r="I312" t="str">
            <v>Unqualified with findings</v>
          </cell>
          <cell r="J312" t="str">
            <v>Unqualified with findings</v>
          </cell>
          <cell r="K312" t="str">
            <v>Unqualified with findings</v>
          </cell>
          <cell r="L312" t="str">
            <v>Unqualified with findings</v>
          </cell>
          <cell r="M312" t="str">
            <v>Unqualified with findings</v>
          </cell>
        </row>
        <row r="313">
          <cell r="A313">
            <v>272</v>
          </cell>
          <cell r="B313" t="str">
            <v>National Energy Regulator of South Africa</v>
          </cell>
          <cell r="C313" t="str">
            <v>Schedule 3A/Subsidiary</v>
          </cell>
          <cell r="D313" t="str">
            <v>NatE</v>
          </cell>
          <cell r="E313" t="str">
            <v>Ntnl</v>
          </cell>
          <cell r="F313" t="str">
            <v/>
          </cell>
          <cell r="G313" t="str">
            <v>Mineral Resources and Energy</v>
          </cell>
          <cell r="H313" t="str">
            <v/>
          </cell>
          <cell r="I313" t="str">
            <v>Unqualified with no findings</v>
          </cell>
          <cell r="J313" t="str">
            <v>Unqualified with no findings</v>
          </cell>
          <cell r="K313" t="str">
            <v>Unqualified with findings</v>
          </cell>
          <cell r="L313" t="str">
            <v>Unqualified with findings</v>
          </cell>
          <cell r="M313" t="str">
            <v>Unqualified with no findings</v>
          </cell>
        </row>
        <row r="314">
          <cell r="A314">
            <v>277</v>
          </cell>
          <cell r="B314" t="str">
            <v>National Home Builders Registration Council</v>
          </cell>
          <cell r="C314" t="str">
            <v>Schedule 3A/Subsidiary</v>
          </cell>
          <cell r="D314" t="str">
            <v>NatA</v>
          </cell>
          <cell r="E314" t="str">
            <v>Ntnl</v>
          </cell>
          <cell r="F314" t="str">
            <v/>
          </cell>
          <cell r="G314" t="str">
            <v>Human Settlements</v>
          </cell>
          <cell r="H314" t="str">
            <v/>
          </cell>
          <cell r="I314" t="str">
            <v>Unqualified with findings</v>
          </cell>
          <cell r="J314" t="str">
            <v>Unqualified with findings</v>
          </cell>
          <cell r="K314" t="str">
            <v>Unqualified with findings</v>
          </cell>
          <cell r="L314" t="str">
            <v>Unqualified with findings</v>
          </cell>
          <cell r="M314" t="str">
            <v>Unqualified with findings</v>
          </cell>
        </row>
        <row r="315">
          <cell r="A315">
            <v>1036</v>
          </cell>
          <cell r="B315" t="str">
            <v>National Housing Finance Corporation</v>
          </cell>
          <cell r="C315" t="str">
            <v>Schedule 3A/Subsidiary</v>
          </cell>
          <cell r="D315" t="str">
            <v>NatB</v>
          </cell>
          <cell r="E315" t="str">
            <v>Ntnl</v>
          </cell>
          <cell r="F315" t="str">
            <v/>
          </cell>
          <cell r="G315" t="str">
            <v>Human Settlements</v>
          </cell>
          <cell r="H315" t="str">
            <v/>
          </cell>
          <cell r="I315" t="str">
            <v>Unqualified with findings</v>
          </cell>
          <cell r="J315" t="str">
            <v>Unqualified with findings</v>
          </cell>
          <cell r="K315" t="str">
            <v>Unqualified with findings</v>
          </cell>
          <cell r="L315" t="str">
            <v>Unqualified with findings</v>
          </cell>
          <cell r="M315" t="str">
            <v>Unqualified with findings</v>
          </cell>
        </row>
        <row r="316">
          <cell r="A316">
            <v>281</v>
          </cell>
          <cell r="B316" t="str">
            <v>National Lotteries Commission</v>
          </cell>
          <cell r="C316" t="str">
            <v>Schedule 3A/Subsidiary</v>
          </cell>
          <cell r="D316" t="str">
            <v>NatA</v>
          </cell>
          <cell r="E316" t="str">
            <v>Ntnl</v>
          </cell>
          <cell r="F316" t="str">
            <v/>
          </cell>
          <cell r="G316" t="str">
            <v>Trade, Industry and Competition</v>
          </cell>
          <cell r="H316" t="str">
            <v/>
          </cell>
          <cell r="I316" t="str">
            <v>Qualified</v>
          </cell>
          <cell r="J316" t="str">
            <v>Qualified</v>
          </cell>
          <cell r="K316" t="str">
            <v>Qualified</v>
          </cell>
          <cell r="L316" t="str">
            <v>Unqualified with no findings</v>
          </cell>
          <cell r="M316" t="str">
            <v>Unqualified with no findings</v>
          </cell>
        </row>
        <row r="317">
          <cell r="A317">
            <v>282</v>
          </cell>
          <cell r="B317" t="str">
            <v>National Lottery Distribution Trust Fund</v>
          </cell>
          <cell r="C317" t="str">
            <v>Schedule 3A/Subsidiary</v>
          </cell>
          <cell r="D317" t="str">
            <v>NatA</v>
          </cell>
          <cell r="E317" t="str">
            <v>Ntnl</v>
          </cell>
          <cell r="F317" t="str">
            <v/>
          </cell>
          <cell r="G317" t="str">
            <v>Trade, Industry and Competition</v>
          </cell>
          <cell r="H317" t="str">
            <v/>
          </cell>
          <cell r="I317" t="str">
            <v>Qualified</v>
          </cell>
          <cell r="J317" t="str">
            <v>Unqualified with findings</v>
          </cell>
          <cell r="K317" t="str">
            <v>Unqualified with findings</v>
          </cell>
          <cell r="L317" t="str">
            <v>Unqualified with no findings</v>
          </cell>
          <cell r="M317" t="str">
            <v>Unqualified with no findings</v>
          </cell>
        </row>
        <row r="318">
          <cell r="A318">
            <v>284</v>
          </cell>
          <cell r="B318" t="str">
            <v>National Nuclear Regulator</v>
          </cell>
          <cell r="C318" t="str">
            <v>Schedule 3A/Subsidiary</v>
          </cell>
          <cell r="D318" t="str">
            <v>NatE</v>
          </cell>
          <cell r="E318" t="str">
            <v>Ntnl</v>
          </cell>
          <cell r="F318" t="str">
            <v/>
          </cell>
          <cell r="G318" t="str">
            <v>Mineral Resources and Energy</v>
          </cell>
          <cell r="H318" t="str">
            <v/>
          </cell>
          <cell r="I318" t="str">
            <v>Unqualified with no findings</v>
          </cell>
          <cell r="J318" t="str">
            <v>Unqualified with no findings</v>
          </cell>
          <cell r="K318" t="str">
            <v>Unqualified with findings</v>
          </cell>
          <cell r="L318" t="str">
            <v>Unqualified with findings</v>
          </cell>
          <cell r="M318" t="str">
            <v>Unqualified with findings</v>
          </cell>
        </row>
        <row r="319">
          <cell r="A319">
            <v>286</v>
          </cell>
          <cell r="B319" t="str">
            <v>National Regulator for Compulsory Specifications</v>
          </cell>
          <cell r="C319" t="str">
            <v>Schedule 3A/Subsidiary</v>
          </cell>
          <cell r="D319" t="str">
            <v>NatA</v>
          </cell>
          <cell r="E319" t="str">
            <v>Ntnl</v>
          </cell>
          <cell r="F319" t="str">
            <v/>
          </cell>
          <cell r="G319" t="str">
            <v>Trade, Industry and Competition</v>
          </cell>
          <cell r="H319" t="str">
            <v/>
          </cell>
          <cell r="I319" t="str">
            <v>Unqualified with no findings</v>
          </cell>
          <cell r="J319" t="str">
            <v>Unqualified with findings</v>
          </cell>
          <cell r="K319" t="str">
            <v>Qualified</v>
          </cell>
          <cell r="L319" t="str">
            <v>Qualified</v>
          </cell>
          <cell r="M319" t="str">
            <v>Qualified</v>
          </cell>
        </row>
        <row r="320">
          <cell r="A320">
            <v>287</v>
          </cell>
          <cell r="B320" t="str">
            <v>National Research Foundation</v>
          </cell>
          <cell r="C320" t="str">
            <v>Schedule 3A/Subsidiary</v>
          </cell>
          <cell r="D320" t="str">
            <v>NatC</v>
          </cell>
          <cell r="E320" t="str">
            <v>Ntnl</v>
          </cell>
          <cell r="F320" t="str">
            <v/>
          </cell>
          <cell r="G320" t="str">
            <v>Science and Technology</v>
          </cell>
          <cell r="H320" t="str">
            <v/>
          </cell>
          <cell r="I320" t="str">
            <v>Unqualified with no findings</v>
          </cell>
          <cell r="J320" t="str">
            <v>Unqualified with no findings</v>
          </cell>
          <cell r="K320" t="str">
            <v>Unqualified with no findings</v>
          </cell>
          <cell r="L320" t="str">
            <v>Unqualified with no findings</v>
          </cell>
          <cell r="M320" t="str">
            <v>Unqualified with findings</v>
          </cell>
        </row>
        <row r="321">
          <cell r="A321">
            <v>1026</v>
          </cell>
          <cell r="B321" t="str">
            <v>National School of Government Trading Entity</v>
          </cell>
          <cell r="C321" t="str">
            <v>Trading Entity</v>
          </cell>
          <cell r="D321" t="str">
            <v>NatE</v>
          </cell>
          <cell r="E321" t="str">
            <v>Ntnl</v>
          </cell>
          <cell r="F321" t="str">
            <v/>
          </cell>
          <cell r="G321" t="str">
            <v>Public Service and Administration</v>
          </cell>
          <cell r="H321" t="str">
            <v/>
          </cell>
          <cell r="I321" t="str">
            <v>Unqualified with no findings</v>
          </cell>
          <cell r="J321" t="str">
            <v>Unqualified with findings</v>
          </cell>
          <cell r="K321" t="str">
            <v>Unqualified with findings</v>
          </cell>
          <cell r="L321" t="str">
            <v>Unqualified with findings</v>
          </cell>
          <cell r="M321" t="str">
            <v>Unqualified with findings</v>
          </cell>
        </row>
        <row r="322">
          <cell r="A322">
            <v>288</v>
          </cell>
          <cell r="B322" t="str">
            <v>National Skills Fund</v>
          </cell>
          <cell r="C322" t="str">
            <v>Schedule 3A/Subsidiary</v>
          </cell>
          <cell r="D322" t="str">
            <v>NatF</v>
          </cell>
          <cell r="E322" t="str">
            <v>Ntnl</v>
          </cell>
          <cell r="F322" t="str">
            <v/>
          </cell>
          <cell r="G322" t="str">
            <v>Higher Education and Training</v>
          </cell>
          <cell r="H322" t="str">
            <v/>
          </cell>
          <cell r="I322" t="str">
            <v>Qualified</v>
          </cell>
          <cell r="J322" t="str">
            <v>Qualified</v>
          </cell>
          <cell r="K322" t="str">
            <v>Disclaimer</v>
          </cell>
          <cell r="L322" t="str">
            <v>Disclaimer</v>
          </cell>
          <cell r="M322" t="str">
            <v>Qualified</v>
          </cell>
        </row>
        <row r="323">
          <cell r="A323">
            <v>289</v>
          </cell>
          <cell r="B323" t="str">
            <v>National Student Financial Aid Scheme</v>
          </cell>
          <cell r="C323" t="str">
            <v>Schedule 3A/Subsidiary</v>
          </cell>
          <cell r="D323" t="str">
            <v>WC</v>
          </cell>
          <cell r="E323" t="str">
            <v>Ntnl</v>
          </cell>
          <cell r="F323" t="str">
            <v/>
          </cell>
          <cell r="G323" t="str">
            <v>Higher Education and Training</v>
          </cell>
          <cell r="H323" t="str">
            <v/>
          </cell>
          <cell r="I323" t="str">
            <v/>
          </cell>
          <cell r="J323" t="str">
            <v>Adverse</v>
          </cell>
          <cell r="K323" t="str">
            <v>Unqualified with findings</v>
          </cell>
          <cell r="L323" t="str">
            <v>Qualified</v>
          </cell>
          <cell r="M323" t="str">
            <v>Qualified</v>
          </cell>
        </row>
        <row r="324">
          <cell r="A324">
            <v>1011</v>
          </cell>
          <cell r="B324" t="str">
            <v>National Youth Development Agency</v>
          </cell>
          <cell r="C324" t="str">
            <v>Schedule 3A/Subsidiary</v>
          </cell>
          <cell r="D324" t="str">
            <v>NatA</v>
          </cell>
          <cell r="E324" t="str">
            <v>Ntnl</v>
          </cell>
          <cell r="F324" t="str">
            <v/>
          </cell>
          <cell r="G324" t="str">
            <v>Women, youth and Persons with Disabilities</v>
          </cell>
          <cell r="H324" t="str">
            <v/>
          </cell>
          <cell r="I324" t="str">
            <v>Unqualified with no findings</v>
          </cell>
          <cell r="J324" t="str">
            <v>Unqualified with no findings</v>
          </cell>
          <cell r="K324" t="str">
            <v>Unqualified with no findings</v>
          </cell>
          <cell r="L324" t="str">
            <v>Unqualified with no findings</v>
          </cell>
          <cell r="M324" t="str">
            <v>Unqualified with no findings</v>
          </cell>
        </row>
        <row r="325">
          <cell r="A325">
            <v>1330</v>
          </cell>
          <cell r="B325" t="str">
            <v>Nkangala TVET College</v>
          </cell>
          <cell r="C325" t="str">
            <v>HE Institution</v>
          </cell>
          <cell r="D325" t="str">
            <v>MP</v>
          </cell>
          <cell r="E325" t="str">
            <v>Ntnl</v>
          </cell>
          <cell r="F325" t="str">
            <v/>
          </cell>
          <cell r="G325" t="str">
            <v>Higher Education and Training</v>
          </cell>
          <cell r="H325" t="str">
            <v/>
          </cell>
          <cell r="I325" t="str">
            <v>Unqualified with findings</v>
          </cell>
          <cell r="J325" t="str">
            <v>Unqualified with findings</v>
          </cell>
          <cell r="K325" t="str">
            <v>Unqualified with findings</v>
          </cell>
          <cell r="L325" t="str">
            <v>Unqualified with findings</v>
          </cell>
          <cell r="M325" t="str">
            <v>Unqualified with findings</v>
          </cell>
        </row>
        <row r="326">
          <cell r="A326">
            <v>297</v>
          </cell>
          <cell r="B326" t="str">
            <v>North West Development Corporation</v>
          </cell>
          <cell r="C326" t="str">
            <v>Schedule 3D/Subsidiary</v>
          </cell>
          <cell r="D326" t="str">
            <v>NW</v>
          </cell>
          <cell r="E326" t="str">
            <v>NW</v>
          </cell>
          <cell r="F326" t="str">
            <v/>
          </cell>
          <cell r="G326" t="str">
            <v/>
          </cell>
          <cell r="H326" t="str">
            <v/>
          </cell>
          <cell r="I326" t="str">
            <v>Qualified</v>
          </cell>
          <cell r="J326" t="str">
            <v>Adverse</v>
          </cell>
          <cell r="K326" t="str">
            <v>Disclaimer</v>
          </cell>
          <cell r="L326" t="str">
            <v>Disclaimer</v>
          </cell>
          <cell r="M326" t="str">
            <v>Disclaimer</v>
          </cell>
        </row>
        <row r="327">
          <cell r="A327">
            <v>563</v>
          </cell>
          <cell r="B327" t="str">
            <v>North West Star</v>
          </cell>
          <cell r="C327" t="str">
            <v>Schedule 3D/Subsidiary</v>
          </cell>
          <cell r="D327" t="str">
            <v>NW</v>
          </cell>
          <cell r="E327" t="str">
            <v>NW</v>
          </cell>
          <cell r="F327" t="str">
            <v/>
          </cell>
          <cell r="G327" t="str">
            <v/>
          </cell>
          <cell r="H327" t="str">
            <v/>
          </cell>
          <cell r="I327" t="str">
            <v>Audit not finalised at legislated date</v>
          </cell>
          <cell r="J327" t="str">
            <v>Audit not finalised at legislated date</v>
          </cell>
          <cell r="K327" t="str">
            <v>Audit not finalised at legislated date</v>
          </cell>
          <cell r="L327" t="str">
            <v>Audit not finalised at legislated date</v>
          </cell>
          <cell r="M327" t="str">
            <v>Disclaimer</v>
          </cell>
        </row>
        <row r="328">
          <cell r="A328">
            <v>302</v>
          </cell>
          <cell r="B328" t="str">
            <v>North West Transport Investments</v>
          </cell>
          <cell r="C328" t="str">
            <v>Schedule 3D/Subsidiary</v>
          </cell>
          <cell r="D328" t="str">
            <v>NW</v>
          </cell>
          <cell r="E328" t="str">
            <v>NW</v>
          </cell>
          <cell r="F328" t="str">
            <v/>
          </cell>
          <cell r="G328" t="str">
            <v/>
          </cell>
          <cell r="H328" t="str">
            <v/>
          </cell>
          <cell r="I328" t="str">
            <v>Audit not finalised at legislated date</v>
          </cell>
          <cell r="J328" t="str">
            <v>Audit not finalised at legislated date</v>
          </cell>
          <cell r="K328" t="str">
            <v>Audit not finalised at legislated date</v>
          </cell>
          <cell r="L328" t="str">
            <v>Audit not finalised at legislated date</v>
          </cell>
          <cell r="M328" t="str">
            <v>Disclaimer</v>
          </cell>
        </row>
        <row r="329">
          <cell r="A329">
            <v>1331</v>
          </cell>
          <cell r="B329" t="str">
            <v>Northern Cape Rural TVET College</v>
          </cell>
          <cell r="C329" t="str">
            <v>HE Institution</v>
          </cell>
          <cell r="D329" t="str">
            <v>NC</v>
          </cell>
          <cell r="E329" t="str">
            <v>Ntnl</v>
          </cell>
          <cell r="F329" t="str">
            <v/>
          </cell>
          <cell r="G329" t="str">
            <v>Higher Education and Training</v>
          </cell>
          <cell r="H329" t="str">
            <v/>
          </cell>
          <cell r="I329" t="str">
            <v>Qualified</v>
          </cell>
          <cell r="J329" t="str">
            <v>Unqualified with findings</v>
          </cell>
          <cell r="K329" t="str">
            <v>Unqualified with findings</v>
          </cell>
          <cell r="L329" t="str">
            <v>Unqualified with findings</v>
          </cell>
          <cell r="M329" t="str">
            <v>Unqualified with findings</v>
          </cell>
        </row>
        <row r="330">
          <cell r="A330">
            <v>1332</v>
          </cell>
          <cell r="B330" t="str">
            <v>Northern Cape Urban TVET College</v>
          </cell>
          <cell r="C330" t="str">
            <v>HE Institution</v>
          </cell>
          <cell r="D330" t="str">
            <v>NC</v>
          </cell>
          <cell r="E330" t="str">
            <v>Ntnl</v>
          </cell>
          <cell r="F330" t="str">
            <v/>
          </cell>
          <cell r="G330" t="str">
            <v>Higher Education and Training</v>
          </cell>
          <cell r="H330" t="str">
            <v/>
          </cell>
          <cell r="I330" t="str">
            <v>Qualified</v>
          </cell>
          <cell r="J330" t="str">
            <v>Qualified</v>
          </cell>
          <cell r="K330" t="str">
            <v>Unqualified with findings</v>
          </cell>
          <cell r="L330" t="str">
            <v>Qualified</v>
          </cell>
          <cell r="M330" t="str">
            <v>Unqualified with findings</v>
          </cell>
        </row>
        <row r="331">
          <cell r="A331">
            <v>1339</v>
          </cell>
          <cell r="B331" t="str">
            <v>Northlink TVET College</v>
          </cell>
          <cell r="C331" t="str">
            <v>HE Institution</v>
          </cell>
          <cell r="D331" t="str">
            <v>WC</v>
          </cell>
          <cell r="E331" t="str">
            <v>Ntnl</v>
          </cell>
          <cell r="F331" t="str">
            <v/>
          </cell>
          <cell r="G331" t="str">
            <v>Higher Education and Training</v>
          </cell>
          <cell r="H331" t="str">
            <v/>
          </cell>
          <cell r="I331" t="str">
            <v>Unqualified with no findings</v>
          </cell>
          <cell r="J331" t="str">
            <v>Unqualified with no findings</v>
          </cell>
          <cell r="K331" t="str">
            <v>Unqualified with no findings</v>
          </cell>
          <cell r="L331" t="str">
            <v>Unqualified with no findings</v>
          </cell>
          <cell r="M331" t="str">
            <v>Unqualified with no findings</v>
          </cell>
        </row>
        <row r="332">
          <cell r="A332">
            <v>308</v>
          </cell>
          <cell r="B332" t="str">
            <v>NTP Radioisotopes</v>
          </cell>
          <cell r="C332" t="str">
            <v>Schedule 2/Subsidiary</v>
          </cell>
          <cell r="D332" t="str">
            <v>NW</v>
          </cell>
          <cell r="E332" t="str">
            <v>Ntnl</v>
          </cell>
          <cell r="F332" t="str">
            <v/>
          </cell>
          <cell r="G332" t="str">
            <v>Mineral Resources and Energy</v>
          </cell>
          <cell r="H332" t="str">
            <v/>
          </cell>
          <cell r="I332" t="str">
            <v>Unqualified with findings</v>
          </cell>
          <cell r="J332" t="str">
            <v>Unqualified with findings</v>
          </cell>
          <cell r="K332" t="str">
            <v>Unqualified with no findings</v>
          </cell>
          <cell r="L332" t="str">
            <v>Unqualified with findings</v>
          </cell>
          <cell r="M332" t="str">
            <v>Unqualified with findings</v>
          </cell>
        </row>
        <row r="333">
          <cell r="A333">
            <v>1498</v>
          </cell>
          <cell r="B333" t="str">
            <v>Office of the Valuer-General</v>
          </cell>
          <cell r="C333" t="str">
            <v>Schedule 3A/Subsidiary</v>
          </cell>
          <cell r="D333" t="str">
            <v>NatF</v>
          </cell>
          <cell r="E333" t="str">
            <v>Ntnl</v>
          </cell>
          <cell r="F333" t="str">
            <v>Agriculture and Land</v>
          </cell>
          <cell r="G333" t="str">
            <v>Rural Development and Land Reform</v>
          </cell>
          <cell r="H333" t="str">
            <v/>
          </cell>
          <cell r="I333" t="str">
            <v>Unqualified with no findings</v>
          </cell>
          <cell r="J333" t="str">
            <v>Unqualified with no findings</v>
          </cell>
          <cell r="K333" t="str">
            <v>Unqualified with findings</v>
          </cell>
          <cell r="L333" t="str">
            <v>Unqualified with no findings</v>
          </cell>
          <cell r="M333" t="str">
            <v>Unqualified with findings</v>
          </cell>
        </row>
        <row r="334">
          <cell r="A334">
            <v>319</v>
          </cell>
          <cell r="B334" t="str">
            <v>Office of the Ombud for Financial Service Providers</v>
          </cell>
          <cell r="C334" t="str">
            <v>Schedule 3A/Subsidiary</v>
          </cell>
          <cell r="D334" t="str">
            <v>NatB</v>
          </cell>
          <cell r="E334" t="str">
            <v>Ntnl</v>
          </cell>
          <cell r="F334" t="str">
            <v/>
          </cell>
          <cell r="G334" t="str">
            <v>Finance (Treasury)</v>
          </cell>
          <cell r="H334" t="str">
            <v/>
          </cell>
          <cell r="I334" t="str">
            <v>Unqualified with no findings</v>
          </cell>
          <cell r="J334" t="str">
            <v>Unqualified with findings</v>
          </cell>
          <cell r="K334" t="str">
            <v>Unqualified with no findings</v>
          </cell>
          <cell r="L334" t="str">
            <v>Unqualified with no findings</v>
          </cell>
          <cell r="M334" t="str">
            <v>Unqualified with findings</v>
          </cell>
        </row>
        <row r="335">
          <cell r="A335">
            <v>1071</v>
          </cell>
          <cell r="B335" t="str">
            <v>Onderstepoort Biological Products</v>
          </cell>
          <cell r="C335" t="str">
            <v>Schedule 3B/Subsidiary</v>
          </cell>
          <cell r="D335" t="str">
            <v>NatF</v>
          </cell>
          <cell r="E335" t="str">
            <v>Ntnl</v>
          </cell>
          <cell r="F335" t="str">
            <v/>
          </cell>
          <cell r="G335" t="str">
            <v>Agriculture, Forestry and Fisheries</v>
          </cell>
          <cell r="H335" t="str">
            <v/>
          </cell>
          <cell r="I335" t="str">
            <v>Qualified</v>
          </cell>
          <cell r="J335" t="str">
            <v>Unqualified with findings</v>
          </cell>
          <cell r="K335" t="str">
            <v>Unqualified with findings</v>
          </cell>
          <cell r="L335" t="str">
            <v>Unqualified with findings</v>
          </cell>
          <cell r="M335" t="str">
            <v>Unqualified with findings</v>
          </cell>
        </row>
        <row r="336">
          <cell r="A336">
            <v>1333</v>
          </cell>
          <cell r="B336" t="str">
            <v>Orbit TVET College</v>
          </cell>
          <cell r="C336" t="str">
            <v>HE Institution</v>
          </cell>
          <cell r="D336" t="str">
            <v>NW</v>
          </cell>
          <cell r="E336" t="str">
            <v>Ntnl</v>
          </cell>
          <cell r="F336" t="str">
            <v/>
          </cell>
          <cell r="G336" t="str">
            <v>Higher Education and Training</v>
          </cell>
          <cell r="H336" t="str">
            <v/>
          </cell>
          <cell r="I336" t="str">
            <v>Unqualified with findings</v>
          </cell>
          <cell r="J336" t="str">
            <v>Unqualified with findings</v>
          </cell>
          <cell r="K336" t="str">
            <v>Qualified</v>
          </cell>
          <cell r="L336" t="str">
            <v>Qualified</v>
          </cell>
          <cell r="M336" t="str">
            <v>Qualified</v>
          </cell>
        </row>
        <row r="337">
          <cell r="A337">
            <v>321</v>
          </cell>
          <cell r="B337" t="str">
            <v>The Pan South African Language Board</v>
          </cell>
          <cell r="C337" t="str">
            <v>Constitutional Institution</v>
          </cell>
          <cell r="D337" t="str">
            <v>NatC</v>
          </cell>
          <cell r="E337" t="str">
            <v>Ntnl</v>
          </cell>
          <cell r="F337" t="str">
            <v/>
          </cell>
          <cell r="G337" t="str">
            <v>Arts and Culture</v>
          </cell>
          <cell r="H337" t="str">
            <v/>
          </cell>
          <cell r="I337" t="str">
            <v>Unqualified with findings</v>
          </cell>
          <cell r="J337" t="str">
            <v>Unqualified with no findings</v>
          </cell>
          <cell r="K337" t="str">
            <v>Unqualified with findings</v>
          </cell>
          <cell r="L337" t="str">
            <v>Qualified</v>
          </cell>
          <cell r="M337" t="str">
            <v>Unqualified with findings</v>
          </cell>
        </row>
        <row r="338">
          <cell r="A338">
            <v>324</v>
          </cell>
          <cell r="B338" t="str">
            <v>Passenger Rail Agency of South Africa</v>
          </cell>
          <cell r="C338" t="str">
            <v>Schedule 3B/Subsidiary</v>
          </cell>
          <cell r="D338" t="str">
            <v>NatA</v>
          </cell>
          <cell r="E338" t="str">
            <v>Ntnl</v>
          </cell>
          <cell r="F338" t="str">
            <v/>
          </cell>
          <cell r="G338" t="str">
            <v>Transport</v>
          </cell>
          <cell r="H338" t="str">
            <v/>
          </cell>
          <cell r="I338" t="str">
            <v>Qualified</v>
          </cell>
          <cell r="J338" t="str">
            <v>Disclaimer</v>
          </cell>
          <cell r="K338" t="str">
            <v>Disclaimer</v>
          </cell>
          <cell r="L338" t="str">
            <v>Disclaimer</v>
          </cell>
          <cell r="M338" t="str">
            <v>Disclaimer</v>
          </cell>
        </row>
        <row r="339">
          <cell r="A339">
            <v>326</v>
          </cell>
          <cell r="B339" t="str">
            <v>Pelchem</v>
          </cell>
          <cell r="C339" t="str">
            <v>Schedule 2/Subsidiary</v>
          </cell>
          <cell r="D339" t="str">
            <v>NW</v>
          </cell>
          <cell r="E339" t="str">
            <v>Ntnl</v>
          </cell>
          <cell r="F339" t="str">
            <v/>
          </cell>
          <cell r="G339" t="str">
            <v>Mineral Resources and Energy</v>
          </cell>
          <cell r="H339" t="str">
            <v/>
          </cell>
          <cell r="I339" t="str">
            <v>Unqualified with findings</v>
          </cell>
          <cell r="J339" t="str">
            <v>Qualified</v>
          </cell>
          <cell r="K339" t="str">
            <v>Disclaimer</v>
          </cell>
          <cell r="L339" t="str">
            <v>Disclaimer</v>
          </cell>
          <cell r="M339" t="str">
            <v>Disclaimer</v>
          </cell>
        </row>
        <row r="340">
          <cell r="A340">
            <v>327</v>
          </cell>
          <cell r="B340" t="str">
            <v>Office of the Pension Funds Adjudicator</v>
          </cell>
          <cell r="C340" t="str">
            <v>Schedule 3A/Subsidiary</v>
          </cell>
          <cell r="D340" t="str">
            <v>NatB</v>
          </cell>
          <cell r="E340" t="str">
            <v>Ntnl</v>
          </cell>
          <cell r="F340" t="str">
            <v/>
          </cell>
          <cell r="G340" t="str">
            <v>Finance (Treasury)</v>
          </cell>
          <cell r="H340" t="str">
            <v/>
          </cell>
          <cell r="I340" t="str">
            <v>Unqualified with no findings</v>
          </cell>
          <cell r="J340" t="str">
            <v>Unqualified with findings</v>
          </cell>
          <cell r="K340" t="str">
            <v>Unqualified with no findings</v>
          </cell>
          <cell r="L340" t="str">
            <v>Unqualified with no findings</v>
          </cell>
          <cell r="M340" t="str">
            <v>Unqualified with no findings</v>
          </cell>
        </row>
        <row r="341">
          <cell r="A341">
            <v>1299</v>
          </cell>
          <cell r="B341" t="str">
            <v>Port Elizabeth TVET College</v>
          </cell>
          <cell r="C341" t="str">
            <v>HE Institution</v>
          </cell>
          <cell r="D341" t="str">
            <v>EC</v>
          </cell>
          <cell r="E341" t="str">
            <v>Ntnl</v>
          </cell>
          <cell r="F341" t="str">
            <v/>
          </cell>
          <cell r="G341" t="str">
            <v>Higher Education and Training</v>
          </cell>
          <cell r="H341" t="str">
            <v/>
          </cell>
          <cell r="I341" t="str">
            <v>Qualified</v>
          </cell>
          <cell r="J341" t="str">
            <v>Qualified</v>
          </cell>
          <cell r="K341" t="str">
            <v>Qualified</v>
          </cell>
          <cell r="L341" t="str">
            <v>Unqualified with findings</v>
          </cell>
          <cell r="M341" t="str">
            <v>Unqualified with findings</v>
          </cell>
        </row>
        <row r="342">
          <cell r="A342">
            <v>1508</v>
          </cell>
          <cell r="B342" t="str">
            <v>Postbank</v>
          </cell>
          <cell r="C342" t="str">
            <v>Schedule 2/Subsidiary</v>
          </cell>
          <cell r="D342" t="str">
            <v>NatD</v>
          </cell>
          <cell r="E342" t="str">
            <v>Ntnl</v>
          </cell>
          <cell r="F342" t="str">
            <v/>
          </cell>
          <cell r="G342" t="str">
            <v>Communications and Digital Technologies</v>
          </cell>
          <cell r="H342" t="str">
            <v/>
          </cell>
          <cell r="I342" t="str">
            <v>Disclaimer</v>
          </cell>
          <cell r="J342" t="str">
            <v>Disclaimer</v>
          </cell>
          <cell r="K342" t="str">
            <v>Disclaimer</v>
          </cell>
          <cell r="L342" t="str">
            <v>Qualified</v>
          </cell>
          <cell r="M342" t="str">
            <v>Unqualified with no findings</v>
          </cell>
        </row>
        <row r="343">
          <cell r="A343">
            <v>345</v>
          </cell>
          <cell r="B343" t="str">
            <v>Private Security Industry Regulatory Authority</v>
          </cell>
          <cell r="C343" t="str">
            <v>Schedule 3A/Subsidiary</v>
          </cell>
          <cell r="D343" t="str">
            <v>NatD</v>
          </cell>
          <cell r="E343" t="str">
            <v>Ntnl</v>
          </cell>
          <cell r="F343" t="str">
            <v/>
          </cell>
          <cell r="G343" t="str">
            <v>Police</v>
          </cell>
          <cell r="H343" t="str">
            <v/>
          </cell>
          <cell r="I343" t="str">
            <v>Unqualified with findings</v>
          </cell>
          <cell r="J343" t="str">
            <v>Qualified</v>
          </cell>
          <cell r="K343" t="str">
            <v>Unqualified with no findings</v>
          </cell>
          <cell r="L343" t="str">
            <v>Unqualified with no findings</v>
          </cell>
          <cell r="M343" t="str">
            <v>Unqualified with no findings</v>
          </cell>
        </row>
        <row r="344">
          <cell r="A344">
            <v>558</v>
          </cell>
          <cell r="B344" t="str">
            <v>Property Management Trading Entity</v>
          </cell>
          <cell r="C344" t="str">
            <v>Trading Entity</v>
          </cell>
          <cell r="D344" t="str">
            <v>NatA</v>
          </cell>
          <cell r="E344" t="str">
            <v>Ntnl</v>
          </cell>
          <cell r="F344" t="str">
            <v/>
          </cell>
          <cell r="G344" t="str">
            <v>Public Works and Infrastructure</v>
          </cell>
          <cell r="H344" t="str">
            <v/>
          </cell>
          <cell r="I344" t="str">
            <v>Qualified</v>
          </cell>
          <cell r="J344" t="str">
            <v>Disclaimer</v>
          </cell>
          <cell r="K344" t="str">
            <v>Qualified</v>
          </cell>
          <cell r="L344" t="str">
            <v>Qualified</v>
          </cell>
          <cell r="M344" t="str">
            <v>Qualified</v>
          </cell>
        </row>
        <row r="345">
          <cell r="A345">
            <v>1559</v>
          </cell>
          <cell r="B345" t="str">
            <v>Property Practitioners Regulatory Authority</v>
          </cell>
          <cell r="C345" t="str">
            <v>Schedule 3A/Subsidiary</v>
          </cell>
          <cell r="D345" t="str">
            <v>NatA</v>
          </cell>
          <cell r="E345" t="str">
            <v>Ntnl</v>
          </cell>
          <cell r="F345" t="str">
            <v/>
          </cell>
          <cell r="G345" t="str">
            <v>Human Settlements</v>
          </cell>
          <cell r="H345" t="str">
            <v/>
          </cell>
          <cell r="I345" t="str">
            <v>Qualified</v>
          </cell>
          <cell r="J345" t="str">
            <v>Qualified</v>
          </cell>
          <cell r="K345" t="str">
            <v>New public entity</v>
          </cell>
          <cell r="L345" t="str">
            <v>New public entity</v>
          </cell>
          <cell r="M345" t="str">
            <v>New public entity</v>
          </cell>
        </row>
        <row r="346">
          <cell r="A346">
            <v>404</v>
          </cell>
          <cell r="B346" t="str">
            <v>Public Investment Corporation</v>
          </cell>
          <cell r="C346" t="str">
            <v>Schedule 3B/Subsidiary</v>
          </cell>
          <cell r="D346" t="str">
            <v>NatB</v>
          </cell>
          <cell r="E346" t="str">
            <v>Ntnl</v>
          </cell>
          <cell r="F346" t="str">
            <v/>
          </cell>
          <cell r="G346" t="str">
            <v>Finance (Treasury)</v>
          </cell>
          <cell r="H346" t="str">
            <v/>
          </cell>
          <cell r="I346" t="str">
            <v>Unqualified with findings</v>
          </cell>
          <cell r="J346" t="str">
            <v>Unqualified with findings</v>
          </cell>
          <cell r="K346" t="str">
            <v>Unqualified with findings</v>
          </cell>
          <cell r="L346" t="str">
            <v>Unqualified with findings</v>
          </cell>
          <cell r="M346" t="str">
            <v>Unqualified with findings</v>
          </cell>
        </row>
        <row r="347">
          <cell r="A347">
            <v>406</v>
          </cell>
          <cell r="B347" t="str">
            <v>Public Service Sector Education and Training Authority</v>
          </cell>
          <cell r="C347" t="str">
            <v>Schedule 3A/Subsidiary</v>
          </cell>
          <cell r="D347" t="str">
            <v>NatF</v>
          </cell>
          <cell r="E347" t="str">
            <v>Ntnl</v>
          </cell>
          <cell r="F347" t="str">
            <v/>
          </cell>
          <cell r="G347" t="str">
            <v>Higher Education and Training</v>
          </cell>
          <cell r="H347" t="str">
            <v/>
          </cell>
          <cell r="I347" t="str">
            <v>Unqualified with no findings</v>
          </cell>
          <cell r="J347" t="str">
            <v>Unqualified with no findings</v>
          </cell>
          <cell r="K347" t="str">
            <v>Unqualified with no findings</v>
          </cell>
          <cell r="L347" t="str">
            <v>Unqualified with no findings</v>
          </cell>
          <cell r="M347" t="str">
            <v>Unqualified with no findings</v>
          </cell>
        </row>
        <row r="348">
          <cell r="A348">
            <v>1347</v>
          </cell>
          <cell r="B348" t="str">
            <v>Quality Council for Trades and Occupations</v>
          </cell>
          <cell r="C348" t="str">
            <v>Schedule 3A/Subsidiary</v>
          </cell>
          <cell r="D348" t="str">
            <v>NatF</v>
          </cell>
          <cell r="E348" t="str">
            <v>Ntnl</v>
          </cell>
          <cell r="F348" t="str">
            <v/>
          </cell>
          <cell r="G348" t="str">
            <v>Higher Education and Training</v>
          </cell>
          <cell r="H348" t="str">
            <v/>
          </cell>
          <cell r="I348" t="str">
            <v>Unqualified with no findings</v>
          </cell>
          <cell r="J348" t="str">
            <v>Unqualified with no findings</v>
          </cell>
          <cell r="K348" t="str">
            <v>Unqualified with no findings</v>
          </cell>
          <cell r="L348" t="str">
            <v>Unqualified with no findings</v>
          </cell>
          <cell r="M348" t="str">
            <v>Unqualified with no findings</v>
          </cell>
        </row>
        <row r="349">
          <cell r="A349">
            <v>415</v>
          </cell>
          <cell r="B349" t="str">
            <v>Railway Safety Regulator</v>
          </cell>
          <cell r="C349" t="str">
            <v>Schedule 3A/Subsidiary</v>
          </cell>
          <cell r="D349" t="str">
            <v>NatA</v>
          </cell>
          <cell r="E349" t="str">
            <v>Ntnl</v>
          </cell>
          <cell r="F349" t="str">
            <v/>
          </cell>
          <cell r="G349" t="str">
            <v>Transport</v>
          </cell>
          <cell r="H349" t="str">
            <v/>
          </cell>
          <cell r="I349" t="str">
            <v>Unqualified with findings</v>
          </cell>
          <cell r="J349" t="str">
            <v>Unqualified with no findings</v>
          </cell>
          <cell r="K349" t="str">
            <v>Unqualified with no findings</v>
          </cell>
          <cell r="L349" t="str">
            <v>Unqualified with findings</v>
          </cell>
          <cell r="M349" t="str">
            <v>Unqualified with findings</v>
          </cell>
        </row>
        <row r="350">
          <cell r="A350">
            <v>419</v>
          </cell>
          <cell r="B350" t="str">
            <v>Deeds Registration Trading Account</v>
          </cell>
          <cell r="C350" t="str">
            <v>Trading Entity</v>
          </cell>
          <cell r="D350" t="str">
            <v>NatF</v>
          </cell>
          <cell r="E350" t="str">
            <v>Ntnl</v>
          </cell>
          <cell r="F350" t="str">
            <v/>
          </cell>
          <cell r="G350" t="str">
            <v>Rural Development and Land Reform</v>
          </cell>
          <cell r="H350" t="str">
            <v/>
          </cell>
          <cell r="I350" t="str">
            <v>Unqualified with findings</v>
          </cell>
          <cell r="J350" t="str">
            <v>Unqualified with findings</v>
          </cell>
          <cell r="K350" t="str">
            <v>Unqualified with findings</v>
          </cell>
          <cell r="L350" t="str">
            <v>Unqualified with no findings</v>
          </cell>
          <cell r="M350" t="str">
            <v>Unqualified with no findings</v>
          </cell>
        </row>
        <row r="351">
          <cell r="A351">
            <v>422</v>
          </cell>
          <cell r="B351" t="str">
            <v>Road Accident Fund</v>
          </cell>
          <cell r="C351" t="str">
            <v>Schedule 3A/Subsidiary</v>
          </cell>
          <cell r="D351" t="str">
            <v>NatB</v>
          </cell>
          <cell r="E351" t="str">
            <v>Ntnl</v>
          </cell>
          <cell r="F351" t="str">
            <v/>
          </cell>
          <cell r="G351" t="str">
            <v>Transport</v>
          </cell>
          <cell r="H351" t="str">
            <v/>
          </cell>
          <cell r="I351" t="str">
            <v>Adverse</v>
          </cell>
          <cell r="J351" t="str">
            <v>Disclaimer</v>
          </cell>
          <cell r="K351" t="str">
            <v>Disclaimer</v>
          </cell>
          <cell r="L351" t="str">
            <v>Unqualified with no findings</v>
          </cell>
          <cell r="M351" t="str">
            <v>Unqualified with findings</v>
          </cell>
        </row>
        <row r="352">
          <cell r="A352">
            <v>1224</v>
          </cell>
          <cell r="B352" t="str">
            <v>Road Traffic Infringement Agency</v>
          </cell>
          <cell r="C352" t="str">
            <v>Schedule 3A/Subsidiary</v>
          </cell>
          <cell r="D352" t="str">
            <v>NatA</v>
          </cell>
          <cell r="E352" t="str">
            <v>Ntnl</v>
          </cell>
          <cell r="F352" t="str">
            <v/>
          </cell>
          <cell r="G352" t="str">
            <v>Transport</v>
          </cell>
          <cell r="H352" t="str">
            <v/>
          </cell>
          <cell r="I352" t="str">
            <v>Qualified</v>
          </cell>
          <cell r="J352" t="str">
            <v>Qualified</v>
          </cell>
          <cell r="K352" t="str">
            <v>Qualified</v>
          </cell>
          <cell r="L352" t="str">
            <v>Disclaimer</v>
          </cell>
          <cell r="M352" t="str">
            <v>Unqualified with no findings</v>
          </cell>
        </row>
        <row r="353">
          <cell r="A353">
            <v>423</v>
          </cell>
          <cell r="B353" t="str">
            <v>Road Traffic Management Corporation</v>
          </cell>
          <cell r="C353" t="str">
            <v>Schedule 3A/Subsidiary</v>
          </cell>
          <cell r="D353" t="str">
            <v>NatA</v>
          </cell>
          <cell r="E353" t="str">
            <v>Ntnl</v>
          </cell>
          <cell r="F353" t="str">
            <v/>
          </cell>
          <cell r="G353" t="str">
            <v>Transport</v>
          </cell>
          <cell r="H353" t="str">
            <v/>
          </cell>
          <cell r="I353" t="str">
            <v>Unqualified with no findings</v>
          </cell>
          <cell r="J353" t="str">
            <v>Unqualified with no findings</v>
          </cell>
          <cell r="K353" t="str">
            <v>Unqualified with findings</v>
          </cell>
          <cell r="L353" t="str">
            <v>Unqualified with findings</v>
          </cell>
          <cell r="M353" t="str">
            <v>Unqualified with no findings</v>
          </cell>
        </row>
        <row r="354">
          <cell r="A354">
            <v>225</v>
          </cell>
          <cell r="B354" t="str">
            <v>Roads Agency Limpopo</v>
          </cell>
          <cell r="C354" t="str">
            <v>Schedule 3C/Subsidiary</v>
          </cell>
          <cell r="D354" t="str">
            <v>LP</v>
          </cell>
          <cell r="E354" t="str">
            <v>LP</v>
          </cell>
          <cell r="F354" t="str">
            <v/>
          </cell>
          <cell r="G354" t="str">
            <v/>
          </cell>
          <cell r="H354" t="str">
            <v/>
          </cell>
          <cell r="I354" t="str">
            <v>Unqualified with findings</v>
          </cell>
          <cell r="J354" t="str">
            <v>Unqualified with findings</v>
          </cell>
          <cell r="K354" t="str">
            <v>Unqualified with findings</v>
          </cell>
          <cell r="L354" t="str">
            <v>Unqualified with findings</v>
          </cell>
          <cell r="M354" t="str">
            <v>Unqualified with findings</v>
          </cell>
        </row>
        <row r="355">
          <cell r="A355">
            <v>427</v>
          </cell>
          <cell r="B355" t="str">
            <v>Robben Island Museum</v>
          </cell>
          <cell r="C355" t="str">
            <v>Schedule 3A/Subsidiary</v>
          </cell>
          <cell r="D355" t="str">
            <v>WC</v>
          </cell>
          <cell r="E355" t="str">
            <v>Ntnl</v>
          </cell>
          <cell r="F355" t="str">
            <v/>
          </cell>
          <cell r="G355" t="str">
            <v>Arts and Culture</v>
          </cell>
          <cell r="H355" t="str">
            <v/>
          </cell>
          <cell r="I355" t="str">
            <v>Unqualified with findings</v>
          </cell>
          <cell r="J355" t="str">
            <v>Unqualified with findings</v>
          </cell>
          <cell r="K355" t="str">
            <v>Unqualified with no findings</v>
          </cell>
          <cell r="L355" t="str">
            <v>Qualified</v>
          </cell>
          <cell r="M355" t="str">
            <v>Unqualified with findings</v>
          </cell>
        </row>
        <row r="356">
          <cell r="A356">
            <v>329</v>
          </cell>
          <cell r="B356" t="str">
            <v>Petroleum Agency of South Africa</v>
          </cell>
          <cell r="C356" t="str">
            <v>Schedule 2/Subsidiary</v>
          </cell>
          <cell r="D356" t="str">
            <v>WC</v>
          </cell>
          <cell r="E356" t="str">
            <v>Ntnl</v>
          </cell>
          <cell r="F356" t="str">
            <v/>
          </cell>
          <cell r="G356" t="str">
            <v>Mineral Resources and Energy</v>
          </cell>
          <cell r="H356" t="str">
            <v/>
          </cell>
          <cell r="I356" t="str">
            <v>Unqualified with findings</v>
          </cell>
          <cell r="J356" t="str">
            <v>Unqualified with findings</v>
          </cell>
          <cell r="K356" t="str">
            <v>Unqualified with findings</v>
          </cell>
          <cell r="L356" t="str">
            <v>Unqualified with findings</v>
          </cell>
          <cell r="M356" t="str">
            <v>Unqualified with findings</v>
          </cell>
        </row>
        <row r="357">
          <cell r="A357">
            <v>429</v>
          </cell>
          <cell r="B357" t="str">
            <v>South African Civil Aviation Authority</v>
          </cell>
          <cell r="C357" t="str">
            <v>Schedule 3A/Subsidiary</v>
          </cell>
          <cell r="D357" t="str">
            <v>NatB</v>
          </cell>
          <cell r="E357" t="str">
            <v>Ntnl</v>
          </cell>
          <cell r="F357" t="str">
            <v/>
          </cell>
          <cell r="G357" t="str">
            <v>Transport</v>
          </cell>
          <cell r="H357" t="str">
            <v/>
          </cell>
          <cell r="I357" t="str">
            <v>Unqualified with no findings</v>
          </cell>
          <cell r="J357" t="str">
            <v>Unqualified with no findings</v>
          </cell>
          <cell r="K357" t="str">
            <v>Unqualified with no findings</v>
          </cell>
          <cell r="L357" t="str">
            <v>Unqualified with no findings</v>
          </cell>
          <cell r="M357" t="str">
            <v>Unqualified with findings</v>
          </cell>
        </row>
        <row r="358">
          <cell r="A358">
            <v>433</v>
          </cell>
          <cell r="B358" t="str">
            <v>The Human Rights Commission</v>
          </cell>
          <cell r="C358" t="str">
            <v>Constitutional Institution</v>
          </cell>
          <cell r="D358" t="str">
            <v>NatA</v>
          </cell>
          <cell r="E358" t="str">
            <v>Ntnl</v>
          </cell>
          <cell r="F358" t="str">
            <v/>
          </cell>
          <cell r="G358" t="str">
            <v>Justice and Constitutional Development</v>
          </cell>
          <cell r="H358" t="str">
            <v/>
          </cell>
          <cell r="I358" t="str">
            <v>Unqualified with findings</v>
          </cell>
          <cell r="J358" t="str">
            <v>Unqualified with findings</v>
          </cell>
          <cell r="K358" t="str">
            <v>Unqualified with findings</v>
          </cell>
          <cell r="L358" t="str">
            <v>Unqualified with findings</v>
          </cell>
          <cell r="M358" t="str">
            <v>Unqualified with findings</v>
          </cell>
        </row>
        <row r="359">
          <cell r="A359">
            <v>435</v>
          </cell>
          <cell r="B359" t="str">
            <v>South African Maritime Safety Authority</v>
          </cell>
          <cell r="C359" t="str">
            <v>Schedule 3A/Subsidiary</v>
          </cell>
          <cell r="D359" t="str">
            <v>NatB</v>
          </cell>
          <cell r="E359" t="str">
            <v>Ntnl</v>
          </cell>
          <cell r="F359" t="str">
            <v/>
          </cell>
          <cell r="G359" t="str">
            <v>Transport</v>
          </cell>
          <cell r="H359" t="str">
            <v/>
          </cell>
          <cell r="I359" t="str">
            <v>Unqualified with findings</v>
          </cell>
          <cell r="J359" t="str">
            <v>Unqualified with findings</v>
          </cell>
          <cell r="K359" t="str">
            <v>Unqualified with findings</v>
          </cell>
          <cell r="L359" t="str">
            <v>Qualified</v>
          </cell>
          <cell r="M359" t="str">
            <v>Qualified</v>
          </cell>
        </row>
        <row r="360">
          <cell r="A360">
            <v>436</v>
          </cell>
          <cell r="B360" t="str">
            <v>South African Medical Research Council</v>
          </cell>
          <cell r="C360" t="str">
            <v>Schedule 3A/Subsidiary</v>
          </cell>
          <cell r="D360" t="str">
            <v>WC</v>
          </cell>
          <cell r="E360" t="str">
            <v>Ntnl</v>
          </cell>
          <cell r="F360" t="str">
            <v/>
          </cell>
          <cell r="G360" t="str">
            <v>Health</v>
          </cell>
          <cell r="H360" t="str">
            <v/>
          </cell>
          <cell r="I360" t="str">
            <v>Unqualified with no findings</v>
          </cell>
          <cell r="J360" t="str">
            <v>Unqualified with no findings</v>
          </cell>
          <cell r="K360" t="str">
            <v>Unqualified with no findings</v>
          </cell>
          <cell r="L360" t="str">
            <v>Unqualified with no findings</v>
          </cell>
          <cell r="M360" t="str">
            <v>Unqualified with no findings</v>
          </cell>
        </row>
        <row r="361">
          <cell r="A361">
            <v>1114</v>
          </cell>
          <cell r="B361" t="str">
            <v>SAA Technical</v>
          </cell>
          <cell r="C361" t="str">
            <v>Schedule 2/Subsidiary</v>
          </cell>
          <cell r="D361" t="str">
            <v>NatE</v>
          </cell>
          <cell r="E361" t="str">
            <v>Ntnl</v>
          </cell>
          <cell r="F361" t="str">
            <v/>
          </cell>
          <cell r="G361" t="str">
            <v>Public Enterprises</v>
          </cell>
          <cell r="H361" t="str">
            <v/>
          </cell>
          <cell r="I361" t="str">
            <v>Audit not finalised at legislated date</v>
          </cell>
          <cell r="J361" t="str">
            <v>Disclaimer</v>
          </cell>
          <cell r="K361" t="str">
            <v>Disclaimer</v>
          </cell>
          <cell r="L361" t="str">
            <v>Disclaimer</v>
          </cell>
          <cell r="M361" t="str">
            <v>Disclaimer</v>
          </cell>
        </row>
        <row r="362">
          <cell r="A362">
            <v>341</v>
          </cell>
          <cell r="B362" t="str">
            <v>Safety and Security Sector Education and Training Authority</v>
          </cell>
          <cell r="C362" t="str">
            <v>Schedule 3A/Subsidiary</v>
          </cell>
          <cell r="D362" t="str">
            <v>NatF</v>
          </cell>
          <cell r="E362" t="str">
            <v>Ntnl</v>
          </cell>
          <cell r="F362" t="str">
            <v/>
          </cell>
          <cell r="G362" t="str">
            <v>Higher Education and Training</v>
          </cell>
          <cell r="H362" t="str">
            <v/>
          </cell>
          <cell r="I362" t="str">
            <v>Unqualified with no findings</v>
          </cell>
          <cell r="J362" t="str">
            <v>Unqualified with no findings</v>
          </cell>
          <cell r="K362" t="str">
            <v>Unqualified with no findings</v>
          </cell>
          <cell r="L362" t="str">
            <v>Unqualified with findings</v>
          </cell>
          <cell r="M362" t="str">
            <v>Unqualified with no findings</v>
          </cell>
        </row>
        <row r="363">
          <cell r="A363">
            <v>1419</v>
          </cell>
          <cell r="B363" t="str">
            <v>Saldanha Bay IDZ Licencing Company</v>
          </cell>
          <cell r="C363" t="str">
            <v>Schedule 3D/Subsidiary</v>
          </cell>
          <cell r="D363" t="str">
            <v>WC</v>
          </cell>
          <cell r="E363" t="str">
            <v>WC</v>
          </cell>
          <cell r="F363" t="str">
            <v>Economic Development and Tourism</v>
          </cell>
          <cell r="G363" t="str">
            <v/>
          </cell>
          <cell r="H363" t="str">
            <v/>
          </cell>
          <cell r="I363" t="str">
            <v>Unqualified with no findings</v>
          </cell>
          <cell r="J363" t="str">
            <v>Unqualified with no findings</v>
          </cell>
          <cell r="K363" t="str">
            <v>Unqualified with no findings</v>
          </cell>
          <cell r="L363" t="str">
            <v>Unqualified with no findings</v>
          </cell>
          <cell r="M363" t="str">
            <v>Unqualified with no findings</v>
          </cell>
        </row>
        <row r="364">
          <cell r="A364">
            <v>451</v>
          </cell>
          <cell r="B364" t="str">
            <v>South African Revenue Services (Own Account)</v>
          </cell>
          <cell r="C364" t="str">
            <v>Schedule 3A/Subsidiary</v>
          </cell>
          <cell r="D364" t="str">
            <v>NatB</v>
          </cell>
          <cell r="E364" t="str">
            <v>Ntnl</v>
          </cell>
          <cell r="F364" t="str">
            <v>Finance</v>
          </cell>
          <cell r="G364" t="str">
            <v>Finance (Treasury)</v>
          </cell>
          <cell r="H364" t="str">
            <v/>
          </cell>
          <cell r="I364" t="str">
            <v>Unqualified with no findings</v>
          </cell>
          <cell r="J364" t="str">
            <v>Unqualified with findings</v>
          </cell>
          <cell r="K364" t="str">
            <v>Unqualified with findings</v>
          </cell>
          <cell r="L364" t="str">
            <v>Unqualified with findings</v>
          </cell>
          <cell r="M364" t="str">
            <v>Unqualified with findings</v>
          </cell>
        </row>
        <row r="365">
          <cell r="A365">
            <v>1307</v>
          </cell>
          <cell r="B365" t="str">
            <v>Sedibeng TVET College</v>
          </cell>
          <cell r="C365" t="str">
            <v>HE Institution</v>
          </cell>
          <cell r="D365" t="str">
            <v>GP</v>
          </cell>
          <cell r="E365" t="str">
            <v>Ntnl</v>
          </cell>
          <cell r="F365" t="str">
            <v>Education</v>
          </cell>
          <cell r="G365" t="str">
            <v>Higher Education and Training</v>
          </cell>
          <cell r="H365" t="str">
            <v/>
          </cell>
          <cell r="I365" t="str">
            <v>Unqualified with findings</v>
          </cell>
          <cell r="J365" t="str">
            <v>Unqualified with findings</v>
          </cell>
          <cell r="K365" t="str">
            <v>Qualified</v>
          </cell>
          <cell r="L365" t="str">
            <v>Qualified</v>
          </cell>
          <cell r="M365" t="str">
            <v>Qualified</v>
          </cell>
        </row>
        <row r="366">
          <cell r="A366">
            <v>1325</v>
          </cell>
          <cell r="B366" t="str">
            <v>Sekhukhune TVET College</v>
          </cell>
          <cell r="C366" t="str">
            <v>HE Institution</v>
          </cell>
          <cell r="D366" t="str">
            <v>LP</v>
          </cell>
          <cell r="E366" t="str">
            <v>Ntnl</v>
          </cell>
          <cell r="F366" t="str">
            <v>Education</v>
          </cell>
          <cell r="G366" t="str">
            <v>Higher Education and Training</v>
          </cell>
          <cell r="H366" t="str">
            <v/>
          </cell>
          <cell r="I366" t="str">
            <v>Unqualified with findings</v>
          </cell>
          <cell r="J366" t="str">
            <v>Unqualified with findings</v>
          </cell>
          <cell r="K366" t="str">
            <v>Unqualified with findings</v>
          </cell>
          <cell r="L366" t="str">
            <v>Qualified</v>
          </cell>
          <cell r="M366" t="str">
            <v>Qualified</v>
          </cell>
        </row>
        <row r="367">
          <cell r="A367">
            <v>452</v>
          </cell>
          <cell r="B367" t="str">
            <v>Services Sector Education and Training Authority</v>
          </cell>
          <cell r="C367" t="str">
            <v>Schedule 3A/Subsidiary</v>
          </cell>
          <cell r="D367" t="str">
            <v>NatF</v>
          </cell>
          <cell r="E367" t="str">
            <v>Ntnl</v>
          </cell>
          <cell r="F367" t="str">
            <v>Education</v>
          </cell>
          <cell r="G367" t="str">
            <v>Higher Education and Training</v>
          </cell>
          <cell r="H367" t="str">
            <v/>
          </cell>
          <cell r="I367" t="str">
            <v>Qualified</v>
          </cell>
          <cell r="J367" t="str">
            <v>Qualified</v>
          </cell>
          <cell r="K367" t="str">
            <v>Qualified</v>
          </cell>
          <cell r="L367" t="str">
            <v>Qualified</v>
          </cell>
          <cell r="M367" t="str">
            <v>Qualified</v>
          </cell>
        </row>
        <row r="368">
          <cell r="A368">
            <v>453</v>
          </cell>
          <cell r="B368" t="str">
            <v>SFF Association</v>
          </cell>
          <cell r="C368" t="str">
            <v>Schedule 2/Subsidiary</v>
          </cell>
          <cell r="D368" t="str">
            <v>WC</v>
          </cell>
          <cell r="E368" t="str">
            <v>Ntnl</v>
          </cell>
          <cell r="F368" t="str">
            <v/>
          </cell>
          <cell r="G368" t="str">
            <v>Mineral Resources and Energy</v>
          </cell>
          <cell r="H368" t="str">
            <v/>
          </cell>
          <cell r="I368" t="str">
            <v>Unqualified with findings</v>
          </cell>
          <cell r="J368" t="str">
            <v>Unqualified with findings</v>
          </cell>
          <cell r="K368" t="str">
            <v>Unqualified with findings</v>
          </cell>
          <cell r="L368" t="str">
            <v>Unqualified with findings</v>
          </cell>
          <cell r="M368" t="str">
            <v>Unqualified with findings</v>
          </cell>
        </row>
        <row r="369">
          <cell r="A369">
            <v>454</v>
          </cell>
          <cell r="B369" t="str">
            <v>Sheltered Employment Enterprises</v>
          </cell>
          <cell r="C369" t="str">
            <v>Trading Entity</v>
          </cell>
          <cell r="D369" t="str">
            <v>NatF</v>
          </cell>
          <cell r="E369" t="str">
            <v>Ntnl</v>
          </cell>
          <cell r="F369" t="str">
            <v>Economic Development</v>
          </cell>
          <cell r="G369" t="str">
            <v>Labour</v>
          </cell>
          <cell r="H369" t="str">
            <v/>
          </cell>
          <cell r="I369" t="str">
            <v>Adverse</v>
          </cell>
          <cell r="J369" t="str">
            <v>Qualified</v>
          </cell>
          <cell r="K369" t="str">
            <v>Qualified</v>
          </cell>
          <cell r="L369" t="str">
            <v>Qualified</v>
          </cell>
          <cell r="M369" t="str">
            <v>Qualified</v>
          </cell>
        </row>
        <row r="370">
          <cell r="A370">
            <v>455</v>
          </cell>
          <cell r="B370" t="str">
            <v>Small Enterprise Development Agency</v>
          </cell>
          <cell r="C370" t="str">
            <v>Schedule 3A/Subsidiary</v>
          </cell>
          <cell r="D370" t="str">
            <v>NatB</v>
          </cell>
          <cell r="E370" t="str">
            <v>Ntnl</v>
          </cell>
          <cell r="F370" t="str">
            <v/>
          </cell>
          <cell r="G370" t="str">
            <v>Small Business Development</v>
          </cell>
          <cell r="H370" t="str">
            <v/>
          </cell>
          <cell r="I370" t="str">
            <v>Unqualified with findings</v>
          </cell>
          <cell r="J370" t="str">
            <v>Unqualified with findings</v>
          </cell>
          <cell r="K370" t="str">
            <v>Unqualified with findings</v>
          </cell>
          <cell r="L370" t="str">
            <v>Unqualified with no findings</v>
          </cell>
          <cell r="M370" t="str">
            <v>Unqualified with no findings</v>
          </cell>
        </row>
        <row r="371">
          <cell r="A371">
            <v>430</v>
          </cell>
          <cell r="B371" t="str">
            <v>South African Diamond and Precious Metals Regulator</v>
          </cell>
          <cell r="C371" t="str">
            <v>Schedule 3A/Subsidiary</v>
          </cell>
          <cell r="D371" t="str">
            <v>GP</v>
          </cell>
          <cell r="E371" t="str">
            <v>Ntnl</v>
          </cell>
          <cell r="F371" t="str">
            <v>Mineral resources</v>
          </cell>
          <cell r="G371" t="str">
            <v>Mineral Resources and Energy</v>
          </cell>
          <cell r="H371" t="str">
            <v/>
          </cell>
          <cell r="I371" t="str">
            <v>Unqualified with no findings</v>
          </cell>
          <cell r="J371" t="str">
            <v>Unqualified with findings</v>
          </cell>
          <cell r="K371" t="str">
            <v>Unqualified with findings</v>
          </cell>
          <cell r="L371" t="str">
            <v>Unqualified with no findings</v>
          </cell>
          <cell r="M371" t="str">
            <v>Unqualified with findings</v>
          </cell>
        </row>
        <row r="372">
          <cell r="A372">
            <v>1120</v>
          </cell>
          <cell r="B372" t="str">
            <v>South African Airways</v>
          </cell>
          <cell r="C372" t="str">
            <v>Schedule 2/Subsidiary</v>
          </cell>
          <cell r="D372" t="str">
            <v>NatE</v>
          </cell>
          <cell r="E372" t="str">
            <v>Ntnl</v>
          </cell>
          <cell r="F372" t="str">
            <v/>
          </cell>
          <cell r="G372" t="str">
            <v>Public Enterprises</v>
          </cell>
          <cell r="H372" t="str">
            <v/>
          </cell>
          <cell r="I372" t="str">
            <v>Audit not finalised at legislated date</v>
          </cell>
          <cell r="J372" t="str">
            <v>Disclaimer</v>
          </cell>
          <cell r="K372" t="str">
            <v>Disclaimer</v>
          </cell>
          <cell r="L372" t="str">
            <v>Disclaimer</v>
          </cell>
          <cell r="M372" t="str">
            <v>Disclaimer</v>
          </cell>
        </row>
        <row r="373">
          <cell r="A373">
            <v>1062</v>
          </cell>
          <cell r="B373" t="str">
            <v>South African Broadcasting Corporation</v>
          </cell>
          <cell r="C373" t="str">
            <v>Schedule 2/Subsidiary</v>
          </cell>
          <cell r="D373" t="str">
            <v>NatD</v>
          </cell>
          <cell r="E373" t="str">
            <v>Ntnl</v>
          </cell>
          <cell r="F373" t="str">
            <v/>
          </cell>
          <cell r="G373" t="str">
            <v>Communications and Digital Technologies</v>
          </cell>
          <cell r="H373" t="str">
            <v/>
          </cell>
          <cell r="I373" t="str">
            <v>Disclaimer</v>
          </cell>
          <cell r="J373" t="str">
            <v>Qualified</v>
          </cell>
          <cell r="K373" t="str">
            <v>Qualified</v>
          </cell>
          <cell r="L373" t="str">
            <v>Qualified</v>
          </cell>
          <cell r="M373" t="str">
            <v>Qualified</v>
          </cell>
        </row>
        <row r="374">
          <cell r="A374">
            <v>468</v>
          </cell>
          <cell r="B374" t="str">
            <v>SA Bureau of Standards</v>
          </cell>
          <cell r="C374" t="str">
            <v>Schedule 3B/Subsidiary</v>
          </cell>
          <cell r="D374" t="str">
            <v>NatC</v>
          </cell>
          <cell r="E374" t="str">
            <v>Ntnl</v>
          </cell>
          <cell r="F374" t="str">
            <v/>
          </cell>
          <cell r="G374" t="str">
            <v>Trade, Industry and Competition</v>
          </cell>
          <cell r="H374" t="str">
            <v/>
          </cell>
          <cell r="I374" t="str">
            <v>Unqualified with findings</v>
          </cell>
          <cell r="J374" t="str">
            <v>Unqualified with findings</v>
          </cell>
          <cell r="K374" t="str">
            <v>Unqualified with findings</v>
          </cell>
          <cell r="L374" t="str">
            <v>Unqualified with findings</v>
          </cell>
          <cell r="M374" t="str">
            <v>Qualified</v>
          </cell>
        </row>
        <row r="375">
          <cell r="A375">
            <v>1122</v>
          </cell>
          <cell r="B375" t="str">
            <v>South African Forestry Company</v>
          </cell>
          <cell r="C375" t="str">
            <v>Schedule 2/Subsidiary</v>
          </cell>
          <cell r="D375" t="str">
            <v>NatE</v>
          </cell>
          <cell r="E375" t="str">
            <v>Ntnl</v>
          </cell>
          <cell r="F375" t="str">
            <v/>
          </cell>
          <cell r="G375" t="str">
            <v>Public Enterprises</v>
          </cell>
          <cell r="H375" t="str">
            <v/>
          </cell>
          <cell r="I375" t="str">
            <v>Unqualified with findings</v>
          </cell>
          <cell r="J375" t="str">
            <v>Unqualified with findings</v>
          </cell>
          <cell r="K375" t="str">
            <v>Unqualified with findings</v>
          </cell>
          <cell r="L375" t="str">
            <v>Unqualified with findings</v>
          </cell>
          <cell r="M375" t="str">
            <v>Qualified</v>
          </cell>
        </row>
        <row r="376">
          <cell r="A376">
            <v>1527</v>
          </cell>
          <cell r="B376" t="str">
            <v>South African Health Products Regulatory Authority</v>
          </cell>
          <cell r="C376" t="str">
            <v>Schedule 3A/Subsidiary</v>
          </cell>
          <cell r="D376" t="str">
            <v>NatD</v>
          </cell>
          <cell r="E376" t="str">
            <v>Ntnl</v>
          </cell>
          <cell r="F376" t="str">
            <v/>
          </cell>
          <cell r="G376" t="str">
            <v>Health</v>
          </cell>
          <cell r="H376" t="str">
            <v/>
          </cell>
          <cell r="I376" t="str">
            <v>Unqualified with findings</v>
          </cell>
          <cell r="J376" t="str">
            <v>Unqualified with findings</v>
          </cell>
          <cell r="K376" t="str">
            <v>Qualified</v>
          </cell>
          <cell r="L376" t="str">
            <v>Qualified</v>
          </cell>
          <cell r="M376" t="str">
            <v>Qualified</v>
          </cell>
        </row>
        <row r="377">
          <cell r="A377">
            <v>470</v>
          </cell>
          <cell r="B377" t="str">
            <v>South African Local Government Association</v>
          </cell>
          <cell r="C377" t="str">
            <v>Schedule 3A/Subsidiary</v>
          </cell>
          <cell r="D377" t="str">
            <v>NatB</v>
          </cell>
          <cell r="E377" t="str">
            <v>Ntnl</v>
          </cell>
          <cell r="F377" t="str">
            <v/>
          </cell>
          <cell r="G377" t="str">
            <v>Cooperative Governance and Traditional Affairs</v>
          </cell>
          <cell r="H377" t="str">
            <v/>
          </cell>
          <cell r="I377" t="str">
            <v>Unqualified with no findings</v>
          </cell>
          <cell r="J377" t="str">
            <v>Unqualified with no findings</v>
          </cell>
          <cell r="K377" t="str">
            <v>Unqualified with no findings</v>
          </cell>
          <cell r="L377" t="str">
            <v>Unqualified with no findings</v>
          </cell>
          <cell r="M377" t="str">
            <v>Unqualified with no findings</v>
          </cell>
        </row>
        <row r="378">
          <cell r="A378">
            <v>439</v>
          </cell>
          <cell r="B378" t="str">
            <v>South African National Biodiversity Institute (SANBI)</v>
          </cell>
          <cell r="C378" t="str">
            <v>Schedule 3A/Subsidiary</v>
          </cell>
          <cell r="D378" t="str">
            <v>NatD</v>
          </cell>
          <cell r="E378" t="str">
            <v>Ntnl</v>
          </cell>
          <cell r="F378" t="str">
            <v/>
          </cell>
          <cell r="G378" t="str">
            <v>Environmental Affairs</v>
          </cell>
          <cell r="H378" t="str">
            <v/>
          </cell>
          <cell r="I378" t="str">
            <v>Unqualified with findings</v>
          </cell>
          <cell r="J378" t="str">
            <v>Unqualified with findings</v>
          </cell>
          <cell r="K378" t="str">
            <v>Unqualified with findings</v>
          </cell>
          <cell r="L378" t="str">
            <v>Unqualified with findings</v>
          </cell>
          <cell r="M378" t="str">
            <v>Qualified</v>
          </cell>
        </row>
        <row r="379">
          <cell r="A379">
            <v>1368</v>
          </cell>
          <cell r="B379" t="str">
            <v>South African National Energy Development Institute</v>
          </cell>
          <cell r="C379" t="str">
            <v>Schedule 3A/Subsidiary</v>
          </cell>
          <cell r="D379" t="str">
            <v>GP</v>
          </cell>
          <cell r="E379" t="str">
            <v>Ntnl</v>
          </cell>
          <cell r="F379" t="str">
            <v/>
          </cell>
          <cell r="G379" t="str">
            <v>Mineral Resources and Energy</v>
          </cell>
          <cell r="H379" t="str">
            <v/>
          </cell>
          <cell r="I379" t="str">
            <v>Unqualified with no findings</v>
          </cell>
          <cell r="J379" t="str">
            <v>Unqualified with no findings</v>
          </cell>
          <cell r="K379" t="str">
            <v>Unqualified with findings</v>
          </cell>
          <cell r="L379" t="str">
            <v>Unqualified with findings</v>
          </cell>
          <cell r="M379" t="str">
            <v>Unqualified with findings</v>
          </cell>
        </row>
        <row r="380">
          <cell r="A380">
            <v>471</v>
          </cell>
          <cell r="B380" t="str">
            <v>South African National Parks</v>
          </cell>
          <cell r="C380" t="str">
            <v>Schedule 3A/Subsidiary</v>
          </cell>
          <cell r="D380" t="str">
            <v>NatD</v>
          </cell>
          <cell r="E380" t="str">
            <v>Ntnl</v>
          </cell>
          <cell r="F380" t="str">
            <v/>
          </cell>
          <cell r="G380" t="str">
            <v>Environmental Affairs</v>
          </cell>
          <cell r="H380" t="str">
            <v/>
          </cell>
          <cell r="I380" t="str">
            <v>Unqualified with findings</v>
          </cell>
          <cell r="J380" t="str">
            <v>Unqualified with findings</v>
          </cell>
          <cell r="K380" t="str">
            <v>Unqualified with findings</v>
          </cell>
          <cell r="L380" t="str">
            <v>Unqualified with findings</v>
          </cell>
          <cell r="M380" t="str">
            <v>Unqualified with findings</v>
          </cell>
        </row>
        <row r="381">
          <cell r="A381">
            <v>441</v>
          </cell>
          <cell r="B381" t="str">
            <v>The South African National Roads Agency</v>
          </cell>
          <cell r="C381" t="str">
            <v>Schedule 3A/Subsidiary</v>
          </cell>
          <cell r="D381" t="str">
            <v>NatA</v>
          </cell>
          <cell r="E381" t="str">
            <v>Ntnl</v>
          </cell>
          <cell r="F381" t="str">
            <v/>
          </cell>
          <cell r="G381" t="str">
            <v>Transport</v>
          </cell>
          <cell r="H381" t="str">
            <v/>
          </cell>
          <cell r="I381" t="str">
            <v>Unqualified with findings</v>
          </cell>
          <cell r="J381" t="str">
            <v>Unqualified with findings</v>
          </cell>
          <cell r="K381" t="str">
            <v>Unqualified with findings</v>
          </cell>
          <cell r="L381" t="str">
            <v>Unqualified with findings</v>
          </cell>
          <cell r="M381" t="str">
            <v>Unqualified with findings</v>
          </cell>
        </row>
        <row r="382">
          <cell r="A382">
            <v>1063</v>
          </cell>
          <cell r="B382" t="str">
            <v>South African Post Office</v>
          </cell>
          <cell r="C382" t="str">
            <v>Schedule 2/Subsidiary</v>
          </cell>
          <cell r="D382" t="str">
            <v>NatD</v>
          </cell>
          <cell r="E382" t="str">
            <v>Ntnl</v>
          </cell>
          <cell r="F382" t="str">
            <v/>
          </cell>
          <cell r="G382" t="str">
            <v>Communications and Digital Technologies</v>
          </cell>
          <cell r="H382" t="str">
            <v/>
          </cell>
          <cell r="I382" t="str">
            <v>Disclaimer</v>
          </cell>
          <cell r="J382" t="str">
            <v>Disclaimer</v>
          </cell>
          <cell r="K382" t="str">
            <v>Disclaimer</v>
          </cell>
          <cell r="L382" t="str">
            <v>Disclaimer</v>
          </cell>
          <cell r="M382" t="str">
            <v>Qualified</v>
          </cell>
        </row>
        <row r="383">
          <cell r="A383">
            <v>472</v>
          </cell>
          <cell r="B383" t="str">
            <v>South African Qualifications Authority</v>
          </cell>
          <cell r="C383" t="str">
            <v>Schedule 3A/Subsidiary</v>
          </cell>
          <cell r="D383" t="str">
            <v>NatF</v>
          </cell>
          <cell r="E383" t="str">
            <v>Ntnl</v>
          </cell>
          <cell r="F383" t="str">
            <v/>
          </cell>
          <cell r="G383" t="str">
            <v>Higher Education and Training</v>
          </cell>
          <cell r="H383" t="str">
            <v/>
          </cell>
          <cell r="I383" t="str">
            <v>Unqualified with no findings</v>
          </cell>
          <cell r="J383" t="str">
            <v>Unqualified with findings</v>
          </cell>
          <cell r="K383" t="str">
            <v>Unqualified with no findings</v>
          </cell>
          <cell r="L383" t="str">
            <v>Unqualified with no findings</v>
          </cell>
          <cell r="M383" t="str">
            <v>Unqualified with no findings</v>
          </cell>
        </row>
        <row r="384">
          <cell r="A384">
            <v>474</v>
          </cell>
          <cell r="B384" t="str">
            <v>South African Social Security Agency (SASSA)</v>
          </cell>
          <cell r="C384" t="str">
            <v>Schedule 3A/Subsidiary</v>
          </cell>
          <cell r="D384" t="str">
            <v>NatC</v>
          </cell>
          <cell r="E384" t="str">
            <v>Ntnl</v>
          </cell>
          <cell r="F384" t="str">
            <v/>
          </cell>
          <cell r="G384" t="str">
            <v>Social Development</v>
          </cell>
          <cell r="H384" t="str">
            <v/>
          </cell>
          <cell r="I384" t="str">
            <v>Unqualified with findings</v>
          </cell>
          <cell r="J384" t="str">
            <v>Unqualified with findings</v>
          </cell>
          <cell r="K384" t="str">
            <v>Unqualified with findings</v>
          </cell>
          <cell r="L384" t="str">
            <v>Unqualified with findings</v>
          </cell>
          <cell r="M384" t="str">
            <v>Unqualified with findings</v>
          </cell>
        </row>
        <row r="385">
          <cell r="A385">
            <v>475</v>
          </cell>
          <cell r="B385" t="str">
            <v>South African Tourism</v>
          </cell>
          <cell r="C385" t="str">
            <v>Schedule 3A/Subsidiary</v>
          </cell>
          <cell r="D385" t="str">
            <v>NatB</v>
          </cell>
          <cell r="E385" t="str">
            <v>Ntnl</v>
          </cell>
          <cell r="F385" t="str">
            <v/>
          </cell>
          <cell r="G385" t="str">
            <v>Tourism</v>
          </cell>
          <cell r="H385" t="str">
            <v/>
          </cell>
          <cell r="I385" t="str">
            <v>Unqualified with findings</v>
          </cell>
          <cell r="J385" t="str">
            <v>Unqualified with findings</v>
          </cell>
          <cell r="K385" t="str">
            <v>Qualified</v>
          </cell>
          <cell r="L385" t="str">
            <v>Unqualified with findings</v>
          </cell>
          <cell r="M385" t="str">
            <v>Unqualified with findings</v>
          </cell>
        </row>
        <row r="386">
          <cell r="A386">
            <v>476</v>
          </cell>
          <cell r="B386" t="str">
            <v>South African Weather Services</v>
          </cell>
          <cell r="C386" t="str">
            <v>Schedule 3A/Subsidiary</v>
          </cell>
          <cell r="D386" t="str">
            <v>NatD</v>
          </cell>
          <cell r="E386" t="str">
            <v>Ntnl</v>
          </cell>
          <cell r="F386" t="str">
            <v/>
          </cell>
          <cell r="G386" t="str">
            <v>Environmental Affairs</v>
          </cell>
          <cell r="H386" t="str">
            <v/>
          </cell>
          <cell r="I386" t="str">
            <v>Unqualified with no findings</v>
          </cell>
          <cell r="J386" t="str">
            <v>Unqualified with findings</v>
          </cell>
          <cell r="K386" t="str">
            <v>Unqualified with findings</v>
          </cell>
          <cell r="L386" t="str">
            <v>Unqualified with findings</v>
          </cell>
          <cell r="M386" t="str">
            <v>Qualified</v>
          </cell>
        </row>
        <row r="387">
          <cell r="A387">
            <v>1340</v>
          </cell>
          <cell r="B387" t="str">
            <v>South Cape TVET College</v>
          </cell>
          <cell r="C387" t="str">
            <v>HE Institution</v>
          </cell>
          <cell r="D387" t="str">
            <v>WC</v>
          </cell>
          <cell r="E387" t="str">
            <v>Ntnl</v>
          </cell>
          <cell r="F387" t="str">
            <v/>
          </cell>
          <cell r="G387" t="str">
            <v>Higher Education and Training</v>
          </cell>
          <cell r="H387" t="str">
            <v/>
          </cell>
          <cell r="I387" t="str">
            <v>Unqualified with findings</v>
          </cell>
          <cell r="J387" t="str">
            <v>Unqualified with no findings</v>
          </cell>
          <cell r="K387" t="str">
            <v>Unqualified with no findings</v>
          </cell>
          <cell r="L387" t="str">
            <v>Unqualified with no findings</v>
          </cell>
          <cell r="M387" t="str">
            <v>Unqualified with no findings</v>
          </cell>
        </row>
        <row r="388">
          <cell r="A388">
            <v>1308</v>
          </cell>
          <cell r="B388" t="str">
            <v>South West Gauteng TVET College</v>
          </cell>
          <cell r="C388" t="str">
            <v>HE Institution</v>
          </cell>
          <cell r="D388" t="str">
            <v>GP</v>
          </cell>
          <cell r="E388" t="str">
            <v>Ntnl</v>
          </cell>
          <cell r="F388" t="str">
            <v/>
          </cell>
          <cell r="G388" t="str">
            <v>Higher Education and Training</v>
          </cell>
          <cell r="H388" t="str">
            <v/>
          </cell>
          <cell r="I388" t="str">
            <v>Unqualified with findings</v>
          </cell>
          <cell r="J388" t="str">
            <v>Qualified</v>
          </cell>
          <cell r="K388" t="str">
            <v>Disclaimer</v>
          </cell>
          <cell r="L388" t="str">
            <v>Disclaimer</v>
          </cell>
          <cell r="M388" t="str">
            <v>Disclaimer</v>
          </cell>
        </row>
        <row r="389">
          <cell r="A389">
            <v>478</v>
          </cell>
          <cell r="B389" t="str">
            <v>Special Investigating Unit</v>
          </cell>
          <cell r="C389" t="str">
            <v>Schedule 3A/Subsidiary</v>
          </cell>
          <cell r="D389" t="str">
            <v>NatA</v>
          </cell>
          <cell r="E389" t="str">
            <v>Ntnl</v>
          </cell>
          <cell r="F389" t="str">
            <v/>
          </cell>
          <cell r="G389" t="str">
            <v>Justice and Constitutional Development</v>
          </cell>
          <cell r="H389" t="str">
            <v/>
          </cell>
          <cell r="I389" t="str">
            <v>Qualified</v>
          </cell>
          <cell r="J389" t="str">
            <v>Unqualified with no findings</v>
          </cell>
          <cell r="K389" t="str">
            <v>Unqualified with no findings</v>
          </cell>
          <cell r="L389" t="str">
            <v>Unqualified with no findings</v>
          </cell>
          <cell r="M389" t="str">
            <v>Unqualified with no findings</v>
          </cell>
        </row>
        <row r="390">
          <cell r="A390">
            <v>487</v>
          </cell>
          <cell r="B390" t="str">
            <v>State Diamond Trader</v>
          </cell>
          <cell r="C390" t="str">
            <v>Schedule 3B/Subsidiary</v>
          </cell>
          <cell r="D390" t="str">
            <v>GP</v>
          </cell>
          <cell r="E390" t="str">
            <v>Ntnl</v>
          </cell>
          <cell r="F390" t="str">
            <v/>
          </cell>
          <cell r="G390" t="str">
            <v>Mineral Resources and Energy</v>
          </cell>
          <cell r="H390" t="str">
            <v/>
          </cell>
          <cell r="I390" t="str">
            <v>Unqualified with findings</v>
          </cell>
          <cell r="J390" t="str">
            <v>Unqualified with no findings</v>
          </cell>
          <cell r="K390" t="str">
            <v>Unqualified with findings</v>
          </cell>
          <cell r="L390" t="str">
            <v>Unqualified with findings</v>
          </cell>
          <cell r="M390" t="str">
            <v>Unqualified with findings</v>
          </cell>
        </row>
        <row r="391">
          <cell r="A391">
            <v>488</v>
          </cell>
          <cell r="B391" t="str">
            <v>State Information Technology Agency</v>
          </cell>
          <cell r="C391" t="str">
            <v>Schedule 3A/Subsidiary</v>
          </cell>
          <cell r="D391" t="str">
            <v>NatE</v>
          </cell>
          <cell r="E391" t="str">
            <v>Ntnl</v>
          </cell>
          <cell r="F391" t="str">
            <v/>
          </cell>
          <cell r="G391" t="str">
            <v>Communications and Digital Technologies</v>
          </cell>
          <cell r="H391" t="str">
            <v/>
          </cell>
          <cell r="I391" t="str">
            <v>Qualified</v>
          </cell>
          <cell r="J391" t="str">
            <v>Qualified</v>
          </cell>
          <cell r="K391" t="str">
            <v>Qualified</v>
          </cell>
          <cell r="L391" t="str">
            <v>Qualified</v>
          </cell>
          <cell r="M391" t="str">
            <v>Unqualified with findings</v>
          </cell>
        </row>
        <row r="392">
          <cell r="A392">
            <v>918</v>
          </cell>
          <cell r="B392" t="str">
            <v>Supplier Park Development Company</v>
          </cell>
          <cell r="C392" t="str">
            <v>Schedule 3C/Subsidiary</v>
          </cell>
          <cell r="D392" t="str">
            <v>GP</v>
          </cell>
          <cell r="E392" t="str">
            <v>GP</v>
          </cell>
          <cell r="F392" t="str">
            <v/>
          </cell>
          <cell r="G392" t="str">
            <v/>
          </cell>
          <cell r="H392" t="str">
            <v/>
          </cell>
          <cell r="I392" t="str">
            <v>Unqualified with no findings</v>
          </cell>
          <cell r="J392" t="str">
            <v>Unqualified with no findings</v>
          </cell>
          <cell r="K392" t="str">
            <v>Unqualified with no findings</v>
          </cell>
          <cell r="L392" t="str">
            <v>Unqualified with findings</v>
          </cell>
          <cell r="M392" t="str">
            <v>Unqualified with no findings</v>
          </cell>
        </row>
        <row r="393">
          <cell r="A393">
            <v>1334</v>
          </cell>
          <cell r="B393" t="str">
            <v>Taletso TVET College</v>
          </cell>
          <cell r="C393" t="str">
            <v>HE Institution</v>
          </cell>
          <cell r="D393" t="str">
            <v>NW</v>
          </cell>
          <cell r="E393" t="str">
            <v>Ntnl</v>
          </cell>
          <cell r="F393" t="str">
            <v/>
          </cell>
          <cell r="G393" t="str">
            <v>Higher Education and Training</v>
          </cell>
          <cell r="H393" t="str">
            <v/>
          </cell>
          <cell r="I393" t="str">
            <v>Disclaimer</v>
          </cell>
          <cell r="J393" t="str">
            <v>Qualified</v>
          </cell>
          <cell r="K393" t="str">
            <v>Disclaimer</v>
          </cell>
          <cell r="L393" t="str">
            <v>Disclaimer</v>
          </cell>
          <cell r="M393" t="str">
            <v>Disclaimer</v>
          </cell>
        </row>
        <row r="394">
          <cell r="A394">
            <v>60</v>
          </cell>
          <cell r="B394" t="str">
            <v>The Commission for the Promotion and Protection of the Rights of Cultural, Religious and Linguistic Communities</v>
          </cell>
          <cell r="C394" t="str">
            <v>Constitutional Institution</v>
          </cell>
          <cell r="D394" t="str">
            <v>NatB</v>
          </cell>
          <cell r="E394" t="str">
            <v>Ntnl</v>
          </cell>
          <cell r="F394" t="str">
            <v/>
          </cell>
          <cell r="G394" t="str">
            <v>Cooperative Governance and Traditional Affairs</v>
          </cell>
          <cell r="H394" t="str">
            <v/>
          </cell>
          <cell r="I394" t="str">
            <v>Unqualified with no findings</v>
          </cell>
          <cell r="J394" t="str">
            <v>Unqualified with no findings</v>
          </cell>
          <cell r="K394" t="str">
            <v>Unqualified with no findings</v>
          </cell>
          <cell r="L394" t="str">
            <v>Unqualified with findings</v>
          </cell>
          <cell r="M394" t="str">
            <v>Unqualified with findings</v>
          </cell>
        </row>
        <row r="395">
          <cell r="A395">
            <v>493</v>
          </cell>
          <cell r="B395" t="str">
            <v>The Commission on Gender Equality</v>
          </cell>
          <cell r="C395" t="str">
            <v>Constitutional Institution</v>
          </cell>
          <cell r="D395" t="str">
            <v>NatA</v>
          </cell>
          <cell r="E395" t="str">
            <v>Ntnl</v>
          </cell>
          <cell r="F395" t="str">
            <v/>
          </cell>
          <cell r="G395" t="str">
            <v>Women, youth and Persons with Disabilities</v>
          </cell>
          <cell r="H395" t="str">
            <v/>
          </cell>
          <cell r="I395" t="str">
            <v>Unqualified with findings</v>
          </cell>
          <cell r="J395" t="str">
            <v>Unqualified with findings</v>
          </cell>
          <cell r="K395" t="str">
            <v>Unqualified with findings</v>
          </cell>
          <cell r="L395" t="str">
            <v>Unqualified with findings</v>
          </cell>
          <cell r="M395" t="str">
            <v>Unqualified with findings</v>
          </cell>
        </row>
        <row r="396">
          <cell r="A396">
            <v>494</v>
          </cell>
          <cell r="B396" t="str">
            <v>The Financial and Fiscal Commission</v>
          </cell>
          <cell r="C396" t="str">
            <v>Constitutional Institution</v>
          </cell>
          <cell r="D396" t="str">
            <v>WC</v>
          </cell>
          <cell r="E396" t="str">
            <v>Ntnl</v>
          </cell>
          <cell r="F396" t="str">
            <v/>
          </cell>
          <cell r="G396" t="str">
            <v>Finance (Treasury)</v>
          </cell>
          <cell r="H396" t="str">
            <v/>
          </cell>
          <cell r="I396" t="str">
            <v>Unqualified with no findings</v>
          </cell>
          <cell r="J396" t="str">
            <v>Unqualified with findings</v>
          </cell>
          <cell r="K396" t="str">
            <v>Unqualified with findings</v>
          </cell>
          <cell r="L396" t="str">
            <v>Unqualified with findings</v>
          </cell>
          <cell r="M396" t="str">
            <v>Unqualified with findings</v>
          </cell>
        </row>
        <row r="397">
          <cell r="A397">
            <v>495</v>
          </cell>
          <cell r="B397" t="str">
            <v>Independent Communications Authority of South Africa</v>
          </cell>
          <cell r="C397" t="str">
            <v>Constitutional Institution</v>
          </cell>
          <cell r="D397" t="str">
            <v>NatD</v>
          </cell>
          <cell r="E397" t="str">
            <v>Ntnl</v>
          </cell>
          <cell r="F397" t="str">
            <v/>
          </cell>
          <cell r="G397" t="str">
            <v>Communications and Digital Technologies</v>
          </cell>
          <cell r="H397" t="str">
            <v/>
          </cell>
          <cell r="I397" t="str">
            <v>Unqualified with findings</v>
          </cell>
          <cell r="J397" t="str">
            <v>Unqualified with findings</v>
          </cell>
          <cell r="K397" t="str">
            <v>Unqualified with findings</v>
          </cell>
          <cell r="L397" t="str">
            <v>Unqualified with findings</v>
          </cell>
          <cell r="M397" t="str">
            <v>Unqualified with findings</v>
          </cell>
        </row>
        <row r="398">
          <cell r="A398">
            <v>499</v>
          </cell>
          <cell r="B398" t="str">
            <v>The Petroleum Oil and Gas Corporation</v>
          </cell>
          <cell r="C398" t="str">
            <v>Schedule 2/Subsidiary</v>
          </cell>
          <cell r="D398" t="str">
            <v>WC</v>
          </cell>
          <cell r="E398" t="str">
            <v>Ntnl</v>
          </cell>
          <cell r="F398" t="str">
            <v/>
          </cell>
          <cell r="G398" t="str">
            <v>Mineral Resources and Energy</v>
          </cell>
          <cell r="H398" t="str">
            <v/>
          </cell>
          <cell r="I398" t="str">
            <v>Unqualified with findings</v>
          </cell>
          <cell r="J398" t="str">
            <v>Unqualified with findings</v>
          </cell>
          <cell r="K398" t="str">
            <v>Unqualified with findings</v>
          </cell>
          <cell r="L398" t="str">
            <v>Unqualified with findings</v>
          </cell>
          <cell r="M398" t="str">
            <v>Unqualified with findings</v>
          </cell>
        </row>
        <row r="399">
          <cell r="A399">
            <v>502</v>
          </cell>
          <cell r="B399" t="str">
            <v>The Public Protector of South Africa</v>
          </cell>
          <cell r="C399" t="str">
            <v>Constitutional Institution</v>
          </cell>
          <cell r="D399" t="str">
            <v>NatA</v>
          </cell>
          <cell r="E399" t="str">
            <v>Ntnl</v>
          </cell>
          <cell r="F399" t="str">
            <v/>
          </cell>
          <cell r="G399" t="str">
            <v>Justice and Constitutional Development</v>
          </cell>
          <cell r="H399" t="str">
            <v/>
          </cell>
          <cell r="I399" t="str">
            <v>Unqualified with findings</v>
          </cell>
          <cell r="J399" t="str">
            <v>Unqualified with no findings</v>
          </cell>
          <cell r="K399" t="str">
            <v>Unqualified with no findings</v>
          </cell>
          <cell r="L399" t="str">
            <v>Unqualified with no findings</v>
          </cell>
          <cell r="M399" t="str">
            <v>Unqualified with findings</v>
          </cell>
        </row>
        <row r="400">
          <cell r="A400">
            <v>442</v>
          </cell>
          <cell r="B400" t="str">
            <v>The South African Nuclear Energy Corporation</v>
          </cell>
          <cell r="C400" t="str">
            <v>Schedule 2/Subsidiary</v>
          </cell>
          <cell r="D400" t="str">
            <v>NW</v>
          </cell>
          <cell r="E400" t="str">
            <v>Ntnl</v>
          </cell>
          <cell r="F400" t="str">
            <v/>
          </cell>
          <cell r="G400" t="str">
            <v>Mineral Resources and Energy</v>
          </cell>
          <cell r="H400" t="str">
            <v/>
          </cell>
          <cell r="I400" t="str">
            <v>Qualified</v>
          </cell>
          <cell r="J400" t="str">
            <v>Disclaimer</v>
          </cell>
          <cell r="K400" t="str">
            <v>Disclaimer</v>
          </cell>
          <cell r="L400" t="str">
            <v>Disclaimer</v>
          </cell>
          <cell r="M400" t="str">
            <v>Disclaimer</v>
          </cell>
        </row>
        <row r="401">
          <cell r="A401">
            <v>1318</v>
          </cell>
          <cell r="B401" t="str">
            <v>Thekwini TVET College</v>
          </cell>
          <cell r="C401" t="str">
            <v>HE Institution</v>
          </cell>
          <cell r="D401" t="str">
            <v>KZN</v>
          </cell>
          <cell r="E401" t="str">
            <v>Ntnl</v>
          </cell>
          <cell r="F401" t="str">
            <v/>
          </cell>
          <cell r="G401" t="str">
            <v>Higher Education and Training</v>
          </cell>
          <cell r="H401" t="str">
            <v/>
          </cell>
          <cell r="I401" t="str">
            <v>Unqualified with findings</v>
          </cell>
          <cell r="J401" t="str">
            <v>Unqualified with findings</v>
          </cell>
          <cell r="K401" t="str">
            <v>Unqualified with findings</v>
          </cell>
          <cell r="L401" t="str">
            <v>Unqualified with findings</v>
          </cell>
          <cell r="M401" t="str">
            <v>Unqualified with findings</v>
          </cell>
        </row>
        <row r="402">
          <cell r="A402">
            <v>513</v>
          </cell>
          <cell r="B402" t="str">
            <v>Traditional Levies and Trust Account</v>
          </cell>
          <cell r="C402" t="str">
            <v>Other Entity</v>
          </cell>
          <cell r="D402" t="str">
            <v>KZN</v>
          </cell>
          <cell r="E402" t="str">
            <v>KZN</v>
          </cell>
          <cell r="F402" t="str">
            <v/>
          </cell>
          <cell r="G402" t="str">
            <v/>
          </cell>
          <cell r="H402" t="str">
            <v/>
          </cell>
          <cell r="I402" t="str">
            <v>Unqualified with no findings</v>
          </cell>
          <cell r="J402" t="str">
            <v>Unqualified with no findings</v>
          </cell>
          <cell r="K402" t="str">
            <v>Unqualified with no findings</v>
          </cell>
          <cell r="L402" t="str">
            <v>Unqualified with no findings</v>
          </cell>
          <cell r="M402" t="str">
            <v>Unqualified with no findings</v>
          </cell>
        </row>
        <row r="403">
          <cell r="A403">
            <v>1065</v>
          </cell>
          <cell r="B403" t="str">
            <v>Trans-Caledon Tunnel Authority</v>
          </cell>
          <cell r="C403" t="str">
            <v>Schedule 2/Subsidiary</v>
          </cell>
          <cell r="D403" t="str">
            <v>NatD</v>
          </cell>
          <cell r="E403" t="str">
            <v>Ntnl</v>
          </cell>
          <cell r="F403" t="str">
            <v/>
          </cell>
          <cell r="G403" t="str">
            <v>Water and Sanitation</v>
          </cell>
          <cell r="H403" t="str">
            <v/>
          </cell>
          <cell r="I403" t="str">
            <v>Unqualified with findings</v>
          </cell>
          <cell r="J403" t="str">
            <v>Unqualified with findings</v>
          </cell>
          <cell r="K403" t="str">
            <v>Unqualified with findings</v>
          </cell>
          <cell r="L403" t="str">
            <v>Unqualified with findings</v>
          </cell>
          <cell r="M403" t="str">
            <v>Qualified</v>
          </cell>
        </row>
        <row r="404">
          <cell r="A404">
            <v>1123</v>
          </cell>
          <cell r="B404" t="str">
            <v>Transnet</v>
          </cell>
          <cell r="C404" t="str">
            <v>Schedule 2/Subsidiary</v>
          </cell>
          <cell r="D404" t="str">
            <v>NatE</v>
          </cell>
          <cell r="E404" t="str">
            <v>Ntnl</v>
          </cell>
          <cell r="F404" t="str">
            <v/>
          </cell>
          <cell r="G404" t="str">
            <v>Public Enterprises</v>
          </cell>
          <cell r="H404" t="str">
            <v/>
          </cell>
          <cell r="I404" t="str">
            <v>Unqualified with findings</v>
          </cell>
          <cell r="J404" t="str">
            <v>Unqualified with findings</v>
          </cell>
          <cell r="K404" t="str">
            <v>Qualified</v>
          </cell>
          <cell r="L404" t="str">
            <v>Qualified</v>
          </cell>
          <cell r="M404" t="str">
            <v>Qualified</v>
          </cell>
        </row>
        <row r="405">
          <cell r="A405">
            <v>518</v>
          </cell>
          <cell r="B405" t="str">
            <v>Transport Education and Training Authority</v>
          </cell>
          <cell r="C405" t="str">
            <v>Schedule 3A/Subsidiary</v>
          </cell>
          <cell r="D405" t="str">
            <v>NatF</v>
          </cell>
          <cell r="E405" t="str">
            <v>Ntnl</v>
          </cell>
          <cell r="F405" t="str">
            <v/>
          </cell>
          <cell r="G405" t="str">
            <v>Higher Education and Training</v>
          </cell>
          <cell r="H405" t="str">
            <v/>
          </cell>
          <cell r="I405" t="str">
            <v>Qualified</v>
          </cell>
          <cell r="J405" t="str">
            <v>Unqualified with findings</v>
          </cell>
          <cell r="K405" t="str">
            <v>Unqualified with no findings</v>
          </cell>
          <cell r="L405" t="str">
            <v>Unqualified with no findings</v>
          </cell>
          <cell r="M405" t="str">
            <v>Unqualified with findings</v>
          </cell>
        </row>
        <row r="406">
          <cell r="A406">
            <v>1553</v>
          </cell>
          <cell r="B406" t="str">
            <v>Tshwane Automotive Hub Special Economic Zone</v>
          </cell>
          <cell r="C406" t="str">
            <v>Other Entity</v>
          </cell>
          <cell r="D406" t="str">
            <v>NatA</v>
          </cell>
          <cell r="E406" t="str">
            <v>GP</v>
          </cell>
          <cell r="F406" t="str">
            <v/>
          </cell>
          <cell r="G406" t="str">
            <v/>
          </cell>
          <cell r="H406" t="str">
            <v/>
          </cell>
          <cell r="I406" t="str">
            <v>Unqualified with no findings</v>
          </cell>
          <cell r="J406" t="str">
            <v>Unqualified with no findings</v>
          </cell>
          <cell r="K406" t="str">
            <v>Unqualified with no findings</v>
          </cell>
          <cell r="L406" t="str">
            <v>New public entity</v>
          </cell>
          <cell r="M406" t="str">
            <v>New public entity</v>
          </cell>
        </row>
        <row r="407">
          <cell r="A407">
            <v>1309</v>
          </cell>
          <cell r="B407" t="str">
            <v>Tshwane North TVET College</v>
          </cell>
          <cell r="C407" t="str">
            <v>HE Institution</v>
          </cell>
          <cell r="D407" t="str">
            <v>NatF</v>
          </cell>
          <cell r="E407" t="str">
            <v>Ntnl</v>
          </cell>
          <cell r="F407" t="str">
            <v/>
          </cell>
          <cell r="G407" t="str">
            <v>Higher Education and Training</v>
          </cell>
          <cell r="H407" t="str">
            <v/>
          </cell>
          <cell r="I407" t="str">
            <v>Qualified</v>
          </cell>
          <cell r="J407" t="str">
            <v>Qualified</v>
          </cell>
          <cell r="K407" t="str">
            <v>Disclaimer</v>
          </cell>
          <cell r="L407" t="str">
            <v>Disclaimer</v>
          </cell>
          <cell r="M407" t="str">
            <v>Disclaimer</v>
          </cell>
        </row>
        <row r="408">
          <cell r="A408">
            <v>1310</v>
          </cell>
          <cell r="B408" t="str">
            <v>Tshwane South TVET College</v>
          </cell>
          <cell r="C408" t="str">
            <v>HE Institution</v>
          </cell>
          <cell r="D408" t="str">
            <v>NatF</v>
          </cell>
          <cell r="E408" t="str">
            <v>Ntnl</v>
          </cell>
          <cell r="F408" t="str">
            <v/>
          </cell>
          <cell r="G408" t="str">
            <v>Higher Education and Training</v>
          </cell>
          <cell r="H408" t="str">
            <v/>
          </cell>
          <cell r="I408" t="str">
            <v>Qualified</v>
          </cell>
          <cell r="J408" t="str">
            <v>Qualified</v>
          </cell>
          <cell r="K408" t="str">
            <v>Qualified</v>
          </cell>
          <cell r="L408" t="str">
            <v>Qualified</v>
          </cell>
          <cell r="M408" t="str">
            <v>Qualified</v>
          </cell>
        </row>
        <row r="409">
          <cell r="A409">
            <v>1319</v>
          </cell>
          <cell r="B409" t="str">
            <v>Umfolozi TVET College</v>
          </cell>
          <cell r="C409" t="str">
            <v>HE Institution</v>
          </cell>
          <cell r="D409" t="str">
            <v>KZN</v>
          </cell>
          <cell r="E409" t="str">
            <v>Ntnl</v>
          </cell>
          <cell r="F409" t="str">
            <v/>
          </cell>
          <cell r="G409" t="str">
            <v>Higher Education and Training</v>
          </cell>
          <cell r="H409" t="str">
            <v/>
          </cell>
          <cell r="I409" t="str">
            <v>Qualified</v>
          </cell>
          <cell r="J409" t="str">
            <v>Qualified</v>
          </cell>
          <cell r="K409" t="str">
            <v>Qualified</v>
          </cell>
          <cell r="L409" t="str">
            <v>Qualified</v>
          </cell>
          <cell r="M409" t="str">
            <v>Qualified</v>
          </cell>
        </row>
        <row r="410">
          <cell r="A410">
            <v>1320</v>
          </cell>
          <cell r="B410" t="str">
            <v>Umgungundlovu TVET College</v>
          </cell>
          <cell r="C410" t="str">
            <v>HE Institution</v>
          </cell>
          <cell r="D410" t="str">
            <v>KZN</v>
          </cell>
          <cell r="E410" t="str">
            <v>Ntnl</v>
          </cell>
          <cell r="F410" t="str">
            <v/>
          </cell>
          <cell r="G410" t="str">
            <v>Higher Education and Training</v>
          </cell>
          <cell r="H410" t="str">
            <v/>
          </cell>
          <cell r="I410" t="str">
            <v>Unqualified with no findings</v>
          </cell>
          <cell r="J410" t="str">
            <v>Unqualified with findings</v>
          </cell>
          <cell r="K410" t="str">
            <v>Unqualified with findings</v>
          </cell>
          <cell r="L410" t="str">
            <v>Qualified</v>
          </cell>
          <cell r="M410" t="str">
            <v>Qualified</v>
          </cell>
        </row>
        <row r="411">
          <cell r="A411">
            <v>522</v>
          </cell>
          <cell r="B411" t="str">
            <v>Unemployment Insurance Fund</v>
          </cell>
          <cell r="C411" t="str">
            <v>Schedule 3A/Subsidiary</v>
          </cell>
          <cell r="D411" t="str">
            <v>NatF</v>
          </cell>
          <cell r="E411" t="str">
            <v>Ntnl</v>
          </cell>
          <cell r="F411" t="str">
            <v/>
          </cell>
          <cell r="G411" t="str">
            <v>Labour</v>
          </cell>
          <cell r="H411" t="str">
            <v/>
          </cell>
          <cell r="I411" t="str">
            <v>Qualified</v>
          </cell>
          <cell r="J411" t="str">
            <v>Qualified</v>
          </cell>
          <cell r="K411" t="str">
            <v>Qualified</v>
          </cell>
          <cell r="L411" t="str">
            <v>Qualified</v>
          </cell>
          <cell r="M411" t="str">
            <v>Qualified</v>
          </cell>
        </row>
        <row r="412">
          <cell r="A412">
            <v>1326</v>
          </cell>
          <cell r="B412" t="str">
            <v>Vhembe TVET College</v>
          </cell>
          <cell r="C412" t="str">
            <v>HE Institution</v>
          </cell>
          <cell r="D412" t="str">
            <v>LP</v>
          </cell>
          <cell r="E412" t="str">
            <v>Ntnl</v>
          </cell>
          <cell r="F412" t="str">
            <v/>
          </cell>
          <cell r="G412" t="str">
            <v>Higher Education and Training</v>
          </cell>
          <cell r="H412" t="str">
            <v/>
          </cell>
          <cell r="I412" t="str">
            <v>Qualified</v>
          </cell>
          <cell r="J412" t="str">
            <v>Unqualified with findings</v>
          </cell>
          <cell r="K412" t="str">
            <v>Unqualified with findings</v>
          </cell>
          <cell r="L412" t="str">
            <v>Qualified</v>
          </cell>
          <cell r="M412" t="str">
            <v>Qualified</v>
          </cell>
        </row>
        <row r="413">
          <cell r="A413">
            <v>1335</v>
          </cell>
          <cell r="B413" t="str">
            <v>Vuselela TVET College</v>
          </cell>
          <cell r="C413" t="str">
            <v>HE Institution</v>
          </cell>
          <cell r="D413" t="str">
            <v>NW</v>
          </cell>
          <cell r="E413" t="str">
            <v>Ntnl</v>
          </cell>
          <cell r="F413" t="str">
            <v/>
          </cell>
          <cell r="G413" t="str">
            <v>Higher Education and Training</v>
          </cell>
          <cell r="H413" t="str">
            <v/>
          </cell>
          <cell r="I413" t="str">
            <v>Qualified</v>
          </cell>
          <cell r="J413" t="str">
            <v>Qualified</v>
          </cell>
          <cell r="K413" t="str">
            <v>Qualified</v>
          </cell>
          <cell r="L413" t="str">
            <v>Disclaimer</v>
          </cell>
          <cell r="M413" t="str">
            <v>Qualified</v>
          </cell>
        </row>
        <row r="414">
          <cell r="A414">
            <v>533</v>
          </cell>
          <cell r="B414" t="str">
            <v>Water Trading Entity</v>
          </cell>
          <cell r="C414" t="str">
            <v>Trading Entity</v>
          </cell>
          <cell r="D414" t="str">
            <v>NatD</v>
          </cell>
          <cell r="E414" t="str">
            <v>Ntnl</v>
          </cell>
          <cell r="F414" t="str">
            <v/>
          </cell>
          <cell r="G414" t="str">
            <v>Water and Sanitation</v>
          </cell>
          <cell r="H414" t="str">
            <v/>
          </cell>
          <cell r="I414" t="str">
            <v>Unqualified with findings</v>
          </cell>
          <cell r="J414" t="str">
            <v>Unqualified with findings</v>
          </cell>
          <cell r="K414" t="str">
            <v>Unqualified with findings</v>
          </cell>
          <cell r="L414" t="str">
            <v>Unqualified with findings</v>
          </cell>
          <cell r="M414" t="str">
            <v>Qualified</v>
          </cell>
        </row>
        <row r="415">
          <cell r="A415">
            <v>1327</v>
          </cell>
          <cell r="B415" t="str">
            <v>Waterberg TVET College</v>
          </cell>
          <cell r="C415" t="str">
            <v>HE Institution</v>
          </cell>
          <cell r="D415" t="str">
            <v>LP</v>
          </cell>
          <cell r="E415" t="str">
            <v>Ntnl</v>
          </cell>
          <cell r="F415" t="str">
            <v/>
          </cell>
          <cell r="G415" t="str">
            <v>Higher Education and Training</v>
          </cell>
          <cell r="H415" t="str">
            <v/>
          </cell>
          <cell r="I415" t="str">
            <v>Unqualified with findings</v>
          </cell>
          <cell r="J415" t="str">
            <v>Unqualified with findings</v>
          </cell>
          <cell r="K415" t="str">
            <v>Qualified</v>
          </cell>
          <cell r="L415" t="str">
            <v>Qualified</v>
          </cell>
          <cell r="M415" t="str">
            <v>Qualified</v>
          </cell>
        </row>
        <row r="416">
          <cell r="A416">
            <v>1341</v>
          </cell>
          <cell r="B416" t="str">
            <v>West Coast TVET College</v>
          </cell>
          <cell r="C416" t="str">
            <v>HE Institution</v>
          </cell>
          <cell r="D416" t="str">
            <v>WC</v>
          </cell>
          <cell r="E416" t="str">
            <v>Ntnl</v>
          </cell>
          <cell r="F416" t="str">
            <v/>
          </cell>
          <cell r="G416" t="str">
            <v>Higher Education and Training</v>
          </cell>
          <cell r="H416" t="str">
            <v/>
          </cell>
          <cell r="I416" t="str">
            <v>Unqualified with no findings</v>
          </cell>
          <cell r="J416" t="str">
            <v>Unqualified with no findings</v>
          </cell>
          <cell r="K416" t="str">
            <v>Unqualified with findings</v>
          </cell>
          <cell r="L416" t="str">
            <v>Unqualified with no findings</v>
          </cell>
          <cell r="M416" t="str">
            <v>Unqualified with no findings</v>
          </cell>
        </row>
        <row r="417">
          <cell r="A417">
            <v>538</v>
          </cell>
          <cell r="B417" t="str">
            <v>Western Cape Nature Conservation Board</v>
          </cell>
          <cell r="C417" t="str">
            <v>Schedule 3C/Subsidiary</v>
          </cell>
          <cell r="D417" t="str">
            <v>WC</v>
          </cell>
          <cell r="E417" t="str">
            <v>WC</v>
          </cell>
          <cell r="F417" t="str">
            <v/>
          </cell>
          <cell r="G417" t="str">
            <v/>
          </cell>
          <cell r="H417" t="str">
            <v/>
          </cell>
          <cell r="I417" t="str">
            <v>Unqualified with no findings</v>
          </cell>
          <cell r="J417" t="str">
            <v>Unqualified with no findings</v>
          </cell>
          <cell r="K417" t="str">
            <v>Unqualified with no findings</v>
          </cell>
          <cell r="L417" t="str">
            <v>Unqualified with no findings</v>
          </cell>
          <cell r="M417" t="str">
            <v>Unqualified with no findings</v>
          </cell>
        </row>
        <row r="418">
          <cell r="A418">
            <v>536</v>
          </cell>
          <cell r="B418" t="str">
            <v>Western Cape Tourism, Trade and Investment Promotion Agency</v>
          </cell>
          <cell r="C418" t="str">
            <v>Schedule 3C/Subsidiary</v>
          </cell>
          <cell r="D418" t="str">
            <v>WC</v>
          </cell>
          <cell r="E418" t="str">
            <v>WC</v>
          </cell>
          <cell r="F418" t="str">
            <v/>
          </cell>
          <cell r="G418" t="str">
            <v/>
          </cell>
          <cell r="H418" t="str">
            <v/>
          </cell>
          <cell r="I418" t="str">
            <v>Unqualified with findings</v>
          </cell>
          <cell r="J418" t="str">
            <v>Qualified</v>
          </cell>
          <cell r="K418" t="str">
            <v>Unqualified with findings</v>
          </cell>
          <cell r="L418" t="str">
            <v>Unqualified with findings</v>
          </cell>
          <cell r="M418" t="str">
            <v>Unqualified with no findings</v>
          </cell>
        </row>
        <row r="419">
          <cell r="A419">
            <v>1311</v>
          </cell>
          <cell r="B419" t="str">
            <v>Western TVET College</v>
          </cell>
          <cell r="C419" t="str">
            <v>HE Institution</v>
          </cell>
          <cell r="D419" t="str">
            <v>NatF</v>
          </cell>
          <cell r="E419" t="str">
            <v>Ntnl</v>
          </cell>
          <cell r="F419" t="str">
            <v/>
          </cell>
          <cell r="G419" t="str">
            <v>Higher Education and Training</v>
          </cell>
          <cell r="H419" t="str">
            <v/>
          </cell>
          <cell r="I419" t="str">
            <v>Unqualified with findings</v>
          </cell>
          <cell r="J419" t="str">
            <v>Unqualified with findings</v>
          </cell>
          <cell r="K419" t="str">
            <v>Unqualified with findings</v>
          </cell>
          <cell r="L419" t="str">
            <v>Unqualified with no findings</v>
          </cell>
          <cell r="M419" t="str">
            <v>Unqualified with findings</v>
          </cell>
        </row>
        <row r="420">
          <cell r="A420">
            <v>539</v>
          </cell>
          <cell r="B420" t="str">
            <v>Wholesale and Retail Sector Education and Training Authority</v>
          </cell>
          <cell r="C420" t="str">
            <v>Schedule 3A/Subsidiary</v>
          </cell>
          <cell r="D420" t="str">
            <v>NatF</v>
          </cell>
          <cell r="E420" t="str">
            <v>Ntnl</v>
          </cell>
          <cell r="F420" t="str">
            <v/>
          </cell>
          <cell r="G420" t="str">
            <v>Higher Education and Training</v>
          </cell>
          <cell r="H420" t="str">
            <v/>
          </cell>
          <cell r="I420" t="str">
            <v>Unqualified with findings</v>
          </cell>
          <cell r="J420" t="str">
            <v>Qualified</v>
          </cell>
          <cell r="K420" t="str">
            <v>Unqualified with findings</v>
          </cell>
          <cell r="L420" t="str">
            <v>Unqualified with findings</v>
          </cell>
          <cell r="M420" t="str">
            <v>Qualified</v>
          </cell>
        </row>
        <row r="421">
          <cell r="A421" t="str">
            <v>Public entities (Not audited by the AGSA)</v>
          </cell>
          <cell r="C421" t="str">
            <v/>
          </cell>
        </row>
        <row r="422">
          <cell r="A422">
            <v>1167</v>
          </cell>
          <cell r="B422" t="str">
            <v>Air Traffic and Navigation Services Company</v>
          </cell>
          <cell r="C422" t="str">
            <v>Schedule 2/Subsidiary</v>
          </cell>
          <cell r="D422" t="str">
            <v>NatB</v>
          </cell>
          <cell r="E422" t="str">
            <v>Ntnl</v>
          </cell>
          <cell r="F422" t="str">
            <v/>
          </cell>
          <cell r="G422" t="str">
            <v>Transport</v>
          </cell>
          <cell r="H422" t="str">
            <v/>
          </cell>
          <cell r="I422" t="str">
            <v>Unqualified with findings</v>
          </cell>
          <cell r="J422" t="str">
            <v>Unqualified with findings</v>
          </cell>
          <cell r="K422" t="str">
            <v>Unqualified with findings</v>
          </cell>
          <cell r="L422" t="str">
            <v>Unqualified with findings</v>
          </cell>
          <cell r="M422" t="str">
            <v>Unqualified with findings</v>
          </cell>
        </row>
        <row r="423">
          <cell r="A423">
            <v>1117</v>
          </cell>
          <cell r="B423" t="str">
            <v>Broadband Infraco</v>
          </cell>
          <cell r="C423" t="str">
            <v>Schedule 2/Subsidiary</v>
          </cell>
          <cell r="D423" t="str">
            <v>NatD</v>
          </cell>
          <cell r="E423" t="str">
            <v>Ntnl</v>
          </cell>
          <cell r="F423" t="str">
            <v/>
          </cell>
          <cell r="G423" t="str">
            <v>Communications and Digital Technologies</v>
          </cell>
          <cell r="H423" t="str">
            <v/>
          </cell>
          <cell r="I423" t="str">
            <v>Unqualified with findings</v>
          </cell>
          <cell r="J423" t="str">
            <v>Unqualified with findings</v>
          </cell>
          <cell r="K423" t="str">
            <v>Unqualified with findings</v>
          </cell>
          <cell r="L423" t="str">
            <v>Unqualified with findings</v>
          </cell>
          <cell r="M423" t="str">
            <v>Unqualified with findings</v>
          </cell>
        </row>
        <row r="424">
          <cell r="A424">
            <v>1119</v>
          </cell>
          <cell r="B424" t="str">
            <v>Eskom Holdings</v>
          </cell>
          <cell r="C424" t="str">
            <v>Schedule 2/Subsidiary</v>
          </cell>
          <cell r="D424" t="str">
            <v>NatE</v>
          </cell>
          <cell r="E424" t="str">
            <v>Ntnl</v>
          </cell>
          <cell r="F424" t="str">
            <v/>
          </cell>
          <cell r="G424" t="str">
            <v>Public Enterprises</v>
          </cell>
          <cell r="H424" t="str">
            <v/>
          </cell>
          <cell r="I424" t="str">
            <v>Qualified</v>
          </cell>
          <cell r="J424" t="str">
            <v>Qualified</v>
          </cell>
          <cell r="K424" t="str">
            <v>Qualified</v>
          </cell>
          <cell r="L424" t="str">
            <v>Qualified</v>
          </cell>
          <cell r="M424" t="str">
            <v>Qualified</v>
          </cell>
        </row>
        <row r="425">
          <cell r="A425">
            <v>1032</v>
          </cell>
          <cell r="B425" t="str">
            <v>Industrial Development Corporation of South Africa</v>
          </cell>
          <cell r="C425" t="str">
            <v>Schedule 2/Subsidiary</v>
          </cell>
          <cell r="D425" t="str">
            <v>NatA</v>
          </cell>
          <cell r="E425" t="str">
            <v>Ntnl</v>
          </cell>
          <cell r="F425" t="str">
            <v/>
          </cell>
          <cell r="G425" t="str">
            <v>Trade, Industry and Competition</v>
          </cell>
          <cell r="H425" t="str">
            <v/>
          </cell>
          <cell r="I425" t="str">
            <v>Unqualified with findings</v>
          </cell>
          <cell r="J425" t="str">
            <v>Unqualified with findings</v>
          </cell>
          <cell r="K425" t="str">
            <v>Unqualified with findings</v>
          </cell>
          <cell r="L425" t="str">
            <v>Unqualified with findings</v>
          </cell>
          <cell r="M425" t="str">
            <v>Unqualified with findings</v>
          </cell>
        </row>
        <row r="427">
          <cell r="A427" t="str">
            <v>Legend
(Audit opinions)</v>
          </cell>
          <cell r="C427" t="str">
            <v>Unqualified with no findings</v>
          </cell>
          <cell r="D427" t="str">
            <v>Unqualified with findings</v>
          </cell>
          <cell r="F427" t="str">
            <v>Qualified
with findings</v>
          </cell>
          <cell r="G427" t="str">
            <v>Adverse
with findings</v>
          </cell>
          <cell r="H427" t="str">
            <v>Disclaimer
with findings</v>
          </cell>
          <cell r="I427" t="str">
            <v>Audit not finalised
at legislated date</v>
          </cell>
          <cell r="L427" t="str">
            <v>New auditee</v>
          </cell>
        </row>
        <row r="429">
          <cell r="F429" t="str">
            <v>Page 1 of 1</v>
          </cell>
          <cell r="O429" t="str">
            <v>20 September 2024  03:55</v>
          </cell>
        </row>
      </sheetData>
      <sheetData sheetId="12">
        <row r="4">
          <cell r="A4" t="str">
            <v>Auditee ID</v>
          </cell>
          <cell r="J4" t="str">
            <v>Total expenditure</v>
          </cell>
        </row>
        <row r="5">
          <cell r="A5">
            <v>1162</v>
          </cell>
          <cell r="J5">
            <v>0</v>
          </cell>
        </row>
        <row r="6">
          <cell r="A6">
            <v>1465</v>
          </cell>
          <cell r="J6">
            <v>0</v>
          </cell>
        </row>
        <row r="7">
          <cell r="A7">
            <v>1464</v>
          </cell>
          <cell r="J7">
            <v>0</v>
          </cell>
        </row>
        <row r="8">
          <cell r="A8">
            <v>2</v>
          </cell>
          <cell r="J8">
            <v>25895379</v>
          </cell>
        </row>
        <row r="9">
          <cell r="A9">
            <v>3</v>
          </cell>
          <cell r="J9">
            <v>427944000</v>
          </cell>
        </row>
        <row r="10">
          <cell r="A10">
            <v>5</v>
          </cell>
          <cell r="J10">
            <v>38692000</v>
          </cell>
        </row>
        <row r="11">
          <cell r="A11">
            <v>1494</v>
          </cell>
          <cell r="J11">
            <v>34640000</v>
          </cell>
        </row>
        <row r="12">
          <cell r="A12">
            <v>564</v>
          </cell>
          <cell r="J12">
            <v>412222</v>
          </cell>
        </row>
        <row r="13">
          <cell r="A13">
            <v>215</v>
          </cell>
          <cell r="J13">
            <v>167585964</v>
          </cell>
        </row>
        <row r="14">
          <cell r="A14">
            <v>1194</v>
          </cell>
          <cell r="J14">
            <v>946779000</v>
          </cell>
        </row>
        <row r="15">
          <cell r="A15">
            <v>548</v>
          </cell>
          <cell r="J15">
            <v>1420875000</v>
          </cell>
        </row>
        <row r="16">
          <cell r="A16">
            <v>9</v>
          </cell>
          <cell r="J16">
            <v>583993000</v>
          </cell>
        </row>
        <row r="17">
          <cell r="A17">
            <v>7</v>
          </cell>
          <cell r="J17">
            <v>816293000</v>
          </cell>
        </row>
        <row r="18">
          <cell r="A18">
            <v>11</v>
          </cell>
          <cell r="J18">
            <v>2391096000</v>
          </cell>
        </row>
        <row r="19">
          <cell r="A19">
            <v>8</v>
          </cell>
          <cell r="J19">
            <v>1704659000</v>
          </cell>
        </row>
        <row r="20">
          <cell r="A20">
            <v>10</v>
          </cell>
          <cell r="J20">
            <v>1338102000</v>
          </cell>
        </row>
        <row r="21">
          <cell r="A21">
            <v>14</v>
          </cell>
          <cell r="J21">
            <v>548564000</v>
          </cell>
        </row>
        <row r="22">
          <cell r="A22">
            <v>13</v>
          </cell>
          <cell r="J22">
            <v>816085000</v>
          </cell>
        </row>
        <row r="23">
          <cell r="A23">
            <v>1530</v>
          </cell>
          <cell r="J23" t="str">
            <v/>
          </cell>
        </row>
        <row r="24">
          <cell r="A24">
            <v>1112</v>
          </cell>
          <cell r="J24">
            <v>335747619</v>
          </cell>
        </row>
        <row r="25">
          <cell r="A25">
            <v>1442</v>
          </cell>
          <cell r="J25">
            <v>0</v>
          </cell>
        </row>
        <row r="26">
          <cell r="A26">
            <v>1168</v>
          </cell>
          <cell r="J26">
            <v>4381000000</v>
          </cell>
        </row>
        <row r="27">
          <cell r="A27">
            <v>1443</v>
          </cell>
          <cell r="J27">
            <v>0</v>
          </cell>
        </row>
        <row r="28">
          <cell r="A28">
            <v>16</v>
          </cell>
          <cell r="J28">
            <v>40000178</v>
          </cell>
        </row>
        <row r="29">
          <cell r="A29">
            <v>1048</v>
          </cell>
          <cell r="J29">
            <v>505606915</v>
          </cell>
        </row>
        <row r="30">
          <cell r="A30">
            <v>496</v>
          </cell>
          <cell r="J30">
            <v>18402688</v>
          </cell>
        </row>
        <row r="31">
          <cell r="A31">
            <v>17</v>
          </cell>
          <cell r="J31" t="str">
            <v/>
          </cell>
        </row>
        <row r="32">
          <cell r="A32">
            <v>18</v>
          </cell>
          <cell r="J32">
            <v>1740000000</v>
          </cell>
        </row>
        <row r="33">
          <cell r="A33">
            <v>19</v>
          </cell>
          <cell r="J33">
            <v>0</v>
          </cell>
        </row>
        <row r="34">
          <cell r="A34">
            <v>21</v>
          </cell>
          <cell r="J34">
            <v>872502000</v>
          </cell>
        </row>
        <row r="35">
          <cell r="A35">
            <v>486</v>
          </cell>
          <cell r="J35">
            <v>763120000</v>
          </cell>
        </row>
        <row r="36">
          <cell r="A36">
            <v>22</v>
          </cell>
          <cell r="J36">
            <v>117310000</v>
          </cell>
        </row>
        <row r="37">
          <cell r="A37">
            <v>919</v>
          </cell>
          <cell r="J37" t="str">
            <v/>
          </cell>
        </row>
        <row r="38">
          <cell r="A38">
            <v>559</v>
          </cell>
          <cell r="J38">
            <v>130277900</v>
          </cell>
        </row>
        <row r="39">
          <cell r="A39">
            <v>1018</v>
          </cell>
          <cell r="J39">
            <v>1042417080</v>
          </cell>
        </row>
        <row r="40">
          <cell r="A40">
            <v>1382</v>
          </cell>
          <cell r="J40" t="str">
            <v/>
          </cell>
        </row>
        <row r="41">
          <cell r="A41">
            <v>1511</v>
          </cell>
          <cell r="J41">
            <v>0</v>
          </cell>
        </row>
        <row r="42">
          <cell r="A42">
            <v>23</v>
          </cell>
          <cell r="J42">
            <v>1030073000</v>
          </cell>
        </row>
        <row r="43">
          <cell r="A43">
            <v>995</v>
          </cell>
          <cell r="J43" t="str">
            <v/>
          </cell>
        </row>
        <row r="44">
          <cell r="A44">
            <v>1049</v>
          </cell>
          <cell r="J44">
            <v>822362000</v>
          </cell>
        </row>
        <row r="45">
          <cell r="A45">
            <v>1336</v>
          </cell>
          <cell r="J45">
            <v>255449469</v>
          </cell>
        </row>
        <row r="46">
          <cell r="A46">
            <v>26</v>
          </cell>
          <cell r="J46">
            <v>17782723</v>
          </cell>
        </row>
        <row r="47">
          <cell r="A47">
            <v>205</v>
          </cell>
          <cell r="J47">
            <v>209016364</v>
          </cell>
        </row>
        <row r="48">
          <cell r="A48">
            <v>996</v>
          </cell>
          <cell r="J48">
            <v>1695852</v>
          </cell>
        </row>
        <row r="49">
          <cell r="A49">
            <v>1292</v>
          </cell>
          <cell r="J49">
            <v>217820760</v>
          </cell>
        </row>
        <row r="50">
          <cell r="A50">
            <v>922</v>
          </cell>
          <cell r="J50" t="str">
            <v/>
          </cell>
        </row>
        <row r="51">
          <cell r="A51">
            <v>1512</v>
          </cell>
          <cell r="J51">
            <v>13023000</v>
          </cell>
        </row>
        <row r="52">
          <cell r="A52">
            <v>1379</v>
          </cell>
          <cell r="J52" t="str">
            <v/>
          </cell>
        </row>
        <row r="53">
          <cell r="A53">
            <v>1321</v>
          </cell>
          <cell r="J53">
            <v>310491000</v>
          </cell>
        </row>
        <row r="54">
          <cell r="A54">
            <v>1156</v>
          </cell>
          <cell r="J54">
            <v>40735000</v>
          </cell>
        </row>
        <row r="55">
          <cell r="A55">
            <v>29</v>
          </cell>
          <cell r="J55">
            <v>0</v>
          </cell>
        </row>
        <row r="56">
          <cell r="A56">
            <v>909</v>
          </cell>
          <cell r="J56">
            <v>1280000</v>
          </cell>
        </row>
        <row r="57">
          <cell r="A57">
            <v>31</v>
          </cell>
          <cell r="J57">
            <v>57386000</v>
          </cell>
        </row>
        <row r="58">
          <cell r="A58">
            <v>908</v>
          </cell>
          <cell r="J58" t="str">
            <v/>
          </cell>
        </row>
        <row r="59">
          <cell r="A59">
            <v>1304</v>
          </cell>
          <cell r="J59">
            <v>275949734</v>
          </cell>
        </row>
        <row r="60">
          <cell r="A60">
            <v>32</v>
          </cell>
          <cell r="J60">
            <v>846590554</v>
          </cell>
        </row>
        <row r="61">
          <cell r="A61">
            <v>1456</v>
          </cell>
          <cell r="J61">
            <v>35843000</v>
          </cell>
        </row>
        <row r="62">
          <cell r="A62">
            <v>925</v>
          </cell>
          <cell r="J62" t="str">
            <v/>
          </cell>
        </row>
        <row r="63">
          <cell r="A63">
            <v>33</v>
          </cell>
          <cell r="J63">
            <v>555986000</v>
          </cell>
        </row>
        <row r="64">
          <cell r="A64">
            <v>1407</v>
          </cell>
          <cell r="J64">
            <v>131200000</v>
          </cell>
        </row>
        <row r="65">
          <cell r="A65">
            <v>1312</v>
          </cell>
          <cell r="J65">
            <v>406909278</v>
          </cell>
        </row>
        <row r="66">
          <cell r="A66">
            <v>1219</v>
          </cell>
          <cell r="J66">
            <v>676152000</v>
          </cell>
        </row>
        <row r="67">
          <cell r="A67">
            <v>1337</v>
          </cell>
          <cell r="J67">
            <v>362893365</v>
          </cell>
        </row>
        <row r="68">
          <cell r="A68">
            <v>36</v>
          </cell>
          <cell r="J68">
            <v>1014649006</v>
          </cell>
        </row>
        <row r="69">
          <cell r="A69">
            <v>446</v>
          </cell>
          <cell r="J69">
            <v>111714000</v>
          </cell>
        </row>
        <row r="70">
          <cell r="A70">
            <v>38</v>
          </cell>
          <cell r="J70">
            <v>343424000</v>
          </cell>
        </row>
        <row r="71">
          <cell r="A71">
            <v>39</v>
          </cell>
          <cell r="J71">
            <v>224949000</v>
          </cell>
        </row>
        <row r="72">
          <cell r="A72">
            <v>1012</v>
          </cell>
          <cell r="J72">
            <v>2312087000</v>
          </cell>
        </row>
        <row r="73">
          <cell r="A73">
            <v>405</v>
          </cell>
          <cell r="J73">
            <v>2774074000</v>
          </cell>
        </row>
        <row r="74">
          <cell r="A74">
            <v>443</v>
          </cell>
          <cell r="J74">
            <v>1256293000</v>
          </cell>
        </row>
        <row r="75">
          <cell r="A75">
            <v>1405</v>
          </cell>
          <cell r="J75">
            <v>219611000</v>
          </cell>
        </row>
        <row r="76">
          <cell r="A76">
            <v>34</v>
          </cell>
          <cell r="J76">
            <v>633074000</v>
          </cell>
        </row>
        <row r="77">
          <cell r="A77">
            <v>1369</v>
          </cell>
          <cell r="J77">
            <v>22616880</v>
          </cell>
        </row>
        <row r="78">
          <cell r="A78">
            <v>40</v>
          </cell>
          <cell r="J78">
            <v>6568900000</v>
          </cell>
        </row>
        <row r="79">
          <cell r="A79">
            <v>41</v>
          </cell>
          <cell r="J79">
            <v>360000000</v>
          </cell>
        </row>
        <row r="80">
          <cell r="A80">
            <v>42</v>
          </cell>
          <cell r="J80">
            <v>56066000</v>
          </cell>
        </row>
        <row r="81">
          <cell r="A81">
            <v>1474</v>
          </cell>
          <cell r="J81">
            <v>115877325</v>
          </cell>
        </row>
        <row r="82">
          <cell r="A82">
            <v>43</v>
          </cell>
          <cell r="J82">
            <v>25383000</v>
          </cell>
        </row>
        <row r="83">
          <cell r="A83">
            <v>44</v>
          </cell>
          <cell r="J83">
            <v>174423000</v>
          </cell>
        </row>
        <row r="84">
          <cell r="A84">
            <v>45</v>
          </cell>
          <cell r="J84">
            <v>744684495</v>
          </cell>
        </row>
        <row r="85">
          <cell r="A85">
            <v>1222</v>
          </cell>
          <cell r="J85">
            <v>29641557000</v>
          </cell>
        </row>
        <row r="86">
          <cell r="A86">
            <v>235</v>
          </cell>
          <cell r="J86">
            <v>1725365000</v>
          </cell>
        </row>
        <row r="87">
          <cell r="A87">
            <v>1015</v>
          </cell>
          <cell r="J87">
            <v>467404000</v>
          </cell>
        </row>
        <row r="88">
          <cell r="A88">
            <v>1019</v>
          </cell>
          <cell r="J88">
            <v>524163000</v>
          </cell>
        </row>
        <row r="89">
          <cell r="A89">
            <v>233</v>
          </cell>
          <cell r="J89">
            <v>2175246000</v>
          </cell>
        </row>
        <row r="90">
          <cell r="A90">
            <v>1014</v>
          </cell>
          <cell r="J90">
            <v>881281000</v>
          </cell>
        </row>
        <row r="91">
          <cell r="A91">
            <v>1359</v>
          </cell>
          <cell r="J91">
            <v>112047103</v>
          </cell>
        </row>
        <row r="92">
          <cell r="A92">
            <v>48</v>
          </cell>
          <cell r="J92" t="str">
            <v/>
          </cell>
        </row>
        <row r="93">
          <cell r="A93">
            <v>49</v>
          </cell>
          <cell r="J93" t="str">
            <v/>
          </cell>
        </row>
        <row r="94">
          <cell r="A94">
            <v>51</v>
          </cell>
          <cell r="J94">
            <v>421803000</v>
          </cell>
        </row>
        <row r="95">
          <cell r="A95">
            <v>52</v>
          </cell>
          <cell r="J95">
            <v>178240000</v>
          </cell>
        </row>
        <row r="96">
          <cell r="A96">
            <v>53</v>
          </cell>
          <cell r="J96">
            <v>2547488000</v>
          </cell>
        </row>
        <row r="97">
          <cell r="A97">
            <v>54</v>
          </cell>
          <cell r="J97">
            <v>54455000</v>
          </cell>
        </row>
        <row r="98">
          <cell r="A98">
            <v>56</v>
          </cell>
          <cell r="J98">
            <v>66207987</v>
          </cell>
        </row>
        <row r="99">
          <cell r="A99">
            <v>1150</v>
          </cell>
          <cell r="J99">
            <v>0</v>
          </cell>
        </row>
        <row r="100">
          <cell r="A100">
            <v>928</v>
          </cell>
          <cell r="J100" t="str">
            <v/>
          </cell>
        </row>
        <row r="101">
          <cell r="A101">
            <v>58</v>
          </cell>
          <cell r="J101">
            <v>70554000</v>
          </cell>
        </row>
        <row r="102">
          <cell r="A102">
            <v>61</v>
          </cell>
          <cell r="J102">
            <v>205070000</v>
          </cell>
        </row>
        <row r="103">
          <cell r="A103">
            <v>1394</v>
          </cell>
          <cell r="J103" t="str">
            <v/>
          </cell>
        </row>
        <row r="104">
          <cell r="A104">
            <v>62</v>
          </cell>
          <cell r="J104">
            <v>739107000</v>
          </cell>
        </row>
        <row r="105">
          <cell r="A105">
            <v>506</v>
          </cell>
          <cell r="J105">
            <v>496838000</v>
          </cell>
        </row>
        <row r="106">
          <cell r="A106">
            <v>20</v>
          </cell>
          <cell r="J106">
            <v>481738000</v>
          </cell>
        </row>
        <row r="107">
          <cell r="A107">
            <v>63</v>
          </cell>
          <cell r="J107">
            <v>0</v>
          </cell>
        </row>
        <row r="108">
          <cell r="A108">
            <v>1129</v>
          </cell>
          <cell r="J108">
            <v>537500000</v>
          </cell>
        </row>
        <row r="109">
          <cell r="A109">
            <v>1118</v>
          </cell>
          <cell r="J109">
            <v>2347000000</v>
          </cell>
        </row>
        <row r="110">
          <cell r="A110">
            <v>1502</v>
          </cell>
          <cell r="J110">
            <v>247000000</v>
          </cell>
        </row>
        <row r="111">
          <cell r="A111">
            <v>1130</v>
          </cell>
          <cell r="J111">
            <v>0</v>
          </cell>
        </row>
        <row r="112">
          <cell r="A112">
            <v>67</v>
          </cell>
          <cell r="J112">
            <v>545601000</v>
          </cell>
        </row>
        <row r="113">
          <cell r="A113">
            <v>1021</v>
          </cell>
          <cell r="J113">
            <v>3267790000</v>
          </cell>
        </row>
        <row r="114">
          <cell r="A114">
            <v>12</v>
          </cell>
          <cell r="J114">
            <v>1212417000</v>
          </cell>
        </row>
        <row r="115">
          <cell r="A115">
            <v>66</v>
          </cell>
          <cell r="J115">
            <v>873500000</v>
          </cell>
        </row>
        <row r="116">
          <cell r="A116">
            <v>1206</v>
          </cell>
          <cell r="J116">
            <v>23699583000</v>
          </cell>
        </row>
        <row r="117">
          <cell r="A117">
            <v>1459</v>
          </cell>
          <cell r="J117">
            <v>134478000</v>
          </cell>
        </row>
        <row r="118">
          <cell r="A118">
            <v>1008</v>
          </cell>
          <cell r="J118">
            <v>4500798000</v>
          </cell>
        </row>
        <row r="119">
          <cell r="A119">
            <v>230</v>
          </cell>
          <cell r="J119">
            <v>986660000</v>
          </cell>
        </row>
        <row r="120">
          <cell r="A120">
            <v>68</v>
          </cell>
          <cell r="J120">
            <v>23848973000</v>
          </cell>
        </row>
        <row r="121">
          <cell r="A121">
            <v>69</v>
          </cell>
          <cell r="J121">
            <v>48496235000</v>
          </cell>
        </row>
        <row r="122">
          <cell r="A122">
            <v>1218</v>
          </cell>
          <cell r="J122">
            <v>1072597000</v>
          </cell>
        </row>
        <row r="123">
          <cell r="A123">
            <v>104</v>
          </cell>
          <cell r="J123">
            <v>1179052000</v>
          </cell>
        </row>
        <row r="124">
          <cell r="A124">
            <v>1221</v>
          </cell>
          <cell r="J124">
            <v>730745000</v>
          </cell>
        </row>
        <row r="125">
          <cell r="A125">
            <v>1225</v>
          </cell>
          <cell r="J125">
            <v>3529554000</v>
          </cell>
        </row>
        <row r="126">
          <cell r="A126">
            <v>73</v>
          </cell>
          <cell r="J126">
            <v>47142866000</v>
          </cell>
        </row>
        <row r="127">
          <cell r="A127">
            <v>175</v>
          </cell>
          <cell r="J127">
            <v>24025525000</v>
          </cell>
        </row>
        <row r="128">
          <cell r="A128">
            <v>1207</v>
          </cell>
          <cell r="J128">
            <v>90603969000</v>
          </cell>
        </row>
        <row r="129">
          <cell r="A129">
            <v>74</v>
          </cell>
          <cell r="J129">
            <v>6907096000</v>
          </cell>
        </row>
        <row r="130">
          <cell r="A130">
            <v>1007</v>
          </cell>
          <cell r="J130">
            <v>32455843000</v>
          </cell>
        </row>
        <row r="131">
          <cell r="A131">
            <v>187</v>
          </cell>
          <cell r="J131">
            <v>2414249000</v>
          </cell>
        </row>
        <row r="132">
          <cell r="A132">
            <v>1017</v>
          </cell>
          <cell r="J132">
            <v>5877413000</v>
          </cell>
        </row>
        <row r="133">
          <cell r="A133">
            <v>76</v>
          </cell>
          <cell r="J133">
            <v>19674367000</v>
          </cell>
        </row>
        <row r="134">
          <cell r="A134">
            <v>77</v>
          </cell>
          <cell r="J134">
            <v>3282870000</v>
          </cell>
        </row>
        <row r="135">
          <cell r="A135">
            <v>1372</v>
          </cell>
          <cell r="J135">
            <v>627087000</v>
          </cell>
        </row>
        <row r="136">
          <cell r="A136">
            <v>1220</v>
          </cell>
          <cell r="J136">
            <v>271550000</v>
          </cell>
        </row>
        <row r="137">
          <cell r="A137">
            <v>1239</v>
          </cell>
          <cell r="J137">
            <v>480380000</v>
          </cell>
        </row>
        <row r="138">
          <cell r="A138">
            <v>84</v>
          </cell>
          <cell r="J138">
            <v>91684161000</v>
          </cell>
        </row>
        <row r="139">
          <cell r="A139">
            <v>81</v>
          </cell>
          <cell r="J139">
            <v>272856000</v>
          </cell>
        </row>
        <row r="140">
          <cell r="A140">
            <v>82</v>
          </cell>
          <cell r="J140">
            <v>477050000</v>
          </cell>
        </row>
        <row r="141">
          <cell r="A141">
            <v>83</v>
          </cell>
          <cell r="J141">
            <v>491461000</v>
          </cell>
        </row>
        <row r="142">
          <cell r="A142">
            <v>1022</v>
          </cell>
          <cell r="J142">
            <v>5356239000</v>
          </cell>
        </row>
        <row r="143">
          <cell r="A143">
            <v>6</v>
          </cell>
          <cell r="J143">
            <v>2386165000</v>
          </cell>
        </row>
        <row r="144">
          <cell r="A144">
            <v>444</v>
          </cell>
          <cell r="J144">
            <v>101440000</v>
          </cell>
        </row>
        <row r="145">
          <cell r="A145">
            <v>85</v>
          </cell>
          <cell r="J145">
            <v>614849000</v>
          </cell>
        </row>
        <row r="146">
          <cell r="A146">
            <v>1418</v>
          </cell>
          <cell r="J146">
            <v>1488453000</v>
          </cell>
        </row>
        <row r="147">
          <cell r="A147">
            <v>86</v>
          </cell>
          <cell r="J147">
            <v>184792000000</v>
          </cell>
        </row>
        <row r="148">
          <cell r="A148">
            <v>457</v>
          </cell>
          <cell r="J148">
            <v>2857872000</v>
          </cell>
        </row>
        <row r="149">
          <cell r="A149">
            <v>87</v>
          </cell>
          <cell r="J149">
            <v>1090800000</v>
          </cell>
        </row>
        <row r="150">
          <cell r="A150">
            <v>482</v>
          </cell>
          <cell r="J150">
            <v>954845000</v>
          </cell>
        </row>
        <row r="151">
          <cell r="A151">
            <v>310</v>
          </cell>
          <cell r="J151">
            <v>705500000</v>
          </cell>
        </row>
        <row r="152">
          <cell r="A152">
            <v>317</v>
          </cell>
          <cell r="J152">
            <v>1496603000</v>
          </cell>
        </row>
        <row r="153">
          <cell r="A153">
            <v>1226</v>
          </cell>
          <cell r="J153">
            <v>780100000</v>
          </cell>
        </row>
        <row r="154">
          <cell r="A154">
            <v>88</v>
          </cell>
          <cell r="J154">
            <v>9531758000</v>
          </cell>
        </row>
        <row r="155">
          <cell r="A155">
            <v>1413</v>
          </cell>
          <cell r="J155">
            <v>163306000</v>
          </cell>
        </row>
        <row r="156">
          <cell r="A156">
            <v>89</v>
          </cell>
          <cell r="J156">
            <v>59841494000</v>
          </cell>
        </row>
        <row r="157">
          <cell r="A157">
            <v>515</v>
          </cell>
          <cell r="J157">
            <v>4901304000</v>
          </cell>
        </row>
        <row r="158">
          <cell r="A158">
            <v>90</v>
          </cell>
          <cell r="J158">
            <v>16873689000</v>
          </cell>
        </row>
        <row r="159">
          <cell r="A159">
            <v>1205</v>
          </cell>
          <cell r="J159">
            <v>230207000</v>
          </cell>
        </row>
        <row r="160">
          <cell r="A160">
            <v>1169</v>
          </cell>
          <cell r="J160">
            <v>1315500000</v>
          </cell>
        </row>
        <row r="161">
          <cell r="A161">
            <v>93</v>
          </cell>
          <cell r="J161">
            <v>17809719</v>
          </cell>
        </row>
        <row r="162">
          <cell r="A162">
            <v>94</v>
          </cell>
          <cell r="J162">
            <v>39056000</v>
          </cell>
        </row>
        <row r="163">
          <cell r="A163">
            <v>95</v>
          </cell>
          <cell r="J163">
            <v>0</v>
          </cell>
        </row>
        <row r="164">
          <cell r="A164">
            <v>306</v>
          </cell>
          <cell r="J164">
            <v>114360973</v>
          </cell>
        </row>
        <row r="165">
          <cell r="A165">
            <v>96</v>
          </cell>
          <cell r="J165">
            <v>0</v>
          </cell>
        </row>
        <row r="166">
          <cell r="A166">
            <v>1472</v>
          </cell>
          <cell r="J166">
            <v>4455143</v>
          </cell>
        </row>
        <row r="167">
          <cell r="A167">
            <v>98</v>
          </cell>
          <cell r="J167">
            <v>228492000</v>
          </cell>
        </row>
        <row r="168">
          <cell r="A168">
            <v>929</v>
          </cell>
          <cell r="J168">
            <v>3596900</v>
          </cell>
        </row>
        <row r="169">
          <cell r="A169">
            <v>99</v>
          </cell>
          <cell r="J169">
            <v>522982953</v>
          </cell>
        </row>
        <row r="170">
          <cell r="A170">
            <v>1152</v>
          </cell>
          <cell r="J170">
            <v>4507639</v>
          </cell>
        </row>
        <row r="171">
          <cell r="A171">
            <v>1293</v>
          </cell>
          <cell r="J171">
            <v>207035880</v>
          </cell>
        </row>
        <row r="172">
          <cell r="A172">
            <v>1138</v>
          </cell>
          <cell r="J172">
            <v>659678802</v>
          </cell>
        </row>
        <row r="173">
          <cell r="A173">
            <v>100</v>
          </cell>
          <cell r="J173">
            <v>144087856</v>
          </cell>
        </row>
        <row r="174">
          <cell r="A174">
            <v>151</v>
          </cell>
          <cell r="J174">
            <v>76993646</v>
          </cell>
        </row>
        <row r="175">
          <cell r="A175">
            <v>1365</v>
          </cell>
          <cell r="J175">
            <v>673391929</v>
          </cell>
        </row>
        <row r="176">
          <cell r="A176">
            <v>228</v>
          </cell>
          <cell r="J176">
            <v>64392000</v>
          </cell>
        </row>
        <row r="177">
          <cell r="A177">
            <v>1231</v>
          </cell>
          <cell r="J177">
            <v>339955000</v>
          </cell>
        </row>
        <row r="178">
          <cell r="A178">
            <v>347</v>
          </cell>
          <cell r="J178">
            <v>12825000</v>
          </cell>
        </row>
        <row r="179">
          <cell r="A179">
            <v>529</v>
          </cell>
          <cell r="J179">
            <v>275345444</v>
          </cell>
        </row>
        <row r="180">
          <cell r="A180">
            <v>102</v>
          </cell>
          <cell r="J180" t="str">
            <v/>
          </cell>
        </row>
        <row r="181">
          <cell r="A181">
            <v>110</v>
          </cell>
          <cell r="J181">
            <v>381191000</v>
          </cell>
        </row>
        <row r="182">
          <cell r="A182">
            <v>107</v>
          </cell>
          <cell r="J182">
            <v>1187452000</v>
          </cell>
        </row>
        <row r="183">
          <cell r="A183">
            <v>103</v>
          </cell>
          <cell r="J183">
            <v>331077000</v>
          </cell>
        </row>
        <row r="184">
          <cell r="A184">
            <v>109</v>
          </cell>
          <cell r="J184">
            <v>428942000</v>
          </cell>
        </row>
        <row r="185">
          <cell r="A185">
            <v>108</v>
          </cell>
          <cell r="J185">
            <v>1692651000</v>
          </cell>
        </row>
        <row r="186">
          <cell r="A186">
            <v>106</v>
          </cell>
          <cell r="J186">
            <v>3018588000</v>
          </cell>
        </row>
        <row r="187">
          <cell r="A187">
            <v>511</v>
          </cell>
          <cell r="J187">
            <v>580734000</v>
          </cell>
        </row>
        <row r="188">
          <cell r="A188">
            <v>111</v>
          </cell>
          <cell r="J188">
            <v>35128346000</v>
          </cell>
        </row>
        <row r="189">
          <cell r="A189">
            <v>112</v>
          </cell>
          <cell r="J189">
            <v>13622963000</v>
          </cell>
        </row>
        <row r="190">
          <cell r="A190">
            <v>114</v>
          </cell>
          <cell r="J190">
            <v>50983637000</v>
          </cell>
        </row>
        <row r="191">
          <cell r="A191">
            <v>115</v>
          </cell>
          <cell r="J191">
            <v>30834506000</v>
          </cell>
        </row>
        <row r="192">
          <cell r="A192">
            <v>116</v>
          </cell>
          <cell r="J192">
            <v>21073289000</v>
          </cell>
        </row>
        <row r="193">
          <cell r="A193">
            <v>117</v>
          </cell>
          <cell r="J193">
            <v>6437552000</v>
          </cell>
        </row>
        <row r="194">
          <cell r="A194">
            <v>118</v>
          </cell>
          <cell r="J194">
            <v>14767635000</v>
          </cell>
        </row>
        <row r="195">
          <cell r="A195">
            <v>119</v>
          </cell>
          <cell r="J195">
            <v>22149780000</v>
          </cell>
        </row>
        <row r="196">
          <cell r="A196">
            <v>121</v>
          </cell>
          <cell r="J196">
            <v>1160793</v>
          </cell>
        </row>
        <row r="197">
          <cell r="A197">
            <v>1328</v>
          </cell>
          <cell r="J197">
            <v>238073481</v>
          </cell>
        </row>
        <row r="198">
          <cell r="A198">
            <v>1305</v>
          </cell>
          <cell r="J198">
            <v>301141287</v>
          </cell>
        </row>
        <row r="199">
          <cell r="A199">
            <v>1306</v>
          </cell>
          <cell r="J199">
            <v>373242478.18000001</v>
          </cell>
        </row>
        <row r="200">
          <cell r="A200">
            <v>1313</v>
          </cell>
          <cell r="J200">
            <v>238483579</v>
          </cell>
        </row>
        <row r="201">
          <cell r="A201">
            <v>126</v>
          </cell>
          <cell r="J201">
            <v>351143000</v>
          </cell>
        </row>
        <row r="202">
          <cell r="A202">
            <v>510</v>
          </cell>
          <cell r="J202">
            <v>158015000</v>
          </cell>
        </row>
        <row r="203">
          <cell r="A203">
            <v>127</v>
          </cell>
          <cell r="J203">
            <v>267775000</v>
          </cell>
        </row>
        <row r="204">
          <cell r="A204">
            <v>128</v>
          </cell>
          <cell r="J204">
            <v>380118000</v>
          </cell>
        </row>
        <row r="205">
          <cell r="A205">
            <v>129</v>
          </cell>
          <cell r="J205">
            <v>0</v>
          </cell>
        </row>
        <row r="206">
          <cell r="A206">
            <v>130</v>
          </cell>
          <cell r="J206">
            <v>0</v>
          </cell>
        </row>
        <row r="207">
          <cell r="A207">
            <v>1314</v>
          </cell>
          <cell r="J207">
            <v>261451355</v>
          </cell>
        </row>
        <row r="208">
          <cell r="A208">
            <v>1033</v>
          </cell>
          <cell r="J208">
            <v>151114813</v>
          </cell>
        </row>
        <row r="209">
          <cell r="A209">
            <v>131</v>
          </cell>
          <cell r="J209">
            <v>236000</v>
          </cell>
        </row>
        <row r="210">
          <cell r="A210">
            <v>1338</v>
          </cell>
          <cell r="J210">
            <v>0</v>
          </cell>
        </row>
        <row r="211">
          <cell r="A211">
            <v>1344</v>
          </cell>
          <cell r="J211">
            <v>414441000</v>
          </cell>
        </row>
        <row r="212">
          <cell r="A212">
            <v>133</v>
          </cell>
          <cell r="J212">
            <v>47052262</v>
          </cell>
        </row>
        <row r="213">
          <cell r="A213">
            <v>138</v>
          </cell>
          <cell r="J213">
            <v>842840000</v>
          </cell>
        </row>
        <row r="214">
          <cell r="A214">
            <v>136</v>
          </cell>
          <cell r="J214">
            <v>261186000</v>
          </cell>
        </row>
        <row r="215">
          <cell r="A215">
            <v>137</v>
          </cell>
          <cell r="J215">
            <v>332735000</v>
          </cell>
        </row>
        <row r="216">
          <cell r="A216">
            <v>1300</v>
          </cell>
          <cell r="J216">
            <v>110901641</v>
          </cell>
        </row>
        <row r="217">
          <cell r="A217">
            <v>140</v>
          </cell>
          <cell r="J217" t="str">
            <v/>
          </cell>
        </row>
        <row r="218">
          <cell r="A218">
            <v>141</v>
          </cell>
          <cell r="J218" t="str">
            <v/>
          </cell>
        </row>
        <row r="219">
          <cell r="A219">
            <v>143</v>
          </cell>
          <cell r="J219">
            <v>497411000</v>
          </cell>
        </row>
        <row r="220">
          <cell r="A220">
            <v>145</v>
          </cell>
          <cell r="J220">
            <v>533260994</v>
          </cell>
        </row>
        <row r="221">
          <cell r="A221">
            <v>139</v>
          </cell>
          <cell r="J221">
            <v>701204114</v>
          </cell>
        </row>
        <row r="222">
          <cell r="A222">
            <v>1232</v>
          </cell>
          <cell r="J222">
            <v>108827000</v>
          </cell>
        </row>
        <row r="223">
          <cell r="A223">
            <v>146</v>
          </cell>
          <cell r="J223">
            <v>0</v>
          </cell>
        </row>
        <row r="224">
          <cell r="A224">
            <v>350</v>
          </cell>
          <cell r="J224">
            <v>253118000</v>
          </cell>
        </row>
        <row r="225">
          <cell r="A225">
            <v>1202</v>
          </cell>
          <cell r="J225">
            <v>30000000</v>
          </cell>
        </row>
        <row r="226">
          <cell r="A226">
            <v>149</v>
          </cell>
          <cell r="J226">
            <v>91204000</v>
          </cell>
        </row>
        <row r="227">
          <cell r="A227">
            <v>1356</v>
          </cell>
          <cell r="J227">
            <v>1000000</v>
          </cell>
        </row>
        <row r="228">
          <cell r="A228">
            <v>153</v>
          </cell>
          <cell r="J228">
            <v>62459505</v>
          </cell>
        </row>
        <row r="229">
          <cell r="A229">
            <v>154</v>
          </cell>
          <cell r="J229">
            <v>95297905</v>
          </cell>
        </row>
        <row r="230">
          <cell r="A230">
            <v>1177</v>
          </cell>
          <cell r="J230">
            <v>31962111</v>
          </cell>
        </row>
        <row r="231">
          <cell r="A231">
            <v>155</v>
          </cell>
          <cell r="J231">
            <v>90520000</v>
          </cell>
        </row>
        <row r="232">
          <cell r="A232">
            <v>1514</v>
          </cell>
          <cell r="J232">
            <v>0</v>
          </cell>
        </row>
        <row r="233">
          <cell r="A233">
            <v>1515</v>
          </cell>
          <cell r="J233">
            <v>0</v>
          </cell>
        </row>
        <row r="234">
          <cell r="A234">
            <v>15</v>
          </cell>
          <cell r="J234">
            <v>997764000</v>
          </cell>
        </row>
        <row r="235">
          <cell r="A235">
            <v>37</v>
          </cell>
          <cell r="J235">
            <v>752015000</v>
          </cell>
        </row>
        <row r="236">
          <cell r="A236">
            <v>231</v>
          </cell>
          <cell r="J236">
            <v>533235000</v>
          </cell>
        </row>
        <row r="237">
          <cell r="A237">
            <v>105</v>
          </cell>
          <cell r="J237">
            <v>1536399000</v>
          </cell>
        </row>
        <row r="238">
          <cell r="A238">
            <v>113</v>
          </cell>
          <cell r="J238">
            <v>47410523000</v>
          </cell>
        </row>
        <row r="239">
          <cell r="A239">
            <v>1204</v>
          </cell>
          <cell r="J239">
            <v>1383701000</v>
          </cell>
        </row>
        <row r="240">
          <cell r="A240">
            <v>177</v>
          </cell>
          <cell r="J240">
            <v>44805360000</v>
          </cell>
        </row>
        <row r="241">
          <cell r="A241">
            <v>188</v>
          </cell>
          <cell r="J241">
            <v>6062042000</v>
          </cell>
        </row>
        <row r="242">
          <cell r="A242">
            <v>991</v>
          </cell>
          <cell r="J242">
            <v>3028352000</v>
          </cell>
        </row>
        <row r="243">
          <cell r="A243">
            <v>990</v>
          </cell>
          <cell r="J243">
            <v>7934913000</v>
          </cell>
        </row>
        <row r="244">
          <cell r="A244">
            <v>459</v>
          </cell>
          <cell r="J244">
            <v>1144294000</v>
          </cell>
        </row>
        <row r="245">
          <cell r="A245">
            <v>480</v>
          </cell>
          <cell r="J245">
            <v>1008196000</v>
          </cell>
        </row>
        <row r="246">
          <cell r="A246">
            <v>157</v>
          </cell>
          <cell r="J246">
            <v>331400198</v>
          </cell>
        </row>
        <row r="247">
          <cell r="A247">
            <v>158</v>
          </cell>
          <cell r="J247">
            <v>34434000</v>
          </cell>
        </row>
        <row r="248">
          <cell r="A248">
            <v>160</v>
          </cell>
          <cell r="J248">
            <v>187520000</v>
          </cell>
        </row>
        <row r="249">
          <cell r="A249">
            <v>1385</v>
          </cell>
          <cell r="J249">
            <v>629274288.74000001</v>
          </cell>
        </row>
        <row r="250">
          <cell r="A250">
            <v>161</v>
          </cell>
          <cell r="J250">
            <v>55510000</v>
          </cell>
        </row>
        <row r="251">
          <cell r="A251">
            <v>1364</v>
          </cell>
          <cell r="J251">
            <v>332142000</v>
          </cell>
        </row>
        <row r="252">
          <cell r="A252">
            <v>159</v>
          </cell>
          <cell r="J252">
            <v>62649000</v>
          </cell>
        </row>
        <row r="253">
          <cell r="A253">
            <v>163</v>
          </cell>
          <cell r="J253">
            <v>95871000</v>
          </cell>
        </row>
        <row r="254">
          <cell r="A254">
            <v>247</v>
          </cell>
          <cell r="J254">
            <v>4439072000</v>
          </cell>
        </row>
        <row r="255">
          <cell r="A255">
            <v>311</v>
          </cell>
          <cell r="J255">
            <v>841638000</v>
          </cell>
        </row>
        <row r="256">
          <cell r="A256">
            <v>165</v>
          </cell>
          <cell r="J256">
            <v>96334090</v>
          </cell>
        </row>
        <row r="257">
          <cell r="A257">
            <v>351</v>
          </cell>
          <cell r="J257">
            <v>715824000</v>
          </cell>
        </row>
        <row r="258">
          <cell r="A258">
            <v>362</v>
          </cell>
          <cell r="J258">
            <v>0</v>
          </cell>
        </row>
        <row r="259">
          <cell r="A259">
            <v>374</v>
          </cell>
          <cell r="J259">
            <v>705663000</v>
          </cell>
        </row>
        <row r="260">
          <cell r="A260">
            <v>381</v>
          </cell>
          <cell r="J260" t="str">
            <v/>
          </cell>
        </row>
        <row r="261">
          <cell r="A261">
            <v>393</v>
          </cell>
          <cell r="J261" t="str">
            <v/>
          </cell>
        </row>
        <row r="262">
          <cell r="A262">
            <v>167</v>
          </cell>
          <cell r="J262">
            <v>142581000</v>
          </cell>
        </row>
        <row r="263">
          <cell r="A263">
            <v>992</v>
          </cell>
          <cell r="J263">
            <v>1945268000</v>
          </cell>
        </row>
        <row r="264">
          <cell r="A264">
            <v>997</v>
          </cell>
          <cell r="J264" t="str">
            <v/>
          </cell>
        </row>
        <row r="265">
          <cell r="A265">
            <v>1329</v>
          </cell>
          <cell r="J265">
            <v>305604920</v>
          </cell>
        </row>
        <row r="266">
          <cell r="A266">
            <v>150</v>
          </cell>
          <cell r="J266">
            <v>1180000000</v>
          </cell>
        </row>
        <row r="267">
          <cell r="A267">
            <v>983</v>
          </cell>
          <cell r="J267">
            <v>75223160</v>
          </cell>
        </row>
        <row r="268">
          <cell r="A268">
            <v>1031</v>
          </cell>
          <cell r="J268">
            <v>14066767</v>
          </cell>
        </row>
        <row r="269">
          <cell r="A269">
            <v>1301</v>
          </cell>
          <cell r="J269">
            <v>180000092</v>
          </cell>
        </row>
        <row r="270">
          <cell r="A270">
            <v>169</v>
          </cell>
          <cell r="J270">
            <v>168691000</v>
          </cell>
        </row>
        <row r="271">
          <cell r="A271">
            <v>170</v>
          </cell>
          <cell r="J271">
            <v>931542000</v>
          </cell>
        </row>
        <row r="272">
          <cell r="A272">
            <v>1223</v>
          </cell>
          <cell r="J272">
            <v>1135226000</v>
          </cell>
        </row>
        <row r="273">
          <cell r="A273">
            <v>171</v>
          </cell>
          <cell r="J273">
            <v>695736000</v>
          </cell>
        </row>
        <row r="274">
          <cell r="A274">
            <v>1415</v>
          </cell>
          <cell r="J274">
            <v>340135318</v>
          </cell>
        </row>
        <row r="275">
          <cell r="A275">
            <v>1355</v>
          </cell>
          <cell r="J275">
            <v>1013236932</v>
          </cell>
        </row>
        <row r="276">
          <cell r="A276">
            <v>172</v>
          </cell>
          <cell r="J276">
            <v>0</v>
          </cell>
        </row>
        <row r="277">
          <cell r="A277">
            <v>174</v>
          </cell>
          <cell r="J277">
            <v>0</v>
          </cell>
        </row>
        <row r="278">
          <cell r="A278">
            <v>176</v>
          </cell>
          <cell r="J278">
            <v>10380370000</v>
          </cell>
        </row>
        <row r="279">
          <cell r="A279">
            <v>178</v>
          </cell>
          <cell r="J279">
            <v>42547172000</v>
          </cell>
        </row>
        <row r="280">
          <cell r="A280">
            <v>179</v>
          </cell>
          <cell r="J280">
            <v>19605210000</v>
          </cell>
        </row>
        <row r="281">
          <cell r="A281">
            <v>180</v>
          </cell>
          <cell r="J281">
            <v>13189591000</v>
          </cell>
        </row>
        <row r="282">
          <cell r="A282">
            <v>181</v>
          </cell>
          <cell r="J282">
            <v>4854311000</v>
          </cell>
        </row>
        <row r="283">
          <cell r="A283">
            <v>182</v>
          </cell>
          <cell r="J283">
            <v>11543471000</v>
          </cell>
        </row>
        <row r="284">
          <cell r="A284">
            <v>183</v>
          </cell>
          <cell r="J284">
            <v>23099979000</v>
          </cell>
        </row>
        <row r="285">
          <cell r="A285">
            <v>184</v>
          </cell>
          <cell r="J285">
            <v>671608000</v>
          </cell>
        </row>
        <row r="286">
          <cell r="A286">
            <v>185</v>
          </cell>
          <cell r="J286">
            <v>4079000</v>
          </cell>
        </row>
        <row r="287">
          <cell r="A287">
            <v>1496</v>
          </cell>
          <cell r="J287">
            <v>0</v>
          </cell>
        </row>
        <row r="288">
          <cell r="A288">
            <v>189</v>
          </cell>
          <cell r="J288">
            <v>321417000</v>
          </cell>
        </row>
        <row r="289">
          <cell r="A289">
            <v>193</v>
          </cell>
          <cell r="J289">
            <v>289900</v>
          </cell>
        </row>
        <row r="290">
          <cell r="A290">
            <v>945</v>
          </cell>
          <cell r="J290" t="str">
            <v/>
          </cell>
        </row>
        <row r="291">
          <cell r="A291">
            <v>946</v>
          </cell>
          <cell r="J291" t="str">
            <v/>
          </cell>
        </row>
        <row r="292">
          <cell r="A292">
            <v>194</v>
          </cell>
          <cell r="J292">
            <v>530362000</v>
          </cell>
        </row>
        <row r="293">
          <cell r="A293">
            <v>192</v>
          </cell>
          <cell r="J293">
            <v>3785079000</v>
          </cell>
        </row>
        <row r="294">
          <cell r="A294">
            <v>1016</v>
          </cell>
          <cell r="J294">
            <v>1356403000</v>
          </cell>
        </row>
        <row r="295">
          <cell r="A295">
            <v>1020</v>
          </cell>
          <cell r="J295">
            <v>1949585000</v>
          </cell>
        </row>
        <row r="296">
          <cell r="A296">
            <v>1009</v>
          </cell>
          <cell r="J296">
            <v>2553480000</v>
          </cell>
        </row>
        <row r="297">
          <cell r="A297">
            <v>234</v>
          </cell>
          <cell r="J297">
            <v>2357508000</v>
          </cell>
        </row>
        <row r="298">
          <cell r="A298">
            <v>1294</v>
          </cell>
          <cell r="J298">
            <v>103105063</v>
          </cell>
        </row>
        <row r="299">
          <cell r="A299">
            <v>198</v>
          </cell>
          <cell r="J299">
            <v>261504000</v>
          </cell>
        </row>
        <row r="300">
          <cell r="A300">
            <v>199</v>
          </cell>
          <cell r="J300">
            <v>1506419752</v>
          </cell>
        </row>
        <row r="301">
          <cell r="A301">
            <v>197</v>
          </cell>
          <cell r="J301">
            <v>315113000</v>
          </cell>
        </row>
        <row r="302">
          <cell r="A302">
            <v>200</v>
          </cell>
          <cell r="J302">
            <v>149217364</v>
          </cell>
        </row>
        <row r="303">
          <cell r="A303">
            <v>1475</v>
          </cell>
          <cell r="J303">
            <v>74840624</v>
          </cell>
        </row>
        <row r="304">
          <cell r="A304">
            <v>202</v>
          </cell>
          <cell r="J304">
            <v>41036701</v>
          </cell>
        </row>
        <row r="305">
          <cell r="A305">
            <v>1295</v>
          </cell>
          <cell r="J305">
            <v>134970338</v>
          </cell>
        </row>
        <row r="306">
          <cell r="A306">
            <v>204</v>
          </cell>
          <cell r="J306">
            <v>493358000</v>
          </cell>
        </row>
        <row r="307">
          <cell r="A307">
            <v>1180</v>
          </cell>
          <cell r="J307">
            <v>39426450</v>
          </cell>
        </row>
        <row r="308">
          <cell r="A308">
            <v>206</v>
          </cell>
          <cell r="J308">
            <v>104058000</v>
          </cell>
        </row>
        <row r="309">
          <cell r="A309">
            <v>1179</v>
          </cell>
          <cell r="J309">
            <v>94444899</v>
          </cell>
        </row>
        <row r="310">
          <cell r="A310">
            <v>208</v>
          </cell>
          <cell r="J310">
            <v>236119634</v>
          </cell>
        </row>
        <row r="311">
          <cell r="A311">
            <v>209</v>
          </cell>
          <cell r="J311">
            <v>848239809</v>
          </cell>
        </row>
        <row r="312">
          <cell r="A312">
            <v>210</v>
          </cell>
          <cell r="J312">
            <v>421321709</v>
          </cell>
        </row>
        <row r="313">
          <cell r="A313">
            <v>211</v>
          </cell>
          <cell r="J313">
            <v>140936210</v>
          </cell>
        </row>
        <row r="314">
          <cell r="A314">
            <v>1441</v>
          </cell>
          <cell r="J314">
            <v>80143</v>
          </cell>
        </row>
        <row r="315">
          <cell r="A315">
            <v>504</v>
          </cell>
          <cell r="J315">
            <v>0</v>
          </cell>
        </row>
        <row r="316">
          <cell r="A316">
            <v>1163</v>
          </cell>
          <cell r="J316">
            <v>0</v>
          </cell>
        </row>
        <row r="317">
          <cell r="A317">
            <v>142</v>
          </cell>
          <cell r="J317" t="str">
            <v/>
          </cell>
        </row>
        <row r="318">
          <cell r="A318">
            <v>1023</v>
          </cell>
          <cell r="J318">
            <v>41403</v>
          </cell>
        </row>
        <row r="319">
          <cell r="A319">
            <v>1358</v>
          </cell>
          <cell r="J319" t="str">
            <v/>
          </cell>
        </row>
        <row r="320">
          <cell r="A320">
            <v>213</v>
          </cell>
          <cell r="J320" t="str">
            <v/>
          </cell>
        </row>
        <row r="321">
          <cell r="A321">
            <v>1296</v>
          </cell>
          <cell r="J321">
            <v>172005574</v>
          </cell>
        </row>
        <row r="322">
          <cell r="A322">
            <v>1297</v>
          </cell>
          <cell r="J322">
            <v>264810528</v>
          </cell>
        </row>
        <row r="323">
          <cell r="A323">
            <v>1473</v>
          </cell>
          <cell r="J323">
            <v>11397074</v>
          </cell>
        </row>
        <row r="324">
          <cell r="A324">
            <v>214</v>
          </cell>
          <cell r="J324">
            <v>0</v>
          </cell>
        </row>
        <row r="325">
          <cell r="A325">
            <v>1159</v>
          </cell>
          <cell r="J325">
            <v>0</v>
          </cell>
        </row>
        <row r="326">
          <cell r="A326">
            <v>264</v>
          </cell>
          <cell r="J326">
            <v>52825305</v>
          </cell>
        </row>
        <row r="327">
          <cell r="A327">
            <v>173</v>
          </cell>
          <cell r="J327">
            <v>0</v>
          </cell>
        </row>
        <row r="328">
          <cell r="A328">
            <v>265</v>
          </cell>
          <cell r="J328">
            <v>128223000</v>
          </cell>
        </row>
        <row r="329">
          <cell r="A329">
            <v>216</v>
          </cell>
          <cell r="J329">
            <v>0</v>
          </cell>
        </row>
        <row r="330">
          <cell r="A330">
            <v>985</v>
          </cell>
          <cell r="J330">
            <v>96267000</v>
          </cell>
        </row>
        <row r="331">
          <cell r="A331">
            <v>1432</v>
          </cell>
          <cell r="J331">
            <v>62935256</v>
          </cell>
        </row>
        <row r="332">
          <cell r="A332">
            <v>986</v>
          </cell>
          <cell r="J332">
            <v>80961604</v>
          </cell>
        </row>
        <row r="333">
          <cell r="A333">
            <v>132</v>
          </cell>
          <cell r="J333">
            <v>1392063000</v>
          </cell>
        </row>
        <row r="334">
          <cell r="A334">
            <v>217</v>
          </cell>
          <cell r="J334">
            <v>43122680</v>
          </cell>
        </row>
        <row r="335">
          <cell r="A335">
            <v>220</v>
          </cell>
          <cell r="J335">
            <v>177566000</v>
          </cell>
        </row>
        <row r="336">
          <cell r="A336">
            <v>375</v>
          </cell>
          <cell r="J336">
            <v>681900000</v>
          </cell>
        </row>
        <row r="337">
          <cell r="A337">
            <v>221</v>
          </cell>
          <cell r="J337">
            <v>65659200</v>
          </cell>
        </row>
        <row r="338">
          <cell r="A338">
            <v>1392</v>
          </cell>
          <cell r="J338">
            <v>0</v>
          </cell>
        </row>
        <row r="339">
          <cell r="A339">
            <v>1431</v>
          </cell>
          <cell r="J339">
            <v>3500000</v>
          </cell>
        </row>
        <row r="340">
          <cell r="A340">
            <v>1183</v>
          </cell>
          <cell r="J340">
            <v>3500000</v>
          </cell>
        </row>
        <row r="341">
          <cell r="A341">
            <v>222</v>
          </cell>
          <cell r="J341">
            <v>1903526028</v>
          </cell>
        </row>
        <row r="342">
          <cell r="A342">
            <v>1053</v>
          </cell>
          <cell r="J342">
            <v>0</v>
          </cell>
        </row>
        <row r="343">
          <cell r="A343">
            <v>1322</v>
          </cell>
          <cell r="J343">
            <v>81365975</v>
          </cell>
        </row>
        <row r="344">
          <cell r="A344">
            <v>1323</v>
          </cell>
          <cell r="J344">
            <v>142309965</v>
          </cell>
        </row>
        <row r="345">
          <cell r="A345">
            <v>1463</v>
          </cell>
          <cell r="J345">
            <v>0</v>
          </cell>
        </row>
        <row r="346">
          <cell r="A346">
            <v>1466</v>
          </cell>
          <cell r="J346">
            <v>0</v>
          </cell>
        </row>
        <row r="347">
          <cell r="A347">
            <v>1377</v>
          </cell>
          <cell r="J347">
            <v>4028</v>
          </cell>
        </row>
        <row r="348">
          <cell r="A348">
            <v>1381</v>
          </cell>
          <cell r="J348">
            <v>254873850</v>
          </cell>
        </row>
        <row r="349">
          <cell r="A349">
            <v>1145</v>
          </cell>
          <cell r="J349">
            <v>636696722</v>
          </cell>
        </row>
        <row r="350">
          <cell r="A350">
            <v>223</v>
          </cell>
          <cell r="J350">
            <v>28769963</v>
          </cell>
        </row>
        <row r="351">
          <cell r="A351">
            <v>1435</v>
          </cell>
          <cell r="J351" t="str">
            <v/>
          </cell>
        </row>
        <row r="352">
          <cell r="A352">
            <v>226</v>
          </cell>
          <cell r="J352">
            <v>102309000</v>
          </cell>
        </row>
        <row r="353">
          <cell r="A353">
            <v>227</v>
          </cell>
          <cell r="J353" t="str">
            <v/>
          </cell>
        </row>
        <row r="354">
          <cell r="A354">
            <v>1500</v>
          </cell>
          <cell r="J354">
            <v>0</v>
          </cell>
        </row>
        <row r="355">
          <cell r="A355">
            <v>1501</v>
          </cell>
          <cell r="J355">
            <v>0</v>
          </cell>
        </row>
        <row r="356">
          <cell r="A356">
            <v>1503</v>
          </cell>
          <cell r="J356">
            <v>0</v>
          </cell>
        </row>
        <row r="357">
          <cell r="A357">
            <v>1504</v>
          </cell>
          <cell r="J357">
            <v>0</v>
          </cell>
        </row>
        <row r="358">
          <cell r="A358">
            <v>1229</v>
          </cell>
          <cell r="J358">
            <v>279842000</v>
          </cell>
        </row>
        <row r="359">
          <cell r="A359">
            <v>237</v>
          </cell>
          <cell r="J359">
            <v>691297000</v>
          </cell>
        </row>
        <row r="360">
          <cell r="A360">
            <v>1298</v>
          </cell>
          <cell r="J360">
            <v>172758476</v>
          </cell>
        </row>
        <row r="361">
          <cell r="A361">
            <v>238</v>
          </cell>
          <cell r="J361">
            <v>14910000</v>
          </cell>
        </row>
        <row r="362">
          <cell r="A362">
            <v>1420</v>
          </cell>
          <cell r="J362" t="str">
            <v/>
          </cell>
        </row>
        <row r="363">
          <cell r="A363">
            <v>1346</v>
          </cell>
          <cell r="J363">
            <v>13366533</v>
          </cell>
        </row>
        <row r="364">
          <cell r="A364">
            <v>1251</v>
          </cell>
          <cell r="J364">
            <v>0</v>
          </cell>
        </row>
        <row r="365">
          <cell r="A365">
            <v>239</v>
          </cell>
          <cell r="J365">
            <v>0</v>
          </cell>
        </row>
        <row r="366">
          <cell r="A366">
            <v>1315</v>
          </cell>
          <cell r="J366">
            <v>450369082</v>
          </cell>
        </row>
        <row r="367">
          <cell r="A367">
            <v>1302</v>
          </cell>
          <cell r="J367">
            <v>208534384</v>
          </cell>
        </row>
        <row r="368">
          <cell r="A368">
            <v>1507</v>
          </cell>
          <cell r="J368">
            <v>16301720</v>
          </cell>
        </row>
        <row r="369">
          <cell r="A369">
            <v>1115</v>
          </cell>
          <cell r="J369">
            <v>0</v>
          </cell>
        </row>
        <row r="370">
          <cell r="A370">
            <v>240</v>
          </cell>
          <cell r="J370">
            <v>1566095000</v>
          </cell>
        </row>
        <row r="371">
          <cell r="A371">
            <v>241</v>
          </cell>
          <cell r="J371">
            <v>561765000</v>
          </cell>
        </row>
        <row r="372">
          <cell r="A372">
            <v>242</v>
          </cell>
          <cell r="J372">
            <v>264142262</v>
          </cell>
        </row>
        <row r="373">
          <cell r="A373">
            <v>243</v>
          </cell>
          <cell r="J373">
            <v>151852000</v>
          </cell>
        </row>
        <row r="374">
          <cell r="A374">
            <v>244</v>
          </cell>
          <cell r="J374">
            <v>4665000</v>
          </cell>
        </row>
        <row r="375">
          <cell r="A375">
            <v>246</v>
          </cell>
          <cell r="J375">
            <v>108373461</v>
          </cell>
        </row>
        <row r="376">
          <cell r="A376">
            <v>1342</v>
          </cell>
          <cell r="J376">
            <v>813263000</v>
          </cell>
        </row>
        <row r="377">
          <cell r="A377">
            <v>1054</v>
          </cell>
          <cell r="J377">
            <v>0</v>
          </cell>
        </row>
        <row r="378">
          <cell r="A378">
            <v>248</v>
          </cell>
          <cell r="J378">
            <v>0</v>
          </cell>
        </row>
        <row r="379">
          <cell r="A379">
            <v>249</v>
          </cell>
          <cell r="J379">
            <v>80082103</v>
          </cell>
        </row>
        <row r="380">
          <cell r="A380">
            <v>30</v>
          </cell>
          <cell r="J380">
            <v>199289000</v>
          </cell>
        </row>
        <row r="381">
          <cell r="A381">
            <v>250</v>
          </cell>
          <cell r="J381">
            <v>1090993000</v>
          </cell>
        </row>
        <row r="382">
          <cell r="A382">
            <v>55</v>
          </cell>
          <cell r="J382">
            <v>608211000</v>
          </cell>
        </row>
        <row r="383">
          <cell r="A383">
            <v>251</v>
          </cell>
          <cell r="J383">
            <v>63585437</v>
          </cell>
        </row>
        <row r="384">
          <cell r="A384">
            <v>252</v>
          </cell>
          <cell r="J384">
            <v>111975877</v>
          </cell>
        </row>
        <row r="385">
          <cell r="A385">
            <v>1316</v>
          </cell>
          <cell r="J385">
            <v>171559829</v>
          </cell>
        </row>
        <row r="386">
          <cell r="A386">
            <v>1361</v>
          </cell>
          <cell r="J386">
            <v>100000</v>
          </cell>
        </row>
        <row r="387">
          <cell r="A387">
            <v>998</v>
          </cell>
          <cell r="J387">
            <v>1400438</v>
          </cell>
        </row>
        <row r="388">
          <cell r="A388">
            <v>1324</v>
          </cell>
          <cell r="J388">
            <v>289862239</v>
          </cell>
        </row>
        <row r="389">
          <cell r="A389">
            <v>1513</v>
          </cell>
          <cell r="J389">
            <v>0</v>
          </cell>
        </row>
        <row r="390">
          <cell r="A390">
            <v>1174</v>
          </cell>
          <cell r="J390">
            <v>80745000</v>
          </cell>
        </row>
        <row r="391">
          <cell r="A391">
            <v>1303</v>
          </cell>
          <cell r="J391">
            <v>343385366</v>
          </cell>
        </row>
        <row r="392">
          <cell r="A392">
            <v>1215</v>
          </cell>
          <cell r="J392">
            <v>1019933313</v>
          </cell>
        </row>
        <row r="393">
          <cell r="A393">
            <v>1505</v>
          </cell>
          <cell r="J393">
            <v>96310000</v>
          </cell>
        </row>
        <row r="394">
          <cell r="A394">
            <v>258</v>
          </cell>
          <cell r="J394">
            <v>441620453</v>
          </cell>
        </row>
        <row r="395">
          <cell r="A395">
            <v>259</v>
          </cell>
          <cell r="J395">
            <v>414867672</v>
          </cell>
        </row>
        <row r="396">
          <cell r="A396">
            <v>1528</v>
          </cell>
          <cell r="J396">
            <v>64496000</v>
          </cell>
        </row>
        <row r="397">
          <cell r="A397">
            <v>530</v>
          </cell>
          <cell r="J397">
            <v>19291365</v>
          </cell>
        </row>
        <row r="398">
          <cell r="A398">
            <v>1317</v>
          </cell>
          <cell r="J398">
            <v>169822115</v>
          </cell>
        </row>
        <row r="399">
          <cell r="A399">
            <v>260</v>
          </cell>
          <cell r="J399">
            <v>54288000</v>
          </cell>
        </row>
        <row r="400">
          <cell r="A400">
            <v>1402</v>
          </cell>
          <cell r="J400">
            <v>498605495</v>
          </cell>
        </row>
        <row r="401">
          <cell r="A401">
            <v>1509</v>
          </cell>
          <cell r="J401">
            <v>104787797</v>
          </cell>
        </row>
        <row r="402">
          <cell r="A402">
            <v>261</v>
          </cell>
          <cell r="J402">
            <v>32720017</v>
          </cell>
        </row>
        <row r="403">
          <cell r="A403">
            <v>262</v>
          </cell>
          <cell r="J403">
            <v>8140754</v>
          </cell>
        </row>
        <row r="404">
          <cell r="A404">
            <v>263</v>
          </cell>
          <cell r="J404">
            <v>20826159</v>
          </cell>
        </row>
        <row r="405">
          <cell r="A405">
            <v>266</v>
          </cell>
          <cell r="J405">
            <v>43239000</v>
          </cell>
        </row>
        <row r="406">
          <cell r="A406">
            <v>267</v>
          </cell>
          <cell r="J406">
            <v>110627000</v>
          </cell>
        </row>
        <row r="407">
          <cell r="A407">
            <v>269</v>
          </cell>
          <cell r="J407">
            <v>137611068</v>
          </cell>
        </row>
        <row r="408">
          <cell r="A408">
            <v>270</v>
          </cell>
          <cell r="J408">
            <v>202578000</v>
          </cell>
        </row>
        <row r="409">
          <cell r="A409">
            <v>1067</v>
          </cell>
          <cell r="J409">
            <v>34372000</v>
          </cell>
        </row>
        <row r="410">
          <cell r="A410">
            <v>271</v>
          </cell>
          <cell r="J410">
            <v>97311000</v>
          </cell>
        </row>
        <row r="411">
          <cell r="A411">
            <v>272</v>
          </cell>
          <cell r="J411">
            <v>381867902</v>
          </cell>
        </row>
        <row r="412">
          <cell r="A412">
            <v>273</v>
          </cell>
          <cell r="J412">
            <v>138359000</v>
          </cell>
        </row>
        <row r="413">
          <cell r="A413">
            <v>275</v>
          </cell>
          <cell r="J413">
            <v>238494212</v>
          </cell>
        </row>
        <row r="414">
          <cell r="A414">
            <v>276</v>
          </cell>
          <cell r="J414">
            <v>71655000</v>
          </cell>
        </row>
        <row r="415">
          <cell r="A415">
            <v>277</v>
          </cell>
          <cell r="J415">
            <v>793726711</v>
          </cell>
        </row>
        <row r="416">
          <cell r="A416">
            <v>1036</v>
          </cell>
          <cell r="J416">
            <v>174288000</v>
          </cell>
        </row>
        <row r="417">
          <cell r="A417">
            <v>1458</v>
          </cell>
          <cell r="J417">
            <v>154710000</v>
          </cell>
        </row>
        <row r="418">
          <cell r="A418">
            <v>280</v>
          </cell>
          <cell r="J418">
            <v>249030379</v>
          </cell>
        </row>
        <row r="419">
          <cell r="A419">
            <v>281</v>
          </cell>
          <cell r="J419">
            <v>1806858000</v>
          </cell>
        </row>
        <row r="420">
          <cell r="A420">
            <v>1524</v>
          </cell>
          <cell r="J420">
            <v>5085000</v>
          </cell>
        </row>
        <row r="421">
          <cell r="A421">
            <v>282</v>
          </cell>
          <cell r="J421">
            <v>1745754000</v>
          </cell>
        </row>
        <row r="422">
          <cell r="A422">
            <v>283</v>
          </cell>
          <cell r="J422">
            <v>92418000</v>
          </cell>
        </row>
        <row r="423">
          <cell r="A423">
            <v>284</v>
          </cell>
          <cell r="J423">
            <v>255944186</v>
          </cell>
        </row>
        <row r="424">
          <cell r="A424">
            <v>1440</v>
          </cell>
          <cell r="J424">
            <v>47753850</v>
          </cell>
        </row>
        <row r="425">
          <cell r="A425">
            <v>286</v>
          </cell>
          <cell r="J425">
            <v>420986000</v>
          </cell>
        </row>
        <row r="426">
          <cell r="A426">
            <v>287</v>
          </cell>
          <cell r="J426">
            <v>3991541</v>
          </cell>
        </row>
        <row r="427">
          <cell r="A427">
            <v>1450</v>
          </cell>
          <cell r="J427" t="str">
            <v/>
          </cell>
        </row>
        <row r="428">
          <cell r="A428">
            <v>403</v>
          </cell>
          <cell r="J428">
            <v>98723000</v>
          </cell>
        </row>
        <row r="429">
          <cell r="A429">
            <v>1026</v>
          </cell>
          <cell r="J429">
            <v>190156000</v>
          </cell>
        </row>
        <row r="430">
          <cell r="A430">
            <v>288</v>
          </cell>
          <cell r="J430">
            <v>3992669000</v>
          </cell>
        </row>
        <row r="431">
          <cell r="A431">
            <v>289</v>
          </cell>
          <cell r="J431">
            <v>23522094000</v>
          </cell>
        </row>
        <row r="432">
          <cell r="A432">
            <v>291</v>
          </cell>
          <cell r="J432">
            <v>29710233000</v>
          </cell>
        </row>
        <row r="433">
          <cell r="A433">
            <v>1451</v>
          </cell>
          <cell r="J433" t="str">
            <v/>
          </cell>
        </row>
        <row r="434">
          <cell r="A434">
            <v>1452</v>
          </cell>
          <cell r="J434" t="str">
            <v/>
          </cell>
        </row>
        <row r="435">
          <cell r="A435">
            <v>1037</v>
          </cell>
          <cell r="J435" t="str">
            <v/>
          </cell>
        </row>
        <row r="436">
          <cell r="A436">
            <v>1011</v>
          </cell>
          <cell r="J436">
            <v>509545000</v>
          </cell>
        </row>
        <row r="437">
          <cell r="A437">
            <v>294</v>
          </cell>
          <cell r="J437">
            <v>0</v>
          </cell>
        </row>
        <row r="438">
          <cell r="A438">
            <v>295</v>
          </cell>
          <cell r="J438">
            <v>54881391</v>
          </cell>
        </row>
        <row r="439">
          <cell r="A439">
            <v>1258</v>
          </cell>
          <cell r="J439">
            <v>2154000</v>
          </cell>
        </row>
        <row r="440">
          <cell r="A440">
            <v>1521</v>
          </cell>
          <cell r="J440">
            <v>0</v>
          </cell>
        </row>
        <row r="441">
          <cell r="A441">
            <v>1330</v>
          </cell>
          <cell r="J441">
            <v>301488000</v>
          </cell>
        </row>
        <row r="442">
          <cell r="A442">
            <v>1154</v>
          </cell>
          <cell r="J442">
            <v>5294073</v>
          </cell>
        </row>
        <row r="443">
          <cell r="A443">
            <v>561</v>
          </cell>
          <cell r="J443">
            <v>0</v>
          </cell>
        </row>
        <row r="444">
          <cell r="A444">
            <v>297</v>
          </cell>
          <cell r="J444">
            <v>349700000</v>
          </cell>
        </row>
        <row r="445">
          <cell r="A445">
            <v>298</v>
          </cell>
          <cell r="J445">
            <v>87985439</v>
          </cell>
        </row>
        <row r="446">
          <cell r="A446">
            <v>299</v>
          </cell>
          <cell r="J446">
            <v>58515000</v>
          </cell>
        </row>
        <row r="447">
          <cell r="A447">
            <v>300</v>
          </cell>
          <cell r="J447">
            <v>192129000</v>
          </cell>
        </row>
        <row r="448">
          <cell r="A448">
            <v>1148</v>
          </cell>
          <cell r="J448">
            <v>216259</v>
          </cell>
        </row>
        <row r="449">
          <cell r="A449">
            <v>563</v>
          </cell>
          <cell r="J449">
            <v>1145478200</v>
          </cell>
        </row>
        <row r="450">
          <cell r="A450">
            <v>1461</v>
          </cell>
          <cell r="J450">
            <v>118717000</v>
          </cell>
        </row>
        <row r="451">
          <cell r="A451">
            <v>302</v>
          </cell>
          <cell r="J451">
            <v>21350699</v>
          </cell>
        </row>
        <row r="452">
          <cell r="A452">
            <v>1029</v>
          </cell>
          <cell r="J452" t="str">
            <v/>
          </cell>
        </row>
        <row r="453">
          <cell r="A453">
            <v>1471</v>
          </cell>
          <cell r="J453">
            <v>63000</v>
          </cell>
        </row>
        <row r="454">
          <cell r="A454">
            <v>303</v>
          </cell>
          <cell r="J454">
            <v>8650000</v>
          </cell>
        </row>
        <row r="455">
          <cell r="A455">
            <v>1234</v>
          </cell>
          <cell r="J455">
            <v>26054243</v>
          </cell>
        </row>
        <row r="456">
          <cell r="A456">
            <v>426</v>
          </cell>
          <cell r="J456">
            <v>415623000</v>
          </cell>
        </row>
        <row r="457">
          <cell r="A457">
            <v>1265</v>
          </cell>
          <cell r="J457">
            <v>14704000</v>
          </cell>
        </row>
        <row r="458">
          <cell r="A458">
            <v>1266</v>
          </cell>
          <cell r="J458">
            <v>12595000</v>
          </cell>
        </row>
        <row r="459">
          <cell r="A459">
            <v>1256</v>
          </cell>
          <cell r="J459" t="str">
            <v/>
          </cell>
        </row>
        <row r="460">
          <cell r="A460">
            <v>1331</v>
          </cell>
          <cell r="J460">
            <v>179471772.50999999</v>
          </cell>
        </row>
        <row r="461">
          <cell r="A461">
            <v>305</v>
          </cell>
          <cell r="J461">
            <v>22759000</v>
          </cell>
        </row>
        <row r="462">
          <cell r="A462">
            <v>1332</v>
          </cell>
          <cell r="J462">
            <v>193836653</v>
          </cell>
        </row>
        <row r="463">
          <cell r="A463">
            <v>1339</v>
          </cell>
          <cell r="J463">
            <v>389188920</v>
          </cell>
        </row>
        <row r="464">
          <cell r="A464">
            <v>307</v>
          </cell>
          <cell r="J464">
            <v>9365648</v>
          </cell>
        </row>
        <row r="465">
          <cell r="A465">
            <v>308</v>
          </cell>
          <cell r="J465">
            <v>154251024</v>
          </cell>
        </row>
        <row r="466">
          <cell r="A466">
            <v>1519</v>
          </cell>
          <cell r="J466">
            <v>0</v>
          </cell>
        </row>
        <row r="467">
          <cell r="A467">
            <v>1518</v>
          </cell>
          <cell r="J467">
            <v>0</v>
          </cell>
        </row>
        <row r="468">
          <cell r="A468">
            <v>1522</v>
          </cell>
          <cell r="J468">
            <v>0</v>
          </cell>
        </row>
        <row r="469">
          <cell r="A469">
            <v>1523</v>
          </cell>
          <cell r="J469">
            <v>0</v>
          </cell>
        </row>
        <row r="470">
          <cell r="A470">
            <v>1520</v>
          </cell>
          <cell r="J470">
            <v>0</v>
          </cell>
        </row>
        <row r="471">
          <cell r="A471">
            <v>1449</v>
          </cell>
          <cell r="J471">
            <v>2141838000</v>
          </cell>
        </row>
        <row r="472">
          <cell r="A472">
            <v>1455</v>
          </cell>
          <cell r="J472">
            <v>48604210</v>
          </cell>
        </row>
        <row r="473">
          <cell r="A473">
            <v>309</v>
          </cell>
          <cell r="J473">
            <v>976782000</v>
          </cell>
        </row>
        <row r="474">
          <cell r="A474">
            <v>312</v>
          </cell>
          <cell r="J474">
            <v>854292000</v>
          </cell>
        </row>
        <row r="475">
          <cell r="A475">
            <v>313</v>
          </cell>
          <cell r="J475">
            <v>416592000</v>
          </cell>
        </row>
        <row r="476">
          <cell r="A476">
            <v>314</v>
          </cell>
          <cell r="J476">
            <v>322792000</v>
          </cell>
        </row>
        <row r="477">
          <cell r="A477">
            <v>315</v>
          </cell>
          <cell r="J477">
            <v>252988000</v>
          </cell>
        </row>
        <row r="478">
          <cell r="A478">
            <v>316</v>
          </cell>
          <cell r="J478">
            <v>606453000</v>
          </cell>
        </row>
        <row r="479">
          <cell r="A479">
            <v>1498</v>
          </cell>
          <cell r="J479">
            <v>141000000</v>
          </cell>
        </row>
        <row r="480">
          <cell r="A480">
            <v>318</v>
          </cell>
          <cell r="J480">
            <v>808000</v>
          </cell>
        </row>
        <row r="481">
          <cell r="A481">
            <v>954</v>
          </cell>
          <cell r="J481" t="str">
            <v/>
          </cell>
        </row>
        <row r="482">
          <cell r="A482">
            <v>319</v>
          </cell>
          <cell r="J482">
            <v>56414334</v>
          </cell>
        </row>
        <row r="483">
          <cell r="A483">
            <v>1071</v>
          </cell>
          <cell r="J483">
            <v>219990931</v>
          </cell>
        </row>
        <row r="484">
          <cell r="A484">
            <v>320</v>
          </cell>
          <cell r="J484">
            <v>0</v>
          </cell>
        </row>
        <row r="485">
          <cell r="A485">
            <v>1333</v>
          </cell>
          <cell r="J485">
            <v>282960771</v>
          </cell>
        </row>
        <row r="486">
          <cell r="A486">
            <v>955</v>
          </cell>
          <cell r="J486" t="str">
            <v/>
          </cell>
        </row>
        <row r="487">
          <cell r="A487">
            <v>1057</v>
          </cell>
          <cell r="J487">
            <v>61282600</v>
          </cell>
        </row>
        <row r="488">
          <cell r="A488">
            <v>959</v>
          </cell>
          <cell r="J488" t="str">
            <v/>
          </cell>
        </row>
        <row r="489">
          <cell r="A489">
            <v>321</v>
          </cell>
          <cell r="J489">
            <v>0</v>
          </cell>
        </row>
        <row r="490">
          <cell r="A490">
            <v>497</v>
          </cell>
          <cell r="J490">
            <v>2455135000</v>
          </cell>
        </row>
        <row r="491">
          <cell r="A491">
            <v>323</v>
          </cell>
          <cell r="J491" t="str">
            <v/>
          </cell>
        </row>
        <row r="492">
          <cell r="A492">
            <v>324</v>
          </cell>
          <cell r="J492">
            <v>24665855000</v>
          </cell>
        </row>
        <row r="493">
          <cell r="A493">
            <v>326</v>
          </cell>
          <cell r="J493">
            <v>49784952</v>
          </cell>
        </row>
        <row r="494">
          <cell r="A494">
            <v>327</v>
          </cell>
          <cell r="J494">
            <v>72546000</v>
          </cell>
        </row>
        <row r="495">
          <cell r="A495">
            <v>328</v>
          </cell>
          <cell r="J495">
            <v>49554000</v>
          </cell>
        </row>
        <row r="496">
          <cell r="A496">
            <v>330</v>
          </cell>
          <cell r="J496" t="str">
            <v/>
          </cell>
        </row>
        <row r="497">
          <cell r="A497">
            <v>332</v>
          </cell>
          <cell r="J497">
            <v>0</v>
          </cell>
        </row>
        <row r="498">
          <cell r="A498">
            <v>333</v>
          </cell>
          <cell r="J498">
            <v>0</v>
          </cell>
        </row>
        <row r="499">
          <cell r="A499">
            <v>1387</v>
          </cell>
          <cell r="J499">
            <v>1406000000</v>
          </cell>
        </row>
        <row r="500">
          <cell r="A500">
            <v>334</v>
          </cell>
          <cell r="J500">
            <v>0</v>
          </cell>
        </row>
        <row r="501">
          <cell r="A501">
            <v>335</v>
          </cell>
          <cell r="J501" t="str">
            <v/>
          </cell>
        </row>
        <row r="502">
          <cell r="A502">
            <v>125</v>
          </cell>
          <cell r="J502">
            <v>120000</v>
          </cell>
        </row>
        <row r="503">
          <cell r="A503">
            <v>337</v>
          </cell>
          <cell r="J503" t="str">
            <v/>
          </cell>
        </row>
        <row r="504">
          <cell r="A504">
            <v>338</v>
          </cell>
          <cell r="J504" t="str">
            <v/>
          </cell>
        </row>
        <row r="505">
          <cell r="A505">
            <v>339</v>
          </cell>
          <cell r="J505" t="str">
            <v/>
          </cell>
        </row>
        <row r="506">
          <cell r="A506">
            <v>1178</v>
          </cell>
          <cell r="J506">
            <v>0</v>
          </cell>
        </row>
        <row r="507">
          <cell r="A507">
            <v>342</v>
          </cell>
          <cell r="J507">
            <v>80972000</v>
          </cell>
        </row>
        <row r="508">
          <cell r="A508">
            <v>1299</v>
          </cell>
          <cell r="J508">
            <v>431304239</v>
          </cell>
        </row>
        <row r="509">
          <cell r="A509">
            <v>343</v>
          </cell>
          <cell r="J509">
            <v>33139000</v>
          </cell>
        </row>
        <row r="510">
          <cell r="A510">
            <v>1508</v>
          </cell>
          <cell r="J510" t="str">
            <v/>
          </cell>
        </row>
        <row r="511">
          <cell r="A511">
            <v>1444</v>
          </cell>
          <cell r="J511">
            <v>25000000</v>
          </cell>
        </row>
        <row r="512">
          <cell r="A512">
            <v>344</v>
          </cell>
          <cell r="J512">
            <v>0</v>
          </cell>
        </row>
        <row r="513">
          <cell r="A513">
            <v>345</v>
          </cell>
          <cell r="J513">
            <v>267030000</v>
          </cell>
        </row>
        <row r="514">
          <cell r="A514">
            <v>558</v>
          </cell>
          <cell r="J514">
            <v>20951372000</v>
          </cell>
        </row>
        <row r="515">
          <cell r="A515">
            <v>1526</v>
          </cell>
          <cell r="J515">
            <v>147863258</v>
          </cell>
        </row>
        <row r="516">
          <cell r="A516">
            <v>349</v>
          </cell>
          <cell r="J516">
            <v>546499000</v>
          </cell>
        </row>
        <row r="517">
          <cell r="A517">
            <v>352</v>
          </cell>
          <cell r="J517">
            <v>591548000</v>
          </cell>
        </row>
        <row r="518">
          <cell r="A518">
            <v>353</v>
          </cell>
          <cell r="J518">
            <v>417309000</v>
          </cell>
        </row>
        <row r="519">
          <cell r="A519">
            <v>354</v>
          </cell>
          <cell r="J519">
            <v>370824000</v>
          </cell>
        </row>
        <row r="520">
          <cell r="A520">
            <v>355</v>
          </cell>
          <cell r="J520">
            <v>220580000</v>
          </cell>
        </row>
        <row r="521">
          <cell r="A521">
            <v>356</v>
          </cell>
          <cell r="J521">
            <v>563203000</v>
          </cell>
        </row>
        <row r="522">
          <cell r="A522">
            <v>360</v>
          </cell>
          <cell r="J522" t="str">
            <v/>
          </cell>
        </row>
        <row r="523">
          <cell r="A523">
            <v>361</v>
          </cell>
          <cell r="J523" t="str">
            <v/>
          </cell>
        </row>
        <row r="524">
          <cell r="A524">
            <v>363</v>
          </cell>
          <cell r="J524" t="str">
            <v/>
          </cell>
        </row>
        <row r="525">
          <cell r="A525">
            <v>367</v>
          </cell>
          <cell r="J525" t="str">
            <v/>
          </cell>
        </row>
        <row r="526">
          <cell r="A526">
            <v>368</v>
          </cell>
          <cell r="J526" t="str">
            <v/>
          </cell>
        </row>
        <row r="527">
          <cell r="A527">
            <v>369</v>
          </cell>
          <cell r="J527" t="str">
            <v/>
          </cell>
        </row>
        <row r="528">
          <cell r="A528">
            <v>370</v>
          </cell>
          <cell r="J528" t="str">
            <v/>
          </cell>
        </row>
        <row r="529">
          <cell r="A529">
            <v>371</v>
          </cell>
          <cell r="J529" t="str">
            <v/>
          </cell>
        </row>
        <row r="530">
          <cell r="A530">
            <v>372</v>
          </cell>
          <cell r="J530">
            <v>462690000</v>
          </cell>
        </row>
        <row r="531">
          <cell r="A531">
            <v>373</v>
          </cell>
          <cell r="J531">
            <v>345206000</v>
          </cell>
        </row>
        <row r="532">
          <cell r="A532">
            <v>376</v>
          </cell>
          <cell r="J532">
            <v>462850000</v>
          </cell>
        </row>
        <row r="533">
          <cell r="A533">
            <v>134</v>
          </cell>
          <cell r="J533">
            <v>332670000</v>
          </cell>
        </row>
        <row r="534">
          <cell r="A534">
            <v>377</v>
          </cell>
          <cell r="J534">
            <v>274312000</v>
          </cell>
        </row>
        <row r="535">
          <cell r="A535">
            <v>135</v>
          </cell>
          <cell r="J535">
            <v>480684000</v>
          </cell>
        </row>
        <row r="536">
          <cell r="A536">
            <v>378</v>
          </cell>
          <cell r="J536">
            <v>306833000</v>
          </cell>
        </row>
        <row r="537">
          <cell r="A537">
            <v>379</v>
          </cell>
          <cell r="J537" t="str">
            <v/>
          </cell>
        </row>
        <row r="538">
          <cell r="A538">
            <v>380</v>
          </cell>
          <cell r="J538" t="str">
            <v/>
          </cell>
        </row>
        <row r="539">
          <cell r="A539">
            <v>382</v>
          </cell>
          <cell r="J539" t="str">
            <v/>
          </cell>
        </row>
        <row r="540">
          <cell r="A540">
            <v>386</v>
          </cell>
          <cell r="J540" t="str">
            <v/>
          </cell>
        </row>
        <row r="541">
          <cell r="A541">
            <v>387</v>
          </cell>
          <cell r="J541" t="str">
            <v/>
          </cell>
        </row>
        <row r="542">
          <cell r="A542">
            <v>388</v>
          </cell>
          <cell r="J542" t="str">
            <v/>
          </cell>
        </row>
        <row r="543">
          <cell r="A543">
            <v>389</v>
          </cell>
          <cell r="J543" t="str">
            <v/>
          </cell>
        </row>
        <row r="544">
          <cell r="A544">
            <v>390</v>
          </cell>
          <cell r="J544" t="str">
            <v/>
          </cell>
        </row>
        <row r="545">
          <cell r="A545">
            <v>391</v>
          </cell>
          <cell r="J545" t="str">
            <v/>
          </cell>
        </row>
        <row r="546">
          <cell r="A546">
            <v>392</v>
          </cell>
          <cell r="J546" t="str">
            <v/>
          </cell>
        </row>
        <row r="547">
          <cell r="A547">
            <v>394</v>
          </cell>
          <cell r="J547" t="str">
            <v/>
          </cell>
        </row>
        <row r="548">
          <cell r="A548">
            <v>398</v>
          </cell>
          <cell r="J548" t="str">
            <v/>
          </cell>
        </row>
        <row r="549">
          <cell r="A549">
            <v>399</v>
          </cell>
          <cell r="J549" t="str">
            <v/>
          </cell>
        </row>
        <row r="550">
          <cell r="A550">
            <v>400</v>
          </cell>
          <cell r="J550" t="str">
            <v/>
          </cell>
        </row>
        <row r="551">
          <cell r="A551">
            <v>401</v>
          </cell>
          <cell r="J551" t="str">
            <v/>
          </cell>
        </row>
        <row r="552">
          <cell r="A552">
            <v>402</v>
          </cell>
          <cell r="J552" t="str">
            <v/>
          </cell>
        </row>
        <row r="553">
          <cell r="A553">
            <v>404</v>
          </cell>
          <cell r="J553">
            <v>503150628</v>
          </cell>
        </row>
        <row r="554">
          <cell r="A554">
            <v>407</v>
          </cell>
          <cell r="J554">
            <v>263369000</v>
          </cell>
        </row>
        <row r="555">
          <cell r="A555">
            <v>406</v>
          </cell>
          <cell r="J555">
            <v>64902000</v>
          </cell>
        </row>
        <row r="556">
          <cell r="A556">
            <v>409</v>
          </cell>
          <cell r="J556">
            <v>2412295000</v>
          </cell>
        </row>
        <row r="557">
          <cell r="A557">
            <v>542</v>
          </cell>
          <cell r="J557">
            <v>1681011000</v>
          </cell>
        </row>
        <row r="558">
          <cell r="A558">
            <v>414</v>
          </cell>
          <cell r="J558">
            <v>1701257000</v>
          </cell>
        </row>
        <row r="559">
          <cell r="A559">
            <v>412</v>
          </cell>
          <cell r="J559">
            <v>3196654000</v>
          </cell>
        </row>
        <row r="560">
          <cell r="A560">
            <v>410</v>
          </cell>
          <cell r="J560">
            <v>3495294000</v>
          </cell>
        </row>
        <row r="561">
          <cell r="A561">
            <v>425</v>
          </cell>
          <cell r="J561">
            <v>5196763000</v>
          </cell>
        </row>
        <row r="562">
          <cell r="A562">
            <v>1347</v>
          </cell>
          <cell r="J562">
            <v>136742000</v>
          </cell>
        </row>
        <row r="563">
          <cell r="A563">
            <v>415</v>
          </cell>
          <cell r="J563">
            <v>253674333</v>
          </cell>
        </row>
        <row r="564">
          <cell r="A564">
            <v>1059</v>
          </cell>
          <cell r="J564">
            <v>0</v>
          </cell>
        </row>
        <row r="565">
          <cell r="A565">
            <v>1469</v>
          </cell>
          <cell r="J565" t="str">
            <v/>
          </cell>
        </row>
        <row r="566">
          <cell r="A566">
            <v>1470</v>
          </cell>
          <cell r="J566" t="str">
            <v/>
          </cell>
        </row>
        <row r="567">
          <cell r="A567">
            <v>416</v>
          </cell>
          <cell r="J567" t="str">
            <v/>
          </cell>
        </row>
        <row r="568">
          <cell r="A568">
            <v>418</v>
          </cell>
          <cell r="J568" t="str">
            <v/>
          </cell>
        </row>
        <row r="569">
          <cell r="A569">
            <v>419</v>
          </cell>
          <cell r="J569">
            <v>834158000</v>
          </cell>
        </row>
        <row r="570">
          <cell r="A570">
            <v>420</v>
          </cell>
          <cell r="J570">
            <v>149571351</v>
          </cell>
        </row>
        <row r="571">
          <cell r="A571">
            <v>1151</v>
          </cell>
          <cell r="J571">
            <v>529165100</v>
          </cell>
        </row>
        <row r="572">
          <cell r="A572">
            <v>1354</v>
          </cell>
          <cell r="J572">
            <v>33315676</v>
          </cell>
        </row>
        <row r="573">
          <cell r="A573">
            <v>422</v>
          </cell>
          <cell r="J573">
            <v>2943704000</v>
          </cell>
        </row>
        <row r="574">
          <cell r="A574">
            <v>1224</v>
          </cell>
          <cell r="J574">
            <v>27919330</v>
          </cell>
        </row>
        <row r="575">
          <cell r="A575">
            <v>423</v>
          </cell>
          <cell r="J575">
            <v>1232250575</v>
          </cell>
        </row>
        <row r="576">
          <cell r="A576">
            <v>225</v>
          </cell>
          <cell r="J576">
            <v>1393393000</v>
          </cell>
        </row>
        <row r="577">
          <cell r="A577">
            <v>520</v>
          </cell>
          <cell r="J577">
            <v>1787944000</v>
          </cell>
        </row>
        <row r="578">
          <cell r="A578">
            <v>427</v>
          </cell>
          <cell r="J578">
            <v>333263351</v>
          </cell>
        </row>
        <row r="579">
          <cell r="A579">
            <v>1038</v>
          </cell>
          <cell r="J579" t="str">
            <v/>
          </cell>
        </row>
        <row r="580">
          <cell r="A580">
            <v>329</v>
          </cell>
          <cell r="J580">
            <v>199025000</v>
          </cell>
        </row>
        <row r="581">
          <cell r="A581">
            <v>429</v>
          </cell>
          <cell r="J581">
            <v>710562036</v>
          </cell>
        </row>
        <row r="582">
          <cell r="A582">
            <v>433</v>
          </cell>
          <cell r="J582">
            <v>178809000</v>
          </cell>
        </row>
        <row r="583">
          <cell r="A583">
            <v>428</v>
          </cell>
          <cell r="J583">
            <v>31913000</v>
          </cell>
        </row>
        <row r="584">
          <cell r="A584">
            <v>434</v>
          </cell>
          <cell r="J584">
            <v>41400000</v>
          </cell>
        </row>
        <row r="585">
          <cell r="A585">
            <v>435</v>
          </cell>
          <cell r="J585">
            <v>430253000</v>
          </cell>
        </row>
        <row r="586">
          <cell r="A586">
            <v>436</v>
          </cell>
          <cell r="J586">
            <v>1168747270</v>
          </cell>
        </row>
        <row r="587">
          <cell r="A587">
            <v>963</v>
          </cell>
          <cell r="J587">
            <v>3170000</v>
          </cell>
        </row>
        <row r="588">
          <cell r="A588">
            <v>1113</v>
          </cell>
          <cell r="J588" t="str">
            <v/>
          </cell>
        </row>
        <row r="589">
          <cell r="A589">
            <v>1114</v>
          </cell>
          <cell r="J589">
            <v>3989772287</v>
          </cell>
        </row>
        <row r="590">
          <cell r="A590">
            <v>1390</v>
          </cell>
          <cell r="J590">
            <v>0</v>
          </cell>
        </row>
        <row r="591">
          <cell r="A591">
            <v>1386</v>
          </cell>
          <cell r="J591">
            <v>0</v>
          </cell>
        </row>
        <row r="592">
          <cell r="A592">
            <v>341</v>
          </cell>
          <cell r="J592">
            <v>440208000</v>
          </cell>
        </row>
        <row r="593">
          <cell r="A593">
            <v>1445</v>
          </cell>
          <cell r="J593">
            <v>430000</v>
          </cell>
        </row>
        <row r="594">
          <cell r="A594">
            <v>1419</v>
          </cell>
          <cell r="J594">
            <v>188509611</v>
          </cell>
        </row>
        <row r="595">
          <cell r="A595">
            <v>448</v>
          </cell>
          <cell r="J595">
            <v>0</v>
          </cell>
        </row>
        <row r="596">
          <cell r="A596">
            <v>1426</v>
          </cell>
          <cell r="J596">
            <v>0</v>
          </cell>
        </row>
        <row r="597">
          <cell r="A597">
            <v>1427</v>
          </cell>
          <cell r="J597">
            <v>0</v>
          </cell>
        </row>
        <row r="598">
          <cell r="A598">
            <v>1422</v>
          </cell>
          <cell r="J598">
            <v>0</v>
          </cell>
        </row>
        <row r="599">
          <cell r="A599">
            <v>1430</v>
          </cell>
          <cell r="J599">
            <v>0</v>
          </cell>
        </row>
        <row r="600">
          <cell r="A600">
            <v>1429</v>
          </cell>
          <cell r="J600">
            <v>0</v>
          </cell>
        </row>
        <row r="601">
          <cell r="A601">
            <v>449</v>
          </cell>
          <cell r="J601" t="str">
            <v/>
          </cell>
        </row>
        <row r="602">
          <cell r="A602">
            <v>450</v>
          </cell>
          <cell r="J602">
            <v>0</v>
          </cell>
        </row>
        <row r="603">
          <cell r="A603">
            <v>451</v>
          </cell>
          <cell r="J603">
            <v>10013298</v>
          </cell>
        </row>
        <row r="604">
          <cell r="A604">
            <v>1307</v>
          </cell>
          <cell r="J604">
            <v>290992696</v>
          </cell>
        </row>
        <row r="605">
          <cell r="A605">
            <v>1060</v>
          </cell>
          <cell r="J605">
            <v>0</v>
          </cell>
        </row>
        <row r="606">
          <cell r="A606">
            <v>1325</v>
          </cell>
          <cell r="J606">
            <v>148369066</v>
          </cell>
        </row>
        <row r="607">
          <cell r="A607">
            <v>452</v>
          </cell>
          <cell r="J607">
            <v>2389518000</v>
          </cell>
        </row>
        <row r="608">
          <cell r="A608">
            <v>453</v>
          </cell>
          <cell r="J608">
            <v>744930000</v>
          </cell>
        </row>
        <row r="609">
          <cell r="A609">
            <v>454</v>
          </cell>
          <cell r="J609">
            <v>294829528</v>
          </cell>
        </row>
        <row r="610">
          <cell r="A610">
            <v>1198</v>
          </cell>
          <cell r="J610">
            <v>0</v>
          </cell>
        </row>
        <row r="611">
          <cell r="A611">
            <v>1030</v>
          </cell>
          <cell r="J611">
            <v>0</v>
          </cell>
        </row>
        <row r="612">
          <cell r="A612">
            <v>964</v>
          </cell>
          <cell r="J612" t="str">
            <v/>
          </cell>
        </row>
        <row r="613">
          <cell r="A613">
            <v>455</v>
          </cell>
          <cell r="J613">
            <v>873153738</v>
          </cell>
        </row>
        <row r="614">
          <cell r="A614">
            <v>458</v>
          </cell>
          <cell r="J614">
            <v>1316131000</v>
          </cell>
        </row>
        <row r="615">
          <cell r="A615">
            <v>460</v>
          </cell>
          <cell r="J615">
            <v>3311311000</v>
          </cell>
        </row>
        <row r="616">
          <cell r="A616">
            <v>461</v>
          </cell>
          <cell r="J616">
            <v>2064968000</v>
          </cell>
        </row>
        <row r="617">
          <cell r="A617">
            <v>465</v>
          </cell>
          <cell r="J617">
            <v>1549036000</v>
          </cell>
        </row>
        <row r="618">
          <cell r="A618">
            <v>466</v>
          </cell>
          <cell r="J618">
            <v>868207000</v>
          </cell>
        </row>
        <row r="619">
          <cell r="A619">
            <v>462</v>
          </cell>
          <cell r="J619">
            <v>206554000</v>
          </cell>
        </row>
        <row r="620">
          <cell r="A620">
            <v>463</v>
          </cell>
          <cell r="J620">
            <v>2246792000</v>
          </cell>
        </row>
        <row r="621">
          <cell r="A621">
            <v>464</v>
          </cell>
          <cell r="J621" t="str">
            <v/>
          </cell>
        </row>
        <row r="622">
          <cell r="A622">
            <v>430</v>
          </cell>
          <cell r="J622">
            <v>112712944</v>
          </cell>
        </row>
        <row r="623">
          <cell r="A623">
            <v>432</v>
          </cell>
          <cell r="J623">
            <v>88797000</v>
          </cell>
        </row>
        <row r="624">
          <cell r="A624">
            <v>1120</v>
          </cell>
          <cell r="J624">
            <v>24132025310</v>
          </cell>
        </row>
        <row r="625">
          <cell r="A625">
            <v>1062</v>
          </cell>
          <cell r="J625">
            <v>8113051000</v>
          </cell>
        </row>
        <row r="626">
          <cell r="A626">
            <v>468</v>
          </cell>
          <cell r="J626">
            <v>1111412000</v>
          </cell>
        </row>
        <row r="627">
          <cell r="A627">
            <v>1121</v>
          </cell>
          <cell r="J627">
            <v>1486828775.8499999</v>
          </cell>
        </row>
        <row r="628">
          <cell r="A628">
            <v>1122</v>
          </cell>
          <cell r="J628">
            <v>273670000</v>
          </cell>
        </row>
        <row r="629">
          <cell r="A629">
            <v>431</v>
          </cell>
          <cell r="J629">
            <v>22216000</v>
          </cell>
        </row>
        <row r="630">
          <cell r="A630">
            <v>1527</v>
          </cell>
          <cell r="J630">
            <v>215870000</v>
          </cell>
        </row>
        <row r="631">
          <cell r="A631">
            <v>469</v>
          </cell>
          <cell r="J631">
            <v>0</v>
          </cell>
        </row>
        <row r="632">
          <cell r="A632">
            <v>470</v>
          </cell>
          <cell r="J632">
            <v>661431999</v>
          </cell>
        </row>
        <row r="633">
          <cell r="A633">
            <v>439</v>
          </cell>
          <cell r="J633">
            <v>750152396</v>
          </cell>
        </row>
        <row r="634">
          <cell r="A634">
            <v>1368</v>
          </cell>
          <cell r="J634">
            <v>179219000</v>
          </cell>
        </row>
        <row r="635">
          <cell r="A635">
            <v>440</v>
          </cell>
          <cell r="J635" t="str">
            <v/>
          </cell>
        </row>
        <row r="636">
          <cell r="A636">
            <v>471</v>
          </cell>
          <cell r="J636">
            <v>2370736000</v>
          </cell>
        </row>
        <row r="637">
          <cell r="A637">
            <v>441</v>
          </cell>
          <cell r="J637">
            <v>82675770000</v>
          </cell>
        </row>
        <row r="638">
          <cell r="A638">
            <v>1063</v>
          </cell>
          <cell r="J638">
            <v>0</v>
          </cell>
        </row>
        <row r="639">
          <cell r="A639">
            <v>472</v>
          </cell>
          <cell r="J639">
            <v>129670000</v>
          </cell>
        </row>
        <row r="640">
          <cell r="A640">
            <v>474</v>
          </cell>
          <cell r="J640">
            <v>7762878000</v>
          </cell>
        </row>
        <row r="641">
          <cell r="A641">
            <v>1175</v>
          </cell>
          <cell r="J641" t="str">
            <v/>
          </cell>
        </row>
        <row r="642">
          <cell r="A642">
            <v>475</v>
          </cell>
          <cell r="J642">
            <v>1471438374</v>
          </cell>
        </row>
        <row r="643">
          <cell r="A643">
            <v>476</v>
          </cell>
          <cell r="J643">
            <v>474733931</v>
          </cell>
        </row>
        <row r="644">
          <cell r="A644">
            <v>1340</v>
          </cell>
          <cell r="J644">
            <v>165493000</v>
          </cell>
        </row>
        <row r="645">
          <cell r="A645">
            <v>1308</v>
          </cell>
          <cell r="J645" t="str">
            <v/>
          </cell>
        </row>
        <row r="646">
          <cell r="A646">
            <v>477</v>
          </cell>
          <cell r="J646" t="str">
            <v/>
          </cell>
        </row>
        <row r="647">
          <cell r="A647">
            <v>478</v>
          </cell>
          <cell r="J647">
            <v>661739000</v>
          </cell>
        </row>
        <row r="648">
          <cell r="A648">
            <v>484</v>
          </cell>
          <cell r="J648">
            <v>472628000</v>
          </cell>
        </row>
        <row r="649">
          <cell r="A649">
            <v>479</v>
          </cell>
          <cell r="J649">
            <v>487714000</v>
          </cell>
        </row>
        <row r="650">
          <cell r="A650">
            <v>485</v>
          </cell>
          <cell r="J650">
            <v>423499000</v>
          </cell>
        </row>
        <row r="651">
          <cell r="A651">
            <v>481</v>
          </cell>
          <cell r="J651">
            <v>807730000</v>
          </cell>
        </row>
        <row r="652">
          <cell r="A652">
            <v>483</v>
          </cell>
          <cell r="J652">
            <v>0</v>
          </cell>
        </row>
        <row r="653">
          <cell r="A653">
            <v>487</v>
          </cell>
          <cell r="J653">
            <v>260469178</v>
          </cell>
        </row>
        <row r="654">
          <cell r="A654">
            <v>488</v>
          </cell>
          <cell r="J654">
            <v>7843632000</v>
          </cell>
        </row>
        <row r="655">
          <cell r="A655">
            <v>489</v>
          </cell>
          <cell r="J655" t="str">
            <v/>
          </cell>
        </row>
        <row r="656">
          <cell r="A656">
            <v>1208</v>
          </cell>
          <cell r="J656" t="str">
            <v/>
          </cell>
        </row>
        <row r="657">
          <cell r="A657">
            <v>490</v>
          </cell>
          <cell r="J657">
            <v>0</v>
          </cell>
        </row>
        <row r="658">
          <cell r="A658">
            <v>491</v>
          </cell>
          <cell r="J658">
            <v>2271699000</v>
          </cell>
        </row>
        <row r="659">
          <cell r="A659">
            <v>969</v>
          </cell>
          <cell r="J659">
            <v>51225430</v>
          </cell>
        </row>
        <row r="660">
          <cell r="A660">
            <v>1155</v>
          </cell>
          <cell r="J660">
            <v>11742986</v>
          </cell>
        </row>
        <row r="661">
          <cell r="A661">
            <v>918</v>
          </cell>
          <cell r="J661">
            <v>72006000</v>
          </cell>
        </row>
        <row r="662">
          <cell r="A662">
            <v>1334</v>
          </cell>
          <cell r="J662">
            <v>166844745</v>
          </cell>
        </row>
        <row r="663">
          <cell r="A663">
            <v>1393</v>
          </cell>
          <cell r="J663" t="str">
            <v/>
          </cell>
        </row>
        <row r="664">
          <cell r="A664">
            <v>1013</v>
          </cell>
          <cell r="J664" t="str">
            <v/>
          </cell>
        </row>
        <row r="665">
          <cell r="A665">
            <v>60</v>
          </cell>
          <cell r="J665">
            <v>43642000</v>
          </cell>
        </row>
        <row r="666">
          <cell r="A666">
            <v>493</v>
          </cell>
          <cell r="J666">
            <v>82137127</v>
          </cell>
        </row>
        <row r="667">
          <cell r="A667">
            <v>1424</v>
          </cell>
          <cell r="J667">
            <v>0</v>
          </cell>
        </row>
        <row r="668">
          <cell r="A668">
            <v>1428</v>
          </cell>
          <cell r="J668">
            <v>0</v>
          </cell>
        </row>
        <row r="669">
          <cell r="A669">
            <v>494</v>
          </cell>
          <cell r="J669">
            <v>16005274</v>
          </cell>
        </row>
        <row r="670">
          <cell r="A670">
            <v>495</v>
          </cell>
          <cell r="J670">
            <v>443961000</v>
          </cell>
        </row>
        <row r="671">
          <cell r="A671">
            <v>917</v>
          </cell>
          <cell r="J671">
            <v>111837000</v>
          </cell>
        </row>
        <row r="672">
          <cell r="A672">
            <v>1240</v>
          </cell>
          <cell r="J672">
            <v>18237000</v>
          </cell>
        </row>
        <row r="673">
          <cell r="A673">
            <v>498</v>
          </cell>
          <cell r="J673" t="str">
            <v/>
          </cell>
        </row>
        <row r="674">
          <cell r="A674">
            <v>499</v>
          </cell>
          <cell r="J674">
            <v>12010000000</v>
          </cell>
        </row>
        <row r="675">
          <cell r="A675">
            <v>500</v>
          </cell>
          <cell r="J675">
            <v>135396990</v>
          </cell>
        </row>
        <row r="676">
          <cell r="A676">
            <v>501</v>
          </cell>
          <cell r="J676">
            <v>512322000</v>
          </cell>
        </row>
        <row r="677">
          <cell r="A677">
            <v>502</v>
          </cell>
          <cell r="J677">
            <v>311362000</v>
          </cell>
        </row>
        <row r="678">
          <cell r="A678">
            <v>442</v>
          </cell>
          <cell r="J678">
            <v>1580636000</v>
          </cell>
        </row>
        <row r="679">
          <cell r="A679">
            <v>1318</v>
          </cell>
          <cell r="J679">
            <v>193927022</v>
          </cell>
        </row>
        <row r="680">
          <cell r="A680">
            <v>1421</v>
          </cell>
          <cell r="J680">
            <v>252358000</v>
          </cell>
        </row>
        <row r="681">
          <cell r="A681">
            <v>512</v>
          </cell>
          <cell r="J681">
            <v>95375026</v>
          </cell>
        </row>
        <row r="682">
          <cell r="A682">
            <v>513</v>
          </cell>
          <cell r="J682">
            <v>47982530</v>
          </cell>
        </row>
        <row r="683">
          <cell r="A683">
            <v>1065</v>
          </cell>
          <cell r="J683">
            <v>520000000</v>
          </cell>
        </row>
        <row r="684">
          <cell r="A684">
            <v>516</v>
          </cell>
          <cell r="J684">
            <v>10565677000</v>
          </cell>
        </row>
        <row r="685">
          <cell r="A685">
            <v>424</v>
          </cell>
          <cell r="J685">
            <v>2066228000</v>
          </cell>
        </row>
        <row r="686">
          <cell r="A686">
            <v>517</v>
          </cell>
          <cell r="J686">
            <v>7869021000</v>
          </cell>
        </row>
        <row r="687">
          <cell r="A687">
            <v>518</v>
          </cell>
          <cell r="J687">
            <v>884819000</v>
          </cell>
        </row>
        <row r="688">
          <cell r="A688">
            <v>445</v>
          </cell>
          <cell r="J688">
            <v>319179000</v>
          </cell>
        </row>
        <row r="689">
          <cell r="A689">
            <v>1360</v>
          </cell>
          <cell r="J689">
            <v>83172511</v>
          </cell>
        </row>
        <row r="690">
          <cell r="A690">
            <v>1309</v>
          </cell>
          <cell r="J690">
            <v>405805035</v>
          </cell>
        </row>
        <row r="691">
          <cell r="A691">
            <v>1310</v>
          </cell>
          <cell r="J691">
            <v>241974000</v>
          </cell>
        </row>
        <row r="692">
          <cell r="A692">
            <v>1516</v>
          </cell>
          <cell r="J692">
            <v>0</v>
          </cell>
        </row>
        <row r="693">
          <cell r="A693">
            <v>1153</v>
          </cell>
          <cell r="J693">
            <v>1030690</v>
          </cell>
        </row>
        <row r="694">
          <cell r="A694">
            <v>1319</v>
          </cell>
          <cell r="J694">
            <v>514143442</v>
          </cell>
        </row>
        <row r="695">
          <cell r="A695">
            <v>1529</v>
          </cell>
          <cell r="J695">
            <v>0</v>
          </cell>
        </row>
        <row r="696">
          <cell r="A696">
            <v>1320</v>
          </cell>
          <cell r="J696">
            <v>183464600</v>
          </cell>
        </row>
        <row r="697">
          <cell r="A697">
            <v>1066</v>
          </cell>
          <cell r="J697">
            <v>2925000000</v>
          </cell>
        </row>
        <row r="698">
          <cell r="A698">
            <v>522</v>
          </cell>
          <cell r="J698">
            <v>15748064000</v>
          </cell>
        </row>
        <row r="699">
          <cell r="A699">
            <v>523</v>
          </cell>
          <cell r="J699">
            <v>102814000</v>
          </cell>
        </row>
        <row r="700">
          <cell r="A700">
            <v>524</v>
          </cell>
          <cell r="J700">
            <v>1435599000</v>
          </cell>
        </row>
        <row r="701">
          <cell r="A701">
            <v>1326</v>
          </cell>
          <cell r="J701">
            <v>732866560</v>
          </cell>
        </row>
        <row r="702">
          <cell r="A702">
            <v>1335</v>
          </cell>
          <cell r="J702">
            <v>198350647</v>
          </cell>
        </row>
        <row r="703">
          <cell r="A703">
            <v>531</v>
          </cell>
          <cell r="J703">
            <v>12169831</v>
          </cell>
        </row>
        <row r="704">
          <cell r="A704">
            <v>532</v>
          </cell>
          <cell r="J704">
            <v>296765138</v>
          </cell>
        </row>
        <row r="705">
          <cell r="A705">
            <v>533</v>
          </cell>
          <cell r="J705">
            <v>4081384000</v>
          </cell>
        </row>
        <row r="706">
          <cell r="A706">
            <v>1327</v>
          </cell>
          <cell r="J706">
            <v>66218315</v>
          </cell>
        </row>
        <row r="707">
          <cell r="A707">
            <v>979</v>
          </cell>
          <cell r="J707" t="str">
            <v/>
          </cell>
        </row>
        <row r="708">
          <cell r="A708">
            <v>1341</v>
          </cell>
          <cell r="J708">
            <v>294218992</v>
          </cell>
        </row>
        <row r="709">
          <cell r="A709">
            <v>535</v>
          </cell>
          <cell r="J709">
            <v>4265000</v>
          </cell>
        </row>
        <row r="710">
          <cell r="A710">
            <v>348</v>
          </cell>
          <cell r="J710" t="str">
            <v/>
          </cell>
        </row>
        <row r="711">
          <cell r="A711">
            <v>537</v>
          </cell>
          <cell r="J711">
            <v>267000</v>
          </cell>
        </row>
        <row r="712">
          <cell r="A712">
            <v>229</v>
          </cell>
          <cell r="J712">
            <v>53649057</v>
          </cell>
        </row>
        <row r="713">
          <cell r="A713">
            <v>538</v>
          </cell>
          <cell r="J713">
            <v>384479977</v>
          </cell>
        </row>
        <row r="714">
          <cell r="A714">
            <v>357</v>
          </cell>
          <cell r="J714">
            <v>187371000</v>
          </cell>
        </row>
        <row r="715">
          <cell r="A715">
            <v>536</v>
          </cell>
          <cell r="J715">
            <v>74042000</v>
          </cell>
        </row>
        <row r="716">
          <cell r="A716">
            <v>1311</v>
          </cell>
          <cell r="J716">
            <v>251119000</v>
          </cell>
        </row>
        <row r="717">
          <cell r="A717">
            <v>982</v>
          </cell>
          <cell r="J717" t="str">
            <v/>
          </cell>
        </row>
        <row r="718">
          <cell r="A718">
            <v>539</v>
          </cell>
          <cell r="J718">
            <v>1083343000</v>
          </cell>
        </row>
        <row r="719">
          <cell r="A719">
            <v>540</v>
          </cell>
          <cell r="J719">
            <v>10728000</v>
          </cell>
        </row>
      </sheetData>
      <sheetData sheetId="13">
        <row r="2">
          <cell r="A2" t="str">
            <v>Audit Year: 2022/2023</v>
          </cell>
          <cell r="C2" t="str">
            <v>System: PFMA</v>
          </cell>
        </row>
        <row r="4">
          <cell r="A4" t="str">
            <v>Auditee ID</v>
          </cell>
          <cell r="C4" t="str">
            <v>Auditee category</v>
          </cell>
          <cell r="J4" t="str">
            <v>Total expenditure</v>
          </cell>
          <cell r="L4" t="str">
            <v>Operating Expenditure</v>
          </cell>
        </row>
        <row r="5">
          <cell r="A5">
            <v>1162</v>
          </cell>
          <cell r="C5" t="str">
            <v>Public entities</v>
          </cell>
          <cell r="J5">
            <v>0</v>
          </cell>
          <cell r="L5">
            <v>0</v>
          </cell>
        </row>
        <row r="6">
          <cell r="A6">
            <v>1561</v>
          </cell>
          <cell r="C6" t="str">
            <v>Public entities</v>
          </cell>
          <cell r="J6" t="str">
            <v/>
          </cell>
          <cell r="L6" t="str">
            <v/>
          </cell>
        </row>
        <row r="7">
          <cell r="A7">
            <v>1465</v>
          </cell>
          <cell r="C7" t="str">
            <v>Public entities</v>
          </cell>
          <cell r="J7">
            <v>1094899.96</v>
          </cell>
          <cell r="L7">
            <v>1094899.96</v>
          </cell>
        </row>
        <row r="8">
          <cell r="A8">
            <v>1464</v>
          </cell>
          <cell r="C8" t="str">
            <v>Public entities</v>
          </cell>
          <cell r="J8">
            <v>0</v>
          </cell>
          <cell r="L8">
            <v>0</v>
          </cell>
        </row>
        <row r="9">
          <cell r="A9">
            <v>2</v>
          </cell>
          <cell r="C9" t="str">
            <v>Public entities</v>
          </cell>
          <cell r="J9">
            <v>150934000</v>
          </cell>
          <cell r="L9">
            <v>144857000</v>
          </cell>
        </row>
        <row r="10">
          <cell r="A10">
            <v>3</v>
          </cell>
          <cell r="C10" t="str">
            <v>Public entities</v>
          </cell>
          <cell r="J10">
            <v>1358342000</v>
          </cell>
          <cell r="L10">
            <v>1348149000</v>
          </cell>
        </row>
        <row r="11">
          <cell r="A11">
            <v>5</v>
          </cell>
          <cell r="C11" t="str">
            <v>Public entities</v>
          </cell>
          <cell r="J11">
            <v>49699000</v>
          </cell>
          <cell r="L11">
            <v>49699000</v>
          </cell>
        </row>
        <row r="12">
          <cell r="A12">
            <v>564</v>
          </cell>
          <cell r="C12" t="str">
            <v>Public entities</v>
          </cell>
          <cell r="J12" t="str">
            <v/>
          </cell>
          <cell r="L12" t="str">
            <v/>
          </cell>
        </row>
        <row r="13">
          <cell r="A13">
            <v>215</v>
          </cell>
          <cell r="C13" t="str">
            <v>Public entities</v>
          </cell>
          <cell r="J13">
            <v>242349000</v>
          </cell>
          <cell r="L13">
            <v>238033000</v>
          </cell>
        </row>
        <row r="14">
          <cell r="A14">
            <v>1194</v>
          </cell>
          <cell r="C14" t="str">
            <v>Public entities</v>
          </cell>
          <cell r="J14">
            <v>950530000</v>
          </cell>
          <cell r="L14">
            <v>686720000</v>
          </cell>
        </row>
        <row r="15">
          <cell r="A15">
            <v>548</v>
          </cell>
          <cell r="C15" t="str">
            <v>Public entities</v>
          </cell>
          <cell r="J15">
            <v>1560185192</v>
          </cell>
          <cell r="L15">
            <v>1450365115</v>
          </cell>
        </row>
        <row r="16">
          <cell r="A16">
            <v>9</v>
          </cell>
          <cell r="C16" t="str">
            <v>Departments</v>
          </cell>
          <cell r="J16">
            <v>992695000</v>
          </cell>
          <cell r="L16">
            <v>951916000</v>
          </cell>
        </row>
        <row r="17">
          <cell r="A17">
            <v>7</v>
          </cell>
          <cell r="C17" t="str">
            <v>Departments</v>
          </cell>
          <cell r="J17">
            <v>854345000</v>
          </cell>
          <cell r="L17">
            <v>822680000</v>
          </cell>
        </row>
        <row r="18">
          <cell r="A18">
            <v>11</v>
          </cell>
          <cell r="C18" t="str">
            <v>Departments</v>
          </cell>
          <cell r="J18">
            <v>2490556000</v>
          </cell>
          <cell r="L18">
            <v>2334751000</v>
          </cell>
        </row>
        <row r="19">
          <cell r="A19">
            <v>8</v>
          </cell>
          <cell r="C19" t="str">
            <v>Departments</v>
          </cell>
          <cell r="J19">
            <v>1593357000</v>
          </cell>
          <cell r="L19">
            <v>1456213000</v>
          </cell>
        </row>
        <row r="20">
          <cell r="A20">
            <v>10</v>
          </cell>
          <cell r="C20" t="str">
            <v>Departments</v>
          </cell>
          <cell r="J20">
            <v>1262718000</v>
          </cell>
          <cell r="L20">
            <v>1223468000</v>
          </cell>
        </row>
        <row r="21">
          <cell r="A21">
            <v>14</v>
          </cell>
          <cell r="C21" t="str">
            <v>Public entities</v>
          </cell>
          <cell r="J21">
            <v>626445000</v>
          </cell>
          <cell r="L21">
            <v>625676000</v>
          </cell>
        </row>
        <row r="22">
          <cell r="A22">
            <v>1530</v>
          </cell>
          <cell r="C22" t="str">
            <v>Public entities</v>
          </cell>
          <cell r="J22" t="str">
            <v/>
          </cell>
          <cell r="L22" t="str">
            <v/>
          </cell>
        </row>
        <row r="23">
          <cell r="A23">
            <v>1112</v>
          </cell>
          <cell r="C23" t="str">
            <v>Public entities</v>
          </cell>
          <cell r="J23">
            <v>168788000</v>
          </cell>
          <cell r="L23">
            <v>168004000</v>
          </cell>
        </row>
        <row r="24">
          <cell r="A24">
            <v>1442</v>
          </cell>
          <cell r="C24" t="str">
            <v>Public entities</v>
          </cell>
          <cell r="J24">
            <v>0</v>
          </cell>
          <cell r="L24">
            <v>0</v>
          </cell>
        </row>
        <row r="25">
          <cell r="A25">
            <v>1168</v>
          </cell>
          <cell r="C25" t="str">
            <v>Public entities</v>
          </cell>
          <cell r="J25">
            <v>4188000000</v>
          </cell>
          <cell r="L25">
            <v>3390000000</v>
          </cell>
        </row>
        <row r="26">
          <cell r="A26">
            <v>1443</v>
          </cell>
          <cell r="C26" t="str">
            <v>Public entities</v>
          </cell>
          <cell r="J26">
            <v>0</v>
          </cell>
          <cell r="L26">
            <v>0</v>
          </cell>
        </row>
        <row r="27">
          <cell r="A27">
            <v>1116</v>
          </cell>
          <cell r="C27" t="str">
            <v>Public entities</v>
          </cell>
          <cell r="J27">
            <v>304832288</v>
          </cell>
          <cell r="L27">
            <v>301108998</v>
          </cell>
        </row>
        <row r="28">
          <cell r="A28">
            <v>16</v>
          </cell>
          <cell r="C28" t="str">
            <v>Public entities</v>
          </cell>
          <cell r="J28">
            <v>69768882</v>
          </cell>
          <cell r="L28">
            <v>56734141</v>
          </cell>
        </row>
        <row r="29">
          <cell r="A29">
            <v>1048</v>
          </cell>
          <cell r="C29" t="str">
            <v>Public entities</v>
          </cell>
          <cell r="J29">
            <v>2540258000</v>
          </cell>
          <cell r="L29">
            <v>657374000</v>
          </cell>
        </row>
        <row r="30">
          <cell r="A30">
            <v>496</v>
          </cell>
          <cell r="C30" t="str">
            <v>Public entities</v>
          </cell>
          <cell r="J30">
            <v>22535491</v>
          </cell>
          <cell r="L30">
            <v>22518000</v>
          </cell>
        </row>
        <row r="31">
          <cell r="A31">
            <v>17</v>
          </cell>
          <cell r="C31" t="str">
            <v>Public entities</v>
          </cell>
          <cell r="J31" t="str">
            <v/>
          </cell>
          <cell r="L31" t="str">
            <v/>
          </cell>
        </row>
        <row r="32">
          <cell r="A32">
            <v>18</v>
          </cell>
          <cell r="C32" t="str">
            <v>Public entities</v>
          </cell>
          <cell r="J32">
            <v>1833588749</v>
          </cell>
          <cell r="L32">
            <v>1556685000</v>
          </cell>
        </row>
        <row r="33">
          <cell r="A33">
            <v>19</v>
          </cell>
          <cell r="C33" t="str">
            <v>Public entities</v>
          </cell>
          <cell r="J33" t="str">
            <v/>
          </cell>
          <cell r="L33" t="str">
            <v/>
          </cell>
        </row>
        <row r="34">
          <cell r="A34">
            <v>486</v>
          </cell>
          <cell r="C34" t="str">
            <v>Departments</v>
          </cell>
          <cell r="J34">
            <v>778387000</v>
          </cell>
          <cell r="L34">
            <v>713604000</v>
          </cell>
        </row>
        <row r="35">
          <cell r="A35">
            <v>22</v>
          </cell>
          <cell r="C35" t="str">
            <v>Public entities</v>
          </cell>
          <cell r="J35">
            <v>124987000</v>
          </cell>
          <cell r="L35">
            <v>114602000</v>
          </cell>
        </row>
        <row r="36">
          <cell r="A36">
            <v>919</v>
          </cell>
          <cell r="C36" t="str">
            <v>Public entities</v>
          </cell>
          <cell r="J36" t="str">
            <v/>
          </cell>
          <cell r="L36" t="str">
            <v/>
          </cell>
        </row>
        <row r="37">
          <cell r="A37">
            <v>1552</v>
          </cell>
          <cell r="C37" t="str">
            <v>Public entities</v>
          </cell>
          <cell r="J37">
            <v>50510418</v>
          </cell>
          <cell r="L37">
            <v>36647083</v>
          </cell>
        </row>
        <row r="38">
          <cell r="A38">
            <v>559</v>
          </cell>
          <cell r="C38" t="str">
            <v>Public entities</v>
          </cell>
          <cell r="J38" t="str">
            <v/>
          </cell>
          <cell r="L38" t="str">
            <v/>
          </cell>
        </row>
        <row r="39">
          <cell r="A39">
            <v>1018</v>
          </cell>
          <cell r="C39" t="str">
            <v>Public entities</v>
          </cell>
          <cell r="J39">
            <v>524372879</v>
          </cell>
          <cell r="L39">
            <v>524372879</v>
          </cell>
        </row>
        <row r="40">
          <cell r="A40">
            <v>1382</v>
          </cell>
          <cell r="C40" t="str">
            <v>Public entities</v>
          </cell>
          <cell r="J40" t="str">
            <v/>
          </cell>
          <cell r="L40" t="str">
            <v/>
          </cell>
        </row>
        <row r="41">
          <cell r="A41">
            <v>1511</v>
          </cell>
          <cell r="C41" t="str">
            <v>Public entities</v>
          </cell>
          <cell r="J41" t="str">
            <v/>
          </cell>
          <cell r="L41" t="str">
            <v/>
          </cell>
        </row>
        <row r="42">
          <cell r="A42">
            <v>23</v>
          </cell>
          <cell r="C42" t="str">
            <v>Public entities</v>
          </cell>
          <cell r="J42">
            <v>1173898000</v>
          </cell>
          <cell r="L42">
            <v>1171589000</v>
          </cell>
        </row>
        <row r="43">
          <cell r="A43">
            <v>1049</v>
          </cell>
          <cell r="C43" t="str">
            <v>Public entities</v>
          </cell>
          <cell r="J43">
            <v>967503649</v>
          </cell>
          <cell r="L43">
            <v>923503649</v>
          </cell>
        </row>
        <row r="44">
          <cell r="A44">
            <v>1336</v>
          </cell>
          <cell r="C44" t="str">
            <v>Public entities</v>
          </cell>
          <cell r="J44">
            <v>270398371</v>
          </cell>
          <cell r="L44">
            <v>253804269</v>
          </cell>
        </row>
        <row r="45">
          <cell r="A45">
            <v>26</v>
          </cell>
          <cell r="C45" t="str">
            <v>Public entities</v>
          </cell>
          <cell r="J45">
            <v>28260811</v>
          </cell>
          <cell r="L45">
            <v>28260811</v>
          </cell>
        </row>
        <row r="46">
          <cell r="A46">
            <v>205</v>
          </cell>
          <cell r="C46" t="str">
            <v>Public entities</v>
          </cell>
          <cell r="J46">
            <v>218122000</v>
          </cell>
          <cell r="L46">
            <v>216817000</v>
          </cell>
        </row>
        <row r="47">
          <cell r="A47">
            <v>1292</v>
          </cell>
          <cell r="C47" t="str">
            <v>Public entities</v>
          </cell>
          <cell r="J47">
            <v>305472000</v>
          </cell>
          <cell r="L47">
            <v>293297000</v>
          </cell>
        </row>
        <row r="48">
          <cell r="A48">
            <v>1512</v>
          </cell>
          <cell r="C48" t="str">
            <v>Public entities</v>
          </cell>
          <cell r="J48">
            <v>8837961</v>
          </cell>
          <cell r="L48">
            <v>8837961</v>
          </cell>
        </row>
        <row r="49">
          <cell r="A49">
            <v>1321</v>
          </cell>
          <cell r="C49" t="str">
            <v>Public entities</v>
          </cell>
          <cell r="J49">
            <v>528933968.42000002</v>
          </cell>
          <cell r="L49">
            <v>483408968.42000002</v>
          </cell>
        </row>
        <row r="50">
          <cell r="A50">
            <v>1156</v>
          </cell>
          <cell r="C50" t="str">
            <v>Public entities</v>
          </cell>
          <cell r="J50">
            <v>42873000</v>
          </cell>
          <cell r="L50">
            <v>42873000</v>
          </cell>
        </row>
        <row r="51">
          <cell r="A51">
            <v>29</v>
          </cell>
          <cell r="C51" t="str">
            <v>Public entities</v>
          </cell>
          <cell r="J51">
            <v>10005000</v>
          </cell>
          <cell r="L51">
            <v>10005000</v>
          </cell>
        </row>
        <row r="52">
          <cell r="A52">
            <v>909</v>
          </cell>
          <cell r="C52" t="str">
            <v>Public entities</v>
          </cell>
          <cell r="J52" t="str">
            <v/>
          </cell>
          <cell r="L52" t="str">
            <v/>
          </cell>
        </row>
        <row r="53">
          <cell r="A53">
            <v>31</v>
          </cell>
          <cell r="C53" t="str">
            <v>Public entities</v>
          </cell>
          <cell r="J53">
            <v>759317000</v>
          </cell>
          <cell r="L53">
            <v>649895000</v>
          </cell>
        </row>
        <row r="54">
          <cell r="A54">
            <v>908</v>
          </cell>
          <cell r="C54" t="str">
            <v>Public entities</v>
          </cell>
          <cell r="J54" t="str">
            <v/>
          </cell>
          <cell r="L54" t="str">
            <v/>
          </cell>
        </row>
        <row r="55">
          <cell r="A55">
            <v>1304</v>
          </cell>
          <cell r="C55" t="str">
            <v>Public entities</v>
          </cell>
          <cell r="J55">
            <v>347625521</v>
          </cell>
          <cell r="L55">
            <v>244302000</v>
          </cell>
        </row>
        <row r="56">
          <cell r="A56">
            <v>32</v>
          </cell>
          <cell r="C56" t="str">
            <v>Public entities</v>
          </cell>
          <cell r="J56">
            <v>1075593000</v>
          </cell>
          <cell r="L56">
            <v>1072959000</v>
          </cell>
        </row>
        <row r="57">
          <cell r="A57">
            <v>1456</v>
          </cell>
          <cell r="C57" t="str">
            <v>Public entities</v>
          </cell>
          <cell r="J57">
            <v>45045000</v>
          </cell>
          <cell r="L57">
            <v>42734000</v>
          </cell>
        </row>
        <row r="58">
          <cell r="A58">
            <v>33</v>
          </cell>
          <cell r="C58" t="str">
            <v>Public entities</v>
          </cell>
          <cell r="J58">
            <v>695461000</v>
          </cell>
          <cell r="L58">
            <v>689384000</v>
          </cell>
        </row>
        <row r="59">
          <cell r="A59">
            <v>1407</v>
          </cell>
          <cell r="C59" t="str">
            <v>Departments</v>
          </cell>
          <cell r="J59">
            <v>152022000</v>
          </cell>
          <cell r="L59">
            <v>148599000</v>
          </cell>
        </row>
        <row r="60">
          <cell r="A60">
            <v>1312</v>
          </cell>
          <cell r="C60" t="str">
            <v>Public entities</v>
          </cell>
          <cell r="J60">
            <v>510174600</v>
          </cell>
          <cell r="L60">
            <v>496789000</v>
          </cell>
        </row>
        <row r="61">
          <cell r="A61">
            <v>1219</v>
          </cell>
          <cell r="C61" t="str">
            <v>Public entities</v>
          </cell>
          <cell r="J61">
            <v>1098395000</v>
          </cell>
          <cell r="L61">
            <v>673087000</v>
          </cell>
        </row>
        <row r="62">
          <cell r="A62">
            <v>1337</v>
          </cell>
          <cell r="C62" t="str">
            <v>Public entities</v>
          </cell>
          <cell r="J62">
            <v>378515610</v>
          </cell>
          <cell r="L62">
            <v>359864158</v>
          </cell>
        </row>
        <row r="63">
          <cell r="A63">
            <v>36</v>
          </cell>
          <cell r="C63" t="str">
            <v>Public entities</v>
          </cell>
          <cell r="J63">
            <v>1125218399</v>
          </cell>
          <cell r="L63">
            <v>1100027745</v>
          </cell>
        </row>
        <row r="64">
          <cell r="A64">
            <v>1532</v>
          </cell>
          <cell r="C64" t="str">
            <v>Public entities</v>
          </cell>
          <cell r="J64">
            <v>0</v>
          </cell>
          <cell r="L64">
            <v>0</v>
          </cell>
        </row>
        <row r="65">
          <cell r="A65">
            <v>38</v>
          </cell>
          <cell r="C65" t="str">
            <v>Departments</v>
          </cell>
          <cell r="J65">
            <v>775821000</v>
          </cell>
          <cell r="L65">
            <v>762726000</v>
          </cell>
        </row>
        <row r="66">
          <cell r="A66">
            <v>39</v>
          </cell>
          <cell r="C66" t="str">
            <v>Departments</v>
          </cell>
          <cell r="J66">
            <v>242625000</v>
          </cell>
          <cell r="L66">
            <v>238137000</v>
          </cell>
        </row>
        <row r="67">
          <cell r="A67">
            <v>1012</v>
          </cell>
          <cell r="C67" t="str">
            <v>Departments</v>
          </cell>
          <cell r="J67">
            <v>2587751000</v>
          </cell>
          <cell r="L67">
            <v>2534222000</v>
          </cell>
        </row>
        <row r="68">
          <cell r="A68">
            <v>405</v>
          </cell>
          <cell r="C68" t="str">
            <v>Departments</v>
          </cell>
          <cell r="J68">
            <v>3029800000</v>
          </cell>
          <cell r="L68">
            <v>2759899000</v>
          </cell>
        </row>
        <row r="69">
          <cell r="A69">
            <v>443</v>
          </cell>
          <cell r="C69" t="str">
            <v>Departments</v>
          </cell>
          <cell r="J69">
            <v>1683528000</v>
          </cell>
          <cell r="L69">
            <v>1672641000</v>
          </cell>
        </row>
        <row r="70">
          <cell r="A70">
            <v>1405</v>
          </cell>
          <cell r="C70" t="str">
            <v>Public entities</v>
          </cell>
          <cell r="J70">
            <v>431883477</v>
          </cell>
          <cell r="L70">
            <v>367566652</v>
          </cell>
        </row>
        <row r="71">
          <cell r="A71">
            <v>34</v>
          </cell>
          <cell r="C71" t="str">
            <v>Public entities</v>
          </cell>
          <cell r="J71">
            <v>661824000</v>
          </cell>
          <cell r="L71">
            <v>633424000</v>
          </cell>
        </row>
        <row r="72">
          <cell r="A72">
            <v>40</v>
          </cell>
          <cell r="C72" t="str">
            <v>Public entities</v>
          </cell>
          <cell r="J72">
            <v>16479757000</v>
          </cell>
          <cell r="L72">
            <v>16418257000</v>
          </cell>
        </row>
        <row r="73">
          <cell r="A73">
            <v>41</v>
          </cell>
          <cell r="C73" t="str">
            <v>Public entities</v>
          </cell>
          <cell r="J73">
            <v>468035000</v>
          </cell>
          <cell r="L73">
            <v>459765000</v>
          </cell>
        </row>
        <row r="74">
          <cell r="A74">
            <v>42</v>
          </cell>
          <cell r="C74" t="str">
            <v>Public entities</v>
          </cell>
          <cell r="J74">
            <v>58878000</v>
          </cell>
          <cell r="L74">
            <v>57662000</v>
          </cell>
        </row>
        <row r="75">
          <cell r="A75">
            <v>43</v>
          </cell>
          <cell r="C75" t="str">
            <v>Public entities</v>
          </cell>
          <cell r="J75">
            <v>49037089.939999998</v>
          </cell>
          <cell r="L75">
            <v>48555089.939999998</v>
          </cell>
        </row>
        <row r="76">
          <cell r="A76">
            <v>44</v>
          </cell>
          <cell r="C76" t="str">
            <v>Public entities</v>
          </cell>
          <cell r="J76">
            <v>225131743</v>
          </cell>
          <cell r="L76">
            <v>225131743</v>
          </cell>
        </row>
        <row r="77">
          <cell r="A77">
            <v>45</v>
          </cell>
          <cell r="C77" t="str">
            <v>Public entities</v>
          </cell>
          <cell r="J77">
            <v>1010556000</v>
          </cell>
          <cell r="L77">
            <v>995323000</v>
          </cell>
        </row>
        <row r="78">
          <cell r="A78">
            <v>1222</v>
          </cell>
          <cell r="C78" t="str">
            <v>Public entities</v>
          </cell>
          <cell r="J78">
            <v>27123000</v>
          </cell>
          <cell r="L78">
            <v>27123000</v>
          </cell>
        </row>
        <row r="79">
          <cell r="A79">
            <v>235</v>
          </cell>
          <cell r="C79" t="str">
            <v>Departments</v>
          </cell>
          <cell r="J79">
            <v>1820033000</v>
          </cell>
          <cell r="L79">
            <v>1750118000</v>
          </cell>
        </row>
        <row r="80">
          <cell r="A80">
            <v>1015</v>
          </cell>
          <cell r="C80" t="str">
            <v>Departments</v>
          </cell>
          <cell r="J80">
            <v>398561000</v>
          </cell>
          <cell r="L80">
            <v>387926000</v>
          </cell>
        </row>
        <row r="81">
          <cell r="A81">
            <v>1019</v>
          </cell>
          <cell r="C81" t="str">
            <v>Departments</v>
          </cell>
          <cell r="J81">
            <v>694477000</v>
          </cell>
          <cell r="L81">
            <v>624321000</v>
          </cell>
        </row>
        <row r="82">
          <cell r="A82">
            <v>1543</v>
          </cell>
          <cell r="C82" t="str">
            <v>Departments</v>
          </cell>
          <cell r="J82">
            <v>622837000</v>
          </cell>
          <cell r="L82">
            <v>588721000</v>
          </cell>
        </row>
        <row r="83">
          <cell r="A83">
            <v>233</v>
          </cell>
          <cell r="C83" t="str">
            <v>Departments</v>
          </cell>
          <cell r="J83">
            <v>2615772000</v>
          </cell>
          <cell r="L83">
            <v>2525646000</v>
          </cell>
        </row>
        <row r="84">
          <cell r="A84">
            <v>1014</v>
          </cell>
          <cell r="C84" t="str">
            <v>Departments</v>
          </cell>
          <cell r="J84">
            <v>1000531000</v>
          </cell>
          <cell r="L84">
            <v>985089000</v>
          </cell>
        </row>
        <row r="85">
          <cell r="A85">
            <v>1359</v>
          </cell>
          <cell r="C85" t="str">
            <v>Public entities</v>
          </cell>
          <cell r="J85">
            <v>31315316</v>
          </cell>
          <cell r="L85">
            <v>30195316</v>
          </cell>
        </row>
        <row r="86">
          <cell r="A86">
            <v>48</v>
          </cell>
          <cell r="C86" t="str">
            <v>Public entities</v>
          </cell>
          <cell r="J86" t="str">
            <v/>
          </cell>
          <cell r="L86" t="str">
            <v/>
          </cell>
        </row>
        <row r="87">
          <cell r="A87">
            <v>49</v>
          </cell>
          <cell r="C87" t="str">
            <v>Public entities</v>
          </cell>
          <cell r="J87" t="str">
            <v/>
          </cell>
          <cell r="L87" t="str">
            <v/>
          </cell>
        </row>
        <row r="88">
          <cell r="A88">
            <v>51</v>
          </cell>
          <cell r="C88" t="str">
            <v>Public entities</v>
          </cell>
          <cell r="J88">
            <v>482568000</v>
          </cell>
          <cell r="L88">
            <v>465568000</v>
          </cell>
        </row>
        <row r="89">
          <cell r="A89">
            <v>52</v>
          </cell>
          <cell r="C89" t="str">
            <v>Public entities</v>
          </cell>
          <cell r="J89">
            <v>197181000</v>
          </cell>
          <cell r="L89">
            <v>186316000</v>
          </cell>
        </row>
        <row r="90">
          <cell r="A90">
            <v>53</v>
          </cell>
          <cell r="C90" t="str">
            <v>Public entities</v>
          </cell>
          <cell r="J90">
            <v>3219000000</v>
          </cell>
          <cell r="L90">
            <v>2959200000</v>
          </cell>
        </row>
        <row r="91">
          <cell r="A91">
            <v>56</v>
          </cell>
          <cell r="C91" t="str">
            <v>Public entities</v>
          </cell>
          <cell r="J91">
            <v>114731626</v>
          </cell>
          <cell r="L91">
            <v>108338287</v>
          </cell>
        </row>
        <row r="92">
          <cell r="A92">
            <v>58</v>
          </cell>
          <cell r="C92" t="str">
            <v>Public entities</v>
          </cell>
          <cell r="J92">
            <v>57733000</v>
          </cell>
          <cell r="L92">
            <v>57733000</v>
          </cell>
        </row>
        <row r="93">
          <cell r="A93">
            <v>61</v>
          </cell>
          <cell r="C93" t="str">
            <v>Public entities</v>
          </cell>
          <cell r="J93">
            <v>274214793</v>
          </cell>
          <cell r="L93">
            <v>249664793</v>
          </cell>
        </row>
        <row r="94">
          <cell r="A94">
            <v>1394</v>
          </cell>
          <cell r="C94" t="str">
            <v>Public entities</v>
          </cell>
          <cell r="J94">
            <v>42000</v>
          </cell>
          <cell r="L94">
            <v>42000</v>
          </cell>
        </row>
        <row r="95">
          <cell r="A95">
            <v>62</v>
          </cell>
          <cell r="C95" t="str">
            <v>Departments</v>
          </cell>
          <cell r="J95">
            <v>935864000</v>
          </cell>
          <cell r="L95">
            <v>898459000</v>
          </cell>
        </row>
        <row r="96">
          <cell r="A96">
            <v>506</v>
          </cell>
          <cell r="C96" t="str">
            <v>Public entities</v>
          </cell>
          <cell r="J96">
            <v>898591000</v>
          </cell>
          <cell r="L96">
            <v>897233000</v>
          </cell>
        </row>
        <row r="97">
          <cell r="A97">
            <v>20</v>
          </cell>
          <cell r="C97" t="str">
            <v>Departments</v>
          </cell>
          <cell r="J97">
            <v>638547000</v>
          </cell>
          <cell r="L97">
            <v>459612000</v>
          </cell>
        </row>
        <row r="98">
          <cell r="A98">
            <v>63</v>
          </cell>
          <cell r="C98" t="str">
            <v>Public entities</v>
          </cell>
          <cell r="J98" t="str">
            <v/>
          </cell>
          <cell r="L98" t="str">
            <v/>
          </cell>
        </row>
        <row r="99">
          <cell r="A99">
            <v>1129</v>
          </cell>
          <cell r="C99" t="str">
            <v>Public entities</v>
          </cell>
          <cell r="J99" t="str">
            <v/>
          </cell>
          <cell r="L99" t="str">
            <v/>
          </cell>
        </row>
        <row r="100">
          <cell r="A100">
            <v>1118</v>
          </cell>
          <cell r="C100" t="str">
            <v>Public entities</v>
          </cell>
          <cell r="J100">
            <v>1020000000</v>
          </cell>
          <cell r="L100">
            <v>961000000</v>
          </cell>
        </row>
        <row r="101">
          <cell r="A101">
            <v>1502</v>
          </cell>
          <cell r="C101" t="str">
            <v>Public entities</v>
          </cell>
          <cell r="J101">
            <v>13439000</v>
          </cell>
          <cell r="L101">
            <v>13439000</v>
          </cell>
        </row>
        <row r="102">
          <cell r="A102">
            <v>1130</v>
          </cell>
          <cell r="C102" t="str">
            <v>Public entities</v>
          </cell>
          <cell r="J102" t="str">
            <v/>
          </cell>
          <cell r="L102" t="str">
            <v/>
          </cell>
        </row>
        <row r="103">
          <cell r="A103">
            <v>1558</v>
          </cell>
          <cell r="C103" t="str">
            <v>Departments</v>
          </cell>
          <cell r="J103">
            <v>743025000</v>
          </cell>
          <cell r="L103">
            <v>643093000</v>
          </cell>
        </row>
        <row r="104">
          <cell r="A104">
            <v>1555</v>
          </cell>
          <cell r="C104" t="str">
            <v>Departments</v>
          </cell>
          <cell r="J104">
            <v>17533643000</v>
          </cell>
          <cell r="L104">
            <v>15521403000</v>
          </cell>
        </row>
        <row r="105">
          <cell r="A105">
            <v>12</v>
          </cell>
          <cell r="C105" t="str">
            <v>Departments</v>
          </cell>
          <cell r="J105">
            <v>1338518000</v>
          </cell>
          <cell r="L105">
            <v>1125328000</v>
          </cell>
        </row>
        <row r="106">
          <cell r="A106">
            <v>1206</v>
          </cell>
          <cell r="C106" t="str">
            <v>Departments</v>
          </cell>
          <cell r="J106">
            <v>29693160000</v>
          </cell>
          <cell r="L106">
            <v>27628157000</v>
          </cell>
        </row>
        <row r="107">
          <cell r="A107">
            <v>1551</v>
          </cell>
          <cell r="C107" t="str">
            <v>Departments</v>
          </cell>
          <cell r="J107">
            <v>5327777000</v>
          </cell>
          <cell r="L107">
            <v>2901400000</v>
          </cell>
        </row>
        <row r="108">
          <cell r="A108">
            <v>1008</v>
          </cell>
          <cell r="C108" t="str">
            <v>Departments</v>
          </cell>
          <cell r="J108">
            <v>5097619000</v>
          </cell>
          <cell r="L108">
            <v>5055492000</v>
          </cell>
        </row>
        <row r="109">
          <cell r="A109">
            <v>230</v>
          </cell>
          <cell r="C109" t="str">
            <v>Departments</v>
          </cell>
          <cell r="J109">
            <v>1047178000</v>
          </cell>
          <cell r="L109">
            <v>1026132000</v>
          </cell>
        </row>
        <row r="110">
          <cell r="A110">
            <v>68</v>
          </cell>
          <cell r="C110" t="str">
            <v>Departments</v>
          </cell>
          <cell r="J110">
            <v>26535984000</v>
          </cell>
          <cell r="L110">
            <v>25969085000</v>
          </cell>
        </row>
        <row r="111">
          <cell r="A111">
            <v>69</v>
          </cell>
          <cell r="C111" t="str">
            <v>Departments</v>
          </cell>
          <cell r="J111">
            <v>51601612000</v>
          </cell>
          <cell r="L111">
            <v>49982054000</v>
          </cell>
        </row>
        <row r="112">
          <cell r="A112">
            <v>104</v>
          </cell>
          <cell r="C112" t="str">
            <v>Departments</v>
          </cell>
          <cell r="J112">
            <v>1378498000</v>
          </cell>
          <cell r="L112">
            <v>1361498000</v>
          </cell>
        </row>
        <row r="113">
          <cell r="A113">
            <v>1225</v>
          </cell>
          <cell r="C113" t="str">
            <v>Departments</v>
          </cell>
          <cell r="J113">
            <v>6951800000</v>
          </cell>
          <cell r="L113">
            <v>6646600000</v>
          </cell>
        </row>
        <row r="114">
          <cell r="A114">
            <v>73</v>
          </cell>
          <cell r="C114" t="str">
            <v>Departments</v>
          </cell>
          <cell r="J114">
            <v>6224851000</v>
          </cell>
          <cell r="L114">
            <v>4792826000</v>
          </cell>
        </row>
        <row r="115">
          <cell r="A115">
            <v>175</v>
          </cell>
          <cell r="C115" t="str">
            <v>Departments</v>
          </cell>
          <cell r="J115">
            <v>28189296000</v>
          </cell>
          <cell r="L115">
            <v>26887628000</v>
          </cell>
        </row>
        <row r="116">
          <cell r="A116">
            <v>1207</v>
          </cell>
          <cell r="C116" t="str">
            <v>Departments</v>
          </cell>
          <cell r="J116">
            <v>130546483000</v>
          </cell>
          <cell r="L116">
            <v>130530041000</v>
          </cell>
        </row>
        <row r="117">
          <cell r="A117">
            <v>74</v>
          </cell>
          <cell r="C117" t="str">
            <v>Departments</v>
          </cell>
          <cell r="J117">
            <v>11096232000</v>
          </cell>
          <cell r="L117">
            <v>10692211000</v>
          </cell>
        </row>
        <row r="118">
          <cell r="A118">
            <v>1007</v>
          </cell>
          <cell r="C118" t="str">
            <v>Departments</v>
          </cell>
          <cell r="J118">
            <v>961148000</v>
          </cell>
          <cell r="L118">
            <v>941997000</v>
          </cell>
        </row>
        <row r="119">
          <cell r="A119">
            <v>187</v>
          </cell>
          <cell r="C119" t="str">
            <v>Departments</v>
          </cell>
          <cell r="J119">
            <v>2595721000</v>
          </cell>
          <cell r="L119">
            <v>442547000</v>
          </cell>
        </row>
        <row r="120">
          <cell r="A120">
            <v>1017</v>
          </cell>
          <cell r="C120" t="str">
            <v>Departments</v>
          </cell>
          <cell r="J120">
            <v>6784318000</v>
          </cell>
          <cell r="L120">
            <v>6398605000</v>
          </cell>
        </row>
        <row r="121">
          <cell r="A121">
            <v>76</v>
          </cell>
          <cell r="C121" t="str">
            <v>Departments</v>
          </cell>
          <cell r="J121">
            <v>19558726000</v>
          </cell>
          <cell r="L121">
            <v>18568117000</v>
          </cell>
        </row>
        <row r="122">
          <cell r="A122">
            <v>77</v>
          </cell>
          <cell r="C122" t="str">
            <v>Departments</v>
          </cell>
          <cell r="J122">
            <v>4107776000</v>
          </cell>
          <cell r="L122">
            <v>3970193000</v>
          </cell>
        </row>
        <row r="123">
          <cell r="A123">
            <v>1372</v>
          </cell>
          <cell r="C123" t="str">
            <v>Departments</v>
          </cell>
          <cell r="J123">
            <v>670032000</v>
          </cell>
          <cell r="L123">
            <v>660028000</v>
          </cell>
        </row>
        <row r="124">
          <cell r="A124">
            <v>1550</v>
          </cell>
          <cell r="C124" t="str">
            <v>Departments</v>
          </cell>
          <cell r="J124">
            <v>1028081000</v>
          </cell>
          <cell r="L124">
            <v>1014619000</v>
          </cell>
        </row>
        <row r="125">
          <cell r="A125">
            <v>1239</v>
          </cell>
          <cell r="C125" t="str">
            <v>Departments</v>
          </cell>
          <cell r="J125">
            <v>442599000</v>
          </cell>
          <cell r="L125">
            <v>438573000</v>
          </cell>
        </row>
        <row r="126">
          <cell r="A126">
            <v>84</v>
          </cell>
          <cell r="C126" t="str">
            <v>Departments</v>
          </cell>
          <cell r="J126">
            <v>102554952000</v>
          </cell>
          <cell r="L126">
            <v>99262322000</v>
          </cell>
        </row>
        <row r="127">
          <cell r="A127">
            <v>81</v>
          </cell>
          <cell r="C127" t="str">
            <v>Departments</v>
          </cell>
          <cell r="J127">
            <v>294413000</v>
          </cell>
          <cell r="L127">
            <v>290537000</v>
          </cell>
        </row>
        <row r="128">
          <cell r="A128">
            <v>82</v>
          </cell>
          <cell r="C128" t="str">
            <v>Departments</v>
          </cell>
          <cell r="J128">
            <v>496164000</v>
          </cell>
          <cell r="L128">
            <v>481620000</v>
          </cell>
        </row>
        <row r="129">
          <cell r="A129">
            <v>83</v>
          </cell>
          <cell r="C129" t="str">
            <v>Departments</v>
          </cell>
          <cell r="J129">
            <v>2428678000</v>
          </cell>
          <cell r="L129">
            <v>2409583000</v>
          </cell>
        </row>
        <row r="130">
          <cell r="A130">
            <v>6</v>
          </cell>
          <cell r="C130" t="str">
            <v>Departments</v>
          </cell>
          <cell r="J130">
            <v>2355513000</v>
          </cell>
          <cell r="L130">
            <v>2171506000</v>
          </cell>
        </row>
        <row r="131">
          <cell r="A131">
            <v>444</v>
          </cell>
          <cell r="C131" t="str">
            <v>Departments</v>
          </cell>
          <cell r="J131">
            <v>107969000</v>
          </cell>
          <cell r="L131">
            <v>105168000</v>
          </cell>
        </row>
        <row r="132">
          <cell r="A132">
            <v>85</v>
          </cell>
          <cell r="C132" t="str">
            <v>Departments</v>
          </cell>
          <cell r="J132">
            <v>9145262000</v>
          </cell>
          <cell r="L132">
            <v>9133983000</v>
          </cell>
        </row>
        <row r="133">
          <cell r="A133">
            <v>1418</v>
          </cell>
          <cell r="C133" t="str">
            <v>Departments</v>
          </cell>
          <cell r="J133">
            <v>1617112000</v>
          </cell>
          <cell r="L133">
            <v>1607452000</v>
          </cell>
        </row>
        <row r="134">
          <cell r="A134">
            <v>86</v>
          </cell>
          <cell r="C134" t="str">
            <v>Departments</v>
          </cell>
          <cell r="J134">
            <v>247854892000</v>
          </cell>
          <cell r="L134">
            <v>247841711000</v>
          </cell>
        </row>
        <row r="135">
          <cell r="A135">
            <v>457</v>
          </cell>
          <cell r="C135" t="str">
            <v>Departments</v>
          </cell>
          <cell r="J135">
            <v>2828846000</v>
          </cell>
          <cell r="L135">
            <v>2745073000</v>
          </cell>
        </row>
        <row r="136">
          <cell r="A136">
            <v>1564</v>
          </cell>
          <cell r="C136" t="str">
            <v>Departments</v>
          </cell>
          <cell r="J136">
            <v>1471611000</v>
          </cell>
          <cell r="L136">
            <v>1316746000</v>
          </cell>
        </row>
        <row r="137">
          <cell r="A137">
            <v>482</v>
          </cell>
          <cell r="C137" t="str">
            <v>Departments</v>
          </cell>
          <cell r="J137">
            <v>1019006000</v>
          </cell>
          <cell r="L137">
            <v>919525000</v>
          </cell>
        </row>
        <row r="138">
          <cell r="A138">
            <v>1546</v>
          </cell>
          <cell r="C138" t="str">
            <v>Departments</v>
          </cell>
          <cell r="J138">
            <v>6305453000</v>
          </cell>
          <cell r="L138">
            <v>6221106000</v>
          </cell>
        </row>
        <row r="139">
          <cell r="A139">
            <v>310</v>
          </cell>
          <cell r="C139" t="str">
            <v>Departments</v>
          </cell>
          <cell r="J139">
            <v>604217000</v>
          </cell>
          <cell r="L139">
            <v>597763000</v>
          </cell>
        </row>
        <row r="140">
          <cell r="A140">
            <v>317</v>
          </cell>
          <cell r="C140" t="str">
            <v>Departments</v>
          </cell>
          <cell r="J140">
            <v>1805282000</v>
          </cell>
          <cell r="L140">
            <v>1769760000</v>
          </cell>
        </row>
        <row r="141">
          <cell r="A141">
            <v>1226</v>
          </cell>
          <cell r="C141" t="str">
            <v>Departments</v>
          </cell>
          <cell r="J141">
            <v>1162374000</v>
          </cell>
          <cell r="L141">
            <v>1157539000</v>
          </cell>
        </row>
        <row r="142">
          <cell r="A142">
            <v>1554</v>
          </cell>
          <cell r="C142" t="str">
            <v>Departments</v>
          </cell>
          <cell r="J142">
            <v>10913553000</v>
          </cell>
          <cell r="L142">
            <v>10900479000</v>
          </cell>
        </row>
        <row r="143">
          <cell r="A143">
            <v>1413</v>
          </cell>
          <cell r="C143" t="str">
            <v>Departments</v>
          </cell>
          <cell r="J143">
            <v>133128000</v>
          </cell>
          <cell r="L143">
            <v>128728000</v>
          </cell>
        </row>
        <row r="144">
          <cell r="A144">
            <v>89</v>
          </cell>
          <cell r="C144" t="str">
            <v>Departments</v>
          </cell>
          <cell r="J144">
            <v>45663063000</v>
          </cell>
          <cell r="L144">
            <v>45645910000</v>
          </cell>
        </row>
        <row r="145">
          <cell r="A145">
            <v>515</v>
          </cell>
          <cell r="C145" t="str">
            <v>Departments</v>
          </cell>
          <cell r="J145">
            <v>5596146000</v>
          </cell>
          <cell r="L145">
            <v>4628632000</v>
          </cell>
        </row>
        <row r="146">
          <cell r="A146">
            <v>90</v>
          </cell>
          <cell r="C146" t="str">
            <v>Departments</v>
          </cell>
          <cell r="J146">
            <v>7750883000</v>
          </cell>
          <cell r="L146">
            <v>3727920000</v>
          </cell>
        </row>
        <row r="147">
          <cell r="A147">
            <v>1205</v>
          </cell>
          <cell r="C147" t="str">
            <v>Departments</v>
          </cell>
          <cell r="J147">
            <v>991714000</v>
          </cell>
          <cell r="L147">
            <v>985762000</v>
          </cell>
        </row>
        <row r="148">
          <cell r="A148">
            <v>1169</v>
          </cell>
          <cell r="C148" t="str">
            <v>Public entities</v>
          </cell>
          <cell r="J148">
            <v>1769634126</v>
          </cell>
          <cell r="L148">
            <v>1619552725</v>
          </cell>
        </row>
        <row r="149">
          <cell r="A149">
            <v>93</v>
          </cell>
          <cell r="C149" t="str">
            <v>Public entities</v>
          </cell>
          <cell r="J149">
            <v>14147270</v>
          </cell>
          <cell r="L149">
            <v>13981420</v>
          </cell>
        </row>
        <row r="150">
          <cell r="A150">
            <v>94</v>
          </cell>
          <cell r="C150" t="str">
            <v>Public entities</v>
          </cell>
          <cell r="J150">
            <v>41087000</v>
          </cell>
          <cell r="L150">
            <v>41087000</v>
          </cell>
        </row>
        <row r="151">
          <cell r="A151">
            <v>95</v>
          </cell>
          <cell r="C151" t="str">
            <v>Public entities</v>
          </cell>
          <cell r="J151" t="str">
            <v/>
          </cell>
          <cell r="L151" t="str">
            <v/>
          </cell>
        </row>
        <row r="152">
          <cell r="A152">
            <v>306</v>
          </cell>
          <cell r="C152" t="str">
            <v>Public entities</v>
          </cell>
          <cell r="J152">
            <v>110890529</v>
          </cell>
          <cell r="L152">
            <v>109240529</v>
          </cell>
        </row>
        <row r="153">
          <cell r="A153">
            <v>96</v>
          </cell>
          <cell r="C153" t="str">
            <v>Public entities</v>
          </cell>
          <cell r="J153" t="str">
            <v/>
          </cell>
          <cell r="L153" t="str">
            <v/>
          </cell>
        </row>
        <row r="154">
          <cell r="A154">
            <v>1472</v>
          </cell>
          <cell r="C154" t="str">
            <v>Public entities</v>
          </cell>
          <cell r="J154">
            <v>7213000</v>
          </cell>
          <cell r="L154">
            <v>7213000</v>
          </cell>
        </row>
        <row r="155">
          <cell r="A155">
            <v>98</v>
          </cell>
          <cell r="C155" t="str">
            <v>Public entities</v>
          </cell>
          <cell r="J155">
            <v>542620275</v>
          </cell>
          <cell r="L155">
            <v>207834275</v>
          </cell>
        </row>
        <row r="156">
          <cell r="A156">
            <v>99</v>
          </cell>
          <cell r="C156" t="str">
            <v>Public entities</v>
          </cell>
          <cell r="J156">
            <v>1023945459</v>
          </cell>
          <cell r="L156">
            <v>465102860</v>
          </cell>
        </row>
        <row r="157">
          <cell r="A157">
            <v>1293</v>
          </cell>
          <cell r="C157" t="str">
            <v>Public entities</v>
          </cell>
          <cell r="J157">
            <v>380460699</v>
          </cell>
          <cell r="L157">
            <v>270454475</v>
          </cell>
        </row>
        <row r="158">
          <cell r="A158">
            <v>1138</v>
          </cell>
          <cell r="C158" t="str">
            <v>Public entities</v>
          </cell>
          <cell r="J158">
            <v>490431137</v>
          </cell>
          <cell r="L158">
            <v>407472288</v>
          </cell>
        </row>
        <row r="159">
          <cell r="A159">
            <v>100</v>
          </cell>
          <cell r="C159" t="str">
            <v>Public entities</v>
          </cell>
          <cell r="J159">
            <v>476289000</v>
          </cell>
          <cell r="L159">
            <v>404559000</v>
          </cell>
        </row>
        <row r="160">
          <cell r="A160">
            <v>151</v>
          </cell>
          <cell r="C160" t="str">
            <v>Public entities</v>
          </cell>
          <cell r="J160">
            <v>94918143</v>
          </cell>
          <cell r="L160">
            <v>77939143</v>
          </cell>
        </row>
        <row r="161">
          <cell r="A161">
            <v>1365</v>
          </cell>
          <cell r="C161" t="str">
            <v>Public entities</v>
          </cell>
          <cell r="J161">
            <v>848898889.99000001</v>
          </cell>
          <cell r="L161">
            <v>550813126</v>
          </cell>
        </row>
        <row r="162">
          <cell r="A162">
            <v>228</v>
          </cell>
          <cell r="C162" t="str">
            <v>Public entities</v>
          </cell>
          <cell r="J162">
            <v>75770879</v>
          </cell>
          <cell r="L162">
            <v>74242879</v>
          </cell>
        </row>
        <row r="163">
          <cell r="A163">
            <v>1231</v>
          </cell>
          <cell r="C163" t="str">
            <v>Public entities</v>
          </cell>
          <cell r="J163">
            <v>421486000</v>
          </cell>
          <cell r="L163">
            <v>312463000</v>
          </cell>
        </row>
        <row r="164">
          <cell r="A164">
            <v>347</v>
          </cell>
          <cell r="C164" t="str">
            <v>Public entities</v>
          </cell>
          <cell r="J164">
            <v>41014780</v>
          </cell>
          <cell r="L164">
            <v>41014780</v>
          </cell>
        </row>
        <row r="165">
          <cell r="A165">
            <v>529</v>
          </cell>
          <cell r="C165" t="str">
            <v>Public entities</v>
          </cell>
          <cell r="J165">
            <v>211386000</v>
          </cell>
          <cell r="L165">
            <v>208171000</v>
          </cell>
        </row>
        <row r="166">
          <cell r="A166">
            <v>102</v>
          </cell>
          <cell r="C166" t="str">
            <v>Public entities</v>
          </cell>
          <cell r="J166">
            <v>86109984</v>
          </cell>
          <cell r="L166">
            <v>75050587</v>
          </cell>
        </row>
        <row r="167">
          <cell r="A167">
            <v>107</v>
          </cell>
          <cell r="C167" t="str">
            <v>Departments</v>
          </cell>
          <cell r="J167">
            <v>1583847000</v>
          </cell>
          <cell r="L167">
            <v>1047400000</v>
          </cell>
        </row>
        <row r="168">
          <cell r="A168">
            <v>103</v>
          </cell>
          <cell r="C168" t="str">
            <v>Departments</v>
          </cell>
          <cell r="J168">
            <v>345044000</v>
          </cell>
          <cell r="L168">
            <v>339938000</v>
          </cell>
        </row>
        <row r="169">
          <cell r="A169">
            <v>109</v>
          </cell>
          <cell r="C169" t="str">
            <v>Departments</v>
          </cell>
          <cell r="J169">
            <v>510030000</v>
          </cell>
          <cell r="L169">
            <v>505520000</v>
          </cell>
        </row>
        <row r="170">
          <cell r="A170">
            <v>108</v>
          </cell>
          <cell r="C170" t="str">
            <v>Departments</v>
          </cell>
          <cell r="J170">
            <v>1734656000</v>
          </cell>
          <cell r="L170">
            <v>1682769000</v>
          </cell>
        </row>
        <row r="171">
          <cell r="A171">
            <v>1542</v>
          </cell>
          <cell r="C171" t="str">
            <v>Departments</v>
          </cell>
          <cell r="J171">
            <v>498911000</v>
          </cell>
          <cell r="L171">
            <v>425828000</v>
          </cell>
        </row>
        <row r="172">
          <cell r="A172">
            <v>106</v>
          </cell>
          <cell r="C172" t="str">
            <v>Departments</v>
          </cell>
          <cell r="J172">
            <v>3336062000</v>
          </cell>
          <cell r="L172">
            <v>3295800000</v>
          </cell>
        </row>
        <row r="173">
          <cell r="A173">
            <v>511</v>
          </cell>
          <cell r="C173" t="str">
            <v>Departments</v>
          </cell>
          <cell r="J173">
            <v>508226000</v>
          </cell>
          <cell r="L173">
            <v>491547000</v>
          </cell>
        </row>
        <row r="174">
          <cell r="A174">
            <v>111</v>
          </cell>
          <cell r="C174" t="str">
            <v>Departments</v>
          </cell>
          <cell r="J174">
            <v>39696006000</v>
          </cell>
          <cell r="L174">
            <v>38313457000</v>
          </cell>
        </row>
        <row r="175">
          <cell r="A175">
            <v>112</v>
          </cell>
          <cell r="C175" t="str">
            <v>Departments</v>
          </cell>
          <cell r="J175">
            <v>17671238000</v>
          </cell>
          <cell r="L175">
            <v>16806570000</v>
          </cell>
        </row>
        <row r="176">
          <cell r="A176">
            <v>114</v>
          </cell>
          <cell r="C176" t="str">
            <v>Departments</v>
          </cell>
          <cell r="J176">
            <v>60341553000</v>
          </cell>
          <cell r="L176">
            <v>58053016000</v>
          </cell>
        </row>
        <row r="177">
          <cell r="A177">
            <v>115</v>
          </cell>
          <cell r="C177" t="str">
            <v>Departments</v>
          </cell>
          <cell r="J177">
            <v>37626852000</v>
          </cell>
          <cell r="L177">
            <v>36389014000</v>
          </cell>
        </row>
        <row r="178">
          <cell r="A178">
            <v>116</v>
          </cell>
          <cell r="C178" t="str">
            <v>Departments</v>
          </cell>
          <cell r="J178">
            <v>24546261000</v>
          </cell>
          <cell r="L178">
            <v>21247336000</v>
          </cell>
        </row>
        <row r="179">
          <cell r="A179">
            <v>117</v>
          </cell>
          <cell r="C179" t="str">
            <v>Departments</v>
          </cell>
          <cell r="J179">
            <v>7931934000</v>
          </cell>
          <cell r="L179">
            <v>7418220000</v>
          </cell>
        </row>
        <row r="180">
          <cell r="A180">
            <v>118</v>
          </cell>
          <cell r="C180" t="str">
            <v>Departments</v>
          </cell>
          <cell r="J180">
            <v>20779157000</v>
          </cell>
          <cell r="L180">
            <v>20003638000</v>
          </cell>
        </row>
        <row r="181">
          <cell r="A181">
            <v>119</v>
          </cell>
          <cell r="C181" t="str">
            <v>Departments</v>
          </cell>
          <cell r="J181">
            <v>28165916002</v>
          </cell>
          <cell r="L181">
            <v>26686967000</v>
          </cell>
        </row>
        <row r="182">
          <cell r="A182">
            <v>121</v>
          </cell>
          <cell r="C182" t="str">
            <v>Public entities</v>
          </cell>
          <cell r="J182">
            <v>2190515000</v>
          </cell>
          <cell r="L182">
            <v>2189127000</v>
          </cell>
        </row>
        <row r="183">
          <cell r="A183">
            <v>1328</v>
          </cell>
          <cell r="C183" t="str">
            <v>Public entities</v>
          </cell>
          <cell r="J183">
            <v>526452653</v>
          </cell>
          <cell r="L183">
            <v>438247453</v>
          </cell>
        </row>
        <row r="184">
          <cell r="A184">
            <v>1305</v>
          </cell>
          <cell r="C184" t="str">
            <v>Public entities</v>
          </cell>
          <cell r="J184">
            <v>442278411</v>
          </cell>
          <cell r="L184">
            <v>442278411</v>
          </cell>
        </row>
        <row r="185">
          <cell r="A185">
            <v>1306</v>
          </cell>
          <cell r="C185" t="str">
            <v>Public entities</v>
          </cell>
          <cell r="J185">
            <v>739033168</v>
          </cell>
          <cell r="L185">
            <v>538575328</v>
          </cell>
        </row>
        <row r="186">
          <cell r="A186">
            <v>1313</v>
          </cell>
          <cell r="C186" t="str">
            <v>Public entities</v>
          </cell>
          <cell r="J186">
            <v>389474000</v>
          </cell>
          <cell r="L186">
            <v>337824000</v>
          </cell>
        </row>
        <row r="187">
          <cell r="A187">
            <v>126</v>
          </cell>
          <cell r="C187" t="str">
            <v>Public entities</v>
          </cell>
          <cell r="J187">
            <v>332786000</v>
          </cell>
          <cell r="L187">
            <v>325216000</v>
          </cell>
        </row>
        <row r="188">
          <cell r="A188">
            <v>127</v>
          </cell>
          <cell r="C188" t="str">
            <v>Departments</v>
          </cell>
          <cell r="J188">
            <v>575592000</v>
          </cell>
          <cell r="L188">
            <v>568065000</v>
          </cell>
        </row>
        <row r="189">
          <cell r="A189">
            <v>128</v>
          </cell>
          <cell r="C189" t="str">
            <v>Public entities</v>
          </cell>
          <cell r="J189">
            <v>90512000</v>
          </cell>
          <cell r="L189">
            <v>90512000</v>
          </cell>
        </row>
        <row r="190">
          <cell r="A190">
            <v>129</v>
          </cell>
          <cell r="C190" t="str">
            <v>Public entities</v>
          </cell>
          <cell r="J190" t="str">
            <v/>
          </cell>
          <cell r="L190" t="str">
            <v/>
          </cell>
        </row>
        <row r="191">
          <cell r="A191">
            <v>130</v>
          </cell>
          <cell r="C191" t="str">
            <v>Public entities</v>
          </cell>
          <cell r="J191">
            <v>414134522</v>
          </cell>
          <cell r="L191">
            <v>411424673</v>
          </cell>
        </row>
        <row r="192">
          <cell r="A192">
            <v>1314</v>
          </cell>
          <cell r="C192" t="str">
            <v>Public entities</v>
          </cell>
          <cell r="J192">
            <v>431028000</v>
          </cell>
          <cell r="L192">
            <v>377128000</v>
          </cell>
        </row>
        <row r="193">
          <cell r="A193">
            <v>131</v>
          </cell>
          <cell r="C193" t="str">
            <v>Public entities</v>
          </cell>
          <cell r="J193" t="str">
            <v/>
          </cell>
          <cell r="L193" t="str">
            <v/>
          </cell>
        </row>
        <row r="194">
          <cell r="A194">
            <v>1338</v>
          </cell>
          <cell r="C194" t="str">
            <v>Public entities</v>
          </cell>
          <cell r="J194">
            <v>337459714</v>
          </cell>
          <cell r="L194">
            <v>323465691</v>
          </cell>
        </row>
        <row r="195">
          <cell r="A195">
            <v>1344</v>
          </cell>
          <cell r="C195" t="str">
            <v>Public entities</v>
          </cell>
          <cell r="J195">
            <v>752719000</v>
          </cell>
          <cell r="L195">
            <v>748763000</v>
          </cell>
        </row>
        <row r="196">
          <cell r="A196">
            <v>133</v>
          </cell>
          <cell r="C196" t="str">
            <v>Public entities</v>
          </cell>
          <cell r="J196">
            <v>119640722</v>
          </cell>
          <cell r="L196">
            <v>119640722</v>
          </cell>
        </row>
        <row r="197">
          <cell r="A197">
            <v>138</v>
          </cell>
          <cell r="C197" t="str">
            <v>Public entities</v>
          </cell>
          <cell r="J197">
            <v>1370848000</v>
          </cell>
          <cell r="L197">
            <v>1368206000</v>
          </cell>
        </row>
        <row r="198">
          <cell r="A198">
            <v>136</v>
          </cell>
          <cell r="C198" t="str">
            <v>Public entities</v>
          </cell>
          <cell r="J198">
            <v>309942000</v>
          </cell>
          <cell r="L198">
            <v>296885000</v>
          </cell>
        </row>
        <row r="199">
          <cell r="A199">
            <v>137</v>
          </cell>
          <cell r="C199" t="str">
            <v>Public entities</v>
          </cell>
          <cell r="J199">
            <v>1049495019</v>
          </cell>
          <cell r="L199">
            <v>1049495019</v>
          </cell>
        </row>
        <row r="200">
          <cell r="A200">
            <v>1300</v>
          </cell>
          <cell r="C200" t="str">
            <v>Public entities</v>
          </cell>
          <cell r="J200">
            <v>167172256</v>
          </cell>
          <cell r="L200">
            <v>160852256</v>
          </cell>
        </row>
        <row r="201">
          <cell r="A201">
            <v>140</v>
          </cell>
          <cell r="C201" t="str">
            <v>Public entities</v>
          </cell>
          <cell r="J201">
            <v>0</v>
          </cell>
          <cell r="L201">
            <v>0</v>
          </cell>
        </row>
        <row r="202">
          <cell r="A202">
            <v>141</v>
          </cell>
          <cell r="C202" t="str">
            <v>Public entities</v>
          </cell>
          <cell r="J202">
            <v>0</v>
          </cell>
          <cell r="L202">
            <v>0</v>
          </cell>
        </row>
        <row r="203">
          <cell r="A203">
            <v>143</v>
          </cell>
          <cell r="C203" t="str">
            <v>Public entities</v>
          </cell>
          <cell r="J203">
            <v>1437687000</v>
          </cell>
          <cell r="L203">
            <v>1435931000</v>
          </cell>
        </row>
        <row r="204">
          <cell r="A204">
            <v>145</v>
          </cell>
          <cell r="C204" t="str">
            <v>Public entities</v>
          </cell>
          <cell r="J204">
            <v>281557380</v>
          </cell>
          <cell r="L204">
            <v>271557380</v>
          </cell>
        </row>
        <row r="205">
          <cell r="A205">
            <v>139</v>
          </cell>
          <cell r="C205" t="str">
            <v>Public entities</v>
          </cell>
          <cell r="J205">
            <v>966689884</v>
          </cell>
          <cell r="L205">
            <v>760909072</v>
          </cell>
        </row>
        <row r="206">
          <cell r="A206">
            <v>1232</v>
          </cell>
          <cell r="C206" t="str">
            <v>Public entities</v>
          </cell>
          <cell r="J206">
            <v>112588086</v>
          </cell>
          <cell r="L206">
            <v>112345187</v>
          </cell>
        </row>
        <row r="207">
          <cell r="A207">
            <v>146</v>
          </cell>
          <cell r="C207" t="str">
            <v>Public entities</v>
          </cell>
          <cell r="J207" t="str">
            <v/>
          </cell>
          <cell r="L207" t="str">
            <v/>
          </cell>
        </row>
        <row r="208">
          <cell r="A208">
            <v>350</v>
          </cell>
          <cell r="C208" t="str">
            <v>Departments</v>
          </cell>
          <cell r="J208">
            <v>301179000</v>
          </cell>
          <cell r="L208">
            <v>295043399</v>
          </cell>
        </row>
        <row r="209">
          <cell r="A209">
            <v>1202</v>
          </cell>
          <cell r="C209" t="str">
            <v>Public entities</v>
          </cell>
          <cell r="J209" t="str">
            <v/>
          </cell>
          <cell r="L209" t="str">
            <v/>
          </cell>
        </row>
        <row r="210">
          <cell r="A210">
            <v>149</v>
          </cell>
          <cell r="C210" t="str">
            <v>Public entities</v>
          </cell>
          <cell r="J210">
            <v>136030226</v>
          </cell>
          <cell r="L210">
            <v>102148123</v>
          </cell>
        </row>
        <row r="211">
          <cell r="A211">
            <v>1356</v>
          </cell>
          <cell r="C211" t="str">
            <v>Public entities</v>
          </cell>
          <cell r="J211" t="str">
            <v/>
          </cell>
          <cell r="L211" t="str">
            <v/>
          </cell>
        </row>
        <row r="212">
          <cell r="A212">
            <v>153</v>
          </cell>
          <cell r="C212" t="str">
            <v>Public entities</v>
          </cell>
          <cell r="J212">
            <v>71527000</v>
          </cell>
          <cell r="L212">
            <v>67306000</v>
          </cell>
        </row>
        <row r="213">
          <cell r="A213">
            <v>154</v>
          </cell>
          <cell r="C213" t="str">
            <v>Public entities</v>
          </cell>
          <cell r="J213">
            <v>88124886</v>
          </cell>
          <cell r="L213">
            <v>88049538</v>
          </cell>
        </row>
        <row r="214">
          <cell r="A214">
            <v>1177</v>
          </cell>
          <cell r="C214" t="str">
            <v>Public entities</v>
          </cell>
          <cell r="J214">
            <v>172511000</v>
          </cell>
          <cell r="L214">
            <v>171317000</v>
          </cell>
        </row>
        <row r="215">
          <cell r="A215">
            <v>155</v>
          </cell>
          <cell r="C215" t="str">
            <v>Public entities</v>
          </cell>
          <cell r="J215">
            <v>81748000</v>
          </cell>
          <cell r="L215">
            <v>81748000</v>
          </cell>
        </row>
        <row r="216">
          <cell r="A216">
            <v>1514</v>
          </cell>
          <cell r="C216" t="str">
            <v>Public entities</v>
          </cell>
          <cell r="J216" t="str">
            <v/>
          </cell>
          <cell r="L216" t="str">
            <v/>
          </cell>
        </row>
        <row r="217">
          <cell r="A217">
            <v>1515</v>
          </cell>
          <cell r="C217" t="str">
            <v>Public entities</v>
          </cell>
          <cell r="J217">
            <v>100</v>
          </cell>
          <cell r="L217">
            <v>100</v>
          </cell>
        </row>
        <row r="218">
          <cell r="A218">
            <v>15</v>
          </cell>
          <cell r="C218" t="str">
            <v>Departments</v>
          </cell>
          <cell r="J218">
            <v>1011036000</v>
          </cell>
          <cell r="L218">
            <v>993410000</v>
          </cell>
        </row>
        <row r="219">
          <cell r="A219">
            <v>37</v>
          </cell>
          <cell r="C219" t="str">
            <v>Departments</v>
          </cell>
          <cell r="J219">
            <v>1374065000</v>
          </cell>
          <cell r="L219">
            <v>1285265000</v>
          </cell>
        </row>
        <row r="220">
          <cell r="A220">
            <v>231</v>
          </cell>
          <cell r="C220" t="str">
            <v>Departments</v>
          </cell>
          <cell r="J220">
            <v>610789000</v>
          </cell>
          <cell r="L220">
            <v>608092000</v>
          </cell>
        </row>
        <row r="221">
          <cell r="A221">
            <v>105</v>
          </cell>
          <cell r="C221" t="str">
            <v>Departments</v>
          </cell>
          <cell r="J221">
            <v>447410000</v>
          </cell>
          <cell r="L221">
            <v>429838000</v>
          </cell>
        </row>
        <row r="222">
          <cell r="A222">
            <v>113</v>
          </cell>
          <cell r="C222" t="str">
            <v>Departments</v>
          </cell>
          <cell r="J222">
            <v>60286142000</v>
          </cell>
          <cell r="L222">
            <v>59028238000</v>
          </cell>
        </row>
        <row r="223">
          <cell r="A223">
            <v>1204</v>
          </cell>
          <cell r="C223" t="str">
            <v>Departments</v>
          </cell>
          <cell r="J223">
            <v>1735961000</v>
          </cell>
          <cell r="L223">
            <v>1464548000</v>
          </cell>
        </row>
        <row r="224">
          <cell r="A224">
            <v>177</v>
          </cell>
          <cell r="C224" t="str">
            <v>Departments</v>
          </cell>
          <cell r="J224">
            <v>60834392000</v>
          </cell>
          <cell r="L224">
            <v>57890827000</v>
          </cell>
        </row>
        <row r="225">
          <cell r="A225">
            <v>188</v>
          </cell>
          <cell r="C225" t="str">
            <v>Departments</v>
          </cell>
          <cell r="J225">
            <v>6407739000</v>
          </cell>
          <cell r="L225">
            <v>5529237000</v>
          </cell>
        </row>
        <row r="226">
          <cell r="A226">
            <v>991</v>
          </cell>
          <cell r="C226" t="str">
            <v>Departments</v>
          </cell>
          <cell r="J226">
            <v>2303933000</v>
          </cell>
          <cell r="L226">
            <v>2246737000</v>
          </cell>
        </row>
        <row r="227">
          <cell r="A227">
            <v>990</v>
          </cell>
          <cell r="C227" t="str">
            <v>Departments</v>
          </cell>
          <cell r="J227">
            <v>8484661000</v>
          </cell>
          <cell r="L227">
            <v>7392684000</v>
          </cell>
        </row>
        <row r="228">
          <cell r="A228">
            <v>459</v>
          </cell>
          <cell r="C228" t="str">
            <v>Departments</v>
          </cell>
          <cell r="J228">
            <v>5537037000</v>
          </cell>
          <cell r="L228">
            <v>5412966000</v>
          </cell>
        </row>
        <row r="229">
          <cell r="A229">
            <v>480</v>
          </cell>
          <cell r="C229" t="str">
            <v>Departments</v>
          </cell>
          <cell r="J229">
            <v>968169000</v>
          </cell>
          <cell r="L229">
            <v>924417000</v>
          </cell>
        </row>
        <row r="230">
          <cell r="A230">
            <v>157</v>
          </cell>
          <cell r="C230" t="str">
            <v>Public entities</v>
          </cell>
          <cell r="J230">
            <v>377458651</v>
          </cell>
          <cell r="L230">
            <v>375387651</v>
          </cell>
        </row>
        <row r="231">
          <cell r="A231">
            <v>158</v>
          </cell>
          <cell r="C231" t="str">
            <v>Public entities</v>
          </cell>
          <cell r="J231">
            <v>43111626</v>
          </cell>
          <cell r="L231">
            <v>42955841</v>
          </cell>
        </row>
        <row r="232">
          <cell r="A232">
            <v>160</v>
          </cell>
          <cell r="C232" t="str">
            <v>Public entities</v>
          </cell>
          <cell r="J232">
            <v>228884000</v>
          </cell>
          <cell r="L232">
            <v>228884000</v>
          </cell>
        </row>
        <row r="233">
          <cell r="A233">
            <v>1385</v>
          </cell>
          <cell r="C233" t="str">
            <v>Public entities</v>
          </cell>
          <cell r="J233">
            <v>326624579.48000002</v>
          </cell>
          <cell r="L233">
            <v>324824579.48000002</v>
          </cell>
        </row>
        <row r="234">
          <cell r="A234">
            <v>161</v>
          </cell>
          <cell r="C234" t="str">
            <v>Public entities</v>
          </cell>
          <cell r="J234">
            <v>556857000</v>
          </cell>
          <cell r="L234">
            <v>553542000</v>
          </cell>
        </row>
        <row r="235">
          <cell r="A235">
            <v>1364</v>
          </cell>
          <cell r="C235" t="str">
            <v>Public entities</v>
          </cell>
          <cell r="J235">
            <v>266347773.88999999</v>
          </cell>
          <cell r="L235">
            <v>70941734.129999995</v>
          </cell>
        </row>
        <row r="236">
          <cell r="A236">
            <v>159</v>
          </cell>
          <cell r="C236" t="str">
            <v>Public entities</v>
          </cell>
          <cell r="J236">
            <v>62454400</v>
          </cell>
          <cell r="L236">
            <v>62454400</v>
          </cell>
        </row>
        <row r="237">
          <cell r="A237">
            <v>163</v>
          </cell>
          <cell r="C237" t="str">
            <v>Public entities</v>
          </cell>
          <cell r="J237">
            <v>79327000</v>
          </cell>
          <cell r="L237">
            <v>79327000</v>
          </cell>
        </row>
        <row r="238">
          <cell r="A238">
            <v>247</v>
          </cell>
          <cell r="C238" t="str">
            <v>Public entities</v>
          </cell>
          <cell r="J238">
            <v>4513826318</v>
          </cell>
          <cell r="L238">
            <v>4511678593</v>
          </cell>
        </row>
        <row r="239">
          <cell r="A239">
            <v>311</v>
          </cell>
          <cell r="C239" t="str">
            <v>Departments</v>
          </cell>
          <cell r="J239">
            <v>803858000</v>
          </cell>
          <cell r="L239">
            <v>783794000</v>
          </cell>
        </row>
        <row r="240">
          <cell r="A240">
            <v>165</v>
          </cell>
          <cell r="C240" t="str">
            <v>Public entities</v>
          </cell>
          <cell r="J240">
            <v>93846964</v>
          </cell>
          <cell r="L240">
            <v>90219278</v>
          </cell>
        </row>
        <row r="241">
          <cell r="A241">
            <v>351</v>
          </cell>
          <cell r="C241" t="str">
            <v>Departments</v>
          </cell>
          <cell r="J241">
            <v>825163000</v>
          </cell>
          <cell r="L241">
            <v>806321000</v>
          </cell>
        </row>
        <row r="242">
          <cell r="A242">
            <v>362</v>
          </cell>
          <cell r="C242" t="str">
            <v>Departments</v>
          </cell>
          <cell r="J242" t="str">
            <v/>
          </cell>
          <cell r="L242" t="str">
            <v/>
          </cell>
        </row>
        <row r="243">
          <cell r="A243">
            <v>374</v>
          </cell>
          <cell r="C243" t="str">
            <v>Departments</v>
          </cell>
          <cell r="J243">
            <v>684065000</v>
          </cell>
          <cell r="L243">
            <v>672096000</v>
          </cell>
        </row>
        <row r="244">
          <cell r="A244">
            <v>381</v>
          </cell>
          <cell r="C244" t="str">
            <v/>
          </cell>
          <cell r="J244" t="str">
            <v/>
          </cell>
          <cell r="L244" t="str">
            <v/>
          </cell>
        </row>
        <row r="245">
          <cell r="A245">
            <v>393</v>
          </cell>
          <cell r="C245" t="str">
            <v/>
          </cell>
          <cell r="J245" t="str">
            <v/>
          </cell>
          <cell r="L245" t="str">
            <v/>
          </cell>
        </row>
        <row r="246">
          <cell r="A246">
            <v>167</v>
          </cell>
          <cell r="C246" t="str">
            <v>Public entities</v>
          </cell>
          <cell r="J246">
            <v>118709000</v>
          </cell>
          <cell r="L246">
            <v>118709000</v>
          </cell>
        </row>
        <row r="247">
          <cell r="A247">
            <v>992</v>
          </cell>
          <cell r="C247" t="str">
            <v>Public entities</v>
          </cell>
          <cell r="J247">
            <v>2657566000</v>
          </cell>
          <cell r="L247">
            <v>344977000</v>
          </cell>
        </row>
        <row r="248">
          <cell r="A248">
            <v>1329</v>
          </cell>
          <cell r="C248" t="str">
            <v>Public entities</v>
          </cell>
          <cell r="J248">
            <v>399141537.80000001</v>
          </cell>
          <cell r="L248">
            <v>355907657</v>
          </cell>
        </row>
        <row r="249">
          <cell r="A249">
            <v>150</v>
          </cell>
          <cell r="C249" t="str">
            <v>Public entities</v>
          </cell>
          <cell r="J249">
            <v>997203000</v>
          </cell>
          <cell r="L249">
            <v>757200000</v>
          </cell>
        </row>
        <row r="250">
          <cell r="A250">
            <v>983</v>
          </cell>
          <cell r="C250" t="str">
            <v>Public entities</v>
          </cell>
          <cell r="J250">
            <v>64637443</v>
          </cell>
          <cell r="L250">
            <v>64582526</v>
          </cell>
        </row>
        <row r="251">
          <cell r="A251">
            <v>1031</v>
          </cell>
          <cell r="C251" t="str">
            <v>Public entities</v>
          </cell>
          <cell r="J251">
            <v>12585349</v>
          </cell>
          <cell r="L251">
            <v>12530897</v>
          </cell>
        </row>
        <row r="252">
          <cell r="A252">
            <v>1301</v>
          </cell>
          <cell r="C252" t="str">
            <v>Public entities</v>
          </cell>
          <cell r="J252">
            <v>175438788</v>
          </cell>
          <cell r="L252">
            <v>173420447</v>
          </cell>
        </row>
        <row r="253">
          <cell r="A253">
            <v>169</v>
          </cell>
          <cell r="C253" t="str">
            <v>Departments</v>
          </cell>
          <cell r="J253">
            <v>473160000</v>
          </cell>
          <cell r="L253">
            <v>467577000</v>
          </cell>
        </row>
        <row r="254">
          <cell r="A254">
            <v>170</v>
          </cell>
          <cell r="C254" t="str">
            <v>Public entities</v>
          </cell>
          <cell r="J254">
            <v>1971611000</v>
          </cell>
          <cell r="L254">
            <v>693114000</v>
          </cell>
        </row>
        <row r="255">
          <cell r="A255">
            <v>1223</v>
          </cell>
          <cell r="C255" t="str">
            <v>Public entities</v>
          </cell>
          <cell r="J255">
            <v>1234606000</v>
          </cell>
          <cell r="L255">
            <v>1143090000</v>
          </cell>
        </row>
        <row r="256">
          <cell r="A256">
            <v>171</v>
          </cell>
          <cell r="C256" t="str">
            <v>Public entities</v>
          </cell>
          <cell r="J256">
            <v>1853556000</v>
          </cell>
          <cell r="L256">
            <v>1280706000</v>
          </cell>
        </row>
        <row r="257">
          <cell r="A257">
            <v>1415</v>
          </cell>
          <cell r="C257" t="str">
            <v>Public entities</v>
          </cell>
          <cell r="J257">
            <v>321706764</v>
          </cell>
          <cell r="L257">
            <v>321706764</v>
          </cell>
        </row>
        <row r="258">
          <cell r="A258">
            <v>1355</v>
          </cell>
          <cell r="C258" t="str">
            <v>Public entities</v>
          </cell>
          <cell r="J258">
            <v>422882890</v>
          </cell>
          <cell r="L258">
            <v>401444006</v>
          </cell>
        </row>
        <row r="259">
          <cell r="A259">
            <v>174</v>
          </cell>
          <cell r="C259" t="str">
            <v>Public entities</v>
          </cell>
          <cell r="J259">
            <v>0</v>
          </cell>
          <cell r="L259">
            <v>0</v>
          </cell>
        </row>
        <row r="260">
          <cell r="A260">
            <v>176</v>
          </cell>
          <cell r="C260" t="str">
            <v>Departments</v>
          </cell>
          <cell r="J260">
            <v>13182064000</v>
          </cell>
          <cell r="L260">
            <v>12098004000</v>
          </cell>
        </row>
        <row r="261">
          <cell r="A261">
            <v>178</v>
          </cell>
          <cell r="C261" t="str">
            <v>Departments</v>
          </cell>
          <cell r="J261">
            <v>51533755000</v>
          </cell>
          <cell r="L261">
            <v>49929296000</v>
          </cell>
        </row>
        <row r="262">
          <cell r="A262">
            <v>179</v>
          </cell>
          <cell r="C262" t="str">
            <v>Departments</v>
          </cell>
          <cell r="J262">
            <v>23515407000</v>
          </cell>
          <cell r="L262">
            <v>22475839000</v>
          </cell>
        </row>
        <row r="263">
          <cell r="A263">
            <v>180</v>
          </cell>
          <cell r="C263" t="str">
            <v>Departments</v>
          </cell>
          <cell r="J263">
            <v>17034233000</v>
          </cell>
          <cell r="L263">
            <v>15852952000</v>
          </cell>
        </row>
        <row r="264">
          <cell r="A264">
            <v>181</v>
          </cell>
          <cell r="C264" t="str">
            <v>Departments</v>
          </cell>
          <cell r="J264">
            <v>6050984000</v>
          </cell>
          <cell r="L264">
            <v>5650774000</v>
          </cell>
        </row>
        <row r="265">
          <cell r="A265">
            <v>182</v>
          </cell>
          <cell r="C265" t="str">
            <v>Departments</v>
          </cell>
          <cell r="J265">
            <v>15751350000</v>
          </cell>
          <cell r="L265">
            <v>14966668000</v>
          </cell>
        </row>
        <row r="266">
          <cell r="A266">
            <v>183</v>
          </cell>
          <cell r="C266" t="str">
            <v>Departments</v>
          </cell>
          <cell r="J266">
            <v>29095033000</v>
          </cell>
          <cell r="L266">
            <v>27901861000</v>
          </cell>
        </row>
        <row r="267">
          <cell r="A267">
            <v>184</v>
          </cell>
          <cell r="C267" t="str">
            <v>Public entities</v>
          </cell>
          <cell r="J267">
            <v>998921000</v>
          </cell>
          <cell r="L267">
            <v>996282000</v>
          </cell>
        </row>
        <row r="268">
          <cell r="A268">
            <v>185</v>
          </cell>
          <cell r="C268" t="str">
            <v>Public entities</v>
          </cell>
          <cell r="J268">
            <v>2648000</v>
          </cell>
          <cell r="L268">
            <v>2648000</v>
          </cell>
        </row>
        <row r="269">
          <cell r="A269">
            <v>1496</v>
          </cell>
          <cell r="C269" t="str">
            <v>Public entities</v>
          </cell>
          <cell r="J269" t="str">
            <v/>
          </cell>
          <cell r="L269" t="str">
            <v/>
          </cell>
        </row>
        <row r="270">
          <cell r="A270">
            <v>1034</v>
          </cell>
          <cell r="C270" t="str">
            <v>Public entities</v>
          </cell>
          <cell r="J270">
            <v>503674000</v>
          </cell>
          <cell r="L270">
            <v>503674000</v>
          </cell>
        </row>
        <row r="271">
          <cell r="A271">
            <v>189</v>
          </cell>
          <cell r="C271" t="str">
            <v>Public entities</v>
          </cell>
          <cell r="J271">
            <v>179554000</v>
          </cell>
          <cell r="L271">
            <v>100343000</v>
          </cell>
        </row>
        <row r="272">
          <cell r="A272">
            <v>193</v>
          </cell>
          <cell r="C272" t="str">
            <v>Public entities</v>
          </cell>
          <cell r="J272">
            <v>558156</v>
          </cell>
          <cell r="L272">
            <v>558156</v>
          </cell>
        </row>
        <row r="273">
          <cell r="A273">
            <v>194</v>
          </cell>
          <cell r="C273" t="str">
            <v>Public entities</v>
          </cell>
          <cell r="J273">
            <v>517066000</v>
          </cell>
          <cell r="L273">
            <v>496066000</v>
          </cell>
        </row>
        <row r="274">
          <cell r="A274">
            <v>192</v>
          </cell>
          <cell r="C274" t="str">
            <v>Departments</v>
          </cell>
          <cell r="J274">
            <v>4480922000</v>
          </cell>
          <cell r="L274">
            <v>4473129000</v>
          </cell>
        </row>
        <row r="275">
          <cell r="A275">
            <v>1016</v>
          </cell>
          <cell r="C275" t="str">
            <v>Departments</v>
          </cell>
          <cell r="J275">
            <v>1199276000</v>
          </cell>
          <cell r="L275">
            <v>1190622000</v>
          </cell>
        </row>
        <row r="276">
          <cell r="A276">
            <v>1020</v>
          </cell>
          <cell r="C276" t="str">
            <v>Departments</v>
          </cell>
          <cell r="J276">
            <v>1894251000</v>
          </cell>
          <cell r="L276">
            <v>1870235000</v>
          </cell>
        </row>
        <row r="277">
          <cell r="A277">
            <v>1009</v>
          </cell>
          <cell r="C277" t="str">
            <v>Departments</v>
          </cell>
          <cell r="J277">
            <v>1999243000</v>
          </cell>
          <cell r="L277">
            <v>1997622000</v>
          </cell>
        </row>
        <row r="278">
          <cell r="A278">
            <v>234</v>
          </cell>
          <cell r="C278" t="str">
            <v>Departments</v>
          </cell>
          <cell r="J278">
            <v>2477974000</v>
          </cell>
          <cell r="L278">
            <v>2471094000</v>
          </cell>
        </row>
        <row r="279">
          <cell r="A279">
            <v>1294</v>
          </cell>
          <cell r="C279" t="str">
            <v>Public entities</v>
          </cell>
          <cell r="J279">
            <v>170939568</v>
          </cell>
          <cell r="L279">
            <v>105375481</v>
          </cell>
        </row>
        <row r="280">
          <cell r="A280">
            <v>198</v>
          </cell>
          <cell r="C280" t="str">
            <v>Public entities</v>
          </cell>
          <cell r="J280">
            <v>374574000</v>
          </cell>
          <cell r="L280">
            <v>358749000</v>
          </cell>
        </row>
        <row r="281">
          <cell r="A281">
            <v>199</v>
          </cell>
          <cell r="C281" t="str">
            <v>Public entities</v>
          </cell>
          <cell r="J281">
            <v>1892060755</v>
          </cell>
          <cell r="L281">
            <v>1807398000</v>
          </cell>
        </row>
        <row r="282">
          <cell r="A282">
            <v>197</v>
          </cell>
          <cell r="C282" t="str">
            <v>Departments</v>
          </cell>
          <cell r="J282">
            <v>361852000</v>
          </cell>
          <cell r="L282">
            <v>348157000</v>
          </cell>
        </row>
        <row r="283">
          <cell r="A283">
            <v>200</v>
          </cell>
          <cell r="C283" t="str">
            <v>Public entities</v>
          </cell>
          <cell r="J283">
            <v>190384000</v>
          </cell>
          <cell r="L283">
            <v>182659000</v>
          </cell>
        </row>
        <row r="284">
          <cell r="A284">
            <v>1475</v>
          </cell>
          <cell r="C284" t="str">
            <v>Public entities</v>
          </cell>
          <cell r="J284">
            <v>52687000</v>
          </cell>
          <cell r="L284">
            <v>52687000</v>
          </cell>
        </row>
        <row r="285">
          <cell r="A285">
            <v>202</v>
          </cell>
          <cell r="C285" t="str">
            <v>Public entities</v>
          </cell>
          <cell r="J285">
            <v>38475000</v>
          </cell>
          <cell r="L285">
            <v>38475000</v>
          </cell>
        </row>
        <row r="286">
          <cell r="A286">
            <v>1295</v>
          </cell>
          <cell r="C286" t="str">
            <v>Public entities</v>
          </cell>
          <cell r="J286">
            <v>241711236</v>
          </cell>
          <cell r="L286">
            <v>229456336</v>
          </cell>
        </row>
        <row r="287">
          <cell r="A287">
            <v>204</v>
          </cell>
          <cell r="C287" t="str">
            <v>Public entities</v>
          </cell>
          <cell r="J287">
            <v>1203493000</v>
          </cell>
          <cell r="L287">
            <v>1190250000</v>
          </cell>
        </row>
        <row r="288">
          <cell r="A288">
            <v>1180</v>
          </cell>
          <cell r="C288" t="str">
            <v>Public entities</v>
          </cell>
          <cell r="J288" t="str">
            <v/>
          </cell>
          <cell r="L288" t="str">
            <v/>
          </cell>
        </row>
        <row r="289">
          <cell r="A289">
            <v>1179</v>
          </cell>
          <cell r="C289" t="str">
            <v>Public entities</v>
          </cell>
          <cell r="J289">
            <v>2442047</v>
          </cell>
          <cell r="L289">
            <v>2442047</v>
          </cell>
        </row>
        <row r="290">
          <cell r="A290">
            <v>208</v>
          </cell>
          <cell r="C290" t="str">
            <v>Public entities</v>
          </cell>
          <cell r="J290">
            <v>494438806</v>
          </cell>
          <cell r="L290">
            <v>390296541</v>
          </cell>
        </row>
        <row r="291">
          <cell r="A291">
            <v>209</v>
          </cell>
          <cell r="C291" t="str">
            <v>Public entities</v>
          </cell>
          <cell r="J291">
            <v>1124698000</v>
          </cell>
          <cell r="L291">
            <v>771301000</v>
          </cell>
        </row>
        <row r="292">
          <cell r="A292">
            <v>210</v>
          </cell>
          <cell r="C292" t="str">
            <v>Public entities</v>
          </cell>
          <cell r="J292">
            <v>509100000</v>
          </cell>
          <cell r="L292">
            <v>450000000</v>
          </cell>
        </row>
        <row r="293">
          <cell r="A293">
            <v>211</v>
          </cell>
          <cell r="C293" t="str">
            <v>Public entities</v>
          </cell>
          <cell r="J293">
            <v>192881680</v>
          </cell>
          <cell r="L293">
            <v>182170132</v>
          </cell>
        </row>
        <row r="294">
          <cell r="A294">
            <v>1441</v>
          </cell>
          <cell r="C294" t="str">
            <v>Public entities</v>
          </cell>
          <cell r="J294">
            <v>223600000</v>
          </cell>
          <cell r="L294">
            <v>193000000</v>
          </cell>
        </row>
        <row r="295">
          <cell r="A295">
            <v>504</v>
          </cell>
          <cell r="C295" t="str">
            <v>Public entities</v>
          </cell>
          <cell r="J295">
            <v>0</v>
          </cell>
          <cell r="L295">
            <v>0</v>
          </cell>
        </row>
        <row r="296">
          <cell r="A296">
            <v>1163</v>
          </cell>
          <cell r="C296" t="str">
            <v>Public entities</v>
          </cell>
          <cell r="J296">
            <v>0</v>
          </cell>
          <cell r="L296">
            <v>0</v>
          </cell>
        </row>
        <row r="297">
          <cell r="A297">
            <v>142</v>
          </cell>
          <cell r="C297" t="str">
            <v>Public entities</v>
          </cell>
          <cell r="J297">
            <v>0</v>
          </cell>
          <cell r="L297">
            <v>0</v>
          </cell>
        </row>
        <row r="298">
          <cell r="A298">
            <v>1023</v>
          </cell>
          <cell r="C298" t="str">
            <v>Public entities</v>
          </cell>
          <cell r="J298">
            <v>0</v>
          </cell>
          <cell r="L298">
            <v>0</v>
          </cell>
        </row>
        <row r="299">
          <cell r="A299">
            <v>1358</v>
          </cell>
          <cell r="C299" t="str">
            <v>Public entities</v>
          </cell>
          <cell r="J299" t="str">
            <v/>
          </cell>
          <cell r="L299" t="str">
            <v/>
          </cell>
        </row>
        <row r="300">
          <cell r="A300">
            <v>213</v>
          </cell>
          <cell r="C300" t="str">
            <v>Public entities</v>
          </cell>
          <cell r="J300" t="str">
            <v/>
          </cell>
          <cell r="L300" t="str">
            <v/>
          </cell>
        </row>
        <row r="301">
          <cell r="A301">
            <v>1296</v>
          </cell>
          <cell r="C301" t="str">
            <v>Public entities</v>
          </cell>
          <cell r="J301">
            <v>261709699.47</v>
          </cell>
          <cell r="L301">
            <v>193540420.47</v>
          </cell>
        </row>
        <row r="302">
          <cell r="A302">
            <v>1297</v>
          </cell>
          <cell r="C302" t="str">
            <v>Public entities</v>
          </cell>
          <cell r="J302">
            <v>406154265.88999999</v>
          </cell>
          <cell r="L302">
            <v>302230812.33999997</v>
          </cell>
        </row>
        <row r="303">
          <cell r="A303">
            <v>1473</v>
          </cell>
          <cell r="C303" t="str">
            <v>Public entities</v>
          </cell>
          <cell r="J303">
            <v>9553000</v>
          </cell>
          <cell r="L303">
            <v>9553000</v>
          </cell>
        </row>
        <row r="304">
          <cell r="A304">
            <v>214</v>
          </cell>
          <cell r="C304" t="str">
            <v>Public entities</v>
          </cell>
          <cell r="J304">
            <v>0</v>
          </cell>
          <cell r="L304">
            <v>0</v>
          </cell>
        </row>
        <row r="305">
          <cell r="A305">
            <v>1159</v>
          </cell>
          <cell r="C305" t="str">
            <v>Public entities</v>
          </cell>
          <cell r="J305">
            <v>1004725431.402</v>
          </cell>
          <cell r="L305">
            <v>642346281.40199995</v>
          </cell>
        </row>
        <row r="306">
          <cell r="A306">
            <v>264</v>
          </cell>
          <cell r="C306" t="str">
            <v>Public entities</v>
          </cell>
          <cell r="J306">
            <v>49964791</v>
          </cell>
          <cell r="L306">
            <v>49794071</v>
          </cell>
        </row>
        <row r="307">
          <cell r="A307">
            <v>265</v>
          </cell>
          <cell r="C307" t="str">
            <v>Public entities</v>
          </cell>
          <cell r="J307">
            <v>113838680.67</v>
          </cell>
          <cell r="L307">
            <v>110197385.78</v>
          </cell>
        </row>
        <row r="308">
          <cell r="A308">
            <v>985</v>
          </cell>
          <cell r="C308" t="str">
            <v>Public entities</v>
          </cell>
          <cell r="J308">
            <v>152022293</v>
          </cell>
          <cell r="L308">
            <v>151145043</v>
          </cell>
        </row>
        <row r="309">
          <cell r="A309">
            <v>1432</v>
          </cell>
          <cell r="C309" t="str">
            <v>Public entities</v>
          </cell>
          <cell r="J309">
            <v>100437690</v>
          </cell>
          <cell r="L309">
            <v>99030908</v>
          </cell>
        </row>
        <row r="310">
          <cell r="A310">
            <v>986</v>
          </cell>
          <cell r="C310" t="str">
            <v>Public entities</v>
          </cell>
          <cell r="J310">
            <v>100858731</v>
          </cell>
          <cell r="L310">
            <v>100858731</v>
          </cell>
        </row>
        <row r="311">
          <cell r="A311">
            <v>132</v>
          </cell>
          <cell r="C311" t="str">
            <v>Public entities</v>
          </cell>
          <cell r="J311">
            <v>1228174000</v>
          </cell>
          <cell r="L311">
            <v>1177354000</v>
          </cell>
        </row>
        <row r="312">
          <cell r="A312">
            <v>220</v>
          </cell>
          <cell r="C312" t="str">
            <v>Public entities</v>
          </cell>
          <cell r="J312">
            <v>188402000</v>
          </cell>
          <cell r="L312">
            <v>187402000</v>
          </cell>
        </row>
        <row r="313">
          <cell r="A313">
            <v>375</v>
          </cell>
          <cell r="C313" t="str">
            <v>Departments</v>
          </cell>
          <cell r="J313">
            <v>622509000</v>
          </cell>
          <cell r="L313">
            <v>608816000</v>
          </cell>
        </row>
        <row r="314">
          <cell r="A314">
            <v>221</v>
          </cell>
          <cell r="C314" t="str">
            <v>Public entities</v>
          </cell>
          <cell r="J314">
            <v>553408000</v>
          </cell>
          <cell r="L314">
            <v>553408000</v>
          </cell>
        </row>
        <row r="315">
          <cell r="A315">
            <v>1431</v>
          </cell>
          <cell r="C315" t="str">
            <v>Public entities</v>
          </cell>
          <cell r="J315">
            <v>35741000</v>
          </cell>
          <cell r="L315">
            <v>35741000</v>
          </cell>
        </row>
        <row r="316">
          <cell r="A316">
            <v>1183</v>
          </cell>
          <cell r="C316" t="str">
            <v>Public entities</v>
          </cell>
          <cell r="J316">
            <v>13983000</v>
          </cell>
          <cell r="L316">
            <v>13983000</v>
          </cell>
        </row>
        <row r="317">
          <cell r="A317">
            <v>222</v>
          </cell>
          <cell r="C317" t="str">
            <v>Public entities</v>
          </cell>
          <cell r="J317">
            <v>2205471000</v>
          </cell>
          <cell r="L317">
            <v>2168392915</v>
          </cell>
        </row>
        <row r="318">
          <cell r="A318">
            <v>1053</v>
          </cell>
          <cell r="C318" t="str">
            <v>Public entities</v>
          </cell>
          <cell r="J318">
            <v>965982000</v>
          </cell>
          <cell r="L318">
            <v>868524000</v>
          </cell>
        </row>
        <row r="319">
          <cell r="A319">
            <v>1322</v>
          </cell>
          <cell r="C319" t="str">
            <v>Public entities</v>
          </cell>
          <cell r="J319">
            <v>90773559</v>
          </cell>
          <cell r="L319">
            <v>82728559</v>
          </cell>
        </row>
        <row r="320">
          <cell r="A320">
            <v>1323</v>
          </cell>
          <cell r="C320" t="str">
            <v>Public entities</v>
          </cell>
          <cell r="J320">
            <v>328632300</v>
          </cell>
          <cell r="L320">
            <v>207309785</v>
          </cell>
        </row>
        <row r="321">
          <cell r="A321">
            <v>1463</v>
          </cell>
          <cell r="C321" t="str">
            <v>Public entities</v>
          </cell>
          <cell r="J321">
            <v>0</v>
          </cell>
          <cell r="L321">
            <v>0</v>
          </cell>
        </row>
        <row r="322">
          <cell r="A322">
            <v>1466</v>
          </cell>
          <cell r="C322" t="str">
            <v>Public entities</v>
          </cell>
          <cell r="J322">
            <v>0</v>
          </cell>
          <cell r="L322">
            <v>0</v>
          </cell>
        </row>
        <row r="323">
          <cell r="A323">
            <v>1377</v>
          </cell>
          <cell r="C323" t="str">
            <v>Public entities</v>
          </cell>
          <cell r="J323">
            <v>2868</v>
          </cell>
          <cell r="L323">
            <v>2868</v>
          </cell>
        </row>
        <row r="324">
          <cell r="A324">
            <v>1544</v>
          </cell>
          <cell r="C324" t="str">
            <v>Public entities</v>
          </cell>
          <cell r="J324" t="str">
            <v/>
          </cell>
          <cell r="L324" t="str">
            <v/>
          </cell>
        </row>
        <row r="325">
          <cell r="A325">
            <v>1381</v>
          </cell>
          <cell r="C325" t="str">
            <v>Public entities</v>
          </cell>
          <cell r="J325">
            <v>51052450</v>
          </cell>
          <cell r="L325">
            <v>46953850</v>
          </cell>
        </row>
        <row r="326">
          <cell r="A326">
            <v>1145</v>
          </cell>
          <cell r="C326" t="str">
            <v>Public entities</v>
          </cell>
          <cell r="J326">
            <v>407822000</v>
          </cell>
          <cell r="L326">
            <v>362322000</v>
          </cell>
        </row>
        <row r="327">
          <cell r="A327">
            <v>223</v>
          </cell>
          <cell r="C327" t="str">
            <v>Public entities</v>
          </cell>
          <cell r="J327">
            <v>82652000</v>
          </cell>
          <cell r="L327">
            <v>81142902</v>
          </cell>
        </row>
        <row r="328">
          <cell r="A328">
            <v>226</v>
          </cell>
          <cell r="C328" t="str">
            <v>Public entities</v>
          </cell>
          <cell r="J328">
            <v>75297000</v>
          </cell>
          <cell r="L328">
            <v>72881000</v>
          </cell>
        </row>
        <row r="329">
          <cell r="A329">
            <v>227</v>
          </cell>
          <cell r="C329" t="str">
            <v>Public entities</v>
          </cell>
          <cell r="J329" t="str">
            <v/>
          </cell>
          <cell r="L329" t="str">
            <v/>
          </cell>
        </row>
        <row r="330">
          <cell r="A330">
            <v>1500</v>
          </cell>
          <cell r="C330" t="str">
            <v>Public entities</v>
          </cell>
          <cell r="J330" t="str">
            <v/>
          </cell>
          <cell r="L330" t="str">
            <v/>
          </cell>
        </row>
        <row r="331">
          <cell r="A331">
            <v>1501</v>
          </cell>
          <cell r="C331" t="str">
            <v>Public entities</v>
          </cell>
          <cell r="J331" t="str">
            <v/>
          </cell>
          <cell r="L331" t="str">
            <v/>
          </cell>
        </row>
        <row r="332">
          <cell r="A332">
            <v>1503</v>
          </cell>
          <cell r="C332" t="str">
            <v>Public entities</v>
          </cell>
          <cell r="J332" t="str">
            <v/>
          </cell>
          <cell r="L332" t="str">
            <v/>
          </cell>
        </row>
        <row r="333">
          <cell r="A333">
            <v>1504</v>
          </cell>
          <cell r="C333" t="str">
            <v>Public entities</v>
          </cell>
          <cell r="J333" t="str">
            <v/>
          </cell>
          <cell r="L333" t="str">
            <v/>
          </cell>
        </row>
        <row r="334">
          <cell r="A334">
            <v>1229</v>
          </cell>
          <cell r="C334" t="str">
            <v>Departments</v>
          </cell>
          <cell r="J334">
            <v>388912000</v>
          </cell>
          <cell r="L334">
            <v>381097000</v>
          </cell>
        </row>
        <row r="335">
          <cell r="A335">
            <v>237</v>
          </cell>
          <cell r="C335" t="str">
            <v>Public entities</v>
          </cell>
          <cell r="J335">
            <v>222438000</v>
          </cell>
          <cell r="L335">
            <v>216438000</v>
          </cell>
        </row>
        <row r="336">
          <cell r="A336">
            <v>1298</v>
          </cell>
          <cell r="C336" t="str">
            <v>Public entities</v>
          </cell>
          <cell r="J336">
            <v>196600000</v>
          </cell>
          <cell r="L336">
            <v>160823000</v>
          </cell>
        </row>
        <row r="337">
          <cell r="A337">
            <v>238</v>
          </cell>
          <cell r="C337" t="str">
            <v>Public entities</v>
          </cell>
          <cell r="J337">
            <v>18929631</v>
          </cell>
          <cell r="L337">
            <v>18754811</v>
          </cell>
        </row>
        <row r="338">
          <cell r="A338">
            <v>1420</v>
          </cell>
          <cell r="C338" t="str">
            <v>Public entities</v>
          </cell>
          <cell r="J338" t="str">
            <v/>
          </cell>
          <cell r="L338" t="str">
            <v/>
          </cell>
        </row>
        <row r="339">
          <cell r="A339">
            <v>1346</v>
          </cell>
          <cell r="C339" t="str">
            <v>Public entities</v>
          </cell>
          <cell r="J339">
            <v>13989785</v>
          </cell>
          <cell r="L339">
            <v>13989438</v>
          </cell>
        </row>
        <row r="340">
          <cell r="A340">
            <v>1251</v>
          </cell>
          <cell r="C340" t="str">
            <v>Public entities</v>
          </cell>
          <cell r="J340">
            <v>0</v>
          </cell>
          <cell r="L340">
            <v>0</v>
          </cell>
        </row>
        <row r="341">
          <cell r="A341">
            <v>239</v>
          </cell>
          <cell r="C341" t="str">
            <v>Public entities</v>
          </cell>
          <cell r="J341">
            <v>0</v>
          </cell>
          <cell r="L341">
            <v>0</v>
          </cell>
        </row>
        <row r="342">
          <cell r="A342">
            <v>1315</v>
          </cell>
          <cell r="C342" t="str">
            <v>Public entities</v>
          </cell>
          <cell r="J342">
            <v>710841830</v>
          </cell>
          <cell r="L342">
            <v>563082397</v>
          </cell>
        </row>
        <row r="343">
          <cell r="A343">
            <v>1302</v>
          </cell>
          <cell r="C343" t="str">
            <v>Public entities</v>
          </cell>
          <cell r="J343">
            <v>295529054</v>
          </cell>
          <cell r="L343">
            <v>266735474</v>
          </cell>
        </row>
        <row r="344">
          <cell r="A344">
            <v>1507</v>
          </cell>
          <cell r="C344" t="str">
            <v>Public entities</v>
          </cell>
          <cell r="J344">
            <v>23554179</v>
          </cell>
          <cell r="L344">
            <v>22875179</v>
          </cell>
        </row>
        <row r="345">
          <cell r="A345">
            <v>1566</v>
          </cell>
          <cell r="C345" t="str">
            <v>Public entities</v>
          </cell>
          <cell r="J345">
            <v>33006712</v>
          </cell>
          <cell r="L345">
            <v>31065000</v>
          </cell>
        </row>
        <row r="346">
          <cell r="A346">
            <v>1115</v>
          </cell>
          <cell r="C346" t="str">
            <v>Public entities</v>
          </cell>
          <cell r="J346">
            <v>0</v>
          </cell>
          <cell r="L346">
            <v>0</v>
          </cell>
        </row>
        <row r="347">
          <cell r="A347">
            <v>240</v>
          </cell>
          <cell r="C347" t="str">
            <v>Public entities</v>
          </cell>
          <cell r="J347">
            <v>1843518000</v>
          </cell>
          <cell r="L347">
            <v>1839618000</v>
          </cell>
        </row>
        <row r="348">
          <cell r="A348">
            <v>241</v>
          </cell>
          <cell r="C348" t="str">
            <v>Public entities</v>
          </cell>
          <cell r="J348">
            <v>575373794</v>
          </cell>
          <cell r="L348">
            <v>545625000</v>
          </cell>
        </row>
        <row r="349">
          <cell r="A349">
            <v>242</v>
          </cell>
          <cell r="C349" t="str">
            <v>Public entities</v>
          </cell>
          <cell r="J349">
            <v>77420920</v>
          </cell>
          <cell r="L349">
            <v>76709327</v>
          </cell>
        </row>
        <row r="350">
          <cell r="A350">
            <v>243</v>
          </cell>
          <cell r="C350" t="str">
            <v>Public entities</v>
          </cell>
          <cell r="J350">
            <v>165555805</v>
          </cell>
          <cell r="L350">
            <v>156554805</v>
          </cell>
        </row>
        <row r="351">
          <cell r="A351">
            <v>244</v>
          </cell>
          <cell r="C351" t="str">
            <v>Public entities</v>
          </cell>
          <cell r="J351">
            <v>5651000</v>
          </cell>
          <cell r="L351">
            <v>5517000</v>
          </cell>
        </row>
        <row r="352">
          <cell r="A352">
            <v>246</v>
          </cell>
          <cell r="C352" t="str">
            <v>Public entities</v>
          </cell>
          <cell r="J352">
            <v>151847183</v>
          </cell>
          <cell r="L352">
            <v>151847183</v>
          </cell>
        </row>
        <row r="353">
          <cell r="A353">
            <v>1342</v>
          </cell>
          <cell r="C353" t="str">
            <v>Public entities</v>
          </cell>
          <cell r="J353">
            <v>1578015000</v>
          </cell>
          <cell r="L353">
            <v>1573870000</v>
          </cell>
        </row>
        <row r="354">
          <cell r="A354">
            <v>1054</v>
          </cell>
          <cell r="C354" t="str">
            <v>Public entities</v>
          </cell>
          <cell r="J354" t="str">
            <v/>
          </cell>
          <cell r="L354" t="str">
            <v/>
          </cell>
        </row>
        <row r="355">
          <cell r="A355">
            <v>248</v>
          </cell>
          <cell r="C355" t="str">
            <v>Public entities</v>
          </cell>
          <cell r="J355" t="str">
            <v/>
          </cell>
          <cell r="L355" t="str">
            <v/>
          </cell>
        </row>
        <row r="356">
          <cell r="A356">
            <v>249</v>
          </cell>
          <cell r="C356" t="str">
            <v>Public entities</v>
          </cell>
          <cell r="J356">
            <v>57474532</v>
          </cell>
          <cell r="L356">
            <v>57474532</v>
          </cell>
        </row>
        <row r="357">
          <cell r="A357">
            <v>30</v>
          </cell>
          <cell r="C357" t="str">
            <v>Public entities</v>
          </cell>
          <cell r="J357">
            <v>61704000</v>
          </cell>
          <cell r="L357">
            <v>58084000</v>
          </cell>
        </row>
        <row r="358">
          <cell r="A358">
            <v>250</v>
          </cell>
          <cell r="C358" t="str">
            <v>Public entities</v>
          </cell>
          <cell r="J358">
            <v>1608991000</v>
          </cell>
          <cell r="L358">
            <v>1592101000</v>
          </cell>
        </row>
        <row r="359">
          <cell r="A359">
            <v>55</v>
          </cell>
          <cell r="C359" t="str">
            <v>Public entities</v>
          </cell>
          <cell r="J359">
            <v>601030867</v>
          </cell>
          <cell r="L359">
            <v>588028472</v>
          </cell>
        </row>
        <row r="360">
          <cell r="A360">
            <v>252</v>
          </cell>
          <cell r="C360" t="str">
            <v>Public entities</v>
          </cell>
          <cell r="J360">
            <v>147895000</v>
          </cell>
          <cell r="L360">
            <v>138987000</v>
          </cell>
        </row>
        <row r="361">
          <cell r="A361">
            <v>1316</v>
          </cell>
          <cell r="C361" t="str">
            <v>Public entities</v>
          </cell>
          <cell r="J361">
            <v>285350650</v>
          </cell>
          <cell r="L361">
            <v>252208650</v>
          </cell>
        </row>
        <row r="362">
          <cell r="A362">
            <v>1361</v>
          </cell>
          <cell r="C362" t="str">
            <v>Public entities</v>
          </cell>
          <cell r="J362" t="str">
            <v/>
          </cell>
          <cell r="L362" t="str">
            <v/>
          </cell>
        </row>
        <row r="363">
          <cell r="A363">
            <v>1324</v>
          </cell>
          <cell r="C363" t="str">
            <v>Public entities</v>
          </cell>
          <cell r="J363">
            <v>311962833</v>
          </cell>
          <cell r="L363">
            <v>247618353</v>
          </cell>
        </row>
        <row r="364">
          <cell r="A364">
            <v>1513</v>
          </cell>
          <cell r="C364" t="str">
            <v>Public entities</v>
          </cell>
          <cell r="J364" t="str">
            <v/>
          </cell>
          <cell r="L364" t="str">
            <v/>
          </cell>
        </row>
        <row r="365">
          <cell r="A365">
            <v>1174</v>
          </cell>
          <cell r="C365" t="str">
            <v>Public entities</v>
          </cell>
          <cell r="J365">
            <v>69119000</v>
          </cell>
          <cell r="L365">
            <v>68619000</v>
          </cell>
        </row>
        <row r="366">
          <cell r="A366">
            <v>1303</v>
          </cell>
          <cell r="C366" t="str">
            <v>Public entities</v>
          </cell>
          <cell r="J366">
            <v>432084637</v>
          </cell>
          <cell r="L366">
            <v>399599586</v>
          </cell>
        </row>
        <row r="367">
          <cell r="A367">
            <v>1215</v>
          </cell>
          <cell r="C367" t="str">
            <v>Public entities</v>
          </cell>
          <cell r="J367">
            <v>400785000</v>
          </cell>
          <cell r="L367">
            <v>398535000</v>
          </cell>
        </row>
        <row r="368">
          <cell r="A368">
            <v>1505</v>
          </cell>
          <cell r="C368" t="str">
            <v>Public entities</v>
          </cell>
          <cell r="J368">
            <v>111324000</v>
          </cell>
          <cell r="L368">
            <v>107989315</v>
          </cell>
        </row>
        <row r="369">
          <cell r="A369">
            <v>258</v>
          </cell>
          <cell r="C369" t="str">
            <v>Public entities</v>
          </cell>
          <cell r="J369">
            <v>96661796</v>
          </cell>
          <cell r="L369">
            <v>93220838</v>
          </cell>
        </row>
        <row r="370">
          <cell r="A370">
            <v>259</v>
          </cell>
          <cell r="C370" t="str">
            <v>Public entities</v>
          </cell>
          <cell r="J370">
            <v>487335365</v>
          </cell>
          <cell r="L370">
            <v>471450163</v>
          </cell>
        </row>
        <row r="371">
          <cell r="A371">
            <v>1528</v>
          </cell>
          <cell r="C371" t="str">
            <v>Public entities</v>
          </cell>
          <cell r="J371">
            <v>112857389</v>
          </cell>
          <cell r="L371">
            <v>102224764</v>
          </cell>
        </row>
        <row r="372">
          <cell r="A372">
            <v>530</v>
          </cell>
          <cell r="C372" t="str">
            <v>Public entities</v>
          </cell>
          <cell r="J372">
            <v>23386687</v>
          </cell>
          <cell r="L372">
            <v>22674311</v>
          </cell>
        </row>
        <row r="373">
          <cell r="A373">
            <v>1317</v>
          </cell>
          <cell r="C373" t="str">
            <v>Public entities</v>
          </cell>
          <cell r="J373">
            <v>291258970</v>
          </cell>
          <cell r="L373">
            <v>180788970</v>
          </cell>
        </row>
        <row r="374">
          <cell r="A374">
            <v>260</v>
          </cell>
          <cell r="C374" t="str">
            <v>Public entities</v>
          </cell>
          <cell r="J374">
            <v>75490000</v>
          </cell>
          <cell r="L374">
            <v>71490000</v>
          </cell>
        </row>
        <row r="375">
          <cell r="A375">
            <v>1402</v>
          </cell>
          <cell r="C375" t="str">
            <v>Public entities</v>
          </cell>
          <cell r="J375">
            <v>400216000</v>
          </cell>
          <cell r="L375">
            <v>396216000</v>
          </cell>
        </row>
        <row r="376">
          <cell r="A376">
            <v>1509</v>
          </cell>
          <cell r="C376" t="str">
            <v>Public entities</v>
          </cell>
          <cell r="J376">
            <v>240000000</v>
          </cell>
          <cell r="L376">
            <v>40000000</v>
          </cell>
        </row>
        <row r="377">
          <cell r="A377">
            <v>261</v>
          </cell>
          <cell r="C377" t="str">
            <v>Public entities</v>
          </cell>
          <cell r="J377">
            <v>0</v>
          </cell>
          <cell r="L377">
            <v>0</v>
          </cell>
        </row>
        <row r="378">
          <cell r="A378">
            <v>262</v>
          </cell>
          <cell r="C378" t="str">
            <v>Public entities</v>
          </cell>
          <cell r="J378">
            <v>0</v>
          </cell>
          <cell r="L378">
            <v>0</v>
          </cell>
        </row>
        <row r="379">
          <cell r="A379">
            <v>263</v>
          </cell>
          <cell r="C379" t="str">
            <v>Public entities</v>
          </cell>
          <cell r="J379">
            <v>0</v>
          </cell>
          <cell r="L379">
            <v>0</v>
          </cell>
        </row>
        <row r="380">
          <cell r="A380">
            <v>266</v>
          </cell>
          <cell r="C380" t="str">
            <v>Public entities</v>
          </cell>
          <cell r="J380">
            <v>51876000</v>
          </cell>
          <cell r="L380">
            <v>51325000</v>
          </cell>
        </row>
        <row r="381">
          <cell r="A381">
            <v>267</v>
          </cell>
          <cell r="C381" t="str">
            <v>Public entities</v>
          </cell>
          <cell r="J381">
            <v>123015000</v>
          </cell>
          <cell r="L381">
            <v>123015000</v>
          </cell>
        </row>
        <row r="382">
          <cell r="A382">
            <v>269</v>
          </cell>
          <cell r="C382" t="str">
            <v>Public entities</v>
          </cell>
          <cell r="J382">
            <v>163281230</v>
          </cell>
          <cell r="L382">
            <v>146699613</v>
          </cell>
        </row>
        <row r="383">
          <cell r="A383">
            <v>270</v>
          </cell>
          <cell r="C383" t="str">
            <v>Public entities</v>
          </cell>
          <cell r="J383">
            <v>277795681</v>
          </cell>
          <cell r="L383">
            <v>275273581</v>
          </cell>
        </row>
        <row r="384">
          <cell r="A384">
            <v>1067</v>
          </cell>
          <cell r="C384" t="str">
            <v>Public entities</v>
          </cell>
          <cell r="J384">
            <v>99515020</v>
          </cell>
          <cell r="L384">
            <v>98668000</v>
          </cell>
        </row>
        <row r="385">
          <cell r="A385">
            <v>271</v>
          </cell>
          <cell r="C385" t="str">
            <v>Public entities</v>
          </cell>
          <cell r="J385">
            <v>102121000</v>
          </cell>
          <cell r="L385">
            <v>102121000</v>
          </cell>
        </row>
        <row r="386">
          <cell r="A386">
            <v>272</v>
          </cell>
          <cell r="C386" t="str">
            <v>Public entities</v>
          </cell>
          <cell r="J386">
            <v>410449569</v>
          </cell>
          <cell r="L386">
            <v>396817216</v>
          </cell>
        </row>
        <row r="387">
          <cell r="A387">
            <v>273</v>
          </cell>
          <cell r="C387" t="str">
            <v>Public entities</v>
          </cell>
          <cell r="J387">
            <v>181475731</v>
          </cell>
          <cell r="L387">
            <v>181475731</v>
          </cell>
        </row>
        <row r="388">
          <cell r="A388">
            <v>276</v>
          </cell>
          <cell r="C388" t="str">
            <v>Public entities</v>
          </cell>
          <cell r="J388">
            <v>89636000</v>
          </cell>
          <cell r="L388">
            <v>88172000</v>
          </cell>
        </row>
        <row r="389">
          <cell r="A389">
            <v>277</v>
          </cell>
          <cell r="C389" t="str">
            <v>Public entities</v>
          </cell>
          <cell r="J389">
            <v>835976733</v>
          </cell>
          <cell r="L389">
            <v>813043699</v>
          </cell>
        </row>
        <row r="390">
          <cell r="A390">
            <v>1036</v>
          </cell>
          <cell r="C390" t="str">
            <v>Public entities</v>
          </cell>
          <cell r="J390">
            <v>490774000</v>
          </cell>
          <cell r="L390">
            <v>490774000</v>
          </cell>
        </row>
        <row r="391">
          <cell r="A391">
            <v>1458</v>
          </cell>
          <cell r="C391" t="str">
            <v>Public entities</v>
          </cell>
          <cell r="J391">
            <v>261915518</v>
          </cell>
          <cell r="L391">
            <v>260934000</v>
          </cell>
        </row>
        <row r="392">
          <cell r="A392">
            <v>280</v>
          </cell>
          <cell r="C392" t="str">
            <v>Public entities</v>
          </cell>
          <cell r="J392">
            <v>112828554</v>
          </cell>
          <cell r="L392">
            <v>112828554</v>
          </cell>
        </row>
        <row r="393">
          <cell r="A393">
            <v>281</v>
          </cell>
          <cell r="C393" t="str">
            <v>Public entities</v>
          </cell>
          <cell r="J393">
            <v>626563000</v>
          </cell>
          <cell r="L393">
            <v>590908000</v>
          </cell>
        </row>
        <row r="394">
          <cell r="A394">
            <v>1524</v>
          </cell>
          <cell r="C394" t="str">
            <v>Public entities</v>
          </cell>
          <cell r="J394">
            <v>6239000</v>
          </cell>
          <cell r="L394">
            <v>6239000</v>
          </cell>
        </row>
        <row r="395">
          <cell r="A395">
            <v>282</v>
          </cell>
          <cell r="C395" t="str">
            <v>Public entities</v>
          </cell>
          <cell r="J395">
            <v>1856475000</v>
          </cell>
          <cell r="L395">
            <v>1856475000</v>
          </cell>
        </row>
        <row r="396">
          <cell r="A396">
            <v>283</v>
          </cell>
          <cell r="C396" t="str">
            <v>Public entities</v>
          </cell>
          <cell r="J396">
            <v>73807000</v>
          </cell>
          <cell r="L396">
            <v>67795000</v>
          </cell>
        </row>
        <row r="397">
          <cell r="A397">
            <v>284</v>
          </cell>
          <cell r="C397" t="str">
            <v>Public entities</v>
          </cell>
          <cell r="J397">
            <v>330885429</v>
          </cell>
          <cell r="L397">
            <v>299270289</v>
          </cell>
        </row>
        <row r="398">
          <cell r="A398">
            <v>1440</v>
          </cell>
          <cell r="C398" t="str">
            <v>Public entities</v>
          </cell>
          <cell r="J398">
            <v>51929000</v>
          </cell>
          <cell r="L398">
            <v>51929000</v>
          </cell>
        </row>
        <row r="399">
          <cell r="A399">
            <v>286</v>
          </cell>
          <cell r="C399" t="str">
            <v>Public entities</v>
          </cell>
          <cell r="J399">
            <v>572935229</v>
          </cell>
          <cell r="L399">
            <v>571098000</v>
          </cell>
        </row>
        <row r="400">
          <cell r="A400">
            <v>287</v>
          </cell>
          <cell r="C400" t="str">
            <v>Public entities</v>
          </cell>
          <cell r="J400">
            <v>5155576000</v>
          </cell>
          <cell r="L400">
            <v>4300780000</v>
          </cell>
        </row>
        <row r="401">
          <cell r="A401">
            <v>1450</v>
          </cell>
          <cell r="C401" t="str">
            <v>Departments</v>
          </cell>
          <cell r="J401" t="str">
            <v/>
          </cell>
          <cell r="L401" t="str">
            <v/>
          </cell>
        </row>
        <row r="402">
          <cell r="A402">
            <v>403</v>
          </cell>
          <cell r="C402" t="str">
            <v>Departments</v>
          </cell>
          <cell r="J402">
            <v>115376000</v>
          </cell>
          <cell r="L402">
            <v>111550000</v>
          </cell>
        </row>
        <row r="403">
          <cell r="A403">
            <v>1026</v>
          </cell>
          <cell r="C403" t="str">
            <v>Public entities</v>
          </cell>
          <cell r="J403">
            <v>220641000</v>
          </cell>
          <cell r="L403">
            <v>220641000</v>
          </cell>
        </row>
        <row r="404">
          <cell r="A404">
            <v>288</v>
          </cell>
          <cell r="C404" t="str">
            <v>Public entities</v>
          </cell>
          <cell r="J404">
            <v>4104849000</v>
          </cell>
          <cell r="L404">
            <v>3956633000</v>
          </cell>
        </row>
        <row r="405">
          <cell r="A405">
            <v>289</v>
          </cell>
          <cell r="C405" t="str">
            <v>Public entities</v>
          </cell>
          <cell r="J405">
            <v>60456754000</v>
          </cell>
          <cell r="L405">
            <v>60405415000</v>
          </cell>
        </row>
        <row r="406">
          <cell r="A406">
            <v>291</v>
          </cell>
          <cell r="C406" t="str">
            <v>Departments</v>
          </cell>
          <cell r="J406">
            <v>18330313000</v>
          </cell>
          <cell r="L406">
            <v>11320311000</v>
          </cell>
        </row>
        <row r="407">
          <cell r="A407">
            <v>1451</v>
          </cell>
          <cell r="C407" t="str">
            <v>Departments</v>
          </cell>
          <cell r="J407" t="str">
            <v/>
          </cell>
          <cell r="L407" t="str">
            <v/>
          </cell>
        </row>
        <row r="408">
          <cell r="A408">
            <v>1452</v>
          </cell>
          <cell r="C408" t="str">
            <v>Departments</v>
          </cell>
          <cell r="J408" t="str">
            <v/>
          </cell>
          <cell r="L408" t="str">
            <v/>
          </cell>
        </row>
        <row r="409">
          <cell r="A409">
            <v>1037</v>
          </cell>
          <cell r="C409" t="str">
            <v>Public entities</v>
          </cell>
          <cell r="J409" t="str">
            <v/>
          </cell>
          <cell r="L409" t="str">
            <v/>
          </cell>
        </row>
        <row r="410">
          <cell r="A410">
            <v>1011</v>
          </cell>
          <cell r="C410" t="str">
            <v>Public entities</v>
          </cell>
          <cell r="J410">
            <v>1220549000</v>
          </cell>
          <cell r="L410">
            <v>1190478000</v>
          </cell>
        </row>
        <row r="411">
          <cell r="A411">
            <v>294</v>
          </cell>
          <cell r="C411" t="str">
            <v>Public entities</v>
          </cell>
          <cell r="J411" t="str">
            <v/>
          </cell>
          <cell r="L411" t="str">
            <v/>
          </cell>
        </row>
        <row r="412">
          <cell r="A412">
            <v>295</v>
          </cell>
          <cell r="C412" t="str">
            <v>Public entities</v>
          </cell>
          <cell r="J412">
            <v>36843743</v>
          </cell>
          <cell r="L412">
            <v>35412345</v>
          </cell>
        </row>
        <row r="413">
          <cell r="A413">
            <v>1258</v>
          </cell>
          <cell r="C413" t="str">
            <v>Public entities</v>
          </cell>
          <cell r="J413">
            <v>2812000</v>
          </cell>
          <cell r="L413">
            <v>2812000</v>
          </cell>
        </row>
        <row r="414">
          <cell r="A414">
            <v>1521</v>
          </cell>
          <cell r="C414" t="str">
            <v>Public entities</v>
          </cell>
          <cell r="J414">
            <v>0</v>
          </cell>
          <cell r="L414">
            <v>0</v>
          </cell>
        </row>
        <row r="415">
          <cell r="A415">
            <v>1330</v>
          </cell>
          <cell r="C415" t="str">
            <v>Public entities</v>
          </cell>
          <cell r="J415">
            <v>621678259.96000004</v>
          </cell>
          <cell r="L415">
            <v>456220105.06</v>
          </cell>
        </row>
        <row r="416">
          <cell r="A416">
            <v>561</v>
          </cell>
          <cell r="C416" t="str">
            <v>Public entities</v>
          </cell>
          <cell r="J416">
            <v>0</v>
          </cell>
          <cell r="L416">
            <v>0</v>
          </cell>
        </row>
        <row r="417">
          <cell r="A417">
            <v>297</v>
          </cell>
          <cell r="C417" t="str">
            <v>Public entities</v>
          </cell>
          <cell r="J417">
            <v>325115500</v>
          </cell>
          <cell r="L417">
            <v>315115500</v>
          </cell>
        </row>
        <row r="418">
          <cell r="A418">
            <v>298</v>
          </cell>
          <cell r="C418" t="str">
            <v>Public entities</v>
          </cell>
          <cell r="J418">
            <v>81009336</v>
          </cell>
          <cell r="L418">
            <v>79726336</v>
          </cell>
        </row>
        <row r="419">
          <cell r="A419">
            <v>299</v>
          </cell>
          <cell r="C419" t="str">
            <v>Public entities</v>
          </cell>
          <cell r="J419">
            <v>64980000</v>
          </cell>
          <cell r="L419">
            <v>55469000</v>
          </cell>
        </row>
        <row r="420">
          <cell r="A420">
            <v>300</v>
          </cell>
          <cell r="C420" t="str">
            <v>Public entities</v>
          </cell>
          <cell r="J420">
            <v>228701169</v>
          </cell>
          <cell r="L420">
            <v>209961600</v>
          </cell>
        </row>
        <row r="421">
          <cell r="A421">
            <v>563</v>
          </cell>
          <cell r="C421" t="str">
            <v>Public entities</v>
          </cell>
          <cell r="J421" t="str">
            <v/>
          </cell>
          <cell r="L421" t="str">
            <v/>
          </cell>
        </row>
        <row r="422">
          <cell r="A422">
            <v>1461</v>
          </cell>
          <cell r="C422" t="str">
            <v>Public entities</v>
          </cell>
          <cell r="J422">
            <v>107017000</v>
          </cell>
          <cell r="L422">
            <v>106129000</v>
          </cell>
        </row>
        <row r="423">
          <cell r="A423">
            <v>302</v>
          </cell>
          <cell r="C423" t="str">
            <v>Public entities</v>
          </cell>
          <cell r="J423" t="str">
            <v/>
          </cell>
          <cell r="L423" t="str">
            <v/>
          </cell>
        </row>
        <row r="424">
          <cell r="A424">
            <v>1029</v>
          </cell>
          <cell r="C424" t="str">
            <v>Public entities</v>
          </cell>
          <cell r="J424" t="str">
            <v/>
          </cell>
          <cell r="L424" t="str">
            <v/>
          </cell>
        </row>
        <row r="425">
          <cell r="A425">
            <v>1471</v>
          </cell>
          <cell r="C425" t="str">
            <v>Public entities</v>
          </cell>
          <cell r="J425" t="str">
            <v/>
          </cell>
          <cell r="L425" t="str">
            <v/>
          </cell>
        </row>
        <row r="426">
          <cell r="A426">
            <v>303</v>
          </cell>
          <cell r="C426" t="str">
            <v>Public entities</v>
          </cell>
          <cell r="J426">
            <v>13726999</v>
          </cell>
          <cell r="L426">
            <v>13498499</v>
          </cell>
        </row>
        <row r="427">
          <cell r="A427">
            <v>1234</v>
          </cell>
          <cell r="C427" t="str">
            <v>Public entities</v>
          </cell>
          <cell r="J427">
            <v>67088217</v>
          </cell>
          <cell r="L427">
            <v>61284212</v>
          </cell>
        </row>
        <row r="428">
          <cell r="A428">
            <v>426</v>
          </cell>
          <cell r="C428" t="str">
            <v>Public entities</v>
          </cell>
          <cell r="J428">
            <v>267715000</v>
          </cell>
          <cell r="L428">
            <v>217715000</v>
          </cell>
        </row>
        <row r="429">
          <cell r="A429">
            <v>1265</v>
          </cell>
          <cell r="C429" t="str">
            <v>Public entities</v>
          </cell>
          <cell r="J429">
            <v>16854000</v>
          </cell>
          <cell r="L429">
            <v>16854000</v>
          </cell>
        </row>
        <row r="430">
          <cell r="A430">
            <v>1266</v>
          </cell>
          <cell r="C430" t="str">
            <v>Public entities</v>
          </cell>
          <cell r="J430">
            <v>14455001</v>
          </cell>
          <cell r="L430">
            <v>14455001</v>
          </cell>
        </row>
        <row r="431">
          <cell r="A431">
            <v>1331</v>
          </cell>
          <cell r="C431" t="str">
            <v>Public entities</v>
          </cell>
          <cell r="J431">
            <v>160014053.44999999</v>
          </cell>
          <cell r="L431">
            <v>155239053.44999999</v>
          </cell>
        </row>
        <row r="432">
          <cell r="A432">
            <v>305</v>
          </cell>
          <cell r="C432" t="str">
            <v>Public entities</v>
          </cell>
          <cell r="J432">
            <v>32714555</v>
          </cell>
          <cell r="L432">
            <v>32314555</v>
          </cell>
        </row>
        <row r="433">
          <cell r="A433">
            <v>1332</v>
          </cell>
          <cell r="C433" t="str">
            <v>Public entities</v>
          </cell>
          <cell r="J433">
            <v>214165408</v>
          </cell>
          <cell r="L433">
            <v>191998225</v>
          </cell>
        </row>
        <row r="434">
          <cell r="A434">
            <v>1339</v>
          </cell>
          <cell r="C434" t="str">
            <v>Public entities</v>
          </cell>
          <cell r="J434">
            <v>489740432</v>
          </cell>
          <cell r="L434">
            <v>441279220</v>
          </cell>
        </row>
        <row r="435">
          <cell r="A435">
            <v>307</v>
          </cell>
          <cell r="C435" t="str">
            <v>Public entities</v>
          </cell>
          <cell r="J435">
            <v>31092000</v>
          </cell>
          <cell r="L435">
            <v>29599000</v>
          </cell>
        </row>
        <row r="436">
          <cell r="A436">
            <v>308</v>
          </cell>
          <cell r="C436" t="str">
            <v>Public entities</v>
          </cell>
          <cell r="J436">
            <v>1017329000</v>
          </cell>
          <cell r="L436">
            <v>985255000</v>
          </cell>
        </row>
        <row r="437">
          <cell r="A437">
            <v>1519</v>
          </cell>
          <cell r="C437" t="str">
            <v>Public entities</v>
          </cell>
          <cell r="J437" t="str">
            <v/>
          </cell>
          <cell r="L437" t="str">
            <v/>
          </cell>
        </row>
        <row r="438">
          <cell r="A438">
            <v>1518</v>
          </cell>
          <cell r="C438" t="str">
            <v>Public entities</v>
          </cell>
          <cell r="J438" t="str">
            <v/>
          </cell>
          <cell r="L438" t="str">
            <v/>
          </cell>
        </row>
        <row r="439">
          <cell r="A439">
            <v>1522</v>
          </cell>
          <cell r="C439" t="str">
            <v>Public entities</v>
          </cell>
          <cell r="J439" t="str">
            <v/>
          </cell>
          <cell r="L439" t="str">
            <v/>
          </cell>
        </row>
        <row r="440">
          <cell r="A440">
            <v>1523</v>
          </cell>
          <cell r="C440" t="str">
            <v>Public entities</v>
          </cell>
          <cell r="J440" t="str">
            <v/>
          </cell>
          <cell r="L440" t="str">
            <v/>
          </cell>
        </row>
        <row r="441">
          <cell r="A441">
            <v>1520</v>
          </cell>
          <cell r="C441" t="str">
            <v>Public entities</v>
          </cell>
          <cell r="J441" t="str">
            <v/>
          </cell>
          <cell r="L441" t="str">
            <v/>
          </cell>
        </row>
        <row r="442">
          <cell r="A442">
            <v>1449</v>
          </cell>
          <cell r="C442" t="str">
            <v>Departments</v>
          </cell>
          <cell r="J442">
            <v>2609996000</v>
          </cell>
          <cell r="L442">
            <v>2470405000</v>
          </cell>
        </row>
        <row r="443">
          <cell r="A443">
            <v>1455</v>
          </cell>
          <cell r="C443" t="str">
            <v>Public entities</v>
          </cell>
          <cell r="J443">
            <v>157509000</v>
          </cell>
          <cell r="L443">
            <v>150382076</v>
          </cell>
        </row>
        <row r="444">
          <cell r="A444">
            <v>309</v>
          </cell>
          <cell r="C444" t="str">
            <v>Departments</v>
          </cell>
          <cell r="J444">
            <v>941463000</v>
          </cell>
          <cell r="L444">
            <v>930975000</v>
          </cell>
        </row>
        <row r="445">
          <cell r="A445">
            <v>312</v>
          </cell>
          <cell r="C445" t="str">
            <v>Departments</v>
          </cell>
          <cell r="J445">
            <v>746595000</v>
          </cell>
          <cell r="L445">
            <v>714807000</v>
          </cell>
        </row>
        <row r="446">
          <cell r="A446">
            <v>313</v>
          </cell>
          <cell r="C446" t="str">
            <v>Departments</v>
          </cell>
          <cell r="J446">
            <v>442800000</v>
          </cell>
          <cell r="L446">
            <v>437983000</v>
          </cell>
        </row>
        <row r="447">
          <cell r="A447">
            <v>314</v>
          </cell>
          <cell r="C447" t="str">
            <v>Departments</v>
          </cell>
          <cell r="J447">
            <v>361826000</v>
          </cell>
          <cell r="L447">
            <v>353571000</v>
          </cell>
        </row>
        <row r="448">
          <cell r="A448">
            <v>315</v>
          </cell>
          <cell r="C448" t="str">
            <v>Departments</v>
          </cell>
          <cell r="J448">
            <v>299796000</v>
          </cell>
          <cell r="L448">
            <v>293196000</v>
          </cell>
        </row>
        <row r="449">
          <cell r="A449">
            <v>316</v>
          </cell>
          <cell r="C449" t="str">
            <v>Departments</v>
          </cell>
          <cell r="J449">
            <v>395154000</v>
          </cell>
          <cell r="L449">
            <v>384161000</v>
          </cell>
        </row>
        <row r="450">
          <cell r="A450">
            <v>1498</v>
          </cell>
          <cell r="C450" t="str">
            <v>Public entities</v>
          </cell>
          <cell r="J450">
            <v>113249000</v>
          </cell>
          <cell r="L450">
            <v>107200000</v>
          </cell>
        </row>
        <row r="451">
          <cell r="A451">
            <v>318</v>
          </cell>
          <cell r="C451" t="str">
            <v>Public entities</v>
          </cell>
          <cell r="J451">
            <v>0</v>
          </cell>
          <cell r="L451">
            <v>0</v>
          </cell>
        </row>
        <row r="452">
          <cell r="A452">
            <v>319</v>
          </cell>
          <cell r="C452" t="str">
            <v>Public entities</v>
          </cell>
          <cell r="J452">
            <v>71529450</v>
          </cell>
          <cell r="L452">
            <v>69897450</v>
          </cell>
        </row>
        <row r="453">
          <cell r="A453">
            <v>1071</v>
          </cell>
          <cell r="C453" t="str">
            <v>Public entities</v>
          </cell>
          <cell r="J453">
            <v>200261414</v>
          </cell>
          <cell r="L453">
            <v>155868000</v>
          </cell>
        </row>
        <row r="454">
          <cell r="A454">
            <v>320</v>
          </cell>
          <cell r="C454" t="str">
            <v>Public entities</v>
          </cell>
          <cell r="J454" t="str">
            <v/>
          </cell>
          <cell r="L454" t="str">
            <v/>
          </cell>
        </row>
        <row r="455">
          <cell r="A455">
            <v>1333</v>
          </cell>
          <cell r="C455" t="str">
            <v>Public entities</v>
          </cell>
          <cell r="J455">
            <v>340565862</v>
          </cell>
          <cell r="L455">
            <v>308563361</v>
          </cell>
        </row>
        <row r="456">
          <cell r="A456">
            <v>1057</v>
          </cell>
          <cell r="C456" t="str">
            <v>Public entities</v>
          </cell>
          <cell r="J456">
            <v>100875781</v>
          </cell>
          <cell r="L456">
            <v>88705781</v>
          </cell>
        </row>
        <row r="457">
          <cell r="A457">
            <v>321</v>
          </cell>
          <cell r="C457" t="str">
            <v>Public entities</v>
          </cell>
          <cell r="J457">
            <v>123124000</v>
          </cell>
          <cell r="L457">
            <v>123124000</v>
          </cell>
        </row>
        <row r="458">
          <cell r="A458">
            <v>497</v>
          </cell>
          <cell r="C458" t="str">
            <v>Departments</v>
          </cell>
          <cell r="J458">
            <v>3064832000</v>
          </cell>
          <cell r="L458">
            <v>3028260000</v>
          </cell>
        </row>
        <row r="459">
          <cell r="A459">
            <v>323</v>
          </cell>
          <cell r="C459" t="str">
            <v>Public entities</v>
          </cell>
          <cell r="J459" t="str">
            <v/>
          </cell>
          <cell r="L459" t="str">
            <v/>
          </cell>
        </row>
        <row r="460">
          <cell r="A460">
            <v>324</v>
          </cell>
          <cell r="C460" t="str">
            <v>Public entities</v>
          </cell>
          <cell r="J460">
            <v>38231469000</v>
          </cell>
          <cell r="L460">
            <v>25612994000</v>
          </cell>
        </row>
        <row r="461">
          <cell r="A461">
            <v>326</v>
          </cell>
          <cell r="C461" t="str">
            <v>Public entities</v>
          </cell>
          <cell r="J461">
            <v>144012000</v>
          </cell>
          <cell r="L461">
            <v>130212000</v>
          </cell>
        </row>
        <row r="462">
          <cell r="A462">
            <v>327</v>
          </cell>
          <cell r="C462" t="str">
            <v>Public entities</v>
          </cell>
          <cell r="J462">
            <v>93697567</v>
          </cell>
          <cell r="L462">
            <v>87421035</v>
          </cell>
        </row>
        <row r="463">
          <cell r="A463">
            <v>328</v>
          </cell>
          <cell r="C463" t="str">
            <v>Public entities</v>
          </cell>
          <cell r="J463">
            <v>68775181</v>
          </cell>
          <cell r="L463">
            <v>68457181</v>
          </cell>
        </row>
        <row r="464">
          <cell r="A464">
            <v>330</v>
          </cell>
          <cell r="C464" t="str">
            <v>Public entities</v>
          </cell>
          <cell r="J464" t="str">
            <v/>
          </cell>
          <cell r="L464" t="str">
            <v/>
          </cell>
        </row>
        <row r="465">
          <cell r="A465">
            <v>332</v>
          </cell>
          <cell r="C465" t="str">
            <v>Public entities</v>
          </cell>
          <cell r="J465" t="str">
            <v/>
          </cell>
          <cell r="L465" t="str">
            <v/>
          </cell>
        </row>
        <row r="466">
          <cell r="A466">
            <v>333</v>
          </cell>
          <cell r="C466" t="str">
            <v>Public entities</v>
          </cell>
          <cell r="J466" t="str">
            <v/>
          </cell>
          <cell r="L466" t="str">
            <v/>
          </cell>
        </row>
        <row r="467">
          <cell r="A467">
            <v>1387</v>
          </cell>
          <cell r="C467" t="str">
            <v>Public entities</v>
          </cell>
          <cell r="J467">
            <v>26627985</v>
          </cell>
          <cell r="L467">
            <v>8243050</v>
          </cell>
        </row>
        <row r="468">
          <cell r="A468">
            <v>334</v>
          </cell>
          <cell r="C468" t="str">
            <v>Public entities</v>
          </cell>
          <cell r="J468" t="str">
            <v/>
          </cell>
          <cell r="L468" t="str">
            <v/>
          </cell>
        </row>
        <row r="469">
          <cell r="A469">
            <v>335</v>
          </cell>
          <cell r="C469" t="str">
            <v>Public entities</v>
          </cell>
          <cell r="J469" t="str">
            <v/>
          </cell>
          <cell r="L469" t="str">
            <v/>
          </cell>
        </row>
        <row r="470">
          <cell r="A470">
            <v>125</v>
          </cell>
          <cell r="C470" t="str">
            <v>Public entities</v>
          </cell>
          <cell r="J470">
            <v>0</v>
          </cell>
          <cell r="L470">
            <v>0</v>
          </cell>
        </row>
        <row r="471">
          <cell r="A471">
            <v>337</v>
          </cell>
          <cell r="C471" t="str">
            <v>Public entities</v>
          </cell>
          <cell r="J471" t="str">
            <v/>
          </cell>
          <cell r="L471" t="str">
            <v/>
          </cell>
        </row>
        <row r="472">
          <cell r="A472">
            <v>338</v>
          </cell>
          <cell r="C472" t="str">
            <v>Public entities</v>
          </cell>
          <cell r="J472" t="str">
            <v/>
          </cell>
          <cell r="L472" t="str">
            <v/>
          </cell>
        </row>
        <row r="473">
          <cell r="A473">
            <v>339</v>
          </cell>
          <cell r="C473" t="str">
            <v>Public entities</v>
          </cell>
          <cell r="J473" t="str">
            <v/>
          </cell>
          <cell r="L473" t="str">
            <v/>
          </cell>
        </row>
        <row r="474">
          <cell r="A474">
            <v>1178</v>
          </cell>
          <cell r="C474" t="str">
            <v>Public entities</v>
          </cell>
          <cell r="J474">
            <v>0</v>
          </cell>
          <cell r="L474">
            <v>0</v>
          </cell>
        </row>
        <row r="475">
          <cell r="A475">
            <v>1557</v>
          </cell>
          <cell r="C475" t="str">
            <v>Public entities</v>
          </cell>
          <cell r="J475" t="str">
            <v/>
          </cell>
          <cell r="L475" t="str">
            <v/>
          </cell>
        </row>
        <row r="476">
          <cell r="A476">
            <v>342</v>
          </cell>
          <cell r="C476" t="str">
            <v>Public entities</v>
          </cell>
          <cell r="J476" t="str">
            <v/>
          </cell>
          <cell r="L476" t="str">
            <v/>
          </cell>
        </row>
        <row r="477">
          <cell r="A477">
            <v>1299</v>
          </cell>
          <cell r="C477" t="str">
            <v>Public entities</v>
          </cell>
          <cell r="J477">
            <v>331892382</v>
          </cell>
          <cell r="L477">
            <v>320242382</v>
          </cell>
        </row>
        <row r="478">
          <cell r="A478">
            <v>343</v>
          </cell>
          <cell r="C478" t="str">
            <v>Public entities</v>
          </cell>
          <cell r="J478">
            <v>54485000</v>
          </cell>
          <cell r="L478">
            <v>54485000</v>
          </cell>
        </row>
        <row r="479">
          <cell r="A479">
            <v>1508</v>
          </cell>
          <cell r="C479" t="str">
            <v>Public entities</v>
          </cell>
          <cell r="J479">
            <v>2465108986</v>
          </cell>
          <cell r="L479">
            <v>2319596000</v>
          </cell>
        </row>
        <row r="480">
          <cell r="A480">
            <v>1444</v>
          </cell>
          <cell r="C480" t="str">
            <v>Public entities</v>
          </cell>
          <cell r="J480">
            <v>42000000</v>
          </cell>
          <cell r="L480">
            <v>42000000</v>
          </cell>
        </row>
        <row r="481">
          <cell r="A481">
            <v>344</v>
          </cell>
          <cell r="C481" t="str">
            <v>Public entities</v>
          </cell>
          <cell r="J481">
            <v>0</v>
          </cell>
          <cell r="L481">
            <v>0</v>
          </cell>
        </row>
        <row r="482">
          <cell r="A482">
            <v>345</v>
          </cell>
          <cell r="C482" t="str">
            <v>Public entities</v>
          </cell>
          <cell r="J482">
            <v>409539533</v>
          </cell>
          <cell r="L482">
            <v>376429533</v>
          </cell>
        </row>
        <row r="483">
          <cell r="A483">
            <v>558</v>
          </cell>
          <cell r="C483" t="str">
            <v>Public entities</v>
          </cell>
          <cell r="J483">
            <v>21956068000</v>
          </cell>
          <cell r="L483">
            <v>18672964000</v>
          </cell>
        </row>
        <row r="484">
          <cell r="A484">
            <v>1526</v>
          </cell>
          <cell r="C484" t="str">
            <v>Public entities</v>
          </cell>
          <cell r="J484">
            <v>109358371</v>
          </cell>
          <cell r="L484">
            <v>109358371</v>
          </cell>
        </row>
        <row r="485">
          <cell r="A485">
            <v>1559</v>
          </cell>
          <cell r="C485" t="str">
            <v>Public entities</v>
          </cell>
          <cell r="J485">
            <v>263612306</v>
          </cell>
          <cell r="L485">
            <v>263612306</v>
          </cell>
        </row>
        <row r="486">
          <cell r="A486">
            <v>1565</v>
          </cell>
          <cell r="C486" t="str">
            <v>Public entities</v>
          </cell>
          <cell r="J486">
            <v>23146527</v>
          </cell>
          <cell r="L486">
            <v>23146527</v>
          </cell>
        </row>
        <row r="487">
          <cell r="A487">
            <v>349</v>
          </cell>
          <cell r="C487" t="str">
            <v>Departments</v>
          </cell>
          <cell r="J487">
            <v>571146000</v>
          </cell>
          <cell r="L487">
            <v>553989000</v>
          </cell>
        </row>
        <row r="488">
          <cell r="A488">
            <v>352</v>
          </cell>
          <cell r="C488" t="str">
            <v>Departments</v>
          </cell>
          <cell r="J488">
            <v>751143000</v>
          </cell>
          <cell r="L488">
            <v>736807000</v>
          </cell>
        </row>
        <row r="489">
          <cell r="A489">
            <v>353</v>
          </cell>
          <cell r="C489" t="str">
            <v>Departments</v>
          </cell>
          <cell r="J489">
            <v>494208000</v>
          </cell>
          <cell r="L489">
            <v>468471000</v>
          </cell>
        </row>
        <row r="490">
          <cell r="A490">
            <v>354</v>
          </cell>
          <cell r="C490" t="str">
            <v>Departments</v>
          </cell>
          <cell r="J490">
            <v>412760000</v>
          </cell>
          <cell r="L490">
            <v>399345000</v>
          </cell>
        </row>
        <row r="491">
          <cell r="A491">
            <v>355</v>
          </cell>
          <cell r="C491" t="str">
            <v>Departments</v>
          </cell>
          <cell r="J491">
            <v>255484000</v>
          </cell>
          <cell r="L491">
            <v>244578000</v>
          </cell>
        </row>
        <row r="492">
          <cell r="A492">
            <v>356</v>
          </cell>
          <cell r="C492" t="str">
            <v>Departments</v>
          </cell>
          <cell r="J492">
            <v>505183000</v>
          </cell>
          <cell r="L492">
            <v>462088000</v>
          </cell>
        </row>
        <row r="493">
          <cell r="A493">
            <v>360</v>
          </cell>
          <cell r="C493" t="str">
            <v>Departments</v>
          </cell>
          <cell r="J493" t="str">
            <v/>
          </cell>
          <cell r="L493" t="str">
            <v/>
          </cell>
        </row>
        <row r="494">
          <cell r="A494">
            <v>361</v>
          </cell>
          <cell r="C494" t="str">
            <v>Departments</v>
          </cell>
          <cell r="J494" t="str">
            <v/>
          </cell>
          <cell r="L494" t="str">
            <v/>
          </cell>
        </row>
        <row r="495">
          <cell r="A495">
            <v>363</v>
          </cell>
          <cell r="C495" t="str">
            <v>Departments</v>
          </cell>
          <cell r="J495" t="str">
            <v/>
          </cell>
          <cell r="L495" t="str">
            <v/>
          </cell>
        </row>
        <row r="496">
          <cell r="A496">
            <v>367</v>
          </cell>
          <cell r="C496" t="str">
            <v>Departments</v>
          </cell>
          <cell r="J496" t="str">
            <v/>
          </cell>
          <cell r="L496" t="str">
            <v/>
          </cell>
        </row>
        <row r="497">
          <cell r="A497">
            <v>368</v>
          </cell>
          <cell r="C497" t="str">
            <v>Departments</v>
          </cell>
          <cell r="J497" t="str">
            <v/>
          </cell>
          <cell r="L497" t="str">
            <v/>
          </cell>
        </row>
        <row r="498">
          <cell r="A498">
            <v>369</v>
          </cell>
          <cell r="C498" t="str">
            <v>Departments</v>
          </cell>
          <cell r="J498" t="str">
            <v/>
          </cell>
          <cell r="L498" t="str">
            <v/>
          </cell>
        </row>
        <row r="499">
          <cell r="A499">
            <v>370</v>
          </cell>
          <cell r="C499" t="str">
            <v>Departments</v>
          </cell>
          <cell r="J499" t="str">
            <v/>
          </cell>
          <cell r="L499" t="str">
            <v/>
          </cell>
        </row>
        <row r="500">
          <cell r="A500">
            <v>371</v>
          </cell>
          <cell r="C500" t="str">
            <v>Departments</v>
          </cell>
          <cell r="J500" t="str">
            <v/>
          </cell>
          <cell r="L500" t="str">
            <v/>
          </cell>
        </row>
        <row r="501">
          <cell r="A501">
            <v>372</v>
          </cell>
          <cell r="C501" t="str">
            <v>Departments</v>
          </cell>
          <cell r="J501">
            <v>416828000</v>
          </cell>
          <cell r="L501">
            <v>408125000</v>
          </cell>
        </row>
        <row r="502">
          <cell r="A502">
            <v>373</v>
          </cell>
          <cell r="C502" t="str">
            <v>Departments</v>
          </cell>
          <cell r="J502">
            <v>342859000</v>
          </cell>
          <cell r="L502">
            <v>337452000</v>
          </cell>
        </row>
        <row r="503">
          <cell r="A503">
            <v>376</v>
          </cell>
          <cell r="C503" t="str">
            <v>Departments</v>
          </cell>
          <cell r="J503">
            <v>403195000</v>
          </cell>
          <cell r="L503">
            <v>390127000</v>
          </cell>
        </row>
        <row r="504">
          <cell r="A504">
            <v>134</v>
          </cell>
          <cell r="C504" t="str">
            <v>Departments</v>
          </cell>
          <cell r="J504">
            <v>480018000</v>
          </cell>
          <cell r="L504">
            <v>432042000</v>
          </cell>
        </row>
        <row r="505">
          <cell r="A505">
            <v>377</v>
          </cell>
          <cell r="C505" t="str">
            <v>Departments</v>
          </cell>
          <cell r="J505">
            <v>318925000</v>
          </cell>
          <cell r="L505">
            <v>307922000</v>
          </cell>
        </row>
        <row r="506">
          <cell r="A506">
            <v>135</v>
          </cell>
          <cell r="C506" t="str">
            <v>Departments</v>
          </cell>
          <cell r="J506">
            <v>488096000</v>
          </cell>
          <cell r="L506">
            <v>478774000</v>
          </cell>
        </row>
        <row r="507">
          <cell r="A507">
            <v>378</v>
          </cell>
          <cell r="C507" t="str">
            <v>Departments</v>
          </cell>
          <cell r="J507">
            <v>318820000</v>
          </cell>
          <cell r="L507">
            <v>310143000</v>
          </cell>
        </row>
        <row r="508">
          <cell r="A508">
            <v>379</v>
          </cell>
          <cell r="C508" t="str">
            <v/>
          </cell>
          <cell r="J508" t="str">
            <v/>
          </cell>
          <cell r="L508" t="str">
            <v/>
          </cell>
        </row>
        <row r="509">
          <cell r="A509">
            <v>380</v>
          </cell>
          <cell r="C509" t="str">
            <v/>
          </cell>
          <cell r="J509" t="str">
            <v/>
          </cell>
          <cell r="L509" t="str">
            <v/>
          </cell>
        </row>
        <row r="510">
          <cell r="A510">
            <v>382</v>
          </cell>
          <cell r="C510" t="str">
            <v/>
          </cell>
          <cell r="J510" t="str">
            <v/>
          </cell>
          <cell r="L510" t="str">
            <v/>
          </cell>
        </row>
        <row r="511">
          <cell r="A511">
            <v>386</v>
          </cell>
          <cell r="C511" t="str">
            <v/>
          </cell>
          <cell r="J511" t="str">
            <v/>
          </cell>
          <cell r="L511" t="str">
            <v/>
          </cell>
        </row>
        <row r="512">
          <cell r="A512">
            <v>387</v>
          </cell>
          <cell r="C512" t="str">
            <v/>
          </cell>
          <cell r="J512" t="str">
            <v/>
          </cell>
          <cell r="L512" t="str">
            <v/>
          </cell>
        </row>
        <row r="513">
          <cell r="A513">
            <v>388</v>
          </cell>
          <cell r="C513" t="str">
            <v/>
          </cell>
          <cell r="J513" t="str">
            <v/>
          </cell>
          <cell r="L513" t="str">
            <v/>
          </cell>
        </row>
        <row r="514">
          <cell r="A514">
            <v>389</v>
          </cell>
          <cell r="C514" t="str">
            <v/>
          </cell>
          <cell r="J514" t="str">
            <v/>
          </cell>
          <cell r="L514" t="str">
            <v/>
          </cell>
        </row>
        <row r="515">
          <cell r="A515">
            <v>390</v>
          </cell>
          <cell r="C515" t="str">
            <v/>
          </cell>
          <cell r="J515" t="str">
            <v/>
          </cell>
          <cell r="L515" t="str">
            <v/>
          </cell>
        </row>
        <row r="516">
          <cell r="A516">
            <v>391</v>
          </cell>
          <cell r="C516" t="str">
            <v/>
          </cell>
          <cell r="J516" t="str">
            <v/>
          </cell>
          <cell r="L516" t="str">
            <v/>
          </cell>
        </row>
        <row r="517">
          <cell r="A517">
            <v>392</v>
          </cell>
          <cell r="C517" t="str">
            <v/>
          </cell>
          <cell r="J517" t="str">
            <v/>
          </cell>
          <cell r="L517" t="str">
            <v/>
          </cell>
        </row>
        <row r="518">
          <cell r="A518">
            <v>394</v>
          </cell>
          <cell r="C518" t="str">
            <v/>
          </cell>
          <cell r="J518" t="str">
            <v/>
          </cell>
          <cell r="L518" t="str">
            <v/>
          </cell>
        </row>
        <row r="519">
          <cell r="A519">
            <v>398</v>
          </cell>
          <cell r="C519" t="str">
            <v/>
          </cell>
          <cell r="J519" t="str">
            <v/>
          </cell>
          <cell r="L519" t="str">
            <v/>
          </cell>
        </row>
        <row r="520">
          <cell r="A520">
            <v>399</v>
          </cell>
          <cell r="C520" t="str">
            <v/>
          </cell>
          <cell r="J520" t="str">
            <v/>
          </cell>
          <cell r="L520" t="str">
            <v/>
          </cell>
        </row>
        <row r="521">
          <cell r="A521">
            <v>400</v>
          </cell>
          <cell r="C521" t="str">
            <v/>
          </cell>
          <cell r="J521" t="str">
            <v/>
          </cell>
          <cell r="L521" t="str">
            <v/>
          </cell>
        </row>
        <row r="522">
          <cell r="A522">
            <v>401</v>
          </cell>
          <cell r="C522" t="str">
            <v/>
          </cell>
          <cell r="J522" t="str">
            <v/>
          </cell>
          <cell r="L522" t="str">
            <v/>
          </cell>
        </row>
        <row r="523">
          <cell r="A523">
            <v>402</v>
          </cell>
          <cell r="C523" t="str">
            <v/>
          </cell>
          <cell r="J523" t="str">
            <v/>
          </cell>
          <cell r="L523" t="str">
            <v/>
          </cell>
        </row>
        <row r="524">
          <cell r="A524">
            <v>404</v>
          </cell>
          <cell r="C524" t="str">
            <v>Public entities</v>
          </cell>
          <cell r="J524">
            <v>1383693061</v>
          </cell>
          <cell r="L524">
            <v>891261630</v>
          </cell>
        </row>
        <row r="525">
          <cell r="A525">
            <v>407</v>
          </cell>
          <cell r="C525" t="str">
            <v>Departments</v>
          </cell>
          <cell r="J525">
            <v>295541000</v>
          </cell>
          <cell r="L525">
            <v>293638000</v>
          </cell>
        </row>
        <row r="526">
          <cell r="A526">
            <v>406</v>
          </cell>
          <cell r="C526" t="str">
            <v>Public entities</v>
          </cell>
          <cell r="J526">
            <v>134020000</v>
          </cell>
          <cell r="L526">
            <v>131746000</v>
          </cell>
        </row>
        <row r="527">
          <cell r="A527">
            <v>409</v>
          </cell>
          <cell r="C527" t="str">
            <v>Departments</v>
          </cell>
          <cell r="J527">
            <v>2680000000</v>
          </cell>
          <cell r="L527">
            <v>647117000</v>
          </cell>
        </row>
        <row r="528">
          <cell r="A528">
            <v>542</v>
          </cell>
          <cell r="C528" t="str">
            <v>Departments</v>
          </cell>
          <cell r="J528">
            <v>2122766000</v>
          </cell>
          <cell r="L528">
            <v>2078609000</v>
          </cell>
        </row>
        <row r="529">
          <cell r="A529">
            <v>414</v>
          </cell>
          <cell r="C529" t="str">
            <v>Departments</v>
          </cell>
          <cell r="J529">
            <v>2052454000</v>
          </cell>
          <cell r="L529">
            <v>1919173000</v>
          </cell>
        </row>
        <row r="530">
          <cell r="A530">
            <v>412</v>
          </cell>
          <cell r="C530" t="str">
            <v>Departments</v>
          </cell>
          <cell r="J530">
            <v>3757846000</v>
          </cell>
          <cell r="L530">
            <v>3238105000</v>
          </cell>
        </row>
        <row r="531">
          <cell r="A531">
            <v>410</v>
          </cell>
          <cell r="C531" t="str">
            <v>Departments</v>
          </cell>
          <cell r="J531">
            <v>4354254000</v>
          </cell>
          <cell r="L531">
            <v>4096369000</v>
          </cell>
        </row>
        <row r="532">
          <cell r="A532">
            <v>425</v>
          </cell>
          <cell r="C532" t="str">
            <v>Departments</v>
          </cell>
          <cell r="J532">
            <v>4932851000</v>
          </cell>
          <cell r="L532">
            <v>3982697000</v>
          </cell>
        </row>
        <row r="533">
          <cell r="A533">
            <v>1347</v>
          </cell>
          <cell r="C533" t="str">
            <v>Public entities</v>
          </cell>
          <cell r="J533">
            <v>127692000</v>
          </cell>
          <cell r="L533">
            <v>125253000</v>
          </cell>
        </row>
        <row r="534">
          <cell r="A534">
            <v>415</v>
          </cell>
          <cell r="C534" t="str">
            <v>Public entities</v>
          </cell>
          <cell r="J534">
            <v>30306964</v>
          </cell>
          <cell r="L534">
            <v>23430388</v>
          </cell>
        </row>
        <row r="535">
          <cell r="A535">
            <v>1059</v>
          </cell>
          <cell r="C535" t="str">
            <v>Public entities</v>
          </cell>
          <cell r="J535" t="str">
            <v/>
          </cell>
          <cell r="L535" t="str">
            <v/>
          </cell>
        </row>
        <row r="536">
          <cell r="A536">
            <v>1469</v>
          </cell>
          <cell r="C536" t="str">
            <v>Public entities</v>
          </cell>
          <cell r="J536" t="str">
            <v/>
          </cell>
          <cell r="L536" t="str">
            <v/>
          </cell>
        </row>
        <row r="537">
          <cell r="A537">
            <v>1470</v>
          </cell>
          <cell r="C537" t="str">
            <v>Public entities</v>
          </cell>
          <cell r="J537" t="str">
            <v/>
          </cell>
          <cell r="L537" t="str">
            <v/>
          </cell>
        </row>
        <row r="538">
          <cell r="A538">
            <v>416</v>
          </cell>
          <cell r="C538" t="str">
            <v>Public entities</v>
          </cell>
          <cell r="J538" t="str">
            <v/>
          </cell>
          <cell r="L538" t="str">
            <v/>
          </cell>
        </row>
        <row r="539">
          <cell r="A539">
            <v>418</v>
          </cell>
          <cell r="C539" t="str">
            <v>Public entities</v>
          </cell>
          <cell r="J539" t="str">
            <v/>
          </cell>
          <cell r="L539" t="str">
            <v/>
          </cell>
        </row>
        <row r="540">
          <cell r="A540">
            <v>419</v>
          </cell>
          <cell r="C540" t="str">
            <v>Public entities</v>
          </cell>
          <cell r="J540">
            <v>1051952000</v>
          </cell>
          <cell r="L540">
            <v>1037953000</v>
          </cell>
        </row>
        <row r="541">
          <cell r="A541">
            <v>420</v>
          </cell>
          <cell r="C541" t="str">
            <v>Public entities</v>
          </cell>
          <cell r="J541">
            <v>0</v>
          </cell>
          <cell r="L541">
            <v>0</v>
          </cell>
        </row>
        <row r="542">
          <cell r="A542">
            <v>1151</v>
          </cell>
          <cell r="C542" t="str">
            <v>Public entities</v>
          </cell>
          <cell r="J542">
            <v>205934080</v>
          </cell>
          <cell r="L542">
            <v>186872219</v>
          </cell>
        </row>
        <row r="543">
          <cell r="A543">
            <v>1354</v>
          </cell>
          <cell r="C543" t="str">
            <v>Public entities</v>
          </cell>
          <cell r="J543">
            <v>146000003</v>
          </cell>
          <cell r="L543">
            <v>26000000</v>
          </cell>
        </row>
        <row r="544">
          <cell r="A544">
            <v>422</v>
          </cell>
          <cell r="C544" t="str">
            <v>Public entities</v>
          </cell>
          <cell r="J544">
            <v>46657908000</v>
          </cell>
          <cell r="L544">
            <v>46529849000</v>
          </cell>
        </row>
        <row r="545">
          <cell r="A545">
            <v>1224</v>
          </cell>
          <cell r="C545" t="str">
            <v>Public entities</v>
          </cell>
          <cell r="J545">
            <v>522094000</v>
          </cell>
          <cell r="L545">
            <v>486294000</v>
          </cell>
        </row>
        <row r="546">
          <cell r="A546">
            <v>423</v>
          </cell>
          <cell r="C546" t="str">
            <v>Public entities</v>
          </cell>
          <cell r="J546">
            <v>1381487823</v>
          </cell>
          <cell r="L546">
            <v>1152280423</v>
          </cell>
        </row>
        <row r="547">
          <cell r="A547">
            <v>225</v>
          </cell>
          <cell r="C547" t="str">
            <v>Public entities</v>
          </cell>
          <cell r="J547">
            <v>2092717000</v>
          </cell>
          <cell r="L547">
            <v>1598862000</v>
          </cell>
        </row>
        <row r="548">
          <cell r="A548">
            <v>520</v>
          </cell>
          <cell r="C548" t="str">
            <v>Departments</v>
          </cell>
          <cell r="J548">
            <v>1900047000</v>
          </cell>
          <cell r="L548">
            <v>1649849000</v>
          </cell>
        </row>
        <row r="549">
          <cell r="A549">
            <v>427</v>
          </cell>
          <cell r="C549" t="str">
            <v>Public entities</v>
          </cell>
          <cell r="J549">
            <v>233277322</v>
          </cell>
          <cell r="L549">
            <v>221577322</v>
          </cell>
        </row>
        <row r="550">
          <cell r="A550">
            <v>1038</v>
          </cell>
          <cell r="C550" t="str">
            <v>Public entities</v>
          </cell>
          <cell r="J550" t="str">
            <v/>
          </cell>
          <cell r="L550" t="str">
            <v/>
          </cell>
        </row>
        <row r="551">
          <cell r="A551">
            <v>329</v>
          </cell>
          <cell r="C551" t="str">
            <v>Public entities</v>
          </cell>
          <cell r="J551">
            <v>212320000</v>
          </cell>
          <cell r="L551">
            <v>195142000</v>
          </cell>
        </row>
        <row r="552">
          <cell r="A552">
            <v>429</v>
          </cell>
          <cell r="C552" t="str">
            <v>Public entities</v>
          </cell>
          <cell r="J552">
            <v>862345728</v>
          </cell>
          <cell r="L552">
            <v>862345728</v>
          </cell>
        </row>
        <row r="553">
          <cell r="A553">
            <v>433</v>
          </cell>
          <cell r="C553" t="str">
            <v>Public entities</v>
          </cell>
          <cell r="J553">
            <v>209264000</v>
          </cell>
          <cell r="L553">
            <v>206080000</v>
          </cell>
        </row>
        <row r="554">
          <cell r="A554">
            <v>428</v>
          </cell>
          <cell r="C554" t="str">
            <v>Public entities</v>
          </cell>
          <cell r="J554">
            <v>32823000</v>
          </cell>
          <cell r="L554">
            <v>32823000</v>
          </cell>
        </row>
        <row r="555">
          <cell r="A555">
            <v>434</v>
          </cell>
          <cell r="C555" t="str">
            <v>Public entities</v>
          </cell>
          <cell r="J555">
            <v>44102000</v>
          </cell>
          <cell r="L555">
            <v>33759000</v>
          </cell>
        </row>
        <row r="556">
          <cell r="A556">
            <v>435</v>
          </cell>
          <cell r="C556" t="str">
            <v>Public entities</v>
          </cell>
          <cell r="J556">
            <v>508450000</v>
          </cell>
          <cell r="L556">
            <v>487008000</v>
          </cell>
        </row>
        <row r="557">
          <cell r="A557">
            <v>436</v>
          </cell>
          <cell r="C557" t="str">
            <v>Public entities</v>
          </cell>
          <cell r="J557">
            <v>1328799072</v>
          </cell>
          <cell r="L557">
            <v>1328799072</v>
          </cell>
        </row>
        <row r="558">
          <cell r="A558">
            <v>1113</v>
          </cell>
          <cell r="C558" t="str">
            <v>Public entities</v>
          </cell>
          <cell r="J558" t="str">
            <v/>
          </cell>
          <cell r="L558" t="str">
            <v/>
          </cell>
        </row>
        <row r="559">
          <cell r="A559">
            <v>1114</v>
          </cell>
          <cell r="C559" t="str">
            <v>Public entities</v>
          </cell>
          <cell r="J559">
            <v>1053462000</v>
          </cell>
          <cell r="L559">
            <v>1053462000</v>
          </cell>
        </row>
        <row r="560">
          <cell r="A560">
            <v>1386</v>
          </cell>
          <cell r="C560" t="str">
            <v>Public entities</v>
          </cell>
          <cell r="J560" t="str">
            <v/>
          </cell>
          <cell r="L560" t="str">
            <v/>
          </cell>
        </row>
        <row r="561">
          <cell r="A561">
            <v>341</v>
          </cell>
          <cell r="C561" t="str">
            <v>Public entities</v>
          </cell>
          <cell r="J561">
            <v>589061000</v>
          </cell>
          <cell r="L561">
            <v>583031000</v>
          </cell>
        </row>
        <row r="562">
          <cell r="A562">
            <v>1445</v>
          </cell>
          <cell r="C562" t="str">
            <v>Public entities</v>
          </cell>
          <cell r="J562">
            <v>2634161</v>
          </cell>
          <cell r="L562">
            <v>2634161</v>
          </cell>
        </row>
        <row r="563">
          <cell r="A563">
            <v>1419</v>
          </cell>
          <cell r="C563" t="str">
            <v>Public entities</v>
          </cell>
          <cell r="J563">
            <v>92219604</v>
          </cell>
          <cell r="L563">
            <v>72869604</v>
          </cell>
        </row>
        <row r="564">
          <cell r="A564">
            <v>448</v>
          </cell>
          <cell r="C564" t="str">
            <v>Public entities</v>
          </cell>
          <cell r="J564" t="str">
            <v/>
          </cell>
          <cell r="L564" t="str">
            <v/>
          </cell>
        </row>
        <row r="565">
          <cell r="A565">
            <v>1426</v>
          </cell>
          <cell r="C565" t="str">
            <v>Public entities</v>
          </cell>
          <cell r="J565">
            <v>81353</v>
          </cell>
          <cell r="L565">
            <v>81353</v>
          </cell>
        </row>
        <row r="566">
          <cell r="A566">
            <v>1427</v>
          </cell>
          <cell r="C566" t="str">
            <v>Public entities</v>
          </cell>
          <cell r="J566">
            <v>343094</v>
          </cell>
          <cell r="L566">
            <v>343094</v>
          </cell>
        </row>
        <row r="567">
          <cell r="A567">
            <v>1422</v>
          </cell>
          <cell r="C567" t="str">
            <v>Public entities</v>
          </cell>
          <cell r="J567">
            <v>1573569</v>
          </cell>
          <cell r="L567">
            <v>1573569</v>
          </cell>
        </row>
        <row r="568">
          <cell r="A568">
            <v>1430</v>
          </cell>
          <cell r="C568" t="str">
            <v>Public entities</v>
          </cell>
          <cell r="J568">
            <v>77251</v>
          </cell>
          <cell r="L568">
            <v>77251</v>
          </cell>
        </row>
        <row r="569">
          <cell r="A569">
            <v>1429</v>
          </cell>
          <cell r="C569" t="str">
            <v>Public entities</v>
          </cell>
          <cell r="J569">
            <v>989675</v>
          </cell>
          <cell r="L569">
            <v>989675</v>
          </cell>
        </row>
        <row r="570">
          <cell r="A570">
            <v>449</v>
          </cell>
          <cell r="C570" t="str">
            <v>Departments</v>
          </cell>
          <cell r="J570" t="str">
            <v/>
          </cell>
          <cell r="L570" t="str">
            <v/>
          </cell>
        </row>
        <row r="571">
          <cell r="A571">
            <v>450</v>
          </cell>
          <cell r="C571" t="str">
            <v>Public entities</v>
          </cell>
          <cell r="J571" t="str">
            <v/>
          </cell>
          <cell r="L571" t="str">
            <v/>
          </cell>
        </row>
        <row r="572">
          <cell r="A572">
            <v>451</v>
          </cell>
          <cell r="C572" t="str">
            <v>Public entities</v>
          </cell>
          <cell r="J572">
            <v>12512985000</v>
          </cell>
          <cell r="L572">
            <v>11394500000</v>
          </cell>
        </row>
        <row r="573">
          <cell r="A573">
            <v>1307</v>
          </cell>
          <cell r="C573" t="str">
            <v>Public entities</v>
          </cell>
          <cell r="J573">
            <v>419152000</v>
          </cell>
          <cell r="L573">
            <v>419152000</v>
          </cell>
        </row>
        <row r="574">
          <cell r="A574">
            <v>1060</v>
          </cell>
          <cell r="C574" t="str">
            <v>Public entities</v>
          </cell>
          <cell r="J574" t="str">
            <v/>
          </cell>
          <cell r="L574" t="str">
            <v/>
          </cell>
        </row>
        <row r="575">
          <cell r="A575">
            <v>1325</v>
          </cell>
          <cell r="C575" t="str">
            <v>Public entities</v>
          </cell>
          <cell r="J575">
            <v>200783381</v>
          </cell>
          <cell r="L575">
            <v>179573184</v>
          </cell>
        </row>
        <row r="576">
          <cell r="A576">
            <v>452</v>
          </cell>
          <cell r="C576" t="str">
            <v>Public entities</v>
          </cell>
          <cell r="J576">
            <v>1552687000</v>
          </cell>
          <cell r="L576">
            <v>1545800000</v>
          </cell>
        </row>
        <row r="577">
          <cell r="A577">
            <v>453</v>
          </cell>
          <cell r="C577" t="str">
            <v>Public entities</v>
          </cell>
          <cell r="J577">
            <v>898342000</v>
          </cell>
          <cell r="L577">
            <v>496533000</v>
          </cell>
        </row>
        <row r="578">
          <cell r="A578">
            <v>454</v>
          </cell>
          <cell r="C578" t="str">
            <v>Public entities</v>
          </cell>
          <cell r="J578">
            <v>233308799</v>
          </cell>
          <cell r="L578">
            <v>231091835</v>
          </cell>
        </row>
        <row r="579">
          <cell r="A579">
            <v>1030</v>
          </cell>
          <cell r="C579" t="str">
            <v>Public entities</v>
          </cell>
          <cell r="J579">
            <v>0</v>
          </cell>
          <cell r="L579">
            <v>0</v>
          </cell>
        </row>
        <row r="580">
          <cell r="A580">
            <v>455</v>
          </cell>
          <cell r="C580" t="str">
            <v>Public entities</v>
          </cell>
          <cell r="J580">
            <v>955203523</v>
          </cell>
          <cell r="L580">
            <v>951499313</v>
          </cell>
        </row>
        <row r="581">
          <cell r="A581">
            <v>458</v>
          </cell>
          <cell r="C581" t="str">
            <v>Departments</v>
          </cell>
          <cell r="J581">
            <v>1217709000</v>
          </cell>
          <cell r="L581">
            <v>1206759000</v>
          </cell>
        </row>
        <row r="582">
          <cell r="A582">
            <v>460</v>
          </cell>
          <cell r="C582" t="str">
            <v>Departments</v>
          </cell>
          <cell r="J582">
            <v>3369237000</v>
          </cell>
          <cell r="L582">
            <v>3272271000</v>
          </cell>
        </row>
        <row r="583">
          <cell r="A583">
            <v>461</v>
          </cell>
          <cell r="C583" t="str">
            <v>Departments</v>
          </cell>
          <cell r="J583">
            <v>1907342000</v>
          </cell>
          <cell r="L583">
            <v>1873017000</v>
          </cell>
        </row>
        <row r="584">
          <cell r="A584">
            <v>465</v>
          </cell>
          <cell r="C584" t="str">
            <v>Departments</v>
          </cell>
          <cell r="J584">
            <v>1596940000</v>
          </cell>
          <cell r="L584">
            <v>1521368000</v>
          </cell>
        </row>
        <row r="585">
          <cell r="A585">
            <v>466</v>
          </cell>
          <cell r="C585" t="str">
            <v>Departments</v>
          </cell>
          <cell r="J585">
            <v>929919000</v>
          </cell>
          <cell r="L585">
            <v>895956000</v>
          </cell>
        </row>
        <row r="586">
          <cell r="A586">
            <v>462</v>
          </cell>
          <cell r="C586" t="str">
            <v>Departments</v>
          </cell>
          <cell r="J586">
            <v>1713072000</v>
          </cell>
          <cell r="L586">
            <v>1673933000</v>
          </cell>
        </row>
        <row r="587">
          <cell r="A587">
            <v>463</v>
          </cell>
          <cell r="C587" t="str">
            <v>Departments</v>
          </cell>
          <cell r="J587">
            <v>2365076000</v>
          </cell>
          <cell r="L587">
            <v>2313626000</v>
          </cell>
        </row>
        <row r="588">
          <cell r="A588">
            <v>464</v>
          </cell>
          <cell r="C588" t="str">
            <v>Public entities</v>
          </cell>
          <cell r="J588" t="str">
            <v/>
          </cell>
          <cell r="L588" t="str">
            <v/>
          </cell>
        </row>
        <row r="589">
          <cell r="A589">
            <v>430</v>
          </cell>
          <cell r="C589" t="str">
            <v>Public entities</v>
          </cell>
          <cell r="J589">
            <v>114351238</v>
          </cell>
          <cell r="L589">
            <v>114351238</v>
          </cell>
        </row>
        <row r="590">
          <cell r="A590">
            <v>432</v>
          </cell>
          <cell r="C590" t="str">
            <v>Public entities</v>
          </cell>
          <cell r="J590">
            <v>124609000</v>
          </cell>
          <cell r="L590">
            <v>96435000</v>
          </cell>
        </row>
        <row r="591">
          <cell r="A591">
            <v>1120</v>
          </cell>
          <cell r="C591" t="str">
            <v>Public entities</v>
          </cell>
          <cell r="J591">
            <v>4199800000</v>
          </cell>
          <cell r="L591">
            <v>4064800000</v>
          </cell>
        </row>
        <row r="592">
          <cell r="A592">
            <v>1062</v>
          </cell>
          <cell r="C592" t="str">
            <v>Public entities</v>
          </cell>
          <cell r="J592">
            <v>8325695000</v>
          </cell>
          <cell r="L592">
            <v>6330038000</v>
          </cell>
        </row>
        <row r="593">
          <cell r="A593">
            <v>468</v>
          </cell>
          <cell r="C593" t="str">
            <v>Public entities</v>
          </cell>
          <cell r="J593">
            <v>885652000</v>
          </cell>
          <cell r="L593">
            <v>753752000</v>
          </cell>
        </row>
        <row r="594">
          <cell r="A594">
            <v>1121</v>
          </cell>
          <cell r="C594" t="str">
            <v>Public entities</v>
          </cell>
          <cell r="J594" t="str">
            <v/>
          </cell>
          <cell r="L594" t="str">
            <v/>
          </cell>
        </row>
        <row r="595">
          <cell r="A595">
            <v>1122</v>
          </cell>
          <cell r="C595" t="str">
            <v>Public entities</v>
          </cell>
          <cell r="J595">
            <v>280301680</v>
          </cell>
          <cell r="L595">
            <v>222293680</v>
          </cell>
        </row>
        <row r="596">
          <cell r="A596">
            <v>431</v>
          </cell>
          <cell r="C596" t="str">
            <v>Public entities</v>
          </cell>
          <cell r="J596">
            <v>48784000</v>
          </cell>
          <cell r="L596">
            <v>48784000</v>
          </cell>
        </row>
        <row r="597">
          <cell r="A597">
            <v>1527</v>
          </cell>
          <cell r="C597" t="str">
            <v>Public entities</v>
          </cell>
          <cell r="J597">
            <v>349356108</v>
          </cell>
          <cell r="L597">
            <v>349356108</v>
          </cell>
        </row>
        <row r="598">
          <cell r="A598">
            <v>469</v>
          </cell>
          <cell r="C598" t="str">
            <v>Public entities</v>
          </cell>
          <cell r="J598" t="str">
            <v/>
          </cell>
          <cell r="L598" t="str">
            <v/>
          </cell>
        </row>
        <row r="599">
          <cell r="A599">
            <v>470</v>
          </cell>
          <cell r="C599" t="str">
            <v>Public entities</v>
          </cell>
          <cell r="J599">
            <v>822555813</v>
          </cell>
          <cell r="L599">
            <v>815603622</v>
          </cell>
        </row>
        <row r="600">
          <cell r="A600">
            <v>439</v>
          </cell>
          <cell r="C600" t="str">
            <v>Public entities</v>
          </cell>
          <cell r="J600">
            <v>990679662</v>
          </cell>
          <cell r="L600">
            <v>990679662</v>
          </cell>
        </row>
        <row r="601">
          <cell r="A601">
            <v>1368</v>
          </cell>
          <cell r="C601" t="str">
            <v>Public entities</v>
          </cell>
          <cell r="J601">
            <v>128933000</v>
          </cell>
          <cell r="L601">
            <v>125181000</v>
          </cell>
        </row>
        <row r="602">
          <cell r="A602">
            <v>440</v>
          </cell>
          <cell r="C602" t="str">
            <v>Public entities</v>
          </cell>
          <cell r="J602" t="str">
            <v/>
          </cell>
          <cell r="L602" t="str">
            <v/>
          </cell>
        </row>
        <row r="603">
          <cell r="A603">
            <v>471</v>
          </cell>
          <cell r="C603" t="str">
            <v>Public entities</v>
          </cell>
          <cell r="J603">
            <v>4180704832</v>
          </cell>
          <cell r="L603">
            <v>3516226832</v>
          </cell>
        </row>
        <row r="604">
          <cell r="A604">
            <v>441</v>
          </cell>
          <cell r="C604" t="str">
            <v>Public entities</v>
          </cell>
          <cell r="J604">
            <v>26888298000</v>
          </cell>
          <cell r="L604">
            <v>17607726000</v>
          </cell>
        </row>
        <row r="605">
          <cell r="A605">
            <v>1063</v>
          </cell>
          <cell r="C605" t="str">
            <v>Public entities</v>
          </cell>
          <cell r="J605">
            <v>7223944000</v>
          </cell>
          <cell r="L605">
            <v>6698944000</v>
          </cell>
        </row>
        <row r="606">
          <cell r="A606">
            <v>472</v>
          </cell>
          <cell r="C606" t="str">
            <v>Public entities</v>
          </cell>
          <cell r="J606">
            <v>115665000</v>
          </cell>
          <cell r="L606">
            <v>112665000</v>
          </cell>
        </row>
        <row r="607">
          <cell r="A607">
            <v>474</v>
          </cell>
          <cell r="C607" t="str">
            <v>Public entities</v>
          </cell>
          <cell r="J607">
            <v>7415577000</v>
          </cell>
          <cell r="L607">
            <v>7338040753</v>
          </cell>
        </row>
        <row r="608">
          <cell r="A608">
            <v>1175</v>
          </cell>
          <cell r="C608" t="str">
            <v>Public entities</v>
          </cell>
          <cell r="J608" t="str">
            <v/>
          </cell>
          <cell r="L608" t="str">
            <v/>
          </cell>
        </row>
        <row r="609">
          <cell r="A609">
            <v>475</v>
          </cell>
          <cell r="C609" t="str">
            <v>Public entities</v>
          </cell>
          <cell r="J609">
            <v>1329206000</v>
          </cell>
          <cell r="L609">
            <v>1313501762</v>
          </cell>
        </row>
        <row r="610">
          <cell r="A610">
            <v>476</v>
          </cell>
          <cell r="C610" t="str">
            <v>Public entities</v>
          </cell>
          <cell r="J610">
            <v>577421692</v>
          </cell>
          <cell r="L610">
            <v>502477692</v>
          </cell>
        </row>
        <row r="611">
          <cell r="A611">
            <v>1340</v>
          </cell>
          <cell r="C611" t="str">
            <v>Public entities</v>
          </cell>
          <cell r="J611">
            <v>145982000</v>
          </cell>
          <cell r="L611">
            <v>145578000</v>
          </cell>
        </row>
        <row r="612">
          <cell r="A612">
            <v>1308</v>
          </cell>
          <cell r="C612" t="str">
            <v>Public entities</v>
          </cell>
          <cell r="J612">
            <v>444420672</v>
          </cell>
          <cell r="L612">
            <v>356703367</v>
          </cell>
        </row>
        <row r="613">
          <cell r="A613">
            <v>478</v>
          </cell>
          <cell r="C613" t="str">
            <v>Public entities</v>
          </cell>
          <cell r="J613">
            <v>871481753</v>
          </cell>
          <cell r="L613">
            <v>871481753</v>
          </cell>
        </row>
        <row r="614">
          <cell r="A614">
            <v>479</v>
          </cell>
          <cell r="C614" t="str">
            <v>Departments</v>
          </cell>
          <cell r="J614">
            <v>549829000</v>
          </cell>
          <cell r="L614">
            <v>479181000</v>
          </cell>
        </row>
        <row r="615">
          <cell r="A615">
            <v>485</v>
          </cell>
          <cell r="C615" t="str">
            <v>Departments</v>
          </cell>
          <cell r="J615">
            <v>434762000</v>
          </cell>
          <cell r="L615">
            <v>384297000</v>
          </cell>
        </row>
        <row r="616">
          <cell r="A616">
            <v>481</v>
          </cell>
          <cell r="C616" t="str">
            <v>Departments</v>
          </cell>
          <cell r="J616">
            <v>646663000</v>
          </cell>
          <cell r="L616">
            <v>591392000</v>
          </cell>
        </row>
        <row r="617">
          <cell r="A617">
            <v>483</v>
          </cell>
          <cell r="C617" t="str">
            <v>Public entities</v>
          </cell>
          <cell r="J617" t="str">
            <v/>
          </cell>
          <cell r="L617" t="str">
            <v/>
          </cell>
        </row>
        <row r="618">
          <cell r="A618">
            <v>487</v>
          </cell>
          <cell r="C618" t="str">
            <v>Public entities</v>
          </cell>
          <cell r="J618">
            <v>30113404</v>
          </cell>
          <cell r="L618">
            <v>30113404</v>
          </cell>
        </row>
        <row r="619">
          <cell r="A619">
            <v>488</v>
          </cell>
          <cell r="C619" t="str">
            <v>Public entities</v>
          </cell>
          <cell r="J619">
            <v>6652740925</v>
          </cell>
          <cell r="L619">
            <v>5902779925</v>
          </cell>
        </row>
        <row r="620">
          <cell r="A620">
            <v>489</v>
          </cell>
          <cell r="C620" t="str">
            <v>Public entities</v>
          </cell>
          <cell r="J620" t="str">
            <v/>
          </cell>
          <cell r="L620" t="str">
            <v/>
          </cell>
        </row>
        <row r="621">
          <cell r="A621">
            <v>1208</v>
          </cell>
          <cell r="C621" t="str">
            <v>Departments</v>
          </cell>
          <cell r="J621" t="str">
            <v/>
          </cell>
          <cell r="L621" t="str">
            <v/>
          </cell>
        </row>
        <row r="622">
          <cell r="A622">
            <v>490</v>
          </cell>
          <cell r="C622" t="str">
            <v>Public entities</v>
          </cell>
          <cell r="J622">
            <v>84633601</v>
          </cell>
          <cell r="L622">
            <v>84633601</v>
          </cell>
        </row>
        <row r="623">
          <cell r="A623">
            <v>491</v>
          </cell>
          <cell r="C623" t="str">
            <v>Departments</v>
          </cell>
          <cell r="J623">
            <v>2999000000</v>
          </cell>
          <cell r="L623">
            <v>2680000000</v>
          </cell>
        </row>
        <row r="624">
          <cell r="A624">
            <v>918</v>
          </cell>
          <cell r="C624" t="str">
            <v>Public entities</v>
          </cell>
          <cell r="J624">
            <v>223378613.61000001</v>
          </cell>
          <cell r="L624">
            <v>218378613.61000001</v>
          </cell>
        </row>
        <row r="625">
          <cell r="A625">
            <v>1334</v>
          </cell>
          <cell r="C625" t="str">
            <v>Public entities</v>
          </cell>
          <cell r="J625">
            <v>209711054</v>
          </cell>
          <cell r="L625">
            <v>187175040</v>
          </cell>
        </row>
        <row r="626">
          <cell r="A626">
            <v>1393</v>
          </cell>
          <cell r="C626" t="str">
            <v>Public entities</v>
          </cell>
          <cell r="J626" t="str">
            <v/>
          </cell>
          <cell r="L626" t="str">
            <v/>
          </cell>
        </row>
        <row r="627">
          <cell r="A627">
            <v>1013</v>
          </cell>
          <cell r="C627" t="str">
            <v>Public entities</v>
          </cell>
          <cell r="J627" t="str">
            <v/>
          </cell>
          <cell r="L627" t="str">
            <v/>
          </cell>
        </row>
        <row r="628">
          <cell r="A628">
            <v>60</v>
          </cell>
          <cell r="C628" t="str">
            <v>Public entities</v>
          </cell>
          <cell r="J628">
            <v>43592000</v>
          </cell>
          <cell r="L628">
            <v>42038000</v>
          </cell>
        </row>
        <row r="629">
          <cell r="A629">
            <v>493</v>
          </cell>
          <cell r="C629" t="str">
            <v>Public entities</v>
          </cell>
          <cell r="J629">
            <v>94140000</v>
          </cell>
          <cell r="L629">
            <v>92919518</v>
          </cell>
        </row>
        <row r="630">
          <cell r="A630">
            <v>1424</v>
          </cell>
          <cell r="C630" t="str">
            <v>Public entities</v>
          </cell>
          <cell r="J630">
            <v>6033804</v>
          </cell>
          <cell r="L630">
            <v>6033804</v>
          </cell>
        </row>
        <row r="631">
          <cell r="A631">
            <v>1428</v>
          </cell>
          <cell r="C631" t="str">
            <v>Public entities</v>
          </cell>
          <cell r="J631">
            <v>38993000</v>
          </cell>
          <cell r="L631">
            <v>38793000</v>
          </cell>
        </row>
        <row r="632">
          <cell r="A632">
            <v>494</v>
          </cell>
          <cell r="C632" t="str">
            <v>Public entities</v>
          </cell>
          <cell r="J632">
            <v>63943000</v>
          </cell>
          <cell r="L632">
            <v>59231950</v>
          </cell>
        </row>
        <row r="633">
          <cell r="A633">
            <v>495</v>
          </cell>
          <cell r="C633" t="str">
            <v>Public entities</v>
          </cell>
          <cell r="J633">
            <v>816616589</v>
          </cell>
          <cell r="L633">
            <v>521272305</v>
          </cell>
        </row>
        <row r="634">
          <cell r="A634">
            <v>917</v>
          </cell>
          <cell r="C634" t="str">
            <v>Public entities</v>
          </cell>
          <cell r="J634">
            <v>139763275.31999999</v>
          </cell>
          <cell r="L634">
            <v>139206156.31999999</v>
          </cell>
        </row>
        <row r="635">
          <cell r="A635">
            <v>1240</v>
          </cell>
          <cell r="C635" t="str">
            <v>Public entities</v>
          </cell>
          <cell r="J635">
            <v>25079338</v>
          </cell>
          <cell r="L635">
            <v>25052338</v>
          </cell>
        </row>
        <row r="636">
          <cell r="A636">
            <v>498</v>
          </cell>
          <cell r="C636" t="str">
            <v>Public entities</v>
          </cell>
          <cell r="J636" t="str">
            <v/>
          </cell>
          <cell r="L636" t="str">
            <v/>
          </cell>
        </row>
        <row r="637">
          <cell r="A637">
            <v>499</v>
          </cell>
          <cell r="C637" t="str">
            <v>Public entities</v>
          </cell>
          <cell r="J637">
            <v>1835000000</v>
          </cell>
          <cell r="L637">
            <v>994000000</v>
          </cell>
        </row>
        <row r="638">
          <cell r="A638">
            <v>500</v>
          </cell>
          <cell r="C638" t="str">
            <v>Public entities</v>
          </cell>
          <cell r="J638">
            <v>107710677</v>
          </cell>
          <cell r="L638">
            <v>102049878</v>
          </cell>
        </row>
        <row r="639">
          <cell r="A639">
            <v>501</v>
          </cell>
          <cell r="C639" t="str">
            <v>Departments</v>
          </cell>
          <cell r="J639">
            <v>611541000</v>
          </cell>
          <cell r="L639">
            <v>596613000</v>
          </cell>
        </row>
        <row r="640">
          <cell r="A640">
            <v>502</v>
          </cell>
          <cell r="C640" t="str">
            <v>Public entities</v>
          </cell>
          <cell r="J640">
            <v>387800984</v>
          </cell>
          <cell r="L640">
            <v>380918000</v>
          </cell>
        </row>
        <row r="641">
          <cell r="A641">
            <v>442</v>
          </cell>
          <cell r="C641" t="str">
            <v>Public entities</v>
          </cell>
          <cell r="J641">
            <v>1008192000</v>
          </cell>
          <cell r="L641">
            <v>739381000</v>
          </cell>
        </row>
        <row r="642">
          <cell r="A642">
            <v>1318</v>
          </cell>
          <cell r="C642" t="str">
            <v>Public entities</v>
          </cell>
          <cell r="J642">
            <v>181299395</v>
          </cell>
          <cell r="L642">
            <v>164499530</v>
          </cell>
        </row>
        <row r="643">
          <cell r="A643">
            <v>512</v>
          </cell>
          <cell r="C643" t="str">
            <v>Public entities</v>
          </cell>
          <cell r="J643">
            <v>115913300</v>
          </cell>
          <cell r="L643">
            <v>115230973</v>
          </cell>
        </row>
        <row r="644">
          <cell r="A644">
            <v>513</v>
          </cell>
          <cell r="C644" t="str">
            <v>Public entities</v>
          </cell>
          <cell r="J644">
            <v>0</v>
          </cell>
          <cell r="L644">
            <v>0</v>
          </cell>
        </row>
        <row r="645">
          <cell r="A645">
            <v>1065</v>
          </cell>
          <cell r="C645" t="str">
            <v>Public entities</v>
          </cell>
          <cell r="J645">
            <v>7743690000</v>
          </cell>
          <cell r="L645">
            <v>2432530000</v>
          </cell>
        </row>
        <row r="646">
          <cell r="A646">
            <v>1549</v>
          </cell>
          <cell r="C646" t="str">
            <v>Public entities</v>
          </cell>
          <cell r="J646" t="str">
            <v/>
          </cell>
          <cell r="L646" t="str">
            <v/>
          </cell>
        </row>
        <row r="647">
          <cell r="A647">
            <v>1548</v>
          </cell>
          <cell r="C647" t="str">
            <v>Public entities</v>
          </cell>
          <cell r="J647">
            <v>632614</v>
          </cell>
          <cell r="L647">
            <v>632614</v>
          </cell>
        </row>
        <row r="648">
          <cell r="A648">
            <v>1123</v>
          </cell>
          <cell r="C648" t="str">
            <v>Public entities</v>
          </cell>
          <cell r="J648">
            <v>59819000000</v>
          </cell>
          <cell r="L648">
            <v>45919000000</v>
          </cell>
        </row>
        <row r="649">
          <cell r="A649">
            <v>516</v>
          </cell>
          <cell r="C649" t="str">
            <v>Departments</v>
          </cell>
          <cell r="J649">
            <v>12854013000</v>
          </cell>
          <cell r="L649">
            <v>9581683000</v>
          </cell>
        </row>
        <row r="650">
          <cell r="A650">
            <v>424</v>
          </cell>
          <cell r="C650" t="str">
            <v>Departments</v>
          </cell>
          <cell r="J650">
            <v>2492022000</v>
          </cell>
          <cell r="L650">
            <v>2415499000</v>
          </cell>
        </row>
        <row r="651">
          <cell r="A651">
            <v>517</v>
          </cell>
          <cell r="C651" t="str">
            <v>Departments</v>
          </cell>
          <cell r="J651">
            <v>9430958000</v>
          </cell>
          <cell r="L651">
            <v>6395381000</v>
          </cell>
        </row>
        <row r="652">
          <cell r="A652">
            <v>1567</v>
          </cell>
          <cell r="C652" t="str">
            <v>Public entities</v>
          </cell>
          <cell r="J652">
            <v>52415000</v>
          </cell>
          <cell r="L652">
            <v>33415000</v>
          </cell>
        </row>
        <row r="653">
          <cell r="A653">
            <v>518</v>
          </cell>
          <cell r="C653" t="str">
            <v>Public entities</v>
          </cell>
          <cell r="J653">
            <v>1582883000</v>
          </cell>
          <cell r="L653">
            <v>1579443000</v>
          </cell>
        </row>
        <row r="654">
          <cell r="A654">
            <v>445</v>
          </cell>
          <cell r="C654" t="str">
            <v>Departments</v>
          </cell>
          <cell r="J654">
            <v>360468000</v>
          </cell>
          <cell r="L654">
            <v>346228000</v>
          </cell>
        </row>
        <row r="655">
          <cell r="A655">
            <v>1360</v>
          </cell>
          <cell r="C655" t="str">
            <v>Public entities</v>
          </cell>
          <cell r="J655" t="str">
            <v/>
          </cell>
          <cell r="L655" t="str">
            <v/>
          </cell>
        </row>
        <row r="656">
          <cell r="A656">
            <v>1553</v>
          </cell>
          <cell r="C656" t="str">
            <v>Public entities</v>
          </cell>
          <cell r="J656">
            <v>740114459</v>
          </cell>
          <cell r="L656">
            <v>258994000</v>
          </cell>
        </row>
        <row r="657">
          <cell r="A657">
            <v>1309</v>
          </cell>
          <cell r="C657" t="str">
            <v>Public entities</v>
          </cell>
          <cell r="J657">
            <v>491220527</v>
          </cell>
          <cell r="L657">
            <v>460467490</v>
          </cell>
        </row>
        <row r="658">
          <cell r="A658">
            <v>1310</v>
          </cell>
          <cell r="C658" t="str">
            <v>Public entities</v>
          </cell>
          <cell r="J658">
            <v>378936914</v>
          </cell>
          <cell r="L658">
            <v>359712789</v>
          </cell>
        </row>
        <row r="659">
          <cell r="A659">
            <v>1516</v>
          </cell>
          <cell r="C659" t="str">
            <v>Public entities</v>
          </cell>
          <cell r="J659" t="str">
            <v/>
          </cell>
          <cell r="L659" t="str">
            <v/>
          </cell>
        </row>
        <row r="660">
          <cell r="A660">
            <v>1319</v>
          </cell>
          <cell r="C660" t="str">
            <v>Public entities</v>
          </cell>
          <cell r="J660">
            <v>589950266</v>
          </cell>
          <cell r="L660">
            <v>544291900</v>
          </cell>
        </row>
        <row r="661">
          <cell r="A661">
            <v>1529</v>
          </cell>
          <cell r="C661" t="str">
            <v>Public entities</v>
          </cell>
          <cell r="J661" t="str">
            <v/>
          </cell>
          <cell r="L661" t="str">
            <v/>
          </cell>
        </row>
        <row r="662">
          <cell r="A662">
            <v>1320</v>
          </cell>
          <cell r="C662" t="str">
            <v>Public entities</v>
          </cell>
          <cell r="J662">
            <v>299548407</v>
          </cell>
          <cell r="L662">
            <v>238910195</v>
          </cell>
        </row>
        <row r="663">
          <cell r="A663">
            <v>1066</v>
          </cell>
          <cell r="C663" t="str">
            <v>Public entities</v>
          </cell>
          <cell r="J663">
            <v>5924286000</v>
          </cell>
          <cell r="L663">
            <v>4276286000</v>
          </cell>
        </row>
        <row r="664">
          <cell r="A664">
            <v>522</v>
          </cell>
          <cell r="C664" t="str">
            <v>Public entities</v>
          </cell>
          <cell r="J664">
            <v>36173158000</v>
          </cell>
          <cell r="L664">
            <v>34547540000</v>
          </cell>
        </row>
        <row r="665">
          <cell r="A665">
            <v>523</v>
          </cell>
          <cell r="C665" t="str">
            <v>Public entities</v>
          </cell>
          <cell r="J665">
            <v>385270000</v>
          </cell>
          <cell r="L665">
            <v>385270000</v>
          </cell>
        </row>
        <row r="666">
          <cell r="A666">
            <v>524</v>
          </cell>
          <cell r="C666" t="str">
            <v>Public entities</v>
          </cell>
          <cell r="J666">
            <v>2875754000</v>
          </cell>
          <cell r="L666">
            <v>2581726000</v>
          </cell>
        </row>
        <row r="667">
          <cell r="A667">
            <v>1326</v>
          </cell>
          <cell r="C667" t="str">
            <v>Public entities</v>
          </cell>
          <cell r="J667">
            <v>812646309</v>
          </cell>
          <cell r="L667">
            <v>562516309</v>
          </cell>
        </row>
        <row r="668">
          <cell r="A668">
            <v>1335</v>
          </cell>
          <cell r="C668" t="str">
            <v>Public entities</v>
          </cell>
          <cell r="J668">
            <v>332672427</v>
          </cell>
          <cell r="L668">
            <v>282172427</v>
          </cell>
        </row>
        <row r="669">
          <cell r="A669">
            <v>531</v>
          </cell>
          <cell r="C669" t="str">
            <v>Public entities</v>
          </cell>
          <cell r="J669">
            <v>18734624</v>
          </cell>
          <cell r="L669">
            <v>17646624</v>
          </cell>
        </row>
        <row r="670">
          <cell r="A670">
            <v>532</v>
          </cell>
          <cell r="C670" t="str">
            <v>Public entities</v>
          </cell>
          <cell r="J670">
            <v>414134522</v>
          </cell>
          <cell r="L670">
            <v>411424672</v>
          </cell>
        </row>
        <row r="671">
          <cell r="A671">
            <v>533</v>
          </cell>
          <cell r="C671" t="str">
            <v>Public entities</v>
          </cell>
          <cell r="J671">
            <v>16436600000</v>
          </cell>
          <cell r="L671">
            <v>8427989000</v>
          </cell>
        </row>
        <row r="672">
          <cell r="A672">
            <v>1327</v>
          </cell>
          <cell r="C672" t="str">
            <v>Public entities</v>
          </cell>
          <cell r="J672">
            <v>248049819</v>
          </cell>
          <cell r="L672">
            <v>215514319</v>
          </cell>
        </row>
        <row r="673">
          <cell r="A673">
            <v>979</v>
          </cell>
          <cell r="C673" t="str">
            <v>Public entities</v>
          </cell>
          <cell r="J673" t="str">
            <v/>
          </cell>
          <cell r="L673" t="str">
            <v/>
          </cell>
        </row>
        <row r="674">
          <cell r="A674">
            <v>1341</v>
          </cell>
          <cell r="C674" t="str">
            <v>Public entities</v>
          </cell>
          <cell r="J674">
            <v>391182631</v>
          </cell>
          <cell r="L674">
            <v>375752631</v>
          </cell>
        </row>
        <row r="675">
          <cell r="A675">
            <v>535</v>
          </cell>
          <cell r="C675" t="str">
            <v>Public entities</v>
          </cell>
          <cell r="J675">
            <v>2730000</v>
          </cell>
          <cell r="L675">
            <v>2730000</v>
          </cell>
        </row>
        <row r="676">
          <cell r="A676">
            <v>348</v>
          </cell>
          <cell r="C676" t="str">
            <v>Public entities</v>
          </cell>
          <cell r="J676" t="str">
            <v/>
          </cell>
          <cell r="L676" t="str">
            <v/>
          </cell>
        </row>
        <row r="677">
          <cell r="A677">
            <v>537</v>
          </cell>
          <cell r="C677" t="str">
            <v>Public entities</v>
          </cell>
          <cell r="J677">
            <v>454000</v>
          </cell>
          <cell r="L677">
            <v>454000</v>
          </cell>
        </row>
        <row r="678">
          <cell r="A678">
            <v>229</v>
          </cell>
          <cell r="C678" t="str">
            <v>Public entities</v>
          </cell>
          <cell r="J678">
            <v>84834000</v>
          </cell>
          <cell r="L678">
            <v>70021000</v>
          </cell>
        </row>
        <row r="679">
          <cell r="A679">
            <v>538</v>
          </cell>
          <cell r="C679" t="str">
            <v>Public entities</v>
          </cell>
          <cell r="J679">
            <v>383577000</v>
          </cell>
          <cell r="L679">
            <v>351175000</v>
          </cell>
        </row>
        <row r="680">
          <cell r="A680">
            <v>357</v>
          </cell>
          <cell r="C680" t="str">
            <v>Departments</v>
          </cell>
          <cell r="J680">
            <v>237476000</v>
          </cell>
          <cell r="L680">
            <v>228467000</v>
          </cell>
        </row>
        <row r="681">
          <cell r="A681">
            <v>536</v>
          </cell>
          <cell r="C681" t="str">
            <v>Public entities</v>
          </cell>
          <cell r="J681">
            <v>166788000</v>
          </cell>
          <cell r="L681">
            <v>165157000</v>
          </cell>
        </row>
        <row r="682">
          <cell r="A682">
            <v>1311</v>
          </cell>
          <cell r="C682" t="str">
            <v>Public entities</v>
          </cell>
          <cell r="J682">
            <v>270847468</v>
          </cell>
          <cell r="L682">
            <v>264717586</v>
          </cell>
        </row>
        <row r="683">
          <cell r="A683">
            <v>539</v>
          </cell>
          <cell r="C683" t="str">
            <v>Public entities</v>
          </cell>
          <cell r="J683">
            <v>2001671000</v>
          </cell>
          <cell r="L683">
            <v>1991671000</v>
          </cell>
        </row>
        <row r="684">
          <cell r="A684">
            <v>540</v>
          </cell>
          <cell r="C684" t="str">
            <v>Public entities</v>
          </cell>
          <cell r="J684">
            <v>17923000</v>
          </cell>
          <cell r="L684">
            <v>13673000</v>
          </cell>
        </row>
      </sheetData>
      <sheetData sheetId="14"/>
      <sheetData sheetId="15">
        <row r="2">
          <cell r="A2" t="str">
            <v>Audit Year: 2022/2023</v>
          </cell>
        </row>
        <row r="3">
          <cell r="A3" t="str">
            <v/>
          </cell>
          <cell r="I3" t="str">
            <v>2022-23 audit outcomes</v>
          </cell>
        </row>
        <row r="4">
          <cell r="A4" t="str">
            <v>Auditee ID</v>
          </cell>
          <cell r="I4" t="str">
            <v>Audit opinion</v>
          </cell>
        </row>
        <row r="5">
          <cell r="A5" t="str">
            <v>Departments</v>
          </cell>
          <cell r="I5" t="str">
            <v/>
          </cell>
        </row>
        <row r="6">
          <cell r="A6">
            <v>9</v>
          </cell>
          <cell r="I6" t="str">
            <v>Unqualified with no findings</v>
          </cell>
        </row>
        <row r="7">
          <cell r="A7">
            <v>7</v>
          </cell>
          <cell r="I7" t="str">
            <v>Unqualified with findings</v>
          </cell>
        </row>
        <row r="8">
          <cell r="A8">
            <v>11</v>
          </cell>
          <cell r="I8" t="str">
            <v>Unqualified with no findings</v>
          </cell>
        </row>
        <row r="9">
          <cell r="A9">
            <v>8</v>
          </cell>
          <cell r="I9" t="str">
            <v>Unqualified with findings</v>
          </cell>
        </row>
        <row r="10">
          <cell r="A10">
            <v>10</v>
          </cell>
          <cell r="I10" t="str">
            <v>Unqualified with findings</v>
          </cell>
        </row>
        <row r="11">
          <cell r="A11">
            <v>486</v>
          </cell>
          <cell r="I11" t="str">
            <v>Unqualified with findings</v>
          </cell>
        </row>
        <row r="12">
          <cell r="A12">
            <v>1407</v>
          </cell>
          <cell r="I12" t="str">
            <v>Unqualified with no findings</v>
          </cell>
        </row>
        <row r="13">
          <cell r="A13">
            <v>38</v>
          </cell>
          <cell r="I13" t="str">
            <v>Unqualified with no findings</v>
          </cell>
        </row>
        <row r="14">
          <cell r="A14">
            <v>39</v>
          </cell>
          <cell r="I14" t="str">
            <v>Unqualified with no findings</v>
          </cell>
        </row>
        <row r="15">
          <cell r="A15">
            <v>1012</v>
          </cell>
          <cell r="I15" t="str">
            <v>Qualified</v>
          </cell>
        </row>
        <row r="16">
          <cell r="A16">
            <v>405</v>
          </cell>
          <cell r="I16" t="str">
            <v>Unqualified with findings</v>
          </cell>
        </row>
        <row r="17">
          <cell r="A17">
            <v>443</v>
          </cell>
          <cell r="I17" t="str">
            <v>Qualified</v>
          </cell>
        </row>
        <row r="18">
          <cell r="A18">
            <v>235</v>
          </cell>
          <cell r="I18" t="str">
            <v>Unqualified with no findings</v>
          </cell>
        </row>
        <row r="19">
          <cell r="A19">
            <v>1015</v>
          </cell>
          <cell r="I19" t="str">
            <v>Unqualified with findings</v>
          </cell>
        </row>
        <row r="20">
          <cell r="A20">
            <v>1019</v>
          </cell>
          <cell r="I20" t="str">
            <v>Unqualified with no findings</v>
          </cell>
        </row>
        <row r="21">
          <cell r="A21">
            <v>1543</v>
          </cell>
          <cell r="I21" t="str">
            <v>Unqualified with findings</v>
          </cell>
        </row>
        <row r="22">
          <cell r="A22">
            <v>233</v>
          </cell>
          <cell r="I22" t="str">
            <v>Unqualified with findings</v>
          </cell>
        </row>
        <row r="23">
          <cell r="A23">
            <v>1014</v>
          </cell>
          <cell r="I23" t="str">
            <v>Unqualified with findings</v>
          </cell>
        </row>
        <row r="24">
          <cell r="A24">
            <v>62</v>
          </cell>
          <cell r="I24" t="str">
            <v>Unqualified with no findings</v>
          </cell>
        </row>
        <row r="25">
          <cell r="A25">
            <v>20</v>
          </cell>
          <cell r="I25" t="str">
            <v>Unqualified with findings</v>
          </cell>
        </row>
        <row r="26">
          <cell r="A26">
            <v>1558</v>
          </cell>
          <cell r="I26" t="str">
            <v>Qualified</v>
          </cell>
        </row>
        <row r="27">
          <cell r="A27">
            <v>1555</v>
          </cell>
          <cell r="I27" t="str">
            <v>Unqualified with findings</v>
          </cell>
        </row>
        <row r="28">
          <cell r="A28">
            <v>12</v>
          </cell>
          <cell r="I28" t="str">
            <v>Unqualified with no findings</v>
          </cell>
        </row>
        <row r="29">
          <cell r="A29">
            <v>1206</v>
          </cell>
          <cell r="I29" t="str">
            <v>Unqualified with findings</v>
          </cell>
        </row>
        <row r="30">
          <cell r="A30">
            <v>1551</v>
          </cell>
          <cell r="I30" t="str">
            <v>Unqualified with findings</v>
          </cell>
        </row>
        <row r="31">
          <cell r="A31">
            <v>1008</v>
          </cell>
          <cell r="I31" t="str">
            <v>Qualified</v>
          </cell>
        </row>
        <row r="32">
          <cell r="A32">
            <v>230</v>
          </cell>
          <cell r="I32" t="str">
            <v>Unqualified with no findings</v>
          </cell>
        </row>
        <row r="33">
          <cell r="A33">
            <v>68</v>
          </cell>
          <cell r="I33" t="str">
            <v>Unqualified with findings</v>
          </cell>
        </row>
        <row r="34">
          <cell r="A34">
            <v>69</v>
          </cell>
          <cell r="I34" t="str">
            <v>Qualified</v>
          </cell>
        </row>
        <row r="35">
          <cell r="A35">
            <v>104</v>
          </cell>
          <cell r="I35" t="str">
            <v>Unqualified with no findings</v>
          </cell>
        </row>
        <row r="36">
          <cell r="A36">
            <v>1225</v>
          </cell>
          <cell r="I36" t="str">
            <v>Unqualified with findings</v>
          </cell>
        </row>
        <row r="37">
          <cell r="A37">
            <v>73</v>
          </cell>
          <cell r="I37" t="str">
            <v>Unqualified with findings</v>
          </cell>
        </row>
        <row r="38">
          <cell r="A38">
            <v>175</v>
          </cell>
          <cell r="I38" t="str">
            <v>Qualified</v>
          </cell>
        </row>
        <row r="39">
          <cell r="A39">
            <v>1207</v>
          </cell>
          <cell r="I39" t="str">
            <v>Unqualified with findings</v>
          </cell>
        </row>
        <row r="40">
          <cell r="A40">
            <v>74</v>
          </cell>
          <cell r="I40" t="str">
            <v>Unqualified with findings</v>
          </cell>
        </row>
        <row r="41">
          <cell r="A41">
            <v>1007</v>
          </cell>
          <cell r="I41" t="str">
            <v>Unqualified with findings</v>
          </cell>
        </row>
        <row r="42">
          <cell r="A42">
            <v>187</v>
          </cell>
          <cell r="I42" t="str">
            <v>Unqualified with findings</v>
          </cell>
        </row>
        <row r="43">
          <cell r="A43">
            <v>1017</v>
          </cell>
          <cell r="I43" t="str">
            <v>Unqualified with findings</v>
          </cell>
        </row>
        <row r="44">
          <cell r="A44">
            <v>76</v>
          </cell>
          <cell r="I44" t="str">
            <v>Unqualified with findings</v>
          </cell>
        </row>
        <row r="45">
          <cell r="A45">
            <v>77</v>
          </cell>
          <cell r="I45" t="str">
            <v>Unqualified with findings</v>
          </cell>
        </row>
        <row r="46">
          <cell r="A46">
            <v>1372</v>
          </cell>
          <cell r="I46" t="str">
            <v>Qualified</v>
          </cell>
        </row>
        <row r="47">
          <cell r="A47">
            <v>1550</v>
          </cell>
          <cell r="I47" t="str">
            <v>Unqualified with findings</v>
          </cell>
        </row>
        <row r="48">
          <cell r="A48">
            <v>1239</v>
          </cell>
          <cell r="I48" t="str">
            <v>Unqualified with no findings</v>
          </cell>
        </row>
        <row r="49">
          <cell r="A49">
            <v>84</v>
          </cell>
          <cell r="I49" t="str">
            <v>Unqualified with findings</v>
          </cell>
        </row>
        <row r="50">
          <cell r="A50">
            <v>81</v>
          </cell>
          <cell r="I50" t="str">
            <v>Unqualified with findings</v>
          </cell>
        </row>
        <row r="51">
          <cell r="A51">
            <v>82</v>
          </cell>
          <cell r="I51" t="str">
            <v>Unqualified with findings</v>
          </cell>
        </row>
        <row r="52">
          <cell r="A52">
            <v>83</v>
          </cell>
          <cell r="I52" t="str">
            <v>Unqualified with findings</v>
          </cell>
        </row>
        <row r="53">
          <cell r="A53">
            <v>6</v>
          </cell>
          <cell r="I53" t="str">
            <v>Unqualified with no findings</v>
          </cell>
        </row>
        <row r="54">
          <cell r="A54">
            <v>444</v>
          </cell>
          <cell r="I54" t="str">
            <v>Unqualified with no findings</v>
          </cell>
        </row>
        <row r="55">
          <cell r="A55">
            <v>85</v>
          </cell>
          <cell r="I55" t="str">
            <v>Unqualified with no findings</v>
          </cell>
        </row>
        <row r="56">
          <cell r="A56">
            <v>1418</v>
          </cell>
          <cell r="I56" t="str">
            <v>Unqualified with no findings</v>
          </cell>
        </row>
        <row r="57">
          <cell r="A57">
            <v>86</v>
          </cell>
          <cell r="I57" t="str">
            <v>Unqualified with no findings</v>
          </cell>
        </row>
        <row r="58">
          <cell r="A58">
            <v>457</v>
          </cell>
          <cell r="I58" t="str">
            <v>Unqualified with findings</v>
          </cell>
        </row>
        <row r="59">
          <cell r="A59">
            <v>1564</v>
          </cell>
          <cell r="I59" t="str">
            <v>Unqualified with findings</v>
          </cell>
        </row>
        <row r="60">
          <cell r="A60">
            <v>482</v>
          </cell>
          <cell r="I60" t="str">
            <v>Unqualified with no findings</v>
          </cell>
        </row>
        <row r="61">
          <cell r="A61">
            <v>1546</v>
          </cell>
          <cell r="I61" t="str">
            <v>Unqualified with findings</v>
          </cell>
        </row>
        <row r="62">
          <cell r="A62">
            <v>310</v>
          </cell>
          <cell r="I62" t="str">
            <v>Qualified</v>
          </cell>
        </row>
        <row r="63">
          <cell r="A63">
            <v>317</v>
          </cell>
          <cell r="I63" t="str">
            <v>Unqualified with no findings</v>
          </cell>
        </row>
        <row r="64">
          <cell r="A64">
            <v>1226</v>
          </cell>
          <cell r="I64" t="str">
            <v>Unqualified with findings</v>
          </cell>
        </row>
        <row r="65">
          <cell r="A65">
            <v>1554</v>
          </cell>
          <cell r="I65" t="str">
            <v>Unqualified with no findings</v>
          </cell>
        </row>
        <row r="66">
          <cell r="A66">
            <v>1413</v>
          </cell>
          <cell r="I66" t="str">
            <v>Unqualified with no findings</v>
          </cell>
        </row>
        <row r="67">
          <cell r="A67">
            <v>89</v>
          </cell>
          <cell r="I67" t="str">
            <v>Unqualified with findings</v>
          </cell>
        </row>
        <row r="68">
          <cell r="A68">
            <v>515</v>
          </cell>
          <cell r="I68" t="str">
            <v>Qualified</v>
          </cell>
        </row>
        <row r="69">
          <cell r="A69">
            <v>90</v>
          </cell>
          <cell r="I69" t="str">
            <v>Unqualified with findings</v>
          </cell>
        </row>
        <row r="70">
          <cell r="A70">
            <v>1205</v>
          </cell>
          <cell r="I70" t="str">
            <v>Unqualified with findings</v>
          </cell>
        </row>
        <row r="71">
          <cell r="A71">
            <v>107</v>
          </cell>
          <cell r="I71" t="str">
            <v>Unqualified with findings</v>
          </cell>
        </row>
        <row r="72">
          <cell r="A72">
            <v>103</v>
          </cell>
          <cell r="I72" t="str">
            <v>Unqualified with no findings</v>
          </cell>
        </row>
        <row r="73">
          <cell r="A73">
            <v>109</v>
          </cell>
          <cell r="I73" t="str">
            <v>Unqualified with no findings</v>
          </cell>
        </row>
        <row r="74">
          <cell r="A74">
            <v>108</v>
          </cell>
          <cell r="I74" t="str">
            <v>Unqualified with no findings</v>
          </cell>
        </row>
        <row r="75">
          <cell r="A75">
            <v>1542</v>
          </cell>
          <cell r="I75" t="str">
            <v>Unqualified with findings</v>
          </cell>
        </row>
        <row r="76">
          <cell r="A76">
            <v>106</v>
          </cell>
          <cell r="I76" t="str">
            <v>Unqualified with no findings</v>
          </cell>
        </row>
        <row r="77">
          <cell r="A77">
            <v>511</v>
          </cell>
          <cell r="I77" t="str">
            <v>Unqualified with findings</v>
          </cell>
        </row>
        <row r="78">
          <cell r="A78">
            <v>111</v>
          </cell>
          <cell r="I78" t="str">
            <v>Qualified</v>
          </cell>
        </row>
        <row r="79">
          <cell r="A79">
            <v>112</v>
          </cell>
          <cell r="I79" t="str">
            <v>Unqualified with findings</v>
          </cell>
        </row>
        <row r="80">
          <cell r="A80">
            <v>114</v>
          </cell>
          <cell r="I80" t="str">
            <v>Unqualified with findings</v>
          </cell>
        </row>
        <row r="81">
          <cell r="A81">
            <v>115</v>
          </cell>
          <cell r="I81" t="str">
            <v>Qualified</v>
          </cell>
        </row>
        <row r="82">
          <cell r="A82">
            <v>116</v>
          </cell>
          <cell r="I82" t="str">
            <v>Unqualified with findings</v>
          </cell>
        </row>
        <row r="83">
          <cell r="A83">
            <v>117</v>
          </cell>
          <cell r="I83" t="str">
            <v>Unqualified with findings</v>
          </cell>
        </row>
        <row r="84">
          <cell r="A84">
            <v>118</v>
          </cell>
          <cell r="I84" t="str">
            <v>Qualified</v>
          </cell>
        </row>
        <row r="85">
          <cell r="A85">
            <v>119</v>
          </cell>
          <cell r="I85" t="str">
            <v>Unqualified with findings</v>
          </cell>
        </row>
        <row r="86">
          <cell r="A86">
            <v>127</v>
          </cell>
          <cell r="I86" t="str">
            <v>Unqualified with no findings</v>
          </cell>
        </row>
        <row r="87">
          <cell r="A87">
            <v>350</v>
          </cell>
          <cell r="I87" t="str">
            <v>Unqualified with no findings</v>
          </cell>
        </row>
        <row r="88">
          <cell r="A88">
            <v>15</v>
          </cell>
          <cell r="I88" t="str">
            <v>Unqualified with findings</v>
          </cell>
        </row>
        <row r="89">
          <cell r="A89">
            <v>37</v>
          </cell>
          <cell r="I89" t="str">
            <v>Unqualified with findings</v>
          </cell>
        </row>
        <row r="90">
          <cell r="A90">
            <v>231</v>
          </cell>
          <cell r="I90" t="str">
            <v>Unqualified with no findings</v>
          </cell>
        </row>
        <row r="91">
          <cell r="A91">
            <v>105</v>
          </cell>
          <cell r="I91" t="str">
            <v>Unqualified with no findings</v>
          </cell>
        </row>
        <row r="92">
          <cell r="A92">
            <v>113</v>
          </cell>
          <cell r="I92" t="str">
            <v>Unqualified with no findings</v>
          </cell>
        </row>
        <row r="93">
          <cell r="A93">
            <v>1204</v>
          </cell>
          <cell r="I93" t="str">
            <v>Unqualified with no findings</v>
          </cell>
        </row>
        <row r="94">
          <cell r="A94">
            <v>177</v>
          </cell>
          <cell r="I94" t="str">
            <v>Unqualified with findings</v>
          </cell>
        </row>
        <row r="95">
          <cell r="A95">
            <v>188</v>
          </cell>
          <cell r="I95" t="str">
            <v>Unqualified with findings</v>
          </cell>
        </row>
        <row r="96">
          <cell r="A96">
            <v>991</v>
          </cell>
          <cell r="I96" t="str">
            <v>Unqualified with findings</v>
          </cell>
        </row>
        <row r="97">
          <cell r="A97">
            <v>990</v>
          </cell>
          <cell r="I97" t="str">
            <v>Unqualified with findings</v>
          </cell>
        </row>
        <row r="98">
          <cell r="A98">
            <v>459</v>
          </cell>
          <cell r="I98" t="str">
            <v>Unqualified with findings</v>
          </cell>
        </row>
        <row r="99">
          <cell r="A99">
            <v>480</v>
          </cell>
          <cell r="I99" t="str">
            <v>Unqualified with findings</v>
          </cell>
        </row>
        <row r="100">
          <cell r="A100">
            <v>311</v>
          </cell>
          <cell r="I100" t="str">
            <v>Unqualified with no findings</v>
          </cell>
        </row>
        <row r="101">
          <cell r="A101">
            <v>351</v>
          </cell>
          <cell r="I101" t="str">
            <v>Unqualified with no findings</v>
          </cell>
        </row>
        <row r="102">
          <cell r="A102">
            <v>374</v>
          </cell>
          <cell r="I102" t="str">
            <v>Unqualified with no findings</v>
          </cell>
        </row>
        <row r="103">
          <cell r="A103">
            <v>169</v>
          </cell>
          <cell r="I103" t="str">
            <v>Unqualified with no findings</v>
          </cell>
        </row>
        <row r="104">
          <cell r="A104">
            <v>176</v>
          </cell>
          <cell r="I104" t="str">
            <v>Qualified</v>
          </cell>
        </row>
        <row r="105">
          <cell r="A105">
            <v>178</v>
          </cell>
          <cell r="I105" t="str">
            <v>Unqualified with findings</v>
          </cell>
        </row>
        <row r="106">
          <cell r="A106">
            <v>179</v>
          </cell>
          <cell r="I106" t="str">
            <v>Audit not finalised at legislated date</v>
          </cell>
        </row>
        <row r="107">
          <cell r="A107">
            <v>180</v>
          </cell>
          <cell r="I107" t="str">
            <v>Unqualified with findings</v>
          </cell>
        </row>
        <row r="108">
          <cell r="A108">
            <v>181</v>
          </cell>
          <cell r="I108" t="str">
            <v>Qualified</v>
          </cell>
        </row>
        <row r="109">
          <cell r="A109">
            <v>182</v>
          </cell>
          <cell r="I109" t="str">
            <v>Unqualified with findings</v>
          </cell>
        </row>
        <row r="110">
          <cell r="A110">
            <v>183</v>
          </cell>
          <cell r="I110" t="str">
            <v>Unqualified with no findings</v>
          </cell>
        </row>
        <row r="111">
          <cell r="A111">
            <v>192</v>
          </cell>
          <cell r="I111" t="str">
            <v>Unqualified with findings</v>
          </cell>
        </row>
        <row r="112">
          <cell r="A112">
            <v>1016</v>
          </cell>
          <cell r="I112" t="str">
            <v>Qualified</v>
          </cell>
        </row>
        <row r="113">
          <cell r="A113">
            <v>1020</v>
          </cell>
          <cell r="I113" t="str">
            <v>Qualified</v>
          </cell>
        </row>
        <row r="114">
          <cell r="A114">
            <v>1009</v>
          </cell>
          <cell r="I114" t="str">
            <v>Unqualified with findings</v>
          </cell>
        </row>
        <row r="115">
          <cell r="A115">
            <v>234</v>
          </cell>
          <cell r="I115" t="str">
            <v>Unqualified with findings</v>
          </cell>
        </row>
        <row r="116">
          <cell r="A116">
            <v>197</v>
          </cell>
          <cell r="I116" t="str">
            <v>Unqualified with no findings</v>
          </cell>
        </row>
        <row r="117">
          <cell r="A117">
            <v>375</v>
          </cell>
          <cell r="I117" t="str">
            <v>Unqualified with no findings</v>
          </cell>
        </row>
        <row r="118">
          <cell r="A118">
            <v>1229</v>
          </cell>
          <cell r="I118" t="str">
            <v>Unqualified with no findings</v>
          </cell>
        </row>
        <row r="119">
          <cell r="A119">
            <v>403</v>
          </cell>
          <cell r="I119" t="str">
            <v>Unqualified with no findings</v>
          </cell>
        </row>
        <row r="120">
          <cell r="A120">
            <v>291</v>
          </cell>
          <cell r="I120" t="str">
            <v>Qualified</v>
          </cell>
        </row>
        <row r="121">
          <cell r="A121">
            <v>1449</v>
          </cell>
          <cell r="I121" t="str">
            <v>Unqualified with no findings</v>
          </cell>
        </row>
        <row r="122">
          <cell r="A122">
            <v>309</v>
          </cell>
          <cell r="I122" t="str">
            <v>Unqualified with no findings</v>
          </cell>
        </row>
        <row r="123">
          <cell r="A123">
            <v>312</v>
          </cell>
          <cell r="I123" t="str">
            <v>Unqualified with no findings</v>
          </cell>
        </row>
        <row r="124">
          <cell r="A124">
            <v>313</v>
          </cell>
          <cell r="I124" t="str">
            <v>Unqualified with findings</v>
          </cell>
        </row>
        <row r="125">
          <cell r="A125">
            <v>314</v>
          </cell>
          <cell r="I125" t="str">
            <v>Unqualified with findings</v>
          </cell>
        </row>
        <row r="126">
          <cell r="A126">
            <v>315</v>
          </cell>
          <cell r="I126" t="str">
            <v>Unqualified with no findings</v>
          </cell>
        </row>
        <row r="127">
          <cell r="A127">
            <v>316</v>
          </cell>
          <cell r="I127" t="str">
            <v>Unqualified with findings</v>
          </cell>
        </row>
        <row r="128">
          <cell r="A128">
            <v>497</v>
          </cell>
          <cell r="I128" t="str">
            <v>Unqualified with no findings</v>
          </cell>
        </row>
        <row r="129">
          <cell r="A129">
            <v>349</v>
          </cell>
          <cell r="I129" t="str">
            <v>Unqualified with no findings</v>
          </cell>
        </row>
        <row r="130">
          <cell r="A130">
            <v>352</v>
          </cell>
          <cell r="I130" t="str">
            <v>Unqualified with no findings</v>
          </cell>
        </row>
        <row r="131">
          <cell r="A131">
            <v>353</v>
          </cell>
          <cell r="I131" t="str">
            <v>Unqualified with no findings</v>
          </cell>
        </row>
        <row r="132">
          <cell r="A132">
            <v>354</v>
          </cell>
          <cell r="I132" t="str">
            <v>Unqualified with no findings</v>
          </cell>
        </row>
        <row r="133">
          <cell r="A133">
            <v>355</v>
          </cell>
          <cell r="I133" t="str">
            <v>Unqualified with no findings</v>
          </cell>
        </row>
        <row r="134">
          <cell r="A134">
            <v>356</v>
          </cell>
          <cell r="I134" t="str">
            <v>Unqualified with findings</v>
          </cell>
        </row>
        <row r="135">
          <cell r="A135">
            <v>372</v>
          </cell>
          <cell r="I135" t="str">
            <v>Unqualified with no findings</v>
          </cell>
        </row>
        <row r="136">
          <cell r="A136">
            <v>373</v>
          </cell>
          <cell r="I136" t="str">
            <v>Unqualified with no findings</v>
          </cell>
        </row>
        <row r="137">
          <cell r="A137">
            <v>376</v>
          </cell>
          <cell r="I137" t="str">
            <v>Unqualified with findings</v>
          </cell>
        </row>
        <row r="138">
          <cell r="A138">
            <v>134</v>
          </cell>
          <cell r="I138" t="str">
            <v>Unqualified with no findings</v>
          </cell>
        </row>
        <row r="139">
          <cell r="A139">
            <v>377</v>
          </cell>
          <cell r="I139" t="str">
            <v>Unqualified with no findings</v>
          </cell>
        </row>
        <row r="140">
          <cell r="A140">
            <v>135</v>
          </cell>
          <cell r="I140" t="str">
            <v>Unqualified with no findings</v>
          </cell>
        </row>
        <row r="141">
          <cell r="A141">
            <v>378</v>
          </cell>
          <cell r="I141" t="str">
            <v>Unqualified with no findings</v>
          </cell>
        </row>
        <row r="142">
          <cell r="A142">
            <v>407</v>
          </cell>
          <cell r="I142" t="str">
            <v>Unqualified with no findings</v>
          </cell>
        </row>
        <row r="143">
          <cell r="A143">
            <v>409</v>
          </cell>
          <cell r="I143" t="str">
            <v>Unqualified with findings</v>
          </cell>
        </row>
        <row r="144">
          <cell r="A144">
            <v>542</v>
          </cell>
          <cell r="I144" t="str">
            <v>Unqualified with findings</v>
          </cell>
        </row>
        <row r="145">
          <cell r="A145">
            <v>414</v>
          </cell>
          <cell r="I145" t="str">
            <v>Unqualified with findings</v>
          </cell>
        </row>
        <row r="146">
          <cell r="A146">
            <v>412</v>
          </cell>
          <cell r="I146" t="str">
            <v>Qualified</v>
          </cell>
        </row>
        <row r="147">
          <cell r="A147">
            <v>410</v>
          </cell>
          <cell r="I147" t="str">
            <v>Qualified</v>
          </cell>
        </row>
        <row r="148">
          <cell r="A148">
            <v>425</v>
          </cell>
          <cell r="I148" t="str">
            <v>Unqualified with findings</v>
          </cell>
        </row>
        <row r="149">
          <cell r="A149">
            <v>520</v>
          </cell>
          <cell r="I149" t="str">
            <v>Unqualified with findings</v>
          </cell>
        </row>
        <row r="150">
          <cell r="A150">
            <v>458</v>
          </cell>
          <cell r="I150" t="str">
            <v>Unqualified with findings</v>
          </cell>
        </row>
        <row r="151">
          <cell r="A151">
            <v>460</v>
          </cell>
          <cell r="I151" t="str">
            <v>Unqualified with findings</v>
          </cell>
        </row>
        <row r="152">
          <cell r="A152">
            <v>461</v>
          </cell>
          <cell r="I152" t="str">
            <v>Unqualified with findings</v>
          </cell>
        </row>
        <row r="153">
          <cell r="A153">
            <v>465</v>
          </cell>
          <cell r="I153" t="str">
            <v>Unqualified with findings</v>
          </cell>
        </row>
        <row r="154">
          <cell r="A154">
            <v>466</v>
          </cell>
          <cell r="I154" t="str">
            <v>Unqualified with no findings</v>
          </cell>
        </row>
        <row r="155">
          <cell r="A155">
            <v>462</v>
          </cell>
          <cell r="I155" t="str">
            <v>Unqualified with findings</v>
          </cell>
        </row>
        <row r="156">
          <cell r="A156">
            <v>463</v>
          </cell>
          <cell r="I156" t="str">
            <v>Unqualified with no findings</v>
          </cell>
        </row>
        <row r="157">
          <cell r="A157">
            <v>479</v>
          </cell>
          <cell r="I157" t="str">
            <v>Unqualified with findings</v>
          </cell>
        </row>
        <row r="158">
          <cell r="A158">
            <v>485</v>
          </cell>
          <cell r="I158" t="str">
            <v>Unqualified with findings</v>
          </cell>
        </row>
        <row r="159">
          <cell r="A159">
            <v>481</v>
          </cell>
          <cell r="I159" t="str">
            <v>Qualified</v>
          </cell>
        </row>
        <row r="160">
          <cell r="A160">
            <v>491</v>
          </cell>
          <cell r="I160" t="str">
            <v>Unqualified with findings</v>
          </cell>
        </row>
        <row r="161">
          <cell r="A161">
            <v>501</v>
          </cell>
          <cell r="I161" t="str">
            <v>Unqualified with no findings</v>
          </cell>
        </row>
        <row r="162">
          <cell r="A162">
            <v>516</v>
          </cell>
          <cell r="I162" t="str">
            <v>Qualified</v>
          </cell>
        </row>
        <row r="163">
          <cell r="A163">
            <v>424</v>
          </cell>
          <cell r="I163" t="str">
            <v>Unqualified with findings</v>
          </cell>
        </row>
        <row r="164">
          <cell r="A164">
            <v>517</v>
          </cell>
          <cell r="I164" t="str">
            <v>Unqualified with no findings</v>
          </cell>
        </row>
        <row r="165">
          <cell r="A165">
            <v>445</v>
          </cell>
          <cell r="I165" t="str">
            <v>Unqualified with findings</v>
          </cell>
        </row>
        <row r="166">
          <cell r="A166">
            <v>357</v>
          </cell>
          <cell r="I166" t="str">
            <v>Unqualified with no findings</v>
          </cell>
        </row>
        <row r="167">
          <cell r="A167" t="str">
            <v>Public entities</v>
          </cell>
          <cell r="I167" t="str">
            <v/>
          </cell>
        </row>
        <row r="168">
          <cell r="A168">
            <v>3</v>
          </cell>
          <cell r="I168" t="str">
            <v>Audit not finalised at legislated date</v>
          </cell>
        </row>
        <row r="169">
          <cell r="A169">
            <v>5</v>
          </cell>
          <cell r="I169" t="str">
            <v>Unqualified with no findings</v>
          </cell>
        </row>
        <row r="170">
          <cell r="A170">
            <v>1194</v>
          </cell>
          <cell r="I170" t="str">
            <v>Audit not finalised at legislated date</v>
          </cell>
        </row>
        <row r="171">
          <cell r="A171">
            <v>548</v>
          </cell>
          <cell r="I171" t="str">
            <v>Qualified</v>
          </cell>
        </row>
        <row r="172">
          <cell r="A172">
            <v>14</v>
          </cell>
          <cell r="I172" t="str">
            <v>Unqualified with findings</v>
          </cell>
        </row>
        <row r="173">
          <cell r="A173">
            <v>1112</v>
          </cell>
          <cell r="I173" t="str">
            <v>Audit not finalised at legislated date</v>
          </cell>
        </row>
        <row r="174">
          <cell r="A174">
            <v>1168</v>
          </cell>
          <cell r="I174" t="str">
            <v>Unqualified with findings</v>
          </cell>
        </row>
        <row r="175">
          <cell r="A175">
            <v>1116</v>
          </cell>
          <cell r="I175" t="str">
            <v>Audit not finalised at legislated date</v>
          </cell>
        </row>
        <row r="176">
          <cell r="A176">
            <v>18</v>
          </cell>
          <cell r="I176" t="str">
            <v>Unqualified with findings</v>
          </cell>
        </row>
        <row r="177">
          <cell r="A177">
            <v>1552</v>
          </cell>
          <cell r="I177" t="str">
            <v>Unqualified with no findings</v>
          </cell>
        </row>
        <row r="178">
          <cell r="A178">
            <v>559</v>
          </cell>
          <cell r="I178" t="str">
            <v>Audit not finalised at legislated date</v>
          </cell>
        </row>
        <row r="179">
          <cell r="A179">
            <v>1018</v>
          </cell>
          <cell r="I179" t="str">
            <v>Unqualified with findings</v>
          </cell>
        </row>
        <row r="180">
          <cell r="A180">
            <v>23</v>
          </cell>
          <cell r="I180" t="str">
            <v>Qualified</v>
          </cell>
        </row>
        <row r="181">
          <cell r="A181">
            <v>1336</v>
          </cell>
          <cell r="I181" t="str">
            <v>Unqualified with no findings</v>
          </cell>
        </row>
        <row r="182">
          <cell r="A182">
            <v>205</v>
          </cell>
          <cell r="I182" t="str">
            <v>Unqualified with no findings</v>
          </cell>
        </row>
        <row r="183">
          <cell r="A183">
            <v>1292</v>
          </cell>
          <cell r="I183" t="str">
            <v>Unqualified with findings</v>
          </cell>
        </row>
        <row r="184">
          <cell r="A184">
            <v>1512</v>
          </cell>
          <cell r="I184" t="str">
            <v>Qualified</v>
          </cell>
        </row>
        <row r="185">
          <cell r="A185">
            <v>1321</v>
          </cell>
          <cell r="I185" t="str">
            <v>Unqualified with findings</v>
          </cell>
        </row>
        <row r="186">
          <cell r="A186">
            <v>1156</v>
          </cell>
          <cell r="I186" t="str">
            <v>Unqualified with no findings</v>
          </cell>
        </row>
        <row r="187">
          <cell r="A187">
            <v>30</v>
          </cell>
          <cell r="I187" t="str">
            <v>Unqualified with no findings</v>
          </cell>
        </row>
        <row r="188">
          <cell r="A188">
            <v>31</v>
          </cell>
          <cell r="I188" t="str">
            <v>Unqualified with findings</v>
          </cell>
        </row>
        <row r="189">
          <cell r="A189">
            <v>1304</v>
          </cell>
          <cell r="I189" t="str">
            <v>Audit not finalised at legislated date</v>
          </cell>
        </row>
        <row r="190">
          <cell r="A190">
            <v>32</v>
          </cell>
          <cell r="I190" t="str">
            <v>Qualified</v>
          </cell>
        </row>
        <row r="191">
          <cell r="A191">
            <v>33</v>
          </cell>
          <cell r="I191" t="str">
            <v>Unqualified with no findings</v>
          </cell>
        </row>
        <row r="192">
          <cell r="A192">
            <v>1312</v>
          </cell>
          <cell r="I192" t="str">
            <v>Audit not finalised at legislated date</v>
          </cell>
        </row>
        <row r="193">
          <cell r="A193">
            <v>1219</v>
          </cell>
          <cell r="I193" t="str">
            <v>Unqualified with no findings</v>
          </cell>
        </row>
        <row r="194">
          <cell r="A194">
            <v>1337</v>
          </cell>
          <cell r="I194" t="str">
            <v>Unqualified with findings</v>
          </cell>
        </row>
        <row r="195">
          <cell r="A195">
            <v>36</v>
          </cell>
          <cell r="I195" t="str">
            <v>Unqualified with no findings</v>
          </cell>
        </row>
        <row r="196">
          <cell r="A196">
            <v>1532</v>
          </cell>
          <cell r="I196" t="str">
            <v>Unqualified with no findings</v>
          </cell>
        </row>
        <row r="197">
          <cell r="A197">
            <v>1405</v>
          </cell>
          <cell r="I197" t="str">
            <v>Unqualified with findings</v>
          </cell>
        </row>
        <row r="198">
          <cell r="A198">
            <v>34</v>
          </cell>
          <cell r="I198" t="str">
            <v>Unqualified with no findings</v>
          </cell>
        </row>
        <row r="199">
          <cell r="A199">
            <v>40</v>
          </cell>
          <cell r="I199" t="str">
            <v>Audit not finalised at legislated date</v>
          </cell>
        </row>
        <row r="200">
          <cell r="A200">
            <v>41</v>
          </cell>
          <cell r="I200" t="str">
            <v>Unqualified with no findings</v>
          </cell>
        </row>
        <row r="201">
          <cell r="A201">
            <v>44</v>
          </cell>
          <cell r="I201" t="str">
            <v>Unqualified with findings</v>
          </cell>
        </row>
        <row r="202">
          <cell r="A202">
            <v>45</v>
          </cell>
          <cell r="I202" t="str">
            <v>Qualified</v>
          </cell>
        </row>
        <row r="203">
          <cell r="A203">
            <v>1359</v>
          </cell>
          <cell r="I203" t="str">
            <v>Unqualified with findings</v>
          </cell>
        </row>
        <row r="204">
          <cell r="A204">
            <v>51</v>
          </cell>
          <cell r="I204" t="str">
            <v>Unqualified with no findings</v>
          </cell>
        </row>
        <row r="205">
          <cell r="A205">
            <v>53</v>
          </cell>
          <cell r="I205" t="str">
            <v>Unqualified with no findings</v>
          </cell>
        </row>
        <row r="206">
          <cell r="A206">
            <v>61</v>
          </cell>
          <cell r="I206" t="str">
            <v>Unqualified with no findings</v>
          </cell>
        </row>
        <row r="207">
          <cell r="A207">
            <v>506</v>
          </cell>
          <cell r="I207" t="str">
            <v>Unqualified with findings</v>
          </cell>
        </row>
        <row r="208">
          <cell r="A208">
            <v>1129</v>
          </cell>
          <cell r="I208" t="str">
            <v>Audit not finalised at legislated date</v>
          </cell>
        </row>
        <row r="209">
          <cell r="A209">
            <v>1118</v>
          </cell>
          <cell r="I209" t="str">
            <v>Audit not finalised at legislated date</v>
          </cell>
        </row>
        <row r="210">
          <cell r="A210">
            <v>1502</v>
          </cell>
          <cell r="I210" t="str">
            <v>Audit not finalised at legislated date</v>
          </cell>
        </row>
        <row r="211">
          <cell r="A211">
            <v>1169</v>
          </cell>
          <cell r="I211" t="str">
            <v>Unqualified with no findings</v>
          </cell>
        </row>
        <row r="212">
          <cell r="A212">
            <v>306</v>
          </cell>
          <cell r="I212" t="str">
            <v>Unqualified with findings</v>
          </cell>
        </row>
        <row r="213">
          <cell r="A213">
            <v>98</v>
          </cell>
          <cell r="I213" t="str">
            <v>Unqualified with findings</v>
          </cell>
        </row>
        <row r="214">
          <cell r="A214">
            <v>99</v>
          </cell>
          <cell r="I214" t="str">
            <v>Unqualified with no findings</v>
          </cell>
        </row>
        <row r="215">
          <cell r="A215">
            <v>1293</v>
          </cell>
          <cell r="I215" t="str">
            <v>Unqualified with findings</v>
          </cell>
        </row>
        <row r="216">
          <cell r="A216">
            <v>1138</v>
          </cell>
          <cell r="I216" t="str">
            <v>Unqualified with no findings</v>
          </cell>
        </row>
        <row r="217">
          <cell r="A217">
            <v>100</v>
          </cell>
          <cell r="I217" t="str">
            <v>Unqualified with findings</v>
          </cell>
        </row>
        <row r="218">
          <cell r="A218">
            <v>1365</v>
          </cell>
          <cell r="I218" t="str">
            <v>Unqualified with no findings</v>
          </cell>
        </row>
        <row r="219">
          <cell r="A219">
            <v>1231</v>
          </cell>
          <cell r="I219" t="str">
            <v>Unqualified with no findings</v>
          </cell>
        </row>
        <row r="220">
          <cell r="A220">
            <v>529</v>
          </cell>
          <cell r="I220" t="str">
            <v>Disclaimer</v>
          </cell>
        </row>
        <row r="221">
          <cell r="A221">
            <v>121</v>
          </cell>
          <cell r="I221" t="str">
            <v>Qualified</v>
          </cell>
        </row>
        <row r="222">
          <cell r="A222">
            <v>1328</v>
          </cell>
          <cell r="I222" t="str">
            <v>Adverse</v>
          </cell>
        </row>
        <row r="223">
          <cell r="A223">
            <v>1305</v>
          </cell>
          <cell r="I223" t="str">
            <v>Unqualified with no findings</v>
          </cell>
        </row>
        <row r="224">
          <cell r="A224">
            <v>1306</v>
          </cell>
          <cell r="I224" t="str">
            <v>Unqualified with findings</v>
          </cell>
        </row>
        <row r="225">
          <cell r="A225">
            <v>1313</v>
          </cell>
          <cell r="I225" t="str">
            <v>Unqualified with findings</v>
          </cell>
        </row>
        <row r="226">
          <cell r="A226">
            <v>126</v>
          </cell>
          <cell r="I226" t="str">
            <v>Unqualified with findings</v>
          </cell>
        </row>
        <row r="227">
          <cell r="A227">
            <v>1314</v>
          </cell>
          <cell r="I227" t="str">
            <v>Unqualified with no findings</v>
          </cell>
        </row>
        <row r="228">
          <cell r="A228">
            <v>1338</v>
          </cell>
          <cell r="I228" t="str">
            <v>Qualified</v>
          </cell>
        </row>
        <row r="229">
          <cell r="A229">
            <v>1344</v>
          </cell>
          <cell r="I229" t="str">
            <v>Unqualified with findings</v>
          </cell>
        </row>
        <row r="230">
          <cell r="A230">
            <v>133</v>
          </cell>
          <cell r="I230" t="str">
            <v>Unqualified with no findings</v>
          </cell>
        </row>
        <row r="231">
          <cell r="A231">
            <v>138</v>
          </cell>
          <cell r="I231" t="str">
            <v>Unqualified with no findings</v>
          </cell>
        </row>
        <row r="232">
          <cell r="A232">
            <v>136</v>
          </cell>
          <cell r="I232" t="str">
            <v>Unqualified with no findings</v>
          </cell>
        </row>
        <row r="233">
          <cell r="A233">
            <v>137</v>
          </cell>
          <cell r="I233" t="str">
            <v>Unqualified with no findings</v>
          </cell>
        </row>
        <row r="234">
          <cell r="A234">
            <v>1300</v>
          </cell>
          <cell r="I234" t="str">
            <v>Qualified</v>
          </cell>
        </row>
        <row r="235">
          <cell r="A235">
            <v>143</v>
          </cell>
          <cell r="I235" t="str">
            <v>Unqualified with no findings</v>
          </cell>
        </row>
        <row r="236">
          <cell r="A236">
            <v>145</v>
          </cell>
          <cell r="I236" t="str">
            <v>Adverse</v>
          </cell>
        </row>
        <row r="237">
          <cell r="A237">
            <v>139</v>
          </cell>
          <cell r="I237" t="str">
            <v>Unqualified with no findings</v>
          </cell>
        </row>
        <row r="238">
          <cell r="A238">
            <v>149</v>
          </cell>
          <cell r="I238" t="str">
            <v>Qualified</v>
          </cell>
        </row>
        <row r="239">
          <cell r="A239">
            <v>153</v>
          </cell>
          <cell r="I239" t="str">
            <v>Unqualified with no findings</v>
          </cell>
        </row>
        <row r="240">
          <cell r="A240">
            <v>154</v>
          </cell>
          <cell r="I240" t="str">
            <v>Unqualified with no findings</v>
          </cell>
        </row>
        <row r="241">
          <cell r="A241">
            <v>1177</v>
          </cell>
          <cell r="I241" t="str">
            <v>Unqualified with findings</v>
          </cell>
        </row>
        <row r="242">
          <cell r="A242">
            <v>155</v>
          </cell>
          <cell r="I242" t="str">
            <v>Qualified</v>
          </cell>
        </row>
        <row r="243">
          <cell r="A243">
            <v>157</v>
          </cell>
          <cell r="I243" t="str">
            <v>Unqualified with findings</v>
          </cell>
        </row>
        <row r="244">
          <cell r="A244">
            <v>1385</v>
          </cell>
          <cell r="I244" t="str">
            <v>Unqualified with no findings</v>
          </cell>
        </row>
        <row r="245">
          <cell r="A245">
            <v>161</v>
          </cell>
          <cell r="I245" t="str">
            <v>Disclaimer</v>
          </cell>
        </row>
        <row r="246">
          <cell r="A246">
            <v>247</v>
          </cell>
          <cell r="I246" t="str">
            <v>Unqualified with findings</v>
          </cell>
        </row>
        <row r="247">
          <cell r="A247">
            <v>165</v>
          </cell>
          <cell r="I247" t="str">
            <v>Unqualified with findings</v>
          </cell>
        </row>
        <row r="248">
          <cell r="A248">
            <v>992</v>
          </cell>
          <cell r="I248" t="str">
            <v>Unqualified with no findings</v>
          </cell>
        </row>
        <row r="249">
          <cell r="A249">
            <v>1329</v>
          </cell>
          <cell r="I249" t="str">
            <v>Qualified</v>
          </cell>
        </row>
        <row r="250">
          <cell r="A250">
            <v>150</v>
          </cell>
          <cell r="I250" t="str">
            <v>Unqualified with findings</v>
          </cell>
        </row>
        <row r="251">
          <cell r="A251">
            <v>983</v>
          </cell>
          <cell r="I251" t="str">
            <v>Qualified</v>
          </cell>
        </row>
        <row r="252">
          <cell r="A252">
            <v>1031</v>
          </cell>
          <cell r="I252" t="str">
            <v>Qualified</v>
          </cell>
        </row>
        <row r="253">
          <cell r="A253">
            <v>1301</v>
          </cell>
          <cell r="I253" t="str">
            <v>Qualified</v>
          </cell>
        </row>
        <row r="254">
          <cell r="A254">
            <v>170</v>
          </cell>
          <cell r="I254" t="str">
            <v>Unqualified with no findings</v>
          </cell>
        </row>
        <row r="255">
          <cell r="A255">
            <v>1223</v>
          </cell>
          <cell r="I255" t="str">
            <v>Unqualified with findings</v>
          </cell>
        </row>
        <row r="256">
          <cell r="A256">
            <v>171</v>
          </cell>
          <cell r="I256" t="str">
            <v>Audit not finalised at legislated date</v>
          </cell>
        </row>
        <row r="257">
          <cell r="A257">
            <v>1415</v>
          </cell>
          <cell r="I257" t="str">
            <v>Unqualified with no findings</v>
          </cell>
        </row>
        <row r="258">
          <cell r="A258">
            <v>1355</v>
          </cell>
          <cell r="I258" t="str">
            <v>Unqualified with findings</v>
          </cell>
        </row>
        <row r="259">
          <cell r="A259">
            <v>174</v>
          </cell>
          <cell r="I259" t="str">
            <v>Unqualified with no findings</v>
          </cell>
        </row>
        <row r="260">
          <cell r="A260">
            <v>184</v>
          </cell>
          <cell r="I260" t="str">
            <v>Qualified</v>
          </cell>
        </row>
        <row r="261">
          <cell r="A261">
            <v>1034</v>
          </cell>
          <cell r="I261" t="str">
            <v>Unqualified with findings</v>
          </cell>
        </row>
        <row r="262">
          <cell r="A262">
            <v>189</v>
          </cell>
          <cell r="I262" t="str">
            <v>Unqualified with no findings</v>
          </cell>
        </row>
        <row r="263">
          <cell r="A263">
            <v>194</v>
          </cell>
          <cell r="I263" t="str">
            <v>Unqualified with findings</v>
          </cell>
        </row>
        <row r="264">
          <cell r="A264">
            <v>1294</v>
          </cell>
          <cell r="I264" t="str">
            <v>Unqualified with findings</v>
          </cell>
        </row>
        <row r="265">
          <cell r="A265">
            <v>198</v>
          </cell>
          <cell r="I265" t="str">
            <v>Qualified</v>
          </cell>
        </row>
        <row r="266">
          <cell r="A266">
            <v>199</v>
          </cell>
          <cell r="I266" t="str">
            <v>Unqualified with no findings</v>
          </cell>
        </row>
        <row r="267">
          <cell r="A267">
            <v>200</v>
          </cell>
          <cell r="I267" t="str">
            <v>Unqualified with no findings</v>
          </cell>
        </row>
        <row r="268">
          <cell r="A268">
            <v>1475</v>
          </cell>
          <cell r="I268" t="str">
            <v>Audit not finalised at legislated date</v>
          </cell>
        </row>
        <row r="269">
          <cell r="A269">
            <v>202</v>
          </cell>
          <cell r="I269" t="str">
            <v>Unqualified with findings</v>
          </cell>
        </row>
        <row r="270">
          <cell r="A270">
            <v>1295</v>
          </cell>
          <cell r="I270" t="str">
            <v>Unqualified with no findings</v>
          </cell>
        </row>
        <row r="271">
          <cell r="A271">
            <v>204</v>
          </cell>
          <cell r="I271" t="str">
            <v>Qualified</v>
          </cell>
        </row>
        <row r="272">
          <cell r="A272">
            <v>209</v>
          </cell>
          <cell r="I272" t="str">
            <v>Unqualified with findings</v>
          </cell>
        </row>
        <row r="273">
          <cell r="A273">
            <v>210</v>
          </cell>
          <cell r="I273" t="str">
            <v>Unqualified with findings</v>
          </cell>
        </row>
        <row r="274">
          <cell r="A274">
            <v>211</v>
          </cell>
          <cell r="I274" t="str">
            <v>Qualified</v>
          </cell>
        </row>
        <row r="275">
          <cell r="A275">
            <v>504</v>
          </cell>
          <cell r="I275" t="str">
            <v>Unqualified with no findings</v>
          </cell>
        </row>
        <row r="276">
          <cell r="A276">
            <v>1296</v>
          </cell>
          <cell r="I276" t="str">
            <v>Unqualified with findings</v>
          </cell>
        </row>
        <row r="277">
          <cell r="A277">
            <v>1297</v>
          </cell>
          <cell r="I277" t="str">
            <v>Qualified</v>
          </cell>
        </row>
        <row r="278">
          <cell r="A278">
            <v>1159</v>
          </cell>
          <cell r="I278" t="str">
            <v>Unqualified with no findings</v>
          </cell>
        </row>
        <row r="279">
          <cell r="A279">
            <v>132</v>
          </cell>
          <cell r="I279" t="str">
            <v>Qualified</v>
          </cell>
        </row>
        <row r="280">
          <cell r="A280">
            <v>221</v>
          </cell>
          <cell r="I280" t="str">
            <v>Unqualified with findings</v>
          </cell>
        </row>
        <row r="281">
          <cell r="A281">
            <v>1431</v>
          </cell>
          <cell r="I281" t="str">
            <v>Unqualified with no findings</v>
          </cell>
        </row>
        <row r="282">
          <cell r="A282">
            <v>1183</v>
          </cell>
          <cell r="I282" t="str">
            <v>Unqualified with no findings</v>
          </cell>
        </row>
        <row r="283">
          <cell r="A283">
            <v>222</v>
          </cell>
          <cell r="I283" t="str">
            <v>Unqualified with no findings</v>
          </cell>
        </row>
        <row r="284">
          <cell r="A284">
            <v>1322</v>
          </cell>
          <cell r="I284" t="str">
            <v>Unqualified with findings</v>
          </cell>
        </row>
        <row r="285">
          <cell r="A285">
            <v>1323</v>
          </cell>
          <cell r="I285" t="str">
            <v>Unqualified with findings</v>
          </cell>
        </row>
        <row r="286">
          <cell r="A286">
            <v>1145</v>
          </cell>
          <cell r="I286" t="str">
            <v>Unqualified with findings</v>
          </cell>
        </row>
        <row r="287">
          <cell r="A287">
            <v>223</v>
          </cell>
          <cell r="I287" t="str">
            <v>Unqualified with no findings</v>
          </cell>
        </row>
        <row r="288">
          <cell r="A288">
            <v>226</v>
          </cell>
          <cell r="I288" t="str">
            <v>Unqualified with findings</v>
          </cell>
        </row>
        <row r="289">
          <cell r="A289">
            <v>237</v>
          </cell>
          <cell r="I289" t="str">
            <v>Audit not finalised at legislated date</v>
          </cell>
        </row>
        <row r="290">
          <cell r="A290">
            <v>1298</v>
          </cell>
          <cell r="I290" t="str">
            <v>Unqualified with no findings</v>
          </cell>
        </row>
        <row r="291">
          <cell r="A291">
            <v>1315</v>
          </cell>
          <cell r="I291" t="str">
            <v>Qualified</v>
          </cell>
        </row>
        <row r="292">
          <cell r="A292">
            <v>1302</v>
          </cell>
          <cell r="I292" t="str">
            <v>Unqualified with findings</v>
          </cell>
        </row>
        <row r="293">
          <cell r="A293">
            <v>1115</v>
          </cell>
          <cell r="I293" t="str">
            <v>Audit not finalised at legislated date</v>
          </cell>
        </row>
        <row r="294">
          <cell r="A294">
            <v>240</v>
          </cell>
          <cell r="I294" t="str">
            <v>Qualified</v>
          </cell>
        </row>
        <row r="295">
          <cell r="A295">
            <v>241</v>
          </cell>
          <cell r="I295" t="str">
            <v>Unqualified with no findings</v>
          </cell>
        </row>
        <row r="296">
          <cell r="A296">
            <v>243</v>
          </cell>
          <cell r="I296" t="str">
            <v>Audit not finalised at legislated date</v>
          </cell>
        </row>
        <row r="297">
          <cell r="A297">
            <v>246</v>
          </cell>
          <cell r="I297" t="str">
            <v>Qualified</v>
          </cell>
        </row>
        <row r="298">
          <cell r="A298">
            <v>1342</v>
          </cell>
          <cell r="I298" t="str">
            <v>Unqualified with no findings</v>
          </cell>
        </row>
        <row r="299">
          <cell r="A299">
            <v>250</v>
          </cell>
          <cell r="I299" t="str">
            <v>Unqualified with no findings</v>
          </cell>
        </row>
        <row r="300">
          <cell r="A300">
            <v>55</v>
          </cell>
          <cell r="I300" t="str">
            <v>Unqualified with findings</v>
          </cell>
        </row>
        <row r="301">
          <cell r="A301">
            <v>252</v>
          </cell>
          <cell r="I301" t="str">
            <v>Unqualified with findings</v>
          </cell>
        </row>
        <row r="302">
          <cell r="A302">
            <v>1316</v>
          </cell>
          <cell r="I302" t="str">
            <v>Qualified</v>
          </cell>
        </row>
        <row r="303">
          <cell r="A303">
            <v>1324</v>
          </cell>
          <cell r="I303" t="str">
            <v>Qualified</v>
          </cell>
        </row>
        <row r="304">
          <cell r="A304">
            <v>1303</v>
          </cell>
          <cell r="I304" t="str">
            <v>Qualified</v>
          </cell>
        </row>
        <row r="305">
          <cell r="A305">
            <v>1215</v>
          </cell>
          <cell r="I305" t="str">
            <v>Unqualified with findings</v>
          </cell>
        </row>
        <row r="306">
          <cell r="A306">
            <v>258</v>
          </cell>
          <cell r="I306" t="str">
            <v>Qualified</v>
          </cell>
        </row>
        <row r="307">
          <cell r="A307">
            <v>259</v>
          </cell>
          <cell r="I307" t="str">
            <v>Unqualified with no findings</v>
          </cell>
        </row>
        <row r="308">
          <cell r="A308">
            <v>1317</v>
          </cell>
          <cell r="I308" t="str">
            <v>Unqualified with findings</v>
          </cell>
        </row>
        <row r="309">
          <cell r="A309">
            <v>260</v>
          </cell>
          <cell r="I309" t="str">
            <v>Unqualified with no findings</v>
          </cell>
        </row>
        <row r="310">
          <cell r="A310">
            <v>1402</v>
          </cell>
          <cell r="I310" t="str">
            <v>Unqualified with no findings</v>
          </cell>
        </row>
        <row r="311">
          <cell r="A311">
            <v>266</v>
          </cell>
          <cell r="I311" t="str">
            <v>Unqualified with findings</v>
          </cell>
        </row>
        <row r="312">
          <cell r="A312">
            <v>269</v>
          </cell>
          <cell r="I312" t="str">
            <v>Unqualified with no findings</v>
          </cell>
        </row>
        <row r="313">
          <cell r="A313">
            <v>270</v>
          </cell>
          <cell r="I313" t="str">
            <v>Unqualified with no findings</v>
          </cell>
        </row>
        <row r="314">
          <cell r="A314">
            <v>1067</v>
          </cell>
          <cell r="I314" t="str">
            <v>Unqualified with findings</v>
          </cell>
        </row>
        <row r="315">
          <cell r="A315">
            <v>272</v>
          </cell>
          <cell r="I315" t="str">
            <v>Unqualified with no findings</v>
          </cell>
        </row>
        <row r="316">
          <cell r="A316">
            <v>277</v>
          </cell>
          <cell r="I316" t="str">
            <v>Unqualified with findings</v>
          </cell>
        </row>
        <row r="317">
          <cell r="A317">
            <v>1036</v>
          </cell>
          <cell r="I317" t="str">
            <v>Unqualified with findings</v>
          </cell>
        </row>
        <row r="318">
          <cell r="A318">
            <v>281</v>
          </cell>
          <cell r="I318" t="str">
            <v>Qualified</v>
          </cell>
        </row>
        <row r="319">
          <cell r="A319">
            <v>282</v>
          </cell>
          <cell r="I319" t="str">
            <v>Qualified</v>
          </cell>
        </row>
        <row r="320">
          <cell r="A320">
            <v>284</v>
          </cell>
          <cell r="I320" t="str">
            <v>Unqualified with no findings</v>
          </cell>
        </row>
        <row r="321">
          <cell r="A321">
            <v>286</v>
          </cell>
          <cell r="I321" t="str">
            <v>Unqualified with no findings</v>
          </cell>
        </row>
        <row r="322">
          <cell r="A322">
            <v>287</v>
          </cell>
          <cell r="I322" t="str">
            <v>Unqualified with no findings</v>
          </cell>
        </row>
        <row r="323">
          <cell r="A323">
            <v>1026</v>
          </cell>
          <cell r="I323" t="str">
            <v>Unqualified with no findings</v>
          </cell>
        </row>
        <row r="324">
          <cell r="A324">
            <v>288</v>
          </cell>
          <cell r="I324" t="str">
            <v>Qualified</v>
          </cell>
        </row>
        <row r="325">
          <cell r="A325">
            <v>289</v>
          </cell>
          <cell r="I325" t="str">
            <v>Audit not finalised at legislated date</v>
          </cell>
        </row>
        <row r="326">
          <cell r="A326">
            <v>1011</v>
          </cell>
          <cell r="I326" t="str">
            <v>Unqualified with no findings</v>
          </cell>
        </row>
        <row r="327">
          <cell r="A327">
            <v>1330</v>
          </cell>
          <cell r="I327" t="str">
            <v>Unqualified with findings</v>
          </cell>
        </row>
        <row r="328">
          <cell r="A328">
            <v>297</v>
          </cell>
          <cell r="I328" t="str">
            <v>Qualified</v>
          </cell>
        </row>
        <row r="329">
          <cell r="A329">
            <v>300</v>
          </cell>
          <cell r="I329" t="str">
            <v>Qualified</v>
          </cell>
        </row>
        <row r="330">
          <cell r="A330">
            <v>563</v>
          </cell>
          <cell r="I330" t="str">
            <v>Audit not finalised at legislated date</v>
          </cell>
        </row>
        <row r="331">
          <cell r="A331">
            <v>1461</v>
          </cell>
          <cell r="I331" t="str">
            <v>Qualified</v>
          </cell>
        </row>
        <row r="332">
          <cell r="A332">
            <v>302</v>
          </cell>
          <cell r="I332" t="str">
            <v>Audit not finalised at legislated date</v>
          </cell>
        </row>
        <row r="333">
          <cell r="A333">
            <v>1331</v>
          </cell>
          <cell r="I333" t="str">
            <v>Qualified</v>
          </cell>
        </row>
        <row r="334">
          <cell r="A334">
            <v>1332</v>
          </cell>
          <cell r="I334" t="str">
            <v>Qualified</v>
          </cell>
        </row>
        <row r="335">
          <cell r="A335">
            <v>1339</v>
          </cell>
          <cell r="I335" t="str">
            <v>Unqualified with no findings</v>
          </cell>
        </row>
        <row r="336">
          <cell r="A336">
            <v>308</v>
          </cell>
          <cell r="I336" t="str">
            <v>Unqualified with findings</v>
          </cell>
        </row>
        <row r="337">
          <cell r="A337">
            <v>1498</v>
          </cell>
          <cell r="I337" t="str">
            <v>Unqualified with no findings</v>
          </cell>
        </row>
        <row r="338">
          <cell r="A338">
            <v>319</v>
          </cell>
          <cell r="I338" t="str">
            <v>Unqualified with no findings</v>
          </cell>
        </row>
        <row r="339">
          <cell r="A339">
            <v>1071</v>
          </cell>
          <cell r="I339" t="str">
            <v>Qualified</v>
          </cell>
        </row>
        <row r="340">
          <cell r="A340">
            <v>1333</v>
          </cell>
          <cell r="I340" t="str">
            <v>Unqualified with findings</v>
          </cell>
        </row>
        <row r="341">
          <cell r="A341">
            <v>321</v>
          </cell>
          <cell r="I341" t="str">
            <v>Unqualified with findings</v>
          </cell>
        </row>
        <row r="342">
          <cell r="A342">
            <v>324</v>
          </cell>
          <cell r="I342" t="str">
            <v>Audit not finalised at legislated date</v>
          </cell>
        </row>
        <row r="343">
          <cell r="A343">
            <v>326</v>
          </cell>
          <cell r="I343" t="str">
            <v>Unqualified with findings</v>
          </cell>
        </row>
        <row r="344">
          <cell r="A344">
            <v>327</v>
          </cell>
          <cell r="I344" t="str">
            <v>Unqualified with no findings</v>
          </cell>
        </row>
        <row r="345">
          <cell r="A345">
            <v>1299</v>
          </cell>
          <cell r="I345" t="str">
            <v>Qualified</v>
          </cell>
        </row>
        <row r="346">
          <cell r="A346">
            <v>1508</v>
          </cell>
          <cell r="I346" t="str">
            <v>Disclaimer</v>
          </cell>
        </row>
        <row r="347">
          <cell r="A347">
            <v>345</v>
          </cell>
          <cell r="I347" t="str">
            <v>Unqualified with findings</v>
          </cell>
        </row>
        <row r="348">
          <cell r="A348">
            <v>558</v>
          </cell>
          <cell r="I348" t="str">
            <v>Qualified</v>
          </cell>
        </row>
        <row r="349">
          <cell r="A349">
            <v>1559</v>
          </cell>
          <cell r="I349" t="str">
            <v>Qualified</v>
          </cell>
        </row>
        <row r="350">
          <cell r="A350">
            <v>404</v>
          </cell>
          <cell r="I350" t="str">
            <v>Unqualified with findings</v>
          </cell>
        </row>
        <row r="351">
          <cell r="A351">
            <v>406</v>
          </cell>
          <cell r="I351" t="str">
            <v>Unqualified with no findings</v>
          </cell>
        </row>
        <row r="352">
          <cell r="A352">
            <v>1347</v>
          </cell>
          <cell r="I352" t="str">
            <v>Unqualified with no findings</v>
          </cell>
        </row>
        <row r="353">
          <cell r="A353">
            <v>415</v>
          </cell>
          <cell r="I353" t="str">
            <v>Audit not finalised at legislated date</v>
          </cell>
        </row>
        <row r="354">
          <cell r="A354">
            <v>419</v>
          </cell>
          <cell r="I354" t="str">
            <v>Unqualified with findings</v>
          </cell>
        </row>
        <row r="355">
          <cell r="A355">
            <v>422</v>
          </cell>
          <cell r="I355" t="str">
            <v>Adverse</v>
          </cell>
        </row>
        <row r="356">
          <cell r="A356">
            <v>1224</v>
          </cell>
          <cell r="I356" t="str">
            <v>Audit not finalised at legislated date</v>
          </cell>
        </row>
        <row r="357">
          <cell r="A357">
            <v>423</v>
          </cell>
          <cell r="I357" t="str">
            <v>Unqualified with no findings</v>
          </cell>
        </row>
        <row r="358">
          <cell r="A358">
            <v>225</v>
          </cell>
          <cell r="I358" t="str">
            <v>Unqualified with findings</v>
          </cell>
        </row>
        <row r="359">
          <cell r="A359">
            <v>427</v>
          </cell>
          <cell r="I359" t="str">
            <v>Unqualified with findings</v>
          </cell>
        </row>
        <row r="360">
          <cell r="A360">
            <v>429</v>
          </cell>
          <cell r="I360" t="str">
            <v>Unqualified with no findings</v>
          </cell>
        </row>
        <row r="361">
          <cell r="A361">
            <v>433</v>
          </cell>
          <cell r="I361" t="str">
            <v>Unqualified with findings</v>
          </cell>
        </row>
        <row r="362">
          <cell r="A362">
            <v>435</v>
          </cell>
          <cell r="I362" t="str">
            <v>Audit not finalised at legislated date</v>
          </cell>
        </row>
        <row r="363">
          <cell r="A363">
            <v>436</v>
          </cell>
          <cell r="I363" t="str">
            <v>Unqualified with no findings</v>
          </cell>
        </row>
        <row r="364">
          <cell r="A364">
            <v>1114</v>
          </cell>
          <cell r="I364" t="str">
            <v>Audit not finalised at legislated date</v>
          </cell>
        </row>
        <row r="365">
          <cell r="A365">
            <v>341</v>
          </cell>
          <cell r="I365" t="str">
            <v>Unqualified with no findings</v>
          </cell>
        </row>
        <row r="366">
          <cell r="A366">
            <v>1419</v>
          </cell>
          <cell r="I366" t="str">
            <v>Unqualified with no findings</v>
          </cell>
        </row>
        <row r="367">
          <cell r="A367">
            <v>451</v>
          </cell>
          <cell r="I367" t="str">
            <v>Unqualified with no findings</v>
          </cell>
        </row>
        <row r="368">
          <cell r="A368">
            <v>1307</v>
          </cell>
          <cell r="I368" t="str">
            <v>Unqualified with findings</v>
          </cell>
        </row>
        <row r="369">
          <cell r="A369">
            <v>1325</v>
          </cell>
          <cell r="I369" t="str">
            <v>Unqualified with findings</v>
          </cell>
        </row>
        <row r="370">
          <cell r="A370">
            <v>452</v>
          </cell>
          <cell r="I370" t="str">
            <v>Qualified</v>
          </cell>
        </row>
        <row r="371">
          <cell r="A371">
            <v>453</v>
          </cell>
          <cell r="I371" t="str">
            <v>Audit not finalised at legislated date</v>
          </cell>
        </row>
        <row r="372">
          <cell r="A372">
            <v>454</v>
          </cell>
          <cell r="I372" t="str">
            <v>Adverse</v>
          </cell>
        </row>
        <row r="373">
          <cell r="A373">
            <v>455</v>
          </cell>
          <cell r="I373" t="str">
            <v>Unqualified with findings</v>
          </cell>
        </row>
        <row r="374">
          <cell r="A374">
            <v>430</v>
          </cell>
          <cell r="I374" t="str">
            <v>Unqualified with no findings</v>
          </cell>
        </row>
        <row r="375">
          <cell r="A375">
            <v>1120</v>
          </cell>
          <cell r="I375" t="str">
            <v>Audit not finalised at legislated date</v>
          </cell>
        </row>
        <row r="376">
          <cell r="A376">
            <v>1062</v>
          </cell>
          <cell r="I376" t="str">
            <v>Disclaimer</v>
          </cell>
        </row>
        <row r="377">
          <cell r="A377">
            <v>468</v>
          </cell>
          <cell r="I377" t="str">
            <v>Unqualified with findings</v>
          </cell>
        </row>
        <row r="378">
          <cell r="A378">
            <v>1122</v>
          </cell>
          <cell r="I378" t="str">
            <v>Unqualified with findings</v>
          </cell>
        </row>
        <row r="379">
          <cell r="A379">
            <v>1527</v>
          </cell>
          <cell r="I379" t="str">
            <v>Unqualified with findings</v>
          </cell>
        </row>
        <row r="380">
          <cell r="A380">
            <v>470</v>
          </cell>
          <cell r="I380" t="str">
            <v>Unqualified with no findings</v>
          </cell>
        </row>
        <row r="381">
          <cell r="A381">
            <v>439</v>
          </cell>
          <cell r="I381" t="str">
            <v>Unqualified with findings</v>
          </cell>
        </row>
        <row r="382">
          <cell r="A382">
            <v>1368</v>
          </cell>
          <cell r="I382" t="str">
            <v>Unqualified with no findings</v>
          </cell>
        </row>
        <row r="383">
          <cell r="A383">
            <v>471</v>
          </cell>
          <cell r="I383" t="str">
            <v>Unqualified with findings</v>
          </cell>
        </row>
        <row r="384">
          <cell r="A384">
            <v>441</v>
          </cell>
          <cell r="I384" t="str">
            <v>Unqualified with findings</v>
          </cell>
        </row>
        <row r="385">
          <cell r="A385">
            <v>1063</v>
          </cell>
          <cell r="I385" t="str">
            <v>Disclaimer</v>
          </cell>
        </row>
        <row r="386">
          <cell r="A386">
            <v>472</v>
          </cell>
          <cell r="I386" t="str">
            <v>Unqualified with no findings</v>
          </cell>
        </row>
        <row r="387">
          <cell r="A387">
            <v>474</v>
          </cell>
          <cell r="I387" t="str">
            <v>Unqualified with findings</v>
          </cell>
        </row>
        <row r="388">
          <cell r="A388">
            <v>475</v>
          </cell>
          <cell r="I388" t="str">
            <v>Unqualified with findings</v>
          </cell>
        </row>
        <row r="389">
          <cell r="A389">
            <v>476</v>
          </cell>
          <cell r="I389" t="str">
            <v>Unqualified with no findings</v>
          </cell>
        </row>
        <row r="390">
          <cell r="A390">
            <v>1340</v>
          </cell>
          <cell r="I390" t="str">
            <v>Unqualified with findings</v>
          </cell>
        </row>
        <row r="391">
          <cell r="A391">
            <v>1308</v>
          </cell>
          <cell r="I391" t="str">
            <v>Unqualified with findings</v>
          </cell>
        </row>
        <row r="392">
          <cell r="A392">
            <v>478</v>
          </cell>
          <cell r="I392" t="str">
            <v>Audit not finalised at legislated date</v>
          </cell>
        </row>
        <row r="393">
          <cell r="A393">
            <v>487</v>
          </cell>
          <cell r="I393" t="str">
            <v>Unqualified with findings</v>
          </cell>
        </row>
        <row r="394">
          <cell r="A394">
            <v>488</v>
          </cell>
          <cell r="I394" t="str">
            <v>Qualified</v>
          </cell>
        </row>
        <row r="395">
          <cell r="A395">
            <v>918</v>
          </cell>
          <cell r="I395" t="str">
            <v>Unqualified with no findings</v>
          </cell>
        </row>
        <row r="396">
          <cell r="A396">
            <v>1334</v>
          </cell>
          <cell r="I396" t="str">
            <v>Audit not finalised at legislated date</v>
          </cell>
        </row>
        <row r="397">
          <cell r="A397">
            <v>60</v>
          </cell>
          <cell r="I397" t="str">
            <v>Unqualified with no findings</v>
          </cell>
        </row>
        <row r="398">
          <cell r="A398">
            <v>493</v>
          </cell>
          <cell r="I398" t="str">
            <v>Unqualified with findings</v>
          </cell>
        </row>
        <row r="399">
          <cell r="A399">
            <v>494</v>
          </cell>
          <cell r="I399" t="str">
            <v>Unqualified with no findings</v>
          </cell>
        </row>
        <row r="400">
          <cell r="A400">
            <v>495</v>
          </cell>
          <cell r="I400" t="str">
            <v>Unqualified with findings</v>
          </cell>
        </row>
        <row r="401">
          <cell r="A401">
            <v>499</v>
          </cell>
          <cell r="I401" t="str">
            <v>Audit not finalised at legislated date</v>
          </cell>
        </row>
        <row r="402">
          <cell r="A402">
            <v>502</v>
          </cell>
          <cell r="I402" t="str">
            <v>Unqualified with findings</v>
          </cell>
        </row>
        <row r="403">
          <cell r="A403">
            <v>329</v>
          </cell>
          <cell r="I403" t="str">
            <v>Unqualified with findings</v>
          </cell>
        </row>
        <row r="404">
          <cell r="A404">
            <v>442</v>
          </cell>
          <cell r="I404" t="str">
            <v>Qualified</v>
          </cell>
        </row>
        <row r="405">
          <cell r="A405">
            <v>1318</v>
          </cell>
          <cell r="I405" t="str">
            <v>Unqualified with findings</v>
          </cell>
        </row>
        <row r="406">
          <cell r="A406">
            <v>513</v>
          </cell>
          <cell r="I406" t="str">
            <v>Unqualified with no findings</v>
          </cell>
        </row>
        <row r="407">
          <cell r="A407">
            <v>1065</v>
          </cell>
          <cell r="I407" t="str">
            <v>Unqualified with findings</v>
          </cell>
        </row>
        <row r="408">
          <cell r="A408">
            <v>1123</v>
          </cell>
          <cell r="I408" t="str">
            <v>Unqualified with findings</v>
          </cell>
        </row>
        <row r="409">
          <cell r="A409">
            <v>518</v>
          </cell>
          <cell r="I409" t="str">
            <v>Qualified</v>
          </cell>
        </row>
        <row r="410">
          <cell r="A410">
            <v>1553</v>
          </cell>
          <cell r="I410" t="str">
            <v>Unqualified with no findings</v>
          </cell>
        </row>
        <row r="411">
          <cell r="A411">
            <v>1309</v>
          </cell>
          <cell r="I411" t="str">
            <v>Qualified</v>
          </cell>
        </row>
        <row r="412">
          <cell r="A412">
            <v>1310</v>
          </cell>
          <cell r="I412" t="str">
            <v>Qualified</v>
          </cell>
        </row>
        <row r="413">
          <cell r="A413">
            <v>1319</v>
          </cell>
          <cell r="I413" t="str">
            <v>Qualified</v>
          </cell>
        </row>
        <row r="414">
          <cell r="A414">
            <v>1320</v>
          </cell>
          <cell r="I414" t="str">
            <v>Unqualified with no findings</v>
          </cell>
        </row>
        <row r="415">
          <cell r="A415">
            <v>522</v>
          </cell>
          <cell r="I415" t="str">
            <v>Audit not finalised at legislated date</v>
          </cell>
        </row>
        <row r="416">
          <cell r="A416">
            <v>1326</v>
          </cell>
          <cell r="I416" t="str">
            <v>Qualified</v>
          </cell>
        </row>
        <row r="417">
          <cell r="A417">
            <v>1335</v>
          </cell>
          <cell r="I417" t="str">
            <v>Qualified</v>
          </cell>
        </row>
        <row r="418">
          <cell r="A418">
            <v>533</v>
          </cell>
          <cell r="I418" t="str">
            <v>Unqualified with findings</v>
          </cell>
        </row>
        <row r="419">
          <cell r="A419">
            <v>1327</v>
          </cell>
          <cell r="I419" t="str">
            <v>Unqualified with findings</v>
          </cell>
        </row>
        <row r="420">
          <cell r="A420">
            <v>1341</v>
          </cell>
          <cell r="I420" t="str">
            <v>Unqualified with no findings</v>
          </cell>
        </row>
        <row r="421">
          <cell r="A421">
            <v>538</v>
          </cell>
          <cell r="I421" t="str">
            <v>Unqualified with no findings</v>
          </cell>
        </row>
        <row r="422">
          <cell r="A422">
            <v>536</v>
          </cell>
          <cell r="I422" t="str">
            <v>Unqualified with findings</v>
          </cell>
        </row>
        <row r="423">
          <cell r="A423">
            <v>1311</v>
          </cell>
          <cell r="I423" t="str">
            <v>Unqualified with findings</v>
          </cell>
        </row>
        <row r="424">
          <cell r="A424">
            <v>539</v>
          </cell>
          <cell r="I424" t="str">
            <v>Unqualified with findings</v>
          </cell>
        </row>
        <row r="425">
          <cell r="A425" t="str">
            <v>Small Auditees</v>
          </cell>
          <cell r="I425" t="str">
            <v/>
          </cell>
        </row>
        <row r="426">
          <cell r="A426">
            <v>1561</v>
          </cell>
          <cell r="I426" t="str">
            <v>Disclaimer</v>
          </cell>
        </row>
        <row r="427">
          <cell r="A427">
            <v>1170</v>
          </cell>
          <cell r="I427" t="str">
            <v>Unqualified with no findings</v>
          </cell>
        </row>
        <row r="428">
          <cell r="A428">
            <v>1465</v>
          </cell>
          <cell r="I428" t="str">
            <v>Audit not finalised at legislated date</v>
          </cell>
        </row>
        <row r="429">
          <cell r="A429">
            <v>2</v>
          </cell>
          <cell r="I429" t="str">
            <v>Qualified</v>
          </cell>
        </row>
        <row r="430">
          <cell r="A430">
            <v>1494</v>
          </cell>
          <cell r="I430" t="str">
            <v>Unqualified with findings</v>
          </cell>
        </row>
        <row r="431">
          <cell r="A431">
            <v>564</v>
          </cell>
          <cell r="I431" t="str">
            <v>Audit not finalised at legislated date</v>
          </cell>
        </row>
        <row r="432">
          <cell r="A432">
            <v>215</v>
          </cell>
          <cell r="I432" t="str">
            <v>Unqualified with findings</v>
          </cell>
        </row>
        <row r="433">
          <cell r="A433">
            <v>16</v>
          </cell>
          <cell r="I433" t="str">
            <v>Unqualified with findings</v>
          </cell>
        </row>
        <row r="434">
          <cell r="A434">
            <v>496</v>
          </cell>
          <cell r="I434" t="str">
            <v>Unqualified with findings</v>
          </cell>
        </row>
        <row r="435">
          <cell r="A435">
            <v>22</v>
          </cell>
          <cell r="I435" t="str">
            <v>Unqualified with findings</v>
          </cell>
        </row>
        <row r="436">
          <cell r="A436">
            <v>1382</v>
          </cell>
          <cell r="I436" t="str">
            <v>Audit not finalised at legislated date</v>
          </cell>
        </row>
        <row r="437">
          <cell r="A437">
            <v>1511</v>
          </cell>
          <cell r="I437" t="str">
            <v>Audit not finalised at legislated date</v>
          </cell>
        </row>
        <row r="438">
          <cell r="A438">
            <v>995</v>
          </cell>
          <cell r="I438" t="str">
            <v>Audit not finalised at legislated date</v>
          </cell>
        </row>
        <row r="439">
          <cell r="A439">
            <v>26</v>
          </cell>
          <cell r="I439" t="str">
            <v>Unqualified with findings</v>
          </cell>
        </row>
        <row r="440">
          <cell r="A440">
            <v>996</v>
          </cell>
          <cell r="I440" t="str">
            <v>Audit not finalised at legislated date</v>
          </cell>
        </row>
        <row r="441">
          <cell r="A441">
            <v>29</v>
          </cell>
          <cell r="I441" t="str">
            <v>Unqualified with findings</v>
          </cell>
        </row>
        <row r="442">
          <cell r="A442">
            <v>1456</v>
          </cell>
          <cell r="I442" t="str">
            <v>Unqualified with no findings</v>
          </cell>
        </row>
        <row r="443">
          <cell r="A443">
            <v>925</v>
          </cell>
          <cell r="I443" t="str">
            <v>Audit not finalised at legislated date</v>
          </cell>
        </row>
        <row r="444">
          <cell r="A444">
            <v>1369</v>
          </cell>
          <cell r="I444" t="str">
            <v>Unqualified with no findings</v>
          </cell>
        </row>
        <row r="445">
          <cell r="A445">
            <v>42</v>
          </cell>
          <cell r="I445" t="str">
            <v>Unqualified with no findings</v>
          </cell>
        </row>
        <row r="446">
          <cell r="A446">
            <v>43</v>
          </cell>
          <cell r="I446" t="str">
            <v>Unqualified with no findings</v>
          </cell>
        </row>
        <row r="447">
          <cell r="A447">
            <v>1222</v>
          </cell>
          <cell r="I447" t="str">
            <v>Unqualified with findings</v>
          </cell>
        </row>
        <row r="448">
          <cell r="A448">
            <v>50</v>
          </cell>
          <cell r="I448" t="str">
            <v>Audit not finalised at legislated date</v>
          </cell>
        </row>
        <row r="449">
          <cell r="A449">
            <v>52</v>
          </cell>
          <cell r="I449" t="str">
            <v>Unqualified with findings</v>
          </cell>
        </row>
        <row r="450">
          <cell r="A450">
            <v>54</v>
          </cell>
          <cell r="I450" t="str">
            <v>Unqualified with no findings</v>
          </cell>
        </row>
        <row r="451">
          <cell r="A451">
            <v>56</v>
          </cell>
          <cell r="I451" t="str">
            <v>Audit not finalised at legislated date</v>
          </cell>
        </row>
        <row r="452">
          <cell r="A452">
            <v>928</v>
          </cell>
          <cell r="I452" t="str">
            <v>Audit not finalised at legislated date</v>
          </cell>
        </row>
        <row r="453">
          <cell r="A453">
            <v>58</v>
          </cell>
          <cell r="I453" t="str">
            <v>Unqualified with no findings</v>
          </cell>
        </row>
        <row r="454">
          <cell r="A454">
            <v>1130</v>
          </cell>
          <cell r="I454" t="str">
            <v>Audit not finalised at legislated date</v>
          </cell>
        </row>
        <row r="455">
          <cell r="A455">
            <v>93</v>
          </cell>
          <cell r="I455" t="str">
            <v>Unqualified with no findings</v>
          </cell>
        </row>
        <row r="456">
          <cell r="A456">
            <v>94</v>
          </cell>
          <cell r="I456" t="str">
            <v>Unqualified with no findings</v>
          </cell>
        </row>
        <row r="457">
          <cell r="A457">
            <v>95</v>
          </cell>
          <cell r="I457" t="str">
            <v>Unqualified with no findings</v>
          </cell>
        </row>
        <row r="458">
          <cell r="A458">
            <v>96</v>
          </cell>
          <cell r="I458" t="str">
            <v>Audit not finalised at legislated date</v>
          </cell>
        </row>
        <row r="459">
          <cell r="A459">
            <v>1472</v>
          </cell>
          <cell r="I459" t="str">
            <v>Qualified</v>
          </cell>
        </row>
        <row r="460">
          <cell r="A460">
            <v>97</v>
          </cell>
          <cell r="I460" t="str">
            <v>Audit not finalised at legislated date</v>
          </cell>
        </row>
        <row r="461">
          <cell r="A461">
            <v>929</v>
          </cell>
          <cell r="I461" t="str">
            <v>Audit not finalised at legislated date</v>
          </cell>
        </row>
        <row r="462">
          <cell r="A462">
            <v>1152</v>
          </cell>
          <cell r="I462" t="str">
            <v>Unqualified with no findings</v>
          </cell>
        </row>
        <row r="463">
          <cell r="A463">
            <v>151</v>
          </cell>
          <cell r="I463" t="str">
            <v>Unqualified with no findings</v>
          </cell>
        </row>
        <row r="464">
          <cell r="A464">
            <v>228</v>
          </cell>
          <cell r="I464" t="str">
            <v>Unqualified with no findings</v>
          </cell>
        </row>
        <row r="465">
          <cell r="A465">
            <v>347</v>
          </cell>
          <cell r="I465" t="str">
            <v>Unqualified with findings</v>
          </cell>
        </row>
        <row r="466">
          <cell r="A466">
            <v>102</v>
          </cell>
          <cell r="I466" t="str">
            <v>Unqualified with no findings</v>
          </cell>
        </row>
        <row r="467">
          <cell r="A467">
            <v>128</v>
          </cell>
          <cell r="I467" t="str">
            <v>Unqualified with no findings</v>
          </cell>
        </row>
        <row r="468">
          <cell r="A468">
            <v>130</v>
          </cell>
          <cell r="I468" t="str">
            <v>Audit not finalised at legislated date</v>
          </cell>
        </row>
        <row r="469">
          <cell r="A469">
            <v>1232</v>
          </cell>
          <cell r="I469" t="str">
            <v>Unqualified with findings</v>
          </cell>
        </row>
        <row r="470">
          <cell r="A470">
            <v>1356</v>
          </cell>
          <cell r="I470" t="str">
            <v>Audit not finalised at legislated date</v>
          </cell>
        </row>
        <row r="471">
          <cell r="A471">
            <v>158</v>
          </cell>
          <cell r="I471" t="str">
            <v>Unqualified with no findings</v>
          </cell>
        </row>
        <row r="472">
          <cell r="A472">
            <v>160</v>
          </cell>
          <cell r="I472" t="str">
            <v>Unqualified with findings</v>
          </cell>
        </row>
        <row r="473">
          <cell r="A473">
            <v>1364</v>
          </cell>
          <cell r="I473" t="str">
            <v>Unqualified with no findings</v>
          </cell>
        </row>
        <row r="474">
          <cell r="A474">
            <v>159</v>
          </cell>
          <cell r="I474" t="str">
            <v>Unqualified with no findings</v>
          </cell>
        </row>
        <row r="475">
          <cell r="A475">
            <v>163</v>
          </cell>
          <cell r="I475" t="str">
            <v>Unqualified with no findings</v>
          </cell>
        </row>
        <row r="476">
          <cell r="A476">
            <v>167</v>
          </cell>
          <cell r="I476" t="str">
            <v>Unqualified with findings</v>
          </cell>
        </row>
        <row r="477">
          <cell r="A477">
            <v>997</v>
          </cell>
          <cell r="I477" t="str">
            <v>Audit not finalised at legislated date</v>
          </cell>
        </row>
        <row r="478">
          <cell r="A478">
            <v>185</v>
          </cell>
          <cell r="I478" t="str">
            <v>Unqualified with no findings</v>
          </cell>
        </row>
        <row r="479">
          <cell r="A479">
            <v>193</v>
          </cell>
          <cell r="I479" t="str">
            <v>Unqualified with no findings</v>
          </cell>
        </row>
        <row r="480">
          <cell r="A480">
            <v>945</v>
          </cell>
          <cell r="I480" t="str">
            <v>Audit not finalised at legislated date</v>
          </cell>
        </row>
        <row r="481">
          <cell r="A481">
            <v>946</v>
          </cell>
          <cell r="I481" t="str">
            <v>Audit not finalised at legislated date</v>
          </cell>
        </row>
        <row r="482">
          <cell r="A482">
            <v>1180</v>
          </cell>
          <cell r="I482" t="str">
            <v>Unqualified with no findings</v>
          </cell>
        </row>
        <row r="483">
          <cell r="A483">
            <v>1179</v>
          </cell>
          <cell r="I483" t="str">
            <v>Unqualified with no findings</v>
          </cell>
        </row>
        <row r="484">
          <cell r="A484">
            <v>208</v>
          </cell>
          <cell r="I484" t="str">
            <v>Unqualified with no findings</v>
          </cell>
        </row>
        <row r="485">
          <cell r="A485">
            <v>1441</v>
          </cell>
          <cell r="I485" t="str">
            <v>Unqualified with no findings</v>
          </cell>
        </row>
        <row r="486">
          <cell r="A486">
            <v>1235</v>
          </cell>
          <cell r="I486" t="str">
            <v>Unqualified with findings</v>
          </cell>
        </row>
        <row r="487">
          <cell r="A487">
            <v>1163</v>
          </cell>
          <cell r="I487" t="str">
            <v>Unqualified with no findings</v>
          </cell>
        </row>
        <row r="488">
          <cell r="A488">
            <v>1023</v>
          </cell>
          <cell r="I488" t="str">
            <v>Unqualified with no findings</v>
          </cell>
        </row>
        <row r="489">
          <cell r="A489">
            <v>1358</v>
          </cell>
          <cell r="I489" t="str">
            <v>Audit not finalised at legislated date</v>
          </cell>
        </row>
        <row r="490">
          <cell r="A490">
            <v>1473</v>
          </cell>
          <cell r="I490" t="str">
            <v>Unqualified with findings</v>
          </cell>
        </row>
        <row r="491">
          <cell r="A491">
            <v>264</v>
          </cell>
          <cell r="I491" t="str">
            <v>Unqualified with no findings</v>
          </cell>
        </row>
        <row r="492">
          <cell r="A492">
            <v>265</v>
          </cell>
          <cell r="I492" t="str">
            <v>Unqualified with no findings</v>
          </cell>
        </row>
        <row r="493">
          <cell r="A493">
            <v>985</v>
          </cell>
          <cell r="I493" t="str">
            <v>Unqualified with no findings</v>
          </cell>
        </row>
        <row r="494">
          <cell r="A494">
            <v>1432</v>
          </cell>
          <cell r="I494" t="str">
            <v>Unqualified with no findings</v>
          </cell>
        </row>
        <row r="495">
          <cell r="A495">
            <v>986</v>
          </cell>
          <cell r="I495" t="str">
            <v>Unqualified with no findings</v>
          </cell>
        </row>
        <row r="496">
          <cell r="A496">
            <v>220</v>
          </cell>
          <cell r="I496" t="str">
            <v>Unqualified with findings</v>
          </cell>
        </row>
        <row r="497">
          <cell r="A497">
            <v>1544</v>
          </cell>
          <cell r="I497" t="str">
            <v>Unqualified with no findings</v>
          </cell>
        </row>
        <row r="498">
          <cell r="A498">
            <v>1381</v>
          </cell>
          <cell r="I498" t="str">
            <v>Unqualified with findings</v>
          </cell>
        </row>
        <row r="499">
          <cell r="A499">
            <v>227</v>
          </cell>
          <cell r="I499" t="str">
            <v>Audit not finalised at legislated date</v>
          </cell>
        </row>
        <row r="500">
          <cell r="A500">
            <v>1500</v>
          </cell>
          <cell r="I500" t="str">
            <v>Audit not finalised at legislated date</v>
          </cell>
        </row>
        <row r="501">
          <cell r="A501">
            <v>1504</v>
          </cell>
          <cell r="I501" t="str">
            <v>Audit not finalised at legislated date</v>
          </cell>
        </row>
        <row r="502">
          <cell r="A502">
            <v>238</v>
          </cell>
          <cell r="I502" t="str">
            <v>Unqualified with findings</v>
          </cell>
        </row>
        <row r="503">
          <cell r="A503">
            <v>1420</v>
          </cell>
          <cell r="I503" t="str">
            <v>Audit not finalised at legislated date</v>
          </cell>
        </row>
        <row r="504">
          <cell r="A504">
            <v>1346</v>
          </cell>
          <cell r="I504" t="str">
            <v>Qualified</v>
          </cell>
        </row>
        <row r="505">
          <cell r="A505">
            <v>1507</v>
          </cell>
          <cell r="I505" t="str">
            <v>Unqualified with findings</v>
          </cell>
        </row>
        <row r="506">
          <cell r="A506">
            <v>1566</v>
          </cell>
          <cell r="I506" t="str">
            <v>Audit not finalised at legislated date</v>
          </cell>
        </row>
        <row r="507">
          <cell r="A507">
            <v>242</v>
          </cell>
          <cell r="I507" t="str">
            <v>Unqualified with findings</v>
          </cell>
        </row>
        <row r="508">
          <cell r="A508">
            <v>244</v>
          </cell>
          <cell r="I508" t="str">
            <v>Qualified</v>
          </cell>
        </row>
        <row r="509">
          <cell r="A509">
            <v>249</v>
          </cell>
          <cell r="I509" t="str">
            <v>Unqualified with findings</v>
          </cell>
        </row>
        <row r="510">
          <cell r="A510">
            <v>1361</v>
          </cell>
          <cell r="I510" t="str">
            <v>Audit not finalised at legislated date</v>
          </cell>
        </row>
        <row r="511">
          <cell r="A511">
            <v>998</v>
          </cell>
          <cell r="I511" t="str">
            <v>Audit not finalised at legislated date</v>
          </cell>
        </row>
        <row r="512">
          <cell r="A512">
            <v>1174</v>
          </cell>
          <cell r="I512" t="str">
            <v>Unqualified with no findings</v>
          </cell>
        </row>
        <row r="513">
          <cell r="A513">
            <v>1505</v>
          </cell>
          <cell r="I513" t="str">
            <v>Unqualified with no findings</v>
          </cell>
        </row>
        <row r="514">
          <cell r="A514">
            <v>1528</v>
          </cell>
          <cell r="I514" t="str">
            <v>Audit not finalised at legislated date</v>
          </cell>
        </row>
        <row r="515">
          <cell r="A515">
            <v>530</v>
          </cell>
          <cell r="I515" t="str">
            <v>Unqualified with findings</v>
          </cell>
        </row>
        <row r="516">
          <cell r="A516">
            <v>1509</v>
          </cell>
          <cell r="I516" t="str">
            <v>Unqualified with findings</v>
          </cell>
        </row>
        <row r="517">
          <cell r="A517">
            <v>267</v>
          </cell>
          <cell r="I517" t="str">
            <v>Unqualified with findings</v>
          </cell>
        </row>
        <row r="518">
          <cell r="A518">
            <v>271</v>
          </cell>
          <cell r="I518" t="str">
            <v>Unqualified with no findings</v>
          </cell>
        </row>
        <row r="519">
          <cell r="A519">
            <v>273</v>
          </cell>
          <cell r="I519" t="str">
            <v>Unqualified with findings</v>
          </cell>
        </row>
        <row r="520">
          <cell r="A520">
            <v>276</v>
          </cell>
          <cell r="I520" t="str">
            <v>Unqualified with findings</v>
          </cell>
        </row>
        <row r="521">
          <cell r="A521">
            <v>1458</v>
          </cell>
          <cell r="I521" t="str">
            <v>Unqualified with no findings</v>
          </cell>
        </row>
        <row r="522">
          <cell r="A522">
            <v>280</v>
          </cell>
          <cell r="I522" t="str">
            <v>Qualified</v>
          </cell>
        </row>
        <row r="523">
          <cell r="A523">
            <v>1524</v>
          </cell>
          <cell r="I523" t="str">
            <v>Unqualified with no findings</v>
          </cell>
        </row>
        <row r="524">
          <cell r="A524">
            <v>283</v>
          </cell>
          <cell r="I524" t="str">
            <v>Unqualified with no findings</v>
          </cell>
        </row>
        <row r="525">
          <cell r="A525">
            <v>1440</v>
          </cell>
          <cell r="I525" t="str">
            <v>Unqualified with no findings</v>
          </cell>
        </row>
        <row r="526">
          <cell r="A526">
            <v>295</v>
          </cell>
          <cell r="I526" t="str">
            <v>Unqualified with findings</v>
          </cell>
        </row>
        <row r="527">
          <cell r="A527">
            <v>1510</v>
          </cell>
          <cell r="I527" t="str">
            <v>Audit not finalised at legislated date</v>
          </cell>
        </row>
        <row r="528">
          <cell r="A528">
            <v>1258</v>
          </cell>
          <cell r="I528" t="str">
            <v>Unqualified with findings</v>
          </cell>
        </row>
        <row r="529">
          <cell r="A529">
            <v>1521</v>
          </cell>
          <cell r="I529" t="str">
            <v>Unqualified with no findings</v>
          </cell>
        </row>
        <row r="530">
          <cell r="A530">
            <v>1154</v>
          </cell>
          <cell r="I530" t="str">
            <v>Unqualified with no findings</v>
          </cell>
        </row>
        <row r="531">
          <cell r="A531">
            <v>561</v>
          </cell>
          <cell r="I531" t="str">
            <v>Unqualified with no findings</v>
          </cell>
        </row>
        <row r="532">
          <cell r="A532">
            <v>298</v>
          </cell>
          <cell r="I532" t="str">
            <v>Unqualified with findings</v>
          </cell>
        </row>
        <row r="533">
          <cell r="A533">
            <v>299</v>
          </cell>
          <cell r="I533" t="str">
            <v>Unqualified with findings</v>
          </cell>
        </row>
        <row r="534">
          <cell r="A534">
            <v>1471</v>
          </cell>
          <cell r="I534" t="str">
            <v>Audit not finalised at legislated date</v>
          </cell>
        </row>
        <row r="535">
          <cell r="A535">
            <v>303</v>
          </cell>
          <cell r="I535" t="str">
            <v>Qualified</v>
          </cell>
        </row>
        <row r="536">
          <cell r="A536">
            <v>1234</v>
          </cell>
          <cell r="I536" t="str">
            <v>Unqualified with findings</v>
          </cell>
        </row>
        <row r="537">
          <cell r="A537">
            <v>426</v>
          </cell>
          <cell r="I537" t="str">
            <v>Unqualified with no findings</v>
          </cell>
        </row>
        <row r="538">
          <cell r="A538">
            <v>1265</v>
          </cell>
          <cell r="I538" t="str">
            <v>Unqualified with findings</v>
          </cell>
        </row>
        <row r="539">
          <cell r="A539">
            <v>1266</v>
          </cell>
          <cell r="I539" t="str">
            <v>Unqualified with findings</v>
          </cell>
        </row>
        <row r="540">
          <cell r="A540">
            <v>304</v>
          </cell>
          <cell r="I540" t="str">
            <v>Audit not finalised at legislated date</v>
          </cell>
        </row>
        <row r="541">
          <cell r="A541">
            <v>305</v>
          </cell>
          <cell r="I541" t="str">
            <v>Unqualified with no findings</v>
          </cell>
        </row>
        <row r="542">
          <cell r="A542">
            <v>307</v>
          </cell>
          <cell r="I542" t="str">
            <v>Unqualified with no findings</v>
          </cell>
        </row>
        <row r="543">
          <cell r="A543">
            <v>1519</v>
          </cell>
          <cell r="I543" t="str">
            <v>Unqualified with findings</v>
          </cell>
        </row>
        <row r="544">
          <cell r="A544">
            <v>1518</v>
          </cell>
          <cell r="I544" t="str">
            <v>Unqualified with no findings</v>
          </cell>
        </row>
        <row r="545">
          <cell r="A545">
            <v>1520</v>
          </cell>
          <cell r="I545" t="str">
            <v>Unqualified with findings</v>
          </cell>
        </row>
        <row r="546">
          <cell r="A546">
            <v>1455</v>
          </cell>
          <cell r="I546" t="str">
            <v>Unqualified with no findings</v>
          </cell>
        </row>
        <row r="547">
          <cell r="A547">
            <v>954</v>
          </cell>
          <cell r="I547" t="str">
            <v>Audit not finalised at legislated date</v>
          </cell>
        </row>
        <row r="548">
          <cell r="A548">
            <v>955</v>
          </cell>
          <cell r="I548" t="str">
            <v>Audit not finalised at legislated date</v>
          </cell>
        </row>
        <row r="549">
          <cell r="A549">
            <v>959</v>
          </cell>
          <cell r="I549" t="str">
            <v>Audit not finalised at legislated date</v>
          </cell>
        </row>
        <row r="550">
          <cell r="A550">
            <v>323</v>
          </cell>
          <cell r="I550" t="str">
            <v>Audit not finalised at legislated date</v>
          </cell>
        </row>
        <row r="551">
          <cell r="A551">
            <v>328</v>
          </cell>
          <cell r="I551" t="str">
            <v>Unqualified with findings</v>
          </cell>
        </row>
        <row r="552">
          <cell r="A552">
            <v>125</v>
          </cell>
          <cell r="I552" t="str">
            <v>Unqualified with findings</v>
          </cell>
        </row>
        <row r="553">
          <cell r="A553">
            <v>343</v>
          </cell>
          <cell r="I553" t="str">
            <v>Unqualified with no findings</v>
          </cell>
        </row>
        <row r="554">
          <cell r="A554">
            <v>1444</v>
          </cell>
          <cell r="I554" t="str">
            <v>Unqualified with no findings</v>
          </cell>
        </row>
        <row r="555">
          <cell r="A555">
            <v>344</v>
          </cell>
          <cell r="I555" t="str">
            <v>Unqualified with no findings</v>
          </cell>
        </row>
        <row r="556">
          <cell r="A556">
            <v>1526</v>
          </cell>
          <cell r="I556" t="str">
            <v>Unqualified with findings</v>
          </cell>
        </row>
        <row r="557">
          <cell r="A557">
            <v>1565</v>
          </cell>
          <cell r="I557" t="str">
            <v>Unqualified with findings</v>
          </cell>
        </row>
        <row r="558">
          <cell r="A558">
            <v>1469</v>
          </cell>
          <cell r="I558" t="str">
            <v>Audit not finalised at legislated date</v>
          </cell>
        </row>
        <row r="559">
          <cell r="A559">
            <v>420</v>
          </cell>
          <cell r="I559" t="str">
            <v>Audit not finalised at legislated date</v>
          </cell>
        </row>
        <row r="560">
          <cell r="A560">
            <v>1151</v>
          </cell>
          <cell r="I560" t="str">
            <v>Unqualified with no findings</v>
          </cell>
        </row>
        <row r="561">
          <cell r="A561">
            <v>1354</v>
          </cell>
          <cell r="I561" t="str">
            <v>Unqualified with no findings</v>
          </cell>
        </row>
        <row r="562">
          <cell r="A562">
            <v>428</v>
          </cell>
          <cell r="I562" t="str">
            <v>Unqualified with no findings</v>
          </cell>
        </row>
        <row r="563">
          <cell r="A563">
            <v>434</v>
          </cell>
          <cell r="I563" t="str">
            <v>Unqualified with findings</v>
          </cell>
        </row>
        <row r="564">
          <cell r="A564">
            <v>963</v>
          </cell>
          <cell r="I564" t="str">
            <v>Audit not finalised at legislated date</v>
          </cell>
        </row>
        <row r="565">
          <cell r="A565">
            <v>1113</v>
          </cell>
          <cell r="I565" t="str">
            <v>Audit not finalised at legislated date</v>
          </cell>
        </row>
        <row r="566">
          <cell r="A566">
            <v>1386</v>
          </cell>
          <cell r="I566" t="str">
            <v>Unqualified with no findings</v>
          </cell>
        </row>
        <row r="567">
          <cell r="A567">
            <v>1445</v>
          </cell>
          <cell r="I567" t="str">
            <v>Audit not finalised at legislated date</v>
          </cell>
        </row>
        <row r="568">
          <cell r="A568">
            <v>448</v>
          </cell>
          <cell r="I568" t="str">
            <v>Unqualified with no findings</v>
          </cell>
        </row>
        <row r="569">
          <cell r="A569">
            <v>1426</v>
          </cell>
          <cell r="I569" t="str">
            <v>Disclaimer</v>
          </cell>
        </row>
        <row r="570">
          <cell r="A570">
            <v>1427</v>
          </cell>
          <cell r="I570" t="str">
            <v>Disclaimer</v>
          </cell>
        </row>
        <row r="571">
          <cell r="A571">
            <v>1422</v>
          </cell>
          <cell r="I571" t="str">
            <v>Disclaimer</v>
          </cell>
        </row>
        <row r="572">
          <cell r="A572">
            <v>1430</v>
          </cell>
          <cell r="I572" t="str">
            <v>Disclaimer</v>
          </cell>
        </row>
        <row r="573">
          <cell r="A573">
            <v>1429</v>
          </cell>
          <cell r="I573" t="str">
            <v>Disclaimer</v>
          </cell>
        </row>
        <row r="574">
          <cell r="A574">
            <v>1030</v>
          </cell>
          <cell r="I574" t="str">
            <v>Qualified</v>
          </cell>
        </row>
        <row r="575">
          <cell r="A575">
            <v>964</v>
          </cell>
          <cell r="I575" t="str">
            <v>Audit not finalised at legislated date</v>
          </cell>
        </row>
        <row r="576">
          <cell r="A576">
            <v>467</v>
          </cell>
          <cell r="I576" t="str">
            <v>Audit not finalised at legislated date</v>
          </cell>
        </row>
        <row r="577">
          <cell r="A577">
            <v>432</v>
          </cell>
          <cell r="I577" t="str">
            <v>Unqualified with no findings</v>
          </cell>
        </row>
        <row r="578">
          <cell r="A578">
            <v>431</v>
          </cell>
          <cell r="I578" t="str">
            <v>Unqualified with findings</v>
          </cell>
        </row>
        <row r="579">
          <cell r="A579">
            <v>490</v>
          </cell>
          <cell r="I579" t="str">
            <v>Unqualified with no findings</v>
          </cell>
        </row>
        <row r="580">
          <cell r="A580">
            <v>969</v>
          </cell>
          <cell r="I580" t="str">
            <v>Audit not finalised at legislated date</v>
          </cell>
        </row>
        <row r="581">
          <cell r="A581">
            <v>1155</v>
          </cell>
          <cell r="I581" t="str">
            <v>Unqualified with no findings</v>
          </cell>
        </row>
        <row r="582">
          <cell r="A582">
            <v>1424</v>
          </cell>
          <cell r="I582" t="str">
            <v>Disclaimer</v>
          </cell>
        </row>
        <row r="583">
          <cell r="A583">
            <v>1428</v>
          </cell>
          <cell r="I583" t="str">
            <v>Qualified</v>
          </cell>
        </row>
        <row r="584">
          <cell r="A584">
            <v>917</v>
          </cell>
          <cell r="I584" t="str">
            <v>Unqualified with no findings</v>
          </cell>
        </row>
        <row r="585">
          <cell r="A585">
            <v>1240</v>
          </cell>
          <cell r="I585" t="str">
            <v>Unqualified with findings</v>
          </cell>
        </row>
        <row r="586">
          <cell r="A586">
            <v>500</v>
          </cell>
          <cell r="I586" t="str">
            <v>Unqualified with no findings</v>
          </cell>
        </row>
        <row r="587">
          <cell r="A587">
            <v>512</v>
          </cell>
          <cell r="I587" t="str">
            <v>Unqualified with no findings</v>
          </cell>
        </row>
        <row r="588">
          <cell r="A588">
            <v>1360</v>
          </cell>
          <cell r="I588" t="str">
            <v>Audit not finalised at legislated date</v>
          </cell>
        </row>
        <row r="589">
          <cell r="A589">
            <v>1153</v>
          </cell>
          <cell r="I589" t="str">
            <v>Unqualified with no findings</v>
          </cell>
        </row>
        <row r="590">
          <cell r="A590">
            <v>523</v>
          </cell>
          <cell r="I590" t="str">
            <v>Unqualified with findings</v>
          </cell>
        </row>
        <row r="591">
          <cell r="A591">
            <v>524</v>
          </cell>
          <cell r="I591" t="str">
            <v>Qualified</v>
          </cell>
        </row>
        <row r="592">
          <cell r="A592">
            <v>531</v>
          </cell>
          <cell r="I592" t="str">
            <v>Unqualified with no findings</v>
          </cell>
        </row>
        <row r="593">
          <cell r="A593">
            <v>532</v>
          </cell>
          <cell r="I593" t="str">
            <v>Unqualified with no findings</v>
          </cell>
        </row>
        <row r="594">
          <cell r="A594">
            <v>979</v>
          </cell>
          <cell r="I594" t="str">
            <v>Audit not finalised at legislated date</v>
          </cell>
        </row>
        <row r="595">
          <cell r="A595">
            <v>535</v>
          </cell>
          <cell r="I595" t="str">
            <v>Unqualified with no findings</v>
          </cell>
        </row>
        <row r="596">
          <cell r="A596">
            <v>537</v>
          </cell>
          <cell r="I596" t="str">
            <v>Unqualified with no findings</v>
          </cell>
        </row>
        <row r="597">
          <cell r="A597">
            <v>229</v>
          </cell>
          <cell r="I597" t="str">
            <v>Unqualified with no findings</v>
          </cell>
        </row>
        <row r="598">
          <cell r="A598">
            <v>982</v>
          </cell>
          <cell r="I598" t="str">
            <v>Audit not finalised at legislated date</v>
          </cell>
        </row>
        <row r="599">
          <cell r="A599">
            <v>540</v>
          </cell>
          <cell r="I599" t="str">
            <v>Unqualified with no findings</v>
          </cell>
        </row>
        <row r="600">
          <cell r="A600" t="str">
            <v>Public entities (Not Audited by the AGSA)</v>
          </cell>
          <cell r="I600" t="str">
            <v/>
          </cell>
        </row>
        <row r="601">
          <cell r="A601">
            <v>1366</v>
          </cell>
          <cell r="I601" t="str">
            <v>Audit not finalised at legislated date</v>
          </cell>
        </row>
        <row r="602">
          <cell r="A602">
            <v>1167</v>
          </cell>
          <cell r="I602" t="str">
            <v>Unqualified with findings</v>
          </cell>
        </row>
        <row r="603">
          <cell r="A603">
            <v>1050</v>
          </cell>
          <cell r="I603" t="str">
            <v>Unqualified with findings</v>
          </cell>
        </row>
        <row r="604">
          <cell r="A604">
            <v>1117</v>
          </cell>
          <cell r="I604" t="str">
            <v>Unqualified with findings</v>
          </cell>
        </row>
        <row r="605">
          <cell r="A605">
            <v>922</v>
          </cell>
          <cell r="I605" t="str">
            <v>Audit not finalised at legislated date</v>
          </cell>
        </row>
        <row r="606">
          <cell r="A606">
            <v>1288</v>
          </cell>
          <cell r="I606" t="str">
            <v>Audit not finalised at legislated date</v>
          </cell>
        </row>
        <row r="607">
          <cell r="A607">
            <v>1271</v>
          </cell>
          <cell r="I607" t="str">
            <v>Unqualified with findings</v>
          </cell>
        </row>
        <row r="608">
          <cell r="A608">
            <v>1416</v>
          </cell>
          <cell r="I608" t="str">
            <v>Audit not finalised at legislated date</v>
          </cell>
        </row>
        <row r="609">
          <cell r="A609">
            <v>1506</v>
          </cell>
          <cell r="I609" t="str">
            <v>Audit not finalised at legislated date</v>
          </cell>
        </row>
        <row r="610">
          <cell r="A610">
            <v>1150</v>
          </cell>
          <cell r="I610" t="str">
            <v>Unqualified with no findings</v>
          </cell>
        </row>
        <row r="611">
          <cell r="A611">
            <v>1279</v>
          </cell>
          <cell r="I611" t="str">
            <v>Audit not finalised at legislated date</v>
          </cell>
        </row>
        <row r="612">
          <cell r="A612">
            <v>1533</v>
          </cell>
          <cell r="I612" t="str">
            <v>Audit not finalised at legislated date</v>
          </cell>
        </row>
        <row r="613">
          <cell r="A613">
            <v>120</v>
          </cell>
          <cell r="I613" t="str">
            <v>Audit not finalised at legislated date</v>
          </cell>
        </row>
        <row r="614">
          <cell r="A614">
            <v>1525</v>
          </cell>
          <cell r="I614" t="str">
            <v>Unqualified with no findings</v>
          </cell>
        </row>
        <row r="615">
          <cell r="A615">
            <v>1093</v>
          </cell>
          <cell r="I615" t="str">
            <v>Audit not finalised at legislated date</v>
          </cell>
        </row>
        <row r="616">
          <cell r="A616">
            <v>1099</v>
          </cell>
          <cell r="I616" t="str">
            <v>Audit not finalised at legislated date</v>
          </cell>
        </row>
        <row r="617">
          <cell r="A617">
            <v>1096</v>
          </cell>
          <cell r="I617" t="str">
            <v>Audit not finalised at legislated date</v>
          </cell>
        </row>
        <row r="618">
          <cell r="A618">
            <v>1095</v>
          </cell>
          <cell r="I618" t="str">
            <v>Audit not finalised at legislated date</v>
          </cell>
        </row>
        <row r="619">
          <cell r="A619">
            <v>1119</v>
          </cell>
          <cell r="I619" t="str">
            <v>Audit not finalised at legislated date</v>
          </cell>
        </row>
        <row r="620">
          <cell r="A620">
            <v>1043</v>
          </cell>
          <cell r="I620" t="str">
            <v>Unqualified with no findings</v>
          </cell>
        </row>
        <row r="621">
          <cell r="A621">
            <v>1538</v>
          </cell>
          <cell r="I621" t="str">
            <v>Audit not finalised at legislated date</v>
          </cell>
        </row>
        <row r="622">
          <cell r="A622">
            <v>1537</v>
          </cell>
          <cell r="I622" t="str">
            <v>Audit not finalised at legislated date</v>
          </cell>
        </row>
        <row r="623">
          <cell r="A623">
            <v>1100</v>
          </cell>
          <cell r="I623" t="str">
            <v>Audit not finalised at legislated date</v>
          </cell>
        </row>
        <row r="624">
          <cell r="A624">
            <v>1032</v>
          </cell>
          <cell r="I624" t="str">
            <v>Audit not finalised at legislated date</v>
          </cell>
        </row>
        <row r="625">
          <cell r="A625">
            <v>1160</v>
          </cell>
          <cell r="I625" t="str">
            <v>Audit not finalised at legislated date</v>
          </cell>
        </row>
        <row r="626">
          <cell r="A626">
            <v>1052</v>
          </cell>
          <cell r="I626" t="str">
            <v>Audit not finalised at legislated date</v>
          </cell>
        </row>
        <row r="627">
          <cell r="A627">
            <v>206</v>
          </cell>
          <cell r="I627" t="str">
            <v>Unqualified with findings</v>
          </cell>
        </row>
        <row r="628">
          <cell r="A628">
            <v>1540</v>
          </cell>
          <cell r="I628" t="str">
            <v>Audit not finalised at legislated date</v>
          </cell>
        </row>
        <row r="629">
          <cell r="A629">
            <v>173</v>
          </cell>
          <cell r="I629" t="str">
            <v>Unqualified with no findings</v>
          </cell>
        </row>
        <row r="630">
          <cell r="A630">
            <v>1363</v>
          </cell>
          <cell r="I630" t="str">
            <v>Unqualified with no findings</v>
          </cell>
        </row>
        <row r="631">
          <cell r="A631">
            <v>1541</v>
          </cell>
          <cell r="I631" t="str">
            <v>Audit not finalised at legislated date</v>
          </cell>
        </row>
        <row r="632">
          <cell r="A632">
            <v>1280</v>
          </cell>
          <cell r="I632" t="str">
            <v>Audit not finalised at legislated date</v>
          </cell>
        </row>
        <row r="633">
          <cell r="A633">
            <v>1166</v>
          </cell>
          <cell r="I633" t="str">
            <v>Unqualified with no findings</v>
          </cell>
        </row>
        <row r="634">
          <cell r="A634">
            <v>268</v>
          </cell>
          <cell r="I634" t="str">
            <v>Unqualified with no findings</v>
          </cell>
        </row>
        <row r="635">
          <cell r="A635">
            <v>1035</v>
          </cell>
          <cell r="I635" t="str">
            <v>Unqualified with findings</v>
          </cell>
        </row>
        <row r="636">
          <cell r="A636">
            <v>275</v>
          </cell>
          <cell r="I636" t="str">
            <v>Unqualified with no findings</v>
          </cell>
        </row>
        <row r="637">
          <cell r="A637">
            <v>1056</v>
          </cell>
          <cell r="I637" t="str">
            <v>Unqualified with findings</v>
          </cell>
        </row>
        <row r="638">
          <cell r="A638">
            <v>1042</v>
          </cell>
          <cell r="I638" t="str">
            <v>Unqualified with no findings</v>
          </cell>
        </row>
        <row r="639">
          <cell r="A639">
            <v>1267</v>
          </cell>
          <cell r="I639" t="str">
            <v>Audit not finalised at legislated date</v>
          </cell>
        </row>
        <row r="640">
          <cell r="A640">
            <v>1536</v>
          </cell>
          <cell r="I640" t="str">
            <v>Audit not finalised at legislated date</v>
          </cell>
        </row>
        <row r="641">
          <cell r="A641">
            <v>1286</v>
          </cell>
          <cell r="I641" t="str">
            <v>Audit not finalised at legislated date</v>
          </cell>
        </row>
        <row r="642">
          <cell r="A642">
            <v>1535</v>
          </cell>
          <cell r="I642" t="str">
            <v>Audit not finalised at legislated date</v>
          </cell>
        </row>
        <row r="643">
          <cell r="A643">
            <v>1068</v>
          </cell>
          <cell r="I643" t="str">
            <v>Audit not finalised at legislated date</v>
          </cell>
        </row>
        <row r="644">
          <cell r="A644">
            <v>1097</v>
          </cell>
          <cell r="I644" t="str">
            <v>Audit not finalised at legislated date</v>
          </cell>
        </row>
        <row r="645">
          <cell r="A645">
            <v>1069</v>
          </cell>
          <cell r="I645" t="str">
            <v>Audit not finalised at legislated date</v>
          </cell>
        </row>
        <row r="646">
          <cell r="A646">
            <v>1417</v>
          </cell>
          <cell r="I646" t="str">
            <v>Audit not finalised at legislated date</v>
          </cell>
        </row>
        <row r="647">
          <cell r="A647">
            <v>1268</v>
          </cell>
          <cell r="I647" t="str">
            <v>Audit not finalised at legislated date</v>
          </cell>
        </row>
        <row r="648">
          <cell r="A648">
            <v>1105</v>
          </cell>
          <cell r="I648" t="str">
            <v>Audit not finalised at legislated date</v>
          </cell>
        </row>
        <row r="649">
          <cell r="A649">
            <v>1157</v>
          </cell>
          <cell r="I649" t="str">
            <v>Unqualified with findings</v>
          </cell>
        </row>
        <row r="650">
          <cell r="A650">
            <v>1173</v>
          </cell>
          <cell r="I650" t="str">
            <v>Audit not finalised at legislated date</v>
          </cell>
        </row>
        <row r="651">
          <cell r="A651">
            <v>1499</v>
          </cell>
          <cell r="I651" t="str">
            <v>Audit not finalised at legislated date</v>
          </cell>
        </row>
        <row r="652">
          <cell r="A652">
            <v>1357</v>
          </cell>
          <cell r="I652" t="str">
            <v>Audit not finalised at legislated date</v>
          </cell>
        </row>
        <row r="653">
          <cell r="A653">
            <v>1061</v>
          </cell>
          <cell r="I653" t="str">
            <v>Unqualified with no findings</v>
          </cell>
        </row>
        <row r="654">
          <cell r="A654">
            <v>1039</v>
          </cell>
          <cell r="I654" t="str">
            <v>Audit not finalised at legislated date</v>
          </cell>
        </row>
        <row r="655">
          <cell r="A655">
            <v>1198</v>
          </cell>
          <cell r="I655" t="str">
            <v>Unqualified with no findings</v>
          </cell>
        </row>
        <row r="656">
          <cell r="A656">
            <v>1384</v>
          </cell>
          <cell r="I656" t="str">
            <v>Unqualified with findings</v>
          </cell>
        </row>
        <row r="657">
          <cell r="A657">
            <v>1250</v>
          </cell>
          <cell r="I657" t="str">
            <v>Unqualified with findings</v>
          </cell>
        </row>
        <row r="658">
          <cell r="A658">
            <v>1448</v>
          </cell>
          <cell r="I658" t="str">
            <v>Audit not finalised at legislated date</v>
          </cell>
        </row>
        <row r="659">
          <cell r="A659">
            <v>1383</v>
          </cell>
          <cell r="I659" t="str">
            <v>Audit not finalised at legislated date</v>
          </cell>
        </row>
        <row r="660">
          <cell r="A660">
            <v>1171</v>
          </cell>
          <cell r="I660" t="str">
            <v>Audit not finalised at legislated date</v>
          </cell>
        </row>
        <row r="661">
          <cell r="A661">
            <v>1041</v>
          </cell>
          <cell r="I661" t="str">
            <v>Unqualified with no findings</v>
          </cell>
        </row>
        <row r="662">
          <cell r="A662">
            <v>1248</v>
          </cell>
          <cell r="I662" t="str">
            <v>Unqualified with no findings</v>
          </cell>
        </row>
        <row r="663">
          <cell r="A663">
            <v>1110</v>
          </cell>
          <cell r="I663" t="str">
            <v>Audit not finalised at legislated date</v>
          </cell>
        </row>
        <row r="664">
          <cell r="A664">
            <v>1249</v>
          </cell>
          <cell r="I664" t="str">
            <v>Unqualified with findings</v>
          </cell>
        </row>
        <row r="665">
          <cell r="A665">
            <v>1064</v>
          </cell>
          <cell r="I665" t="str">
            <v>Audit not finalised at legislated date</v>
          </cell>
        </row>
        <row r="666">
          <cell r="A666">
            <v>1045</v>
          </cell>
          <cell r="I666" t="str">
            <v>Audit not finalised at legislated date</v>
          </cell>
        </row>
        <row r="667">
          <cell r="A667">
            <v>1273</v>
          </cell>
          <cell r="I667" t="str">
            <v>Audit not finalised at legislated date</v>
          </cell>
        </row>
        <row r="668">
          <cell r="A668">
            <v>1172</v>
          </cell>
          <cell r="I668" t="str">
            <v>Audit not finalised at legislated date</v>
          </cell>
        </row>
        <row r="669">
          <cell r="A669">
            <v>1289</v>
          </cell>
          <cell r="I669" t="str">
            <v>Audit not finalised at legislated date</v>
          </cell>
        </row>
        <row r="670">
          <cell r="A670">
            <v>1269</v>
          </cell>
          <cell r="I670" t="str">
            <v>Audit not finalised at legislated date</v>
          </cell>
        </row>
        <row r="671">
          <cell r="A671">
            <v>1274</v>
          </cell>
          <cell r="I671" t="str">
            <v>Audit not finalised at legislated date</v>
          </cell>
        </row>
        <row r="672">
          <cell r="A672">
            <v>1281</v>
          </cell>
          <cell r="I672" t="str">
            <v>Audit not finalised at legislated date</v>
          </cell>
        </row>
        <row r="673">
          <cell r="A673">
            <v>1283</v>
          </cell>
          <cell r="I673" t="str">
            <v>Audit not finalised at legislated date</v>
          </cell>
        </row>
        <row r="674">
          <cell r="A674">
            <v>1447</v>
          </cell>
          <cell r="I674" t="str">
            <v>Audit not finalised at legislated date</v>
          </cell>
        </row>
        <row r="675">
          <cell r="A675">
            <v>1275</v>
          </cell>
          <cell r="I675" t="str">
            <v>Audit not finalised at legislated date</v>
          </cell>
        </row>
        <row r="676">
          <cell r="A676">
            <v>1276</v>
          </cell>
          <cell r="I676" t="str">
            <v>Audit not finalised at legislated date</v>
          </cell>
        </row>
        <row r="677">
          <cell r="A677">
            <v>1290</v>
          </cell>
          <cell r="I677" t="str">
            <v>Audit not finalised at legislated date</v>
          </cell>
        </row>
        <row r="678">
          <cell r="A678">
            <v>1272</v>
          </cell>
          <cell r="I678" t="str">
            <v>Audit not finalised at legislated date</v>
          </cell>
        </row>
        <row r="679">
          <cell r="A679">
            <v>1291</v>
          </cell>
          <cell r="I679" t="str">
            <v>Audit not finalised at legislated date</v>
          </cell>
        </row>
        <row r="680">
          <cell r="A680">
            <v>1277</v>
          </cell>
          <cell r="I680" t="str">
            <v>Audit not finalised at legislated date</v>
          </cell>
        </row>
        <row r="681">
          <cell r="A681">
            <v>1284</v>
          </cell>
          <cell r="I681" t="str">
            <v>Audit not finalised at legislated date</v>
          </cell>
        </row>
        <row r="682">
          <cell r="A682">
            <v>1282</v>
          </cell>
          <cell r="I682" t="str">
            <v>Audit not finalised at legislated date</v>
          </cell>
        </row>
        <row r="683">
          <cell r="A683">
            <v>1278</v>
          </cell>
          <cell r="I683" t="str">
            <v>Audit not finalised at legislated date</v>
          </cell>
        </row>
        <row r="684">
          <cell r="A684">
            <v>1270</v>
          </cell>
          <cell r="I684" t="str">
            <v>Audit not finalised at legislated date</v>
          </cell>
        </row>
        <row r="685">
          <cell r="A685">
            <v>1534</v>
          </cell>
          <cell r="I685" t="str">
            <v>Audit not finalised at legislated date</v>
          </cell>
        </row>
        <row r="686">
          <cell r="A686">
            <v>1476</v>
          </cell>
          <cell r="I686" t="str">
            <v>Audit not finalised at legislated date</v>
          </cell>
        </row>
        <row r="687">
          <cell r="A687" t="str">
            <v>Departments (Not GR Applicable)</v>
          </cell>
          <cell r="I687" t="str">
            <v/>
          </cell>
        </row>
        <row r="688">
          <cell r="A688">
            <v>449</v>
          </cell>
          <cell r="I688" t="str">
            <v>Audit not finalised at legislated date</v>
          </cell>
        </row>
        <row r="689">
          <cell r="A689">
            <v>1208</v>
          </cell>
          <cell r="I689" t="str">
            <v>Audit not finalised at legislated date</v>
          </cell>
        </row>
        <row r="690">
          <cell r="A690" t="str">
            <v>Other public entities (AGSA audits which are both not GR applicable and not small auditees)</v>
          </cell>
          <cell r="I690" t="str">
            <v/>
          </cell>
        </row>
        <row r="691">
          <cell r="A691">
            <v>1162</v>
          </cell>
          <cell r="I691" t="str">
            <v>Unqualified with no findings</v>
          </cell>
        </row>
        <row r="692">
          <cell r="A692">
            <v>1464</v>
          </cell>
          <cell r="I692" t="str">
            <v>Unqualified with no findings</v>
          </cell>
        </row>
        <row r="693">
          <cell r="A693">
            <v>1530</v>
          </cell>
          <cell r="I693" t="str">
            <v>Audit not finalised at legislated date</v>
          </cell>
        </row>
        <row r="694">
          <cell r="A694">
            <v>1442</v>
          </cell>
          <cell r="I694" t="str">
            <v>Unqualified with no findings</v>
          </cell>
        </row>
        <row r="695">
          <cell r="A695">
            <v>1443</v>
          </cell>
          <cell r="I695" t="str">
            <v>Unqualified with no findings</v>
          </cell>
        </row>
        <row r="696">
          <cell r="A696">
            <v>1048</v>
          </cell>
          <cell r="I696" t="str">
            <v>Audit not finalised at legislated date</v>
          </cell>
        </row>
        <row r="697">
          <cell r="A697">
            <v>17</v>
          </cell>
          <cell r="I697" t="str">
            <v>Unqualified with no findings</v>
          </cell>
        </row>
        <row r="698">
          <cell r="A698">
            <v>19</v>
          </cell>
          <cell r="I698" t="str">
            <v>Unqualified with no findings</v>
          </cell>
        </row>
        <row r="699">
          <cell r="A699">
            <v>919</v>
          </cell>
          <cell r="I699" t="str">
            <v>Audit not finalised at legislated date</v>
          </cell>
        </row>
        <row r="700">
          <cell r="A700">
            <v>1049</v>
          </cell>
          <cell r="I700" t="str">
            <v>Audit not finalised at legislated date</v>
          </cell>
        </row>
        <row r="701">
          <cell r="A701">
            <v>909</v>
          </cell>
          <cell r="I701" t="str">
            <v>Unqualified with no findings</v>
          </cell>
        </row>
        <row r="702">
          <cell r="A702">
            <v>908</v>
          </cell>
          <cell r="I702" t="str">
            <v>Unqualified with no findings</v>
          </cell>
        </row>
        <row r="703">
          <cell r="A703">
            <v>48</v>
          </cell>
          <cell r="I703" t="str">
            <v>Unqualified with no findings</v>
          </cell>
        </row>
        <row r="704">
          <cell r="A704">
            <v>49</v>
          </cell>
          <cell r="I704" t="str">
            <v>Unqualified with no findings</v>
          </cell>
        </row>
        <row r="705">
          <cell r="A705">
            <v>63</v>
          </cell>
          <cell r="I705" t="str">
            <v>Unqualified with no findings</v>
          </cell>
        </row>
        <row r="706">
          <cell r="A706">
            <v>129</v>
          </cell>
          <cell r="I706" t="str">
            <v>Unqualified with no findings</v>
          </cell>
        </row>
        <row r="707">
          <cell r="A707">
            <v>131</v>
          </cell>
          <cell r="I707" t="str">
            <v>Unqualified with no findings</v>
          </cell>
        </row>
        <row r="708">
          <cell r="A708">
            <v>140</v>
          </cell>
          <cell r="I708" t="str">
            <v>Unqualified with no findings</v>
          </cell>
        </row>
        <row r="709">
          <cell r="A709">
            <v>141</v>
          </cell>
          <cell r="I709" t="str">
            <v>Unqualified with no findings</v>
          </cell>
        </row>
        <row r="710">
          <cell r="A710">
            <v>146</v>
          </cell>
          <cell r="I710" t="str">
            <v>Unqualified with no findings</v>
          </cell>
        </row>
        <row r="711">
          <cell r="A711">
            <v>1514</v>
          </cell>
          <cell r="I711" t="str">
            <v>Unqualified with no findings</v>
          </cell>
        </row>
        <row r="712">
          <cell r="A712">
            <v>1515</v>
          </cell>
          <cell r="I712" t="str">
            <v>Unqualified with no findings</v>
          </cell>
        </row>
        <row r="713">
          <cell r="A713">
            <v>1496</v>
          </cell>
          <cell r="I713" t="str">
            <v>Unqualified with no findings</v>
          </cell>
        </row>
        <row r="714">
          <cell r="A714">
            <v>142</v>
          </cell>
          <cell r="I714" t="str">
            <v>Unqualified with no findings</v>
          </cell>
        </row>
        <row r="715">
          <cell r="A715">
            <v>213</v>
          </cell>
          <cell r="I715" t="str">
            <v>Audit not finalised at legislated date</v>
          </cell>
        </row>
        <row r="716">
          <cell r="A716">
            <v>214</v>
          </cell>
          <cell r="I716" t="str">
            <v>Unqualified with no findings</v>
          </cell>
        </row>
        <row r="717">
          <cell r="A717">
            <v>1053</v>
          </cell>
          <cell r="I717" t="str">
            <v>Audit not finalised at legislated date</v>
          </cell>
        </row>
        <row r="718">
          <cell r="A718">
            <v>1463</v>
          </cell>
          <cell r="I718" t="str">
            <v>Unqualified with no findings</v>
          </cell>
        </row>
        <row r="719">
          <cell r="A719">
            <v>1466</v>
          </cell>
          <cell r="I719" t="str">
            <v>Unqualified with no findings</v>
          </cell>
        </row>
        <row r="720">
          <cell r="A720">
            <v>1377</v>
          </cell>
          <cell r="I720" t="str">
            <v>Unqualified with no findings</v>
          </cell>
        </row>
        <row r="721">
          <cell r="A721">
            <v>1251</v>
          </cell>
          <cell r="I721" t="str">
            <v>Audit not finalised at legislated date</v>
          </cell>
        </row>
        <row r="722">
          <cell r="A722">
            <v>239</v>
          </cell>
          <cell r="I722" t="str">
            <v>Unqualified with no findings</v>
          </cell>
        </row>
        <row r="723">
          <cell r="A723">
            <v>1054</v>
          </cell>
          <cell r="I723" t="str">
            <v>Audit not finalised at legislated date</v>
          </cell>
        </row>
        <row r="724">
          <cell r="A724">
            <v>248</v>
          </cell>
          <cell r="I724" t="str">
            <v>Unqualified with no findings</v>
          </cell>
        </row>
        <row r="725">
          <cell r="A725">
            <v>1513</v>
          </cell>
          <cell r="I725" t="str">
            <v>Unqualified with no findings</v>
          </cell>
        </row>
        <row r="726">
          <cell r="A726">
            <v>261</v>
          </cell>
          <cell r="I726" t="str">
            <v>Audit not finalised at legislated date</v>
          </cell>
        </row>
        <row r="727">
          <cell r="A727">
            <v>262</v>
          </cell>
          <cell r="I727" t="str">
            <v>Audit not finalised at legislated date</v>
          </cell>
        </row>
        <row r="728">
          <cell r="A728">
            <v>263</v>
          </cell>
          <cell r="I728" t="str">
            <v>Audit not finalised at legislated date</v>
          </cell>
        </row>
        <row r="729">
          <cell r="A729">
            <v>1037</v>
          </cell>
          <cell r="I729" t="str">
            <v>Audit not finalised at legislated date</v>
          </cell>
        </row>
        <row r="730">
          <cell r="A730">
            <v>294</v>
          </cell>
          <cell r="I730" t="str">
            <v>Audit not finalised at legislated date</v>
          </cell>
        </row>
        <row r="731">
          <cell r="A731">
            <v>1029</v>
          </cell>
          <cell r="I731" t="str">
            <v>Audit not finalised at legislated date</v>
          </cell>
        </row>
        <row r="732">
          <cell r="A732">
            <v>1522</v>
          </cell>
          <cell r="I732" t="str">
            <v>Unqualified with no findings</v>
          </cell>
        </row>
        <row r="733">
          <cell r="A733">
            <v>1523</v>
          </cell>
          <cell r="I733" t="str">
            <v>Unqualified with no findings</v>
          </cell>
        </row>
        <row r="734">
          <cell r="A734">
            <v>318</v>
          </cell>
          <cell r="I734" t="str">
            <v>Unqualified with no findings</v>
          </cell>
        </row>
        <row r="735">
          <cell r="A735">
            <v>320</v>
          </cell>
          <cell r="I735" t="str">
            <v>Unqualified with no findings</v>
          </cell>
        </row>
        <row r="736">
          <cell r="A736">
            <v>1057</v>
          </cell>
          <cell r="I736" t="str">
            <v>Audit not finalised at legislated date</v>
          </cell>
        </row>
        <row r="737">
          <cell r="A737">
            <v>330</v>
          </cell>
          <cell r="I737" t="str">
            <v>Audit not finalised at legislated date</v>
          </cell>
        </row>
        <row r="738">
          <cell r="A738">
            <v>332</v>
          </cell>
          <cell r="I738" t="str">
            <v>Unqualified with no findings</v>
          </cell>
        </row>
        <row r="739">
          <cell r="A739">
            <v>333</v>
          </cell>
          <cell r="I739" t="str">
            <v>Unqualified with no findings</v>
          </cell>
        </row>
        <row r="740">
          <cell r="A740">
            <v>1387</v>
          </cell>
          <cell r="I740" t="str">
            <v>Unqualified with findings</v>
          </cell>
        </row>
        <row r="741">
          <cell r="A741">
            <v>334</v>
          </cell>
          <cell r="I741" t="str">
            <v>Unqualified with no findings</v>
          </cell>
        </row>
        <row r="742">
          <cell r="A742">
            <v>335</v>
          </cell>
          <cell r="I742" t="str">
            <v>Audit not finalised at legislated date</v>
          </cell>
        </row>
        <row r="743">
          <cell r="A743">
            <v>337</v>
          </cell>
          <cell r="I743" t="str">
            <v>Audit not finalised at legislated date</v>
          </cell>
        </row>
        <row r="744">
          <cell r="A744">
            <v>338</v>
          </cell>
          <cell r="I744" t="str">
            <v>Audit not finalised at legislated date</v>
          </cell>
        </row>
        <row r="745">
          <cell r="A745">
            <v>339</v>
          </cell>
          <cell r="I745" t="str">
            <v>Audit not finalised at legislated date</v>
          </cell>
        </row>
        <row r="746">
          <cell r="A746">
            <v>1178</v>
          </cell>
          <cell r="I746" t="str">
            <v>Unqualified with no findings</v>
          </cell>
        </row>
        <row r="747">
          <cell r="A747">
            <v>1557</v>
          </cell>
          <cell r="I747" t="str">
            <v>Unqualified with no findings</v>
          </cell>
        </row>
        <row r="748">
          <cell r="A748">
            <v>1059</v>
          </cell>
          <cell r="I748" t="str">
            <v>Audit not finalised at legislated date</v>
          </cell>
        </row>
        <row r="749">
          <cell r="A749">
            <v>1470</v>
          </cell>
          <cell r="I749" t="str">
            <v>Audit not finalised at legislated date</v>
          </cell>
        </row>
        <row r="750">
          <cell r="A750">
            <v>416</v>
          </cell>
          <cell r="I750" t="str">
            <v>Audit not finalised at legislated date</v>
          </cell>
        </row>
        <row r="751">
          <cell r="A751">
            <v>418</v>
          </cell>
          <cell r="I751" t="str">
            <v>Unqualified with no findings</v>
          </cell>
        </row>
        <row r="752">
          <cell r="A752">
            <v>1038</v>
          </cell>
          <cell r="I752" t="str">
            <v>Audit not finalised at legislated date</v>
          </cell>
        </row>
        <row r="753">
          <cell r="A753">
            <v>450</v>
          </cell>
          <cell r="I753" t="str">
            <v>Unqualified with no findings</v>
          </cell>
        </row>
        <row r="754">
          <cell r="A754">
            <v>1060</v>
          </cell>
          <cell r="I754" t="str">
            <v>Audit not finalised at legislated date</v>
          </cell>
        </row>
        <row r="755">
          <cell r="A755">
            <v>464</v>
          </cell>
          <cell r="I755" t="str">
            <v>Unqualified with no findings</v>
          </cell>
        </row>
        <row r="756">
          <cell r="A756">
            <v>469</v>
          </cell>
          <cell r="I756" t="str">
            <v>Unqualified with no findings</v>
          </cell>
        </row>
        <row r="757">
          <cell r="A757">
            <v>440</v>
          </cell>
          <cell r="I757" t="str">
            <v>Unqualified with no findings</v>
          </cell>
        </row>
        <row r="758">
          <cell r="A758">
            <v>1175</v>
          </cell>
          <cell r="I758" t="str">
            <v>Unqualified with no findings</v>
          </cell>
        </row>
        <row r="759">
          <cell r="A759">
            <v>483</v>
          </cell>
          <cell r="I759" t="str">
            <v>Unqualified with no findings</v>
          </cell>
        </row>
        <row r="760">
          <cell r="A760">
            <v>489</v>
          </cell>
          <cell r="I760" t="str">
            <v>Unqualified with no findings</v>
          </cell>
        </row>
        <row r="761">
          <cell r="A761">
            <v>1394</v>
          </cell>
          <cell r="I761" t="str">
            <v>Unqualified with no findings</v>
          </cell>
        </row>
        <row r="762">
          <cell r="A762">
            <v>1013</v>
          </cell>
          <cell r="I762" t="str">
            <v>Audit not finalised at legislated date</v>
          </cell>
        </row>
        <row r="763">
          <cell r="A763">
            <v>498</v>
          </cell>
          <cell r="I763" t="str">
            <v>Audit not finalised at legislated date</v>
          </cell>
        </row>
        <row r="764">
          <cell r="A764">
            <v>1549</v>
          </cell>
          <cell r="I764" t="str">
            <v>Audit not finalised at legislated date</v>
          </cell>
        </row>
        <row r="765">
          <cell r="A765">
            <v>1548</v>
          </cell>
          <cell r="I765" t="str">
            <v>Unqualified with no findings</v>
          </cell>
        </row>
        <row r="766">
          <cell r="A766">
            <v>1516</v>
          </cell>
          <cell r="I766" t="str">
            <v>Audit not finalised at legislated date</v>
          </cell>
        </row>
        <row r="767">
          <cell r="A767">
            <v>1066</v>
          </cell>
          <cell r="I767" t="str">
            <v>Audit not finalised at legislated date</v>
          </cell>
        </row>
        <row r="768">
          <cell r="A768">
            <v>1529</v>
          </cell>
          <cell r="I768" t="str">
            <v>Audit not finalised at legislated date</v>
          </cell>
        </row>
        <row r="769">
          <cell r="A769">
            <v>348</v>
          </cell>
          <cell r="I769" t="str">
            <v>Audit not finalised at legislated date</v>
          </cell>
        </row>
        <row r="771">
          <cell r="I771" t="str">
            <v>Legend (Audit outcomes)</v>
          </cell>
        </row>
        <row r="774">
          <cell r="I774" t="str">
            <v>Legend (Findings)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leted audits GR APP (2)"/>
      <sheetName val="2019-20 (2)"/>
      <sheetName val="Summary 1"/>
      <sheetName val="24 auditees"/>
      <sheetName val="AFS submitted late Analysis"/>
      <sheetName val="22 auditees (2)"/>
      <sheetName val="2023-24"/>
      <sheetName val="2022-23"/>
      <sheetName val="2021-22"/>
      <sheetName val="2020-21"/>
      <sheetName val="2019-20"/>
      <sheetName val="2018-19"/>
      <sheetName val="CM findings"/>
      <sheetName val="KSD auditees"/>
      <sheetName val="completed audits GR APP"/>
      <sheetName val="Compliance asmis findings 26 se"/>
      <sheetName val="AFS non compliance 116"/>
      <sheetName val="Audit information - 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Auditee ID</v>
          </cell>
          <cell r="H1" t="str">
            <v>Finding ID</v>
          </cell>
        </row>
        <row r="2">
          <cell r="A2">
            <v>2</v>
          </cell>
          <cell r="H2">
            <v>209</v>
          </cell>
        </row>
        <row r="3">
          <cell r="A3">
            <v>2</v>
          </cell>
          <cell r="H3">
            <v>991</v>
          </cell>
        </row>
        <row r="4">
          <cell r="A4">
            <v>3</v>
          </cell>
          <cell r="H4">
            <v>826</v>
          </cell>
        </row>
        <row r="5">
          <cell r="A5">
            <v>3</v>
          </cell>
          <cell r="H5">
            <v>991</v>
          </cell>
        </row>
        <row r="6">
          <cell r="A6">
            <v>3</v>
          </cell>
          <cell r="H6">
            <v>994</v>
          </cell>
        </row>
        <row r="7">
          <cell r="A7">
            <v>3</v>
          </cell>
          <cell r="H7">
            <v>996</v>
          </cell>
        </row>
        <row r="8">
          <cell r="A8">
            <v>7</v>
          </cell>
          <cell r="H8">
            <v>1465</v>
          </cell>
        </row>
        <row r="9">
          <cell r="A9">
            <v>7</v>
          </cell>
          <cell r="H9">
            <v>4756</v>
          </cell>
        </row>
        <row r="10">
          <cell r="A10">
            <v>7</v>
          </cell>
          <cell r="H10">
            <v>209</v>
          </cell>
        </row>
        <row r="11">
          <cell r="A11">
            <v>7</v>
          </cell>
          <cell r="H11">
            <v>211</v>
          </cell>
        </row>
        <row r="12">
          <cell r="A12">
            <v>7</v>
          </cell>
          <cell r="H12">
            <v>658</v>
          </cell>
        </row>
        <row r="13">
          <cell r="A13">
            <v>7</v>
          </cell>
          <cell r="H13">
            <v>4745</v>
          </cell>
        </row>
        <row r="14">
          <cell r="A14">
            <v>7</v>
          </cell>
          <cell r="H14">
            <v>4750</v>
          </cell>
        </row>
        <row r="15">
          <cell r="A15">
            <v>7</v>
          </cell>
          <cell r="H15">
            <v>1693</v>
          </cell>
        </row>
        <row r="16">
          <cell r="A16">
            <v>7</v>
          </cell>
          <cell r="H16">
            <v>991</v>
          </cell>
        </row>
        <row r="17">
          <cell r="A17">
            <v>7</v>
          </cell>
          <cell r="H17">
            <v>994</v>
          </cell>
        </row>
        <row r="18">
          <cell r="A18">
            <v>8</v>
          </cell>
          <cell r="H18">
            <v>1465</v>
          </cell>
        </row>
        <row r="19">
          <cell r="A19">
            <v>8</v>
          </cell>
          <cell r="H19">
            <v>651</v>
          </cell>
        </row>
        <row r="20">
          <cell r="A20">
            <v>8</v>
          </cell>
          <cell r="H20">
            <v>4749</v>
          </cell>
        </row>
        <row r="21">
          <cell r="A21">
            <v>8</v>
          </cell>
          <cell r="H21">
            <v>610</v>
          </cell>
        </row>
        <row r="22">
          <cell r="A22">
            <v>10</v>
          </cell>
          <cell r="H22">
            <v>1465</v>
          </cell>
        </row>
        <row r="23">
          <cell r="A23">
            <v>10</v>
          </cell>
          <cell r="H23">
            <v>1692</v>
          </cell>
        </row>
        <row r="24">
          <cell r="A24">
            <v>10</v>
          </cell>
          <cell r="H24">
            <v>994</v>
          </cell>
        </row>
        <row r="25">
          <cell r="A25">
            <v>10</v>
          </cell>
          <cell r="H25">
            <v>636</v>
          </cell>
        </row>
        <row r="26">
          <cell r="A26">
            <v>11</v>
          </cell>
          <cell r="H26">
            <v>828</v>
          </cell>
        </row>
        <row r="27">
          <cell r="A27">
            <v>12</v>
          </cell>
          <cell r="H27">
            <v>991</v>
          </cell>
        </row>
        <row r="28">
          <cell r="A28">
            <v>15</v>
          </cell>
          <cell r="H28">
            <v>180</v>
          </cell>
        </row>
        <row r="29">
          <cell r="A29">
            <v>18</v>
          </cell>
          <cell r="H29">
            <v>826</v>
          </cell>
        </row>
        <row r="30">
          <cell r="A30">
            <v>18</v>
          </cell>
          <cell r="H30">
            <v>991</v>
          </cell>
        </row>
        <row r="31">
          <cell r="A31">
            <v>20</v>
          </cell>
          <cell r="H31">
            <v>180</v>
          </cell>
        </row>
        <row r="32">
          <cell r="A32">
            <v>23</v>
          </cell>
          <cell r="H32">
            <v>991</v>
          </cell>
        </row>
        <row r="33">
          <cell r="A33">
            <v>26</v>
          </cell>
          <cell r="H33">
            <v>209</v>
          </cell>
        </row>
        <row r="34">
          <cell r="A34">
            <v>26</v>
          </cell>
          <cell r="H34">
            <v>1000</v>
          </cell>
        </row>
        <row r="35">
          <cell r="A35">
            <v>26</v>
          </cell>
          <cell r="H35">
            <v>990</v>
          </cell>
        </row>
        <row r="36">
          <cell r="A36">
            <v>29</v>
          </cell>
          <cell r="H36">
            <v>641</v>
          </cell>
        </row>
        <row r="37">
          <cell r="A37">
            <v>29</v>
          </cell>
          <cell r="H37">
            <v>642</v>
          </cell>
        </row>
        <row r="38">
          <cell r="A38">
            <v>29</v>
          </cell>
          <cell r="H38">
            <v>994</v>
          </cell>
        </row>
        <row r="39">
          <cell r="A39">
            <v>30</v>
          </cell>
          <cell r="H39">
            <v>1693</v>
          </cell>
        </row>
        <row r="40">
          <cell r="A40">
            <v>30</v>
          </cell>
          <cell r="H40">
            <v>209</v>
          </cell>
        </row>
        <row r="41">
          <cell r="A41">
            <v>30</v>
          </cell>
          <cell r="H41">
            <v>1110</v>
          </cell>
        </row>
        <row r="42">
          <cell r="A42">
            <v>30</v>
          </cell>
          <cell r="H42">
            <v>991</v>
          </cell>
        </row>
        <row r="43">
          <cell r="A43">
            <v>31</v>
          </cell>
          <cell r="H43">
            <v>991</v>
          </cell>
        </row>
        <row r="44">
          <cell r="A44">
            <v>32</v>
          </cell>
          <cell r="H44">
            <v>180</v>
          </cell>
        </row>
        <row r="45">
          <cell r="A45">
            <v>32</v>
          </cell>
          <cell r="H45">
            <v>209</v>
          </cell>
        </row>
        <row r="46">
          <cell r="A46">
            <v>32</v>
          </cell>
          <cell r="H46">
            <v>1692</v>
          </cell>
        </row>
        <row r="47">
          <cell r="A47">
            <v>32</v>
          </cell>
          <cell r="H47">
            <v>990</v>
          </cell>
        </row>
        <row r="48">
          <cell r="A48">
            <v>39</v>
          </cell>
          <cell r="H48">
            <v>1692</v>
          </cell>
        </row>
        <row r="49">
          <cell r="A49">
            <v>40</v>
          </cell>
          <cell r="H49">
            <v>1453</v>
          </cell>
        </row>
        <row r="50">
          <cell r="A50">
            <v>40</v>
          </cell>
          <cell r="H50">
            <v>4753</v>
          </cell>
        </row>
        <row r="51">
          <cell r="A51">
            <v>40</v>
          </cell>
          <cell r="H51">
            <v>209</v>
          </cell>
        </row>
        <row r="52">
          <cell r="A52">
            <v>40</v>
          </cell>
          <cell r="H52">
            <v>227</v>
          </cell>
        </row>
        <row r="53">
          <cell r="A53">
            <v>40</v>
          </cell>
          <cell r="H53">
            <v>1693</v>
          </cell>
        </row>
        <row r="54">
          <cell r="A54">
            <v>40</v>
          </cell>
          <cell r="H54">
            <v>1692</v>
          </cell>
        </row>
        <row r="55">
          <cell r="A55">
            <v>40</v>
          </cell>
          <cell r="H55">
            <v>1000</v>
          </cell>
        </row>
        <row r="56">
          <cell r="A56">
            <v>40</v>
          </cell>
          <cell r="H56">
            <v>643</v>
          </cell>
        </row>
        <row r="57">
          <cell r="A57">
            <v>40</v>
          </cell>
          <cell r="H57">
            <v>990</v>
          </cell>
        </row>
        <row r="58">
          <cell r="A58">
            <v>45</v>
          </cell>
          <cell r="H58">
            <v>990</v>
          </cell>
        </row>
        <row r="59">
          <cell r="A59">
            <v>51</v>
          </cell>
          <cell r="H59">
            <v>991</v>
          </cell>
        </row>
        <row r="60">
          <cell r="A60">
            <v>52</v>
          </cell>
          <cell r="H60">
            <v>1692</v>
          </cell>
        </row>
        <row r="61">
          <cell r="A61">
            <v>60</v>
          </cell>
          <cell r="H61">
            <v>649</v>
          </cell>
        </row>
        <row r="62">
          <cell r="A62">
            <v>69</v>
          </cell>
          <cell r="H62">
            <v>990</v>
          </cell>
        </row>
        <row r="63">
          <cell r="A63">
            <v>69</v>
          </cell>
          <cell r="H63">
            <v>994</v>
          </cell>
        </row>
        <row r="64">
          <cell r="A64">
            <v>69</v>
          </cell>
          <cell r="H64">
            <v>996</v>
          </cell>
        </row>
        <row r="65">
          <cell r="A65">
            <v>69</v>
          </cell>
          <cell r="H65">
            <v>992</v>
          </cell>
        </row>
        <row r="66">
          <cell r="A66">
            <v>69</v>
          </cell>
          <cell r="H66">
            <v>180</v>
          </cell>
        </row>
        <row r="67">
          <cell r="A67">
            <v>69</v>
          </cell>
          <cell r="H67">
            <v>4745</v>
          </cell>
        </row>
        <row r="68">
          <cell r="A68">
            <v>69</v>
          </cell>
          <cell r="H68">
            <v>4749</v>
          </cell>
        </row>
        <row r="69">
          <cell r="A69">
            <v>69</v>
          </cell>
          <cell r="H69">
            <v>4750</v>
          </cell>
        </row>
        <row r="70">
          <cell r="A70">
            <v>69</v>
          </cell>
          <cell r="H70">
            <v>4751</v>
          </cell>
        </row>
        <row r="71">
          <cell r="A71">
            <v>69</v>
          </cell>
          <cell r="H71">
            <v>639</v>
          </cell>
        </row>
        <row r="72">
          <cell r="A72">
            <v>69</v>
          </cell>
          <cell r="H72">
            <v>4771</v>
          </cell>
        </row>
        <row r="73">
          <cell r="A73">
            <v>69</v>
          </cell>
          <cell r="H73">
            <v>649</v>
          </cell>
        </row>
        <row r="74">
          <cell r="A74">
            <v>69</v>
          </cell>
          <cell r="H74">
            <v>640</v>
          </cell>
        </row>
        <row r="75">
          <cell r="A75">
            <v>69</v>
          </cell>
          <cell r="H75">
            <v>658</v>
          </cell>
        </row>
        <row r="76">
          <cell r="A76">
            <v>69</v>
          </cell>
          <cell r="H76">
            <v>4756</v>
          </cell>
        </row>
        <row r="77">
          <cell r="A77">
            <v>69</v>
          </cell>
          <cell r="H77">
            <v>2932</v>
          </cell>
        </row>
        <row r="78">
          <cell r="A78">
            <v>69</v>
          </cell>
          <cell r="H78">
            <v>2933</v>
          </cell>
        </row>
        <row r="79">
          <cell r="A79">
            <v>69</v>
          </cell>
          <cell r="H79">
            <v>623</v>
          </cell>
        </row>
        <row r="80">
          <cell r="A80">
            <v>73</v>
          </cell>
          <cell r="H80">
            <v>991</v>
          </cell>
        </row>
        <row r="81">
          <cell r="A81">
            <v>73</v>
          </cell>
          <cell r="H81">
            <v>180</v>
          </cell>
        </row>
        <row r="82">
          <cell r="A82">
            <v>73</v>
          </cell>
          <cell r="H82">
            <v>822</v>
          </cell>
        </row>
        <row r="83">
          <cell r="A83">
            <v>73</v>
          </cell>
          <cell r="H83">
            <v>2932</v>
          </cell>
        </row>
        <row r="84">
          <cell r="A84">
            <v>73</v>
          </cell>
          <cell r="H84">
            <v>639</v>
          </cell>
        </row>
        <row r="85">
          <cell r="A85">
            <v>76</v>
          </cell>
          <cell r="H85">
            <v>991</v>
          </cell>
        </row>
        <row r="86">
          <cell r="A86">
            <v>76</v>
          </cell>
          <cell r="H86">
            <v>180</v>
          </cell>
        </row>
        <row r="87">
          <cell r="A87">
            <v>76</v>
          </cell>
          <cell r="H87">
            <v>209</v>
          </cell>
        </row>
        <row r="88">
          <cell r="A88">
            <v>77</v>
          </cell>
          <cell r="H88">
            <v>180</v>
          </cell>
        </row>
        <row r="89">
          <cell r="A89">
            <v>77</v>
          </cell>
          <cell r="H89">
            <v>1453</v>
          </cell>
        </row>
        <row r="90">
          <cell r="A90">
            <v>77</v>
          </cell>
          <cell r="H90">
            <v>1693</v>
          </cell>
        </row>
        <row r="91">
          <cell r="A91">
            <v>77</v>
          </cell>
          <cell r="H91">
            <v>1692</v>
          </cell>
        </row>
        <row r="92">
          <cell r="A92">
            <v>77</v>
          </cell>
          <cell r="H92">
            <v>651</v>
          </cell>
        </row>
        <row r="93">
          <cell r="A93">
            <v>77</v>
          </cell>
          <cell r="H93">
            <v>991</v>
          </cell>
        </row>
        <row r="94">
          <cell r="A94">
            <v>81</v>
          </cell>
          <cell r="H94">
            <v>1453</v>
          </cell>
        </row>
        <row r="95">
          <cell r="A95">
            <v>81</v>
          </cell>
          <cell r="H95">
            <v>640</v>
          </cell>
        </row>
        <row r="96">
          <cell r="A96">
            <v>81</v>
          </cell>
          <cell r="H96">
            <v>1465</v>
          </cell>
        </row>
        <row r="97">
          <cell r="A97">
            <v>81</v>
          </cell>
          <cell r="H97">
            <v>991</v>
          </cell>
        </row>
        <row r="98">
          <cell r="A98">
            <v>83</v>
          </cell>
          <cell r="H98">
            <v>2933</v>
          </cell>
        </row>
        <row r="99">
          <cell r="A99">
            <v>84</v>
          </cell>
          <cell r="H99">
            <v>994</v>
          </cell>
        </row>
        <row r="100">
          <cell r="A100">
            <v>84</v>
          </cell>
          <cell r="H100">
            <v>652</v>
          </cell>
        </row>
        <row r="101">
          <cell r="A101">
            <v>84</v>
          </cell>
          <cell r="H101">
            <v>3167</v>
          </cell>
        </row>
        <row r="102">
          <cell r="A102">
            <v>90</v>
          </cell>
          <cell r="H102">
            <v>991</v>
          </cell>
        </row>
        <row r="103">
          <cell r="A103">
            <v>98</v>
          </cell>
          <cell r="H103">
            <v>990</v>
          </cell>
        </row>
        <row r="104">
          <cell r="A104">
            <v>98</v>
          </cell>
          <cell r="H104">
            <v>180</v>
          </cell>
        </row>
        <row r="105">
          <cell r="A105">
            <v>98</v>
          </cell>
          <cell r="H105">
            <v>642</v>
          </cell>
        </row>
        <row r="106">
          <cell r="A106">
            <v>98</v>
          </cell>
          <cell r="H106">
            <v>651</v>
          </cell>
        </row>
        <row r="107">
          <cell r="A107">
            <v>100</v>
          </cell>
          <cell r="H107">
            <v>209</v>
          </cell>
        </row>
        <row r="108">
          <cell r="A108">
            <v>107</v>
          </cell>
          <cell r="H108">
            <v>991</v>
          </cell>
        </row>
        <row r="109">
          <cell r="A109">
            <v>107</v>
          </cell>
          <cell r="H109">
            <v>4759</v>
          </cell>
        </row>
        <row r="110">
          <cell r="A110">
            <v>107</v>
          </cell>
          <cell r="H110">
            <v>4771</v>
          </cell>
        </row>
        <row r="111">
          <cell r="A111">
            <v>107</v>
          </cell>
          <cell r="H111">
            <v>994</v>
          </cell>
        </row>
        <row r="112">
          <cell r="A112">
            <v>108</v>
          </cell>
          <cell r="H112">
            <v>3167</v>
          </cell>
        </row>
        <row r="113">
          <cell r="A113">
            <v>111</v>
          </cell>
          <cell r="H113">
            <v>180</v>
          </cell>
        </row>
        <row r="114">
          <cell r="A114">
            <v>111</v>
          </cell>
          <cell r="H114">
            <v>4814</v>
          </cell>
        </row>
        <row r="115">
          <cell r="A115">
            <v>111</v>
          </cell>
          <cell r="H115">
            <v>990</v>
          </cell>
        </row>
        <row r="116">
          <cell r="A116">
            <v>111</v>
          </cell>
          <cell r="H116">
            <v>1465</v>
          </cell>
        </row>
        <row r="117">
          <cell r="A117">
            <v>111</v>
          </cell>
          <cell r="H117">
            <v>3133</v>
          </cell>
        </row>
        <row r="118">
          <cell r="A118">
            <v>111</v>
          </cell>
          <cell r="H118">
            <v>4750</v>
          </cell>
        </row>
        <row r="119">
          <cell r="A119">
            <v>111</v>
          </cell>
          <cell r="H119">
            <v>4756</v>
          </cell>
        </row>
        <row r="120">
          <cell r="A120">
            <v>111</v>
          </cell>
          <cell r="H120">
            <v>2932</v>
          </cell>
        </row>
        <row r="121">
          <cell r="A121">
            <v>111</v>
          </cell>
          <cell r="H121">
            <v>2933</v>
          </cell>
        </row>
        <row r="122">
          <cell r="A122">
            <v>111</v>
          </cell>
          <cell r="H122">
            <v>623</v>
          </cell>
        </row>
        <row r="123">
          <cell r="A123">
            <v>111</v>
          </cell>
          <cell r="H123">
            <v>994</v>
          </cell>
        </row>
        <row r="124">
          <cell r="A124">
            <v>112</v>
          </cell>
          <cell r="H124">
            <v>1465</v>
          </cell>
        </row>
        <row r="125">
          <cell r="A125">
            <v>112</v>
          </cell>
          <cell r="H125">
            <v>623</v>
          </cell>
        </row>
        <row r="126">
          <cell r="A126">
            <v>112</v>
          </cell>
          <cell r="H126">
            <v>180</v>
          </cell>
        </row>
        <row r="127">
          <cell r="A127">
            <v>112</v>
          </cell>
          <cell r="H127">
            <v>4749</v>
          </cell>
        </row>
        <row r="128">
          <cell r="A128">
            <v>112</v>
          </cell>
          <cell r="H128">
            <v>991</v>
          </cell>
        </row>
        <row r="129">
          <cell r="A129">
            <v>112</v>
          </cell>
          <cell r="H129">
            <v>1692</v>
          </cell>
        </row>
        <row r="130">
          <cell r="A130">
            <v>112</v>
          </cell>
          <cell r="H130">
            <v>1693</v>
          </cell>
        </row>
        <row r="131">
          <cell r="A131">
            <v>112</v>
          </cell>
          <cell r="H131">
            <v>3167</v>
          </cell>
        </row>
        <row r="132">
          <cell r="A132">
            <v>114</v>
          </cell>
          <cell r="H132">
            <v>180</v>
          </cell>
        </row>
        <row r="133">
          <cell r="A133">
            <v>114</v>
          </cell>
          <cell r="H133">
            <v>994</v>
          </cell>
        </row>
        <row r="134">
          <cell r="A134">
            <v>114</v>
          </cell>
          <cell r="H134">
            <v>1691</v>
          </cell>
        </row>
        <row r="135">
          <cell r="A135">
            <v>114</v>
          </cell>
          <cell r="H135">
            <v>1692</v>
          </cell>
        </row>
        <row r="136">
          <cell r="A136">
            <v>114</v>
          </cell>
          <cell r="H136">
            <v>1693</v>
          </cell>
        </row>
        <row r="137">
          <cell r="A137">
            <v>114</v>
          </cell>
          <cell r="H137">
            <v>1465</v>
          </cell>
        </row>
        <row r="138">
          <cell r="A138">
            <v>114</v>
          </cell>
          <cell r="H138">
            <v>643</v>
          </cell>
        </row>
        <row r="139">
          <cell r="A139">
            <v>115</v>
          </cell>
          <cell r="H139">
            <v>994</v>
          </cell>
        </row>
        <row r="140">
          <cell r="A140">
            <v>115</v>
          </cell>
          <cell r="H140">
            <v>1465</v>
          </cell>
        </row>
        <row r="141">
          <cell r="A141">
            <v>115</v>
          </cell>
          <cell r="H141">
            <v>649</v>
          </cell>
        </row>
        <row r="142">
          <cell r="A142">
            <v>116</v>
          </cell>
          <cell r="H142">
            <v>180</v>
          </cell>
        </row>
        <row r="143">
          <cell r="A143">
            <v>116</v>
          </cell>
          <cell r="H143">
            <v>994</v>
          </cell>
        </row>
        <row r="144">
          <cell r="A144">
            <v>116</v>
          </cell>
          <cell r="H144">
            <v>1465</v>
          </cell>
        </row>
        <row r="145">
          <cell r="A145">
            <v>116</v>
          </cell>
          <cell r="H145">
            <v>623</v>
          </cell>
        </row>
        <row r="146">
          <cell r="A146">
            <v>116</v>
          </cell>
          <cell r="H146">
            <v>1691</v>
          </cell>
        </row>
        <row r="147">
          <cell r="A147">
            <v>116</v>
          </cell>
          <cell r="H147">
            <v>1692</v>
          </cell>
        </row>
        <row r="148">
          <cell r="A148">
            <v>116</v>
          </cell>
          <cell r="H148">
            <v>1693</v>
          </cell>
        </row>
        <row r="149">
          <cell r="A149">
            <v>117</v>
          </cell>
          <cell r="H149">
            <v>1691</v>
          </cell>
        </row>
        <row r="150">
          <cell r="A150">
            <v>117</v>
          </cell>
          <cell r="H150">
            <v>1692</v>
          </cell>
        </row>
        <row r="151">
          <cell r="A151">
            <v>117</v>
          </cell>
          <cell r="H151">
            <v>1693</v>
          </cell>
        </row>
        <row r="152">
          <cell r="A152">
            <v>117</v>
          </cell>
          <cell r="H152">
            <v>180</v>
          </cell>
        </row>
        <row r="153">
          <cell r="A153">
            <v>117</v>
          </cell>
          <cell r="H153">
            <v>829</v>
          </cell>
        </row>
        <row r="154">
          <cell r="A154">
            <v>117</v>
          </cell>
          <cell r="H154">
            <v>650</v>
          </cell>
        </row>
        <row r="155">
          <cell r="A155">
            <v>117</v>
          </cell>
          <cell r="H155">
            <v>657</v>
          </cell>
        </row>
        <row r="156">
          <cell r="A156">
            <v>117</v>
          </cell>
          <cell r="H156">
            <v>642</v>
          </cell>
        </row>
        <row r="157">
          <cell r="A157">
            <v>117</v>
          </cell>
          <cell r="H157">
            <v>641</v>
          </cell>
        </row>
        <row r="158">
          <cell r="A158">
            <v>117</v>
          </cell>
          <cell r="H158">
            <v>653</v>
          </cell>
        </row>
        <row r="159">
          <cell r="A159">
            <v>117</v>
          </cell>
          <cell r="H159">
            <v>4760</v>
          </cell>
        </row>
        <row r="160">
          <cell r="A160">
            <v>117</v>
          </cell>
          <cell r="H160">
            <v>1465</v>
          </cell>
        </row>
        <row r="161">
          <cell r="A161">
            <v>117</v>
          </cell>
          <cell r="H161">
            <v>4756</v>
          </cell>
        </row>
        <row r="162">
          <cell r="A162">
            <v>117</v>
          </cell>
          <cell r="H162">
            <v>994</v>
          </cell>
        </row>
        <row r="163">
          <cell r="A163">
            <v>117</v>
          </cell>
          <cell r="H163">
            <v>996</v>
          </cell>
        </row>
        <row r="164">
          <cell r="A164">
            <v>118</v>
          </cell>
          <cell r="H164">
            <v>4751</v>
          </cell>
        </row>
        <row r="165">
          <cell r="A165">
            <v>118</v>
          </cell>
          <cell r="H165">
            <v>4750</v>
          </cell>
        </row>
        <row r="166">
          <cell r="A166">
            <v>118</v>
          </cell>
          <cell r="H166">
            <v>623</v>
          </cell>
        </row>
        <row r="167">
          <cell r="A167">
            <v>118</v>
          </cell>
          <cell r="H167">
            <v>1692</v>
          </cell>
        </row>
        <row r="168">
          <cell r="A168">
            <v>118</v>
          </cell>
          <cell r="H168">
            <v>1465</v>
          </cell>
        </row>
        <row r="169">
          <cell r="A169">
            <v>118</v>
          </cell>
          <cell r="H169">
            <v>651</v>
          </cell>
        </row>
        <row r="170">
          <cell r="A170">
            <v>118</v>
          </cell>
          <cell r="H170">
            <v>653</v>
          </cell>
        </row>
        <row r="171">
          <cell r="A171">
            <v>118</v>
          </cell>
          <cell r="H171">
            <v>828</v>
          </cell>
        </row>
        <row r="172">
          <cell r="A172">
            <v>118</v>
          </cell>
          <cell r="H172">
            <v>643</v>
          </cell>
        </row>
        <row r="173">
          <cell r="A173">
            <v>118</v>
          </cell>
          <cell r="H173">
            <v>994</v>
          </cell>
        </row>
        <row r="174">
          <cell r="A174">
            <v>118</v>
          </cell>
          <cell r="H174">
            <v>640</v>
          </cell>
        </row>
        <row r="175">
          <cell r="A175">
            <v>118</v>
          </cell>
          <cell r="H175">
            <v>652</v>
          </cell>
        </row>
        <row r="176">
          <cell r="A176">
            <v>118</v>
          </cell>
          <cell r="H176">
            <v>989</v>
          </cell>
        </row>
        <row r="177">
          <cell r="A177">
            <v>121</v>
          </cell>
          <cell r="H177">
            <v>991</v>
          </cell>
        </row>
        <row r="178">
          <cell r="A178">
            <v>125</v>
          </cell>
          <cell r="H178">
            <v>1115</v>
          </cell>
        </row>
        <row r="179">
          <cell r="A179">
            <v>125</v>
          </cell>
          <cell r="H179">
            <v>1112</v>
          </cell>
        </row>
        <row r="180">
          <cell r="A180">
            <v>125</v>
          </cell>
          <cell r="H180">
            <v>1116</v>
          </cell>
        </row>
        <row r="181">
          <cell r="A181">
            <v>125</v>
          </cell>
          <cell r="H181">
            <v>1117</v>
          </cell>
        </row>
        <row r="182">
          <cell r="A182">
            <v>126</v>
          </cell>
          <cell r="H182">
            <v>4814</v>
          </cell>
        </row>
        <row r="183">
          <cell r="A183">
            <v>126</v>
          </cell>
          <cell r="H183">
            <v>113</v>
          </cell>
        </row>
        <row r="184">
          <cell r="A184">
            <v>126</v>
          </cell>
          <cell r="H184">
            <v>994</v>
          </cell>
        </row>
        <row r="185">
          <cell r="A185">
            <v>126</v>
          </cell>
          <cell r="H185">
            <v>990</v>
          </cell>
        </row>
        <row r="186">
          <cell r="A186">
            <v>132</v>
          </cell>
          <cell r="H186">
            <v>990</v>
          </cell>
        </row>
        <row r="187">
          <cell r="A187">
            <v>132</v>
          </cell>
          <cell r="H187">
            <v>209</v>
          </cell>
        </row>
        <row r="188">
          <cell r="A188">
            <v>132</v>
          </cell>
          <cell r="H188">
            <v>994</v>
          </cell>
        </row>
        <row r="189">
          <cell r="A189">
            <v>132</v>
          </cell>
          <cell r="H189">
            <v>641</v>
          </cell>
        </row>
        <row r="190">
          <cell r="A190">
            <v>132</v>
          </cell>
          <cell r="H190">
            <v>640</v>
          </cell>
        </row>
        <row r="191">
          <cell r="A191">
            <v>132</v>
          </cell>
          <cell r="H191">
            <v>828</v>
          </cell>
        </row>
        <row r="192">
          <cell r="A192">
            <v>133</v>
          </cell>
          <cell r="H192">
            <v>991</v>
          </cell>
        </row>
        <row r="193">
          <cell r="A193">
            <v>139</v>
          </cell>
          <cell r="H193">
            <v>990</v>
          </cell>
        </row>
        <row r="194">
          <cell r="A194">
            <v>145</v>
          </cell>
          <cell r="H194">
            <v>990</v>
          </cell>
        </row>
        <row r="195">
          <cell r="A195">
            <v>145</v>
          </cell>
          <cell r="H195">
            <v>996</v>
          </cell>
        </row>
        <row r="196">
          <cell r="A196">
            <v>145</v>
          </cell>
          <cell r="H196">
            <v>209</v>
          </cell>
        </row>
        <row r="197">
          <cell r="A197">
            <v>145</v>
          </cell>
          <cell r="H197">
            <v>1692</v>
          </cell>
        </row>
        <row r="198">
          <cell r="A198">
            <v>145</v>
          </cell>
          <cell r="H198">
            <v>994</v>
          </cell>
        </row>
        <row r="199">
          <cell r="A199">
            <v>145</v>
          </cell>
          <cell r="H199">
            <v>1693</v>
          </cell>
        </row>
        <row r="200">
          <cell r="A200">
            <v>149</v>
          </cell>
          <cell r="H200">
            <v>1448</v>
          </cell>
        </row>
        <row r="201">
          <cell r="A201">
            <v>149</v>
          </cell>
          <cell r="H201">
            <v>990</v>
          </cell>
        </row>
        <row r="202">
          <cell r="A202">
            <v>155</v>
          </cell>
          <cell r="H202">
            <v>991</v>
          </cell>
        </row>
        <row r="203">
          <cell r="A203">
            <v>155</v>
          </cell>
          <cell r="H203">
            <v>994</v>
          </cell>
        </row>
        <row r="204">
          <cell r="A204">
            <v>155</v>
          </cell>
          <cell r="H204">
            <v>996</v>
          </cell>
        </row>
        <row r="205">
          <cell r="A205">
            <v>155</v>
          </cell>
          <cell r="H205">
            <v>209</v>
          </cell>
        </row>
        <row r="206">
          <cell r="A206">
            <v>157</v>
          </cell>
          <cell r="H206">
            <v>994</v>
          </cell>
        </row>
        <row r="207">
          <cell r="A207">
            <v>157</v>
          </cell>
          <cell r="H207">
            <v>209</v>
          </cell>
        </row>
        <row r="208">
          <cell r="A208">
            <v>161</v>
          </cell>
          <cell r="H208">
            <v>989</v>
          </cell>
        </row>
        <row r="209">
          <cell r="A209">
            <v>161</v>
          </cell>
          <cell r="H209">
            <v>1453</v>
          </cell>
        </row>
        <row r="210">
          <cell r="A210">
            <v>161</v>
          </cell>
          <cell r="H210">
            <v>1449</v>
          </cell>
        </row>
        <row r="211">
          <cell r="A211">
            <v>165</v>
          </cell>
          <cell r="H211">
            <v>991</v>
          </cell>
        </row>
        <row r="212">
          <cell r="A212">
            <v>171</v>
          </cell>
          <cell r="H212">
            <v>989</v>
          </cell>
        </row>
        <row r="213">
          <cell r="A213">
            <v>171</v>
          </cell>
          <cell r="H213">
            <v>209</v>
          </cell>
        </row>
        <row r="214">
          <cell r="A214">
            <v>171</v>
          </cell>
          <cell r="H214">
            <v>218</v>
          </cell>
        </row>
        <row r="215">
          <cell r="A215">
            <v>171</v>
          </cell>
          <cell r="H215">
            <v>4750</v>
          </cell>
        </row>
        <row r="216">
          <cell r="A216">
            <v>171</v>
          </cell>
          <cell r="H216">
            <v>1000</v>
          </cell>
        </row>
        <row r="217">
          <cell r="A217">
            <v>175</v>
          </cell>
          <cell r="H217">
            <v>990</v>
          </cell>
        </row>
        <row r="218">
          <cell r="A218">
            <v>175</v>
          </cell>
          <cell r="H218">
            <v>1465</v>
          </cell>
        </row>
        <row r="219">
          <cell r="A219">
            <v>175</v>
          </cell>
          <cell r="H219">
            <v>180</v>
          </cell>
        </row>
        <row r="220">
          <cell r="A220">
            <v>175</v>
          </cell>
          <cell r="H220">
            <v>992</v>
          </cell>
        </row>
        <row r="221">
          <cell r="A221">
            <v>175</v>
          </cell>
          <cell r="H221">
            <v>994</v>
          </cell>
        </row>
        <row r="222">
          <cell r="A222">
            <v>175</v>
          </cell>
          <cell r="H222">
            <v>996</v>
          </cell>
        </row>
        <row r="223">
          <cell r="A223">
            <v>175</v>
          </cell>
          <cell r="H223">
            <v>623</v>
          </cell>
        </row>
        <row r="224">
          <cell r="A224">
            <v>175</v>
          </cell>
          <cell r="H224">
            <v>2932</v>
          </cell>
        </row>
        <row r="225">
          <cell r="A225">
            <v>175</v>
          </cell>
          <cell r="H225">
            <v>828</v>
          </cell>
        </row>
        <row r="226">
          <cell r="A226">
            <v>175</v>
          </cell>
          <cell r="H226">
            <v>3707</v>
          </cell>
        </row>
        <row r="227">
          <cell r="A227">
            <v>176</v>
          </cell>
          <cell r="H227">
            <v>994</v>
          </cell>
        </row>
        <row r="228">
          <cell r="A228">
            <v>176</v>
          </cell>
          <cell r="H228">
            <v>4749</v>
          </cell>
        </row>
        <row r="229">
          <cell r="A229">
            <v>176</v>
          </cell>
          <cell r="H229">
            <v>209</v>
          </cell>
        </row>
        <row r="230">
          <cell r="A230">
            <v>176</v>
          </cell>
          <cell r="H230">
            <v>218</v>
          </cell>
        </row>
        <row r="231">
          <cell r="A231">
            <v>176</v>
          </cell>
          <cell r="H231">
            <v>4752</v>
          </cell>
        </row>
        <row r="232">
          <cell r="A232">
            <v>176</v>
          </cell>
          <cell r="H232">
            <v>1691</v>
          </cell>
        </row>
        <row r="233">
          <cell r="A233">
            <v>176</v>
          </cell>
          <cell r="H233">
            <v>1692</v>
          </cell>
        </row>
        <row r="234">
          <cell r="A234">
            <v>176</v>
          </cell>
          <cell r="H234">
            <v>1693</v>
          </cell>
        </row>
        <row r="235">
          <cell r="A235">
            <v>176</v>
          </cell>
          <cell r="H235">
            <v>180</v>
          </cell>
        </row>
        <row r="236">
          <cell r="A236">
            <v>176</v>
          </cell>
          <cell r="H236">
            <v>606</v>
          </cell>
        </row>
        <row r="237">
          <cell r="A237">
            <v>176</v>
          </cell>
          <cell r="H237">
            <v>996</v>
          </cell>
        </row>
        <row r="238">
          <cell r="A238">
            <v>176</v>
          </cell>
          <cell r="H238">
            <v>990</v>
          </cell>
        </row>
        <row r="239">
          <cell r="A239">
            <v>177</v>
          </cell>
          <cell r="H239">
            <v>994</v>
          </cell>
        </row>
        <row r="240">
          <cell r="A240">
            <v>177</v>
          </cell>
          <cell r="H240">
            <v>996</v>
          </cell>
        </row>
        <row r="241">
          <cell r="A241">
            <v>177</v>
          </cell>
          <cell r="H241">
            <v>180</v>
          </cell>
        </row>
        <row r="242">
          <cell r="A242">
            <v>177</v>
          </cell>
          <cell r="H242">
            <v>1692</v>
          </cell>
        </row>
        <row r="243">
          <cell r="A243">
            <v>177</v>
          </cell>
          <cell r="H243">
            <v>1693</v>
          </cell>
        </row>
        <row r="244">
          <cell r="A244">
            <v>177</v>
          </cell>
          <cell r="H244">
            <v>640</v>
          </cell>
        </row>
        <row r="245">
          <cell r="A245">
            <v>177</v>
          </cell>
          <cell r="H245">
            <v>642</v>
          </cell>
        </row>
        <row r="246">
          <cell r="A246">
            <v>177</v>
          </cell>
          <cell r="H246">
            <v>641</v>
          </cell>
        </row>
        <row r="247">
          <cell r="A247">
            <v>177</v>
          </cell>
          <cell r="H247">
            <v>4759</v>
          </cell>
        </row>
        <row r="248">
          <cell r="A248">
            <v>177</v>
          </cell>
          <cell r="H248">
            <v>991</v>
          </cell>
        </row>
        <row r="249">
          <cell r="A249">
            <v>177</v>
          </cell>
          <cell r="H249">
            <v>4751</v>
          </cell>
        </row>
        <row r="250">
          <cell r="A250">
            <v>177</v>
          </cell>
          <cell r="H250">
            <v>1465</v>
          </cell>
        </row>
        <row r="251">
          <cell r="A251">
            <v>177</v>
          </cell>
          <cell r="H251">
            <v>209</v>
          </cell>
        </row>
        <row r="252">
          <cell r="A252">
            <v>177</v>
          </cell>
          <cell r="H252">
            <v>210</v>
          </cell>
        </row>
        <row r="253">
          <cell r="A253">
            <v>177</v>
          </cell>
          <cell r="H253">
            <v>218</v>
          </cell>
        </row>
        <row r="254">
          <cell r="A254">
            <v>177</v>
          </cell>
          <cell r="H254">
            <v>4756</v>
          </cell>
        </row>
        <row r="255">
          <cell r="A255">
            <v>178</v>
          </cell>
          <cell r="H255">
            <v>209</v>
          </cell>
        </row>
        <row r="256">
          <cell r="A256">
            <v>178</v>
          </cell>
          <cell r="H256">
            <v>1465</v>
          </cell>
        </row>
        <row r="257">
          <cell r="A257">
            <v>178</v>
          </cell>
          <cell r="H257">
            <v>994</v>
          </cell>
        </row>
        <row r="258">
          <cell r="A258">
            <v>178</v>
          </cell>
          <cell r="H258">
            <v>180</v>
          </cell>
        </row>
        <row r="259">
          <cell r="A259">
            <v>178</v>
          </cell>
          <cell r="H259">
            <v>181</v>
          </cell>
        </row>
        <row r="260">
          <cell r="A260">
            <v>178</v>
          </cell>
          <cell r="H260">
            <v>640</v>
          </cell>
        </row>
        <row r="261">
          <cell r="A261">
            <v>178</v>
          </cell>
          <cell r="H261">
            <v>649</v>
          </cell>
        </row>
        <row r="262">
          <cell r="A262">
            <v>178</v>
          </cell>
          <cell r="H262">
            <v>4771</v>
          </cell>
        </row>
        <row r="263">
          <cell r="A263">
            <v>178</v>
          </cell>
          <cell r="H263">
            <v>653</v>
          </cell>
        </row>
        <row r="264">
          <cell r="A264">
            <v>178</v>
          </cell>
          <cell r="H264">
            <v>636</v>
          </cell>
        </row>
        <row r="265">
          <cell r="A265">
            <v>178</v>
          </cell>
          <cell r="H265">
            <v>635</v>
          </cell>
        </row>
        <row r="266">
          <cell r="A266">
            <v>178</v>
          </cell>
          <cell r="H266">
            <v>1691</v>
          </cell>
        </row>
        <row r="267">
          <cell r="A267">
            <v>178</v>
          </cell>
          <cell r="H267">
            <v>1692</v>
          </cell>
        </row>
        <row r="268">
          <cell r="A268">
            <v>178</v>
          </cell>
          <cell r="H268">
            <v>1693</v>
          </cell>
        </row>
        <row r="269">
          <cell r="A269">
            <v>179</v>
          </cell>
          <cell r="H269">
            <v>771</v>
          </cell>
        </row>
        <row r="270">
          <cell r="A270">
            <v>179</v>
          </cell>
          <cell r="H270">
            <v>218</v>
          </cell>
        </row>
        <row r="271">
          <cell r="A271">
            <v>179</v>
          </cell>
          <cell r="H271">
            <v>4749</v>
          </cell>
        </row>
        <row r="272">
          <cell r="A272">
            <v>179</v>
          </cell>
          <cell r="H272">
            <v>4750</v>
          </cell>
        </row>
        <row r="273">
          <cell r="A273">
            <v>179</v>
          </cell>
          <cell r="H273">
            <v>1465</v>
          </cell>
        </row>
        <row r="274">
          <cell r="A274">
            <v>180</v>
          </cell>
          <cell r="H274">
            <v>994</v>
          </cell>
        </row>
        <row r="275">
          <cell r="A275">
            <v>180</v>
          </cell>
          <cell r="H275">
            <v>1692</v>
          </cell>
        </row>
        <row r="276">
          <cell r="A276">
            <v>180</v>
          </cell>
          <cell r="H276">
            <v>1000</v>
          </cell>
        </row>
        <row r="277">
          <cell r="A277">
            <v>180</v>
          </cell>
          <cell r="H277">
            <v>1465</v>
          </cell>
        </row>
        <row r="278">
          <cell r="A278">
            <v>181</v>
          </cell>
          <cell r="H278">
            <v>181</v>
          </cell>
        </row>
        <row r="279">
          <cell r="A279">
            <v>181</v>
          </cell>
          <cell r="H279">
            <v>180</v>
          </cell>
        </row>
        <row r="280">
          <cell r="A280">
            <v>181</v>
          </cell>
          <cell r="H280">
            <v>209</v>
          </cell>
        </row>
        <row r="281">
          <cell r="A281">
            <v>181</v>
          </cell>
          <cell r="H281">
            <v>771</v>
          </cell>
        </row>
        <row r="282">
          <cell r="A282">
            <v>181</v>
          </cell>
          <cell r="H282">
            <v>4751</v>
          </cell>
        </row>
        <row r="283">
          <cell r="A283">
            <v>181</v>
          </cell>
          <cell r="H283">
            <v>4750</v>
          </cell>
        </row>
        <row r="284">
          <cell r="A284">
            <v>181</v>
          </cell>
          <cell r="H284">
            <v>206</v>
          </cell>
        </row>
        <row r="285">
          <cell r="A285">
            <v>181</v>
          </cell>
          <cell r="H285">
            <v>610</v>
          </cell>
        </row>
        <row r="286">
          <cell r="A286">
            <v>181</v>
          </cell>
          <cell r="H286">
            <v>1465</v>
          </cell>
        </row>
        <row r="287">
          <cell r="A287">
            <v>181</v>
          </cell>
          <cell r="H287">
            <v>639</v>
          </cell>
        </row>
        <row r="288">
          <cell r="A288">
            <v>181</v>
          </cell>
          <cell r="H288">
            <v>641</v>
          </cell>
        </row>
        <row r="289">
          <cell r="A289">
            <v>181</v>
          </cell>
          <cell r="H289">
            <v>640</v>
          </cell>
        </row>
        <row r="290">
          <cell r="A290">
            <v>181</v>
          </cell>
          <cell r="H290">
            <v>828</v>
          </cell>
        </row>
        <row r="291">
          <cell r="A291">
            <v>181</v>
          </cell>
          <cell r="H291">
            <v>1691</v>
          </cell>
        </row>
        <row r="292">
          <cell r="A292">
            <v>181</v>
          </cell>
          <cell r="H292">
            <v>1692</v>
          </cell>
        </row>
        <row r="293">
          <cell r="A293">
            <v>181</v>
          </cell>
          <cell r="H293">
            <v>1693</v>
          </cell>
        </row>
        <row r="294">
          <cell r="A294">
            <v>181</v>
          </cell>
          <cell r="H294">
            <v>796</v>
          </cell>
        </row>
        <row r="295">
          <cell r="A295">
            <v>181</v>
          </cell>
          <cell r="H295">
            <v>623</v>
          </cell>
        </row>
        <row r="296">
          <cell r="A296">
            <v>181</v>
          </cell>
          <cell r="H296">
            <v>990</v>
          </cell>
        </row>
        <row r="297">
          <cell r="A297">
            <v>181</v>
          </cell>
          <cell r="H297">
            <v>994</v>
          </cell>
        </row>
        <row r="298">
          <cell r="A298">
            <v>181</v>
          </cell>
          <cell r="H298">
            <v>996</v>
          </cell>
        </row>
        <row r="299">
          <cell r="A299">
            <v>181</v>
          </cell>
          <cell r="H299">
            <v>642</v>
          </cell>
        </row>
        <row r="300">
          <cell r="A300">
            <v>182</v>
          </cell>
          <cell r="H300">
            <v>1465</v>
          </cell>
        </row>
        <row r="301">
          <cell r="A301">
            <v>182</v>
          </cell>
          <cell r="H301">
            <v>180</v>
          </cell>
        </row>
        <row r="302">
          <cell r="A302">
            <v>182</v>
          </cell>
          <cell r="H302">
            <v>209</v>
          </cell>
        </row>
        <row r="303">
          <cell r="A303">
            <v>182</v>
          </cell>
          <cell r="H303">
            <v>639</v>
          </cell>
        </row>
        <row r="304">
          <cell r="A304">
            <v>182</v>
          </cell>
          <cell r="H304">
            <v>4771</v>
          </cell>
        </row>
        <row r="305">
          <cell r="A305">
            <v>182</v>
          </cell>
          <cell r="H305">
            <v>992</v>
          </cell>
        </row>
        <row r="306">
          <cell r="A306">
            <v>182</v>
          </cell>
          <cell r="H306">
            <v>994</v>
          </cell>
        </row>
        <row r="307">
          <cell r="A307">
            <v>182</v>
          </cell>
          <cell r="H307">
            <v>996</v>
          </cell>
        </row>
        <row r="308">
          <cell r="A308">
            <v>182</v>
          </cell>
          <cell r="H308">
            <v>1691</v>
          </cell>
        </row>
        <row r="309">
          <cell r="A309">
            <v>182</v>
          </cell>
          <cell r="H309">
            <v>1692</v>
          </cell>
        </row>
        <row r="310">
          <cell r="A310">
            <v>182</v>
          </cell>
          <cell r="H310">
            <v>1693</v>
          </cell>
        </row>
        <row r="311">
          <cell r="A311">
            <v>184</v>
          </cell>
          <cell r="H311">
            <v>991</v>
          </cell>
        </row>
        <row r="312">
          <cell r="A312">
            <v>187</v>
          </cell>
          <cell r="H312">
            <v>4756</v>
          </cell>
        </row>
        <row r="313">
          <cell r="A313">
            <v>187</v>
          </cell>
          <cell r="H313">
            <v>1465</v>
          </cell>
        </row>
        <row r="314">
          <cell r="A314">
            <v>187</v>
          </cell>
          <cell r="H314">
            <v>996</v>
          </cell>
        </row>
        <row r="315">
          <cell r="A315">
            <v>188</v>
          </cell>
          <cell r="H315">
            <v>991</v>
          </cell>
        </row>
        <row r="316">
          <cell r="A316">
            <v>188</v>
          </cell>
          <cell r="H316">
            <v>994</v>
          </cell>
        </row>
        <row r="317">
          <cell r="A317">
            <v>188</v>
          </cell>
          <cell r="H317">
            <v>996</v>
          </cell>
        </row>
        <row r="318">
          <cell r="A318">
            <v>188</v>
          </cell>
          <cell r="H318">
            <v>636</v>
          </cell>
        </row>
        <row r="319">
          <cell r="A319">
            <v>188</v>
          </cell>
          <cell r="H319">
            <v>641</v>
          </cell>
        </row>
        <row r="320">
          <cell r="A320">
            <v>188</v>
          </cell>
          <cell r="H320">
            <v>1000</v>
          </cell>
        </row>
        <row r="321">
          <cell r="A321">
            <v>192</v>
          </cell>
          <cell r="H321">
            <v>206</v>
          </cell>
        </row>
        <row r="322">
          <cell r="A322">
            <v>192</v>
          </cell>
          <cell r="H322">
            <v>992</v>
          </cell>
        </row>
        <row r="323">
          <cell r="A323">
            <v>202</v>
          </cell>
          <cell r="H323">
            <v>994</v>
          </cell>
        </row>
        <row r="324">
          <cell r="A324">
            <v>202</v>
          </cell>
          <cell r="H324">
            <v>991</v>
          </cell>
        </row>
        <row r="325">
          <cell r="A325">
            <v>202</v>
          </cell>
          <cell r="H325">
            <v>1692</v>
          </cell>
        </row>
        <row r="326">
          <cell r="A326">
            <v>202</v>
          </cell>
          <cell r="H326">
            <v>1693</v>
          </cell>
        </row>
        <row r="327">
          <cell r="A327">
            <v>202</v>
          </cell>
          <cell r="H327">
            <v>651</v>
          </cell>
        </row>
        <row r="328">
          <cell r="A328">
            <v>202</v>
          </cell>
          <cell r="H328">
            <v>828</v>
          </cell>
        </row>
        <row r="329">
          <cell r="A329">
            <v>204</v>
          </cell>
          <cell r="H329">
            <v>990</v>
          </cell>
        </row>
        <row r="330">
          <cell r="A330">
            <v>210</v>
          </cell>
          <cell r="H330">
            <v>1692</v>
          </cell>
        </row>
        <row r="331">
          <cell r="A331">
            <v>211</v>
          </cell>
          <cell r="H331">
            <v>990</v>
          </cell>
        </row>
        <row r="332">
          <cell r="A332">
            <v>215</v>
          </cell>
          <cell r="H332">
            <v>990</v>
          </cell>
        </row>
        <row r="333">
          <cell r="A333">
            <v>220</v>
          </cell>
          <cell r="H333">
            <v>994</v>
          </cell>
        </row>
        <row r="334">
          <cell r="A334">
            <v>225</v>
          </cell>
          <cell r="H334">
            <v>991</v>
          </cell>
        </row>
        <row r="335">
          <cell r="A335">
            <v>225</v>
          </cell>
          <cell r="H335">
            <v>4814</v>
          </cell>
        </row>
        <row r="336">
          <cell r="A336">
            <v>225</v>
          </cell>
          <cell r="H336">
            <v>994</v>
          </cell>
        </row>
        <row r="337">
          <cell r="A337">
            <v>225</v>
          </cell>
          <cell r="H337">
            <v>1119</v>
          </cell>
        </row>
        <row r="338">
          <cell r="A338">
            <v>225</v>
          </cell>
          <cell r="H338">
            <v>658</v>
          </cell>
        </row>
        <row r="339">
          <cell r="A339">
            <v>225</v>
          </cell>
          <cell r="H339">
            <v>6574</v>
          </cell>
        </row>
        <row r="340">
          <cell r="A340">
            <v>233</v>
          </cell>
          <cell r="H340">
            <v>994</v>
          </cell>
        </row>
        <row r="341">
          <cell r="A341">
            <v>233</v>
          </cell>
          <cell r="H341">
            <v>1465</v>
          </cell>
        </row>
        <row r="342">
          <cell r="A342">
            <v>233</v>
          </cell>
          <cell r="H342">
            <v>653</v>
          </cell>
        </row>
        <row r="343">
          <cell r="A343">
            <v>237</v>
          </cell>
          <cell r="H343">
            <v>989</v>
          </cell>
        </row>
        <row r="344">
          <cell r="A344">
            <v>238</v>
          </cell>
          <cell r="H344">
            <v>994</v>
          </cell>
        </row>
        <row r="345">
          <cell r="A345">
            <v>238</v>
          </cell>
          <cell r="H345">
            <v>651</v>
          </cell>
        </row>
        <row r="346">
          <cell r="A346">
            <v>238</v>
          </cell>
          <cell r="H346">
            <v>828</v>
          </cell>
        </row>
        <row r="347">
          <cell r="A347">
            <v>240</v>
          </cell>
          <cell r="H347">
            <v>1448</v>
          </cell>
        </row>
        <row r="348">
          <cell r="A348">
            <v>242</v>
          </cell>
          <cell r="H348">
            <v>994</v>
          </cell>
        </row>
        <row r="349">
          <cell r="A349">
            <v>243</v>
          </cell>
          <cell r="H349">
            <v>651</v>
          </cell>
        </row>
        <row r="350">
          <cell r="A350">
            <v>243</v>
          </cell>
          <cell r="H350">
            <v>994</v>
          </cell>
        </row>
        <row r="351">
          <cell r="A351">
            <v>243</v>
          </cell>
          <cell r="H351">
            <v>991</v>
          </cell>
        </row>
        <row r="352">
          <cell r="A352">
            <v>244</v>
          </cell>
          <cell r="H352">
            <v>991</v>
          </cell>
        </row>
        <row r="353">
          <cell r="A353">
            <v>246</v>
          </cell>
          <cell r="H353">
            <v>1448</v>
          </cell>
        </row>
        <row r="354">
          <cell r="A354">
            <v>246</v>
          </cell>
          <cell r="H354">
            <v>651</v>
          </cell>
        </row>
        <row r="355">
          <cell r="A355">
            <v>246</v>
          </cell>
          <cell r="H355">
            <v>990</v>
          </cell>
        </row>
        <row r="356">
          <cell r="A356">
            <v>247</v>
          </cell>
          <cell r="H356">
            <v>180</v>
          </cell>
        </row>
        <row r="357">
          <cell r="A357">
            <v>247</v>
          </cell>
          <cell r="H357">
            <v>994</v>
          </cell>
        </row>
        <row r="358">
          <cell r="A358">
            <v>247</v>
          </cell>
          <cell r="H358">
            <v>640</v>
          </cell>
        </row>
        <row r="359">
          <cell r="A359">
            <v>249</v>
          </cell>
          <cell r="H359">
            <v>991</v>
          </cell>
        </row>
        <row r="360">
          <cell r="A360">
            <v>252</v>
          </cell>
          <cell r="H360">
            <v>209</v>
          </cell>
        </row>
        <row r="361">
          <cell r="A361">
            <v>258</v>
          </cell>
          <cell r="H361">
            <v>209</v>
          </cell>
        </row>
        <row r="362">
          <cell r="A362">
            <v>258</v>
          </cell>
          <cell r="H362">
            <v>113</v>
          </cell>
        </row>
        <row r="363">
          <cell r="A363">
            <v>258</v>
          </cell>
          <cell r="H363">
            <v>1692</v>
          </cell>
        </row>
        <row r="364">
          <cell r="A364">
            <v>258</v>
          </cell>
          <cell r="H364">
            <v>639</v>
          </cell>
        </row>
        <row r="365">
          <cell r="A365">
            <v>258</v>
          </cell>
          <cell r="H365">
            <v>636</v>
          </cell>
        </row>
        <row r="366">
          <cell r="A366">
            <v>258</v>
          </cell>
          <cell r="H366">
            <v>990</v>
          </cell>
        </row>
        <row r="367">
          <cell r="A367">
            <v>258</v>
          </cell>
          <cell r="H367">
            <v>994</v>
          </cell>
        </row>
        <row r="368">
          <cell r="A368">
            <v>260</v>
          </cell>
          <cell r="H368">
            <v>1448</v>
          </cell>
        </row>
        <row r="369">
          <cell r="A369">
            <v>265</v>
          </cell>
          <cell r="H369">
            <v>991</v>
          </cell>
        </row>
        <row r="370">
          <cell r="A370">
            <v>266</v>
          </cell>
          <cell r="H370">
            <v>5561</v>
          </cell>
        </row>
        <row r="371">
          <cell r="A371">
            <v>266</v>
          </cell>
          <cell r="H371">
            <v>990</v>
          </cell>
        </row>
        <row r="372">
          <cell r="A372">
            <v>266</v>
          </cell>
          <cell r="H372">
            <v>1112</v>
          </cell>
        </row>
        <row r="373">
          <cell r="A373">
            <v>267</v>
          </cell>
          <cell r="H373">
            <v>1110</v>
          </cell>
        </row>
        <row r="374">
          <cell r="A374">
            <v>267</v>
          </cell>
          <cell r="H374">
            <v>1692</v>
          </cell>
        </row>
        <row r="375">
          <cell r="A375">
            <v>267</v>
          </cell>
          <cell r="H375">
            <v>113</v>
          </cell>
        </row>
        <row r="376">
          <cell r="A376">
            <v>267</v>
          </cell>
          <cell r="H376">
            <v>994</v>
          </cell>
        </row>
        <row r="377">
          <cell r="A377">
            <v>267</v>
          </cell>
          <cell r="H377">
            <v>1693</v>
          </cell>
        </row>
        <row r="378">
          <cell r="A378">
            <v>270</v>
          </cell>
          <cell r="H378">
            <v>1448</v>
          </cell>
        </row>
        <row r="379">
          <cell r="A379">
            <v>270</v>
          </cell>
          <cell r="H379">
            <v>1692</v>
          </cell>
        </row>
        <row r="380">
          <cell r="A380">
            <v>270</v>
          </cell>
          <cell r="H380">
            <v>1000</v>
          </cell>
        </row>
        <row r="381">
          <cell r="A381">
            <v>270</v>
          </cell>
          <cell r="H381">
            <v>996</v>
          </cell>
        </row>
        <row r="382">
          <cell r="A382">
            <v>270</v>
          </cell>
          <cell r="H382">
            <v>991</v>
          </cell>
        </row>
        <row r="383">
          <cell r="A383">
            <v>273</v>
          </cell>
          <cell r="H383">
            <v>991</v>
          </cell>
        </row>
        <row r="384">
          <cell r="A384">
            <v>276</v>
          </cell>
          <cell r="H384">
            <v>994</v>
          </cell>
        </row>
        <row r="385">
          <cell r="A385">
            <v>276</v>
          </cell>
          <cell r="H385">
            <v>651</v>
          </cell>
        </row>
        <row r="386">
          <cell r="A386">
            <v>276</v>
          </cell>
          <cell r="H386">
            <v>990</v>
          </cell>
        </row>
        <row r="387">
          <cell r="A387">
            <v>277</v>
          </cell>
          <cell r="H387">
            <v>2932</v>
          </cell>
        </row>
        <row r="388">
          <cell r="A388">
            <v>277</v>
          </cell>
          <cell r="H388">
            <v>2933</v>
          </cell>
        </row>
        <row r="389">
          <cell r="A389">
            <v>280</v>
          </cell>
          <cell r="H389">
            <v>990</v>
          </cell>
        </row>
        <row r="390">
          <cell r="A390">
            <v>288</v>
          </cell>
          <cell r="H390">
            <v>989</v>
          </cell>
        </row>
        <row r="391">
          <cell r="A391">
            <v>288</v>
          </cell>
          <cell r="H391">
            <v>1693</v>
          </cell>
        </row>
        <row r="392">
          <cell r="A392">
            <v>288</v>
          </cell>
          <cell r="H392">
            <v>1692</v>
          </cell>
        </row>
        <row r="393">
          <cell r="A393">
            <v>295</v>
          </cell>
          <cell r="H393">
            <v>828</v>
          </cell>
        </row>
        <row r="394">
          <cell r="A394">
            <v>295</v>
          </cell>
          <cell r="H394">
            <v>640</v>
          </cell>
        </row>
        <row r="395">
          <cell r="A395">
            <v>295</v>
          </cell>
          <cell r="H395">
            <v>765</v>
          </cell>
        </row>
        <row r="396">
          <cell r="A396">
            <v>297</v>
          </cell>
          <cell r="H396">
            <v>990</v>
          </cell>
        </row>
        <row r="397">
          <cell r="A397">
            <v>297</v>
          </cell>
          <cell r="H397">
            <v>209</v>
          </cell>
        </row>
        <row r="398">
          <cell r="A398">
            <v>297</v>
          </cell>
          <cell r="H398">
            <v>994</v>
          </cell>
        </row>
        <row r="399">
          <cell r="A399">
            <v>297</v>
          </cell>
          <cell r="H399">
            <v>996</v>
          </cell>
        </row>
        <row r="400">
          <cell r="A400">
            <v>297</v>
          </cell>
          <cell r="H400">
            <v>4754</v>
          </cell>
        </row>
        <row r="401">
          <cell r="A401">
            <v>297</v>
          </cell>
          <cell r="H401">
            <v>4755</v>
          </cell>
        </row>
        <row r="402">
          <cell r="A402">
            <v>297</v>
          </cell>
          <cell r="H402">
            <v>1692</v>
          </cell>
        </row>
        <row r="403">
          <cell r="A403">
            <v>297</v>
          </cell>
          <cell r="H403">
            <v>1693</v>
          </cell>
        </row>
        <row r="404">
          <cell r="A404">
            <v>297</v>
          </cell>
          <cell r="H404">
            <v>826</v>
          </cell>
        </row>
        <row r="405">
          <cell r="A405">
            <v>297</v>
          </cell>
          <cell r="H405">
            <v>651</v>
          </cell>
        </row>
        <row r="406">
          <cell r="A406">
            <v>297</v>
          </cell>
          <cell r="H406">
            <v>649</v>
          </cell>
        </row>
        <row r="407">
          <cell r="A407">
            <v>298</v>
          </cell>
          <cell r="H407">
            <v>642</v>
          </cell>
        </row>
        <row r="408">
          <cell r="A408">
            <v>298</v>
          </cell>
          <cell r="H408">
            <v>3166</v>
          </cell>
        </row>
        <row r="409">
          <cell r="A409">
            <v>299</v>
          </cell>
          <cell r="H409">
            <v>209</v>
          </cell>
        </row>
        <row r="410">
          <cell r="A410">
            <v>299</v>
          </cell>
          <cell r="H410">
            <v>113</v>
          </cell>
        </row>
        <row r="411">
          <cell r="A411">
            <v>299</v>
          </cell>
          <cell r="H411">
            <v>1692</v>
          </cell>
        </row>
        <row r="412">
          <cell r="A412">
            <v>299</v>
          </cell>
          <cell r="H412">
            <v>1693</v>
          </cell>
        </row>
        <row r="413">
          <cell r="A413">
            <v>299</v>
          </cell>
          <cell r="H413">
            <v>991</v>
          </cell>
        </row>
        <row r="414">
          <cell r="A414">
            <v>299</v>
          </cell>
          <cell r="H414">
            <v>994</v>
          </cell>
        </row>
        <row r="415">
          <cell r="A415">
            <v>299</v>
          </cell>
          <cell r="H415">
            <v>996</v>
          </cell>
        </row>
        <row r="416">
          <cell r="A416">
            <v>303</v>
          </cell>
          <cell r="H416">
            <v>990</v>
          </cell>
        </row>
        <row r="417">
          <cell r="A417">
            <v>303</v>
          </cell>
          <cell r="H417">
            <v>1453</v>
          </cell>
        </row>
        <row r="418">
          <cell r="A418">
            <v>303</v>
          </cell>
          <cell r="H418">
            <v>1464</v>
          </cell>
        </row>
        <row r="419">
          <cell r="A419">
            <v>303</v>
          </cell>
          <cell r="H419">
            <v>1461</v>
          </cell>
        </row>
        <row r="420">
          <cell r="A420">
            <v>303</v>
          </cell>
          <cell r="H420">
            <v>1454</v>
          </cell>
        </row>
        <row r="421">
          <cell r="A421">
            <v>306</v>
          </cell>
          <cell r="H421">
            <v>642</v>
          </cell>
        </row>
        <row r="422">
          <cell r="A422">
            <v>306</v>
          </cell>
          <cell r="H422">
            <v>653</v>
          </cell>
        </row>
        <row r="423">
          <cell r="A423">
            <v>306</v>
          </cell>
          <cell r="H423">
            <v>4771</v>
          </cell>
        </row>
        <row r="424">
          <cell r="A424">
            <v>306</v>
          </cell>
          <cell r="H424">
            <v>991</v>
          </cell>
        </row>
        <row r="425">
          <cell r="A425">
            <v>310</v>
          </cell>
          <cell r="H425">
            <v>990</v>
          </cell>
        </row>
        <row r="426">
          <cell r="A426">
            <v>310</v>
          </cell>
          <cell r="H426">
            <v>994</v>
          </cell>
        </row>
        <row r="427">
          <cell r="A427">
            <v>310</v>
          </cell>
          <cell r="H427">
            <v>996</v>
          </cell>
        </row>
        <row r="428">
          <cell r="A428">
            <v>310</v>
          </cell>
          <cell r="H428">
            <v>606</v>
          </cell>
        </row>
        <row r="429">
          <cell r="A429">
            <v>310</v>
          </cell>
          <cell r="H429">
            <v>1112</v>
          </cell>
        </row>
        <row r="430">
          <cell r="A430">
            <v>310</v>
          </cell>
          <cell r="H430">
            <v>1465</v>
          </cell>
        </row>
        <row r="431">
          <cell r="A431">
            <v>310</v>
          </cell>
          <cell r="H431">
            <v>640</v>
          </cell>
        </row>
        <row r="432">
          <cell r="A432">
            <v>310</v>
          </cell>
          <cell r="H432">
            <v>642</v>
          </cell>
        </row>
        <row r="433">
          <cell r="A433">
            <v>310</v>
          </cell>
          <cell r="H433">
            <v>653</v>
          </cell>
        </row>
        <row r="434">
          <cell r="A434">
            <v>310</v>
          </cell>
          <cell r="H434">
            <v>649</v>
          </cell>
        </row>
        <row r="435">
          <cell r="A435">
            <v>310</v>
          </cell>
          <cell r="H435">
            <v>1691</v>
          </cell>
        </row>
        <row r="436">
          <cell r="A436">
            <v>310</v>
          </cell>
          <cell r="H436">
            <v>1692</v>
          </cell>
        </row>
        <row r="437">
          <cell r="A437">
            <v>310</v>
          </cell>
          <cell r="H437">
            <v>1693</v>
          </cell>
        </row>
        <row r="438">
          <cell r="A438">
            <v>310</v>
          </cell>
          <cell r="H438">
            <v>2932</v>
          </cell>
        </row>
        <row r="439">
          <cell r="A439">
            <v>310</v>
          </cell>
          <cell r="H439">
            <v>2933</v>
          </cell>
        </row>
        <row r="440">
          <cell r="A440">
            <v>314</v>
          </cell>
          <cell r="H440">
            <v>991</v>
          </cell>
        </row>
        <row r="441">
          <cell r="A441">
            <v>316</v>
          </cell>
          <cell r="H441">
            <v>1692</v>
          </cell>
        </row>
        <row r="442">
          <cell r="A442">
            <v>316</v>
          </cell>
          <cell r="H442">
            <v>1693</v>
          </cell>
        </row>
        <row r="443">
          <cell r="A443">
            <v>321</v>
          </cell>
          <cell r="H443">
            <v>651</v>
          </cell>
        </row>
        <row r="444">
          <cell r="A444">
            <v>321</v>
          </cell>
          <cell r="H444">
            <v>994</v>
          </cell>
        </row>
        <row r="445">
          <cell r="A445">
            <v>321</v>
          </cell>
          <cell r="H445">
            <v>991</v>
          </cell>
        </row>
        <row r="446">
          <cell r="A446">
            <v>326</v>
          </cell>
          <cell r="H446">
            <v>1692</v>
          </cell>
        </row>
        <row r="447">
          <cell r="A447">
            <v>326</v>
          </cell>
          <cell r="H447">
            <v>994</v>
          </cell>
        </row>
        <row r="448">
          <cell r="A448">
            <v>326</v>
          </cell>
          <cell r="H448">
            <v>991</v>
          </cell>
        </row>
        <row r="449">
          <cell r="A449">
            <v>328</v>
          </cell>
          <cell r="H449">
            <v>991</v>
          </cell>
        </row>
        <row r="450">
          <cell r="A450">
            <v>328</v>
          </cell>
          <cell r="H450">
            <v>642</v>
          </cell>
        </row>
        <row r="451">
          <cell r="A451">
            <v>328</v>
          </cell>
          <cell r="H451">
            <v>641</v>
          </cell>
        </row>
        <row r="452">
          <cell r="A452">
            <v>328</v>
          </cell>
          <cell r="H452">
            <v>658</v>
          </cell>
        </row>
        <row r="453">
          <cell r="A453">
            <v>328</v>
          </cell>
          <cell r="H453">
            <v>653</v>
          </cell>
        </row>
        <row r="454">
          <cell r="A454">
            <v>329</v>
          </cell>
          <cell r="H454">
            <v>991</v>
          </cell>
        </row>
        <row r="455">
          <cell r="A455">
            <v>343</v>
          </cell>
          <cell r="H455">
            <v>651</v>
          </cell>
        </row>
        <row r="456">
          <cell r="A456">
            <v>345</v>
          </cell>
          <cell r="H456">
            <v>990</v>
          </cell>
        </row>
        <row r="457">
          <cell r="A457">
            <v>345</v>
          </cell>
          <cell r="H457">
            <v>209</v>
          </cell>
        </row>
        <row r="458">
          <cell r="A458">
            <v>349</v>
          </cell>
          <cell r="H458">
            <v>180</v>
          </cell>
        </row>
        <row r="459">
          <cell r="A459">
            <v>404</v>
          </cell>
          <cell r="H459">
            <v>1453</v>
          </cell>
        </row>
        <row r="460">
          <cell r="A460">
            <v>404</v>
          </cell>
          <cell r="H460">
            <v>1449</v>
          </cell>
        </row>
        <row r="461">
          <cell r="A461">
            <v>405</v>
          </cell>
          <cell r="H461">
            <v>4750</v>
          </cell>
        </row>
        <row r="462">
          <cell r="A462">
            <v>405</v>
          </cell>
          <cell r="H462">
            <v>218</v>
          </cell>
        </row>
        <row r="463">
          <cell r="A463">
            <v>405</v>
          </cell>
          <cell r="H463">
            <v>1692</v>
          </cell>
        </row>
        <row r="464">
          <cell r="A464">
            <v>405</v>
          </cell>
          <cell r="H464">
            <v>1693</v>
          </cell>
        </row>
        <row r="465">
          <cell r="A465">
            <v>405</v>
          </cell>
          <cell r="H465">
            <v>989</v>
          </cell>
        </row>
        <row r="466">
          <cell r="A466">
            <v>405</v>
          </cell>
          <cell r="H466">
            <v>992</v>
          </cell>
        </row>
        <row r="467">
          <cell r="A467">
            <v>405</v>
          </cell>
          <cell r="H467">
            <v>994</v>
          </cell>
        </row>
        <row r="468">
          <cell r="A468">
            <v>409</v>
          </cell>
          <cell r="H468">
            <v>1465</v>
          </cell>
        </row>
        <row r="469">
          <cell r="A469">
            <v>410</v>
          </cell>
          <cell r="H469">
            <v>1692</v>
          </cell>
        </row>
        <row r="470">
          <cell r="A470">
            <v>410</v>
          </cell>
          <cell r="H470">
            <v>994</v>
          </cell>
        </row>
        <row r="471">
          <cell r="A471">
            <v>410</v>
          </cell>
          <cell r="H471">
            <v>990</v>
          </cell>
        </row>
        <row r="472">
          <cell r="A472">
            <v>410</v>
          </cell>
          <cell r="H472">
            <v>218</v>
          </cell>
        </row>
        <row r="473">
          <cell r="A473">
            <v>410</v>
          </cell>
          <cell r="H473">
            <v>209</v>
          </cell>
        </row>
        <row r="474">
          <cell r="A474">
            <v>410</v>
          </cell>
          <cell r="H474">
            <v>4750</v>
          </cell>
        </row>
        <row r="475">
          <cell r="A475">
            <v>410</v>
          </cell>
          <cell r="H475">
            <v>4751</v>
          </cell>
        </row>
        <row r="476">
          <cell r="A476">
            <v>410</v>
          </cell>
          <cell r="H476">
            <v>1465</v>
          </cell>
        </row>
        <row r="477">
          <cell r="A477">
            <v>410</v>
          </cell>
          <cell r="H477">
            <v>4771</v>
          </cell>
        </row>
        <row r="478">
          <cell r="A478">
            <v>410</v>
          </cell>
          <cell r="H478">
            <v>6574</v>
          </cell>
        </row>
        <row r="479">
          <cell r="A479">
            <v>410</v>
          </cell>
          <cell r="H479">
            <v>3167</v>
          </cell>
        </row>
        <row r="480">
          <cell r="A480">
            <v>410</v>
          </cell>
          <cell r="H480">
            <v>6563</v>
          </cell>
        </row>
        <row r="481">
          <cell r="A481">
            <v>412</v>
          </cell>
          <cell r="H481">
            <v>180</v>
          </cell>
        </row>
        <row r="482">
          <cell r="A482">
            <v>412</v>
          </cell>
          <cell r="H482">
            <v>1692</v>
          </cell>
        </row>
        <row r="483">
          <cell r="A483">
            <v>412</v>
          </cell>
          <cell r="H483">
            <v>1693</v>
          </cell>
        </row>
        <row r="484">
          <cell r="A484">
            <v>412</v>
          </cell>
          <cell r="H484">
            <v>206</v>
          </cell>
        </row>
        <row r="485">
          <cell r="A485">
            <v>412</v>
          </cell>
          <cell r="H485">
            <v>1465</v>
          </cell>
        </row>
        <row r="486">
          <cell r="A486">
            <v>412</v>
          </cell>
          <cell r="H486">
            <v>991</v>
          </cell>
        </row>
        <row r="487">
          <cell r="A487">
            <v>412</v>
          </cell>
          <cell r="H487">
            <v>994</v>
          </cell>
        </row>
        <row r="488">
          <cell r="A488">
            <v>412</v>
          </cell>
          <cell r="H488">
            <v>996</v>
          </cell>
        </row>
        <row r="489">
          <cell r="A489">
            <v>414</v>
          </cell>
          <cell r="H489">
            <v>209</v>
          </cell>
        </row>
        <row r="490">
          <cell r="A490">
            <v>414</v>
          </cell>
          <cell r="H490">
            <v>1465</v>
          </cell>
        </row>
        <row r="491">
          <cell r="A491">
            <v>414</v>
          </cell>
          <cell r="H491">
            <v>1692</v>
          </cell>
        </row>
        <row r="492">
          <cell r="A492">
            <v>414</v>
          </cell>
          <cell r="H492">
            <v>1693</v>
          </cell>
        </row>
        <row r="493">
          <cell r="A493">
            <v>414</v>
          </cell>
          <cell r="H493">
            <v>180</v>
          </cell>
        </row>
        <row r="494">
          <cell r="A494">
            <v>419</v>
          </cell>
          <cell r="H494">
            <v>991</v>
          </cell>
        </row>
        <row r="495">
          <cell r="A495">
            <v>419</v>
          </cell>
          <cell r="H495">
            <v>996</v>
          </cell>
        </row>
        <row r="496">
          <cell r="A496">
            <v>419</v>
          </cell>
          <cell r="H496">
            <v>2932</v>
          </cell>
        </row>
        <row r="497">
          <cell r="A497">
            <v>419</v>
          </cell>
          <cell r="H497">
            <v>2933</v>
          </cell>
        </row>
        <row r="498">
          <cell r="A498">
            <v>422</v>
          </cell>
          <cell r="H498">
            <v>1448</v>
          </cell>
        </row>
        <row r="499">
          <cell r="A499">
            <v>422</v>
          </cell>
          <cell r="H499">
            <v>989</v>
          </cell>
        </row>
        <row r="500">
          <cell r="A500">
            <v>424</v>
          </cell>
          <cell r="H500">
            <v>1465</v>
          </cell>
        </row>
        <row r="501">
          <cell r="A501">
            <v>425</v>
          </cell>
          <cell r="H501">
            <v>991</v>
          </cell>
        </row>
        <row r="502">
          <cell r="A502">
            <v>425</v>
          </cell>
          <cell r="H502">
            <v>994</v>
          </cell>
        </row>
        <row r="503">
          <cell r="A503">
            <v>425</v>
          </cell>
          <cell r="H503">
            <v>206</v>
          </cell>
        </row>
        <row r="504">
          <cell r="A504">
            <v>425</v>
          </cell>
          <cell r="H504">
            <v>2136</v>
          </cell>
        </row>
        <row r="505">
          <cell r="A505">
            <v>425</v>
          </cell>
          <cell r="H505">
            <v>640</v>
          </cell>
        </row>
        <row r="506">
          <cell r="A506">
            <v>425</v>
          </cell>
          <cell r="H506">
            <v>642</v>
          </cell>
        </row>
        <row r="507">
          <cell r="A507">
            <v>426</v>
          </cell>
          <cell r="H507">
            <v>991</v>
          </cell>
        </row>
        <row r="508">
          <cell r="A508">
            <v>426</v>
          </cell>
          <cell r="H508">
            <v>651</v>
          </cell>
        </row>
        <row r="509">
          <cell r="A509">
            <v>433</v>
          </cell>
          <cell r="H509">
            <v>994</v>
          </cell>
        </row>
        <row r="510">
          <cell r="A510">
            <v>433</v>
          </cell>
          <cell r="H510">
            <v>180</v>
          </cell>
        </row>
        <row r="511">
          <cell r="A511">
            <v>433</v>
          </cell>
          <cell r="H511">
            <v>227</v>
          </cell>
        </row>
        <row r="512">
          <cell r="A512">
            <v>433</v>
          </cell>
          <cell r="H512">
            <v>1692</v>
          </cell>
        </row>
        <row r="513">
          <cell r="A513">
            <v>433</v>
          </cell>
          <cell r="H513">
            <v>2544</v>
          </cell>
        </row>
        <row r="514">
          <cell r="A514">
            <v>433</v>
          </cell>
          <cell r="H514">
            <v>2933</v>
          </cell>
        </row>
        <row r="515">
          <cell r="A515">
            <v>433</v>
          </cell>
          <cell r="H515">
            <v>639</v>
          </cell>
        </row>
        <row r="516">
          <cell r="A516">
            <v>433</v>
          </cell>
          <cell r="H516">
            <v>653</v>
          </cell>
        </row>
        <row r="517">
          <cell r="A517">
            <v>433</v>
          </cell>
          <cell r="H517">
            <v>651</v>
          </cell>
        </row>
        <row r="518">
          <cell r="A518">
            <v>433</v>
          </cell>
          <cell r="H518">
            <v>649</v>
          </cell>
        </row>
        <row r="519">
          <cell r="A519">
            <v>434</v>
          </cell>
          <cell r="H519">
            <v>991</v>
          </cell>
        </row>
        <row r="520">
          <cell r="A520">
            <v>434</v>
          </cell>
          <cell r="H520">
            <v>649</v>
          </cell>
        </row>
        <row r="521">
          <cell r="A521">
            <v>435</v>
          </cell>
          <cell r="H521">
            <v>994</v>
          </cell>
        </row>
        <row r="522">
          <cell r="A522">
            <v>435</v>
          </cell>
          <cell r="H522">
            <v>650</v>
          </cell>
        </row>
        <row r="523">
          <cell r="A523">
            <v>435</v>
          </cell>
          <cell r="H523">
            <v>209</v>
          </cell>
        </row>
        <row r="524">
          <cell r="A524">
            <v>439</v>
          </cell>
          <cell r="H524">
            <v>209</v>
          </cell>
        </row>
        <row r="525">
          <cell r="A525">
            <v>439</v>
          </cell>
          <cell r="H525">
            <v>994</v>
          </cell>
        </row>
        <row r="526">
          <cell r="A526">
            <v>439</v>
          </cell>
          <cell r="H526">
            <v>991</v>
          </cell>
        </row>
        <row r="527">
          <cell r="A527">
            <v>442</v>
          </cell>
          <cell r="H527">
            <v>2932</v>
          </cell>
        </row>
        <row r="528">
          <cell r="A528">
            <v>442</v>
          </cell>
          <cell r="H528">
            <v>209</v>
          </cell>
        </row>
        <row r="529">
          <cell r="A529">
            <v>442</v>
          </cell>
          <cell r="H529">
            <v>991</v>
          </cell>
        </row>
        <row r="530">
          <cell r="A530">
            <v>443</v>
          </cell>
          <cell r="H530">
            <v>994</v>
          </cell>
        </row>
        <row r="531">
          <cell r="A531">
            <v>443</v>
          </cell>
          <cell r="H531">
            <v>990</v>
          </cell>
        </row>
        <row r="532">
          <cell r="A532">
            <v>443</v>
          </cell>
          <cell r="H532">
            <v>209</v>
          </cell>
        </row>
        <row r="533">
          <cell r="A533">
            <v>443</v>
          </cell>
          <cell r="H533">
            <v>771</v>
          </cell>
        </row>
        <row r="534">
          <cell r="A534">
            <v>443</v>
          </cell>
          <cell r="H534">
            <v>218</v>
          </cell>
        </row>
        <row r="535">
          <cell r="A535">
            <v>443</v>
          </cell>
          <cell r="H535">
            <v>210</v>
          </cell>
        </row>
        <row r="536">
          <cell r="A536">
            <v>445</v>
          </cell>
          <cell r="H536">
            <v>180</v>
          </cell>
        </row>
        <row r="537">
          <cell r="A537">
            <v>445</v>
          </cell>
          <cell r="H537">
            <v>209</v>
          </cell>
        </row>
        <row r="538">
          <cell r="A538">
            <v>445</v>
          </cell>
          <cell r="H538">
            <v>651</v>
          </cell>
        </row>
        <row r="539">
          <cell r="A539">
            <v>445</v>
          </cell>
          <cell r="H539">
            <v>1691</v>
          </cell>
        </row>
        <row r="540">
          <cell r="A540">
            <v>445</v>
          </cell>
          <cell r="H540">
            <v>1692</v>
          </cell>
        </row>
        <row r="541">
          <cell r="A541">
            <v>445</v>
          </cell>
          <cell r="H541">
            <v>1693</v>
          </cell>
        </row>
        <row r="542">
          <cell r="A542">
            <v>445</v>
          </cell>
          <cell r="H542">
            <v>994</v>
          </cell>
        </row>
        <row r="543">
          <cell r="A543">
            <v>452</v>
          </cell>
          <cell r="H543">
            <v>994</v>
          </cell>
        </row>
        <row r="544">
          <cell r="A544">
            <v>452</v>
          </cell>
          <cell r="H544">
            <v>990</v>
          </cell>
        </row>
        <row r="545">
          <cell r="A545">
            <v>453</v>
          </cell>
          <cell r="H545">
            <v>651</v>
          </cell>
        </row>
        <row r="546">
          <cell r="A546">
            <v>454</v>
          </cell>
          <cell r="H546">
            <v>1453</v>
          </cell>
        </row>
        <row r="547">
          <cell r="A547">
            <v>454</v>
          </cell>
          <cell r="H547">
            <v>4751</v>
          </cell>
        </row>
        <row r="548">
          <cell r="A548">
            <v>454</v>
          </cell>
          <cell r="H548">
            <v>1692</v>
          </cell>
        </row>
        <row r="549">
          <cell r="A549">
            <v>454</v>
          </cell>
          <cell r="H549">
            <v>1693</v>
          </cell>
        </row>
        <row r="550">
          <cell r="A550">
            <v>454</v>
          </cell>
          <cell r="H550">
            <v>209</v>
          </cell>
        </row>
        <row r="551">
          <cell r="A551">
            <v>454</v>
          </cell>
          <cell r="H551">
            <v>4752</v>
          </cell>
        </row>
        <row r="552">
          <cell r="A552">
            <v>454</v>
          </cell>
          <cell r="H552">
            <v>990</v>
          </cell>
        </row>
        <row r="553">
          <cell r="A553">
            <v>457</v>
          </cell>
          <cell r="H553">
            <v>994</v>
          </cell>
        </row>
        <row r="554">
          <cell r="A554">
            <v>457</v>
          </cell>
          <cell r="H554">
            <v>1692</v>
          </cell>
        </row>
        <row r="555">
          <cell r="A555">
            <v>457</v>
          </cell>
          <cell r="H555">
            <v>1693</v>
          </cell>
        </row>
        <row r="556">
          <cell r="A556">
            <v>457</v>
          </cell>
          <cell r="H556">
            <v>4756</v>
          </cell>
        </row>
        <row r="557">
          <cell r="A557">
            <v>457</v>
          </cell>
          <cell r="H557">
            <v>1465</v>
          </cell>
        </row>
        <row r="558">
          <cell r="A558">
            <v>458</v>
          </cell>
          <cell r="H558">
            <v>1465</v>
          </cell>
        </row>
        <row r="559">
          <cell r="A559">
            <v>459</v>
          </cell>
          <cell r="H559">
            <v>640</v>
          </cell>
        </row>
        <row r="560">
          <cell r="A560">
            <v>459</v>
          </cell>
          <cell r="H560">
            <v>2932</v>
          </cell>
        </row>
        <row r="561">
          <cell r="A561">
            <v>459</v>
          </cell>
          <cell r="H561">
            <v>2933</v>
          </cell>
        </row>
        <row r="562">
          <cell r="A562">
            <v>459</v>
          </cell>
          <cell r="H562">
            <v>994</v>
          </cell>
        </row>
        <row r="563">
          <cell r="A563">
            <v>460</v>
          </cell>
          <cell r="H563">
            <v>180</v>
          </cell>
        </row>
        <row r="564">
          <cell r="A564">
            <v>460</v>
          </cell>
          <cell r="H564">
            <v>1692</v>
          </cell>
        </row>
        <row r="565">
          <cell r="A565">
            <v>460</v>
          </cell>
          <cell r="H565">
            <v>1693</v>
          </cell>
        </row>
        <row r="566">
          <cell r="A566">
            <v>461</v>
          </cell>
          <cell r="H566">
            <v>1465</v>
          </cell>
        </row>
        <row r="567">
          <cell r="A567">
            <v>461</v>
          </cell>
          <cell r="H567">
            <v>990</v>
          </cell>
        </row>
        <row r="568">
          <cell r="A568">
            <v>461</v>
          </cell>
          <cell r="H568">
            <v>994</v>
          </cell>
        </row>
        <row r="569">
          <cell r="A569">
            <v>462</v>
          </cell>
          <cell r="H569">
            <v>1465</v>
          </cell>
        </row>
        <row r="570">
          <cell r="A570">
            <v>462</v>
          </cell>
          <cell r="H570">
            <v>1692</v>
          </cell>
        </row>
        <row r="571">
          <cell r="A571">
            <v>462</v>
          </cell>
          <cell r="H571">
            <v>2544</v>
          </cell>
        </row>
        <row r="572">
          <cell r="A572">
            <v>462</v>
          </cell>
          <cell r="H572">
            <v>651</v>
          </cell>
        </row>
        <row r="573">
          <cell r="A573">
            <v>462</v>
          </cell>
          <cell r="H573">
            <v>994</v>
          </cell>
        </row>
        <row r="574">
          <cell r="A574">
            <v>465</v>
          </cell>
          <cell r="H574">
            <v>4771</v>
          </cell>
        </row>
        <row r="575">
          <cell r="A575">
            <v>468</v>
          </cell>
          <cell r="H575">
            <v>994</v>
          </cell>
        </row>
        <row r="576">
          <cell r="A576">
            <v>468</v>
          </cell>
          <cell r="H576">
            <v>996</v>
          </cell>
        </row>
        <row r="577">
          <cell r="A577">
            <v>468</v>
          </cell>
          <cell r="H577">
            <v>991</v>
          </cell>
        </row>
        <row r="578">
          <cell r="A578">
            <v>468</v>
          </cell>
          <cell r="H578">
            <v>1117</v>
          </cell>
        </row>
        <row r="579">
          <cell r="A579">
            <v>471</v>
          </cell>
          <cell r="H579">
            <v>209</v>
          </cell>
        </row>
        <row r="580">
          <cell r="A580">
            <v>471</v>
          </cell>
          <cell r="H580">
            <v>1692</v>
          </cell>
        </row>
        <row r="581">
          <cell r="A581">
            <v>471</v>
          </cell>
          <cell r="H581">
            <v>1000</v>
          </cell>
        </row>
        <row r="582">
          <cell r="A582">
            <v>471</v>
          </cell>
          <cell r="H582">
            <v>657</v>
          </cell>
        </row>
        <row r="583">
          <cell r="A583">
            <v>471</v>
          </cell>
          <cell r="H583">
            <v>4749</v>
          </cell>
        </row>
        <row r="584">
          <cell r="A584">
            <v>471</v>
          </cell>
          <cell r="H584">
            <v>991</v>
          </cell>
        </row>
        <row r="585">
          <cell r="A585">
            <v>471</v>
          </cell>
          <cell r="H585">
            <v>994</v>
          </cell>
        </row>
        <row r="586">
          <cell r="A586">
            <v>474</v>
          </cell>
          <cell r="H586">
            <v>994</v>
          </cell>
        </row>
        <row r="587">
          <cell r="A587">
            <v>475</v>
          </cell>
          <cell r="H587">
            <v>990</v>
          </cell>
        </row>
        <row r="588">
          <cell r="A588">
            <v>475</v>
          </cell>
          <cell r="H588">
            <v>994</v>
          </cell>
        </row>
        <row r="589">
          <cell r="A589">
            <v>478</v>
          </cell>
          <cell r="H589">
            <v>653</v>
          </cell>
        </row>
        <row r="590">
          <cell r="A590">
            <v>478</v>
          </cell>
          <cell r="H590">
            <v>991</v>
          </cell>
        </row>
        <row r="591">
          <cell r="A591">
            <v>480</v>
          </cell>
          <cell r="H591">
            <v>994</v>
          </cell>
        </row>
        <row r="592">
          <cell r="A592">
            <v>480</v>
          </cell>
          <cell r="H592">
            <v>991</v>
          </cell>
        </row>
        <row r="593">
          <cell r="A593">
            <v>481</v>
          </cell>
          <cell r="H593">
            <v>991</v>
          </cell>
        </row>
        <row r="594">
          <cell r="A594">
            <v>481</v>
          </cell>
          <cell r="H594">
            <v>994</v>
          </cell>
        </row>
        <row r="595">
          <cell r="A595">
            <v>481</v>
          </cell>
          <cell r="H595">
            <v>1465</v>
          </cell>
        </row>
        <row r="596">
          <cell r="A596">
            <v>481</v>
          </cell>
          <cell r="H596">
            <v>1692</v>
          </cell>
        </row>
        <row r="597">
          <cell r="A597">
            <v>481</v>
          </cell>
          <cell r="H597">
            <v>639</v>
          </cell>
        </row>
        <row r="598">
          <cell r="A598">
            <v>481</v>
          </cell>
          <cell r="H598">
            <v>640</v>
          </cell>
        </row>
        <row r="599">
          <cell r="A599">
            <v>482</v>
          </cell>
          <cell r="H599">
            <v>657</v>
          </cell>
        </row>
        <row r="600">
          <cell r="A600">
            <v>491</v>
          </cell>
          <cell r="H600">
            <v>1453</v>
          </cell>
        </row>
        <row r="601">
          <cell r="A601">
            <v>491</v>
          </cell>
          <cell r="H601">
            <v>1692</v>
          </cell>
        </row>
        <row r="602">
          <cell r="A602">
            <v>491</v>
          </cell>
          <cell r="H602">
            <v>1693</v>
          </cell>
        </row>
        <row r="603">
          <cell r="A603">
            <v>493</v>
          </cell>
          <cell r="H603">
            <v>1692</v>
          </cell>
        </row>
        <row r="604">
          <cell r="A604">
            <v>493</v>
          </cell>
          <cell r="H604">
            <v>1693</v>
          </cell>
        </row>
        <row r="605">
          <cell r="A605">
            <v>494</v>
          </cell>
          <cell r="H605">
            <v>180</v>
          </cell>
        </row>
        <row r="606">
          <cell r="A606">
            <v>494</v>
          </cell>
          <cell r="H606">
            <v>4745</v>
          </cell>
        </row>
        <row r="607">
          <cell r="A607">
            <v>494</v>
          </cell>
          <cell r="H607">
            <v>991</v>
          </cell>
        </row>
        <row r="608">
          <cell r="A608">
            <v>495</v>
          </cell>
          <cell r="H608">
            <v>180</v>
          </cell>
        </row>
        <row r="609">
          <cell r="A609">
            <v>495</v>
          </cell>
          <cell r="H609">
            <v>1000</v>
          </cell>
        </row>
        <row r="610">
          <cell r="A610">
            <v>495</v>
          </cell>
          <cell r="H610">
            <v>653</v>
          </cell>
        </row>
        <row r="611">
          <cell r="A611">
            <v>495</v>
          </cell>
          <cell r="H611">
            <v>991</v>
          </cell>
        </row>
        <row r="612">
          <cell r="A612">
            <v>495</v>
          </cell>
          <cell r="H612">
            <v>994</v>
          </cell>
        </row>
        <row r="613">
          <cell r="A613">
            <v>496</v>
          </cell>
          <cell r="H613">
            <v>651</v>
          </cell>
        </row>
        <row r="614">
          <cell r="A614">
            <v>496</v>
          </cell>
          <cell r="H614">
            <v>991</v>
          </cell>
        </row>
        <row r="615">
          <cell r="A615">
            <v>499</v>
          </cell>
          <cell r="H615">
            <v>991</v>
          </cell>
        </row>
        <row r="616">
          <cell r="A616">
            <v>501</v>
          </cell>
          <cell r="H616">
            <v>1448</v>
          </cell>
        </row>
        <row r="617">
          <cell r="A617">
            <v>502</v>
          </cell>
          <cell r="H617">
            <v>1692</v>
          </cell>
        </row>
        <row r="618">
          <cell r="A618">
            <v>506</v>
          </cell>
          <cell r="H618">
            <v>991</v>
          </cell>
        </row>
        <row r="619">
          <cell r="A619">
            <v>511</v>
          </cell>
          <cell r="H619">
            <v>1692</v>
          </cell>
        </row>
        <row r="620">
          <cell r="A620">
            <v>511</v>
          </cell>
          <cell r="H620">
            <v>209</v>
          </cell>
        </row>
        <row r="621">
          <cell r="A621">
            <v>511</v>
          </cell>
          <cell r="H621">
            <v>991</v>
          </cell>
        </row>
        <row r="622">
          <cell r="A622">
            <v>515</v>
          </cell>
          <cell r="H622">
            <v>991</v>
          </cell>
        </row>
        <row r="623">
          <cell r="A623">
            <v>515</v>
          </cell>
          <cell r="H623">
            <v>606</v>
          </cell>
        </row>
        <row r="624">
          <cell r="A624">
            <v>515</v>
          </cell>
          <cell r="H624">
            <v>992</v>
          </cell>
        </row>
        <row r="625">
          <cell r="A625">
            <v>515</v>
          </cell>
          <cell r="H625">
            <v>994</v>
          </cell>
        </row>
        <row r="626">
          <cell r="A626">
            <v>515</v>
          </cell>
          <cell r="H626">
            <v>996</v>
          </cell>
        </row>
        <row r="627">
          <cell r="A627">
            <v>515</v>
          </cell>
          <cell r="H627">
            <v>1465</v>
          </cell>
        </row>
        <row r="628">
          <cell r="A628">
            <v>515</v>
          </cell>
          <cell r="H628">
            <v>227</v>
          </cell>
        </row>
        <row r="629">
          <cell r="A629">
            <v>516</v>
          </cell>
          <cell r="H629">
            <v>991</v>
          </cell>
        </row>
        <row r="630">
          <cell r="A630">
            <v>516</v>
          </cell>
          <cell r="H630">
            <v>218</v>
          </cell>
        </row>
        <row r="631">
          <cell r="A631">
            <v>516</v>
          </cell>
          <cell r="H631">
            <v>209</v>
          </cell>
        </row>
        <row r="632">
          <cell r="A632">
            <v>516</v>
          </cell>
          <cell r="H632">
            <v>994</v>
          </cell>
        </row>
        <row r="633">
          <cell r="A633">
            <v>516</v>
          </cell>
          <cell r="H633">
            <v>2932</v>
          </cell>
        </row>
        <row r="634">
          <cell r="A634">
            <v>516</v>
          </cell>
          <cell r="H634">
            <v>1465</v>
          </cell>
        </row>
        <row r="635">
          <cell r="A635">
            <v>518</v>
          </cell>
          <cell r="H635">
            <v>990</v>
          </cell>
        </row>
        <row r="636">
          <cell r="A636">
            <v>520</v>
          </cell>
          <cell r="H636">
            <v>994</v>
          </cell>
        </row>
        <row r="637">
          <cell r="A637">
            <v>520</v>
          </cell>
          <cell r="H637">
            <v>996</v>
          </cell>
        </row>
        <row r="638">
          <cell r="A638">
            <v>520</v>
          </cell>
          <cell r="H638">
            <v>180</v>
          </cell>
        </row>
        <row r="639">
          <cell r="A639">
            <v>520</v>
          </cell>
          <cell r="H639">
            <v>990</v>
          </cell>
        </row>
        <row r="640">
          <cell r="A640">
            <v>520</v>
          </cell>
          <cell r="H640">
            <v>211</v>
          </cell>
        </row>
        <row r="641">
          <cell r="A641">
            <v>520</v>
          </cell>
          <cell r="H641">
            <v>209</v>
          </cell>
        </row>
        <row r="642">
          <cell r="A642">
            <v>520</v>
          </cell>
          <cell r="H642">
            <v>1692</v>
          </cell>
        </row>
        <row r="643">
          <cell r="A643">
            <v>520</v>
          </cell>
          <cell r="H643">
            <v>1693</v>
          </cell>
        </row>
        <row r="644">
          <cell r="A644">
            <v>520</v>
          </cell>
          <cell r="H644">
            <v>657</v>
          </cell>
        </row>
        <row r="645">
          <cell r="A645">
            <v>520</v>
          </cell>
          <cell r="H645">
            <v>653</v>
          </cell>
        </row>
        <row r="646">
          <cell r="A646">
            <v>520</v>
          </cell>
          <cell r="H646">
            <v>649</v>
          </cell>
        </row>
        <row r="647">
          <cell r="A647">
            <v>520</v>
          </cell>
          <cell r="H647">
            <v>652</v>
          </cell>
        </row>
        <row r="648">
          <cell r="A648">
            <v>520</v>
          </cell>
          <cell r="H648">
            <v>6563</v>
          </cell>
        </row>
        <row r="649">
          <cell r="A649">
            <v>523</v>
          </cell>
          <cell r="H649">
            <v>1692</v>
          </cell>
        </row>
        <row r="650">
          <cell r="A650">
            <v>523</v>
          </cell>
          <cell r="H650">
            <v>1693</v>
          </cell>
        </row>
        <row r="651">
          <cell r="A651">
            <v>523</v>
          </cell>
          <cell r="H651">
            <v>996</v>
          </cell>
        </row>
        <row r="652">
          <cell r="A652">
            <v>523</v>
          </cell>
          <cell r="H652">
            <v>991</v>
          </cell>
        </row>
        <row r="653">
          <cell r="A653">
            <v>524</v>
          </cell>
          <cell r="H653">
            <v>1692</v>
          </cell>
        </row>
        <row r="654">
          <cell r="A654">
            <v>524</v>
          </cell>
          <cell r="H654">
            <v>1693</v>
          </cell>
        </row>
        <row r="655">
          <cell r="A655">
            <v>524</v>
          </cell>
          <cell r="H655">
            <v>990</v>
          </cell>
        </row>
        <row r="656">
          <cell r="A656">
            <v>529</v>
          </cell>
          <cell r="H656">
            <v>994</v>
          </cell>
        </row>
        <row r="657">
          <cell r="A657">
            <v>529</v>
          </cell>
          <cell r="H657">
            <v>996</v>
          </cell>
        </row>
        <row r="658">
          <cell r="A658">
            <v>529</v>
          </cell>
          <cell r="H658">
            <v>990</v>
          </cell>
        </row>
        <row r="659">
          <cell r="A659">
            <v>529</v>
          </cell>
          <cell r="H659">
            <v>765</v>
          </cell>
        </row>
        <row r="660">
          <cell r="A660">
            <v>529</v>
          </cell>
          <cell r="H660">
            <v>209</v>
          </cell>
        </row>
        <row r="661">
          <cell r="A661">
            <v>529</v>
          </cell>
          <cell r="H661">
            <v>1693</v>
          </cell>
        </row>
        <row r="662">
          <cell r="A662">
            <v>532</v>
          </cell>
          <cell r="H662">
            <v>991</v>
          </cell>
        </row>
        <row r="663">
          <cell r="A663">
            <v>533</v>
          </cell>
          <cell r="H663">
            <v>218</v>
          </cell>
        </row>
        <row r="664">
          <cell r="A664">
            <v>533</v>
          </cell>
          <cell r="H664">
            <v>991</v>
          </cell>
        </row>
        <row r="665">
          <cell r="A665">
            <v>533</v>
          </cell>
          <cell r="H665">
            <v>996</v>
          </cell>
        </row>
        <row r="666">
          <cell r="A666">
            <v>539</v>
          </cell>
          <cell r="H666">
            <v>991</v>
          </cell>
        </row>
        <row r="667">
          <cell r="A667">
            <v>542</v>
          </cell>
          <cell r="H667">
            <v>180</v>
          </cell>
        </row>
        <row r="668">
          <cell r="A668">
            <v>548</v>
          </cell>
          <cell r="H668">
            <v>1000</v>
          </cell>
        </row>
        <row r="669">
          <cell r="A669">
            <v>548</v>
          </cell>
          <cell r="H669">
            <v>990</v>
          </cell>
        </row>
        <row r="670">
          <cell r="A670">
            <v>983</v>
          </cell>
          <cell r="H670">
            <v>994</v>
          </cell>
        </row>
        <row r="671">
          <cell r="A671">
            <v>983</v>
          </cell>
          <cell r="H671">
            <v>990</v>
          </cell>
        </row>
        <row r="672">
          <cell r="A672">
            <v>983</v>
          </cell>
          <cell r="H672">
            <v>1693</v>
          </cell>
        </row>
        <row r="673">
          <cell r="A673">
            <v>983</v>
          </cell>
          <cell r="H673">
            <v>1692</v>
          </cell>
        </row>
        <row r="674">
          <cell r="A674">
            <v>983</v>
          </cell>
          <cell r="H674">
            <v>209</v>
          </cell>
        </row>
        <row r="675">
          <cell r="A675">
            <v>983</v>
          </cell>
          <cell r="H675">
            <v>1453</v>
          </cell>
        </row>
        <row r="676">
          <cell r="A676">
            <v>983</v>
          </cell>
          <cell r="H676">
            <v>651</v>
          </cell>
        </row>
        <row r="677">
          <cell r="A677">
            <v>983</v>
          </cell>
          <cell r="H677">
            <v>1461</v>
          </cell>
        </row>
        <row r="678">
          <cell r="A678">
            <v>983</v>
          </cell>
          <cell r="H678">
            <v>643</v>
          </cell>
        </row>
        <row r="679">
          <cell r="A679">
            <v>990</v>
          </cell>
          <cell r="H679">
            <v>991</v>
          </cell>
        </row>
        <row r="680">
          <cell r="A680">
            <v>990</v>
          </cell>
          <cell r="H680">
            <v>996</v>
          </cell>
        </row>
        <row r="681">
          <cell r="A681">
            <v>991</v>
          </cell>
          <cell r="H681">
            <v>996</v>
          </cell>
        </row>
        <row r="682">
          <cell r="A682">
            <v>1007</v>
          </cell>
          <cell r="H682">
            <v>2932</v>
          </cell>
        </row>
        <row r="683">
          <cell r="A683">
            <v>1007</v>
          </cell>
          <cell r="H683">
            <v>2933</v>
          </cell>
        </row>
        <row r="684">
          <cell r="A684">
            <v>1008</v>
          </cell>
          <cell r="H684">
            <v>4750</v>
          </cell>
        </row>
        <row r="685">
          <cell r="A685">
            <v>1008</v>
          </cell>
          <cell r="H685">
            <v>994</v>
          </cell>
        </row>
        <row r="686">
          <cell r="A686">
            <v>1008</v>
          </cell>
          <cell r="H686">
            <v>639</v>
          </cell>
        </row>
        <row r="687">
          <cell r="A687">
            <v>1008</v>
          </cell>
          <cell r="H687">
            <v>652</v>
          </cell>
        </row>
        <row r="688">
          <cell r="A688">
            <v>1008</v>
          </cell>
          <cell r="H688">
            <v>649</v>
          </cell>
        </row>
        <row r="689">
          <cell r="A689">
            <v>1008</v>
          </cell>
          <cell r="H689">
            <v>822</v>
          </cell>
        </row>
        <row r="690">
          <cell r="A690">
            <v>1008</v>
          </cell>
          <cell r="H690">
            <v>653</v>
          </cell>
        </row>
        <row r="691">
          <cell r="A691">
            <v>1009</v>
          </cell>
          <cell r="H691">
            <v>1465</v>
          </cell>
        </row>
        <row r="692">
          <cell r="A692">
            <v>1009</v>
          </cell>
          <cell r="H692">
            <v>1692</v>
          </cell>
        </row>
        <row r="693">
          <cell r="A693">
            <v>1009</v>
          </cell>
          <cell r="H693">
            <v>1693</v>
          </cell>
        </row>
        <row r="694">
          <cell r="A694">
            <v>1009</v>
          </cell>
          <cell r="H694">
            <v>640</v>
          </cell>
        </row>
        <row r="695">
          <cell r="A695">
            <v>1009</v>
          </cell>
          <cell r="H695">
            <v>994</v>
          </cell>
        </row>
        <row r="696">
          <cell r="A696">
            <v>1011</v>
          </cell>
          <cell r="H696">
            <v>116</v>
          </cell>
        </row>
        <row r="697">
          <cell r="A697">
            <v>1011</v>
          </cell>
          <cell r="H697">
            <v>990</v>
          </cell>
        </row>
        <row r="698">
          <cell r="A698">
            <v>1012</v>
          </cell>
          <cell r="H698">
            <v>991</v>
          </cell>
        </row>
        <row r="699">
          <cell r="A699">
            <v>1012</v>
          </cell>
          <cell r="H699">
            <v>994</v>
          </cell>
        </row>
        <row r="700">
          <cell r="A700">
            <v>1012</v>
          </cell>
          <cell r="H700">
            <v>826</v>
          </cell>
        </row>
        <row r="701">
          <cell r="A701">
            <v>1012</v>
          </cell>
          <cell r="H701">
            <v>1692</v>
          </cell>
        </row>
        <row r="702">
          <cell r="A702">
            <v>1012</v>
          </cell>
          <cell r="H702">
            <v>1693</v>
          </cell>
        </row>
        <row r="703">
          <cell r="A703">
            <v>1012</v>
          </cell>
          <cell r="H703">
            <v>1465</v>
          </cell>
        </row>
        <row r="704">
          <cell r="A704">
            <v>1012</v>
          </cell>
          <cell r="H704">
            <v>643</v>
          </cell>
        </row>
        <row r="705">
          <cell r="A705">
            <v>1014</v>
          </cell>
          <cell r="H705">
            <v>1692</v>
          </cell>
        </row>
        <row r="706">
          <cell r="A706">
            <v>1014</v>
          </cell>
          <cell r="H706">
            <v>1693</v>
          </cell>
        </row>
        <row r="707">
          <cell r="A707">
            <v>1014</v>
          </cell>
          <cell r="H707">
            <v>1691</v>
          </cell>
        </row>
        <row r="708">
          <cell r="A708">
            <v>1015</v>
          </cell>
          <cell r="H708">
            <v>1465</v>
          </cell>
        </row>
        <row r="709">
          <cell r="A709">
            <v>1016</v>
          </cell>
          <cell r="H709">
            <v>1692</v>
          </cell>
        </row>
        <row r="710">
          <cell r="A710">
            <v>1016</v>
          </cell>
          <cell r="H710">
            <v>1693</v>
          </cell>
        </row>
        <row r="711">
          <cell r="A711">
            <v>1016</v>
          </cell>
          <cell r="H711">
            <v>180</v>
          </cell>
        </row>
        <row r="712">
          <cell r="A712">
            <v>1016</v>
          </cell>
          <cell r="H712">
            <v>4756</v>
          </cell>
        </row>
        <row r="713">
          <cell r="A713">
            <v>1016</v>
          </cell>
          <cell r="H713">
            <v>994</v>
          </cell>
        </row>
        <row r="714">
          <cell r="A714">
            <v>1016</v>
          </cell>
          <cell r="H714">
            <v>991</v>
          </cell>
        </row>
        <row r="715">
          <cell r="A715">
            <v>1016</v>
          </cell>
          <cell r="H715">
            <v>1465</v>
          </cell>
        </row>
        <row r="716">
          <cell r="A716">
            <v>1016</v>
          </cell>
          <cell r="H716">
            <v>640</v>
          </cell>
        </row>
        <row r="717">
          <cell r="A717">
            <v>1017</v>
          </cell>
          <cell r="H717">
            <v>209</v>
          </cell>
        </row>
        <row r="718">
          <cell r="A718">
            <v>1017</v>
          </cell>
          <cell r="H718">
            <v>1693</v>
          </cell>
        </row>
        <row r="719">
          <cell r="A719">
            <v>1017</v>
          </cell>
          <cell r="H719">
            <v>639</v>
          </cell>
        </row>
        <row r="720">
          <cell r="A720">
            <v>1017</v>
          </cell>
          <cell r="H720">
            <v>994</v>
          </cell>
        </row>
        <row r="721">
          <cell r="A721">
            <v>1017</v>
          </cell>
          <cell r="H721">
            <v>996</v>
          </cell>
        </row>
        <row r="722">
          <cell r="A722">
            <v>1018</v>
          </cell>
          <cell r="H722">
            <v>991</v>
          </cell>
        </row>
        <row r="723">
          <cell r="A723">
            <v>1018</v>
          </cell>
          <cell r="H723">
            <v>994</v>
          </cell>
        </row>
        <row r="724">
          <cell r="A724">
            <v>1018</v>
          </cell>
          <cell r="H724">
            <v>996</v>
          </cell>
        </row>
        <row r="725">
          <cell r="A725">
            <v>1018</v>
          </cell>
          <cell r="H725">
            <v>774</v>
          </cell>
        </row>
        <row r="726">
          <cell r="A726">
            <v>1018</v>
          </cell>
          <cell r="H726">
            <v>2932</v>
          </cell>
        </row>
        <row r="727">
          <cell r="A727">
            <v>1018</v>
          </cell>
          <cell r="H727">
            <v>2933</v>
          </cell>
        </row>
        <row r="728">
          <cell r="A728">
            <v>1020</v>
          </cell>
          <cell r="H728">
            <v>180</v>
          </cell>
        </row>
        <row r="729">
          <cell r="A729">
            <v>1020</v>
          </cell>
          <cell r="H729">
            <v>206</v>
          </cell>
        </row>
        <row r="730">
          <cell r="A730">
            <v>1020</v>
          </cell>
          <cell r="H730">
            <v>2136</v>
          </cell>
        </row>
        <row r="731">
          <cell r="A731">
            <v>1020</v>
          </cell>
          <cell r="H731">
            <v>1465</v>
          </cell>
        </row>
        <row r="732">
          <cell r="A732">
            <v>1030</v>
          </cell>
          <cell r="H732">
            <v>990</v>
          </cell>
        </row>
        <row r="733">
          <cell r="A733">
            <v>1030</v>
          </cell>
          <cell r="H733">
            <v>996</v>
          </cell>
        </row>
        <row r="734">
          <cell r="A734">
            <v>1030</v>
          </cell>
          <cell r="H734">
            <v>4754</v>
          </cell>
        </row>
        <row r="735">
          <cell r="A735">
            <v>1030</v>
          </cell>
          <cell r="H735">
            <v>4755</v>
          </cell>
        </row>
        <row r="736">
          <cell r="A736">
            <v>1030</v>
          </cell>
          <cell r="H736">
            <v>1113</v>
          </cell>
        </row>
        <row r="737">
          <cell r="A737">
            <v>1030</v>
          </cell>
          <cell r="H737">
            <v>3133</v>
          </cell>
        </row>
        <row r="738">
          <cell r="A738">
            <v>1030</v>
          </cell>
          <cell r="H738">
            <v>1119</v>
          </cell>
        </row>
        <row r="739">
          <cell r="A739">
            <v>1030</v>
          </cell>
          <cell r="H739">
            <v>1693</v>
          </cell>
        </row>
        <row r="740">
          <cell r="A740">
            <v>1031</v>
          </cell>
          <cell r="H740">
            <v>994</v>
          </cell>
        </row>
        <row r="741">
          <cell r="A741">
            <v>1031</v>
          </cell>
          <cell r="H741">
            <v>990</v>
          </cell>
        </row>
        <row r="742">
          <cell r="A742">
            <v>1031</v>
          </cell>
          <cell r="H742">
            <v>1453</v>
          </cell>
        </row>
        <row r="743">
          <cell r="A743">
            <v>1031</v>
          </cell>
          <cell r="H743">
            <v>209</v>
          </cell>
        </row>
        <row r="744">
          <cell r="A744">
            <v>1031</v>
          </cell>
          <cell r="H744">
            <v>1692</v>
          </cell>
        </row>
        <row r="745">
          <cell r="A745">
            <v>1031</v>
          </cell>
          <cell r="H745">
            <v>1693</v>
          </cell>
        </row>
        <row r="746">
          <cell r="A746">
            <v>1031</v>
          </cell>
          <cell r="H746">
            <v>1461</v>
          </cell>
        </row>
        <row r="747">
          <cell r="A747">
            <v>1031</v>
          </cell>
          <cell r="H747">
            <v>651</v>
          </cell>
        </row>
        <row r="748">
          <cell r="A748">
            <v>1031</v>
          </cell>
          <cell r="H748">
            <v>531</v>
          </cell>
        </row>
        <row r="749">
          <cell r="A749">
            <v>1032</v>
          </cell>
          <cell r="H749">
            <v>991</v>
          </cell>
        </row>
        <row r="750">
          <cell r="A750">
            <v>1034</v>
          </cell>
          <cell r="H750">
            <v>991</v>
          </cell>
        </row>
        <row r="751">
          <cell r="A751">
            <v>1035</v>
          </cell>
          <cell r="H751">
            <v>1453</v>
          </cell>
        </row>
        <row r="752">
          <cell r="A752">
            <v>1035</v>
          </cell>
          <cell r="H752">
            <v>991</v>
          </cell>
        </row>
        <row r="753">
          <cell r="A753">
            <v>1041</v>
          </cell>
          <cell r="H753">
            <v>991</v>
          </cell>
        </row>
        <row r="754">
          <cell r="A754">
            <v>1041</v>
          </cell>
          <cell r="H754">
            <v>996</v>
          </cell>
        </row>
        <row r="755">
          <cell r="A755">
            <v>1062</v>
          </cell>
          <cell r="H755">
            <v>3253</v>
          </cell>
        </row>
        <row r="756">
          <cell r="A756">
            <v>1062</v>
          </cell>
          <cell r="H756">
            <v>994</v>
          </cell>
        </row>
        <row r="757">
          <cell r="A757">
            <v>1062</v>
          </cell>
          <cell r="H757">
            <v>996</v>
          </cell>
        </row>
        <row r="758">
          <cell r="A758">
            <v>1062</v>
          </cell>
          <cell r="H758">
            <v>991</v>
          </cell>
        </row>
        <row r="759">
          <cell r="A759">
            <v>1062</v>
          </cell>
          <cell r="H759">
            <v>1692</v>
          </cell>
        </row>
        <row r="760">
          <cell r="A760">
            <v>1065</v>
          </cell>
          <cell r="H760">
            <v>2933</v>
          </cell>
        </row>
        <row r="761">
          <cell r="A761">
            <v>1065</v>
          </cell>
          <cell r="H761">
            <v>991</v>
          </cell>
        </row>
        <row r="762">
          <cell r="A762">
            <v>1071</v>
          </cell>
          <cell r="H762">
            <v>990</v>
          </cell>
        </row>
        <row r="763">
          <cell r="A763">
            <v>1071</v>
          </cell>
          <cell r="H763">
            <v>765</v>
          </cell>
        </row>
        <row r="764">
          <cell r="A764">
            <v>1071</v>
          </cell>
          <cell r="H764">
            <v>5545</v>
          </cell>
        </row>
        <row r="765">
          <cell r="A765">
            <v>1071</v>
          </cell>
          <cell r="H765">
            <v>652</v>
          </cell>
        </row>
        <row r="766">
          <cell r="A766">
            <v>1123</v>
          </cell>
          <cell r="H766">
            <v>991</v>
          </cell>
        </row>
        <row r="767">
          <cell r="A767">
            <v>1123</v>
          </cell>
          <cell r="H767">
            <v>209</v>
          </cell>
        </row>
        <row r="768">
          <cell r="A768">
            <v>1123</v>
          </cell>
          <cell r="H768">
            <v>2932</v>
          </cell>
        </row>
        <row r="769">
          <cell r="A769">
            <v>1123</v>
          </cell>
          <cell r="H769">
            <v>826</v>
          </cell>
        </row>
        <row r="770">
          <cell r="A770">
            <v>1123</v>
          </cell>
          <cell r="H770">
            <v>652</v>
          </cell>
        </row>
        <row r="771">
          <cell r="A771">
            <v>1123</v>
          </cell>
          <cell r="H771">
            <v>994</v>
          </cell>
        </row>
        <row r="772">
          <cell r="A772">
            <v>1145</v>
          </cell>
          <cell r="H772">
            <v>209</v>
          </cell>
        </row>
        <row r="773">
          <cell r="A773">
            <v>1145</v>
          </cell>
          <cell r="H773">
            <v>1693</v>
          </cell>
        </row>
        <row r="774">
          <cell r="A774">
            <v>1145</v>
          </cell>
          <cell r="H774">
            <v>826</v>
          </cell>
        </row>
        <row r="775">
          <cell r="A775">
            <v>1145</v>
          </cell>
          <cell r="H775">
            <v>990</v>
          </cell>
        </row>
        <row r="776">
          <cell r="A776">
            <v>1157</v>
          </cell>
          <cell r="H776">
            <v>996</v>
          </cell>
        </row>
        <row r="777">
          <cell r="A777">
            <v>1168</v>
          </cell>
          <cell r="H777">
            <v>994</v>
          </cell>
        </row>
        <row r="778">
          <cell r="A778">
            <v>1168</v>
          </cell>
          <cell r="H778">
            <v>826</v>
          </cell>
        </row>
        <row r="779">
          <cell r="A779">
            <v>1168</v>
          </cell>
          <cell r="H779">
            <v>652</v>
          </cell>
        </row>
        <row r="780">
          <cell r="A780">
            <v>1177</v>
          </cell>
          <cell r="H780">
            <v>991</v>
          </cell>
        </row>
        <row r="781">
          <cell r="A781">
            <v>1194</v>
          </cell>
          <cell r="H781">
            <v>209</v>
          </cell>
        </row>
        <row r="782">
          <cell r="A782">
            <v>1194</v>
          </cell>
          <cell r="H782">
            <v>991</v>
          </cell>
        </row>
        <row r="783">
          <cell r="A783">
            <v>1206</v>
          </cell>
          <cell r="H783">
            <v>994</v>
          </cell>
        </row>
        <row r="784">
          <cell r="A784">
            <v>1206</v>
          </cell>
          <cell r="H784">
            <v>996</v>
          </cell>
        </row>
        <row r="785">
          <cell r="A785">
            <v>1206</v>
          </cell>
          <cell r="H785">
            <v>1693</v>
          </cell>
        </row>
        <row r="786">
          <cell r="A786">
            <v>1206</v>
          </cell>
          <cell r="H786">
            <v>1000</v>
          </cell>
        </row>
        <row r="787">
          <cell r="A787">
            <v>1206</v>
          </cell>
          <cell r="H787">
            <v>652</v>
          </cell>
        </row>
        <row r="788">
          <cell r="A788">
            <v>1206</v>
          </cell>
          <cell r="H788">
            <v>6564</v>
          </cell>
        </row>
        <row r="789">
          <cell r="A789">
            <v>1215</v>
          </cell>
          <cell r="H789">
            <v>994</v>
          </cell>
        </row>
        <row r="790">
          <cell r="A790">
            <v>1215</v>
          </cell>
          <cell r="H790">
            <v>209</v>
          </cell>
        </row>
        <row r="791">
          <cell r="A791">
            <v>1215</v>
          </cell>
          <cell r="H791">
            <v>826</v>
          </cell>
        </row>
        <row r="792">
          <cell r="A792">
            <v>1215</v>
          </cell>
          <cell r="H792">
            <v>649</v>
          </cell>
        </row>
        <row r="793">
          <cell r="A793">
            <v>1215</v>
          </cell>
          <cell r="H793">
            <v>651</v>
          </cell>
        </row>
        <row r="794">
          <cell r="A794">
            <v>1215</v>
          </cell>
          <cell r="H794">
            <v>658</v>
          </cell>
        </row>
        <row r="795">
          <cell r="A795">
            <v>1215</v>
          </cell>
          <cell r="H795">
            <v>991</v>
          </cell>
        </row>
        <row r="796">
          <cell r="A796">
            <v>1223</v>
          </cell>
          <cell r="H796">
            <v>1692</v>
          </cell>
        </row>
        <row r="797">
          <cell r="A797">
            <v>1223</v>
          </cell>
          <cell r="H797">
            <v>639</v>
          </cell>
        </row>
        <row r="798">
          <cell r="A798">
            <v>1223</v>
          </cell>
          <cell r="H798">
            <v>649</v>
          </cell>
        </row>
        <row r="799">
          <cell r="A799">
            <v>1223</v>
          </cell>
          <cell r="H799">
            <v>653</v>
          </cell>
        </row>
        <row r="800">
          <cell r="A800">
            <v>1223</v>
          </cell>
          <cell r="H800">
            <v>652</v>
          </cell>
        </row>
        <row r="801">
          <cell r="A801">
            <v>1223</v>
          </cell>
          <cell r="H801">
            <v>1693</v>
          </cell>
        </row>
        <row r="802">
          <cell r="A802">
            <v>1223</v>
          </cell>
          <cell r="H802">
            <v>991</v>
          </cell>
        </row>
        <row r="803">
          <cell r="A803">
            <v>1223</v>
          </cell>
          <cell r="H803">
            <v>1453</v>
          </cell>
        </row>
        <row r="804">
          <cell r="A804">
            <v>1224</v>
          </cell>
          <cell r="H804">
            <v>1692</v>
          </cell>
        </row>
        <row r="805">
          <cell r="A805">
            <v>1224</v>
          </cell>
          <cell r="H805">
            <v>990</v>
          </cell>
        </row>
        <row r="806">
          <cell r="A806">
            <v>1225</v>
          </cell>
          <cell r="H806">
            <v>2933</v>
          </cell>
        </row>
        <row r="807">
          <cell r="A807">
            <v>1225</v>
          </cell>
          <cell r="H807">
            <v>4749</v>
          </cell>
        </row>
        <row r="808">
          <cell r="A808">
            <v>1225</v>
          </cell>
          <cell r="H808">
            <v>991</v>
          </cell>
        </row>
        <row r="809">
          <cell r="A809">
            <v>1225</v>
          </cell>
          <cell r="H809">
            <v>2932</v>
          </cell>
        </row>
        <row r="810">
          <cell r="A810">
            <v>1232</v>
          </cell>
          <cell r="H810">
            <v>113</v>
          </cell>
        </row>
        <row r="811">
          <cell r="A811">
            <v>1232</v>
          </cell>
          <cell r="H811">
            <v>994</v>
          </cell>
        </row>
        <row r="812">
          <cell r="A812">
            <v>1232</v>
          </cell>
          <cell r="H812">
            <v>996</v>
          </cell>
        </row>
        <row r="813">
          <cell r="A813">
            <v>1232</v>
          </cell>
          <cell r="H813">
            <v>1692</v>
          </cell>
        </row>
        <row r="814">
          <cell r="A814">
            <v>1232</v>
          </cell>
          <cell r="H814">
            <v>1693</v>
          </cell>
        </row>
        <row r="815">
          <cell r="A815">
            <v>1232</v>
          </cell>
          <cell r="H815">
            <v>1110</v>
          </cell>
        </row>
        <row r="816">
          <cell r="A816">
            <v>1232</v>
          </cell>
          <cell r="H816">
            <v>639</v>
          </cell>
        </row>
        <row r="817">
          <cell r="A817">
            <v>1232</v>
          </cell>
          <cell r="H817">
            <v>636</v>
          </cell>
        </row>
        <row r="818">
          <cell r="A818">
            <v>1232</v>
          </cell>
          <cell r="H818">
            <v>642</v>
          </cell>
        </row>
        <row r="819">
          <cell r="A819">
            <v>1232</v>
          </cell>
          <cell r="H819">
            <v>990</v>
          </cell>
        </row>
        <row r="820">
          <cell r="A820">
            <v>1234</v>
          </cell>
          <cell r="H820">
            <v>990</v>
          </cell>
        </row>
        <row r="821">
          <cell r="A821">
            <v>1235</v>
          </cell>
          <cell r="H821">
            <v>2933</v>
          </cell>
        </row>
        <row r="822">
          <cell r="A822">
            <v>1235</v>
          </cell>
          <cell r="H822">
            <v>996</v>
          </cell>
        </row>
        <row r="823">
          <cell r="A823">
            <v>1235</v>
          </cell>
          <cell r="H823">
            <v>828</v>
          </cell>
        </row>
        <row r="824">
          <cell r="A824">
            <v>1239</v>
          </cell>
          <cell r="H824">
            <v>994</v>
          </cell>
        </row>
        <row r="825">
          <cell r="A825">
            <v>1249</v>
          </cell>
          <cell r="H825">
            <v>991</v>
          </cell>
        </row>
        <row r="826">
          <cell r="A826">
            <v>1249</v>
          </cell>
          <cell r="H826">
            <v>994</v>
          </cell>
        </row>
        <row r="827">
          <cell r="A827">
            <v>1249</v>
          </cell>
          <cell r="H827">
            <v>640</v>
          </cell>
        </row>
        <row r="828">
          <cell r="A828">
            <v>1258</v>
          </cell>
          <cell r="H828">
            <v>1453</v>
          </cell>
        </row>
        <row r="829">
          <cell r="A829">
            <v>1258</v>
          </cell>
          <cell r="H829">
            <v>1454</v>
          </cell>
        </row>
        <row r="830">
          <cell r="A830">
            <v>1258</v>
          </cell>
          <cell r="H830">
            <v>1461</v>
          </cell>
        </row>
        <row r="831">
          <cell r="A831">
            <v>1265</v>
          </cell>
          <cell r="H831">
            <v>994</v>
          </cell>
        </row>
        <row r="832">
          <cell r="A832">
            <v>1265</v>
          </cell>
          <cell r="H832">
            <v>996</v>
          </cell>
        </row>
        <row r="833">
          <cell r="A833">
            <v>1265</v>
          </cell>
          <cell r="H833">
            <v>639</v>
          </cell>
        </row>
        <row r="834">
          <cell r="A834">
            <v>1265</v>
          </cell>
          <cell r="H834">
            <v>642</v>
          </cell>
        </row>
        <row r="835">
          <cell r="A835">
            <v>1265</v>
          </cell>
          <cell r="H835">
            <v>641</v>
          </cell>
        </row>
        <row r="836">
          <cell r="A836">
            <v>1265</v>
          </cell>
          <cell r="H836">
            <v>828</v>
          </cell>
        </row>
        <row r="837">
          <cell r="A837">
            <v>1266</v>
          </cell>
          <cell r="H837">
            <v>991</v>
          </cell>
        </row>
        <row r="838">
          <cell r="A838">
            <v>1266</v>
          </cell>
          <cell r="H838">
            <v>828</v>
          </cell>
        </row>
        <row r="839">
          <cell r="A839">
            <v>1266</v>
          </cell>
          <cell r="H839">
            <v>1119</v>
          </cell>
        </row>
        <row r="840">
          <cell r="A840">
            <v>1292</v>
          </cell>
          <cell r="H840">
            <v>990</v>
          </cell>
        </row>
        <row r="841">
          <cell r="A841">
            <v>1293</v>
          </cell>
          <cell r="H841">
            <v>990</v>
          </cell>
        </row>
        <row r="842">
          <cell r="A842">
            <v>1294</v>
          </cell>
          <cell r="H842">
            <v>991</v>
          </cell>
        </row>
        <row r="843">
          <cell r="A843">
            <v>1295</v>
          </cell>
          <cell r="H843">
            <v>991</v>
          </cell>
        </row>
        <row r="844">
          <cell r="A844">
            <v>1296</v>
          </cell>
          <cell r="H844">
            <v>991</v>
          </cell>
        </row>
        <row r="845">
          <cell r="A845">
            <v>1297</v>
          </cell>
          <cell r="H845">
            <v>990</v>
          </cell>
        </row>
        <row r="846">
          <cell r="A846">
            <v>1298</v>
          </cell>
          <cell r="H846">
            <v>1461</v>
          </cell>
        </row>
        <row r="847">
          <cell r="A847">
            <v>1298</v>
          </cell>
          <cell r="H847">
            <v>991</v>
          </cell>
        </row>
        <row r="848">
          <cell r="A848">
            <v>1299</v>
          </cell>
          <cell r="H848">
            <v>990</v>
          </cell>
        </row>
        <row r="849">
          <cell r="A849">
            <v>1300</v>
          </cell>
          <cell r="H849">
            <v>990</v>
          </cell>
        </row>
        <row r="850">
          <cell r="A850">
            <v>1301</v>
          </cell>
          <cell r="H850">
            <v>990</v>
          </cell>
        </row>
        <row r="851">
          <cell r="A851">
            <v>1302</v>
          </cell>
          <cell r="H851">
            <v>991</v>
          </cell>
        </row>
        <row r="852">
          <cell r="A852">
            <v>1303</v>
          </cell>
          <cell r="H852">
            <v>991</v>
          </cell>
        </row>
        <row r="853">
          <cell r="A853">
            <v>1304</v>
          </cell>
          <cell r="H853">
            <v>1448</v>
          </cell>
        </row>
        <row r="854">
          <cell r="A854">
            <v>1306</v>
          </cell>
          <cell r="H854">
            <v>991</v>
          </cell>
        </row>
        <row r="855">
          <cell r="A855">
            <v>1307</v>
          </cell>
          <cell r="H855">
            <v>991</v>
          </cell>
        </row>
        <row r="856">
          <cell r="A856">
            <v>1308</v>
          </cell>
          <cell r="H856">
            <v>991</v>
          </cell>
        </row>
        <row r="857">
          <cell r="A857">
            <v>1309</v>
          </cell>
          <cell r="H857">
            <v>991</v>
          </cell>
        </row>
        <row r="858">
          <cell r="A858">
            <v>1310</v>
          </cell>
          <cell r="H858">
            <v>4774</v>
          </cell>
        </row>
        <row r="859">
          <cell r="A859">
            <v>1310</v>
          </cell>
          <cell r="H859">
            <v>1461</v>
          </cell>
        </row>
        <row r="860">
          <cell r="A860">
            <v>1310</v>
          </cell>
          <cell r="H860">
            <v>990</v>
          </cell>
        </row>
        <row r="861">
          <cell r="A861">
            <v>1311</v>
          </cell>
          <cell r="H861">
            <v>991</v>
          </cell>
        </row>
        <row r="862">
          <cell r="A862">
            <v>1313</v>
          </cell>
          <cell r="H862">
            <v>3020</v>
          </cell>
        </row>
        <row r="863">
          <cell r="A863">
            <v>1313</v>
          </cell>
          <cell r="H863">
            <v>991</v>
          </cell>
        </row>
        <row r="864">
          <cell r="A864">
            <v>1314</v>
          </cell>
          <cell r="H864">
            <v>991</v>
          </cell>
        </row>
        <row r="865">
          <cell r="A865">
            <v>1314</v>
          </cell>
          <cell r="H865">
            <v>1461</v>
          </cell>
        </row>
        <row r="866">
          <cell r="A866">
            <v>1314</v>
          </cell>
          <cell r="H866">
            <v>1699</v>
          </cell>
        </row>
        <row r="867">
          <cell r="A867">
            <v>1315</v>
          </cell>
          <cell r="H867">
            <v>991</v>
          </cell>
        </row>
        <row r="868">
          <cell r="A868">
            <v>1315</v>
          </cell>
          <cell r="H868">
            <v>1461</v>
          </cell>
        </row>
        <row r="869">
          <cell r="A869">
            <v>1316</v>
          </cell>
          <cell r="H869">
            <v>990</v>
          </cell>
        </row>
        <row r="870">
          <cell r="A870">
            <v>1317</v>
          </cell>
          <cell r="H870">
            <v>991</v>
          </cell>
        </row>
        <row r="871">
          <cell r="A871">
            <v>1318</v>
          </cell>
          <cell r="H871">
            <v>991</v>
          </cell>
        </row>
        <row r="872">
          <cell r="A872">
            <v>1319</v>
          </cell>
          <cell r="H872">
            <v>3020</v>
          </cell>
        </row>
        <row r="873">
          <cell r="A873">
            <v>1319</v>
          </cell>
          <cell r="H873">
            <v>991</v>
          </cell>
        </row>
        <row r="874">
          <cell r="A874">
            <v>1321</v>
          </cell>
          <cell r="H874">
            <v>991</v>
          </cell>
        </row>
        <row r="875">
          <cell r="A875">
            <v>1322</v>
          </cell>
          <cell r="H875">
            <v>990</v>
          </cell>
        </row>
        <row r="876">
          <cell r="A876">
            <v>1322</v>
          </cell>
          <cell r="H876">
            <v>623</v>
          </cell>
        </row>
        <row r="877">
          <cell r="A877">
            <v>1323</v>
          </cell>
          <cell r="H877">
            <v>116</v>
          </cell>
        </row>
        <row r="878">
          <cell r="A878">
            <v>1323</v>
          </cell>
          <cell r="H878">
            <v>4774</v>
          </cell>
        </row>
        <row r="879">
          <cell r="A879">
            <v>1323</v>
          </cell>
          <cell r="H879">
            <v>991</v>
          </cell>
        </row>
        <row r="880">
          <cell r="A880">
            <v>1324</v>
          </cell>
          <cell r="H880">
            <v>990</v>
          </cell>
        </row>
        <row r="881">
          <cell r="A881">
            <v>1325</v>
          </cell>
          <cell r="H881">
            <v>991</v>
          </cell>
        </row>
        <row r="882">
          <cell r="A882">
            <v>1326</v>
          </cell>
          <cell r="H882">
            <v>991</v>
          </cell>
        </row>
        <row r="883">
          <cell r="A883">
            <v>1327</v>
          </cell>
          <cell r="H883">
            <v>991</v>
          </cell>
        </row>
        <row r="884">
          <cell r="A884">
            <v>1328</v>
          </cell>
          <cell r="H884">
            <v>990</v>
          </cell>
        </row>
        <row r="885">
          <cell r="A885">
            <v>1329</v>
          </cell>
          <cell r="H885">
            <v>991</v>
          </cell>
        </row>
        <row r="886">
          <cell r="A886">
            <v>1330</v>
          </cell>
          <cell r="H886">
            <v>991</v>
          </cell>
        </row>
        <row r="887">
          <cell r="A887">
            <v>1331</v>
          </cell>
          <cell r="H887">
            <v>991</v>
          </cell>
        </row>
        <row r="888">
          <cell r="A888">
            <v>1332</v>
          </cell>
          <cell r="H888">
            <v>990</v>
          </cell>
        </row>
        <row r="889">
          <cell r="A889">
            <v>1333</v>
          </cell>
          <cell r="H889">
            <v>991</v>
          </cell>
        </row>
        <row r="890">
          <cell r="A890">
            <v>1334</v>
          </cell>
          <cell r="H890">
            <v>116</v>
          </cell>
        </row>
        <row r="891">
          <cell r="A891">
            <v>1334</v>
          </cell>
          <cell r="H891">
            <v>990</v>
          </cell>
        </row>
        <row r="892">
          <cell r="A892">
            <v>1335</v>
          </cell>
          <cell r="H892">
            <v>989</v>
          </cell>
        </row>
        <row r="893">
          <cell r="A893">
            <v>1337</v>
          </cell>
          <cell r="H893">
            <v>991</v>
          </cell>
        </row>
        <row r="894">
          <cell r="A894">
            <v>1338</v>
          </cell>
          <cell r="H894">
            <v>990</v>
          </cell>
        </row>
        <row r="895">
          <cell r="A895">
            <v>1340</v>
          </cell>
          <cell r="H895">
            <v>991</v>
          </cell>
        </row>
        <row r="896">
          <cell r="A896">
            <v>1346</v>
          </cell>
          <cell r="H896">
            <v>994</v>
          </cell>
        </row>
        <row r="897">
          <cell r="A897">
            <v>1346</v>
          </cell>
          <cell r="H897">
            <v>990</v>
          </cell>
        </row>
        <row r="898">
          <cell r="A898">
            <v>1346</v>
          </cell>
          <cell r="H898">
            <v>1453</v>
          </cell>
        </row>
        <row r="899">
          <cell r="A899">
            <v>1346</v>
          </cell>
          <cell r="H899">
            <v>1692</v>
          </cell>
        </row>
        <row r="900">
          <cell r="A900">
            <v>1346</v>
          </cell>
          <cell r="H900">
            <v>1693</v>
          </cell>
        </row>
        <row r="901">
          <cell r="A901">
            <v>1346</v>
          </cell>
          <cell r="H901">
            <v>640</v>
          </cell>
        </row>
        <row r="902">
          <cell r="A902">
            <v>1346</v>
          </cell>
          <cell r="H902">
            <v>826</v>
          </cell>
        </row>
        <row r="903">
          <cell r="A903">
            <v>1346</v>
          </cell>
          <cell r="H903">
            <v>651</v>
          </cell>
        </row>
        <row r="904">
          <cell r="A904">
            <v>1346</v>
          </cell>
          <cell r="H904">
            <v>1461</v>
          </cell>
        </row>
        <row r="905">
          <cell r="A905">
            <v>1346</v>
          </cell>
          <cell r="H905">
            <v>209</v>
          </cell>
        </row>
        <row r="906">
          <cell r="A906">
            <v>1346</v>
          </cell>
          <cell r="H906">
            <v>646</v>
          </cell>
        </row>
        <row r="907">
          <cell r="A907">
            <v>1346</v>
          </cell>
          <cell r="H907">
            <v>657</v>
          </cell>
        </row>
        <row r="908">
          <cell r="A908">
            <v>1355</v>
          </cell>
          <cell r="H908">
            <v>209</v>
          </cell>
        </row>
        <row r="909">
          <cell r="A909">
            <v>1355</v>
          </cell>
          <cell r="H909">
            <v>1692</v>
          </cell>
        </row>
        <row r="910">
          <cell r="A910">
            <v>1355</v>
          </cell>
          <cell r="H910">
            <v>1693</v>
          </cell>
        </row>
        <row r="911">
          <cell r="A911">
            <v>1355</v>
          </cell>
          <cell r="H911">
            <v>826</v>
          </cell>
        </row>
        <row r="912">
          <cell r="A912">
            <v>1355</v>
          </cell>
          <cell r="H912">
            <v>994</v>
          </cell>
        </row>
        <row r="913">
          <cell r="A913">
            <v>1355</v>
          </cell>
          <cell r="H913">
            <v>996</v>
          </cell>
        </row>
        <row r="914">
          <cell r="A914">
            <v>1355</v>
          </cell>
          <cell r="H914">
            <v>991</v>
          </cell>
        </row>
        <row r="915">
          <cell r="A915">
            <v>1359</v>
          </cell>
          <cell r="H915">
            <v>1692</v>
          </cell>
        </row>
        <row r="916">
          <cell r="A916">
            <v>1359</v>
          </cell>
          <cell r="H916">
            <v>1693</v>
          </cell>
        </row>
        <row r="917">
          <cell r="A917">
            <v>1359</v>
          </cell>
          <cell r="H917">
            <v>826</v>
          </cell>
        </row>
        <row r="918">
          <cell r="A918">
            <v>1359</v>
          </cell>
          <cell r="H918">
            <v>990</v>
          </cell>
        </row>
        <row r="919">
          <cell r="A919">
            <v>1372</v>
          </cell>
          <cell r="H919">
            <v>1448</v>
          </cell>
        </row>
        <row r="920">
          <cell r="A920">
            <v>1372</v>
          </cell>
          <cell r="H920">
            <v>180</v>
          </cell>
        </row>
        <row r="921">
          <cell r="A921">
            <v>1372</v>
          </cell>
          <cell r="H921">
            <v>994</v>
          </cell>
        </row>
        <row r="922">
          <cell r="A922">
            <v>1372</v>
          </cell>
          <cell r="H922">
            <v>4750</v>
          </cell>
        </row>
        <row r="923">
          <cell r="A923">
            <v>1372</v>
          </cell>
          <cell r="H923">
            <v>4751</v>
          </cell>
        </row>
        <row r="924">
          <cell r="A924">
            <v>1372</v>
          </cell>
          <cell r="H924">
            <v>4752</v>
          </cell>
        </row>
        <row r="925">
          <cell r="A925">
            <v>1372</v>
          </cell>
          <cell r="H925">
            <v>1692</v>
          </cell>
        </row>
        <row r="926">
          <cell r="A926">
            <v>1372</v>
          </cell>
          <cell r="H926">
            <v>1693</v>
          </cell>
        </row>
        <row r="927">
          <cell r="A927">
            <v>1372</v>
          </cell>
          <cell r="H927">
            <v>1465</v>
          </cell>
        </row>
        <row r="928">
          <cell r="A928">
            <v>1372</v>
          </cell>
          <cell r="H928">
            <v>990</v>
          </cell>
        </row>
        <row r="929">
          <cell r="A929">
            <v>1405</v>
          </cell>
          <cell r="H929">
            <v>990</v>
          </cell>
        </row>
        <row r="930">
          <cell r="A930">
            <v>1405</v>
          </cell>
          <cell r="H930">
            <v>996</v>
          </cell>
        </row>
        <row r="931">
          <cell r="A931">
            <v>1405</v>
          </cell>
          <cell r="H931">
            <v>994</v>
          </cell>
        </row>
        <row r="932">
          <cell r="A932">
            <v>1405</v>
          </cell>
          <cell r="H932">
            <v>209</v>
          </cell>
        </row>
        <row r="933">
          <cell r="A933">
            <v>1405</v>
          </cell>
          <cell r="H933">
            <v>651</v>
          </cell>
        </row>
        <row r="934">
          <cell r="A934">
            <v>1405</v>
          </cell>
          <cell r="H934">
            <v>2933</v>
          </cell>
        </row>
        <row r="935">
          <cell r="A935">
            <v>1413</v>
          </cell>
          <cell r="H935">
            <v>991</v>
          </cell>
        </row>
        <row r="936">
          <cell r="A936">
            <v>1413</v>
          </cell>
          <cell r="H936">
            <v>180</v>
          </cell>
        </row>
        <row r="937">
          <cell r="A937">
            <v>1413</v>
          </cell>
          <cell r="H937">
            <v>641</v>
          </cell>
        </row>
        <row r="938">
          <cell r="A938">
            <v>1413</v>
          </cell>
          <cell r="H938">
            <v>643</v>
          </cell>
        </row>
        <row r="939">
          <cell r="A939">
            <v>1413</v>
          </cell>
          <cell r="H939">
            <v>639</v>
          </cell>
        </row>
        <row r="940">
          <cell r="A940">
            <v>1413</v>
          </cell>
          <cell r="H940">
            <v>640</v>
          </cell>
        </row>
        <row r="941">
          <cell r="A941">
            <v>1444</v>
          </cell>
          <cell r="H941">
            <v>994</v>
          </cell>
        </row>
        <row r="942">
          <cell r="A942">
            <v>1472</v>
          </cell>
          <cell r="H942">
            <v>1119</v>
          </cell>
        </row>
        <row r="943">
          <cell r="A943">
            <v>1472</v>
          </cell>
          <cell r="H943">
            <v>1692</v>
          </cell>
        </row>
        <row r="944">
          <cell r="A944">
            <v>1473</v>
          </cell>
          <cell r="H944">
            <v>1692</v>
          </cell>
        </row>
        <row r="945">
          <cell r="A945">
            <v>1473</v>
          </cell>
          <cell r="H945">
            <v>1467</v>
          </cell>
        </row>
        <row r="946">
          <cell r="A946">
            <v>1498</v>
          </cell>
          <cell r="H946">
            <v>989</v>
          </cell>
        </row>
        <row r="947">
          <cell r="A947">
            <v>1507</v>
          </cell>
          <cell r="H947">
            <v>991</v>
          </cell>
        </row>
        <row r="948">
          <cell r="A948">
            <v>1507</v>
          </cell>
          <cell r="H948">
            <v>994</v>
          </cell>
        </row>
        <row r="949">
          <cell r="A949">
            <v>1507</v>
          </cell>
          <cell r="H949">
            <v>996</v>
          </cell>
        </row>
        <row r="950">
          <cell r="A950">
            <v>1507</v>
          </cell>
          <cell r="H950">
            <v>1692</v>
          </cell>
        </row>
        <row r="951">
          <cell r="A951">
            <v>1507</v>
          </cell>
          <cell r="H951">
            <v>1693</v>
          </cell>
        </row>
        <row r="952">
          <cell r="A952">
            <v>1507</v>
          </cell>
          <cell r="H952">
            <v>826</v>
          </cell>
        </row>
        <row r="953">
          <cell r="A953">
            <v>1507</v>
          </cell>
          <cell r="H953">
            <v>651</v>
          </cell>
        </row>
        <row r="954">
          <cell r="A954">
            <v>1507</v>
          </cell>
          <cell r="H954">
            <v>658</v>
          </cell>
        </row>
        <row r="955">
          <cell r="A955">
            <v>1509</v>
          </cell>
          <cell r="H955">
            <v>991</v>
          </cell>
        </row>
        <row r="956">
          <cell r="A956">
            <v>1512</v>
          </cell>
          <cell r="H956">
            <v>1448</v>
          </cell>
        </row>
        <row r="957">
          <cell r="A957">
            <v>1512</v>
          </cell>
          <cell r="H957">
            <v>990</v>
          </cell>
        </row>
        <row r="958">
          <cell r="A958">
            <v>1521</v>
          </cell>
          <cell r="H958">
            <v>1448</v>
          </cell>
        </row>
        <row r="959">
          <cell r="A959">
            <v>1526</v>
          </cell>
          <cell r="H959">
            <v>991</v>
          </cell>
        </row>
        <row r="960">
          <cell r="A960">
            <v>1542</v>
          </cell>
          <cell r="H960">
            <v>994</v>
          </cell>
        </row>
        <row r="961">
          <cell r="A961">
            <v>1542</v>
          </cell>
          <cell r="H961">
            <v>991</v>
          </cell>
        </row>
        <row r="962">
          <cell r="A962">
            <v>1542</v>
          </cell>
          <cell r="H962">
            <v>1692</v>
          </cell>
        </row>
        <row r="963">
          <cell r="A963">
            <v>1542</v>
          </cell>
          <cell r="H963">
            <v>1693</v>
          </cell>
        </row>
        <row r="964">
          <cell r="A964">
            <v>1542</v>
          </cell>
          <cell r="H964">
            <v>1000</v>
          </cell>
        </row>
        <row r="965">
          <cell r="A965">
            <v>1542</v>
          </cell>
          <cell r="H965">
            <v>1465</v>
          </cell>
        </row>
        <row r="966">
          <cell r="A966">
            <v>1542</v>
          </cell>
          <cell r="H966">
            <v>828</v>
          </cell>
        </row>
        <row r="967">
          <cell r="A967">
            <v>1542</v>
          </cell>
          <cell r="H967">
            <v>635</v>
          </cell>
        </row>
        <row r="968">
          <cell r="A968">
            <v>1543</v>
          </cell>
          <cell r="H968">
            <v>1465</v>
          </cell>
        </row>
        <row r="969">
          <cell r="A969">
            <v>1543</v>
          </cell>
          <cell r="H969">
            <v>1692</v>
          </cell>
        </row>
        <row r="970">
          <cell r="A970">
            <v>1543</v>
          </cell>
          <cell r="H970">
            <v>653</v>
          </cell>
        </row>
        <row r="971">
          <cell r="A971">
            <v>1543</v>
          </cell>
          <cell r="H971">
            <v>652</v>
          </cell>
        </row>
        <row r="972">
          <cell r="A972">
            <v>1543</v>
          </cell>
          <cell r="H972">
            <v>1693</v>
          </cell>
        </row>
        <row r="973">
          <cell r="A973">
            <v>1546</v>
          </cell>
          <cell r="H973">
            <v>4756</v>
          </cell>
        </row>
        <row r="974">
          <cell r="A974">
            <v>1550</v>
          </cell>
          <cell r="H974">
            <v>996</v>
          </cell>
        </row>
        <row r="975">
          <cell r="A975">
            <v>1550</v>
          </cell>
          <cell r="H975">
            <v>209</v>
          </cell>
        </row>
        <row r="976">
          <cell r="A976">
            <v>1550</v>
          </cell>
          <cell r="H976">
            <v>771</v>
          </cell>
        </row>
        <row r="977">
          <cell r="A977">
            <v>1550</v>
          </cell>
          <cell r="H977">
            <v>210</v>
          </cell>
        </row>
        <row r="978">
          <cell r="A978">
            <v>1550</v>
          </cell>
          <cell r="H978">
            <v>211</v>
          </cell>
        </row>
        <row r="979">
          <cell r="A979">
            <v>1550</v>
          </cell>
          <cell r="H979">
            <v>1465</v>
          </cell>
        </row>
        <row r="980">
          <cell r="A980">
            <v>1555</v>
          </cell>
          <cell r="H980">
            <v>209</v>
          </cell>
        </row>
        <row r="981">
          <cell r="A981">
            <v>1555</v>
          </cell>
          <cell r="H981">
            <v>180</v>
          </cell>
        </row>
        <row r="982">
          <cell r="A982">
            <v>1555</v>
          </cell>
          <cell r="H982">
            <v>606</v>
          </cell>
        </row>
        <row r="983">
          <cell r="A983">
            <v>1555</v>
          </cell>
          <cell r="H983">
            <v>991</v>
          </cell>
        </row>
        <row r="984">
          <cell r="A984">
            <v>1555</v>
          </cell>
          <cell r="H984">
            <v>828</v>
          </cell>
        </row>
        <row r="985">
          <cell r="A985">
            <v>1555</v>
          </cell>
          <cell r="H985">
            <v>1000</v>
          </cell>
        </row>
        <row r="986">
          <cell r="A986">
            <v>1558</v>
          </cell>
          <cell r="H986">
            <v>994</v>
          </cell>
        </row>
        <row r="987">
          <cell r="A987">
            <v>1558</v>
          </cell>
          <cell r="H987">
            <v>996</v>
          </cell>
        </row>
        <row r="988">
          <cell r="A988">
            <v>1558</v>
          </cell>
          <cell r="H988">
            <v>209</v>
          </cell>
        </row>
        <row r="989">
          <cell r="A989">
            <v>1558</v>
          </cell>
          <cell r="H989">
            <v>4750</v>
          </cell>
        </row>
        <row r="990">
          <cell r="A990">
            <v>1558</v>
          </cell>
          <cell r="H990">
            <v>4751</v>
          </cell>
        </row>
        <row r="991">
          <cell r="A991">
            <v>1558</v>
          </cell>
          <cell r="H991">
            <v>1693</v>
          </cell>
        </row>
        <row r="992">
          <cell r="A992">
            <v>1558</v>
          </cell>
          <cell r="H992">
            <v>1465</v>
          </cell>
        </row>
        <row r="993">
          <cell r="A993">
            <v>1558</v>
          </cell>
          <cell r="H993">
            <v>642</v>
          </cell>
        </row>
        <row r="994">
          <cell r="A994">
            <v>1558</v>
          </cell>
          <cell r="H994">
            <v>990</v>
          </cell>
        </row>
        <row r="995">
          <cell r="A995">
            <v>1558</v>
          </cell>
          <cell r="H995">
            <v>206</v>
          </cell>
        </row>
        <row r="996">
          <cell r="A996">
            <v>1558</v>
          </cell>
          <cell r="H996">
            <v>1692</v>
          </cell>
        </row>
        <row r="997">
          <cell r="A997">
            <v>1559</v>
          </cell>
          <cell r="H997">
            <v>990</v>
          </cell>
        </row>
        <row r="998">
          <cell r="A998">
            <v>1559</v>
          </cell>
          <cell r="H998">
            <v>1453</v>
          </cell>
        </row>
        <row r="999">
          <cell r="A999">
            <v>1559</v>
          </cell>
          <cell r="H999">
            <v>1454</v>
          </cell>
        </row>
        <row r="1000">
          <cell r="A1000">
            <v>1559</v>
          </cell>
          <cell r="H1000">
            <v>1461</v>
          </cell>
        </row>
        <row r="1001">
          <cell r="A1001">
            <v>1561</v>
          </cell>
          <cell r="H1001">
            <v>989</v>
          </cell>
        </row>
        <row r="1002">
          <cell r="A1002">
            <v>1564</v>
          </cell>
          <cell r="H1002">
            <v>991</v>
          </cell>
        </row>
        <row r="1003">
          <cell r="A1003">
            <v>1564</v>
          </cell>
          <cell r="H1003">
            <v>4751</v>
          </cell>
        </row>
        <row r="1004">
          <cell r="A1004">
            <v>1564</v>
          </cell>
          <cell r="H1004">
            <v>994</v>
          </cell>
        </row>
        <row r="1005">
          <cell r="A1005">
            <v>1564</v>
          </cell>
          <cell r="H1005">
            <v>640</v>
          </cell>
        </row>
        <row r="1006">
          <cell r="A1006">
            <v>1564</v>
          </cell>
          <cell r="H1006">
            <v>658</v>
          </cell>
        </row>
        <row r="1007">
          <cell r="A1007">
            <v>1564</v>
          </cell>
          <cell r="H1007">
            <v>1465</v>
          </cell>
        </row>
        <row r="1008">
          <cell r="A1008">
            <v>1565</v>
          </cell>
          <cell r="H1008">
            <v>991</v>
          </cell>
        </row>
        <row r="1009">
          <cell r="A1009">
            <v>1567</v>
          </cell>
          <cell r="H1009">
            <v>991</v>
          </cell>
        </row>
        <row r="1010">
          <cell r="A1010">
            <v>1568</v>
          </cell>
          <cell r="H1010">
            <v>990</v>
          </cell>
        </row>
        <row r="1011">
          <cell r="A1011">
            <v>1568</v>
          </cell>
          <cell r="H1011">
            <v>1453</v>
          </cell>
        </row>
        <row r="1012">
          <cell r="A1012">
            <v>1570</v>
          </cell>
          <cell r="H1012">
            <v>1112</v>
          </cell>
        </row>
        <row r="1013">
          <cell r="A1013">
            <v>1571</v>
          </cell>
          <cell r="H1013">
            <v>990</v>
          </cell>
        </row>
        <row r="1014">
          <cell r="A1014">
            <v>1571</v>
          </cell>
          <cell r="H1014">
            <v>994</v>
          </cell>
        </row>
        <row r="1015">
          <cell r="A1015">
            <v>1571</v>
          </cell>
          <cell r="H1015">
            <v>996</v>
          </cell>
        </row>
        <row r="1016">
          <cell r="A1016">
            <v>1571</v>
          </cell>
          <cell r="H1016">
            <v>640</v>
          </cell>
        </row>
        <row r="1017">
          <cell r="A1017">
            <v>1571</v>
          </cell>
          <cell r="H1017">
            <v>823</v>
          </cell>
        </row>
        <row r="1018">
          <cell r="A1018">
            <v>1571</v>
          </cell>
          <cell r="H1018">
            <v>209</v>
          </cell>
        </row>
        <row r="1019">
          <cell r="A1019">
            <v>1571</v>
          </cell>
          <cell r="H1019">
            <v>1000</v>
          </cell>
        </row>
        <row r="1020">
          <cell r="A1020">
            <v>1571</v>
          </cell>
          <cell r="H1020">
            <v>4749</v>
          </cell>
        </row>
        <row r="1021">
          <cell r="A1021">
            <v>1571</v>
          </cell>
          <cell r="H1021">
            <v>3016</v>
          </cell>
        </row>
      </sheetData>
      <sheetData sheetId="13">
        <row r="1">
          <cell r="A1" t="str">
            <v>Auditee ID</v>
          </cell>
        </row>
        <row r="2">
          <cell r="A2">
            <v>1550</v>
          </cell>
        </row>
        <row r="3">
          <cell r="A3">
            <v>3</v>
          </cell>
        </row>
        <row r="4">
          <cell r="A4">
            <v>499</v>
          </cell>
        </row>
        <row r="5">
          <cell r="A5">
            <v>31</v>
          </cell>
        </row>
        <row r="6">
          <cell r="A6">
            <v>442</v>
          </cell>
        </row>
        <row r="7">
          <cell r="A7">
            <v>51</v>
          </cell>
        </row>
        <row r="8">
          <cell r="A8">
            <v>272</v>
          </cell>
        </row>
        <row r="9">
          <cell r="A9">
            <v>284</v>
          </cell>
        </row>
        <row r="10">
          <cell r="A10">
            <v>1368</v>
          </cell>
        </row>
        <row r="11">
          <cell r="A11">
            <v>439</v>
          </cell>
        </row>
        <row r="12">
          <cell r="A12">
            <v>471</v>
          </cell>
        </row>
        <row r="13">
          <cell r="A13">
            <v>476</v>
          </cell>
        </row>
        <row r="14">
          <cell r="A14">
            <v>538</v>
          </cell>
        </row>
        <row r="15">
          <cell r="A15">
            <v>15</v>
          </cell>
        </row>
        <row r="16">
          <cell r="A16">
            <v>12</v>
          </cell>
        </row>
        <row r="17">
          <cell r="A17">
            <v>1558</v>
          </cell>
        </row>
        <row r="18">
          <cell r="A18">
            <v>1225</v>
          </cell>
        </row>
        <row r="19">
          <cell r="A19">
            <v>108</v>
          </cell>
        </row>
        <row r="20">
          <cell r="A20">
            <v>1542</v>
          </cell>
        </row>
        <row r="21">
          <cell r="A21">
            <v>104</v>
          </cell>
        </row>
        <row r="22">
          <cell r="A22">
            <v>106</v>
          </cell>
        </row>
        <row r="23">
          <cell r="A23">
            <v>511</v>
          </cell>
        </row>
        <row r="24">
          <cell r="A24">
            <v>127</v>
          </cell>
        </row>
        <row r="25">
          <cell r="A25">
            <v>1554</v>
          </cell>
        </row>
        <row r="26">
          <cell r="A26">
            <v>1169</v>
          </cell>
        </row>
        <row r="27">
          <cell r="A27">
            <v>281</v>
          </cell>
        </row>
        <row r="28">
          <cell r="A28">
            <v>221</v>
          </cell>
        </row>
        <row r="29">
          <cell r="A29">
            <v>291</v>
          </cell>
        </row>
        <row r="30">
          <cell r="A30">
            <v>1011</v>
          </cell>
        </row>
        <row r="31">
          <cell r="A31">
            <v>451</v>
          </cell>
        </row>
        <row r="32">
          <cell r="A32">
            <v>73</v>
          </cell>
        </row>
        <row r="33">
          <cell r="A33">
            <v>175</v>
          </cell>
        </row>
        <row r="34">
          <cell r="A34">
            <v>177</v>
          </cell>
        </row>
        <row r="35">
          <cell r="A35">
            <v>176</v>
          </cell>
        </row>
        <row r="36">
          <cell r="A36">
            <v>178</v>
          </cell>
        </row>
        <row r="37">
          <cell r="A37">
            <v>179</v>
          </cell>
        </row>
        <row r="38">
          <cell r="A38">
            <v>180</v>
          </cell>
        </row>
        <row r="39">
          <cell r="A39">
            <v>181</v>
          </cell>
        </row>
        <row r="40">
          <cell r="A40">
            <v>182</v>
          </cell>
        </row>
        <row r="41">
          <cell r="A41">
            <v>183</v>
          </cell>
        </row>
        <row r="42">
          <cell r="A42">
            <v>1527</v>
          </cell>
        </row>
        <row r="43">
          <cell r="A43">
            <v>1009</v>
          </cell>
        </row>
        <row r="44">
          <cell r="A44">
            <v>233</v>
          </cell>
        </row>
        <row r="45">
          <cell r="A45">
            <v>1014</v>
          </cell>
        </row>
        <row r="46">
          <cell r="A46">
            <v>1555</v>
          </cell>
        </row>
        <row r="47">
          <cell r="A47">
            <v>1007</v>
          </cell>
        </row>
        <row r="48">
          <cell r="A48">
            <v>1020</v>
          </cell>
        </row>
        <row r="49">
          <cell r="A49">
            <v>187</v>
          </cell>
        </row>
        <row r="50">
          <cell r="A50">
            <v>188</v>
          </cell>
        </row>
        <row r="51">
          <cell r="A51">
            <v>192</v>
          </cell>
        </row>
        <row r="52">
          <cell r="A52">
            <v>1016</v>
          </cell>
        </row>
        <row r="53">
          <cell r="A53">
            <v>277</v>
          </cell>
        </row>
        <row r="54">
          <cell r="A54">
            <v>419</v>
          </cell>
        </row>
        <row r="55">
          <cell r="A55">
            <v>1034</v>
          </cell>
        </row>
        <row r="56">
          <cell r="A56">
            <v>44</v>
          </cell>
        </row>
        <row r="57">
          <cell r="A57">
            <v>83</v>
          </cell>
        </row>
        <row r="58">
          <cell r="A58">
            <v>991</v>
          </cell>
        </row>
        <row r="59">
          <cell r="A59">
            <v>198</v>
          </cell>
        </row>
        <row r="60">
          <cell r="A60">
            <v>517</v>
          </cell>
        </row>
        <row r="61">
          <cell r="A61">
            <v>558</v>
          </cell>
        </row>
        <row r="62">
          <cell r="A62">
            <v>409</v>
          </cell>
        </row>
        <row r="63">
          <cell r="A63">
            <v>542</v>
          </cell>
        </row>
        <row r="64">
          <cell r="A64">
            <v>414</v>
          </cell>
        </row>
        <row r="65">
          <cell r="A65">
            <v>412</v>
          </cell>
        </row>
        <row r="66">
          <cell r="A66">
            <v>410</v>
          </cell>
        </row>
        <row r="67">
          <cell r="A67">
            <v>520</v>
          </cell>
        </row>
        <row r="68">
          <cell r="A68">
            <v>425</v>
          </cell>
        </row>
        <row r="69">
          <cell r="A69">
            <v>1116</v>
          </cell>
        </row>
        <row r="70">
          <cell r="A70">
            <v>40</v>
          </cell>
        </row>
        <row r="71">
          <cell r="A71">
            <v>1118</v>
          </cell>
        </row>
        <row r="72">
          <cell r="A72">
            <v>1508</v>
          </cell>
        </row>
        <row r="73">
          <cell r="A73">
            <v>404</v>
          </cell>
        </row>
        <row r="74">
          <cell r="A74">
            <v>1120</v>
          </cell>
        </row>
        <row r="75">
          <cell r="A75">
            <v>1062</v>
          </cell>
        </row>
        <row r="76">
          <cell r="A76">
            <v>1122</v>
          </cell>
        </row>
        <row r="77">
          <cell r="A77">
            <v>1063</v>
          </cell>
        </row>
        <row r="78">
          <cell r="A78">
            <v>474</v>
          </cell>
        </row>
        <row r="79">
          <cell r="A79">
            <v>522</v>
          </cell>
        </row>
        <row r="80">
          <cell r="A80">
            <v>1573</v>
          </cell>
        </row>
        <row r="81">
          <cell r="A81">
            <v>68</v>
          </cell>
        </row>
        <row r="82">
          <cell r="A82">
            <v>69</v>
          </cell>
        </row>
        <row r="83">
          <cell r="A83">
            <v>74</v>
          </cell>
        </row>
        <row r="84">
          <cell r="A84">
            <v>76</v>
          </cell>
        </row>
        <row r="85">
          <cell r="A85">
            <v>84</v>
          </cell>
        </row>
        <row r="86">
          <cell r="A86">
            <v>197</v>
          </cell>
        </row>
        <row r="87">
          <cell r="A87">
            <v>18</v>
          </cell>
        </row>
        <row r="88">
          <cell r="A88">
            <v>289</v>
          </cell>
        </row>
        <row r="89">
          <cell r="A89">
            <v>14</v>
          </cell>
        </row>
        <row r="90">
          <cell r="A90">
            <v>23</v>
          </cell>
        </row>
        <row r="91">
          <cell r="A91">
            <v>1336</v>
          </cell>
        </row>
        <row r="92">
          <cell r="A92">
            <v>1292</v>
          </cell>
        </row>
        <row r="93">
          <cell r="A93">
            <v>1321</v>
          </cell>
        </row>
        <row r="94">
          <cell r="A94">
            <v>1304</v>
          </cell>
        </row>
        <row r="95">
          <cell r="A95">
            <v>33</v>
          </cell>
        </row>
        <row r="96">
          <cell r="A96">
            <v>1312</v>
          </cell>
        </row>
        <row r="97">
          <cell r="A97">
            <v>1337</v>
          </cell>
        </row>
        <row r="98">
          <cell r="A98">
            <v>45</v>
          </cell>
        </row>
        <row r="99">
          <cell r="A99">
            <v>506</v>
          </cell>
        </row>
        <row r="100">
          <cell r="A100">
            <v>1206</v>
          </cell>
        </row>
        <row r="101">
          <cell r="A101">
            <v>77</v>
          </cell>
        </row>
        <row r="102">
          <cell r="A102">
            <v>1207</v>
          </cell>
        </row>
        <row r="103">
          <cell r="A103">
            <v>1293</v>
          </cell>
        </row>
        <row r="104">
          <cell r="A104">
            <v>111</v>
          </cell>
        </row>
        <row r="105">
          <cell r="A105">
            <v>112</v>
          </cell>
        </row>
        <row r="106">
          <cell r="A106">
            <v>114</v>
          </cell>
        </row>
        <row r="107">
          <cell r="A107">
            <v>115</v>
          </cell>
        </row>
        <row r="108">
          <cell r="A108">
            <v>116</v>
          </cell>
        </row>
        <row r="109">
          <cell r="A109">
            <v>117</v>
          </cell>
        </row>
        <row r="110">
          <cell r="A110">
            <v>118</v>
          </cell>
        </row>
        <row r="111">
          <cell r="A111">
            <v>119</v>
          </cell>
        </row>
        <row r="112">
          <cell r="A112">
            <v>121</v>
          </cell>
        </row>
        <row r="113">
          <cell r="A113">
            <v>1328</v>
          </cell>
        </row>
        <row r="114">
          <cell r="A114">
            <v>1305</v>
          </cell>
        </row>
        <row r="115">
          <cell r="A115">
            <v>1306</v>
          </cell>
        </row>
        <row r="116">
          <cell r="A116">
            <v>1313</v>
          </cell>
        </row>
        <row r="117">
          <cell r="A117">
            <v>126</v>
          </cell>
        </row>
        <row r="118">
          <cell r="A118">
            <v>1314</v>
          </cell>
        </row>
        <row r="119">
          <cell r="A119">
            <v>1338</v>
          </cell>
        </row>
        <row r="120">
          <cell r="A120">
            <v>1344</v>
          </cell>
        </row>
        <row r="121">
          <cell r="A121">
            <v>138</v>
          </cell>
        </row>
        <row r="122">
          <cell r="A122">
            <v>1300</v>
          </cell>
        </row>
        <row r="123">
          <cell r="A123">
            <v>143</v>
          </cell>
        </row>
        <row r="124">
          <cell r="A124">
            <v>113</v>
          </cell>
        </row>
        <row r="125">
          <cell r="A125">
            <v>1329</v>
          </cell>
        </row>
        <row r="126">
          <cell r="A126">
            <v>1301</v>
          </cell>
        </row>
        <row r="127">
          <cell r="A127">
            <v>184</v>
          </cell>
        </row>
        <row r="128">
          <cell r="A128">
            <v>1294</v>
          </cell>
        </row>
        <row r="129">
          <cell r="A129">
            <v>1295</v>
          </cell>
        </row>
        <row r="130">
          <cell r="A130">
            <v>204</v>
          </cell>
        </row>
        <row r="131">
          <cell r="A131">
            <v>1296</v>
          </cell>
        </row>
        <row r="132">
          <cell r="A132">
            <v>1297</v>
          </cell>
        </row>
        <row r="133">
          <cell r="A133">
            <v>1322</v>
          </cell>
        </row>
        <row r="134">
          <cell r="A134">
            <v>1323</v>
          </cell>
        </row>
        <row r="135">
          <cell r="A135">
            <v>237</v>
          </cell>
        </row>
        <row r="136">
          <cell r="A136">
            <v>1298</v>
          </cell>
        </row>
        <row r="137">
          <cell r="A137">
            <v>1315</v>
          </cell>
        </row>
        <row r="138">
          <cell r="A138">
            <v>1302</v>
          </cell>
        </row>
        <row r="139">
          <cell r="A139">
            <v>240</v>
          </cell>
        </row>
        <row r="140">
          <cell r="A140">
            <v>1342</v>
          </cell>
        </row>
        <row r="141">
          <cell r="A141">
            <v>1316</v>
          </cell>
        </row>
        <row r="142">
          <cell r="A142">
            <v>1324</v>
          </cell>
        </row>
        <row r="143">
          <cell r="A143">
            <v>1303</v>
          </cell>
        </row>
        <row r="144">
          <cell r="A144">
            <v>1317</v>
          </cell>
        </row>
        <row r="145">
          <cell r="A145">
            <v>1330</v>
          </cell>
        </row>
        <row r="146">
          <cell r="A146">
            <v>1331</v>
          </cell>
        </row>
        <row r="147">
          <cell r="A147">
            <v>1332</v>
          </cell>
        </row>
        <row r="148">
          <cell r="A148">
            <v>1339</v>
          </cell>
        </row>
        <row r="149">
          <cell r="A149">
            <v>1333</v>
          </cell>
        </row>
        <row r="150">
          <cell r="A150">
            <v>1299</v>
          </cell>
        </row>
        <row r="151">
          <cell r="A151">
            <v>406</v>
          </cell>
        </row>
        <row r="152">
          <cell r="A152">
            <v>1347</v>
          </cell>
        </row>
        <row r="153">
          <cell r="A153">
            <v>341</v>
          </cell>
        </row>
        <row r="154">
          <cell r="A154">
            <v>1307</v>
          </cell>
        </row>
        <row r="155">
          <cell r="A155">
            <v>1325</v>
          </cell>
        </row>
        <row r="156">
          <cell r="A156">
            <v>452</v>
          </cell>
        </row>
        <row r="157">
          <cell r="A157">
            <v>472</v>
          </cell>
        </row>
        <row r="158">
          <cell r="A158">
            <v>1340</v>
          </cell>
        </row>
        <row r="159">
          <cell r="A159">
            <v>1308</v>
          </cell>
        </row>
        <row r="160">
          <cell r="A160">
            <v>1334</v>
          </cell>
        </row>
        <row r="161">
          <cell r="A161">
            <v>1318</v>
          </cell>
        </row>
        <row r="162">
          <cell r="A162">
            <v>518</v>
          </cell>
        </row>
        <row r="163">
          <cell r="A163">
            <v>1309</v>
          </cell>
        </row>
        <row r="164">
          <cell r="A164">
            <v>1310</v>
          </cell>
        </row>
        <row r="165">
          <cell r="A165">
            <v>1319</v>
          </cell>
        </row>
        <row r="166">
          <cell r="A166">
            <v>1320</v>
          </cell>
        </row>
        <row r="167">
          <cell r="A167">
            <v>1326</v>
          </cell>
        </row>
        <row r="168">
          <cell r="A168">
            <v>1335</v>
          </cell>
        </row>
        <row r="169">
          <cell r="A169">
            <v>1327</v>
          </cell>
        </row>
        <row r="170">
          <cell r="A170">
            <v>1341</v>
          </cell>
        </row>
        <row r="171">
          <cell r="A171">
            <v>1311</v>
          </cell>
        </row>
        <row r="172">
          <cell r="A172">
            <v>539</v>
          </cell>
        </row>
        <row r="173">
          <cell r="A173">
            <v>1168</v>
          </cell>
        </row>
        <row r="174">
          <cell r="A174">
            <v>324</v>
          </cell>
        </row>
        <row r="175">
          <cell r="A175">
            <v>1012</v>
          </cell>
        </row>
        <row r="176">
          <cell r="A176">
            <v>405</v>
          </cell>
        </row>
        <row r="177">
          <cell r="A177">
            <v>89</v>
          </cell>
        </row>
        <row r="178">
          <cell r="A178">
            <v>515</v>
          </cell>
        </row>
        <row r="179">
          <cell r="A179">
            <v>225</v>
          </cell>
        </row>
        <row r="180">
          <cell r="A180">
            <v>990</v>
          </cell>
        </row>
        <row r="181">
          <cell r="A181">
            <v>1570</v>
          </cell>
        </row>
        <row r="182">
          <cell r="A182">
            <v>441</v>
          </cell>
        </row>
        <row r="183">
          <cell r="A183">
            <v>1123</v>
          </cell>
        </row>
        <row r="184">
          <cell r="A184">
            <v>1224</v>
          </cell>
        </row>
        <row r="185">
          <cell r="A185">
            <v>423</v>
          </cell>
        </row>
        <row r="186">
          <cell r="A186">
            <v>422</v>
          </cell>
        </row>
        <row r="187">
          <cell r="A187">
            <v>98</v>
          </cell>
        </row>
        <row r="188">
          <cell r="A188">
            <v>516</v>
          </cell>
        </row>
        <row r="189">
          <cell r="A189">
            <v>424</v>
          </cell>
        </row>
        <row r="190">
          <cell r="A190">
            <v>445</v>
          </cell>
        </row>
        <row r="191">
          <cell r="A191">
            <v>90</v>
          </cell>
        </row>
        <row r="192">
          <cell r="A192">
            <v>1065</v>
          </cell>
        </row>
        <row r="193">
          <cell r="A193">
            <v>533</v>
          </cell>
        </row>
        <row r="194">
          <cell r="A194">
            <v>1112</v>
          </cell>
        </row>
        <row r="195">
          <cell r="A195">
            <v>1502</v>
          </cell>
        </row>
        <row r="196">
          <cell r="A196">
            <v>1159</v>
          </cell>
        </row>
        <row r="197">
          <cell r="A197">
            <v>1115</v>
          </cell>
        </row>
        <row r="198">
          <cell r="A198">
            <v>1114</v>
          </cell>
        </row>
        <row r="199">
          <cell r="A199">
            <v>1177</v>
          </cell>
        </row>
        <row r="200">
          <cell r="A200">
            <v>308</v>
          </cell>
        </row>
        <row r="201">
          <cell r="A201">
            <v>326</v>
          </cell>
        </row>
        <row r="202">
          <cell r="A202">
            <v>329</v>
          </cell>
        </row>
        <row r="203">
          <cell r="A203">
            <v>453</v>
          </cell>
        </row>
        <row r="204">
          <cell r="A204">
            <v>1431</v>
          </cell>
        </row>
        <row r="205">
          <cell r="A205">
            <v>1183</v>
          </cell>
        </row>
      </sheetData>
      <sheetData sheetId="14">
        <row r="1">
          <cell r="B1" t="str">
            <v xml:space="preserve">Auditee ID </v>
          </cell>
          <cell r="E1" t="str">
            <v>Auditee Category</v>
          </cell>
        </row>
        <row r="2">
          <cell r="B2">
            <v>539</v>
          </cell>
          <cell r="E2" t="str">
            <v>Public entities</v>
          </cell>
        </row>
        <row r="3">
          <cell r="B3">
            <v>1311</v>
          </cell>
          <cell r="E3" t="str">
            <v>Public entities</v>
          </cell>
        </row>
        <row r="4">
          <cell r="B4">
            <v>536</v>
          </cell>
          <cell r="E4" t="str">
            <v>Public entities</v>
          </cell>
        </row>
        <row r="5">
          <cell r="B5">
            <v>538</v>
          </cell>
          <cell r="E5" t="str">
            <v>Public entities</v>
          </cell>
        </row>
        <row r="6">
          <cell r="B6">
            <v>1341</v>
          </cell>
          <cell r="E6" t="str">
            <v>Public entities</v>
          </cell>
        </row>
        <row r="7">
          <cell r="B7">
            <v>1327</v>
          </cell>
          <cell r="E7" t="str">
            <v>Public entities</v>
          </cell>
        </row>
        <row r="8">
          <cell r="B8">
            <v>533</v>
          </cell>
          <cell r="E8" t="str">
            <v>Public entities</v>
          </cell>
        </row>
        <row r="9">
          <cell r="B9">
            <v>1335</v>
          </cell>
          <cell r="E9" t="str">
            <v>Public entities</v>
          </cell>
        </row>
        <row r="10">
          <cell r="B10">
            <v>1326</v>
          </cell>
          <cell r="E10" t="str">
            <v>Public entities</v>
          </cell>
        </row>
        <row r="11">
          <cell r="B11">
            <v>522</v>
          </cell>
          <cell r="E11" t="str">
            <v>Public entities</v>
          </cell>
        </row>
        <row r="12">
          <cell r="B12">
            <v>1320</v>
          </cell>
          <cell r="E12" t="str">
            <v>Public entities</v>
          </cell>
        </row>
        <row r="13">
          <cell r="B13">
            <v>1319</v>
          </cell>
          <cell r="E13" t="str">
            <v>Public entities</v>
          </cell>
        </row>
        <row r="14">
          <cell r="B14">
            <v>1310</v>
          </cell>
          <cell r="E14" t="str">
            <v>Public entities</v>
          </cell>
        </row>
        <row r="15">
          <cell r="B15">
            <v>1309</v>
          </cell>
          <cell r="E15" t="str">
            <v>Public entities</v>
          </cell>
        </row>
        <row r="16">
          <cell r="B16">
            <v>1553</v>
          </cell>
          <cell r="E16" t="str">
            <v>Public entities</v>
          </cell>
        </row>
        <row r="17">
          <cell r="B17">
            <v>445</v>
          </cell>
          <cell r="E17" t="str">
            <v>Departments</v>
          </cell>
        </row>
        <row r="18">
          <cell r="B18">
            <v>518</v>
          </cell>
          <cell r="E18" t="str">
            <v>Public entities</v>
          </cell>
        </row>
        <row r="19">
          <cell r="B19">
            <v>424</v>
          </cell>
          <cell r="E19" t="str">
            <v>Departments</v>
          </cell>
        </row>
        <row r="20">
          <cell r="B20">
            <v>515</v>
          </cell>
          <cell r="E20" t="str">
            <v>Departments</v>
          </cell>
        </row>
        <row r="21">
          <cell r="B21">
            <v>516</v>
          </cell>
          <cell r="E21" t="str">
            <v>Departments</v>
          </cell>
        </row>
        <row r="22">
          <cell r="B22">
            <v>1123</v>
          </cell>
          <cell r="E22" t="str">
            <v>Public entities</v>
          </cell>
        </row>
        <row r="23">
          <cell r="B23">
            <v>1065</v>
          </cell>
          <cell r="E23" t="str">
            <v>Public entities</v>
          </cell>
        </row>
        <row r="24">
          <cell r="B24">
            <v>513</v>
          </cell>
          <cell r="E24" t="str">
            <v>Public entities</v>
          </cell>
        </row>
        <row r="25">
          <cell r="B25">
            <v>1318</v>
          </cell>
          <cell r="E25" t="str">
            <v>Public entities</v>
          </cell>
        </row>
        <row r="26">
          <cell r="B26">
            <v>442</v>
          </cell>
          <cell r="E26" t="str">
            <v>Public entities</v>
          </cell>
        </row>
        <row r="27">
          <cell r="B27">
            <v>441</v>
          </cell>
          <cell r="E27" t="str">
            <v>Public entities</v>
          </cell>
        </row>
        <row r="28">
          <cell r="B28">
            <v>502</v>
          </cell>
          <cell r="E28" t="str">
            <v>Public entities</v>
          </cell>
        </row>
        <row r="29">
          <cell r="B29">
            <v>501</v>
          </cell>
          <cell r="E29" t="str">
            <v>Departments</v>
          </cell>
        </row>
        <row r="30">
          <cell r="B30">
            <v>499</v>
          </cell>
          <cell r="E30" t="str">
            <v>Public entities</v>
          </cell>
        </row>
        <row r="31">
          <cell r="B31">
            <v>321</v>
          </cell>
          <cell r="E31" t="str">
            <v>Public entities</v>
          </cell>
        </row>
        <row r="32">
          <cell r="B32">
            <v>260</v>
          </cell>
          <cell r="E32" t="str">
            <v>Public entities</v>
          </cell>
        </row>
        <row r="33">
          <cell r="B33">
            <v>433</v>
          </cell>
          <cell r="E33" t="str">
            <v>Public entities</v>
          </cell>
        </row>
        <row r="34">
          <cell r="B34">
            <v>494</v>
          </cell>
          <cell r="E34" t="str">
            <v>Public entities</v>
          </cell>
        </row>
        <row r="35">
          <cell r="B35">
            <v>493</v>
          </cell>
          <cell r="E35" t="str">
            <v>Public entities</v>
          </cell>
        </row>
        <row r="36">
          <cell r="B36">
            <v>60</v>
          </cell>
          <cell r="E36" t="str">
            <v>Public entities</v>
          </cell>
        </row>
        <row r="37">
          <cell r="B37">
            <v>1334</v>
          </cell>
          <cell r="E37" t="str">
            <v>Public entities</v>
          </cell>
        </row>
        <row r="38">
          <cell r="B38">
            <v>918</v>
          </cell>
          <cell r="E38" t="str">
            <v>Public entities</v>
          </cell>
        </row>
        <row r="39">
          <cell r="B39">
            <v>491</v>
          </cell>
          <cell r="E39" t="str">
            <v>Departments</v>
          </cell>
        </row>
        <row r="40">
          <cell r="B40">
            <v>488</v>
          </cell>
          <cell r="E40" t="str">
            <v>Public entities</v>
          </cell>
        </row>
        <row r="41">
          <cell r="B41">
            <v>487</v>
          </cell>
          <cell r="E41" t="str">
            <v>Public entities</v>
          </cell>
        </row>
        <row r="42">
          <cell r="B42">
            <v>482</v>
          </cell>
          <cell r="E42" t="str">
            <v>Departments</v>
          </cell>
        </row>
        <row r="43">
          <cell r="B43">
            <v>480</v>
          </cell>
          <cell r="E43" t="str">
            <v>Departments</v>
          </cell>
        </row>
        <row r="44">
          <cell r="B44">
            <v>481</v>
          </cell>
          <cell r="E44" t="str">
            <v>Departments</v>
          </cell>
        </row>
        <row r="45">
          <cell r="B45">
            <v>1564</v>
          </cell>
          <cell r="E45" t="str">
            <v>Departments</v>
          </cell>
        </row>
        <row r="46">
          <cell r="B46">
            <v>479</v>
          </cell>
          <cell r="E46" t="str">
            <v>Departments</v>
          </cell>
        </row>
        <row r="47">
          <cell r="B47">
            <v>485</v>
          </cell>
          <cell r="E47" t="str">
            <v>Departments</v>
          </cell>
        </row>
        <row r="48">
          <cell r="B48">
            <v>478</v>
          </cell>
          <cell r="E48" t="str">
            <v>Public entities</v>
          </cell>
        </row>
        <row r="49">
          <cell r="B49">
            <v>1308</v>
          </cell>
          <cell r="E49" t="str">
            <v>Public entities</v>
          </cell>
        </row>
        <row r="50">
          <cell r="B50">
            <v>1340</v>
          </cell>
          <cell r="E50" t="str">
            <v>Public entities</v>
          </cell>
        </row>
        <row r="51">
          <cell r="B51">
            <v>476</v>
          </cell>
          <cell r="E51" t="str">
            <v>Public entities</v>
          </cell>
        </row>
        <row r="52">
          <cell r="B52">
            <v>475</v>
          </cell>
          <cell r="E52" t="str">
            <v>Public entities</v>
          </cell>
        </row>
        <row r="53">
          <cell r="B53">
            <v>474</v>
          </cell>
          <cell r="E53" t="str">
            <v>Public entities</v>
          </cell>
        </row>
        <row r="54">
          <cell r="B54">
            <v>451</v>
          </cell>
          <cell r="E54" t="str">
            <v>Public entities</v>
          </cell>
        </row>
        <row r="55">
          <cell r="B55">
            <v>472</v>
          </cell>
          <cell r="E55" t="str">
            <v>Public entities</v>
          </cell>
        </row>
        <row r="56">
          <cell r="B56">
            <v>1063</v>
          </cell>
          <cell r="E56" t="str">
            <v>Public entities</v>
          </cell>
        </row>
        <row r="57">
          <cell r="B57">
            <v>471</v>
          </cell>
          <cell r="E57" t="str">
            <v>Public entities</v>
          </cell>
        </row>
        <row r="58">
          <cell r="B58">
            <v>1368</v>
          </cell>
          <cell r="E58" t="str">
            <v>Public entities</v>
          </cell>
        </row>
        <row r="59">
          <cell r="B59">
            <v>439</v>
          </cell>
          <cell r="E59" t="str">
            <v>Public entities</v>
          </cell>
        </row>
        <row r="60">
          <cell r="B60">
            <v>436</v>
          </cell>
          <cell r="E60" t="str">
            <v>Public entities</v>
          </cell>
        </row>
        <row r="61">
          <cell r="B61">
            <v>435</v>
          </cell>
          <cell r="E61" t="str">
            <v>Public entities</v>
          </cell>
        </row>
        <row r="62">
          <cell r="B62">
            <v>470</v>
          </cell>
          <cell r="E62" t="str">
            <v>Public entities</v>
          </cell>
        </row>
        <row r="63">
          <cell r="B63">
            <v>1527</v>
          </cell>
          <cell r="E63" t="str">
            <v>Public entities</v>
          </cell>
        </row>
        <row r="64">
          <cell r="B64">
            <v>1122</v>
          </cell>
          <cell r="E64" t="str">
            <v>Public entities</v>
          </cell>
        </row>
        <row r="65">
          <cell r="B65">
            <v>430</v>
          </cell>
          <cell r="E65" t="str">
            <v>Public entities</v>
          </cell>
        </row>
        <row r="66">
          <cell r="B66">
            <v>429</v>
          </cell>
          <cell r="E66" t="str">
            <v>Public entities</v>
          </cell>
        </row>
        <row r="67">
          <cell r="B67">
            <v>1062</v>
          </cell>
          <cell r="E67" t="str">
            <v>Public entities</v>
          </cell>
        </row>
        <row r="68">
          <cell r="B68">
            <v>1120</v>
          </cell>
          <cell r="E68" t="str">
            <v>Public entities</v>
          </cell>
        </row>
        <row r="69">
          <cell r="B69">
            <v>457</v>
          </cell>
          <cell r="E69" t="str">
            <v>Departments</v>
          </cell>
        </row>
        <row r="70">
          <cell r="B70">
            <v>459</v>
          </cell>
          <cell r="E70" t="str">
            <v>Departments</v>
          </cell>
        </row>
        <row r="71">
          <cell r="B71">
            <v>458</v>
          </cell>
          <cell r="E71" t="str">
            <v>Departments</v>
          </cell>
        </row>
        <row r="72">
          <cell r="B72">
            <v>460</v>
          </cell>
          <cell r="E72" t="str">
            <v>Departments</v>
          </cell>
        </row>
        <row r="73">
          <cell r="B73">
            <v>461</v>
          </cell>
          <cell r="E73" t="str">
            <v>Departments</v>
          </cell>
        </row>
        <row r="74">
          <cell r="B74">
            <v>465</v>
          </cell>
          <cell r="E74" t="str">
            <v>Departments</v>
          </cell>
        </row>
        <row r="75">
          <cell r="B75">
            <v>466</v>
          </cell>
          <cell r="E75" t="str">
            <v>Departments</v>
          </cell>
        </row>
        <row r="76">
          <cell r="B76">
            <v>462</v>
          </cell>
          <cell r="E76" t="str">
            <v>Departments</v>
          </cell>
        </row>
        <row r="77">
          <cell r="B77">
            <v>463</v>
          </cell>
          <cell r="E77" t="str">
            <v>Departments</v>
          </cell>
        </row>
        <row r="78">
          <cell r="B78">
            <v>455</v>
          </cell>
          <cell r="E78" t="str">
            <v>Public entities</v>
          </cell>
        </row>
        <row r="79">
          <cell r="B79">
            <v>454</v>
          </cell>
          <cell r="E79" t="str">
            <v>Public entities</v>
          </cell>
        </row>
        <row r="80">
          <cell r="B80">
            <v>453</v>
          </cell>
          <cell r="E80" t="str">
            <v>Public entities</v>
          </cell>
        </row>
        <row r="81">
          <cell r="B81">
            <v>452</v>
          </cell>
          <cell r="E81" t="str">
            <v>Public entities</v>
          </cell>
        </row>
        <row r="82">
          <cell r="B82">
            <v>1325</v>
          </cell>
          <cell r="E82" t="str">
            <v>Public entities</v>
          </cell>
        </row>
        <row r="83">
          <cell r="B83">
            <v>1307</v>
          </cell>
          <cell r="E83" t="str">
            <v>Public entities</v>
          </cell>
        </row>
        <row r="84">
          <cell r="B84">
            <v>1419</v>
          </cell>
          <cell r="E84" t="str">
            <v>Public entities</v>
          </cell>
        </row>
        <row r="85">
          <cell r="B85">
            <v>341</v>
          </cell>
          <cell r="E85" t="str">
            <v>Public entities</v>
          </cell>
        </row>
        <row r="86">
          <cell r="B86">
            <v>444</v>
          </cell>
          <cell r="E86" t="str">
            <v>Departments</v>
          </cell>
        </row>
        <row r="87">
          <cell r="B87">
            <v>1114</v>
          </cell>
          <cell r="E87" t="str">
            <v>Public entities</v>
          </cell>
        </row>
        <row r="88">
          <cell r="B88">
            <v>468</v>
          </cell>
          <cell r="E88" t="str">
            <v>Public entities</v>
          </cell>
        </row>
        <row r="89">
          <cell r="B89">
            <v>6</v>
          </cell>
          <cell r="E89" t="str">
            <v>Departments</v>
          </cell>
        </row>
        <row r="90">
          <cell r="B90">
            <v>427</v>
          </cell>
          <cell r="E90" t="str">
            <v>Public entities</v>
          </cell>
        </row>
        <row r="91">
          <cell r="B91">
            <v>990</v>
          </cell>
          <cell r="E91" t="str">
            <v>Departments</v>
          </cell>
        </row>
        <row r="92">
          <cell r="B92">
            <v>520</v>
          </cell>
          <cell r="E92" t="str">
            <v>Departments</v>
          </cell>
        </row>
        <row r="93">
          <cell r="B93">
            <v>225</v>
          </cell>
          <cell r="E93" t="str">
            <v>Public entities</v>
          </cell>
        </row>
        <row r="94">
          <cell r="B94">
            <v>423</v>
          </cell>
          <cell r="E94" t="str">
            <v>Public entities</v>
          </cell>
        </row>
        <row r="95">
          <cell r="B95">
            <v>1224</v>
          </cell>
          <cell r="E95" t="str">
            <v>Public entities</v>
          </cell>
        </row>
        <row r="96">
          <cell r="B96">
            <v>422</v>
          </cell>
          <cell r="E96" t="str">
            <v>Public entities</v>
          </cell>
        </row>
        <row r="97">
          <cell r="B97">
            <v>415</v>
          </cell>
          <cell r="E97" t="str">
            <v>Public entities</v>
          </cell>
        </row>
        <row r="98">
          <cell r="B98">
            <v>1347</v>
          </cell>
          <cell r="E98" t="str">
            <v>Public entities</v>
          </cell>
        </row>
        <row r="99">
          <cell r="B99">
            <v>425</v>
          </cell>
          <cell r="E99" t="str">
            <v>Departments</v>
          </cell>
        </row>
        <row r="100">
          <cell r="B100">
            <v>410</v>
          </cell>
          <cell r="E100" t="str">
            <v>Departments</v>
          </cell>
        </row>
        <row r="101">
          <cell r="B101">
            <v>412</v>
          </cell>
          <cell r="E101" t="str">
            <v>Departments</v>
          </cell>
        </row>
        <row r="102">
          <cell r="B102">
            <v>414</v>
          </cell>
          <cell r="E102" t="str">
            <v>Departments</v>
          </cell>
        </row>
        <row r="103">
          <cell r="B103">
            <v>409</v>
          </cell>
          <cell r="E103" t="str">
            <v>Departments</v>
          </cell>
        </row>
        <row r="104">
          <cell r="B104">
            <v>542</v>
          </cell>
          <cell r="E104" t="str">
            <v>Departments</v>
          </cell>
        </row>
        <row r="105">
          <cell r="B105">
            <v>406</v>
          </cell>
          <cell r="E105" t="str">
            <v>Public entities</v>
          </cell>
        </row>
        <row r="106">
          <cell r="B106">
            <v>407</v>
          </cell>
          <cell r="E106" t="str">
            <v>Departments</v>
          </cell>
        </row>
        <row r="107">
          <cell r="B107">
            <v>404</v>
          </cell>
          <cell r="E107" t="str">
            <v>Public entities</v>
          </cell>
        </row>
        <row r="108">
          <cell r="B108">
            <v>374</v>
          </cell>
          <cell r="E108" t="str">
            <v>Departments</v>
          </cell>
        </row>
        <row r="109">
          <cell r="B109">
            <v>375</v>
          </cell>
          <cell r="E109" t="str">
            <v>Departments</v>
          </cell>
        </row>
        <row r="110">
          <cell r="B110">
            <v>372</v>
          </cell>
          <cell r="E110" t="str">
            <v>Departments</v>
          </cell>
        </row>
        <row r="111">
          <cell r="B111">
            <v>373</v>
          </cell>
          <cell r="E111" t="str">
            <v>Departments</v>
          </cell>
        </row>
        <row r="112">
          <cell r="B112">
            <v>376</v>
          </cell>
          <cell r="E112" t="str">
            <v>Departments</v>
          </cell>
        </row>
        <row r="113">
          <cell r="B113">
            <v>134</v>
          </cell>
          <cell r="E113" t="str">
            <v>Departments</v>
          </cell>
        </row>
        <row r="114">
          <cell r="B114">
            <v>377</v>
          </cell>
          <cell r="E114" t="str">
            <v>Departments</v>
          </cell>
        </row>
        <row r="115">
          <cell r="B115">
            <v>135</v>
          </cell>
          <cell r="E115" t="str">
            <v>Departments</v>
          </cell>
        </row>
        <row r="116">
          <cell r="B116">
            <v>378</v>
          </cell>
          <cell r="E116" t="str">
            <v>Departments</v>
          </cell>
        </row>
        <row r="117">
          <cell r="B117">
            <v>357</v>
          </cell>
          <cell r="E117" t="str">
            <v>Departments</v>
          </cell>
        </row>
        <row r="118">
          <cell r="B118">
            <v>350</v>
          </cell>
          <cell r="E118" t="str">
            <v>Departments</v>
          </cell>
        </row>
        <row r="119">
          <cell r="B119">
            <v>351</v>
          </cell>
          <cell r="E119" t="str">
            <v>Departments</v>
          </cell>
        </row>
        <row r="120">
          <cell r="B120">
            <v>349</v>
          </cell>
          <cell r="E120" t="str">
            <v>Departments</v>
          </cell>
        </row>
        <row r="121">
          <cell r="B121">
            <v>352</v>
          </cell>
          <cell r="E121" t="str">
            <v>Departments</v>
          </cell>
        </row>
        <row r="122">
          <cell r="B122">
            <v>353</v>
          </cell>
          <cell r="E122" t="str">
            <v>Departments</v>
          </cell>
        </row>
        <row r="123">
          <cell r="B123">
            <v>354</v>
          </cell>
          <cell r="E123" t="str">
            <v>Departments</v>
          </cell>
        </row>
        <row r="124">
          <cell r="B124">
            <v>355</v>
          </cell>
          <cell r="E124" t="str">
            <v>Departments</v>
          </cell>
        </row>
        <row r="125">
          <cell r="B125">
            <v>356</v>
          </cell>
          <cell r="E125" t="str">
            <v>Departments</v>
          </cell>
        </row>
        <row r="126">
          <cell r="B126">
            <v>1559</v>
          </cell>
          <cell r="E126" t="str">
            <v>Public entities</v>
          </cell>
        </row>
        <row r="127">
          <cell r="B127">
            <v>558</v>
          </cell>
          <cell r="E127" t="str">
            <v>Public entities</v>
          </cell>
        </row>
        <row r="128">
          <cell r="B128">
            <v>345</v>
          </cell>
          <cell r="E128" t="str">
            <v>Public entities</v>
          </cell>
        </row>
        <row r="129">
          <cell r="B129">
            <v>1508</v>
          </cell>
          <cell r="E129" t="str">
            <v>Public entities</v>
          </cell>
        </row>
        <row r="130">
          <cell r="B130">
            <v>1299</v>
          </cell>
          <cell r="E130" t="str">
            <v>Public entities</v>
          </cell>
        </row>
        <row r="131">
          <cell r="B131">
            <v>329</v>
          </cell>
          <cell r="E131" t="str">
            <v>Public entities</v>
          </cell>
        </row>
        <row r="132">
          <cell r="B132">
            <v>326</v>
          </cell>
          <cell r="E132" t="str">
            <v>Public entities</v>
          </cell>
        </row>
        <row r="133">
          <cell r="B133">
            <v>324</v>
          </cell>
          <cell r="E133" t="str">
            <v>Public entities</v>
          </cell>
        </row>
        <row r="134">
          <cell r="B134">
            <v>497</v>
          </cell>
          <cell r="E134" t="str">
            <v>Departments</v>
          </cell>
        </row>
        <row r="135">
          <cell r="B135">
            <v>1333</v>
          </cell>
          <cell r="E135" t="str">
            <v>Public entities</v>
          </cell>
        </row>
        <row r="136">
          <cell r="B136">
            <v>1071</v>
          </cell>
          <cell r="E136" t="str">
            <v>Public entities</v>
          </cell>
        </row>
        <row r="137">
          <cell r="B137">
            <v>1498</v>
          </cell>
          <cell r="E137" t="str">
            <v>Public entities</v>
          </cell>
        </row>
        <row r="138">
          <cell r="B138">
            <v>310</v>
          </cell>
          <cell r="E138" t="str">
            <v>Departments</v>
          </cell>
        </row>
        <row r="139">
          <cell r="B139">
            <v>317</v>
          </cell>
          <cell r="E139" t="str">
            <v>Departments</v>
          </cell>
        </row>
        <row r="140">
          <cell r="B140">
            <v>311</v>
          </cell>
          <cell r="E140" t="str">
            <v>Departments</v>
          </cell>
        </row>
        <row r="141">
          <cell r="B141">
            <v>309</v>
          </cell>
          <cell r="E141" t="str">
            <v>Departments</v>
          </cell>
        </row>
        <row r="142">
          <cell r="B142">
            <v>312</v>
          </cell>
          <cell r="E142" t="str">
            <v>Departments</v>
          </cell>
        </row>
        <row r="143">
          <cell r="B143">
            <v>313</v>
          </cell>
          <cell r="E143" t="str">
            <v>Departments</v>
          </cell>
        </row>
        <row r="144">
          <cell r="B144">
            <v>314</v>
          </cell>
          <cell r="E144" t="str">
            <v>Departments</v>
          </cell>
        </row>
        <row r="145">
          <cell r="B145">
            <v>315</v>
          </cell>
          <cell r="E145" t="str">
            <v>Departments</v>
          </cell>
        </row>
        <row r="146">
          <cell r="B146">
            <v>316</v>
          </cell>
          <cell r="E146" t="str">
            <v>Departments</v>
          </cell>
        </row>
        <row r="147">
          <cell r="B147">
            <v>327</v>
          </cell>
          <cell r="E147" t="str">
            <v>Public entities</v>
          </cell>
        </row>
        <row r="148">
          <cell r="B148">
            <v>319</v>
          </cell>
          <cell r="E148" t="str">
            <v>Public entities</v>
          </cell>
        </row>
        <row r="149">
          <cell r="B149">
            <v>1449</v>
          </cell>
          <cell r="E149" t="str">
            <v>Departments</v>
          </cell>
        </row>
        <row r="150">
          <cell r="B150">
            <v>308</v>
          </cell>
          <cell r="E150" t="str">
            <v>Public entities</v>
          </cell>
        </row>
        <row r="151">
          <cell r="B151">
            <v>1339</v>
          </cell>
          <cell r="E151" t="str">
            <v>Public entities</v>
          </cell>
        </row>
        <row r="152">
          <cell r="B152">
            <v>1332</v>
          </cell>
          <cell r="E152" t="str">
            <v>Public entities</v>
          </cell>
        </row>
        <row r="153">
          <cell r="B153">
            <v>1331</v>
          </cell>
          <cell r="E153" t="str">
            <v>Public entities</v>
          </cell>
        </row>
        <row r="154">
          <cell r="B154">
            <v>302</v>
          </cell>
          <cell r="E154" t="str">
            <v>Public entities</v>
          </cell>
        </row>
        <row r="155">
          <cell r="B155">
            <v>563</v>
          </cell>
          <cell r="E155" t="str">
            <v>Public entities</v>
          </cell>
        </row>
        <row r="156">
          <cell r="B156">
            <v>1571</v>
          </cell>
          <cell r="E156" t="str">
            <v>Public entities</v>
          </cell>
        </row>
        <row r="157">
          <cell r="B157">
            <v>297</v>
          </cell>
          <cell r="E157" t="str">
            <v>Public entities</v>
          </cell>
        </row>
        <row r="158">
          <cell r="B158">
            <v>1330</v>
          </cell>
          <cell r="E158" t="str">
            <v>Public entities</v>
          </cell>
        </row>
        <row r="159">
          <cell r="B159">
            <v>1011</v>
          </cell>
          <cell r="E159" t="str">
            <v>Public entities</v>
          </cell>
        </row>
        <row r="160">
          <cell r="B160">
            <v>291</v>
          </cell>
          <cell r="E160" t="str">
            <v>Departments</v>
          </cell>
        </row>
        <row r="161">
          <cell r="B161">
            <v>289</v>
          </cell>
          <cell r="E161" t="str">
            <v>Public entities</v>
          </cell>
        </row>
        <row r="162">
          <cell r="B162">
            <v>288</v>
          </cell>
          <cell r="E162" t="str">
            <v>Public entities</v>
          </cell>
        </row>
        <row r="163">
          <cell r="B163">
            <v>1026</v>
          </cell>
          <cell r="E163" t="str">
            <v>Public entities</v>
          </cell>
        </row>
        <row r="164">
          <cell r="B164">
            <v>403</v>
          </cell>
          <cell r="E164" t="str">
            <v>Departments</v>
          </cell>
        </row>
        <row r="165">
          <cell r="B165">
            <v>287</v>
          </cell>
          <cell r="E165" t="str">
            <v>Public entities</v>
          </cell>
        </row>
        <row r="166">
          <cell r="B166">
            <v>286</v>
          </cell>
          <cell r="E166" t="str">
            <v>Public entities</v>
          </cell>
        </row>
        <row r="167">
          <cell r="B167">
            <v>284</v>
          </cell>
          <cell r="E167" t="str">
            <v>Public entities</v>
          </cell>
        </row>
        <row r="168">
          <cell r="B168">
            <v>282</v>
          </cell>
          <cell r="E168" t="str">
            <v>Public entities</v>
          </cell>
        </row>
        <row r="169">
          <cell r="B169">
            <v>281</v>
          </cell>
          <cell r="E169" t="str">
            <v>Public entities</v>
          </cell>
        </row>
        <row r="170">
          <cell r="B170">
            <v>1036</v>
          </cell>
          <cell r="E170" t="str">
            <v>Public entities</v>
          </cell>
        </row>
        <row r="171">
          <cell r="B171">
            <v>277</v>
          </cell>
          <cell r="E171" t="str">
            <v>Public entities</v>
          </cell>
        </row>
        <row r="172">
          <cell r="B172">
            <v>272</v>
          </cell>
          <cell r="E172" t="str">
            <v>Public entities</v>
          </cell>
        </row>
        <row r="173">
          <cell r="B173">
            <v>1067</v>
          </cell>
          <cell r="E173" t="str">
            <v>Public entities</v>
          </cell>
        </row>
        <row r="174">
          <cell r="B174">
            <v>270</v>
          </cell>
          <cell r="E174" t="str">
            <v>Public entities</v>
          </cell>
        </row>
        <row r="175">
          <cell r="B175">
            <v>1554</v>
          </cell>
          <cell r="E175" t="str">
            <v>Departments</v>
          </cell>
        </row>
        <row r="176">
          <cell r="B176">
            <v>269</v>
          </cell>
          <cell r="E176" t="str">
            <v>Public entities</v>
          </cell>
        </row>
        <row r="177">
          <cell r="B177">
            <v>266</v>
          </cell>
          <cell r="E177" t="str">
            <v>Public entities</v>
          </cell>
        </row>
        <row r="178">
          <cell r="B178">
            <v>1402</v>
          </cell>
          <cell r="E178" t="str">
            <v>Public entities</v>
          </cell>
        </row>
        <row r="179">
          <cell r="B179">
            <v>1317</v>
          </cell>
          <cell r="E179" t="str">
            <v>Public entities</v>
          </cell>
        </row>
        <row r="180">
          <cell r="B180">
            <v>259</v>
          </cell>
          <cell r="E180" t="str">
            <v>Public entities</v>
          </cell>
        </row>
        <row r="181">
          <cell r="B181">
            <v>258</v>
          </cell>
          <cell r="E181" t="str">
            <v>Public entities</v>
          </cell>
        </row>
        <row r="182">
          <cell r="B182">
            <v>1215</v>
          </cell>
          <cell r="E182" t="str">
            <v>Public entities</v>
          </cell>
        </row>
        <row r="183">
          <cell r="B183">
            <v>1303</v>
          </cell>
          <cell r="E183" t="str">
            <v>Public entities</v>
          </cell>
        </row>
        <row r="184">
          <cell r="B184">
            <v>1324</v>
          </cell>
          <cell r="E184" t="str">
            <v>Public entities</v>
          </cell>
        </row>
        <row r="185">
          <cell r="B185">
            <v>1570</v>
          </cell>
          <cell r="E185" t="str">
            <v>Departments</v>
          </cell>
        </row>
        <row r="186">
          <cell r="B186">
            <v>1316</v>
          </cell>
          <cell r="E186" t="str">
            <v>Public entities</v>
          </cell>
        </row>
        <row r="187">
          <cell r="B187">
            <v>252</v>
          </cell>
          <cell r="E187" t="str">
            <v>Public entities</v>
          </cell>
        </row>
        <row r="188">
          <cell r="B188">
            <v>55</v>
          </cell>
          <cell r="E188" t="str">
            <v>Public entities</v>
          </cell>
        </row>
        <row r="189">
          <cell r="B189">
            <v>250</v>
          </cell>
          <cell r="E189" t="str">
            <v>Public entities</v>
          </cell>
        </row>
        <row r="190">
          <cell r="B190">
            <v>30</v>
          </cell>
          <cell r="E190" t="str">
            <v>Public entities</v>
          </cell>
        </row>
        <row r="191">
          <cell r="B191">
            <v>1342</v>
          </cell>
          <cell r="E191" t="str">
            <v>Public entities</v>
          </cell>
        </row>
        <row r="192">
          <cell r="B192">
            <v>246</v>
          </cell>
          <cell r="E192" t="str">
            <v>Public entities</v>
          </cell>
        </row>
        <row r="193">
          <cell r="B193">
            <v>243</v>
          </cell>
          <cell r="E193" t="str">
            <v>Public entities</v>
          </cell>
        </row>
        <row r="194">
          <cell r="B194">
            <v>241</v>
          </cell>
          <cell r="E194" t="str">
            <v>Public entities</v>
          </cell>
        </row>
        <row r="195">
          <cell r="B195">
            <v>240</v>
          </cell>
          <cell r="E195" t="str">
            <v>Public entities</v>
          </cell>
        </row>
        <row r="196">
          <cell r="B196">
            <v>1115</v>
          </cell>
          <cell r="E196" t="str">
            <v>Public entities</v>
          </cell>
        </row>
        <row r="197">
          <cell r="B197">
            <v>1302</v>
          </cell>
          <cell r="E197" t="str">
            <v>Public entities</v>
          </cell>
        </row>
        <row r="198">
          <cell r="B198">
            <v>1315</v>
          </cell>
          <cell r="E198" t="str">
            <v>Public entities</v>
          </cell>
        </row>
        <row r="199">
          <cell r="B199">
            <v>1298</v>
          </cell>
          <cell r="E199" t="str">
            <v>Public entities</v>
          </cell>
        </row>
        <row r="200">
          <cell r="B200">
            <v>237</v>
          </cell>
          <cell r="E200" t="str">
            <v>Public entities</v>
          </cell>
        </row>
        <row r="201">
          <cell r="B201">
            <v>1229</v>
          </cell>
          <cell r="E201" t="str">
            <v>Departments</v>
          </cell>
        </row>
        <row r="202">
          <cell r="B202">
            <v>226</v>
          </cell>
          <cell r="E202" t="str">
            <v>Public entities</v>
          </cell>
        </row>
        <row r="203">
          <cell r="B203">
            <v>223</v>
          </cell>
          <cell r="E203" t="str">
            <v>Public entities</v>
          </cell>
        </row>
        <row r="204">
          <cell r="B204">
            <v>1145</v>
          </cell>
          <cell r="E204" t="str">
            <v>Public entities</v>
          </cell>
        </row>
        <row r="205">
          <cell r="B205">
            <v>1323</v>
          </cell>
          <cell r="E205" t="str">
            <v>Public entities</v>
          </cell>
        </row>
        <row r="206">
          <cell r="B206">
            <v>1322</v>
          </cell>
          <cell r="E206" t="str">
            <v>Public entities</v>
          </cell>
        </row>
        <row r="207">
          <cell r="B207">
            <v>222</v>
          </cell>
          <cell r="E207" t="str">
            <v>Public entities</v>
          </cell>
        </row>
        <row r="208">
          <cell r="B208">
            <v>1183</v>
          </cell>
          <cell r="E208" t="str">
            <v>Public entities</v>
          </cell>
        </row>
        <row r="209">
          <cell r="B209">
            <v>1431</v>
          </cell>
          <cell r="E209" t="str">
            <v>Public entities</v>
          </cell>
        </row>
        <row r="210">
          <cell r="B210">
            <v>221</v>
          </cell>
          <cell r="E210" t="str">
            <v>Public entities</v>
          </cell>
        </row>
        <row r="211">
          <cell r="B211">
            <v>189</v>
          </cell>
          <cell r="E211" t="str">
            <v>Public entities</v>
          </cell>
        </row>
        <row r="212">
          <cell r="B212">
            <v>132</v>
          </cell>
          <cell r="E212" t="str">
            <v>Public entities</v>
          </cell>
        </row>
        <row r="213">
          <cell r="B213">
            <v>154</v>
          </cell>
          <cell r="E213" t="str">
            <v>Public entities</v>
          </cell>
        </row>
        <row r="214">
          <cell r="B214">
            <v>1159</v>
          </cell>
          <cell r="E214" t="str">
            <v>Public entities</v>
          </cell>
        </row>
        <row r="215">
          <cell r="B215">
            <v>1297</v>
          </cell>
          <cell r="E215" t="str">
            <v>Public entities</v>
          </cell>
        </row>
        <row r="216">
          <cell r="B216">
            <v>1296</v>
          </cell>
          <cell r="E216" t="str">
            <v>Public entities</v>
          </cell>
        </row>
        <row r="217">
          <cell r="B217">
            <v>504</v>
          </cell>
          <cell r="E217" t="str">
            <v>Public entities</v>
          </cell>
        </row>
        <row r="218">
          <cell r="B218">
            <v>211</v>
          </cell>
          <cell r="E218" t="str">
            <v>Public entities</v>
          </cell>
        </row>
        <row r="219">
          <cell r="B219">
            <v>210</v>
          </cell>
          <cell r="E219" t="str">
            <v>Public entities</v>
          </cell>
        </row>
        <row r="220">
          <cell r="B220">
            <v>209</v>
          </cell>
          <cell r="E220" t="str">
            <v>Public entities</v>
          </cell>
        </row>
        <row r="221">
          <cell r="B221">
            <v>204</v>
          </cell>
          <cell r="E221" t="str">
            <v>Public entities</v>
          </cell>
        </row>
        <row r="222">
          <cell r="B222">
            <v>1295</v>
          </cell>
          <cell r="E222" t="str">
            <v>Public entities</v>
          </cell>
        </row>
        <row r="223">
          <cell r="B223">
            <v>202</v>
          </cell>
          <cell r="E223" t="str">
            <v>Public entities</v>
          </cell>
        </row>
        <row r="224">
          <cell r="B224">
            <v>1475</v>
          </cell>
          <cell r="E224" t="str">
            <v>Public entities</v>
          </cell>
        </row>
        <row r="225">
          <cell r="B225">
            <v>991</v>
          </cell>
          <cell r="E225" t="str">
            <v>Departments</v>
          </cell>
        </row>
        <row r="226">
          <cell r="B226">
            <v>517</v>
          </cell>
          <cell r="E226" t="str">
            <v>Departments</v>
          </cell>
        </row>
        <row r="227">
          <cell r="B227">
            <v>200</v>
          </cell>
          <cell r="E227" t="str">
            <v>Public entities</v>
          </cell>
        </row>
        <row r="228">
          <cell r="B228">
            <v>197</v>
          </cell>
          <cell r="E228" t="str">
            <v>Departments</v>
          </cell>
        </row>
        <row r="229">
          <cell r="B229">
            <v>198</v>
          </cell>
          <cell r="E229" t="str">
            <v>Public entities</v>
          </cell>
        </row>
        <row r="230">
          <cell r="B230">
            <v>495</v>
          </cell>
          <cell r="E230" t="str">
            <v>Public entities</v>
          </cell>
        </row>
        <row r="231">
          <cell r="B231">
            <v>1294</v>
          </cell>
          <cell r="E231" t="str">
            <v>Public entities</v>
          </cell>
        </row>
        <row r="232">
          <cell r="B232">
            <v>187</v>
          </cell>
          <cell r="E232" t="str">
            <v>Departments</v>
          </cell>
        </row>
        <row r="233">
          <cell r="B233">
            <v>188</v>
          </cell>
          <cell r="E233" t="str">
            <v>Departments</v>
          </cell>
        </row>
        <row r="234">
          <cell r="B234">
            <v>192</v>
          </cell>
          <cell r="E234" t="str">
            <v>Departments</v>
          </cell>
        </row>
        <row r="235">
          <cell r="B235">
            <v>1016</v>
          </cell>
          <cell r="E235" t="str">
            <v>Departments</v>
          </cell>
        </row>
        <row r="236">
          <cell r="B236">
            <v>1009</v>
          </cell>
          <cell r="E236" t="str">
            <v>Departments</v>
          </cell>
        </row>
        <row r="237">
          <cell r="B237">
            <v>1020</v>
          </cell>
          <cell r="E237" t="str">
            <v>Departments</v>
          </cell>
        </row>
        <row r="238">
          <cell r="B238">
            <v>194</v>
          </cell>
          <cell r="E238" t="str">
            <v>Public entities</v>
          </cell>
        </row>
        <row r="239">
          <cell r="B239">
            <v>1034</v>
          </cell>
          <cell r="E239" t="str">
            <v>Public entities</v>
          </cell>
        </row>
        <row r="240">
          <cell r="B240">
            <v>183</v>
          </cell>
          <cell r="E240" t="str">
            <v>Departments</v>
          </cell>
        </row>
        <row r="241">
          <cell r="B241">
            <v>184</v>
          </cell>
          <cell r="E241" t="str">
            <v>Public entities</v>
          </cell>
        </row>
        <row r="242">
          <cell r="B242">
            <v>175</v>
          </cell>
          <cell r="E242" t="str">
            <v>Departments</v>
          </cell>
        </row>
        <row r="243">
          <cell r="B243">
            <v>177</v>
          </cell>
          <cell r="E243" t="str">
            <v>Departments</v>
          </cell>
        </row>
        <row r="244">
          <cell r="B244">
            <v>176</v>
          </cell>
          <cell r="E244" t="str">
            <v>Departments</v>
          </cell>
        </row>
        <row r="245">
          <cell r="B245">
            <v>178</v>
          </cell>
          <cell r="E245" t="str">
            <v>Departments</v>
          </cell>
        </row>
        <row r="246">
          <cell r="B246">
            <v>179</v>
          </cell>
          <cell r="E246" t="str">
            <v>Departments</v>
          </cell>
        </row>
        <row r="247">
          <cell r="B247">
            <v>180</v>
          </cell>
          <cell r="E247" t="str">
            <v>Departments</v>
          </cell>
        </row>
        <row r="248">
          <cell r="B248">
            <v>181</v>
          </cell>
          <cell r="E248" t="str">
            <v>Departments</v>
          </cell>
        </row>
        <row r="249">
          <cell r="B249">
            <v>182</v>
          </cell>
          <cell r="E249" t="str">
            <v>Departments</v>
          </cell>
        </row>
        <row r="250">
          <cell r="B250">
            <v>174</v>
          </cell>
          <cell r="E250" t="str">
            <v>Public entities</v>
          </cell>
        </row>
        <row r="251">
          <cell r="B251">
            <v>1355</v>
          </cell>
          <cell r="E251" t="str">
            <v>Public entities</v>
          </cell>
        </row>
        <row r="252">
          <cell r="B252">
            <v>1415</v>
          </cell>
          <cell r="E252" t="str">
            <v>Public entities</v>
          </cell>
        </row>
        <row r="253">
          <cell r="B253">
            <v>171</v>
          </cell>
          <cell r="E253" t="str">
            <v>Public entities</v>
          </cell>
        </row>
        <row r="254">
          <cell r="B254">
            <v>1223</v>
          </cell>
          <cell r="E254" t="str">
            <v>Public entities</v>
          </cell>
        </row>
        <row r="255">
          <cell r="B255">
            <v>170</v>
          </cell>
          <cell r="E255" t="str">
            <v>Public entities</v>
          </cell>
        </row>
        <row r="256">
          <cell r="B256">
            <v>169</v>
          </cell>
          <cell r="E256" t="str">
            <v>Departments</v>
          </cell>
        </row>
        <row r="257">
          <cell r="B257">
            <v>1301</v>
          </cell>
          <cell r="E257" t="str">
            <v>Public entities</v>
          </cell>
        </row>
        <row r="258">
          <cell r="B258">
            <v>1031</v>
          </cell>
          <cell r="E258" t="str">
            <v>Public entities</v>
          </cell>
        </row>
        <row r="259">
          <cell r="B259">
            <v>983</v>
          </cell>
          <cell r="E259" t="str">
            <v>Public entities</v>
          </cell>
        </row>
        <row r="260">
          <cell r="B260">
            <v>150</v>
          </cell>
          <cell r="E260" t="str">
            <v>Public entities</v>
          </cell>
        </row>
        <row r="261">
          <cell r="B261">
            <v>1329</v>
          </cell>
          <cell r="E261" t="str">
            <v>Public entities</v>
          </cell>
        </row>
        <row r="262">
          <cell r="B262">
            <v>992</v>
          </cell>
          <cell r="E262" t="str">
            <v>Public entities</v>
          </cell>
        </row>
        <row r="263">
          <cell r="B263">
            <v>165</v>
          </cell>
          <cell r="E263" t="str">
            <v>Public entities</v>
          </cell>
        </row>
        <row r="264">
          <cell r="B264">
            <v>247</v>
          </cell>
          <cell r="E264" t="str">
            <v>Public entities</v>
          </cell>
        </row>
        <row r="265">
          <cell r="B265">
            <v>161</v>
          </cell>
          <cell r="E265" t="str">
            <v>Public entities</v>
          </cell>
        </row>
        <row r="266">
          <cell r="B266">
            <v>1385</v>
          </cell>
          <cell r="E266" t="str">
            <v>Public entities</v>
          </cell>
        </row>
        <row r="267">
          <cell r="B267">
            <v>157</v>
          </cell>
          <cell r="E267" t="str">
            <v>Public entities</v>
          </cell>
        </row>
        <row r="268">
          <cell r="B268">
            <v>155</v>
          </cell>
          <cell r="E268" t="str">
            <v>Public entities</v>
          </cell>
        </row>
        <row r="269">
          <cell r="B269">
            <v>1177</v>
          </cell>
          <cell r="E269" t="str">
            <v>Public entities</v>
          </cell>
        </row>
        <row r="270">
          <cell r="B270">
            <v>149</v>
          </cell>
          <cell r="E270" t="str">
            <v>Public entities</v>
          </cell>
        </row>
        <row r="271">
          <cell r="B271">
            <v>139</v>
          </cell>
          <cell r="E271" t="str">
            <v>Public entities</v>
          </cell>
        </row>
        <row r="272">
          <cell r="B272">
            <v>145</v>
          </cell>
          <cell r="E272" t="str">
            <v>Public entities</v>
          </cell>
        </row>
        <row r="273">
          <cell r="B273">
            <v>143</v>
          </cell>
          <cell r="E273" t="str">
            <v>Public entities</v>
          </cell>
        </row>
        <row r="274">
          <cell r="B274">
            <v>1300</v>
          </cell>
          <cell r="E274" t="str">
            <v>Public entities</v>
          </cell>
        </row>
        <row r="275">
          <cell r="B275">
            <v>137</v>
          </cell>
          <cell r="E275" t="str">
            <v>Public entities</v>
          </cell>
        </row>
        <row r="276">
          <cell r="B276">
            <v>136</v>
          </cell>
          <cell r="E276" t="str">
            <v>Public entities</v>
          </cell>
        </row>
        <row r="277">
          <cell r="B277">
            <v>138</v>
          </cell>
          <cell r="E277" t="str">
            <v>Public entities</v>
          </cell>
        </row>
        <row r="278">
          <cell r="B278">
            <v>133</v>
          </cell>
          <cell r="E278" t="str">
            <v>Public entities</v>
          </cell>
        </row>
        <row r="279">
          <cell r="B279">
            <v>1344</v>
          </cell>
          <cell r="E279" t="str">
            <v>Public entities</v>
          </cell>
        </row>
        <row r="280">
          <cell r="B280">
            <v>1338</v>
          </cell>
          <cell r="E280" t="str">
            <v>Public entities</v>
          </cell>
        </row>
        <row r="281">
          <cell r="B281">
            <v>1314</v>
          </cell>
          <cell r="E281" t="str">
            <v>Public entities</v>
          </cell>
        </row>
        <row r="282">
          <cell r="B282">
            <v>127</v>
          </cell>
          <cell r="E282" t="str">
            <v>Departments</v>
          </cell>
        </row>
        <row r="283">
          <cell r="B283">
            <v>126</v>
          </cell>
          <cell r="E283" t="str">
            <v>Public entities</v>
          </cell>
        </row>
        <row r="284">
          <cell r="B284">
            <v>199</v>
          </cell>
          <cell r="E284" t="str">
            <v>Public entities</v>
          </cell>
        </row>
        <row r="285">
          <cell r="B285">
            <v>1313</v>
          </cell>
          <cell r="E285" t="str">
            <v>Public entities</v>
          </cell>
        </row>
        <row r="286">
          <cell r="B286">
            <v>1306</v>
          </cell>
          <cell r="E286" t="str">
            <v>Public entities</v>
          </cell>
        </row>
        <row r="287">
          <cell r="B287">
            <v>1305</v>
          </cell>
          <cell r="E287" t="str">
            <v>Public entities</v>
          </cell>
        </row>
        <row r="288">
          <cell r="B288">
            <v>1328</v>
          </cell>
          <cell r="E288" t="str">
            <v>Public entities</v>
          </cell>
        </row>
        <row r="289">
          <cell r="B289">
            <v>1204</v>
          </cell>
          <cell r="E289" t="str">
            <v>Departments</v>
          </cell>
        </row>
        <row r="290">
          <cell r="B290">
            <v>121</v>
          </cell>
          <cell r="E290" t="str">
            <v>Public entities</v>
          </cell>
        </row>
        <row r="291">
          <cell r="B291">
            <v>111</v>
          </cell>
          <cell r="E291" t="str">
            <v>Departments</v>
          </cell>
        </row>
        <row r="292">
          <cell r="B292">
            <v>112</v>
          </cell>
          <cell r="E292" t="str">
            <v>Departments</v>
          </cell>
        </row>
        <row r="293">
          <cell r="B293">
            <v>114</v>
          </cell>
          <cell r="E293" t="str">
            <v>Departments</v>
          </cell>
        </row>
        <row r="294">
          <cell r="B294">
            <v>115</v>
          </cell>
          <cell r="E294" t="str">
            <v>Departments</v>
          </cell>
        </row>
        <row r="295">
          <cell r="B295">
            <v>116</v>
          </cell>
          <cell r="E295" t="str">
            <v>Departments</v>
          </cell>
        </row>
        <row r="296">
          <cell r="B296">
            <v>117</v>
          </cell>
          <cell r="E296" t="str">
            <v>Departments</v>
          </cell>
        </row>
        <row r="297">
          <cell r="B297">
            <v>118</v>
          </cell>
          <cell r="E297" t="str">
            <v>Departments</v>
          </cell>
        </row>
        <row r="298">
          <cell r="B298">
            <v>119</v>
          </cell>
          <cell r="E298" t="str">
            <v>Departments</v>
          </cell>
        </row>
        <row r="299">
          <cell r="B299">
            <v>113</v>
          </cell>
          <cell r="E299" t="str">
            <v>Departments</v>
          </cell>
        </row>
        <row r="300">
          <cell r="B300">
            <v>511</v>
          </cell>
          <cell r="E300" t="str">
            <v>Departments</v>
          </cell>
        </row>
        <row r="301">
          <cell r="B301">
            <v>104</v>
          </cell>
          <cell r="E301" t="str">
            <v>Departments</v>
          </cell>
        </row>
        <row r="302">
          <cell r="B302">
            <v>106</v>
          </cell>
          <cell r="E302" t="str">
            <v>Departments</v>
          </cell>
        </row>
        <row r="303">
          <cell r="B303">
            <v>1542</v>
          </cell>
          <cell r="E303" t="str">
            <v>Departments</v>
          </cell>
        </row>
        <row r="304">
          <cell r="B304">
            <v>108</v>
          </cell>
          <cell r="E304" t="str">
            <v>Departments</v>
          </cell>
        </row>
        <row r="305">
          <cell r="B305">
            <v>107</v>
          </cell>
          <cell r="E305" t="str">
            <v>Departments</v>
          </cell>
        </row>
        <row r="306">
          <cell r="B306">
            <v>103</v>
          </cell>
          <cell r="E306" t="str">
            <v>Departments</v>
          </cell>
        </row>
        <row r="307">
          <cell r="B307">
            <v>109</v>
          </cell>
          <cell r="E307" t="str">
            <v>Departments</v>
          </cell>
        </row>
        <row r="308">
          <cell r="B308">
            <v>105</v>
          </cell>
          <cell r="E308" t="str">
            <v>Departments</v>
          </cell>
        </row>
        <row r="309">
          <cell r="B309">
            <v>529</v>
          </cell>
          <cell r="E309" t="str">
            <v>Public entities</v>
          </cell>
        </row>
        <row r="310">
          <cell r="B310">
            <v>1231</v>
          </cell>
          <cell r="E310" t="str">
            <v>Public entities</v>
          </cell>
        </row>
        <row r="311">
          <cell r="B311">
            <v>1365</v>
          </cell>
          <cell r="E311" t="str">
            <v>Public entities</v>
          </cell>
        </row>
        <row r="312">
          <cell r="B312">
            <v>100</v>
          </cell>
          <cell r="E312" t="str">
            <v>Public entities</v>
          </cell>
        </row>
        <row r="313">
          <cell r="B313">
            <v>1138</v>
          </cell>
          <cell r="E313" t="str">
            <v>Public entities</v>
          </cell>
        </row>
        <row r="314">
          <cell r="B314">
            <v>1293</v>
          </cell>
          <cell r="E314" t="str">
            <v>Public entities</v>
          </cell>
        </row>
        <row r="315">
          <cell r="B315">
            <v>99</v>
          </cell>
          <cell r="E315" t="str">
            <v>Public entities</v>
          </cell>
        </row>
        <row r="316">
          <cell r="B316">
            <v>98</v>
          </cell>
          <cell r="E316" t="str">
            <v>Public entities</v>
          </cell>
        </row>
        <row r="317">
          <cell r="B317">
            <v>306</v>
          </cell>
          <cell r="E317" t="str">
            <v>Public entities</v>
          </cell>
        </row>
        <row r="318">
          <cell r="B318">
            <v>1169</v>
          </cell>
          <cell r="E318" t="str">
            <v>Public entities</v>
          </cell>
        </row>
        <row r="319">
          <cell r="B319">
            <v>1207</v>
          </cell>
          <cell r="E319" t="str">
            <v>Departments</v>
          </cell>
        </row>
        <row r="320">
          <cell r="B320">
            <v>1205</v>
          </cell>
          <cell r="E320" t="str">
            <v>Departments</v>
          </cell>
        </row>
        <row r="321">
          <cell r="B321">
            <v>90</v>
          </cell>
          <cell r="E321" t="str">
            <v>Departments</v>
          </cell>
        </row>
        <row r="322">
          <cell r="B322">
            <v>89</v>
          </cell>
          <cell r="E322" t="str">
            <v>Departments</v>
          </cell>
        </row>
        <row r="323">
          <cell r="B323">
            <v>1413</v>
          </cell>
          <cell r="E323" t="str">
            <v>Departments</v>
          </cell>
        </row>
        <row r="324">
          <cell r="B324">
            <v>1226</v>
          </cell>
          <cell r="E324" t="str">
            <v>Departments</v>
          </cell>
        </row>
        <row r="325">
          <cell r="B325">
            <v>1546</v>
          </cell>
          <cell r="E325" t="str">
            <v>Departments</v>
          </cell>
        </row>
        <row r="326">
          <cell r="B326">
            <v>86</v>
          </cell>
          <cell r="E326" t="str">
            <v>Departments</v>
          </cell>
        </row>
        <row r="327">
          <cell r="B327">
            <v>1418</v>
          </cell>
          <cell r="E327" t="str">
            <v>Departments</v>
          </cell>
        </row>
        <row r="328">
          <cell r="B328">
            <v>85</v>
          </cell>
          <cell r="E328" t="str">
            <v>Departments</v>
          </cell>
        </row>
        <row r="329">
          <cell r="B329">
            <v>83</v>
          </cell>
          <cell r="E329" t="str">
            <v>Departments</v>
          </cell>
        </row>
        <row r="330">
          <cell r="B330">
            <v>82</v>
          </cell>
          <cell r="E330" t="str">
            <v>Departments</v>
          </cell>
        </row>
        <row r="331">
          <cell r="B331">
            <v>81</v>
          </cell>
          <cell r="E331" t="str">
            <v>Departments</v>
          </cell>
        </row>
        <row r="332">
          <cell r="B332">
            <v>84</v>
          </cell>
          <cell r="E332" t="str">
            <v>Departments</v>
          </cell>
        </row>
        <row r="333">
          <cell r="B333">
            <v>1239</v>
          </cell>
          <cell r="E333" t="str">
            <v>Departments</v>
          </cell>
        </row>
        <row r="334">
          <cell r="B334">
            <v>1550</v>
          </cell>
          <cell r="E334" t="str">
            <v>Departments</v>
          </cell>
        </row>
        <row r="335">
          <cell r="B335">
            <v>1372</v>
          </cell>
          <cell r="E335" t="str">
            <v>Departments</v>
          </cell>
        </row>
        <row r="336">
          <cell r="B336">
            <v>76</v>
          </cell>
          <cell r="E336" t="str">
            <v>Departments</v>
          </cell>
        </row>
        <row r="337">
          <cell r="B337">
            <v>1017</v>
          </cell>
          <cell r="E337" t="str">
            <v>Departments</v>
          </cell>
        </row>
        <row r="338">
          <cell r="B338">
            <v>1007</v>
          </cell>
          <cell r="E338" t="str">
            <v>Departments</v>
          </cell>
        </row>
        <row r="339">
          <cell r="B339">
            <v>74</v>
          </cell>
          <cell r="E339" t="str">
            <v>Departments</v>
          </cell>
        </row>
        <row r="340">
          <cell r="B340">
            <v>73</v>
          </cell>
          <cell r="E340" t="str">
            <v>Departments</v>
          </cell>
        </row>
        <row r="341">
          <cell r="B341">
            <v>1225</v>
          </cell>
          <cell r="E341" t="str">
            <v>Departments</v>
          </cell>
        </row>
        <row r="342">
          <cell r="B342">
            <v>77</v>
          </cell>
          <cell r="E342" t="str">
            <v>Departments</v>
          </cell>
        </row>
        <row r="343">
          <cell r="B343">
            <v>69</v>
          </cell>
          <cell r="E343" t="str">
            <v>Departments</v>
          </cell>
        </row>
        <row r="344">
          <cell r="B344">
            <v>68</v>
          </cell>
          <cell r="E344" t="str">
            <v>Departments</v>
          </cell>
        </row>
        <row r="345">
          <cell r="B345">
            <v>1008</v>
          </cell>
          <cell r="E345" t="str">
            <v>Departments</v>
          </cell>
        </row>
        <row r="346">
          <cell r="B346">
            <v>1551</v>
          </cell>
          <cell r="E346" t="str">
            <v>Departments</v>
          </cell>
        </row>
        <row r="347">
          <cell r="B347">
            <v>1206</v>
          </cell>
          <cell r="E347" t="str">
            <v>Departments</v>
          </cell>
        </row>
        <row r="348">
          <cell r="B348">
            <v>1555</v>
          </cell>
          <cell r="E348" t="str">
            <v>Departments</v>
          </cell>
        </row>
        <row r="349">
          <cell r="B349">
            <v>1558</v>
          </cell>
          <cell r="E349" t="str">
            <v>Departments</v>
          </cell>
        </row>
        <row r="350">
          <cell r="B350">
            <v>1502</v>
          </cell>
          <cell r="E350" t="str">
            <v>Public entities</v>
          </cell>
        </row>
        <row r="351">
          <cell r="B351">
            <v>1118</v>
          </cell>
          <cell r="E351" t="str">
            <v>Public entities</v>
          </cell>
        </row>
        <row r="352">
          <cell r="B352">
            <v>419</v>
          </cell>
          <cell r="E352" t="str">
            <v>Public entities</v>
          </cell>
        </row>
        <row r="353">
          <cell r="B353">
            <v>20</v>
          </cell>
          <cell r="E353" t="str">
            <v>Departments</v>
          </cell>
        </row>
        <row r="354">
          <cell r="B354">
            <v>506</v>
          </cell>
          <cell r="E354" t="str">
            <v>Public entities</v>
          </cell>
        </row>
        <row r="355">
          <cell r="B355">
            <v>62</v>
          </cell>
          <cell r="E355" t="str">
            <v>Departments</v>
          </cell>
        </row>
        <row r="356">
          <cell r="B356">
            <v>61</v>
          </cell>
          <cell r="E356" t="str">
            <v>Public entities</v>
          </cell>
        </row>
        <row r="357">
          <cell r="B357">
            <v>53</v>
          </cell>
          <cell r="E357" t="str">
            <v>Public entities</v>
          </cell>
        </row>
        <row r="358">
          <cell r="B358">
            <v>51</v>
          </cell>
          <cell r="E358" t="str">
            <v>Public entities</v>
          </cell>
        </row>
        <row r="359">
          <cell r="B359">
            <v>1359</v>
          </cell>
          <cell r="E359" t="str">
            <v>Public entities</v>
          </cell>
        </row>
        <row r="360">
          <cell r="B360">
            <v>1014</v>
          </cell>
          <cell r="E360" t="str">
            <v>Departments</v>
          </cell>
        </row>
        <row r="361">
          <cell r="B361">
            <v>233</v>
          </cell>
          <cell r="E361" t="str">
            <v>Departments</v>
          </cell>
        </row>
        <row r="362">
          <cell r="B362">
            <v>235</v>
          </cell>
          <cell r="E362" t="str">
            <v>Departments</v>
          </cell>
        </row>
        <row r="363">
          <cell r="B363">
            <v>1019</v>
          </cell>
          <cell r="E363" t="str">
            <v>Departments</v>
          </cell>
        </row>
        <row r="364">
          <cell r="B364">
            <v>1015</v>
          </cell>
          <cell r="E364" t="str">
            <v>Departments</v>
          </cell>
        </row>
        <row r="365">
          <cell r="B365">
            <v>1543</v>
          </cell>
          <cell r="E365" t="str">
            <v>Departments</v>
          </cell>
        </row>
        <row r="366">
          <cell r="B366">
            <v>230</v>
          </cell>
          <cell r="E366" t="str">
            <v>Departments</v>
          </cell>
        </row>
        <row r="367">
          <cell r="B367">
            <v>231</v>
          </cell>
          <cell r="E367" t="str">
            <v>Departments</v>
          </cell>
        </row>
        <row r="368">
          <cell r="B368">
            <v>44</v>
          </cell>
          <cell r="E368" t="str">
            <v>Public entities</v>
          </cell>
        </row>
        <row r="369">
          <cell r="B369">
            <v>45</v>
          </cell>
          <cell r="E369" t="str">
            <v>Public entities</v>
          </cell>
        </row>
        <row r="370">
          <cell r="B370">
            <v>41</v>
          </cell>
          <cell r="E370" t="str">
            <v>Public entities</v>
          </cell>
        </row>
        <row r="371">
          <cell r="B371">
            <v>40</v>
          </cell>
          <cell r="E371" t="str">
            <v>Public entities</v>
          </cell>
        </row>
        <row r="372">
          <cell r="B372">
            <v>34</v>
          </cell>
          <cell r="E372" t="str">
            <v>Public entities</v>
          </cell>
        </row>
        <row r="373">
          <cell r="B373">
            <v>1405</v>
          </cell>
          <cell r="E373" t="str">
            <v>Public entities</v>
          </cell>
        </row>
        <row r="374">
          <cell r="B374">
            <v>443</v>
          </cell>
          <cell r="E374" t="str">
            <v>Departments</v>
          </cell>
        </row>
        <row r="375">
          <cell r="B375">
            <v>405</v>
          </cell>
          <cell r="E375" t="str">
            <v>Departments</v>
          </cell>
        </row>
        <row r="376">
          <cell r="B376">
            <v>1012</v>
          </cell>
          <cell r="E376" t="str">
            <v>Departments</v>
          </cell>
        </row>
        <row r="377">
          <cell r="B377">
            <v>39</v>
          </cell>
          <cell r="E377" t="str">
            <v>Departments</v>
          </cell>
        </row>
        <row r="378">
          <cell r="B378">
            <v>38</v>
          </cell>
          <cell r="E378" t="str">
            <v>Departments</v>
          </cell>
        </row>
        <row r="379">
          <cell r="B379">
            <v>37</v>
          </cell>
          <cell r="E379" t="str">
            <v>Departments</v>
          </cell>
        </row>
        <row r="380">
          <cell r="B380">
            <v>1532</v>
          </cell>
          <cell r="E380" t="str">
            <v>Public entities</v>
          </cell>
        </row>
        <row r="381">
          <cell r="B381">
            <v>36</v>
          </cell>
          <cell r="E381" t="str">
            <v>Public entities</v>
          </cell>
        </row>
        <row r="382">
          <cell r="B382">
            <v>1337</v>
          </cell>
          <cell r="E382" t="str">
            <v>Public entities</v>
          </cell>
        </row>
        <row r="383">
          <cell r="B383">
            <v>1219</v>
          </cell>
          <cell r="E383" t="str">
            <v>Public entities</v>
          </cell>
        </row>
        <row r="384">
          <cell r="B384">
            <v>1312</v>
          </cell>
          <cell r="E384" t="str">
            <v>Public entities</v>
          </cell>
        </row>
        <row r="385">
          <cell r="B385">
            <v>1407</v>
          </cell>
          <cell r="E385" t="str">
            <v>Departments</v>
          </cell>
        </row>
        <row r="386">
          <cell r="B386">
            <v>33</v>
          </cell>
          <cell r="E386" t="str">
            <v>Public entities</v>
          </cell>
        </row>
        <row r="387">
          <cell r="B387">
            <v>32</v>
          </cell>
          <cell r="E387" t="str">
            <v>Public entities</v>
          </cell>
        </row>
        <row r="388">
          <cell r="B388">
            <v>1304</v>
          </cell>
          <cell r="E388" t="str">
            <v>Public entities</v>
          </cell>
        </row>
        <row r="389">
          <cell r="B389">
            <v>31</v>
          </cell>
          <cell r="E389" t="str">
            <v>Public entities</v>
          </cell>
        </row>
        <row r="390">
          <cell r="B390">
            <v>1156</v>
          </cell>
          <cell r="E390" t="str">
            <v>Public entities</v>
          </cell>
        </row>
        <row r="391">
          <cell r="B391">
            <v>1321</v>
          </cell>
          <cell r="E391" t="str">
            <v>Public entities</v>
          </cell>
        </row>
        <row r="392">
          <cell r="B392">
            <v>1292</v>
          </cell>
          <cell r="E392" t="str">
            <v>Public entities</v>
          </cell>
        </row>
        <row r="393">
          <cell r="B393">
            <v>205</v>
          </cell>
          <cell r="E393" t="str">
            <v>Public entities</v>
          </cell>
        </row>
        <row r="394">
          <cell r="B394">
            <v>1573</v>
          </cell>
          <cell r="E394" t="str">
            <v>Public entities</v>
          </cell>
        </row>
        <row r="395">
          <cell r="B395">
            <v>1336</v>
          </cell>
          <cell r="E395" t="str">
            <v>Public entities</v>
          </cell>
        </row>
        <row r="396">
          <cell r="B396">
            <v>23</v>
          </cell>
          <cell r="E396" t="str">
            <v>Public entities</v>
          </cell>
        </row>
        <row r="397">
          <cell r="B397">
            <v>1018</v>
          </cell>
          <cell r="E397" t="str">
            <v>Public entities</v>
          </cell>
        </row>
        <row r="398">
          <cell r="B398">
            <v>559</v>
          </cell>
          <cell r="E398" t="str">
            <v>Public entities</v>
          </cell>
        </row>
        <row r="399">
          <cell r="B399">
            <v>1552</v>
          </cell>
          <cell r="E399" t="str">
            <v>Public entities</v>
          </cell>
        </row>
        <row r="400">
          <cell r="B400">
            <v>486</v>
          </cell>
          <cell r="E400" t="str">
            <v>Departments</v>
          </cell>
        </row>
        <row r="401">
          <cell r="B401">
            <v>18</v>
          </cell>
          <cell r="E401" t="str">
            <v>Public entities</v>
          </cell>
        </row>
        <row r="402">
          <cell r="B402">
            <v>1116</v>
          </cell>
          <cell r="E402" t="str">
            <v>Public entities</v>
          </cell>
        </row>
        <row r="403">
          <cell r="B403">
            <v>1168</v>
          </cell>
          <cell r="E403" t="str">
            <v>Public entities</v>
          </cell>
        </row>
        <row r="404">
          <cell r="B404">
            <v>1112</v>
          </cell>
          <cell r="E404" t="str">
            <v>Public entities</v>
          </cell>
        </row>
        <row r="405">
          <cell r="B405">
            <v>12</v>
          </cell>
          <cell r="E405" t="str">
            <v>Departments</v>
          </cell>
        </row>
        <row r="406">
          <cell r="B406">
            <v>7</v>
          </cell>
          <cell r="E406" t="str">
            <v>Departments</v>
          </cell>
        </row>
        <row r="407">
          <cell r="B407">
            <v>11</v>
          </cell>
          <cell r="E407" t="str">
            <v>Departments</v>
          </cell>
        </row>
        <row r="408">
          <cell r="B408">
            <v>8</v>
          </cell>
          <cell r="E408" t="str">
            <v>Departments</v>
          </cell>
        </row>
        <row r="409">
          <cell r="B409">
            <v>10</v>
          </cell>
          <cell r="E409" t="str">
            <v>Departments</v>
          </cell>
        </row>
        <row r="410">
          <cell r="B410">
            <v>15</v>
          </cell>
          <cell r="E410" t="str">
            <v>Departments</v>
          </cell>
        </row>
        <row r="411">
          <cell r="B411">
            <v>9</v>
          </cell>
          <cell r="E411" t="str">
            <v>Departments</v>
          </cell>
        </row>
        <row r="412">
          <cell r="B412">
            <v>14</v>
          </cell>
          <cell r="E412" t="str">
            <v>Public entities</v>
          </cell>
        </row>
        <row r="413">
          <cell r="B413">
            <v>548</v>
          </cell>
          <cell r="E413" t="str">
            <v>Public entities</v>
          </cell>
        </row>
        <row r="414">
          <cell r="B414">
            <v>1194</v>
          </cell>
          <cell r="E414" t="str">
            <v>Public entities</v>
          </cell>
        </row>
        <row r="415">
          <cell r="B415">
            <v>5</v>
          </cell>
          <cell r="E415" t="str">
            <v>Public entities</v>
          </cell>
        </row>
        <row r="416">
          <cell r="B416">
            <v>3</v>
          </cell>
          <cell r="E416" t="str">
            <v>Public entities</v>
          </cell>
        </row>
      </sheetData>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data"/>
      <sheetName val="Qualifications data1"/>
      <sheetName val="Drop down lists1"/>
      <sheetName val="Drop down lists2"/>
      <sheetName val="Qualifications data2"/>
      <sheetName val="Entity type 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MasterInput"/>
      <sheetName val="Annex1"/>
      <sheetName val="Annex1b"/>
      <sheetName val="Annex1 All"/>
      <sheetName val="Annex1 MY for print"/>
      <sheetName val="Annex1 ME for print"/>
      <sheetName val="Annex2 All"/>
      <sheetName val="Annex2 MY for print"/>
      <sheetName val="Annex2 ME for print"/>
      <sheetName val="Annex3"/>
      <sheetName val="Annex1c"/>
      <sheetName val="Outcomes Total per Prov"/>
      <sheetName val="Annex3 All for print"/>
      <sheetName val="Annex3 MY for print"/>
      <sheetName val="Annex3 ME for print"/>
      <sheetName val="Annex4"/>
      <sheetName val="Annex4 All for print"/>
      <sheetName val="Annex5"/>
      <sheetName val="Status per capacity"/>
      <sheetName val="Status-Province"/>
      <sheetName val="Annex4 MY for print"/>
      <sheetName val="Annex4 ME for print"/>
      <sheetName val="Outcomes-ExecSumm"/>
      <sheetName val="Outcomes-Sect3"/>
      <sheetName val="Outcomes-Capacity"/>
      <sheetName val="Outcomes-Summary"/>
      <sheetName val="Outcomes-Grade"/>
      <sheetName val="Outcomes per Prov"/>
      <sheetName val="Good Practices1"/>
      <sheetName val="Good Practices2"/>
      <sheetName val="Outcomes per Prov (Presentatio)"/>
      <sheetName val="Outcomes-Province"/>
      <sheetName val="Outcomes-5year"/>
      <sheetName val="Outcomes-Category"/>
      <sheetName val="Qual-BS-All"/>
      <sheetName val="Qual-IS-All"/>
      <sheetName val="Qual-BS-Province"/>
      <sheetName val="Qual-IS-Province"/>
      <sheetName val="Emphasis"/>
      <sheetName val="Other Matters old"/>
      <sheetName val="Areas Qualified"/>
      <sheetName val="RS2"/>
      <sheetName val="Other Matters"/>
      <sheetName val="Ass by Consultants"/>
      <sheetName val="AOPI"/>
      <sheetName val="Financial stability"/>
      <sheetName val="Qualification Check to GR"/>
      <sheetName val="UFWI-Qualifications"/>
      <sheetName val="UFWI-Other matters"/>
      <sheetName val="Prov detail for UFWI"/>
      <sheetName val="Prov detail for Other Matters"/>
      <sheetName val="Prov detail for key areas"/>
      <sheetName val="19. Movement Sum1"/>
      <sheetName val="19. Movement Sum2"/>
      <sheetName val="20. Movement Det"/>
      <sheetName val="RS1 from prov slides"/>
      <sheetName val="Serv Del Comm"/>
      <sheetName val="RS3"/>
      <sheetName val="RS4 for template"/>
      <sheetName val="RS Consultants for template"/>
      <sheetName val="Entities not reported on"/>
      <sheetName val="SCOPA Status"/>
      <sheetName val="Presentation of CFS"/>
      <sheetName val="Annual Reports Tabling"/>
      <sheetName val="Supplementary Tables"/>
      <sheetName val="22. WorkingLists"/>
      <sheetName val="1__Index"/>
      <sheetName val="Annex1_All"/>
      <sheetName val="Annex1_MY_for_print"/>
      <sheetName val="Annex1_ME_for_print"/>
      <sheetName val="Annex2_All"/>
      <sheetName val="Annex2_MY_for_print"/>
      <sheetName val="Annex2_ME_for_print"/>
      <sheetName val="Outcomes_Total_per_Prov"/>
      <sheetName val="Annex3_All_for_print"/>
      <sheetName val="Annex3_MY_for_print"/>
      <sheetName val="Annex3_ME_for_print"/>
      <sheetName val="Annex4_All_for_print"/>
      <sheetName val="Status_per_capacity"/>
      <sheetName val="Annex4_MY_for_print"/>
      <sheetName val="Annex4_ME_for_print"/>
      <sheetName val="Outcomes_per_Prov"/>
      <sheetName val="Good_Practices1"/>
      <sheetName val="Good_Practices2"/>
      <sheetName val="Outcomes_per_Prov_(Presentatio)"/>
      <sheetName val="Other_Matters_old"/>
      <sheetName val="Areas_Qualified"/>
      <sheetName val="Other_Matters"/>
      <sheetName val="Ass_by_Consultants"/>
      <sheetName val="Financial_stability"/>
      <sheetName val="Qualification_Check_to_GR"/>
      <sheetName val="UFWI-Other_matters"/>
      <sheetName val="Prov_detail_for_UFWI"/>
      <sheetName val="Prov_detail_for_Other_Matters"/>
      <sheetName val="Prov_detail_for_key_areas"/>
      <sheetName val="19__Movement_Sum1"/>
      <sheetName val="19__Movement_Sum2"/>
      <sheetName val="20__Movement_Det"/>
      <sheetName val="RS1_from_prov_slides"/>
      <sheetName val="Serv_Del_Comm"/>
      <sheetName val="RS4_for_template"/>
      <sheetName val="RS_Consultants_for_template"/>
      <sheetName val="Entities_not_reported_on"/>
      <sheetName val="SCOPA_Status"/>
      <sheetName val="Presentation_of_CFS"/>
      <sheetName val="Annual_Reports_Tabling"/>
      <sheetName val="Supplementary_Tables"/>
      <sheetName val="22__WorkingLists"/>
      <sheetName val="Sheet1"/>
      <sheetName val="Sheet3"/>
      <sheetName val="Sheet2"/>
      <sheetName val="Sheet4"/>
      <sheetName val="1__Index1"/>
      <sheetName val="Annex1_All1"/>
      <sheetName val="Annex1_MY_for_print1"/>
      <sheetName val="Annex1_ME_for_print1"/>
      <sheetName val="Annex2_All1"/>
      <sheetName val="Annex2_MY_for_print1"/>
      <sheetName val="Annex2_ME_for_print1"/>
      <sheetName val="Outcomes_Total_per_Prov1"/>
      <sheetName val="Annex3_All_for_print1"/>
      <sheetName val="Annex3_MY_for_print1"/>
      <sheetName val="Annex3_ME_for_print1"/>
      <sheetName val="Annex4_All_for_print1"/>
      <sheetName val="Status_per_capacity1"/>
      <sheetName val="Annex4_MY_for_print1"/>
      <sheetName val="Annex4_ME_for_print1"/>
      <sheetName val="Outcomes_per_Prov1"/>
      <sheetName val="Good_Practices11"/>
      <sheetName val="Good_Practices21"/>
      <sheetName val="Outcomes_per_Prov_(Presentatio1"/>
      <sheetName val="Other_Matters_old1"/>
      <sheetName val="Areas_Qualified1"/>
      <sheetName val="Other_Matters1"/>
      <sheetName val="Ass_by_Consultants1"/>
      <sheetName val="Financial_stability1"/>
      <sheetName val="Qualification_Check_to_GR1"/>
      <sheetName val="UFWI-Other_matters1"/>
      <sheetName val="Prov_detail_for_UFWI1"/>
      <sheetName val="Prov_detail_for_Other_Matters1"/>
      <sheetName val="Prov_detail_for_key_areas1"/>
      <sheetName val="19__Movement_Sum11"/>
      <sheetName val="19__Movement_Sum21"/>
      <sheetName val="20__Movement_Det1"/>
      <sheetName val="RS1_from_prov_slides1"/>
      <sheetName val="Serv_Del_Comm1"/>
      <sheetName val="RS4_for_template1"/>
      <sheetName val="RS_Consultants_for_template1"/>
      <sheetName val="Entities_not_reported_on1"/>
      <sheetName val="SCOPA_Status1"/>
      <sheetName val="Presentation_of_CFS1"/>
      <sheetName val="Annual_Reports_Tabling1"/>
      <sheetName val="Supplementary_Tables1"/>
      <sheetName val="22__WorkingLists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A"/>
      <sheetName val="NatB"/>
      <sheetName val="NatC"/>
      <sheetName val="NatD"/>
      <sheetName val="NatE"/>
      <sheetName val="NatF"/>
      <sheetName val="EC"/>
      <sheetName val="FS"/>
      <sheetName val="GP"/>
      <sheetName val="KZN"/>
      <sheetName val="LP"/>
      <sheetName val="MP"/>
      <sheetName val="NC"/>
      <sheetName val="NW"/>
      <sheetName val="WC"/>
      <sheetName val="Drop down lists2"/>
      <sheetName val="Audite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National"/>
      <sheetName val="EC"/>
      <sheetName val="FS"/>
      <sheetName val="GP"/>
      <sheetName val="KZN"/>
      <sheetName val="LP"/>
      <sheetName val="MP"/>
      <sheetName val="NC"/>
      <sheetName val="NW"/>
      <sheetName val="WC"/>
      <sheetName val="Consolidated listing 11Jan1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Auditee Types"/>
      <sheetName val="Auditee Sub Types"/>
      <sheetName val="Auditee Statuses"/>
      <sheetName val="Status Dates"/>
      <sheetName val="Centres"/>
      <sheetName val="Mandates"/>
      <sheetName val="Spheres"/>
      <sheetName val="Capacity"/>
      <sheetName val="CE"/>
      <sheetName val="BE"/>
      <sheetName val="Deputy BE"/>
      <sheetName val="SM"/>
      <sheetName val="GR Location"/>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Outcomes"/>
      <sheetName val="Ex-AoPI and NC"/>
      <sheetName val="Ex-AoPI and NC (2)"/>
      <sheetName val="Ex-Movements"/>
      <sheetName val="EX-Qual areas"/>
      <sheetName val="Ex-Fruitless"/>
      <sheetName val="Ex-Fruitless (3)"/>
      <sheetName val="Ex-Fruitless (4)"/>
      <sheetName val="Ex-Material lolddosses"/>
      <sheetName val="Ex-Material loss oldes"/>
      <sheetName val="Ex-Compliance"/>
      <sheetName val="Ex-Drivers"/>
      <sheetName val="Ex-Procurement"/>
      <sheetName val="Ex-IT"/>
      <sheetName val="Table 1"/>
      <sheetName val="Figure 21"/>
      <sheetName val="Table 19"/>
      <sheetName val="Figure 17 (Aopi)"/>
      <sheetName val="Figure 17 (Compliance)"/>
      <sheetName val="Table 28 and pie"/>
      <sheetName val="Table 35"/>
      <sheetName val="Table 39 and pie"/>
      <sheetName val="Annex1 Outcomes"/>
      <sheetName val="Annex2 Leadership"/>
      <sheetName val="Annex2 FPM"/>
      <sheetName val="Annex2 Governance"/>
      <sheetName val="Annex3 NC Departments"/>
      <sheetName val="Annex3 NC Public Ent"/>
      <sheetName val="Annex4 a"/>
      <sheetName val="Annex4 b"/>
      <sheetName val="Annex4 c"/>
      <sheetName val="Annex4 d"/>
      <sheetName val="Annex4 e"/>
      <sheetName val="Annex4 f"/>
      <sheetName val="Annex5 IT Focus"/>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persons/person.xml><?xml version="1.0" encoding="utf-8"?>
<personList xmlns="http://schemas.microsoft.com/office/spreadsheetml/2018/threadedcomments" xmlns:x="http://schemas.openxmlformats.org/spreadsheetml/2006/main">
  <person displayName="Aasiya Noormahomed" id="{484E3962-4046-48B0-AC1C-4AAEEB18F426}" userId="AasiyaN@agsa.co.za" providerId="PeoplePicker"/>
  <person displayName="Daniel Van Wyk (SM)" id="{388AA98B-C7DC-4DC4-872C-436C39D48B4B}" userId="DanielVW@agsa.co.za" providerId="PeoplePicker"/>
  <person displayName="Zakaria Kajee (DBUL)" id="{AC4404CE-0AF9-4DBF-8775-6090CF0BB513}" userId="ZakariaK@agsa.co.za" providerId="PeoplePicker"/>
  <person displayName="Nathaniel Teffo" id="{7CFFB7CF-E730-483F-97A9-3E17CA537F50}" userId="NathanielT@agsa.co.za" providerId="PeoplePicker"/>
  <person displayName="Aasiya Noormahomed" id="{8CDD5A5A-89D0-4AC6-A0D8-D9C3CB43CCB1}" userId="S::AasiyaN@agsa.co.za::c56a767e-62d3-402f-9e55-440c4018b593" providerId="AD"/>
  <person displayName="Daniel Van Wyk (SM)" id="{0C8EBAB7-D6F2-4B04-8941-787FEF6B3C9E}" userId="S::DanielVW@agsa.co.za::4c1a877b-50d7-4f9c-a2e9-3e5fa712168b" providerId="AD"/>
  <person displayName="Linda Le Roux (BUL)" id="{1CBDB764-5DE8-4D82-91DB-3448D27C3C74}" userId="S::LindaLer@agsa.co.za::70f2d312-bdf7-473f-9820-45a7ec53d9de" providerId="AD"/>
  <person displayName="Zakaria Kajee (DBUL)" id="{2228BF22-817D-46EC-B6D4-FA5BCE9DA917}" userId="S::ZakariaK@agsa.co.za::2a5b3371-2ff1-4b6d-9279-f783d15075c9" providerId="AD"/>
  <person displayName="Daniel Van Wyk (SM)" id="{487008BC-AFC9-4599-B570-0F88D2D3DBE5}" userId="S::danielvw@agsa.co.za::4c1a877b-50d7-4f9c-a2e9-3e5fa712168b" providerId="AD"/>
  <person displayName="Anton Van Dyk" id="{78A95127-5701-43EA-844E-DF5E23494958}" userId="S::AntoniusV@agsa.co.za::aeb68ef6-a843-45ff-9cbe-962724ff25fd" providerId="AD"/>
  <person displayName="Nathaniel Teffo" id="{0ADCDBEB-3C2A-4FF3-8331-47D790CBCF73}" userId="S::NathanielT@agsa.co.za::9344ed2d-ed8d-4084-9def-4b703d98b805" providerId="AD"/>
  <person displayName="Nathaniel Teffo" id="{45198054-74C8-4343-9F28-9ABB3DFEFB4C}" userId="S::nathanielt@agsa.co.za::9344ed2d-ed8d-4084-9def-4b703d98b80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M2" dT="2025-09-24T11:48:44.91" personId="{0C8EBAB7-D6F2-4B04-8941-787FEF6B3C9E}" id="{BF7B7B4E-4678-41A2-9FD8-8E8B1D2B7808}">
    <text>@Nathaniel Teffo  - please see the formula here refers to external source which no longer exist. Please update?</text>
    <mentions>
      <mention mentionpersonId="{7CFFB7CF-E730-483F-97A9-3E17CA537F50}" mentionId="{54DF5ABB-1ADF-4B87-B65F-2CA0A22AC755}" startIndex="0" length="16"/>
    </mentions>
  </threadedComment>
  <threadedComment ref="B208" dT="2025-08-27T07:47:22.71" personId="{0ADCDBEB-3C2A-4FF3-8331-47D790CBCF73}" id="{70C2A448-CE5B-4233-A8F9-6525923624CA}" done="1">
    <text>@Zakaria Kajee (DBUL) @Daniel Van Wyk (SM)  added NHLS from the list it is now GR applicable, it is audited internally</text>
    <mentions>
      <mention mentionpersonId="{AC4404CE-0AF9-4DBF-8775-6090CF0BB513}" mentionId="{04BFA8D1-E34B-40A6-9452-5A53661B1398}" startIndex="0" length="21"/>
      <mention mentionpersonId="{388AA98B-C7DC-4DC4-872C-436C39D48B4B}" mentionId="{B899FD0F-435C-4476-8EAC-693E2325DCB5}" startIndex="22" length="20"/>
    </mentions>
  </threadedComment>
  <threadedComment ref="B208" dT="2025-09-24T12:05:18.94" personId="{0C8EBAB7-D6F2-4B04-8941-787FEF6B3C9E}" id="{B687B287-0578-470A-A48E-ABDEC30B6665}" parentId="{70C2A448-CE5B-4233-A8F9-6525923624CA}">
    <text>Yes, that is correct and it was included on MYAP.</text>
  </threadedComment>
  <threadedComment ref="G210" dT="2025-09-29T08:08:19.17" personId="{0ADCDBEB-3C2A-4FF3-8331-47D790CBCF73}" id="{18668739-F697-4215-BABA-1D8786407FDC}" done="1">
    <text>@Daniel Van Wyk (SM) Made this social development but there is no MYAP called social development. Should make this other</text>
    <mentions>
      <mention mentionpersonId="{388AA98B-C7DC-4DC4-872C-436C39D48B4B}" mentionId="{2B69F762-1C9E-4F9D-B3D0-1FEEEAEE3513}" startIndex="0" length="20"/>
    </mentions>
  </threadedComment>
  <threadedComment ref="G210" dT="2025-10-01T07:37:30.24" personId="{0ADCDBEB-3C2A-4FF3-8331-47D790CBCF73}" id="{BDE831C2-125C-40D6-99F1-308091F22AE9}" parentId="{18668739-F697-4215-BABA-1D8786407FDC}">
    <text>Changed to “Safety and Security” as discussed</text>
  </threadedComment>
</ThreadedComments>
</file>

<file path=xl/threadedComments/threadedComment2.xml><?xml version="1.0" encoding="utf-8"?>
<ThreadedComments xmlns="http://schemas.microsoft.com/office/spreadsheetml/2018/threadedcomments" xmlns:x="http://schemas.openxmlformats.org/spreadsheetml/2006/main">
  <threadedComment ref="B61" dT="2024-09-21T12:18:51.56" personId="{2228BF22-817D-46EC-B6D4-FA5BCE9DA917}" id="{7821D5A3-C334-456E-8336-612FC0B7A51B}">
    <text>Old auditee ID to be used</text>
  </threadedComment>
  <threadedComment ref="E180" dT="2024-09-21T11:04:46.42" personId="{2228BF22-817D-46EC-B6D4-FA5BCE9DA917}" id="{C5E5BD4F-671F-41B0-BD75-7B6BF586E0F0}">
    <text>Used Transport and not infrastructure to align with other similar entities</text>
  </threadedComment>
</ThreadedComments>
</file>

<file path=xl/threadedComments/threadedComment3.xml><?xml version="1.0" encoding="utf-8"?>
<ThreadedComments xmlns="http://schemas.microsoft.com/office/spreadsheetml/2018/threadedcomments" xmlns:x="http://schemas.openxmlformats.org/spreadsheetml/2006/main">
  <threadedComment ref="H29" dT="2024-09-28T10:29:56.68" personId="{1CBDB764-5DE8-4D82-91DB-3448D27C3C74}" id="{AD892D03-839A-4A8D-8BAD-A08119BBCCCF}">
    <text>@Daniel Van Wyk (SM) Pls look at this portfolio again - ICASA, SABC and a number of other entities including SITA should be her. You can also look at the dept website that is clear which auditees fit her</text>
    <mentions>
      <mention mentionpersonId="{388AA98B-C7DC-4DC4-872C-436C39D48B4B}" mentionId="{36751C02-6A0D-4642-A6DF-66AF2FF5BED6}" startIndex="0" length="20"/>
    </mentions>
  </threadedComment>
  <threadedComment ref="H29" dT="2024-09-28T11:09:47.48" personId="{487008BC-AFC9-4599-B570-0F88D2D3DBE5}" id="{A1C3CFD0-9A4A-43B7-A5E8-424429807B00}" parentId="{AD892D03-839A-4A8D-8BAD-A08119BBCCCF}">
    <text>Agreed - there seems to be confusion overall with the previous different departments of communications. This was not updated on ABU verification listings though. We will make the changes.</text>
  </threadedComment>
  <threadedComment ref="H102" dT="2024-09-28T11:13:51.79" personId="{0C8EBAB7-D6F2-4B04-8941-787FEF6B3C9E}" id="{11AB975D-06B5-44C9-BC05-D9E8A2BBBD5A}">
    <text xml:space="preserve">@Nathaniel Teffo @Aasiya Noormahomed  - please see the changes to portfolio's in yellow and red text. These are incorrect on ASMIS and we need to update. You can also confirm with ABUs'. </text>
    <mentions>
      <mention mentionpersonId="{7CFFB7CF-E730-483F-97A9-3E17CA537F50}" mentionId="{D489F911-E2F5-4F21-9D83-D90183B18CB0}" startIndex="0" length="16"/>
      <mention mentionpersonId="{484E3962-4046-48B0-AC1C-4AAEEB18F426}" mentionId="{265E1418-1F3A-4690-8467-501A58C06EBE}" startIndex="17" length="19"/>
    </mentions>
  </threadedComment>
  <threadedComment ref="H102" dT="2024-09-30T17:33:06.98" personId="{8CDD5A5A-89D0-4AC6-A0D8-D9C3CB43CCB1}" id="{D31F19F0-E967-4FEE-AFF0-085F4DD9D9BC}" parentId="{11AB975D-06B5-44C9-BC05-D9E8A2BBBD5A}">
    <text>ASMIS has been updated</text>
  </threadedComment>
  <threadedComment ref="S131" dT="2024-09-22T14:41:01.30" personId="{2228BF22-817D-46EC-B6D4-FA5BCE9DA917}" id="{45AFEF5E-4432-4229-A5E0-A8C2F707B21B}" done="1">
    <text>@Nathaniel Teffo I left note on slide for you to check this movement please 
Also check other movements over admin - thought this was automated</text>
    <mentions>
      <mention mentionpersonId="{7CFFB7CF-E730-483F-97A9-3E17CA537F50}" mentionId="{CAE9C16F-2977-4835-B6EB-3AD5726D24B8}" startIndex="0" length="16"/>
    </mentions>
  </threadedComment>
  <threadedComment ref="S131" dT="2024-09-22T19:16:27.50" personId="{78A95127-5701-43EA-844E-DF5E23494958}" id="{E847E9D3-B5ED-4CAC-B40D-B2E465327EC3}" parentId="{45AFEF5E-4432-4229-A5E0-A8C2F707B21B}">
    <text>@Aasiya Noormahomed please check.</text>
    <mentions>
      <mention mentionpersonId="{484E3962-4046-48B0-AC1C-4AAEEB18F426}" mentionId="{58942397-DEB6-4D90-A221-A319E8180FAC}" startIndex="0" length="19"/>
    </mentions>
  </threadedComment>
  <threadedComment ref="S131" dT="2024-09-22T19:19:38.53" personId="{78A95127-5701-43EA-844E-DF5E23494958}" id="{A8A19FE2-95CF-42F8-92DD-02EFB0A44753}" parentId="{45AFEF5E-4432-4229-A5E0-A8C2F707B21B}">
    <text>Regressed is correct - moved from clean in 2018-19 to unqualified with findings in 2023-24</text>
  </threadedComment>
  <threadedComment ref="Q163" dT="2024-09-14T09:56:55.10" personId="{0C8EBAB7-D6F2-4B04-8941-787FEF6B3C9E}" id="{B12EFF5E-E947-4020-AFDB-1B2A191D9DF9}">
    <text>No Comparatives included as departments are  not comparable.</text>
  </threadedComment>
  <threadedComment ref="Q163" dT="2024-09-30T12:31:44.21" personId="{78A95127-5701-43EA-844E-DF5E23494958}" id="{54B246C8-BC5A-4F4C-A718-DCC033A40D9F}" parentId="{B12EFF5E-E947-4020-AFDB-1B2A191D9DF9}">
    <text>@Daniel Van Wyk (SM) Why is this a new auditee? I do not understand your comment.</text>
    <mentions>
      <mention mentionpersonId="{388AA98B-C7DC-4DC4-872C-436C39D48B4B}" mentionId="{52E61F8B-6253-48EB-A0DE-4BCD116D5623}" startIndex="0" length="20"/>
    </mentions>
  </threadedComment>
  <threadedComment ref="Q164" dT="2024-09-14T09:56:55.10" personId="{0C8EBAB7-D6F2-4B04-8941-787FEF6B3C9E}" id="{54496E45-9765-410B-9A0A-81FB6DE4A3FA}">
    <text>No Comparatives included as departments are  not comparable.</text>
  </threadedComment>
  <threadedComment ref="S164" dT="2024-09-14T09:56:55.10" personId="{0C8EBAB7-D6F2-4B04-8941-787FEF6B3C9E}" id="{3C057028-9224-47BE-892A-512ACAC448DC}">
    <text>No Comparatives included as departments are  not comparable.</text>
  </threadedComment>
  <threadedComment ref="H181" dT="2024-09-28T10:33:21.29" personId="{1CBDB764-5DE8-4D82-91DB-3448D27C3C74}" id="{5380BE0E-264F-4C9E-B4CE-B2472355BB22}">
    <text>@Daniel Van Wyk (SM) is this correct - I thought they would be with tourism. Also noting others auditees included with comms which is incorrect portfolio. Please check</text>
    <mentions>
      <mention mentionpersonId="{388AA98B-C7DC-4DC4-872C-436C39D48B4B}" mentionId="{25F0BD8E-0C00-4EB2-832C-6761DA0CB77E}" startIndex="0" length="20"/>
    </mentions>
  </threadedComment>
  <threadedComment ref="H181" dT="2024-09-28T11:08:30.70" personId="{487008BC-AFC9-4599-B570-0F88D2D3DBE5}" id="{E8A12774-5F0A-496C-8E73-4F12809ECCFC}" parentId="{5380BE0E-264F-4C9E-B4CE-B2472355BB22}">
    <text>Both BrandSA and MDDA are entities reporting under the Presidency but deals with communications and media. This needs to be changed to The Presidency.</text>
  </threadedComment>
  <threadedComment ref="H181" dT="2024-09-29T13:48:48.90" personId="{0C8EBAB7-D6F2-4B04-8941-787FEF6B3C9E}" id="{FFFDA132-155D-47BD-9955-9BE2A86E5A8F}" parentId="{5380BE0E-264F-4C9E-B4CE-B2472355BB22}">
    <text>Apologies - correction to the previous response. GCIS is a dept in the presidency with MDDA and Brand SA reporting under it. We therefore have a Communications portfolio with 1 dept and 2 entities.</text>
  </threadedComment>
  <threadedComment ref="H390" dT="2024-09-28T10:25:05.61" personId="{1CBDB764-5DE8-4D82-91DB-3448D27C3C74}" id="{5441A869-9419-4918-A0D4-4F1F34D70E38}">
    <text>@Daniel Van Wyk (SM)  in recent discussion with HoA she said SITA is wit communication and digital technology dept. Please check and correct</text>
    <mentions>
      <mention mentionpersonId="{388AA98B-C7DC-4DC4-872C-436C39D48B4B}" mentionId="{33F30ECF-1DB1-4AD9-8412-B8DDDE89AAB6}" startIndex="0" length="20"/>
    </mentions>
  </threadedComment>
  <threadedComment ref="H390" dT="2024-09-28T10:48:13.09" personId="{487008BC-AFC9-4599-B570-0F88D2D3DBE5}" id="{C9EFA39D-30DB-4E08-9EAA-835C367C1BAF}" parentId="{5441A869-9419-4918-A0D4-4F1F34D70E38}">
    <text>I see that the change on ASMIS on portfolio was processed on 18 August which was post our auditee verification review process to confirm portfolios. I will confirm on Monday with ICT who requested the change. Can't find any confirmation on the department's information that the change is valid.</text>
  </threadedComment>
  <threadedComment ref="H390" dT="2024-09-28T17:24:25.95" personId="{2228BF22-817D-46EC-B6D4-FA5BCE9DA917}" id="{E0600738-F7EC-4E19-81AA-0338222E148B}" parentId="{5441A869-9419-4918-A0D4-4F1F34D70E38}">
    <text>@Daniel Van Wyk (SM) DCDT seems to be correct based on this link - we will just need to confirm effective date of change In portfolio 
https://nationalgovernment.co.za/units/view/187/state-information-technology-agency-sita#:~:text=The%20mission%20of%20the%20State,manner%2C%20contributing%20to%20citizen%20convenience.</text>
    <mentions>
      <mention mentionpersonId="{388AA98B-C7DC-4DC4-872C-436C39D48B4B}" mentionId="{EB262DDD-2BA6-450A-A39E-1CC4675184FD}" startIndex="0" length="20"/>
    </mentions>
    <extLst>
      <x:ext xmlns:xltc2="http://schemas.microsoft.com/office/spreadsheetml/2020/threadedcomments2" uri="{F7C98A9C-CBB3-438F-8F68-D28B6AF4A901}">
        <xltc2:checksum>683150608</xltc2:checksum>
        <xltc2:hyperlink startIndex="136" length="183" url="https://nationalgovernment.co.za/units/view/187/state-information-technology-agency-sita#:~:text=The%20mission%20of%20the%20State,manner%2C%20contributing%20to%20citizen%20convenience"/>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M310" dT="2024-09-26T10:06:57.70" personId="{8CDD5A5A-89D0-4AC6-A0D8-D9C3CB43CCB1}" id="{5ADD179D-07BA-4418-A589-2FCE531224F9}" done="1">
    <text>ASMIS has been updated with this date, ABU captured the incorrect date</text>
  </threadedComment>
  <threadedComment ref="M310" dT="2024-09-26T10:43:22.29" personId="{0C8EBAB7-D6F2-4B04-8941-787FEF6B3C9E}" id="{D95DBA0E-5CD5-407B-9ACD-260BFFCD7FEE}" parentId="{5ADD179D-07BA-4418-A589-2FCE531224F9}">
    <text>Thank you!</text>
  </threadedComment>
  <threadedComment ref="Q332" dT="2024-09-26T10:46:32.60" personId="{0C8EBAB7-D6F2-4B04-8941-787FEF6B3C9E}" id="{D9CB7667-0BD2-431C-BDD7-1DC864865EDF}">
    <text>@Aasiya Noormahomed @Nathaniel Teffo  - I've changed this to On Time as per my discussion with Zak. Where AFS were received late, and the audit is completed without raising the material non-compliance finding, the AFS submission should not be considered as late.
Pls remember this for MFMA as well.</text>
    <mentions>
      <mention mentionpersonId="{484E3962-4046-48B0-AC1C-4AAEEB18F426}" mentionId="{F51DE41E-7AA1-4DC0-ABE5-1BA123349472}" startIndex="0" length="19"/>
      <mention mentionpersonId="{7CFFB7CF-E730-483F-97A9-3E17CA537F50}" mentionId="{071A505B-0C02-494C-A409-FE6379596A37}" startIndex="20" length="16"/>
    </mentions>
  </threadedComment>
  <threadedComment ref="N495" dT="2024-09-26T10:47:11.86" personId="{0C8EBAB7-D6F2-4B04-8941-787FEF6B3C9E}" id="{9B12779C-E813-456B-88B0-23243A46628F}">
    <text>Please ensure that the team remove the date from ASMIS as it is invalid.</text>
  </threadedComment>
  <threadedComment ref="N495" dT="2024-09-26T11:35:39.38" personId="{8CDD5A5A-89D0-4AC6-A0D8-D9C3CB43CCB1}" id="{1BA4D173-234B-4863-9D8E-C08ED7CB057D}" parentId="{9B12779C-E813-456B-88B0-23243A46628F}">
    <text>Victor from ICT removed the date now 26/09/24</text>
  </threadedComment>
  <threadedComment ref="Q495" dT="2024-09-13T20:17:30.24" personId="{8CDD5A5A-89D0-4AC6-A0D8-D9C3CB43CCB1}" id="{931148C4-C096-4484-BF1B-6F386957B2CA}">
    <text>The AFS was received after the GR cut off date in Sept 2024, so removed the AFS received date</text>
  </threadedComment>
  <threadedComment ref="Q495" dT="2024-09-14T12:41:38.17" personId="{0C8EBAB7-D6F2-4B04-8941-787FEF6B3C9E}" id="{3649FE05-8307-42DE-9174-ACBF9CB66718}" parentId="{931148C4-C096-4484-BF1B-6F386957B2CA}">
    <text>From my understanding, this should not be counted in the GR for analysis purposes. This is only considered in subsequent updates for outstanding audits. @Nathaniel Teffo - please confirm if we deal with this audits as AFS outstanding as at 31 August?</text>
    <mentions>
      <mention mentionpersonId="{7CFFB7CF-E730-483F-97A9-3E17CA537F50}" mentionId="{B14B3EA6-2BDD-4428-B2AF-DED49D321213}" startIndex="153" length="16"/>
    </mentions>
  </threadedComment>
  <threadedComment ref="Q495" dT="2024-09-14T18:11:27.84" personId="{45198054-74C8-4343-9F28-9ABB3DFEFB4C}" id="{3923AA93-5266-46D5-A463-0EE6B976FCFE}" parentId="{931148C4-C096-4484-BF1B-6F386957B2CA}">
    <text>@Daniel Van Wyk (SM) I told @Aasiya Noormahomed to leave as it is, as mostly  in the GR we make reference outstanding as  at the GR date cut - off. Not much of the risk as for timely submission we don't separate from outstanding and late submission, I think for now or safe unless the GR cut off date changes.</text>
    <mentions>
      <mention mentionpersonId="{388AA98B-C7DC-4DC4-872C-436C39D48B4B}" mentionId="{46C2A50F-DC33-41E8-9031-BBBB223FF6AF}" startIndex="0" length="20"/>
      <mention mentionpersonId="{484E3962-4046-48B0-AC1C-4AAEEB18F426}" mentionId="{FDF5E51A-D4F7-48D5-A93F-9F51AB29C079}" startIndex="28" length="19"/>
    </mentions>
  </threadedComment>
  <threadedComment ref="Q495" dT="2024-09-25T09:04:04.50" personId="{8CDD5A5A-89D0-4AC6-A0D8-D9C3CB43CCB1}" id="{B6AE56DD-FE5C-431D-BDCE-D0ABC585ACE1}" parentId="{931148C4-C096-4484-BF1B-6F386957B2CA}">
    <text>The GR cut off date is 15/09/2024. AFS received date is 03/09/2024. Have added the updated date and now it is Late Submission and not outstanding. ASMIS still needs to be updated with this date</text>
  </threadedComment>
  <threadedComment ref="Q681" dT="2024-09-26T10:52:19.00" personId="{0C8EBAB7-D6F2-4B04-8941-787FEF6B3C9E}" id="{DE6BD53D-6C8A-45DE-B0BF-0A6EB3F30BB4}">
    <text>@Aasiya Noormahomed @Nathaniel Teffo  - I've made changes here to align to ASMIS. The information that was included here was incorrect and the AFS was in fact submitted on time. This will impact on the results.</text>
    <mentions>
      <mention mentionpersonId="{484E3962-4046-48B0-AC1C-4AAEEB18F426}" mentionId="{1ABD7A92-CE42-449B-87CA-87DAD31AA41B}" startIndex="0" length="19"/>
      <mention mentionpersonId="{7CFFB7CF-E730-483F-97A9-3E17CA537F50}" mentionId="{1BD573A3-379A-48EB-A365-53F8CFE768B2}" startIndex="20" length="16"/>
    </mentions>
  </threadedComment>
  <threadedComment ref="Q681" dT="2024-09-26T11:25:23.57" personId="{8CDD5A5A-89D0-4AC6-A0D8-D9C3CB43CCB1}" id="{200EE418-676A-4502-B3AC-BD35102ED73C}" parentId="{DE6BD53D-6C8A-45DE-B0BF-0A6EB3F30BB4}">
    <text>On the ASMIS report drawn on 13 September 2024, the AFS received date in that report was 2024/04/02. Maybe when the ABU was capturing the audit outcomes etc. on ASMIS after the audit was finalised, they probably changed the AFS date to what it is currently on ASMIS 2024/03/31</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 Id="rId5" Type="http://schemas.microsoft.com/office/2019/04/relationships/documenttask" Target="../documenttasks/documenttask1.xml"/><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1.xml"/><Relationship Id="rId5" Type="http://schemas.microsoft.com/office/2019/04/relationships/documenttask" Target="../documenttasks/documenttask2.xml"/><Relationship Id="rId4" Type="http://schemas.microsoft.com/office/2017/10/relationships/threadedComment" Target="../threadedComments/threadedComment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8318-2719-4FF4-B1A0-C512C7E03E44}">
  <dimension ref="A1:L213"/>
  <sheetViews>
    <sheetView showGridLines="0" tabSelected="1" workbookViewId="0">
      <selection sqref="A1:L1"/>
    </sheetView>
  </sheetViews>
  <sheetFormatPr defaultColWidth="8.85546875" defaultRowHeight="15" x14ac:dyDescent="0.25"/>
  <cols>
    <col min="1" max="1" width="3.7109375" style="150" customWidth="1"/>
    <col min="2" max="2" width="21.7109375" style="288" customWidth="1"/>
    <col min="3" max="3" width="32.7109375" style="288" bestFit="1" customWidth="1"/>
    <col min="4" max="10" width="9.7109375" style="150" customWidth="1"/>
    <col min="11" max="11" width="14.85546875" style="150" customWidth="1"/>
    <col min="12" max="12" width="21.140625" style="150" customWidth="1"/>
    <col min="13" max="16" width="9.7109375" style="150" customWidth="1"/>
    <col min="17" max="16384" width="8.85546875" style="150"/>
  </cols>
  <sheetData>
    <row r="1" spans="1:12" s="135" customFormat="1" ht="35.450000000000003" customHeight="1" x14ac:dyDescent="0.25">
      <c r="A1" s="295" t="s">
        <v>0</v>
      </c>
      <c r="B1" s="295"/>
      <c r="C1" s="295"/>
      <c r="D1" s="295"/>
      <c r="E1" s="295"/>
      <c r="F1" s="295"/>
      <c r="G1" s="295"/>
      <c r="H1" s="295"/>
      <c r="I1" s="295"/>
      <c r="J1" s="295"/>
      <c r="K1" s="295"/>
      <c r="L1" s="295"/>
    </row>
    <row r="2" spans="1:12" ht="36.75" customHeight="1" x14ac:dyDescent="0.25">
      <c r="A2" s="290" t="s">
        <v>2</v>
      </c>
      <c r="B2" s="291" t="s">
        <v>3</v>
      </c>
      <c r="C2" s="293" t="s">
        <v>12</v>
      </c>
      <c r="D2" s="290" t="s">
        <v>4</v>
      </c>
      <c r="E2" s="290"/>
      <c r="F2" s="290" t="s">
        <v>5</v>
      </c>
      <c r="G2" s="290" t="s">
        <v>6</v>
      </c>
      <c r="H2" s="290" t="s">
        <v>7</v>
      </c>
      <c r="I2" s="290"/>
      <c r="J2" s="292" t="s">
        <v>8</v>
      </c>
      <c r="K2" s="290" t="s">
        <v>9</v>
      </c>
      <c r="L2" s="290" t="s">
        <v>10</v>
      </c>
    </row>
    <row r="3" spans="1:12" x14ac:dyDescent="0.25">
      <c r="A3" s="290"/>
      <c r="B3" s="291"/>
      <c r="C3" s="294"/>
      <c r="D3" s="208" t="s">
        <v>13</v>
      </c>
      <c r="E3" s="208" t="s">
        <v>14</v>
      </c>
      <c r="F3" s="290"/>
      <c r="G3" s="290"/>
      <c r="H3" s="208" t="s">
        <v>13</v>
      </c>
      <c r="I3" s="208" t="s">
        <v>14</v>
      </c>
      <c r="J3" s="292"/>
      <c r="K3" s="290"/>
      <c r="L3" s="290"/>
    </row>
    <row r="4" spans="1:12" x14ac:dyDescent="0.25">
      <c r="A4" s="206"/>
      <c r="B4" s="138"/>
      <c r="C4" s="138"/>
      <c r="D4" s="206"/>
      <c r="E4" s="206"/>
      <c r="F4" s="206"/>
      <c r="G4" s="206"/>
      <c r="H4" s="206"/>
      <c r="I4" s="206"/>
      <c r="J4" s="206"/>
      <c r="K4" s="206"/>
      <c r="L4" s="206"/>
    </row>
    <row r="5" spans="1:12" ht="22.5" customHeight="1" x14ac:dyDescent="0.25">
      <c r="A5" s="139">
        <v>1</v>
      </c>
      <c r="B5" s="148" t="s">
        <v>15</v>
      </c>
      <c r="C5" s="148" t="s">
        <v>16</v>
      </c>
      <c r="D5" s="197" t="s">
        <v>17</v>
      </c>
      <c r="E5" s="289" t="s">
        <v>18</v>
      </c>
      <c r="F5" s="139" t="s">
        <v>19</v>
      </c>
      <c r="G5" s="198" t="s">
        <v>20</v>
      </c>
      <c r="H5" s="149" t="s">
        <v>21</v>
      </c>
      <c r="I5" s="289" t="s">
        <v>18</v>
      </c>
      <c r="J5" s="199" t="s">
        <v>22</v>
      </c>
      <c r="K5" s="199" t="s">
        <v>22</v>
      </c>
      <c r="L5" s="200" t="s">
        <v>23</v>
      </c>
    </row>
    <row r="6" spans="1:12" ht="22.5" customHeight="1" x14ac:dyDescent="0.25">
      <c r="A6" s="139">
        <v>2</v>
      </c>
      <c r="B6" s="148" t="s">
        <v>24</v>
      </c>
      <c r="C6" s="148" t="s">
        <v>16</v>
      </c>
      <c r="D6" s="197" t="s">
        <v>17</v>
      </c>
      <c r="E6" s="289" t="s">
        <v>18</v>
      </c>
      <c r="F6" s="139" t="s">
        <v>19</v>
      </c>
      <c r="G6" s="201" t="s">
        <v>1</v>
      </c>
      <c r="H6" s="149" t="s">
        <v>21</v>
      </c>
      <c r="I6" s="289" t="s">
        <v>18</v>
      </c>
      <c r="J6" s="200" t="s">
        <v>23</v>
      </c>
      <c r="K6" s="200" t="s">
        <v>23</v>
      </c>
      <c r="L6" s="201" t="s">
        <v>1</v>
      </c>
    </row>
    <row r="7" spans="1:12" ht="22.5" customHeight="1" x14ac:dyDescent="0.25">
      <c r="A7" s="139">
        <v>3</v>
      </c>
      <c r="B7" s="148" t="s">
        <v>25</v>
      </c>
      <c r="C7" s="148" t="s">
        <v>16</v>
      </c>
      <c r="D7" s="202" t="s">
        <v>26</v>
      </c>
      <c r="E7" s="289" t="s">
        <v>27</v>
      </c>
      <c r="F7" s="139" t="s">
        <v>19</v>
      </c>
      <c r="G7" s="200" t="s">
        <v>23</v>
      </c>
      <c r="H7" s="202" t="s">
        <v>26</v>
      </c>
      <c r="I7" s="289" t="s">
        <v>27</v>
      </c>
      <c r="J7" s="198" t="s">
        <v>20</v>
      </c>
      <c r="K7" s="198" t="s">
        <v>20</v>
      </c>
      <c r="L7" s="200" t="s">
        <v>23</v>
      </c>
    </row>
    <row r="8" spans="1:12" ht="22.5" customHeight="1" x14ac:dyDescent="0.25">
      <c r="A8" s="139">
        <v>4</v>
      </c>
      <c r="B8" s="148" t="s">
        <v>28</v>
      </c>
      <c r="C8" s="148" t="s">
        <v>16</v>
      </c>
      <c r="D8" s="197" t="s">
        <v>17</v>
      </c>
      <c r="E8" s="289" t="s">
        <v>29</v>
      </c>
      <c r="F8" s="139" t="s">
        <v>19</v>
      </c>
      <c r="G8" s="199" t="s">
        <v>22</v>
      </c>
      <c r="H8" s="149" t="s">
        <v>21</v>
      </c>
      <c r="I8" s="289" t="s">
        <v>29</v>
      </c>
      <c r="J8" s="200" t="s">
        <v>23</v>
      </c>
      <c r="K8" s="200" t="s">
        <v>23</v>
      </c>
      <c r="L8" s="200" t="s">
        <v>23</v>
      </c>
    </row>
    <row r="9" spans="1:12" ht="22.5" customHeight="1" x14ac:dyDescent="0.25">
      <c r="A9" s="139">
        <v>5</v>
      </c>
      <c r="B9" s="148" t="s">
        <v>28</v>
      </c>
      <c r="C9" s="148" t="s">
        <v>16</v>
      </c>
      <c r="D9" s="197" t="s">
        <v>17</v>
      </c>
      <c r="E9" s="289" t="s">
        <v>18</v>
      </c>
      <c r="F9" s="139" t="s">
        <v>19</v>
      </c>
      <c r="G9" s="199" t="s">
        <v>22</v>
      </c>
      <c r="H9" s="149" t="s">
        <v>21</v>
      </c>
      <c r="I9" s="289" t="s">
        <v>18</v>
      </c>
      <c r="J9" s="200" t="s">
        <v>23</v>
      </c>
      <c r="K9" s="200" t="s">
        <v>23</v>
      </c>
      <c r="L9" s="200" t="s">
        <v>23</v>
      </c>
    </row>
    <row r="10" spans="1:12" ht="22.5" customHeight="1" x14ac:dyDescent="0.25">
      <c r="A10" s="139">
        <v>6</v>
      </c>
      <c r="B10" s="148" t="s">
        <v>28</v>
      </c>
      <c r="C10" s="148" t="s">
        <v>16</v>
      </c>
      <c r="D10" s="202" t="s">
        <v>26</v>
      </c>
      <c r="E10" s="289" t="s">
        <v>18</v>
      </c>
      <c r="F10" s="139" t="s">
        <v>19</v>
      </c>
      <c r="G10" s="201" t="s">
        <v>1</v>
      </c>
      <c r="H10" s="202" t="s">
        <v>26</v>
      </c>
      <c r="I10" s="289" t="s">
        <v>18</v>
      </c>
      <c r="J10" s="200" t="s">
        <v>23</v>
      </c>
      <c r="K10" s="200" t="s">
        <v>23</v>
      </c>
      <c r="L10" s="200" t="s">
        <v>23</v>
      </c>
    </row>
    <row r="11" spans="1:12" ht="22.5" customHeight="1" x14ac:dyDescent="0.25">
      <c r="A11" s="139">
        <v>7</v>
      </c>
      <c r="B11" s="148" t="s">
        <v>28</v>
      </c>
      <c r="C11" s="148" t="s">
        <v>16</v>
      </c>
      <c r="D11" s="197" t="s">
        <v>17</v>
      </c>
      <c r="E11" s="289" t="s">
        <v>29</v>
      </c>
      <c r="F11" s="139" t="s">
        <v>19</v>
      </c>
      <c r="G11" s="201" t="s">
        <v>1</v>
      </c>
      <c r="H11" s="149" t="s">
        <v>21</v>
      </c>
      <c r="I11" s="289" t="s">
        <v>29</v>
      </c>
      <c r="J11" s="200" t="s">
        <v>23</v>
      </c>
      <c r="K11" s="200" t="s">
        <v>23</v>
      </c>
      <c r="L11" s="200" t="s">
        <v>23</v>
      </c>
    </row>
    <row r="12" spans="1:12" ht="22.5" customHeight="1" x14ac:dyDescent="0.25">
      <c r="A12" s="139">
        <v>8</v>
      </c>
      <c r="B12" s="148" t="s">
        <v>28</v>
      </c>
      <c r="C12" s="148" t="s">
        <v>16</v>
      </c>
      <c r="D12" s="202" t="s">
        <v>26</v>
      </c>
      <c r="E12" s="289" t="s">
        <v>27</v>
      </c>
      <c r="F12" s="139" t="s">
        <v>19</v>
      </c>
      <c r="G12" s="198" t="s">
        <v>20</v>
      </c>
      <c r="H12" s="202" t="s">
        <v>26</v>
      </c>
      <c r="I12" s="289" t="s">
        <v>27</v>
      </c>
      <c r="J12" s="200" t="s">
        <v>23</v>
      </c>
      <c r="K12" s="200" t="s">
        <v>23</v>
      </c>
      <c r="L12" s="200" t="s">
        <v>23</v>
      </c>
    </row>
    <row r="13" spans="1:12" ht="22.5" customHeight="1" x14ac:dyDescent="0.25">
      <c r="A13" s="139">
        <v>9</v>
      </c>
      <c r="B13" s="148" t="s">
        <v>28</v>
      </c>
      <c r="C13" s="148" t="s">
        <v>16</v>
      </c>
      <c r="D13" s="197" t="s">
        <v>17</v>
      </c>
      <c r="E13" s="289" t="s">
        <v>18</v>
      </c>
      <c r="F13" s="139" t="s">
        <v>19</v>
      </c>
      <c r="G13" s="201" t="s">
        <v>1</v>
      </c>
      <c r="H13" s="149" t="s">
        <v>21</v>
      </c>
      <c r="I13" s="289" t="s">
        <v>18</v>
      </c>
      <c r="J13" s="200" t="s">
        <v>23</v>
      </c>
      <c r="K13" s="200" t="s">
        <v>23</v>
      </c>
      <c r="L13" s="200" t="s">
        <v>23</v>
      </c>
    </row>
    <row r="14" spans="1:12" ht="22.5" customHeight="1" x14ac:dyDescent="0.25">
      <c r="A14" s="139">
        <v>10</v>
      </c>
      <c r="B14" s="148" t="s">
        <v>28</v>
      </c>
      <c r="C14" s="148" t="s">
        <v>16</v>
      </c>
      <c r="D14" s="202" t="s">
        <v>26</v>
      </c>
      <c r="E14" s="289" t="s">
        <v>18</v>
      </c>
      <c r="F14" s="139" t="s">
        <v>19</v>
      </c>
      <c r="G14" s="200" t="s">
        <v>23</v>
      </c>
      <c r="H14" s="202" t="s">
        <v>26</v>
      </c>
      <c r="I14" s="289" t="s">
        <v>18</v>
      </c>
      <c r="J14" s="200" t="s">
        <v>23</v>
      </c>
      <c r="K14" s="200" t="s">
        <v>23</v>
      </c>
      <c r="L14" s="200" t="s">
        <v>23</v>
      </c>
    </row>
    <row r="15" spans="1:12" ht="22.5" customHeight="1" x14ac:dyDescent="0.25">
      <c r="A15" s="139">
        <v>11</v>
      </c>
      <c r="B15" s="148" t="s">
        <v>28</v>
      </c>
      <c r="C15" s="148" t="s">
        <v>16</v>
      </c>
      <c r="D15" s="197" t="s">
        <v>17</v>
      </c>
      <c r="E15" s="289" t="s">
        <v>18</v>
      </c>
      <c r="F15" s="139" t="s">
        <v>19</v>
      </c>
      <c r="G15" s="201" t="s">
        <v>1</v>
      </c>
      <c r="H15" s="149" t="s">
        <v>21</v>
      </c>
      <c r="I15" s="289" t="s">
        <v>18</v>
      </c>
      <c r="J15" s="200" t="s">
        <v>23</v>
      </c>
      <c r="K15" s="200" t="s">
        <v>23</v>
      </c>
      <c r="L15" s="198" t="s">
        <v>20</v>
      </c>
    </row>
    <row r="16" spans="1:12" ht="22.5" customHeight="1" x14ac:dyDescent="0.25">
      <c r="A16" s="139">
        <v>12</v>
      </c>
      <c r="B16" s="148" t="s">
        <v>28</v>
      </c>
      <c r="C16" s="148" t="s">
        <v>16</v>
      </c>
      <c r="D16" s="197" t="s">
        <v>17</v>
      </c>
      <c r="E16" s="289" t="s">
        <v>27</v>
      </c>
      <c r="F16" s="139" t="s">
        <v>19</v>
      </c>
      <c r="G16" s="201" t="s">
        <v>1</v>
      </c>
      <c r="H16" s="149" t="s">
        <v>21</v>
      </c>
      <c r="I16" s="289" t="s">
        <v>18</v>
      </c>
      <c r="J16" s="198" t="s">
        <v>20</v>
      </c>
      <c r="K16" s="198" t="s">
        <v>20</v>
      </c>
      <c r="L16" s="198" t="s">
        <v>20</v>
      </c>
    </row>
    <row r="17" spans="1:12" ht="22.5" customHeight="1" x14ac:dyDescent="0.25">
      <c r="A17" s="139">
        <v>13</v>
      </c>
      <c r="B17" s="148" t="s">
        <v>30</v>
      </c>
      <c r="C17" s="148" t="s">
        <v>16</v>
      </c>
      <c r="D17" s="202" t="s">
        <v>26</v>
      </c>
      <c r="E17" s="289" t="s">
        <v>27</v>
      </c>
      <c r="F17" s="139" t="s">
        <v>19</v>
      </c>
      <c r="G17" s="198" t="s">
        <v>20</v>
      </c>
      <c r="H17" s="202" t="s">
        <v>26</v>
      </c>
      <c r="I17" s="289" t="s">
        <v>27</v>
      </c>
      <c r="J17" s="198" t="s">
        <v>20</v>
      </c>
      <c r="K17" s="198" t="s">
        <v>20</v>
      </c>
      <c r="L17" s="198" t="s">
        <v>20</v>
      </c>
    </row>
    <row r="18" spans="1:12" ht="22.5" customHeight="1" x14ac:dyDescent="0.25">
      <c r="A18" s="139">
        <v>14</v>
      </c>
      <c r="B18" s="148" t="s">
        <v>31</v>
      </c>
      <c r="C18" s="148" t="s">
        <v>16</v>
      </c>
      <c r="D18" s="197" t="s">
        <v>17</v>
      </c>
      <c r="E18" s="289" t="s">
        <v>18</v>
      </c>
      <c r="F18" s="139" t="s">
        <v>19</v>
      </c>
      <c r="G18" s="199" t="s">
        <v>22</v>
      </c>
      <c r="H18" s="149" t="s">
        <v>21</v>
      </c>
      <c r="I18" s="289" t="s">
        <v>18</v>
      </c>
      <c r="J18" s="200" t="s">
        <v>23</v>
      </c>
      <c r="K18" s="198" t="s">
        <v>20</v>
      </c>
      <c r="L18" s="200" t="s">
        <v>23</v>
      </c>
    </row>
    <row r="19" spans="1:12" ht="22.5" customHeight="1" x14ac:dyDescent="0.25">
      <c r="A19" s="139">
        <v>15</v>
      </c>
      <c r="B19" s="148" t="s">
        <v>32</v>
      </c>
      <c r="C19" s="148" t="s">
        <v>16</v>
      </c>
      <c r="D19" s="203" t="s">
        <v>33</v>
      </c>
      <c r="E19" s="289" t="s">
        <v>18</v>
      </c>
      <c r="F19" s="139" t="s">
        <v>19</v>
      </c>
      <c r="G19" s="201" t="s">
        <v>1</v>
      </c>
      <c r="H19" s="149" t="s">
        <v>21</v>
      </c>
      <c r="I19" s="289" t="s">
        <v>18</v>
      </c>
      <c r="J19" s="201" t="s">
        <v>1</v>
      </c>
      <c r="K19" s="201" t="s">
        <v>1</v>
      </c>
      <c r="L19" s="201" t="s">
        <v>1</v>
      </c>
    </row>
    <row r="20" spans="1:12" ht="22.5" customHeight="1" x14ac:dyDescent="0.25">
      <c r="A20" s="139">
        <v>16</v>
      </c>
      <c r="B20" s="148" t="s">
        <v>34</v>
      </c>
      <c r="C20" s="148" t="s">
        <v>16</v>
      </c>
      <c r="D20" s="202" t="s">
        <v>26</v>
      </c>
      <c r="E20" s="289" t="s">
        <v>18</v>
      </c>
      <c r="F20" s="139" t="s">
        <v>19</v>
      </c>
      <c r="G20" s="200" t="s">
        <v>23</v>
      </c>
      <c r="H20" s="202" t="s">
        <v>26</v>
      </c>
      <c r="I20" s="289" t="s">
        <v>18</v>
      </c>
      <c r="J20" s="201" t="s">
        <v>1</v>
      </c>
      <c r="K20" s="201" t="s">
        <v>1</v>
      </c>
      <c r="L20" s="200" t="s">
        <v>23</v>
      </c>
    </row>
    <row r="21" spans="1:12" ht="22.5" customHeight="1" x14ac:dyDescent="0.25">
      <c r="A21" s="139">
        <v>17</v>
      </c>
      <c r="B21" s="148" t="s">
        <v>35</v>
      </c>
      <c r="C21" s="148" t="s">
        <v>16</v>
      </c>
      <c r="D21" s="197" t="s">
        <v>17</v>
      </c>
      <c r="E21" s="289" t="s">
        <v>18</v>
      </c>
      <c r="F21" s="139" t="s">
        <v>19</v>
      </c>
      <c r="G21" s="200" t="s">
        <v>23</v>
      </c>
      <c r="H21" s="149" t="s">
        <v>21</v>
      </c>
      <c r="I21" s="289" t="s">
        <v>18</v>
      </c>
      <c r="J21" s="201" t="s">
        <v>1</v>
      </c>
      <c r="K21" s="201" t="s">
        <v>1</v>
      </c>
      <c r="L21" s="200" t="s">
        <v>23</v>
      </c>
    </row>
    <row r="22" spans="1:12" ht="22.5" customHeight="1" x14ac:dyDescent="0.25">
      <c r="A22" s="139">
        <v>18</v>
      </c>
      <c r="B22" s="148" t="s">
        <v>36</v>
      </c>
      <c r="C22" s="148" t="s">
        <v>16</v>
      </c>
      <c r="D22" s="202" t="s">
        <v>26</v>
      </c>
      <c r="E22" s="289" t="s">
        <v>29</v>
      </c>
      <c r="F22" s="139" t="s">
        <v>19</v>
      </c>
      <c r="G22" s="200" t="s">
        <v>23</v>
      </c>
      <c r="H22" s="202" t="s">
        <v>26</v>
      </c>
      <c r="I22" s="289" t="s">
        <v>29</v>
      </c>
      <c r="J22" s="201" t="s">
        <v>1</v>
      </c>
      <c r="K22" s="201" t="s">
        <v>1</v>
      </c>
      <c r="L22" s="200" t="s">
        <v>23</v>
      </c>
    </row>
    <row r="23" spans="1:12" ht="22.5" customHeight="1" x14ac:dyDescent="0.25">
      <c r="A23" s="139">
        <v>19</v>
      </c>
      <c r="B23" s="148" t="s">
        <v>37</v>
      </c>
      <c r="C23" s="148" t="s">
        <v>16</v>
      </c>
      <c r="D23" s="203" t="s">
        <v>33</v>
      </c>
      <c r="E23" s="289" t="s">
        <v>18</v>
      </c>
      <c r="F23" s="139" t="s">
        <v>19</v>
      </c>
      <c r="G23" s="201" t="s">
        <v>1</v>
      </c>
      <c r="H23" s="149" t="s">
        <v>21</v>
      </c>
      <c r="I23" s="289" t="s">
        <v>18</v>
      </c>
      <c r="J23" s="200" t="s">
        <v>23</v>
      </c>
      <c r="K23" s="201" t="s">
        <v>1</v>
      </c>
      <c r="L23" s="201" t="s">
        <v>1</v>
      </c>
    </row>
    <row r="24" spans="1:12" ht="22.5" customHeight="1" x14ac:dyDescent="0.25">
      <c r="A24" s="139">
        <v>20</v>
      </c>
      <c r="B24" s="148" t="s">
        <v>38</v>
      </c>
      <c r="C24" s="148" t="s">
        <v>16</v>
      </c>
      <c r="D24" s="204" t="s">
        <v>39</v>
      </c>
      <c r="E24" s="204" t="s">
        <v>39</v>
      </c>
      <c r="F24" s="139" t="s">
        <v>40</v>
      </c>
      <c r="G24" s="199" t="s">
        <v>22</v>
      </c>
      <c r="H24" s="204" t="s">
        <v>39</v>
      </c>
      <c r="I24" s="204" t="s">
        <v>39</v>
      </c>
      <c r="J24" s="201" t="s">
        <v>1</v>
      </c>
      <c r="K24" s="201" t="s">
        <v>1</v>
      </c>
      <c r="L24" s="199" t="s">
        <v>22</v>
      </c>
    </row>
    <row r="25" spans="1:12" ht="22.5" customHeight="1" x14ac:dyDescent="0.25">
      <c r="A25" s="139">
        <v>21</v>
      </c>
      <c r="B25" s="148" t="s">
        <v>41</v>
      </c>
      <c r="C25" s="148" t="s">
        <v>16</v>
      </c>
      <c r="D25" s="197" t="s">
        <v>17</v>
      </c>
      <c r="E25" s="289" t="s">
        <v>18</v>
      </c>
      <c r="F25" s="139" t="s">
        <v>19</v>
      </c>
      <c r="G25" s="200" t="s">
        <v>23</v>
      </c>
      <c r="H25" s="149" t="s">
        <v>21</v>
      </c>
      <c r="I25" s="289" t="s">
        <v>18</v>
      </c>
      <c r="J25" s="201" t="s">
        <v>1</v>
      </c>
      <c r="K25" s="201" t="s">
        <v>1</v>
      </c>
      <c r="L25" s="200" t="s">
        <v>23</v>
      </c>
    </row>
    <row r="26" spans="1:12" ht="22.5" customHeight="1" x14ac:dyDescent="0.25">
      <c r="A26" s="139">
        <v>22</v>
      </c>
      <c r="B26" s="148" t="s">
        <v>42</v>
      </c>
      <c r="C26" s="148" t="s">
        <v>16</v>
      </c>
      <c r="D26" s="202" t="s">
        <v>26</v>
      </c>
      <c r="E26" s="289" t="s">
        <v>18</v>
      </c>
      <c r="F26" s="139" t="s">
        <v>19</v>
      </c>
      <c r="G26" s="200" t="s">
        <v>23</v>
      </c>
      <c r="H26" s="202" t="s">
        <v>26</v>
      </c>
      <c r="I26" s="289" t="s">
        <v>18</v>
      </c>
      <c r="J26" s="200" t="s">
        <v>23</v>
      </c>
      <c r="K26" s="201" t="s">
        <v>1</v>
      </c>
      <c r="L26" s="200" t="s">
        <v>23</v>
      </c>
    </row>
    <row r="27" spans="1:12" ht="22.5" customHeight="1" x14ac:dyDescent="0.25">
      <c r="A27" s="139">
        <v>23</v>
      </c>
      <c r="B27" s="148" t="s">
        <v>43</v>
      </c>
      <c r="C27" s="148" t="s">
        <v>16</v>
      </c>
      <c r="D27" s="197" t="s">
        <v>17</v>
      </c>
      <c r="E27" s="289" t="s">
        <v>18</v>
      </c>
      <c r="F27" s="139" t="s">
        <v>19</v>
      </c>
      <c r="G27" s="200" t="s">
        <v>23</v>
      </c>
      <c r="H27" s="149" t="s">
        <v>21</v>
      </c>
      <c r="I27" s="289" t="s">
        <v>18</v>
      </c>
      <c r="J27" s="200" t="s">
        <v>23</v>
      </c>
      <c r="K27" s="200" t="s">
        <v>23</v>
      </c>
      <c r="L27" s="200" t="s">
        <v>23</v>
      </c>
    </row>
    <row r="28" spans="1:12" ht="22.5" customHeight="1" x14ac:dyDescent="0.25">
      <c r="A28" s="139">
        <v>24</v>
      </c>
      <c r="B28" s="148" t="s">
        <v>44</v>
      </c>
      <c r="C28" s="148" t="s">
        <v>16</v>
      </c>
      <c r="D28" s="202" t="s">
        <v>26</v>
      </c>
      <c r="E28" s="289" t="s">
        <v>18</v>
      </c>
      <c r="F28" s="139" t="s">
        <v>19</v>
      </c>
      <c r="G28" s="200" t="s">
        <v>23</v>
      </c>
      <c r="H28" s="202" t="s">
        <v>26</v>
      </c>
      <c r="I28" s="289" t="s">
        <v>18</v>
      </c>
      <c r="J28" s="201" t="s">
        <v>1</v>
      </c>
      <c r="K28" s="201" t="s">
        <v>1</v>
      </c>
      <c r="L28" s="200" t="s">
        <v>23</v>
      </c>
    </row>
    <row r="29" spans="1:12" ht="22.5" customHeight="1" x14ac:dyDescent="0.25">
      <c r="A29" s="139">
        <v>25</v>
      </c>
      <c r="B29" s="148" t="s">
        <v>45</v>
      </c>
      <c r="C29" s="148" t="s">
        <v>16</v>
      </c>
      <c r="D29" s="202" t="s">
        <v>26</v>
      </c>
      <c r="E29" s="289" t="s">
        <v>27</v>
      </c>
      <c r="F29" s="139" t="s">
        <v>19</v>
      </c>
      <c r="G29" s="200" t="s">
        <v>23</v>
      </c>
      <c r="H29" s="202" t="s">
        <v>26</v>
      </c>
      <c r="I29" s="289" t="s">
        <v>27</v>
      </c>
      <c r="J29" s="199" t="s">
        <v>22</v>
      </c>
      <c r="K29" s="201" t="s">
        <v>1</v>
      </c>
      <c r="L29" s="200" t="s">
        <v>23</v>
      </c>
    </row>
    <row r="30" spans="1:12" ht="22.5" customHeight="1" x14ac:dyDescent="0.25">
      <c r="A30" s="139">
        <v>26</v>
      </c>
      <c r="B30" s="148" t="s">
        <v>46</v>
      </c>
      <c r="C30" s="148" t="s">
        <v>16</v>
      </c>
      <c r="D30" s="197" t="s">
        <v>17</v>
      </c>
      <c r="E30" s="289" t="s">
        <v>29</v>
      </c>
      <c r="F30" s="139" t="s">
        <v>19</v>
      </c>
      <c r="G30" s="200" t="s">
        <v>23</v>
      </c>
      <c r="H30" s="149" t="s">
        <v>21</v>
      </c>
      <c r="I30" s="289" t="s">
        <v>29</v>
      </c>
      <c r="J30" s="201" t="s">
        <v>1</v>
      </c>
      <c r="K30" s="201" t="s">
        <v>1</v>
      </c>
      <c r="L30" s="200" t="s">
        <v>23</v>
      </c>
    </row>
    <row r="31" spans="1:12" ht="22.5" customHeight="1" x14ac:dyDescent="0.25">
      <c r="A31" s="139">
        <v>27</v>
      </c>
      <c r="B31" s="148" t="s">
        <v>47</v>
      </c>
      <c r="C31" s="148" t="s">
        <v>16</v>
      </c>
      <c r="D31" s="203" t="s">
        <v>33</v>
      </c>
      <c r="E31" s="289" t="s">
        <v>18</v>
      </c>
      <c r="F31" s="139" t="s">
        <v>19</v>
      </c>
      <c r="G31" s="201" t="s">
        <v>1</v>
      </c>
      <c r="H31" s="149" t="s">
        <v>21</v>
      </c>
      <c r="I31" s="289" t="s">
        <v>18</v>
      </c>
      <c r="J31" s="201" t="s">
        <v>1</v>
      </c>
      <c r="K31" s="201" t="s">
        <v>1</v>
      </c>
      <c r="L31" s="201" t="s">
        <v>1</v>
      </c>
    </row>
    <row r="32" spans="1:12" ht="22.5" customHeight="1" x14ac:dyDescent="0.25">
      <c r="A32" s="139">
        <v>28</v>
      </c>
      <c r="B32" s="148" t="s">
        <v>48</v>
      </c>
      <c r="C32" s="148" t="s">
        <v>16</v>
      </c>
      <c r="D32" s="197" t="s">
        <v>17</v>
      </c>
      <c r="E32" s="289" t="s">
        <v>18</v>
      </c>
      <c r="F32" s="139" t="s">
        <v>19</v>
      </c>
      <c r="G32" s="200" t="s">
        <v>23</v>
      </c>
      <c r="H32" s="149" t="s">
        <v>21</v>
      </c>
      <c r="I32" s="289" t="s">
        <v>18</v>
      </c>
      <c r="J32" s="201" t="s">
        <v>1</v>
      </c>
      <c r="K32" s="201" t="s">
        <v>1</v>
      </c>
      <c r="L32" s="200" t="s">
        <v>23</v>
      </c>
    </row>
    <row r="33" spans="1:12" ht="22.5" customHeight="1" x14ac:dyDescent="0.25">
      <c r="A33" s="139">
        <v>29</v>
      </c>
      <c r="B33" s="148" t="s">
        <v>49</v>
      </c>
      <c r="C33" s="148" t="s">
        <v>16</v>
      </c>
      <c r="D33" s="197" t="s">
        <v>17</v>
      </c>
      <c r="E33" s="289" t="s">
        <v>18</v>
      </c>
      <c r="F33" s="139" t="s">
        <v>19</v>
      </c>
      <c r="G33" s="200" t="s">
        <v>23</v>
      </c>
      <c r="H33" s="149" t="s">
        <v>21</v>
      </c>
      <c r="I33" s="289" t="s">
        <v>18</v>
      </c>
      <c r="J33" s="201" t="s">
        <v>1</v>
      </c>
      <c r="K33" s="201" t="s">
        <v>1</v>
      </c>
      <c r="L33" s="200" t="s">
        <v>23</v>
      </c>
    </row>
    <row r="34" spans="1:12" ht="22.5" customHeight="1" x14ac:dyDescent="0.25">
      <c r="A34" s="139">
        <v>30</v>
      </c>
      <c r="B34" s="148" t="s">
        <v>50</v>
      </c>
      <c r="C34" s="148" t="s">
        <v>16</v>
      </c>
      <c r="D34" s="197" t="s">
        <v>17</v>
      </c>
      <c r="E34" s="289" t="s">
        <v>29</v>
      </c>
      <c r="F34" s="139" t="s">
        <v>19</v>
      </c>
      <c r="G34" s="200" t="s">
        <v>23</v>
      </c>
      <c r="H34" s="149" t="s">
        <v>21</v>
      </c>
      <c r="I34" s="289" t="s">
        <v>29</v>
      </c>
      <c r="J34" s="200" t="s">
        <v>23</v>
      </c>
      <c r="K34" s="199" t="s">
        <v>22</v>
      </c>
      <c r="L34" s="200" t="s">
        <v>23</v>
      </c>
    </row>
    <row r="35" spans="1:12" ht="22.5" customHeight="1" x14ac:dyDescent="0.25">
      <c r="A35" s="139">
        <v>31</v>
      </c>
      <c r="B35" s="148" t="s">
        <v>51</v>
      </c>
      <c r="C35" s="148" t="s">
        <v>16</v>
      </c>
      <c r="D35" s="202" t="s">
        <v>26</v>
      </c>
      <c r="E35" s="289" t="s">
        <v>27</v>
      </c>
      <c r="F35" s="139" t="s">
        <v>19</v>
      </c>
      <c r="G35" s="200" t="s">
        <v>23</v>
      </c>
      <c r="H35" s="202" t="s">
        <v>26</v>
      </c>
      <c r="I35" s="289" t="s">
        <v>27</v>
      </c>
      <c r="J35" s="201" t="s">
        <v>1</v>
      </c>
      <c r="K35" s="201" t="s">
        <v>1</v>
      </c>
      <c r="L35" s="200" t="s">
        <v>23</v>
      </c>
    </row>
    <row r="36" spans="1:12" ht="22.5" customHeight="1" x14ac:dyDescent="0.25">
      <c r="A36" s="139">
        <v>32</v>
      </c>
      <c r="B36" s="148" t="s">
        <v>52</v>
      </c>
      <c r="C36" s="148" t="s">
        <v>16</v>
      </c>
      <c r="D36" s="203" t="s">
        <v>33</v>
      </c>
      <c r="E36" s="289" t="s">
        <v>29</v>
      </c>
      <c r="F36" s="139" t="s">
        <v>19</v>
      </c>
      <c r="G36" s="199" t="s">
        <v>22</v>
      </c>
      <c r="H36" s="149" t="s">
        <v>21</v>
      </c>
      <c r="I36" s="289" t="s">
        <v>29</v>
      </c>
      <c r="J36" s="201" t="s">
        <v>1</v>
      </c>
      <c r="K36" s="201" t="s">
        <v>1</v>
      </c>
      <c r="L36" s="199" t="s">
        <v>22</v>
      </c>
    </row>
    <row r="37" spans="1:12" ht="22.5" customHeight="1" x14ac:dyDescent="0.25">
      <c r="A37" s="139">
        <v>33</v>
      </c>
      <c r="B37" s="148" t="s">
        <v>53</v>
      </c>
      <c r="C37" s="148" t="s">
        <v>16</v>
      </c>
      <c r="D37" s="203" t="s">
        <v>33</v>
      </c>
      <c r="E37" s="289" t="s">
        <v>18</v>
      </c>
      <c r="F37" s="139" t="s">
        <v>19</v>
      </c>
      <c r="G37" s="201" t="s">
        <v>1</v>
      </c>
      <c r="H37" s="149" t="s">
        <v>21</v>
      </c>
      <c r="I37" s="289" t="s">
        <v>18</v>
      </c>
      <c r="J37" s="200" t="s">
        <v>23</v>
      </c>
      <c r="K37" s="201" t="s">
        <v>1</v>
      </c>
      <c r="L37" s="201" t="s">
        <v>1</v>
      </c>
    </row>
    <row r="38" spans="1:12" ht="22.5" customHeight="1" x14ac:dyDescent="0.25">
      <c r="A38" s="139">
        <v>34</v>
      </c>
      <c r="B38" s="148" t="s">
        <v>54</v>
      </c>
      <c r="C38" s="148" t="s">
        <v>16</v>
      </c>
      <c r="D38" s="203" t="s">
        <v>33</v>
      </c>
      <c r="E38" s="289" t="s">
        <v>18</v>
      </c>
      <c r="F38" s="139" t="s">
        <v>19</v>
      </c>
      <c r="G38" s="201" t="s">
        <v>1</v>
      </c>
      <c r="H38" s="149" t="s">
        <v>21</v>
      </c>
      <c r="I38" s="289" t="s">
        <v>18</v>
      </c>
      <c r="J38" s="201" t="s">
        <v>1</v>
      </c>
      <c r="K38" s="201" t="s">
        <v>1</v>
      </c>
      <c r="L38" s="201" t="s">
        <v>1</v>
      </c>
    </row>
    <row r="39" spans="1:12" ht="22.5" customHeight="1" x14ac:dyDescent="0.25">
      <c r="A39" s="139">
        <v>35</v>
      </c>
      <c r="B39" s="148" t="s">
        <v>55</v>
      </c>
      <c r="C39" s="148" t="s">
        <v>16</v>
      </c>
      <c r="D39" s="197" t="s">
        <v>17</v>
      </c>
      <c r="E39" s="289" t="s">
        <v>29</v>
      </c>
      <c r="F39" s="139" t="s">
        <v>19</v>
      </c>
      <c r="G39" s="200" t="s">
        <v>23</v>
      </c>
      <c r="H39" s="149" t="s">
        <v>21</v>
      </c>
      <c r="I39" s="289" t="s">
        <v>29</v>
      </c>
      <c r="J39" s="201" t="s">
        <v>1</v>
      </c>
      <c r="K39" s="201" t="s">
        <v>1</v>
      </c>
      <c r="L39" s="200" t="s">
        <v>23</v>
      </c>
    </row>
    <row r="40" spans="1:12" ht="22.5" customHeight="1" x14ac:dyDescent="0.25">
      <c r="A40" s="139">
        <v>36</v>
      </c>
      <c r="B40" s="148" t="s">
        <v>56</v>
      </c>
      <c r="C40" s="148" t="s">
        <v>16</v>
      </c>
      <c r="D40" s="202" t="s">
        <v>26</v>
      </c>
      <c r="E40" s="289" t="s">
        <v>27</v>
      </c>
      <c r="F40" s="139" t="s">
        <v>19</v>
      </c>
      <c r="G40" s="198" t="s">
        <v>20</v>
      </c>
      <c r="H40" s="202" t="s">
        <v>26</v>
      </c>
      <c r="I40" s="289" t="s">
        <v>27</v>
      </c>
      <c r="J40" s="200" t="s">
        <v>23</v>
      </c>
      <c r="K40" s="198" t="s">
        <v>20</v>
      </c>
      <c r="L40" s="198" t="s">
        <v>20</v>
      </c>
    </row>
    <row r="41" spans="1:12" ht="22.5" customHeight="1" x14ac:dyDescent="0.25">
      <c r="A41" s="139">
        <v>37</v>
      </c>
      <c r="B41" s="148" t="s">
        <v>57</v>
      </c>
      <c r="C41" s="148" t="s">
        <v>16</v>
      </c>
      <c r="D41" s="197" t="s">
        <v>17</v>
      </c>
      <c r="E41" s="289" t="s">
        <v>18</v>
      </c>
      <c r="F41" s="139" t="s">
        <v>19</v>
      </c>
      <c r="G41" s="200" t="s">
        <v>23</v>
      </c>
      <c r="H41" s="149" t="s">
        <v>21</v>
      </c>
      <c r="I41" s="289" t="s">
        <v>18</v>
      </c>
      <c r="J41" s="201" t="s">
        <v>1</v>
      </c>
      <c r="K41" s="201" t="s">
        <v>1</v>
      </c>
      <c r="L41" s="200" t="s">
        <v>23</v>
      </c>
    </row>
    <row r="42" spans="1:12" ht="22.5" customHeight="1" x14ac:dyDescent="0.25">
      <c r="A42" s="139">
        <v>38</v>
      </c>
      <c r="B42" s="148" t="s">
        <v>58</v>
      </c>
      <c r="C42" s="148" t="s">
        <v>16</v>
      </c>
      <c r="D42" s="197" t="s">
        <v>17</v>
      </c>
      <c r="E42" s="289" t="s">
        <v>29</v>
      </c>
      <c r="F42" s="139" t="s">
        <v>19</v>
      </c>
      <c r="G42" s="200" t="s">
        <v>23</v>
      </c>
      <c r="H42" s="149" t="s">
        <v>21</v>
      </c>
      <c r="I42" s="289" t="s">
        <v>29</v>
      </c>
      <c r="J42" s="201" t="s">
        <v>1</v>
      </c>
      <c r="K42" s="201" t="s">
        <v>1</v>
      </c>
      <c r="L42" s="200" t="s">
        <v>23</v>
      </c>
    </row>
    <row r="43" spans="1:12" ht="22.5" customHeight="1" x14ac:dyDescent="0.25">
      <c r="A43" s="139">
        <v>39</v>
      </c>
      <c r="B43" s="148" t="s">
        <v>59</v>
      </c>
      <c r="C43" s="148" t="s">
        <v>16</v>
      </c>
      <c r="D43" s="203" t="s">
        <v>33</v>
      </c>
      <c r="E43" s="289" t="s">
        <v>29</v>
      </c>
      <c r="F43" s="139" t="s">
        <v>19</v>
      </c>
      <c r="G43" s="199" t="s">
        <v>22</v>
      </c>
      <c r="H43" s="149" t="s">
        <v>21</v>
      </c>
      <c r="I43" s="289" t="s">
        <v>18</v>
      </c>
      <c r="J43" s="198" t="s">
        <v>20</v>
      </c>
      <c r="K43" s="201" t="s">
        <v>1</v>
      </c>
      <c r="L43" s="199" t="s">
        <v>22</v>
      </c>
    </row>
    <row r="44" spans="1:12" ht="22.5" customHeight="1" x14ac:dyDescent="0.25">
      <c r="A44" s="139">
        <v>40</v>
      </c>
      <c r="B44" s="148" t="s">
        <v>60</v>
      </c>
      <c r="C44" s="148" t="s">
        <v>16</v>
      </c>
      <c r="D44" s="197" t="s">
        <v>17</v>
      </c>
      <c r="E44" s="289" t="s">
        <v>18</v>
      </c>
      <c r="F44" s="139" t="s">
        <v>19</v>
      </c>
      <c r="G44" s="199" t="s">
        <v>22</v>
      </c>
      <c r="H44" s="149" t="s">
        <v>21</v>
      </c>
      <c r="I44" s="289" t="s">
        <v>18</v>
      </c>
      <c r="J44" s="201" t="s">
        <v>1</v>
      </c>
      <c r="K44" s="201" t="s">
        <v>1</v>
      </c>
      <c r="L44" s="200" t="s">
        <v>23</v>
      </c>
    </row>
    <row r="45" spans="1:12" ht="22.5" customHeight="1" x14ac:dyDescent="0.25">
      <c r="A45" s="139">
        <v>41</v>
      </c>
      <c r="B45" s="148" t="s">
        <v>61</v>
      </c>
      <c r="C45" s="148" t="s">
        <v>16</v>
      </c>
      <c r="D45" s="203" t="s">
        <v>33</v>
      </c>
      <c r="E45" s="289" t="s">
        <v>29</v>
      </c>
      <c r="F45" s="139" t="s">
        <v>19</v>
      </c>
      <c r="G45" s="199" t="s">
        <v>22</v>
      </c>
      <c r="H45" s="149" t="s">
        <v>21</v>
      </c>
      <c r="I45" s="289" t="s">
        <v>18</v>
      </c>
      <c r="J45" s="201" t="s">
        <v>1</v>
      </c>
      <c r="K45" s="201" t="s">
        <v>1</v>
      </c>
      <c r="L45" s="199" t="s">
        <v>22</v>
      </c>
    </row>
    <row r="46" spans="1:12" ht="22.5" customHeight="1" x14ac:dyDescent="0.25">
      <c r="A46" s="139">
        <v>42</v>
      </c>
      <c r="B46" s="148" t="s">
        <v>62</v>
      </c>
      <c r="C46" s="148" t="s">
        <v>16</v>
      </c>
      <c r="D46" s="202" t="s">
        <v>26</v>
      </c>
      <c r="E46" s="289" t="s">
        <v>18</v>
      </c>
      <c r="F46" s="139" t="s">
        <v>19</v>
      </c>
      <c r="G46" s="200" t="s">
        <v>23</v>
      </c>
      <c r="H46" s="202" t="s">
        <v>26</v>
      </c>
      <c r="I46" s="289" t="s">
        <v>18</v>
      </c>
      <c r="J46" s="200" t="s">
        <v>23</v>
      </c>
      <c r="K46" s="200" t="s">
        <v>23</v>
      </c>
      <c r="L46" s="200" t="s">
        <v>23</v>
      </c>
    </row>
    <row r="47" spans="1:12" ht="22.5" customHeight="1" x14ac:dyDescent="0.25">
      <c r="A47" s="139">
        <v>43</v>
      </c>
      <c r="B47" s="148" t="s">
        <v>63</v>
      </c>
      <c r="C47" s="148" t="s">
        <v>16</v>
      </c>
      <c r="D47" s="202" t="s">
        <v>26</v>
      </c>
      <c r="E47" s="289" t="s">
        <v>27</v>
      </c>
      <c r="F47" s="139" t="s">
        <v>19</v>
      </c>
      <c r="G47" s="200" t="s">
        <v>23</v>
      </c>
      <c r="H47" s="202" t="s">
        <v>26</v>
      </c>
      <c r="I47" s="289" t="s">
        <v>27</v>
      </c>
      <c r="J47" s="201" t="s">
        <v>1</v>
      </c>
      <c r="K47" s="201" t="s">
        <v>1</v>
      </c>
      <c r="L47" s="200" t="s">
        <v>23</v>
      </c>
    </row>
    <row r="48" spans="1:12" ht="22.5" customHeight="1" x14ac:dyDescent="0.25">
      <c r="A48" s="139">
        <v>44</v>
      </c>
      <c r="B48" s="148" t="s">
        <v>64</v>
      </c>
      <c r="C48" s="148" t="s">
        <v>16</v>
      </c>
      <c r="D48" s="202" t="s">
        <v>26</v>
      </c>
      <c r="E48" s="289" t="s">
        <v>18</v>
      </c>
      <c r="F48" s="139" t="s">
        <v>19</v>
      </c>
      <c r="G48" s="200" t="s">
        <v>23</v>
      </c>
      <c r="H48" s="202" t="s">
        <v>26</v>
      </c>
      <c r="I48" s="289" t="s">
        <v>18</v>
      </c>
      <c r="J48" s="201" t="s">
        <v>1</v>
      </c>
      <c r="K48" s="201" t="s">
        <v>1</v>
      </c>
      <c r="L48" s="200" t="s">
        <v>23</v>
      </c>
    </row>
    <row r="49" spans="1:12" ht="22.5" customHeight="1" x14ac:dyDescent="0.25">
      <c r="A49" s="139">
        <v>45</v>
      </c>
      <c r="B49" s="148" t="s">
        <v>65</v>
      </c>
      <c r="C49" s="148" t="s">
        <v>16</v>
      </c>
      <c r="D49" s="197" t="s">
        <v>17</v>
      </c>
      <c r="E49" s="289" t="s">
        <v>29</v>
      </c>
      <c r="F49" s="139" t="s">
        <v>19</v>
      </c>
      <c r="G49" s="200" t="s">
        <v>23</v>
      </c>
      <c r="H49" s="149" t="s">
        <v>21</v>
      </c>
      <c r="I49" s="289" t="s">
        <v>29</v>
      </c>
      <c r="J49" s="201" t="s">
        <v>1</v>
      </c>
      <c r="K49" s="201" t="s">
        <v>1</v>
      </c>
      <c r="L49" s="200" t="s">
        <v>23</v>
      </c>
    </row>
    <row r="50" spans="1:12" ht="22.5" customHeight="1" x14ac:dyDescent="0.25">
      <c r="A50" s="139">
        <v>46</v>
      </c>
      <c r="B50" s="148" t="s">
        <v>66</v>
      </c>
      <c r="C50" s="148" t="s">
        <v>16</v>
      </c>
      <c r="D50" s="197" t="s">
        <v>17</v>
      </c>
      <c r="E50" s="289" t="s">
        <v>18</v>
      </c>
      <c r="F50" s="139" t="s">
        <v>19</v>
      </c>
      <c r="G50" s="200" t="s">
        <v>23</v>
      </c>
      <c r="H50" s="149" t="s">
        <v>21</v>
      </c>
      <c r="I50" s="289" t="s">
        <v>18</v>
      </c>
      <c r="J50" s="201" t="s">
        <v>1</v>
      </c>
      <c r="K50" s="201" t="s">
        <v>1</v>
      </c>
      <c r="L50" s="200" t="s">
        <v>23</v>
      </c>
    </row>
    <row r="51" spans="1:12" ht="22.5" customHeight="1" x14ac:dyDescent="0.25">
      <c r="A51" s="139">
        <v>47</v>
      </c>
      <c r="B51" s="148" t="s">
        <v>67</v>
      </c>
      <c r="C51" s="148" t="s">
        <v>16</v>
      </c>
      <c r="D51" s="197" t="s">
        <v>17</v>
      </c>
      <c r="E51" s="289" t="s">
        <v>29</v>
      </c>
      <c r="F51" s="139" t="s">
        <v>19</v>
      </c>
      <c r="G51" s="200" t="s">
        <v>23</v>
      </c>
      <c r="H51" s="149" t="s">
        <v>21</v>
      </c>
      <c r="I51" s="289" t="s">
        <v>29</v>
      </c>
      <c r="J51" s="198" t="s">
        <v>20</v>
      </c>
      <c r="K51" s="201" t="s">
        <v>1</v>
      </c>
      <c r="L51" s="200" t="s">
        <v>23</v>
      </c>
    </row>
    <row r="52" spans="1:12" ht="22.5" customHeight="1" x14ac:dyDescent="0.25">
      <c r="A52" s="139">
        <v>48</v>
      </c>
      <c r="B52" s="148" t="s">
        <v>68</v>
      </c>
      <c r="C52" s="148" t="s">
        <v>16</v>
      </c>
      <c r="D52" s="203" t="s">
        <v>33</v>
      </c>
      <c r="E52" s="289" t="s">
        <v>29</v>
      </c>
      <c r="F52" s="139" t="s">
        <v>19</v>
      </c>
      <c r="G52" s="199" t="s">
        <v>22</v>
      </c>
      <c r="H52" s="149" t="s">
        <v>21</v>
      </c>
      <c r="I52" s="289" t="s">
        <v>18</v>
      </c>
      <c r="J52" s="201" t="s">
        <v>1</v>
      </c>
      <c r="K52" s="201" t="s">
        <v>1</v>
      </c>
      <c r="L52" s="199" t="s">
        <v>22</v>
      </c>
    </row>
    <row r="53" spans="1:12" ht="22.5" customHeight="1" x14ac:dyDescent="0.25">
      <c r="A53" s="139">
        <v>49</v>
      </c>
      <c r="B53" s="148" t="s">
        <v>69</v>
      </c>
      <c r="C53" s="148" t="s">
        <v>16</v>
      </c>
      <c r="D53" s="203" t="s">
        <v>33</v>
      </c>
      <c r="E53" s="289" t="s">
        <v>29</v>
      </c>
      <c r="F53" s="139" t="s">
        <v>19</v>
      </c>
      <c r="G53" s="199" t="s">
        <v>22</v>
      </c>
      <c r="H53" s="149" t="s">
        <v>21</v>
      </c>
      <c r="I53" s="289" t="s">
        <v>18</v>
      </c>
      <c r="J53" s="201" t="s">
        <v>1</v>
      </c>
      <c r="K53" s="201" t="s">
        <v>1</v>
      </c>
      <c r="L53" s="199" t="s">
        <v>22</v>
      </c>
    </row>
    <row r="54" spans="1:12" ht="22.5" customHeight="1" x14ac:dyDescent="0.25">
      <c r="A54" s="139">
        <v>50</v>
      </c>
      <c r="B54" s="148" t="s">
        <v>70</v>
      </c>
      <c r="C54" s="148" t="s">
        <v>16</v>
      </c>
      <c r="D54" s="197" t="s">
        <v>17</v>
      </c>
      <c r="E54" s="289" t="s">
        <v>18</v>
      </c>
      <c r="F54" s="139" t="s">
        <v>19</v>
      </c>
      <c r="G54" s="200" t="s">
        <v>23</v>
      </c>
      <c r="H54" s="149" t="s">
        <v>21</v>
      </c>
      <c r="I54" s="289" t="s">
        <v>18</v>
      </c>
      <c r="J54" s="201" t="s">
        <v>1</v>
      </c>
      <c r="K54" s="201" t="s">
        <v>1</v>
      </c>
      <c r="L54" s="200" t="s">
        <v>23</v>
      </c>
    </row>
    <row r="55" spans="1:12" ht="22.5" customHeight="1" x14ac:dyDescent="0.25">
      <c r="A55" s="139">
        <v>51</v>
      </c>
      <c r="B55" s="148" t="s">
        <v>71</v>
      </c>
      <c r="C55" s="148" t="s">
        <v>16</v>
      </c>
      <c r="D55" s="202" t="s">
        <v>26</v>
      </c>
      <c r="E55" s="289" t="s">
        <v>18</v>
      </c>
      <c r="F55" s="139" t="s">
        <v>40</v>
      </c>
      <c r="G55" s="200" t="s">
        <v>23</v>
      </c>
      <c r="H55" s="202" t="s">
        <v>26</v>
      </c>
      <c r="I55" s="289" t="s">
        <v>18</v>
      </c>
      <c r="J55" s="200" t="s">
        <v>23</v>
      </c>
      <c r="K55" s="200" t="s">
        <v>23</v>
      </c>
      <c r="L55" s="200" t="s">
        <v>23</v>
      </c>
    </row>
    <row r="56" spans="1:12" ht="22.5" customHeight="1" x14ac:dyDescent="0.25">
      <c r="A56" s="139">
        <v>52</v>
      </c>
      <c r="B56" s="148" t="s">
        <v>72</v>
      </c>
      <c r="C56" s="148" t="s">
        <v>16</v>
      </c>
      <c r="D56" s="204" t="s">
        <v>39</v>
      </c>
      <c r="E56" s="204" t="s">
        <v>39</v>
      </c>
      <c r="F56" s="139" t="s">
        <v>19</v>
      </c>
      <c r="G56" s="198" t="s">
        <v>20</v>
      </c>
      <c r="H56" s="204" t="s">
        <v>39</v>
      </c>
      <c r="I56" s="204" t="s">
        <v>39</v>
      </c>
      <c r="J56" s="200" t="s">
        <v>23</v>
      </c>
      <c r="K56" s="198" t="s">
        <v>20</v>
      </c>
      <c r="L56" s="198" t="s">
        <v>20</v>
      </c>
    </row>
    <row r="57" spans="1:12" ht="22.5" customHeight="1" x14ac:dyDescent="0.25">
      <c r="A57" s="139">
        <v>53</v>
      </c>
      <c r="B57" s="148" t="s">
        <v>73</v>
      </c>
      <c r="C57" s="148" t="s">
        <v>16</v>
      </c>
      <c r="D57" s="203" t="s">
        <v>33</v>
      </c>
      <c r="E57" s="289" t="s">
        <v>29</v>
      </c>
      <c r="F57" s="139" t="s">
        <v>19</v>
      </c>
      <c r="G57" s="199" t="s">
        <v>22</v>
      </c>
      <c r="H57" s="149" t="s">
        <v>21</v>
      </c>
      <c r="I57" s="289" t="s">
        <v>29</v>
      </c>
      <c r="J57" s="201" t="s">
        <v>1</v>
      </c>
      <c r="K57" s="201" t="s">
        <v>1</v>
      </c>
      <c r="L57" s="199" t="s">
        <v>22</v>
      </c>
    </row>
    <row r="58" spans="1:12" ht="22.5" customHeight="1" x14ac:dyDescent="0.25">
      <c r="A58" s="139">
        <v>54</v>
      </c>
      <c r="B58" s="148" t="s">
        <v>74</v>
      </c>
      <c r="C58" s="148" t="s">
        <v>16</v>
      </c>
      <c r="D58" s="202" t="s">
        <v>26</v>
      </c>
      <c r="E58" s="289" t="s">
        <v>18</v>
      </c>
      <c r="F58" s="139" t="s">
        <v>19</v>
      </c>
      <c r="G58" s="200" t="s">
        <v>23</v>
      </c>
      <c r="H58" s="202" t="s">
        <v>26</v>
      </c>
      <c r="I58" s="289" t="s">
        <v>18</v>
      </c>
      <c r="J58" s="201" t="s">
        <v>1</v>
      </c>
      <c r="K58" s="201" t="s">
        <v>1</v>
      </c>
      <c r="L58" s="200" t="s">
        <v>23</v>
      </c>
    </row>
    <row r="59" spans="1:12" ht="22.5" customHeight="1" x14ac:dyDescent="0.25">
      <c r="A59" s="139">
        <v>55</v>
      </c>
      <c r="B59" s="148" t="s">
        <v>75</v>
      </c>
      <c r="C59" s="148" t="s">
        <v>16</v>
      </c>
      <c r="D59" s="197" t="s">
        <v>17</v>
      </c>
      <c r="E59" s="289" t="s">
        <v>18</v>
      </c>
      <c r="F59" s="139" t="s">
        <v>19</v>
      </c>
      <c r="G59" s="200" t="s">
        <v>23</v>
      </c>
      <c r="H59" s="149" t="s">
        <v>21</v>
      </c>
      <c r="I59" s="289" t="s">
        <v>18</v>
      </c>
      <c r="J59" s="201" t="s">
        <v>1</v>
      </c>
      <c r="K59" s="201" t="s">
        <v>1</v>
      </c>
      <c r="L59" s="200" t="s">
        <v>23</v>
      </c>
    </row>
    <row r="60" spans="1:12" ht="22.5" customHeight="1" x14ac:dyDescent="0.25">
      <c r="A60" s="139">
        <v>56</v>
      </c>
      <c r="B60" s="148" t="s">
        <v>76</v>
      </c>
      <c r="C60" s="148" t="s">
        <v>16</v>
      </c>
      <c r="D60" s="197" t="s">
        <v>17</v>
      </c>
      <c r="E60" s="289" t="s">
        <v>18</v>
      </c>
      <c r="F60" s="139" t="s">
        <v>19</v>
      </c>
      <c r="G60" s="200" t="s">
        <v>23</v>
      </c>
      <c r="H60" s="149" t="s">
        <v>21</v>
      </c>
      <c r="I60" s="289" t="s">
        <v>18</v>
      </c>
      <c r="J60" s="201" t="s">
        <v>1</v>
      </c>
      <c r="K60" s="201" t="s">
        <v>1</v>
      </c>
      <c r="L60" s="200" t="s">
        <v>23</v>
      </c>
    </row>
    <row r="61" spans="1:12" ht="22.5" customHeight="1" x14ac:dyDescent="0.25">
      <c r="A61" s="139">
        <v>57</v>
      </c>
      <c r="B61" s="148" t="s">
        <v>77</v>
      </c>
      <c r="C61" s="148" t="s">
        <v>16</v>
      </c>
      <c r="D61" s="204" t="s">
        <v>39</v>
      </c>
      <c r="E61" s="204" t="s">
        <v>39</v>
      </c>
      <c r="F61" s="139" t="s">
        <v>40</v>
      </c>
      <c r="G61" s="199" t="s">
        <v>22</v>
      </c>
      <c r="H61" s="204" t="s">
        <v>39</v>
      </c>
      <c r="I61" s="204" t="s">
        <v>39</v>
      </c>
      <c r="J61" s="199" t="s">
        <v>22</v>
      </c>
      <c r="K61" s="199" t="s">
        <v>22</v>
      </c>
      <c r="L61" s="199" t="s">
        <v>22</v>
      </c>
    </row>
    <row r="62" spans="1:12" ht="22.5" customHeight="1" x14ac:dyDescent="0.25">
      <c r="A62" s="139">
        <v>58</v>
      </c>
      <c r="B62" s="148" t="s">
        <v>78</v>
      </c>
      <c r="C62" s="148" t="s">
        <v>16</v>
      </c>
      <c r="D62" s="197" t="s">
        <v>17</v>
      </c>
      <c r="E62" s="289" t="s">
        <v>18</v>
      </c>
      <c r="F62" s="139" t="s">
        <v>19</v>
      </c>
      <c r="G62" s="200" t="s">
        <v>23</v>
      </c>
      <c r="H62" s="149" t="s">
        <v>21</v>
      </c>
      <c r="I62" s="289" t="s">
        <v>18</v>
      </c>
      <c r="J62" s="201" t="s">
        <v>1</v>
      </c>
      <c r="K62" s="201" t="s">
        <v>1</v>
      </c>
      <c r="L62" s="200" t="s">
        <v>23</v>
      </c>
    </row>
    <row r="63" spans="1:12" ht="22.5" customHeight="1" x14ac:dyDescent="0.25">
      <c r="A63" s="139">
        <v>59</v>
      </c>
      <c r="B63" s="148" t="s">
        <v>79</v>
      </c>
      <c r="C63" s="148" t="s">
        <v>16</v>
      </c>
      <c r="D63" s="197" t="s">
        <v>17</v>
      </c>
      <c r="E63" s="289" t="s">
        <v>18</v>
      </c>
      <c r="F63" s="139" t="s">
        <v>19</v>
      </c>
      <c r="G63" s="200" t="s">
        <v>23</v>
      </c>
      <c r="H63" s="149" t="s">
        <v>21</v>
      </c>
      <c r="I63" s="289" t="s">
        <v>18</v>
      </c>
      <c r="J63" s="201" t="s">
        <v>1</v>
      </c>
      <c r="K63" s="201" t="s">
        <v>1</v>
      </c>
      <c r="L63" s="200" t="s">
        <v>23</v>
      </c>
    </row>
    <row r="64" spans="1:12" ht="22.5" customHeight="1" x14ac:dyDescent="0.25">
      <c r="A64" s="139">
        <v>60</v>
      </c>
      <c r="B64" s="148" t="s">
        <v>80</v>
      </c>
      <c r="C64" s="148" t="s">
        <v>16</v>
      </c>
      <c r="D64" s="197" t="s">
        <v>17</v>
      </c>
      <c r="E64" s="289" t="s">
        <v>29</v>
      </c>
      <c r="F64" s="139" t="s">
        <v>19</v>
      </c>
      <c r="G64" s="200" t="s">
        <v>23</v>
      </c>
      <c r="H64" s="149" t="s">
        <v>21</v>
      </c>
      <c r="I64" s="289" t="s">
        <v>29</v>
      </c>
      <c r="J64" s="201" t="s">
        <v>1</v>
      </c>
      <c r="K64" s="201" t="s">
        <v>1</v>
      </c>
      <c r="L64" s="200" t="s">
        <v>23</v>
      </c>
    </row>
    <row r="65" spans="1:12" ht="22.5" customHeight="1" x14ac:dyDescent="0.25">
      <c r="A65" s="139">
        <v>61</v>
      </c>
      <c r="B65" s="148" t="s">
        <v>81</v>
      </c>
      <c r="C65" s="148" t="s">
        <v>16</v>
      </c>
      <c r="D65" s="203" t="s">
        <v>33</v>
      </c>
      <c r="E65" s="289" t="s">
        <v>18</v>
      </c>
      <c r="F65" s="139" t="s">
        <v>19</v>
      </c>
      <c r="G65" s="201" t="s">
        <v>1</v>
      </c>
      <c r="H65" s="149" t="s">
        <v>21</v>
      </c>
      <c r="I65" s="289" t="s">
        <v>18</v>
      </c>
      <c r="J65" s="201" t="s">
        <v>1</v>
      </c>
      <c r="K65" s="201" t="s">
        <v>1</v>
      </c>
      <c r="L65" s="201" t="s">
        <v>1</v>
      </c>
    </row>
    <row r="66" spans="1:12" ht="22.5" customHeight="1" x14ac:dyDescent="0.25">
      <c r="A66" s="139">
        <v>62</v>
      </c>
      <c r="B66" s="148" t="s">
        <v>82</v>
      </c>
      <c r="C66" s="148" t="s">
        <v>16</v>
      </c>
      <c r="D66" s="202" t="s">
        <v>26</v>
      </c>
      <c r="E66" s="289" t="s">
        <v>27</v>
      </c>
      <c r="F66" s="139" t="s">
        <v>19</v>
      </c>
      <c r="G66" s="200" t="s">
        <v>23</v>
      </c>
      <c r="H66" s="202" t="s">
        <v>26</v>
      </c>
      <c r="I66" s="289" t="s">
        <v>27</v>
      </c>
      <c r="J66" s="201" t="s">
        <v>1</v>
      </c>
      <c r="K66" s="201" t="s">
        <v>1</v>
      </c>
      <c r="L66" s="200" t="s">
        <v>23</v>
      </c>
    </row>
    <row r="67" spans="1:12" ht="22.5" customHeight="1" x14ac:dyDescent="0.25">
      <c r="A67" s="139">
        <v>63</v>
      </c>
      <c r="B67" s="148" t="s">
        <v>83</v>
      </c>
      <c r="C67" s="148" t="s">
        <v>16</v>
      </c>
      <c r="D67" s="202" t="s">
        <v>26</v>
      </c>
      <c r="E67" s="289" t="s">
        <v>18</v>
      </c>
      <c r="F67" s="139" t="s">
        <v>19</v>
      </c>
      <c r="G67" s="200" t="s">
        <v>23</v>
      </c>
      <c r="H67" s="202" t="s">
        <v>26</v>
      </c>
      <c r="I67" s="289" t="s">
        <v>18</v>
      </c>
      <c r="J67" s="201" t="s">
        <v>1</v>
      </c>
      <c r="K67" s="201" t="s">
        <v>1</v>
      </c>
      <c r="L67" s="200" t="s">
        <v>23</v>
      </c>
    </row>
    <row r="68" spans="1:12" ht="22.5" customHeight="1" x14ac:dyDescent="0.25">
      <c r="A68" s="139">
        <v>64</v>
      </c>
      <c r="B68" s="148" t="s">
        <v>84</v>
      </c>
      <c r="C68" s="148" t="s">
        <v>16</v>
      </c>
      <c r="D68" s="203" t="s">
        <v>33</v>
      </c>
      <c r="E68" s="289" t="s">
        <v>18</v>
      </c>
      <c r="F68" s="139" t="s">
        <v>19</v>
      </c>
      <c r="G68" s="201" t="s">
        <v>1</v>
      </c>
      <c r="H68" s="149" t="s">
        <v>21</v>
      </c>
      <c r="I68" s="289" t="s">
        <v>18</v>
      </c>
      <c r="J68" s="201" t="s">
        <v>1</v>
      </c>
      <c r="K68" s="201" t="s">
        <v>1</v>
      </c>
      <c r="L68" s="201" t="s">
        <v>1</v>
      </c>
    </row>
    <row r="69" spans="1:12" ht="22.5" customHeight="1" x14ac:dyDescent="0.25">
      <c r="A69" s="139">
        <v>65</v>
      </c>
      <c r="B69" s="148" t="s">
        <v>85</v>
      </c>
      <c r="C69" s="148" t="s">
        <v>16</v>
      </c>
      <c r="D69" s="203" t="s">
        <v>33</v>
      </c>
      <c r="E69" s="289" t="s">
        <v>18</v>
      </c>
      <c r="F69" s="139" t="s">
        <v>19</v>
      </c>
      <c r="G69" s="201" t="s">
        <v>1</v>
      </c>
      <c r="H69" s="149" t="s">
        <v>21</v>
      </c>
      <c r="I69" s="289" t="s">
        <v>18</v>
      </c>
      <c r="J69" s="201" t="s">
        <v>1</v>
      </c>
      <c r="K69" s="201" t="s">
        <v>1</v>
      </c>
      <c r="L69" s="201" t="s">
        <v>1</v>
      </c>
    </row>
    <row r="70" spans="1:12" ht="22.5" customHeight="1" x14ac:dyDescent="0.25">
      <c r="A70" s="139">
        <v>66</v>
      </c>
      <c r="B70" s="148" t="s">
        <v>86</v>
      </c>
      <c r="C70" s="148" t="s">
        <v>16</v>
      </c>
      <c r="D70" s="203" t="s">
        <v>33</v>
      </c>
      <c r="E70" s="289" t="s">
        <v>18</v>
      </c>
      <c r="F70" s="139" t="s">
        <v>19</v>
      </c>
      <c r="G70" s="201" t="s">
        <v>1</v>
      </c>
      <c r="H70" s="149" t="s">
        <v>21</v>
      </c>
      <c r="I70" s="289" t="s">
        <v>18</v>
      </c>
      <c r="J70" s="201" t="s">
        <v>1</v>
      </c>
      <c r="K70" s="201" t="s">
        <v>1</v>
      </c>
      <c r="L70" s="201" t="s">
        <v>1</v>
      </c>
    </row>
    <row r="71" spans="1:12" ht="22.5" customHeight="1" x14ac:dyDescent="0.25">
      <c r="A71" s="139">
        <v>67</v>
      </c>
      <c r="B71" s="148" t="s">
        <v>87</v>
      </c>
      <c r="C71" s="148" t="s">
        <v>16</v>
      </c>
      <c r="D71" s="203" t="s">
        <v>33</v>
      </c>
      <c r="E71" s="289" t="s">
        <v>29</v>
      </c>
      <c r="F71" s="139" t="s">
        <v>19</v>
      </c>
      <c r="G71" s="199" t="s">
        <v>22</v>
      </c>
      <c r="H71" s="149" t="s">
        <v>21</v>
      </c>
      <c r="I71" s="289" t="s">
        <v>18</v>
      </c>
      <c r="J71" s="201" t="s">
        <v>1</v>
      </c>
      <c r="K71" s="201" t="s">
        <v>1</v>
      </c>
      <c r="L71" s="199" t="s">
        <v>22</v>
      </c>
    </row>
    <row r="72" spans="1:12" ht="22.5" customHeight="1" x14ac:dyDescent="0.25">
      <c r="A72" s="139">
        <v>68</v>
      </c>
      <c r="B72" s="148" t="s">
        <v>88</v>
      </c>
      <c r="C72" s="148" t="s">
        <v>16</v>
      </c>
      <c r="D72" s="197" t="s">
        <v>17</v>
      </c>
      <c r="E72" s="289" t="s">
        <v>18</v>
      </c>
      <c r="F72" s="139" t="s">
        <v>19</v>
      </c>
      <c r="G72" s="200" t="s">
        <v>23</v>
      </c>
      <c r="H72" s="149" t="s">
        <v>21</v>
      </c>
      <c r="I72" s="289" t="s">
        <v>18</v>
      </c>
      <c r="J72" s="201" t="s">
        <v>1</v>
      </c>
      <c r="K72" s="201" t="s">
        <v>1</v>
      </c>
      <c r="L72" s="200" t="s">
        <v>23</v>
      </c>
    </row>
    <row r="73" spans="1:12" ht="22.5" customHeight="1" x14ac:dyDescent="0.25">
      <c r="A73" s="139">
        <v>69</v>
      </c>
      <c r="B73" s="148" t="s">
        <v>89</v>
      </c>
      <c r="C73" s="148" t="s">
        <v>16</v>
      </c>
      <c r="D73" s="202" t="s">
        <v>26</v>
      </c>
      <c r="E73" s="289" t="s">
        <v>18</v>
      </c>
      <c r="F73" s="139" t="s">
        <v>19</v>
      </c>
      <c r="G73" s="200" t="s">
        <v>23</v>
      </c>
      <c r="H73" s="202" t="s">
        <v>26</v>
      </c>
      <c r="I73" s="289" t="s">
        <v>18</v>
      </c>
      <c r="J73" s="200" t="s">
        <v>23</v>
      </c>
      <c r="K73" s="201" t="s">
        <v>1</v>
      </c>
      <c r="L73" s="200" t="s">
        <v>23</v>
      </c>
    </row>
    <row r="74" spans="1:12" ht="22.5" customHeight="1" x14ac:dyDescent="0.25">
      <c r="A74" s="139">
        <v>70</v>
      </c>
      <c r="B74" s="148" t="s">
        <v>90</v>
      </c>
      <c r="C74" s="148" t="s">
        <v>16</v>
      </c>
      <c r="D74" s="203" t="s">
        <v>33</v>
      </c>
      <c r="E74" s="289" t="s">
        <v>18</v>
      </c>
      <c r="F74" s="139" t="s">
        <v>19</v>
      </c>
      <c r="G74" s="201" t="s">
        <v>1</v>
      </c>
      <c r="H74" s="149" t="s">
        <v>21</v>
      </c>
      <c r="I74" s="289" t="s">
        <v>18</v>
      </c>
      <c r="J74" s="201" t="s">
        <v>1</v>
      </c>
      <c r="K74" s="201" t="s">
        <v>1</v>
      </c>
      <c r="L74" s="201" t="s">
        <v>1</v>
      </c>
    </row>
    <row r="75" spans="1:12" ht="22.5" customHeight="1" x14ac:dyDescent="0.25">
      <c r="A75" s="139">
        <v>71</v>
      </c>
      <c r="B75" s="148" t="s">
        <v>91</v>
      </c>
      <c r="C75" s="148" t="s">
        <v>16</v>
      </c>
      <c r="D75" s="203" t="s">
        <v>33</v>
      </c>
      <c r="E75" s="289" t="s">
        <v>29</v>
      </c>
      <c r="F75" s="139" t="s">
        <v>19</v>
      </c>
      <c r="G75" s="199" t="s">
        <v>22</v>
      </c>
      <c r="H75" s="149" t="s">
        <v>21</v>
      </c>
      <c r="I75" s="289" t="s">
        <v>18</v>
      </c>
      <c r="J75" s="201" t="s">
        <v>1</v>
      </c>
      <c r="K75" s="201" t="s">
        <v>1</v>
      </c>
      <c r="L75" s="199" t="s">
        <v>22</v>
      </c>
    </row>
    <row r="76" spans="1:12" ht="22.5" customHeight="1" x14ac:dyDescent="0.25">
      <c r="A76" s="139">
        <v>72</v>
      </c>
      <c r="B76" s="148" t="s">
        <v>92</v>
      </c>
      <c r="C76" s="148" t="s">
        <v>16</v>
      </c>
      <c r="D76" s="203" t="s">
        <v>33</v>
      </c>
      <c r="E76" s="289" t="s">
        <v>29</v>
      </c>
      <c r="F76" s="139" t="s">
        <v>19</v>
      </c>
      <c r="G76" s="199" t="s">
        <v>22</v>
      </c>
      <c r="H76" s="149" t="s">
        <v>21</v>
      </c>
      <c r="I76" s="289" t="s">
        <v>18</v>
      </c>
      <c r="J76" s="201" t="s">
        <v>1</v>
      </c>
      <c r="K76" s="201" t="s">
        <v>1</v>
      </c>
      <c r="L76" s="199" t="s">
        <v>22</v>
      </c>
    </row>
    <row r="77" spans="1:12" ht="22.5" customHeight="1" x14ac:dyDescent="0.25">
      <c r="A77" s="139">
        <v>73</v>
      </c>
      <c r="B77" s="148" t="s">
        <v>93</v>
      </c>
      <c r="C77" s="148" t="s">
        <v>16</v>
      </c>
      <c r="D77" s="205" t="s">
        <v>94</v>
      </c>
      <c r="E77" s="289" t="s">
        <v>18</v>
      </c>
      <c r="F77" s="139" t="s">
        <v>40</v>
      </c>
      <c r="G77" s="200" t="s">
        <v>23</v>
      </c>
      <c r="H77" s="205" t="s">
        <v>94</v>
      </c>
      <c r="I77" s="289" t="s">
        <v>18</v>
      </c>
      <c r="J77" s="201" t="s">
        <v>1</v>
      </c>
      <c r="K77" s="201" t="s">
        <v>1</v>
      </c>
      <c r="L77" s="200" t="s">
        <v>23</v>
      </c>
    </row>
    <row r="78" spans="1:12" ht="22.5" customHeight="1" x14ac:dyDescent="0.25">
      <c r="A78" s="139">
        <v>74</v>
      </c>
      <c r="B78" s="148" t="s">
        <v>95</v>
      </c>
      <c r="C78" s="148" t="s">
        <v>16</v>
      </c>
      <c r="D78" s="197" t="s">
        <v>17</v>
      </c>
      <c r="E78" s="289" t="s">
        <v>18</v>
      </c>
      <c r="F78" s="139" t="s">
        <v>19</v>
      </c>
      <c r="G78" s="200" t="s">
        <v>23</v>
      </c>
      <c r="H78" s="149" t="s">
        <v>21</v>
      </c>
      <c r="I78" s="289" t="s">
        <v>18</v>
      </c>
      <c r="J78" s="201" t="s">
        <v>1</v>
      </c>
      <c r="K78" s="201" t="s">
        <v>1</v>
      </c>
      <c r="L78" s="200" t="s">
        <v>23</v>
      </c>
    </row>
    <row r="79" spans="1:12" ht="22.5" customHeight="1" x14ac:dyDescent="0.25">
      <c r="A79" s="139">
        <v>75</v>
      </c>
      <c r="B79" s="148" t="s">
        <v>96</v>
      </c>
      <c r="C79" s="148" t="s">
        <v>16</v>
      </c>
      <c r="D79" s="204" t="s">
        <v>39</v>
      </c>
      <c r="E79" s="204" t="s">
        <v>39</v>
      </c>
      <c r="F79" s="139" t="s">
        <v>19</v>
      </c>
      <c r="G79" s="200" t="s">
        <v>23</v>
      </c>
      <c r="H79" s="204" t="s">
        <v>39</v>
      </c>
      <c r="I79" s="204" t="s">
        <v>39</v>
      </c>
      <c r="J79" s="200" t="s">
        <v>23</v>
      </c>
      <c r="K79" s="198" t="s">
        <v>20</v>
      </c>
      <c r="L79" s="200" t="s">
        <v>23</v>
      </c>
    </row>
    <row r="80" spans="1:12" ht="22.5" customHeight="1" x14ac:dyDescent="0.25">
      <c r="A80" s="139">
        <v>76</v>
      </c>
      <c r="B80" s="148" t="s">
        <v>97</v>
      </c>
      <c r="C80" s="148" t="s">
        <v>16</v>
      </c>
      <c r="D80" s="197" t="s">
        <v>17</v>
      </c>
      <c r="E80" s="289" t="s">
        <v>18</v>
      </c>
      <c r="F80" s="139" t="s">
        <v>19</v>
      </c>
      <c r="G80" s="200" t="s">
        <v>23</v>
      </c>
      <c r="H80" s="149" t="s">
        <v>21</v>
      </c>
      <c r="I80" s="289" t="s">
        <v>18</v>
      </c>
      <c r="J80" s="201" t="s">
        <v>1</v>
      </c>
      <c r="K80" s="201" t="s">
        <v>1</v>
      </c>
      <c r="L80" s="200" t="s">
        <v>23</v>
      </c>
    </row>
    <row r="81" spans="1:12" ht="22.5" customHeight="1" x14ac:dyDescent="0.25">
      <c r="A81" s="139">
        <v>77</v>
      </c>
      <c r="B81" s="148" t="s">
        <v>98</v>
      </c>
      <c r="C81" s="148" t="s">
        <v>16</v>
      </c>
      <c r="D81" s="202" t="s">
        <v>26</v>
      </c>
      <c r="E81" s="289" t="s">
        <v>18</v>
      </c>
      <c r="F81" s="139" t="s">
        <v>19</v>
      </c>
      <c r="G81" s="200" t="s">
        <v>23</v>
      </c>
      <c r="H81" s="202" t="s">
        <v>26</v>
      </c>
      <c r="I81" s="289" t="s">
        <v>18</v>
      </c>
      <c r="J81" s="201" t="s">
        <v>1</v>
      </c>
      <c r="K81" s="201" t="s">
        <v>1</v>
      </c>
      <c r="L81" s="200" t="s">
        <v>23</v>
      </c>
    </row>
    <row r="82" spans="1:12" ht="22.5" customHeight="1" x14ac:dyDescent="0.25">
      <c r="A82" s="139">
        <v>78</v>
      </c>
      <c r="B82" s="148" t="s">
        <v>99</v>
      </c>
      <c r="C82" s="148" t="s">
        <v>16</v>
      </c>
      <c r="D82" s="197" t="s">
        <v>17</v>
      </c>
      <c r="E82" s="289" t="s">
        <v>18</v>
      </c>
      <c r="F82" s="139" t="s">
        <v>19</v>
      </c>
      <c r="G82" s="200" t="s">
        <v>23</v>
      </c>
      <c r="H82" s="149" t="s">
        <v>21</v>
      </c>
      <c r="I82" s="289" t="s">
        <v>18</v>
      </c>
      <c r="J82" s="201" t="s">
        <v>1</v>
      </c>
      <c r="K82" s="201" t="s">
        <v>1</v>
      </c>
      <c r="L82" s="200" t="s">
        <v>23</v>
      </c>
    </row>
    <row r="83" spans="1:12" ht="22.5" customHeight="1" x14ac:dyDescent="0.25">
      <c r="A83" s="139">
        <v>79</v>
      </c>
      <c r="B83" s="148" t="s">
        <v>100</v>
      </c>
      <c r="C83" s="148" t="s">
        <v>16</v>
      </c>
      <c r="D83" s="197" t="s">
        <v>17</v>
      </c>
      <c r="E83" s="289" t="s">
        <v>27</v>
      </c>
      <c r="F83" s="139" t="s">
        <v>19</v>
      </c>
      <c r="G83" s="198" t="s">
        <v>20</v>
      </c>
      <c r="H83" s="149" t="s">
        <v>21</v>
      </c>
      <c r="I83" s="289" t="s">
        <v>18</v>
      </c>
      <c r="J83" s="201" t="s">
        <v>1</v>
      </c>
      <c r="K83" s="201" t="s">
        <v>1</v>
      </c>
      <c r="L83" s="198" t="s">
        <v>20</v>
      </c>
    </row>
    <row r="84" spans="1:12" ht="22.5" customHeight="1" x14ac:dyDescent="0.25">
      <c r="A84" s="139">
        <v>80</v>
      </c>
      <c r="B84" s="148" t="s">
        <v>101</v>
      </c>
      <c r="C84" s="148" t="s">
        <v>16</v>
      </c>
      <c r="D84" s="197" t="s">
        <v>17</v>
      </c>
      <c r="E84" s="289" t="s">
        <v>18</v>
      </c>
      <c r="F84" s="139" t="s">
        <v>19</v>
      </c>
      <c r="G84" s="200" t="s">
        <v>23</v>
      </c>
      <c r="H84" s="149" t="s">
        <v>21</v>
      </c>
      <c r="I84" s="289" t="s">
        <v>18</v>
      </c>
      <c r="J84" s="201" t="s">
        <v>1</v>
      </c>
      <c r="K84" s="201" t="s">
        <v>1</v>
      </c>
      <c r="L84" s="200" t="s">
        <v>23</v>
      </c>
    </row>
    <row r="85" spans="1:12" ht="22.5" customHeight="1" x14ac:dyDescent="0.25">
      <c r="A85" s="139">
        <v>81</v>
      </c>
      <c r="B85" s="148" t="s">
        <v>102</v>
      </c>
      <c r="C85" s="148" t="s">
        <v>16</v>
      </c>
      <c r="D85" s="202" t="s">
        <v>26</v>
      </c>
      <c r="E85" s="289" t="s">
        <v>18</v>
      </c>
      <c r="F85" s="139" t="s">
        <v>19</v>
      </c>
      <c r="G85" s="200" t="s">
        <v>23</v>
      </c>
      <c r="H85" s="202" t="s">
        <v>26</v>
      </c>
      <c r="I85" s="289" t="s">
        <v>18</v>
      </c>
      <c r="J85" s="201" t="s">
        <v>1</v>
      </c>
      <c r="K85" s="201" t="s">
        <v>1</v>
      </c>
      <c r="L85" s="200" t="s">
        <v>23</v>
      </c>
    </row>
    <row r="86" spans="1:12" ht="22.5" customHeight="1" x14ac:dyDescent="0.25">
      <c r="A86" s="139">
        <v>82</v>
      </c>
      <c r="B86" s="148" t="s">
        <v>103</v>
      </c>
      <c r="C86" s="148" t="s">
        <v>16</v>
      </c>
      <c r="D86" s="197" t="s">
        <v>17</v>
      </c>
      <c r="E86" s="289" t="s">
        <v>18</v>
      </c>
      <c r="F86" s="139" t="s">
        <v>19</v>
      </c>
      <c r="G86" s="200" t="s">
        <v>23</v>
      </c>
      <c r="H86" s="149" t="s">
        <v>21</v>
      </c>
      <c r="I86" s="289" t="s">
        <v>18</v>
      </c>
      <c r="J86" s="201" t="s">
        <v>1</v>
      </c>
      <c r="K86" s="201" t="s">
        <v>1</v>
      </c>
      <c r="L86" s="200" t="s">
        <v>23</v>
      </c>
    </row>
    <row r="87" spans="1:12" ht="22.5" customHeight="1" x14ac:dyDescent="0.25">
      <c r="A87" s="139">
        <v>83</v>
      </c>
      <c r="B87" s="148" t="s">
        <v>104</v>
      </c>
      <c r="C87" s="148" t="s">
        <v>16</v>
      </c>
      <c r="D87" s="203" t="s">
        <v>33</v>
      </c>
      <c r="E87" s="289" t="s">
        <v>18</v>
      </c>
      <c r="F87" s="139" t="s">
        <v>19</v>
      </c>
      <c r="G87" s="201" t="s">
        <v>1</v>
      </c>
      <c r="H87" s="149" t="s">
        <v>21</v>
      </c>
      <c r="I87" s="289" t="s">
        <v>18</v>
      </c>
      <c r="J87" s="201" t="s">
        <v>1</v>
      </c>
      <c r="K87" s="201" t="s">
        <v>1</v>
      </c>
      <c r="L87" s="201" t="s">
        <v>1</v>
      </c>
    </row>
    <row r="88" spans="1:12" ht="22.5" customHeight="1" x14ac:dyDescent="0.25">
      <c r="A88" s="139">
        <v>84</v>
      </c>
      <c r="B88" s="148" t="s">
        <v>105</v>
      </c>
      <c r="C88" s="148" t="s">
        <v>16</v>
      </c>
      <c r="D88" s="197" t="s">
        <v>17</v>
      </c>
      <c r="E88" s="289" t="s">
        <v>18</v>
      </c>
      <c r="F88" s="139" t="s">
        <v>19</v>
      </c>
      <c r="G88" s="200" t="s">
        <v>23</v>
      </c>
      <c r="H88" s="149" t="s">
        <v>21</v>
      </c>
      <c r="I88" s="289" t="s">
        <v>18</v>
      </c>
      <c r="J88" s="201" t="s">
        <v>1</v>
      </c>
      <c r="K88" s="201" t="s">
        <v>1</v>
      </c>
      <c r="L88" s="200" t="s">
        <v>23</v>
      </c>
    </row>
    <row r="89" spans="1:12" ht="22.5" customHeight="1" x14ac:dyDescent="0.25">
      <c r="A89" s="139">
        <v>85</v>
      </c>
      <c r="B89" s="148" t="s">
        <v>106</v>
      </c>
      <c r="C89" s="148" t="s">
        <v>16</v>
      </c>
      <c r="D89" s="197" t="s">
        <v>17</v>
      </c>
      <c r="E89" s="289" t="s">
        <v>18</v>
      </c>
      <c r="F89" s="139" t="s">
        <v>19</v>
      </c>
      <c r="G89" s="200" t="s">
        <v>23</v>
      </c>
      <c r="H89" s="149" t="s">
        <v>21</v>
      </c>
      <c r="I89" s="289" t="s">
        <v>18</v>
      </c>
      <c r="J89" s="201" t="s">
        <v>1</v>
      </c>
      <c r="K89" s="201" t="s">
        <v>1</v>
      </c>
      <c r="L89" s="200" t="s">
        <v>23</v>
      </c>
    </row>
    <row r="90" spans="1:12" ht="22.5" customHeight="1" x14ac:dyDescent="0.25">
      <c r="A90" s="139">
        <v>86</v>
      </c>
      <c r="B90" s="148" t="s">
        <v>107</v>
      </c>
      <c r="C90" s="148" t="s">
        <v>108</v>
      </c>
      <c r="D90" s="197" t="s">
        <v>17</v>
      </c>
      <c r="E90" s="289" t="s">
        <v>18</v>
      </c>
      <c r="F90" s="139" t="s">
        <v>19</v>
      </c>
      <c r="G90" s="198" t="s">
        <v>20</v>
      </c>
      <c r="H90" s="149" t="s">
        <v>21</v>
      </c>
      <c r="I90" s="289" t="s">
        <v>18</v>
      </c>
      <c r="J90" s="200" t="s">
        <v>23</v>
      </c>
      <c r="K90" s="200" t="s">
        <v>23</v>
      </c>
      <c r="L90" s="200" t="s">
        <v>23</v>
      </c>
    </row>
    <row r="91" spans="1:12" ht="22.5" customHeight="1" x14ac:dyDescent="0.25">
      <c r="A91" s="139">
        <v>87</v>
      </c>
      <c r="B91" s="148" t="s">
        <v>109</v>
      </c>
      <c r="C91" s="148" t="s">
        <v>108</v>
      </c>
      <c r="D91" s="197" t="s">
        <v>17</v>
      </c>
      <c r="E91" s="289" t="s">
        <v>18</v>
      </c>
      <c r="F91" s="139" t="s">
        <v>19</v>
      </c>
      <c r="G91" s="200" t="s">
        <v>23</v>
      </c>
      <c r="H91" s="149" t="s">
        <v>21</v>
      </c>
      <c r="I91" s="289" t="s">
        <v>18</v>
      </c>
      <c r="J91" s="200" t="s">
        <v>23</v>
      </c>
      <c r="K91" s="243" t="s">
        <v>22</v>
      </c>
      <c r="L91" s="200" t="s">
        <v>23</v>
      </c>
    </row>
    <row r="92" spans="1:12" ht="22.5" customHeight="1" x14ac:dyDescent="0.25">
      <c r="A92" s="139">
        <v>88</v>
      </c>
      <c r="B92" s="148" t="s">
        <v>110</v>
      </c>
      <c r="C92" s="148" t="s">
        <v>108</v>
      </c>
      <c r="D92" s="197" t="s">
        <v>17</v>
      </c>
      <c r="E92" s="207" t="s">
        <v>111</v>
      </c>
      <c r="F92" s="139" t="s">
        <v>19</v>
      </c>
      <c r="G92" s="201" t="s">
        <v>1</v>
      </c>
      <c r="H92" s="149" t="s">
        <v>21</v>
      </c>
      <c r="I92" s="207" t="s">
        <v>111</v>
      </c>
      <c r="J92" s="198" t="s">
        <v>20</v>
      </c>
      <c r="K92" s="198" t="s">
        <v>20</v>
      </c>
      <c r="L92" s="198" t="s">
        <v>20</v>
      </c>
    </row>
    <row r="93" spans="1:12" ht="22.5" customHeight="1" x14ac:dyDescent="0.25">
      <c r="A93" s="139">
        <v>89</v>
      </c>
      <c r="B93" s="148" t="s">
        <v>112</v>
      </c>
      <c r="C93" s="148" t="s">
        <v>108</v>
      </c>
      <c r="D93" s="204" t="s">
        <v>39</v>
      </c>
      <c r="E93" s="204" t="s">
        <v>39</v>
      </c>
      <c r="F93" s="139" t="s">
        <v>19</v>
      </c>
      <c r="G93" s="200" t="s">
        <v>23</v>
      </c>
      <c r="H93" s="204" t="s">
        <v>39</v>
      </c>
      <c r="I93" s="204" t="s">
        <v>39</v>
      </c>
      <c r="J93" s="200" t="s">
        <v>23</v>
      </c>
      <c r="K93" s="199" t="s">
        <v>22</v>
      </c>
      <c r="L93" s="200" t="s">
        <v>23</v>
      </c>
    </row>
    <row r="94" spans="1:12" ht="22.5" customHeight="1" x14ac:dyDescent="0.25">
      <c r="A94" s="139">
        <v>90</v>
      </c>
      <c r="B94" s="148" t="s">
        <v>113</v>
      </c>
      <c r="C94" s="148" t="s">
        <v>108</v>
      </c>
      <c r="D94" s="197" t="s">
        <v>17</v>
      </c>
      <c r="E94" s="207" t="s">
        <v>111</v>
      </c>
      <c r="F94" s="139" t="s">
        <v>40</v>
      </c>
      <c r="G94" s="198" t="s">
        <v>20</v>
      </c>
      <c r="H94" s="149" t="s">
        <v>21</v>
      </c>
      <c r="I94" s="207" t="s">
        <v>111</v>
      </c>
      <c r="J94" s="201" t="s">
        <v>1</v>
      </c>
      <c r="K94" s="201" t="s">
        <v>1</v>
      </c>
      <c r="L94" s="198" t="s">
        <v>20</v>
      </c>
    </row>
    <row r="95" spans="1:12" ht="22.5" customHeight="1" x14ac:dyDescent="0.25">
      <c r="A95" s="139">
        <v>91</v>
      </c>
      <c r="B95" s="148" t="s">
        <v>114</v>
      </c>
      <c r="C95" s="148" t="s">
        <v>108</v>
      </c>
      <c r="D95" s="203" t="s">
        <v>33</v>
      </c>
      <c r="E95" s="289" t="s">
        <v>29</v>
      </c>
      <c r="F95" s="139" t="s">
        <v>19</v>
      </c>
      <c r="G95" s="199" t="s">
        <v>22</v>
      </c>
      <c r="H95" s="149" t="s">
        <v>21</v>
      </c>
      <c r="I95" s="289" t="s">
        <v>18</v>
      </c>
      <c r="J95" s="198" t="s">
        <v>20</v>
      </c>
      <c r="K95" s="201" t="s">
        <v>1</v>
      </c>
      <c r="L95" s="199" t="s">
        <v>22</v>
      </c>
    </row>
    <row r="96" spans="1:12" ht="22.5" customHeight="1" x14ac:dyDescent="0.25">
      <c r="A96" s="139">
        <v>92</v>
      </c>
      <c r="B96" s="148" t="s">
        <v>115</v>
      </c>
      <c r="C96" s="148" t="s">
        <v>108</v>
      </c>
      <c r="D96" s="202" t="s">
        <v>26</v>
      </c>
      <c r="E96" s="289" t="s">
        <v>27</v>
      </c>
      <c r="F96" s="139" t="s">
        <v>19</v>
      </c>
      <c r="G96" s="200" t="s">
        <v>23</v>
      </c>
      <c r="H96" s="202" t="s">
        <v>26</v>
      </c>
      <c r="I96" s="289" t="s">
        <v>27</v>
      </c>
      <c r="J96" s="201" t="s">
        <v>1</v>
      </c>
      <c r="K96" s="201" t="s">
        <v>1</v>
      </c>
      <c r="L96" s="200" t="s">
        <v>23</v>
      </c>
    </row>
    <row r="97" spans="1:12" ht="22.5" customHeight="1" x14ac:dyDescent="0.25">
      <c r="A97" s="139">
        <v>93</v>
      </c>
      <c r="B97" s="148" t="s">
        <v>116</v>
      </c>
      <c r="C97" s="148" t="s">
        <v>108</v>
      </c>
      <c r="D97" s="197" t="s">
        <v>17</v>
      </c>
      <c r="E97" s="289" t="s">
        <v>18</v>
      </c>
      <c r="F97" s="139" t="s">
        <v>19</v>
      </c>
      <c r="G97" s="201" t="s">
        <v>1</v>
      </c>
      <c r="H97" s="149" t="s">
        <v>21</v>
      </c>
      <c r="I97" s="289" t="s">
        <v>18</v>
      </c>
      <c r="J97" s="200" t="s">
        <v>23</v>
      </c>
      <c r="K97" s="200" t="s">
        <v>23</v>
      </c>
      <c r="L97" s="198" t="s">
        <v>20</v>
      </c>
    </row>
    <row r="98" spans="1:12" ht="22.5" customHeight="1" x14ac:dyDescent="0.25">
      <c r="A98" s="139">
        <v>94</v>
      </c>
      <c r="B98" s="148" t="s">
        <v>117</v>
      </c>
      <c r="C98" s="148" t="s">
        <v>108</v>
      </c>
      <c r="D98" s="203" t="s">
        <v>33</v>
      </c>
      <c r="E98" s="289" t="s">
        <v>18</v>
      </c>
      <c r="F98" s="139" t="s">
        <v>19</v>
      </c>
      <c r="G98" s="201" t="s">
        <v>1</v>
      </c>
      <c r="H98" s="149" t="s">
        <v>21</v>
      </c>
      <c r="I98" s="289" t="s">
        <v>18</v>
      </c>
      <c r="J98" s="201" t="s">
        <v>1</v>
      </c>
      <c r="K98" s="201" t="s">
        <v>1</v>
      </c>
      <c r="L98" s="201" t="s">
        <v>1</v>
      </c>
    </row>
    <row r="99" spans="1:12" ht="22.5" customHeight="1" x14ac:dyDescent="0.25">
      <c r="A99" s="139">
        <v>95</v>
      </c>
      <c r="B99" s="148" t="s">
        <v>118</v>
      </c>
      <c r="C99" s="148" t="s">
        <v>108</v>
      </c>
      <c r="D99" s="203" t="s">
        <v>33</v>
      </c>
      <c r="E99" s="289" t="s">
        <v>18</v>
      </c>
      <c r="F99" s="139" t="s">
        <v>19</v>
      </c>
      <c r="G99" s="201" t="s">
        <v>1</v>
      </c>
      <c r="H99" s="149" t="s">
        <v>21</v>
      </c>
      <c r="I99" s="289" t="s">
        <v>18</v>
      </c>
      <c r="J99" s="198" t="s">
        <v>20</v>
      </c>
      <c r="K99" s="201" t="s">
        <v>1</v>
      </c>
      <c r="L99" s="201" t="s">
        <v>1</v>
      </c>
    </row>
    <row r="100" spans="1:12" ht="22.5" customHeight="1" x14ac:dyDescent="0.25">
      <c r="A100" s="139">
        <v>96</v>
      </c>
      <c r="B100" s="148" t="s">
        <v>119</v>
      </c>
      <c r="C100" s="148" t="s">
        <v>108</v>
      </c>
      <c r="D100" s="197" t="s">
        <v>17</v>
      </c>
      <c r="E100" s="289" t="s">
        <v>18</v>
      </c>
      <c r="F100" s="139" t="s">
        <v>19</v>
      </c>
      <c r="G100" s="200" t="s">
        <v>23</v>
      </c>
      <c r="H100" s="149" t="s">
        <v>21</v>
      </c>
      <c r="I100" s="289" t="s">
        <v>18</v>
      </c>
      <c r="J100" s="198" t="s">
        <v>20</v>
      </c>
      <c r="K100" s="201" t="s">
        <v>1</v>
      </c>
      <c r="L100" s="200" t="s">
        <v>23</v>
      </c>
    </row>
    <row r="101" spans="1:12" ht="22.5" customHeight="1" x14ac:dyDescent="0.25">
      <c r="A101" s="139">
        <v>97</v>
      </c>
      <c r="B101" s="148" t="s">
        <v>120</v>
      </c>
      <c r="C101" s="148" t="s">
        <v>108</v>
      </c>
      <c r="D101" s="197" t="s">
        <v>17</v>
      </c>
      <c r="E101" s="289" t="s">
        <v>18</v>
      </c>
      <c r="F101" s="139" t="s">
        <v>19</v>
      </c>
      <c r="G101" s="200" t="s">
        <v>23</v>
      </c>
      <c r="H101" s="149" t="s">
        <v>21</v>
      </c>
      <c r="I101" s="289" t="s">
        <v>18</v>
      </c>
      <c r="J101" s="200" t="s">
        <v>23</v>
      </c>
      <c r="K101" s="201" t="s">
        <v>1</v>
      </c>
      <c r="L101" s="200" t="s">
        <v>23</v>
      </c>
    </row>
    <row r="102" spans="1:12" ht="22.5" customHeight="1" x14ac:dyDescent="0.25">
      <c r="A102" s="139">
        <v>98</v>
      </c>
      <c r="B102" s="148" t="s">
        <v>121</v>
      </c>
      <c r="C102" s="148" t="s">
        <v>108</v>
      </c>
      <c r="D102" s="197" t="s">
        <v>17</v>
      </c>
      <c r="E102" s="289" t="s">
        <v>18</v>
      </c>
      <c r="F102" s="139" t="s">
        <v>19</v>
      </c>
      <c r="G102" s="201" t="s">
        <v>1</v>
      </c>
      <c r="H102" s="149" t="s">
        <v>21</v>
      </c>
      <c r="I102" s="289" t="s">
        <v>18</v>
      </c>
      <c r="J102" s="200" t="s">
        <v>23</v>
      </c>
      <c r="K102" s="199" t="s">
        <v>22</v>
      </c>
      <c r="L102" s="200" t="s">
        <v>23</v>
      </c>
    </row>
    <row r="103" spans="1:12" ht="22.5" customHeight="1" x14ac:dyDescent="0.25">
      <c r="A103" s="139">
        <v>99</v>
      </c>
      <c r="B103" s="148" t="s">
        <v>122</v>
      </c>
      <c r="C103" s="148" t="s">
        <v>108</v>
      </c>
      <c r="D103" s="203" t="s">
        <v>33</v>
      </c>
      <c r="E103" s="289" t="s">
        <v>18</v>
      </c>
      <c r="F103" s="139" t="s">
        <v>19</v>
      </c>
      <c r="G103" s="201" t="s">
        <v>1</v>
      </c>
      <c r="H103" s="149" t="s">
        <v>21</v>
      </c>
      <c r="I103" s="289" t="s">
        <v>18</v>
      </c>
      <c r="J103" s="199" t="s">
        <v>22</v>
      </c>
      <c r="K103" s="201" t="s">
        <v>1</v>
      </c>
      <c r="L103" s="201" t="s">
        <v>1</v>
      </c>
    </row>
    <row r="104" spans="1:12" ht="22.5" customHeight="1" x14ac:dyDescent="0.25">
      <c r="A104" s="139">
        <v>100</v>
      </c>
      <c r="B104" s="148" t="s">
        <v>123</v>
      </c>
      <c r="C104" s="148" t="s">
        <v>108</v>
      </c>
      <c r="D104" s="197" t="s">
        <v>17</v>
      </c>
      <c r="E104" s="289" t="s">
        <v>18</v>
      </c>
      <c r="F104" s="139" t="s">
        <v>19</v>
      </c>
      <c r="G104" s="200" t="s">
        <v>23</v>
      </c>
      <c r="H104" s="149" t="s">
        <v>21</v>
      </c>
      <c r="I104" s="289" t="s">
        <v>18</v>
      </c>
      <c r="J104" s="199" t="s">
        <v>22</v>
      </c>
      <c r="K104" s="201" t="s">
        <v>1</v>
      </c>
      <c r="L104" s="200" t="s">
        <v>23</v>
      </c>
    </row>
    <row r="105" spans="1:12" ht="22.5" customHeight="1" x14ac:dyDescent="0.25">
      <c r="A105" s="139">
        <v>101</v>
      </c>
      <c r="B105" s="148" t="s">
        <v>124</v>
      </c>
      <c r="C105" s="148" t="s">
        <v>108</v>
      </c>
      <c r="D105" s="203" t="s">
        <v>33</v>
      </c>
      <c r="E105" s="289" t="s">
        <v>29</v>
      </c>
      <c r="F105" s="139" t="s">
        <v>19</v>
      </c>
      <c r="G105" s="199" t="s">
        <v>22</v>
      </c>
      <c r="H105" s="149" t="s">
        <v>21</v>
      </c>
      <c r="I105" s="289" t="s">
        <v>18</v>
      </c>
      <c r="J105" s="201" t="s">
        <v>1</v>
      </c>
      <c r="K105" s="201" t="s">
        <v>1</v>
      </c>
      <c r="L105" s="199" t="s">
        <v>22</v>
      </c>
    </row>
    <row r="106" spans="1:12" ht="22.5" customHeight="1" x14ac:dyDescent="0.25">
      <c r="A106" s="139">
        <v>102</v>
      </c>
      <c r="B106" s="148" t="s">
        <v>125</v>
      </c>
      <c r="C106" s="148" t="s">
        <v>126</v>
      </c>
      <c r="D106" s="203" t="s">
        <v>33</v>
      </c>
      <c r="E106" s="289" t="s">
        <v>29</v>
      </c>
      <c r="F106" s="139" t="s">
        <v>19</v>
      </c>
      <c r="G106" s="199" t="s">
        <v>22</v>
      </c>
      <c r="H106" s="149" t="s">
        <v>21</v>
      </c>
      <c r="I106" s="289" t="s">
        <v>18</v>
      </c>
      <c r="J106" s="198" t="s">
        <v>20</v>
      </c>
      <c r="K106" s="201" t="s">
        <v>1</v>
      </c>
      <c r="L106" s="199" t="s">
        <v>22</v>
      </c>
    </row>
    <row r="107" spans="1:12" ht="22.5" customHeight="1" x14ac:dyDescent="0.25">
      <c r="A107" s="139">
        <v>103</v>
      </c>
      <c r="B107" s="148" t="s">
        <v>127</v>
      </c>
      <c r="C107" s="148" t="s">
        <v>126</v>
      </c>
      <c r="D107" s="197" t="s">
        <v>17</v>
      </c>
      <c r="E107" s="289" t="s">
        <v>18</v>
      </c>
      <c r="F107" s="139" t="s">
        <v>19</v>
      </c>
      <c r="G107" s="199" t="s">
        <v>22</v>
      </c>
      <c r="H107" s="149" t="s">
        <v>21</v>
      </c>
      <c r="I107" s="289" t="s">
        <v>18</v>
      </c>
      <c r="J107" s="199" t="s">
        <v>22</v>
      </c>
      <c r="K107" s="201" t="s">
        <v>1</v>
      </c>
      <c r="L107" s="200" t="s">
        <v>23</v>
      </c>
    </row>
    <row r="108" spans="1:12" ht="22.5" customHeight="1" x14ac:dyDescent="0.25">
      <c r="A108" s="139">
        <v>104</v>
      </c>
      <c r="B108" s="148" t="s">
        <v>128</v>
      </c>
      <c r="C108" s="148" t="s">
        <v>126</v>
      </c>
      <c r="D108" s="197" t="s">
        <v>17</v>
      </c>
      <c r="E108" s="289" t="s">
        <v>27</v>
      </c>
      <c r="F108" s="139" t="s">
        <v>19</v>
      </c>
      <c r="G108" s="201" t="s">
        <v>1</v>
      </c>
      <c r="H108" s="149" t="s">
        <v>21</v>
      </c>
      <c r="I108" s="289" t="s">
        <v>18</v>
      </c>
      <c r="J108" s="198" t="s">
        <v>20</v>
      </c>
      <c r="K108" s="198" t="s">
        <v>20</v>
      </c>
      <c r="L108" s="201" t="s">
        <v>1</v>
      </c>
    </row>
    <row r="109" spans="1:12" ht="22.5" customHeight="1" x14ac:dyDescent="0.25">
      <c r="A109" s="139">
        <v>105</v>
      </c>
      <c r="B109" s="148" t="s">
        <v>129</v>
      </c>
      <c r="C109" s="148" t="s">
        <v>126</v>
      </c>
      <c r="D109" s="203" t="s">
        <v>33</v>
      </c>
      <c r="E109" s="289" t="s">
        <v>18</v>
      </c>
      <c r="F109" s="139" t="s">
        <v>19</v>
      </c>
      <c r="G109" s="201" t="s">
        <v>1</v>
      </c>
      <c r="H109" s="149" t="s">
        <v>21</v>
      </c>
      <c r="I109" s="289" t="s">
        <v>18</v>
      </c>
      <c r="J109" s="201" t="s">
        <v>1</v>
      </c>
      <c r="K109" s="201" t="s">
        <v>1</v>
      </c>
      <c r="L109" s="201" t="s">
        <v>1</v>
      </c>
    </row>
    <row r="110" spans="1:12" ht="22.5" customHeight="1" x14ac:dyDescent="0.25">
      <c r="A110" s="139">
        <v>106</v>
      </c>
      <c r="B110" s="148" t="s">
        <v>130</v>
      </c>
      <c r="C110" s="148" t="s">
        <v>131</v>
      </c>
      <c r="D110" s="202" t="s">
        <v>26</v>
      </c>
      <c r="E110" s="289" t="s">
        <v>18</v>
      </c>
      <c r="F110" s="139" t="s">
        <v>19</v>
      </c>
      <c r="G110" s="200" t="s">
        <v>23</v>
      </c>
      <c r="H110" s="202" t="s">
        <v>26</v>
      </c>
      <c r="I110" s="289" t="s">
        <v>18</v>
      </c>
      <c r="J110" s="200" t="s">
        <v>23</v>
      </c>
      <c r="K110" s="200" t="s">
        <v>23</v>
      </c>
      <c r="L110" s="200" t="s">
        <v>23</v>
      </c>
    </row>
    <row r="111" spans="1:12" ht="22.5" customHeight="1" x14ac:dyDescent="0.25">
      <c r="A111" s="139">
        <v>107</v>
      </c>
      <c r="B111" s="148" t="s">
        <v>132</v>
      </c>
      <c r="C111" s="148" t="s">
        <v>131</v>
      </c>
      <c r="D111" s="202" t="s">
        <v>26</v>
      </c>
      <c r="E111" s="289" t="s">
        <v>27</v>
      </c>
      <c r="F111" s="139" t="s">
        <v>19</v>
      </c>
      <c r="G111" s="200" t="s">
        <v>23</v>
      </c>
      <c r="H111" s="202" t="s">
        <v>26</v>
      </c>
      <c r="I111" s="289" t="s">
        <v>27</v>
      </c>
      <c r="J111" s="201" t="s">
        <v>1</v>
      </c>
      <c r="K111" s="201" t="s">
        <v>1</v>
      </c>
      <c r="L111" s="200" t="s">
        <v>23</v>
      </c>
    </row>
    <row r="112" spans="1:12" ht="22.5" customHeight="1" x14ac:dyDescent="0.25">
      <c r="A112" s="139">
        <v>108</v>
      </c>
      <c r="B112" s="148" t="s">
        <v>133</v>
      </c>
      <c r="C112" s="148" t="s">
        <v>131</v>
      </c>
      <c r="D112" s="203" t="s">
        <v>33</v>
      </c>
      <c r="E112" s="289" t="s">
        <v>18</v>
      </c>
      <c r="F112" s="139" t="s">
        <v>19</v>
      </c>
      <c r="G112" s="201" t="s">
        <v>1</v>
      </c>
      <c r="H112" s="149" t="s">
        <v>21</v>
      </c>
      <c r="I112" s="289" t="s">
        <v>18</v>
      </c>
      <c r="J112" s="201" t="s">
        <v>1</v>
      </c>
      <c r="K112" s="201" t="s">
        <v>1</v>
      </c>
      <c r="L112" s="201" t="s">
        <v>1</v>
      </c>
    </row>
    <row r="113" spans="1:12" ht="22.5" customHeight="1" x14ac:dyDescent="0.25">
      <c r="A113" s="139">
        <v>109</v>
      </c>
      <c r="B113" s="148" t="s">
        <v>134</v>
      </c>
      <c r="C113" s="148" t="s">
        <v>131</v>
      </c>
      <c r="D113" s="197" t="s">
        <v>17</v>
      </c>
      <c r="E113" s="289" t="s">
        <v>18</v>
      </c>
      <c r="F113" s="139" t="s">
        <v>19</v>
      </c>
      <c r="G113" s="199" t="s">
        <v>22</v>
      </c>
      <c r="H113" s="149" t="s">
        <v>21</v>
      </c>
      <c r="I113" s="289" t="s">
        <v>18</v>
      </c>
      <c r="J113" s="200" t="s">
        <v>23</v>
      </c>
      <c r="K113" s="200" t="s">
        <v>23</v>
      </c>
      <c r="L113" s="200" t="s">
        <v>23</v>
      </c>
    </row>
    <row r="114" spans="1:12" ht="22.5" customHeight="1" x14ac:dyDescent="0.25">
      <c r="A114" s="139">
        <v>110</v>
      </c>
      <c r="B114" s="148" t="s">
        <v>135</v>
      </c>
      <c r="C114" s="148" t="s">
        <v>131</v>
      </c>
      <c r="D114" s="203" t="s">
        <v>33</v>
      </c>
      <c r="E114" s="289" t="s">
        <v>29</v>
      </c>
      <c r="F114" s="139" t="s">
        <v>19</v>
      </c>
      <c r="G114" s="201" t="s">
        <v>1</v>
      </c>
      <c r="H114" s="149" t="s">
        <v>21</v>
      </c>
      <c r="I114" s="289" t="s">
        <v>18</v>
      </c>
      <c r="J114" s="201" t="s">
        <v>1</v>
      </c>
      <c r="K114" s="201" t="s">
        <v>1</v>
      </c>
      <c r="L114" s="199" t="s">
        <v>22</v>
      </c>
    </row>
    <row r="115" spans="1:12" ht="22.5" customHeight="1" x14ac:dyDescent="0.25">
      <c r="A115" s="139">
        <v>111</v>
      </c>
      <c r="B115" s="148" t="s">
        <v>136</v>
      </c>
      <c r="C115" s="148" t="s">
        <v>131</v>
      </c>
      <c r="D115" s="197" t="s">
        <v>17</v>
      </c>
      <c r="E115" s="289" t="s">
        <v>18</v>
      </c>
      <c r="F115" s="139" t="s">
        <v>19</v>
      </c>
      <c r="G115" s="199" t="s">
        <v>22</v>
      </c>
      <c r="H115" s="149" t="s">
        <v>21</v>
      </c>
      <c r="I115" s="289" t="s">
        <v>18</v>
      </c>
      <c r="J115" s="200" t="s">
        <v>23</v>
      </c>
      <c r="K115" s="200" t="s">
        <v>23</v>
      </c>
      <c r="L115" s="200" t="s">
        <v>23</v>
      </c>
    </row>
    <row r="116" spans="1:12" ht="22.5" customHeight="1" x14ac:dyDescent="0.25">
      <c r="A116" s="139">
        <v>112</v>
      </c>
      <c r="B116" s="148" t="s">
        <v>133</v>
      </c>
      <c r="C116" s="148" t="s">
        <v>131</v>
      </c>
      <c r="D116" s="203" t="s">
        <v>33</v>
      </c>
      <c r="E116" s="289" t="s">
        <v>18</v>
      </c>
      <c r="F116" s="139" t="s">
        <v>19</v>
      </c>
      <c r="G116" s="201" t="s">
        <v>1</v>
      </c>
      <c r="H116" s="149" t="s">
        <v>21</v>
      </c>
      <c r="I116" s="289" t="s">
        <v>18</v>
      </c>
      <c r="J116" s="199" t="s">
        <v>22</v>
      </c>
      <c r="K116" s="201" t="s">
        <v>1</v>
      </c>
      <c r="L116" s="201" t="s">
        <v>1</v>
      </c>
    </row>
    <row r="117" spans="1:12" ht="22.5" customHeight="1" x14ac:dyDescent="0.25">
      <c r="A117" s="139">
        <v>113</v>
      </c>
      <c r="B117" s="148" t="s">
        <v>137</v>
      </c>
      <c r="C117" s="148" t="s">
        <v>131</v>
      </c>
      <c r="D117" s="203" t="s">
        <v>33</v>
      </c>
      <c r="E117" s="289" t="s">
        <v>29</v>
      </c>
      <c r="F117" s="139" t="s">
        <v>19</v>
      </c>
      <c r="G117" s="199" t="s">
        <v>22</v>
      </c>
      <c r="H117" s="149" t="s">
        <v>21</v>
      </c>
      <c r="I117" s="289" t="s">
        <v>18</v>
      </c>
      <c r="J117" s="200" t="s">
        <v>23</v>
      </c>
      <c r="K117" s="199" t="s">
        <v>22</v>
      </c>
      <c r="L117" s="199" t="s">
        <v>22</v>
      </c>
    </row>
    <row r="118" spans="1:12" ht="22.5" customHeight="1" x14ac:dyDescent="0.25">
      <c r="A118" s="139">
        <v>114</v>
      </c>
      <c r="B118" s="148" t="s">
        <v>138</v>
      </c>
      <c r="C118" s="148" t="s">
        <v>131</v>
      </c>
      <c r="D118" s="203" t="s">
        <v>33</v>
      </c>
      <c r="E118" s="289" t="s">
        <v>18</v>
      </c>
      <c r="F118" s="139" t="s">
        <v>19</v>
      </c>
      <c r="G118" s="201" t="s">
        <v>1</v>
      </c>
      <c r="H118" s="149" t="s">
        <v>21</v>
      </c>
      <c r="I118" s="289" t="s">
        <v>18</v>
      </c>
      <c r="J118" s="201" t="s">
        <v>1</v>
      </c>
      <c r="K118" s="201" t="s">
        <v>1</v>
      </c>
      <c r="L118" s="201" t="s">
        <v>1</v>
      </c>
    </row>
    <row r="119" spans="1:12" ht="22.5" customHeight="1" x14ac:dyDescent="0.25">
      <c r="A119" s="139">
        <v>115</v>
      </c>
      <c r="B119" s="148" t="s">
        <v>139</v>
      </c>
      <c r="C119" s="148" t="s">
        <v>131</v>
      </c>
      <c r="D119" s="197" t="s">
        <v>17</v>
      </c>
      <c r="E119" s="289" t="s">
        <v>18</v>
      </c>
      <c r="F119" s="139" t="s">
        <v>19</v>
      </c>
      <c r="G119" s="201" t="s">
        <v>1</v>
      </c>
      <c r="H119" s="149" t="s">
        <v>21</v>
      </c>
      <c r="I119" s="289" t="s">
        <v>18</v>
      </c>
      <c r="J119" s="200" t="s">
        <v>23</v>
      </c>
      <c r="K119" s="200" t="s">
        <v>23</v>
      </c>
      <c r="L119" s="200" t="s">
        <v>23</v>
      </c>
    </row>
    <row r="120" spans="1:12" ht="22.5" customHeight="1" x14ac:dyDescent="0.25">
      <c r="A120" s="139">
        <v>116</v>
      </c>
      <c r="B120" s="148" t="s">
        <v>140</v>
      </c>
      <c r="C120" s="148" t="s">
        <v>141</v>
      </c>
      <c r="D120" s="203" t="s">
        <v>33</v>
      </c>
      <c r="E120" s="289" t="s">
        <v>18</v>
      </c>
      <c r="F120" s="139" t="s">
        <v>19</v>
      </c>
      <c r="G120" s="201" t="s">
        <v>1</v>
      </c>
      <c r="H120" s="149" t="s">
        <v>21</v>
      </c>
      <c r="I120" s="289" t="s">
        <v>18</v>
      </c>
      <c r="J120" s="200" t="s">
        <v>23</v>
      </c>
      <c r="K120" s="201" t="s">
        <v>1</v>
      </c>
      <c r="L120" s="201" t="s">
        <v>1</v>
      </c>
    </row>
    <row r="121" spans="1:12" ht="22.5" customHeight="1" x14ac:dyDescent="0.25">
      <c r="A121" s="139">
        <v>117</v>
      </c>
      <c r="B121" s="148" t="s">
        <v>142</v>
      </c>
      <c r="C121" s="148" t="s">
        <v>141</v>
      </c>
      <c r="D121" s="203" t="s">
        <v>33</v>
      </c>
      <c r="E121" s="289" t="s">
        <v>18</v>
      </c>
      <c r="F121" s="139" t="s">
        <v>19</v>
      </c>
      <c r="G121" s="201" t="s">
        <v>1</v>
      </c>
      <c r="H121" s="149" t="s">
        <v>21</v>
      </c>
      <c r="I121" s="289" t="s">
        <v>18</v>
      </c>
      <c r="J121" s="199" t="s">
        <v>22</v>
      </c>
      <c r="K121" s="201" t="s">
        <v>1</v>
      </c>
      <c r="L121" s="201" t="s">
        <v>1</v>
      </c>
    </row>
    <row r="122" spans="1:12" ht="22.5" customHeight="1" x14ac:dyDescent="0.25">
      <c r="A122" s="139">
        <v>118</v>
      </c>
      <c r="B122" s="148" t="s">
        <v>143</v>
      </c>
      <c r="C122" s="148" t="s">
        <v>141</v>
      </c>
      <c r="D122" s="203" t="s">
        <v>33</v>
      </c>
      <c r="E122" s="289" t="s">
        <v>18</v>
      </c>
      <c r="F122" s="139" t="s">
        <v>19</v>
      </c>
      <c r="G122" s="201" t="s">
        <v>1</v>
      </c>
      <c r="H122" s="149" t="s">
        <v>21</v>
      </c>
      <c r="I122" s="289" t="s">
        <v>18</v>
      </c>
      <c r="J122" s="201" t="s">
        <v>1</v>
      </c>
      <c r="K122" s="201" t="s">
        <v>1</v>
      </c>
      <c r="L122" s="201" t="s">
        <v>1</v>
      </c>
    </row>
    <row r="123" spans="1:12" ht="22.5" customHeight="1" x14ac:dyDescent="0.25">
      <c r="A123" s="139">
        <v>119</v>
      </c>
      <c r="B123" s="148" t="s">
        <v>144</v>
      </c>
      <c r="C123" s="148" t="s">
        <v>141</v>
      </c>
      <c r="D123" s="197" t="s">
        <v>17</v>
      </c>
      <c r="E123" s="289" t="s">
        <v>18</v>
      </c>
      <c r="F123" s="139" t="s">
        <v>19</v>
      </c>
      <c r="G123" s="200" t="s">
        <v>23</v>
      </c>
      <c r="H123" s="149" t="s">
        <v>21</v>
      </c>
      <c r="I123" s="289" t="s">
        <v>18</v>
      </c>
      <c r="J123" s="201" t="s">
        <v>1</v>
      </c>
      <c r="K123" s="201" t="s">
        <v>1</v>
      </c>
      <c r="L123" s="200" t="s">
        <v>23</v>
      </c>
    </row>
    <row r="124" spans="1:12" ht="22.5" customHeight="1" x14ac:dyDescent="0.25">
      <c r="A124" s="139">
        <v>120</v>
      </c>
      <c r="B124" s="148" t="s">
        <v>145</v>
      </c>
      <c r="C124" s="148" t="s">
        <v>141</v>
      </c>
      <c r="D124" s="197" t="s">
        <v>17</v>
      </c>
      <c r="E124" s="289" t="s">
        <v>29</v>
      </c>
      <c r="F124" s="139" t="s">
        <v>19</v>
      </c>
      <c r="G124" s="200" t="s">
        <v>23</v>
      </c>
      <c r="H124" s="149" t="s">
        <v>21</v>
      </c>
      <c r="I124" s="289" t="s">
        <v>29</v>
      </c>
      <c r="J124" s="200" t="s">
        <v>23</v>
      </c>
      <c r="K124" s="198" t="s">
        <v>20</v>
      </c>
      <c r="L124" s="200" t="s">
        <v>23</v>
      </c>
    </row>
    <row r="125" spans="1:12" ht="22.5" customHeight="1" x14ac:dyDescent="0.25">
      <c r="A125" s="139">
        <v>121</v>
      </c>
      <c r="B125" s="148" t="s">
        <v>146</v>
      </c>
      <c r="C125" s="148" t="s">
        <v>141</v>
      </c>
      <c r="D125" s="197" t="s">
        <v>17</v>
      </c>
      <c r="E125" s="289" t="s">
        <v>18</v>
      </c>
      <c r="F125" s="139" t="s">
        <v>19</v>
      </c>
      <c r="G125" s="198" t="s">
        <v>20</v>
      </c>
      <c r="H125" s="149" t="s">
        <v>21</v>
      </c>
      <c r="I125" s="289" t="s">
        <v>18</v>
      </c>
      <c r="J125" s="200" t="s">
        <v>23</v>
      </c>
      <c r="K125" s="200" t="s">
        <v>23</v>
      </c>
      <c r="L125" s="200" t="s">
        <v>23</v>
      </c>
    </row>
    <row r="126" spans="1:12" ht="22.5" customHeight="1" x14ac:dyDescent="0.25">
      <c r="A126" s="139">
        <v>122</v>
      </c>
      <c r="B126" s="148" t="s">
        <v>147</v>
      </c>
      <c r="C126" s="148" t="s">
        <v>141</v>
      </c>
      <c r="D126" s="197" t="s">
        <v>17</v>
      </c>
      <c r="E126" s="289" t="s">
        <v>29</v>
      </c>
      <c r="F126" s="139" t="s">
        <v>19</v>
      </c>
      <c r="G126" s="200" t="s">
        <v>23</v>
      </c>
      <c r="H126" s="149" t="s">
        <v>21</v>
      </c>
      <c r="I126" s="289" t="s">
        <v>29</v>
      </c>
      <c r="J126" s="199" t="s">
        <v>22</v>
      </c>
      <c r="K126" s="199" t="s">
        <v>22</v>
      </c>
      <c r="L126" s="200" t="s">
        <v>23</v>
      </c>
    </row>
    <row r="127" spans="1:12" ht="22.5" customHeight="1" x14ac:dyDescent="0.25">
      <c r="A127" s="139">
        <v>123</v>
      </c>
      <c r="B127" s="148" t="s">
        <v>148</v>
      </c>
      <c r="C127" s="148" t="s">
        <v>141</v>
      </c>
      <c r="D127" s="204" t="s">
        <v>39</v>
      </c>
      <c r="E127" s="204" t="s">
        <v>39</v>
      </c>
      <c r="F127" s="139" t="s">
        <v>40</v>
      </c>
      <c r="G127" s="200" t="s">
        <v>23</v>
      </c>
      <c r="H127" s="204" t="s">
        <v>39</v>
      </c>
      <c r="I127" s="204" t="s">
        <v>39</v>
      </c>
      <c r="J127" s="198" t="s">
        <v>20</v>
      </c>
      <c r="K127" s="201" t="s">
        <v>1</v>
      </c>
      <c r="L127" s="200" t="s">
        <v>23</v>
      </c>
    </row>
    <row r="128" spans="1:12" ht="22.5" customHeight="1" x14ac:dyDescent="0.25">
      <c r="A128" s="139">
        <v>124</v>
      </c>
      <c r="B128" s="148" t="s">
        <v>149</v>
      </c>
      <c r="C128" s="148" t="s">
        <v>141</v>
      </c>
      <c r="D128" s="203" t="s">
        <v>33</v>
      </c>
      <c r="E128" s="289" t="s">
        <v>18</v>
      </c>
      <c r="F128" s="139" t="s">
        <v>19</v>
      </c>
      <c r="G128" s="201" t="s">
        <v>1</v>
      </c>
      <c r="H128" s="149" t="s">
        <v>21</v>
      </c>
      <c r="I128" s="289" t="s">
        <v>18</v>
      </c>
      <c r="J128" s="201" t="s">
        <v>1</v>
      </c>
      <c r="K128" s="201" t="s">
        <v>1</v>
      </c>
      <c r="L128" s="201" t="s">
        <v>1</v>
      </c>
    </row>
    <row r="129" spans="1:12" ht="22.5" customHeight="1" x14ac:dyDescent="0.25">
      <c r="A129" s="139">
        <v>125</v>
      </c>
      <c r="B129" s="148" t="s">
        <v>150</v>
      </c>
      <c r="C129" s="148" t="s">
        <v>151</v>
      </c>
      <c r="D129" s="197" t="s">
        <v>17</v>
      </c>
      <c r="E129" s="289" t="s">
        <v>18</v>
      </c>
      <c r="F129" s="139" t="s">
        <v>19</v>
      </c>
      <c r="G129" s="200" t="s">
        <v>23</v>
      </c>
      <c r="H129" s="149" t="s">
        <v>21</v>
      </c>
      <c r="I129" s="289" t="s">
        <v>18</v>
      </c>
      <c r="J129" s="200" t="s">
        <v>23</v>
      </c>
      <c r="K129" s="200" t="s">
        <v>23</v>
      </c>
      <c r="L129" s="200" t="s">
        <v>23</v>
      </c>
    </row>
    <row r="130" spans="1:12" ht="22.5" customHeight="1" x14ac:dyDescent="0.25">
      <c r="A130" s="139">
        <v>126</v>
      </c>
      <c r="B130" s="148" t="s">
        <v>151</v>
      </c>
      <c r="C130" s="148" t="s">
        <v>151</v>
      </c>
      <c r="D130" s="197" t="s">
        <v>17</v>
      </c>
      <c r="E130" s="289" t="s">
        <v>29</v>
      </c>
      <c r="F130" s="139" t="s">
        <v>19</v>
      </c>
      <c r="G130" s="200" t="s">
        <v>23</v>
      </c>
      <c r="H130" s="149" t="s">
        <v>21</v>
      </c>
      <c r="I130" s="289" t="s">
        <v>29</v>
      </c>
      <c r="J130" s="200" t="s">
        <v>23</v>
      </c>
      <c r="K130" s="200" t="s">
        <v>23</v>
      </c>
      <c r="L130" s="200" t="s">
        <v>23</v>
      </c>
    </row>
    <row r="131" spans="1:12" ht="22.5" customHeight="1" x14ac:dyDescent="0.25">
      <c r="A131" s="139">
        <v>127</v>
      </c>
      <c r="B131" s="148" t="s">
        <v>151</v>
      </c>
      <c r="C131" s="148" t="s">
        <v>151</v>
      </c>
      <c r="D131" s="197" t="s">
        <v>17</v>
      </c>
      <c r="E131" s="289" t="s">
        <v>18</v>
      </c>
      <c r="F131" s="139" t="s">
        <v>19</v>
      </c>
      <c r="G131" s="200" t="s">
        <v>23</v>
      </c>
      <c r="H131" s="149" t="s">
        <v>21</v>
      </c>
      <c r="I131" s="289" t="s">
        <v>18</v>
      </c>
      <c r="J131" s="200" t="s">
        <v>23</v>
      </c>
      <c r="K131" s="200" t="s">
        <v>23</v>
      </c>
      <c r="L131" s="200" t="s">
        <v>23</v>
      </c>
    </row>
    <row r="132" spans="1:12" ht="22.5" customHeight="1" x14ac:dyDescent="0.25">
      <c r="A132" s="139">
        <v>128</v>
      </c>
      <c r="B132" s="148" t="s">
        <v>151</v>
      </c>
      <c r="C132" s="148" t="s">
        <v>151</v>
      </c>
      <c r="D132" s="202" t="s">
        <v>26</v>
      </c>
      <c r="E132" s="289" t="s">
        <v>18</v>
      </c>
      <c r="F132" s="139" t="s">
        <v>19</v>
      </c>
      <c r="G132" s="200" t="s">
        <v>23</v>
      </c>
      <c r="H132" s="202" t="s">
        <v>26</v>
      </c>
      <c r="I132" s="289" t="s">
        <v>18</v>
      </c>
      <c r="J132" s="200" t="s">
        <v>23</v>
      </c>
      <c r="K132" s="201" t="s">
        <v>1</v>
      </c>
      <c r="L132" s="200" t="s">
        <v>23</v>
      </c>
    </row>
    <row r="133" spans="1:12" ht="22.5" customHeight="1" x14ac:dyDescent="0.25">
      <c r="A133" s="139">
        <v>129</v>
      </c>
      <c r="B133" s="148" t="s">
        <v>151</v>
      </c>
      <c r="C133" s="148" t="s">
        <v>151</v>
      </c>
      <c r="D133" s="202" t="s">
        <v>26</v>
      </c>
      <c r="E133" s="289" t="s">
        <v>27</v>
      </c>
      <c r="F133" s="139" t="s">
        <v>19</v>
      </c>
      <c r="G133" s="198" t="s">
        <v>20</v>
      </c>
      <c r="H133" s="202" t="s">
        <v>26</v>
      </c>
      <c r="I133" s="289" t="s">
        <v>27</v>
      </c>
      <c r="J133" s="200" t="s">
        <v>23</v>
      </c>
      <c r="K133" s="200" t="s">
        <v>23</v>
      </c>
      <c r="L133" s="200" t="s">
        <v>23</v>
      </c>
    </row>
    <row r="134" spans="1:12" ht="22.5" customHeight="1" x14ac:dyDescent="0.25">
      <c r="A134" s="139">
        <v>130</v>
      </c>
      <c r="B134" s="148" t="s">
        <v>151</v>
      </c>
      <c r="C134" s="148" t="s">
        <v>151</v>
      </c>
      <c r="D134" s="197" t="s">
        <v>17</v>
      </c>
      <c r="E134" s="289" t="s">
        <v>18</v>
      </c>
      <c r="F134" s="139" t="s">
        <v>19</v>
      </c>
      <c r="G134" s="201" t="s">
        <v>1</v>
      </c>
      <c r="H134" s="149" t="s">
        <v>21</v>
      </c>
      <c r="I134" s="289" t="s">
        <v>18</v>
      </c>
      <c r="J134" s="199" t="s">
        <v>22</v>
      </c>
      <c r="K134" s="199" t="s">
        <v>22</v>
      </c>
      <c r="L134" s="200" t="s">
        <v>23</v>
      </c>
    </row>
    <row r="135" spans="1:12" ht="22.5" customHeight="1" x14ac:dyDescent="0.25">
      <c r="A135" s="139">
        <v>131</v>
      </c>
      <c r="B135" s="148" t="s">
        <v>151</v>
      </c>
      <c r="C135" s="148" t="s">
        <v>151</v>
      </c>
      <c r="D135" s="197" t="s">
        <v>17</v>
      </c>
      <c r="E135" s="289" t="s">
        <v>18</v>
      </c>
      <c r="F135" s="139" t="s">
        <v>19</v>
      </c>
      <c r="G135" s="201" t="s">
        <v>1</v>
      </c>
      <c r="H135" s="149" t="s">
        <v>21</v>
      </c>
      <c r="I135" s="289" t="s">
        <v>18</v>
      </c>
      <c r="J135" s="200" t="s">
        <v>23</v>
      </c>
      <c r="K135" s="200" t="s">
        <v>23</v>
      </c>
      <c r="L135" s="200" t="s">
        <v>23</v>
      </c>
    </row>
    <row r="136" spans="1:12" ht="22.5" customHeight="1" x14ac:dyDescent="0.25">
      <c r="A136" s="139">
        <v>132</v>
      </c>
      <c r="B136" s="148" t="s">
        <v>151</v>
      </c>
      <c r="C136" s="148" t="s">
        <v>151</v>
      </c>
      <c r="D136" s="202" t="s">
        <v>26</v>
      </c>
      <c r="E136" s="289" t="s">
        <v>18</v>
      </c>
      <c r="F136" s="139" t="s">
        <v>19</v>
      </c>
      <c r="G136" s="200" t="s">
        <v>23</v>
      </c>
      <c r="H136" s="202" t="s">
        <v>26</v>
      </c>
      <c r="I136" s="289" t="s">
        <v>18</v>
      </c>
      <c r="J136" s="200" t="s">
        <v>23</v>
      </c>
      <c r="K136" s="200" t="s">
        <v>23</v>
      </c>
      <c r="L136" s="200" t="s">
        <v>23</v>
      </c>
    </row>
    <row r="137" spans="1:12" ht="22.5" customHeight="1" x14ac:dyDescent="0.25">
      <c r="A137" s="139">
        <v>133</v>
      </c>
      <c r="B137" s="148" t="s">
        <v>151</v>
      </c>
      <c r="C137" s="148" t="s">
        <v>151</v>
      </c>
      <c r="D137" s="202" t="s">
        <v>26</v>
      </c>
      <c r="E137" s="289" t="s">
        <v>27</v>
      </c>
      <c r="F137" s="139" t="s">
        <v>19</v>
      </c>
      <c r="G137" s="198" t="s">
        <v>20</v>
      </c>
      <c r="H137" s="202" t="s">
        <v>26</v>
      </c>
      <c r="I137" s="289" t="s">
        <v>27</v>
      </c>
      <c r="J137" s="200" t="s">
        <v>23</v>
      </c>
      <c r="K137" s="200" t="s">
        <v>23</v>
      </c>
      <c r="L137" s="200" t="s">
        <v>23</v>
      </c>
    </row>
    <row r="138" spans="1:12" ht="22.5" customHeight="1" x14ac:dyDescent="0.25">
      <c r="A138" s="139">
        <v>134</v>
      </c>
      <c r="B138" s="148" t="s">
        <v>152</v>
      </c>
      <c r="C138" s="148" t="s">
        <v>151</v>
      </c>
      <c r="D138" s="203" t="s">
        <v>33</v>
      </c>
      <c r="E138" s="289" t="s">
        <v>18</v>
      </c>
      <c r="F138" s="139" t="s">
        <v>19</v>
      </c>
      <c r="G138" s="201" t="s">
        <v>1</v>
      </c>
      <c r="H138" s="149" t="s">
        <v>21</v>
      </c>
      <c r="I138" s="289" t="s">
        <v>18</v>
      </c>
      <c r="J138" s="201" t="s">
        <v>1</v>
      </c>
      <c r="K138" s="201" t="s">
        <v>1</v>
      </c>
      <c r="L138" s="201" t="s">
        <v>1</v>
      </c>
    </row>
    <row r="139" spans="1:12" ht="22.5" customHeight="1" x14ac:dyDescent="0.25">
      <c r="A139" s="139">
        <v>135</v>
      </c>
      <c r="B139" s="148" t="s">
        <v>153</v>
      </c>
      <c r="C139" s="148" t="s">
        <v>151</v>
      </c>
      <c r="D139" s="205" t="s">
        <v>94</v>
      </c>
      <c r="E139" s="289" t="s">
        <v>27</v>
      </c>
      <c r="F139" s="139" t="s">
        <v>40</v>
      </c>
      <c r="G139" s="198" t="s">
        <v>20</v>
      </c>
      <c r="H139" s="205" t="s">
        <v>94</v>
      </c>
      <c r="I139" s="289" t="s">
        <v>27</v>
      </c>
      <c r="J139" s="200" t="s">
        <v>23</v>
      </c>
      <c r="K139" s="200" t="s">
        <v>23</v>
      </c>
      <c r="L139" s="200" t="s">
        <v>23</v>
      </c>
    </row>
    <row r="140" spans="1:12" ht="22.5" customHeight="1" x14ac:dyDescent="0.25">
      <c r="A140" s="139">
        <v>136</v>
      </c>
      <c r="B140" s="148" t="s">
        <v>154</v>
      </c>
      <c r="C140" s="148" t="s">
        <v>151</v>
      </c>
      <c r="D140" s="203" t="s">
        <v>33</v>
      </c>
      <c r="E140" s="289" t="s">
        <v>18</v>
      </c>
      <c r="F140" s="139" t="s">
        <v>19</v>
      </c>
      <c r="G140" s="201" t="s">
        <v>1</v>
      </c>
      <c r="H140" s="149" t="s">
        <v>21</v>
      </c>
      <c r="I140" s="289" t="s">
        <v>18</v>
      </c>
      <c r="J140" s="201" t="s">
        <v>1</v>
      </c>
      <c r="K140" s="201" t="s">
        <v>1</v>
      </c>
      <c r="L140" s="201" t="s">
        <v>1</v>
      </c>
    </row>
    <row r="141" spans="1:12" ht="22.5" customHeight="1" x14ac:dyDescent="0.25">
      <c r="A141" s="139">
        <v>137</v>
      </c>
      <c r="B141" s="148" t="s">
        <v>155</v>
      </c>
      <c r="C141" s="148" t="s">
        <v>156</v>
      </c>
      <c r="D141" s="197" t="s">
        <v>17</v>
      </c>
      <c r="E141" s="289" t="s">
        <v>18</v>
      </c>
      <c r="F141" s="139" t="s">
        <v>19</v>
      </c>
      <c r="G141" s="198" t="s">
        <v>20</v>
      </c>
      <c r="H141" s="149" t="s">
        <v>21</v>
      </c>
      <c r="I141" s="289" t="s">
        <v>18</v>
      </c>
      <c r="J141" s="200" t="s">
        <v>23</v>
      </c>
      <c r="K141" s="200" t="s">
        <v>23</v>
      </c>
      <c r="L141" s="200" t="s">
        <v>23</v>
      </c>
    </row>
    <row r="142" spans="1:12" ht="22.5" customHeight="1" x14ac:dyDescent="0.25">
      <c r="A142" s="139">
        <v>138</v>
      </c>
      <c r="B142" s="148" t="s">
        <v>157</v>
      </c>
      <c r="C142" s="148" t="s">
        <v>156</v>
      </c>
      <c r="D142" s="197" t="s">
        <v>17</v>
      </c>
      <c r="E142" s="289" t="s">
        <v>18</v>
      </c>
      <c r="F142" s="139" t="s">
        <v>19</v>
      </c>
      <c r="G142" s="201" t="s">
        <v>1</v>
      </c>
      <c r="H142" s="149" t="s">
        <v>21</v>
      </c>
      <c r="I142" s="289" t="s">
        <v>18</v>
      </c>
      <c r="J142" s="200" t="s">
        <v>23</v>
      </c>
      <c r="K142" s="199" t="s">
        <v>22</v>
      </c>
      <c r="L142" s="200" t="s">
        <v>23</v>
      </c>
    </row>
    <row r="143" spans="1:12" ht="22.5" customHeight="1" x14ac:dyDescent="0.25">
      <c r="A143" s="139">
        <v>139</v>
      </c>
      <c r="B143" s="148" t="s">
        <v>158</v>
      </c>
      <c r="C143" s="148" t="s">
        <v>156</v>
      </c>
      <c r="D143" s="202" t="s">
        <v>26</v>
      </c>
      <c r="E143" s="289" t="s">
        <v>27</v>
      </c>
      <c r="F143" s="139" t="s">
        <v>19</v>
      </c>
      <c r="G143" s="200" t="s">
        <v>23</v>
      </c>
      <c r="H143" s="202" t="s">
        <v>26</v>
      </c>
      <c r="I143" s="289" t="s">
        <v>27</v>
      </c>
      <c r="J143" s="200" t="s">
        <v>23</v>
      </c>
      <c r="K143" s="198" t="s">
        <v>20</v>
      </c>
      <c r="L143" s="200" t="s">
        <v>23</v>
      </c>
    </row>
    <row r="144" spans="1:12" ht="22.5" customHeight="1" x14ac:dyDescent="0.25">
      <c r="A144" s="139">
        <v>140</v>
      </c>
      <c r="B144" s="148" t="s">
        <v>159</v>
      </c>
      <c r="C144" s="148" t="s">
        <v>156</v>
      </c>
      <c r="D144" s="197" t="s">
        <v>17</v>
      </c>
      <c r="E144" s="289" t="s">
        <v>18</v>
      </c>
      <c r="F144" s="139" t="s">
        <v>19</v>
      </c>
      <c r="G144" s="201" t="s">
        <v>1</v>
      </c>
      <c r="H144" s="149" t="s">
        <v>21</v>
      </c>
      <c r="I144" s="289" t="s">
        <v>18</v>
      </c>
      <c r="J144" s="200" t="s">
        <v>23</v>
      </c>
      <c r="K144" s="198" t="s">
        <v>20</v>
      </c>
      <c r="L144" s="199" t="s">
        <v>22</v>
      </c>
    </row>
    <row r="145" spans="1:12" ht="22.5" customHeight="1" x14ac:dyDescent="0.25">
      <c r="A145" s="139">
        <v>141</v>
      </c>
      <c r="B145" s="148" t="s">
        <v>156</v>
      </c>
      <c r="C145" s="148" t="s">
        <v>156</v>
      </c>
      <c r="D145" s="197" t="s">
        <v>17</v>
      </c>
      <c r="E145" s="289" t="s">
        <v>18</v>
      </c>
      <c r="F145" s="139" t="s">
        <v>19</v>
      </c>
      <c r="G145" s="201" t="s">
        <v>1</v>
      </c>
      <c r="H145" s="149" t="s">
        <v>21</v>
      </c>
      <c r="I145" s="289" t="s">
        <v>18</v>
      </c>
      <c r="J145" s="200" t="s">
        <v>23</v>
      </c>
      <c r="K145" s="199" t="s">
        <v>22</v>
      </c>
      <c r="L145" s="200" t="s">
        <v>23</v>
      </c>
    </row>
    <row r="146" spans="1:12" ht="22.5" customHeight="1" x14ac:dyDescent="0.25">
      <c r="A146" s="139">
        <v>142</v>
      </c>
      <c r="B146" s="148" t="s">
        <v>156</v>
      </c>
      <c r="C146" s="148" t="s">
        <v>156</v>
      </c>
      <c r="D146" s="197" t="s">
        <v>17</v>
      </c>
      <c r="E146" s="289" t="s">
        <v>18</v>
      </c>
      <c r="F146" s="139" t="s">
        <v>19</v>
      </c>
      <c r="G146" s="200" t="s">
        <v>23</v>
      </c>
      <c r="H146" s="149" t="s">
        <v>21</v>
      </c>
      <c r="I146" s="289" t="s">
        <v>18</v>
      </c>
      <c r="J146" s="200" t="s">
        <v>23</v>
      </c>
      <c r="K146" s="200" t="s">
        <v>23</v>
      </c>
      <c r="L146" s="200" t="s">
        <v>23</v>
      </c>
    </row>
    <row r="147" spans="1:12" ht="22.5" customHeight="1" x14ac:dyDescent="0.25">
      <c r="A147" s="139">
        <v>143</v>
      </c>
      <c r="B147" s="148" t="s">
        <v>156</v>
      </c>
      <c r="C147" s="148" t="s">
        <v>156</v>
      </c>
      <c r="D147" s="197" t="s">
        <v>17</v>
      </c>
      <c r="E147" s="289" t="s">
        <v>18</v>
      </c>
      <c r="F147" s="139" t="s">
        <v>19</v>
      </c>
      <c r="G147" s="198" t="s">
        <v>20</v>
      </c>
      <c r="H147" s="149" t="s">
        <v>21</v>
      </c>
      <c r="I147" s="289" t="s">
        <v>18</v>
      </c>
      <c r="J147" s="200" t="s">
        <v>23</v>
      </c>
      <c r="K147" s="198" t="s">
        <v>20</v>
      </c>
      <c r="L147" s="200" t="s">
        <v>23</v>
      </c>
    </row>
    <row r="148" spans="1:12" ht="22.5" customHeight="1" x14ac:dyDescent="0.25">
      <c r="A148" s="139">
        <v>144</v>
      </c>
      <c r="B148" s="148" t="s">
        <v>156</v>
      </c>
      <c r="C148" s="148" t="s">
        <v>156</v>
      </c>
      <c r="D148" s="197" t="s">
        <v>17</v>
      </c>
      <c r="E148" s="289" t="s">
        <v>18</v>
      </c>
      <c r="F148" s="139" t="s">
        <v>19</v>
      </c>
      <c r="G148" s="200" t="s">
        <v>23</v>
      </c>
      <c r="H148" s="149" t="s">
        <v>21</v>
      </c>
      <c r="I148" s="289" t="s">
        <v>18</v>
      </c>
      <c r="J148" s="200" t="s">
        <v>23</v>
      </c>
      <c r="K148" s="200" t="s">
        <v>23</v>
      </c>
      <c r="L148" s="200" t="s">
        <v>23</v>
      </c>
    </row>
    <row r="149" spans="1:12" ht="22.5" customHeight="1" x14ac:dyDescent="0.25">
      <c r="A149" s="139">
        <v>145</v>
      </c>
      <c r="B149" s="148" t="s">
        <v>160</v>
      </c>
      <c r="C149" s="148" t="s">
        <v>156</v>
      </c>
      <c r="D149" s="197" t="s">
        <v>17</v>
      </c>
      <c r="E149" s="289" t="s">
        <v>18</v>
      </c>
      <c r="F149" s="139" t="s">
        <v>19</v>
      </c>
      <c r="G149" s="201" t="s">
        <v>1</v>
      </c>
      <c r="H149" s="149" t="s">
        <v>21</v>
      </c>
      <c r="I149" s="289" t="s">
        <v>18</v>
      </c>
      <c r="J149" s="200" t="s">
        <v>23</v>
      </c>
      <c r="K149" s="200" t="s">
        <v>23</v>
      </c>
      <c r="L149" s="200" t="s">
        <v>23</v>
      </c>
    </row>
    <row r="150" spans="1:12" ht="22.5" customHeight="1" x14ac:dyDescent="0.25">
      <c r="A150" s="139">
        <v>146</v>
      </c>
      <c r="B150" s="148" t="s">
        <v>156</v>
      </c>
      <c r="C150" s="148" t="s">
        <v>156</v>
      </c>
      <c r="D150" s="197" t="s">
        <v>17</v>
      </c>
      <c r="E150" s="289" t="s">
        <v>18</v>
      </c>
      <c r="F150" s="139" t="s">
        <v>19</v>
      </c>
      <c r="G150" s="201" t="s">
        <v>1</v>
      </c>
      <c r="H150" s="149" t="s">
        <v>21</v>
      </c>
      <c r="I150" s="289" t="s">
        <v>18</v>
      </c>
      <c r="J150" s="200" t="s">
        <v>23</v>
      </c>
      <c r="K150" s="199" t="s">
        <v>22</v>
      </c>
      <c r="L150" s="200" t="s">
        <v>23</v>
      </c>
    </row>
    <row r="151" spans="1:12" ht="22.5" customHeight="1" x14ac:dyDescent="0.25">
      <c r="A151" s="139">
        <v>147</v>
      </c>
      <c r="B151" s="148" t="s">
        <v>161</v>
      </c>
      <c r="C151" s="148" t="s">
        <v>162</v>
      </c>
      <c r="D151" s="203" t="s">
        <v>33</v>
      </c>
      <c r="E151" s="289" t="s">
        <v>29</v>
      </c>
      <c r="F151" s="139" t="s">
        <v>19</v>
      </c>
      <c r="G151" s="199" t="s">
        <v>22</v>
      </c>
      <c r="H151" s="149" t="s">
        <v>21</v>
      </c>
      <c r="I151" s="289" t="s">
        <v>18</v>
      </c>
      <c r="J151" s="201" t="s">
        <v>1</v>
      </c>
      <c r="K151" s="201" t="s">
        <v>1</v>
      </c>
      <c r="L151" s="199" t="s">
        <v>22</v>
      </c>
    </row>
    <row r="152" spans="1:12" ht="22.5" customHeight="1" x14ac:dyDescent="0.25">
      <c r="A152" s="139">
        <v>148</v>
      </c>
      <c r="B152" s="148" t="s">
        <v>163</v>
      </c>
      <c r="C152" s="148" t="s">
        <v>156</v>
      </c>
      <c r="D152" s="197" t="s">
        <v>17</v>
      </c>
      <c r="E152" s="289" t="s">
        <v>18</v>
      </c>
      <c r="F152" s="139" t="s">
        <v>19</v>
      </c>
      <c r="G152" s="201" t="s">
        <v>1</v>
      </c>
      <c r="H152" s="149" t="s">
        <v>21</v>
      </c>
      <c r="I152" s="289" t="s">
        <v>18</v>
      </c>
      <c r="J152" s="200" t="s">
        <v>23</v>
      </c>
      <c r="K152" s="198" t="s">
        <v>20</v>
      </c>
      <c r="L152" s="200" t="s">
        <v>23</v>
      </c>
    </row>
    <row r="153" spans="1:12" ht="22.5" customHeight="1" x14ac:dyDescent="0.25">
      <c r="A153" s="139">
        <v>149</v>
      </c>
      <c r="B153" s="148" t="s">
        <v>164</v>
      </c>
      <c r="C153" s="148" t="s">
        <v>162</v>
      </c>
      <c r="D153" s="202" t="s">
        <v>26</v>
      </c>
      <c r="E153" s="289" t="s">
        <v>27</v>
      </c>
      <c r="F153" s="139" t="s">
        <v>19</v>
      </c>
      <c r="G153" s="200" t="s">
        <v>23</v>
      </c>
      <c r="H153" s="202" t="s">
        <v>26</v>
      </c>
      <c r="I153" s="289" t="s">
        <v>27</v>
      </c>
      <c r="J153" s="201" t="s">
        <v>1</v>
      </c>
      <c r="K153" s="201" t="s">
        <v>1</v>
      </c>
      <c r="L153" s="200" t="s">
        <v>23</v>
      </c>
    </row>
    <row r="154" spans="1:12" ht="22.5" customHeight="1" x14ac:dyDescent="0.25">
      <c r="A154" s="139">
        <v>150</v>
      </c>
      <c r="B154" s="148" t="s">
        <v>165</v>
      </c>
      <c r="C154" s="148" t="s">
        <v>166</v>
      </c>
      <c r="D154" s="197" t="s">
        <v>17</v>
      </c>
      <c r="E154" s="289" t="s">
        <v>18</v>
      </c>
      <c r="F154" s="139" t="s">
        <v>19</v>
      </c>
      <c r="G154" s="201" t="s">
        <v>1</v>
      </c>
      <c r="H154" s="149" t="s">
        <v>21</v>
      </c>
      <c r="I154" s="289" t="s">
        <v>18</v>
      </c>
      <c r="J154" s="200" t="s">
        <v>23</v>
      </c>
      <c r="K154" s="200" t="s">
        <v>23</v>
      </c>
      <c r="L154" s="199" t="s">
        <v>22</v>
      </c>
    </row>
    <row r="155" spans="1:12" ht="22.5" customHeight="1" x14ac:dyDescent="0.25">
      <c r="A155" s="139">
        <v>151</v>
      </c>
      <c r="B155" s="148" t="s">
        <v>167</v>
      </c>
      <c r="C155" s="148" t="s">
        <v>166</v>
      </c>
      <c r="D155" s="197" t="s">
        <v>17</v>
      </c>
      <c r="E155" s="289" t="s">
        <v>18</v>
      </c>
      <c r="F155" s="139" t="s">
        <v>19</v>
      </c>
      <c r="G155" s="201" t="s">
        <v>1</v>
      </c>
      <c r="H155" s="149" t="s">
        <v>21</v>
      </c>
      <c r="I155" s="289" t="s">
        <v>18</v>
      </c>
      <c r="J155" s="198" t="s">
        <v>20</v>
      </c>
      <c r="K155" s="201" t="s">
        <v>1</v>
      </c>
      <c r="L155" s="200" t="s">
        <v>23</v>
      </c>
    </row>
    <row r="156" spans="1:12" ht="22.5" customHeight="1" x14ac:dyDescent="0.25">
      <c r="A156" s="139">
        <v>152</v>
      </c>
      <c r="B156" s="148" t="s">
        <v>168</v>
      </c>
      <c r="C156" s="148" t="s">
        <v>166</v>
      </c>
      <c r="D156" s="197" t="s">
        <v>17</v>
      </c>
      <c r="E156" s="289" t="s">
        <v>18</v>
      </c>
      <c r="F156" s="139" t="s">
        <v>19</v>
      </c>
      <c r="G156" s="198" t="s">
        <v>20</v>
      </c>
      <c r="H156" s="149" t="s">
        <v>21</v>
      </c>
      <c r="I156" s="289" t="s">
        <v>18</v>
      </c>
      <c r="J156" s="200" t="s">
        <v>23</v>
      </c>
      <c r="K156" s="200" t="s">
        <v>23</v>
      </c>
      <c r="L156" s="200" t="s">
        <v>23</v>
      </c>
    </row>
    <row r="157" spans="1:12" ht="22.5" customHeight="1" x14ac:dyDescent="0.25">
      <c r="A157" s="139">
        <v>153</v>
      </c>
      <c r="B157" s="148" t="s">
        <v>168</v>
      </c>
      <c r="C157" s="148" t="s">
        <v>166</v>
      </c>
      <c r="D157" s="197" t="s">
        <v>17</v>
      </c>
      <c r="E157" s="289" t="s">
        <v>18</v>
      </c>
      <c r="F157" s="139" t="s">
        <v>19</v>
      </c>
      <c r="G157" s="201" t="s">
        <v>1</v>
      </c>
      <c r="H157" s="149" t="s">
        <v>21</v>
      </c>
      <c r="I157" s="289" t="s">
        <v>18</v>
      </c>
      <c r="J157" s="198" t="s">
        <v>20</v>
      </c>
      <c r="K157" s="201" t="s">
        <v>1</v>
      </c>
      <c r="L157" s="200" t="s">
        <v>23</v>
      </c>
    </row>
    <row r="158" spans="1:12" ht="22.5" customHeight="1" x14ac:dyDescent="0.25">
      <c r="A158" s="139">
        <v>154</v>
      </c>
      <c r="B158" s="148" t="s">
        <v>169</v>
      </c>
      <c r="C158" s="148" t="s">
        <v>166</v>
      </c>
      <c r="D158" s="197" t="s">
        <v>17</v>
      </c>
      <c r="E158" s="289" t="s">
        <v>18</v>
      </c>
      <c r="F158" s="139" t="s">
        <v>19</v>
      </c>
      <c r="G158" s="198" t="s">
        <v>20</v>
      </c>
      <c r="H158" s="149" t="s">
        <v>21</v>
      </c>
      <c r="I158" s="289" t="s">
        <v>18</v>
      </c>
      <c r="J158" s="200" t="s">
        <v>23</v>
      </c>
      <c r="K158" s="201" t="s">
        <v>1</v>
      </c>
      <c r="L158" s="200" t="s">
        <v>23</v>
      </c>
    </row>
    <row r="159" spans="1:12" ht="22.5" customHeight="1" x14ac:dyDescent="0.25">
      <c r="A159" s="139">
        <v>155</v>
      </c>
      <c r="B159" s="148" t="s">
        <v>170</v>
      </c>
      <c r="C159" s="148" t="s">
        <v>166</v>
      </c>
      <c r="D159" s="197" t="s">
        <v>17</v>
      </c>
      <c r="E159" s="289" t="s">
        <v>18</v>
      </c>
      <c r="F159" s="139" t="s">
        <v>19</v>
      </c>
      <c r="G159" s="200" t="s">
        <v>23</v>
      </c>
      <c r="H159" s="149" t="s">
        <v>21</v>
      </c>
      <c r="I159" s="289" t="s">
        <v>18</v>
      </c>
      <c r="J159" s="200" t="s">
        <v>23</v>
      </c>
      <c r="K159" s="200" t="s">
        <v>23</v>
      </c>
      <c r="L159" s="200" t="s">
        <v>23</v>
      </c>
    </row>
    <row r="160" spans="1:12" ht="22.5" customHeight="1" x14ac:dyDescent="0.25">
      <c r="A160" s="139">
        <v>156</v>
      </c>
      <c r="B160" s="148" t="s">
        <v>171</v>
      </c>
      <c r="C160" s="148" t="s">
        <v>166</v>
      </c>
      <c r="D160" s="197" t="s">
        <v>17</v>
      </c>
      <c r="E160" s="289" t="s">
        <v>29</v>
      </c>
      <c r="F160" s="139" t="s">
        <v>19</v>
      </c>
      <c r="G160" s="200" t="s">
        <v>23</v>
      </c>
      <c r="H160" s="149" t="s">
        <v>21</v>
      </c>
      <c r="I160" s="289" t="s">
        <v>29</v>
      </c>
      <c r="J160" s="200" t="s">
        <v>23</v>
      </c>
      <c r="K160" s="200" t="s">
        <v>23</v>
      </c>
      <c r="L160" s="200" t="s">
        <v>23</v>
      </c>
    </row>
    <row r="161" spans="1:12" ht="22.5" customHeight="1" x14ac:dyDescent="0.25">
      <c r="A161" s="139">
        <v>157</v>
      </c>
      <c r="B161" s="148" t="s">
        <v>172</v>
      </c>
      <c r="C161" s="148" t="s">
        <v>166</v>
      </c>
      <c r="D161" s="197" t="s">
        <v>17</v>
      </c>
      <c r="E161" s="289" t="s">
        <v>29</v>
      </c>
      <c r="F161" s="139" t="s">
        <v>19</v>
      </c>
      <c r="G161" s="200" t="s">
        <v>23</v>
      </c>
      <c r="H161" s="149" t="s">
        <v>21</v>
      </c>
      <c r="I161" s="289" t="s">
        <v>29</v>
      </c>
      <c r="J161" s="200" t="s">
        <v>23</v>
      </c>
      <c r="K161" s="201" t="s">
        <v>1</v>
      </c>
      <c r="L161" s="200" t="s">
        <v>23</v>
      </c>
    </row>
    <row r="162" spans="1:12" ht="22.5" customHeight="1" x14ac:dyDescent="0.25">
      <c r="A162" s="139">
        <v>158</v>
      </c>
      <c r="B162" s="148" t="s">
        <v>166</v>
      </c>
      <c r="C162" s="148" t="s">
        <v>166</v>
      </c>
      <c r="D162" s="203" t="s">
        <v>33</v>
      </c>
      <c r="E162" s="289" t="s">
        <v>18</v>
      </c>
      <c r="F162" s="139" t="s">
        <v>19</v>
      </c>
      <c r="G162" s="201" t="s">
        <v>1</v>
      </c>
      <c r="H162" s="149" t="s">
        <v>21</v>
      </c>
      <c r="I162" s="289" t="s">
        <v>18</v>
      </c>
      <c r="J162" s="200" t="s">
        <v>23</v>
      </c>
      <c r="K162" s="201" t="s">
        <v>1</v>
      </c>
      <c r="L162" s="201" t="s">
        <v>1</v>
      </c>
    </row>
    <row r="163" spans="1:12" ht="22.5" customHeight="1" x14ac:dyDescent="0.25">
      <c r="A163" s="139">
        <v>159</v>
      </c>
      <c r="B163" s="148" t="s">
        <v>173</v>
      </c>
      <c r="C163" s="148" t="s">
        <v>166</v>
      </c>
      <c r="D163" s="197" t="s">
        <v>17</v>
      </c>
      <c r="E163" s="289" t="s">
        <v>27</v>
      </c>
      <c r="F163" s="139" t="s">
        <v>19</v>
      </c>
      <c r="G163" s="198" t="s">
        <v>20</v>
      </c>
      <c r="H163" s="149" t="s">
        <v>21</v>
      </c>
      <c r="I163" s="289" t="s">
        <v>18</v>
      </c>
      <c r="J163" s="201" t="s">
        <v>1</v>
      </c>
      <c r="K163" s="201" t="s">
        <v>1</v>
      </c>
      <c r="L163" s="198" t="s">
        <v>20</v>
      </c>
    </row>
    <row r="164" spans="1:12" ht="22.5" customHeight="1" x14ac:dyDescent="0.25">
      <c r="A164" s="139">
        <v>160</v>
      </c>
      <c r="B164" s="148" t="s">
        <v>174</v>
      </c>
      <c r="C164" s="148" t="s">
        <v>166</v>
      </c>
      <c r="D164" s="204" t="s">
        <v>39</v>
      </c>
      <c r="E164" s="204" t="s">
        <v>39</v>
      </c>
      <c r="F164" s="139" t="s">
        <v>19</v>
      </c>
      <c r="G164" s="199" t="s">
        <v>22</v>
      </c>
      <c r="H164" s="204" t="s">
        <v>39</v>
      </c>
      <c r="I164" s="204" t="s">
        <v>39</v>
      </c>
      <c r="J164" s="200" t="s">
        <v>23</v>
      </c>
      <c r="K164" s="200" t="s">
        <v>23</v>
      </c>
      <c r="L164" s="200" t="s">
        <v>23</v>
      </c>
    </row>
    <row r="165" spans="1:12" ht="22.5" customHeight="1" x14ac:dyDescent="0.25">
      <c r="A165" s="139">
        <v>161</v>
      </c>
      <c r="B165" s="148" t="s">
        <v>175</v>
      </c>
      <c r="C165" s="148" t="s">
        <v>166</v>
      </c>
      <c r="D165" s="202" t="s">
        <v>26</v>
      </c>
      <c r="E165" s="289" t="s">
        <v>18</v>
      </c>
      <c r="F165" s="139" t="s">
        <v>40</v>
      </c>
      <c r="G165" s="200" t="s">
        <v>23</v>
      </c>
      <c r="H165" s="202" t="s">
        <v>26</v>
      </c>
      <c r="I165" s="289" t="s">
        <v>18</v>
      </c>
      <c r="J165" s="201" t="s">
        <v>1</v>
      </c>
      <c r="K165" s="201" t="s">
        <v>1</v>
      </c>
      <c r="L165" s="200" t="s">
        <v>23</v>
      </c>
    </row>
    <row r="166" spans="1:12" ht="22.5" customHeight="1" x14ac:dyDescent="0.25">
      <c r="A166" s="139">
        <v>162</v>
      </c>
      <c r="B166" s="148" t="s">
        <v>176</v>
      </c>
      <c r="C166" s="148" t="s">
        <v>177</v>
      </c>
      <c r="D166" s="197" t="s">
        <v>17</v>
      </c>
      <c r="E166" s="289" t="s">
        <v>18</v>
      </c>
      <c r="F166" s="139" t="s">
        <v>19</v>
      </c>
      <c r="G166" s="200" t="s">
        <v>23</v>
      </c>
      <c r="H166" s="149" t="s">
        <v>21</v>
      </c>
      <c r="I166" s="289" t="s">
        <v>18</v>
      </c>
      <c r="J166" s="200" t="s">
        <v>23</v>
      </c>
      <c r="K166" s="201" t="s">
        <v>1</v>
      </c>
      <c r="L166" s="200" t="s">
        <v>23</v>
      </c>
    </row>
    <row r="167" spans="1:12" ht="22.5" customHeight="1" x14ac:dyDescent="0.25">
      <c r="A167" s="139">
        <v>163</v>
      </c>
      <c r="B167" s="148" t="s">
        <v>178</v>
      </c>
      <c r="C167" s="148" t="s">
        <v>179</v>
      </c>
      <c r="D167" s="204" t="s">
        <v>39</v>
      </c>
      <c r="E167" s="204" t="s">
        <v>39</v>
      </c>
      <c r="F167" s="139" t="s">
        <v>40</v>
      </c>
      <c r="G167" s="199" t="s">
        <v>22</v>
      </c>
      <c r="H167" s="204" t="s">
        <v>39</v>
      </c>
      <c r="I167" s="204" t="s">
        <v>39</v>
      </c>
      <c r="J167" s="200" t="s">
        <v>23</v>
      </c>
      <c r="K167" s="200" t="s">
        <v>23</v>
      </c>
      <c r="L167" s="200" t="s">
        <v>23</v>
      </c>
    </row>
    <row r="168" spans="1:12" ht="22.5" customHeight="1" x14ac:dyDescent="0.25">
      <c r="A168" s="139">
        <v>164</v>
      </c>
      <c r="B168" s="148" t="s">
        <v>180</v>
      </c>
      <c r="C168" s="148" t="s">
        <v>179</v>
      </c>
      <c r="D168" s="204" t="s">
        <v>39</v>
      </c>
      <c r="E168" s="204" t="s">
        <v>39</v>
      </c>
      <c r="F168" s="139" t="s">
        <v>181</v>
      </c>
      <c r="G168" s="199" t="s">
        <v>22</v>
      </c>
      <c r="H168" s="204" t="s">
        <v>39</v>
      </c>
      <c r="I168" s="204" t="s">
        <v>39</v>
      </c>
      <c r="J168" s="199" t="s">
        <v>22</v>
      </c>
      <c r="K168" s="199" t="s">
        <v>22</v>
      </c>
      <c r="L168" s="199" t="s">
        <v>22</v>
      </c>
    </row>
    <row r="169" spans="1:12" ht="22.5" customHeight="1" x14ac:dyDescent="0.25">
      <c r="A169" s="139">
        <v>165</v>
      </c>
      <c r="B169" s="148" t="s">
        <v>182</v>
      </c>
      <c r="C169" s="148" t="s">
        <v>179</v>
      </c>
      <c r="D169" s="205" t="s">
        <v>94</v>
      </c>
      <c r="E169" s="289" t="s">
        <v>18</v>
      </c>
      <c r="F169" s="139" t="s">
        <v>19</v>
      </c>
      <c r="G169" s="200" t="s">
        <v>23</v>
      </c>
      <c r="H169" s="205" t="s">
        <v>94</v>
      </c>
      <c r="I169" s="289" t="s">
        <v>18</v>
      </c>
      <c r="J169" s="200" t="s">
        <v>23</v>
      </c>
      <c r="K169" s="200" t="s">
        <v>23</v>
      </c>
      <c r="L169" s="200" t="s">
        <v>23</v>
      </c>
    </row>
    <row r="170" spans="1:12" ht="22.5" customHeight="1" x14ac:dyDescent="0.25">
      <c r="A170" s="139">
        <v>166</v>
      </c>
      <c r="B170" s="148" t="s">
        <v>183</v>
      </c>
      <c r="C170" s="148" t="s">
        <v>179</v>
      </c>
      <c r="D170" s="204" t="s">
        <v>39</v>
      </c>
      <c r="E170" s="204" t="s">
        <v>39</v>
      </c>
      <c r="F170" s="139" t="s">
        <v>19</v>
      </c>
      <c r="G170" s="200" t="s">
        <v>23</v>
      </c>
      <c r="H170" s="204" t="s">
        <v>39</v>
      </c>
      <c r="I170" s="204" t="s">
        <v>39</v>
      </c>
      <c r="J170" s="200" t="s">
        <v>23</v>
      </c>
      <c r="K170" s="200" t="s">
        <v>23</v>
      </c>
      <c r="L170" s="200" t="s">
        <v>23</v>
      </c>
    </row>
    <row r="171" spans="1:12" ht="22.5" customHeight="1" x14ac:dyDescent="0.25">
      <c r="A171" s="139">
        <v>167</v>
      </c>
      <c r="B171" s="148" t="s">
        <v>184</v>
      </c>
      <c r="C171" s="148" t="s">
        <v>179</v>
      </c>
      <c r="D171" s="204" t="s">
        <v>39</v>
      </c>
      <c r="E171" s="204" t="s">
        <v>39</v>
      </c>
      <c r="F171" s="139" t="s">
        <v>181</v>
      </c>
      <c r="G171" s="201" t="s">
        <v>1</v>
      </c>
      <c r="H171" s="204" t="s">
        <v>39</v>
      </c>
      <c r="I171" s="204" t="s">
        <v>39</v>
      </c>
      <c r="J171" s="201" t="s">
        <v>1</v>
      </c>
      <c r="K171" s="201" t="s">
        <v>1</v>
      </c>
      <c r="L171" s="201" t="s">
        <v>1</v>
      </c>
    </row>
    <row r="172" spans="1:12" ht="22.5" customHeight="1" x14ac:dyDescent="0.25">
      <c r="A172" s="139">
        <v>168</v>
      </c>
      <c r="B172" s="148" t="s">
        <v>185</v>
      </c>
      <c r="C172" s="148" t="s">
        <v>179</v>
      </c>
      <c r="D172" s="204" t="s">
        <v>39</v>
      </c>
      <c r="E172" s="204" t="s">
        <v>39</v>
      </c>
      <c r="F172" s="139" t="s">
        <v>181</v>
      </c>
      <c r="G172" s="201" t="s">
        <v>1</v>
      </c>
      <c r="H172" s="204" t="s">
        <v>39</v>
      </c>
      <c r="I172" s="204" t="s">
        <v>39</v>
      </c>
      <c r="J172" s="201" t="s">
        <v>1</v>
      </c>
      <c r="K172" s="201" t="s">
        <v>1</v>
      </c>
      <c r="L172" s="201" t="s">
        <v>1</v>
      </c>
    </row>
    <row r="173" spans="1:12" ht="22.5" customHeight="1" x14ac:dyDescent="0.25">
      <c r="A173" s="139">
        <v>169</v>
      </c>
      <c r="B173" s="148" t="s">
        <v>186</v>
      </c>
      <c r="C173" s="148" t="s">
        <v>179</v>
      </c>
      <c r="D173" s="204" t="s">
        <v>39</v>
      </c>
      <c r="E173" s="204" t="s">
        <v>39</v>
      </c>
      <c r="F173" s="139" t="s">
        <v>181</v>
      </c>
      <c r="G173" s="201" t="s">
        <v>1</v>
      </c>
      <c r="H173" s="204" t="s">
        <v>39</v>
      </c>
      <c r="I173" s="204" t="s">
        <v>39</v>
      </c>
      <c r="J173" s="201" t="s">
        <v>1</v>
      </c>
      <c r="K173" s="201" t="s">
        <v>1</v>
      </c>
      <c r="L173" s="201" t="s">
        <v>1</v>
      </c>
    </row>
    <row r="174" spans="1:12" ht="22.5" customHeight="1" x14ac:dyDescent="0.25">
      <c r="A174" s="139">
        <v>170</v>
      </c>
      <c r="B174" s="148" t="s">
        <v>187</v>
      </c>
      <c r="C174" s="148" t="s">
        <v>179</v>
      </c>
      <c r="D174" s="197" t="s">
        <v>17</v>
      </c>
      <c r="E174" s="289" t="s">
        <v>29</v>
      </c>
      <c r="F174" s="139" t="s">
        <v>19</v>
      </c>
      <c r="G174" s="200" t="s">
        <v>23</v>
      </c>
      <c r="H174" s="149" t="s">
        <v>21</v>
      </c>
      <c r="I174" s="289" t="s">
        <v>29</v>
      </c>
      <c r="J174" s="199" t="s">
        <v>22</v>
      </c>
      <c r="K174" s="199" t="s">
        <v>22</v>
      </c>
      <c r="L174" s="200" t="s">
        <v>23</v>
      </c>
    </row>
    <row r="175" spans="1:12" ht="22.5" customHeight="1" x14ac:dyDescent="0.25">
      <c r="A175" s="139">
        <v>171</v>
      </c>
      <c r="B175" s="148" t="s">
        <v>188</v>
      </c>
      <c r="C175" s="148" t="s">
        <v>179</v>
      </c>
      <c r="D175" s="197" t="s">
        <v>17</v>
      </c>
      <c r="E175" s="289" t="s">
        <v>18</v>
      </c>
      <c r="F175" s="139" t="s">
        <v>19</v>
      </c>
      <c r="G175" s="201" t="s">
        <v>1</v>
      </c>
      <c r="H175" s="149" t="s">
        <v>21</v>
      </c>
      <c r="I175" s="289" t="s">
        <v>18</v>
      </c>
      <c r="J175" s="200" t="s">
        <v>23</v>
      </c>
      <c r="K175" s="200" t="s">
        <v>23</v>
      </c>
      <c r="L175" s="200" t="s">
        <v>23</v>
      </c>
    </row>
    <row r="176" spans="1:12" ht="22.5" customHeight="1" x14ac:dyDescent="0.25">
      <c r="A176" s="139">
        <v>172</v>
      </c>
      <c r="B176" s="148" t="s">
        <v>189</v>
      </c>
      <c r="C176" s="148" t="s">
        <v>179</v>
      </c>
      <c r="D176" s="204" t="s">
        <v>39</v>
      </c>
      <c r="E176" s="204" t="s">
        <v>39</v>
      </c>
      <c r="F176" s="139" t="s">
        <v>40</v>
      </c>
      <c r="G176" s="199" t="s">
        <v>22</v>
      </c>
      <c r="H176" s="204" t="s">
        <v>39</v>
      </c>
      <c r="I176" s="204" t="s">
        <v>39</v>
      </c>
      <c r="J176" s="199" t="s">
        <v>22</v>
      </c>
      <c r="K176" s="199" t="s">
        <v>22</v>
      </c>
      <c r="L176" s="199" t="s">
        <v>22</v>
      </c>
    </row>
    <row r="177" spans="1:12" ht="22.5" customHeight="1" x14ac:dyDescent="0.25">
      <c r="A177" s="139">
        <v>173</v>
      </c>
      <c r="B177" s="148" t="s">
        <v>190</v>
      </c>
      <c r="C177" s="148" t="s">
        <v>179</v>
      </c>
      <c r="D177" s="204" t="s">
        <v>39</v>
      </c>
      <c r="E177" s="204" t="s">
        <v>39</v>
      </c>
      <c r="F177" s="139" t="s">
        <v>181</v>
      </c>
      <c r="G177" s="199" t="s">
        <v>22</v>
      </c>
      <c r="H177" s="204" t="s">
        <v>39</v>
      </c>
      <c r="I177" s="204" t="s">
        <v>39</v>
      </c>
      <c r="J177" s="200" t="s">
        <v>23</v>
      </c>
      <c r="K177" s="200" t="s">
        <v>23</v>
      </c>
      <c r="L177" s="199" t="s">
        <v>22</v>
      </c>
    </row>
    <row r="178" spans="1:12" ht="22.5" customHeight="1" x14ac:dyDescent="0.25">
      <c r="A178" s="139">
        <v>174</v>
      </c>
      <c r="B178" s="148" t="s">
        <v>191</v>
      </c>
      <c r="C178" s="148" t="s">
        <v>179</v>
      </c>
      <c r="D178" s="197" t="s">
        <v>17</v>
      </c>
      <c r="E178" s="289" t="s">
        <v>18</v>
      </c>
      <c r="F178" s="139" t="s">
        <v>19</v>
      </c>
      <c r="G178" s="199" t="s">
        <v>22</v>
      </c>
      <c r="H178" s="149" t="s">
        <v>21</v>
      </c>
      <c r="I178" s="289" t="s">
        <v>18</v>
      </c>
      <c r="J178" s="201" t="s">
        <v>1</v>
      </c>
      <c r="K178" s="201" t="s">
        <v>1</v>
      </c>
      <c r="L178" s="200" t="s">
        <v>23</v>
      </c>
    </row>
    <row r="179" spans="1:12" ht="22.5" customHeight="1" x14ac:dyDescent="0.25">
      <c r="A179" s="139">
        <v>175</v>
      </c>
      <c r="B179" s="148" t="s">
        <v>192</v>
      </c>
      <c r="C179" s="148" t="s">
        <v>179</v>
      </c>
      <c r="D179" s="204" t="s">
        <v>39</v>
      </c>
      <c r="E179" s="204" t="s">
        <v>39</v>
      </c>
      <c r="F179" s="139" t="s">
        <v>181</v>
      </c>
      <c r="G179" s="201" t="s">
        <v>1</v>
      </c>
      <c r="H179" s="204" t="s">
        <v>39</v>
      </c>
      <c r="I179" s="204" t="s">
        <v>39</v>
      </c>
      <c r="J179" s="199" t="s">
        <v>22</v>
      </c>
      <c r="K179" s="201" t="s">
        <v>1</v>
      </c>
      <c r="L179" s="199" t="s">
        <v>22</v>
      </c>
    </row>
    <row r="180" spans="1:12" ht="22.5" customHeight="1" x14ac:dyDescent="0.25">
      <c r="A180" s="139">
        <v>176</v>
      </c>
      <c r="B180" s="148" t="s">
        <v>193</v>
      </c>
      <c r="C180" s="148" t="s">
        <v>179</v>
      </c>
      <c r="D180" s="205" t="s">
        <v>94</v>
      </c>
      <c r="E180" s="289" t="s">
        <v>18</v>
      </c>
      <c r="F180" s="139" t="s">
        <v>19</v>
      </c>
      <c r="G180" s="200" t="s">
        <v>23</v>
      </c>
      <c r="H180" s="205" t="s">
        <v>94</v>
      </c>
      <c r="I180" s="289" t="s">
        <v>18</v>
      </c>
      <c r="J180" s="200" t="s">
        <v>23</v>
      </c>
      <c r="K180" s="200" t="s">
        <v>23</v>
      </c>
      <c r="L180" s="200" t="s">
        <v>23</v>
      </c>
    </row>
    <row r="181" spans="1:12" ht="22.5" customHeight="1" x14ac:dyDescent="0.25">
      <c r="A181" s="139">
        <v>177</v>
      </c>
      <c r="B181" s="148" t="s">
        <v>194</v>
      </c>
      <c r="C181" s="148" t="s">
        <v>179</v>
      </c>
      <c r="D181" s="197" t="s">
        <v>17</v>
      </c>
      <c r="E181" s="289" t="s">
        <v>18</v>
      </c>
      <c r="F181" s="139" t="s">
        <v>19</v>
      </c>
      <c r="G181" s="201" t="s">
        <v>1</v>
      </c>
      <c r="H181" s="149" t="s">
        <v>21</v>
      </c>
      <c r="I181" s="289" t="s">
        <v>18</v>
      </c>
      <c r="J181" s="200" t="s">
        <v>23</v>
      </c>
      <c r="K181" s="200" t="s">
        <v>23</v>
      </c>
      <c r="L181" s="200" t="s">
        <v>23</v>
      </c>
    </row>
    <row r="182" spans="1:12" ht="22.5" customHeight="1" x14ac:dyDescent="0.25">
      <c r="A182" s="139">
        <v>178</v>
      </c>
      <c r="B182" s="148" t="s">
        <v>195</v>
      </c>
      <c r="C182" s="148" t="s">
        <v>179</v>
      </c>
      <c r="D182" s="202" t="s">
        <v>26</v>
      </c>
      <c r="E182" s="289" t="s">
        <v>18</v>
      </c>
      <c r="F182" s="139" t="s">
        <v>19</v>
      </c>
      <c r="G182" s="200" t="s">
        <v>23</v>
      </c>
      <c r="H182" s="202" t="s">
        <v>26</v>
      </c>
      <c r="I182" s="289" t="s">
        <v>18</v>
      </c>
      <c r="J182" s="200" t="s">
        <v>23</v>
      </c>
      <c r="K182" s="200" t="s">
        <v>23</v>
      </c>
      <c r="L182" s="200" t="s">
        <v>23</v>
      </c>
    </row>
    <row r="183" spans="1:12" ht="22.5" customHeight="1" x14ac:dyDescent="0.25">
      <c r="A183" s="139">
        <v>179</v>
      </c>
      <c r="B183" s="148" t="s">
        <v>196</v>
      </c>
      <c r="C183" s="148" t="s">
        <v>197</v>
      </c>
      <c r="D183" s="197" t="s">
        <v>17</v>
      </c>
      <c r="E183" s="289" t="s">
        <v>18</v>
      </c>
      <c r="F183" s="139" t="s">
        <v>19</v>
      </c>
      <c r="G183" s="201" t="s">
        <v>1</v>
      </c>
      <c r="H183" s="149" t="s">
        <v>21</v>
      </c>
      <c r="I183" s="289" t="s">
        <v>18</v>
      </c>
      <c r="J183" s="198" t="s">
        <v>20</v>
      </c>
      <c r="K183" s="198" t="s">
        <v>20</v>
      </c>
      <c r="L183" s="200" t="s">
        <v>23</v>
      </c>
    </row>
    <row r="184" spans="1:12" ht="22.5" customHeight="1" x14ac:dyDescent="0.25">
      <c r="A184" s="139">
        <v>180</v>
      </c>
      <c r="B184" s="148" t="s">
        <v>198</v>
      </c>
      <c r="C184" s="148" t="s">
        <v>197</v>
      </c>
      <c r="D184" s="202" t="s">
        <v>26</v>
      </c>
      <c r="E184" s="289" t="s">
        <v>18</v>
      </c>
      <c r="F184" s="139" t="s">
        <v>19</v>
      </c>
      <c r="G184" s="200" t="s">
        <v>23</v>
      </c>
      <c r="H184" s="202" t="s">
        <v>26</v>
      </c>
      <c r="I184" s="289" t="s">
        <v>18</v>
      </c>
      <c r="J184" s="200" t="s">
        <v>23</v>
      </c>
      <c r="K184" s="199" t="s">
        <v>22</v>
      </c>
      <c r="L184" s="200" t="s">
        <v>23</v>
      </c>
    </row>
    <row r="185" spans="1:12" ht="22.5" customHeight="1" x14ac:dyDescent="0.25">
      <c r="A185" s="139">
        <v>181</v>
      </c>
      <c r="B185" s="148" t="s">
        <v>199</v>
      </c>
      <c r="C185" s="148" t="s">
        <v>197</v>
      </c>
      <c r="D185" s="202" t="s">
        <v>26</v>
      </c>
      <c r="E185" s="289" t="s">
        <v>18</v>
      </c>
      <c r="F185" s="139" t="s">
        <v>19</v>
      </c>
      <c r="G185" s="200" t="s">
        <v>23</v>
      </c>
      <c r="H185" s="202" t="s">
        <v>26</v>
      </c>
      <c r="I185" s="289" t="s">
        <v>18</v>
      </c>
      <c r="J185" s="200" t="s">
        <v>23</v>
      </c>
      <c r="K185" s="200" t="s">
        <v>23</v>
      </c>
      <c r="L185" s="200" t="s">
        <v>23</v>
      </c>
    </row>
    <row r="186" spans="1:12" ht="22.5" customHeight="1" x14ac:dyDescent="0.25">
      <c r="A186" s="139">
        <v>182</v>
      </c>
      <c r="B186" s="148" t="s">
        <v>200</v>
      </c>
      <c r="C186" s="148" t="s">
        <v>197</v>
      </c>
      <c r="D186" s="197" t="s">
        <v>17</v>
      </c>
      <c r="E186" s="289" t="s">
        <v>18</v>
      </c>
      <c r="F186" s="139" t="s">
        <v>19</v>
      </c>
      <c r="G186" s="200" t="s">
        <v>23</v>
      </c>
      <c r="H186" s="149" t="s">
        <v>21</v>
      </c>
      <c r="I186" s="289" t="s">
        <v>18</v>
      </c>
      <c r="J186" s="200" t="s">
        <v>23</v>
      </c>
      <c r="K186" s="200" t="s">
        <v>23</v>
      </c>
      <c r="L186" s="200" t="s">
        <v>23</v>
      </c>
    </row>
    <row r="187" spans="1:12" ht="22.5" customHeight="1" x14ac:dyDescent="0.25">
      <c r="A187" s="139">
        <v>183</v>
      </c>
      <c r="B187" s="148" t="s">
        <v>201</v>
      </c>
      <c r="C187" s="148" t="s">
        <v>197</v>
      </c>
      <c r="D187" s="197" t="s">
        <v>17</v>
      </c>
      <c r="E187" s="289" t="s">
        <v>18</v>
      </c>
      <c r="F187" s="139" t="s">
        <v>19</v>
      </c>
      <c r="G187" s="201" t="s">
        <v>1</v>
      </c>
      <c r="H187" s="149" t="s">
        <v>21</v>
      </c>
      <c r="I187" s="289" t="s">
        <v>18</v>
      </c>
      <c r="J187" s="200" t="s">
        <v>23</v>
      </c>
      <c r="K187" s="200" t="s">
        <v>23</v>
      </c>
      <c r="L187" s="200" t="s">
        <v>23</v>
      </c>
    </row>
    <row r="188" spans="1:12" ht="22.5" customHeight="1" x14ac:dyDescent="0.25">
      <c r="A188" s="139">
        <v>184</v>
      </c>
      <c r="B188" s="148" t="s">
        <v>202</v>
      </c>
      <c r="C188" s="148" t="s">
        <v>197</v>
      </c>
      <c r="D188" s="202" t="s">
        <v>26</v>
      </c>
      <c r="E188" s="289" t="s">
        <v>27</v>
      </c>
      <c r="F188" s="139" t="s">
        <v>19</v>
      </c>
      <c r="G188" s="198" t="s">
        <v>20</v>
      </c>
      <c r="H188" s="202" t="s">
        <v>26</v>
      </c>
      <c r="I188" s="289" t="s">
        <v>27</v>
      </c>
      <c r="J188" s="200" t="s">
        <v>23</v>
      </c>
      <c r="K188" s="200" t="s">
        <v>23</v>
      </c>
      <c r="L188" s="198" t="s">
        <v>20</v>
      </c>
    </row>
    <row r="189" spans="1:12" ht="22.5" customHeight="1" x14ac:dyDescent="0.25">
      <c r="A189" s="139">
        <v>185</v>
      </c>
      <c r="B189" s="148" t="s">
        <v>203</v>
      </c>
      <c r="C189" s="148" t="s">
        <v>197</v>
      </c>
      <c r="D189" s="203" t="s">
        <v>33</v>
      </c>
      <c r="E189" s="289" t="s">
        <v>18</v>
      </c>
      <c r="F189" s="139" t="s">
        <v>19</v>
      </c>
      <c r="G189" s="201" t="s">
        <v>1</v>
      </c>
      <c r="H189" s="149" t="s">
        <v>21</v>
      </c>
      <c r="I189" s="289" t="s">
        <v>18</v>
      </c>
      <c r="J189" s="199" t="s">
        <v>22</v>
      </c>
      <c r="K189" s="201" t="s">
        <v>1</v>
      </c>
      <c r="L189" s="201" t="s">
        <v>1</v>
      </c>
    </row>
    <row r="190" spans="1:12" ht="22.5" customHeight="1" x14ac:dyDescent="0.25">
      <c r="A190" s="139">
        <v>186</v>
      </c>
      <c r="B190" s="148" t="s">
        <v>204</v>
      </c>
      <c r="C190" s="148" t="s">
        <v>197</v>
      </c>
      <c r="D190" s="202" t="s">
        <v>26</v>
      </c>
      <c r="E190" s="289" t="s">
        <v>18</v>
      </c>
      <c r="F190" s="139" t="s">
        <v>19</v>
      </c>
      <c r="G190" s="200" t="s">
        <v>23</v>
      </c>
      <c r="H190" s="202" t="s">
        <v>26</v>
      </c>
      <c r="I190" s="289" t="s">
        <v>18</v>
      </c>
      <c r="J190" s="200" t="s">
        <v>23</v>
      </c>
      <c r="K190" s="200" t="s">
        <v>23</v>
      </c>
      <c r="L190" s="200" t="s">
        <v>23</v>
      </c>
    </row>
    <row r="191" spans="1:12" ht="22.5" customHeight="1" x14ac:dyDescent="0.25">
      <c r="A191" s="139">
        <v>187</v>
      </c>
      <c r="B191" s="148" t="s">
        <v>205</v>
      </c>
      <c r="C191" s="148" t="s">
        <v>197</v>
      </c>
      <c r="D191" s="202" t="s">
        <v>26</v>
      </c>
      <c r="E191" s="289" t="s">
        <v>29</v>
      </c>
      <c r="F191" s="139" t="s">
        <v>19</v>
      </c>
      <c r="G191" s="200" t="s">
        <v>23</v>
      </c>
      <c r="H191" s="202" t="s">
        <v>26</v>
      </c>
      <c r="I191" s="289" t="s">
        <v>29</v>
      </c>
      <c r="J191" s="198" t="s">
        <v>20</v>
      </c>
      <c r="K191" s="201" t="s">
        <v>1</v>
      </c>
      <c r="L191" s="200" t="s">
        <v>23</v>
      </c>
    </row>
    <row r="192" spans="1:12" ht="22.5" customHeight="1" x14ac:dyDescent="0.25">
      <c r="A192" s="139">
        <v>188</v>
      </c>
      <c r="B192" s="148" t="s">
        <v>206</v>
      </c>
      <c r="C192" s="148" t="s">
        <v>207</v>
      </c>
      <c r="D192" s="197" t="s">
        <v>17</v>
      </c>
      <c r="E192" s="289" t="s">
        <v>18</v>
      </c>
      <c r="F192" s="139" t="s">
        <v>19</v>
      </c>
      <c r="G192" s="199" t="s">
        <v>22</v>
      </c>
      <c r="H192" s="149" t="s">
        <v>21</v>
      </c>
      <c r="I192" s="289" t="s">
        <v>18</v>
      </c>
      <c r="J192" s="200" t="s">
        <v>23</v>
      </c>
      <c r="K192" s="200" t="s">
        <v>23</v>
      </c>
      <c r="L192" s="200" t="s">
        <v>23</v>
      </c>
    </row>
    <row r="193" spans="1:12" ht="22.5" customHeight="1" x14ac:dyDescent="0.25">
      <c r="A193" s="139">
        <v>189</v>
      </c>
      <c r="B193" s="148" t="s">
        <v>208</v>
      </c>
      <c r="C193" s="148" t="s">
        <v>209</v>
      </c>
      <c r="D193" s="197" t="s">
        <v>17</v>
      </c>
      <c r="E193" s="289" t="s">
        <v>18</v>
      </c>
      <c r="F193" s="139" t="s">
        <v>19</v>
      </c>
      <c r="G193" s="199" t="s">
        <v>22</v>
      </c>
      <c r="H193" s="149" t="s">
        <v>21</v>
      </c>
      <c r="I193" s="289" t="s">
        <v>18</v>
      </c>
      <c r="J193" s="199" t="s">
        <v>22</v>
      </c>
      <c r="K193" s="201" t="s">
        <v>1</v>
      </c>
      <c r="L193" s="200" t="s">
        <v>23</v>
      </c>
    </row>
    <row r="194" spans="1:12" ht="22.5" customHeight="1" x14ac:dyDescent="0.25">
      <c r="A194" s="139">
        <v>190</v>
      </c>
      <c r="B194" s="148" t="s">
        <v>210</v>
      </c>
      <c r="C194" s="148" t="s">
        <v>209</v>
      </c>
      <c r="D194" s="202" t="s">
        <v>26</v>
      </c>
      <c r="E194" s="289" t="s">
        <v>18</v>
      </c>
      <c r="F194" s="139" t="s">
        <v>19</v>
      </c>
      <c r="G194" s="200" t="s">
        <v>23</v>
      </c>
      <c r="H194" s="202" t="s">
        <v>26</v>
      </c>
      <c r="I194" s="289" t="s">
        <v>18</v>
      </c>
      <c r="J194" s="198" t="s">
        <v>20</v>
      </c>
      <c r="K194" s="201" t="s">
        <v>1</v>
      </c>
      <c r="L194" s="200" t="s">
        <v>23</v>
      </c>
    </row>
    <row r="195" spans="1:12" ht="22.5" customHeight="1" x14ac:dyDescent="0.25">
      <c r="A195" s="139">
        <v>191</v>
      </c>
      <c r="B195" s="148" t="s">
        <v>211</v>
      </c>
      <c r="C195" s="148" t="s">
        <v>209</v>
      </c>
      <c r="D195" s="203" t="s">
        <v>33</v>
      </c>
      <c r="E195" s="289" t="s">
        <v>29</v>
      </c>
      <c r="F195" s="139" t="s">
        <v>19</v>
      </c>
      <c r="G195" s="201" t="s">
        <v>1</v>
      </c>
      <c r="H195" s="149" t="s">
        <v>21</v>
      </c>
      <c r="I195" s="289" t="s">
        <v>18</v>
      </c>
      <c r="J195" s="200" t="s">
        <v>23</v>
      </c>
      <c r="K195" s="199" t="s">
        <v>22</v>
      </c>
      <c r="L195" s="201" t="s">
        <v>1</v>
      </c>
    </row>
    <row r="196" spans="1:12" ht="22.5" customHeight="1" x14ac:dyDescent="0.25">
      <c r="A196" s="139">
        <v>192</v>
      </c>
      <c r="B196" s="148" t="s">
        <v>209</v>
      </c>
      <c r="C196" s="148" t="s">
        <v>209</v>
      </c>
      <c r="D196" s="197" t="s">
        <v>17</v>
      </c>
      <c r="E196" s="289" t="s">
        <v>18</v>
      </c>
      <c r="F196" s="139" t="s">
        <v>19</v>
      </c>
      <c r="G196" s="199" t="s">
        <v>22</v>
      </c>
      <c r="H196" s="149" t="s">
        <v>21</v>
      </c>
      <c r="I196" s="289" t="s">
        <v>18</v>
      </c>
      <c r="J196" s="200" t="s">
        <v>23</v>
      </c>
      <c r="K196" s="200" t="s">
        <v>23</v>
      </c>
      <c r="L196" s="200" t="s">
        <v>23</v>
      </c>
    </row>
    <row r="197" spans="1:12" ht="22.5" customHeight="1" x14ac:dyDescent="0.25">
      <c r="A197" s="139">
        <v>193</v>
      </c>
      <c r="B197" s="148" t="s">
        <v>212</v>
      </c>
      <c r="C197" s="148" t="s">
        <v>209</v>
      </c>
      <c r="D197" s="203" t="s">
        <v>33</v>
      </c>
      <c r="E197" s="289" t="s">
        <v>29</v>
      </c>
      <c r="F197" s="139" t="s">
        <v>19</v>
      </c>
      <c r="G197" s="199" t="s">
        <v>22</v>
      </c>
      <c r="H197" s="149" t="s">
        <v>21</v>
      </c>
      <c r="I197" s="289" t="s">
        <v>18</v>
      </c>
      <c r="J197" s="201" t="s">
        <v>1</v>
      </c>
      <c r="K197" s="201" t="s">
        <v>1</v>
      </c>
      <c r="L197" s="199" t="s">
        <v>22</v>
      </c>
    </row>
    <row r="198" spans="1:12" ht="22.5" customHeight="1" x14ac:dyDescent="0.25">
      <c r="A198" s="139">
        <v>194</v>
      </c>
      <c r="B198" s="148" t="s">
        <v>209</v>
      </c>
      <c r="C198" s="148" t="s">
        <v>209</v>
      </c>
      <c r="D198" s="197" t="s">
        <v>17</v>
      </c>
      <c r="E198" s="289" t="s">
        <v>18</v>
      </c>
      <c r="F198" s="139" t="s">
        <v>19</v>
      </c>
      <c r="G198" s="200" t="s">
        <v>23</v>
      </c>
      <c r="H198" s="149" t="s">
        <v>21</v>
      </c>
      <c r="I198" s="289" t="s">
        <v>18</v>
      </c>
      <c r="J198" s="200" t="s">
        <v>23</v>
      </c>
      <c r="K198" s="198" t="s">
        <v>20</v>
      </c>
      <c r="L198" s="200" t="s">
        <v>23</v>
      </c>
    </row>
    <row r="199" spans="1:12" ht="22.5" customHeight="1" x14ac:dyDescent="0.25">
      <c r="A199" s="139">
        <v>195</v>
      </c>
      <c r="B199" s="148" t="s">
        <v>213</v>
      </c>
      <c r="C199" s="148" t="s">
        <v>209</v>
      </c>
      <c r="D199" s="203" t="s">
        <v>33</v>
      </c>
      <c r="E199" s="289" t="s">
        <v>29</v>
      </c>
      <c r="F199" s="139" t="s">
        <v>19</v>
      </c>
      <c r="G199" s="201" t="s">
        <v>1</v>
      </c>
      <c r="H199" s="149" t="s">
        <v>21</v>
      </c>
      <c r="I199" s="289" t="s">
        <v>18</v>
      </c>
      <c r="J199" s="200" t="s">
        <v>23</v>
      </c>
      <c r="K199" s="201" t="s">
        <v>1</v>
      </c>
      <c r="L199" s="199" t="s">
        <v>22</v>
      </c>
    </row>
    <row r="200" spans="1:12" ht="22.5" customHeight="1" x14ac:dyDescent="0.25">
      <c r="A200" s="139">
        <v>196</v>
      </c>
      <c r="B200" s="148" t="s">
        <v>214</v>
      </c>
      <c r="C200" s="148" t="s">
        <v>209</v>
      </c>
      <c r="D200" s="204" t="s">
        <v>39</v>
      </c>
      <c r="E200" s="204" t="s">
        <v>39</v>
      </c>
      <c r="F200" s="139" t="s">
        <v>181</v>
      </c>
      <c r="G200" s="201" t="s">
        <v>1</v>
      </c>
      <c r="H200" s="204" t="s">
        <v>39</v>
      </c>
      <c r="I200" s="204" t="s">
        <v>39</v>
      </c>
      <c r="J200" s="199" t="s">
        <v>22</v>
      </c>
      <c r="K200" s="199" t="s">
        <v>22</v>
      </c>
      <c r="L200" s="199" t="s">
        <v>22</v>
      </c>
    </row>
    <row r="201" spans="1:12" ht="22.5" customHeight="1" x14ac:dyDescent="0.25">
      <c r="A201" s="139">
        <v>197</v>
      </c>
      <c r="B201" s="148" t="s">
        <v>215</v>
      </c>
      <c r="C201" s="148" t="s">
        <v>209</v>
      </c>
      <c r="D201" s="203" t="s">
        <v>33</v>
      </c>
      <c r="E201" s="289" t="s">
        <v>29</v>
      </c>
      <c r="F201" s="139" t="s">
        <v>19</v>
      </c>
      <c r="G201" s="201" t="s">
        <v>1</v>
      </c>
      <c r="H201" s="149" t="s">
        <v>21</v>
      </c>
      <c r="I201" s="289" t="s">
        <v>18</v>
      </c>
      <c r="J201" s="198" t="s">
        <v>20</v>
      </c>
      <c r="K201" s="201" t="s">
        <v>1</v>
      </c>
      <c r="L201" s="199" t="s">
        <v>22</v>
      </c>
    </row>
    <row r="202" spans="1:12" ht="22.5" customHeight="1" x14ac:dyDescent="0.25">
      <c r="A202" s="139">
        <v>198</v>
      </c>
      <c r="B202" s="148" t="s">
        <v>216</v>
      </c>
      <c r="C202" s="148" t="s">
        <v>209</v>
      </c>
      <c r="D202" s="197" t="s">
        <v>17</v>
      </c>
      <c r="E202" s="289" t="s">
        <v>18</v>
      </c>
      <c r="F202" s="139" t="s">
        <v>19</v>
      </c>
      <c r="G202" s="201" t="s">
        <v>1</v>
      </c>
      <c r="H202" s="149" t="s">
        <v>21</v>
      </c>
      <c r="I202" s="289" t="s">
        <v>18</v>
      </c>
      <c r="J202" s="201" t="s">
        <v>1</v>
      </c>
      <c r="K202" s="201" t="s">
        <v>1</v>
      </c>
      <c r="L202" s="200" t="s">
        <v>23</v>
      </c>
    </row>
    <row r="203" spans="1:12" ht="22.5" customHeight="1" x14ac:dyDescent="0.25">
      <c r="A203" s="139">
        <v>199</v>
      </c>
      <c r="B203" s="148" t="s">
        <v>217</v>
      </c>
      <c r="C203" s="148" t="s">
        <v>209</v>
      </c>
      <c r="D203" s="197" t="s">
        <v>17</v>
      </c>
      <c r="E203" s="289" t="s">
        <v>29</v>
      </c>
      <c r="F203" s="139" t="s">
        <v>40</v>
      </c>
      <c r="G203" s="199" t="s">
        <v>22</v>
      </c>
      <c r="H203" s="149" t="s">
        <v>21</v>
      </c>
      <c r="I203" s="289" t="s">
        <v>29</v>
      </c>
      <c r="J203" s="200" t="s">
        <v>23</v>
      </c>
      <c r="K203" s="200" t="s">
        <v>23</v>
      </c>
      <c r="L203" s="200" t="s">
        <v>23</v>
      </c>
    </row>
    <row r="204" spans="1:12" ht="22.5" customHeight="1" x14ac:dyDescent="0.25">
      <c r="A204" s="139">
        <v>200</v>
      </c>
      <c r="B204" s="148" t="s">
        <v>218</v>
      </c>
      <c r="C204" s="148" t="s">
        <v>209</v>
      </c>
      <c r="D204" s="204" t="s">
        <v>39</v>
      </c>
      <c r="E204" s="204" t="s">
        <v>39</v>
      </c>
      <c r="F204" s="139" t="s">
        <v>19</v>
      </c>
      <c r="G204" s="200" t="s">
        <v>23</v>
      </c>
      <c r="H204" s="204" t="s">
        <v>39</v>
      </c>
      <c r="I204" s="204" t="s">
        <v>39</v>
      </c>
      <c r="J204" s="198" t="s">
        <v>20</v>
      </c>
      <c r="K204" s="201" t="s">
        <v>1</v>
      </c>
      <c r="L204" s="200" t="s">
        <v>23</v>
      </c>
    </row>
    <row r="205" spans="1:12" ht="22.5" customHeight="1" x14ac:dyDescent="0.25">
      <c r="A205" s="139">
        <v>201</v>
      </c>
      <c r="B205" s="148" t="s">
        <v>219</v>
      </c>
      <c r="C205" s="148" t="s">
        <v>209</v>
      </c>
      <c r="D205" s="204" t="s">
        <v>39</v>
      </c>
      <c r="E205" s="204" t="s">
        <v>39</v>
      </c>
      <c r="F205" s="139" t="s">
        <v>19</v>
      </c>
      <c r="G205" s="199" t="s">
        <v>22</v>
      </c>
      <c r="H205" s="204" t="s">
        <v>39</v>
      </c>
      <c r="I205" s="204" t="s">
        <v>39</v>
      </c>
      <c r="J205" s="201" t="s">
        <v>1</v>
      </c>
      <c r="K205" s="201" t="s">
        <v>1</v>
      </c>
      <c r="L205" s="199" t="s">
        <v>22</v>
      </c>
    </row>
    <row r="206" spans="1:12" ht="22.5" customHeight="1" x14ac:dyDescent="0.25">
      <c r="A206" s="139">
        <v>202</v>
      </c>
      <c r="B206" s="148" t="s">
        <v>220</v>
      </c>
      <c r="C206" s="148" t="s">
        <v>209</v>
      </c>
      <c r="D206" s="202" t="s">
        <v>26</v>
      </c>
      <c r="E206" s="289" t="s">
        <v>18</v>
      </c>
      <c r="F206" s="139" t="s">
        <v>19</v>
      </c>
      <c r="G206" s="200" t="s">
        <v>23</v>
      </c>
      <c r="H206" s="202" t="s">
        <v>26</v>
      </c>
      <c r="I206" s="289" t="s">
        <v>18</v>
      </c>
      <c r="J206" s="200" t="s">
        <v>23</v>
      </c>
      <c r="K206" s="201" t="s">
        <v>1</v>
      </c>
      <c r="L206" s="200" t="s">
        <v>23</v>
      </c>
    </row>
    <row r="207" spans="1:12" ht="22.5" customHeight="1" x14ac:dyDescent="0.25">
      <c r="A207" s="139">
        <v>203</v>
      </c>
      <c r="B207" s="148" t="s">
        <v>221</v>
      </c>
      <c r="C207" s="148" t="s">
        <v>209</v>
      </c>
      <c r="D207" s="203" t="s">
        <v>33</v>
      </c>
      <c r="E207" s="289" t="s">
        <v>18</v>
      </c>
      <c r="F207" s="139" t="s">
        <v>19</v>
      </c>
      <c r="G207" s="201" t="s">
        <v>1</v>
      </c>
      <c r="H207" s="149" t="s">
        <v>21</v>
      </c>
      <c r="I207" s="289" t="s">
        <v>18</v>
      </c>
      <c r="J207" s="201" t="s">
        <v>1</v>
      </c>
      <c r="K207" s="201" t="s">
        <v>1</v>
      </c>
      <c r="L207" s="201" t="s">
        <v>1</v>
      </c>
    </row>
    <row r="208" spans="1:12" ht="22.5" customHeight="1" x14ac:dyDescent="0.25">
      <c r="A208" s="139">
        <v>204</v>
      </c>
      <c r="B208" s="148" t="s">
        <v>222</v>
      </c>
      <c r="C208" s="148" t="s">
        <v>209</v>
      </c>
      <c r="D208" s="202" t="s">
        <v>26</v>
      </c>
      <c r="E208" s="289" t="s">
        <v>27</v>
      </c>
      <c r="F208" s="139" t="s">
        <v>19</v>
      </c>
      <c r="G208" s="200" t="s">
        <v>23</v>
      </c>
      <c r="H208" s="202" t="s">
        <v>26</v>
      </c>
      <c r="I208" s="289" t="s">
        <v>27</v>
      </c>
      <c r="J208" s="200" t="s">
        <v>23</v>
      </c>
      <c r="K208" s="198" t="s">
        <v>20</v>
      </c>
      <c r="L208" s="200" t="s">
        <v>23</v>
      </c>
    </row>
    <row r="209" spans="1:12" ht="22.5" customHeight="1" x14ac:dyDescent="0.25">
      <c r="A209" s="139">
        <v>205</v>
      </c>
      <c r="B209" s="148" t="s">
        <v>223</v>
      </c>
      <c r="C209" s="148" t="s">
        <v>209</v>
      </c>
      <c r="D209" s="197" t="s">
        <v>17</v>
      </c>
      <c r="E209" s="289" t="s">
        <v>18</v>
      </c>
      <c r="F209" s="139" t="s">
        <v>19</v>
      </c>
      <c r="G209" s="201" t="s">
        <v>1</v>
      </c>
      <c r="H209" s="149" t="s">
        <v>21</v>
      </c>
      <c r="I209" s="289" t="s">
        <v>18</v>
      </c>
      <c r="J209" s="200" t="s">
        <v>23</v>
      </c>
      <c r="K209" s="200" t="s">
        <v>23</v>
      </c>
      <c r="L209" s="199" t="s">
        <v>22</v>
      </c>
    </row>
    <row r="210" spans="1:12" ht="22.5" customHeight="1" x14ac:dyDescent="0.25">
      <c r="A210" s="139">
        <v>206</v>
      </c>
      <c r="B210" s="148" t="s">
        <v>224</v>
      </c>
      <c r="C210" s="148" t="s">
        <v>209</v>
      </c>
      <c r="D210" s="197" t="s">
        <v>17</v>
      </c>
      <c r="E210" s="289" t="s">
        <v>18</v>
      </c>
      <c r="F210" s="139" t="s">
        <v>19</v>
      </c>
      <c r="G210" s="200" t="s">
        <v>23</v>
      </c>
      <c r="H210" s="149" t="s">
        <v>21</v>
      </c>
      <c r="I210" s="289" t="s">
        <v>18</v>
      </c>
      <c r="J210" s="200" t="s">
        <v>23</v>
      </c>
      <c r="K210" s="200" t="s">
        <v>23</v>
      </c>
      <c r="L210" s="200" t="s">
        <v>23</v>
      </c>
    </row>
    <row r="211" spans="1:12" ht="22.5" customHeight="1" x14ac:dyDescent="0.25">
      <c r="A211" s="139">
        <v>207</v>
      </c>
      <c r="B211" s="148" t="s">
        <v>225</v>
      </c>
      <c r="C211" s="148" t="s">
        <v>226</v>
      </c>
      <c r="D211" s="203" t="s">
        <v>33</v>
      </c>
      <c r="E211" s="289" t="s">
        <v>29</v>
      </c>
      <c r="F211" s="139" t="s">
        <v>19</v>
      </c>
      <c r="G211" s="199" t="s">
        <v>22</v>
      </c>
      <c r="H211" s="149" t="s">
        <v>21</v>
      </c>
      <c r="I211" s="289" t="s">
        <v>18</v>
      </c>
      <c r="J211" s="198" t="s">
        <v>20</v>
      </c>
      <c r="K211" s="201" t="s">
        <v>1</v>
      </c>
      <c r="L211" s="199" t="s">
        <v>22</v>
      </c>
    </row>
    <row r="212" spans="1:12" ht="22.5" customHeight="1" x14ac:dyDescent="0.25">
      <c r="A212" s="139">
        <v>208</v>
      </c>
      <c r="B212" s="148" t="s">
        <v>227</v>
      </c>
      <c r="C212" s="148" t="s">
        <v>226</v>
      </c>
      <c r="D212" s="197" t="s">
        <v>17</v>
      </c>
      <c r="E212" s="289" t="s">
        <v>18</v>
      </c>
      <c r="F212" s="139" t="s">
        <v>19</v>
      </c>
      <c r="G212" s="200" t="s">
        <v>23</v>
      </c>
      <c r="H212" s="149" t="s">
        <v>21</v>
      </c>
      <c r="I212" s="289" t="s">
        <v>18</v>
      </c>
      <c r="J212" s="201" t="s">
        <v>1</v>
      </c>
      <c r="K212" s="201" t="s">
        <v>1</v>
      </c>
      <c r="L212" s="200" t="s">
        <v>23</v>
      </c>
    </row>
    <row r="213" spans="1:12" ht="22.5" customHeight="1" x14ac:dyDescent="0.25">
      <c r="A213" s="139">
        <v>209</v>
      </c>
      <c r="B213" s="148" t="s">
        <v>228</v>
      </c>
      <c r="C213" s="148" t="s">
        <v>226</v>
      </c>
      <c r="D213" s="202" t="s">
        <v>26</v>
      </c>
      <c r="E213" s="289" t="s">
        <v>27</v>
      </c>
      <c r="F213" s="139" t="s">
        <v>19</v>
      </c>
      <c r="G213" s="200" t="s">
        <v>23</v>
      </c>
      <c r="H213" s="202" t="s">
        <v>26</v>
      </c>
      <c r="I213" s="289" t="s">
        <v>27</v>
      </c>
      <c r="J213" s="201" t="s">
        <v>1</v>
      </c>
      <c r="K213" s="201" t="s">
        <v>1</v>
      </c>
      <c r="L213" s="200" t="s">
        <v>23</v>
      </c>
    </row>
  </sheetData>
  <autoFilter ref="A4:L4" xr:uid="{99A48318-2719-4FF4-B1A0-C512C7E03E44}"/>
  <sortState xmlns:xlrd2="http://schemas.microsoft.com/office/spreadsheetml/2017/richdata2" ref="A5:L213">
    <sortCondition ref="C5:C213"/>
  </sortState>
  <mergeCells count="11">
    <mergeCell ref="A1:L1"/>
    <mergeCell ref="L2:L3"/>
    <mergeCell ref="A2:A3"/>
    <mergeCell ref="B2:B3"/>
    <mergeCell ref="D2:E2"/>
    <mergeCell ref="F2:F3"/>
    <mergeCell ref="G2:G3"/>
    <mergeCell ref="H2:I2"/>
    <mergeCell ref="J2:J3"/>
    <mergeCell ref="K2:K3"/>
    <mergeCell ref="C2: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DBF5-144C-4836-8A62-A250F903619F}">
  <dimension ref="A1:BK770"/>
  <sheetViews>
    <sheetView showGridLines="0" topLeftCell="A4" workbookViewId="0">
      <selection activeCell="B4" sqref="B4"/>
    </sheetView>
  </sheetViews>
  <sheetFormatPr defaultColWidth="8.85546875" defaultRowHeight="15" x14ac:dyDescent="0.25"/>
  <cols>
    <col min="1" max="1" width="3.7109375" style="150" customWidth="1"/>
    <col min="2" max="2" width="21.7109375" style="150" customWidth="1"/>
    <col min="3" max="3" width="16.140625" style="150" customWidth="1"/>
    <col min="4" max="5" width="5.42578125" style="150" customWidth="1"/>
    <col min="6" max="8" width="12.140625" style="150" customWidth="1"/>
    <col min="9" max="9" width="8.5703125" style="150" customWidth="1"/>
    <col min="10" max="12" width="2.7109375" style="150" customWidth="1"/>
    <col min="13" max="13" width="6" style="150" customWidth="1"/>
    <col min="14" max="17" width="2.7109375" style="150" customWidth="1"/>
    <col min="18" max="18" width="2.5703125" style="150" customWidth="1"/>
    <col min="19" max="23" width="2.7109375" style="150" customWidth="1"/>
    <col min="24" max="24" width="4.28515625" style="150" customWidth="1"/>
    <col min="25" max="25" width="2.7109375" style="150" customWidth="1"/>
    <col min="26" max="26" width="4.28515625" style="150" customWidth="1"/>
    <col min="27" max="27" width="4.42578125" style="150" customWidth="1"/>
    <col min="28" max="30" width="4.28515625" style="150" customWidth="1"/>
    <col min="31" max="31" width="4.42578125" style="150" customWidth="1"/>
    <col min="32" max="33" width="4.28515625" style="150" customWidth="1"/>
    <col min="34" max="37" width="2.7109375" style="150" customWidth="1"/>
    <col min="38" max="38" width="2.5703125" style="150" customWidth="1"/>
    <col min="39" max="41" width="2.7109375" style="150" customWidth="1"/>
    <col min="42" max="42" width="4.28515625" style="150" customWidth="1"/>
    <col min="43" max="46" width="2.7109375" style="150" customWidth="1"/>
    <col min="47" max="47" width="4.28515625" style="150" customWidth="1"/>
    <col min="48" max="51" width="2.7109375" style="150" customWidth="1"/>
    <col min="52" max="53" width="7" style="150" customWidth="1"/>
    <col min="54" max="54" width="7.5703125" style="150" customWidth="1"/>
    <col min="55" max="16384" width="8.85546875" style="150"/>
  </cols>
  <sheetData>
    <row r="1" spans="1:63" ht="48" customHeight="1" x14ac:dyDescent="0.25">
      <c r="A1" s="302"/>
      <c r="B1" s="302"/>
      <c r="C1" s="302"/>
      <c r="D1" s="303" t="s">
        <v>1181</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row>
    <row r="2" spans="1:63" ht="14.25" customHeight="1" x14ac:dyDescent="0.25">
      <c r="A2" s="304" t="s">
        <v>411</v>
      </c>
      <c r="B2" s="304"/>
      <c r="C2" s="304"/>
      <c r="I2" s="304" t="s">
        <v>488</v>
      </c>
      <c r="J2" s="304"/>
      <c r="K2" s="304"/>
      <c r="L2" s="304"/>
      <c r="M2" s="304"/>
      <c r="N2" s="304"/>
      <c r="O2" s="304"/>
      <c r="P2" s="304"/>
      <c r="Q2" s="304"/>
      <c r="R2" s="304"/>
      <c r="S2" s="304"/>
      <c r="T2" s="304"/>
      <c r="U2" s="304"/>
      <c r="V2" s="304"/>
      <c r="W2" s="304"/>
      <c r="X2" s="304"/>
      <c r="Y2" s="304"/>
      <c r="Z2" s="304"/>
      <c r="AA2" s="304"/>
      <c r="AB2" s="304"/>
      <c r="AC2" s="304"/>
      <c r="AD2" s="304"/>
      <c r="AE2" s="304"/>
      <c r="AF2" s="304"/>
      <c r="AP2" s="323" t="s">
        <v>1200</v>
      </c>
      <c r="AQ2" s="323"/>
      <c r="AR2" s="323"/>
      <c r="AS2" s="323"/>
      <c r="AT2" s="323"/>
      <c r="AU2" s="322">
        <v>45915</v>
      </c>
      <c r="AV2" s="322"/>
      <c r="AW2" s="322"/>
      <c r="AX2" s="322"/>
      <c r="AY2" s="322"/>
      <c r="AZ2" s="322"/>
      <c r="BA2" s="322"/>
      <c r="BB2" s="322"/>
    </row>
    <row r="3" spans="1:63" ht="36.75" customHeight="1" x14ac:dyDescent="0.25">
      <c r="A3" s="246" t="s">
        <v>1</v>
      </c>
      <c r="B3" s="247" t="s">
        <v>1</v>
      </c>
      <c r="C3" s="247" t="s">
        <v>1</v>
      </c>
      <c r="D3" s="247" t="s">
        <v>1</v>
      </c>
      <c r="E3" s="247"/>
      <c r="F3" s="247" t="s">
        <v>1</v>
      </c>
      <c r="G3" s="247" t="s">
        <v>1</v>
      </c>
      <c r="H3" s="247" t="s">
        <v>1</v>
      </c>
      <c r="I3" s="247" t="s">
        <v>1</v>
      </c>
      <c r="J3" s="324" t="s">
        <v>1182</v>
      </c>
      <c r="K3" s="324"/>
      <c r="L3" s="324"/>
      <c r="M3" s="329" t="s">
        <v>1183</v>
      </c>
      <c r="N3" s="329"/>
      <c r="O3" s="329"/>
      <c r="P3" s="324" t="s">
        <v>1201</v>
      </c>
      <c r="Q3" s="324"/>
      <c r="R3" s="324"/>
      <c r="S3" s="324"/>
      <c r="T3" s="324"/>
      <c r="U3" s="324"/>
      <c r="V3" s="324"/>
      <c r="W3" s="324"/>
      <c r="X3" s="324"/>
      <c r="Y3" s="324"/>
      <c r="Z3" s="329" t="s">
        <v>1202</v>
      </c>
      <c r="AA3" s="329"/>
      <c r="AB3" s="329"/>
      <c r="AC3" s="329"/>
      <c r="AD3" s="329"/>
      <c r="AE3" s="324" t="s">
        <v>1184</v>
      </c>
      <c r="AF3" s="324"/>
      <c r="AG3" s="324"/>
      <c r="AH3" s="324"/>
      <c r="AI3" s="324"/>
      <c r="AJ3" s="324"/>
      <c r="AK3" s="324"/>
      <c r="AL3" s="324"/>
      <c r="AM3" s="324"/>
      <c r="AN3" s="324"/>
      <c r="AO3" s="324"/>
      <c r="AP3" s="324"/>
      <c r="AQ3" s="324"/>
      <c r="AR3" s="324"/>
      <c r="AS3" s="324"/>
      <c r="AT3" s="324"/>
      <c r="AU3" s="329" t="s">
        <v>1185</v>
      </c>
      <c r="AV3" s="329"/>
      <c r="AW3" s="329"/>
      <c r="AX3" s="329"/>
      <c r="AY3" s="329"/>
      <c r="AZ3" s="324" t="s">
        <v>1203</v>
      </c>
      <c r="BA3" s="324"/>
      <c r="BB3" s="324"/>
    </row>
    <row r="4" spans="1:63" ht="119.25" customHeight="1" x14ac:dyDescent="0.25">
      <c r="A4" s="246" t="s">
        <v>11</v>
      </c>
      <c r="B4" s="248" t="s">
        <v>3</v>
      </c>
      <c r="C4" s="248" t="s">
        <v>424</v>
      </c>
      <c r="D4" s="248" t="s">
        <v>300</v>
      </c>
      <c r="E4" s="248"/>
      <c r="F4" s="248" t="s">
        <v>428</v>
      </c>
      <c r="G4" s="248" t="s">
        <v>429</v>
      </c>
      <c r="H4" s="248" t="s">
        <v>430</v>
      </c>
      <c r="I4" s="248" t="s">
        <v>1186</v>
      </c>
      <c r="J4" s="269" t="s">
        <v>1187</v>
      </c>
      <c r="K4" s="269" t="s">
        <v>1188</v>
      </c>
      <c r="L4" s="269" t="s">
        <v>1189</v>
      </c>
      <c r="M4" s="270" t="s">
        <v>1187</v>
      </c>
      <c r="N4" s="270" t="s">
        <v>1188</v>
      </c>
      <c r="O4" s="270" t="s">
        <v>1189</v>
      </c>
      <c r="P4" s="269" t="s">
        <v>1204</v>
      </c>
      <c r="Q4" s="269" t="s">
        <v>1205</v>
      </c>
      <c r="R4" s="269" t="s">
        <v>1206</v>
      </c>
      <c r="S4" s="269" t="s">
        <v>1207</v>
      </c>
      <c r="T4" s="269" t="s">
        <v>1208</v>
      </c>
      <c r="U4" s="269" t="s">
        <v>1209</v>
      </c>
      <c r="V4" s="269" t="s">
        <v>1210</v>
      </c>
      <c r="W4" s="269" t="s">
        <v>1211</v>
      </c>
      <c r="X4" s="269" t="s">
        <v>1212</v>
      </c>
      <c r="Y4" s="269" t="s">
        <v>1213</v>
      </c>
      <c r="Z4" s="270" t="s">
        <v>1214</v>
      </c>
      <c r="AA4" s="270" t="s">
        <v>1215</v>
      </c>
      <c r="AB4" s="270" t="s">
        <v>1216</v>
      </c>
      <c r="AC4" s="270" t="s">
        <v>1217</v>
      </c>
      <c r="AD4" s="270" t="s">
        <v>1218</v>
      </c>
      <c r="AE4" s="269" t="s">
        <v>1219</v>
      </c>
      <c r="AF4" s="269" t="s">
        <v>1212</v>
      </c>
      <c r="AG4" s="269" t="s">
        <v>1220</v>
      </c>
      <c r="AH4" s="269" t="s">
        <v>1221</v>
      </c>
      <c r="AI4" s="269" t="s">
        <v>1222</v>
      </c>
      <c r="AJ4" s="269" t="s">
        <v>1223</v>
      </c>
      <c r="AK4" s="269" t="s">
        <v>1224</v>
      </c>
      <c r="AL4" s="269" t="s">
        <v>1225</v>
      </c>
      <c r="AM4" s="269" t="s">
        <v>1226</v>
      </c>
      <c r="AN4" s="269" t="s">
        <v>1227</v>
      </c>
      <c r="AO4" s="269" t="s">
        <v>1228</v>
      </c>
      <c r="AP4" s="269" t="s">
        <v>1229</v>
      </c>
      <c r="AQ4" s="269" t="s">
        <v>1230</v>
      </c>
      <c r="AR4" s="269" t="s">
        <v>1231</v>
      </c>
      <c r="AS4" s="269" t="s">
        <v>1232</v>
      </c>
      <c r="AT4" s="269" t="s">
        <v>810</v>
      </c>
      <c r="AU4" s="270" t="s">
        <v>8</v>
      </c>
      <c r="AV4" s="270" t="s">
        <v>1233</v>
      </c>
      <c r="AW4" s="270" t="s">
        <v>1234</v>
      </c>
      <c r="AX4" s="270" t="s">
        <v>1235</v>
      </c>
      <c r="AY4" s="270" t="s">
        <v>1236</v>
      </c>
      <c r="AZ4" s="269" t="s">
        <v>1237</v>
      </c>
      <c r="BA4" s="269" t="s">
        <v>1238</v>
      </c>
      <c r="BB4" s="269" t="s">
        <v>1239</v>
      </c>
      <c r="BD4" s="150" t="s">
        <v>413</v>
      </c>
      <c r="BF4" s="150" t="s">
        <v>414</v>
      </c>
      <c r="BG4" s="150" t="s">
        <v>415</v>
      </c>
      <c r="BH4" s="150" t="s">
        <v>416</v>
      </c>
      <c r="BI4" s="153" t="s">
        <v>417</v>
      </c>
      <c r="BJ4" s="150" t="s">
        <v>418</v>
      </c>
      <c r="BK4" s="150" t="s">
        <v>419</v>
      </c>
    </row>
    <row r="5" spans="1:63" ht="18.75" customHeight="1" x14ac:dyDescent="0.25">
      <c r="A5" s="265">
        <v>9</v>
      </c>
      <c r="B5" s="266" t="s">
        <v>953</v>
      </c>
      <c r="C5" s="271" t="s">
        <v>1190</v>
      </c>
      <c r="D5" s="271" t="s">
        <v>1086</v>
      </c>
      <c r="E5" s="271" t="s">
        <v>1191</v>
      </c>
      <c r="F5" s="271" t="s">
        <v>461</v>
      </c>
      <c r="G5" s="271" t="s">
        <v>1</v>
      </c>
      <c r="H5" s="266" t="s">
        <v>1</v>
      </c>
      <c r="I5" s="266" t="s">
        <v>1086</v>
      </c>
      <c r="J5" s="275" t="s">
        <v>33</v>
      </c>
      <c r="K5" s="271" t="s">
        <v>1</v>
      </c>
      <c r="L5" s="271" t="s">
        <v>1</v>
      </c>
      <c r="M5" s="275" t="s">
        <v>33</v>
      </c>
      <c r="N5" s="271" t="s">
        <v>1</v>
      </c>
      <c r="O5" s="271" t="s">
        <v>1</v>
      </c>
      <c r="P5" s="271" t="s">
        <v>1</v>
      </c>
      <c r="Q5" s="271" t="s">
        <v>1</v>
      </c>
      <c r="R5" s="271" t="s">
        <v>1</v>
      </c>
      <c r="S5" s="271" t="s">
        <v>1</v>
      </c>
      <c r="T5" s="271" t="s">
        <v>1</v>
      </c>
      <c r="U5" s="271" t="s">
        <v>1</v>
      </c>
      <c r="V5" s="271" t="s">
        <v>1</v>
      </c>
      <c r="W5" s="271" t="s">
        <v>1</v>
      </c>
      <c r="X5" s="271" t="s">
        <v>1</v>
      </c>
      <c r="Y5" s="271" t="s">
        <v>1</v>
      </c>
      <c r="Z5" s="271" t="s">
        <v>1</v>
      </c>
      <c r="AA5" s="271" t="s">
        <v>1</v>
      </c>
      <c r="AB5" s="271" t="s">
        <v>1</v>
      </c>
      <c r="AC5" s="271" t="s">
        <v>1</v>
      </c>
      <c r="AD5" s="271" t="s">
        <v>1</v>
      </c>
      <c r="AE5" s="271" t="s">
        <v>1</v>
      </c>
      <c r="AF5" s="271" t="s">
        <v>1</v>
      </c>
      <c r="AG5" s="271" t="s">
        <v>1</v>
      </c>
      <c r="AH5" s="271" t="s">
        <v>1</v>
      </c>
      <c r="AI5" s="271" t="s">
        <v>1</v>
      </c>
      <c r="AJ5" s="271" t="s">
        <v>1</v>
      </c>
      <c r="AK5" s="271" t="s">
        <v>1</v>
      </c>
      <c r="AL5" s="271" t="s">
        <v>1</v>
      </c>
      <c r="AM5" s="271" t="s">
        <v>1</v>
      </c>
      <c r="AN5" s="271" t="s">
        <v>1</v>
      </c>
      <c r="AO5" s="271" t="s">
        <v>1</v>
      </c>
      <c r="AP5" s="271" t="s">
        <v>1</v>
      </c>
      <c r="AQ5" s="271" t="s">
        <v>1</v>
      </c>
      <c r="AR5" s="271" t="s">
        <v>1</v>
      </c>
      <c r="AS5" s="271" t="s">
        <v>1</v>
      </c>
      <c r="AT5" s="271" t="s">
        <v>1</v>
      </c>
      <c r="AU5" s="271" t="s">
        <v>1</v>
      </c>
      <c r="AV5" s="273" t="s">
        <v>22</v>
      </c>
      <c r="AW5" s="274" t="s">
        <v>1240</v>
      </c>
      <c r="AX5" s="275">
        <v>1</v>
      </c>
      <c r="AY5" s="275">
        <v>1</v>
      </c>
      <c r="AZ5" s="276">
        <v>0</v>
      </c>
      <c r="BA5" s="277">
        <v>0.08</v>
      </c>
      <c r="BB5" s="278">
        <v>0.01</v>
      </c>
      <c r="BF5" s="150" t="e">
        <f>_xlfn.XLOOKUP(A5,'[27]Non AGSA'!B:B,'[27]Non AGSA'!B:B)</f>
        <v>#N/A</v>
      </c>
      <c r="BG5" s="150" t="e">
        <f>_xlfn.XLOOKUP(A5,'[27]Dormant auditee list'!C:C,'[27]Dormant auditee list'!C:C)</f>
        <v>#N/A</v>
      </c>
      <c r="BH5" s="150" t="str">
        <f>_xlfn.XLOOKUP(A5,[27]Reworked!A:A,[27]Reworked!I:I)</f>
        <v>Unqualified with no findings</v>
      </c>
      <c r="BJ5" s="150">
        <v>1</v>
      </c>
      <c r="BK5" s="150">
        <v>1</v>
      </c>
    </row>
    <row r="6" spans="1:63" ht="18.75" customHeight="1" x14ac:dyDescent="0.25">
      <c r="A6" s="265">
        <v>7</v>
      </c>
      <c r="B6" s="266" t="s">
        <v>139</v>
      </c>
      <c r="C6" s="271" t="s">
        <v>1190</v>
      </c>
      <c r="D6" s="271" t="s">
        <v>492</v>
      </c>
      <c r="E6" s="271" t="s">
        <v>1191</v>
      </c>
      <c r="F6" s="271" t="s">
        <v>461</v>
      </c>
      <c r="G6" s="271" t="s">
        <v>1</v>
      </c>
      <c r="H6" s="266" t="s">
        <v>1</v>
      </c>
      <c r="I6" s="266" t="s">
        <v>492</v>
      </c>
      <c r="J6" s="152" t="s">
        <v>17</v>
      </c>
      <c r="K6" s="272" t="s">
        <v>23</v>
      </c>
      <c r="L6" s="272" t="s">
        <v>23</v>
      </c>
      <c r="M6" s="152" t="s">
        <v>17</v>
      </c>
      <c r="N6" s="272" t="s">
        <v>23</v>
      </c>
      <c r="O6" s="272" t="s">
        <v>23</v>
      </c>
      <c r="P6" s="271" t="s">
        <v>1</v>
      </c>
      <c r="Q6" s="271" t="s">
        <v>1</v>
      </c>
      <c r="R6" s="271" t="s">
        <v>1</v>
      </c>
      <c r="S6" s="271" t="s">
        <v>1</v>
      </c>
      <c r="T6" s="271" t="s">
        <v>1</v>
      </c>
      <c r="U6" s="271" t="s">
        <v>1</v>
      </c>
      <c r="V6" s="271" t="s">
        <v>1</v>
      </c>
      <c r="W6" s="271" t="s">
        <v>1</v>
      </c>
      <c r="X6" s="271" t="s">
        <v>1</v>
      </c>
      <c r="Y6" s="271" t="s">
        <v>1</v>
      </c>
      <c r="Z6" s="273" t="s">
        <v>22</v>
      </c>
      <c r="AA6" s="272" t="s">
        <v>23</v>
      </c>
      <c r="AB6" s="271" t="s">
        <v>1</v>
      </c>
      <c r="AC6" s="271" t="s">
        <v>1</v>
      </c>
      <c r="AD6" s="271" t="s">
        <v>1</v>
      </c>
      <c r="AE6" s="273" t="s">
        <v>22</v>
      </c>
      <c r="AF6" s="272" t="s">
        <v>23</v>
      </c>
      <c r="AG6" s="271" t="s">
        <v>1</v>
      </c>
      <c r="AH6" s="273" t="s">
        <v>22</v>
      </c>
      <c r="AI6" s="271" t="s">
        <v>1</v>
      </c>
      <c r="AJ6" s="271" t="s">
        <v>1</v>
      </c>
      <c r="AK6" s="271" t="s">
        <v>1</v>
      </c>
      <c r="AL6" s="273" t="s">
        <v>22</v>
      </c>
      <c r="AM6" s="271" t="s">
        <v>1</v>
      </c>
      <c r="AN6" s="271" t="s">
        <v>1</v>
      </c>
      <c r="AO6" s="272" t="s">
        <v>23</v>
      </c>
      <c r="AP6" s="272" t="s">
        <v>23</v>
      </c>
      <c r="AQ6" s="271" t="s">
        <v>1</v>
      </c>
      <c r="AR6" s="272" t="s">
        <v>23</v>
      </c>
      <c r="AS6" s="271" t="s">
        <v>1</v>
      </c>
      <c r="AT6" s="271" t="s">
        <v>1</v>
      </c>
      <c r="AU6" s="272" t="s">
        <v>23</v>
      </c>
      <c r="AV6" s="272" t="s">
        <v>23</v>
      </c>
      <c r="AW6" s="274" t="s">
        <v>1240</v>
      </c>
      <c r="AX6" s="152">
        <v>2</v>
      </c>
      <c r="AY6" s="152">
        <v>2</v>
      </c>
      <c r="AZ6" s="276">
        <v>0</v>
      </c>
      <c r="BA6" s="277">
        <v>34.4</v>
      </c>
      <c r="BB6" s="278">
        <v>8.9999999999999993E-3</v>
      </c>
      <c r="BF6" s="150" t="e">
        <f>_xlfn.XLOOKUP(A6,'[27]Non AGSA'!B:B,'[27]Non AGSA'!B:B)</f>
        <v>#N/A</v>
      </c>
      <c r="BG6" s="150" t="e">
        <f>_xlfn.XLOOKUP(A6,'[27]Dormant auditee list'!C:C,'[27]Dormant auditee list'!C:C)</f>
        <v>#N/A</v>
      </c>
      <c r="BH6" s="150" t="str">
        <f>_xlfn.XLOOKUP(A6,[27]Reworked!A:A,[27]Reworked!I:I)</f>
        <v>Unqualified with findings</v>
      </c>
      <c r="BJ6" s="150">
        <v>1</v>
      </c>
      <c r="BK6" s="150">
        <v>2</v>
      </c>
    </row>
    <row r="7" spans="1:63" ht="18" customHeight="1" x14ac:dyDescent="0.25">
      <c r="A7" s="265">
        <v>11</v>
      </c>
      <c r="B7" s="266" t="s">
        <v>139</v>
      </c>
      <c r="C7" s="271" t="s">
        <v>1190</v>
      </c>
      <c r="D7" s="271" t="s">
        <v>571</v>
      </c>
      <c r="E7" s="271" t="s">
        <v>1191</v>
      </c>
      <c r="F7" s="271" t="s">
        <v>461</v>
      </c>
      <c r="G7" s="271" t="s">
        <v>1</v>
      </c>
      <c r="H7" s="266" t="s">
        <v>1</v>
      </c>
      <c r="I7" s="266" t="s">
        <v>571</v>
      </c>
      <c r="J7" s="275" t="s">
        <v>33</v>
      </c>
      <c r="K7" s="271" t="s">
        <v>1</v>
      </c>
      <c r="L7" s="273" t="s">
        <v>22</v>
      </c>
      <c r="M7" s="152" t="s">
        <v>17</v>
      </c>
      <c r="N7" s="271" t="s">
        <v>1</v>
      </c>
      <c r="O7" s="274" t="s">
        <v>20</v>
      </c>
      <c r="P7" s="271" t="s">
        <v>1</v>
      </c>
      <c r="Q7" s="271" t="s">
        <v>1</v>
      </c>
      <c r="R7" s="271" t="s">
        <v>1</v>
      </c>
      <c r="S7" s="271" t="s">
        <v>1</v>
      </c>
      <c r="T7" s="271" t="s">
        <v>1</v>
      </c>
      <c r="U7" s="271" t="s">
        <v>1</v>
      </c>
      <c r="V7" s="271" t="s">
        <v>1</v>
      </c>
      <c r="W7" s="271" t="s">
        <v>1</v>
      </c>
      <c r="X7" s="271" t="s">
        <v>1</v>
      </c>
      <c r="Y7" s="271" t="s">
        <v>1</v>
      </c>
      <c r="Z7" s="271" t="s">
        <v>1</v>
      </c>
      <c r="AA7" s="271" t="s">
        <v>1</v>
      </c>
      <c r="AB7" s="271" t="s">
        <v>1</v>
      </c>
      <c r="AC7" s="271" t="s">
        <v>1</v>
      </c>
      <c r="AD7" s="271" t="s">
        <v>1</v>
      </c>
      <c r="AE7" s="271" t="s">
        <v>1</v>
      </c>
      <c r="AF7" s="271" t="s">
        <v>1</v>
      </c>
      <c r="AG7" s="271" t="s">
        <v>1</v>
      </c>
      <c r="AH7" s="271" t="s">
        <v>1</v>
      </c>
      <c r="AI7" s="271" t="s">
        <v>1</v>
      </c>
      <c r="AJ7" s="271" t="s">
        <v>1</v>
      </c>
      <c r="AK7" s="271" t="s">
        <v>1</v>
      </c>
      <c r="AL7" s="271" t="s">
        <v>1</v>
      </c>
      <c r="AM7" s="271" t="s">
        <v>1</v>
      </c>
      <c r="AN7" s="271" t="s">
        <v>1</v>
      </c>
      <c r="AO7" s="271" t="s">
        <v>1</v>
      </c>
      <c r="AP7" s="271" t="s">
        <v>1</v>
      </c>
      <c r="AQ7" s="271" t="s">
        <v>1</v>
      </c>
      <c r="AR7" s="273" t="s">
        <v>22</v>
      </c>
      <c r="AS7" s="271" t="s">
        <v>1</v>
      </c>
      <c r="AT7" s="271" t="s">
        <v>1</v>
      </c>
      <c r="AU7" s="274" t="s">
        <v>20</v>
      </c>
      <c r="AV7" s="272" t="s">
        <v>23</v>
      </c>
      <c r="AW7" s="274" t="s">
        <v>1240</v>
      </c>
      <c r="AX7" s="275">
        <v>1</v>
      </c>
      <c r="AY7" s="275">
        <v>1</v>
      </c>
      <c r="AZ7" s="276">
        <v>0</v>
      </c>
      <c r="BA7" s="280">
        <v>16.7</v>
      </c>
      <c r="BB7" s="278">
        <v>0.28999999999999998</v>
      </c>
      <c r="BF7" s="150" t="e">
        <f>_xlfn.XLOOKUP(A7,'[27]Non AGSA'!B:B,'[27]Non AGSA'!B:B)</f>
        <v>#N/A</v>
      </c>
      <c r="BG7" s="150" t="e">
        <f>_xlfn.XLOOKUP(A7,'[27]Dormant auditee list'!C:C,'[27]Dormant auditee list'!C:C)</f>
        <v>#N/A</v>
      </c>
      <c r="BH7" s="150" t="str">
        <f>_xlfn.XLOOKUP(A7,[27]Reworked!A:A,[27]Reworked!I:I)</f>
        <v>Unqualified with no findings</v>
      </c>
      <c r="BJ7" s="150">
        <v>1</v>
      </c>
      <c r="BK7" s="150">
        <v>1</v>
      </c>
    </row>
    <row r="8" spans="1:63" ht="18.75" customHeight="1" x14ac:dyDescent="0.25">
      <c r="A8" s="265">
        <v>8</v>
      </c>
      <c r="B8" s="266" t="s">
        <v>139</v>
      </c>
      <c r="C8" s="271" t="s">
        <v>1190</v>
      </c>
      <c r="D8" s="271" t="s">
        <v>625</v>
      </c>
      <c r="E8" s="271" t="s">
        <v>1191</v>
      </c>
      <c r="F8" s="271" t="s">
        <v>461</v>
      </c>
      <c r="G8" s="271" t="s">
        <v>1</v>
      </c>
      <c r="H8" s="266" t="s">
        <v>1</v>
      </c>
      <c r="I8" s="266" t="s">
        <v>625</v>
      </c>
      <c r="J8" s="152" t="s">
        <v>17</v>
      </c>
      <c r="K8" s="272" t="s">
        <v>23</v>
      </c>
      <c r="L8" s="272" t="s">
        <v>23</v>
      </c>
      <c r="M8" s="152" t="s">
        <v>17</v>
      </c>
      <c r="N8" s="274" t="s">
        <v>20</v>
      </c>
      <c r="O8" s="272" t="s">
        <v>23</v>
      </c>
      <c r="P8" s="271" t="s">
        <v>1</v>
      </c>
      <c r="Q8" s="271" t="s">
        <v>1</v>
      </c>
      <c r="R8" s="271" t="s">
        <v>1</v>
      </c>
      <c r="S8" s="271" t="s">
        <v>1</v>
      </c>
      <c r="T8" s="271" t="s">
        <v>1</v>
      </c>
      <c r="U8" s="271" t="s">
        <v>1</v>
      </c>
      <c r="V8" s="271" t="s">
        <v>1</v>
      </c>
      <c r="W8" s="271" t="s">
        <v>1</v>
      </c>
      <c r="X8" s="271" t="s">
        <v>1</v>
      </c>
      <c r="Y8" s="271" t="s">
        <v>1</v>
      </c>
      <c r="Z8" s="273" t="s">
        <v>22</v>
      </c>
      <c r="AA8" s="272" t="s">
        <v>23</v>
      </c>
      <c r="AB8" s="271" t="s">
        <v>1</v>
      </c>
      <c r="AC8" s="271" t="s">
        <v>1</v>
      </c>
      <c r="AD8" s="271" t="s">
        <v>1</v>
      </c>
      <c r="AE8" s="271" t="s">
        <v>1</v>
      </c>
      <c r="AF8" s="271" t="s">
        <v>1</v>
      </c>
      <c r="AG8" s="271" t="s">
        <v>1</v>
      </c>
      <c r="AH8" s="273" t="s">
        <v>22</v>
      </c>
      <c r="AI8" s="271" t="s">
        <v>1</v>
      </c>
      <c r="AJ8" s="271" t="s">
        <v>1</v>
      </c>
      <c r="AK8" s="271" t="s">
        <v>1</v>
      </c>
      <c r="AL8" s="271" t="s">
        <v>1</v>
      </c>
      <c r="AM8" s="271" t="s">
        <v>1</v>
      </c>
      <c r="AN8" s="271" t="s">
        <v>1</v>
      </c>
      <c r="AO8" s="271" t="s">
        <v>1</v>
      </c>
      <c r="AP8" s="272" t="s">
        <v>23</v>
      </c>
      <c r="AQ8" s="273" t="s">
        <v>22</v>
      </c>
      <c r="AR8" s="273" t="s">
        <v>22</v>
      </c>
      <c r="AS8" s="271" t="s">
        <v>1</v>
      </c>
      <c r="AT8" s="271" t="s">
        <v>1</v>
      </c>
      <c r="AU8" s="272" t="s">
        <v>23</v>
      </c>
      <c r="AV8" s="272" t="s">
        <v>23</v>
      </c>
      <c r="AW8" s="274" t="s">
        <v>1240</v>
      </c>
      <c r="AX8" s="275">
        <v>1</v>
      </c>
      <c r="AY8" s="275">
        <v>1</v>
      </c>
      <c r="AZ8" s="276">
        <v>0</v>
      </c>
      <c r="BA8" s="280">
        <v>1.4</v>
      </c>
      <c r="BB8" s="281">
        <v>0.14000000000000001</v>
      </c>
      <c r="BF8" s="150" t="e">
        <f>_xlfn.XLOOKUP(A8,'[27]Non AGSA'!B:B,'[27]Non AGSA'!B:B)</f>
        <v>#N/A</v>
      </c>
      <c r="BG8" s="150" t="e">
        <f>_xlfn.XLOOKUP(A8,'[27]Dormant auditee list'!C:C,'[27]Dormant auditee list'!C:C)</f>
        <v>#N/A</v>
      </c>
      <c r="BH8" s="150" t="str">
        <f>_xlfn.XLOOKUP(A8,[27]Reworked!A:A,[27]Reworked!I:I)</f>
        <v>Unqualified with findings</v>
      </c>
      <c r="BJ8" s="150">
        <v>1</v>
      </c>
      <c r="BK8" s="150">
        <v>2</v>
      </c>
    </row>
    <row r="9" spans="1:63" ht="27" customHeight="1" x14ac:dyDescent="0.25">
      <c r="A9" s="265">
        <v>10</v>
      </c>
      <c r="B9" s="266" t="s">
        <v>139</v>
      </c>
      <c r="C9" s="271" t="s">
        <v>1190</v>
      </c>
      <c r="D9" s="271" t="s">
        <v>1021</v>
      </c>
      <c r="E9" s="271" t="s">
        <v>1191</v>
      </c>
      <c r="F9" s="271" t="s">
        <v>662</v>
      </c>
      <c r="G9" s="271" t="s">
        <v>1</v>
      </c>
      <c r="H9" s="266" t="s">
        <v>1</v>
      </c>
      <c r="I9" s="266" t="s">
        <v>1021</v>
      </c>
      <c r="J9" s="152" t="s">
        <v>17</v>
      </c>
      <c r="K9" s="273" t="s">
        <v>22</v>
      </c>
      <c r="L9" s="272" t="s">
        <v>23</v>
      </c>
      <c r="M9" s="152" t="s">
        <v>17</v>
      </c>
      <c r="N9" s="272" t="s">
        <v>23</v>
      </c>
      <c r="O9" s="272" t="s">
        <v>23</v>
      </c>
      <c r="P9" s="271" t="s">
        <v>1</v>
      </c>
      <c r="Q9" s="271" t="s">
        <v>1</v>
      </c>
      <c r="R9" s="271" t="s">
        <v>1</v>
      </c>
      <c r="S9" s="271" t="s">
        <v>1</v>
      </c>
      <c r="T9" s="271" t="s">
        <v>1</v>
      </c>
      <c r="U9" s="271" t="s">
        <v>1</v>
      </c>
      <c r="V9" s="271" t="s">
        <v>1</v>
      </c>
      <c r="W9" s="271" t="s">
        <v>1</v>
      </c>
      <c r="X9" s="271" t="s">
        <v>1</v>
      </c>
      <c r="Y9" s="271" t="s">
        <v>1</v>
      </c>
      <c r="Z9" s="273" t="s">
        <v>22</v>
      </c>
      <c r="AA9" s="273" t="s">
        <v>22</v>
      </c>
      <c r="AB9" s="271" t="s">
        <v>1</v>
      </c>
      <c r="AC9" s="271" t="s">
        <v>1</v>
      </c>
      <c r="AD9" s="271" t="s">
        <v>1</v>
      </c>
      <c r="AE9" s="274" t="s">
        <v>20</v>
      </c>
      <c r="AF9" s="272" t="s">
        <v>23</v>
      </c>
      <c r="AG9" s="271" t="s">
        <v>1</v>
      </c>
      <c r="AH9" s="274" t="s">
        <v>20</v>
      </c>
      <c r="AI9" s="271" t="s">
        <v>1</v>
      </c>
      <c r="AJ9" s="271" t="s">
        <v>1</v>
      </c>
      <c r="AK9" s="271" t="s">
        <v>1</v>
      </c>
      <c r="AL9" s="272" t="s">
        <v>23</v>
      </c>
      <c r="AM9" s="271" t="s">
        <v>1</v>
      </c>
      <c r="AN9" s="271" t="s">
        <v>1</v>
      </c>
      <c r="AO9" s="271" t="s">
        <v>1</v>
      </c>
      <c r="AP9" s="272" t="s">
        <v>23</v>
      </c>
      <c r="AQ9" s="271" t="s">
        <v>1</v>
      </c>
      <c r="AR9" s="272" t="s">
        <v>23</v>
      </c>
      <c r="AS9" s="271" t="s">
        <v>1</v>
      </c>
      <c r="AT9" s="271" t="s">
        <v>1</v>
      </c>
      <c r="AU9" s="272" t="s">
        <v>23</v>
      </c>
      <c r="AV9" s="272" t="s">
        <v>23</v>
      </c>
      <c r="AW9" s="275" t="s">
        <v>1241</v>
      </c>
      <c r="AX9" s="152">
        <v>2</v>
      </c>
      <c r="AY9" s="152">
        <v>2</v>
      </c>
      <c r="AZ9" s="276">
        <v>0</v>
      </c>
      <c r="BA9" s="277">
        <v>3.8</v>
      </c>
      <c r="BB9" s="281">
        <v>0.02</v>
      </c>
      <c r="BF9" s="150" t="e">
        <f>_xlfn.XLOOKUP(A9,'[27]Non AGSA'!B:B,'[27]Non AGSA'!B:B)</f>
        <v>#N/A</v>
      </c>
      <c r="BG9" s="150" t="e">
        <f>_xlfn.XLOOKUP(A9,'[27]Dormant auditee list'!C:C,'[27]Dormant auditee list'!C:C)</f>
        <v>#N/A</v>
      </c>
      <c r="BH9" s="150" t="str">
        <f>_xlfn.XLOOKUP(A9,[27]Reworked!A:A,[27]Reworked!I:I)</f>
        <v>Unqualified with findings</v>
      </c>
      <c r="BJ9" s="150">
        <v>1</v>
      </c>
      <c r="BK9" s="150">
        <v>2</v>
      </c>
    </row>
    <row r="10" spans="1:63" ht="18" customHeight="1" x14ac:dyDescent="0.25">
      <c r="A10" s="265">
        <v>486</v>
      </c>
      <c r="B10" s="266" t="s">
        <v>1252</v>
      </c>
      <c r="C10" s="271" t="s">
        <v>1190</v>
      </c>
      <c r="D10" s="271" t="s">
        <v>1021</v>
      </c>
      <c r="E10" s="271" t="s">
        <v>1191</v>
      </c>
      <c r="F10" s="271" t="s">
        <v>465</v>
      </c>
      <c r="G10" s="271" t="s">
        <v>1</v>
      </c>
      <c r="H10" s="266" t="s">
        <v>1</v>
      </c>
      <c r="I10" s="266" t="s">
        <v>1021</v>
      </c>
      <c r="J10" s="275" t="s">
        <v>33</v>
      </c>
      <c r="K10" s="271" t="s">
        <v>1</v>
      </c>
      <c r="L10" s="271" t="s">
        <v>1</v>
      </c>
      <c r="M10" s="275" t="s">
        <v>33</v>
      </c>
      <c r="N10" s="271" t="s">
        <v>1</v>
      </c>
      <c r="O10" s="273" t="s">
        <v>22</v>
      </c>
      <c r="P10" s="271" t="s">
        <v>1</v>
      </c>
      <c r="Q10" s="271" t="s">
        <v>1</v>
      </c>
      <c r="R10" s="271" t="s">
        <v>1</v>
      </c>
      <c r="S10" s="271" t="s">
        <v>1</v>
      </c>
      <c r="T10" s="271" t="s">
        <v>1</v>
      </c>
      <c r="U10" s="271" t="s">
        <v>1</v>
      </c>
      <c r="V10" s="271" t="s">
        <v>1</v>
      </c>
      <c r="W10" s="271" t="s">
        <v>1</v>
      </c>
      <c r="X10" s="271" t="s">
        <v>1</v>
      </c>
      <c r="Y10" s="271" t="s">
        <v>1</v>
      </c>
      <c r="Z10" s="271" t="s">
        <v>1</v>
      </c>
      <c r="AA10" s="271" t="s">
        <v>1</v>
      </c>
      <c r="AB10" s="271" t="s">
        <v>1</v>
      </c>
      <c r="AC10" s="271" t="s">
        <v>1</v>
      </c>
      <c r="AD10" s="271" t="s">
        <v>1</v>
      </c>
      <c r="AE10" s="271" t="s">
        <v>1</v>
      </c>
      <c r="AF10" s="271" t="s">
        <v>1</v>
      </c>
      <c r="AG10" s="271" t="s">
        <v>1</v>
      </c>
      <c r="AH10" s="271" t="s">
        <v>1</v>
      </c>
      <c r="AI10" s="271" t="s">
        <v>1</v>
      </c>
      <c r="AJ10" s="271" t="s">
        <v>1</v>
      </c>
      <c r="AK10" s="271" t="s">
        <v>1</v>
      </c>
      <c r="AL10" s="271" t="s">
        <v>1</v>
      </c>
      <c r="AM10" s="271" t="s">
        <v>1</v>
      </c>
      <c r="AN10" s="271" t="s">
        <v>1</v>
      </c>
      <c r="AO10" s="271" t="s">
        <v>1</v>
      </c>
      <c r="AP10" s="271" t="s">
        <v>1</v>
      </c>
      <c r="AQ10" s="271" t="s">
        <v>1</v>
      </c>
      <c r="AR10" s="271" t="s">
        <v>1</v>
      </c>
      <c r="AS10" s="271" t="s">
        <v>1</v>
      </c>
      <c r="AT10" s="271" t="s">
        <v>1</v>
      </c>
      <c r="AU10" s="271" t="s">
        <v>1</v>
      </c>
      <c r="AV10" s="272" t="s">
        <v>23</v>
      </c>
      <c r="AW10" s="275" t="s">
        <v>1241</v>
      </c>
      <c r="AX10" s="275">
        <v>1</v>
      </c>
      <c r="AY10" s="275">
        <v>1</v>
      </c>
      <c r="AZ10" s="276">
        <v>0</v>
      </c>
      <c r="BA10" s="277">
        <v>1.2</v>
      </c>
      <c r="BB10" s="281">
        <v>8.0000000000000002E-3</v>
      </c>
      <c r="BF10" s="150" t="e">
        <f>_xlfn.XLOOKUP(A10,'[27]Non AGSA'!B:B,'[27]Non AGSA'!B:B)</f>
        <v>#N/A</v>
      </c>
      <c r="BG10" s="150" t="e">
        <f>_xlfn.XLOOKUP(A10,'[27]Dormant auditee list'!C:C,'[27]Dormant auditee list'!C:C)</f>
        <v>#N/A</v>
      </c>
      <c r="BH10" s="150" t="str">
        <f>_xlfn.XLOOKUP(A10,[27]Reworked!A:A,[27]Reworked!I:I)</f>
        <v>Unqualified with no findings</v>
      </c>
      <c r="BJ10" s="150">
        <v>1</v>
      </c>
      <c r="BK10" s="150">
        <v>1</v>
      </c>
    </row>
    <row r="11" spans="1:63" ht="27" customHeight="1" x14ac:dyDescent="0.25">
      <c r="A11" s="265">
        <v>1407</v>
      </c>
      <c r="B11" s="266" t="s">
        <v>1253</v>
      </c>
      <c r="C11" s="271" t="s">
        <v>1190</v>
      </c>
      <c r="D11" s="271" t="s">
        <v>854</v>
      </c>
      <c r="E11" s="271" t="s">
        <v>1191</v>
      </c>
      <c r="F11" s="271" t="s">
        <v>452</v>
      </c>
      <c r="G11" s="271" t="s">
        <v>856</v>
      </c>
      <c r="H11" s="266" t="s">
        <v>696</v>
      </c>
      <c r="I11" s="266" t="s">
        <v>437</v>
      </c>
      <c r="J11" s="275" t="s">
        <v>33</v>
      </c>
      <c r="K11" s="271" t="s">
        <v>1</v>
      </c>
      <c r="L11" s="271" t="s">
        <v>1</v>
      </c>
      <c r="M11" s="275" t="s">
        <v>33</v>
      </c>
      <c r="N11" s="271" t="s">
        <v>1</v>
      </c>
      <c r="O11" s="271" t="s">
        <v>1</v>
      </c>
      <c r="P11" s="271" t="s">
        <v>1</v>
      </c>
      <c r="Q11" s="271" t="s">
        <v>1</v>
      </c>
      <c r="R11" s="271" t="s">
        <v>1</v>
      </c>
      <c r="S11" s="271" t="s">
        <v>1</v>
      </c>
      <c r="T11" s="271" t="s">
        <v>1</v>
      </c>
      <c r="U11" s="271" t="s">
        <v>1</v>
      </c>
      <c r="V11" s="271" t="s">
        <v>1</v>
      </c>
      <c r="W11" s="271" t="s">
        <v>1</v>
      </c>
      <c r="X11" s="271" t="s">
        <v>1</v>
      </c>
      <c r="Y11" s="271" t="s">
        <v>1</v>
      </c>
      <c r="Z11" s="271" t="s">
        <v>1</v>
      </c>
      <c r="AA11" s="271" t="s">
        <v>1</v>
      </c>
      <c r="AB11" s="271" t="s">
        <v>1</v>
      </c>
      <c r="AC11" s="271" t="s">
        <v>1</v>
      </c>
      <c r="AD11" s="271" t="s">
        <v>1</v>
      </c>
      <c r="AE11" s="271" t="s">
        <v>1</v>
      </c>
      <c r="AF11" s="271" t="s">
        <v>1</v>
      </c>
      <c r="AG11" s="271" t="s">
        <v>1</v>
      </c>
      <c r="AH11" s="271" t="s">
        <v>1</v>
      </c>
      <c r="AI11" s="271" t="s">
        <v>1</v>
      </c>
      <c r="AJ11" s="271" t="s">
        <v>1</v>
      </c>
      <c r="AK11" s="271" t="s">
        <v>1</v>
      </c>
      <c r="AL11" s="271" t="s">
        <v>1</v>
      </c>
      <c r="AM11" s="271" t="s">
        <v>1</v>
      </c>
      <c r="AN11" s="271" t="s">
        <v>1</v>
      </c>
      <c r="AO11" s="271" t="s">
        <v>1</v>
      </c>
      <c r="AP11" s="271" t="s">
        <v>1</v>
      </c>
      <c r="AQ11" s="271" t="s">
        <v>1</v>
      </c>
      <c r="AR11" s="271" t="s">
        <v>1</v>
      </c>
      <c r="AS11" s="271" t="s">
        <v>1</v>
      </c>
      <c r="AT11" s="271" t="s">
        <v>1</v>
      </c>
      <c r="AU11" s="271" t="s">
        <v>1</v>
      </c>
      <c r="AV11" s="273" t="s">
        <v>22</v>
      </c>
      <c r="AW11" s="274" t="s">
        <v>1240</v>
      </c>
      <c r="AX11" s="275">
        <v>1</v>
      </c>
      <c r="AY11" s="284">
        <v>0</v>
      </c>
      <c r="AZ11" s="276">
        <v>0</v>
      </c>
      <c r="BA11" s="280">
        <v>0.44</v>
      </c>
      <c r="BB11" s="283">
        <v>0</v>
      </c>
      <c r="BF11" s="150" t="e">
        <f>_xlfn.XLOOKUP(A11,'[27]Non AGSA'!B:B,'[27]Non AGSA'!B:B)</f>
        <v>#N/A</v>
      </c>
      <c r="BG11" s="150" t="e">
        <f>_xlfn.XLOOKUP(A11,'[27]Dormant auditee list'!C:C,'[27]Dormant auditee list'!C:C)</f>
        <v>#N/A</v>
      </c>
      <c r="BH11" s="150" t="str">
        <f>_xlfn.XLOOKUP(A11,[27]Reworked!A:A,[27]Reworked!I:I)</f>
        <v>Unqualified with no findings</v>
      </c>
      <c r="BJ11" s="150">
        <v>1</v>
      </c>
      <c r="BK11" s="150">
        <v>1</v>
      </c>
    </row>
    <row r="12" spans="1:63" ht="18.75" customHeight="1" x14ac:dyDescent="0.25">
      <c r="A12" s="265">
        <v>38</v>
      </c>
      <c r="B12" s="266" t="s">
        <v>1254</v>
      </c>
      <c r="C12" s="271" t="s">
        <v>1190</v>
      </c>
      <c r="D12" s="271" t="s">
        <v>1086</v>
      </c>
      <c r="E12" s="271" t="s">
        <v>1191</v>
      </c>
      <c r="F12" s="271" t="s">
        <v>452</v>
      </c>
      <c r="G12" s="271" t="s">
        <v>1</v>
      </c>
      <c r="H12" s="266" t="s">
        <v>1</v>
      </c>
      <c r="I12" s="266" t="s">
        <v>1086</v>
      </c>
      <c r="J12" s="275" t="s">
        <v>33</v>
      </c>
      <c r="K12" s="271" t="s">
        <v>1</v>
      </c>
      <c r="L12" s="271" t="s">
        <v>1</v>
      </c>
      <c r="M12" s="275" t="s">
        <v>33</v>
      </c>
      <c r="N12" s="271" t="s">
        <v>1</v>
      </c>
      <c r="O12" s="271" t="s">
        <v>1</v>
      </c>
      <c r="P12" s="271" t="s">
        <v>1</v>
      </c>
      <c r="Q12" s="271" t="s">
        <v>1</v>
      </c>
      <c r="R12" s="271" t="s">
        <v>1</v>
      </c>
      <c r="S12" s="271" t="s">
        <v>1</v>
      </c>
      <c r="T12" s="271" t="s">
        <v>1</v>
      </c>
      <c r="U12" s="271" t="s">
        <v>1</v>
      </c>
      <c r="V12" s="271" t="s">
        <v>1</v>
      </c>
      <c r="W12" s="271" t="s">
        <v>1</v>
      </c>
      <c r="X12" s="271" t="s">
        <v>1</v>
      </c>
      <c r="Y12" s="271" t="s">
        <v>1</v>
      </c>
      <c r="Z12" s="271" t="s">
        <v>1</v>
      </c>
      <c r="AA12" s="271" t="s">
        <v>1</v>
      </c>
      <c r="AB12" s="271" t="s">
        <v>1</v>
      </c>
      <c r="AC12" s="271" t="s">
        <v>1</v>
      </c>
      <c r="AD12" s="271" t="s">
        <v>1</v>
      </c>
      <c r="AE12" s="271" t="s">
        <v>1</v>
      </c>
      <c r="AF12" s="271" t="s">
        <v>1</v>
      </c>
      <c r="AG12" s="271" t="s">
        <v>1</v>
      </c>
      <c r="AH12" s="271" t="s">
        <v>1</v>
      </c>
      <c r="AI12" s="271" t="s">
        <v>1</v>
      </c>
      <c r="AJ12" s="271" t="s">
        <v>1</v>
      </c>
      <c r="AK12" s="271" t="s">
        <v>1</v>
      </c>
      <c r="AL12" s="271" t="s">
        <v>1</v>
      </c>
      <c r="AM12" s="271" t="s">
        <v>1</v>
      </c>
      <c r="AN12" s="271" t="s">
        <v>1</v>
      </c>
      <c r="AO12" s="271" t="s">
        <v>1</v>
      </c>
      <c r="AP12" s="271" t="s">
        <v>1</v>
      </c>
      <c r="AQ12" s="271" t="s">
        <v>1</v>
      </c>
      <c r="AR12" s="271" t="s">
        <v>1</v>
      </c>
      <c r="AS12" s="271" t="s">
        <v>1</v>
      </c>
      <c r="AT12" s="271" t="s">
        <v>1</v>
      </c>
      <c r="AU12" s="271" t="s">
        <v>1</v>
      </c>
      <c r="AV12" s="272" t="s">
        <v>23</v>
      </c>
      <c r="AW12" s="275" t="s">
        <v>1241</v>
      </c>
      <c r="AX12" s="275">
        <v>1</v>
      </c>
      <c r="AY12" s="275">
        <v>1</v>
      </c>
      <c r="AZ12" s="276">
        <v>0</v>
      </c>
      <c r="BA12" s="280">
        <v>1.6</v>
      </c>
      <c r="BB12" s="281">
        <v>3.0000000000000001E-3</v>
      </c>
      <c r="BF12" s="150" t="e">
        <f>_xlfn.XLOOKUP(A12,'[27]Non AGSA'!B:B,'[27]Non AGSA'!B:B)</f>
        <v>#N/A</v>
      </c>
      <c r="BG12" s="150" t="e">
        <f>_xlfn.XLOOKUP(A12,'[27]Dormant auditee list'!C:C,'[27]Dormant auditee list'!C:C)</f>
        <v>#N/A</v>
      </c>
      <c r="BH12" s="150" t="str">
        <f>_xlfn.XLOOKUP(A12,[27]Reworked!A:A,[27]Reworked!I:I)</f>
        <v>Unqualified with no findings</v>
      </c>
      <c r="BJ12" s="150">
        <v>1</v>
      </c>
      <c r="BK12" s="150">
        <v>1</v>
      </c>
    </row>
    <row r="13" spans="1:63" ht="18" customHeight="1" x14ac:dyDescent="0.25">
      <c r="A13" s="265">
        <v>39</v>
      </c>
      <c r="B13" s="266" t="s">
        <v>452</v>
      </c>
      <c r="C13" s="271" t="s">
        <v>1190</v>
      </c>
      <c r="D13" s="271" t="s">
        <v>571</v>
      </c>
      <c r="E13" s="271" t="s">
        <v>1191</v>
      </c>
      <c r="F13" s="271" t="s">
        <v>452</v>
      </c>
      <c r="G13" s="271" t="s">
        <v>1</v>
      </c>
      <c r="H13" s="266" t="s">
        <v>1</v>
      </c>
      <c r="I13" s="266" t="s">
        <v>571</v>
      </c>
      <c r="J13" s="152" t="s">
        <v>17</v>
      </c>
      <c r="K13" s="274" t="s">
        <v>20</v>
      </c>
      <c r="L13" s="272" t="s">
        <v>23</v>
      </c>
      <c r="M13" s="152" t="s">
        <v>17</v>
      </c>
      <c r="N13" s="271" t="s">
        <v>1</v>
      </c>
      <c r="O13" s="274" t="s">
        <v>20</v>
      </c>
      <c r="P13" s="271" t="s">
        <v>1</v>
      </c>
      <c r="Q13" s="271" t="s">
        <v>1</v>
      </c>
      <c r="R13" s="271" t="s">
        <v>1</v>
      </c>
      <c r="S13" s="271" t="s">
        <v>1</v>
      </c>
      <c r="T13" s="271" t="s">
        <v>1</v>
      </c>
      <c r="U13" s="271" t="s">
        <v>1</v>
      </c>
      <c r="V13" s="271" t="s">
        <v>1</v>
      </c>
      <c r="W13" s="271" t="s">
        <v>1</v>
      </c>
      <c r="X13" s="271" t="s">
        <v>1</v>
      </c>
      <c r="Y13" s="271" t="s">
        <v>1</v>
      </c>
      <c r="Z13" s="274" t="s">
        <v>20</v>
      </c>
      <c r="AA13" s="274" t="s">
        <v>20</v>
      </c>
      <c r="AB13" s="271" t="s">
        <v>1</v>
      </c>
      <c r="AC13" s="271" t="s">
        <v>1</v>
      </c>
      <c r="AD13" s="271" t="s">
        <v>1</v>
      </c>
      <c r="AE13" s="271" t="s">
        <v>1</v>
      </c>
      <c r="AF13" s="271" t="s">
        <v>1</v>
      </c>
      <c r="AG13" s="271" t="s">
        <v>1</v>
      </c>
      <c r="AH13" s="271" t="s">
        <v>1</v>
      </c>
      <c r="AI13" s="271" t="s">
        <v>1</v>
      </c>
      <c r="AJ13" s="271" t="s">
        <v>1</v>
      </c>
      <c r="AK13" s="271" t="s">
        <v>1</v>
      </c>
      <c r="AL13" s="272" t="s">
        <v>23</v>
      </c>
      <c r="AM13" s="271" t="s">
        <v>1</v>
      </c>
      <c r="AN13" s="271" t="s">
        <v>1</v>
      </c>
      <c r="AO13" s="271" t="s">
        <v>1</v>
      </c>
      <c r="AP13" s="271" t="s">
        <v>1</v>
      </c>
      <c r="AQ13" s="271" t="s">
        <v>1</v>
      </c>
      <c r="AR13" s="271" t="s">
        <v>1</v>
      </c>
      <c r="AS13" s="271" t="s">
        <v>1</v>
      </c>
      <c r="AT13" s="271" t="s">
        <v>1</v>
      </c>
      <c r="AU13" s="274" t="s">
        <v>20</v>
      </c>
      <c r="AV13" s="274" t="s">
        <v>20</v>
      </c>
      <c r="AW13" s="274" t="s">
        <v>1240</v>
      </c>
      <c r="AX13" s="275">
        <v>1</v>
      </c>
      <c r="AY13" s="275">
        <v>1</v>
      </c>
      <c r="AZ13" s="276">
        <v>0</v>
      </c>
      <c r="BA13" s="276">
        <v>0</v>
      </c>
      <c r="BB13" s="278">
        <v>0.1</v>
      </c>
      <c r="BF13" s="150" t="e">
        <f>_xlfn.XLOOKUP(A13,'[27]Non AGSA'!B:B,'[27]Non AGSA'!B:B)</f>
        <v>#N/A</v>
      </c>
      <c r="BG13" s="150" t="e">
        <f>_xlfn.XLOOKUP(A13,'[27]Dormant auditee list'!C:C,'[27]Dormant auditee list'!C:C)</f>
        <v>#N/A</v>
      </c>
      <c r="BH13" s="150" t="str">
        <f>_xlfn.XLOOKUP(A13,[27]Reworked!A:A,[27]Reworked!I:I)</f>
        <v>Unqualified with findings</v>
      </c>
      <c r="BJ13" s="150">
        <v>1</v>
      </c>
      <c r="BK13" s="150">
        <v>2</v>
      </c>
    </row>
    <row r="14" spans="1:63" ht="18.75" customHeight="1" x14ac:dyDescent="0.25">
      <c r="A14" s="265">
        <v>1012</v>
      </c>
      <c r="B14" s="266" t="s">
        <v>208</v>
      </c>
      <c r="C14" s="271" t="s">
        <v>1190</v>
      </c>
      <c r="D14" s="271" t="s">
        <v>1021</v>
      </c>
      <c r="E14" s="271" t="s">
        <v>1191</v>
      </c>
      <c r="F14" s="271" t="s">
        <v>209</v>
      </c>
      <c r="G14" s="271" t="s">
        <v>1</v>
      </c>
      <c r="H14" s="266" t="s">
        <v>1</v>
      </c>
      <c r="I14" s="266" t="s">
        <v>1021</v>
      </c>
      <c r="J14" s="152" t="s">
        <v>17</v>
      </c>
      <c r="K14" s="271" t="s">
        <v>1</v>
      </c>
      <c r="L14" s="272" t="s">
        <v>23</v>
      </c>
      <c r="M14" s="152" t="s">
        <v>17</v>
      </c>
      <c r="N14" s="273" t="s">
        <v>22</v>
      </c>
      <c r="O14" s="272" t="s">
        <v>23</v>
      </c>
      <c r="P14" s="271" t="s">
        <v>1</v>
      </c>
      <c r="Q14" s="271" t="s">
        <v>1</v>
      </c>
      <c r="R14" s="271" t="s">
        <v>1</v>
      </c>
      <c r="S14" s="271" t="s">
        <v>1</v>
      </c>
      <c r="T14" s="271" t="s">
        <v>1</v>
      </c>
      <c r="U14" s="271" t="s">
        <v>1</v>
      </c>
      <c r="V14" s="271" t="s">
        <v>1</v>
      </c>
      <c r="W14" s="271" t="s">
        <v>1</v>
      </c>
      <c r="X14" s="271" t="s">
        <v>1</v>
      </c>
      <c r="Y14" s="271" t="s">
        <v>1</v>
      </c>
      <c r="Z14" s="271" t="s">
        <v>1</v>
      </c>
      <c r="AA14" s="271" t="s">
        <v>1</v>
      </c>
      <c r="AB14" s="271" t="s">
        <v>1</v>
      </c>
      <c r="AC14" s="271" t="s">
        <v>1</v>
      </c>
      <c r="AD14" s="271" t="s">
        <v>1</v>
      </c>
      <c r="AE14" s="273" t="s">
        <v>22</v>
      </c>
      <c r="AF14" s="272" t="s">
        <v>23</v>
      </c>
      <c r="AG14" s="271" t="s">
        <v>1</v>
      </c>
      <c r="AH14" s="271" t="s">
        <v>1</v>
      </c>
      <c r="AI14" s="271" t="s">
        <v>1</v>
      </c>
      <c r="AJ14" s="271" t="s">
        <v>1</v>
      </c>
      <c r="AK14" s="274" t="s">
        <v>20</v>
      </c>
      <c r="AL14" s="272" t="s">
        <v>23</v>
      </c>
      <c r="AM14" s="271" t="s">
        <v>1</v>
      </c>
      <c r="AN14" s="271" t="s">
        <v>1</v>
      </c>
      <c r="AO14" s="271" t="s">
        <v>1</v>
      </c>
      <c r="AP14" s="273" t="s">
        <v>22</v>
      </c>
      <c r="AQ14" s="271" t="s">
        <v>1</v>
      </c>
      <c r="AR14" s="272" t="s">
        <v>23</v>
      </c>
      <c r="AS14" s="271" t="s">
        <v>1</v>
      </c>
      <c r="AT14" s="271" t="s">
        <v>1</v>
      </c>
      <c r="AU14" s="273" t="s">
        <v>22</v>
      </c>
      <c r="AV14" s="272" t="s">
        <v>23</v>
      </c>
      <c r="AW14" s="274" t="s">
        <v>1240</v>
      </c>
      <c r="AX14" s="152">
        <v>2</v>
      </c>
      <c r="AY14" s="275">
        <v>1</v>
      </c>
      <c r="AZ14" s="276">
        <v>0</v>
      </c>
      <c r="BA14" s="277">
        <v>19.8</v>
      </c>
      <c r="BB14" s="278">
        <v>1.3</v>
      </c>
      <c r="BF14" s="150" t="e">
        <f>_xlfn.XLOOKUP(A14,'[27]Non AGSA'!B:B,'[27]Non AGSA'!B:B)</f>
        <v>#N/A</v>
      </c>
      <c r="BG14" s="150" t="e">
        <f>_xlfn.XLOOKUP(A14,'[27]Dormant auditee list'!C:C,'[27]Dormant auditee list'!C:C)</f>
        <v>#N/A</v>
      </c>
      <c r="BH14" s="150" t="str">
        <f>_xlfn.XLOOKUP(A14,[27]Reworked!A:A,[27]Reworked!I:I)</f>
        <v>Unqualified with findings</v>
      </c>
      <c r="BJ14" s="150">
        <v>1</v>
      </c>
      <c r="BK14" s="150">
        <v>2</v>
      </c>
    </row>
    <row r="15" spans="1:63" ht="18.75" customHeight="1" x14ac:dyDescent="0.25">
      <c r="A15" s="265">
        <v>405</v>
      </c>
      <c r="B15" s="266" t="s">
        <v>210</v>
      </c>
      <c r="C15" s="271" t="s">
        <v>1190</v>
      </c>
      <c r="D15" s="271" t="s">
        <v>492</v>
      </c>
      <c r="E15" s="271" t="s">
        <v>1191</v>
      </c>
      <c r="F15" s="271" t="s">
        <v>209</v>
      </c>
      <c r="G15" s="271" t="s">
        <v>1</v>
      </c>
      <c r="H15" s="266" t="s">
        <v>1</v>
      </c>
      <c r="I15" s="266" t="s">
        <v>492</v>
      </c>
      <c r="J15" s="279" t="s">
        <v>26</v>
      </c>
      <c r="K15" s="271" t="s">
        <v>1</v>
      </c>
      <c r="L15" s="272" t="s">
        <v>23</v>
      </c>
      <c r="M15" s="279" t="s">
        <v>26</v>
      </c>
      <c r="N15" s="271" t="s">
        <v>1</v>
      </c>
      <c r="O15" s="272" t="s">
        <v>23</v>
      </c>
      <c r="P15" s="271" t="s">
        <v>1</v>
      </c>
      <c r="Q15" s="271" t="s">
        <v>1</v>
      </c>
      <c r="R15" s="271" t="s">
        <v>1</v>
      </c>
      <c r="S15" s="271" t="s">
        <v>1</v>
      </c>
      <c r="T15" s="271" t="s">
        <v>1</v>
      </c>
      <c r="U15" s="272" t="s">
        <v>23</v>
      </c>
      <c r="V15" s="271" t="s">
        <v>1</v>
      </c>
      <c r="W15" s="271" t="s">
        <v>1</v>
      </c>
      <c r="X15" s="271" t="s">
        <v>1</v>
      </c>
      <c r="Y15" s="271" t="s">
        <v>1</v>
      </c>
      <c r="Z15" s="271" t="s">
        <v>1</v>
      </c>
      <c r="AA15" s="271" t="s">
        <v>1</v>
      </c>
      <c r="AB15" s="271" t="s">
        <v>1</v>
      </c>
      <c r="AC15" s="271" t="s">
        <v>1</v>
      </c>
      <c r="AD15" s="271" t="s">
        <v>1</v>
      </c>
      <c r="AE15" s="272" t="s">
        <v>23</v>
      </c>
      <c r="AF15" s="272" t="s">
        <v>23</v>
      </c>
      <c r="AG15" s="271" t="s">
        <v>1</v>
      </c>
      <c r="AH15" s="272" t="s">
        <v>23</v>
      </c>
      <c r="AI15" s="271" t="s">
        <v>1</v>
      </c>
      <c r="AJ15" s="271" t="s">
        <v>1</v>
      </c>
      <c r="AK15" s="274" t="s">
        <v>20</v>
      </c>
      <c r="AL15" s="272" t="s">
        <v>23</v>
      </c>
      <c r="AM15" s="271" t="s">
        <v>1</v>
      </c>
      <c r="AN15" s="271" t="s">
        <v>1</v>
      </c>
      <c r="AO15" s="273" t="s">
        <v>22</v>
      </c>
      <c r="AP15" s="271" t="s">
        <v>1</v>
      </c>
      <c r="AQ15" s="271" t="s">
        <v>1</v>
      </c>
      <c r="AR15" s="271" t="s">
        <v>1</v>
      </c>
      <c r="AS15" s="271" t="s">
        <v>1</v>
      </c>
      <c r="AT15" s="271" t="s">
        <v>1</v>
      </c>
      <c r="AU15" s="274" t="s">
        <v>20</v>
      </c>
      <c r="AV15" s="272" t="s">
        <v>23</v>
      </c>
      <c r="AW15" s="274" t="s">
        <v>1240</v>
      </c>
      <c r="AX15" s="275">
        <v>1</v>
      </c>
      <c r="AY15" s="152">
        <v>2</v>
      </c>
      <c r="AZ15" s="280">
        <v>74.400000000000006</v>
      </c>
      <c r="BA15" s="280">
        <v>521.6</v>
      </c>
      <c r="BB15" s="281">
        <v>0</v>
      </c>
      <c r="BF15" s="150" t="e">
        <f>_xlfn.XLOOKUP(A15,'[27]Non AGSA'!B:B,'[27]Non AGSA'!B:B)</f>
        <v>#N/A</v>
      </c>
      <c r="BG15" s="150" t="e">
        <f>_xlfn.XLOOKUP(A15,'[27]Dormant auditee list'!C:C,'[27]Dormant auditee list'!C:C)</f>
        <v>#N/A</v>
      </c>
      <c r="BH15" s="150" t="str">
        <f>_xlfn.XLOOKUP(A15,[27]Reworked!A:A,[27]Reworked!I:I)</f>
        <v>Qualified</v>
      </c>
      <c r="BJ15" s="150">
        <v>1</v>
      </c>
      <c r="BK15" s="150">
        <v>3</v>
      </c>
    </row>
    <row r="16" spans="1:63" ht="18.75" customHeight="1" x14ac:dyDescent="0.25">
      <c r="A16" s="265">
        <v>443</v>
      </c>
      <c r="B16" s="266" t="s">
        <v>1255</v>
      </c>
      <c r="C16" s="271" t="s">
        <v>1190</v>
      </c>
      <c r="D16" s="271" t="s">
        <v>658</v>
      </c>
      <c r="E16" s="271" t="s">
        <v>1191</v>
      </c>
      <c r="F16" s="271" t="s">
        <v>452</v>
      </c>
      <c r="G16" s="271" t="s">
        <v>1</v>
      </c>
      <c r="H16" s="266" t="s">
        <v>1</v>
      </c>
      <c r="I16" s="266" t="s">
        <v>658</v>
      </c>
      <c r="J16" s="279" t="s">
        <v>26</v>
      </c>
      <c r="K16" s="274" t="s">
        <v>20</v>
      </c>
      <c r="L16" s="272" t="s">
        <v>23</v>
      </c>
      <c r="M16" s="279" t="s">
        <v>26</v>
      </c>
      <c r="N16" s="271" t="s">
        <v>1</v>
      </c>
      <c r="O16" s="272" t="s">
        <v>23</v>
      </c>
      <c r="P16" s="271" t="s">
        <v>1</v>
      </c>
      <c r="Q16" s="271" t="s">
        <v>1</v>
      </c>
      <c r="R16" s="271" t="s">
        <v>1</v>
      </c>
      <c r="S16" s="271" t="s">
        <v>1</v>
      </c>
      <c r="T16" s="271" t="s">
        <v>1</v>
      </c>
      <c r="U16" s="272" t="s">
        <v>23</v>
      </c>
      <c r="V16" s="271" t="s">
        <v>1</v>
      </c>
      <c r="W16" s="271" t="s">
        <v>1</v>
      </c>
      <c r="X16" s="271" t="s">
        <v>1</v>
      </c>
      <c r="Y16" s="271" t="s">
        <v>1</v>
      </c>
      <c r="Z16" s="274" t="s">
        <v>20</v>
      </c>
      <c r="AA16" s="271" t="s">
        <v>1</v>
      </c>
      <c r="AB16" s="271" t="s">
        <v>1</v>
      </c>
      <c r="AC16" s="271" t="s">
        <v>1</v>
      </c>
      <c r="AD16" s="271" t="s">
        <v>1</v>
      </c>
      <c r="AE16" s="272" t="s">
        <v>23</v>
      </c>
      <c r="AF16" s="272" t="s">
        <v>23</v>
      </c>
      <c r="AG16" s="271" t="s">
        <v>1</v>
      </c>
      <c r="AH16" s="271" t="s">
        <v>1</v>
      </c>
      <c r="AI16" s="271" t="s">
        <v>1</v>
      </c>
      <c r="AJ16" s="271" t="s">
        <v>1</v>
      </c>
      <c r="AK16" s="271" t="s">
        <v>1</v>
      </c>
      <c r="AL16" s="274" t="s">
        <v>20</v>
      </c>
      <c r="AM16" s="271" t="s">
        <v>1</v>
      </c>
      <c r="AN16" s="271" t="s">
        <v>1</v>
      </c>
      <c r="AO16" s="272" t="s">
        <v>23</v>
      </c>
      <c r="AP16" s="271" t="s">
        <v>1</v>
      </c>
      <c r="AQ16" s="271" t="s">
        <v>1</v>
      </c>
      <c r="AR16" s="271" t="s">
        <v>1</v>
      </c>
      <c r="AS16" s="271" t="s">
        <v>1</v>
      </c>
      <c r="AT16" s="271" t="s">
        <v>1</v>
      </c>
      <c r="AU16" s="274" t="s">
        <v>20</v>
      </c>
      <c r="AV16" s="272" t="s">
        <v>23</v>
      </c>
      <c r="AW16" s="274" t="s">
        <v>1240</v>
      </c>
      <c r="AX16" s="152">
        <v>2</v>
      </c>
      <c r="AY16" s="152">
        <v>2</v>
      </c>
      <c r="AZ16" s="277">
        <v>0</v>
      </c>
      <c r="BA16" s="277">
        <v>74.7</v>
      </c>
      <c r="BB16" s="278">
        <v>0.01</v>
      </c>
      <c r="BF16" s="150" t="e">
        <f>_xlfn.XLOOKUP(A16,'[27]Non AGSA'!B:B,'[27]Non AGSA'!B:B)</f>
        <v>#N/A</v>
      </c>
      <c r="BG16" s="150" t="e">
        <f>_xlfn.XLOOKUP(A16,'[27]Dormant auditee list'!C:C,'[27]Dormant auditee list'!C:C)</f>
        <v>#N/A</v>
      </c>
      <c r="BH16" s="150" t="str">
        <f>_xlfn.XLOOKUP(A16,[27]Reworked!A:A,[27]Reworked!I:I)</f>
        <v>Qualified</v>
      </c>
      <c r="BJ16" s="150">
        <v>1</v>
      </c>
      <c r="BK16" s="150">
        <v>3</v>
      </c>
    </row>
    <row r="17" spans="1:63" ht="18.75" customHeight="1" x14ac:dyDescent="0.25">
      <c r="A17" s="265">
        <v>235</v>
      </c>
      <c r="B17" s="266" t="s">
        <v>1256</v>
      </c>
      <c r="C17" s="271" t="s">
        <v>1190</v>
      </c>
      <c r="D17" s="271" t="s">
        <v>571</v>
      </c>
      <c r="E17" s="271" t="s">
        <v>1191</v>
      </c>
      <c r="F17" s="271" t="s">
        <v>456</v>
      </c>
      <c r="G17" s="271" t="s">
        <v>1</v>
      </c>
      <c r="H17" s="266" t="s">
        <v>1</v>
      </c>
      <c r="I17" s="266" t="s">
        <v>571</v>
      </c>
      <c r="J17" s="152" t="s">
        <v>17</v>
      </c>
      <c r="K17" s="271" t="s">
        <v>1</v>
      </c>
      <c r="L17" s="274" t="s">
        <v>20</v>
      </c>
      <c r="M17" s="275" t="s">
        <v>33</v>
      </c>
      <c r="N17" s="271" t="s">
        <v>1</v>
      </c>
      <c r="O17" s="271" t="s">
        <v>1</v>
      </c>
      <c r="P17" s="271" t="s">
        <v>1</v>
      </c>
      <c r="Q17" s="271" t="s">
        <v>1</v>
      </c>
      <c r="R17" s="271" t="s">
        <v>1</v>
      </c>
      <c r="S17" s="271" t="s">
        <v>1</v>
      </c>
      <c r="T17" s="271" t="s">
        <v>1</v>
      </c>
      <c r="U17" s="271" t="s">
        <v>1</v>
      </c>
      <c r="V17" s="271" t="s">
        <v>1</v>
      </c>
      <c r="W17" s="271" t="s">
        <v>1</v>
      </c>
      <c r="X17" s="271" t="s">
        <v>1</v>
      </c>
      <c r="Y17" s="271" t="s">
        <v>1</v>
      </c>
      <c r="Z17" s="271" t="s">
        <v>1</v>
      </c>
      <c r="AA17" s="271" t="s">
        <v>1</v>
      </c>
      <c r="AB17" s="271" t="s">
        <v>1</v>
      </c>
      <c r="AC17" s="271" t="s">
        <v>1</v>
      </c>
      <c r="AD17" s="271" t="s">
        <v>1</v>
      </c>
      <c r="AE17" s="271" t="s">
        <v>1</v>
      </c>
      <c r="AF17" s="271" t="s">
        <v>1</v>
      </c>
      <c r="AG17" s="271" t="s">
        <v>1</v>
      </c>
      <c r="AH17" s="271" t="s">
        <v>1</v>
      </c>
      <c r="AI17" s="271" t="s">
        <v>1</v>
      </c>
      <c r="AJ17" s="271" t="s">
        <v>1</v>
      </c>
      <c r="AK17" s="274" t="s">
        <v>20</v>
      </c>
      <c r="AL17" s="271" t="s">
        <v>1</v>
      </c>
      <c r="AM17" s="271" t="s">
        <v>1</v>
      </c>
      <c r="AN17" s="271" t="s">
        <v>1</v>
      </c>
      <c r="AO17" s="271" t="s">
        <v>1</v>
      </c>
      <c r="AP17" s="271" t="s">
        <v>1</v>
      </c>
      <c r="AQ17" s="271" t="s">
        <v>1</v>
      </c>
      <c r="AR17" s="271" t="s">
        <v>1</v>
      </c>
      <c r="AS17" s="271" t="s">
        <v>1</v>
      </c>
      <c r="AT17" s="271" t="s">
        <v>1</v>
      </c>
      <c r="AU17" s="271" t="s">
        <v>1</v>
      </c>
      <c r="AV17" s="274" t="s">
        <v>20</v>
      </c>
      <c r="AW17" s="275" t="s">
        <v>1241</v>
      </c>
      <c r="AX17" s="275">
        <v>1</v>
      </c>
      <c r="AY17" s="275">
        <v>1</v>
      </c>
      <c r="AZ17" s="276">
        <v>0</v>
      </c>
      <c r="BA17" s="277">
        <v>0</v>
      </c>
      <c r="BB17" s="278">
        <v>2</v>
      </c>
      <c r="BF17" s="150" t="e">
        <f>_xlfn.XLOOKUP(A17,'[27]Non AGSA'!B:B,'[27]Non AGSA'!B:B)</f>
        <v>#N/A</v>
      </c>
      <c r="BG17" s="150" t="e">
        <f>_xlfn.XLOOKUP(A17,'[27]Dormant auditee list'!C:C,'[27]Dormant auditee list'!C:C)</f>
        <v>#N/A</v>
      </c>
      <c r="BH17" s="150" t="str">
        <f>_xlfn.XLOOKUP(A17,[27]Reworked!A:A,[27]Reworked!I:I)</f>
        <v>Unqualified with findings</v>
      </c>
      <c r="BJ17" s="150">
        <v>1</v>
      </c>
      <c r="BK17" s="150">
        <v>2</v>
      </c>
    </row>
    <row r="18" spans="1:63" ht="18" customHeight="1" x14ac:dyDescent="0.25">
      <c r="A18" s="265">
        <v>1015</v>
      </c>
      <c r="B18" s="266" t="s">
        <v>754</v>
      </c>
      <c r="C18" s="271" t="s">
        <v>1190</v>
      </c>
      <c r="D18" s="271" t="s">
        <v>492</v>
      </c>
      <c r="E18" s="271" t="s">
        <v>1191</v>
      </c>
      <c r="F18" s="271" t="s">
        <v>456</v>
      </c>
      <c r="G18" s="271" t="s">
        <v>1</v>
      </c>
      <c r="H18" s="266" t="s">
        <v>1</v>
      </c>
      <c r="I18" s="266" t="s">
        <v>492</v>
      </c>
      <c r="J18" s="152" t="s">
        <v>17</v>
      </c>
      <c r="K18" s="273" t="s">
        <v>22</v>
      </c>
      <c r="L18" s="272" t="s">
        <v>23</v>
      </c>
      <c r="M18" s="152" t="s">
        <v>17</v>
      </c>
      <c r="N18" s="272" t="s">
        <v>23</v>
      </c>
      <c r="O18" s="272" t="s">
        <v>23</v>
      </c>
      <c r="P18" s="271" t="s">
        <v>1</v>
      </c>
      <c r="Q18" s="271" t="s">
        <v>1</v>
      </c>
      <c r="R18" s="271" t="s">
        <v>1</v>
      </c>
      <c r="S18" s="271" t="s">
        <v>1</v>
      </c>
      <c r="T18" s="271" t="s">
        <v>1</v>
      </c>
      <c r="U18" s="271" t="s">
        <v>1</v>
      </c>
      <c r="V18" s="271" t="s">
        <v>1</v>
      </c>
      <c r="W18" s="271" t="s">
        <v>1</v>
      </c>
      <c r="X18" s="271" t="s">
        <v>1</v>
      </c>
      <c r="Y18" s="271" t="s">
        <v>1</v>
      </c>
      <c r="Z18" s="273" t="s">
        <v>22</v>
      </c>
      <c r="AA18" s="271" t="s">
        <v>1</v>
      </c>
      <c r="AB18" s="271" t="s">
        <v>1</v>
      </c>
      <c r="AC18" s="271" t="s">
        <v>1</v>
      </c>
      <c r="AD18" s="271" t="s">
        <v>1</v>
      </c>
      <c r="AE18" s="271" t="s">
        <v>1</v>
      </c>
      <c r="AF18" s="274" t="s">
        <v>20</v>
      </c>
      <c r="AG18" s="271" t="s">
        <v>1</v>
      </c>
      <c r="AH18" s="271" t="s">
        <v>1</v>
      </c>
      <c r="AI18" s="271" t="s">
        <v>1</v>
      </c>
      <c r="AJ18" s="271" t="s">
        <v>1</v>
      </c>
      <c r="AK18" s="271" t="s">
        <v>1</v>
      </c>
      <c r="AL18" s="274" t="s">
        <v>20</v>
      </c>
      <c r="AM18" s="271" t="s">
        <v>1</v>
      </c>
      <c r="AN18" s="271" t="s">
        <v>1</v>
      </c>
      <c r="AO18" s="271" t="s">
        <v>1</v>
      </c>
      <c r="AP18" s="272" t="s">
        <v>23</v>
      </c>
      <c r="AQ18" s="271" t="s">
        <v>1</v>
      </c>
      <c r="AR18" s="271" t="s">
        <v>1</v>
      </c>
      <c r="AS18" s="271" t="s">
        <v>1</v>
      </c>
      <c r="AT18" s="271" t="s">
        <v>1</v>
      </c>
      <c r="AU18" s="272" t="s">
        <v>23</v>
      </c>
      <c r="AV18" s="272" t="s">
        <v>23</v>
      </c>
      <c r="AW18" s="275" t="s">
        <v>1241</v>
      </c>
      <c r="AX18" s="275">
        <v>1</v>
      </c>
      <c r="AY18" s="152">
        <v>2</v>
      </c>
      <c r="AZ18" s="276">
        <v>0</v>
      </c>
      <c r="BA18" s="280">
        <v>11.3</v>
      </c>
      <c r="BB18" s="281">
        <v>0.06</v>
      </c>
      <c r="BF18" s="150" t="e">
        <f>_xlfn.XLOOKUP(A18,'[27]Non AGSA'!B:B,'[27]Non AGSA'!B:B)</f>
        <v>#N/A</v>
      </c>
      <c r="BG18" s="150" t="e">
        <f>_xlfn.XLOOKUP(A18,'[27]Dormant auditee list'!C:C,'[27]Dormant auditee list'!C:C)</f>
        <v>#N/A</v>
      </c>
      <c r="BH18" s="150" t="str">
        <f>_xlfn.XLOOKUP(A18,[27]Reworked!A:A,[27]Reworked!I:I)</f>
        <v>Unqualified with findings</v>
      </c>
      <c r="BJ18" s="150">
        <v>1</v>
      </c>
      <c r="BK18" s="150">
        <v>2</v>
      </c>
    </row>
    <row r="19" spans="1:63" ht="18.75" customHeight="1" x14ac:dyDescent="0.25">
      <c r="A19" s="265">
        <v>1019</v>
      </c>
      <c r="B19" s="266" t="s">
        <v>1256</v>
      </c>
      <c r="C19" s="271" t="s">
        <v>1190</v>
      </c>
      <c r="D19" s="271" t="s">
        <v>658</v>
      </c>
      <c r="E19" s="271" t="s">
        <v>1191</v>
      </c>
      <c r="F19" s="271" t="s">
        <v>456</v>
      </c>
      <c r="G19" s="271" t="s">
        <v>1</v>
      </c>
      <c r="H19" s="266" t="s">
        <v>1</v>
      </c>
      <c r="I19" s="266" t="s">
        <v>658</v>
      </c>
      <c r="J19" s="275" t="s">
        <v>33</v>
      </c>
      <c r="K19" s="271" t="s">
        <v>1</v>
      </c>
      <c r="L19" s="271" t="s">
        <v>1</v>
      </c>
      <c r="M19" s="275" t="s">
        <v>33</v>
      </c>
      <c r="N19" s="271" t="s">
        <v>1</v>
      </c>
      <c r="O19" s="271" t="s">
        <v>1</v>
      </c>
      <c r="P19" s="271" t="s">
        <v>1</v>
      </c>
      <c r="Q19" s="271" t="s">
        <v>1</v>
      </c>
      <c r="R19" s="271" t="s">
        <v>1</v>
      </c>
      <c r="S19" s="271" t="s">
        <v>1</v>
      </c>
      <c r="T19" s="271" t="s">
        <v>1</v>
      </c>
      <c r="U19" s="271" t="s">
        <v>1</v>
      </c>
      <c r="V19" s="271" t="s">
        <v>1</v>
      </c>
      <c r="W19" s="271" t="s">
        <v>1</v>
      </c>
      <c r="X19" s="271" t="s">
        <v>1</v>
      </c>
      <c r="Y19" s="271" t="s">
        <v>1</v>
      </c>
      <c r="Z19" s="271" t="s">
        <v>1</v>
      </c>
      <c r="AA19" s="271" t="s">
        <v>1</v>
      </c>
      <c r="AB19" s="271" t="s">
        <v>1</v>
      </c>
      <c r="AC19" s="271" t="s">
        <v>1</v>
      </c>
      <c r="AD19" s="271" t="s">
        <v>1</v>
      </c>
      <c r="AE19" s="271" t="s">
        <v>1</v>
      </c>
      <c r="AF19" s="271" t="s">
        <v>1</v>
      </c>
      <c r="AG19" s="271" t="s">
        <v>1</v>
      </c>
      <c r="AH19" s="271" t="s">
        <v>1</v>
      </c>
      <c r="AI19" s="271" t="s">
        <v>1</v>
      </c>
      <c r="AJ19" s="271" t="s">
        <v>1</v>
      </c>
      <c r="AK19" s="271" t="s">
        <v>1</v>
      </c>
      <c r="AL19" s="271" t="s">
        <v>1</v>
      </c>
      <c r="AM19" s="271" t="s">
        <v>1</v>
      </c>
      <c r="AN19" s="271" t="s">
        <v>1</v>
      </c>
      <c r="AO19" s="271" t="s">
        <v>1</v>
      </c>
      <c r="AP19" s="271" t="s">
        <v>1</v>
      </c>
      <c r="AQ19" s="271" t="s">
        <v>1</v>
      </c>
      <c r="AR19" s="271" t="s">
        <v>1</v>
      </c>
      <c r="AS19" s="271" t="s">
        <v>1</v>
      </c>
      <c r="AT19" s="271" t="s">
        <v>1</v>
      </c>
      <c r="AU19" s="271" t="s">
        <v>1</v>
      </c>
      <c r="AV19" s="271" t="s">
        <v>1</v>
      </c>
      <c r="AW19" s="275" t="s">
        <v>1241</v>
      </c>
      <c r="AX19" s="275">
        <v>1</v>
      </c>
      <c r="AY19" s="275">
        <v>1</v>
      </c>
      <c r="AZ19" s="276">
        <v>0</v>
      </c>
      <c r="BA19" s="280">
        <v>4.4000000000000004</v>
      </c>
      <c r="BB19" s="281">
        <v>6.0000000000000001E-3</v>
      </c>
      <c r="BF19" s="150" t="e">
        <f>_xlfn.XLOOKUP(A19,'[27]Non AGSA'!B:B,'[27]Non AGSA'!B:B)</f>
        <v>#N/A</v>
      </c>
      <c r="BG19" s="150" t="e">
        <f>_xlfn.XLOOKUP(A19,'[27]Dormant auditee list'!C:C,'[27]Dormant auditee list'!C:C)</f>
        <v>#N/A</v>
      </c>
      <c r="BH19" s="150" t="str">
        <f>_xlfn.XLOOKUP(A19,[27]Reworked!A:A,[27]Reworked!I:I)</f>
        <v>Unqualified with no findings</v>
      </c>
      <c r="BJ19" s="150">
        <v>1</v>
      </c>
      <c r="BK19" s="150">
        <v>1</v>
      </c>
    </row>
    <row r="20" spans="1:63" ht="18.75" customHeight="1" x14ac:dyDescent="0.25">
      <c r="A20" s="265">
        <v>1543</v>
      </c>
      <c r="B20" s="266" t="s">
        <v>754</v>
      </c>
      <c r="C20" s="271" t="s">
        <v>1190</v>
      </c>
      <c r="D20" s="271" t="s">
        <v>1021</v>
      </c>
      <c r="E20" s="271" t="s">
        <v>1191</v>
      </c>
      <c r="F20" s="271" t="s">
        <v>456</v>
      </c>
      <c r="G20" s="271" t="s">
        <v>1</v>
      </c>
      <c r="H20" s="266" t="s">
        <v>1</v>
      </c>
      <c r="I20" s="266" t="s">
        <v>1021</v>
      </c>
      <c r="J20" s="152" t="s">
        <v>17</v>
      </c>
      <c r="K20" s="271" t="s">
        <v>1</v>
      </c>
      <c r="L20" s="272" t="s">
        <v>23</v>
      </c>
      <c r="M20" s="152" t="s">
        <v>17</v>
      </c>
      <c r="N20" s="273" t="s">
        <v>22</v>
      </c>
      <c r="O20" s="272" t="s">
        <v>23</v>
      </c>
      <c r="P20" s="271" t="s">
        <v>1</v>
      </c>
      <c r="Q20" s="271" t="s">
        <v>1</v>
      </c>
      <c r="R20" s="271" t="s">
        <v>1</v>
      </c>
      <c r="S20" s="271" t="s">
        <v>1</v>
      </c>
      <c r="T20" s="271" t="s">
        <v>1</v>
      </c>
      <c r="U20" s="271" t="s">
        <v>1</v>
      </c>
      <c r="V20" s="271" t="s">
        <v>1</v>
      </c>
      <c r="W20" s="271" t="s">
        <v>1</v>
      </c>
      <c r="X20" s="271" t="s">
        <v>1</v>
      </c>
      <c r="Y20" s="271" t="s">
        <v>1</v>
      </c>
      <c r="Z20" s="271" t="s">
        <v>1</v>
      </c>
      <c r="AA20" s="271" t="s">
        <v>1</v>
      </c>
      <c r="AB20" s="271" t="s">
        <v>1</v>
      </c>
      <c r="AC20" s="271" t="s">
        <v>1</v>
      </c>
      <c r="AD20" s="271" t="s">
        <v>1</v>
      </c>
      <c r="AE20" s="271" t="s">
        <v>1</v>
      </c>
      <c r="AF20" s="271" t="s">
        <v>1</v>
      </c>
      <c r="AG20" s="271" t="s">
        <v>1</v>
      </c>
      <c r="AH20" s="271" t="s">
        <v>1</v>
      </c>
      <c r="AI20" s="271" t="s">
        <v>1</v>
      </c>
      <c r="AJ20" s="271" t="s">
        <v>1</v>
      </c>
      <c r="AK20" s="271" t="s">
        <v>1</v>
      </c>
      <c r="AL20" s="272" t="s">
        <v>23</v>
      </c>
      <c r="AM20" s="271" t="s">
        <v>1</v>
      </c>
      <c r="AN20" s="271" t="s">
        <v>1</v>
      </c>
      <c r="AO20" s="271" t="s">
        <v>1</v>
      </c>
      <c r="AP20" s="273" t="s">
        <v>22</v>
      </c>
      <c r="AQ20" s="271" t="s">
        <v>1</v>
      </c>
      <c r="AR20" s="273" t="s">
        <v>22</v>
      </c>
      <c r="AS20" s="271" t="s">
        <v>1</v>
      </c>
      <c r="AT20" s="271" t="s">
        <v>1</v>
      </c>
      <c r="AU20" s="273" t="s">
        <v>22</v>
      </c>
      <c r="AV20" s="273" t="s">
        <v>22</v>
      </c>
      <c r="AW20" s="275" t="s">
        <v>1241</v>
      </c>
      <c r="AX20" s="275">
        <v>1</v>
      </c>
      <c r="AY20" s="152">
        <v>2</v>
      </c>
      <c r="AZ20" s="276">
        <v>0</v>
      </c>
      <c r="BA20" s="280">
        <v>84.7</v>
      </c>
      <c r="BB20" s="278">
        <v>0.02</v>
      </c>
      <c r="BF20" s="150" t="e">
        <f>_xlfn.XLOOKUP(A20,'[27]Non AGSA'!B:B,'[27]Non AGSA'!B:B)</f>
        <v>#N/A</v>
      </c>
      <c r="BG20" s="150" t="e">
        <f>_xlfn.XLOOKUP(A20,'[27]Dormant auditee list'!C:C,'[27]Dormant auditee list'!C:C)</f>
        <v>#N/A</v>
      </c>
      <c r="BH20" s="150" t="str">
        <f>_xlfn.XLOOKUP(A20,[27]Reworked!A:A,[27]Reworked!I:I)</f>
        <v>Unqualified with findings</v>
      </c>
      <c r="BJ20" s="150">
        <v>1</v>
      </c>
      <c r="BK20" s="150">
        <v>2</v>
      </c>
    </row>
    <row r="21" spans="1:63" ht="18.75" customHeight="1" x14ac:dyDescent="0.25">
      <c r="A21" s="265">
        <v>233</v>
      </c>
      <c r="B21" s="266" t="s">
        <v>155</v>
      </c>
      <c r="C21" s="271" t="s">
        <v>1190</v>
      </c>
      <c r="D21" s="271" t="s">
        <v>625</v>
      </c>
      <c r="E21" s="271" t="s">
        <v>1191</v>
      </c>
      <c r="F21" s="271" t="s">
        <v>156</v>
      </c>
      <c r="G21" s="271" t="s">
        <v>1</v>
      </c>
      <c r="H21" s="266" t="s">
        <v>1</v>
      </c>
      <c r="I21" s="266" t="s">
        <v>625</v>
      </c>
      <c r="J21" s="152" t="s">
        <v>17</v>
      </c>
      <c r="K21" s="272" t="s">
        <v>23</v>
      </c>
      <c r="L21" s="272" t="s">
        <v>23</v>
      </c>
      <c r="M21" s="152" t="s">
        <v>17</v>
      </c>
      <c r="N21" s="272" t="s">
        <v>23</v>
      </c>
      <c r="O21" s="272" t="s">
        <v>23</v>
      </c>
      <c r="P21" s="271" t="s">
        <v>1</v>
      </c>
      <c r="Q21" s="271" t="s">
        <v>1</v>
      </c>
      <c r="R21" s="271" t="s">
        <v>1</v>
      </c>
      <c r="S21" s="271" t="s">
        <v>1</v>
      </c>
      <c r="T21" s="271" t="s">
        <v>1</v>
      </c>
      <c r="U21" s="271" t="s">
        <v>1</v>
      </c>
      <c r="V21" s="271" t="s">
        <v>1</v>
      </c>
      <c r="W21" s="271" t="s">
        <v>1</v>
      </c>
      <c r="X21" s="271" t="s">
        <v>1</v>
      </c>
      <c r="Y21" s="271" t="s">
        <v>1</v>
      </c>
      <c r="Z21" s="274" t="s">
        <v>20</v>
      </c>
      <c r="AA21" s="272" t="s">
        <v>23</v>
      </c>
      <c r="AB21" s="271" t="s">
        <v>1</v>
      </c>
      <c r="AC21" s="271" t="s">
        <v>1</v>
      </c>
      <c r="AD21" s="271" t="s">
        <v>1</v>
      </c>
      <c r="AE21" s="274" t="s">
        <v>20</v>
      </c>
      <c r="AF21" s="273" t="s">
        <v>22</v>
      </c>
      <c r="AG21" s="271" t="s">
        <v>1</v>
      </c>
      <c r="AH21" s="274" t="s">
        <v>20</v>
      </c>
      <c r="AI21" s="271" t="s">
        <v>1</v>
      </c>
      <c r="AJ21" s="271" t="s">
        <v>1</v>
      </c>
      <c r="AK21" s="271" t="s">
        <v>1</v>
      </c>
      <c r="AL21" s="271" t="s">
        <v>1</v>
      </c>
      <c r="AM21" s="271" t="s">
        <v>1</v>
      </c>
      <c r="AN21" s="271" t="s">
        <v>1</v>
      </c>
      <c r="AO21" s="271" t="s">
        <v>1</v>
      </c>
      <c r="AP21" s="272" t="s">
        <v>23</v>
      </c>
      <c r="AQ21" s="271" t="s">
        <v>1</v>
      </c>
      <c r="AR21" s="272" t="s">
        <v>23</v>
      </c>
      <c r="AS21" s="271" t="s">
        <v>1</v>
      </c>
      <c r="AT21" s="271" t="s">
        <v>1</v>
      </c>
      <c r="AU21" s="272" t="s">
        <v>23</v>
      </c>
      <c r="AV21" s="272" t="s">
        <v>23</v>
      </c>
      <c r="AW21" s="274" t="s">
        <v>1240</v>
      </c>
      <c r="AX21" s="152">
        <v>2</v>
      </c>
      <c r="AY21" s="152">
        <v>2</v>
      </c>
      <c r="AZ21" s="276">
        <v>0</v>
      </c>
      <c r="BA21" s="280">
        <v>1683.1</v>
      </c>
      <c r="BB21" s="278">
        <v>1.8</v>
      </c>
      <c r="BF21" s="150" t="e">
        <f>_xlfn.XLOOKUP(A21,'[27]Non AGSA'!B:B,'[27]Non AGSA'!B:B)</f>
        <v>#N/A</v>
      </c>
      <c r="BG21" s="150" t="e">
        <f>_xlfn.XLOOKUP(A21,'[27]Dormant auditee list'!C:C,'[27]Dormant auditee list'!C:C)</f>
        <v>#N/A</v>
      </c>
      <c r="BH21" s="150" t="str">
        <f>_xlfn.XLOOKUP(A21,[27]Reworked!A:A,[27]Reworked!I:I)</f>
        <v>Unqualified with findings</v>
      </c>
      <c r="BJ21" s="150">
        <v>1</v>
      </c>
      <c r="BK21" s="150">
        <v>2</v>
      </c>
    </row>
    <row r="22" spans="1:63" ht="18.75" customHeight="1" x14ac:dyDescent="0.25">
      <c r="A22" s="265">
        <v>1014</v>
      </c>
      <c r="B22" s="266" t="s">
        <v>157</v>
      </c>
      <c r="C22" s="271" t="s">
        <v>1190</v>
      </c>
      <c r="D22" s="271" t="s">
        <v>1065</v>
      </c>
      <c r="E22" s="271" t="s">
        <v>1191</v>
      </c>
      <c r="F22" s="271" t="s">
        <v>156</v>
      </c>
      <c r="G22" s="271" t="s">
        <v>1</v>
      </c>
      <c r="H22" s="266" t="s">
        <v>1</v>
      </c>
      <c r="I22" s="266" t="s">
        <v>1065</v>
      </c>
      <c r="J22" s="152" t="s">
        <v>17</v>
      </c>
      <c r="K22" s="273" t="s">
        <v>22</v>
      </c>
      <c r="L22" s="272" t="s">
        <v>23</v>
      </c>
      <c r="M22" s="152" t="s">
        <v>17</v>
      </c>
      <c r="N22" s="272" t="s">
        <v>23</v>
      </c>
      <c r="O22" s="272" t="s">
        <v>23</v>
      </c>
      <c r="P22" s="271" t="s">
        <v>1</v>
      </c>
      <c r="Q22" s="271" t="s">
        <v>1</v>
      </c>
      <c r="R22" s="271" t="s">
        <v>1</v>
      </c>
      <c r="S22" s="271" t="s">
        <v>1</v>
      </c>
      <c r="T22" s="271" t="s">
        <v>1</v>
      </c>
      <c r="U22" s="271" t="s">
        <v>1</v>
      </c>
      <c r="V22" s="271" t="s">
        <v>1</v>
      </c>
      <c r="W22" s="271" t="s">
        <v>1</v>
      </c>
      <c r="X22" s="271" t="s">
        <v>1</v>
      </c>
      <c r="Y22" s="271" t="s">
        <v>1</v>
      </c>
      <c r="Z22" s="273" t="s">
        <v>22</v>
      </c>
      <c r="AA22" s="273" t="s">
        <v>22</v>
      </c>
      <c r="AB22" s="271" t="s">
        <v>1</v>
      </c>
      <c r="AC22" s="271" t="s">
        <v>1</v>
      </c>
      <c r="AD22" s="271" t="s">
        <v>1</v>
      </c>
      <c r="AE22" s="271" t="s">
        <v>1</v>
      </c>
      <c r="AF22" s="271" t="s">
        <v>1</v>
      </c>
      <c r="AG22" s="271" t="s">
        <v>1</v>
      </c>
      <c r="AH22" s="271" t="s">
        <v>1</v>
      </c>
      <c r="AI22" s="271" t="s">
        <v>1</v>
      </c>
      <c r="AJ22" s="271" t="s">
        <v>1</v>
      </c>
      <c r="AK22" s="271" t="s">
        <v>1</v>
      </c>
      <c r="AL22" s="272" t="s">
        <v>23</v>
      </c>
      <c r="AM22" s="271" t="s">
        <v>1</v>
      </c>
      <c r="AN22" s="271" t="s">
        <v>1</v>
      </c>
      <c r="AO22" s="271" t="s">
        <v>1</v>
      </c>
      <c r="AP22" s="271" t="s">
        <v>1</v>
      </c>
      <c r="AQ22" s="271" t="s">
        <v>1</v>
      </c>
      <c r="AR22" s="271" t="s">
        <v>1</v>
      </c>
      <c r="AS22" s="271" t="s">
        <v>1</v>
      </c>
      <c r="AT22" s="271" t="s">
        <v>1</v>
      </c>
      <c r="AU22" s="272" t="s">
        <v>23</v>
      </c>
      <c r="AV22" s="272" t="s">
        <v>23</v>
      </c>
      <c r="AW22" s="274" t="s">
        <v>1240</v>
      </c>
      <c r="AX22" s="275">
        <v>1</v>
      </c>
      <c r="AY22" s="152">
        <v>2</v>
      </c>
      <c r="AZ22" s="280">
        <v>2.1</v>
      </c>
      <c r="BA22" s="280">
        <v>6.8</v>
      </c>
      <c r="BB22" s="281">
        <v>0</v>
      </c>
      <c r="BF22" s="150" t="e">
        <f>_xlfn.XLOOKUP(A22,'[27]Non AGSA'!B:B,'[27]Non AGSA'!B:B)</f>
        <v>#N/A</v>
      </c>
      <c r="BG22" s="150" t="e">
        <f>_xlfn.XLOOKUP(A22,'[27]Dormant auditee list'!C:C,'[27]Dormant auditee list'!C:C)</f>
        <v>#N/A</v>
      </c>
      <c r="BH22" s="150" t="str">
        <f>_xlfn.XLOOKUP(A22,[27]Reworked!A:A,[27]Reworked!I:I)</f>
        <v>Unqualified with findings</v>
      </c>
      <c r="BJ22" s="150">
        <v>1</v>
      </c>
      <c r="BK22" s="150">
        <v>2</v>
      </c>
    </row>
    <row r="23" spans="1:63" ht="18" customHeight="1" x14ac:dyDescent="0.25">
      <c r="A23" s="265">
        <v>62</v>
      </c>
      <c r="B23" s="266" t="s">
        <v>1257</v>
      </c>
      <c r="C23" s="271" t="s">
        <v>1190</v>
      </c>
      <c r="D23" s="271" t="s">
        <v>1086</v>
      </c>
      <c r="E23" s="271" t="s">
        <v>1191</v>
      </c>
      <c r="F23" s="271" t="s">
        <v>465</v>
      </c>
      <c r="G23" s="271" t="s">
        <v>1</v>
      </c>
      <c r="H23" s="266" t="s">
        <v>1</v>
      </c>
      <c r="I23" s="266" t="s">
        <v>1086</v>
      </c>
      <c r="J23" s="275" t="s">
        <v>33</v>
      </c>
      <c r="K23" s="271" t="s">
        <v>1</v>
      </c>
      <c r="L23" s="271" t="s">
        <v>1</v>
      </c>
      <c r="M23" s="275" t="s">
        <v>33</v>
      </c>
      <c r="N23" s="271" t="s">
        <v>1</v>
      </c>
      <c r="O23" s="271" t="s">
        <v>1</v>
      </c>
      <c r="P23" s="271" t="s">
        <v>1</v>
      </c>
      <c r="Q23" s="271" t="s">
        <v>1</v>
      </c>
      <c r="R23" s="271" t="s">
        <v>1</v>
      </c>
      <c r="S23" s="271" t="s">
        <v>1</v>
      </c>
      <c r="T23" s="271" t="s">
        <v>1</v>
      </c>
      <c r="U23" s="271" t="s">
        <v>1</v>
      </c>
      <c r="V23" s="271" t="s">
        <v>1</v>
      </c>
      <c r="W23" s="271" t="s">
        <v>1</v>
      </c>
      <c r="X23" s="271" t="s">
        <v>1</v>
      </c>
      <c r="Y23" s="271" t="s">
        <v>1</v>
      </c>
      <c r="Z23" s="271" t="s">
        <v>1</v>
      </c>
      <c r="AA23" s="271" t="s">
        <v>1</v>
      </c>
      <c r="AB23" s="271" t="s">
        <v>1</v>
      </c>
      <c r="AC23" s="271" t="s">
        <v>1</v>
      </c>
      <c r="AD23" s="271" t="s">
        <v>1</v>
      </c>
      <c r="AE23" s="271" t="s">
        <v>1</v>
      </c>
      <c r="AF23" s="271" t="s">
        <v>1</v>
      </c>
      <c r="AG23" s="271" t="s">
        <v>1</v>
      </c>
      <c r="AH23" s="271" t="s">
        <v>1</v>
      </c>
      <c r="AI23" s="271" t="s">
        <v>1</v>
      </c>
      <c r="AJ23" s="271" t="s">
        <v>1</v>
      </c>
      <c r="AK23" s="271" t="s">
        <v>1</v>
      </c>
      <c r="AL23" s="271" t="s">
        <v>1</v>
      </c>
      <c r="AM23" s="271" t="s">
        <v>1</v>
      </c>
      <c r="AN23" s="271" t="s">
        <v>1</v>
      </c>
      <c r="AO23" s="271" t="s">
        <v>1</v>
      </c>
      <c r="AP23" s="271" t="s">
        <v>1</v>
      </c>
      <c r="AQ23" s="271" t="s">
        <v>1</v>
      </c>
      <c r="AR23" s="271" t="s">
        <v>1</v>
      </c>
      <c r="AS23" s="271" t="s">
        <v>1</v>
      </c>
      <c r="AT23" s="271" t="s">
        <v>1</v>
      </c>
      <c r="AU23" s="271" t="s">
        <v>1</v>
      </c>
      <c r="AV23" s="273" t="s">
        <v>22</v>
      </c>
      <c r="AW23" s="275" t="s">
        <v>1241</v>
      </c>
      <c r="AX23" s="275">
        <v>1</v>
      </c>
      <c r="AY23" s="284">
        <v>0</v>
      </c>
      <c r="AZ23" s="276">
        <v>0</v>
      </c>
      <c r="BA23" s="277">
        <v>0</v>
      </c>
      <c r="BB23" s="283">
        <v>0</v>
      </c>
      <c r="BF23" s="150" t="e">
        <f>_xlfn.XLOOKUP(A23,'[27]Non AGSA'!B:B,'[27]Non AGSA'!B:B)</f>
        <v>#N/A</v>
      </c>
      <c r="BG23" s="150" t="e">
        <f>_xlfn.XLOOKUP(A23,'[27]Dormant auditee list'!C:C,'[27]Dormant auditee list'!C:C)</f>
        <v>#N/A</v>
      </c>
      <c r="BH23" s="150" t="str">
        <f>_xlfn.XLOOKUP(A23,[27]Reworked!A:A,[27]Reworked!I:I)</f>
        <v>Unqualified with no findings</v>
      </c>
      <c r="BJ23" s="150">
        <v>1</v>
      </c>
      <c r="BK23" s="150">
        <v>1</v>
      </c>
    </row>
    <row r="24" spans="1:63" ht="18.75" customHeight="1" x14ac:dyDescent="0.25">
      <c r="A24" s="265">
        <v>20</v>
      </c>
      <c r="B24" s="266" t="s">
        <v>1258</v>
      </c>
      <c r="C24" s="271" t="s">
        <v>1190</v>
      </c>
      <c r="D24" s="271" t="s">
        <v>658</v>
      </c>
      <c r="E24" s="271" t="s">
        <v>1191</v>
      </c>
      <c r="F24" s="271" t="s">
        <v>465</v>
      </c>
      <c r="G24" s="271" t="s">
        <v>1</v>
      </c>
      <c r="H24" s="266" t="s">
        <v>1</v>
      </c>
      <c r="I24" s="266" t="s">
        <v>658</v>
      </c>
      <c r="J24" s="279" t="s">
        <v>26</v>
      </c>
      <c r="K24" s="274" t="s">
        <v>20</v>
      </c>
      <c r="L24" s="272" t="s">
        <v>23</v>
      </c>
      <c r="M24" s="152" t="s">
        <v>17</v>
      </c>
      <c r="N24" s="271" t="s">
        <v>1</v>
      </c>
      <c r="O24" s="272" t="s">
        <v>23</v>
      </c>
      <c r="P24" s="271" t="s">
        <v>1</v>
      </c>
      <c r="Q24" s="271" t="s">
        <v>1</v>
      </c>
      <c r="R24" s="271" t="s">
        <v>1</v>
      </c>
      <c r="S24" s="271" t="s">
        <v>1</v>
      </c>
      <c r="T24" s="271" t="s">
        <v>1</v>
      </c>
      <c r="U24" s="271" t="s">
        <v>1</v>
      </c>
      <c r="V24" s="271" t="s">
        <v>1</v>
      </c>
      <c r="W24" s="274" t="s">
        <v>20</v>
      </c>
      <c r="X24" s="274" t="s">
        <v>20</v>
      </c>
      <c r="Y24" s="271" t="s">
        <v>1</v>
      </c>
      <c r="Z24" s="271" t="s">
        <v>1</v>
      </c>
      <c r="AA24" s="274" t="s">
        <v>20</v>
      </c>
      <c r="AB24" s="271" t="s">
        <v>1</v>
      </c>
      <c r="AC24" s="271" t="s">
        <v>1</v>
      </c>
      <c r="AD24" s="271" t="s">
        <v>1</v>
      </c>
      <c r="AE24" s="274" t="s">
        <v>20</v>
      </c>
      <c r="AF24" s="271" t="s">
        <v>1</v>
      </c>
      <c r="AG24" s="271" t="s">
        <v>1</v>
      </c>
      <c r="AH24" s="274" t="s">
        <v>20</v>
      </c>
      <c r="AI24" s="271" t="s">
        <v>1</v>
      </c>
      <c r="AJ24" s="271" t="s">
        <v>1</v>
      </c>
      <c r="AK24" s="272" t="s">
        <v>23</v>
      </c>
      <c r="AL24" s="274" t="s">
        <v>20</v>
      </c>
      <c r="AM24" s="271" t="s">
        <v>1</v>
      </c>
      <c r="AN24" s="271" t="s">
        <v>1</v>
      </c>
      <c r="AO24" s="271" t="s">
        <v>1</v>
      </c>
      <c r="AP24" s="271" t="s">
        <v>1</v>
      </c>
      <c r="AQ24" s="271" t="s">
        <v>1</v>
      </c>
      <c r="AR24" s="274" t="s">
        <v>20</v>
      </c>
      <c r="AS24" s="271" t="s">
        <v>1</v>
      </c>
      <c r="AT24" s="271" t="s">
        <v>1</v>
      </c>
      <c r="AU24" s="274" t="s">
        <v>20</v>
      </c>
      <c r="AV24" s="274" t="s">
        <v>20</v>
      </c>
      <c r="AW24" s="274" t="s">
        <v>1240</v>
      </c>
      <c r="AX24" s="282">
        <v>3</v>
      </c>
      <c r="AY24" s="152">
        <v>2</v>
      </c>
      <c r="AZ24" s="276">
        <v>0</v>
      </c>
      <c r="BA24" s="277">
        <v>3.8</v>
      </c>
      <c r="BB24" s="281">
        <v>0.05</v>
      </c>
      <c r="BF24" s="150" t="e">
        <f>_xlfn.XLOOKUP(A24,'[27]Non AGSA'!B:B,'[27]Non AGSA'!B:B)</f>
        <v>#N/A</v>
      </c>
      <c r="BG24" s="150" t="e">
        <f>_xlfn.XLOOKUP(A24,'[27]Dormant auditee list'!C:C,'[27]Dormant auditee list'!C:C)</f>
        <v>#N/A</v>
      </c>
      <c r="BH24" s="150" t="str">
        <f>_xlfn.XLOOKUP(A24,[27]Reworked!A:A,[27]Reworked!I:I)</f>
        <v>Qualified</v>
      </c>
      <c r="BJ24" s="150">
        <v>1</v>
      </c>
      <c r="BK24" s="150">
        <v>3</v>
      </c>
    </row>
    <row r="25" spans="1:63" ht="34.5" customHeight="1" x14ac:dyDescent="0.25">
      <c r="A25" s="265">
        <v>1558</v>
      </c>
      <c r="B25" s="266" t="s">
        <v>130</v>
      </c>
      <c r="C25" s="271" t="s">
        <v>1190</v>
      </c>
      <c r="D25" s="271" t="s">
        <v>1065</v>
      </c>
      <c r="E25" s="271" t="s">
        <v>1191</v>
      </c>
      <c r="F25" s="271" t="s">
        <v>662</v>
      </c>
      <c r="G25" s="271" t="s">
        <v>1</v>
      </c>
      <c r="H25" s="266" t="s">
        <v>1</v>
      </c>
      <c r="I25" s="266" t="s">
        <v>1065</v>
      </c>
      <c r="J25" s="279" t="s">
        <v>26</v>
      </c>
      <c r="K25" s="272" t="s">
        <v>23</v>
      </c>
      <c r="L25" s="272" t="s">
        <v>23</v>
      </c>
      <c r="M25" s="279" t="s">
        <v>26</v>
      </c>
      <c r="N25" s="272" t="s">
        <v>23</v>
      </c>
      <c r="O25" s="272" t="s">
        <v>23</v>
      </c>
      <c r="P25" s="272" t="s">
        <v>23</v>
      </c>
      <c r="Q25" s="273" t="s">
        <v>22</v>
      </c>
      <c r="R25" s="271" t="s">
        <v>1</v>
      </c>
      <c r="S25" s="271" t="s">
        <v>1</v>
      </c>
      <c r="T25" s="271" t="s">
        <v>1</v>
      </c>
      <c r="U25" s="274" t="s">
        <v>20</v>
      </c>
      <c r="V25" s="271" t="s">
        <v>1</v>
      </c>
      <c r="W25" s="272" t="s">
        <v>23</v>
      </c>
      <c r="X25" s="272" t="s">
        <v>23</v>
      </c>
      <c r="Y25" s="272" t="s">
        <v>23</v>
      </c>
      <c r="Z25" s="274" t="s">
        <v>20</v>
      </c>
      <c r="AA25" s="272" t="s">
        <v>23</v>
      </c>
      <c r="AB25" s="271" t="s">
        <v>1</v>
      </c>
      <c r="AC25" s="271" t="s">
        <v>1</v>
      </c>
      <c r="AD25" s="271" t="s">
        <v>1</v>
      </c>
      <c r="AE25" s="272" t="s">
        <v>23</v>
      </c>
      <c r="AF25" s="272" t="s">
        <v>23</v>
      </c>
      <c r="AG25" s="271" t="s">
        <v>1</v>
      </c>
      <c r="AH25" s="272" t="s">
        <v>23</v>
      </c>
      <c r="AI25" s="271" t="s">
        <v>1</v>
      </c>
      <c r="AJ25" s="271" t="s">
        <v>1</v>
      </c>
      <c r="AK25" s="274" t="s">
        <v>20</v>
      </c>
      <c r="AL25" s="272" t="s">
        <v>23</v>
      </c>
      <c r="AM25" s="271" t="s">
        <v>1</v>
      </c>
      <c r="AN25" s="271" t="s">
        <v>1</v>
      </c>
      <c r="AO25" s="272" t="s">
        <v>23</v>
      </c>
      <c r="AP25" s="272" t="s">
        <v>23</v>
      </c>
      <c r="AQ25" s="272" t="s">
        <v>23</v>
      </c>
      <c r="AR25" s="272" t="s">
        <v>23</v>
      </c>
      <c r="AS25" s="271" t="s">
        <v>1</v>
      </c>
      <c r="AT25" s="271" t="s">
        <v>1</v>
      </c>
      <c r="AU25" s="272" t="s">
        <v>23</v>
      </c>
      <c r="AV25" s="272" t="s">
        <v>23</v>
      </c>
      <c r="AW25" s="274" t="s">
        <v>1240</v>
      </c>
      <c r="AX25" s="282">
        <v>3</v>
      </c>
      <c r="AY25" s="152">
        <v>2</v>
      </c>
      <c r="AZ25" s="276">
        <v>0</v>
      </c>
      <c r="BA25" s="280">
        <v>14.1</v>
      </c>
      <c r="BB25" s="281">
        <v>0.03</v>
      </c>
      <c r="BF25" s="150" t="e">
        <f>_xlfn.XLOOKUP(A25,'[27]Non AGSA'!B:B,'[27]Non AGSA'!B:B)</f>
        <v>#N/A</v>
      </c>
      <c r="BG25" s="150" t="e">
        <f>_xlfn.XLOOKUP(A25,'[27]Dormant auditee list'!C:C,'[27]Dormant auditee list'!C:C)</f>
        <v>#N/A</v>
      </c>
      <c r="BH25" s="150" t="str">
        <f>_xlfn.XLOOKUP(A25,[27]Reworked!A:A,[27]Reworked!I:I)</f>
        <v>Qualified</v>
      </c>
      <c r="BJ25" s="150">
        <v>1</v>
      </c>
      <c r="BK25" s="150">
        <v>3</v>
      </c>
    </row>
    <row r="26" spans="1:63" ht="34.5" customHeight="1" x14ac:dyDescent="0.25">
      <c r="A26" s="265">
        <v>1555</v>
      </c>
      <c r="B26" s="266" t="s">
        <v>158</v>
      </c>
      <c r="C26" s="271" t="s">
        <v>1190</v>
      </c>
      <c r="D26" s="271" t="s">
        <v>941</v>
      </c>
      <c r="E26" s="271" t="s">
        <v>1191</v>
      </c>
      <c r="F26" s="271" t="s">
        <v>461</v>
      </c>
      <c r="G26" s="271" t="s">
        <v>584</v>
      </c>
      <c r="H26" s="266" t="s">
        <v>440</v>
      </c>
      <c r="I26" s="266" t="s">
        <v>437</v>
      </c>
      <c r="J26" s="279" t="s">
        <v>26</v>
      </c>
      <c r="K26" s="274" t="s">
        <v>20</v>
      </c>
      <c r="L26" s="272" t="s">
        <v>23</v>
      </c>
      <c r="M26" s="152" t="s">
        <v>17</v>
      </c>
      <c r="N26" s="271" t="s">
        <v>1</v>
      </c>
      <c r="O26" s="272" t="s">
        <v>23</v>
      </c>
      <c r="P26" s="274" t="s">
        <v>20</v>
      </c>
      <c r="Q26" s="274" t="s">
        <v>20</v>
      </c>
      <c r="R26" s="271" t="s">
        <v>1</v>
      </c>
      <c r="S26" s="271" t="s">
        <v>1</v>
      </c>
      <c r="T26" s="271" t="s">
        <v>1</v>
      </c>
      <c r="U26" s="274" t="s">
        <v>20</v>
      </c>
      <c r="V26" s="274" t="s">
        <v>20</v>
      </c>
      <c r="W26" s="271" t="s">
        <v>1</v>
      </c>
      <c r="X26" s="274" t="s">
        <v>20</v>
      </c>
      <c r="Y26" s="271" t="s">
        <v>1</v>
      </c>
      <c r="Z26" s="274" t="s">
        <v>20</v>
      </c>
      <c r="AA26" s="271" t="s">
        <v>1</v>
      </c>
      <c r="AB26" s="271" t="s">
        <v>1</v>
      </c>
      <c r="AC26" s="271" t="s">
        <v>1</v>
      </c>
      <c r="AD26" s="271" t="s">
        <v>1</v>
      </c>
      <c r="AE26" s="272" t="s">
        <v>23</v>
      </c>
      <c r="AF26" s="274" t="s">
        <v>20</v>
      </c>
      <c r="AG26" s="271" t="s">
        <v>1</v>
      </c>
      <c r="AH26" s="274" t="s">
        <v>20</v>
      </c>
      <c r="AI26" s="271" t="s">
        <v>1</v>
      </c>
      <c r="AJ26" s="271" t="s">
        <v>1</v>
      </c>
      <c r="AK26" s="272" t="s">
        <v>23</v>
      </c>
      <c r="AL26" s="272" t="s">
        <v>23</v>
      </c>
      <c r="AM26" s="271" t="s">
        <v>1</v>
      </c>
      <c r="AN26" s="271" t="s">
        <v>1</v>
      </c>
      <c r="AO26" s="272" t="s">
        <v>23</v>
      </c>
      <c r="AP26" s="271" t="s">
        <v>1</v>
      </c>
      <c r="AQ26" s="271" t="s">
        <v>1</v>
      </c>
      <c r="AR26" s="272" t="s">
        <v>23</v>
      </c>
      <c r="AS26" s="271" t="s">
        <v>1</v>
      </c>
      <c r="AT26" s="271" t="s">
        <v>1</v>
      </c>
      <c r="AU26" s="272" t="s">
        <v>23</v>
      </c>
      <c r="AV26" s="272" t="s">
        <v>23</v>
      </c>
      <c r="AW26" s="275" t="s">
        <v>1241</v>
      </c>
      <c r="AX26" s="152">
        <v>2</v>
      </c>
      <c r="AY26" s="152">
        <v>2</v>
      </c>
      <c r="AZ26" s="276">
        <v>0</v>
      </c>
      <c r="BA26" s="280">
        <v>6.8</v>
      </c>
      <c r="BB26" s="278">
        <v>76.400000000000006</v>
      </c>
      <c r="BF26" s="150" t="e">
        <f>_xlfn.XLOOKUP(A26,'[27]Non AGSA'!B:B,'[27]Non AGSA'!B:B)</f>
        <v>#N/A</v>
      </c>
      <c r="BG26" s="150" t="e">
        <f>_xlfn.XLOOKUP(A26,'[27]Dormant auditee list'!C:C,'[27]Dormant auditee list'!C:C)</f>
        <v>#N/A</v>
      </c>
      <c r="BH26" s="150" t="str">
        <f>_xlfn.XLOOKUP(A26,[27]Reworked!A:A,[27]Reworked!I:I)</f>
        <v>Qualified</v>
      </c>
      <c r="BJ26" s="150">
        <v>1</v>
      </c>
      <c r="BK26" s="150">
        <v>3</v>
      </c>
    </row>
    <row r="27" spans="1:63" ht="27" customHeight="1" x14ac:dyDescent="0.25">
      <c r="A27" s="265">
        <v>12</v>
      </c>
      <c r="B27" s="266" t="s">
        <v>132</v>
      </c>
      <c r="C27" s="271" t="s">
        <v>1190</v>
      </c>
      <c r="D27" s="271" t="s">
        <v>658</v>
      </c>
      <c r="E27" s="271" t="s">
        <v>1191</v>
      </c>
      <c r="F27" s="271" t="s">
        <v>662</v>
      </c>
      <c r="G27" s="271" t="s">
        <v>1</v>
      </c>
      <c r="H27" s="266" t="s">
        <v>1</v>
      </c>
      <c r="I27" s="266" t="s">
        <v>658</v>
      </c>
      <c r="J27" s="279" t="s">
        <v>26</v>
      </c>
      <c r="K27" s="271" t="s">
        <v>1</v>
      </c>
      <c r="L27" s="272" t="s">
        <v>23</v>
      </c>
      <c r="M27" s="152" t="s">
        <v>17</v>
      </c>
      <c r="N27" s="271" t="s">
        <v>1</v>
      </c>
      <c r="O27" s="274" t="s">
        <v>20</v>
      </c>
      <c r="P27" s="271" t="s">
        <v>1</v>
      </c>
      <c r="Q27" s="274" t="s">
        <v>20</v>
      </c>
      <c r="R27" s="271" t="s">
        <v>1</v>
      </c>
      <c r="S27" s="271" t="s">
        <v>1</v>
      </c>
      <c r="T27" s="271" t="s">
        <v>1</v>
      </c>
      <c r="U27" s="271" t="s">
        <v>1</v>
      </c>
      <c r="V27" s="271" t="s">
        <v>1</v>
      </c>
      <c r="W27" s="271" t="s">
        <v>1</v>
      </c>
      <c r="X27" s="271" t="s">
        <v>1</v>
      </c>
      <c r="Y27" s="271" t="s">
        <v>1</v>
      </c>
      <c r="Z27" s="271" t="s">
        <v>1</v>
      </c>
      <c r="AA27" s="271" t="s">
        <v>1</v>
      </c>
      <c r="AB27" s="271" t="s">
        <v>1</v>
      </c>
      <c r="AC27" s="271" t="s">
        <v>1</v>
      </c>
      <c r="AD27" s="271" t="s">
        <v>1</v>
      </c>
      <c r="AE27" s="272" t="s">
        <v>23</v>
      </c>
      <c r="AF27" s="271" t="s">
        <v>1</v>
      </c>
      <c r="AG27" s="271" t="s">
        <v>1</v>
      </c>
      <c r="AH27" s="271" t="s">
        <v>1</v>
      </c>
      <c r="AI27" s="271" t="s">
        <v>1</v>
      </c>
      <c r="AJ27" s="271" t="s">
        <v>1</v>
      </c>
      <c r="AK27" s="271" t="s">
        <v>1</v>
      </c>
      <c r="AL27" s="271" t="s">
        <v>1</v>
      </c>
      <c r="AM27" s="271" t="s">
        <v>1</v>
      </c>
      <c r="AN27" s="271" t="s">
        <v>1</v>
      </c>
      <c r="AO27" s="271" t="s">
        <v>1</v>
      </c>
      <c r="AP27" s="271" t="s">
        <v>1</v>
      </c>
      <c r="AQ27" s="274" t="s">
        <v>20</v>
      </c>
      <c r="AR27" s="271" t="s">
        <v>1</v>
      </c>
      <c r="AS27" s="271" t="s">
        <v>1</v>
      </c>
      <c r="AT27" s="271" t="s">
        <v>1</v>
      </c>
      <c r="AU27" s="271" t="s">
        <v>1</v>
      </c>
      <c r="AV27" s="271" t="s">
        <v>1</v>
      </c>
      <c r="AW27" s="274" t="s">
        <v>1240</v>
      </c>
      <c r="AX27" s="152">
        <v>2</v>
      </c>
      <c r="AY27" s="275">
        <v>1</v>
      </c>
      <c r="AZ27" s="276">
        <v>0</v>
      </c>
      <c r="BA27" s="277">
        <v>27</v>
      </c>
      <c r="BB27" s="283">
        <v>0</v>
      </c>
      <c r="BF27" s="150" t="e">
        <f>_xlfn.XLOOKUP(A27,'[27]Non AGSA'!B:B,'[27]Non AGSA'!B:B)</f>
        <v>#N/A</v>
      </c>
      <c r="BG27" s="150" t="e">
        <f>_xlfn.XLOOKUP(A27,'[27]Dormant auditee list'!C:C,'[27]Dormant auditee list'!C:C)</f>
        <v>#N/A</v>
      </c>
      <c r="BH27" s="150" t="str">
        <f>_xlfn.XLOOKUP(A27,[27]Reworked!A:A,[27]Reworked!I:I)</f>
        <v>Qualified</v>
      </c>
      <c r="BJ27" s="150">
        <v>1</v>
      </c>
      <c r="BK27" s="150">
        <v>3</v>
      </c>
    </row>
    <row r="28" spans="1:63" ht="26.25" customHeight="1" x14ac:dyDescent="0.25">
      <c r="A28" s="265">
        <v>1206</v>
      </c>
      <c r="B28" s="266" t="s">
        <v>15</v>
      </c>
      <c r="C28" s="271" t="s">
        <v>1190</v>
      </c>
      <c r="D28" s="271" t="s">
        <v>941</v>
      </c>
      <c r="E28" s="271" t="s">
        <v>1191</v>
      </c>
      <c r="F28" s="271" t="s">
        <v>28</v>
      </c>
      <c r="G28" s="271" t="s">
        <v>956</v>
      </c>
      <c r="H28" s="266" t="s">
        <v>444</v>
      </c>
      <c r="I28" s="266" t="s">
        <v>437</v>
      </c>
      <c r="J28" s="152" t="s">
        <v>17</v>
      </c>
      <c r="K28" s="273" t="s">
        <v>22</v>
      </c>
      <c r="L28" s="272" t="s">
        <v>23</v>
      </c>
      <c r="M28" s="152" t="s">
        <v>17</v>
      </c>
      <c r="N28" s="272" t="s">
        <v>23</v>
      </c>
      <c r="O28" s="272" t="s">
        <v>23</v>
      </c>
      <c r="P28" s="271" t="s">
        <v>1</v>
      </c>
      <c r="Q28" s="271" t="s">
        <v>1</v>
      </c>
      <c r="R28" s="271" t="s">
        <v>1</v>
      </c>
      <c r="S28" s="271" t="s">
        <v>1</v>
      </c>
      <c r="T28" s="271" t="s">
        <v>1</v>
      </c>
      <c r="U28" s="271" t="s">
        <v>1</v>
      </c>
      <c r="V28" s="271" t="s">
        <v>1</v>
      </c>
      <c r="W28" s="271" t="s">
        <v>1</v>
      </c>
      <c r="X28" s="271" t="s">
        <v>1</v>
      </c>
      <c r="Y28" s="271" t="s">
        <v>1</v>
      </c>
      <c r="Z28" s="273" t="s">
        <v>22</v>
      </c>
      <c r="AA28" s="271" t="s">
        <v>1</v>
      </c>
      <c r="AB28" s="271" t="s">
        <v>1</v>
      </c>
      <c r="AC28" s="271" t="s">
        <v>1</v>
      </c>
      <c r="AD28" s="271" t="s">
        <v>1</v>
      </c>
      <c r="AE28" s="274" t="s">
        <v>20</v>
      </c>
      <c r="AF28" s="272" t="s">
        <v>23</v>
      </c>
      <c r="AG28" s="271" t="s">
        <v>1</v>
      </c>
      <c r="AH28" s="271" t="s">
        <v>1</v>
      </c>
      <c r="AI28" s="271" t="s">
        <v>1</v>
      </c>
      <c r="AJ28" s="271" t="s">
        <v>1</v>
      </c>
      <c r="AK28" s="271" t="s">
        <v>1</v>
      </c>
      <c r="AL28" s="272" t="s">
        <v>23</v>
      </c>
      <c r="AM28" s="271" t="s">
        <v>1</v>
      </c>
      <c r="AN28" s="271" t="s">
        <v>1</v>
      </c>
      <c r="AO28" s="271" t="s">
        <v>1</v>
      </c>
      <c r="AP28" s="271" t="s">
        <v>1</v>
      </c>
      <c r="AQ28" s="274" t="s">
        <v>20</v>
      </c>
      <c r="AR28" s="272" t="s">
        <v>23</v>
      </c>
      <c r="AS28" s="271" t="s">
        <v>1</v>
      </c>
      <c r="AT28" s="271" t="s">
        <v>1</v>
      </c>
      <c r="AU28" s="273" t="s">
        <v>22</v>
      </c>
      <c r="AV28" s="272" t="s">
        <v>23</v>
      </c>
      <c r="AW28" s="274" t="s">
        <v>1240</v>
      </c>
      <c r="AX28" s="275">
        <v>1</v>
      </c>
      <c r="AY28" s="152">
        <v>2</v>
      </c>
      <c r="AZ28" s="276">
        <v>0</v>
      </c>
      <c r="BA28" s="277">
        <v>79.900000000000006</v>
      </c>
      <c r="BB28" s="278">
        <v>60.4</v>
      </c>
      <c r="BF28" s="150" t="e">
        <f>_xlfn.XLOOKUP(A28,'[27]Non AGSA'!B:B,'[27]Non AGSA'!B:B)</f>
        <v>#N/A</v>
      </c>
      <c r="BG28" s="150" t="e">
        <f>_xlfn.XLOOKUP(A28,'[27]Dormant auditee list'!C:C,'[27]Dormant auditee list'!C:C)</f>
        <v>#N/A</v>
      </c>
      <c r="BH28" s="150" t="str">
        <f>_xlfn.XLOOKUP(A28,[27]Reworked!A:A,[27]Reworked!I:I)</f>
        <v>Unqualified with findings</v>
      </c>
      <c r="BJ28" s="150">
        <v>1</v>
      </c>
      <c r="BK28" s="150">
        <v>2</v>
      </c>
    </row>
    <row r="29" spans="1:63" ht="34.5" customHeight="1" x14ac:dyDescent="0.25">
      <c r="A29" s="265">
        <v>1551</v>
      </c>
      <c r="B29" s="266" t="s">
        <v>858</v>
      </c>
      <c r="C29" s="271" t="s">
        <v>1190</v>
      </c>
      <c r="D29" s="271" t="s">
        <v>854</v>
      </c>
      <c r="E29" s="271" t="s">
        <v>1191</v>
      </c>
      <c r="F29" s="271" t="s">
        <v>1</v>
      </c>
      <c r="G29" s="271" t="s">
        <v>837</v>
      </c>
      <c r="H29" s="266" t="s">
        <v>440</v>
      </c>
      <c r="I29" s="266" t="s">
        <v>437</v>
      </c>
      <c r="J29" s="275" t="s">
        <v>33</v>
      </c>
      <c r="K29" s="271" t="s">
        <v>1</v>
      </c>
      <c r="L29" s="271" t="s">
        <v>1</v>
      </c>
      <c r="M29" s="275" t="s">
        <v>33</v>
      </c>
      <c r="N29" s="273" t="s">
        <v>22</v>
      </c>
      <c r="O29" s="273" t="s">
        <v>22</v>
      </c>
      <c r="P29" s="271" t="s">
        <v>1</v>
      </c>
      <c r="Q29" s="271" t="s">
        <v>1</v>
      </c>
      <c r="R29" s="271" t="s">
        <v>1</v>
      </c>
      <c r="S29" s="271" t="s">
        <v>1</v>
      </c>
      <c r="T29" s="271" t="s">
        <v>1</v>
      </c>
      <c r="U29" s="271" t="s">
        <v>1</v>
      </c>
      <c r="V29" s="271" t="s">
        <v>1</v>
      </c>
      <c r="W29" s="271" t="s">
        <v>1</v>
      </c>
      <c r="X29" s="271" t="s">
        <v>1</v>
      </c>
      <c r="Y29" s="271" t="s">
        <v>1</v>
      </c>
      <c r="Z29" s="271" t="s">
        <v>1</v>
      </c>
      <c r="AA29" s="271" t="s">
        <v>1</v>
      </c>
      <c r="AB29" s="271" t="s">
        <v>1</v>
      </c>
      <c r="AC29" s="271" t="s">
        <v>1</v>
      </c>
      <c r="AD29" s="271" t="s">
        <v>1</v>
      </c>
      <c r="AE29" s="271" t="s">
        <v>1</v>
      </c>
      <c r="AF29" s="271" t="s">
        <v>1</v>
      </c>
      <c r="AG29" s="271" t="s">
        <v>1</v>
      </c>
      <c r="AH29" s="271" t="s">
        <v>1</v>
      </c>
      <c r="AI29" s="271" t="s">
        <v>1</v>
      </c>
      <c r="AJ29" s="271" t="s">
        <v>1</v>
      </c>
      <c r="AK29" s="271" t="s">
        <v>1</v>
      </c>
      <c r="AL29" s="271" t="s">
        <v>1</v>
      </c>
      <c r="AM29" s="271" t="s">
        <v>1</v>
      </c>
      <c r="AN29" s="271" t="s">
        <v>1</v>
      </c>
      <c r="AO29" s="271" t="s">
        <v>1</v>
      </c>
      <c r="AP29" s="271" t="s">
        <v>1</v>
      </c>
      <c r="AQ29" s="271" t="s">
        <v>1</v>
      </c>
      <c r="AR29" s="271" t="s">
        <v>1</v>
      </c>
      <c r="AS29" s="271" t="s">
        <v>1</v>
      </c>
      <c r="AT29" s="271" t="s">
        <v>1</v>
      </c>
      <c r="AU29" s="271" t="s">
        <v>1</v>
      </c>
      <c r="AV29" s="274" t="s">
        <v>20</v>
      </c>
      <c r="AW29" s="275" t="s">
        <v>1241</v>
      </c>
      <c r="AX29" s="275">
        <v>1</v>
      </c>
      <c r="AY29" s="152">
        <v>2</v>
      </c>
      <c r="AZ29" s="276">
        <v>0</v>
      </c>
      <c r="BA29" s="280">
        <v>10.8</v>
      </c>
      <c r="BB29" s="278">
        <v>0.26</v>
      </c>
      <c r="BF29" s="150" t="e">
        <f>_xlfn.XLOOKUP(A29,'[27]Non AGSA'!B:B,'[27]Non AGSA'!B:B)</f>
        <v>#N/A</v>
      </c>
      <c r="BG29" s="150" t="e">
        <f>_xlfn.XLOOKUP(A29,'[27]Dormant auditee list'!C:C,'[27]Dormant auditee list'!C:C)</f>
        <v>#N/A</v>
      </c>
      <c r="BH29" s="150" t="str">
        <f>_xlfn.XLOOKUP(A29,[27]Reworked!A:A,[27]Reworked!I:I)</f>
        <v>Unqualified with no findings</v>
      </c>
      <c r="BJ29" s="150">
        <v>1</v>
      </c>
      <c r="BK29" s="150">
        <v>1</v>
      </c>
    </row>
    <row r="30" spans="1:63" ht="18.75" customHeight="1" x14ac:dyDescent="0.25">
      <c r="A30" s="265">
        <v>444</v>
      </c>
      <c r="B30" s="266" t="s">
        <v>1259</v>
      </c>
      <c r="C30" s="271" t="s">
        <v>1190</v>
      </c>
      <c r="D30" s="271" t="s">
        <v>438</v>
      </c>
      <c r="E30" s="271" t="s">
        <v>1191</v>
      </c>
      <c r="F30" s="271" t="s">
        <v>452</v>
      </c>
      <c r="G30" s="271" t="s">
        <v>1</v>
      </c>
      <c r="H30" s="266" t="s">
        <v>1</v>
      </c>
      <c r="I30" s="266" t="s">
        <v>438</v>
      </c>
      <c r="J30" s="152" t="s">
        <v>17</v>
      </c>
      <c r="K30" s="271" t="s">
        <v>1</v>
      </c>
      <c r="L30" s="274" t="s">
        <v>20</v>
      </c>
      <c r="M30" s="275" t="s">
        <v>33</v>
      </c>
      <c r="N30" s="271" t="s">
        <v>1</v>
      </c>
      <c r="O30" s="271" t="s">
        <v>1</v>
      </c>
      <c r="P30" s="271" t="s">
        <v>1</v>
      </c>
      <c r="Q30" s="271" t="s">
        <v>1</v>
      </c>
      <c r="R30" s="271" t="s">
        <v>1</v>
      </c>
      <c r="S30" s="271" t="s">
        <v>1</v>
      </c>
      <c r="T30" s="271" t="s">
        <v>1</v>
      </c>
      <c r="U30" s="271" t="s">
        <v>1</v>
      </c>
      <c r="V30" s="271" t="s">
        <v>1</v>
      </c>
      <c r="W30" s="271" t="s">
        <v>1</v>
      </c>
      <c r="X30" s="271" t="s">
        <v>1</v>
      </c>
      <c r="Y30" s="271" t="s">
        <v>1</v>
      </c>
      <c r="Z30" s="271" t="s">
        <v>1</v>
      </c>
      <c r="AA30" s="271" t="s">
        <v>1</v>
      </c>
      <c r="AB30" s="271" t="s">
        <v>1</v>
      </c>
      <c r="AC30" s="271" t="s">
        <v>1</v>
      </c>
      <c r="AD30" s="271" t="s">
        <v>1</v>
      </c>
      <c r="AE30" s="271" t="s">
        <v>1</v>
      </c>
      <c r="AF30" s="271" t="s">
        <v>1</v>
      </c>
      <c r="AG30" s="271" t="s">
        <v>1</v>
      </c>
      <c r="AH30" s="271" t="s">
        <v>1</v>
      </c>
      <c r="AI30" s="271" t="s">
        <v>1</v>
      </c>
      <c r="AJ30" s="271" t="s">
        <v>1</v>
      </c>
      <c r="AK30" s="271" t="s">
        <v>1</v>
      </c>
      <c r="AL30" s="271" t="s">
        <v>1</v>
      </c>
      <c r="AM30" s="271" t="s">
        <v>1</v>
      </c>
      <c r="AN30" s="271" t="s">
        <v>1</v>
      </c>
      <c r="AO30" s="271" t="s">
        <v>1</v>
      </c>
      <c r="AP30" s="271" t="s">
        <v>1</v>
      </c>
      <c r="AQ30" s="271" t="s">
        <v>1</v>
      </c>
      <c r="AR30" s="274" t="s">
        <v>20</v>
      </c>
      <c r="AS30" s="271" t="s">
        <v>1</v>
      </c>
      <c r="AT30" s="271" t="s">
        <v>1</v>
      </c>
      <c r="AU30" s="274" t="s">
        <v>20</v>
      </c>
      <c r="AV30" s="274" t="s">
        <v>20</v>
      </c>
      <c r="AW30" s="275" t="s">
        <v>1241</v>
      </c>
      <c r="AX30" s="275">
        <v>1</v>
      </c>
      <c r="AY30" s="152">
        <v>2</v>
      </c>
      <c r="AZ30" s="276">
        <v>0</v>
      </c>
      <c r="BA30" s="276">
        <v>0</v>
      </c>
      <c r="BB30" s="283">
        <v>0</v>
      </c>
      <c r="BF30" s="150" t="e">
        <f>_xlfn.XLOOKUP(A30,'[27]Non AGSA'!B:B,'[27]Non AGSA'!B:B)</f>
        <v>#N/A</v>
      </c>
      <c r="BG30" s="150" t="e">
        <f>_xlfn.XLOOKUP(A30,'[27]Dormant auditee list'!C:C,'[27]Dormant auditee list'!C:C)</f>
        <v>#N/A</v>
      </c>
      <c r="BH30" s="150" t="str">
        <f>_xlfn.XLOOKUP(A30,[27]Reworked!A:A,[27]Reworked!I:I)</f>
        <v>Unqualified with findings</v>
      </c>
      <c r="BJ30" s="150">
        <v>1</v>
      </c>
      <c r="BK30" s="150">
        <v>2</v>
      </c>
    </row>
    <row r="31" spans="1:63" ht="26.25" customHeight="1" x14ac:dyDescent="0.25">
      <c r="A31" s="265">
        <v>1008</v>
      </c>
      <c r="B31" s="266" t="s">
        <v>753</v>
      </c>
      <c r="C31" s="271" t="s">
        <v>1190</v>
      </c>
      <c r="D31" s="271" t="s">
        <v>737</v>
      </c>
      <c r="E31" s="271" t="s">
        <v>1191</v>
      </c>
      <c r="F31" s="271" t="s">
        <v>456</v>
      </c>
      <c r="G31" s="271" t="s">
        <v>754</v>
      </c>
      <c r="H31" s="266" t="s">
        <v>755</v>
      </c>
      <c r="I31" s="266" t="s">
        <v>437</v>
      </c>
      <c r="J31" s="152" t="s">
        <v>17</v>
      </c>
      <c r="K31" s="271" t="s">
        <v>1</v>
      </c>
      <c r="L31" s="272" t="s">
        <v>23</v>
      </c>
      <c r="M31" s="152" t="s">
        <v>17</v>
      </c>
      <c r="N31" s="273" t="s">
        <v>22</v>
      </c>
      <c r="O31" s="272" t="s">
        <v>23</v>
      </c>
      <c r="P31" s="271" t="s">
        <v>1</v>
      </c>
      <c r="Q31" s="271" t="s">
        <v>1</v>
      </c>
      <c r="R31" s="271" t="s">
        <v>1</v>
      </c>
      <c r="S31" s="271" t="s">
        <v>1</v>
      </c>
      <c r="T31" s="271" t="s">
        <v>1</v>
      </c>
      <c r="U31" s="271" t="s">
        <v>1</v>
      </c>
      <c r="V31" s="271" t="s">
        <v>1</v>
      </c>
      <c r="W31" s="271" t="s">
        <v>1</v>
      </c>
      <c r="X31" s="271" t="s">
        <v>1</v>
      </c>
      <c r="Y31" s="271" t="s">
        <v>1</v>
      </c>
      <c r="Z31" s="271" t="s">
        <v>1</v>
      </c>
      <c r="AA31" s="271" t="s">
        <v>1</v>
      </c>
      <c r="AB31" s="271" t="s">
        <v>1</v>
      </c>
      <c r="AC31" s="271" t="s">
        <v>1</v>
      </c>
      <c r="AD31" s="271" t="s">
        <v>1</v>
      </c>
      <c r="AE31" s="271" t="s">
        <v>1</v>
      </c>
      <c r="AF31" s="272" t="s">
        <v>23</v>
      </c>
      <c r="AG31" s="271" t="s">
        <v>1</v>
      </c>
      <c r="AH31" s="272" t="s">
        <v>23</v>
      </c>
      <c r="AI31" s="271" t="s">
        <v>1</v>
      </c>
      <c r="AJ31" s="271" t="s">
        <v>1</v>
      </c>
      <c r="AK31" s="271" t="s">
        <v>1</v>
      </c>
      <c r="AL31" s="271" t="s">
        <v>1</v>
      </c>
      <c r="AM31" s="271" t="s">
        <v>1</v>
      </c>
      <c r="AN31" s="271" t="s">
        <v>1</v>
      </c>
      <c r="AO31" s="271" t="s">
        <v>1</v>
      </c>
      <c r="AP31" s="271" t="s">
        <v>1</v>
      </c>
      <c r="AQ31" s="271" t="s">
        <v>1</v>
      </c>
      <c r="AR31" s="273" t="s">
        <v>22</v>
      </c>
      <c r="AS31" s="271" t="s">
        <v>1</v>
      </c>
      <c r="AT31" s="271" t="s">
        <v>1</v>
      </c>
      <c r="AU31" s="273" t="s">
        <v>22</v>
      </c>
      <c r="AV31" s="272" t="s">
        <v>23</v>
      </c>
      <c r="AW31" s="275" t="s">
        <v>1241</v>
      </c>
      <c r="AX31" s="275">
        <v>1</v>
      </c>
      <c r="AY31" s="275">
        <v>1</v>
      </c>
      <c r="AZ31" s="280">
        <v>171.5</v>
      </c>
      <c r="BA31" s="277">
        <v>72.900000000000006</v>
      </c>
      <c r="BB31" s="278">
        <v>0.8</v>
      </c>
      <c r="BF31" s="150" t="e">
        <f>_xlfn.XLOOKUP(A31,'[27]Non AGSA'!B:B,'[27]Non AGSA'!B:B)</f>
        <v>#N/A</v>
      </c>
      <c r="BG31" s="150" t="e">
        <f>_xlfn.XLOOKUP(A31,'[27]Dormant auditee list'!C:C,'[27]Dormant auditee list'!C:C)</f>
        <v>#N/A</v>
      </c>
      <c r="BH31" s="150" t="str">
        <f>_xlfn.XLOOKUP(A31,[27]Reworked!A:A,[27]Reworked!I:I)</f>
        <v>Unqualified with findings</v>
      </c>
      <c r="BJ31" s="150">
        <v>1</v>
      </c>
      <c r="BK31" s="150">
        <v>2</v>
      </c>
    </row>
    <row r="32" spans="1:63" ht="18.75" customHeight="1" x14ac:dyDescent="0.25">
      <c r="A32" s="265">
        <v>230</v>
      </c>
      <c r="B32" s="266" t="s">
        <v>1260</v>
      </c>
      <c r="C32" s="271" t="s">
        <v>1190</v>
      </c>
      <c r="D32" s="271" t="s">
        <v>438</v>
      </c>
      <c r="E32" s="271" t="s">
        <v>1191</v>
      </c>
      <c r="F32" s="271" t="s">
        <v>456</v>
      </c>
      <c r="G32" s="271" t="s">
        <v>1</v>
      </c>
      <c r="H32" s="266" t="s">
        <v>1</v>
      </c>
      <c r="I32" s="266" t="s">
        <v>438</v>
      </c>
      <c r="J32" s="275" t="s">
        <v>33</v>
      </c>
      <c r="K32" s="271" t="s">
        <v>1</v>
      </c>
      <c r="L32" s="271" t="s">
        <v>1</v>
      </c>
      <c r="M32" s="275" t="s">
        <v>33</v>
      </c>
      <c r="N32" s="271" t="s">
        <v>1</v>
      </c>
      <c r="O32" s="271" t="s">
        <v>1</v>
      </c>
      <c r="P32" s="271" t="s">
        <v>1</v>
      </c>
      <c r="Q32" s="271" t="s">
        <v>1</v>
      </c>
      <c r="R32" s="271" t="s">
        <v>1</v>
      </c>
      <c r="S32" s="271" t="s">
        <v>1</v>
      </c>
      <c r="T32" s="271" t="s">
        <v>1</v>
      </c>
      <c r="U32" s="271" t="s">
        <v>1</v>
      </c>
      <c r="V32" s="271" t="s">
        <v>1</v>
      </c>
      <c r="W32" s="271" t="s">
        <v>1</v>
      </c>
      <c r="X32" s="271" t="s">
        <v>1</v>
      </c>
      <c r="Y32" s="271" t="s">
        <v>1</v>
      </c>
      <c r="Z32" s="271" t="s">
        <v>1</v>
      </c>
      <c r="AA32" s="271" t="s">
        <v>1</v>
      </c>
      <c r="AB32" s="271" t="s">
        <v>1</v>
      </c>
      <c r="AC32" s="271" t="s">
        <v>1</v>
      </c>
      <c r="AD32" s="271" t="s">
        <v>1</v>
      </c>
      <c r="AE32" s="271" t="s">
        <v>1</v>
      </c>
      <c r="AF32" s="271" t="s">
        <v>1</v>
      </c>
      <c r="AG32" s="271" t="s">
        <v>1</v>
      </c>
      <c r="AH32" s="271" t="s">
        <v>1</v>
      </c>
      <c r="AI32" s="271" t="s">
        <v>1</v>
      </c>
      <c r="AJ32" s="271" t="s">
        <v>1</v>
      </c>
      <c r="AK32" s="271" t="s">
        <v>1</v>
      </c>
      <c r="AL32" s="271" t="s">
        <v>1</v>
      </c>
      <c r="AM32" s="271" t="s">
        <v>1</v>
      </c>
      <c r="AN32" s="271" t="s">
        <v>1</v>
      </c>
      <c r="AO32" s="271" t="s">
        <v>1</v>
      </c>
      <c r="AP32" s="271" t="s">
        <v>1</v>
      </c>
      <c r="AQ32" s="271" t="s">
        <v>1</v>
      </c>
      <c r="AR32" s="271" t="s">
        <v>1</v>
      </c>
      <c r="AS32" s="271" t="s">
        <v>1</v>
      </c>
      <c r="AT32" s="271" t="s">
        <v>1</v>
      </c>
      <c r="AU32" s="271" t="s">
        <v>1</v>
      </c>
      <c r="AV32" s="271" t="s">
        <v>1</v>
      </c>
      <c r="AW32" s="275" t="s">
        <v>1241</v>
      </c>
      <c r="AX32" s="275">
        <v>1</v>
      </c>
      <c r="AY32" s="275">
        <v>1</v>
      </c>
      <c r="AZ32" s="276">
        <v>0</v>
      </c>
      <c r="BA32" s="277">
        <v>0</v>
      </c>
      <c r="BB32" s="278">
        <v>1.1000000000000001</v>
      </c>
      <c r="BF32" s="150" t="e">
        <f>_xlfn.XLOOKUP(A32,'[27]Non AGSA'!B:B,'[27]Non AGSA'!B:B)</f>
        <v>#N/A</v>
      </c>
      <c r="BG32" s="150" t="e">
        <f>_xlfn.XLOOKUP(A32,'[27]Dormant auditee list'!C:C,'[27]Dormant auditee list'!C:C)</f>
        <v>#N/A</v>
      </c>
      <c r="BH32" s="150" t="str">
        <f>_xlfn.XLOOKUP(A32,[27]Reworked!A:A,[27]Reworked!I:I)</f>
        <v>Unqualified with no findings</v>
      </c>
      <c r="BJ32" s="150">
        <v>1</v>
      </c>
      <c r="BK32" s="150">
        <v>1</v>
      </c>
    </row>
    <row r="33" spans="1:63" ht="26.25" customHeight="1" x14ac:dyDescent="0.25">
      <c r="A33" s="265">
        <v>68</v>
      </c>
      <c r="B33" s="266" t="s">
        <v>196</v>
      </c>
      <c r="C33" s="271" t="s">
        <v>1190</v>
      </c>
      <c r="D33" s="271" t="s">
        <v>815</v>
      </c>
      <c r="E33" s="271" t="s">
        <v>1191</v>
      </c>
      <c r="F33" s="271" t="s">
        <v>1</v>
      </c>
      <c r="G33" s="271" t="s">
        <v>823</v>
      </c>
      <c r="H33" s="266" t="s">
        <v>696</v>
      </c>
      <c r="I33" s="266" t="s">
        <v>437</v>
      </c>
      <c r="J33" s="152" t="s">
        <v>17</v>
      </c>
      <c r="K33" s="274" t="s">
        <v>20</v>
      </c>
      <c r="L33" s="272" t="s">
        <v>23</v>
      </c>
      <c r="M33" s="152" t="s">
        <v>17</v>
      </c>
      <c r="N33" s="271" t="s">
        <v>1</v>
      </c>
      <c r="O33" s="272" t="s">
        <v>23</v>
      </c>
      <c r="P33" s="271" t="s">
        <v>1</v>
      </c>
      <c r="Q33" s="271" t="s">
        <v>1</v>
      </c>
      <c r="R33" s="271" t="s">
        <v>1</v>
      </c>
      <c r="S33" s="271" t="s">
        <v>1</v>
      </c>
      <c r="T33" s="271" t="s">
        <v>1</v>
      </c>
      <c r="U33" s="271" t="s">
        <v>1</v>
      </c>
      <c r="V33" s="271" t="s">
        <v>1</v>
      </c>
      <c r="W33" s="271" t="s">
        <v>1</v>
      </c>
      <c r="X33" s="271" t="s">
        <v>1</v>
      </c>
      <c r="Y33" s="271" t="s">
        <v>1</v>
      </c>
      <c r="Z33" s="274" t="s">
        <v>20</v>
      </c>
      <c r="AA33" s="271" t="s">
        <v>1</v>
      </c>
      <c r="AB33" s="271" t="s">
        <v>1</v>
      </c>
      <c r="AC33" s="271" t="s">
        <v>1</v>
      </c>
      <c r="AD33" s="271" t="s">
        <v>1</v>
      </c>
      <c r="AE33" s="271" t="s">
        <v>1</v>
      </c>
      <c r="AF33" s="272" t="s">
        <v>23</v>
      </c>
      <c r="AG33" s="271" t="s">
        <v>1</v>
      </c>
      <c r="AH33" s="271" t="s">
        <v>1</v>
      </c>
      <c r="AI33" s="271" t="s">
        <v>1</v>
      </c>
      <c r="AJ33" s="271" t="s">
        <v>1</v>
      </c>
      <c r="AK33" s="271" t="s">
        <v>1</v>
      </c>
      <c r="AL33" s="271" t="s">
        <v>1</v>
      </c>
      <c r="AM33" s="271" t="s">
        <v>1</v>
      </c>
      <c r="AN33" s="271" t="s">
        <v>1</v>
      </c>
      <c r="AO33" s="271" t="s">
        <v>1</v>
      </c>
      <c r="AP33" s="271" t="s">
        <v>1</v>
      </c>
      <c r="AQ33" s="271" t="s">
        <v>1</v>
      </c>
      <c r="AR33" s="272" t="s">
        <v>23</v>
      </c>
      <c r="AS33" s="271" t="s">
        <v>1</v>
      </c>
      <c r="AT33" s="271" t="s">
        <v>1</v>
      </c>
      <c r="AU33" s="274" t="s">
        <v>20</v>
      </c>
      <c r="AV33" s="272" t="s">
        <v>23</v>
      </c>
      <c r="AW33" s="274" t="s">
        <v>1240</v>
      </c>
      <c r="AX33" s="275">
        <v>1</v>
      </c>
      <c r="AY33" s="282">
        <v>3</v>
      </c>
      <c r="AZ33" s="280">
        <v>677.2</v>
      </c>
      <c r="BA33" s="277">
        <v>8.5</v>
      </c>
      <c r="BB33" s="278">
        <v>1.1000000000000001</v>
      </c>
      <c r="BF33" s="150" t="e">
        <f>_xlfn.XLOOKUP(A33,'[27]Non AGSA'!B:B,'[27]Non AGSA'!B:B)</f>
        <v>#N/A</v>
      </c>
      <c r="BG33" s="150" t="e">
        <f>_xlfn.XLOOKUP(A33,'[27]Dormant auditee list'!C:C,'[27]Dormant auditee list'!C:C)</f>
        <v>#N/A</v>
      </c>
      <c r="BH33" s="150" t="str">
        <f>_xlfn.XLOOKUP(A33,[27]Reworked!A:A,[27]Reworked!I:I)</f>
        <v>Unqualified with findings</v>
      </c>
      <c r="BJ33" s="150">
        <v>1</v>
      </c>
      <c r="BK33" s="150">
        <v>2</v>
      </c>
    </row>
    <row r="34" spans="1:63" ht="27" customHeight="1" x14ac:dyDescent="0.25">
      <c r="A34" s="265">
        <v>69</v>
      </c>
      <c r="B34" s="266" t="s">
        <v>198</v>
      </c>
      <c r="C34" s="271" t="s">
        <v>1190</v>
      </c>
      <c r="D34" s="271" t="s">
        <v>815</v>
      </c>
      <c r="E34" s="271" t="s">
        <v>1191</v>
      </c>
      <c r="F34" s="271" t="s">
        <v>1</v>
      </c>
      <c r="G34" s="271" t="s">
        <v>817</v>
      </c>
      <c r="H34" s="266" t="s">
        <v>696</v>
      </c>
      <c r="I34" s="266" t="s">
        <v>437</v>
      </c>
      <c r="J34" s="279" t="s">
        <v>26</v>
      </c>
      <c r="K34" s="273" t="s">
        <v>22</v>
      </c>
      <c r="L34" s="272" t="s">
        <v>23</v>
      </c>
      <c r="M34" s="279" t="s">
        <v>26</v>
      </c>
      <c r="N34" s="272" t="s">
        <v>23</v>
      </c>
      <c r="O34" s="272" t="s">
        <v>23</v>
      </c>
      <c r="P34" s="272" t="s">
        <v>23</v>
      </c>
      <c r="Q34" s="271" t="s">
        <v>1</v>
      </c>
      <c r="R34" s="271" t="s">
        <v>1</v>
      </c>
      <c r="S34" s="271" t="s">
        <v>1</v>
      </c>
      <c r="T34" s="271" t="s">
        <v>1</v>
      </c>
      <c r="U34" s="271" t="s">
        <v>1</v>
      </c>
      <c r="V34" s="271" t="s">
        <v>1</v>
      </c>
      <c r="W34" s="272" t="s">
        <v>23</v>
      </c>
      <c r="X34" s="272" t="s">
        <v>23</v>
      </c>
      <c r="Y34" s="271" t="s">
        <v>1</v>
      </c>
      <c r="Z34" s="273" t="s">
        <v>22</v>
      </c>
      <c r="AA34" s="273" t="s">
        <v>22</v>
      </c>
      <c r="AB34" s="271" t="s">
        <v>1</v>
      </c>
      <c r="AC34" s="271" t="s">
        <v>1</v>
      </c>
      <c r="AD34" s="271" t="s">
        <v>1</v>
      </c>
      <c r="AE34" s="272" t="s">
        <v>23</v>
      </c>
      <c r="AF34" s="272" t="s">
        <v>23</v>
      </c>
      <c r="AG34" s="271" t="s">
        <v>1</v>
      </c>
      <c r="AH34" s="272" t="s">
        <v>23</v>
      </c>
      <c r="AI34" s="271" t="s">
        <v>1</v>
      </c>
      <c r="AJ34" s="271" t="s">
        <v>1</v>
      </c>
      <c r="AK34" s="272" t="s">
        <v>23</v>
      </c>
      <c r="AL34" s="272" t="s">
        <v>23</v>
      </c>
      <c r="AM34" s="271" t="s">
        <v>1</v>
      </c>
      <c r="AN34" s="271" t="s">
        <v>1</v>
      </c>
      <c r="AO34" s="271" t="s">
        <v>1</v>
      </c>
      <c r="AP34" s="271" t="s">
        <v>1</v>
      </c>
      <c r="AQ34" s="271" t="s">
        <v>1</v>
      </c>
      <c r="AR34" s="272" t="s">
        <v>23</v>
      </c>
      <c r="AS34" s="271" t="s">
        <v>1</v>
      </c>
      <c r="AT34" s="271" t="s">
        <v>1</v>
      </c>
      <c r="AU34" s="272" t="s">
        <v>23</v>
      </c>
      <c r="AV34" s="272" t="s">
        <v>23</v>
      </c>
      <c r="AW34" s="275" t="s">
        <v>1241</v>
      </c>
      <c r="AX34" s="152">
        <v>2</v>
      </c>
      <c r="AY34" s="152">
        <v>2</v>
      </c>
      <c r="AZ34" s="277">
        <v>2509.4</v>
      </c>
      <c r="BA34" s="277">
        <v>123.8</v>
      </c>
      <c r="BB34" s="281">
        <v>0.03</v>
      </c>
      <c r="BF34" s="150" t="e">
        <f>_xlfn.XLOOKUP(A34,'[27]Non AGSA'!B:B,'[27]Non AGSA'!B:B)</f>
        <v>#N/A</v>
      </c>
      <c r="BG34" s="150" t="e">
        <f>_xlfn.XLOOKUP(A34,'[27]Dormant auditee list'!C:C,'[27]Dormant auditee list'!C:C)</f>
        <v>#N/A</v>
      </c>
      <c r="BH34" s="150" t="str">
        <f>_xlfn.XLOOKUP(A34,[27]Reworked!A:A,[27]Reworked!I:I)</f>
        <v>Qualified</v>
      </c>
      <c r="BJ34" s="150">
        <v>1</v>
      </c>
      <c r="BK34" s="150">
        <v>3</v>
      </c>
    </row>
    <row r="35" spans="1:63" ht="26.25" customHeight="1" x14ac:dyDescent="0.25">
      <c r="A35" s="265">
        <v>104</v>
      </c>
      <c r="B35" s="266" t="s">
        <v>133</v>
      </c>
      <c r="C35" s="271" t="s">
        <v>1190</v>
      </c>
      <c r="D35" s="271" t="s">
        <v>438</v>
      </c>
      <c r="E35" s="271" t="s">
        <v>1191</v>
      </c>
      <c r="F35" s="271" t="s">
        <v>458</v>
      </c>
      <c r="G35" s="271" t="s">
        <v>1</v>
      </c>
      <c r="H35" s="266" t="s">
        <v>1</v>
      </c>
      <c r="I35" s="266" t="s">
        <v>438</v>
      </c>
      <c r="J35" s="275" t="s">
        <v>33</v>
      </c>
      <c r="K35" s="271" t="s">
        <v>1</v>
      </c>
      <c r="L35" s="271" t="s">
        <v>1</v>
      </c>
      <c r="M35" s="275" t="s">
        <v>33</v>
      </c>
      <c r="N35" s="271" t="s">
        <v>1</v>
      </c>
      <c r="O35" s="271" t="s">
        <v>1</v>
      </c>
      <c r="P35" s="271" t="s">
        <v>1</v>
      </c>
      <c r="Q35" s="271" t="s">
        <v>1</v>
      </c>
      <c r="R35" s="271" t="s">
        <v>1</v>
      </c>
      <c r="S35" s="271" t="s">
        <v>1</v>
      </c>
      <c r="T35" s="271" t="s">
        <v>1</v>
      </c>
      <c r="U35" s="271" t="s">
        <v>1</v>
      </c>
      <c r="V35" s="271" t="s">
        <v>1</v>
      </c>
      <c r="W35" s="271" t="s">
        <v>1</v>
      </c>
      <c r="X35" s="271" t="s">
        <v>1</v>
      </c>
      <c r="Y35" s="271" t="s">
        <v>1</v>
      </c>
      <c r="Z35" s="271" t="s">
        <v>1</v>
      </c>
      <c r="AA35" s="271" t="s">
        <v>1</v>
      </c>
      <c r="AB35" s="271" t="s">
        <v>1</v>
      </c>
      <c r="AC35" s="271" t="s">
        <v>1</v>
      </c>
      <c r="AD35" s="271" t="s">
        <v>1</v>
      </c>
      <c r="AE35" s="271" t="s">
        <v>1</v>
      </c>
      <c r="AF35" s="271" t="s">
        <v>1</v>
      </c>
      <c r="AG35" s="271" t="s">
        <v>1</v>
      </c>
      <c r="AH35" s="271" t="s">
        <v>1</v>
      </c>
      <c r="AI35" s="271" t="s">
        <v>1</v>
      </c>
      <c r="AJ35" s="271" t="s">
        <v>1</v>
      </c>
      <c r="AK35" s="271" t="s">
        <v>1</v>
      </c>
      <c r="AL35" s="271" t="s">
        <v>1</v>
      </c>
      <c r="AM35" s="271" t="s">
        <v>1</v>
      </c>
      <c r="AN35" s="271" t="s">
        <v>1</v>
      </c>
      <c r="AO35" s="271" t="s">
        <v>1</v>
      </c>
      <c r="AP35" s="271" t="s">
        <v>1</v>
      </c>
      <c r="AQ35" s="271" t="s">
        <v>1</v>
      </c>
      <c r="AR35" s="271" t="s">
        <v>1</v>
      </c>
      <c r="AS35" s="271" t="s">
        <v>1</v>
      </c>
      <c r="AT35" s="271" t="s">
        <v>1</v>
      </c>
      <c r="AU35" s="271" t="s">
        <v>1</v>
      </c>
      <c r="AV35" s="271" t="s">
        <v>1</v>
      </c>
      <c r="AW35" s="275" t="s">
        <v>1241</v>
      </c>
      <c r="AX35" s="275">
        <v>1</v>
      </c>
      <c r="AY35" s="152">
        <v>2</v>
      </c>
      <c r="AZ35" s="276">
        <v>0</v>
      </c>
      <c r="BA35" s="276">
        <v>0</v>
      </c>
      <c r="BB35" s="283">
        <v>0</v>
      </c>
      <c r="BF35" s="150" t="e">
        <f>_xlfn.XLOOKUP(A35,'[27]Non AGSA'!B:B,'[27]Non AGSA'!B:B)</f>
        <v>#N/A</v>
      </c>
      <c r="BG35" s="150" t="e">
        <f>_xlfn.XLOOKUP(A35,'[27]Dormant auditee list'!C:C,'[27]Dormant auditee list'!C:C)</f>
        <v>#N/A</v>
      </c>
      <c r="BH35" s="150" t="str">
        <f>_xlfn.XLOOKUP(A35,[27]Reworked!A:A,[27]Reworked!I:I)</f>
        <v>Unqualified with no findings</v>
      </c>
      <c r="BJ35" s="150">
        <v>1</v>
      </c>
      <c r="BK35" s="150">
        <v>1</v>
      </c>
    </row>
    <row r="36" spans="1:63" ht="34.5" customHeight="1" x14ac:dyDescent="0.25">
      <c r="A36" s="265">
        <v>1225</v>
      </c>
      <c r="B36" s="266" t="s">
        <v>134</v>
      </c>
      <c r="C36" s="271" t="s">
        <v>1190</v>
      </c>
      <c r="D36" s="271" t="s">
        <v>854</v>
      </c>
      <c r="E36" s="271" t="s">
        <v>1191</v>
      </c>
      <c r="F36" s="271" t="s">
        <v>859</v>
      </c>
      <c r="G36" s="271" t="s">
        <v>587</v>
      </c>
      <c r="H36" s="266" t="s">
        <v>440</v>
      </c>
      <c r="I36" s="266" t="s">
        <v>437</v>
      </c>
      <c r="J36" s="152" t="s">
        <v>17</v>
      </c>
      <c r="K36" s="272" t="s">
        <v>23</v>
      </c>
      <c r="L36" s="272" t="s">
        <v>23</v>
      </c>
      <c r="M36" s="152" t="s">
        <v>17</v>
      </c>
      <c r="N36" s="272" t="s">
        <v>23</v>
      </c>
      <c r="O36" s="272" t="s">
        <v>23</v>
      </c>
      <c r="P36" s="271" t="s">
        <v>1</v>
      </c>
      <c r="Q36" s="271" t="s">
        <v>1</v>
      </c>
      <c r="R36" s="271" t="s">
        <v>1</v>
      </c>
      <c r="S36" s="271" t="s">
        <v>1</v>
      </c>
      <c r="T36" s="271" t="s">
        <v>1</v>
      </c>
      <c r="U36" s="271" t="s">
        <v>1</v>
      </c>
      <c r="V36" s="271" t="s">
        <v>1</v>
      </c>
      <c r="W36" s="271" t="s">
        <v>1</v>
      </c>
      <c r="X36" s="271" t="s">
        <v>1</v>
      </c>
      <c r="Y36" s="271" t="s">
        <v>1</v>
      </c>
      <c r="Z36" s="272" t="s">
        <v>23</v>
      </c>
      <c r="AA36" s="273" t="s">
        <v>22</v>
      </c>
      <c r="AB36" s="271" t="s">
        <v>1</v>
      </c>
      <c r="AC36" s="271" t="s">
        <v>1</v>
      </c>
      <c r="AD36" s="271" t="s">
        <v>1</v>
      </c>
      <c r="AE36" s="273" t="s">
        <v>22</v>
      </c>
      <c r="AF36" s="271" t="s">
        <v>1</v>
      </c>
      <c r="AG36" s="271" t="s">
        <v>1</v>
      </c>
      <c r="AH36" s="273" t="s">
        <v>22</v>
      </c>
      <c r="AI36" s="271" t="s">
        <v>1</v>
      </c>
      <c r="AJ36" s="271" t="s">
        <v>1</v>
      </c>
      <c r="AK36" s="271" t="s">
        <v>1</v>
      </c>
      <c r="AL36" s="272" t="s">
        <v>23</v>
      </c>
      <c r="AM36" s="271" t="s">
        <v>1</v>
      </c>
      <c r="AN36" s="271" t="s">
        <v>1</v>
      </c>
      <c r="AO36" s="274" t="s">
        <v>20</v>
      </c>
      <c r="AP36" s="271" t="s">
        <v>1</v>
      </c>
      <c r="AQ36" s="271" t="s">
        <v>1</v>
      </c>
      <c r="AR36" s="271" t="s">
        <v>1</v>
      </c>
      <c r="AS36" s="271" t="s">
        <v>1</v>
      </c>
      <c r="AT36" s="271" t="s">
        <v>1</v>
      </c>
      <c r="AU36" s="272" t="s">
        <v>23</v>
      </c>
      <c r="AV36" s="272" t="s">
        <v>23</v>
      </c>
      <c r="AW36" s="275" t="s">
        <v>1241</v>
      </c>
      <c r="AX36" s="275">
        <v>1</v>
      </c>
      <c r="AY36" s="275">
        <v>1</v>
      </c>
      <c r="AZ36" s="276">
        <v>0</v>
      </c>
      <c r="BA36" s="277">
        <v>33.4</v>
      </c>
      <c r="BB36" s="278">
        <v>28.2</v>
      </c>
      <c r="BF36" s="150" t="e">
        <f>_xlfn.XLOOKUP(A36,'[27]Non AGSA'!B:B,'[27]Non AGSA'!B:B)</f>
        <v>#N/A</v>
      </c>
      <c r="BG36" s="150" t="e">
        <f>_xlfn.XLOOKUP(A36,'[27]Dormant auditee list'!C:C,'[27]Dormant auditee list'!C:C)</f>
        <v>#N/A</v>
      </c>
      <c r="BH36" s="150" t="str">
        <f>_xlfn.XLOOKUP(A36,[27]Reworked!A:A,[27]Reworked!I:I)</f>
        <v>Unqualified with findings</v>
      </c>
      <c r="BI36" s="150" t="str">
        <f>_xlfn.XLOOKUP(A36,[27]Reworked!A:A,[27]Reworked!J:J)</f>
        <v>Unqualified with findings</v>
      </c>
      <c r="BJ36" s="150">
        <v>1</v>
      </c>
      <c r="BK36" s="150">
        <v>2</v>
      </c>
    </row>
    <row r="37" spans="1:63" ht="27" customHeight="1" x14ac:dyDescent="0.25">
      <c r="A37" s="265">
        <v>73</v>
      </c>
      <c r="B37" s="266" t="s">
        <v>150</v>
      </c>
      <c r="C37" s="271" t="s">
        <v>1190</v>
      </c>
      <c r="D37" s="271" t="s">
        <v>854</v>
      </c>
      <c r="E37" s="271" t="s">
        <v>1191</v>
      </c>
      <c r="F37" s="271" t="s">
        <v>151</v>
      </c>
      <c r="G37" s="271" t="s">
        <v>151</v>
      </c>
      <c r="H37" s="266" t="s">
        <v>444</v>
      </c>
      <c r="I37" s="266" t="s">
        <v>437</v>
      </c>
      <c r="J37" s="152" t="s">
        <v>17</v>
      </c>
      <c r="K37" s="272" t="s">
        <v>23</v>
      </c>
      <c r="L37" s="272" t="s">
        <v>23</v>
      </c>
      <c r="M37" s="152" t="s">
        <v>17</v>
      </c>
      <c r="N37" s="272" t="s">
        <v>23</v>
      </c>
      <c r="O37" s="272" t="s">
        <v>23</v>
      </c>
      <c r="P37" s="271" t="s">
        <v>1</v>
      </c>
      <c r="Q37" s="271" t="s">
        <v>1</v>
      </c>
      <c r="R37" s="271" t="s">
        <v>1</v>
      </c>
      <c r="S37" s="271" t="s">
        <v>1</v>
      </c>
      <c r="T37" s="271" t="s">
        <v>1</v>
      </c>
      <c r="U37" s="271" t="s">
        <v>1</v>
      </c>
      <c r="V37" s="271" t="s">
        <v>1</v>
      </c>
      <c r="W37" s="271" t="s">
        <v>1</v>
      </c>
      <c r="X37" s="271" t="s">
        <v>1</v>
      </c>
      <c r="Y37" s="271" t="s">
        <v>1</v>
      </c>
      <c r="Z37" s="271" t="s">
        <v>1</v>
      </c>
      <c r="AA37" s="273" t="s">
        <v>22</v>
      </c>
      <c r="AB37" s="271" t="s">
        <v>1</v>
      </c>
      <c r="AC37" s="271" t="s">
        <v>1</v>
      </c>
      <c r="AD37" s="274" t="s">
        <v>20</v>
      </c>
      <c r="AE37" s="272" t="s">
        <v>23</v>
      </c>
      <c r="AF37" s="271" t="s">
        <v>1</v>
      </c>
      <c r="AG37" s="271" t="s">
        <v>1</v>
      </c>
      <c r="AH37" s="271" t="s">
        <v>1</v>
      </c>
      <c r="AI37" s="271" t="s">
        <v>1</v>
      </c>
      <c r="AJ37" s="271" t="s">
        <v>1</v>
      </c>
      <c r="AK37" s="272" t="s">
        <v>23</v>
      </c>
      <c r="AL37" s="272" t="s">
        <v>23</v>
      </c>
      <c r="AM37" s="271" t="s">
        <v>1</v>
      </c>
      <c r="AN37" s="271" t="s">
        <v>1</v>
      </c>
      <c r="AO37" s="274" t="s">
        <v>20</v>
      </c>
      <c r="AP37" s="271" t="s">
        <v>1</v>
      </c>
      <c r="AQ37" s="271" t="s">
        <v>1</v>
      </c>
      <c r="AR37" s="273" t="s">
        <v>22</v>
      </c>
      <c r="AS37" s="271" t="s">
        <v>1</v>
      </c>
      <c r="AT37" s="271" t="s">
        <v>1</v>
      </c>
      <c r="AU37" s="272" t="s">
        <v>23</v>
      </c>
      <c r="AV37" s="272" t="s">
        <v>23</v>
      </c>
      <c r="AW37" s="275" t="s">
        <v>1241</v>
      </c>
      <c r="AX37" s="275">
        <v>1</v>
      </c>
      <c r="AY37" s="282">
        <v>3</v>
      </c>
      <c r="AZ37" s="276">
        <v>0</v>
      </c>
      <c r="BA37" s="280">
        <v>51.6</v>
      </c>
      <c r="BB37" s="281">
        <v>0</v>
      </c>
      <c r="BF37" s="150" t="e">
        <f>_xlfn.XLOOKUP(A37,'[27]Non AGSA'!B:B,'[27]Non AGSA'!B:B)</f>
        <v>#N/A</v>
      </c>
      <c r="BG37" s="150" t="e">
        <f>_xlfn.XLOOKUP(A37,'[27]Dormant auditee list'!C:C,'[27]Dormant auditee list'!C:C)</f>
        <v>#N/A</v>
      </c>
      <c r="BH37" s="150" t="str">
        <f>_xlfn.XLOOKUP(A37,[27]Reworked!A:A,[27]Reworked!I:I)</f>
        <v>Unqualified with findings</v>
      </c>
      <c r="BJ37" s="150">
        <v>1</v>
      </c>
      <c r="BK37" s="150">
        <v>2</v>
      </c>
    </row>
    <row r="38" spans="1:63" ht="13.5" customHeight="1" x14ac:dyDescent="0.25">
      <c r="A38" s="265">
        <v>175</v>
      </c>
      <c r="B38" s="266" t="s">
        <v>151</v>
      </c>
      <c r="C38" s="271" t="s">
        <v>1190</v>
      </c>
      <c r="D38" s="271" t="s">
        <v>438</v>
      </c>
      <c r="E38" s="271" t="s">
        <v>1191</v>
      </c>
      <c r="F38" s="271" t="s">
        <v>151</v>
      </c>
      <c r="G38" s="271" t="s">
        <v>1</v>
      </c>
      <c r="H38" s="266" t="s">
        <v>1</v>
      </c>
      <c r="I38" s="266" t="s">
        <v>438</v>
      </c>
      <c r="J38" s="152" t="s">
        <v>17</v>
      </c>
      <c r="K38" s="272" t="s">
        <v>23</v>
      </c>
      <c r="L38" s="272" t="s">
        <v>23</v>
      </c>
      <c r="M38" s="279" t="s">
        <v>26</v>
      </c>
      <c r="N38" s="272" t="s">
        <v>23</v>
      </c>
      <c r="O38" s="272" t="s">
        <v>23</v>
      </c>
      <c r="P38" s="271" t="s">
        <v>1</v>
      </c>
      <c r="Q38" s="271" t="s">
        <v>1</v>
      </c>
      <c r="R38" s="271" t="s">
        <v>1</v>
      </c>
      <c r="S38" s="271" t="s">
        <v>1</v>
      </c>
      <c r="T38" s="271" t="s">
        <v>1</v>
      </c>
      <c r="U38" s="273" t="s">
        <v>22</v>
      </c>
      <c r="V38" s="271" t="s">
        <v>1</v>
      </c>
      <c r="W38" s="271" t="s">
        <v>1</v>
      </c>
      <c r="X38" s="271" t="s">
        <v>1</v>
      </c>
      <c r="Y38" s="271" t="s">
        <v>1</v>
      </c>
      <c r="Z38" s="271" t="s">
        <v>1</v>
      </c>
      <c r="AA38" s="272" t="s">
        <v>23</v>
      </c>
      <c r="AB38" s="271" t="s">
        <v>1</v>
      </c>
      <c r="AC38" s="271" t="s">
        <v>1</v>
      </c>
      <c r="AD38" s="271" t="s">
        <v>1</v>
      </c>
      <c r="AE38" s="272" t="s">
        <v>23</v>
      </c>
      <c r="AF38" s="272" t="s">
        <v>23</v>
      </c>
      <c r="AG38" s="271" t="s">
        <v>1</v>
      </c>
      <c r="AH38" s="274" t="s">
        <v>20</v>
      </c>
      <c r="AI38" s="271" t="s">
        <v>1</v>
      </c>
      <c r="AJ38" s="271" t="s">
        <v>1</v>
      </c>
      <c r="AK38" s="272" t="s">
        <v>23</v>
      </c>
      <c r="AL38" s="272" t="s">
        <v>23</v>
      </c>
      <c r="AM38" s="271" t="s">
        <v>1</v>
      </c>
      <c r="AN38" s="271" t="s">
        <v>1</v>
      </c>
      <c r="AO38" s="271" t="s">
        <v>1</v>
      </c>
      <c r="AP38" s="272" t="s">
        <v>23</v>
      </c>
      <c r="AQ38" s="271" t="s">
        <v>1</v>
      </c>
      <c r="AR38" s="273" t="s">
        <v>22</v>
      </c>
      <c r="AS38" s="271" t="s">
        <v>1</v>
      </c>
      <c r="AT38" s="271" t="s">
        <v>1</v>
      </c>
      <c r="AU38" s="272" t="s">
        <v>23</v>
      </c>
      <c r="AV38" s="272" t="s">
        <v>23</v>
      </c>
      <c r="AW38" s="272" t="s">
        <v>1242</v>
      </c>
      <c r="AX38" s="282">
        <v>3</v>
      </c>
      <c r="AY38" s="152">
        <v>2</v>
      </c>
      <c r="AZ38" s="280">
        <v>439.7</v>
      </c>
      <c r="BA38" s="280">
        <v>286.2</v>
      </c>
      <c r="BB38" s="278">
        <v>78.7</v>
      </c>
      <c r="BF38" s="150" t="e">
        <f>_xlfn.XLOOKUP(A38,'[27]Non AGSA'!B:B,'[27]Non AGSA'!B:B)</f>
        <v>#N/A</v>
      </c>
      <c r="BG38" s="150" t="e">
        <f>_xlfn.XLOOKUP(A38,'[27]Dormant auditee list'!C:C,'[27]Dormant auditee list'!C:C)</f>
        <v>#N/A</v>
      </c>
      <c r="BH38" s="150" t="str">
        <f>_xlfn.XLOOKUP(A38,[27]Reworked!A:A,[27]Reworked!I:I)</f>
        <v>Unqualified with findings</v>
      </c>
      <c r="BJ38" s="150">
        <v>1</v>
      </c>
      <c r="BK38" s="150">
        <v>2</v>
      </c>
    </row>
    <row r="39" spans="1:63" ht="27" customHeight="1" x14ac:dyDescent="0.25">
      <c r="A39" s="265">
        <v>1207</v>
      </c>
      <c r="B39" s="266" t="s">
        <v>24</v>
      </c>
      <c r="C39" s="271" t="s">
        <v>1190</v>
      </c>
      <c r="D39" s="271" t="s">
        <v>941</v>
      </c>
      <c r="E39" s="271" t="s">
        <v>1191</v>
      </c>
      <c r="F39" s="271" t="s">
        <v>1</v>
      </c>
      <c r="G39" s="271" t="s">
        <v>447</v>
      </c>
      <c r="H39" s="266" t="s">
        <v>444</v>
      </c>
      <c r="I39" s="266" t="s">
        <v>437</v>
      </c>
      <c r="J39" s="152" t="s">
        <v>17</v>
      </c>
      <c r="K39" s="272" t="s">
        <v>23</v>
      </c>
      <c r="L39" s="271" t="s">
        <v>1</v>
      </c>
      <c r="M39" s="152" t="s">
        <v>17</v>
      </c>
      <c r="N39" s="272" t="s">
        <v>23</v>
      </c>
      <c r="O39" s="271" t="s">
        <v>1</v>
      </c>
      <c r="P39" s="271" t="s">
        <v>1</v>
      </c>
      <c r="Q39" s="271" t="s">
        <v>1</v>
      </c>
      <c r="R39" s="271" t="s">
        <v>1</v>
      </c>
      <c r="S39" s="271" t="s">
        <v>1</v>
      </c>
      <c r="T39" s="271" t="s">
        <v>1</v>
      </c>
      <c r="U39" s="271" t="s">
        <v>1</v>
      </c>
      <c r="V39" s="271" t="s">
        <v>1</v>
      </c>
      <c r="W39" s="271" t="s">
        <v>1</v>
      </c>
      <c r="X39" s="271" t="s">
        <v>1</v>
      </c>
      <c r="Y39" s="271" t="s">
        <v>1</v>
      </c>
      <c r="Z39" s="273" t="s">
        <v>22</v>
      </c>
      <c r="AA39" s="272" t="s">
        <v>23</v>
      </c>
      <c r="AB39" s="271" t="s">
        <v>1</v>
      </c>
      <c r="AC39" s="271" t="s">
        <v>1</v>
      </c>
      <c r="AD39" s="272" t="s">
        <v>23</v>
      </c>
      <c r="AE39" s="271" t="s">
        <v>1</v>
      </c>
      <c r="AF39" s="271" t="s">
        <v>1</v>
      </c>
      <c r="AG39" s="271" t="s">
        <v>1</v>
      </c>
      <c r="AH39" s="271" t="s">
        <v>1</v>
      </c>
      <c r="AI39" s="271" t="s">
        <v>1</v>
      </c>
      <c r="AJ39" s="271" t="s">
        <v>1</v>
      </c>
      <c r="AK39" s="271" t="s">
        <v>1</v>
      </c>
      <c r="AL39" s="271" t="s">
        <v>1</v>
      </c>
      <c r="AM39" s="271" t="s">
        <v>1</v>
      </c>
      <c r="AN39" s="271" t="s">
        <v>1</v>
      </c>
      <c r="AO39" s="271" t="s">
        <v>1</v>
      </c>
      <c r="AP39" s="271" t="s">
        <v>1</v>
      </c>
      <c r="AQ39" s="271" t="s">
        <v>1</v>
      </c>
      <c r="AR39" s="271" t="s">
        <v>1</v>
      </c>
      <c r="AS39" s="271" t="s">
        <v>1</v>
      </c>
      <c r="AT39" s="271" t="s">
        <v>1</v>
      </c>
      <c r="AU39" s="272" t="s">
        <v>23</v>
      </c>
      <c r="AV39" s="272" t="s">
        <v>23</v>
      </c>
      <c r="AW39" s="274" t="s">
        <v>1240</v>
      </c>
      <c r="AX39" s="152">
        <v>2</v>
      </c>
      <c r="AY39" s="152">
        <v>2</v>
      </c>
      <c r="AZ39" s="276">
        <v>0</v>
      </c>
      <c r="BA39" s="280">
        <v>0.06</v>
      </c>
      <c r="BB39" s="283">
        <v>0</v>
      </c>
      <c r="BF39" s="150" t="e">
        <f>_xlfn.XLOOKUP(A39,'[27]Non AGSA'!B:B,'[27]Non AGSA'!B:B)</f>
        <v>#N/A</v>
      </c>
      <c r="BG39" s="150" t="e">
        <f>_xlfn.XLOOKUP(A39,'[27]Dormant auditee list'!C:C,'[27]Dormant auditee list'!C:C)</f>
        <v>#N/A</v>
      </c>
      <c r="BH39" s="150" t="str">
        <f>_xlfn.XLOOKUP(A39,[27]Reworked!A:A,[27]Reworked!I:I)</f>
        <v>Unqualified with findings</v>
      </c>
      <c r="BJ39" s="150">
        <v>1</v>
      </c>
      <c r="BK39" s="150">
        <v>2</v>
      </c>
    </row>
    <row r="40" spans="1:63" ht="26.25" customHeight="1" x14ac:dyDescent="0.25">
      <c r="A40" s="265">
        <v>74</v>
      </c>
      <c r="B40" s="266" t="s">
        <v>199</v>
      </c>
      <c r="C40" s="271" t="s">
        <v>1190</v>
      </c>
      <c r="D40" s="271" t="s">
        <v>896</v>
      </c>
      <c r="E40" s="271" t="s">
        <v>1191</v>
      </c>
      <c r="F40" s="271" t="s">
        <v>1</v>
      </c>
      <c r="G40" s="271" t="s">
        <v>900</v>
      </c>
      <c r="H40" s="266" t="s">
        <v>696</v>
      </c>
      <c r="I40" s="266" t="s">
        <v>437</v>
      </c>
      <c r="J40" s="279" t="s">
        <v>26</v>
      </c>
      <c r="K40" s="272" t="s">
        <v>23</v>
      </c>
      <c r="L40" s="272" t="s">
        <v>23</v>
      </c>
      <c r="M40" s="279" t="s">
        <v>26</v>
      </c>
      <c r="N40" s="274" t="s">
        <v>20</v>
      </c>
      <c r="O40" s="272" t="s">
        <v>23</v>
      </c>
      <c r="P40" s="272" t="s">
        <v>23</v>
      </c>
      <c r="Q40" s="273" t="s">
        <v>22</v>
      </c>
      <c r="R40" s="271" t="s">
        <v>1</v>
      </c>
      <c r="S40" s="271" t="s">
        <v>1</v>
      </c>
      <c r="T40" s="271" t="s">
        <v>1</v>
      </c>
      <c r="U40" s="272" t="s">
        <v>23</v>
      </c>
      <c r="V40" s="271" t="s">
        <v>1</v>
      </c>
      <c r="W40" s="271" t="s">
        <v>1</v>
      </c>
      <c r="X40" s="271" t="s">
        <v>1</v>
      </c>
      <c r="Y40" s="271" t="s">
        <v>1</v>
      </c>
      <c r="Z40" s="274" t="s">
        <v>20</v>
      </c>
      <c r="AA40" s="272" t="s">
        <v>23</v>
      </c>
      <c r="AB40" s="271" t="s">
        <v>1</v>
      </c>
      <c r="AC40" s="271" t="s">
        <v>1</v>
      </c>
      <c r="AD40" s="271" t="s">
        <v>1</v>
      </c>
      <c r="AE40" s="272" t="s">
        <v>23</v>
      </c>
      <c r="AF40" s="273" t="s">
        <v>22</v>
      </c>
      <c r="AG40" s="271" t="s">
        <v>1</v>
      </c>
      <c r="AH40" s="271" t="s">
        <v>1</v>
      </c>
      <c r="AI40" s="271" t="s">
        <v>1</v>
      </c>
      <c r="AJ40" s="271" t="s">
        <v>1</v>
      </c>
      <c r="AK40" s="271" t="s">
        <v>1</v>
      </c>
      <c r="AL40" s="274" t="s">
        <v>20</v>
      </c>
      <c r="AM40" s="271" t="s">
        <v>1</v>
      </c>
      <c r="AN40" s="271" t="s">
        <v>1</v>
      </c>
      <c r="AO40" s="272" t="s">
        <v>23</v>
      </c>
      <c r="AP40" s="273" t="s">
        <v>22</v>
      </c>
      <c r="AQ40" s="271" t="s">
        <v>1</v>
      </c>
      <c r="AR40" s="273" t="s">
        <v>22</v>
      </c>
      <c r="AS40" s="271" t="s">
        <v>1</v>
      </c>
      <c r="AT40" s="271" t="s">
        <v>1</v>
      </c>
      <c r="AU40" s="272" t="s">
        <v>23</v>
      </c>
      <c r="AV40" s="272" t="s">
        <v>23</v>
      </c>
      <c r="AW40" s="275" t="s">
        <v>1241</v>
      </c>
      <c r="AX40" s="275">
        <v>1</v>
      </c>
      <c r="AY40" s="152">
        <v>2</v>
      </c>
      <c r="AZ40" s="276">
        <v>0</v>
      </c>
      <c r="BA40" s="277">
        <v>225.4</v>
      </c>
      <c r="BB40" s="281">
        <v>0.1</v>
      </c>
      <c r="BF40" s="150" t="e">
        <f>_xlfn.XLOOKUP(A40,'[27]Non AGSA'!B:B,'[27]Non AGSA'!B:B)</f>
        <v>#N/A</v>
      </c>
      <c r="BG40" s="150" t="e">
        <f>_xlfn.XLOOKUP(A40,'[27]Dormant auditee list'!C:C,'[27]Dormant auditee list'!C:C)</f>
        <v>#N/A</v>
      </c>
      <c r="BH40" s="150" t="str">
        <f>_xlfn.XLOOKUP(A40,[27]Reworked!A:A,[27]Reworked!I:I)</f>
        <v>Qualified</v>
      </c>
      <c r="BI40" s="150" t="str">
        <f>_xlfn.XLOOKUP(A40,[27]Reworked!A:A,[27]Reworked!J:J)</f>
        <v>Qualified</v>
      </c>
      <c r="BJ40" s="150">
        <v>1</v>
      </c>
      <c r="BK40" s="150">
        <v>3</v>
      </c>
    </row>
    <row r="41" spans="1:63" ht="27" customHeight="1" x14ac:dyDescent="0.25">
      <c r="A41" s="265">
        <v>1007</v>
      </c>
      <c r="B41" s="266" t="s">
        <v>159</v>
      </c>
      <c r="C41" s="271" t="s">
        <v>1190</v>
      </c>
      <c r="D41" s="271" t="s">
        <v>683</v>
      </c>
      <c r="E41" s="271" t="s">
        <v>1191</v>
      </c>
      <c r="F41" s="271" t="s">
        <v>156</v>
      </c>
      <c r="G41" s="271" t="s">
        <v>156</v>
      </c>
      <c r="H41" s="266" t="s">
        <v>444</v>
      </c>
      <c r="I41" s="266" t="s">
        <v>437</v>
      </c>
      <c r="J41" s="152" t="s">
        <v>17</v>
      </c>
      <c r="K41" s="274" t="s">
        <v>20</v>
      </c>
      <c r="L41" s="273" t="s">
        <v>22</v>
      </c>
      <c r="M41" s="152" t="s">
        <v>17</v>
      </c>
      <c r="N41" s="271" t="s">
        <v>1</v>
      </c>
      <c r="O41" s="272" t="s">
        <v>23</v>
      </c>
      <c r="P41" s="271" t="s">
        <v>1</v>
      </c>
      <c r="Q41" s="271" t="s">
        <v>1</v>
      </c>
      <c r="R41" s="271" t="s">
        <v>1</v>
      </c>
      <c r="S41" s="271" t="s">
        <v>1</v>
      </c>
      <c r="T41" s="271" t="s">
        <v>1</v>
      </c>
      <c r="U41" s="271" t="s">
        <v>1</v>
      </c>
      <c r="V41" s="271" t="s">
        <v>1</v>
      </c>
      <c r="W41" s="271" t="s">
        <v>1</v>
      </c>
      <c r="X41" s="271" t="s">
        <v>1</v>
      </c>
      <c r="Y41" s="271" t="s">
        <v>1</v>
      </c>
      <c r="Z41" s="271" t="s">
        <v>1</v>
      </c>
      <c r="AA41" s="271" t="s">
        <v>1</v>
      </c>
      <c r="AB41" s="271" t="s">
        <v>1</v>
      </c>
      <c r="AC41" s="271" t="s">
        <v>1</v>
      </c>
      <c r="AD41" s="274" t="s">
        <v>20</v>
      </c>
      <c r="AE41" s="271" t="s">
        <v>1</v>
      </c>
      <c r="AF41" s="271" t="s">
        <v>1</v>
      </c>
      <c r="AG41" s="271" t="s">
        <v>1</v>
      </c>
      <c r="AH41" s="271" t="s">
        <v>1</v>
      </c>
      <c r="AI41" s="271" t="s">
        <v>1</v>
      </c>
      <c r="AJ41" s="271" t="s">
        <v>1</v>
      </c>
      <c r="AK41" s="271" t="s">
        <v>1</v>
      </c>
      <c r="AL41" s="273" t="s">
        <v>22</v>
      </c>
      <c r="AM41" s="271" t="s">
        <v>1</v>
      </c>
      <c r="AN41" s="271" t="s">
        <v>1</v>
      </c>
      <c r="AO41" s="271" t="s">
        <v>1</v>
      </c>
      <c r="AP41" s="271" t="s">
        <v>1</v>
      </c>
      <c r="AQ41" s="271" t="s">
        <v>1</v>
      </c>
      <c r="AR41" s="271" t="s">
        <v>1</v>
      </c>
      <c r="AS41" s="271" t="s">
        <v>1</v>
      </c>
      <c r="AT41" s="271" t="s">
        <v>1</v>
      </c>
      <c r="AU41" s="272" t="s">
        <v>23</v>
      </c>
      <c r="AV41" s="272" t="s">
        <v>23</v>
      </c>
      <c r="AW41" s="275" t="s">
        <v>1241</v>
      </c>
      <c r="AX41" s="275">
        <v>1</v>
      </c>
      <c r="AY41" s="152">
        <v>2</v>
      </c>
      <c r="AZ41" s="276">
        <v>0</v>
      </c>
      <c r="BA41" s="280">
        <v>1</v>
      </c>
      <c r="BB41" s="283">
        <v>0</v>
      </c>
      <c r="BF41" s="150" t="e">
        <f>_xlfn.XLOOKUP(A41,'[27]Non AGSA'!B:B,'[27]Non AGSA'!B:B)</f>
        <v>#N/A</v>
      </c>
      <c r="BG41" s="150" t="e">
        <f>_xlfn.XLOOKUP(A41,'[27]Dormant auditee list'!C:C,'[27]Dormant auditee list'!C:C)</f>
        <v>#N/A</v>
      </c>
      <c r="BH41" s="150" t="str">
        <f>_xlfn.XLOOKUP(A41,[27]Reworked!A:A,[27]Reworked!I:I)</f>
        <v>Unqualified with findings</v>
      </c>
      <c r="BJ41" s="150">
        <v>1</v>
      </c>
      <c r="BK41" s="150">
        <v>2</v>
      </c>
    </row>
    <row r="42" spans="1:63" ht="14.25" customHeight="1" x14ac:dyDescent="0.25">
      <c r="A42" s="265">
        <v>187</v>
      </c>
      <c r="B42" s="266" t="s">
        <v>156</v>
      </c>
      <c r="C42" s="271" t="s">
        <v>1190</v>
      </c>
      <c r="D42" s="271" t="s">
        <v>438</v>
      </c>
      <c r="E42" s="271" t="s">
        <v>1191</v>
      </c>
      <c r="F42" s="271" t="s">
        <v>156</v>
      </c>
      <c r="G42" s="271" t="s">
        <v>1</v>
      </c>
      <c r="H42" s="266" t="s">
        <v>1</v>
      </c>
      <c r="I42" s="266" t="s">
        <v>438</v>
      </c>
      <c r="J42" s="152" t="s">
        <v>17</v>
      </c>
      <c r="K42" s="273" t="s">
        <v>22</v>
      </c>
      <c r="L42" s="272" t="s">
        <v>23</v>
      </c>
      <c r="M42" s="152" t="s">
        <v>17</v>
      </c>
      <c r="N42" s="272" t="s">
        <v>23</v>
      </c>
      <c r="O42" s="272" t="s">
        <v>23</v>
      </c>
      <c r="P42" s="271" t="s">
        <v>1</v>
      </c>
      <c r="Q42" s="271" t="s">
        <v>1</v>
      </c>
      <c r="R42" s="271" t="s">
        <v>1</v>
      </c>
      <c r="S42" s="271" t="s">
        <v>1</v>
      </c>
      <c r="T42" s="271" t="s">
        <v>1</v>
      </c>
      <c r="U42" s="271" t="s">
        <v>1</v>
      </c>
      <c r="V42" s="271" t="s">
        <v>1</v>
      </c>
      <c r="W42" s="271" t="s">
        <v>1</v>
      </c>
      <c r="X42" s="271" t="s">
        <v>1</v>
      </c>
      <c r="Y42" s="271" t="s">
        <v>1</v>
      </c>
      <c r="Z42" s="271" t="s">
        <v>1</v>
      </c>
      <c r="AA42" s="273" t="s">
        <v>22</v>
      </c>
      <c r="AB42" s="271" t="s">
        <v>1</v>
      </c>
      <c r="AC42" s="271" t="s">
        <v>1</v>
      </c>
      <c r="AD42" s="271" t="s">
        <v>1</v>
      </c>
      <c r="AE42" s="271" t="s">
        <v>1</v>
      </c>
      <c r="AF42" s="272" t="s">
        <v>23</v>
      </c>
      <c r="AG42" s="271" t="s">
        <v>1</v>
      </c>
      <c r="AH42" s="271" t="s">
        <v>1</v>
      </c>
      <c r="AI42" s="271" t="s">
        <v>1</v>
      </c>
      <c r="AJ42" s="271" t="s">
        <v>1</v>
      </c>
      <c r="AK42" s="274" t="s">
        <v>20</v>
      </c>
      <c r="AL42" s="271" t="s">
        <v>1</v>
      </c>
      <c r="AM42" s="271" t="s">
        <v>1</v>
      </c>
      <c r="AN42" s="271" t="s">
        <v>1</v>
      </c>
      <c r="AO42" s="271" t="s">
        <v>1</v>
      </c>
      <c r="AP42" s="272" t="s">
        <v>23</v>
      </c>
      <c r="AQ42" s="271" t="s">
        <v>1</v>
      </c>
      <c r="AR42" s="271" t="s">
        <v>1</v>
      </c>
      <c r="AS42" s="271" t="s">
        <v>1</v>
      </c>
      <c r="AT42" s="271" t="s">
        <v>1</v>
      </c>
      <c r="AU42" s="272" t="s">
        <v>23</v>
      </c>
      <c r="AV42" s="272" t="s">
        <v>23</v>
      </c>
      <c r="AW42" s="274" t="s">
        <v>1240</v>
      </c>
      <c r="AX42" s="275">
        <v>1</v>
      </c>
      <c r="AY42" s="152">
        <v>2</v>
      </c>
      <c r="AZ42" s="276">
        <v>0</v>
      </c>
      <c r="BA42" s="277">
        <v>39.700000000000003</v>
      </c>
      <c r="BB42" s="278">
        <v>50.7</v>
      </c>
      <c r="BF42" s="150" t="e">
        <f>_xlfn.XLOOKUP(A42,'[27]Non AGSA'!B:B,'[27]Non AGSA'!B:B)</f>
        <v>#N/A</v>
      </c>
      <c r="BG42" s="150" t="e">
        <f>_xlfn.XLOOKUP(A42,'[27]Dormant auditee list'!C:C,'[27]Dormant auditee list'!C:C)</f>
        <v>#N/A</v>
      </c>
      <c r="BH42" s="150" t="str">
        <f>_xlfn.XLOOKUP(A42,[27]Reworked!A:A,[27]Reworked!I:I)</f>
        <v>Unqualified with findings</v>
      </c>
      <c r="BJ42" s="150">
        <v>1</v>
      </c>
      <c r="BK42" s="150">
        <v>2</v>
      </c>
    </row>
    <row r="43" spans="1:63" ht="26.25" customHeight="1" x14ac:dyDescent="0.25">
      <c r="A43" s="265">
        <v>1017</v>
      </c>
      <c r="B43" s="266" t="s">
        <v>1261</v>
      </c>
      <c r="C43" s="271" t="s">
        <v>1190</v>
      </c>
      <c r="D43" s="271" t="s">
        <v>737</v>
      </c>
      <c r="E43" s="271" t="s">
        <v>1191</v>
      </c>
      <c r="F43" s="271" t="s">
        <v>757</v>
      </c>
      <c r="G43" s="271" t="s">
        <v>743</v>
      </c>
      <c r="H43" s="266" t="s">
        <v>744</v>
      </c>
      <c r="I43" s="266" t="s">
        <v>437</v>
      </c>
      <c r="J43" s="285" t="s">
        <v>39</v>
      </c>
      <c r="K43" s="271" t="s">
        <v>1</v>
      </c>
      <c r="L43" s="272" t="s">
        <v>23</v>
      </c>
      <c r="M43" s="152" t="s">
        <v>17</v>
      </c>
      <c r="N43" s="271" t="s">
        <v>1</v>
      </c>
      <c r="O43" s="272" t="s">
        <v>23</v>
      </c>
      <c r="P43" s="274" t="s">
        <v>20</v>
      </c>
      <c r="Q43" s="271" t="s">
        <v>1</v>
      </c>
      <c r="R43" s="271" t="s">
        <v>1</v>
      </c>
      <c r="S43" s="271" t="s">
        <v>1</v>
      </c>
      <c r="T43" s="271" t="s">
        <v>1</v>
      </c>
      <c r="U43" s="271" t="s">
        <v>1</v>
      </c>
      <c r="V43" s="271" t="s">
        <v>1</v>
      </c>
      <c r="W43" s="271" t="s">
        <v>1</v>
      </c>
      <c r="X43" s="271" t="s">
        <v>1</v>
      </c>
      <c r="Y43" s="271" t="s">
        <v>1</v>
      </c>
      <c r="Z43" s="271" t="s">
        <v>1</v>
      </c>
      <c r="AA43" s="271" t="s">
        <v>1</v>
      </c>
      <c r="AB43" s="271" t="s">
        <v>1</v>
      </c>
      <c r="AC43" s="271" t="s">
        <v>1</v>
      </c>
      <c r="AD43" s="271" t="s">
        <v>1</v>
      </c>
      <c r="AE43" s="274" t="s">
        <v>20</v>
      </c>
      <c r="AF43" s="272" t="s">
        <v>23</v>
      </c>
      <c r="AG43" s="271" t="s">
        <v>1</v>
      </c>
      <c r="AH43" s="274" t="s">
        <v>20</v>
      </c>
      <c r="AI43" s="271" t="s">
        <v>1</v>
      </c>
      <c r="AJ43" s="271" t="s">
        <v>1</v>
      </c>
      <c r="AK43" s="271" t="s">
        <v>1</v>
      </c>
      <c r="AL43" s="272" t="s">
        <v>23</v>
      </c>
      <c r="AM43" s="271" t="s">
        <v>1</v>
      </c>
      <c r="AN43" s="271" t="s">
        <v>1</v>
      </c>
      <c r="AO43" s="273" t="s">
        <v>22</v>
      </c>
      <c r="AP43" s="271" t="s">
        <v>1</v>
      </c>
      <c r="AQ43" s="271" t="s">
        <v>1</v>
      </c>
      <c r="AR43" s="272" t="s">
        <v>23</v>
      </c>
      <c r="AS43" s="271" t="s">
        <v>1</v>
      </c>
      <c r="AT43" s="271" t="s">
        <v>1</v>
      </c>
      <c r="AU43" s="274" t="s">
        <v>20</v>
      </c>
      <c r="AV43" s="272" t="s">
        <v>23</v>
      </c>
      <c r="AW43" s="274" t="s">
        <v>1240</v>
      </c>
      <c r="AX43" s="152">
        <v>2</v>
      </c>
      <c r="AY43" s="152">
        <v>2</v>
      </c>
      <c r="AZ43" s="277">
        <v>0</v>
      </c>
      <c r="BA43" s="277">
        <v>10.3</v>
      </c>
      <c r="BB43" s="281">
        <v>0.56000000000000005</v>
      </c>
      <c r="BD43" s="150" t="e">
        <f>_xlfn.XLOOKUP(A43,'KSD auditees'!A:A,'KSD auditees'!A:A)</f>
        <v>#N/A</v>
      </c>
      <c r="BE43" s="150" t="e">
        <f>_xlfn.XLOOKUP(A43,'KSD auditees'!A:A,'KSD auditees'!G:G)</f>
        <v>#N/A</v>
      </c>
      <c r="BF43" s="150" t="e">
        <f>_xlfn.XLOOKUP(A43,'[27]Non AGSA'!B:B,'[27]Non AGSA'!B:B)</f>
        <v>#N/A</v>
      </c>
      <c r="BG43" s="150" t="e">
        <f>_xlfn.XLOOKUP(A43,'[27]Dormant auditee list'!C:C,'[27]Dormant auditee list'!C:C)</f>
        <v>#N/A</v>
      </c>
      <c r="BH43" s="150" t="str">
        <f>_xlfn.XLOOKUP(A43,[27]Reworked!A:A,[27]Reworked!I:I)</f>
        <v>Audit not finalised at legislated date</v>
      </c>
      <c r="BJ43" s="150">
        <v>1</v>
      </c>
      <c r="BK43" s="150">
        <v>6</v>
      </c>
    </row>
    <row r="44" spans="1:63" ht="26.25" customHeight="1" x14ac:dyDescent="0.25">
      <c r="A44" s="265">
        <v>76</v>
      </c>
      <c r="B44" s="266" t="s">
        <v>200</v>
      </c>
      <c r="C44" s="271" t="s">
        <v>1190</v>
      </c>
      <c r="D44" s="271" t="s">
        <v>683</v>
      </c>
      <c r="E44" s="271" t="s">
        <v>1191</v>
      </c>
      <c r="F44" s="271" t="s">
        <v>1</v>
      </c>
      <c r="G44" s="271" t="s">
        <v>695</v>
      </c>
      <c r="H44" s="266" t="s">
        <v>696</v>
      </c>
      <c r="I44" s="266" t="s">
        <v>437</v>
      </c>
      <c r="J44" s="152" t="s">
        <v>17</v>
      </c>
      <c r="K44" s="272" t="s">
        <v>23</v>
      </c>
      <c r="L44" s="272" t="s">
        <v>23</v>
      </c>
      <c r="M44" s="152" t="s">
        <v>17</v>
      </c>
      <c r="N44" s="272" t="s">
        <v>23</v>
      </c>
      <c r="O44" s="272" t="s">
        <v>23</v>
      </c>
      <c r="P44" s="271" t="s">
        <v>1</v>
      </c>
      <c r="Q44" s="271" t="s">
        <v>1</v>
      </c>
      <c r="R44" s="271" t="s">
        <v>1</v>
      </c>
      <c r="S44" s="271" t="s">
        <v>1</v>
      </c>
      <c r="T44" s="271" t="s">
        <v>1</v>
      </c>
      <c r="U44" s="271" t="s">
        <v>1</v>
      </c>
      <c r="V44" s="271" t="s">
        <v>1</v>
      </c>
      <c r="W44" s="271" t="s">
        <v>1</v>
      </c>
      <c r="X44" s="271" t="s">
        <v>1</v>
      </c>
      <c r="Y44" s="271" t="s">
        <v>1</v>
      </c>
      <c r="Z44" s="273" t="s">
        <v>22</v>
      </c>
      <c r="AA44" s="272" t="s">
        <v>23</v>
      </c>
      <c r="AB44" s="271" t="s">
        <v>1</v>
      </c>
      <c r="AC44" s="271" t="s">
        <v>1</v>
      </c>
      <c r="AD44" s="271" t="s">
        <v>1</v>
      </c>
      <c r="AE44" s="272" t="s">
        <v>23</v>
      </c>
      <c r="AF44" s="271" t="s">
        <v>1</v>
      </c>
      <c r="AG44" s="271" t="s">
        <v>1</v>
      </c>
      <c r="AH44" s="271" t="s">
        <v>1</v>
      </c>
      <c r="AI44" s="271" t="s">
        <v>1</v>
      </c>
      <c r="AJ44" s="271" t="s">
        <v>1</v>
      </c>
      <c r="AK44" s="272" t="s">
        <v>23</v>
      </c>
      <c r="AL44" s="271" t="s">
        <v>1</v>
      </c>
      <c r="AM44" s="271" t="s">
        <v>1</v>
      </c>
      <c r="AN44" s="271" t="s">
        <v>1</v>
      </c>
      <c r="AO44" s="272" t="s">
        <v>23</v>
      </c>
      <c r="AP44" s="274" t="s">
        <v>20</v>
      </c>
      <c r="AQ44" s="271" t="s">
        <v>1</v>
      </c>
      <c r="AR44" s="271" t="s">
        <v>1</v>
      </c>
      <c r="AS44" s="271" t="s">
        <v>1</v>
      </c>
      <c r="AT44" s="271" t="s">
        <v>1</v>
      </c>
      <c r="AU44" s="272" t="s">
        <v>23</v>
      </c>
      <c r="AV44" s="272" t="s">
        <v>23</v>
      </c>
      <c r="AW44" s="274" t="s">
        <v>1240</v>
      </c>
      <c r="AX44" s="275">
        <v>1</v>
      </c>
      <c r="AY44" s="152">
        <v>2</v>
      </c>
      <c r="AZ44" s="277">
        <v>0</v>
      </c>
      <c r="BA44" s="280">
        <v>39</v>
      </c>
      <c r="BB44" s="278">
        <v>0.38</v>
      </c>
      <c r="BF44" s="150" t="e">
        <f>_xlfn.XLOOKUP(A44,'[27]Non AGSA'!B:B,'[27]Non AGSA'!B:B)</f>
        <v>#N/A</v>
      </c>
      <c r="BG44" s="150" t="e">
        <f>_xlfn.XLOOKUP(A44,'[27]Dormant auditee list'!C:C,'[27]Dormant auditee list'!C:C)</f>
        <v>#N/A</v>
      </c>
      <c r="BH44" s="150" t="str">
        <f>_xlfn.XLOOKUP(A44,[27]Reworked!A:A,[27]Reworked!I:I)</f>
        <v>Unqualified with findings</v>
      </c>
      <c r="BJ44" s="150">
        <v>1</v>
      </c>
      <c r="BK44" s="150">
        <v>2</v>
      </c>
    </row>
    <row r="45" spans="1:63" ht="27" customHeight="1" x14ac:dyDescent="0.25">
      <c r="A45" s="265">
        <v>77</v>
      </c>
      <c r="B45" s="266" t="s">
        <v>25</v>
      </c>
      <c r="C45" s="271" t="s">
        <v>1190</v>
      </c>
      <c r="D45" s="271" t="s">
        <v>941</v>
      </c>
      <c r="E45" s="271" t="s">
        <v>1191</v>
      </c>
      <c r="F45" s="271" t="s">
        <v>534</v>
      </c>
      <c r="G45" s="271" t="s">
        <v>949</v>
      </c>
      <c r="H45" s="266" t="s">
        <v>444</v>
      </c>
      <c r="I45" s="266" t="s">
        <v>437</v>
      </c>
      <c r="J45" s="279" t="s">
        <v>26</v>
      </c>
      <c r="K45" s="274" t="s">
        <v>20</v>
      </c>
      <c r="L45" s="272" t="s">
        <v>23</v>
      </c>
      <c r="M45" s="152" t="s">
        <v>17</v>
      </c>
      <c r="N45" s="271" t="s">
        <v>1</v>
      </c>
      <c r="O45" s="272" t="s">
        <v>23</v>
      </c>
      <c r="P45" s="274" t="s">
        <v>20</v>
      </c>
      <c r="Q45" s="271" t="s">
        <v>1</v>
      </c>
      <c r="R45" s="271" t="s">
        <v>1</v>
      </c>
      <c r="S45" s="271" t="s">
        <v>1</v>
      </c>
      <c r="T45" s="271" t="s">
        <v>1</v>
      </c>
      <c r="U45" s="271" t="s">
        <v>1</v>
      </c>
      <c r="V45" s="271" t="s">
        <v>1</v>
      </c>
      <c r="W45" s="271" t="s">
        <v>1</v>
      </c>
      <c r="X45" s="271" t="s">
        <v>1</v>
      </c>
      <c r="Y45" s="271" t="s">
        <v>1</v>
      </c>
      <c r="Z45" s="271" t="s">
        <v>1</v>
      </c>
      <c r="AA45" s="274" t="s">
        <v>20</v>
      </c>
      <c r="AB45" s="271" t="s">
        <v>1</v>
      </c>
      <c r="AC45" s="271" t="s">
        <v>1</v>
      </c>
      <c r="AD45" s="271" t="s">
        <v>1</v>
      </c>
      <c r="AE45" s="272" t="s">
        <v>23</v>
      </c>
      <c r="AF45" s="274" t="s">
        <v>20</v>
      </c>
      <c r="AG45" s="271" t="s">
        <v>1</v>
      </c>
      <c r="AH45" s="274" t="s">
        <v>20</v>
      </c>
      <c r="AI45" s="271" t="s">
        <v>1</v>
      </c>
      <c r="AJ45" s="271" t="s">
        <v>1</v>
      </c>
      <c r="AK45" s="273" t="s">
        <v>22</v>
      </c>
      <c r="AL45" s="272" t="s">
        <v>23</v>
      </c>
      <c r="AM45" s="271" t="s">
        <v>1</v>
      </c>
      <c r="AN45" s="271" t="s">
        <v>1</v>
      </c>
      <c r="AO45" s="271" t="s">
        <v>1</v>
      </c>
      <c r="AP45" s="271" t="s">
        <v>1</v>
      </c>
      <c r="AQ45" s="271" t="s">
        <v>1</v>
      </c>
      <c r="AR45" s="272" t="s">
        <v>23</v>
      </c>
      <c r="AS45" s="271" t="s">
        <v>1</v>
      </c>
      <c r="AT45" s="271" t="s">
        <v>1</v>
      </c>
      <c r="AU45" s="274" t="s">
        <v>20</v>
      </c>
      <c r="AV45" s="272" t="s">
        <v>23</v>
      </c>
      <c r="AW45" s="274" t="s">
        <v>1240</v>
      </c>
      <c r="AX45" s="275">
        <v>1</v>
      </c>
      <c r="AY45" s="282">
        <v>3</v>
      </c>
      <c r="AZ45" s="276">
        <v>0</v>
      </c>
      <c r="BA45" s="280">
        <v>847.2</v>
      </c>
      <c r="BB45" s="278">
        <v>2.1</v>
      </c>
      <c r="BF45" s="150" t="e">
        <f>_xlfn.XLOOKUP(A45,'[27]Non AGSA'!B:B,'[27]Non AGSA'!B:B)</f>
        <v>#N/A</v>
      </c>
      <c r="BG45" s="150" t="e">
        <f>_xlfn.XLOOKUP(A45,'[27]Dormant auditee list'!C:C,'[27]Dormant auditee list'!C:C)</f>
        <v>#N/A</v>
      </c>
      <c r="BH45" s="150" t="str">
        <f>_xlfn.XLOOKUP(A45,[27]Reworked!A:A,[27]Reworked!I:I)</f>
        <v>Qualified</v>
      </c>
      <c r="BJ45" s="150">
        <v>1</v>
      </c>
      <c r="BK45" s="150">
        <v>3</v>
      </c>
    </row>
    <row r="46" spans="1:63" ht="26.25" customHeight="1" x14ac:dyDescent="0.25">
      <c r="A46" s="265">
        <v>1372</v>
      </c>
      <c r="B46" s="266" t="s">
        <v>824</v>
      </c>
      <c r="C46" s="271" t="s">
        <v>1190</v>
      </c>
      <c r="D46" s="271" t="s">
        <v>815</v>
      </c>
      <c r="E46" s="271" t="s">
        <v>1191</v>
      </c>
      <c r="F46" s="271" t="s">
        <v>1</v>
      </c>
      <c r="G46" s="271" t="s">
        <v>817</v>
      </c>
      <c r="H46" s="266" t="s">
        <v>696</v>
      </c>
      <c r="I46" s="266" t="s">
        <v>437</v>
      </c>
      <c r="J46" s="152" t="s">
        <v>17</v>
      </c>
      <c r="K46" s="272" t="s">
        <v>23</v>
      </c>
      <c r="L46" s="272" t="s">
        <v>23</v>
      </c>
      <c r="M46" s="279" t="s">
        <v>26</v>
      </c>
      <c r="N46" s="272" t="s">
        <v>23</v>
      </c>
      <c r="O46" s="272" t="s">
        <v>23</v>
      </c>
      <c r="P46" s="271" t="s">
        <v>1</v>
      </c>
      <c r="Q46" s="271" t="s">
        <v>1</v>
      </c>
      <c r="R46" s="271" t="s">
        <v>1</v>
      </c>
      <c r="S46" s="271" t="s">
        <v>1</v>
      </c>
      <c r="T46" s="271" t="s">
        <v>1</v>
      </c>
      <c r="U46" s="273" t="s">
        <v>22</v>
      </c>
      <c r="V46" s="271" t="s">
        <v>1</v>
      </c>
      <c r="W46" s="271" t="s">
        <v>1</v>
      </c>
      <c r="X46" s="273" t="s">
        <v>22</v>
      </c>
      <c r="Y46" s="271" t="s">
        <v>1</v>
      </c>
      <c r="Z46" s="272" t="s">
        <v>23</v>
      </c>
      <c r="AA46" s="272" t="s">
        <v>23</v>
      </c>
      <c r="AB46" s="271" t="s">
        <v>1</v>
      </c>
      <c r="AC46" s="271" t="s">
        <v>1</v>
      </c>
      <c r="AD46" s="271" t="s">
        <v>1</v>
      </c>
      <c r="AE46" s="273" t="s">
        <v>22</v>
      </c>
      <c r="AF46" s="272" t="s">
        <v>23</v>
      </c>
      <c r="AG46" s="273" t="s">
        <v>22</v>
      </c>
      <c r="AH46" s="273" t="s">
        <v>22</v>
      </c>
      <c r="AI46" s="271" t="s">
        <v>1</v>
      </c>
      <c r="AJ46" s="271" t="s">
        <v>1</v>
      </c>
      <c r="AK46" s="273" t="s">
        <v>22</v>
      </c>
      <c r="AL46" s="272" t="s">
        <v>23</v>
      </c>
      <c r="AM46" s="271" t="s">
        <v>1</v>
      </c>
      <c r="AN46" s="271" t="s">
        <v>1</v>
      </c>
      <c r="AO46" s="271" t="s">
        <v>1</v>
      </c>
      <c r="AP46" s="272" t="s">
        <v>23</v>
      </c>
      <c r="AQ46" s="271" t="s">
        <v>1</v>
      </c>
      <c r="AR46" s="271" t="s">
        <v>1</v>
      </c>
      <c r="AS46" s="271" t="s">
        <v>1</v>
      </c>
      <c r="AT46" s="271" t="s">
        <v>1</v>
      </c>
      <c r="AU46" s="272" t="s">
        <v>23</v>
      </c>
      <c r="AV46" s="272" t="s">
        <v>23</v>
      </c>
      <c r="AW46" s="274" t="s">
        <v>1240</v>
      </c>
      <c r="AX46" s="152">
        <v>2</v>
      </c>
      <c r="AY46" s="152">
        <v>2</v>
      </c>
      <c r="AZ46" s="276">
        <v>0</v>
      </c>
      <c r="BA46" s="277">
        <v>10.4</v>
      </c>
      <c r="BB46" s="281">
        <v>0.12</v>
      </c>
      <c r="BF46" s="150" t="e">
        <f>_xlfn.XLOOKUP(A46,'[27]Non AGSA'!B:B,'[27]Non AGSA'!B:B)</f>
        <v>#N/A</v>
      </c>
      <c r="BG46" s="150" t="e">
        <f>_xlfn.XLOOKUP(A46,'[27]Dormant auditee list'!C:C,'[27]Dormant auditee list'!C:C)</f>
        <v>#N/A</v>
      </c>
      <c r="BH46" s="150" t="str">
        <f>_xlfn.XLOOKUP(A46,[27]Reworked!A:A,[27]Reworked!I:I)</f>
        <v>Unqualified with findings</v>
      </c>
      <c r="BJ46" s="150">
        <v>1</v>
      </c>
      <c r="BK46" s="150">
        <v>2</v>
      </c>
    </row>
    <row r="47" spans="1:63" ht="34.5" customHeight="1" x14ac:dyDescent="0.25">
      <c r="A47" s="265">
        <v>1550</v>
      </c>
      <c r="B47" s="266" t="s">
        <v>107</v>
      </c>
      <c r="C47" s="271" t="s">
        <v>1190</v>
      </c>
      <c r="D47" s="271" t="s">
        <v>896</v>
      </c>
      <c r="E47" s="271" t="s">
        <v>1191</v>
      </c>
      <c r="F47" s="271" t="s">
        <v>1192</v>
      </c>
      <c r="G47" s="271" t="s">
        <v>520</v>
      </c>
      <c r="H47" s="266" t="s">
        <v>440</v>
      </c>
      <c r="I47" s="266" t="s">
        <v>437</v>
      </c>
      <c r="J47" s="152" t="s">
        <v>17</v>
      </c>
      <c r="K47" s="272" t="s">
        <v>23</v>
      </c>
      <c r="L47" s="272" t="s">
        <v>23</v>
      </c>
      <c r="M47" s="152" t="s">
        <v>17</v>
      </c>
      <c r="N47" s="272" t="s">
        <v>23</v>
      </c>
      <c r="O47" s="272" t="s">
        <v>23</v>
      </c>
      <c r="P47" s="271" t="s">
        <v>1</v>
      </c>
      <c r="Q47" s="271" t="s">
        <v>1</v>
      </c>
      <c r="R47" s="271" t="s">
        <v>1</v>
      </c>
      <c r="S47" s="271" t="s">
        <v>1</v>
      </c>
      <c r="T47" s="271" t="s">
        <v>1</v>
      </c>
      <c r="U47" s="271" t="s">
        <v>1</v>
      </c>
      <c r="V47" s="271" t="s">
        <v>1</v>
      </c>
      <c r="W47" s="271" t="s">
        <v>1</v>
      </c>
      <c r="X47" s="271" t="s">
        <v>1</v>
      </c>
      <c r="Y47" s="271" t="s">
        <v>1</v>
      </c>
      <c r="Z47" s="272" t="s">
        <v>23</v>
      </c>
      <c r="AA47" s="273" t="s">
        <v>22</v>
      </c>
      <c r="AB47" s="271" t="s">
        <v>1</v>
      </c>
      <c r="AC47" s="271" t="s">
        <v>1</v>
      </c>
      <c r="AD47" s="271" t="s">
        <v>1</v>
      </c>
      <c r="AE47" s="274" t="s">
        <v>20</v>
      </c>
      <c r="AF47" s="273" t="s">
        <v>22</v>
      </c>
      <c r="AG47" s="271" t="s">
        <v>1</v>
      </c>
      <c r="AH47" s="271" t="s">
        <v>1</v>
      </c>
      <c r="AI47" s="271" t="s">
        <v>1</v>
      </c>
      <c r="AJ47" s="271" t="s">
        <v>1</v>
      </c>
      <c r="AK47" s="271" t="s">
        <v>1</v>
      </c>
      <c r="AL47" s="271" t="s">
        <v>1</v>
      </c>
      <c r="AM47" s="271" t="s">
        <v>1</v>
      </c>
      <c r="AN47" s="271" t="s">
        <v>1</v>
      </c>
      <c r="AO47" s="272" t="s">
        <v>23</v>
      </c>
      <c r="AP47" s="273" t="s">
        <v>22</v>
      </c>
      <c r="AQ47" s="271" t="s">
        <v>1</v>
      </c>
      <c r="AR47" s="271" t="s">
        <v>1</v>
      </c>
      <c r="AS47" s="271" t="s">
        <v>1</v>
      </c>
      <c r="AT47" s="271" t="s">
        <v>1</v>
      </c>
      <c r="AU47" s="272" t="s">
        <v>23</v>
      </c>
      <c r="AV47" s="274" t="s">
        <v>20</v>
      </c>
      <c r="AW47" s="275" t="s">
        <v>1241</v>
      </c>
      <c r="AX47" s="275">
        <v>1</v>
      </c>
      <c r="AY47" s="152">
        <v>2</v>
      </c>
      <c r="AZ47" s="276">
        <v>0</v>
      </c>
      <c r="BA47" s="280">
        <v>0.01</v>
      </c>
      <c r="BB47" s="281">
        <v>0.02</v>
      </c>
      <c r="BF47" s="150" t="e">
        <f>_xlfn.XLOOKUP(A47,'[27]Non AGSA'!B:B,'[27]Non AGSA'!B:B)</f>
        <v>#N/A</v>
      </c>
      <c r="BG47" s="150" t="e">
        <f>_xlfn.XLOOKUP(A47,'[27]Dormant auditee list'!C:C,'[27]Dormant auditee list'!C:C)</f>
        <v>#N/A</v>
      </c>
      <c r="BH47" s="150" t="str">
        <f>_xlfn.XLOOKUP(A47,[27]Reworked!A:A,[27]Reworked!I:I)</f>
        <v>Unqualified with findings</v>
      </c>
      <c r="BJ47" s="150">
        <v>1</v>
      </c>
      <c r="BK47" s="150">
        <v>2</v>
      </c>
    </row>
    <row r="48" spans="1:63" ht="27" customHeight="1" x14ac:dyDescent="0.25">
      <c r="A48" s="265">
        <v>1239</v>
      </c>
      <c r="B48" s="266" t="s">
        <v>758</v>
      </c>
      <c r="C48" s="271" t="s">
        <v>1190</v>
      </c>
      <c r="D48" s="271" t="s">
        <v>737</v>
      </c>
      <c r="E48" s="271" t="s">
        <v>1191</v>
      </c>
      <c r="F48" s="271" t="s">
        <v>759</v>
      </c>
      <c r="G48" s="271" t="s">
        <v>760</v>
      </c>
      <c r="H48" s="266" t="s">
        <v>755</v>
      </c>
      <c r="I48" s="266" t="s">
        <v>437</v>
      </c>
      <c r="J48" s="152" t="s">
        <v>17</v>
      </c>
      <c r="K48" s="274" t="s">
        <v>20</v>
      </c>
      <c r="L48" s="273" t="s">
        <v>22</v>
      </c>
      <c r="M48" s="152" t="s">
        <v>17</v>
      </c>
      <c r="N48" s="271" t="s">
        <v>1</v>
      </c>
      <c r="O48" s="274" t="s">
        <v>20</v>
      </c>
      <c r="P48" s="271" t="s">
        <v>1</v>
      </c>
      <c r="Q48" s="271" t="s">
        <v>1</v>
      </c>
      <c r="R48" s="271" t="s">
        <v>1</v>
      </c>
      <c r="S48" s="271" t="s">
        <v>1</v>
      </c>
      <c r="T48" s="271" t="s">
        <v>1</v>
      </c>
      <c r="U48" s="271" t="s">
        <v>1</v>
      </c>
      <c r="V48" s="271" t="s">
        <v>1</v>
      </c>
      <c r="W48" s="271" t="s">
        <v>1</v>
      </c>
      <c r="X48" s="271" t="s">
        <v>1</v>
      </c>
      <c r="Y48" s="271" t="s">
        <v>1</v>
      </c>
      <c r="Z48" s="274" t="s">
        <v>20</v>
      </c>
      <c r="AA48" s="271" t="s">
        <v>1</v>
      </c>
      <c r="AB48" s="271" t="s">
        <v>1</v>
      </c>
      <c r="AC48" s="271" t="s">
        <v>1</v>
      </c>
      <c r="AD48" s="271" t="s">
        <v>1</v>
      </c>
      <c r="AE48" s="271" t="s">
        <v>1</v>
      </c>
      <c r="AF48" s="273" t="s">
        <v>22</v>
      </c>
      <c r="AG48" s="271" t="s">
        <v>1</v>
      </c>
      <c r="AH48" s="271" t="s">
        <v>1</v>
      </c>
      <c r="AI48" s="271" t="s">
        <v>1</v>
      </c>
      <c r="AJ48" s="271" t="s">
        <v>1</v>
      </c>
      <c r="AK48" s="271" t="s">
        <v>1</v>
      </c>
      <c r="AL48" s="271" t="s">
        <v>1</v>
      </c>
      <c r="AM48" s="271" t="s">
        <v>1</v>
      </c>
      <c r="AN48" s="271" t="s">
        <v>1</v>
      </c>
      <c r="AO48" s="271" t="s">
        <v>1</v>
      </c>
      <c r="AP48" s="271" t="s">
        <v>1</v>
      </c>
      <c r="AQ48" s="271" t="s">
        <v>1</v>
      </c>
      <c r="AR48" s="271" t="s">
        <v>1</v>
      </c>
      <c r="AS48" s="271" t="s">
        <v>1</v>
      </c>
      <c r="AT48" s="271" t="s">
        <v>1</v>
      </c>
      <c r="AU48" s="272" t="s">
        <v>23</v>
      </c>
      <c r="AV48" s="272" t="s">
        <v>23</v>
      </c>
      <c r="AW48" s="275" t="s">
        <v>1241</v>
      </c>
      <c r="AX48" s="275">
        <v>1</v>
      </c>
      <c r="AY48" s="275">
        <v>1</v>
      </c>
      <c r="AZ48" s="276">
        <v>0</v>
      </c>
      <c r="BA48" s="277">
        <v>1.5</v>
      </c>
      <c r="BB48" s="278">
        <v>0.06</v>
      </c>
      <c r="BF48" s="150" t="e">
        <f>_xlfn.XLOOKUP(A48,'[27]Non AGSA'!B:B,'[27]Non AGSA'!B:B)</f>
        <v>#N/A</v>
      </c>
      <c r="BG48" s="150" t="e">
        <f>_xlfn.XLOOKUP(A48,'[27]Dormant auditee list'!C:C,'[27]Dormant auditee list'!C:C)</f>
        <v>#N/A</v>
      </c>
      <c r="BH48" s="150" t="str">
        <f>_xlfn.XLOOKUP(A48,[27]Reworked!A:A,[27]Reworked!I:I)</f>
        <v>Unqualified with findings</v>
      </c>
      <c r="BJ48" s="150">
        <v>1</v>
      </c>
      <c r="BK48" s="150">
        <v>2</v>
      </c>
    </row>
    <row r="49" spans="1:63" ht="26.25" customHeight="1" x14ac:dyDescent="0.25">
      <c r="A49" s="265">
        <v>84</v>
      </c>
      <c r="B49" s="266" t="s">
        <v>201</v>
      </c>
      <c r="C49" s="271" t="s">
        <v>1190</v>
      </c>
      <c r="D49" s="271" t="s">
        <v>854</v>
      </c>
      <c r="E49" s="271" t="s">
        <v>1191</v>
      </c>
      <c r="F49" s="271" t="s">
        <v>452</v>
      </c>
      <c r="G49" s="271" t="s">
        <v>856</v>
      </c>
      <c r="H49" s="266" t="s">
        <v>696</v>
      </c>
      <c r="I49" s="266" t="s">
        <v>437</v>
      </c>
      <c r="J49" s="152" t="s">
        <v>17</v>
      </c>
      <c r="K49" s="272" t="s">
        <v>23</v>
      </c>
      <c r="L49" s="272" t="s">
        <v>23</v>
      </c>
      <c r="M49" s="152" t="s">
        <v>17</v>
      </c>
      <c r="N49" s="272" t="s">
        <v>23</v>
      </c>
      <c r="O49" s="272" t="s">
        <v>23</v>
      </c>
      <c r="P49" s="271" t="s">
        <v>1</v>
      </c>
      <c r="Q49" s="271" t="s">
        <v>1</v>
      </c>
      <c r="R49" s="271" t="s">
        <v>1</v>
      </c>
      <c r="S49" s="271" t="s">
        <v>1</v>
      </c>
      <c r="T49" s="271" t="s">
        <v>1</v>
      </c>
      <c r="U49" s="271" t="s">
        <v>1</v>
      </c>
      <c r="V49" s="271" t="s">
        <v>1</v>
      </c>
      <c r="W49" s="271" t="s">
        <v>1</v>
      </c>
      <c r="X49" s="271" t="s">
        <v>1</v>
      </c>
      <c r="Y49" s="271" t="s">
        <v>1</v>
      </c>
      <c r="Z49" s="272" t="s">
        <v>23</v>
      </c>
      <c r="AA49" s="272" t="s">
        <v>23</v>
      </c>
      <c r="AB49" s="271" t="s">
        <v>1</v>
      </c>
      <c r="AC49" s="271" t="s">
        <v>1</v>
      </c>
      <c r="AD49" s="271" t="s">
        <v>1</v>
      </c>
      <c r="AE49" s="271" t="s">
        <v>1</v>
      </c>
      <c r="AF49" s="272" t="s">
        <v>23</v>
      </c>
      <c r="AG49" s="271" t="s">
        <v>1</v>
      </c>
      <c r="AH49" s="271" t="s">
        <v>1</v>
      </c>
      <c r="AI49" s="271" t="s">
        <v>1</v>
      </c>
      <c r="AJ49" s="271" t="s">
        <v>1</v>
      </c>
      <c r="AK49" s="271" t="s">
        <v>1</v>
      </c>
      <c r="AL49" s="271" t="s">
        <v>1</v>
      </c>
      <c r="AM49" s="271" t="s">
        <v>1</v>
      </c>
      <c r="AN49" s="271" t="s">
        <v>1</v>
      </c>
      <c r="AO49" s="271" t="s">
        <v>1</v>
      </c>
      <c r="AP49" s="271" t="s">
        <v>1</v>
      </c>
      <c r="AQ49" s="271" t="s">
        <v>1</v>
      </c>
      <c r="AR49" s="272" t="s">
        <v>23</v>
      </c>
      <c r="AS49" s="271" t="s">
        <v>1</v>
      </c>
      <c r="AT49" s="271" t="s">
        <v>1</v>
      </c>
      <c r="AU49" s="272" t="s">
        <v>23</v>
      </c>
      <c r="AV49" s="272" t="s">
        <v>23</v>
      </c>
      <c r="AW49" s="275" t="s">
        <v>1241</v>
      </c>
      <c r="AX49" s="152">
        <v>2</v>
      </c>
      <c r="AY49" s="152">
        <v>2</v>
      </c>
      <c r="AZ49" s="276">
        <v>0</v>
      </c>
      <c r="BA49" s="280">
        <v>649.70000000000005</v>
      </c>
      <c r="BB49" s="281">
        <v>0.46</v>
      </c>
      <c r="BF49" s="150" t="e">
        <f>_xlfn.XLOOKUP(A49,'[27]Non AGSA'!B:B,'[27]Non AGSA'!B:B)</f>
        <v>#N/A</v>
      </c>
      <c r="BG49" s="150" t="e">
        <f>_xlfn.XLOOKUP(A49,'[27]Dormant auditee list'!C:C,'[27]Dormant auditee list'!C:C)</f>
        <v>#N/A</v>
      </c>
      <c r="BH49" s="150" t="str">
        <f>_xlfn.XLOOKUP(A49,[27]Reworked!A:A,[27]Reworked!I:I)</f>
        <v>Unqualified with findings</v>
      </c>
      <c r="BJ49" s="150">
        <v>1</v>
      </c>
      <c r="BK49" s="150">
        <v>2</v>
      </c>
    </row>
    <row r="50" spans="1:63" ht="34.5" customHeight="1" x14ac:dyDescent="0.25">
      <c r="A50" s="265">
        <v>81</v>
      </c>
      <c r="B50" s="266" t="s">
        <v>906</v>
      </c>
      <c r="C50" s="271" t="s">
        <v>1190</v>
      </c>
      <c r="D50" s="271" t="s">
        <v>896</v>
      </c>
      <c r="E50" s="271" t="s">
        <v>1191</v>
      </c>
      <c r="F50" s="271" t="s">
        <v>1</v>
      </c>
      <c r="G50" s="271" t="s">
        <v>667</v>
      </c>
      <c r="H50" s="266" t="s">
        <v>440</v>
      </c>
      <c r="I50" s="266" t="s">
        <v>437</v>
      </c>
      <c r="J50" s="279" t="s">
        <v>26</v>
      </c>
      <c r="K50" s="272" t="s">
        <v>23</v>
      </c>
      <c r="L50" s="272" t="s">
        <v>23</v>
      </c>
      <c r="M50" s="152" t="s">
        <v>17</v>
      </c>
      <c r="N50" s="272" t="s">
        <v>23</v>
      </c>
      <c r="O50" s="272" t="s">
        <v>23</v>
      </c>
      <c r="P50" s="274" t="s">
        <v>20</v>
      </c>
      <c r="Q50" s="271" t="s">
        <v>1</v>
      </c>
      <c r="R50" s="271" t="s">
        <v>1</v>
      </c>
      <c r="S50" s="271" t="s">
        <v>1</v>
      </c>
      <c r="T50" s="271" t="s">
        <v>1</v>
      </c>
      <c r="U50" s="271" t="s">
        <v>1</v>
      </c>
      <c r="V50" s="271" t="s">
        <v>1</v>
      </c>
      <c r="W50" s="271" t="s">
        <v>1</v>
      </c>
      <c r="X50" s="271" t="s">
        <v>1</v>
      </c>
      <c r="Y50" s="271" t="s">
        <v>1</v>
      </c>
      <c r="Z50" s="273" t="s">
        <v>22</v>
      </c>
      <c r="AA50" s="274" t="s">
        <v>20</v>
      </c>
      <c r="AB50" s="271" t="s">
        <v>1</v>
      </c>
      <c r="AC50" s="271" t="s">
        <v>1</v>
      </c>
      <c r="AD50" s="271" t="s">
        <v>1</v>
      </c>
      <c r="AE50" s="272" t="s">
        <v>23</v>
      </c>
      <c r="AF50" s="274" t="s">
        <v>20</v>
      </c>
      <c r="AG50" s="271" t="s">
        <v>1</v>
      </c>
      <c r="AH50" s="271" t="s">
        <v>1</v>
      </c>
      <c r="AI50" s="271" t="s">
        <v>1</v>
      </c>
      <c r="AJ50" s="271" t="s">
        <v>1</v>
      </c>
      <c r="AK50" s="273" t="s">
        <v>22</v>
      </c>
      <c r="AL50" s="274" t="s">
        <v>20</v>
      </c>
      <c r="AM50" s="271" t="s">
        <v>1</v>
      </c>
      <c r="AN50" s="271" t="s">
        <v>1</v>
      </c>
      <c r="AO50" s="271" t="s">
        <v>1</v>
      </c>
      <c r="AP50" s="273" t="s">
        <v>22</v>
      </c>
      <c r="AQ50" s="271" t="s">
        <v>1</v>
      </c>
      <c r="AR50" s="272" t="s">
        <v>23</v>
      </c>
      <c r="AS50" s="271" t="s">
        <v>1</v>
      </c>
      <c r="AT50" s="271" t="s">
        <v>1</v>
      </c>
      <c r="AU50" s="272" t="s">
        <v>23</v>
      </c>
      <c r="AV50" s="272" t="s">
        <v>23</v>
      </c>
      <c r="AW50" s="275" t="s">
        <v>1241</v>
      </c>
      <c r="AX50" s="275">
        <v>1</v>
      </c>
      <c r="AY50" s="284">
        <v>0</v>
      </c>
      <c r="AZ50" s="276">
        <v>0</v>
      </c>
      <c r="BA50" s="277">
        <v>2.4</v>
      </c>
      <c r="BB50" s="281">
        <v>0</v>
      </c>
      <c r="BF50" s="150" t="e">
        <f>_xlfn.XLOOKUP(A50,'[27]Non AGSA'!B:B,'[27]Non AGSA'!B:B)</f>
        <v>#N/A</v>
      </c>
      <c r="BG50" s="150" t="e">
        <f>_xlfn.XLOOKUP(A50,'[27]Dormant auditee list'!C:C,'[27]Dormant auditee list'!C:C)</f>
        <v>#N/A</v>
      </c>
      <c r="BH50" s="150" t="str">
        <f>_xlfn.XLOOKUP(A50,[27]Reworked!A:A,[27]Reworked!I:I)</f>
        <v>Qualified</v>
      </c>
      <c r="BJ50" s="150">
        <v>1</v>
      </c>
      <c r="BK50" s="150">
        <v>3</v>
      </c>
    </row>
    <row r="51" spans="1:63" ht="26.25" customHeight="1" x14ac:dyDescent="0.25">
      <c r="A51" s="265">
        <v>82</v>
      </c>
      <c r="B51" s="266" t="s">
        <v>907</v>
      </c>
      <c r="C51" s="271" t="s">
        <v>1190</v>
      </c>
      <c r="D51" s="271" t="s">
        <v>896</v>
      </c>
      <c r="E51" s="271" t="s">
        <v>1191</v>
      </c>
      <c r="F51" s="271" t="s">
        <v>1</v>
      </c>
      <c r="G51" s="271" t="s">
        <v>902</v>
      </c>
      <c r="H51" s="266" t="s">
        <v>755</v>
      </c>
      <c r="I51" s="266" t="s">
        <v>437</v>
      </c>
      <c r="J51" s="275" t="s">
        <v>33</v>
      </c>
      <c r="K51" s="271" t="s">
        <v>1</v>
      </c>
      <c r="L51" s="271" t="s">
        <v>1</v>
      </c>
      <c r="M51" s="275" t="s">
        <v>33</v>
      </c>
      <c r="N51" s="273" t="s">
        <v>22</v>
      </c>
      <c r="O51" s="271" t="s">
        <v>1</v>
      </c>
      <c r="P51" s="271" t="s">
        <v>1</v>
      </c>
      <c r="Q51" s="271" t="s">
        <v>1</v>
      </c>
      <c r="R51" s="271" t="s">
        <v>1</v>
      </c>
      <c r="S51" s="271" t="s">
        <v>1</v>
      </c>
      <c r="T51" s="271" t="s">
        <v>1</v>
      </c>
      <c r="U51" s="271" t="s">
        <v>1</v>
      </c>
      <c r="V51" s="271" t="s">
        <v>1</v>
      </c>
      <c r="W51" s="271" t="s">
        <v>1</v>
      </c>
      <c r="X51" s="271" t="s">
        <v>1</v>
      </c>
      <c r="Y51" s="271" t="s">
        <v>1</v>
      </c>
      <c r="Z51" s="271" t="s">
        <v>1</v>
      </c>
      <c r="AA51" s="271" t="s">
        <v>1</v>
      </c>
      <c r="AB51" s="271" t="s">
        <v>1</v>
      </c>
      <c r="AC51" s="271" t="s">
        <v>1</v>
      </c>
      <c r="AD51" s="271" t="s">
        <v>1</v>
      </c>
      <c r="AE51" s="271" t="s">
        <v>1</v>
      </c>
      <c r="AF51" s="271" t="s">
        <v>1</v>
      </c>
      <c r="AG51" s="271" t="s">
        <v>1</v>
      </c>
      <c r="AH51" s="271" t="s">
        <v>1</v>
      </c>
      <c r="AI51" s="271" t="s">
        <v>1</v>
      </c>
      <c r="AJ51" s="271" t="s">
        <v>1</v>
      </c>
      <c r="AK51" s="271" t="s">
        <v>1</v>
      </c>
      <c r="AL51" s="271" t="s">
        <v>1</v>
      </c>
      <c r="AM51" s="271" t="s">
        <v>1</v>
      </c>
      <c r="AN51" s="271" t="s">
        <v>1</v>
      </c>
      <c r="AO51" s="271" t="s">
        <v>1</v>
      </c>
      <c r="AP51" s="271" t="s">
        <v>1</v>
      </c>
      <c r="AQ51" s="271" t="s">
        <v>1</v>
      </c>
      <c r="AR51" s="271" t="s">
        <v>1</v>
      </c>
      <c r="AS51" s="271" t="s">
        <v>1</v>
      </c>
      <c r="AT51" s="271" t="s">
        <v>1</v>
      </c>
      <c r="AU51" s="273" t="s">
        <v>22</v>
      </c>
      <c r="AV51" s="271" t="s">
        <v>1</v>
      </c>
      <c r="AW51" s="275" t="s">
        <v>1241</v>
      </c>
      <c r="AX51" s="275">
        <v>1</v>
      </c>
      <c r="AY51" s="275">
        <v>1</v>
      </c>
      <c r="AZ51" s="276">
        <v>0</v>
      </c>
      <c r="BA51" s="276">
        <v>0</v>
      </c>
      <c r="BB51" s="281">
        <v>0.01</v>
      </c>
      <c r="BF51" s="150" t="e">
        <f>_xlfn.XLOOKUP(A51,'[27]Non AGSA'!B:B,'[27]Non AGSA'!B:B)</f>
        <v>#N/A</v>
      </c>
      <c r="BG51" s="150" t="e">
        <f>_xlfn.XLOOKUP(A51,'[27]Dormant auditee list'!C:C,'[27]Dormant auditee list'!C:C)</f>
        <v>#N/A</v>
      </c>
      <c r="BH51" s="150" t="str">
        <f>_xlfn.XLOOKUP(A51,[27]Reworked!A:A,[27]Reworked!I:I)</f>
        <v>Unqualified with no findings</v>
      </c>
      <c r="BJ51" s="150">
        <v>1</v>
      </c>
      <c r="BK51" s="150">
        <v>1</v>
      </c>
    </row>
    <row r="52" spans="1:63" ht="34.5" customHeight="1" x14ac:dyDescent="0.25">
      <c r="A52" s="265">
        <v>83</v>
      </c>
      <c r="B52" s="266" t="s">
        <v>165</v>
      </c>
      <c r="C52" s="271" t="s">
        <v>1190</v>
      </c>
      <c r="D52" s="271" t="s">
        <v>683</v>
      </c>
      <c r="E52" s="271" t="s">
        <v>1191</v>
      </c>
      <c r="F52" s="271" t="s">
        <v>168</v>
      </c>
      <c r="G52" s="271" t="s">
        <v>169</v>
      </c>
      <c r="H52" s="266" t="s">
        <v>440</v>
      </c>
      <c r="I52" s="266" t="s">
        <v>437</v>
      </c>
      <c r="J52" s="152" t="s">
        <v>17</v>
      </c>
      <c r="K52" s="272" t="s">
        <v>23</v>
      </c>
      <c r="L52" s="273" t="s">
        <v>22</v>
      </c>
      <c r="M52" s="152" t="s">
        <v>17</v>
      </c>
      <c r="N52" s="272" t="s">
        <v>23</v>
      </c>
      <c r="O52" s="272" t="s">
        <v>23</v>
      </c>
      <c r="P52" s="271" t="s">
        <v>1</v>
      </c>
      <c r="Q52" s="271" t="s">
        <v>1</v>
      </c>
      <c r="R52" s="271" t="s">
        <v>1</v>
      </c>
      <c r="S52" s="271" t="s">
        <v>1</v>
      </c>
      <c r="T52" s="271" t="s">
        <v>1</v>
      </c>
      <c r="U52" s="271" t="s">
        <v>1</v>
      </c>
      <c r="V52" s="271" t="s">
        <v>1</v>
      </c>
      <c r="W52" s="271" t="s">
        <v>1</v>
      </c>
      <c r="X52" s="271" t="s">
        <v>1</v>
      </c>
      <c r="Y52" s="271" t="s">
        <v>1</v>
      </c>
      <c r="Z52" s="273" t="s">
        <v>22</v>
      </c>
      <c r="AA52" s="272" t="s">
        <v>23</v>
      </c>
      <c r="AB52" s="271" t="s">
        <v>1</v>
      </c>
      <c r="AC52" s="271" t="s">
        <v>1</v>
      </c>
      <c r="AD52" s="271" t="s">
        <v>1</v>
      </c>
      <c r="AE52" s="271" t="s">
        <v>1</v>
      </c>
      <c r="AF52" s="271" t="s">
        <v>1</v>
      </c>
      <c r="AG52" s="271" t="s">
        <v>1</v>
      </c>
      <c r="AH52" s="271" t="s">
        <v>1</v>
      </c>
      <c r="AI52" s="271" t="s">
        <v>1</v>
      </c>
      <c r="AJ52" s="271" t="s">
        <v>1</v>
      </c>
      <c r="AK52" s="271" t="s">
        <v>1</v>
      </c>
      <c r="AL52" s="273" t="s">
        <v>22</v>
      </c>
      <c r="AM52" s="271" t="s">
        <v>1</v>
      </c>
      <c r="AN52" s="271" t="s">
        <v>1</v>
      </c>
      <c r="AO52" s="271" t="s">
        <v>1</v>
      </c>
      <c r="AP52" s="271" t="s">
        <v>1</v>
      </c>
      <c r="AQ52" s="271" t="s">
        <v>1</v>
      </c>
      <c r="AR52" s="271" t="s">
        <v>1</v>
      </c>
      <c r="AS52" s="271" t="s">
        <v>1</v>
      </c>
      <c r="AT52" s="271" t="s">
        <v>1</v>
      </c>
      <c r="AU52" s="272" t="s">
        <v>23</v>
      </c>
      <c r="AV52" s="272" t="s">
        <v>23</v>
      </c>
      <c r="AW52" s="275" t="s">
        <v>1241</v>
      </c>
      <c r="AX52" s="275">
        <v>1</v>
      </c>
      <c r="AY52" s="152">
        <v>2</v>
      </c>
      <c r="AZ52" s="276">
        <v>0</v>
      </c>
      <c r="BA52" s="280">
        <v>9.1999999999999993</v>
      </c>
      <c r="BB52" s="281">
        <v>0</v>
      </c>
      <c r="BF52" s="150" t="e">
        <f>_xlfn.XLOOKUP(A52,'[27]Non AGSA'!B:B,'[27]Non AGSA'!B:B)</f>
        <v>#N/A</v>
      </c>
      <c r="BG52" s="150" t="e">
        <f>_xlfn.XLOOKUP(A52,'[27]Dormant auditee list'!C:C,'[27]Dormant auditee list'!C:C)</f>
        <v>#N/A</v>
      </c>
      <c r="BH52" s="150" t="str">
        <f>_xlfn.XLOOKUP(A52,[27]Reworked!A:A,[27]Reworked!I:I)</f>
        <v>Unqualified with findings</v>
      </c>
      <c r="BJ52" s="150">
        <v>1</v>
      </c>
      <c r="BK52" s="150">
        <v>2</v>
      </c>
    </row>
    <row r="53" spans="1:63" ht="18.75" customHeight="1" x14ac:dyDescent="0.25">
      <c r="A53" s="265">
        <v>6</v>
      </c>
      <c r="B53" s="266" t="s">
        <v>1262</v>
      </c>
      <c r="C53" s="271" t="s">
        <v>1190</v>
      </c>
      <c r="D53" s="271" t="s">
        <v>438</v>
      </c>
      <c r="E53" s="271" t="s">
        <v>1191</v>
      </c>
      <c r="F53" s="271" t="s">
        <v>461</v>
      </c>
      <c r="G53" s="271" t="s">
        <v>1</v>
      </c>
      <c r="H53" s="266" t="s">
        <v>1</v>
      </c>
      <c r="I53" s="266" t="s">
        <v>438</v>
      </c>
      <c r="J53" s="275" t="s">
        <v>33</v>
      </c>
      <c r="K53" s="271" t="s">
        <v>1</v>
      </c>
      <c r="L53" s="271" t="s">
        <v>1</v>
      </c>
      <c r="M53" s="275" t="s">
        <v>33</v>
      </c>
      <c r="N53" s="271" t="s">
        <v>1</v>
      </c>
      <c r="O53" s="271" t="s">
        <v>1</v>
      </c>
      <c r="P53" s="271" t="s">
        <v>1</v>
      </c>
      <c r="Q53" s="271" t="s">
        <v>1</v>
      </c>
      <c r="R53" s="271" t="s">
        <v>1</v>
      </c>
      <c r="S53" s="271" t="s">
        <v>1</v>
      </c>
      <c r="T53" s="271" t="s">
        <v>1</v>
      </c>
      <c r="U53" s="271" t="s">
        <v>1</v>
      </c>
      <c r="V53" s="271" t="s">
        <v>1</v>
      </c>
      <c r="W53" s="271" t="s">
        <v>1</v>
      </c>
      <c r="X53" s="271" t="s">
        <v>1</v>
      </c>
      <c r="Y53" s="271" t="s">
        <v>1</v>
      </c>
      <c r="Z53" s="271" t="s">
        <v>1</v>
      </c>
      <c r="AA53" s="271" t="s">
        <v>1</v>
      </c>
      <c r="AB53" s="271" t="s">
        <v>1</v>
      </c>
      <c r="AC53" s="271" t="s">
        <v>1</v>
      </c>
      <c r="AD53" s="271" t="s">
        <v>1</v>
      </c>
      <c r="AE53" s="271" t="s">
        <v>1</v>
      </c>
      <c r="AF53" s="271" t="s">
        <v>1</v>
      </c>
      <c r="AG53" s="271" t="s">
        <v>1</v>
      </c>
      <c r="AH53" s="271" t="s">
        <v>1</v>
      </c>
      <c r="AI53" s="271" t="s">
        <v>1</v>
      </c>
      <c r="AJ53" s="271" t="s">
        <v>1</v>
      </c>
      <c r="AK53" s="271" t="s">
        <v>1</v>
      </c>
      <c r="AL53" s="271" t="s">
        <v>1</v>
      </c>
      <c r="AM53" s="271" t="s">
        <v>1</v>
      </c>
      <c r="AN53" s="271" t="s">
        <v>1</v>
      </c>
      <c r="AO53" s="271" t="s">
        <v>1</v>
      </c>
      <c r="AP53" s="271" t="s">
        <v>1</v>
      </c>
      <c r="AQ53" s="271" t="s">
        <v>1</v>
      </c>
      <c r="AR53" s="271" t="s">
        <v>1</v>
      </c>
      <c r="AS53" s="271" t="s">
        <v>1</v>
      </c>
      <c r="AT53" s="271" t="s">
        <v>1</v>
      </c>
      <c r="AU53" s="271" t="s">
        <v>1</v>
      </c>
      <c r="AV53" s="272" t="s">
        <v>23</v>
      </c>
      <c r="AW53" s="275" t="s">
        <v>1241</v>
      </c>
      <c r="AX53" s="275">
        <v>1</v>
      </c>
      <c r="AY53" s="152">
        <v>2</v>
      </c>
      <c r="AZ53" s="276">
        <v>0</v>
      </c>
      <c r="BA53" s="276">
        <v>0</v>
      </c>
      <c r="BB53" s="281">
        <v>0.04</v>
      </c>
      <c r="BF53" s="150" t="e">
        <f>_xlfn.XLOOKUP(A53,'[27]Non AGSA'!B:B,'[27]Non AGSA'!B:B)</f>
        <v>#N/A</v>
      </c>
      <c r="BG53" s="150" t="e">
        <f>_xlfn.XLOOKUP(A53,'[27]Dormant auditee list'!C:C,'[27]Dormant auditee list'!C:C)</f>
        <v>#N/A</v>
      </c>
      <c r="BH53" s="150" t="str">
        <f>_xlfn.XLOOKUP(A53,[27]Reworked!A:A,[27]Reworked!I:I)</f>
        <v>Unqualified with no findings</v>
      </c>
      <c r="BJ53" s="150">
        <v>1</v>
      </c>
      <c r="BK53" s="150">
        <v>1</v>
      </c>
    </row>
    <row r="54" spans="1:63" ht="34.5" customHeight="1" x14ac:dyDescent="0.25">
      <c r="A54" s="265">
        <v>85</v>
      </c>
      <c r="B54" s="266" t="s">
        <v>1263</v>
      </c>
      <c r="C54" s="271" t="s">
        <v>1190</v>
      </c>
      <c r="D54" s="271" t="s">
        <v>815</v>
      </c>
      <c r="E54" s="271" t="s">
        <v>1191</v>
      </c>
      <c r="F54" s="271" t="s">
        <v>1</v>
      </c>
      <c r="G54" s="271" t="s">
        <v>816</v>
      </c>
      <c r="H54" s="266" t="s">
        <v>440</v>
      </c>
      <c r="I54" s="266" t="s">
        <v>437</v>
      </c>
      <c r="J54" s="275" t="s">
        <v>33</v>
      </c>
      <c r="K54" s="271" t="s">
        <v>1</v>
      </c>
      <c r="L54" s="271" t="s">
        <v>1</v>
      </c>
      <c r="M54" s="275" t="s">
        <v>33</v>
      </c>
      <c r="N54" s="271" t="s">
        <v>1</v>
      </c>
      <c r="O54" s="271" t="s">
        <v>1</v>
      </c>
      <c r="P54" s="271" t="s">
        <v>1</v>
      </c>
      <c r="Q54" s="271" t="s">
        <v>1</v>
      </c>
      <c r="R54" s="271" t="s">
        <v>1</v>
      </c>
      <c r="S54" s="271" t="s">
        <v>1</v>
      </c>
      <c r="T54" s="271" t="s">
        <v>1</v>
      </c>
      <c r="U54" s="271" t="s">
        <v>1</v>
      </c>
      <c r="V54" s="271" t="s">
        <v>1</v>
      </c>
      <c r="W54" s="271" t="s">
        <v>1</v>
      </c>
      <c r="X54" s="271" t="s">
        <v>1</v>
      </c>
      <c r="Y54" s="271" t="s">
        <v>1</v>
      </c>
      <c r="Z54" s="271" t="s">
        <v>1</v>
      </c>
      <c r="AA54" s="271" t="s">
        <v>1</v>
      </c>
      <c r="AB54" s="271" t="s">
        <v>1</v>
      </c>
      <c r="AC54" s="271" t="s">
        <v>1</v>
      </c>
      <c r="AD54" s="271" t="s">
        <v>1</v>
      </c>
      <c r="AE54" s="271" t="s">
        <v>1</v>
      </c>
      <c r="AF54" s="271" t="s">
        <v>1</v>
      </c>
      <c r="AG54" s="271" t="s">
        <v>1</v>
      </c>
      <c r="AH54" s="271" t="s">
        <v>1</v>
      </c>
      <c r="AI54" s="271" t="s">
        <v>1</v>
      </c>
      <c r="AJ54" s="271" t="s">
        <v>1</v>
      </c>
      <c r="AK54" s="271" t="s">
        <v>1</v>
      </c>
      <c r="AL54" s="271" t="s">
        <v>1</v>
      </c>
      <c r="AM54" s="271" t="s">
        <v>1</v>
      </c>
      <c r="AN54" s="271" t="s">
        <v>1</v>
      </c>
      <c r="AO54" s="271" t="s">
        <v>1</v>
      </c>
      <c r="AP54" s="271" t="s">
        <v>1</v>
      </c>
      <c r="AQ54" s="271" t="s">
        <v>1</v>
      </c>
      <c r="AR54" s="271" t="s">
        <v>1</v>
      </c>
      <c r="AS54" s="271" t="s">
        <v>1</v>
      </c>
      <c r="AT54" s="271" t="s">
        <v>1</v>
      </c>
      <c r="AU54" s="271" t="s">
        <v>1</v>
      </c>
      <c r="AV54" s="272" t="s">
        <v>23</v>
      </c>
      <c r="AW54" s="275" t="s">
        <v>1241</v>
      </c>
      <c r="AX54" s="275">
        <v>1</v>
      </c>
      <c r="AY54" s="152">
        <v>2</v>
      </c>
      <c r="AZ54" s="276">
        <v>0</v>
      </c>
      <c r="BA54" s="276">
        <v>0</v>
      </c>
      <c r="BB54" s="283">
        <v>0</v>
      </c>
      <c r="BF54" s="150" t="e">
        <f>_xlfn.XLOOKUP(A54,'[27]Non AGSA'!B:B,'[27]Non AGSA'!B:B)</f>
        <v>#N/A</v>
      </c>
      <c r="BG54" s="150" t="e">
        <f>_xlfn.XLOOKUP(A54,'[27]Dormant auditee list'!C:C,'[27]Dormant auditee list'!C:C)</f>
        <v>#N/A</v>
      </c>
      <c r="BH54" s="150" t="str">
        <f>_xlfn.XLOOKUP(A54,[27]Reworked!A:A,[27]Reworked!I:I)</f>
        <v>Unqualified with no findings</v>
      </c>
      <c r="BJ54" s="150">
        <v>1</v>
      </c>
      <c r="BK54" s="150">
        <v>1</v>
      </c>
    </row>
    <row r="55" spans="1:63" ht="34.5" customHeight="1" x14ac:dyDescent="0.25">
      <c r="A55" s="265">
        <v>1418</v>
      </c>
      <c r="B55" s="266" t="s">
        <v>761</v>
      </c>
      <c r="C55" s="271" t="s">
        <v>1190</v>
      </c>
      <c r="D55" s="271" t="s">
        <v>737</v>
      </c>
      <c r="E55" s="271" t="s">
        <v>1191</v>
      </c>
      <c r="F55" s="271" t="s">
        <v>1</v>
      </c>
      <c r="G55" s="271" t="s">
        <v>762</v>
      </c>
      <c r="H55" s="266" t="s">
        <v>440</v>
      </c>
      <c r="I55" s="266" t="s">
        <v>437</v>
      </c>
      <c r="J55" s="275" t="s">
        <v>33</v>
      </c>
      <c r="K55" s="271" t="s">
        <v>1</v>
      </c>
      <c r="L55" s="271" t="s">
        <v>1</v>
      </c>
      <c r="M55" s="275" t="s">
        <v>33</v>
      </c>
      <c r="N55" s="271" t="s">
        <v>1</v>
      </c>
      <c r="O55" s="271" t="s">
        <v>1</v>
      </c>
      <c r="P55" s="271" t="s">
        <v>1</v>
      </c>
      <c r="Q55" s="271" t="s">
        <v>1</v>
      </c>
      <c r="R55" s="271" t="s">
        <v>1</v>
      </c>
      <c r="S55" s="271" t="s">
        <v>1</v>
      </c>
      <c r="T55" s="271" t="s">
        <v>1</v>
      </c>
      <c r="U55" s="271" t="s">
        <v>1</v>
      </c>
      <c r="V55" s="271" t="s">
        <v>1</v>
      </c>
      <c r="W55" s="271" t="s">
        <v>1</v>
      </c>
      <c r="X55" s="271" t="s">
        <v>1</v>
      </c>
      <c r="Y55" s="271" t="s">
        <v>1</v>
      </c>
      <c r="Z55" s="271" t="s">
        <v>1</v>
      </c>
      <c r="AA55" s="271" t="s">
        <v>1</v>
      </c>
      <c r="AB55" s="271" t="s">
        <v>1</v>
      </c>
      <c r="AC55" s="271" t="s">
        <v>1</v>
      </c>
      <c r="AD55" s="271" t="s">
        <v>1</v>
      </c>
      <c r="AE55" s="271" t="s">
        <v>1</v>
      </c>
      <c r="AF55" s="271" t="s">
        <v>1</v>
      </c>
      <c r="AG55" s="271" t="s">
        <v>1</v>
      </c>
      <c r="AH55" s="271" t="s">
        <v>1</v>
      </c>
      <c r="AI55" s="271" t="s">
        <v>1</v>
      </c>
      <c r="AJ55" s="271" t="s">
        <v>1</v>
      </c>
      <c r="AK55" s="271" t="s">
        <v>1</v>
      </c>
      <c r="AL55" s="271" t="s">
        <v>1</v>
      </c>
      <c r="AM55" s="271" t="s">
        <v>1</v>
      </c>
      <c r="AN55" s="271" t="s">
        <v>1</v>
      </c>
      <c r="AO55" s="271" t="s">
        <v>1</v>
      </c>
      <c r="AP55" s="271" t="s">
        <v>1</v>
      </c>
      <c r="AQ55" s="271" t="s">
        <v>1</v>
      </c>
      <c r="AR55" s="271" t="s">
        <v>1</v>
      </c>
      <c r="AS55" s="271" t="s">
        <v>1</v>
      </c>
      <c r="AT55" s="271" t="s">
        <v>1</v>
      </c>
      <c r="AU55" s="274" t="s">
        <v>20</v>
      </c>
      <c r="AV55" s="272" t="s">
        <v>23</v>
      </c>
      <c r="AW55" s="275" t="s">
        <v>1241</v>
      </c>
      <c r="AX55" s="275">
        <v>1</v>
      </c>
      <c r="AY55" s="275">
        <v>1</v>
      </c>
      <c r="AZ55" s="276">
        <v>0</v>
      </c>
      <c r="BA55" s="280">
        <v>0.82</v>
      </c>
      <c r="BB55" s="278">
        <v>6.0000000000000001E-3</v>
      </c>
      <c r="BF55" s="150" t="e">
        <f>_xlfn.XLOOKUP(A55,'[27]Non AGSA'!B:B,'[27]Non AGSA'!B:B)</f>
        <v>#N/A</v>
      </c>
      <c r="BG55" s="150" t="e">
        <f>_xlfn.XLOOKUP(A55,'[27]Dormant auditee list'!C:C,'[27]Dormant auditee list'!C:C)</f>
        <v>#N/A</v>
      </c>
      <c r="BH55" s="150" t="str">
        <f>_xlfn.XLOOKUP(A55,[27]Reworked!A:A,[27]Reworked!I:I)</f>
        <v>Unqualified with no findings</v>
      </c>
      <c r="BJ55" s="150">
        <v>1</v>
      </c>
      <c r="BK55" s="150">
        <v>1</v>
      </c>
    </row>
    <row r="56" spans="1:63" ht="26.25" customHeight="1" x14ac:dyDescent="0.25">
      <c r="A56" s="265">
        <v>86</v>
      </c>
      <c r="B56" s="266" t="s">
        <v>202</v>
      </c>
      <c r="C56" s="271" t="s">
        <v>1190</v>
      </c>
      <c r="D56" s="271" t="s">
        <v>815</v>
      </c>
      <c r="E56" s="271" t="s">
        <v>1191</v>
      </c>
      <c r="F56" s="271" t="s">
        <v>463</v>
      </c>
      <c r="G56" s="271" t="s">
        <v>463</v>
      </c>
      <c r="H56" s="266" t="s">
        <v>444</v>
      </c>
      <c r="I56" s="266" t="s">
        <v>437</v>
      </c>
      <c r="J56" s="279" t="s">
        <v>26</v>
      </c>
      <c r="K56" s="272" t="s">
        <v>23</v>
      </c>
      <c r="L56" s="274" t="s">
        <v>20</v>
      </c>
      <c r="M56" s="152" t="s">
        <v>17</v>
      </c>
      <c r="N56" s="274" t="s">
        <v>20</v>
      </c>
      <c r="O56" s="271" t="s">
        <v>1</v>
      </c>
      <c r="P56" s="271" t="s">
        <v>1</v>
      </c>
      <c r="Q56" s="274" t="s">
        <v>20</v>
      </c>
      <c r="R56" s="271" t="s">
        <v>1</v>
      </c>
      <c r="S56" s="271" t="s">
        <v>1</v>
      </c>
      <c r="T56" s="271" t="s">
        <v>1</v>
      </c>
      <c r="U56" s="271" t="s">
        <v>1</v>
      </c>
      <c r="V56" s="271" t="s">
        <v>1</v>
      </c>
      <c r="W56" s="274" t="s">
        <v>20</v>
      </c>
      <c r="X56" s="271" t="s">
        <v>1</v>
      </c>
      <c r="Y56" s="271" t="s">
        <v>1</v>
      </c>
      <c r="Z56" s="272" t="s">
        <v>23</v>
      </c>
      <c r="AA56" s="272" t="s">
        <v>23</v>
      </c>
      <c r="AB56" s="271" t="s">
        <v>1</v>
      </c>
      <c r="AC56" s="271" t="s">
        <v>1</v>
      </c>
      <c r="AD56" s="271" t="s">
        <v>1</v>
      </c>
      <c r="AE56" s="274" t="s">
        <v>20</v>
      </c>
      <c r="AF56" s="271" t="s">
        <v>1</v>
      </c>
      <c r="AG56" s="271" t="s">
        <v>1</v>
      </c>
      <c r="AH56" s="271" t="s">
        <v>1</v>
      </c>
      <c r="AI56" s="271" t="s">
        <v>1</v>
      </c>
      <c r="AJ56" s="271" t="s">
        <v>1</v>
      </c>
      <c r="AK56" s="271" t="s">
        <v>1</v>
      </c>
      <c r="AL56" s="271" t="s">
        <v>1</v>
      </c>
      <c r="AM56" s="271" t="s">
        <v>1</v>
      </c>
      <c r="AN56" s="271" t="s">
        <v>1</v>
      </c>
      <c r="AO56" s="271" t="s">
        <v>1</v>
      </c>
      <c r="AP56" s="274" t="s">
        <v>20</v>
      </c>
      <c r="AQ56" s="271" t="s">
        <v>1</v>
      </c>
      <c r="AR56" s="271" t="s">
        <v>1</v>
      </c>
      <c r="AS56" s="271" t="s">
        <v>1</v>
      </c>
      <c r="AT56" s="271" t="s">
        <v>1</v>
      </c>
      <c r="AU56" s="272" t="s">
        <v>23</v>
      </c>
      <c r="AV56" s="272" t="s">
        <v>23</v>
      </c>
      <c r="AW56" s="274" t="s">
        <v>1240</v>
      </c>
      <c r="AX56" s="275">
        <v>1</v>
      </c>
      <c r="AY56" s="152">
        <v>2</v>
      </c>
      <c r="AZ56" s="276">
        <v>0</v>
      </c>
      <c r="BA56" s="277">
        <v>5.3</v>
      </c>
      <c r="BB56" s="281">
        <v>0.09</v>
      </c>
      <c r="BF56" s="150" t="e">
        <f>_xlfn.XLOOKUP(A56,'[27]Non AGSA'!B:B,'[27]Non AGSA'!B:B)</f>
        <v>#N/A</v>
      </c>
      <c r="BG56" s="150" t="e">
        <f>_xlfn.XLOOKUP(A56,'[27]Dormant auditee list'!C:C,'[27]Dormant auditee list'!C:C)</f>
        <v>#N/A</v>
      </c>
      <c r="BH56" s="150" t="str">
        <f>_xlfn.XLOOKUP(A56,[27]Reworked!A:A,[27]Reworked!I:I)</f>
        <v>Qualified</v>
      </c>
      <c r="BJ56" s="150">
        <v>1</v>
      </c>
      <c r="BK56" s="150">
        <v>3</v>
      </c>
    </row>
    <row r="57" spans="1:63" ht="14.25" customHeight="1" x14ac:dyDescent="0.25">
      <c r="A57" s="265">
        <v>457</v>
      </c>
      <c r="B57" s="266" t="s">
        <v>463</v>
      </c>
      <c r="C57" s="271" t="s">
        <v>1190</v>
      </c>
      <c r="D57" s="271" t="s">
        <v>438</v>
      </c>
      <c r="E57" s="271" t="s">
        <v>1191</v>
      </c>
      <c r="F57" s="271" t="s">
        <v>463</v>
      </c>
      <c r="G57" s="271" t="s">
        <v>1</v>
      </c>
      <c r="H57" s="266" t="s">
        <v>1</v>
      </c>
      <c r="I57" s="266" t="s">
        <v>438</v>
      </c>
      <c r="J57" s="152" t="s">
        <v>17</v>
      </c>
      <c r="K57" s="272" t="s">
        <v>23</v>
      </c>
      <c r="L57" s="272" t="s">
        <v>23</v>
      </c>
      <c r="M57" s="152" t="s">
        <v>17</v>
      </c>
      <c r="N57" s="272" t="s">
        <v>23</v>
      </c>
      <c r="O57" s="272" t="s">
        <v>23</v>
      </c>
      <c r="P57" s="271" t="s">
        <v>1</v>
      </c>
      <c r="Q57" s="271" t="s">
        <v>1</v>
      </c>
      <c r="R57" s="271" t="s">
        <v>1</v>
      </c>
      <c r="S57" s="271" t="s">
        <v>1</v>
      </c>
      <c r="T57" s="271" t="s">
        <v>1</v>
      </c>
      <c r="U57" s="271" t="s">
        <v>1</v>
      </c>
      <c r="V57" s="271" t="s">
        <v>1</v>
      </c>
      <c r="W57" s="271" t="s">
        <v>1</v>
      </c>
      <c r="X57" s="271" t="s">
        <v>1</v>
      </c>
      <c r="Y57" s="271" t="s">
        <v>1</v>
      </c>
      <c r="Z57" s="272" t="s">
        <v>23</v>
      </c>
      <c r="AA57" s="272" t="s">
        <v>23</v>
      </c>
      <c r="AB57" s="271" t="s">
        <v>1</v>
      </c>
      <c r="AC57" s="271" t="s">
        <v>1</v>
      </c>
      <c r="AD57" s="271" t="s">
        <v>1</v>
      </c>
      <c r="AE57" s="271" t="s">
        <v>1</v>
      </c>
      <c r="AF57" s="272" t="s">
        <v>23</v>
      </c>
      <c r="AG57" s="271" t="s">
        <v>1</v>
      </c>
      <c r="AH57" s="271" t="s">
        <v>1</v>
      </c>
      <c r="AI57" s="271" t="s">
        <v>1</v>
      </c>
      <c r="AJ57" s="271" t="s">
        <v>1</v>
      </c>
      <c r="AK57" s="271" t="s">
        <v>1</v>
      </c>
      <c r="AL57" s="272" t="s">
        <v>23</v>
      </c>
      <c r="AM57" s="271" t="s">
        <v>1</v>
      </c>
      <c r="AN57" s="271" t="s">
        <v>1</v>
      </c>
      <c r="AO57" s="271" t="s">
        <v>1</v>
      </c>
      <c r="AP57" s="272" t="s">
        <v>23</v>
      </c>
      <c r="AQ57" s="271" t="s">
        <v>1</v>
      </c>
      <c r="AR57" s="271" t="s">
        <v>1</v>
      </c>
      <c r="AS57" s="271" t="s">
        <v>1</v>
      </c>
      <c r="AT57" s="271" t="s">
        <v>1</v>
      </c>
      <c r="AU57" s="272" t="s">
        <v>23</v>
      </c>
      <c r="AV57" s="272" t="s">
        <v>23</v>
      </c>
      <c r="AW57" s="275" t="s">
        <v>1241</v>
      </c>
      <c r="AX57" s="152">
        <v>2</v>
      </c>
      <c r="AY57" s="152">
        <v>2</v>
      </c>
      <c r="AZ57" s="276">
        <v>0</v>
      </c>
      <c r="BA57" s="280">
        <v>74</v>
      </c>
      <c r="BB57" s="281">
        <v>0.03</v>
      </c>
      <c r="BF57" s="150" t="e">
        <f>_xlfn.XLOOKUP(A57,'[27]Non AGSA'!B:B,'[27]Non AGSA'!B:B)</f>
        <v>#N/A</v>
      </c>
      <c r="BG57" s="150" t="e">
        <f>_xlfn.XLOOKUP(A57,'[27]Dormant auditee list'!C:C,'[27]Dormant auditee list'!C:C)</f>
        <v>#N/A</v>
      </c>
      <c r="BH57" s="150" t="str">
        <f>_xlfn.XLOOKUP(A57,[27]Reworked!A:A,[27]Reworked!I:I)</f>
        <v>Unqualified with findings</v>
      </c>
      <c r="BJ57" s="150">
        <v>1</v>
      </c>
      <c r="BK57" s="150">
        <v>2</v>
      </c>
    </row>
    <row r="58" spans="1:63" ht="18.75" customHeight="1" x14ac:dyDescent="0.25">
      <c r="A58" s="265">
        <v>1564</v>
      </c>
      <c r="B58" s="266" t="s">
        <v>443</v>
      </c>
      <c r="C58" s="271" t="s">
        <v>1190</v>
      </c>
      <c r="D58" s="271" t="s">
        <v>571</v>
      </c>
      <c r="E58" s="271" t="s">
        <v>1191</v>
      </c>
      <c r="F58" s="271" t="s">
        <v>465</v>
      </c>
      <c r="G58" s="271" t="s">
        <v>1</v>
      </c>
      <c r="H58" s="266" t="s">
        <v>1</v>
      </c>
      <c r="I58" s="266" t="s">
        <v>571</v>
      </c>
      <c r="J58" s="152" t="s">
        <v>17</v>
      </c>
      <c r="K58" s="271" t="s">
        <v>1</v>
      </c>
      <c r="L58" s="272" t="s">
        <v>23</v>
      </c>
      <c r="M58" s="152" t="s">
        <v>17</v>
      </c>
      <c r="N58" s="273" t="s">
        <v>22</v>
      </c>
      <c r="O58" s="272" t="s">
        <v>23</v>
      </c>
      <c r="P58" s="271" t="s">
        <v>1</v>
      </c>
      <c r="Q58" s="271" t="s">
        <v>1</v>
      </c>
      <c r="R58" s="271" t="s">
        <v>1</v>
      </c>
      <c r="S58" s="271" t="s">
        <v>1</v>
      </c>
      <c r="T58" s="271" t="s">
        <v>1</v>
      </c>
      <c r="U58" s="271" t="s">
        <v>1</v>
      </c>
      <c r="V58" s="271" t="s">
        <v>1</v>
      </c>
      <c r="W58" s="271" t="s">
        <v>1</v>
      </c>
      <c r="X58" s="271" t="s">
        <v>1</v>
      </c>
      <c r="Y58" s="271" t="s">
        <v>1</v>
      </c>
      <c r="Z58" s="271" t="s">
        <v>1</v>
      </c>
      <c r="AA58" s="271" t="s">
        <v>1</v>
      </c>
      <c r="AB58" s="271" t="s">
        <v>1</v>
      </c>
      <c r="AC58" s="271" t="s">
        <v>1</v>
      </c>
      <c r="AD58" s="271" t="s">
        <v>1</v>
      </c>
      <c r="AE58" s="273" t="s">
        <v>22</v>
      </c>
      <c r="AF58" s="272" t="s">
        <v>23</v>
      </c>
      <c r="AG58" s="271" t="s">
        <v>1</v>
      </c>
      <c r="AH58" s="272" t="s">
        <v>23</v>
      </c>
      <c r="AI58" s="271" t="s">
        <v>1</v>
      </c>
      <c r="AJ58" s="271" t="s">
        <v>1</v>
      </c>
      <c r="AK58" s="274" t="s">
        <v>20</v>
      </c>
      <c r="AL58" s="274" t="s">
        <v>20</v>
      </c>
      <c r="AM58" s="271" t="s">
        <v>1</v>
      </c>
      <c r="AN58" s="271" t="s">
        <v>1</v>
      </c>
      <c r="AO58" s="271" t="s">
        <v>1</v>
      </c>
      <c r="AP58" s="273" t="s">
        <v>22</v>
      </c>
      <c r="AQ58" s="274" t="s">
        <v>20</v>
      </c>
      <c r="AR58" s="272" t="s">
        <v>23</v>
      </c>
      <c r="AS58" s="271" t="s">
        <v>1</v>
      </c>
      <c r="AT58" s="271" t="s">
        <v>1</v>
      </c>
      <c r="AU58" s="273" t="s">
        <v>22</v>
      </c>
      <c r="AV58" s="272" t="s">
        <v>23</v>
      </c>
      <c r="AW58" s="275" t="s">
        <v>1241</v>
      </c>
      <c r="AX58" s="275">
        <v>1</v>
      </c>
      <c r="AY58" s="275">
        <v>1</v>
      </c>
      <c r="AZ58" s="276">
        <v>0</v>
      </c>
      <c r="BA58" s="277">
        <v>139.1</v>
      </c>
      <c r="BB58" s="281">
        <v>0</v>
      </c>
      <c r="BF58" s="150" t="e">
        <f>_xlfn.XLOOKUP(A58,'[27]Non AGSA'!B:B,'[27]Non AGSA'!B:B)</f>
        <v>#N/A</v>
      </c>
      <c r="BG58" s="150" t="e">
        <f>_xlfn.XLOOKUP(A58,'[27]Dormant auditee list'!C:C,'[27]Dormant auditee list'!C:C)</f>
        <v>#N/A</v>
      </c>
      <c r="BH58" s="150" t="str">
        <f>_xlfn.XLOOKUP(A58,[27]Reworked!A:A,[27]Reworked!I:I)</f>
        <v>Unqualified with findings</v>
      </c>
      <c r="BJ58" s="150">
        <v>1</v>
      </c>
      <c r="BK58" s="150">
        <v>2</v>
      </c>
    </row>
    <row r="59" spans="1:63" ht="18.75" customHeight="1" x14ac:dyDescent="0.25">
      <c r="A59" s="265">
        <v>482</v>
      </c>
      <c r="B59" s="266" t="s">
        <v>1264</v>
      </c>
      <c r="C59" s="271" t="s">
        <v>1190</v>
      </c>
      <c r="D59" s="271" t="s">
        <v>438</v>
      </c>
      <c r="E59" s="271" t="s">
        <v>1191</v>
      </c>
      <c r="F59" s="271" t="s">
        <v>465</v>
      </c>
      <c r="G59" s="271" t="s">
        <v>1</v>
      </c>
      <c r="H59" s="266" t="s">
        <v>1</v>
      </c>
      <c r="I59" s="266" t="s">
        <v>438</v>
      </c>
      <c r="J59" s="275" t="s">
        <v>33</v>
      </c>
      <c r="K59" s="271" t="s">
        <v>1</v>
      </c>
      <c r="L59" s="273" t="s">
        <v>22</v>
      </c>
      <c r="M59" s="152" t="s">
        <v>17</v>
      </c>
      <c r="N59" s="271" t="s">
        <v>1</v>
      </c>
      <c r="O59" s="274" t="s">
        <v>20</v>
      </c>
      <c r="P59" s="271" t="s">
        <v>1</v>
      </c>
      <c r="Q59" s="271" t="s">
        <v>1</v>
      </c>
      <c r="R59" s="271" t="s">
        <v>1</v>
      </c>
      <c r="S59" s="271" t="s">
        <v>1</v>
      </c>
      <c r="T59" s="271" t="s">
        <v>1</v>
      </c>
      <c r="U59" s="271" t="s">
        <v>1</v>
      </c>
      <c r="V59" s="271" t="s">
        <v>1</v>
      </c>
      <c r="W59" s="271" t="s">
        <v>1</v>
      </c>
      <c r="X59" s="271" t="s">
        <v>1</v>
      </c>
      <c r="Y59" s="271" t="s">
        <v>1</v>
      </c>
      <c r="Z59" s="271" t="s">
        <v>1</v>
      </c>
      <c r="AA59" s="271" t="s">
        <v>1</v>
      </c>
      <c r="AB59" s="271" t="s">
        <v>1</v>
      </c>
      <c r="AC59" s="271" t="s">
        <v>1</v>
      </c>
      <c r="AD59" s="271" t="s">
        <v>1</v>
      </c>
      <c r="AE59" s="271" t="s">
        <v>1</v>
      </c>
      <c r="AF59" s="271" t="s">
        <v>1</v>
      </c>
      <c r="AG59" s="271" t="s">
        <v>1</v>
      </c>
      <c r="AH59" s="271" t="s">
        <v>1</v>
      </c>
      <c r="AI59" s="271" t="s">
        <v>1</v>
      </c>
      <c r="AJ59" s="271" t="s">
        <v>1</v>
      </c>
      <c r="AK59" s="271" t="s">
        <v>1</v>
      </c>
      <c r="AL59" s="271" t="s">
        <v>1</v>
      </c>
      <c r="AM59" s="271" t="s">
        <v>1</v>
      </c>
      <c r="AN59" s="271" t="s">
        <v>1</v>
      </c>
      <c r="AO59" s="271" t="s">
        <v>1</v>
      </c>
      <c r="AP59" s="271" t="s">
        <v>1</v>
      </c>
      <c r="AQ59" s="271" t="s">
        <v>1</v>
      </c>
      <c r="AR59" s="273" t="s">
        <v>22</v>
      </c>
      <c r="AS59" s="271" t="s">
        <v>1</v>
      </c>
      <c r="AT59" s="271" t="s">
        <v>1</v>
      </c>
      <c r="AU59" s="271" t="s">
        <v>1</v>
      </c>
      <c r="AV59" s="272" t="s">
        <v>23</v>
      </c>
      <c r="AW59" s="274" t="s">
        <v>1240</v>
      </c>
      <c r="AX59" s="275">
        <v>1</v>
      </c>
      <c r="AY59" s="284">
        <v>0</v>
      </c>
      <c r="AZ59" s="276">
        <v>0</v>
      </c>
      <c r="BA59" s="277">
        <v>0</v>
      </c>
      <c r="BB59" s="278">
        <v>0.16</v>
      </c>
      <c r="BF59" s="150" t="e">
        <f>_xlfn.XLOOKUP(A59,'[27]Non AGSA'!B:B,'[27]Non AGSA'!B:B)</f>
        <v>#N/A</v>
      </c>
      <c r="BG59" s="150" t="e">
        <f>_xlfn.XLOOKUP(A59,'[27]Dormant auditee list'!C:C,'[27]Dormant auditee list'!C:C)</f>
        <v>#N/A</v>
      </c>
      <c r="BH59" s="150" t="str">
        <f>_xlfn.XLOOKUP(A59,[27]Reworked!A:A,[27]Reworked!I:I)</f>
        <v>Unqualified with no findings</v>
      </c>
      <c r="BJ59" s="150">
        <v>1</v>
      </c>
      <c r="BK59" s="150">
        <v>1</v>
      </c>
    </row>
    <row r="60" spans="1:63" ht="26.25" customHeight="1" x14ac:dyDescent="0.25">
      <c r="A60" s="265">
        <v>1546</v>
      </c>
      <c r="B60" s="266" t="s">
        <v>826</v>
      </c>
      <c r="C60" s="271" t="s">
        <v>1190</v>
      </c>
      <c r="D60" s="271" t="s">
        <v>815</v>
      </c>
      <c r="E60" s="271" t="s">
        <v>1191</v>
      </c>
      <c r="F60" s="271" t="s">
        <v>465</v>
      </c>
      <c r="G60" s="271" t="s">
        <v>443</v>
      </c>
      <c r="H60" s="266" t="s">
        <v>444</v>
      </c>
      <c r="I60" s="266" t="s">
        <v>437</v>
      </c>
      <c r="J60" s="152" t="s">
        <v>17</v>
      </c>
      <c r="K60" s="272" t="s">
        <v>23</v>
      </c>
      <c r="L60" s="272" t="s">
        <v>23</v>
      </c>
      <c r="M60" s="152" t="s">
        <v>17</v>
      </c>
      <c r="N60" s="272" t="s">
        <v>23</v>
      </c>
      <c r="O60" s="272" t="s">
        <v>23</v>
      </c>
      <c r="P60" s="271" t="s">
        <v>1</v>
      </c>
      <c r="Q60" s="271" t="s">
        <v>1</v>
      </c>
      <c r="R60" s="271" t="s">
        <v>1</v>
      </c>
      <c r="S60" s="271" t="s">
        <v>1</v>
      </c>
      <c r="T60" s="271" t="s">
        <v>1</v>
      </c>
      <c r="U60" s="271" t="s">
        <v>1</v>
      </c>
      <c r="V60" s="271" t="s">
        <v>1</v>
      </c>
      <c r="W60" s="271" t="s">
        <v>1</v>
      </c>
      <c r="X60" s="271" t="s">
        <v>1</v>
      </c>
      <c r="Y60" s="271" t="s">
        <v>1</v>
      </c>
      <c r="Z60" s="273" t="s">
        <v>22</v>
      </c>
      <c r="AA60" s="274" t="s">
        <v>20</v>
      </c>
      <c r="AB60" s="271" t="s">
        <v>1</v>
      </c>
      <c r="AC60" s="271" t="s">
        <v>1</v>
      </c>
      <c r="AD60" s="271" t="s">
        <v>1</v>
      </c>
      <c r="AE60" s="271" t="s">
        <v>1</v>
      </c>
      <c r="AF60" s="274" t="s">
        <v>20</v>
      </c>
      <c r="AG60" s="271" t="s">
        <v>1</v>
      </c>
      <c r="AH60" s="271" t="s">
        <v>1</v>
      </c>
      <c r="AI60" s="271" t="s">
        <v>1</v>
      </c>
      <c r="AJ60" s="271" t="s">
        <v>1</v>
      </c>
      <c r="AK60" s="271" t="s">
        <v>1</v>
      </c>
      <c r="AL60" s="271" t="s">
        <v>1</v>
      </c>
      <c r="AM60" s="271" t="s">
        <v>1</v>
      </c>
      <c r="AN60" s="271" t="s">
        <v>1</v>
      </c>
      <c r="AO60" s="271" t="s">
        <v>1</v>
      </c>
      <c r="AP60" s="271" t="s">
        <v>1</v>
      </c>
      <c r="AQ60" s="271" t="s">
        <v>1</v>
      </c>
      <c r="AR60" s="271" t="s">
        <v>1</v>
      </c>
      <c r="AS60" s="271" t="s">
        <v>1</v>
      </c>
      <c r="AT60" s="271" t="s">
        <v>1</v>
      </c>
      <c r="AU60" s="272" t="s">
        <v>23</v>
      </c>
      <c r="AV60" s="272" t="s">
        <v>23</v>
      </c>
      <c r="AW60" s="274" t="s">
        <v>1240</v>
      </c>
      <c r="AX60" s="275">
        <v>1</v>
      </c>
      <c r="AY60" s="152">
        <v>2</v>
      </c>
      <c r="AZ60" s="276">
        <v>0</v>
      </c>
      <c r="BA60" s="277">
        <v>10.4</v>
      </c>
      <c r="BB60" s="283">
        <v>0</v>
      </c>
      <c r="BF60" s="150" t="e">
        <f>_xlfn.XLOOKUP(A60,'[27]Non AGSA'!B:B,'[27]Non AGSA'!B:B)</f>
        <v>#N/A</v>
      </c>
      <c r="BG60" s="150" t="e">
        <f>_xlfn.XLOOKUP(A60,'[27]Dormant auditee list'!C:C,'[27]Dormant auditee list'!C:C)</f>
        <v>#N/A</v>
      </c>
      <c r="BH60" s="150" t="str">
        <f>_xlfn.XLOOKUP(A60,[27]Reworked!A:A,[27]Reworked!I:I)</f>
        <v>Unqualified with findings</v>
      </c>
      <c r="BJ60" s="150">
        <v>1</v>
      </c>
      <c r="BK60" s="150">
        <v>2</v>
      </c>
    </row>
    <row r="61" spans="1:63" ht="18.75" customHeight="1" x14ac:dyDescent="0.25">
      <c r="A61" s="265">
        <v>310</v>
      </c>
      <c r="B61" s="266" t="s">
        <v>479</v>
      </c>
      <c r="C61" s="271" t="s">
        <v>1190</v>
      </c>
      <c r="D61" s="271" t="s">
        <v>492</v>
      </c>
      <c r="E61" s="271" t="s">
        <v>1191</v>
      </c>
      <c r="F61" s="271" t="s">
        <v>479</v>
      </c>
      <c r="G61" s="271" t="s">
        <v>1</v>
      </c>
      <c r="H61" s="266" t="s">
        <v>1</v>
      </c>
      <c r="I61" s="266" t="s">
        <v>492</v>
      </c>
      <c r="J61" s="279" t="s">
        <v>26</v>
      </c>
      <c r="K61" s="273" t="s">
        <v>22</v>
      </c>
      <c r="L61" s="272" t="s">
        <v>23</v>
      </c>
      <c r="M61" s="279" t="s">
        <v>26</v>
      </c>
      <c r="N61" s="272" t="s">
        <v>23</v>
      </c>
      <c r="O61" s="272" t="s">
        <v>23</v>
      </c>
      <c r="P61" s="271" t="s">
        <v>1</v>
      </c>
      <c r="Q61" s="271" t="s">
        <v>1</v>
      </c>
      <c r="R61" s="271" t="s">
        <v>1</v>
      </c>
      <c r="S61" s="271" t="s">
        <v>1</v>
      </c>
      <c r="T61" s="271" t="s">
        <v>1</v>
      </c>
      <c r="U61" s="271" t="s">
        <v>1</v>
      </c>
      <c r="V61" s="271" t="s">
        <v>1</v>
      </c>
      <c r="W61" s="272" t="s">
        <v>23</v>
      </c>
      <c r="X61" s="271" t="s">
        <v>1</v>
      </c>
      <c r="Y61" s="271" t="s">
        <v>1</v>
      </c>
      <c r="Z61" s="273" t="s">
        <v>22</v>
      </c>
      <c r="AA61" s="273" t="s">
        <v>22</v>
      </c>
      <c r="AB61" s="271" t="s">
        <v>1</v>
      </c>
      <c r="AC61" s="271" t="s">
        <v>1</v>
      </c>
      <c r="AD61" s="271" t="s">
        <v>1</v>
      </c>
      <c r="AE61" s="272" t="s">
        <v>23</v>
      </c>
      <c r="AF61" s="272" t="s">
        <v>23</v>
      </c>
      <c r="AG61" s="271" t="s">
        <v>1</v>
      </c>
      <c r="AH61" s="274" t="s">
        <v>20</v>
      </c>
      <c r="AI61" s="271" t="s">
        <v>1</v>
      </c>
      <c r="AJ61" s="271" t="s">
        <v>1</v>
      </c>
      <c r="AK61" s="272" t="s">
        <v>23</v>
      </c>
      <c r="AL61" s="272" t="s">
        <v>23</v>
      </c>
      <c r="AM61" s="271" t="s">
        <v>1</v>
      </c>
      <c r="AN61" s="271" t="s">
        <v>1</v>
      </c>
      <c r="AO61" s="274" t="s">
        <v>20</v>
      </c>
      <c r="AP61" s="272" t="s">
        <v>23</v>
      </c>
      <c r="AQ61" s="271" t="s">
        <v>1</v>
      </c>
      <c r="AR61" s="272" t="s">
        <v>23</v>
      </c>
      <c r="AS61" s="271" t="s">
        <v>1</v>
      </c>
      <c r="AT61" s="271" t="s">
        <v>1</v>
      </c>
      <c r="AU61" s="272" t="s">
        <v>23</v>
      </c>
      <c r="AV61" s="272" t="s">
        <v>23</v>
      </c>
      <c r="AW61" s="274" t="s">
        <v>1240</v>
      </c>
      <c r="AX61" s="282">
        <v>3</v>
      </c>
      <c r="AY61" s="152">
        <v>2</v>
      </c>
      <c r="AZ61" s="276">
        <v>0</v>
      </c>
      <c r="BA61" s="277">
        <v>41.2</v>
      </c>
      <c r="BB61" s="281">
        <v>0.05</v>
      </c>
      <c r="BF61" s="150" t="e">
        <f>_xlfn.XLOOKUP(A61,'[27]Non AGSA'!B:B,'[27]Non AGSA'!B:B)</f>
        <v>#N/A</v>
      </c>
      <c r="BG61" s="150" t="e">
        <f>_xlfn.XLOOKUP(A61,'[27]Dormant auditee list'!C:C,'[27]Dormant auditee list'!C:C)</f>
        <v>#N/A</v>
      </c>
      <c r="BH61" s="150" t="str">
        <f>_xlfn.XLOOKUP(A61,[27]Reworked!A:A,[27]Reworked!I:I)</f>
        <v>Qualified</v>
      </c>
      <c r="BJ61" s="150">
        <v>1</v>
      </c>
      <c r="BK61" s="150">
        <v>3</v>
      </c>
    </row>
    <row r="62" spans="1:63" ht="18.75" customHeight="1" x14ac:dyDescent="0.25">
      <c r="A62" s="265">
        <v>317</v>
      </c>
      <c r="B62" s="266" t="s">
        <v>479</v>
      </c>
      <c r="C62" s="271" t="s">
        <v>1190</v>
      </c>
      <c r="D62" s="271" t="s">
        <v>1086</v>
      </c>
      <c r="E62" s="271" t="s">
        <v>1191</v>
      </c>
      <c r="F62" s="271" t="s">
        <v>479</v>
      </c>
      <c r="G62" s="271" t="s">
        <v>1</v>
      </c>
      <c r="H62" s="266" t="s">
        <v>1</v>
      </c>
      <c r="I62" s="266" t="s">
        <v>1086</v>
      </c>
      <c r="J62" s="275" t="s">
        <v>33</v>
      </c>
      <c r="K62" s="271" t="s">
        <v>1</v>
      </c>
      <c r="L62" s="271" t="s">
        <v>1</v>
      </c>
      <c r="M62" s="275" t="s">
        <v>33</v>
      </c>
      <c r="N62" s="271" t="s">
        <v>1</v>
      </c>
      <c r="O62" s="271" t="s">
        <v>1</v>
      </c>
      <c r="P62" s="271" t="s">
        <v>1</v>
      </c>
      <c r="Q62" s="271" t="s">
        <v>1</v>
      </c>
      <c r="R62" s="271" t="s">
        <v>1</v>
      </c>
      <c r="S62" s="271" t="s">
        <v>1</v>
      </c>
      <c r="T62" s="271" t="s">
        <v>1</v>
      </c>
      <c r="U62" s="271" t="s">
        <v>1</v>
      </c>
      <c r="V62" s="271" t="s">
        <v>1</v>
      </c>
      <c r="W62" s="271" t="s">
        <v>1</v>
      </c>
      <c r="X62" s="271" t="s">
        <v>1</v>
      </c>
      <c r="Y62" s="271" t="s">
        <v>1</v>
      </c>
      <c r="Z62" s="271" t="s">
        <v>1</v>
      </c>
      <c r="AA62" s="271" t="s">
        <v>1</v>
      </c>
      <c r="AB62" s="271" t="s">
        <v>1</v>
      </c>
      <c r="AC62" s="271" t="s">
        <v>1</v>
      </c>
      <c r="AD62" s="271" t="s">
        <v>1</v>
      </c>
      <c r="AE62" s="271" t="s">
        <v>1</v>
      </c>
      <c r="AF62" s="271" t="s">
        <v>1</v>
      </c>
      <c r="AG62" s="271" t="s">
        <v>1</v>
      </c>
      <c r="AH62" s="271" t="s">
        <v>1</v>
      </c>
      <c r="AI62" s="271" t="s">
        <v>1</v>
      </c>
      <c r="AJ62" s="271" t="s">
        <v>1</v>
      </c>
      <c r="AK62" s="271" t="s">
        <v>1</v>
      </c>
      <c r="AL62" s="271" t="s">
        <v>1</v>
      </c>
      <c r="AM62" s="271" t="s">
        <v>1</v>
      </c>
      <c r="AN62" s="271" t="s">
        <v>1</v>
      </c>
      <c r="AO62" s="271" t="s">
        <v>1</v>
      </c>
      <c r="AP62" s="271" t="s">
        <v>1</v>
      </c>
      <c r="AQ62" s="271" t="s">
        <v>1</v>
      </c>
      <c r="AR62" s="271" t="s">
        <v>1</v>
      </c>
      <c r="AS62" s="271" t="s">
        <v>1</v>
      </c>
      <c r="AT62" s="271" t="s">
        <v>1</v>
      </c>
      <c r="AU62" s="274" t="s">
        <v>20</v>
      </c>
      <c r="AV62" s="272" t="s">
        <v>23</v>
      </c>
      <c r="AW62" s="275" t="s">
        <v>1241</v>
      </c>
      <c r="AX62" s="275">
        <v>1</v>
      </c>
      <c r="AY62" s="275">
        <v>1</v>
      </c>
      <c r="AZ62" s="276">
        <v>0</v>
      </c>
      <c r="BA62" s="280">
        <v>0.53</v>
      </c>
      <c r="BB62" s="281">
        <v>3.0000000000000001E-3</v>
      </c>
      <c r="BF62" s="150" t="e">
        <f>_xlfn.XLOOKUP(A62,'[27]Non AGSA'!B:B,'[27]Non AGSA'!B:B)</f>
        <v>#N/A</v>
      </c>
      <c r="BG62" s="150" t="e">
        <f>_xlfn.XLOOKUP(A62,'[27]Dormant auditee list'!C:C,'[27]Dormant auditee list'!C:C)</f>
        <v>#N/A</v>
      </c>
      <c r="BH62" s="150" t="str">
        <f>_xlfn.XLOOKUP(A62,[27]Reworked!A:A,[27]Reworked!I:I)</f>
        <v>Unqualified with no findings</v>
      </c>
      <c r="BJ62" s="150">
        <v>1</v>
      </c>
      <c r="BK62" s="150">
        <v>1</v>
      </c>
    </row>
    <row r="63" spans="1:63" ht="34.5" customHeight="1" x14ac:dyDescent="0.25">
      <c r="A63" s="265">
        <v>1226</v>
      </c>
      <c r="B63" s="266" t="s">
        <v>763</v>
      </c>
      <c r="C63" s="271" t="s">
        <v>1190</v>
      </c>
      <c r="D63" s="271" t="s">
        <v>737</v>
      </c>
      <c r="E63" s="271" t="s">
        <v>1191</v>
      </c>
      <c r="F63" s="271" t="s">
        <v>764</v>
      </c>
      <c r="G63" s="271" t="s">
        <v>764</v>
      </c>
      <c r="H63" s="266" t="s">
        <v>440</v>
      </c>
      <c r="I63" s="266" t="s">
        <v>437</v>
      </c>
      <c r="J63" s="275" t="s">
        <v>33</v>
      </c>
      <c r="K63" s="271" t="s">
        <v>1</v>
      </c>
      <c r="L63" s="271" t="s">
        <v>1</v>
      </c>
      <c r="M63" s="275" t="s">
        <v>33</v>
      </c>
      <c r="N63" s="271" t="s">
        <v>1</v>
      </c>
      <c r="O63" s="273" t="s">
        <v>22</v>
      </c>
      <c r="P63" s="271" t="s">
        <v>1</v>
      </c>
      <c r="Q63" s="271" t="s">
        <v>1</v>
      </c>
      <c r="R63" s="271" t="s">
        <v>1</v>
      </c>
      <c r="S63" s="271" t="s">
        <v>1</v>
      </c>
      <c r="T63" s="271" t="s">
        <v>1</v>
      </c>
      <c r="U63" s="271" t="s">
        <v>1</v>
      </c>
      <c r="V63" s="271" t="s">
        <v>1</v>
      </c>
      <c r="W63" s="271" t="s">
        <v>1</v>
      </c>
      <c r="X63" s="271" t="s">
        <v>1</v>
      </c>
      <c r="Y63" s="271" t="s">
        <v>1</v>
      </c>
      <c r="Z63" s="271" t="s">
        <v>1</v>
      </c>
      <c r="AA63" s="271" t="s">
        <v>1</v>
      </c>
      <c r="AB63" s="271" t="s">
        <v>1</v>
      </c>
      <c r="AC63" s="271" t="s">
        <v>1</v>
      </c>
      <c r="AD63" s="271" t="s">
        <v>1</v>
      </c>
      <c r="AE63" s="271" t="s">
        <v>1</v>
      </c>
      <c r="AF63" s="271" t="s">
        <v>1</v>
      </c>
      <c r="AG63" s="271" t="s">
        <v>1</v>
      </c>
      <c r="AH63" s="271" t="s">
        <v>1</v>
      </c>
      <c r="AI63" s="271" t="s">
        <v>1</v>
      </c>
      <c r="AJ63" s="271" t="s">
        <v>1</v>
      </c>
      <c r="AK63" s="271" t="s">
        <v>1</v>
      </c>
      <c r="AL63" s="271" t="s">
        <v>1</v>
      </c>
      <c r="AM63" s="271" t="s">
        <v>1</v>
      </c>
      <c r="AN63" s="271" t="s">
        <v>1</v>
      </c>
      <c r="AO63" s="271" t="s">
        <v>1</v>
      </c>
      <c r="AP63" s="271" t="s">
        <v>1</v>
      </c>
      <c r="AQ63" s="271" t="s">
        <v>1</v>
      </c>
      <c r="AR63" s="271" t="s">
        <v>1</v>
      </c>
      <c r="AS63" s="271" t="s">
        <v>1</v>
      </c>
      <c r="AT63" s="271" t="s">
        <v>1</v>
      </c>
      <c r="AU63" s="271" t="s">
        <v>1</v>
      </c>
      <c r="AV63" s="272" t="s">
        <v>23</v>
      </c>
      <c r="AW63" s="275" t="s">
        <v>1241</v>
      </c>
      <c r="AX63" s="275">
        <v>1</v>
      </c>
      <c r="AY63" s="152">
        <v>2</v>
      </c>
      <c r="AZ63" s="276">
        <v>0</v>
      </c>
      <c r="BA63" s="277">
        <v>0.13</v>
      </c>
      <c r="BB63" s="281">
        <v>0.04</v>
      </c>
      <c r="BF63" s="150" t="e">
        <f>_xlfn.XLOOKUP(A63,'[27]Non AGSA'!B:B,'[27]Non AGSA'!B:B)</f>
        <v>#N/A</v>
      </c>
      <c r="BG63" s="150" t="e">
        <f>_xlfn.XLOOKUP(A63,'[27]Dormant auditee list'!C:C,'[27]Dormant auditee list'!C:C)</f>
        <v>#N/A</v>
      </c>
      <c r="BH63" s="150" t="str">
        <f>_xlfn.XLOOKUP(A63,[27]Reworked!A:A,[27]Reworked!I:I)</f>
        <v>Unqualified with no findings</v>
      </c>
      <c r="BJ63" s="150">
        <v>1</v>
      </c>
      <c r="BK63" s="150">
        <v>1</v>
      </c>
    </row>
    <row r="64" spans="1:63" ht="34.5" customHeight="1" x14ac:dyDescent="0.25">
      <c r="A64" s="265">
        <v>1554</v>
      </c>
      <c r="B64" s="266" t="s">
        <v>140</v>
      </c>
      <c r="C64" s="271" t="s">
        <v>1190</v>
      </c>
      <c r="D64" s="271" t="s">
        <v>737</v>
      </c>
      <c r="E64" s="271" t="s">
        <v>1191</v>
      </c>
      <c r="F64" s="271" t="s">
        <v>687</v>
      </c>
      <c r="G64" s="271" t="s">
        <v>687</v>
      </c>
      <c r="H64" s="266" t="s">
        <v>440</v>
      </c>
      <c r="I64" s="266" t="s">
        <v>437</v>
      </c>
      <c r="J64" s="275" t="s">
        <v>33</v>
      </c>
      <c r="K64" s="271" t="s">
        <v>1</v>
      </c>
      <c r="L64" s="271" t="s">
        <v>1</v>
      </c>
      <c r="M64" s="275" t="s">
        <v>33</v>
      </c>
      <c r="N64" s="271" t="s">
        <v>1</v>
      </c>
      <c r="O64" s="271" t="s">
        <v>1</v>
      </c>
      <c r="P64" s="271" t="s">
        <v>1</v>
      </c>
      <c r="Q64" s="271" t="s">
        <v>1</v>
      </c>
      <c r="R64" s="271" t="s">
        <v>1</v>
      </c>
      <c r="S64" s="271" t="s">
        <v>1</v>
      </c>
      <c r="T64" s="271" t="s">
        <v>1</v>
      </c>
      <c r="U64" s="271" t="s">
        <v>1</v>
      </c>
      <c r="V64" s="271" t="s">
        <v>1</v>
      </c>
      <c r="W64" s="271" t="s">
        <v>1</v>
      </c>
      <c r="X64" s="271" t="s">
        <v>1</v>
      </c>
      <c r="Y64" s="271" t="s">
        <v>1</v>
      </c>
      <c r="Z64" s="271" t="s">
        <v>1</v>
      </c>
      <c r="AA64" s="271" t="s">
        <v>1</v>
      </c>
      <c r="AB64" s="271" t="s">
        <v>1</v>
      </c>
      <c r="AC64" s="271" t="s">
        <v>1</v>
      </c>
      <c r="AD64" s="271" t="s">
        <v>1</v>
      </c>
      <c r="AE64" s="271" t="s">
        <v>1</v>
      </c>
      <c r="AF64" s="271" t="s">
        <v>1</v>
      </c>
      <c r="AG64" s="271" t="s">
        <v>1</v>
      </c>
      <c r="AH64" s="271" t="s">
        <v>1</v>
      </c>
      <c r="AI64" s="271" t="s">
        <v>1</v>
      </c>
      <c r="AJ64" s="271" t="s">
        <v>1</v>
      </c>
      <c r="AK64" s="271" t="s">
        <v>1</v>
      </c>
      <c r="AL64" s="271" t="s">
        <v>1</v>
      </c>
      <c r="AM64" s="271" t="s">
        <v>1</v>
      </c>
      <c r="AN64" s="271" t="s">
        <v>1</v>
      </c>
      <c r="AO64" s="271" t="s">
        <v>1</v>
      </c>
      <c r="AP64" s="271" t="s">
        <v>1</v>
      </c>
      <c r="AQ64" s="271" t="s">
        <v>1</v>
      </c>
      <c r="AR64" s="271" t="s">
        <v>1</v>
      </c>
      <c r="AS64" s="271" t="s">
        <v>1</v>
      </c>
      <c r="AT64" s="271" t="s">
        <v>1</v>
      </c>
      <c r="AU64" s="272" t="s">
        <v>23</v>
      </c>
      <c r="AV64" s="273" t="s">
        <v>22</v>
      </c>
      <c r="AW64" s="275" t="s">
        <v>1241</v>
      </c>
      <c r="AX64" s="275">
        <v>1</v>
      </c>
      <c r="AY64" s="275">
        <v>1</v>
      </c>
      <c r="AZ64" s="276">
        <v>0</v>
      </c>
      <c r="BA64" s="280">
        <v>0.02</v>
      </c>
      <c r="BB64" s="283">
        <v>0</v>
      </c>
      <c r="BF64" s="150" t="e">
        <f>_xlfn.XLOOKUP(A64,'[27]Non AGSA'!B:B,'[27]Non AGSA'!B:B)</f>
        <v>#N/A</v>
      </c>
      <c r="BG64" s="150" t="e">
        <f>_xlfn.XLOOKUP(A64,'[27]Dormant auditee list'!C:C,'[27]Dormant auditee list'!C:C)</f>
        <v>#N/A</v>
      </c>
      <c r="BH64" s="150" t="str">
        <f>_xlfn.XLOOKUP(A64,[27]Reworked!A:A,[27]Reworked!I:I)</f>
        <v>Unqualified with no findings</v>
      </c>
      <c r="BJ64" s="150">
        <v>1</v>
      </c>
      <c r="BK64" s="150">
        <v>1</v>
      </c>
    </row>
    <row r="65" spans="1:63" ht="26.25" customHeight="1" x14ac:dyDescent="0.25">
      <c r="A65" s="265">
        <v>1413</v>
      </c>
      <c r="B65" s="266" t="s">
        <v>765</v>
      </c>
      <c r="C65" s="271" t="s">
        <v>1190</v>
      </c>
      <c r="D65" s="271" t="s">
        <v>737</v>
      </c>
      <c r="E65" s="271" t="s">
        <v>1191</v>
      </c>
      <c r="F65" s="271" t="s">
        <v>456</v>
      </c>
      <c r="G65" s="271" t="s">
        <v>754</v>
      </c>
      <c r="H65" s="266" t="s">
        <v>755</v>
      </c>
      <c r="I65" s="266" t="s">
        <v>437</v>
      </c>
      <c r="J65" s="275" t="s">
        <v>33</v>
      </c>
      <c r="K65" s="271" t="s">
        <v>1</v>
      </c>
      <c r="L65" s="273" t="s">
        <v>22</v>
      </c>
      <c r="M65" s="152" t="s">
        <v>17</v>
      </c>
      <c r="N65" s="271" t="s">
        <v>1</v>
      </c>
      <c r="O65" s="274" t="s">
        <v>20</v>
      </c>
      <c r="P65" s="271" t="s">
        <v>1</v>
      </c>
      <c r="Q65" s="271" t="s">
        <v>1</v>
      </c>
      <c r="R65" s="271" t="s">
        <v>1</v>
      </c>
      <c r="S65" s="271" t="s">
        <v>1</v>
      </c>
      <c r="T65" s="271" t="s">
        <v>1</v>
      </c>
      <c r="U65" s="271" t="s">
        <v>1</v>
      </c>
      <c r="V65" s="271" t="s">
        <v>1</v>
      </c>
      <c r="W65" s="271" t="s">
        <v>1</v>
      </c>
      <c r="X65" s="271" t="s">
        <v>1</v>
      </c>
      <c r="Y65" s="271" t="s">
        <v>1</v>
      </c>
      <c r="Z65" s="271" t="s">
        <v>1</v>
      </c>
      <c r="AA65" s="271" t="s">
        <v>1</v>
      </c>
      <c r="AB65" s="271" t="s">
        <v>1</v>
      </c>
      <c r="AC65" s="271" t="s">
        <v>1</v>
      </c>
      <c r="AD65" s="271" t="s">
        <v>1</v>
      </c>
      <c r="AE65" s="273" t="s">
        <v>22</v>
      </c>
      <c r="AF65" s="271" t="s">
        <v>1</v>
      </c>
      <c r="AG65" s="271" t="s">
        <v>1</v>
      </c>
      <c r="AH65" s="271" t="s">
        <v>1</v>
      </c>
      <c r="AI65" s="271" t="s">
        <v>1</v>
      </c>
      <c r="AJ65" s="271" t="s">
        <v>1</v>
      </c>
      <c r="AK65" s="273" t="s">
        <v>22</v>
      </c>
      <c r="AL65" s="271" t="s">
        <v>1</v>
      </c>
      <c r="AM65" s="271" t="s">
        <v>1</v>
      </c>
      <c r="AN65" s="271" t="s">
        <v>1</v>
      </c>
      <c r="AO65" s="271" t="s">
        <v>1</v>
      </c>
      <c r="AP65" s="271" t="s">
        <v>1</v>
      </c>
      <c r="AQ65" s="271" t="s">
        <v>1</v>
      </c>
      <c r="AR65" s="273" t="s">
        <v>22</v>
      </c>
      <c r="AS65" s="271" t="s">
        <v>1</v>
      </c>
      <c r="AT65" s="271" t="s">
        <v>1</v>
      </c>
      <c r="AU65" s="272" t="s">
        <v>23</v>
      </c>
      <c r="AV65" s="272" t="s">
        <v>23</v>
      </c>
      <c r="AW65" s="275" t="s">
        <v>1241</v>
      </c>
      <c r="AX65" s="275">
        <v>1</v>
      </c>
      <c r="AY65" s="275">
        <v>1</v>
      </c>
      <c r="AZ65" s="277">
        <v>0</v>
      </c>
      <c r="BA65" s="277">
        <v>5.0999999999999996</v>
      </c>
      <c r="BB65" s="283">
        <v>0</v>
      </c>
      <c r="BF65" s="150" t="e">
        <f>_xlfn.XLOOKUP(A65,'[27]Non AGSA'!B:B,'[27]Non AGSA'!B:B)</f>
        <v>#N/A</v>
      </c>
      <c r="BG65" s="150" t="e">
        <f>_xlfn.XLOOKUP(A65,'[27]Dormant auditee list'!C:C,'[27]Dormant auditee list'!C:C)</f>
        <v>#N/A</v>
      </c>
      <c r="BH65" s="150" t="str">
        <f>_xlfn.XLOOKUP(A65,[27]Reworked!A:A,[27]Reworked!I:I)</f>
        <v>Unqualified with no findings</v>
      </c>
      <c r="BJ65" s="150">
        <v>1</v>
      </c>
      <c r="BK65" s="150">
        <v>1</v>
      </c>
    </row>
    <row r="66" spans="1:63" ht="34.5" customHeight="1" x14ac:dyDescent="0.25">
      <c r="A66" s="265">
        <v>89</v>
      </c>
      <c r="B66" s="266" t="s">
        <v>211</v>
      </c>
      <c r="C66" s="271" t="s">
        <v>1190</v>
      </c>
      <c r="D66" s="271" t="s">
        <v>683</v>
      </c>
      <c r="E66" s="271" t="s">
        <v>1191</v>
      </c>
      <c r="F66" s="271" t="s">
        <v>209</v>
      </c>
      <c r="G66" s="271" t="s">
        <v>209</v>
      </c>
      <c r="H66" s="266" t="s">
        <v>440</v>
      </c>
      <c r="I66" s="266" t="s">
        <v>437</v>
      </c>
      <c r="J66" s="275" t="s">
        <v>33</v>
      </c>
      <c r="K66" s="273" t="s">
        <v>22</v>
      </c>
      <c r="L66" s="271" t="s">
        <v>1</v>
      </c>
      <c r="M66" s="152" t="s">
        <v>17</v>
      </c>
      <c r="N66" s="272" t="s">
        <v>23</v>
      </c>
      <c r="O66" s="271" t="s">
        <v>1</v>
      </c>
      <c r="P66" s="271" t="s">
        <v>1</v>
      </c>
      <c r="Q66" s="271" t="s">
        <v>1</v>
      </c>
      <c r="R66" s="271" t="s">
        <v>1</v>
      </c>
      <c r="S66" s="271" t="s">
        <v>1</v>
      </c>
      <c r="T66" s="271" t="s">
        <v>1</v>
      </c>
      <c r="U66" s="271" t="s">
        <v>1</v>
      </c>
      <c r="V66" s="271" t="s">
        <v>1</v>
      </c>
      <c r="W66" s="271" t="s">
        <v>1</v>
      </c>
      <c r="X66" s="271" t="s">
        <v>1</v>
      </c>
      <c r="Y66" s="271" t="s">
        <v>1</v>
      </c>
      <c r="Z66" s="273" t="s">
        <v>22</v>
      </c>
      <c r="AA66" s="271" t="s">
        <v>1</v>
      </c>
      <c r="AB66" s="271" t="s">
        <v>1</v>
      </c>
      <c r="AC66" s="271" t="s">
        <v>1</v>
      </c>
      <c r="AD66" s="271" t="s">
        <v>1</v>
      </c>
      <c r="AE66" s="271" t="s">
        <v>1</v>
      </c>
      <c r="AF66" s="271" t="s">
        <v>1</v>
      </c>
      <c r="AG66" s="271" t="s">
        <v>1</v>
      </c>
      <c r="AH66" s="271" t="s">
        <v>1</v>
      </c>
      <c r="AI66" s="271" t="s">
        <v>1</v>
      </c>
      <c r="AJ66" s="271" t="s">
        <v>1</v>
      </c>
      <c r="AK66" s="271" t="s">
        <v>1</v>
      </c>
      <c r="AL66" s="271" t="s">
        <v>1</v>
      </c>
      <c r="AM66" s="271" t="s">
        <v>1</v>
      </c>
      <c r="AN66" s="271" t="s">
        <v>1</v>
      </c>
      <c r="AO66" s="271" t="s">
        <v>1</v>
      </c>
      <c r="AP66" s="271" t="s">
        <v>1</v>
      </c>
      <c r="AQ66" s="271" t="s">
        <v>1</v>
      </c>
      <c r="AR66" s="271" t="s">
        <v>1</v>
      </c>
      <c r="AS66" s="271" t="s">
        <v>1</v>
      </c>
      <c r="AT66" s="271" t="s">
        <v>1</v>
      </c>
      <c r="AU66" s="272" t="s">
        <v>23</v>
      </c>
      <c r="AV66" s="272" t="s">
        <v>23</v>
      </c>
      <c r="AW66" s="274" t="s">
        <v>1240</v>
      </c>
      <c r="AX66" s="152">
        <v>2</v>
      </c>
      <c r="AY66" s="275">
        <v>1</v>
      </c>
      <c r="AZ66" s="276">
        <v>0</v>
      </c>
      <c r="BA66" s="276">
        <v>0</v>
      </c>
      <c r="BB66" s="281">
        <v>0.01</v>
      </c>
      <c r="BF66" s="150" t="e">
        <f>_xlfn.XLOOKUP(A66,'[27]Non AGSA'!B:B,'[27]Non AGSA'!B:B)</f>
        <v>#N/A</v>
      </c>
      <c r="BG66" s="150" t="e">
        <f>_xlfn.XLOOKUP(A66,'[27]Dormant auditee list'!C:C,'[27]Dormant auditee list'!C:C)</f>
        <v>#N/A</v>
      </c>
      <c r="BH66" s="150" t="str">
        <f>_xlfn.XLOOKUP(A66,[27]Reworked!A:A,[27]Reworked!I:I)</f>
        <v>Unqualified with no findings</v>
      </c>
      <c r="BJ66" s="150">
        <v>1</v>
      </c>
      <c r="BK66" s="150">
        <v>1</v>
      </c>
    </row>
    <row r="67" spans="1:63" ht="14.25" customHeight="1" x14ac:dyDescent="0.25">
      <c r="A67" s="265">
        <v>515</v>
      </c>
      <c r="B67" s="266" t="s">
        <v>209</v>
      </c>
      <c r="C67" s="271" t="s">
        <v>1190</v>
      </c>
      <c r="D67" s="271" t="s">
        <v>438</v>
      </c>
      <c r="E67" s="271" t="s">
        <v>1191</v>
      </c>
      <c r="F67" s="271" t="s">
        <v>209</v>
      </c>
      <c r="G67" s="271" t="s">
        <v>1</v>
      </c>
      <c r="H67" s="266" t="s">
        <v>1</v>
      </c>
      <c r="I67" s="266" t="s">
        <v>438</v>
      </c>
      <c r="J67" s="152" t="s">
        <v>17</v>
      </c>
      <c r="K67" s="272" t="s">
        <v>23</v>
      </c>
      <c r="L67" s="272" t="s">
        <v>23</v>
      </c>
      <c r="M67" s="152" t="s">
        <v>17</v>
      </c>
      <c r="N67" s="272" t="s">
        <v>23</v>
      </c>
      <c r="O67" s="272" t="s">
        <v>23</v>
      </c>
      <c r="P67" s="271" t="s">
        <v>1</v>
      </c>
      <c r="Q67" s="271" t="s">
        <v>1</v>
      </c>
      <c r="R67" s="271" t="s">
        <v>1</v>
      </c>
      <c r="S67" s="271" t="s">
        <v>1</v>
      </c>
      <c r="T67" s="271" t="s">
        <v>1</v>
      </c>
      <c r="U67" s="271" t="s">
        <v>1</v>
      </c>
      <c r="V67" s="271" t="s">
        <v>1</v>
      </c>
      <c r="W67" s="271" t="s">
        <v>1</v>
      </c>
      <c r="X67" s="271" t="s">
        <v>1</v>
      </c>
      <c r="Y67" s="271" t="s">
        <v>1</v>
      </c>
      <c r="Z67" s="273" t="s">
        <v>22</v>
      </c>
      <c r="AA67" s="272" t="s">
        <v>23</v>
      </c>
      <c r="AB67" s="271" t="s">
        <v>1</v>
      </c>
      <c r="AC67" s="271" t="s">
        <v>1</v>
      </c>
      <c r="AD67" s="271" t="s">
        <v>1</v>
      </c>
      <c r="AE67" s="273" t="s">
        <v>22</v>
      </c>
      <c r="AF67" s="272" t="s">
        <v>23</v>
      </c>
      <c r="AG67" s="271" t="s">
        <v>1</v>
      </c>
      <c r="AH67" s="274" t="s">
        <v>20</v>
      </c>
      <c r="AI67" s="271" t="s">
        <v>1</v>
      </c>
      <c r="AJ67" s="271" t="s">
        <v>1</v>
      </c>
      <c r="AK67" s="272" t="s">
        <v>23</v>
      </c>
      <c r="AL67" s="272" t="s">
        <v>23</v>
      </c>
      <c r="AM67" s="271" t="s">
        <v>1</v>
      </c>
      <c r="AN67" s="271" t="s">
        <v>1</v>
      </c>
      <c r="AO67" s="271" t="s">
        <v>1</v>
      </c>
      <c r="AP67" s="272" t="s">
        <v>23</v>
      </c>
      <c r="AQ67" s="271" t="s">
        <v>1</v>
      </c>
      <c r="AR67" s="271" t="s">
        <v>1</v>
      </c>
      <c r="AS67" s="271" t="s">
        <v>1</v>
      </c>
      <c r="AT67" s="271" t="s">
        <v>1</v>
      </c>
      <c r="AU67" s="272" t="s">
        <v>23</v>
      </c>
      <c r="AV67" s="272" t="s">
        <v>23</v>
      </c>
      <c r="AW67" s="275" t="s">
        <v>1241</v>
      </c>
      <c r="AX67" s="152">
        <v>2</v>
      </c>
      <c r="AY67" s="152">
        <v>2</v>
      </c>
      <c r="AZ67" s="280">
        <v>232.2</v>
      </c>
      <c r="BA67" s="277">
        <v>0.8</v>
      </c>
      <c r="BB67" s="281">
        <v>6.7</v>
      </c>
      <c r="BF67" s="150" t="e">
        <f>_xlfn.XLOOKUP(A67,'[27]Non AGSA'!B:B,'[27]Non AGSA'!B:B)</f>
        <v>#N/A</v>
      </c>
      <c r="BG67" s="150" t="e">
        <f>_xlfn.XLOOKUP(A67,'[27]Dormant auditee list'!C:C,'[27]Dormant auditee list'!C:C)</f>
        <v>#N/A</v>
      </c>
      <c r="BH67" s="150" t="str">
        <f>_xlfn.XLOOKUP(A67,[27]Reworked!A:A,[27]Reworked!I:I)</f>
        <v>Unqualified with findings</v>
      </c>
      <c r="BJ67" s="150">
        <v>1</v>
      </c>
      <c r="BK67" s="150">
        <v>2</v>
      </c>
    </row>
    <row r="68" spans="1:63" ht="27" customHeight="1" x14ac:dyDescent="0.25">
      <c r="A68" s="265">
        <v>90</v>
      </c>
      <c r="B68" s="266" t="s">
        <v>225</v>
      </c>
      <c r="C68" s="271" t="s">
        <v>1190</v>
      </c>
      <c r="D68" s="271" t="s">
        <v>854</v>
      </c>
      <c r="E68" s="271" t="s">
        <v>1191</v>
      </c>
      <c r="F68" s="271" t="s">
        <v>226</v>
      </c>
      <c r="G68" s="271" t="s">
        <v>439</v>
      </c>
      <c r="H68" s="266" t="s">
        <v>444</v>
      </c>
      <c r="I68" s="266" t="s">
        <v>437</v>
      </c>
      <c r="J68" s="275" t="s">
        <v>33</v>
      </c>
      <c r="K68" s="271" t="s">
        <v>1</v>
      </c>
      <c r="L68" s="273" t="s">
        <v>22</v>
      </c>
      <c r="M68" s="152" t="s">
        <v>17</v>
      </c>
      <c r="N68" s="273" t="s">
        <v>22</v>
      </c>
      <c r="O68" s="272" t="s">
        <v>23</v>
      </c>
      <c r="P68" s="271" t="s">
        <v>1</v>
      </c>
      <c r="Q68" s="271" t="s">
        <v>1</v>
      </c>
      <c r="R68" s="271" t="s">
        <v>1</v>
      </c>
      <c r="S68" s="271" t="s">
        <v>1</v>
      </c>
      <c r="T68" s="271" t="s">
        <v>1</v>
      </c>
      <c r="U68" s="271" t="s">
        <v>1</v>
      </c>
      <c r="V68" s="271" t="s">
        <v>1</v>
      </c>
      <c r="W68" s="271" t="s">
        <v>1</v>
      </c>
      <c r="X68" s="271" t="s">
        <v>1</v>
      </c>
      <c r="Y68" s="271" t="s">
        <v>1</v>
      </c>
      <c r="Z68" s="271" t="s">
        <v>1</v>
      </c>
      <c r="AA68" s="271" t="s">
        <v>1</v>
      </c>
      <c r="AB68" s="271" t="s">
        <v>1</v>
      </c>
      <c r="AC68" s="271" t="s">
        <v>1</v>
      </c>
      <c r="AD68" s="271" t="s">
        <v>1</v>
      </c>
      <c r="AE68" s="273" t="s">
        <v>22</v>
      </c>
      <c r="AF68" s="271" t="s">
        <v>1</v>
      </c>
      <c r="AG68" s="271" t="s">
        <v>1</v>
      </c>
      <c r="AH68" s="271" t="s">
        <v>1</v>
      </c>
      <c r="AI68" s="271" t="s">
        <v>1</v>
      </c>
      <c r="AJ68" s="271" t="s">
        <v>1</v>
      </c>
      <c r="AK68" s="271" t="s">
        <v>1</v>
      </c>
      <c r="AL68" s="271" t="s">
        <v>1</v>
      </c>
      <c r="AM68" s="271" t="s">
        <v>1</v>
      </c>
      <c r="AN68" s="271" t="s">
        <v>1</v>
      </c>
      <c r="AO68" s="271" t="s">
        <v>1</v>
      </c>
      <c r="AP68" s="271" t="s">
        <v>1</v>
      </c>
      <c r="AQ68" s="271" t="s">
        <v>1</v>
      </c>
      <c r="AR68" s="271" t="s">
        <v>1</v>
      </c>
      <c r="AS68" s="271" t="s">
        <v>1</v>
      </c>
      <c r="AT68" s="271" t="s">
        <v>1</v>
      </c>
      <c r="AU68" s="274" t="s">
        <v>20</v>
      </c>
      <c r="AV68" s="272" t="s">
        <v>23</v>
      </c>
      <c r="AW68" s="275" t="s">
        <v>1241</v>
      </c>
      <c r="AX68" s="275">
        <v>1</v>
      </c>
      <c r="AY68" s="152">
        <v>2</v>
      </c>
      <c r="AZ68" s="276">
        <v>0</v>
      </c>
      <c r="BA68" s="276">
        <v>0</v>
      </c>
      <c r="BB68" s="281">
        <v>8.9999999999999993E-3</v>
      </c>
      <c r="BF68" s="150" t="e">
        <f>_xlfn.XLOOKUP(A68,'[27]Non AGSA'!B:B,'[27]Non AGSA'!B:B)</f>
        <v>#N/A</v>
      </c>
      <c r="BG68" s="150" t="e">
        <f>_xlfn.XLOOKUP(A68,'[27]Dormant auditee list'!C:C,'[27]Dormant auditee list'!C:C)</f>
        <v>#N/A</v>
      </c>
      <c r="BH68" s="150" t="str">
        <f>_xlfn.XLOOKUP(A68,[27]Reworked!A:A,[27]Reworked!I:I)</f>
        <v>Unqualified with no findings</v>
      </c>
      <c r="BJ68" s="150">
        <v>1</v>
      </c>
      <c r="BK68" s="150">
        <v>1</v>
      </c>
    </row>
    <row r="69" spans="1:63" ht="26.25" customHeight="1" x14ac:dyDescent="0.25">
      <c r="A69" s="265">
        <v>1205</v>
      </c>
      <c r="B69" s="266" t="s">
        <v>697</v>
      </c>
      <c r="C69" s="271" t="s">
        <v>1190</v>
      </c>
      <c r="D69" s="271" t="s">
        <v>683</v>
      </c>
      <c r="E69" s="271" t="s">
        <v>1191</v>
      </c>
      <c r="F69" s="271" t="s">
        <v>1</v>
      </c>
      <c r="G69" s="271" t="s">
        <v>698</v>
      </c>
      <c r="H69" s="266" t="s">
        <v>444</v>
      </c>
      <c r="I69" s="266" t="s">
        <v>437</v>
      </c>
      <c r="J69" s="275" t="s">
        <v>33</v>
      </c>
      <c r="K69" s="271" t="s">
        <v>1</v>
      </c>
      <c r="L69" s="271" t="s">
        <v>1</v>
      </c>
      <c r="M69" s="275" t="s">
        <v>33</v>
      </c>
      <c r="N69" s="271" t="s">
        <v>1</v>
      </c>
      <c r="O69" s="273" t="s">
        <v>22</v>
      </c>
      <c r="P69" s="271" t="s">
        <v>1</v>
      </c>
      <c r="Q69" s="271" t="s">
        <v>1</v>
      </c>
      <c r="R69" s="271" t="s">
        <v>1</v>
      </c>
      <c r="S69" s="271" t="s">
        <v>1</v>
      </c>
      <c r="T69" s="271" t="s">
        <v>1</v>
      </c>
      <c r="U69" s="271" t="s">
        <v>1</v>
      </c>
      <c r="V69" s="271" t="s">
        <v>1</v>
      </c>
      <c r="W69" s="271" t="s">
        <v>1</v>
      </c>
      <c r="X69" s="271" t="s">
        <v>1</v>
      </c>
      <c r="Y69" s="271" t="s">
        <v>1</v>
      </c>
      <c r="Z69" s="271" t="s">
        <v>1</v>
      </c>
      <c r="AA69" s="271" t="s">
        <v>1</v>
      </c>
      <c r="AB69" s="271" t="s">
        <v>1</v>
      </c>
      <c r="AC69" s="271" t="s">
        <v>1</v>
      </c>
      <c r="AD69" s="271" t="s">
        <v>1</v>
      </c>
      <c r="AE69" s="271" t="s">
        <v>1</v>
      </c>
      <c r="AF69" s="271" t="s">
        <v>1</v>
      </c>
      <c r="AG69" s="271" t="s">
        <v>1</v>
      </c>
      <c r="AH69" s="271" t="s">
        <v>1</v>
      </c>
      <c r="AI69" s="271" t="s">
        <v>1</v>
      </c>
      <c r="AJ69" s="271" t="s">
        <v>1</v>
      </c>
      <c r="AK69" s="271" t="s">
        <v>1</v>
      </c>
      <c r="AL69" s="271" t="s">
        <v>1</v>
      </c>
      <c r="AM69" s="271" t="s">
        <v>1</v>
      </c>
      <c r="AN69" s="271" t="s">
        <v>1</v>
      </c>
      <c r="AO69" s="271" t="s">
        <v>1</v>
      </c>
      <c r="AP69" s="271" t="s">
        <v>1</v>
      </c>
      <c r="AQ69" s="271" t="s">
        <v>1</v>
      </c>
      <c r="AR69" s="271" t="s">
        <v>1</v>
      </c>
      <c r="AS69" s="271" t="s">
        <v>1</v>
      </c>
      <c r="AT69" s="271" t="s">
        <v>1</v>
      </c>
      <c r="AU69" s="272" t="s">
        <v>23</v>
      </c>
      <c r="AV69" s="272" t="s">
        <v>23</v>
      </c>
      <c r="AW69" s="274" t="s">
        <v>1240</v>
      </c>
      <c r="AX69" s="275">
        <v>1</v>
      </c>
      <c r="AY69" s="284">
        <v>0</v>
      </c>
      <c r="AZ69" s="276">
        <v>0</v>
      </c>
      <c r="BA69" s="276">
        <v>0</v>
      </c>
      <c r="BB69" s="281">
        <v>0</v>
      </c>
      <c r="BF69" s="150" t="e">
        <f>_xlfn.XLOOKUP(A69,'[27]Non AGSA'!B:B,'[27]Non AGSA'!B:B)</f>
        <v>#N/A</v>
      </c>
      <c r="BG69" s="150" t="e">
        <f>_xlfn.XLOOKUP(A69,'[27]Dormant auditee list'!C:C,'[27]Dormant auditee list'!C:C)</f>
        <v>#N/A</v>
      </c>
      <c r="BH69" s="150" t="str">
        <f>_xlfn.XLOOKUP(A69,[27]Reworked!A:A,[27]Reworked!I:I)</f>
        <v>Unqualified with no findings</v>
      </c>
      <c r="BJ69" s="150">
        <v>1</v>
      </c>
      <c r="BK69" s="150">
        <v>1</v>
      </c>
    </row>
    <row r="70" spans="1:63" ht="26.25" customHeight="1" x14ac:dyDescent="0.25">
      <c r="A70" s="265">
        <v>107</v>
      </c>
      <c r="B70" s="266" t="s">
        <v>1103</v>
      </c>
      <c r="C70" s="271" t="s">
        <v>1190</v>
      </c>
      <c r="D70" s="271" t="s">
        <v>658</v>
      </c>
      <c r="E70" s="271" t="s">
        <v>1191</v>
      </c>
      <c r="F70" s="271" t="s">
        <v>458</v>
      </c>
      <c r="G70" s="271" t="s">
        <v>1</v>
      </c>
      <c r="H70" s="266" t="s">
        <v>1</v>
      </c>
      <c r="I70" s="266" t="s">
        <v>658</v>
      </c>
      <c r="J70" s="152" t="s">
        <v>17</v>
      </c>
      <c r="K70" s="273" t="s">
        <v>22</v>
      </c>
      <c r="L70" s="272" t="s">
        <v>23</v>
      </c>
      <c r="M70" s="152" t="s">
        <v>17</v>
      </c>
      <c r="N70" s="274" t="s">
        <v>20</v>
      </c>
      <c r="O70" s="272" t="s">
        <v>23</v>
      </c>
      <c r="P70" s="271" t="s">
        <v>1</v>
      </c>
      <c r="Q70" s="271" t="s">
        <v>1</v>
      </c>
      <c r="R70" s="271" t="s">
        <v>1</v>
      </c>
      <c r="S70" s="271" t="s">
        <v>1</v>
      </c>
      <c r="T70" s="271" t="s">
        <v>1</v>
      </c>
      <c r="U70" s="271" t="s">
        <v>1</v>
      </c>
      <c r="V70" s="271" t="s">
        <v>1</v>
      </c>
      <c r="W70" s="271" t="s">
        <v>1</v>
      </c>
      <c r="X70" s="271" t="s">
        <v>1</v>
      </c>
      <c r="Y70" s="271" t="s">
        <v>1</v>
      </c>
      <c r="Z70" s="273" t="s">
        <v>22</v>
      </c>
      <c r="AA70" s="273" t="s">
        <v>22</v>
      </c>
      <c r="AB70" s="271" t="s">
        <v>1</v>
      </c>
      <c r="AC70" s="271" t="s">
        <v>1</v>
      </c>
      <c r="AD70" s="271" t="s">
        <v>1</v>
      </c>
      <c r="AE70" s="273" t="s">
        <v>22</v>
      </c>
      <c r="AF70" s="273" t="s">
        <v>22</v>
      </c>
      <c r="AG70" s="271" t="s">
        <v>1</v>
      </c>
      <c r="AH70" s="271" t="s">
        <v>1</v>
      </c>
      <c r="AI70" s="271" t="s">
        <v>1</v>
      </c>
      <c r="AJ70" s="271" t="s">
        <v>1</v>
      </c>
      <c r="AK70" s="271" t="s">
        <v>1</v>
      </c>
      <c r="AL70" s="274" t="s">
        <v>20</v>
      </c>
      <c r="AM70" s="271" t="s">
        <v>1</v>
      </c>
      <c r="AN70" s="271" t="s">
        <v>1</v>
      </c>
      <c r="AO70" s="271" t="s">
        <v>1</v>
      </c>
      <c r="AP70" s="271" t="s">
        <v>1</v>
      </c>
      <c r="AQ70" s="271" t="s">
        <v>1</v>
      </c>
      <c r="AR70" s="273" t="s">
        <v>22</v>
      </c>
      <c r="AS70" s="271" t="s">
        <v>1</v>
      </c>
      <c r="AT70" s="271" t="s">
        <v>1</v>
      </c>
      <c r="AU70" s="272" t="s">
        <v>23</v>
      </c>
      <c r="AV70" s="272" t="s">
        <v>23</v>
      </c>
      <c r="AW70" s="274" t="s">
        <v>1240</v>
      </c>
      <c r="AX70" s="152">
        <v>2</v>
      </c>
      <c r="AY70" s="275">
        <v>1</v>
      </c>
      <c r="AZ70" s="276">
        <v>0</v>
      </c>
      <c r="BA70" s="277">
        <v>6.9</v>
      </c>
      <c r="BB70" s="281">
        <v>0</v>
      </c>
      <c r="BF70" s="150" t="e">
        <f>_xlfn.XLOOKUP(A70,'[27]Non AGSA'!B:B,'[27]Non AGSA'!B:B)</f>
        <v>#N/A</v>
      </c>
      <c r="BG70" s="150" t="e">
        <f>_xlfn.XLOOKUP(A70,'[27]Dormant auditee list'!C:C,'[27]Dormant auditee list'!C:C)</f>
        <v>#N/A</v>
      </c>
      <c r="BH70" s="150" t="str">
        <f>_xlfn.XLOOKUP(A70,[27]Reworked!A:A,[27]Reworked!I:I)</f>
        <v>Unqualified with findings</v>
      </c>
      <c r="BJ70" s="150">
        <v>1</v>
      </c>
      <c r="BK70" s="150">
        <v>2</v>
      </c>
    </row>
    <row r="71" spans="1:63" ht="27" customHeight="1" x14ac:dyDescent="0.25">
      <c r="A71" s="265">
        <v>103</v>
      </c>
      <c r="B71" s="266" t="s">
        <v>1103</v>
      </c>
      <c r="C71" s="271" t="s">
        <v>1190</v>
      </c>
      <c r="D71" s="271" t="s">
        <v>1065</v>
      </c>
      <c r="E71" s="271" t="s">
        <v>1191</v>
      </c>
      <c r="F71" s="271" t="s">
        <v>458</v>
      </c>
      <c r="G71" s="271" t="s">
        <v>1</v>
      </c>
      <c r="H71" s="266" t="s">
        <v>1</v>
      </c>
      <c r="I71" s="266" t="s">
        <v>1065</v>
      </c>
      <c r="J71" s="275" t="s">
        <v>33</v>
      </c>
      <c r="K71" s="271" t="s">
        <v>1</v>
      </c>
      <c r="L71" s="271" t="s">
        <v>1</v>
      </c>
      <c r="M71" s="275" t="s">
        <v>33</v>
      </c>
      <c r="N71" s="271" t="s">
        <v>1</v>
      </c>
      <c r="O71" s="271" t="s">
        <v>1</v>
      </c>
      <c r="P71" s="271" t="s">
        <v>1</v>
      </c>
      <c r="Q71" s="271" t="s">
        <v>1</v>
      </c>
      <c r="R71" s="271" t="s">
        <v>1</v>
      </c>
      <c r="S71" s="271" t="s">
        <v>1</v>
      </c>
      <c r="T71" s="271" t="s">
        <v>1</v>
      </c>
      <c r="U71" s="271" t="s">
        <v>1</v>
      </c>
      <c r="V71" s="271" t="s">
        <v>1</v>
      </c>
      <c r="W71" s="271" t="s">
        <v>1</v>
      </c>
      <c r="X71" s="271" t="s">
        <v>1</v>
      </c>
      <c r="Y71" s="271" t="s">
        <v>1</v>
      </c>
      <c r="Z71" s="271" t="s">
        <v>1</v>
      </c>
      <c r="AA71" s="271" t="s">
        <v>1</v>
      </c>
      <c r="AB71" s="271" t="s">
        <v>1</v>
      </c>
      <c r="AC71" s="271" t="s">
        <v>1</v>
      </c>
      <c r="AD71" s="271" t="s">
        <v>1</v>
      </c>
      <c r="AE71" s="271" t="s">
        <v>1</v>
      </c>
      <c r="AF71" s="271" t="s">
        <v>1</v>
      </c>
      <c r="AG71" s="271" t="s">
        <v>1</v>
      </c>
      <c r="AH71" s="271" t="s">
        <v>1</v>
      </c>
      <c r="AI71" s="271" t="s">
        <v>1</v>
      </c>
      <c r="AJ71" s="271" t="s">
        <v>1</v>
      </c>
      <c r="AK71" s="271" t="s">
        <v>1</v>
      </c>
      <c r="AL71" s="271" t="s">
        <v>1</v>
      </c>
      <c r="AM71" s="271" t="s">
        <v>1</v>
      </c>
      <c r="AN71" s="271" t="s">
        <v>1</v>
      </c>
      <c r="AO71" s="271" t="s">
        <v>1</v>
      </c>
      <c r="AP71" s="271" t="s">
        <v>1</v>
      </c>
      <c r="AQ71" s="271" t="s">
        <v>1</v>
      </c>
      <c r="AR71" s="271" t="s">
        <v>1</v>
      </c>
      <c r="AS71" s="271" t="s">
        <v>1</v>
      </c>
      <c r="AT71" s="271" t="s">
        <v>1</v>
      </c>
      <c r="AU71" s="271" t="s">
        <v>1</v>
      </c>
      <c r="AV71" s="273" t="s">
        <v>22</v>
      </c>
      <c r="AW71" s="274" t="s">
        <v>1240</v>
      </c>
      <c r="AX71" s="275">
        <v>1</v>
      </c>
      <c r="AY71" s="152">
        <v>2</v>
      </c>
      <c r="AZ71" s="276">
        <v>0</v>
      </c>
      <c r="BA71" s="280">
        <v>0.06</v>
      </c>
      <c r="BB71" s="283">
        <v>0</v>
      </c>
      <c r="BF71" s="150" t="e">
        <f>_xlfn.XLOOKUP(A71,'[27]Non AGSA'!B:B,'[27]Non AGSA'!B:B)</f>
        <v>#N/A</v>
      </c>
      <c r="BG71" s="150" t="e">
        <f>_xlfn.XLOOKUP(A71,'[27]Dormant auditee list'!C:C,'[27]Dormant auditee list'!C:C)</f>
        <v>#N/A</v>
      </c>
      <c r="BH71" s="150" t="str">
        <f>_xlfn.XLOOKUP(A71,[27]Reworked!A:A,[27]Reworked!I:I)</f>
        <v>Unqualified with no findings</v>
      </c>
      <c r="BJ71" s="150">
        <v>1</v>
      </c>
      <c r="BK71" s="150">
        <v>1</v>
      </c>
    </row>
    <row r="72" spans="1:63" ht="26.25" customHeight="1" x14ac:dyDescent="0.25">
      <c r="A72" s="265">
        <v>109</v>
      </c>
      <c r="B72" s="266" t="s">
        <v>1103</v>
      </c>
      <c r="C72" s="271" t="s">
        <v>1190</v>
      </c>
      <c r="D72" s="271" t="s">
        <v>1086</v>
      </c>
      <c r="E72" s="271" t="s">
        <v>1191</v>
      </c>
      <c r="F72" s="271" t="s">
        <v>1103</v>
      </c>
      <c r="G72" s="271" t="s">
        <v>1</v>
      </c>
      <c r="H72" s="266" t="s">
        <v>1</v>
      </c>
      <c r="I72" s="266" t="s">
        <v>1086</v>
      </c>
      <c r="J72" s="275" t="s">
        <v>33</v>
      </c>
      <c r="K72" s="271" t="s">
        <v>1</v>
      </c>
      <c r="L72" s="271" t="s">
        <v>1</v>
      </c>
      <c r="M72" s="275" t="s">
        <v>33</v>
      </c>
      <c r="N72" s="271" t="s">
        <v>1</v>
      </c>
      <c r="O72" s="271" t="s">
        <v>1</v>
      </c>
      <c r="P72" s="271" t="s">
        <v>1</v>
      </c>
      <c r="Q72" s="271" t="s">
        <v>1</v>
      </c>
      <c r="R72" s="271" t="s">
        <v>1</v>
      </c>
      <c r="S72" s="271" t="s">
        <v>1</v>
      </c>
      <c r="T72" s="271" t="s">
        <v>1</v>
      </c>
      <c r="U72" s="271" t="s">
        <v>1</v>
      </c>
      <c r="V72" s="271" t="s">
        <v>1</v>
      </c>
      <c r="W72" s="271" t="s">
        <v>1</v>
      </c>
      <c r="X72" s="271" t="s">
        <v>1</v>
      </c>
      <c r="Y72" s="271" t="s">
        <v>1</v>
      </c>
      <c r="Z72" s="271" t="s">
        <v>1</v>
      </c>
      <c r="AA72" s="271" t="s">
        <v>1</v>
      </c>
      <c r="AB72" s="271" t="s">
        <v>1</v>
      </c>
      <c r="AC72" s="271" t="s">
        <v>1</v>
      </c>
      <c r="AD72" s="271" t="s">
        <v>1</v>
      </c>
      <c r="AE72" s="271" t="s">
        <v>1</v>
      </c>
      <c r="AF72" s="271" t="s">
        <v>1</v>
      </c>
      <c r="AG72" s="271" t="s">
        <v>1</v>
      </c>
      <c r="AH72" s="271" t="s">
        <v>1</v>
      </c>
      <c r="AI72" s="271" t="s">
        <v>1</v>
      </c>
      <c r="AJ72" s="271" t="s">
        <v>1</v>
      </c>
      <c r="AK72" s="271" t="s">
        <v>1</v>
      </c>
      <c r="AL72" s="271" t="s">
        <v>1</v>
      </c>
      <c r="AM72" s="271" t="s">
        <v>1</v>
      </c>
      <c r="AN72" s="271" t="s">
        <v>1</v>
      </c>
      <c r="AO72" s="271" t="s">
        <v>1</v>
      </c>
      <c r="AP72" s="271" t="s">
        <v>1</v>
      </c>
      <c r="AQ72" s="271" t="s">
        <v>1</v>
      </c>
      <c r="AR72" s="271" t="s">
        <v>1</v>
      </c>
      <c r="AS72" s="271" t="s">
        <v>1</v>
      </c>
      <c r="AT72" s="271" t="s">
        <v>1</v>
      </c>
      <c r="AU72" s="274" t="s">
        <v>20</v>
      </c>
      <c r="AV72" s="273" t="s">
        <v>22</v>
      </c>
      <c r="AW72" s="274" t="s">
        <v>1240</v>
      </c>
      <c r="AX72" s="152">
        <v>2</v>
      </c>
      <c r="AY72" s="275">
        <v>1</v>
      </c>
      <c r="AZ72" s="276">
        <v>0</v>
      </c>
      <c r="BA72" s="277">
        <v>0.01</v>
      </c>
      <c r="BB72" s="281">
        <v>1E-3</v>
      </c>
      <c r="BF72" s="150" t="e">
        <f>_xlfn.XLOOKUP(A72,'[27]Non AGSA'!B:B,'[27]Non AGSA'!B:B)</f>
        <v>#N/A</v>
      </c>
      <c r="BG72" s="150" t="e">
        <f>_xlfn.XLOOKUP(A72,'[27]Dormant auditee list'!C:C,'[27]Dormant auditee list'!C:C)</f>
        <v>#N/A</v>
      </c>
      <c r="BH72" s="150" t="str">
        <f>_xlfn.XLOOKUP(A72,[27]Reworked!A:A,[27]Reworked!I:I)</f>
        <v>Unqualified with no findings</v>
      </c>
      <c r="BJ72" s="150">
        <v>1</v>
      </c>
      <c r="BK72" s="150">
        <v>1</v>
      </c>
    </row>
    <row r="73" spans="1:63" ht="27" customHeight="1" x14ac:dyDescent="0.25">
      <c r="A73" s="265">
        <v>108</v>
      </c>
      <c r="B73" s="266" t="s">
        <v>135</v>
      </c>
      <c r="C73" s="271" t="s">
        <v>1190</v>
      </c>
      <c r="D73" s="271" t="s">
        <v>625</v>
      </c>
      <c r="E73" s="271" t="s">
        <v>1191</v>
      </c>
      <c r="F73" s="271" t="s">
        <v>458</v>
      </c>
      <c r="G73" s="271" t="s">
        <v>1</v>
      </c>
      <c r="H73" s="266" t="s">
        <v>1</v>
      </c>
      <c r="I73" s="266" t="s">
        <v>625</v>
      </c>
      <c r="J73" s="275" t="s">
        <v>33</v>
      </c>
      <c r="K73" s="271" t="s">
        <v>1</v>
      </c>
      <c r="L73" s="273" t="s">
        <v>22</v>
      </c>
      <c r="M73" s="152" t="s">
        <v>17</v>
      </c>
      <c r="N73" s="271" t="s">
        <v>1</v>
      </c>
      <c r="O73" s="274" t="s">
        <v>20</v>
      </c>
      <c r="P73" s="271" t="s">
        <v>1</v>
      </c>
      <c r="Q73" s="271" t="s">
        <v>1</v>
      </c>
      <c r="R73" s="271" t="s">
        <v>1</v>
      </c>
      <c r="S73" s="271" t="s">
        <v>1</v>
      </c>
      <c r="T73" s="271" t="s">
        <v>1</v>
      </c>
      <c r="U73" s="271" t="s">
        <v>1</v>
      </c>
      <c r="V73" s="271" t="s">
        <v>1</v>
      </c>
      <c r="W73" s="271" t="s">
        <v>1</v>
      </c>
      <c r="X73" s="271" t="s">
        <v>1</v>
      </c>
      <c r="Y73" s="271" t="s">
        <v>1</v>
      </c>
      <c r="Z73" s="271" t="s">
        <v>1</v>
      </c>
      <c r="AA73" s="271" t="s">
        <v>1</v>
      </c>
      <c r="AB73" s="271" t="s">
        <v>1</v>
      </c>
      <c r="AC73" s="271" t="s">
        <v>1</v>
      </c>
      <c r="AD73" s="271" t="s">
        <v>1</v>
      </c>
      <c r="AE73" s="271" t="s">
        <v>1</v>
      </c>
      <c r="AF73" s="271" t="s">
        <v>1</v>
      </c>
      <c r="AG73" s="271" t="s">
        <v>1</v>
      </c>
      <c r="AH73" s="271" t="s">
        <v>1</v>
      </c>
      <c r="AI73" s="271" t="s">
        <v>1</v>
      </c>
      <c r="AJ73" s="271" t="s">
        <v>1</v>
      </c>
      <c r="AK73" s="271" t="s">
        <v>1</v>
      </c>
      <c r="AL73" s="271" t="s">
        <v>1</v>
      </c>
      <c r="AM73" s="271" t="s">
        <v>1</v>
      </c>
      <c r="AN73" s="271" t="s">
        <v>1</v>
      </c>
      <c r="AO73" s="271" t="s">
        <v>1</v>
      </c>
      <c r="AP73" s="271" t="s">
        <v>1</v>
      </c>
      <c r="AQ73" s="271" t="s">
        <v>1</v>
      </c>
      <c r="AR73" s="273" t="s">
        <v>22</v>
      </c>
      <c r="AS73" s="271" t="s">
        <v>1</v>
      </c>
      <c r="AT73" s="271" t="s">
        <v>1</v>
      </c>
      <c r="AU73" s="271" t="s">
        <v>1</v>
      </c>
      <c r="AV73" s="273" t="s">
        <v>22</v>
      </c>
      <c r="AW73" s="274" t="s">
        <v>1240</v>
      </c>
      <c r="AX73" s="275">
        <v>1</v>
      </c>
      <c r="AY73" s="152">
        <v>2</v>
      </c>
      <c r="AZ73" s="276">
        <v>0</v>
      </c>
      <c r="BA73" s="277">
        <v>0</v>
      </c>
      <c r="BB73" s="278">
        <v>8.0000000000000002E-3</v>
      </c>
      <c r="BF73" s="150" t="e">
        <f>_xlfn.XLOOKUP(A73,'[27]Non AGSA'!B:B,'[27]Non AGSA'!B:B)</f>
        <v>#N/A</v>
      </c>
      <c r="BG73" s="150" t="e">
        <f>_xlfn.XLOOKUP(A73,'[27]Dormant auditee list'!C:C,'[27]Dormant auditee list'!C:C)</f>
        <v>#N/A</v>
      </c>
      <c r="BH73" s="150" t="str">
        <f>_xlfn.XLOOKUP(A73,[27]Reworked!A:A,[27]Reworked!I:I)</f>
        <v>Unqualified with no findings</v>
      </c>
      <c r="BJ73" s="150">
        <v>1</v>
      </c>
      <c r="BK73" s="150">
        <v>1</v>
      </c>
    </row>
    <row r="74" spans="1:63" ht="26.25" customHeight="1" x14ac:dyDescent="0.25">
      <c r="A74" s="265">
        <v>1542</v>
      </c>
      <c r="B74" s="266" t="s">
        <v>136</v>
      </c>
      <c r="C74" s="271" t="s">
        <v>1190</v>
      </c>
      <c r="D74" s="271" t="s">
        <v>1021</v>
      </c>
      <c r="E74" s="271" t="s">
        <v>1191</v>
      </c>
      <c r="F74" s="271" t="s">
        <v>534</v>
      </c>
      <c r="G74" s="271" t="s">
        <v>1</v>
      </c>
      <c r="H74" s="266" t="s">
        <v>1</v>
      </c>
      <c r="I74" s="266" t="s">
        <v>1021</v>
      </c>
      <c r="J74" s="152" t="s">
        <v>17</v>
      </c>
      <c r="K74" s="272" t="s">
        <v>23</v>
      </c>
      <c r="L74" s="272" t="s">
        <v>23</v>
      </c>
      <c r="M74" s="152" t="s">
        <v>17</v>
      </c>
      <c r="N74" s="272" t="s">
        <v>23</v>
      </c>
      <c r="O74" s="272" t="s">
        <v>23</v>
      </c>
      <c r="P74" s="271" t="s">
        <v>1</v>
      </c>
      <c r="Q74" s="271" t="s">
        <v>1</v>
      </c>
      <c r="R74" s="271" t="s">
        <v>1</v>
      </c>
      <c r="S74" s="271" t="s">
        <v>1</v>
      </c>
      <c r="T74" s="271" t="s">
        <v>1</v>
      </c>
      <c r="U74" s="271" t="s">
        <v>1</v>
      </c>
      <c r="V74" s="271" t="s">
        <v>1</v>
      </c>
      <c r="W74" s="271" t="s">
        <v>1</v>
      </c>
      <c r="X74" s="271" t="s">
        <v>1</v>
      </c>
      <c r="Y74" s="271" t="s">
        <v>1</v>
      </c>
      <c r="Z74" s="273" t="s">
        <v>22</v>
      </c>
      <c r="AA74" s="272" t="s">
        <v>23</v>
      </c>
      <c r="AB74" s="271" t="s">
        <v>1</v>
      </c>
      <c r="AC74" s="271" t="s">
        <v>1</v>
      </c>
      <c r="AD74" s="271" t="s">
        <v>1</v>
      </c>
      <c r="AE74" s="273" t="s">
        <v>22</v>
      </c>
      <c r="AF74" s="273" t="s">
        <v>22</v>
      </c>
      <c r="AG74" s="271" t="s">
        <v>1</v>
      </c>
      <c r="AH74" s="271" t="s">
        <v>1</v>
      </c>
      <c r="AI74" s="271" t="s">
        <v>1</v>
      </c>
      <c r="AJ74" s="271" t="s">
        <v>1</v>
      </c>
      <c r="AK74" s="271" t="s">
        <v>1</v>
      </c>
      <c r="AL74" s="272" t="s">
        <v>23</v>
      </c>
      <c r="AM74" s="271" t="s">
        <v>1</v>
      </c>
      <c r="AN74" s="271" t="s">
        <v>1</v>
      </c>
      <c r="AO74" s="271" t="s">
        <v>1</v>
      </c>
      <c r="AP74" s="272" t="s">
        <v>23</v>
      </c>
      <c r="AQ74" s="271" t="s">
        <v>1</v>
      </c>
      <c r="AR74" s="272" t="s">
        <v>23</v>
      </c>
      <c r="AS74" s="271" t="s">
        <v>1</v>
      </c>
      <c r="AT74" s="271" t="s">
        <v>1</v>
      </c>
      <c r="AU74" s="272" t="s">
        <v>23</v>
      </c>
      <c r="AV74" s="272" t="s">
        <v>23</v>
      </c>
      <c r="AW74" s="275" t="s">
        <v>1241</v>
      </c>
      <c r="AX74" s="152">
        <v>2</v>
      </c>
      <c r="AY74" s="152">
        <v>2</v>
      </c>
      <c r="AZ74" s="276">
        <v>0</v>
      </c>
      <c r="BA74" s="277">
        <v>1.3</v>
      </c>
      <c r="BB74" s="278">
        <v>0.04</v>
      </c>
      <c r="BF74" s="150" t="e">
        <f>_xlfn.XLOOKUP(A74,'[27]Non AGSA'!B:B,'[27]Non AGSA'!B:B)</f>
        <v>#N/A</v>
      </c>
      <c r="BG74" s="150" t="e">
        <f>_xlfn.XLOOKUP(A74,'[27]Dormant auditee list'!C:C,'[27]Dormant auditee list'!C:C)</f>
        <v>#N/A</v>
      </c>
      <c r="BH74" s="150" t="str">
        <f>_xlfn.XLOOKUP(A74,[27]Reworked!A:A,[27]Reworked!I:I)</f>
        <v>Unqualified with findings</v>
      </c>
      <c r="BJ74" s="150">
        <v>1</v>
      </c>
      <c r="BK74" s="150">
        <v>2</v>
      </c>
    </row>
    <row r="75" spans="1:63" ht="26.25" customHeight="1" x14ac:dyDescent="0.25">
      <c r="A75" s="265">
        <v>106</v>
      </c>
      <c r="B75" s="266" t="s">
        <v>133</v>
      </c>
      <c r="C75" s="271" t="s">
        <v>1190</v>
      </c>
      <c r="D75" s="271" t="s">
        <v>571</v>
      </c>
      <c r="E75" s="271" t="s">
        <v>1191</v>
      </c>
      <c r="F75" s="271" t="s">
        <v>458</v>
      </c>
      <c r="G75" s="271" t="s">
        <v>1</v>
      </c>
      <c r="H75" s="266" t="s">
        <v>1</v>
      </c>
      <c r="I75" s="266" t="s">
        <v>571</v>
      </c>
      <c r="J75" s="275" t="s">
        <v>33</v>
      </c>
      <c r="K75" s="271" t="s">
        <v>1</v>
      </c>
      <c r="L75" s="271" t="s">
        <v>1</v>
      </c>
      <c r="M75" s="275" t="s">
        <v>33</v>
      </c>
      <c r="N75" s="271" t="s">
        <v>1</v>
      </c>
      <c r="O75" s="271" t="s">
        <v>1</v>
      </c>
      <c r="P75" s="271" t="s">
        <v>1</v>
      </c>
      <c r="Q75" s="271" t="s">
        <v>1</v>
      </c>
      <c r="R75" s="271" t="s">
        <v>1</v>
      </c>
      <c r="S75" s="271" t="s">
        <v>1</v>
      </c>
      <c r="T75" s="271" t="s">
        <v>1</v>
      </c>
      <c r="U75" s="271" t="s">
        <v>1</v>
      </c>
      <c r="V75" s="271" t="s">
        <v>1</v>
      </c>
      <c r="W75" s="271" t="s">
        <v>1</v>
      </c>
      <c r="X75" s="271" t="s">
        <v>1</v>
      </c>
      <c r="Y75" s="271" t="s">
        <v>1</v>
      </c>
      <c r="Z75" s="271" t="s">
        <v>1</v>
      </c>
      <c r="AA75" s="271" t="s">
        <v>1</v>
      </c>
      <c r="AB75" s="271" t="s">
        <v>1</v>
      </c>
      <c r="AC75" s="271" t="s">
        <v>1</v>
      </c>
      <c r="AD75" s="271" t="s">
        <v>1</v>
      </c>
      <c r="AE75" s="271" t="s">
        <v>1</v>
      </c>
      <c r="AF75" s="271" t="s">
        <v>1</v>
      </c>
      <c r="AG75" s="271" t="s">
        <v>1</v>
      </c>
      <c r="AH75" s="271" t="s">
        <v>1</v>
      </c>
      <c r="AI75" s="271" t="s">
        <v>1</v>
      </c>
      <c r="AJ75" s="271" t="s">
        <v>1</v>
      </c>
      <c r="AK75" s="271" t="s">
        <v>1</v>
      </c>
      <c r="AL75" s="271" t="s">
        <v>1</v>
      </c>
      <c r="AM75" s="271" t="s">
        <v>1</v>
      </c>
      <c r="AN75" s="271" t="s">
        <v>1</v>
      </c>
      <c r="AO75" s="271" t="s">
        <v>1</v>
      </c>
      <c r="AP75" s="271" t="s">
        <v>1</v>
      </c>
      <c r="AQ75" s="271" t="s">
        <v>1</v>
      </c>
      <c r="AR75" s="271" t="s">
        <v>1</v>
      </c>
      <c r="AS75" s="271" t="s">
        <v>1</v>
      </c>
      <c r="AT75" s="271" t="s">
        <v>1</v>
      </c>
      <c r="AU75" s="273" t="s">
        <v>22</v>
      </c>
      <c r="AV75" s="272" t="s">
        <v>23</v>
      </c>
      <c r="AW75" s="275" t="s">
        <v>1241</v>
      </c>
      <c r="AX75" s="152">
        <v>2</v>
      </c>
      <c r="AY75" s="275">
        <v>1</v>
      </c>
      <c r="AZ75" s="276">
        <v>0</v>
      </c>
      <c r="BA75" s="276">
        <v>0</v>
      </c>
      <c r="BB75" s="283">
        <v>0</v>
      </c>
      <c r="BF75" s="150" t="e">
        <f>_xlfn.XLOOKUP(A75,'[27]Non AGSA'!B:B,'[27]Non AGSA'!B:B)</f>
        <v>#N/A</v>
      </c>
      <c r="BG75" s="150" t="e">
        <f>_xlfn.XLOOKUP(A75,'[27]Dormant auditee list'!C:C,'[27]Dormant auditee list'!C:C)</f>
        <v>#N/A</v>
      </c>
      <c r="BH75" s="150" t="str">
        <f>_xlfn.XLOOKUP(A75,[27]Reworked!A:A,[27]Reworked!I:I)</f>
        <v>Unqualified with no findings</v>
      </c>
      <c r="BJ75" s="150">
        <v>1</v>
      </c>
      <c r="BK75" s="150">
        <v>1</v>
      </c>
    </row>
    <row r="76" spans="1:63" ht="27" customHeight="1" x14ac:dyDescent="0.25">
      <c r="A76" s="265">
        <v>511</v>
      </c>
      <c r="B76" s="266" t="s">
        <v>137</v>
      </c>
      <c r="C76" s="271" t="s">
        <v>1190</v>
      </c>
      <c r="D76" s="271" t="s">
        <v>492</v>
      </c>
      <c r="E76" s="271" t="s">
        <v>1191</v>
      </c>
      <c r="F76" s="271" t="s">
        <v>458</v>
      </c>
      <c r="G76" s="271" t="s">
        <v>1</v>
      </c>
      <c r="H76" s="266" t="s">
        <v>1</v>
      </c>
      <c r="I76" s="266" t="s">
        <v>492</v>
      </c>
      <c r="J76" s="275" t="s">
        <v>33</v>
      </c>
      <c r="K76" s="273" t="s">
        <v>22</v>
      </c>
      <c r="L76" s="273" t="s">
        <v>22</v>
      </c>
      <c r="M76" s="152" t="s">
        <v>17</v>
      </c>
      <c r="N76" s="274" t="s">
        <v>20</v>
      </c>
      <c r="O76" s="272" t="s">
        <v>23</v>
      </c>
      <c r="P76" s="271" t="s">
        <v>1</v>
      </c>
      <c r="Q76" s="271" t="s">
        <v>1</v>
      </c>
      <c r="R76" s="271" t="s">
        <v>1</v>
      </c>
      <c r="S76" s="271" t="s">
        <v>1</v>
      </c>
      <c r="T76" s="271" t="s">
        <v>1</v>
      </c>
      <c r="U76" s="271" t="s">
        <v>1</v>
      </c>
      <c r="V76" s="271" t="s">
        <v>1</v>
      </c>
      <c r="W76" s="271" t="s">
        <v>1</v>
      </c>
      <c r="X76" s="271" t="s">
        <v>1</v>
      </c>
      <c r="Y76" s="271" t="s">
        <v>1</v>
      </c>
      <c r="Z76" s="273" t="s">
        <v>22</v>
      </c>
      <c r="AA76" s="271" t="s">
        <v>1</v>
      </c>
      <c r="AB76" s="271" t="s">
        <v>1</v>
      </c>
      <c r="AC76" s="271" t="s">
        <v>1</v>
      </c>
      <c r="AD76" s="271" t="s">
        <v>1</v>
      </c>
      <c r="AE76" s="273" t="s">
        <v>22</v>
      </c>
      <c r="AF76" s="271" t="s">
        <v>1</v>
      </c>
      <c r="AG76" s="271" t="s">
        <v>1</v>
      </c>
      <c r="AH76" s="271" t="s">
        <v>1</v>
      </c>
      <c r="AI76" s="271" t="s">
        <v>1</v>
      </c>
      <c r="AJ76" s="271" t="s">
        <v>1</v>
      </c>
      <c r="AK76" s="271" t="s">
        <v>1</v>
      </c>
      <c r="AL76" s="273" t="s">
        <v>22</v>
      </c>
      <c r="AM76" s="271" t="s">
        <v>1</v>
      </c>
      <c r="AN76" s="271" t="s">
        <v>1</v>
      </c>
      <c r="AO76" s="273" t="s">
        <v>22</v>
      </c>
      <c r="AP76" s="271" t="s">
        <v>1</v>
      </c>
      <c r="AQ76" s="271" t="s">
        <v>1</v>
      </c>
      <c r="AR76" s="271" t="s">
        <v>1</v>
      </c>
      <c r="AS76" s="271" t="s">
        <v>1</v>
      </c>
      <c r="AT76" s="271" t="s">
        <v>1</v>
      </c>
      <c r="AU76" s="272" t="s">
        <v>23</v>
      </c>
      <c r="AV76" s="272" t="s">
        <v>23</v>
      </c>
      <c r="AW76" s="274" t="s">
        <v>1240</v>
      </c>
      <c r="AX76" s="275">
        <v>1</v>
      </c>
      <c r="AY76" s="275">
        <v>1</v>
      </c>
      <c r="AZ76" s="276">
        <v>0</v>
      </c>
      <c r="BA76" s="277">
        <v>0</v>
      </c>
      <c r="BB76" s="278">
        <v>0.23</v>
      </c>
      <c r="BF76" s="150" t="e">
        <f>_xlfn.XLOOKUP(A76,'[27]Non AGSA'!B:B,'[27]Non AGSA'!B:B)</f>
        <v>#N/A</v>
      </c>
      <c r="BG76" s="150" t="e">
        <f>_xlfn.XLOOKUP(A76,'[27]Dormant auditee list'!C:C,'[27]Dormant auditee list'!C:C)</f>
        <v>#N/A</v>
      </c>
      <c r="BH76" s="150" t="str">
        <f>_xlfn.XLOOKUP(A76,[27]Reworked!A:A,[27]Reworked!I:I)</f>
        <v>Unqualified with no findings</v>
      </c>
      <c r="BJ76" s="150">
        <v>1</v>
      </c>
      <c r="BK76" s="150">
        <v>1</v>
      </c>
    </row>
    <row r="77" spans="1:63" ht="14.25" customHeight="1" x14ac:dyDescent="0.25">
      <c r="A77" s="265">
        <v>111</v>
      </c>
      <c r="B77" s="266" t="s">
        <v>28</v>
      </c>
      <c r="C77" s="271" t="s">
        <v>1190</v>
      </c>
      <c r="D77" s="271" t="s">
        <v>438</v>
      </c>
      <c r="E77" s="271" t="s">
        <v>1191</v>
      </c>
      <c r="F77" s="271" t="s">
        <v>28</v>
      </c>
      <c r="G77" s="271" t="s">
        <v>1</v>
      </c>
      <c r="H77" s="266" t="s">
        <v>1</v>
      </c>
      <c r="I77" s="266" t="s">
        <v>438</v>
      </c>
      <c r="J77" s="152" t="s">
        <v>17</v>
      </c>
      <c r="K77" s="272" t="s">
        <v>23</v>
      </c>
      <c r="L77" s="272" t="s">
        <v>23</v>
      </c>
      <c r="M77" s="279" t="s">
        <v>26</v>
      </c>
      <c r="N77" s="272" t="s">
        <v>23</v>
      </c>
      <c r="O77" s="272" t="s">
        <v>23</v>
      </c>
      <c r="P77" s="273" t="s">
        <v>22</v>
      </c>
      <c r="Q77" s="271" t="s">
        <v>1</v>
      </c>
      <c r="R77" s="271" t="s">
        <v>1</v>
      </c>
      <c r="S77" s="271" t="s">
        <v>1</v>
      </c>
      <c r="T77" s="271" t="s">
        <v>1</v>
      </c>
      <c r="U77" s="271" t="s">
        <v>1</v>
      </c>
      <c r="V77" s="271" t="s">
        <v>1</v>
      </c>
      <c r="W77" s="271" t="s">
        <v>1</v>
      </c>
      <c r="X77" s="271" t="s">
        <v>1</v>
      </c>
      <c r="Y77" s="271" t="s">
        <v>1</v>
      </c>
      <c r="Z77" s="272" t="s">
        <v>23</v>
      </c>
      <c r="AA77" s="272" t="s">
        <v>23</v>
      </c>
      <c r="AB77" s="271" t="s">
        <v>1</v>
      </c>
      <c r="AC77" s="271" t="s">
        <v>1</v>
      </c>
      <c r="AD77" s="271" t="s">
        <v>1</v>
      </c>
      <c r="AE77" s="273" t="s">
        <v>22</v>
      </c>
      <c r="AF77" s="273" t="s">
        <v>22</v>
      </c>
      <c r="AG77" s="271" t="s">
        <v>1</v>
      </c>
      <c r="AH77" s="273" t="s">
        <v>22</v>
      </c>
      <c r="AI77" s="271" t="s">
        <v>1</v>
      </c>
      <c r="AJ77" s="271" t="s">
        <v>1</v>
      </c>
      <c r="AK77" s="272" t="s">
        <v>23</v>
      </c>
      <c r="AL77" s="272" t="s">
        <v>23</v>
      </c>
      <c r="AM77" s="271" t="s">
        <v>1</v>
      </c>
      <c r="AN77" s="271" t="s">
        <v>1</v>
      </c>
      <c r="AO77" s="271" t="s">
        <v>1</v>
      </c>
      <c r="AP77" s="272" t="s">
        <v>23</v>
      </c>
      <c r="AQ77" s="271" t="s">
        <v>1</v>
      </c>
      <c r="AR77" s="271" t="s">
        <v>1</v>
      </c>
      <c r="AS77" s="271" t="s">
        <v>1</v>
      </c>
      <c r="AT77" s="271" t="s">
        <v>1</v>
      </c>
      <c r="AU77" s="272" t="s">
        <v>23</v>
      </c>
      <c r="AV77" s="272" t="s">
        <v>23</v>
      </c>
      <c r="AW77" s="274" t="s">
        <v>1240</v>
      </c>
      <c r="AX77" s="152">
        <v>2</v>
      </c>
      <c r="AY77" s="152">
        <v>2</v>
      </c>
      <c r="AZ77" s="276">
        <v>0</v>
      </c>
      <c r="BA77" s="280">
        <v>4.9000000000000004</v>
      </c>
      <c r="BB77" s="281">
        <v>0</v>
      </c>
      <c r="BF77" s="150" t="e">
        <f>_xlfn.XLOOKUP(A77,'[27]Non AGSA'!B:B,'[27]Non AGSA'!B:B)</f>
        <v>#N/A</v>
      </c>
      <c r="BG77" s="150" t="e">
        <f>_xlfn.XLOOKUP(A77,'[27]Dormant auditee list'!C:C,'[27]Dormant auditee list'!C:C)</f>
        <v>#N/A</v>
      </c>
      <c r="BH77" s="150" t="str">
        <f>_xlfn.XLOOKUP(A77,[27]Reworked!A:A,[27]Reworked!I:I)</f>
        <v>Unqualified with findings</v>
      </c>
      <c r="BJ77" s="150">
        <v>1</v>
      </c>
      <c r="BK77" s="150">
        <v>2</v>
      </c>
    </row>
    <row r="78" spans="1:63" ht="14.25" customHeight="1" x14ac:dyDescent="0.25">
      <c r="A78" s="265">
        <v>112</v>
      </c>
      <c r="B78" s="266" t="s">
        <v>28</v>
      </c>
      <c r="C78" s="271" t="s">
        <v>1190</v>
      </c>
      <c r="D78" s="271" t="s">
        <v>492</v>
      </c>
      <c r="E78" s="271" t="s">
        <v>1191</v>
      </c>
      <c r="F78" s="271" t="s">
        <v>28</v>
      </c>
      <c r="G78" s="271" t="s">
        <v>1</v>
      </c>
      <c r="H78" s="266" t="s">
        <v>1</v>
      </c>
      <c r="I78" s="266" t="s">
        <v>492</v>
      </c>
      <c r="J78" s="152" t="s">
        <v>17</v>
      </c>
      <c r="K78" s="272" t="s">
        <v>23</v>
      </c>
      <c r="L78" s="272" t="s">
        <v>23</v>
      </c>
      <c r="M78" s="152" t="s">
        <v>17</v>
      </c>
      <c r="N78" s="274" t="s">
        <v>20</v>
      </c>
      <c r="O78" s="272" t="s">
        <v>23</v>
      </c>
      <c r="P78" s="271" t="s">
        <v>1</v>
      </c>
      <c r="Q78" s="271" t="s">
        <v>1</v>
      </c>
      <c r="R78" s="271" t="s">
        <v>1</v>
      </c>
      <c r="S78" s="271" t="s">
        <v>1</v>
      </c>
      <c r="T78" s="271" t="s">
        <v>1</v>
      </c>
      <c r="U78" s="271" t="s">
        <v>1</v>
      </c>
      <c r="V78" s="271" t="s">
        <v>1</v>
      </c>
      <c r="W78" s="271" t="s">
        <v>1</v>
      </c>
      <c r="X78" s="271" t="s">
        <v>1</v>
      </c>
      <c r="Y78" s="271" t="s">
        <v>1</v>
      </c>
      <c r="Z78" s="272" t="s">
        <v>23</v>
      </c>
      <c r="AA78" s="274" t="s">
        <v>20</v>
      </c>
      <c r="AB78" s="271" t="s">
        <v>1</v>
      </c>
      <c r="AC78" s="271" t="s">
        <v>1</v>
      </c>
      <c r="AD78" s="271" t="s">
        <v>1</v>
      </c>
      <c r="AE78" s="273" t="s">
        <v>22</v>
      </c>
      <c r="AF78" s="274" t="s">
        <v>20</v>
      </c>
      <c r="AG78" s="271" t="s">
        <v>1</v>
      </c>
      <c r="AH78" s="273" t="s">
        <v>22</v>
      </c>
      <c r="AI78" s="271" t="s">
        <v>1</v>
      </c>
      <c r="AJ78" s="271" t="s">
        <v>1</v>
      </c>
      <c r="AK78" s="273" t="s">
        <v>22</v>
      </c>
      <c r="AL78" s="272" t="s">
        <v>23</v>
      </c>
      <c r="AM78" s="271" t="s">
        <v>1</v>
      </c>
      <c r="AN78" s="271" t="s">
        <v>1</v>
      </c>
      <c r="AO78" s="271" t="s">
        <v>1</v>
      </c>
      <c r="AP78" s="272" t="s">
        <v>23</v>
      </c>
      <c r="AQ78" s="274" t="s">
        <v>20</v>
      </c>
      <c r="AR78" s="272" t="s">
        <v>23</v>
      </c>
      <c r="AS78" s="271" t="s">
        <v>1</v>
      </c>
      <c r="AT78" s="271" t="s">
        <v>1</v>
      </c>
      <c r="AU78" s="272" t="s">
        <v>23</v>
      </c>
      <c r="AV78" s="272" t="s">
        <v>23</v>
      </c>
      <c r="AW78" s="274" t="s">
        <v>1240</v>
      </c>
      <c r="AX78" s="152">
        <v>2</v>
      </c>
      <c r="AY78" s="152">
        <v>2</v>
      </c>
      <c r="AZ78" s="280">
        <v>785.5</v>
      </c>
      <c r="BA78" s="277">
        <v>142.4</v>
      </c>
      <c r="BB78" s="278">
        <v>0.63</v>
      </c>
      <c r="BF78" s="150" t="e">
        <f>_xlfn.XLOOKUP(A78,'[27]Non AGSA'!B:B,'[27]Non AGSA'!B:B)</f>
        <v>#N/A</v>
      </c>
      <c r="BG78" s="150" t="e">
        <f>_xlfn.XLOOKUP(A78,'[27]Dormant auditee list'!C:C,'[27]Dormant auditee list'!C:C)</f>
        <v>#N/A</v>
      </c>
      <c r="BH78" s="150" t="str">
        <f>_xlfn.XLOOKUP(A78,[27]Reworked!A:A,[27]Reworked!I:I)</f>
        <v>Unqualified with findings</v>
      </c>
      <c r="BJ78" s="150">
        <v>1</v>
      </c>
      <c r="BK78" s="150">
        <v>2</v>
      </c>
    </row>
    <row r="79" spans="1:63" ht="13.5" customHeight="1" x14ac:dyDescent="0.25">
      <c r="A79" s="265">
        <v>114</v>
      </c>
      <c r="B79" s="266" t="s">
        <v>28</v>
      </c>
      <c r="C79" s="271" t="s">
        <v>1190</v>
      </c>
      <c r="D79" s="271" t="s">
        <v>571</v>
      </c>
      <c r="E79" s="271" t="s">
        <v>1191</v>
      </c>
      <c r="F79" s="271" t="s">
        <v>28</v>
      </c>
      <c r="G79" s="271" t="s">
        <v>1</v>
      </c>
      <c r="H79" s="266" t="s">
        <v>1</v>
      </c>
      <c r="I79" s="266" t="s">
        <v>571</v>
      </c>
      <c r="J79" s="279" t="s">
        <v>26</v>
      </c>
      <c r="K79" s="272" t="s">
        <v>23</v>
      </c>
      <c r="L79" s="272" t="s">
        <v>23</v>
      </c>
      <c r="M79" s="279" t="s">
        <v>26</v>
      </c>
      <c r="N79" s="272" t="s">
        <v>23</v>
      </c>
      <c r="O79" s="272" t="s">
        <v>23</v>
      </c>
      <c r="P79" s="271" t="s">
        <v>1</v>
      </c>
      <c r="Q79" s="271" t="s">
        <v>1</v>
      </c>
      <c r="R79" s="271" t="s">
        <v>1</v>
      </c>
      <c r="S79" s="271" t="s">
        <v>1</v>
      </c>
      <c r="T79" s="271" t="s">
        <v>1</v>
      </c>
      <c r="U79" s="271" t="s">
        <v>1</v>
      </c>
      <c r="V79" s="271" t="s">
        <v>1</v>
      </c>
      <c r="W79" s="271" t="s">
        <v>1</v>
      </c>
      <c r="X79" s="272" t="s">
        <v>23</v>
      </c>
      <c r="Y79" s="271" t="s">
        <v>1</v>
      </c>
      <c r="Z79" s="272" t="s">
        <v>23</v>
      </c>
      <c r="AA79" s="272" t="s">
        <v>23</v>
      </c>
      <c r="AB79" s="271" t="s">
        <v>1</v>
      </c>
      <c r="AC79" s="271" t="s">
        <v>1</v>
      </c>
      <c r="AD79" s="271" t="s">
        <v>1</v>
      </c>
      <c r="AE79" s="271" t="s">
        <v>1</v>
      </c>
      <c r="AF79" s="272" t="s">
        <v>23</v>
      </c>
      <c r="AG79" s="271" t="s">
        <v>1</v>
      </c>
      <c r="AH79" s="271" t="s">
        <v>1</v>
      </c>
      <c r="AI79" s="271" t="s">
        <v>1</v>
      </c>
      <c r="AJ79" s="271" t="s">
        <v>1</v>
      </c>
      <c r="AK79" s="272" t="s">
        <v>23</v>
      </c>
      <c r="AL79" s="272" t="s">
        <v>23</v>
      </c>
      <c r="AM79" s="271" t="s">
        <v>1</v>
      </c>
      <c r="AN79" s="271" t="s">
        <v>1</v>
      </c>
      <c r="AO79" s="271" t="s">
        <v>1</v>
      </c>
      <c r="AP79" s="272" t="s">
        <v>23</v>
      </c>
      <c r="AQ79" s="271" t="s">
        <v>1</v>
      </c>
      <c r="AR79" s="272" t="s">
        <v>23</v>
      </c>
      <c r="AS79" s="271" t="s">
        <v>1</v>
      </c>
      <c r="AT79" s="271" t="s">
        <v>1</v>
      </c>
      <c r="AU79" s="272" t="s">
        <v>23</v>
      </c>
      <c r="AV79" s="272" t="s">
        <v>23</v>
      </c>
      <c r="AW79" s="272" t="s">
        <v>1242</v>
      </c>
      <c r="AX79" s="152">
        <v>2</v>
      </c>
      <c r="AY79" s="152">
        <v>2</v>
      </c>
      <c r="AZ79" s="280">
        <v>521.29999999999995</v>
      </c>
      <c r="BA79" s="280">
        <v>275.8</v>
      </c>
      <c r="BB79" s="281">
        <v>1.7</v>
      </c>
      <c r="BF79" s="150" t="e">
        <f>_xlfn.XLOOKUP(A79,'[27]Non AGSA'!B:B,'[27]Non AGSA'!B:B)</f>
        <v>#N/A</v>
      </c>
      <c r="BG79" s="150" t="e">
        <f>_xlfn.XLOOKUP(A79,'[27]Dormant auditee list'!C:C,'[27]Dormant auditee list'!C:C)</f>
        <v>#N/A</v>
      </c>
      <c r="BH79" s="150" t="str">
        <f>_xlfn.XLOOKUP(A79,[27]Reworked!A:A,[27]Reworked!I:I)</f>
        <v>Qualified</v>
      </c>
      <c r="BJ79" s="150">
        <v>1</v>
      </c>
      <c r="BK79" s="150">
        <v>3</v>
      </c>
    </row>
    <row r="80" spans="1:63" ht="14.25" customHeight="1" x14ac:dyDescent="0.25">
      <c r="A80" s="265">
        <v>115</v>
      </c>
      <c r="B80" s="266" t="s">
        <v>28</v>
      </c>
      <c r="C80" s="271" t="s">
        <v>1190</v>
      </c>
      <c r="D80" s="271" t="s">
        <v>625</v>
      </c>
      <c r="E80" s="271" t="s">
        <v>1191</v>
      </c>
      <c r="F80" s="271" t="s">
        <v>28</v>
      </c>
      <c r="G80" s="271" t="s">
        <v>1</v>
      </c>
      <c r="H80" s="266" t="s">
        <v>1</v>
      </c>
      <c r="I80" s="266" t="s">
        <v>625</v>
      </c>
      <c r="J80" s="152" t="s">
        <v>17</v>
      </c>
      <c r="K80" s="272" t="s">
        <v>23</v>
      </c>
      <c r="L80" s="272" t="s">
        <v>23</v>
      </c>
      <c r="M80" s="279" t="s">
        <v>26</v>
      </c>
      <c r="N80" s="272" t="s">
        <v>23</v>
      </c>
      <c r="O80" s="272" t="s">
        <v>23</v>
      </c>
      <c r="P80" s="273" t="s">
        <v>22</v>
      </c>
      <c r="Q80" s="271" t="s">
        <v>1</v>
      </c>
      <c r="R80" s="271" t="s">
        <v>1</v>
      </c>
      <c r="S80" s="271" t="s">
        <v>1</v>
      </c>
      <c r="T80" s="271" t="s">
        <v>1</v>
      </c>
      <c r="U80" s="271" t="s">
        <v>1</v>
      </c>
      <c r="V80" s="271" t="s">
        <v>1</v>
      </c>
      <c r="W80" s="271" t="s">
        <v>1</v>
      </c>
      <c r="X80" s="271" t="s">
        <v>1</v>
      </c>
      <c r="Y80" s="271" t="s">
        <v>1</v>
      </c>
      <c r="Z80" s="274" t="s">
        <v>20</v>
      </c>
      <c r="AA80" s="272" t="s">
        <v>23</v>
      </c>
      <c r="AB80" s="271" t="s">
        <v>1</v>
      </c>
      <c r="AC80" s="271" t="s">
        <v>1</v>
      </c>
      <c r="AD80" s="271" t="s">
        <v>1</v>
      </c>
      <c r="AE80" s="271" t="s">
        <v>1</v>
      </c>
      <c r="AF80" s="273" t="s">
        <v>22</v>
      </c>
      <c r="AG80" s="271" t="s">
        <v>1</v>
      </c>
      <c r="AH80" s="271" t="s">
        <v>1</v>
      </c>
      <c r="AI80" s="271" t="s">
        <v>1</v>
      </c>
      <c r="AJ80" s="271" t="s">
        <v>1</v>
      </c>
      <c r="AK80" s="271" t="s">
        <v>1</v>
      </c>
      <c r="AL80" s="271" t="s">
        <v>1</v>
      </c>
      <c r="AM80" s="271" t="s">
        <v>1</v>
      </c>
      <c r="AN80" s="271" t="s">
        <v>1</v>
      </c>
      <c r="AO80" s="271" t="s">
        <v>1</v>
      </c>
      <c r="AP80" s="272" t="s">
        <v>23</v>
      </c>
      <c r="AQ80" s="271" t="s">
        <v>1</v>
      </c>
      <c r="AR80" s="272" t="s">
        <v>23</v>
      </c>
      <c r="AS80" s="271" t="s">
        <v>1</v>
      </c>
      <c r="AT80" s="271" t="s">
        <v>1</v>
      </c>
      <c r="AU80" s="272" t="s">
        <v>23</v>
      </c>
      <c r="AV80" s="272" t="s">
        <v>23</v>
      </c>
      <c r="AW80" s="275" t="s">
        <v>1241</v>
      </c>
      <c r="AX80" s="152">
        <v>2</v>
      </c>
      <c r="AY80" s="152">
        <v>2</v>
      </c>
      <c r="AZ80" s="276">
        <v>0</v>
      </c>
      <c r="BA80" s="280">
        <v>1924</v>
      </c>
      <c r="BB80" s="278">
        <v>4.2</v>
      </c>
      <c r="BF80" s="150" t="e">
        <f>_xlfn.XLOOKUP(A80,'[27]Non AGSA'!B:B,'[27]Non AGSA'!B:B)</f>
        <v>#N/A</v>
      </c>
      <c r="BG80" s="150" t="e">
        <f>_xlfn.XLOOKUP(A80,'[27]Dormant auditee list'!C:C,'[27]Dormant auditee list'!C:C)</f>
        <v>#N/A</v>
      </c>
      <c r="BH80" s="150" t="str">
        <f>_xlfn.XLOOKUP(A80,[27]Reworked!A:A,[27]Reworked!I:I)</f>
        <v>Unqualified with findings</v>
      </c>
      <c r="BJ80" s="150">
        <v>1</v>
      </c>
      <c r="BK80" s="150">
        <v>2</v>
      </c>
    </row>
    <row r="81" spans="1:63" ht="14.25" customHeight="1" x14ac:dyDescent="0.25">
      <c r="A81" s="265">
        <v>116</v>
      </c>
      <c r="B81" s="266" t="s">
        <v>28</v>
      </c>
      <c r="C81" s="271" t="s">
        <v>1190</v>
      </c>
      <c r="D81" s="271" t="s">
        <v>658</v>
      </c>
      <c r="E81" s="271" t="s">
        <v>1191</v>
      </c>
      <c r="F81" s="271" t="s">
        <v>28</v>
      </c>
      <c r="G81" s="271" t="s">
        <v>1</v>
      </c>
      <c r="H81" s="266" t="s">
        <v>1</v>
      </c>
      <c r="I81" s="266" t="s">
        <v>658</v>
      </c>
      <c r="J81" s="279" t="s">
        <v>26</v>
      </c>
      <c r="K81" s="272" t="s">
        <v>23</v>
      </c>
      <c r="L81" s="272" t="s">
        <v>23</v>
      </c>
      <c r="M81" s="152" t="s">
        <v>17</v>
      </c>
      <c r="N81" s="272" t="s">
        <v>23</v>
      </c>
      <c r="O81" s="272" t="s">
        <v>23</v>
      </c>
      <c r="P81" s="271" t="s">
        <v>1</v>
      </c>
      <c r="Q81" s="271" t="s">
        <v>1</v>
      </c>
      <c r="R81" s="271" t="s">
        <v>1</v>
      </c>
      <c r="S81" s="271" t="s">
        <v>1</v>
      </c>
      <c r="T81" s="271" t="s">
        <v>1</v>
      </c>
      <c r="U81" s="271" t="s">
        <v>1</v>
      </c>
      <c r="V81" s="271" t="s">
        <v>1</v>
      </c>
      <c r="W81" s="274" t="s">
        <v>20</v>
      </c>
      <c r="X81" s="271" t="s">
        <v>1</v>
      </c>
      <c r="Y81" s="271" t="s">
        <v>1</v>
      </c>
      <c r="Z81" s="273" t="s">
        <v>22</v>
      </c>
      <c r="AA81" s="272" t="s">
        <v>23</v>
      </c>
      <c r="AB81" s="271" t="s">
        <v>1</v>
      </c>
      <c r="AC81" s="271" t="s">
        <v>1</v>
      </c>
      <c r="AD81" s="271" t="s">
        <v>1</v>
      </c>
      <c r="AE81" s="274" t="s">
        <v>20</v>
      </c>
      <c r="AF81" s="272" t="s">
        <v>23</v>
      </c>
      <c r="AG81" s="271" t="s">
        <v>1</v>
      </c>
      <c r="AH81" s="271" t="s">
        <v>1</v>
      </c>
      <c r="AI81" s="271" t="s">
        <v>1</v>
      </c>
      <c r="AJ81" s="271" t="s">
        <v>1</v>
      </c>
      <c r="AK81" s="272" t="s">
        <v>23</v>
      </c>
      <c r="AL81" s="272" t="s">
        <v>23</v>
      </c>
      <c r="AM81" s="271" t="s">
        <v>1</v>
      </c>
      <c r="AN81" s="271" t="s">
        <v>1</v>
      </c>
      <c r="AO81" s="271" t="s">
        <v>1</v>
      </c>
      <c r="AP81" s="272" t="s">
        <v>23</v>
      </c>
      <c r="AQ81" s="274" t="s">
        <v>20</v>
      </c>
      <c r="AR81" s="274" t="s">
        <v>20</v>
      </c>
      <c r="AS81" s="271" t="s">
        <v>1</v>
      </c>
      <c r="AT81" s="271" t="s">
        <v>1</v>
      </c>
      <c r="AU81" s="272" t="s">
        <v>23</v>
      </c>
      <c r="AV81" s="272" t="s">
        <v>23</v>
      </c>
      <c r="AW81" s="274" t="s">
        <v>1240</v>
      </c>
      <c r="AX81" s="152">
        <v>2</v>
      </c>
      <c r="AY81" s="152">
        <v>2</v>
      </c>
      <c r="AZ81" s="276">
        <v>0</v>
      </c>
      <c r="BA81" s="280">
        <v>263.89999999999998</v>
      </c>
      <c r="BB81" s="281">
        <v>0.08</v>
      </c>
      <c r="BF81" s="150" t="e">
        <f>_xlfn.XLOOKUP(A81,'[27]Non AGSA'!B:B,'[27]Non AGSA'!B:B)</f>
        <v>#N/A</v>
      </c>
      <c r="BG81" s="150" t="e">
        <f>_xlfn.XLOOKUP(A81,'[27]Dormant auditee list'!C:C,'[27]Dormant auditee list'!C:C)</f>
        <v>#N/A</v>
      </c>
      <c r="BH81" s="150" t="str">
        <f>_xlfn.XLOOKUP(A81,[27]Reworked!A:A,[27]Reworked!I:I)</f>
        <v>Qualified</v>
      </c>
      <c r="BJ81" s="150">
        <v>1</v>
      </c>
      <c r="BK81" s="150">
        <v>3</v>
      </c>
    </row>
    <row r="82" spans="1:63" ht="14.25" customHeight="1" x14ac:dyDescent="0.25">
      <c r="A82" s="265">
        <v>117</v>
      </c>
      <c r="B82" s="266" t="s">
        <v>28</v>
      </c>
      <c r="C82" s="271" t="s">
        <v>1190</v>
      </c>
      <c r="D82" s="271" t="s">
        <v>1065</v>
      </c>
      <c r="E82" s="271" t="s">
        <v>1191</v>
      </c>
      <c r="F82" s="271" t="s">
        <v>28</v>
      </c>
      <c r="G82" s="271" t="s">
        <v>1</v>
      </c>
      <c r="H82" s="266" t="s">
        <v>1</v>
      </c>
      <c r="I82" s="266" t="s">
        <v>1065</v>
      </c>
      <c r="J82" s="152" t="s">
        <v>17</v>
      </c>
      <c r="K82" s="272" t="s">
        <v>23</v>
      </c>
      <c r="L82" s="272" t="s">
        <v>23</v>
      </c>
      <c r="M82" s="152" t="s">
        <v>17</v>
      </c>
      <c r="N82" s="274" t="s">
        <v>20</v>
      </c>
      <c r="O82" s="272" t="s">
        <v>23</v>
      </c>
      <c r="P82" s="271" t="s">
        <v>1</v>
      </c>
      <c r="Q82" s="271" t="s">
        <v>1</v>
      </c>
      <c r="R82" s="271" t="s">
        <v>1</v>
      </c>
      <c r="S82" s="271" t="s">
        <v>1</v>
      </c>
      <c r="T82" s="271" t="s">
        <v>1</v>
      </c>
      <c r="U82" s="271" t="s">
        <v>1</v>
      </c>
      <c r="V82" s="271" t="s">
        <v>1</v>
      </c>
      <c r="W82" s="271" t="s">
        <v>1</v>
      </c>
      <c r="X82" s="271" t="s">
        <v>1</v>
      </c>
      <c r="Y82" s="271" t="s">
        <v>1</v>
      </c>
      <c r="Z82" s="272" t="s">
        <v>23</v>
      </c>
      <c r="AA82" s="272" t="s">
        <v>23</v>
      </c>
      <c r="AB82" s="271" t="s">
        <v>1</v>
      </c>
      <c r="AC82" s="271" t="s">
        <v>1</v>
      </c>
      <c r="AD82" s="271" t="s">
        <v>1</v>
      </c>
      <c r="AE82" s="271" t="s">
        <v>1</v>
      </c>
      <c r="AF82" s="272" t="s">
        <v>23</v>
      </c>
      <c r="AG82" s="271" t="s">
        <v>1</v>
      </c>
      <c r="AH82" s="271" t="s">
        <v>1</v>
      </c>
      <c r="AI82" s="271" t="s">
        <v>1</v>
      </c>
      <c r="AJ82" s="271" t="s">
        <v>1</v>
      </c>
      <c r="AK82" s="272" t="s">
        <v>23</v>
      </c>
      <c r="AL82" s="272" t="s">
        <v>23</v>
      </c>
      <c r="AM82" s="271" t="s">
        <v>1</v>
      </c>
      <c r="AN82" s="271" t="s">
        <v>1</v>
      </c>
      <c r="AO82" s="271" t="s">
        <v>1</v>
      </c>
      <c r="AP82" s="272" t="s">
        <v>23</v>
      </c>
      <c r="AQ82" s="271" t="s">
        <v>1</v>
      </c>
      <c r="AR82" s="272" t="s">
        <v>23</v>
      </c>
      <c r="AS82" s="271" t="s">
        <v>1</v>
      </c>
      <c r="AT82" s="271" t="s">
        <v>1</v>
      </c>
      <c r="AU82" s="272" t="s">
        <v>23</v>
      </c>
      <c r="AV82" s="272" t="s">
        <v>23</v>
      </c>
      <c r="AW82" s="272" t="s">
        <v>1242</v>
      </c>
      <c r="AX82" s="152">
        <v>2</v>
      </c>
      <c r="AY82" s="152">
        <v>2</v>
      </c>
      <c r="AZ82" s="280">
        <v>276.10000000000002</v>
      </c>
      <c r="BA82" s="277">
        <v>634.70000000000005</v>
      </c>
      <c r="BB82" s="281">
        <v>0.31</v>
      </c>
      <c r="BF82" s="150" t="e">
        <f>_xlfn.XLOOKUP(A82,'[27]Non AGSA'!B:B,'[27]Non AGSA'!B:B)</f>
        <v>#N/A</v>
      </c>
      <c r="BG82" s="150" t="e">
        <f>_xlfn.XLOOKUP(A82,'[27]Dormant auditee list'!C:C,'[27]Dormant auditee list'!C:C)</f>
        <v>#N/A</v>
      </c>
      <c r="BH82" s="150" t="str">
        <f>_xlfn.XLOOKUP(A82,[27]Reworked!A:A,[27]Reworked!I:I)</f>
        <v>Unqualified with findings</v>
      </c>
      <c r="BJ82" s="150">
        <v>1</v>
      </c>
      <c r="BK82" s="150">
        <v>2</v>
      </c>
    </row>
    <row r="83" spans="1:63" ht="14.25" customHeight="1" x14ac:dyDescent="0.25">
      <c r="A83" s="265">
        <v>118</v>
      </c>
      <c r="B83" s="266" t="s">
        <v>28</v>
      </c>
      <c r="C83" s="271" t="s">
        <v>1190</v>
      </c>
      <c r="D83" s="271" t="s">
        <v>1021</v>
      </c>
      <c r="E83" s="271" t="s">
        <v>1191</v>
      </c>
      <c r="F83" s="271" t="s">
        <v>28</v>
      </c>
      <c r="G83" s="271" t="s">
        <v>1</v>
      </c>
      <c r="H83" s="266" t="s">
        <v>1</v>
      </c>
      <c r="I83" s="266" t="s">
        <v>1021</v>
      </c>
      <c r="J83" s="279" t="s">
        <v>26</v>
      </c>
      <c r="K83" s="272" t="s">
        <v>23</v>
      </c>
      <c r="L83" s="272" t="s">
        <v>23</v>
      </c>
      <c r="M83" s="279" t="s">
        <v>26</v>
      </c>
      <c r="N83" s="272" t="s">
        <v>23</v>
      </c>
      <c r="O83" s="272" t="s">
        <v>23</v>
      </c>
      <c r="P83" s="272" t="s">
        <v>23</v>
      </c>
      <c r="Q83" s="271" t="s">
        <v>1</v>
      </c>
      <c r="R83" s="271" t="s">
        <v>1</v>
      </c>
      <c r="S83" s="271" t="s">
        <v>1</v>
      </c>
      <c r="T83" s="271" t="s">
        <v>1</v>
      </c>
      <c r="U83" s="273" t="s">
        <v>22</v>
      </c>
      <c r="V83" s="271" t="s">
        <v>1</v>
      </c>
      <c r="W83" s="273" t="s">
        <v>22</v>
      </c>
      <c r="X83" s="272" t="s">
        <v>23</v>
      </c>
      <c r="Y83" s="271" t="s">
        <v>1</v>
      </c>
      <c r="Z83" s="272" t="s">
        <v>23</v>
      </c>
      <c r="AA83" s="272" t="s">
        <v>23</v>
      </c>
      <c r="AB83" s="271" t="s">
        <v>1</v>
      </c>
      <c r="AC83" s="271" t="s">
        <v>1</v>
      </c>
      <c r="AD83" s="273" t="s">
        <v>22</v>
      </c>
      <c r="AE83" s="272" t="s">
        <v>23</v>
      </c>
      <c r="AF83" s="272" t="s">
        <v>23</v>
      </c>
      <c r="AG83" s="271" t="s">
        <v>1</v>
      </c>
      <c r="AH83" s="272" t="s">
        <v>23</v>
      </c>
      <c r="AI83" s="271" t="s">
        <v>1</v>
      </c>
      <c r="AJ83" s="271" t="s">
        <v>1</v>
      </c>
      <c r="AK83" s="271" t="s">
        <v>1</v>
      </c>
      <c r="AL83" s="272" t="s">
        <v>23</v>
      </c>
      <c r="AM83" s="271" t="s">
        <v>1</v>
      </c>
      <c r="AN83" s="271" t="s">
        <v>1</v>
      </c>
      <c r="AO83" s="271" t="s">
        <v>1</v>
      </c>
      <c r="AP83" s="272" t="s">
        <v>23</v>
      </c>
      <c r="AQ83" s="271" t="s">
        <v>1</v>
      </c>
      <c r="AR83" s="272" t="s">
        <v>23</v>
      </c>
      <c r="AS83" s="271" t="s">
        <v>1</v>
      </c>
      <c r="AT83" s="271" t="s">
        <v>1</v>
      </c>
      <c r="AU83" s="272" t="s">
        <v>23</v>
      </c>
      <c r="AV83" s="272" t="s">
        <v>23</v>
      </c>
      <c r="AW83" s="275" t="s">
        <v>1241</v>
      </c>
      <c r="AX83" s="282">
        <v>3</v>
      </c>
      <c r="AY83" s="152">
        <v>2</v>
      </c>
      <c r="AZ83" s="277">
        <v>0</v>
      </c>
      <c r="BA83" s="280">
        <v>1048.3</v>
      </c>
      <c r="BB83" s="278">
        <v>0.56999999999999995</v>
      </c>
      <c r="BF83" s="150" t="e">
        <f>_xlfn.XLOOKUP(A83,'[27]Non AGSA'!B:B,'[27]Non AGSA'!B:B)</f>
        <v>#N/A</v>
      </c>
      <c r="BG83" s="150" t="e">
        <f>_xlfn.XLOOKUP(A83,'[27]Dormant auditee list'!C:C,'[27]Dormant auditee list'!C:C)</f>
        <v>#N/A</v>
      </c>
      <c r="BH83" s="150" t="str">
        <f>_xlfn.XLOOKUP(A83,[27]Reworked!A:A,[27]Reworked!I:I)</f>
        <v>Qualified</v>
      </c>
      <c r="BJ83" s="150">
        <v>1</v>
      </c>
      <c r="BK83" s="150">
        <v>3</v>
      </c>
    </row>
    <row r="84" spans="1:63" ht="14.25" customHeight="1" x14ac:dyDescent="0.25">
      <c r="A84" s="265">
        <v>119</v>
      </c>
      <c r="B84" s="266" t="s">
        <v>28</v>
      </c>
      <c r="C84" s="271" t="s">
        <v>1190</v>
      </c>
      <c r="D84" s="271" t="s">
        <v>1086</v>
      </c>
      <c r="E84" s="271" t="s">
        <v>1191</v>
      </c>
      <c r="F84" s="271" t="s">
        <v>28</v>
      </c>
      <c r="G84" s="271" t="s">
        <v>1</v>
      </c>
      <c r="H84" s="266" t="s">
        <v>1</v>
      </c>
      <c r="I84" s="266" t="s">
        <v>1086</v>
      </c>
      <c r="J84" s="152" t="s">
        <v>17</v>
      </c>
      <c r="K84" s="272" t="s">
        <v>23</v>
      </c>
      <c r="L84" s="274" t="s">
        <v>20</v>
      </c>
      <c r="M84" s="152" t="s">
        <v>17</v>
      </c>
      <c r="N84" s="272" t="s">
        <v>23</v>
      </c>
      <c r="O84" s="271" t="s">
        <v>1</v>
      </c>
      <c r="P84" s="271" t="s">
        <v>1</v>
      </c>
      <c r="Q84" s="271" t="s">
        <v>1</v>
      </c>
      <c r="R84" s="271" t="s">
        <v>1</v>
      </c>
      <c r="S84" s="271" t="s">
        <v>1</v>
      </c>
      <c r="T84" s="271" t="s">
        <v>1</v>
      </c>
      <c r="U84" s="271" t="s">
        <v>1</v>
      </c>
      <c r="V84" s="271" t="s">
        <v>1</v>
      </c>
      <c r="W84" s="271" t="s">
        <v>1</v>
      </c>
      <c r="X84" s="271" t="s">
        <v>1</v>
      </c>
      <c r="Y84" s="271" t="s">
        <v>1</v>
      </c>
      <c r="Z84" s="272" t="s">
        <v>23</v>
      </c>
      <c r="AA84" s="273" t="s">
        <v>22</v>
      </c>
      <c r="AB84" s="271" t="s">
        <v>1</v>
      </c>
      <c r="AC84" s="271" t="s">
        <v>1</v>
      </c>
      <c r="AD84" s="271" t="s">
        <v>1</v>
      </c>
      <c r="AE84" s="271" t="s">
        <v>1</v>
      </c>
      <c r="AF84" s="274" t="s">
        <v>20</v>
      </c>
      <c r="AG84" s="271" t="s">
        <v>1</v>
      </c>
      <c r="AH84" s="271" t="s">
        <v>1</v>
      </c>
      <c r="AI84" s="271" t="s">
        <v>1</v>
      </c>
      <c r="AJ84" s="271" t="s">
        <v>1</v>
      </c>
      <c r="AK84" s="271" t="s">
        <v>1</v>
      </c>
      <c r="AL84" s="271" t="s">
        <v>1</v>
      </c>
      <c r="AM84" s="271" t="s">
        <v>1</v>
      </c>
      <c r="AN84" s="271" t="s">
        <v>1</v>
      </c>
      <c r="AO84" s="271" t="s">
        <v>1</v>
      </c>
      <c r="AP84" s="271" t="s">
        <v>1</v>
      </c>
      <c r="AQ84" s="271" t="s">
        <v>1</v>
      </c>
      <c r="AR84" s="274" t="s">
        <v>20</v>
      </c>
      <c r="AS84" s="271" t="s">
        <v>1</v>
      </c>
      <c r="AT84" s="271" t="s">
        <v>1</v>
      </c>
      <c r="AU84" s="272" t="s">
        <v>23</v>
      </c>
      <c r="AV84" s="272" t="s">
        <v>23</v>
      </c>
      <c r="AW84" s="275" t="s">
        <v>1241</v>
      </c>
      <c r="AX84" s="275">
        <v>1</v>
      </c>
      <c r="AY84" s="275">
        <v>1</v>
      </c>
      <c r="AZ84" s="276">
        <v>0</v>
      </c>
      <c r="BA84" s="280">
        <v>568.20000000000005</v>
      </c>
      <c r="BB84" s="278">
        <v>0.01</v>
      </c>
      <c r="BF84" s="150" t="e">
        <f>_xlfn.XLOOKUP(A84,'[27]Non AGSA'!B:B,'[27]Non AGSA'!B:B)</f>
        <v>#N/A</v>
      </c>
      <c r="BG84" s="150" t="e">
        <f>_xlfn.XLOOKUP(A84,'[27]Dormant auditee list'!C:C,'[27]Dormant auditee list'!C:C)</f>
        <v>#N/A</v>
      </c>
      <c r="BH84" s="150" t="str">
        <f>_xlfn.XLOOKUP(A84,[27]Reworked!A:A,[27]Reworked!I:I)</f>
        <v>Unqualified with findings</v>
      </c>
      <c r="BJ84" s="150">
        <v>1</v>
      </c>
      <c r="BK84" s="150">
        <v>2</v>
      </c>
    </row>
    <row r="85" spans="1:63" ht="18.75" customHeight="1" x14ac:dyDescent="0.25">
      <c r="A85" s="265">
        <v>127</v>
      </c>
      <c r="B85" s="266" t="s">
        <v>138</v>
      </c>
      <c r="C85" s="271" t="s">
        <v>1190</v>
      </c>
      <c r="D85" s="271" t="s">
        <v>1086</v>
      </c>
      <c r="E85" s="271" t="s">
        <v>1191</v>
      </c>
      <c r="F85" s="271" t="s">
        <v>859</v>
      </c>
      <c r="G85" s="271" t="s">
        <v>1</v>
      </c>
      <c r="H85" s="266" t="s">
        <v>1</v>
      </c>
      <c r="I85" s="266" t="s">
        <v>1086</v>
      </c>
      <c r="J85" s="275" t="s">
        <v>33</v>
      </c>
      <c r="K85" s="271" t="s">
        <v>1</v>
      </c>
      <c r="L85" s="271" t="s">
        <v>1</v>
      </c>
      <c r="M85" s="275" t="s">
        <v>33</v>
      </c>
      <c r="N85" s="271" t="s">
        <v>1</v>
      </c>
      <c r="O85" s="271" t="s">
        <v>1</v>
      </c>
      <c r="P85" s="271" t="s">
        <v>1</v>
      </c>
      <c r="Q85" s="271" t="s">
        <v>1</v>
      </c>
      <c r="R85" s="271" t="s">
        <v>1</v>
      </c>
      <c r="S85" s="271" t="s">
        <v>1</v>
      </c>
      <c r="T85" s="271" t="s">
        <v>1</v>
      </c>
      <c r="U85" s="271" t="s">
        <v>1</v>
      </c>
      <c r="V85" s="271" t="s">
        <v>1</v>
      </c>
      <c r="W85" s="271" t="s">
        <v>1</v>
      </c>
      <c r="X85" s="271" t="s">
        <v>1</v>
      </c>
      <c r="Y85" s="271" t="s">
        <v>1</v>
      </c>
      <c r="Z85" s="271" t="s">
        <v>1</v>
      </c>
      <c r="AA85" s="271" t="s">
        <v>1</v>
      </c>
      <c r="AB85" s="271" t="s">
        <v>1</v>
      </c>
      <c r="AC85" s="271" t="s">
        <v>1</v>
      </c>
      <c r="AD85" s="271" t="s">
        <v>1</v>
      </c>
      <c r="AE85" s="271" t="s">
        <v>1</v>
      </c>
      <c r="AF85" s="271" t="s">
        <v>1</v>
      </c>
      <c r="AG85" s="271" t="s">
        <v>1</v>
      </c>
      <c r="AH85" s="271" t="s">
        <v>1</v>
      </c>
      <c r="AI85" s="271" t="s">
        <v>1</v>
      </c>
      <c r="AJ85" s="271" t="s">
        <v>1</v>
      </c>
      <c r="AK85" s="271" t="s">
        <v>1</v>
      </c>
      <c r="AL85" s="271" t="s">
        <v>1</v>
      </c>
      <c r="AM85" s="271" t="s">
        <v>1</v>
      </c>
      <c r="AN85" s="271" t="s">
        <v>1</v>
      </c>
      <c r="AO85" s="271" t="s">
        <v>1</v>
      </c>
      <c r="AP85" s="271" t="s">
        <v>1</v>
      </c>
      <c r="AQ85" s="271" t="s">
        <v>1</v>
      </c>
      <c r="AR85" s="271" t="s">
        <v>1</v>
      </c>
      <c r="AS85" s="271" t="s">
        <v>1</v>
      </c>
      <c r="AT85" s="271" t="s">
        <v>1</v>
      </c>
      <c r="AU85" s="271" t="s">
        <v>1</v>
      </c>
      <c r="AV85" s="271" t="s">
        <v>1</v>
      </c>
      <c r="AW85" s="275" t="s">
        <v>1241</v>
      </c>
      <c r="AX85" s="275">
        <v>1</v>
      </c>
      <c r="AY85" s="275">
        <v>1</v>
      </c>
      <c r="AZ85" s="276">
        <v>0</v>
      </c>
      <c r="BA85" s="280">
        <v>0.06</v>
      </c>
      <c r="BB85" s="283">
        <v>0</v>
      </c>
      <c r="BF85" s="150" t="e">
        <f>_xlfn.XLOOKUP(A85,'[27]Non AGSA'!B:B,'[27]Non AGSA'!B:B)</f>
        <v>#N/A</v>
      </c>
      <c r="BG85" s="150" t="e">
        <f>_xlfn.XLOOKUP(A85,'[27]Dormant auditee list'!C:C,'[27]Dormant auditee list'!C:C)</f>
        <v>#N/A</v>
      </c>
      <c r="BH85" s="150" t="str">
        <f>_xlfn.XLOOKUP(A85,[27]Reworked!A:A,[27]Reworked!I:I)</f>
        <v>Unqualified with no findings</v>
      </c>
      <c r="BJ85" s="150">
        <v>1</v>
      </c>
      <c r="BK85" s="150">
        <v>1</v>
      </c>
    </row>
    <row r="86" spans="1:63" ht="14.25" customHeight="1" x14ac:dyDescent="0.25">
      <c r="A86" s="265">
        <v>350</v>
      </c>
      <c r="B86" s="266" t="s">
        <v>1265</v>
      </c>
      <c r="C86" s="271" t="s">
        <v>1190</v>
      </c>
      <c r="D86" s="271" t="s">
        <v>492</v>
      </c>
      <c r="E86" s="271" t="s">
        <v>1191</v>
      </c>
      <c r="F86" s="271" t="s">
        <v>482</v>
      </c>
      <c r="G86" s="271" t="s">
        <v>1</v>
      </c>
      <c r="H86" s="266" t="s">
        <v>1</v>
      </c>
      <c r="I86" s="266" t="s">
        <v>492</v>
      </c>
      <c r="J86" s="275" t="s">
        <v>33</v>
      </c>
      <c r="K86" s="271" t="s">
        <v>1</v>
      </c>
      <c r="L86" s="271" t="s">
        <v>1</v>
      </c>
      <c r="M86" s="275" t="s">
        <v>33</v>
      </c>
      <c r="N86" s="271" t="s">
        <v>1</v>
      </c>
      <c r="O86" s="271" t="s">
        <v>1</v>
      </c>
      <c r="P86" s="271" t="s">
        <v>1</v>
      </c>
      <c r="Q86" s="271" t="s">
        <v>1</v>
      </c>
      <c r="R86" s="271" t="s">
        <v>1</v>
      </c>
      <c r="S86" s="271" t="s">
        <v>1</v>
      </c>
      <c r="T86" s="271" t="s">
        <v>1</v>
      </c>
      <c r="U86" s="271" t="s">
        <v>1</v>
      </c>
      <c r="V86" s="271" t="s">
        <v>1</v>
      </c>
      <c r="W86" s="271" t="s">
        <v>1</v>
      </c>
      <c r="X86" s="271" t="s">
        <v>1</v>
      </c>
      <c r="Y86" s="271" t="s">
        <v>1</v>
      </c>
      <c r="Z86" s="271" t="s">
        <v>1</v>
      </c>
      <c r="AA86" s="271" t="s">
        <v>1</v>
      </c>
      <c r="AB86" s="271" t="s">
        <v>1</v>
      </c>
      <c r="AC86" s="271" t="s">
        <v>1</v>
      </c>
      <c r="AD86" s="271" t="s">
        <v>1</v>
      </c>
      <c r="AE86" s="271" t="s">
        <v>1</v>
      </c>
      <c r="AF86" s="271" t="s">
        <v>1</v>
      </c>
      <c r="AG86" s="271" t="s">
        <v>1</v>
      </c>
      <c r="AH86" s="271" t="s">
        <v>1</v>
      </c>
      <c r="AI86" s="271" t="s">
        <v>1</v>
      </c>
      <c r="AJ86" s="271" t="s">
        <v>1</v>
      </c>
      <c r="AK86" s="271" t="s">
        <v>1</v>
      </c>
      <c r="AL86" s="271" t="s">
        <v>1</v>
      </c>
      <c r="AM86" s="271" t="s">
        <v>1</v>
      </c>
      <c r="AN86" s="271" t="s">
        <v>1</v>
      </c>
      <c r="AO86" s="271" t="s">
        <v>1</v>
      </c>
      <c r="AP86" s="271" t="s">
        <v>1</v>
      </c>
      <c r="AQ86" s="271" t="s">
        <v>1</v>
      </c>
      <c r="AR86" s="271" t="s">
        <v>1</v>
      </c>
      <c r="AS86" s="271" t="s">
        <v>1</v>
      </c>
      <c r="AT86" s="271" t="s">
        <v>1</v>
      </c>
      <c r="AU86" s="274" t="s">
        <v>20</v>
      </c>
      <c r="AV86" s="273" t="s">
        <v>22</v>
      </c>
      <c r="AW86" s="275" t="s">
        <v>1241</v>
      </c>
      <c r="AX86" s="275">
        <v>1</v>
      </c>
      <c r="AY86" s="152">
        <v>2</v>
      </c>
      <c r="AZ86" s="276">
        <v>0</v>
      </c>
      <c r="BA86" s="277">
        <v>0.32</v>
      </c>
      <c r="BB86" s="281">
        <v>0.04</v>
      </c>
      <c r="BF86" s="150" t="e">
        <f>_xlfn.XLOOKUP(A86,'[27]Non AGSA'!B:B,'[27]Non AGSA'!B:B)</f>
        <v>#N/A</v>
      </c>
      <c r="BG86" s="150" t="e">
        <f>_xlfn.XLOOKUP(A86,'[27]Dormant auditee list'!C:C,'[27]Dormant auditee list'!C:C)</f>
        <v>#N/A</v>
      </c>
      <c r="BH86" s="150" t="str">
        <f>_xlfn.XLOOKUP(A86,[27]Reworked!A:A,[27]Reworked!I:I)</f>
        <v>Unqualified with no findings</v>
      </c>
      <c r="BJ86" s="150">
        <v>1</v>
      </c>
      <c r="BK86" s="150">
        <v>1</v>
      </c>
    </row>
    <row r="87" spans="1:63" ht="26.25" customHeight="1" x14ac:dyDescent="0.25">
      <c r="A87" s="265">
        <v>15</v>
      </c>
      <c r="B87" s="266" t="s">
        <v>139</v>
      </c>
      <c r="C87" s="271" t="s">
        <v>1190</v>
      </c>
      <c r="D87" s="271" t="s">
        <v>519</v>
      </c>
      <c r="E87" s="271" t="s">
        <v>1191</v>
      </c>
      <c r="F87" s="271" t="s">
        <v>530</v>
      </c>
      <c r="G87" s="271" t="s">
        <v>1</v>
      </c>
      <c r="H87" s="266" t="s">
        <v>1</v>
      </c>
      <c r="I87" s="266" t="s">
        <v>519</v>
      </c>
      <c r="J87" s="152" t="s">
        <v>17</v>
      </c>
      <c r="K87" s="272" t="s">
        <v>23</v>
      </c>
      <c r="L87" s="272" t="s">
        <v>23</v>
      </c>
      <c r="M87" s="152" t="s">
        <v>17</v>
      </c>
      <c r="N87" s="274" t="s">
        <v>20</v>
      </c>
      <c r="O87" s="272" t="s">
        <v>23</v>
      </c>
      <c r="P87" s="271" t="s">
        <v>1</v>
      </c>
      <c r="Q87" s="271" t="s">
        <v>1</v>
      </c>
      <c r="R87" s="271" t="s">
        <v>1</v>
      </c>
      <c r="S87" s="271" t="s">
        <v>1</v>
      </c>
      <c r="T87" s="271" t="s">
        <v>1</v>
      </c>
      <c r="U87" s="271" t="s">
        <v>1</v>
      </c>
      <c r="V87" s="271" t="s">
        <v>1</v>
      </c>
      <c r="W87" s="271" t="s">
        <v>1</v>
      </c>
      <c r="X87" s="271" t="s">
        <v>1</v>
      </c>
      <c r="Y87" s="271" t="s">
        <v>1</v>
      </c>
      <c r="Z87" s="271" t="s">
        <v>1</v>
      </c>
      <c r="AA87" s="272" t="s">
        <v>23</v>
      </c>
      <c r="AB87" s="271" t="s">
        <v>1</v>
      </c>
      <c r="AC87" s="271" t="s">
        <v>1</v>
      </c>
      <c r="AD87" s="271" t="s">
        <v>1</v>
      </c>
      <c r="AE87" s="271" t="s">
        <v>1</v>
      </c>
      <c r="AF87" s="274" t="s">
        <v>20</v>
      </c>
      <c r="AG87" s="271" t="s">
        <v>1</v>
      </c>
      <c r="AH87" s="271" t="s">
        <v>1</v>
      </c>
      <c r="AI87" s="271" t="s">
        <v>1</v>
      </c>
      <c r="AJ87" s="271" t="s">
        <v>1</v>
      </c>
      <c r="AK87" s="272" t="s">
        <v>23</v>
      </c>
      <c r="AL87" s="274" t="s">
        <v>20</v>
      </c>
      <c r="AM87" s="271" t="s">
        <v>1</v>
      </c>
      <c r="AN87" s="271" t="s">
        <v>1</v>
      </c>
      <c r="AO87" s="271" t="s">
        <v>1</v>
      </c>
      <c r="AP87" s="271" t="s">
        <v>1</v>
      </c>
      <c r="AQ87" s="271" t="s">
        <v>1</v>
      </c>
      <c r="AR87" s="271" t="s">
        <v>1</v>
      </c>
      <c r="AS87" s="271" t="s">
        <v>1</v>
      </c>
      <c r="AT87" s="271" t="s">
        <v>1</v>
      </c>
      <c r="AU87" s="272" t="s">
        <v>23</v>
      </c>
      <c r="AV87" s="271" t="s">
        <v>1</v>
      </c>
      <c r="AW87" s="274" t="s">
        <v>1240</v>
      </c>
      <c r="AX87" s="152">
        <v>2</v>
      </c>
      <c r="AY87" s="152">
        <v>2</v>
      </c>
      <c r="AZ87" s="276">
        <v>0</v>
      </c>
      <c r="BA87" s="280">
        <v>150.5</v>
      </c>
      <c r="BB87" s="281">
        <v>6.5</v>
      </c>
      <c r="BF87" s="150" t="e">
        <f>_xlfn.XLOOKUP(A87,'[27]Non AGSA'!B:B,'[27]Non AGSA'!B:B)</f>
        <v>#N/A</v>
      </c>
      <c r="BG87" s="150" t="e">
        <f>_xlfn.XLOOKUP(A87,'[27]Dormant auditee list'!C:C,'[27]Dormant auditee list'!C:C)</f>
        <v>#N/A</v>
      </c>
      <c r="BH87" s="150" t="str">
        <f>_xlfn.XLOOKUP(A87,[27]Reworked!A:A,[27]Reworked!I:I)</f>
        <v>Unqualified with findings</v>
      </c>
      <c r="BJ87" s="150">
        <v>1</v>
      </c>
      <c r="BK87" s="150">
        <v>2</v>
      </c>
    </row>
    <row r="88" spans="1:63" ht="18.75" customHeight="1" x14ac:dyDescent="0.25">
      <c r="A88" s="265">
        <v>37</v>
      </c>
      <c r="B88" s="266" t="s">
        <v>1254</v>
      </c>
      <c r="C88" s="271" t="s">
        <v>1190</v>
      </c>
      <c r="D88" s="271" t="s">
        <v>519</v>
      </c>
      <c r="E88" s="271" t="s">
        <v>1191</v>
      </c>
      <c r="F88" s="271" t="s">
        <v>452</v>
      </c>
      <c r="G88" s="271" t="s">
        <v>1</v>
      </c>
      <c r="H88" s="266" t="s">
        <v>1</v>
      </c>
      <c r="I88" s="266" t="s">
        <v>519</v>
      </c>
      <c r="J88" s="275" t="s">
        <v>33</v>
      </c>
      <c r="K88" s="271" t="s">
        <v>1</v>
      </c>
      <c r="L88" s="271" t="s">
        <v>1</v>
      </c>
      <c r="M88" s="275" t="s">
        <v>33</v>
      </c>
      <c r="N88" s="271" t="s">
        <v>1</v>
      </c>
      <c r="O88" s="273" t="s">
        <v>22</v>
      </c>
      <c r="P88" s="271" t="s">
        <v>1</v>
      </c>
      <c r="Q88" s="271" t="s">
        <v>1</v>
      </c>
      <c r="R88" s="271" t="s">
        <v>1</v>
      </c>
      <c r="S88" s="271" t="s">
        <v>1</v>
      </c>
      <c r="T88" s="271" t="s">
        <v>1</v>
      </c>
      <c r="U88" s="271" t="s">
        <v>1</v>
      </c>
      <c r="V88" s="271" t="s">
        <v>1</v>
      </c>
      <c r="W88" s="271" t="s">
        <v>1</v>
      </c>
      <c r="X88" s="271" t="s">
        <v>1</v>
      </c>
      <c r="Y88" s="271" t="s">
        <v>1</v>
      </c>
      <c r="Z88" s="271" t="s">
        <v>1</v>
      </c>
      <c r="AA88" s="271" t="s">
        <v>1</v>
      </c>
      <c r="AB88" s="271" t="s">
        <v>1</v>
      </c>
      <c r="AC88" s="271" t="s">
        <v>1</v>
      </c>
      <c r="AD88" s="271" t="s">
        <v>1</v>
      </c>
      <c r="AE88" s="271" t="s">
        <v>1</v>
      </c>
      <c r="AF88" s="271" t="s">
        <v>1</v>
      </c>
      <c r="AG88" s="271" t="s">
        <v>1</v>
      </c>
      <c r="AH88" s="271" t="s">
        <v>1</v>
      </c>
      <c r="AI88" s="271" t="s">
        <v>1</v>
      </c>
      <c r="AJ88" s="271" t="s">
        <v>1</v>
      </c>
      <c r="AK88" s="271" t="s">
        <v>1</v>
      </c>
      <c r="AL88" s="271" t="s">
        <v>1</v>
      </c>
      <c r="AM88" s="271" t="s">
        <v>1</v>
      </c>
      <c r="AN88" s="271" t="s">
        <v>1</v>
      </c>
      <c r="AO88" s="271" t="s">
        <v>1</v>
      </c>
      <c r="AP88" s="271" t="s">
        <v>1</v>
      </c>
      <c r="AQ88" s="271" t="s">
        <v>1</v>
      </c>
      <c r="AR88" s="271" t="s">
        <v>1</v>
      </c>
      <c r="AS88" s="271" t="s">
        <v>1</v>
      </c>
      <c r="AT88" s="271" t="s">
        <v>1</v>
      </c>
      <c r="AU88" s="271" t="s">
        <v>1</v>
      </c>
      <c r="AV88" s="272" t="s">
        <v>23</v>
      </c>
      <c r="AW88" s="274" t="s">
        <v>1240</v>
      </c>
      <c r="AX88" s="152">
        <v>2</v>
      </c>
      <c r="AY88" s="152">
        <v>2</v>
      </c>
      <c r="AZ88" s="276">
        <v>0</v>
      </c>
      <c r="BA88" s="277">
        <v>102.1</v>
      </c>
      <c r="BB88" s="283">
        <v>0</v>
      </c>
      <c r="BF88" s="150" t="e">
        <f>_xlfn.XLOOKUP(A88,'[27]Non AGSA'!B:B,'[27]Non AGSA'!B:B)</f>
        <v>#N/A</v>
      </c>
      <c r="BG88" s="150" t="e">
        <f>_xlfn.XLOOKUP(A88,'[27]Dormant auditee list'!C:C,'[27]Dormant auditee list'!C:C)</f>
        <v>#N/A</v>
      </c>
      <c r="BH88" s="150" t="str">
        <f>_xlfn.XLOOKUP(A88,[27]Reworked!A:A,[27]Reworked!I:I)</f>
        <v>Unqualified with no findings</v>
      </c>
      <c r="BJ88" s="150">
        <v>1</v>
      </c>
      <c r="BK88" s="150">
        <v>1</v>
      </c>
    </row>
    <row r="89" spans="1:63" ht="18.75" customHeight="1" x14ac:dyDescent="0.25">
      <c r="A89" s="265">
        <v>231</v>
      </c>
      <c r="B89" s="266" t="s">
        <v>754</v>
      </c>
      <c r="C89" s="271" t="s">
        <v>1190</v>
      </c>
      <c r="D89" s="271" t="s">
        <v>519</v>
      </c>
      <c r="E89" s="271" t="s">
        <v>1191</v>
      </c>
      <c r="F89" s="271" t="s">
        <v>456</v>
      </c>
      <c r="G89" s="271" t="s">
        <v>1</v>
      </c>
      <c r="H89" s="266" t="s">
        <v>1</v>
      </c>
      <c r="I89" s="266" t="s">
        <v>519</v>
      </c>
      <c r="J89" s="275" t="s">
        <v>33</v>
      </c>
      <c r="K89" s="271" t="s">
        <v>1</v>
      </c>
      <c r="L89" s="271" t="s">
        <v>1</v>
      </c>
      <c r="M89" s="275" t="s">
        <v>33</v>
      </c>
      <c r="N89" s="271" t="s">
        <v>1</v>
      </c>
      <c r="O89" s="271" t="s">
        <v>1</v>
      </c>
      <c r="P89" s="271" t="s">
        <v>1</v>
      </c>
      <c r="Q89" s="271" t="s">
        <v>1</v>
      </c>
      <c r="R89" s="271" t="s">
        <v>1</v>
      </c>
      <c r="S89" s="271" t="s">
        <v>1</v>
      </c>
      <c r="T89" s="271" t="s">
        <v>1</v>
      </c>
      <c r="U89" s="271" t="s">
        <v>1</v>
      </c>
      <c r="V89" s="271" t="s">
        <v>1</v>
      </c>
      <c r="W89" s="271" t="s">
        <v>1</v>
      </c>
      <c r="X89" s="271" t="s">
        <v>1</v>
      </c>
      <c r="Y89" s="271" t="s">
        <v>1</v>
      </c>
      <c r="Z89" s="271" t="s">
        <v>1</v>
      </c>
      <c r="AA89" s="271" t="s">
        <v>1</v>
      </c>
      <c r="AB89" s="271" t="s">
        <v>1</v>
      </c>
      <c r="AC89" s="271" t="s">
        <v>1</v>
      </c>
      <c r="AD89" s="271" t="s">
        <v>1</v>
      </c>
      <c r="AE89" s="271" t="s">
        <v>1</v>
      </c>
      <c r="AF89" s="271" t="s">
        <v>1</v>
      </c>
      <c r="AG89" s="271" t="s">
        <v>1</v>
      </c>
      <c r="AH89" s="271" t="s">
        <v>1</v>
      </c>
      <c r="AI89" s="271" t="s">
        <v>1</v>
      </c>
      <c r="AJ89" s="271" t="s">
        <v>1</v>
      </c>
      <c r="AK89" s="271" t="s">
        <v>1</v>
      </c>
      <c r="AL89" s="271" t="s">
        <v>1</v>
      </c>
      <c r="AM89" s="271" t="s">
        <v>1</v>
      </c>
      <c r="AN89" s="271" t="s">
        <v>1</v>
      </c>
      <c r="AO89" s="271" t="s">
        <v>1</v>
      </c>
      <c r="AP89" s="271" t="s">
        <v>1</v>
      </c>
      <c r="AQ89" s="271" t="s">
        <v>1</v>
      </c>
      <c r="AR89" s="271" t="s">
        <v>1</v>
      </c>
      <c r="AS89" s="271" t="s">
        <v>1</v>
      </c>
      <c r="AT89" s="271" t="s">
        <v>1</v>
      </c>
      <c r="AU89" s="273" t="s">
        <v>22</v>
      </c>
      <c r="AV89" s="272" t="s">
        <v>23</v>
      </c>
      <c r="AW89" s="275" t="s">
        <v>1241</v>
      </c>
      <c r="AX89" s="152">
        <v>2</v>
      </c>
      <c r="AY89" s="152">
        <v>2</v>
      </c>
      <c r="AZ89" s="276">
        <v>0</v>
      </c>
      <c r="BA89" s="277">
        <v>0</v>
      </c>
      <c r="BB89" s="283">
        <v>0</v>
      </c>
      <c r="BF89" s="150" t="e">
        <f>_xlfn.XLOOKUP(A89,'[27]Non AGSA'!B:B,'[27]Non AGSA'!B:B)</f>
        <v>#N/A</v>
      </c>
      <c r="BG89" s="150" t="e">
        <f>_xlfn.XLOOKUP(A89,'[27]Dormant auditee list'!C:C,'[27]Dormant auditee list'!C:C)</f>
        <v>#N/A</v>
      </c>
      <c r="BH89" s="150" t="str">
        <f>_xlfn.XLOOKUP(A89,[27]Reworked!A:A,[27]Reworked!I:I)</f>
        <v>Unqualified with no findings</v>
      </c>
      <c r="BJ89" s="150">
        <v>1</v>
      </c>
      <c r="BK89" s="150">
        <v>1</v>
      </c>
    </row>
    <row r="90" spans="1:63" ht="18" customHeight="1" x14ac:dyDescent="0.25">
      <c r="A90" s="265">
        <v>105</v>
      </c>
      <c r="B90" s="266" t="s">
        <v>534</v>
      </c>
      <c r="C90" s="271" t="s">
        <v>1190</v>
      </c>
      <c r="D90" s="271" t="s">
        <v>519</v>
      </c>
      <c r="E90" s="271" t="s">
        <v>1191</v>
      </c>
      <c r="F90" s="271" t="s">
        <v>534</v>
      </c>
      <c r="G90" s="271" t="s">
        <v>1</v>
      </c>
      <c r="H90" s="266" t="s">
        <v>1</v>
      </c>
      <c r="I90" s="266" t="s">
        <v>519</v>
      </c>
      <c r="J90" s="275" t="s">
        <v>33</v>
      </c>
      <c r="K90" s="271" t="s">
        <v>1</v>
      </c>
      <c r="L90" s="271" t="s">
        <v>1</v>
      </c>
      <c r="M90" s="275" t="s">
        <v>33</v>
      </c>
      <c r="N90" s="271" t="s">
        <v>1</v>
      </c>
      <c r="O90" s="271" t="s">
        <v>1</v>
      </c>
      <c r="P90" s="271" t="s">
        <v>1</v>
      </c>
      <c r="Q90" s="271" t="s">
        <v>1</v>
      </c>
      <c r="R90" s="271" t="s">
        <v>1</v>
      </c>
      <c r="S90" s="271" t="s">
        <v>1</v>
      </c>
      <c r="T90" s="271" t="s">
        <v>1</v>
      </c>
      <c r="U90" s="271" t="s">
        <v>1</v>
      </c>
      <c r="V90" s="271" t="s">
        <v>1</v>
      </c>
      <c r="W90" s="271" t="s">
        <v>1</v>
      </c>
      <c r="X90" s="271" t="s">
        <v>1</v>
      </c>
      <c r="Y90" s="271" t="s">
        <v>1</v>
      </c>
      <c r="Z90" s="271" t="s">
        <v>1</v>
      </c>
      <c r="AA90" s="271" t="s">
        <v>1</v>
      </c>
      <c r="AB90" s="271" t="s">
        <v>1</v>
      </c>
      <c r="AC90" s="271" t="s">
        <v>1</v>
      </c>
      <c r="AD90" s="271" t="s">
        <v>1</v>
      </c>
      <c r="AE90" s="271" t="s">
        <v>1</v>
      </c>
      <c r="AF90" s="271" t="s">
        <v>1</v>
      </c>
      <c r="AG90" s="271" t="s">
        <v>1</v>
      </c>
      <c r="AH90" s="271" t="s">
        <v>1</v>
      </c>
      <c r="AI90" s="271" t="s">
        <v>1</v>
      </c>
      <c r="AJ90" s="271" t="s">
        <v>1</v>
      </c>
      <c r="AK90" s="271" t="s">
        <v>1</v>
      </c>
      <c r="AL90" s="271" t="s">
        <v>1</v>
      </c>
      <c r="AM90" s="271" t="s">
        <v>1</v>
      </c>
      <c r="AN90" s="271" t="s">
        <v>1</v>
      </c>
      <c r="AO90" s="271" t="s">
        <v>1</v>
      </c>
      <c r="AP90" s="271" t="s">
        <v>1</v>
      </c>
      <c r="AQ90" s="271" t="s">
        <v>1</v>
      </c>
      <c r="AR90" s="271" t="s">
        <v>1</v>
      </c>
      <c r="AS90" s="271" t="s">
        <v>1</v>
      </c>
      <c r="AT90" s="271" t="s">
        <v>1</v>
      </c>
      <c r="AU90" s="273" t="s">
        <v>22</v>
      </c>
      <c r="AV90" s="271" t="s">
        <v>1</v>
      </c>
      <c r="AW90" s="275" t="s">
        <v>1241</v>
      </c>
      <c r="AX90" s="275">
        <v>1</v>
      </c>
      <c r="AY90" s="275">
        <v>1</v>
      </c>
      <c r="AZ90" s="276">
        <v>0</v>
      </c>
      <c r="BA90" s="280">
        <v>0.26</v>
      </c>
      <c r="BB90" s="283">
        <v>0</v>
      </c>
      <c r="BF90" s="150" t="e">
        <f>_xlfn.XLOOKUP(A90,'[27]Non AGSA'!B:B,'[27]Non AGSA'!B:B)</f>
        <v>#N/A</v>
      </c>
      <c r="BG90" s="150" t="e">
        <f>_xlfn.XLOOKUP(A90,'[27]Dormant auditee list'!C:C,'[27]Dormant auditee list'!C:C)</f>
        <v>#N/A</v>
      </c>
      <c r="BH90" s="150" t="str">
        <f>_xlfn.XLOOKUP(A90,[27]Reworked!A:A,[27]Reworked!I:I)</f>
        <v>Unqualified with no findings</v>
      </c>
      <c r="BJ90" s="150">
        <v>1</v>
      </c>
      <c r="BK90" s="150">
        <v>1</v>
      </c>
    </row>
    <row r="91" spans="1:63" ht="14.25" customHeight="1" x14ac:dyDescent="0.25">
      <c r="A91" s="265">
        <v>113</v>
      </c>
      <c r="B91" s="266" t="s">
        <v>28</v>
      </c>
      <c r="C91" s="271" t="s">
        <v>1190</v>
      </c>
      <c r="D91" s="271" t="s">
        <v>519</v>
      </c>
      <c r="E91" s="271" t="s">
        <v>1191</v>
      </c>
      <c r="F91" s="271" t="s">
        <v>28</v>
      </c>
      <c r="G91" s="271" t="s">
        <v>1</v>
      </c>
      <c r="H91" s="266" t="s">
        <v>1</v>
      </c>
      <c r="I91" s="266" t="s">
        <v>519</v>
      </c>
      <c r="J91" s="152" t="s">
        <v>17</v>
      </c>
      <c r="K91" s="274" t="s">
        <v>20</v>
      </c>
      <c r="L91" s="274" t="s">
        <v>20</v>
      </c>
      <c r="M91" s="275" t="s">
        <v>33</v>
      </c>
      <c r="N91" s="271" t="s">
        <v>1</v>
      </c>
      <c r="O91" s="271" t="s">
        <v>1</v>
      </c>
      <c r="P91" s="271" t="s">
        <v>1</v>
      </c>
      <c r="Q91" s="271" t="s">
        <v>1</v>
      </c>
      <c r="R91" s="271" t="s">
        <v>1</v>
      </c>
      <c r="S91" s="271" t="s">
        <v>1</v>
      </c>
      <c r="T91" s="271" t="s">
        <v>1</v>
      </c>
      <c r="U91" s="271" t="s">
        <v>1</v>
      </c>
      <c r="V91" s="271" t="s">
        <v>1</v>
      </c>
      <c r="W91" s="271" t="s">
        <v>1</v>
      </c>
      <c r="X91" s="271" t="s">
        <v>1</v>
      </c>
      <c r="Y91" s="271" t="s">
        <v>1</v>
      </c>
      <c r="Z91" s="274" t="s">
        <v>20</v>
      </c>
      <c r="AA91" s="274" t="s">
        <v>20</v>
      </c>
      <c r="AB91" s="271" t="s">
        <v>1</v>
      </c>
      <c r="AC91" s="271" t="s">
        <v>1</v>
      </c>
      <c r="AD91" s="271" t="s">
        <v>1</v>
      </c>
      <c r="AE91" s="271" t="s">
        <v>1</v>
      </c>
      <c r="AF91" s="274" t="s">
        <v>20</v>
      </c>
      <c r="AG91" s="271" t="s">
        <v>1</v>
      </c>
      <c r="AH91" s="271" t="s">
        <v>1</v>
      </c>
      <c r="AI91" s="271" t="s">
        <v>1</v>
      </c>
      <c r="AJ91" s="271" t="s">
        <v>1</v>
      </c>
      <c r="AK91" s="271" t="s">
        <v>1</v>
      </c>
      <c r="AL91" s="271" t="s">
        <v>1</v>
      </c>
      <c r="AM91" s="271" t="s">
        <v>1</v>
      </c>
      <c r="AN91" s="271" t="s">
        <v>1</v>
      </c>
      <c r="AO91" s="271" t="s">
        <v>1</v>
      </c>
      <c r="AP91" s="271" t="s">
        <v>1</v>
      </c>
      <c r="AQ91" s="271" t="s">
        <v>1</v>
      </c>
      <c r="AR91" s="274" t="s">
        <v>20</v>
      </c>
      <c r="AS91" s="271" t="s">
        <v>1</v>
      </c>
      <c r="AT91" s="271" t="s">
        <v>1</v>
      </c>
      <c r="AU91" s="274" t="s">
        <v>20</v>
      </c>
      <c r="AV91" s="272" t="s">
        <v>23</v>
      </c>
      <c r="AW91" s="274" t="s">
        <v>1240</v>
      </c>
      <c r="AX91" s="275">
        <v>1</v>
      </c>
      <c r="AY91" s="152">
        <v>2</v>
      </c>
      <c r="AZ91" s="276">
        <v>0</v>
      </c>
      <c r="BA91" s="280">
        <v>2214.6999999999998</v>
      </c>
      <c r="BB91" s="278">
        <v>7.0000000000000007E-2</v>
      </c>
      <c r="BF91" s="150" t="e">
        <f>_xlfn.XLOOKUP(A91,'[27]Non AGSA'!B:B,'[27]Non AGSA'!B:B)</f>
        <v>#N/A</v>
      </c>
      <c r="BG91" s="150" t="e">
        <f>_xlfn.XLOOKUP(A91,'[27]Dormant auditee list'!C:C,'[27]Dormant auditee list'!C:C)</f>
        <v>#N/A</v>
      </c>
      <c r="BH91" s="150" t="str">
        <f>_xlfn.XLOOKUP(A91,[27]Reworked!A:A,[27]Reworked!I:I)</f>
        <v>Unqualified with findings</v>
      </c>
      <c r="BJ91" s="150">
        <v>1</v>
      </c>
      <c r="BK91" s="150">
        <v>2</v>
      </c>
    </row>
    <row r="92" spans="1:63" ht="14.25" customHeight="1" x14ac:dyDescent="0.25">
      <c r="A92" s="265">
        <v>1204</v>
      </c>
      <c r="B92" s="266" t="s">
        <v>1266</v>
      </c>
      <c r="C92" s="271" t="s">
        <v>1190</v>
      </c>
      <c r="D92" s="271" t="s">
        <v>519</v>
      </c>
      <c r="E92" s="271" t="s">
        <v>1191</v>
      </c>
      <c r="F92" s="271" t="s">
        <v>1</v>
      </c>
      <c r="G92" s="271" t="s">
        <v>1</v>
      </c>
      <c r="H92" s="266" t="s">
        <v>1</v>
      </c>
      <c r="I92" s="266" t="s">
        <v>519</v>
      </c>
      <c r="J92" s="275" t="s">
        <v>33</v>
      </c>
      <c r="K92" s="271" t="s">
        <v>1</v>
      </c>
      <c r="L92" s="271" t="s">
        <v>1</v>
      </c>
      <c r="M92" s="275" t="s">
        <v>33</v>
      </c>
      <c r="N92" s="271" t="s">
        <v>1</v>
      </c>
      <c r="O92" s="271" t="s">
        <v>1</v>
      </c>
      <c r="P92" s="271" t="s">
        <v>1</v>
      </c>
      <c r="Q92" s="271" t="s">
        <v>1</v>
      </c>
      <c r="R92" s="271" t="s">
        <v>1</v>
      </c>
      <c r="S92" s="271" t="s">
        <v>1</v>
      </c>
      <c r="T92" s="271" t="s">
        <v>1</v>
      </c>
      <c r="U92" s="271" t="s">
        <v>1</v>
      </c>
      <c r="V92" s="271" t="s">
        <v>1</v>
      </c>
      <c r="W92" s="271" t="s">
        <v>1</v>
      </c>
      <c r="X92" s="271" t="s">
        <v>1</v>
      </c>
      <c r="Y92" s="271" t="s">
        <v>1</v>
      </c>
      <c r="Z92" s="271" t="s">
        <v>1</v>
      </c>
      <c r="AA92" s="271" t="s">
        <v>1</v>
      </c>
      <c r="AB92" s="271" t="s">
        <v>1</v>
      </c>
      <c r="AC92" s="271" t="s">
        <v>1</v>
      </c>
      <c r="AD92" s="271" t="s">
        <v>1</v>
      </c>
      <c r="AE92" s="271" t="s">
        <v>1</v>
      </c>
      <c r="AF92" s="271" t="s">
        <v>1</v>
      </c>
      <c r="AG92" s="271" t="s">
        <v>1</v>
      </c>
      <c r="AH92" s="271" t="s">
        <v>1</v>
      </c>
      <c r="AI92" s="271" t="s">
        <v>1</v>
      </c>
      <c r="AJ92" s="271" t="s">
        <v>1</v>
      </c>
      <c r="AK92" s="271" t="s">
        <v>1</v>
      </c>
      <c r="AL92" s="271" t="s">
        <v>1</v>
      </c>
      <c r="AM92" s="271" t="s">
        <v>1</v>
      </c>
      <c r="AN92" s="271" t="s">
        <v>1</v>
      </c>
      <c r="AO92" s="271" t="s">
        <v>1</v>
      </c>
      <c r="AP92" s="271" t="s">
        <v>1</v>
      </c>
      <c r="AQ92" s="271" t="s">
        <v>1</v>
      </c>
      <c r="AR92" s="271" t="s">
        <v>1</v>
      </c>
      <c r="AS92" s="271" t="s">
        <v>1</v>
      </c>
      <c r="AT92" s="271" t="s">
        <v>1</v>
      </c>
      <c r="AU92" s="271" t="s">
        <v>1</v>
      </c>
      <c r="AV92" s="273" t="s">
        <v>22</v>
      </c>
      <c r="AW92" s="275" t="s">
        <v>1241</v>
      </c>
      <c r="AX92" s="152">
        <v>2</v>
      </c>
      <c r="AY92" s="152">
        <v>2</v>
      </c>
      <c r="AZ92" s="276">
        <v>0</v>
      </c>
      <c r="BA92" s="277">
        <v>0</v>
      </c>
      <c r="BB92" s="283">
        <v>0</v>
      </c>
      <c r="BF92" s="150" t="e">
        <f>_xlfn.XLOOKUP(A92,'[27]Non AGSA'!B:B,'[27]Non AGSA'!B:B)</f>
        <v>#N/A</v>
      </c>
      <c r="BG92" s="150" t="e">
        <f>_xlfn.XLOOKUP(A92,'[27]Dormant auditee list'!C:C,'[27]Dormant auditee list'!C:C)</f>
        <v>#N/A</v>
      </c>
      <c r="BH92" s="150" t="str">
        <f>_xlfn.XLOOKUP(A92,[27]Reworked!A:A,[27]Reworked!I:I)</f>
        <v>Unqualified with no findings</v>
      </c>
      <c r="BJ92" s="150">
        <v>1</v>
      </c>
      <c r="BK92" s="150">
        <v>1</v>
      </c>
    </row>
    <row r="93" spans="1:63" ht="14.25" customHeight="1" x14ac:dyDescent="0.25">
      <c r="A93" s="265">
        <v>177</v>
      </c>
      <c r="B93" s="266" t="s">
        <v>151</v>
      </c>
      <c r="C93" s="271" t="s">
        <v>1190</v>
      </c>
      <c r="D93" s="271" t="s">
        <v>519</v>
      </c>
      <c r="E93" s="271" t="s">
        <v>1191</v>
      </c>
      <c r="F93" s="271" t="s">
        <v>151</v>
      </c>
      <c r="G93" s="271" t="s">
        <v>1</v>
      </c>
      <c r="H93" s="266" t="s">
        <v>1</v>
      </c>
      <c r="I93" s="266" t="s">
        <v>519</v>
      </c>
      <c r="J93" s="152" t="s">
        <v>17</v>
      </c>
      <c r="K93" s="272" t="s">
        <v>23</v>
      </c>
      <c r="L93" s="272" t="s">
        <v>23</v>
      </c>
      <c r="M93" s="152" t="s">
        <v>17</v>
      </c>
      <c r="N93" s="272" t="s">
        <v>23</v>
      </c>
      <c r="O93" s="272" t="s">
        <v>23</v>
      </c>
      <c r="P93" s="271" t="s">
        <v>1</v>
      </c>
      <c r="Q93" s="271" t="s">
        <v>1</v>
      </c>
      <c r="R93" s="271" t="s">
        <v>1</v>
      </c>
      <c r="S93" s="271" t="s">
        <v>1</v>
      </c>
      <c r="T93" s="271" t="s">
        <v>1</v>
      </c>
      <c r="U93" s="271" t="s">
        <v>1</v>
      </c>
      <c r="V93" s="271" t="s">
        <v>1</v>
      </c>
      <c r="W93" s="271" t="s">
        <v>1</v>
      </c>
      <c r="X93" s="271" t="s">
        <v>1</v>
      </c>
      <c r="Y93" s="271" t="s">
        <v>1</v>
      </c>
      <c r="Z93" s="271" t="s">
        <v>1</v>
      </c>
      <c r="AA93" s="272" t="s">
        <v>23</v>
      </c>
      <c r="AB93" s="271" t="s">
        <v>1</v>
      </c>
      <c r="AC93" s="271" t="s">
        <v>1</v>
      </c>
      <c r="AD93" s="271" t="s">
        <v>1</v>
      </c>
      <c r="AE93" s="272" t="s">
        <v>23</v>
      </c>
      <c r="AF93" s="272" t="s">
        <v>23</v>
      </c>
      <c r="AG93" s="271" t="s">
        <v>1</v>
      </c>
      <c r="AH93" s="272" t="s">
        <v>23</v>
      </c>
      <c r="AI93" s="271" t="s">
        <v>1</v>
      </c>
      <c r="AJ93" s="271" t="s">
        <v>1</v>
      </c>
      <c r="AK93" s="272" t="s">
        <v>23</v>
      </c>
      <c r="AL93" s="272" t="s">
        <v>23</v>
      </c>
      <c r="AM93" s="271" t="s">
        <v>1</v>
      </c>
      <c r="AN93" s="271" t="s">
        <v>1</v>
      </c>
      <c r="AO93" s="272" t="s">
        <v>23</v>
      </c>
      <c r="AP93" s="272" t="s">
        <v>23</v>
      </c>
      <c r="AQ93" s="274" t="s">
        <v>20</v>
      </c>
      <c r="AR93" s="272" t="s">
        <v>23</v>
      </c>
      <c r="AS93" s="271" t="s">
        <v>1</v>
      </c>
      <c r="AT93" s="271" t="s">
        <v>1</v>
      </c>
      <c r="AU93" s="272" t="s">
        <v>23</v>
      </c>
      <c r="AV93" s="272" t="s">
        <v>23</v>
      </c>
      <c r="AW93" s="274" t="s">
        <v>1240</v>
      </c>
      <c r="AX93" s="282">
        <v>3</v>
      </c>
      <c r="AY93" s="282">
        <v>3</v>
      </c>
      <c r="AZ93" s="276">
        <v>0</v>
      </c>
      <c r="BA93" s="277">
        <v>1537.4</v>
      </c>
      <c r="BB93" s="278">
        <v>23.4</v>
      </c>
      <c r="BF93" s="150" t="e">
        <f>_xlfn.XLOOKUP(A93,'[27]Non AGSA'!B:B,'[27]Non AGSA'!B:B)</f>
        <v>#N/A</v>
      </c>
      <c r="BG93" s="150" t="e">
        <f>_xlfn.XLOOKUP(A93,'[27]Dormant auditee list'!C:C,'[27]Dormant auditee list'!C:C)</f>
        <v>#N/A</v>
      </c>
      <c r="BH93" s="150" t="str">
        <f>_xlfn.XLOOKUP(A93,[27]Reworked!A:A,[27]Reworked!I:I)</f>
        <v>Unqualified with findings</v>
      </c>
      <c r="BJ93" s="150">
        <v>1</v>
      </c>
      <c r="BK93" s="150">
        <v>2</v>
      </c>
    </row>
    <row r="94" spans="1:63" ht="14.25" customHeight="1" x14ac:dyDescent="0.25">
      <c r="A94" s="265">
        <v>188</v>
      </c>
      <c r="B94" s="266" t="s">
        <v>156</v>
      </c>
      <c r="C94" s="271" t="s">
        <v>1190</v>
      </c>
      <c r="D94" s="271" t="s">
        <v>519</v>
      </c>
      <c r="E94" s="271" t="s">
        <v>1191</v>
      </c>
      <c r="F94" s="271" t="s">
        <v>156</v>
      </c>
      <c r="G94" s="271" t="s">
        <v>1</v>
      </c>
      <c r="H94" s="266" t="s">
        <v>1</v>
      </c>
      <c r="I94" s="266" t="s">
        <v>519</v>
      </c>
      <c r="J94" s="152" t="s">
        <v>17</v>
      </c>
      <c r="K94" s="272" t="s">
        <v>23</v>
      </c>
      <c r="L94" s="272" t="s">
        <v>23</v>
      </c>
      <c r="M94" s="152" t="s">
        <v>17</v>
      </c>
      <c r="N94" s="274" t="s">
        <v>20</v>
      </c>
      <c r="O94" s="272" t="s">
        <v>23</v>
      </c>
      <c r="P94" s="271" t="s">
        <v>1</v>
      </c>
      <c r="Q94" s="271" t="s">
        <v>1</v>
      </c>
      <c r="R94" s="271" t="s">
        <v>1</v>
      </c>
      <c r="S94" s="271" t="s">
        <v>1</v>
      </c>
      <c r="T94" s="271" t="s">
        <v>1</v>
      </c>
      <c r="U94" s="271" t="s">
        <v>1</v>
      </c>
      <c r="V94" s="271" t="s">
        <v>1</v>
      </c>
      <c r="W94" s="271" t="s">
        <v>1</v>
      </c>
      <c r="X94" s="271" t="s">
        <v>1</v>
      </c>
      <c r="Y94" s="271" t="s">
        <v>1</v>
      </c>
      <c r="Z94" s="274" t="s">
        <v>20</v>
      </c>
      <c r="AA94" s="272" t="s">
        <v>23</v>
      </c>
      <c r="AB94" s="271" t="s">
        <v>1</v>
      </c>
      <c r="AC94" s="271" t="s">
        <v>1</v>
      </c>
      <c r="AD94" s="271" t="s">
        <v>1</v>
      </c>
      <c r="AE94" s="272" t="s">
        <v>23</v>
      </c>
      <c r="AF94" s="272" t="s">
        <v>23</v>
      </c>
      <c r="AG94" s="271" t="s">
        <v>1</v>
      </c>
      <c r="AH94" s="271" t="s">
        <v>1</v>
      </c>
      <c r="AI94" s="271" t="s">
        <v>1</v>
      </c>
      <c r="AJ94" s="271" t="s">
        <v>1</v>
      </c>
      <c r="AK94" s="271" t="s">
        <v>1</v>
      </c>
      <c r="AL94" s="273" t="s">
        <v>22</v>
      </c>
      <c r="AM94" s="271" t="s">
        <v>1</v>
      </c>
      <c r="AN94" s="271" t="s">
        <v>1</v>
      </c>
      <c r="AO94" s="271" t="s">
        <v>1</v>
      </c>
      <c r="AP94" s="271" t="s">
        <v>1</v>
      </c>
      <c r="AQ94" s="274" t="s">
        <v>20</v>
      </c>
      <c r="AR94" s="273" t="s">
        <v>22</v>
      </c>
      <c r="AS94" s="271" t="s">
        <v>1</v>
      </c>
      <c r="AT94" s="271" t="s">
        <v>1</v>
      </c>
      <c r="AU94" s="272" t="s">
        <v>23</v>
      </c>
      <c r="AV94" s="272" t="s">
        <v>23</v>
      </c>
      <c r="AW94" s="274" t="s">
        <v>1240</v>
      </c>
      <c r="AX94" s="152">
        <v>2</v>
      </c>
      <c r="AY94" s="152">
        <v>2</v>
      </c>
      <c r="AZ94" s="276">
        <v>0</v>
      </c>
      <c r="BA94" s="277">
        <v>532.70000000000005</v>
      </c>
      <c r="BB94" s="281">
        <v>3.2</v>
      </c>
      <c r="BF94" s="150" t="e">
        <f>_xlfn.XLOOKUP(A94,'[27]Non AGSA'!B:B,'[27]Non AGSA'!B:B)</f>
        <v>#N/A</v>
      </c>
      <c r="BG94" s="150" t="e">
        <f>_xlfn.XLOOKUP(A94,'[27]Dormant auditee list'!C:C,'[27]Dormant auditee list'!C:C)</f>
        <v>#N/A</v>
      </c>
      <c r="BH94" s="150" t="str">
        <f>_xlfn.XLOOKUP(A94,[27]Reworked!A:A,[27]Reworked!I:I)</f>
        <v>Unqualified with findings</v>
      </c>
      <c r="BJ94" s="150">
        <v>1</v>
      </c>
      <c r="BK94" s="150">
        <v>2</v>
      </c>
    </row>
    <row r="95" spans="1:63" ht="14.25" customHeight="1" x14ac:dyDescent="0.25">
      <c r="A95" s="265">
        <v>991</v>
      </c>
      <c r="B95" s="266" t="s">
        <v>167</v>
      </c>
      <c r="C95" s="271" t="s">
        <v>1190</v>
      </c>
      <c r="D95" s="271" t="s">
        <v>519</v>
      </c>
      <c r="E95" s="271" t="s">
        <v>1191</v>
      </c>
      <c r="F95" s="271" t="s">
        <v>168</v>
      </c>
      <c r="G95" s="271" t="s">
        <v>1</v>
      </c>
      <c r="H95" s="266" t="s">
        <v>1</v>
      </c>
      <c r="I95" s="266" t="s">
        <v>519</v>
      </c>
      <c r="J95" s="152" t="s">
        <v>17</v>
      </c>
      <c r="K95" s="271" t="s">
        <v>1</v>
      </c>
      <c r="L95" s="272" t="s">
        <v>23</v>
      </c>
      <c r="M95" s="152" t="s">
        <v>17</v>
      </c>
      <c r="N95" s="271" t="s">
        <v>1</v>
      </c>
      <c r="O95" s="272" t="s">
        <v>23</v>
      </c>
      <c r="P95" s="271" t="s">
        <v>1</v>
      </c>
      <c r="Q95" s="271" t="s">
        <v>1</v>
      </c>
      <c r="R95" s="271" t="s">
        <v>1</v>
      </c>
      <c r="S95" s="271" t="s">
        <v>1</v>
      </c>
      <c r="T95" s="271" t="s">
        <v>1</v>
      </c>
      <c r="U95" s="271" t="s">
        <v>1</v>
      </c>
      <c r="V95" s="271" t="s">
        <v>1</v>
      </c>
      <c r="W95" s="271" t="s">
        <v>1</v>
      </c>
      <c r="X95" s="271" t="s">
        <v>1</v>
      </c>
      <c r="Y95" s="271" t="s">
        <v>1</v>
      </c>
      <c r="Z95" s="271" t="s">
        <v>1</v>
      </c>
      <c r="AA95" s="271" t="s">
        <v>1</v>
      </c>
      <c r="AB95" s="271" t="s">
        <v>1</v>
      </c>
      <c r="AC95" s="271" t="s">
        <v>1</v>
      </c>
      <c r="AD95" s="271" t="s">
        <v>1</v>
      </c>
      <c r="AE95" s="271" t="s">
        <v>1</v>
      </c>
      <c r="AF95" s="272" t="s">
        <v>23</v>
      </c>
      <c r="AG95" s="271" t="s">
        <v>1</v>
      </c>
      <c r="AH95" s="271" t="s">
        <v>1</v>
      </c>
      <c r="AI95" s="271" t="s">
        <v>1</v>
      </c>
      <c r="AJ95" s="271" t="s">
        <v>1</v>
      </c>
      <c r="AK95" s="271" t="s">
        <v>1</v>
      </c>
      <c r="AL95" s="271" t="s">
        <v>1</v>
      </c>
      <c r="AM95" s="271" t="s">
        <v>1</v>
      </c>
      <c r="AN95" s="271" t="s">
        <v>1</v>
      </c>
      <c r="AO95" s="271" t="s">
        <v>1</v>
      </c>
      <c r="AP95" s="271" t="s">
        <v>1</v>
      </c>
      <c r="AQ95" s="271" t="s">
        <v>1</v>
      </c>
      <c r="AR95" s="271" t="s">
        <v>1</v>
      </c>
      <c r="AS95" s="271" t="s">
        <v>1</v>
      </c>
      <c r="AT95" s="271" t="s">
        <v>1</v>
      </c>
      <c r="AU95" s="274" t="s">
        <v>20</v>
      </c>
      <c r="AV95" s="271" t="s">
        <v>1</v>
      </c>
      <c r="AW95" s="274" t="s">
        <v>1240</v>
      </c>
      <c r="AX95" s="275">
        <v>1</v>
      </c>
      <c r="AY95" s="152">
        <v>2</v>
      </c>
      <c r="AZ95" s="276">
        <v>0</v>
      </c>
      <c r="BA95" s="277">
        <v>102.4</v>
      </c>
      <c r="BB95" s="281">
        <v>9.6</v>
      </c>
      <c r="BF95" s="150" t="e">
        <f>_xlfn.XLOOKUP(A95,'[27]Non AGSA'!B:B,'[27]Non AGSA'!B:B)</f>
        <v>#N/A</v>
      </c>
      <c r="BG95" s="150" t="e">
        <f>_xlfn.XLOOKUP(A95,'[27]Dormant auditee list'!C:C,'[27]Dormant auditee list'!C:C)</f>
        <v>#N/A</v>
      </c>
      <c r="BH95" s="150" t="str">
        <f>_xlfn.XLOOKUP(A95,[27]Reworked!A:A,[27]Reworked!I:I)</f>
        <v>Unqualified with findings</v>
      </c>
      <c r="BJ95" s="150">
        <v>1</v>
      </c>
      <c r="BK95" s="150">
        <v>2</v>
      </c>
    </row>
    <row r="96" spans="1:63" ht="14.25" customHeight="1" x14ac:dyDescent="0.25">
      <c r="A96" s="265">
        <v>990</v>
      </c>
      <c r="B96" s="266" t="s">
        <v>212</v>
      </c>
      <c r="C96" s="271" t="s">
        <v>1190</v>
      </c>
      <c r="D96" s="271" t="s">
        <v>519</v>
      </c>
      <c r="E96" s="271" t="s">
        <v>1191</v>
      </c>
      <c r="F96" s="271" t="s">
        <v>209</v>
      </c>
      <c r="G96" s="271" t="s">
        <v>1</v>
      </c>
      <c r="H96" s="266" t="s">
        <v>1</v>
      </c>
      <c r="I96" s="266" t="s">
        <v>519</v>
      </c>
      <c r="J96" s="275" t="s">
        <v>33</v>
      </c>
      <c r="K96" s="271" t="s">
        <v>1</v>
      </c>
      <c r="L96" s="273" t="s">
        <v>22</v>
      </c>
      <c r="M96" s="152" t="s">
        <v>17</v>
      </c>
      <c r="N96" s="271" t="s">
        <v>1</v>
      </c>
      <c r="O96" s="272" t="s">
        <v>23</v>
      </c>
      <c r="P96" s="271" t="s">
        <v>1</v>
      </c>
      <c r="Q96" s="271" t="s">
        <v>1</v>
      </c>
      <c r="R96" s="271" t="s">
        <v>1</v>
      </c>
      <c r="S96" s="271" t="s">
        <v>1</v>
      </c>
      <c r="T96" s="271" t="s">
        <v>1</v>
      </c>
      <c r="U96" s="271" t="s">
        <v>1</v>
      </c>
      <c r="V96" s="271" t="s">
        <v>1</v>
      </c>
      <c r="W96" s="271" t="s">
        <v>1</v>
      </c>
      <c r="X96" s="271" t="s">
        <v>1</v>
      </c>
      <c r="Y96" s="271" t="s">
        <v>1</v>
      </c>
      <c r="Z96" s="271" t="s">
        <v>1</v>
      </c>
      <c r="AA96" s="271" t="s">
        <v>1</v>
      </c>
      <c r="AB96" s="271" t="s">
        <v>1</v>
      </c>
      <c r="AC96" s="271" t="s">
        <v>1</v>
      </c>
      <c r="AD96" s="271" t="s">
        <v>1</v>
      </c>
      <c r="AE96" s="273" t="s">
        <v>22</v>
      </c>
      <c r="AF96" s="273" t="s">
        <v>22</v>
      </c>
      <c r="AG96" s="271" t="s">
        <v>1</v>
      </c>
      <c r="AH96" s="271" t="s">
        <v>1</v>
      </c>
      <c r="AI96" s="271" t="s">
        <v>1</v>
      </c>
      <c r="AJ96" s="271" t="s">
        <v>1</v>
      </c>
      <c r="AK96" s="271" t="s">
        <v>1</v>
      </c>
      <c r="AL96" s="271" t="s">
        <v>1</v>
      </c>
      <c r="AM96" s="271" t="s">
        <v>1</v>
      </c>
      <c r="AN96" s="271" t="s">
        <v>1</v>
      </c>
      <c r="AO96" s="271" t="s">
        <v>1</v>
      </c>
      <c r="AP96" s="271" t="s">
        <v>1</v>
      </c>
      <c r="AQ96" s="271" t="s">
        <v>1</v>
      </c>
      <c r="AR96" s="271" t="s">
        <v>1</v>
      </c>
      <c r="AS96" s="271" t="s">
        <v>1</v>
      </c>
      <c r="AT96" s="271" t="s">
        <v>1</v>
      </c>
      <c r="AU96" s="271" t="s">
        <v>1</v>
      </c>
      <c r="AV96" s="272" t="s">
        <v>23</v>
      </c>
      <c r="AW96" s="275" t="s">
        <v>1241</v>
      </c>
      <c r="AX96" s="275">
        <v>1</v>
      </c>
      <c r="AY96" s="152">
        <v>2</v>
      </c>
      <c r="AZ96" s="276">
        <v>0</v>
      </c>
      <c r="BA96" s="277">
        <v>294.3</v>
      </c>
      <c r="BB96" s="281">
        <v>2.1</v>
      </c>
      <c r="BF96" s="150" t="e">
        <f>_xlfn.XLOOKUP(A96,'[27]Non AGSA'!B:B,'[27]Non AGSA'!B:B)</f>
        <v>#N/A</v>
      </c>
      <c r="BG96" s="150" t="e">
        <f>_xlfn.XLOOKUP(A96,'[27]Dormant auditee list'!C:C,'[27]Dormant auditee list'!C:C)</f>
        <v>#N/A</v>
      </c>
      <c r="BH96" s="150" t="str">
        <f>_xlfn.XLOOKUP(A96,[27]Reworked!A:A,[27]Reworked!I:I)</f>
        <v>Unqualified with no findings</v>
      </c>
      <c r="BJ96" s="150">
        <v>1</v>
      </c>
      <c r="BK96" s="150">
        <v>1</v>
      </c>
    </row>
    <row r="97" spans="1:63" ht="14.25" customHeight="1" x14ac:dyDescent="0.25">
      <c r="A97" s="265">
        <v>459</v>
      </c>
      <c r="B97" s="266" t="s">
        <v>463</v>
      </c>
      <c r="C97" s="271" t="s">
        <v>1190</v>
      </c>
      <c r="D97" s="271" t="s">
        <v>519</v>
      </c>
      <c r="E97" s="271" t="s">
        <v>1191</v>
      </c>
      <c r="F97" s="271" t="s">
        <v>463</v>
      </c>
      <c r="G97" s="271" t="s">
        <v>1</v>
      </c>
      <c r="H97" s="266" t="s">
        <v>1</v>
      </c>
      <c r="I97" s="266" t="s">
        <v>519</v>
      </c>
      <c r="J97" s="152" t="s">
        <v>17</v>
      </c>
      <c r="K97" s="271" t="s">
        <v>1</v>
      </c>
      <c r="L97" s="272" t="s">
        <v>23</v>
      </c>
      <c r="M97" s="152" t="s">
        <v>17</v>
      </c>
      <c r="N97" s="273" t="s">
        <v>22</v>
      </c>
      <c r="O97" s="272" t="s">
        <v>23</v>
      </c>
      <c r="P97" s="271" t="s">
        <v>1</v>
      </c>
      <c r="Q97" s="271" t="s">
        <v>1</v>
      </c>
      <c r="R97" s="271" t="s">
        <v>1</v>
      </c>
      <c r="S97" s="271" t="s">
        <v>1</v>
      </c>
      <c r="T97" s="271" t="s">
        <v>1</v>
      </c>
      <c r="U97" s="271" t="s">
        <v>1</v>
      </c>
      <c r="V97" s="271" t="s">
        <v>1</v>
      </c>
      <c r="W97" s="271" t="s">
        <v>1</v>
      </c>
      <c r="X97" s="271" t="s">
        <v>1</v>
      </c>
      <c r="Y97" s="271" t="s">
        <v>1</v>
      </c>
      <c r="Z97" s="271" t="s">
        <v>1</v>
      </c>
      <c r="AA97" s="271" t="s">
        <v>1</v>
      </c>
      <c r="AB97" s="271" t="s">
        <v>1</v>
      </c>
      <c r="AC97" s="271" t="s">
        <v>1</v>
      </c>
      <c r="AD97" s="271" t="s">
        <v>1</v>
      </c>
      <c r="AE97" s="271" t="s">
        <v>1</v>
      </c>
      <c r="AF97" s="272" t="s">
        <v>23</v>
      </c>
      <c r="AG97" s="271" t="s">
        <v>1</v>
      </c>
      <c r="AH97" s="271" t="s">
        <v>1</v>
      </c>
      <c r="AI97" s="271" t="s">
        <v>1</v>
      </c>
      <c r="AJ97" s="271" t="s">
        <v>1</v>
      </c>
      <c r="AK97" s="271" t="s">
        <v>1</v>
      </c>
      <c r="AL97" s="272" t="s">
        <v>23</v>
      </c>
      <c r="AM97" s="271" t="s">
        <v>1</v>
      </c>
      <c r="AN97" s="271" t="s">
        <v>1</v>
      </c>
      <c r="AO97" s="271" t="s">
        <v>1</v>
      </c>
      <c r="AP97" s="271" t="s">
        <v>1</v>
      </c>
      <c r="AQ97" s="271" t="s">
        <v>1</v>
      </c>
      <c r="AR97" s="273" t="s">
        <v>22</v>
      </c>
      <c r="AS97" s="271" t="s">
        <v>1</v>
      </c>
      <c r="AT97" s="271" t="s">
        <v>1</v>
      </c>
      <c r="AU97" s="273" t="s">
        <v>22</v>
      </c>
      <c r="AV97" s="272" t="s">
        <v>23</v>
      </c>
      <c r="AW97" s="275" t="s">
        <v>1241</v>
      </c>
      <c r="AX97" s="275">
        <v>1</v>
      </c>
      <c r="AY97" s="152">
        <v>2</v>
      </c>
      <c r="AZ97" s="276">
        <v>0</v>
      </c>
      <c r="BA97" s="280">
        <v>232.4</v>
      </c>
      <c r="BB97" s="278">
        <v>1.4</v>
      </c>
      <c r="BF97" s="150" t="e">
        <f>_xlfn.XLOOKUP(A97,'[27]Non AGSA'!B:B,'[27]Non AGSA'!B:B)</f>
        <v>#N/A</v>
      </c>
      <c r="BG97" s="150" t="e">
        <f>_xlfn.XLOOKUP(A97,'[27]Dormant auditee list'!C:C,'[27]Dormant auditee list'!C:C)</f>
        <v>#N/A</v>
      </c>
      <c r="BH97" s="150" t="str">
        <f>_xlfn.XLOOKUP(A97,[27]Reworked!A:A,[27]Reworked!I:I)</f>
        <v>Unqualified with findings</v>
      </c>
      <c r="BJ97" s="150">
        <v>1</v>
      </c>
      <c r="BK97" s="150">
        <v>2</v>
      </c>
    </row>
    <row r="98" spans="1:63" ht="18.75" customHeight="1" x14ac:dyDescent="0.25">
      <c r="A98" s="265">
        <v>480</v>
      </c>
      <c r="B98" s="266" t="s">
        <v>1267</v>
      </c>
      <c r="C98" s="271" t="s">
        <v>1190</v>
      </c>
      <c r="D98" s="271" t="s">
        <v>519</v>
      </c>
      <c r="E98" s="271" t="s">
        <v>1191</v>
      </c>
      <c r="F98" s="271" t="s">
        <v>465</v>
      </c>
      <c r="G98" s="271" t="s">
        <v>1</v>
      </c>
      <c r="H98" s="266" t="s">
        <v>1</v>
      </c>
      <c r="I98" s="266" t="s">
        <v>519</v>
      </c>
      <c r="J98" s="279" t="s">
        <v>26</v>
      </c>
      <c r="K98" s="272" t="s">
        <v>23</v>
      </c>
      <c r="L98" s="272" t="s">
        <v>23</v>
      </c>
      <c r="M98" s="152" t="s">
        <v>17</v>
      </c>
      <c r="N98" s="272" t="s">
        <v>23</v>
      </c>
      <c r="O98" s="272" t="s">
        <v>23</v>
      </c>
      <c r="P98" s="271" t="s">
        <v>1</v>
      </c>
      <c r="Q98" s="271" t="s">
        <v>1</v>
      </c>
      <c r="R98" s="271" t="s">
        <v>1</v>
      </c>
      <c r="S98" s="271" t="s">
        <v>1</v>
      </c>
      <c r="T98" s="271" t="s">
        <v>1</v>
      </c>
      <c r="U98" s="274" t="s">
        <v>20</v>
      </c>
      <c r="V98" s="271" t="s">
        <v>1</v>
      </c>
      <c r="W98" s="274" t="s">
        <v>20</v>
      </c>
      <c r="X98" s="271" t="s">
        <v>1</v>
      </c>
      <c r="Y98" s="271" t="s">
        <v>1</v>
      </c>
      <c r="Z98" s="271" t="s">
        <v>1</v>
      </c>
      <c r="AA98" s="272" t="s">
        <v>23</v>
      </c>
      <c r="AB98" s="271" t="s">
        <v>1</v>
      </c>
      <c r="AC98" s="271" t="s">
        <v>1</v>
      </c>
      <c r="AD98" s="271" t="s">
        <v>1</v>
      </c>
      <c r="AE98" s="272" t="s">
        <v>23</v>
      </c>
      <c r="AF98" s="272" t="s">
        <v>23</v>
      </c>
      <c r="AG98" s="271" t="s">
        <v>1</v>
      </c>
      <c r="AH98" s="271" t="s">
        <v>1</v>
      </c>
      <c r="AI98" s="271" t="s">
        <v>1</v>
      </c>
      <c r="AJ98" s="271" t="s">
        <v>1</v>
      </c>
      <c r="AK98" s="274" t="s">
        <v>20</v>
      </c>
      <c r="AL98" s="271" t="s">
        <v>1</v>
      </c>
      <c r="AM98" s="271" t="s">
        <v>1</v>
      </c>
      <c r="AN98" s="271" t="s">
        <v>1</v>
      </c>
      <c r="AO98" s="271" t="s">
        <v>1</v>
      </c>
      <c r="AP98" s="271" t="s">
        <v>1</v>
      </c>
      <c r="AQ98" s="271" t="s">
        <v>1</v>
      </c>
      <c r="AR98" s="272" t="s">
        <v>23</v>
      </c>
      <c r="AS98" s="271" t="s">
        <v>1</v>
      </c>
      <c r="AT98" s="271" t="s">
        <v>1</v>
      </c>
      <c r="AU98" s="272" t="s">
        <v>23</v>
      </c>
      <c r="AV98" s="272" t="s">
        <v>23</v>
      </c>
      <c r="AW98" s="275" t="s">
        <v>1241</v>
      </c>
      <c r="AX98" s="152">
        <v>2</v>
      </c>
      <c r="AY98" s="152">
        <v>2</v>
      </c>
      <c r="AZ98" s="276">
        <v>0</v>
      </c>
      <c r="BA98" s="277">
        <v>1.8</v>
      </c>
      <c r="BB98" s="278">
        <v>3</v>
      </c>
      <c r="BF98" s="150" t="e">
        <f>_xlfn.XLOOKUP(A98,'[27]Non AGSA'!B:B,'[27]Non AGSA'!B:B)</f>
        <v>#N/A</v>
      </c>
      <c r="BG98" s="150" t="e">
        <f>_xlfn.XLOOKUP(A98,'[27]Dormant auditee list'!C:C,'[27]Dormant auditee list'!C:C)</f>
        <v>#N/A</v>
      </c>
      <c r="BH98" s="150" t="str">
        <f>_xlfn.XLOOKUP(A98,[27]Reworked!A:A,[27]Reworked!I:I)</f>
        <v>Qualified</v>
      </c>
      <c r="BJ98" s="150">
        <v>1</v>
      </c>
      <c r="BK98" s="150">
        <v>3</v>
      </c>
    </row>
    <row r="99" spans="1:63" ht="18" customHeight="1" x14ac:dyDescent="0.25">
      <c r="A99" s="265">
        <v>311</v>
      </c>
      <c r="B99" s="266" t="s">
        <v>479</v>
      </c>
      <c r="C99" s="271" t="s">
        <v>1190</v>
      </c>
      <c r="D99" s="271" t="s">
        <v>519</v>
      </c>
      <c r="E99" s="271" t="s">
        <v>1191</v>
      </c>
      <c r="F99" s="271" t="s">
        <v>479</v>
      </c>
      <c r="G99" s="271" t="s">
        <v>1</v>
      </c>
      <c r="H99" s="266" t="s">
        <v>1</v>
      </c>
      <c r="I99" s="266" t="s">
        <v>519</v>
      </c>
      <c r="J99" s="275" t="s">
        <v>33</v>
      </c>
      <c r="K99" s="271" t="s">
        <v>1</v>
      </c>
      <c r="L99" s="271" t="s">
        <v>1</v>
      </c>
      <c r="M99" s="275" t="s">
        <v>33</v>
      </c>
      <c r="N99" s="271" t="s">
        <v>1</v>
      </c>
      <c r="O99" s="271" t="s">
        <v>1</v>
      </c>
      <c r="P99" s="271" t="s">
        <v>1</v>
      </c>
      <c r="Q99" s="271" t="s">
        <v>1</v>
      </c>
      <c r="R99" s="271" t="s">
        <v>1</v>
      </c>
      <c r="S99" s="271" t="s">
        <v>1</v>
      </c>
      <c r="T99" s="271" t="s">
        <v>1</v>
      </c>
      <c r="U99" s="271" t="s">
        <v>1</v>
      </c>
      <c r="V99" s="271" t="s">
        <v>1</v>
      </c>
      <c r="W99" s="271" t="s">
        <v>1</v>
      </c>
      <c r="X99" s="271" t="s">
        <v>1</v>
      </c>
      <c r="Y99" s="271" t="s">
        <v>1</v>
      </c>
      <c r="Z99" s="271" t="s">
        <v>1</v>
      </c>
      <c r="AA99" s="271" t="s">
        <v>1</v>
      </c>
      <c r="AB99" s="271" t="s">
        <v>1</v>
      </c>
      <c r="AC99" s="271" t="s">
        <v>1</v>
      </c>
      <c r="AD99" s="271" t="s">
        <v>1</v>
      </c>
      <c r="AE99" s="271" t="s">
        <v>1</v>
      </c>
      <c r="AF99" s="271" t="s">
        <v>1</v>
      </c>
      <c r="AG99" s="271" t="s">
        <v>1</v>
      </c>
      <c r="AH99" s="271" t="s">
        <v>1</v>
      </c>
      <c r="AI99" s="271" t="s">
        <v>1</v>
      </c>
      <c r="AJ99" s="271" t="s">
        <v>1</v>
      </c>
      <c r="AK99" s="271" t="s">
        <v>1</v>
      </c>
      <c r="AL99" s="271" t="s">
        <v>1</v>
      </c>
      <c r="AM99" s="271" t="s">
        <v>1</v>
      </c>
      <c r="AN99" s="271" t="s">
        <v>1</v>
      </c>
      <c r="AO99" s="271" t="s">
        <v>1</v>
      </c>
      <c r="AP99" s="271" t="s">
        <v>1</v>
      </c>
      <c r="AQ99" s="271" t="s">
        <v>1</v>
      </c>
      <c r="AR99" s="271" t="s">
        <v>1</v>
      </c>
      <c r="AS99" s="271" t="s">
        <v>1</v>
      </c>
      <c r="AT99" s="271" t="s">
        <v>1</v>
      </c>
      <c r="AU99" s="271" t="s">
        <v>1</v>
      </c>
      <c r="AV99" s="271" t="s">
        <v>1</v>
      </c>
      <c r="AW99" s="274" t="s">
        <v>1240</v>
      </c>
      <c r="AX99" s="275">
        <v>1</v>
      </c>
      <c r="AY99" s="275">
        <v>1</v>
      </c>
      <c r="AZ99" s="276">
        <v>0</v>
      </c>
      <c r="BA99" s="280">
        <v>0.47</v>
      </c>
      <c r="BB99" s="278">
        <v>0.59</v>
      </c>
      <c r="BF99" s="150" t="e">
        <f>_xlfn.XLOOKUP(A99,'[27]Non AGSA'!B:B,'[27]Non AGSA'!B:B)</f>
        <v>#N/A</v>
      </c>
      <c r="BG99" s="150" t="e">
        <f>_xlfn.XLOOKUP(A99,'[27]Dormant auditee list'!C:C,'[27]Dormant auditee list'!C:C)</f>
        <v>#N/A</v>
      </c>
      <c r="BH99" s="150" t="str">
        <f>_xlfn.XLOOKUP(A99,[27]Reworked!A:A,[27]Reworked!I:I)</f>
        <v>Unqualified with no findings</v>
      </c>
      <c r="BJ99" s="150">
        <v>1</v>
      </c>
      <c r="BK99" s="150">
        <v>1</v>
      </c>
    </row>
    <row r="100" spans="1:63" ht="14.25" customHeight="1" x14ac:dyDescent="0.25">
      <c r="A100" s="265">
        <v>351</v>
      </c>
      <c r="B100" s="266" t="s">
        <v>1265</v>
      </c>
      <c r="C100" s="271" t="s">
        <v>1190</v>
      </c>
      <c r="D100" s="271" t="s">
        <v>519</v>
      </c>
      <c r="E100" s="271" t="s">
        <v>1191</v>
      </c>
      <c r="F100" s="271" t="s">
        <v>482</v>
      </c>
      <c r="G100" s="271" t="s">
        <v>1</v>
      </c>
      <c r="H100" s="266" t="s">
        <v>1</v>
      </c>
      <c r="I100" s="266" t="s">
        <v>519</v>
      </c>
      <c r="J100" s="275" t="s">
        <v>33</v>
      </c>
      <c r="K100" s="271" t="s">
        <v>1</v>
      </c>
      <c r="L100" s="271" t="s">
        <v>1</v>
      </c>
      <c r="M100" s="275" t="s">
        <v>33</v>
      </c>
      <c r="N100" s="271" t="s">
        <v>1</v>
      </c>
      <c r="O100" s="271" t="s">
        <v>1</v>
      </c>
      <c r="P100" s="271" t="s">
        <v>1</v>
      </c>
      <c r="Q100" s="271" t="s">
        <v>1</v>
      </c>
      <c r="R100" s="271" t="s">
        <v>1</v>
      </c>
      <c r="S100" s="271" t="s">
        <v>1</v>
      </c>
      <c r="T100" s="271" t="s">
        <v>1</v>
      </c>
      <c r="U100" s="271" t="s">
        <v>1</v>
      </c>
      <c r="V100" s="271" t="s">
        <v>1</v>
      </c>
      <c r="W100" s="271" t="s">
        <v>1</v>
      </c>
      <c r="X100" s="271" t="s">
        <v>1</v>
      </c>
      <c r="Y100" s="271" t="s">
        <v>1</v>
      </c>
      <c r="Z100" s="271" t="s">
        <v>1</v>
      </c>
      <c r="AA100" s="271" t="s">
        <v>1</v>
      </c>
      <c r="AB100" s="271" t="s">
        <v>1</v>
      </c>
      <c r="AC100" s="271" t="s">
        <v>1</v>
      </c>
      <c r="AD100" s="271" t="s">
        <v>1</v>
      </c>
      <c r="AE100" s="271" t="s">
        <v>1</v>
      </c>
      <c r="AF100" s="271" t="s">
        <v>1</v>
      </c>
      <c r="AG100" s="271" t="s">
        <v>1</v>
      </c>
      <c r="AH100" s="271" t="s">
        <v>1</v>
      </c>
      <c r="AI100" s="271" t="s">
        <v>1</v>
      </c>
      <c r="AJ100" s="271" t="s">
        <v>1</v>
      </c>
      <c r="AK100" s="271" t="s">
        <v>1</v>
      </c>
      <c r="AL100" s="271" t="s">
        <v>1</v>
      </c>
      <c r="AM100" s="271" t="s">
        <v>1</v>
      </c>
      <c r="AN100" s="271" t="s">
        <v>1</v>
      </c>
      <c r="AO100" s="271" t="s">
        <v>1</v>
      </c>
      <c r="AP100" s="271" t="s">
        <v>1</v>
      </c>
      <c r="AQ100" s="271" t="s">
        <v>1</v>
      </c>
      <c r="AR100" s="271" t="s">
        <v>1</v>
      </c>
      <c r="AS100" s="271" t="s">
        <v>1</v>
      </c>
      <c r="AT100" s="271" t="s">
        <v>1</v>
      </c>
      <c r="AU100" s="271" t="s">
        <v>1</v>
      </c>
      <c r="AV100" s="272" t="s">
        <v>23</v>
      </c>
      <c r="AW100" s="275" t="s">
        <v>1241</v>
      </c>
      <c r="AX100" s="275">
        <v>1</v>
      </c>
      <c r="AY100" s="152">
        <v>2</v>
      </c>
      <c r="AZ100" s="276">
        <v>0</v>
      </c>
      <c r="BA100" s="280">
        <v>0.12</v>
      </c>
      <c r="BB100" s="281">
        <v>0.19</v>
      </c>
      <c r="BF100" s="150" t="e">
        <f>_xlfn.XLOOKUP(A100,'[27]Non AGSA'!B:B,'[27]Non AGSA'!B:B)</f>
        <v>#N/A</v>
      </c>
      <c r="BG100" s="150" t="e">
        <f>_xlfn.XLOOKUP(A100,'[27]Dormant auditee list'!C:C,'[27]Dormant auditee list'!C:C)</f>
        <v>#N/A</v>
      </c>
      <c r="BH100" s="150" t="str">
        <f>_xlfn.XLOOKUP(A100,[27]Reworked!A:A,[27]Reworked!I:I)</f>
        <v>Unqualified with no findings</v>
      </c>
      <c r="BJ100" s="150">
        <v>1</v>
      </c>
      <c r="BK100" s="150">
        <v>1</v>
      </c>
    </row>
    <row r="101" spans="1:63" ht="14.25" customHeight="1" x14ac:dyDescent="0.25">
      <c r="A101" s="265">
        <v>374</v>
      </c>
      <c r="B101" s="266" t="s">
        <v>1268</v>
      </c>
      <c r="C101" s="271" t="s">
        <v>1190</v>
      </c>
      <c r="D101" s="271" t="s">
        <v>519</v>
      </c>
      <c r="E101" s="271" t="s">
        <v>1191</v>
      </c>
      <c r="F101" s="271" t="s">
        <v>485</v>
      </c>
      <c r="G101" s="271" t="s">
        <v>1</v>
      </c>
      <c r="H101" s="266" t="s">
        <v>1</v>
      </c>
      <c r="I101" s="266" t="s">
        <v>519</v>
      </c>
      <c r="J101" s="275" t="s">
        <v>33</v>
      </c>
      <c r="K101" s="271" t="s">
        <v>1</v>
      </c>
      <c r="L101" s="271" t="s">
        <v>1</v>
      </c>
      <c r="M101" s="275" t="s">
        <v>33</v>
      </c>
      <c r="N101" s="271" t="s">
        <v>1</v>
      </c>
      <c r="O101" s="271" t="s">
        <v>1</v>
      </c>
      <c r="P101" s="271" t="s">
        <v>1</v>
      </c>
      <c r="Q101" s="271" t="s">
        <v>1</v>
      </c>
      <c r="R101" s="271" t="s">
        <v>1</v>
      </c>
      <c r="S101" s="271" t="s">
        <v>1</v>
      </c>
      <c r="T101" s="271" t="s">
        <v>1</v>
      </c>
      <c r="U101" s="271" t="s">
        <v>1</v>
      </c>
      <c r="V101" s="271" t="s">
        <v>1</v>
      </c>
      <c r="W101" s="271" t="s">
        <v>1</v>
      </c>
      <c r="X101" s="271" t="s">
        <v>1</v>
      </c>
      <c r="Y101" s="271" t="s">
        <v>1</v>
      </c>
      <c r="Z101" s="271" t="s">
        <v>1</v>
      </c>
      <c r="AA101" s="271" t="s">
        <v>1</v>
      </c>
      <c r="AB101" s="271" t="s">
        <v>1</v>
      </c>
      <c r="AC101" s="271" t="s">
        <v>1</v>
      </c>
      <c r="AD101" s="271" t="s">
        <v>1</v>
      </c>
      <c r="AE101" s="271" t="s">
        <v>1</v>
      </c>
      <c r="AF101" s="271" t="s">
        <v>1</v>
      </c>
      <c r="AG101" s="271" t="s">
        <v>1</v>
      </c>
      <c r="AH101" s="271" t="s">
        <v>1</v>
      </c>
      <c r="AI101" s="271" t="s">
        <v>1</v>
      </c>
      <c r="AJ101" s="271" t="s">
        <v>1</v>
      </c>
      <c r="AK101" s="271" t="s">
        <v>1</v>
      </c>
      <c r="AL101" s="271" t="s">
        <v>1</v>
      </c>
      <c r="AM101" s="271" t="s">
        <v>1</v>
      </c>
      <c r="AN101" s="271" t="s">
        <v>1</v>
      </c>
      <c r="AO101" s="271" t="s">
        <v>1</v>
      </c>
      <c r="AP101" s="271" t="s">
        <v>1</v>
      </c>
      <c r="AQ101" s="271" t="s">
        <v>1</v>
      </c>
      <c r="AR101" s="271" t="s">
        <v>1</v>
      </c>
      <c r="AS101" s="271" t="s">
        <v>1</v>
      </c>
      <c r="AT101" s="271" t="s">
        <v>1</v>
      </c>
      <c r="AU101" s="274" t="s">
        <v>20</v>
      </c>
      <c r="AV101" s="271" t="s">
        <v>1</v>
      </c>
      <c r="AW101" s="275" t="s">
        <v>1241</v>
      </c>
      <c r="AX101" s="275">
        <v>1</v>
      </c>
      <c r="AY101" s="275">
        <v>1</v>
      </c>
      <c r="AZ101" s="276">
        <v>0</v>
      </c>
      <c r="BA101" s="276">
        <v>0</v>
      </c>
      <c r="BB101" s="281">
        <v>0</v>
      </c>
      <c r="BF101" s="150" t="e">
        <f>_xlfn.XLOOKUP(A101,'[27]Non AGSA'!B:B,'[27]Non AGSA'!B:B)</f>
        <v>#N/A</v>
      </c>
      <c r="BG101" s="150" t="e">
        <f>_xlfn.XLOOKUP(A101,'[27]Dormant auditee list'!C:C,'[27]Dormant auditee list'!C:C)</f>
        <v>#N/A</v>
      </c>
      <c r="BH101" s="150" t="str">
        <f>_xlfn.XLOOKUP(A101,[27]Reworked!A:A,[27]Reworked!I:I)</f>
        <v>Unqualified with no findings</v>
      </c>
      <c r="BJ101" s="150">
        <v>1</v>
      </c>
      <c r="BK101" s="150">
        <v>1</v>
      </c>
    </row>
    <row r="102" spans="1:63" ht="27" customHeight="1" x14ac:dyDescent="0.25">
      <c r="A102" s="265">
        <v>169</v>
      </c>
      <c r="B102" s="266" t="s">
        <v>1269</v>
      </c>
      <c r="C102" s="271" t="s">
        <v>1190</v>
      </c>
      <c r="D102" s="271" t="s">
        <v>854</v>
      </c>
      <c r="E102" s="271" t="s">
        <v>1191</v>
      </c>
      <c r="F102" s="271" t="s">
        <v>1</v>
      </c>
      <c r="G102" s="271" t="s">
        <v>750</v>
      </c>
      <c r="H102" s="266" t="s">
        <v>744</v>
      </c>
      <c r="I102" s="266" t="s">
        <v>437</v>
      </c>
      <c r="J102" s="275" t="s">
        <v>33</v>
      </c>
      <c r="K102" s="271" t="s">
        <v>1</v>
      </c>
      <c r="L102" s="271" t="s">
        <v>1</v>
      </c>
      <c r="M102" s="275" t="s">
        <v>33</v>
      </c>
      <c r="N102" s="271" t="s">
        <v>1</v>
      </c>
      <c r="O102" s="271" t="s">
        <v>1</v>
      </c>
      <c r="P102" s="271" t="s">
        <v>1</v>
      </c>
      <c r="Q102" s="271" t="s">
        <v>1</v>
      </c>
      <c r="R102" s="271" t="s">
        <v>1</v>
      </c>
      <c r="S102" s="271" t="s">
        <v>1</v>
      </c>
      <c r="T102" s="271" t="s">
        <v>1</v>
      </c>
      <c r="U102" s="271" t="s">
        <v>1</v>
      </c>
      <c r="V102" s="271" t="s">
        <v>1</v>
      </c>
      <c r="W102" s="271" t="s">
        <v>1</v>
      </c>
      <c r="X102" s="271" t="s">
        <v>1</v>
      </c>
      <c r="Y102" s="271" t="s">
        <v>1</v>
      </c>
      <c r="Z102" s="271" t="s">
        <v>1</v>
      </c>
      <c r="AA102" s="271" t="s">
        <v>1</v>
      </c>
      <c r="AB102" s="271" t="s">
        <v>1</v>
      </c>
      <c r="AC102" s="271" t="s">
        <v>1</v>
      </c>
      <c r="AD102" s="271" t="s">
        <v>1</v>
      </c>
      <c r="AE102" s="271" t="s">
        <v>1</v>
      </c>
      <c r="AF102" s="271" t="s">
        <v>1</v>
      </c>
      <c r="AG102" s="271" t="s">
        <v>1</v>
      </c>
      <c r="AH102" s="271" t="s">
        <v>1</v>
      </c>
      <c r="AI102" s="271" t="s">
        <v>1</v>
      </c>
      <c r="AJ102" s="271" t="s">
        <v>1</v>
      </c>
      <c r="AK102" s="271" t="s">
        <v>1</v>
      </c>
      <c r="AL102" s="271" t="s">
        <v>1</v>
      </c>
      <c r="AM102" s="271" t="s">
        <v>1</v>
      </c>
      <c r="AN102" s="271" t="s">
        <v>1</v>
      </c>
      <c r="AO102" s="271" t="s">
        <v>1</v>
      </c>
      <c r="AP102" s="271" t="s">
        <v>1</v>
      </c>
      <c r="AQ102" s="271" t="s">
        <v>1</v>
      </c>
      <c r="AR102" s="271" t="s">
        <v>1</v>
      </c>
      <c r="AS102" s="271" t="s">
        <v>1</v>
      </c>
      <c r="AT102" s="271" t="s">
        <v>1</v>
      </c>
      <c r="AU102" s="271" t="s">
        <v>1</v>
      </c>
      <c r="AV102" s="273" t="s">
        <v>22</v>
      </c>
      <c r="AW102" s="275" t="s">
        <v>1241</v>
      </c>
      <c r="AX102" s="275">
        <v>1</v>
      </c>
      <c r="AY102" s="284">
        <v>0</v>
      </c>
      <c r="AZ102" s="276">
        <v>0</v>
      </c>
      <c r="BA102" s="280">
        <v>0.88</v>
      </c>
      <c r="BB102" s="283">
        <v>0</v>
      </c>
      <c r="BF102" s="150" t="e">
        <f>_xlfn.XLOOKUP(A102,'[27]Non AGSA'!B:B,'[27]Non AGSA'!B:B)</f>
        <v>#N/A</v>
      </c>
      <c r="BG102" s="150" t="e">
        <f>_xlfn.XLOOKUP(A102,'[27]Dormant auditee list'!C:C,'[27]Dormant auditee list'!C:C)</f>
        <v>#N/A</v>
      </c>
      <c r="BH102" s="150" t="str">
        <f>_xlfn.XLOOKUP(A102,[27]Reworked!A:A,[27]Reworked!I:I)</f>
        <v>Unqualified with no findings</v>
      </c>
      <c r="BJ102" s="150">
        <v>1</v>
      </c>
      <c r="BK102" s="150">
        <v>1</v>
      </c>
    </row>
    <row r="103" spans="1:63" ht="13.5" customHeight="1" x14ac:dyDescent="0.25">
      <c r="A103" s="265">
        <v>176</v>
      </c>
      <c r="B103" s="266" t="s">
        <v>151</v>
      </c>
      <c r="C103" s="271" t="s">
        <v>1190</v>
      </c>
      <c r="D103" s="271" t="s">
        <v>492</v>
      </c>
      <c r="E103" s="271" t="s">
        <v>1191</v>
      </c>
      <c r="F103" s="271" t="s">
        <v>151</v>
      </c>
      <c r="G103" s="271" t="s">
        <v>1</v>
      </c>
      <c r="H103" s="266" t="s">
        <v>1</v>
      </c>
      <c r="I103" s="266" t="s">
        <v>492</v>
      </c>
      <c r="J103" s="279" t="s">
        <v>26</v>
      </c>
      <c r="K103" s="271" t="s">
        <v>1</v>
      </c>
      <c r="L103" s="272" t="s">
        <v>23</v>
      </c>
      <c r="M103" s="279" t="s">
        <v>26</v>
      </c>
      <c r="N103" s="271" t="s">
        <v>1</v>
      </c>
      <c r="O103" s="272" t="s">
        <v>23</v>
      </c>
      <c r="P103" s="272" t="s">
        <v>23</v>
      </c>
      <c r="Q103" s="271" t="s">
        <v>1</v>
      </c>
      <c r="R103" s="271" t="s">
        <v>1</v>
      </c>
      <c r="S103" s="271" t="s">
        <v>1</v>
      </c>
      <c r="T103" s="271" t="s">
        <v>1</v>
      </c>
      <c r="U103" s="271" t="s">
        <v>1</v>
      </c>
      <c r="V103" s="271" t="s">
        <v>1</v>
      </c>
      <c r="W103" s="273" t="s">
        <v>22</v>
      </c>
      <c r="X103" s="271" t="s">
        <v>1</v>
      </c>
      <c r="Y103" s="271" t="s">
        <v>1</v>
      </c>
      <c r="Z103" s="271" t="s">
        <v>1</v>
      </c>
      <c r="AA103" s="271" t="s">
        <v>1</v>
      </c>
      <c r="AB103" s="271" t="s">
        <v>1</v>
      </c>
      <c r="AC103" s="271" t="s">
        <v>1</v>
      </c>
      <c r="AD103" s="271" t="s">
        <v>1</v>
      </c>
      <c r="AE103" s="272" t="s">
        <v>23</v>
      </c>
      <c r="AF103" s="272" t="s">
        <v>23</v>
      </c>
      <c r="AG103" s="271" t="s">
        <v>1</v>
      </c>
      <c r="AH103" s="272" t="s">
        <v>23</v>
      </c>
      <c r="AI103" s="271" t="s">
        <v>1</v>
      </c>
      <c r="AJ103" s="271" t="s">
        <v>1</v>
      </c>
      <c r="AK103" s="272" t="s">
        <v>23</v>
      </c>
      <c r="AL103" s="272" t="s">
        <v>23</v>
      </c>
      <c r="AM103" s="271" t="s">
        <v>1</v>
      </c>
      <c r="AN103" s="271" t="s">
        <v>1</v>
      </c>
      <c r="AO103" s="272" t="s">
        <v>23</v>
      </c>
      <c r="AP103" s="271" t="s">
        <v>1</v>
      </c>
      <c r="AQ103" s="274" t="s">
        <v>20</v>
      </c>
      <c r="AR103" s="271" t="s">
        <v>1</v>
      </c>
      <c r="AS103" s="271" t="s">
        <v>1</v>
      </c>
      <c r="AT103" s="271" t="s">
        <v>1</v>
      </c>
      <c r="AU103" s="272" t="s">
        <v>23</v>
      </c>
      <c r="AV103" s="272" t="s">
        <v>23</v>
      </c>
      <c r="AW103" s="274" t="s">
        <v>1240</v>
      </c>
      <c r="AX103" s="282">
        <v>3</v>
      </c>
      <c r="AY103" s="282">
        <v>3</v>
      </c>
      <c r="AZ103" s="276">
        <v>0</v>
      </c>
      <c r="BA103" s="277">
        <v>13.3</v>
      </c>
      <c r="BB103" s="278">
        <v>83</v>
      </c>
      <c r="BF103" s="150" t="e">
        <f>_xlfn.XLOOKUP(A103,'[27]Non AGSA'!B:B,'[27]Non AGSA'!B:B)</f>
        <v>#N/A</v>
      </c>
      <c r="BG103" s="150" t="e">
        <f>_xlfn.XLOOKUP(A103,'[27]Dormant auditee list'!C:C,'[27]Dormant auditee list'!C:C)</f>
        <v>#N/A</v>
      </c>
      <c r="BH103" s="150" t="str">
        <f>_xlfn.XLOOKUP(A103,[27]Reworked!A:A,[27]Reworked!I:I)</f>
        <v>Qualified</v>
      </c>
      <c r="BJ103" s="150">
        <v>1</v>
      </c>
      <c r="BK103" s="150">
        <v>3</v>
      </c>
    </row>
    <row r="104" spans="1:63" ht="14.25" customHeight="1" x14ac:dyDescent="0.25">
      <c r="A104" s="265">
        <v>178</v>
      </c>
      <c r="B104" s="266" t="s">
        <v>151</v>
      </c>
      <c r="C104" s="271" t="s">
        <v>1190</v>
      </c>
      <c r="D104" s="271" t="s">
        <v>571</v>
      </c>
      <c r="E104" s="271" t="s">
        <v>1191</v>
      </c>
      <c r="F104" s="271" t="s">
        <v>151</v>
      </c>
      <c r="G104" s="271" t="s">
        <v>1</v>
      </c>
      <c r="H104" s="266" t="s">
        <v>1</v>
      </c>
      <c r="I104" s="266" t="s">
        <v>571</v>
      </c>
      <c r="J104" s="279" t="s">
        <v>26</v>
      </c>
      <c r="K104" s="272" t="s">
        <v>23</v>
      </c>
      <c r="L104" s="272" t="s">
        <v>23</v>
      </c>
      <c r="M104" s="152" t="s">
        <v>17</v>
      </c>
      <c r="N104" s="272" t="s">
        <v>23</v>
      </c>
      <c r="O104" s="272" t="s">
        <v>23</v>
      </c>
      <c r="P104" s="274" t="s">
        <v>20</v>
      </c>
      <c r="Q104" s="271" t="s">
        <v>1</v>
      </c>
      <c r="R104" s="271" t="s">
        <v>1</v>
      </c>
      <c r="S104" s="271" t="s">
        <v>1</v>
      </c>
      <c r="T104" s="271" t="s">
        <v>1</v>
      </c>
      <c r="U104" s="271" t="s">
        <v>1</v>
      </c>
      <c r="V104" s="271" t="s">
        <v>1</v>
      </c>
      <c r="W104" s="271" t="s">
        <v>1</v>
      </c>
      <c r="X104" s="274" t="s">
        <v>20</v>
      </c>
      <c r="Y104" s="271" t="s">
        <v>1</v>
      </c>
      <c r="Z104" s="271" t="s">
        <v>1</v>
      </c>
      <c r="AA104" s="272" t="s">
        <v>23</v>
      </c>
      <c r="AB104" s="271" t="s">
        <v>1</v>
      </c>
      <c r="AC104" s="271" t="s">
        <v>1</v>
      </c>
      <c r="AD104" s="271" t="s">
        <v>1</v>
      </c>
      <c r="AE104" s="274" t="s">
        <v>20</v>
      </c>
      <c r="AF104" s="272" t="s">
        <v>23</v>
      </c>
      <c r="AG104" s="271" t="s">
        <v>1</v>
      </c>
      <c r="AH104" s="274" t="s">
        <v>20</v>
      </c>
      <c r="AI104" s="271" t="s">
        <v>1</v>
      </c>
      <c r="AJ104" s="271" t="s">
        <v>1</v>
      </c>
      <c r="AK104" s="272" t="s">
        <v>23</v>
      </c>
      <c r="AL104" s="272" t="s">
        <v>23</v>
      </c>
      <c r="AM104" s="271" t="s">
        <v>1</v>
      </c>
      <c r="AN104" s="271" t="s">
        <v>1</v>
      </c>
      <c r="AO104" s="272" t="s">
        <v>23</v>
      </c>
      <c r="AP104" s="272" t="s">
        <v>23</v>
      </c>
      <c r="AQ104" s="271" t="s">
        <v>1</v>
      </c>
      <c r="AR104" s="272" t="s">
        <v>23</v>
      </c>
      <c r="AS104" s="271" t="s">
        <v>1</v>
      </c>
      <c r="AT104" s="271" t="s">
        <v>1</v>
      </c>
      <c r="AU104" s="272" t="s">
        <v>23</v>
      </c>
      <c r="AV104" s="272" t="s">
        <v>23</v>
      </c>
      <c r="AW104" s="274" t="s">
        <v>1240</v>
      </c>
      <c r="AX104" s="152">
        <v>2</v>
      </c>
      <c r="AY104" s="282">
        <v>3</v>
      </c>
      <c r="AZ104" s="277">
        <v>11.5</v>
      </c>
      <c r="BA104" s="277">
        <v>2337.8000000000002</v>
      </c>
      <c r="BB104" s="278">
        <v>11.2</v>
      </c>
      <c r="BF104" s="150" t="e">
        <f>_xlfn.XLOOKUP(A104,'[27]Non AGSA'!B:B,'[27]Non AGSA'!B:B)</f>
        <v>#N/A</v>
      </c>
      <c r="BG104" s="150" t="e">
        <f>_xlfn.XLOOKUP(A104,'[27]Dormant auditee list'!C:C,'[27]Dormant auditee list'!C:C)</f>
        <v>#N/A</v>
      </c>
      <c r="BH104" s="150" t="str">
        <f>_xlfn.XLOOKUP(A104,[27]Reworked!A:A,[27]Reworked!I:I)</f>
        <v>Qualified</v>
      </c>
      <c r="BJ104" s="150">
        <v>1</v>
      </c>
      <c r="BK104" s="150">
        <v>3</v>
      </c>
    </row>
    <row r="105" spans="1:63" ht="14.25" customHeight="1" x14ac:dyDescent="0.25">
      <c r="A105" s="265">
        <v>179</v>
      </c>
      <c r="B105" s="266" t="s">
        <v>151</v>
      </c>
      <c r="C105" s="271" t="s">
        <v>1190</v>
      </c>
      <c r="D105" s="271" t="s">
        <v>625</v>
      </c>
      <c r="E105" s="271" t="s">
        <v>1191</v>
      </c>
      <c r="F105" s="271" t="s">
        <v>151</v>
      </c>
      <c r="G105" s="271" t="s">
        <v>1</v>
      </c>
      <c r="H105" s="266" t="s">
        <v>1</v>
      </c>
      <c r="I105" s="266" t="s">
        <v>625</v>
      </c>
      <c r="J105" s="152" t="s">
        <v>17</v>
      </c>
      <c r="K105" s="273" t="s">
        <v>22</v>
      </c>
      <c r="L105" s="272" t="s">
        <v>23</v>
      </c>
      <c r="M105" s="152" t="s">
        <v>17</v>
      </c>
      <c r="N105" s="272" t="s">
        <v>23</v>
      </c>
      <c r="O105" s="272" t="s">
        <v>23</v>
      </c>
      <c r="P105" s="271" t="s">
        <v>1</v>
      </c>
      <c r="Q105" s="271" t="s">
        <v>1</v>
      </c>
      <c r="R105" s="271" t="s">
        <v>1</v>
      </c>
      <c r="S105" s="271" t="s">
        <v>1</v>
      </c>
      <c r="T105" s="271" t="s">
        <v>1</v>
      </c>
      <c r="U105" s="271" t="s">
        <v>1</v>
      </c>
      <c r="V105" s="271" t="s">
        <v>1</v>
      </c>
      <c r="W105" s="271" t="s">
        <v>1</v>
      </c>
      <c r="X105" s="271" t="s">
        <v>1</v>
      </c>
      <c r="Y105" s="271" t="s">
        <v>1</v>
      </c>
      <c r="Z105" s="271" t="s">
        <v>1</v>
      </c>
      <c r="AA105" s="273" t="s">
        <v>22</v>
      </c>
      <c r="AB105" s="271" t="s">
        <v>1</v>
      </c>
      <c r="AC105" s="271" t="s">
        <v>1</v>
      </c>
      <c r="AD105" s="271" t="s">
        <v>1</v>
      </c>
      <c r="AE105" s="271" t="s">
        <v>1</v>
      </c>
      <c r="AF105" s="274" t="s">
        <v>20</v>
      </c>
      <c r="AG105" s="271" t="s">
        <v>1</v>
      </c>
      <c r="AH105" s="273" t="s">
        <v>22</v>
      </c>
      <c r="AI105" s="271" t="s">
        <v>1</v>
      </c>
      <c r="AJ105" s="271" t="s">
        <v>1</v>
      </c>
      <c r="AK105" s="271" t="s">
        <v>1</v>
      </c>
      <c r="AL105" s="271" t="s">
        <v>1</v>
      </c>
      <c r="AM105" s="271" t="s">
        <v>1</v>
      </c>
      <c r="AN105" s="271" t="s">
        <v>1</v>
      </c>
      <c r="AO105" s="273" t="s">
        <v>22</v>
      </c>
      <c r="AP105" s="273" t="s">
        <v>22</v>
      </c>
      <c r="AQ105" s="271" t="s">
        <v>1</v>
      </c>
      <c r="AR105" s="271" t="s">
        <v>1</v>
      </c>
      <c r="AS105" s="271" t="s">
        <v>1</v>
      </c>
      <c r="AT105" s="271" t="s">
        <v>1</v>
      </c>
      <c r="AU105" s="273" t="s">
        <v>22</v>
      </c>
      <c r="AV105" s="272" t="s">
        <v>23</v>
      </c>
      <c r="AW105" s="274" t="s">
        <v>1240</v>
      </c>
      <c r="AX105" s="275">
        <v>1</v>
      </c>
      <c r="AY105" s="152">
        <v>2</v>
      </c>
      <c r="AZ105" s="276">
        <v>0</v>
      </c>
      <c r="BA105" s="277">
        <v>128.19999999999999</v>
      </c>
      <c r="BB105" s="278">
        <v>0.44</v>
      </c>
      <c r="BF105" s="150" t="e">
        <f>_xlfn.XLOOKUP(A105,'[27]Non AGSA'!B:B,'[27]Non AGSA'!B:B)</f>
        <v>#N/A</v>
      </c>
      <c r="BG105" s="150" t="e">
        <f>_xlfn.XLOOKUP(A105,'[27]Dormant auditee list'!C:C,'[27]Dormant auditee list'!C:C)</f>
        <v>#N/A</v>
      </c>
      <c r="BH105" s="150" t="str">
        <f>_xlfn.XLOOKUP(A105,[27]Reworked!A:A,[27]Reworked!I:I)</f>
        <v>Unqualified with findings</v>
      </c>
      <c r="BJ105" s="150">
        <v>1</v>
      </c>
      <c r="BK105" s="150">
        <v>2</v>
      </c>
    </row>
    <row r="106" spans="1:63" ht="14.25" customHeight="1" x14ac:dyDescent="0.25">
      <c r="A106" s="265">
        <v>180</v>
      </c>
      <c r="B106" s="266" t="s">
        <v>151</v>
      </c>
      <c r="C106" s="271" t="s">
        <v>1190</v>
      </c>
      <c r="D106" s="271" t="s">
        <v>658</v>
      </c>
      <c r="E106" s="271" t="s">
        <v>1191</v>
      </c>
      <c r="F106" s="271" t="s">
        <v>151</v>
      </c>
      <c r="G106" s="271" t="s">
        <v>1</v>
      </c>
      <c r="H106" s="266" t="s">
        <v>1</v>
      </c>
      <c r="I106" s="266" t="s">
        <v>658</v>
      </c>
      <c r="J106" s="152" t="s">
        <v>17</v>
      </c>
      <c r="K106" s="272" t="s">
        <v>23</v>
      </c>
      <c r="L106" s="272" t="s">
        <v>23</v>
      </c>
      <c r="M106" s="152" t="s">
        <v>17</v>
      </c>
      <c r="N106" s="272" t="s">
        <v>23</v>
      </c>
      <c r="O106" s="272" t="s">
        <v>23</v>
      </c>
      <c r="P106" s="271" t="s">
        <v>1</v>
      </c>
      <c r="Q106" s="271" t="s">
        <v>1</v>
      </c>
      <c r="R106" s="271" t="s">
        <v>1</v>
      </c>
      <c r="S106" s="271" t="s">
        <v>1</v>
      </c>
      <c r="T106" s="271" t="s">
        <v>1</v>
      </c>
      <c r="U106" s="271" t="s">
        <v>1</v>
      </c>
      <c r="V106" s="271" t="s">
        <v>1</v>
      </c>
      <c r="W106" s="271" t="s">
        <v>1</v>
      </c>
      <c r="X106" s="271" t="s">
        <v>1</v>
      </c>
      <c r="Y106" s="271" t="s">
        <v>1</v>
      </c>
      <c r="Z106" s="274" t="s">
        <v>20</v>
      </c>
      <c r="AA106" s="272" t="s">
        <v>23</v>
      </c>
      <c r="AB106" s="271" t="s">
        <v>1</v>
      </c>
      <c r="AC106" s="271" t="s">
        <v>1</v>
      </c>
      <c r="AD106" s="271" t="s">
        <v>1</v>
      </c>
      <c r="AE106" s="271" t="s">
        <v>1</v>
      </c>
      <c r="AF106" s="273" t="s">
        <v>22</v>
      </c>
      <c r="AG106" s="271" t="s">
        <v>1</v>
      </c>
      <c r="AH106" s="271" t="s">
        <v>1</v>
      </c>
      <c r="AI106" s="271" t="s">
        <v>1</v>
      </c>
      <c r="AJ106" s="271" t="s">
        <v>1</v>
      </c>
      <c r="AK106" s="271" t="s">
        <v>1</v>
      </c>
      <c r="AL106" s="272" t="s">
        <v>23</v>
      </c>
      <c r="AM106" s="271" t="s">
        <v>1</v>
      </c>
      <c r="AN106" s="271" t="s">
        <v>1</v>
      </c>
      <c r="AO106" s="271" t="s">
        <v>1</v>
      </c>
      <c r="AP106" s="272" t="s">
        <v>23</v>
      </c>
      <c r="AQ106" s="271" t="s">
        <v>1</v>
      </c>
      <c r="AR106" s="271" t="s">
        <v>1</v>
      </c>
      <c r="AS106" s="271" t="s">
        <v>1</v>
      </c>
      <c r="AT106" s="271" t="s">
        <v>1</v>
      </c>
      <c r="AU106" s="272" t="s">
        <v>23</v>
      </c>
      <c r="AV106" s="272" t="s">
        <v>23</v>
      </c>
      <c r="AW106" s="274" t="s">
        <v>1240</v>
      </c>
      <c r="AX106" s="152">
        <v>2</v>
      </c>
      <c r="AY106" s="282">
        <v>3</v>
      </c>
      <c r="AZ106" s="276">
        <v>0</v>
      </c>
      <c r="BA106" s="280">
        <v>359.6</v>
      </c>
      <c r="BB106" s="278">
        <v>15.3</v>
      </c>
      <c r="BF106" s="150" t="e">
        <f>_xlfn.XLOOKUP(A106,'[27]Non AGSA'!B:B,'[27]Non AGSA'!B:B)</f>
        <v>#N/A</v>
      </c>
      <c r="BG106" s="150" t="e">
        <f>_xlfn.XLOOKUP(A106,'[27]Dormant auditee list'!C:C,'[27]Dormant auditee list'!C:C)</f>
        <v>#N/A</v>
      </c>
      <c r="BH106" s="150" t="str">
        <f>_xlfn.XLOOKUP(A106,[27]Reworked!A:A,[27]Reworked!I:I)</f>
        <v>Unqualified with findings</v>
      </c>
      <c r="BJ106" s="150">
        <v>1</v>
      </c>
      <c r="BK106" s="150">
        <v>2</v>
      </c>
    </row>
    <row r="107" spans="1:63" ht="14.25" customHeight="1" x14ac:dyDescent="0.25">
      <c r="A107" s="265">
        <v>181</v>
      </c>
      <c r="B107" s="266" t="s">
        <v>151</v>
      </c>
      <c r="C107" s="271" t="s">
        <v>1190</v>
      </c>
      <c r="D107" s="271" t="s">
        <v>1065</v>
      </c>
      <c r="E107" s="271" t="s">
        <v>1191</v>
      </c>
      <c r="F107" s="271" t="s">
        <v>151</v>
      </c>
      <c r="G107" s="271" t="s">
        <v>1</v>
      </c>
      <c r="H107" s="266" t="s">
        <v>1</v>
      </c>
      <c r="I107" s="266" t="s">
        <v>1065</v>
      </c>
      <c r="J107" s="279" t="s">
        <v>26</v>
      </c>
      <c r="K107" s="272" t="s">
        <v>23</v>
      </c>
      <c r="L107" s="272" t="s">
        <v>23</v>
      </c>
      <c r="M107" s="279" t="s">
        <v>26</v>
      </c>
      <c r="N107" s="272" t="s">
        <v>23</v>
      </c>
      <c r="O107" s="272" t="s">
        <v>23</v>
      </c>
      <c r="P107" s="272" t="s">
        <v>23</v>
      </c>
      <c r="Q107" s="271" t="s">
        <v>1</v>
      </c>
      <c r="R107" s="272" t="s">
        <v>23</v>
      </c>
      <c r="S107" s="271" t="s">
        <v>1</v>
      </c>
      <c r="T107" s="271" t="s">
        <v>1</v>
      </c>
      <c r="U107" s="272" t="s">
        <v>23</v>
      </c>
      <c r="V107" s="271" t="s">
        <v>1</v>
      </c>
      <c r="W107" s="274" t="s">
        <v>20</v>
      </c>
      <c r="X107" s="272" t="s">
        <v>23</v>
      </c>
      <c r="Y107" s="272" t="s">
        <v>23</v>
      </c>
      <c r="Z107" s="273" t="s">
        <v>22</v>
      </c>
      <c r="AA107" s="272" t="s">
        <v>23</v>
      </c>
      <c r="AB107" s="271" t="s">
        <v>1</v>
      </c>
      <c r="AC107" s="271" t="s">
        <v>1</v>
      </c>
      <c r="AD107" s="271" t="s">
        <v>1</v>
      </c>
      <c r="AE107" s="272" t="s">
        <v>23</v>
      </c>
      <c r="AF107" s="272" t="s">
        <v>23</v>
      </c>
      <c r="AG107" s="271" t="s">
        <v>1</v>
      </c>
      <c r="AH107" s="272" t="s">
        <v>23</v>
      </c>
      <c r="AI107" s="271" t="s">
        <v>1</v>
      </c>
      <c r="AJ107" s="271" t="s">
        <v>1</v>
      </c>
      <c r="AK107" s="272" t="s">
        <v>23</v>
      </c>
      <c r="AL107" s="272" t="s">
        <v>23</v>
      </c>
      <c r="AM107" s="271" t="s">
        <v>1</v>
      </c>
      <c r="AN107" s="271" t="s">
        <v>1</v>
      </c>
      <c r="AO107" s="272" t="s">
        <v>23</v>
      </c>
      <c r="AP107" s="272" t="s">
        <v>23</v>
      </c>
      <c r="AQ107" s="272" t="s">
        <v>23</v>
      </c>
      <c r="AR107" s="272" t="s">
        <v>23</v>
      </c>
      <c r="AS107" s="271" t="s">
        <v>1</v>
      </c>
      <c r="AT107" s="271" t="s">
        <v>1</v>
      </c>
      <c r="AU107" s="272" t="s">
        <v>23</v>
      </c>
      <c r="AV107" s="272" t="s">
        <v>23</v>
      </c>
      <c r="AW107" s="274" t="s">
        <v>1240</v>
      </c>
      <c r="AX107" s="282">
        <v>3</v>
      </c>
      <c r="AY107" s="282">
        <v>3</v>
      </c>
      <c r="AZ107" s="276">
        <v>0</v>
      </c>
      <c r="BA107" s="277">
        <v>1350.5</v>
      </c>
      <c r="BB107" s="281">
        <v>9.6999999999999993</v>
      </c>
      <c r="BF107" s="150" t="e">
        <f>_xlfn.XLOOKUP(A107,'[27]Non AGSA'!B:B,'[27]Non AGSA'!B:B)</f>
        <v>#N/A</v>
      </c>
      <c r="BG107" s="150" t="e">
        <f>_xlfn.XLOOKUP(A107,'[27]Dormant auditee list'!C:C,'[27]Dormant auditee list'!C:C)</f>
        <v>#N/A</v>
      </c>
      <c r="BH107" s="150" t="str">
        <f>_xlfn.XLOOKUP(A107,[27]Reworked!A:A,[27]Reworked!I:I)</f>
        <v>Qualified</v>
      </c>
      <c r="BJ107" s="150">
        <v>1</v>
      </c>
      <c r="BK107" s="150">
        <v>3</v>
      </c>
    </row>
    <row r="108" spans="1:63" ht="14.25" customHeight="1" x14ac:dyDescent="0.25">
      <c r="A108" s="265">
        <v>182</v>
      </c>
      <c r="B108" s="266" t="s">
        <v>151</v>
      </c>
      <c r="C108" s="271" t="s">
        <v>1190</v>
      </c>
      <c r="D108" s="271" t="s">
        <v>1021</v>
      </c>
      <c r="E108" s="271" t="s">
        <v>1191</v>
      </c>
      <c r="F108" s="271" t="s">
        <v>151</v>
      </c>
      <c r="G108" s="271" t="s">
        <v>1</v>
      </c>
      <c r="H108" s="266" t="s">
        <v>1</v>
      </c>
      <c r="I108" s="266" t="s">
        <v>1021</v>
      </c>
      <c r="J108" s="279" t="s">
        <v>26</v>
      </c>
      <c r="K108" s="272" t="s">
        <v>23</v>
      </c>
      <c r="L108" s="272" t="s">
        <v>23</v>
      </c>
      <c r="M108" s="152" t="s">
        <v>17</v>
      </c>
      <c r="N108" s="272" t="s">
        <v>23</v>
      </c>
      <c r="O108" s="272" t="s">
        <v>23</v>
      </c>
      <c r="P108" s="271" t="s">
        <v>1</v>
      </c>
      <c r="Q108" s="271" t="s">
        <v>1</v>
      </c>
      <c r="R108" s="271" t="s">
        <v>1</v>
      </c>
      <c r="S108" s="271" t="s">
        <v>1</v>
      </c>
      <c r="T108" s="271" t="s">
        <v>1</v>
      </c>
      <c r="U108" s="274" t="s">
        <v>20</v>
      </c>
      <c r="V108" s="271" t="s">
        <v>1</v>
      </c>
      <c r="W108" s="271" t="s">
        <v>1</v>
      </c>
      <c r="X108" s="271" t="s">
        <v>1</v>
      </c>
      <c r="Y108" s="271" t="s">
        <v>1</v>
      </c>
      <c r="Z108" s="273" t="s">
        <v>22</v>
      </c>
      <c r="AA108" s="272" t="s">
        <v>23</v>
      </c>
      <c r="AB108" s="271" t="s">
        <v>1</v>
      </c>
      <c r="AC108" s="271" t="s">
        <v>1</v>
      </c>
      <c r="AD108" s="271" t="s">
        <v>1</v>
      </c>
      <c r="AE108" s="274" t="s">
        <v>20</v>
      </c>
      <c r="AF108" s="272" t="s">
        <v>23</v>
      </c>
      <c r="AG108" s="271" t="s">
        <v>1</v>
      </c>
      <c r="AH108" s="274" t="s">
        <v>20</v>
      </c>
      <c r="AI108" s="271" t="s">
        <v>1</v>
      </c>
      <c r="AJ108" s="271" t="s">
        <v>1</v>
      </c>
      <c r="AK108" s="272" t="s">
        <v>23</v>
      </c>
      <c r="AL108" s="272" t="s">
        <v>23</v>
      </c>
      <c r="AM108" s="271" t="s">
        <v>1</v>
      </c>
      <c r="AN108" s="271" t="s">
        <v>1</v>
      </c>
      <c r="AO108" s="272" t="s">
        <v>23</v>
      </c>
      <c r="AP108" s="272" t="s">
        <v>23</v>
      </c>
      <c r="AQ108" s="274" t="s">
        <v>20</v>
      </c>
      <c r="AR108" s="272" t="s">
        <v>23</v>
      </c>
      <c r="AS108" s="271" t="s">
        <v>1</v>
      </c>
      <c r="AT108" s="271" t="s">
        <v>1</v>
      </c>
      <c r="AU108" s="272" t="s">
        <v>23</v>
      </c>
      <c r="AV108" s="272" t="s">
        <v>23</v>
      </c>
      <c r="AW108" s="275" t="s">
        <v>1241</v>
      </c>
      <c r="AX108" s="152">
        <v>2</v>
      </c>
      <c r="AY108" s="152">
        <v>2</v>
      </c>
      <c r="AZ108" s="277">
        <v>41.2</v>
      </c>
      <c r="BA108" s="277">
        <v>203.1</v>
      </c>
      <c r="BB108" s="281">
        <v>3.5</v>
      </c>
      <c r="BF108" s="150" t="e">
        <f>_xlfn.XLOOKUP(A108,'[27]Non AGSA'!B:B,'[27]Non AGSA'!B:B)</f>
        <v>#N/A</v>
      </c>
      <c r="BG108" s="150" t="e">
        <f>_xlfn.XLOOKUP(A108,'[27]Dormant auditee list'!C:C,'[27]Dormant auditee list'!C:C)</f>
        <v>#N/A</v>
      </c>
      <c r="BH108" s="150" t="str">
        <f>_xlfn.XLOOKUP(A108,[27]Reworked!A:A,[27]Reworked!I:I)</f>
        <v>Qualified</v>
      </c>
      <c r="BJ108" s="150">
        <v>1</v>
      </c>
      <c r="BK108" s="150">
        <v>3</v>
      </c>
    </row>
    <row r="109" spans="1:63" ht="14.25" customHeight="1" x14ac:dyDescent="0.25">
      <c r="A109" s="265">
        <v>183</v>
      </c>
      <c r="B109" s="266" t="s">
        <v>152</v>
      </c>
      <c r="C109" s="271" t="s">
        <v>1190</v>
      </c>
      <c r="D109" s="271" t="s">
        <v>1086</v>
      </c>
      <c r="E109" s="271" t="s">
        <v>1191</v>
      </c>
      <c r="F109" s="271" t="s">
        <v>151</v>
      </c>
      <c r="G109" s="271" t="s">
        <v>1</v>
      </c>
      <c r="H109" s="266" t="s">
        <v>1</v>
      </c>
      <c r="I109" s="266" t="s">
        <v>1086</v>
      </c>
      <c r="J109" s="275" t="s">
        <v>33</v>
      </c>
      <c r="K109" s="271" t="s">
        <v>1</v>
      </c>
      <c r="L109" s="271" t="s">
        <v>1</v>
      </c>
      <c r="M109" s="275" t="s">
        <v>33</v>
      </c>
      <c r="N109" s="271" t="s">
        <v>1</v>
      </c>
      <c r="O109" s="271" t="s">
        <v>1</v>
      </c>
      <c r="P109" s="271" t="s">
        <v>1</v>
      </c>
      <c r="Q109" s="271" t="s">
        <v>1</v>
      </c>
      <c r="R109" s="271" t="s">
        <v>1</v>
      </c>
      <c r="S109" s="271" t="s">
        <v>1</v>
      </c>
      <c r="T109" s="271" t="s">
        <v>1</v>
      </c>
      <c r="U109" s="271" t="s">
        <v>1</v>
      </c>
      <c r="V109" s="271" t="s">
        <v>1</v>
      </c>
      <c r="W109" s="271" t="s">
        <v>1</v>
      </c>
      <c r="X109" s="271" t="s">
        <v>1</v>
      </c>
      <c r="Y109" s="271" t="s">
        <v>1</v>
      </c>
      <c r="Z109" s="271" t="s">
        <v>1</v>
      </c>
      <c r="AA109" s="271" t="s">
        <v>1</v>
      </c>
      <c r="AB109" s="271" t="s">
        <v>1</v>
      </c>
      <c r="AC109" s="271" t="s">
        <v>1</v>
      </c>
      <c r="AD109" s="271" t="s">
        <v>1</v>
      </c>
      <c r="AE109" s="271" t="s">
        <v>1</v>
      </c>
      <c r="AF109" s="271" t="s">
        <v>1</v>
      </c>
      <c r="AG109" s="271" t="s">
        <v>1</v>
      </c>
      <c r="AH109" s="271" t="s">
        <v>1</v>
      </c>
      <c r="AI109" s="271" t="s">
        <v>1</v>
      </c>
      <c r="AJ109" s="271" t="s">
        <v>1</v>
      </c>
      <c r="AK109" s="271" t="s">
        <v>1</v>
      </c>
      <c r="AL109" s="271" t="s">
        <v>1</v>
      </c>
      <c r="AM109" s="271" t="s">
        <v>1</v>
      </c>
      <c r="AN109" s="271" t="s">
        <v>1</v>
      </c>
      <c r="AO109" s="271" t="s">
        <v>1</v>
      </c>
      <c r="AP109" s="271" t="s">
        <v>1</v>
      </c>
      <c r="AQ109" s="271" t="s">
        <v>1</v>
      </c>
      <c r="AR109" s="271" t="s">
        <v>1</v>
      </c>
      <c r="AS109" s="271" t="s">
        <v>1</v>
      </c>
      <c r="AT109" s="271" t="s">
        <v>1</v>
      </c>
      <c r="AU109" s="271" t="s">
        <v>1</v>
      </c>
      <c r="AV109" s="272" t="s">
        <v>23</v>
      </c>
      <c r="AW109" s="275" t="s">
        <v>1241</v>
      </c>
      <c r="AX109" s="275">
        <v>1</v>
      </c>
      <c r="AY109" s="152">
        <v>2</v>
      </c>
      <c r="AZ109" s="276">
        <v>0</v>
      </c>
      <c r="BA109" s="280">
        <v>8.5</v>
      </c>
      <c r="BB109" s="283">
        <v>0</v>
      </c>
      <c r="BF109" s="150" t="e">
        <f>_xlfn.XLOOKUP(A109,'[27]Non AGSA'!B:B,'[27]Non AGSA'!B:B)</f>
        <v>#N/A</v>
      </c>
      <c r="BG109" s="150" t="e">
        <f>_xlfn.XLOOKUP(A109,'[27]Dormant auditee list'!C:C,'[27]Dormant auditee list'!C:C)</f>
        <v>#N/A</v>
      </c>
      <c r="BH109" s="150" t="str">
        <f>_xlfn.XLOOKUP(A109,[27]Reworked!A:A,[27]Reworked!I:I)</f>
        <v>Unqualified with no findings</v>
      </c>
      <c r="BJ109" s="150">
        <v>1</v>
      </c>
      <c r="BK109" s="150">
        <v>1</v>
      </c>
    </row>
    <row r="110" spans="1:63" ht="14.25" customHeight="1" x14ac:dyDescent="0.25">
      <c r="A110" s="265">
        <v>192</v>
      </c>
      <c r="B110" s="266" t="s">
        <v>156</v>
      </c>
      <c r="C110" s="271" t="s">
        <v>1190</v>
      </c>
      <c r="D110" s="271" t="s">
        <v>571</v>
      </c>
      <c r="E110" s="271" t="s">
        <v>1191</v>
      </c>
      <c r="F110" s="271" t="s">
        <v>156</v>
      </c>
      <c r="G110" s="271" t="s">
        <v>1</v>
      </c>
      <c r="H110" s="266" t="s">
        <v>1</v>
      </c>
      <c r="I110" s="266" t="s">
        <v>571</v>
      </c>
      <c r="J110" s="152" t="s">
        <v>17</v>
      </c>
      <c r="K110" s="274" t="s">
        <v>20</v>
      </c>
      <c r="L110" s="272" t="s">
        <v>23</v>
      </c>
      <c r="M110" s="152" t="s">
        <v>17</v>
      </c>
      <c r="N110" s="271" t="s">
        <v>1</v>
      </c>
      <c r="O110" s="272" t="s">
        <v>23</v>
      </c>
      <c r="P110" s="271" t="s">
        <v>1</v>
      </c>
      <c r="Q110" s="271" t="s">
        <v>1</v>
      </c>
      <c r="R110" s="271" t="s">
        <v>1</v>
      </c>
      <c r="S110" s="271" t="s">
        <v>1</v>
      </c>
      <c r="T110" s="271" t="s">
        <v>1</v>
      </c>
      <c r="U110" s="271" t="s">
        <v>1</v>
      </c>
      <c r="V110" s="271" t="s">
        <v>1</v>
      </c>
      <c r="W110" s="271" t="s">
        <v>1</v>
      </c>
      <c r="X110" s="271" t="s">
        <v>1</v>
      </c>
      <c r="Y110" s="271" t="s">
        <v>1</v>
      </c>
      <c r="Z110" s="274" t="s">
        <v>20</v>
      </c>
      <c r="AA110" s="271" t="s">
        <v>1</v>
      </c>
      <c r="AB110" s="271" t="s">
        <v>1</v>
      </c>
      <c r="AC110" s="271" t="s">
        <v>1</v>
      </c>
      <c r="AD110" s="271" t="s">
        <v>1</v>
      </c>
      <c r="AE110" s="274" t="s">
        <v>20</v>
      </c>
      <c r="AF110" s="273" t="s">
        <v>22</v>
      </c>
      <c r="AG110" s="271" t="s">
        <v>1</v>
      </c>
      <c r="AH110" s="271" t="s">
        <v>1</v>
      </c>
      <c r="AI110" s="271" t="s">
        <v>1</v>
      </c>
      <c r="AJ110" s="271" t="s">
        <v>1</v>
      </c>
      <c r="AK110" s="274" t="s">
        <v>20</v>
      </c>
      <c r="AL110" s="271" t="s">
        <v>1</v>
      </c>
      <c r="AM110" s="271" t="s">
        <v>1</v>
      </c>
      <c r="AN110" s="271" t="s">
        <v>1</v>
      </c>
      <c r="AO110" s="271" t="s">
        <v>1</v>
      </c>
      <c r="AP110" s="271" t="s">
        <v>1</v>
      </c>
      <c r="AQ110" s="273" t="s">
        <v>22</v>
      </c>
      <c r="AR110" s="271" t="s">
        <v>1</v>
      </c>
      <c r="AS110" s="271" t="s">
        <v>1</v>
      </c>
      <c r="AT110" s="271" t="s">
        <v>1</v>
      </c>
      <c r="AU110" s="272" t="s">
        <v>23</v>
      </c>
      <c r="AV110" s="274" t="s">
        <v>20</v>
      </c>
      <c r="AW110" s="274" t="s">
        <v>1240</v>
      </c>
      <c r="AX110" s="275">
        <v>1</v>
      </c>
      <c r="AY110" s="284">
        <v>0</v>
      </c>
      <c r="AZ110" s="277">
        <v>0</v>
      </c>
      <c r="BA110" s="280">
        <v>492.1</v>
      </c>
      <c r="BB110" s="283">
        <v>0</v>
      </c>
      <c r="BF110" s="150" t="e">
        <f>_xlfn.XLOOKUP(A110,'[27]Non AGSA'!B:B,'[27]Non AGSA'!B:B)</f>
        <v>#N/A</v>
      </c>
      <c r="BG110" s="150" t="e">
        <f>_xlfn.XLOOKUP(A110,'[27]Dormant auditee list'!C:C,'[27]Dormant auditee list'!C:C)</f>
        <v>#N/A</v>
      </c>
      <c r="BH110" s="150" t="str">
        <f>_xlfn.XLOOKUP(A110,[27]Reworked!A:A,[27]Reworked!I:I)</f>
        <v>Unqualified with findings</v>
      </c>
      <c r="BJ110" s="150">
        <v>1</v>
      </c>
      <c r="BK110" s="150">
        <v>2</v>
      </c>
    </row>
    <row r="111" spans="1:63" ht="14.25" customHeight="1" x14ac:dyDescent="0.25">
      <c r="A111" s="265">
        <v>1016</v>
      </c>
      <c r="B111" s="266" t="s">
        <v>156</v>
      </c>
      <c r="C111" s="271" t="s">
        <v>1190</v>
      </c>
      <c r="D111" s="271" t="s">
        <v>492</v>
      </c>
      <c r="E111" s="271" t="s">
        <v>1191</v>
      </c>
      <c r="F111" s="271" t="s">
        <v>156</v>
      </c>
      <c r="G111" s="271" t="s">
        <v>1</v>
      </c>
      <c r="H111" s="266" t="s">
        <v>1</v>
      </c>
      <c r="I111" s="266" t="s">
        <v>492</v>
      </c>
      <c r="J111" s="152" t="s">
        <v>17</v>
      </c>
      <c r="K111" s="272" t="s">
        <v>23</v>
      </c>
      <c r="L111" s="272" t="s">
        <v>23</v>
      </c>
      <c r="M111" s="152" t="s">
        <v>17</v>
      </c>
      <c r="N111" s="272" t="s">
        <v>23</v>
      </c>
      <c r="O111" s="272" t="s">
        <v>23</v>
      </c>
      <c r="P111" s="271" t="s">
        <v>1</v>
      </c>
      <c r="Q111" s="271" t="s">
        <v>1</v>
      </c>
      <c r="R111" s="271" t="s">
        <v>1</v>
      </c>
      <c r="S111" s="271" t="s">
        <v>1</v>
      </c>
      <c r="T111" s="271" t="s">
        <v>1</v>
      </c>
      <c r="U111" s="271" t="s">
        <v>1</v>
      </c>
      <c r="V111" s="271" t="s">
        <v>1</v>
      </c>
      <c r="W111" s="271" t="s">
        <v>1</v>
      </c>
      <c r="X111" s="271" t="s">
        <v>1</v>
      </c>
      <c r="Y111" s="271" t="s">
        <v>1</v>
      </c>
      <c r="Z111" s="272" t="s">
        <v>23</v>
      </c>
      <c r="AA111" s="272" t="s">
        <v>23</v>
      </c>
      <c r="AB111" s="271" t="s">
        <v>1</v>
      </c>
      <c r="AC111" s="271" t="s">
        <v>1</v>
      </c>
      <c r="AD111" s="271" t="s">
        <v>1</v>
      </c>
      <c r="AE111" s="272" t="s">
        <v>23</v>
      </c>
      <c r="AF111" s="272" t="s">
        <v>23</v>
      </c>
      <c r="AG111" s="271" t="s">
        <v>1</v>
      </c>
      <c r="AH111" s="274" t="s">
        <v>20</v>
      </c>
      <c r="AI111" s="271" t="s">
        <v>1</v>
      </c>
      <c r="AJ111" s="271" t="s">
        <v>1</v>
      </c>
      <c r="AK111" s="272" t="s">
        <v>23</v>
      </c>
      <c r="AL111" s="272" t="s">
        <v>23</v>
      </c>
      <c r="AM111" s="271" t="s">
        <v>1</v>
      </c>
      <c r="AN111" s="271" t="s">
        <v>1</v>
      </c>
      <c r="AO111" s="271" t="s">
        <v>1</v>
      </c>
      <c r="AP111" s="272" t="s">
        <v>23</v>
      </c>
      <c r="AQ111" s="274" t="s">
        <v>20</v>
      </c>
      <c r="AR111" s="272" t="s">
        <v>23</v>
      </c>
      <c r="AS111" s="271" t="s">
        <v>1</v>
      </c>
      <c r="AT111" s="271" t="s">
        <v>1</v>
      </c>
      <c r="AU111" s="272" t="s">
        <v>23</v>
      </c>
      <c r="AV111" s="272" t="s">
        <v>23</v>
      </c>
      <c r="AW111" s="274" t="s">
        <v>1240</v>
      </c>
      <c r="AX111" s="275">
        <v>1</v>
      </c>
      <c r="AY111" s="152">
        <v>2</v>
      </c>
      <c r="AZ111" s="276">
        <v>0</v>
      </c>
      <c r="BA111" s="277">
        <v>118.5</v>
      </c>
      <c r="BB111" s="278">
        <v>0.31</v>
      </c>
      <c r="BF111" s="150" t="e">
        <f>_xlfn.XLOOKUP(A111,'[27]Non AGSA'!B:B,'[27]Non AGSA'!B:B)</f>
        <v>#N/A</v>
      </c>
      <c r="BG111" s="150" t="e">
        <f>_xlfn.XLOOKUP(A111,'[27]Dormant auditee list'!C:C,'[27]Dormant auditee list'!C:C)</f>
        <v>#N/A</v>
      </c>
      <c r="BH111" s="150" t="str">
        <f>_xlfn.XLOOKUP(A111,[27]Reworked!A:A,[27]Reworked!I:I)</f>
        <v>Unqualified with findings</v>
      </c>
      <c r="BJ111" s="150">
        <v>1</v>
      </c>
      <c r="BK111" s="150">
        <v>2</v>
      </c>
    </row>
    <row r="112" spans="1:63" ht="13.5" customHeight="1" x14ac:dyDescent="0.25">
      <c r="A112" s="265">
        <v>1020</v>
      </c>
      <c r="B112" s="266" t="s">
        <v>160</v>
      </c>
      <c r="C112" s="271" t="s">
        <v>1190</v>
      </c>
      <c r="D112" s="271" t="s">
        <v>658</v>
      </c>
      <c r="E112" s="271" t="s">
        <v>1191</v>
      </c>
      <c r="F112" s="271" t="s">
        <v>156</v>
      </c>
      <c r="G112" s="271" t="s">
        <v>1</v>
      </c>
      <c r="H112" s="266" t="s">
        <v>1</v>
      </c>
      <c r="I112" s="266" t="s">
        <v>658</v>
      </c>
      <c r="J112" s="152" t="s">
        <v>17</v>
      </c>
      <c r="K112" s="272" t="s">
        <v>23</v>
      </c>
      <c r="L112" s="272" t="s">
        <v>23</v>
      </c>
      <c r="M112" s="152" t="s">
        <v>17</v>
      </c>
      <c r="N112" s="272" t="s">
        <v>23</v>
      </c>
      <c r="O112" s="272" t="s">
        <v>23</v>
      </c>
      <c r="P112" s="271" t="s">
        <v>1</v>
      </c>
      <c r="Q112" s="271" t="s">
        <v>1</v>
      </c>
      <c r="R112" s="271" t="s">
        <v>1</v>
      </c>
      <c r="S112" s="271" t="s">
        <v>1</v>
      </c>
      <c r="T112" s="271" t="s">
        <v>1</v>
      </c>
      <c r="U112" s="271" t="s">
        <v>1</v>
      </c>
      <c r="V112" s="271" t="s">
        <v>1</v>
      </c>
      <c r="W112" s="271" t="s">
        <v>1</v>
      </c>
      <c r="X112" s="271" t="s">
        <v>1</v>
      </c>
      <c r="Y112" s="271" t="s">
        <v>1</v>
      </c>
      <c r="Z112" s="272" t="s">
        <v>23</v>
      </c>
      <c r="AA112" s="272" t="s">
        <v>23</v>
      </c>
      <c r="AB112" s="271" t="s">
        <v>1</v>
      </c>
      <c r="AC112" s="271" t="s">
        <v>1</v>
      </c>
      <c r="AD112" s="271" t="s">
        <v>1</v>
      </c>
      <c r="AE112" s="271" t="s">
        <v>1</v>
      </c>
      <c r="AF112" s="271" t="s">
        <v>1</v>
      </c>
      <c r="AG112" s="271" t="s">
        <v>1</v>
      </c>
      <c r="AH112" s="271" t="s">
        <v>1</v>
      </c>
      <c r="AI112" s="271" t="s">
        <v>1</v>
      </c>
      <c r="AJ112" s="271" t="s">
        <v>1</v>
      </c>
      <c r="AK112" s="272" t="s">
        <v>23</v>
      </c>
      <c r="AL112" s="271" t="s">
        <v>1</v>
      </c>
      <c r="AM112" s="271" t="s">
        <v>1</v>
      </c>
      <c r="AN112" s="271" t="s">
        <v>1</v>
      </c>
      <c r="AO112" s="271" t="s">
        <v>1</v>
      </c>
      <c r="AP112" s="272" t="s">
        <v>23</v>
      </c>
      <c r="AQ112" s="272" t="s">
        <v>23</v>
      </c>
      <c r="AR112" s="273" t="s">
        <v>22</v>
      </c>
      <c r="AS112" s="271" t="s">
        <v>1</v>
      </c>
      <c r="AT112" s="271" t="s">
        <v>1</v>
      </c>
      <c r="AU112" s="272" t="s">
        <v>23</v>
      </c>
      <c r="AV112" s="272" t="s">
        <v>23</v>
      </c>
      <c r="AW112" s="274" t="s">
        <v>1240</v>
      </c>
      <c r="AX112" s="152">
        <v>2</v>
      </c>
      <c r="AY112" s="275">
        <v>1</v>
      </c>
      <c r="AZ112" s="276">
        <v>0</v>
      </c>
      <c r="BA112" s="277">
        <v>125.2</v>
      </c>
      <c r="BB112" s="278">
        <v>197.2</v>
      </c>
      <c r="BF112" s="150" t="e">
        <f>_xlfn.XLOOKUP(A112,'[27]Non AGSA'!B:B,'[27]Non AGSA'!B:B)</f>
        <v>#N/A</v>
      </c>
      <c r="BG112" s="150" t="e">
        <f>_xlfn.XLOOKUP(A112,'[27]Dormant auditee list'!C:C,'[27]Dormant auditee list'!C:C)</f>
        <v>#N/A</v>
      </c>
      <c r="BH112" s="150" t="str">
        <f>_xlfn.XLOOKUP(A112,[27]Reworked!A:A,[27]Reworked!I:I)</f>
        <v>Unqualified with findings</v>
      </c>
      <c r="BJ112" s="150">
        <v>1</v>
      </c>
      <c r="BK112" s="150">
        <v>2</v>
      </c>
    </row>
    <row r="113" spans="1:63" ht="14.25" customHeight="1" x14ac:dyDescent="0.25">
      <c r="A113" s="265">
        <v>1009</v>
      </c>
      <c r="B113" s="266" t="s">
        <v>156</v>
      </c>
      <c r="C113" s="271" t="s">
        <v>1190</v>
      </c>
      <c r="D113" s="271" t="s">
        <v>1021</v>
      </c>
      <c r="E113" s="271" t="s">
        <v>1191</v>
      </c>
      <c r="F113" s="271" t="s">
        <v>156</v>
      </c>
      <c r="G113" s="271" t="s">
        <v>1</v>
      </c>
      <c r="H113" s="266" t="s">
        <v>1</v>
      </c>
      <c r="I113" s="266" t="s">
        <v>1021</v>
      </c>
      <c r="J113" s="152" t="s">
        <v>17</v>
      </c>
      <c r="K113" s="273" t="s">
        <v>22</v>
      </c>
      <c r="L113" s="272" t="s">
        <v>23</v>
      </c>
      <c r="M113" s="152" t="s">
        <v>17</v>
      </c>
      <c r="N113" s="272" t="s">
        <v>23</v>
      </c>
      <c r="O113" s="272" t="s">
        <v>23</v>
      </c>
      <c r="P113" s="271" t="s">
        <v>1</v>
      </c>
      <c r="Q113" s="271" t="s">
        <v>1</v>
      </c>
      <c r="R113" s="271" t="s">
        <v>1</v>
      </c>
      <c r="S113" s="271" t="s">
        <v>1</v>
      </c>
      <c r="T113" s="271" t="s">
        <v>1</v>
      </c>
      <c r="U113" s="271" t="s">
        <v>1</v>
      </c>
      <c r="V113" s="271" t="s">
        <v>1</v>
      </c>
      <c r="W113" s="271" t="s">
        <v>1</v>
      </c>
      <c r="X113" s="271" t="s">
        <v>1</v>
      </c>
      <c r="Y113" s="271" t="s">
        <v>1</v>
      </c>
      <c r="Z113" s="271" t="s">
        <v>1</v>
      </c>
      <c r="AA113" s="273" t="s">
        <v>22</v>
      </c>
      <c r="AB113" s="271" t="s">
        <v>1</v>
      </c>
      <c r="AC113" s="271" t="s">
        <v>1</v>
      </c>
      <c r="AD113" s="271" t="s">
        <v>1</v>
      </c>
      <c r="AE113" s="271" t="s">
        <v>1</v>
      </c>
      <c r="AF113" s="272" t="s">
        <v>23</v>
      </c>
      <c r="AG113" s="271" t="s">
        <v>1</v>
      </c>
      <c r="AH113" s="271" t="s">
        <v>1</v>
      </c>
      <c r="AI113" s="271" t="s">
        <v>1</v>
      </c>
      <c r="AJ113" s="271" t="s">
        <v>1</v>
      </c>
      <c r="AK113" s="274" t="s">
        <v>20</v>
      </c>
      <c r="AL113" s="272" t="s">
        <v>23</v>
      </c>
      <c r="AM113" s="271" t="s">
        <v>1</v>
      </c>
      <c r="AN113" s="271" t="s">
        <v>1</v>
      </c>
      <c r="AO113" s="271" t="s">
        <v>1</v>
      </c>
      <c r="AP113" s="273" t="s">
        <v>22</v>
      </c>
      <c r="AQ113" s="271" t="s">
        <v>1</v>
      </c>
      <c r="AR113" s="272" t="s">
        <v>23</v>
      </c>
      <c r="AS113" s="271" t="s">
        <v>1</v>
      </c>
      <c r="AT113" s="271" t="s">
        <v>1</v>
      </c>
      <c r="AU113" s="272" t="s">
        <v>23</v>
      </c>
      <c r="AV113" s="272" t="s">
        <v>23</v>
      </c>
      <c r="AW113" s="274" t="s">
        <v>1240</v>
      </c>
      <c r="AX113" s="152">
        <v>2</v>
      </c>
      <c r="AY113" s="152">
        <v>2</v>
      </c>
      <c r="AZ113" s="276">
        <v>0</v>
      </c>
      <c r="BA113" s="280">
        <v>1636.9</v>
      </c>
      <c r="BB113" s="278">
        <v>1.3</v>
      </c>
      <c r="BF113" s="150" t="e">
        <f>_xlfn.XLOOKUP(A113,'[27]Non AGSA'!B:B,'[27]Non AGSA'!B:B)</f>
        <v>#N/A</v>
      </c>
      <c r="BG113" s="150" t="e">
        <f>_xlfn.XLOOKUP(A113,'[27]Dormant auditee list'!C:C,'[27]Dormant auditee list'!C:C)</f>
        <v>#N/A</v>
      </c>
      <c r="BH113" s="150" t="str">
        <f>_xlfn.XLOOKUP(A113,[27]Reworked!A:A,[27]Reworked!I:I)</f>
        <v>Unqualified with findings</v>
      </c>
      <c r="BJ113" s="150">
        <v>1</v>
      </c>
      <c r="BK113" s="150">
        <v>2</v>
      </c>
    </row>
    <row r="114" spans="1:63" ht="27" customHeight="1" x14ac:dyDescent="0.25">
      <c r="A114" s="265">
        <v>197</v>
      </c>
      <c r="B114" s="266" t="s">
        <v>203</v>
      </c>
      <c r="C114" s="271" t="s">
        <v>1190</v>
      </c>
      <c r="D114" s="271" t="s">
        <v>854</v>
      </c>
      <c r="E114" s="271" t="s">
        <v>1191</v>
      </c>
      <c r="F114" s="271" t="s">
        <v>452</v>
      </c>
      <c r="G114" s="271" t="s">
        <v>856</v>
      </c>
      <c r="H114" s="266" t="s">
        <v>696</v>
      </c>
      <c r="I114" s="266" t="s">
        <v>437</v>
      </c>
      <c r="J114" s="275" t="s">
        <v>33</v>
      </c>
      <c r="K114" s="271" t="s">
        <v>1</v>
      </c>
      <c r="L114" s="271" t="s">
        <v>1</v>
      </c>
      <c r="M114" s="275" t="s">
        <v>33</v>
      </c>
      <c r="N114" s="271" t="s">
        <v>1</v>
      </c>
      <c r="O114" s="271" t="s">
        <v>1</v>
      </c>
      <c r="P114" s="271" t="s">
        <v>1</v>
      </c>
      <c r="Q114" s="271" t="s">
        <v>1</v>
      </c>
      <c r="R114" s="271" t="s">
        <v>1</v>
      </c>
      <c r="S114" s="271" t="s">
        <v>1</v>
      </c>
      <c r="T114" s="271" t="s">
        <v>1</v>
      </c>
      <c r="U114" s="271" t="s">
        <v>1</v>
      </c>
      <c r="V114" s="271" t="s">
        <v>1</v>
      </c>
      <c r="W114" s="271" t="s">
        <v>1</v>
      </c>
      <c r="X114" s="271" t="s">
        <v>1</v>
      </c>
      <c r="Y114" s="271" t="s">
        <v>1</v>
      </c>
      <c r="Z114" s="271" t="s">
        <v>1</v>
      </c>
      <c r="AA114" s="271" t="s">
        <v>1</v>
      </c>
      <c r="AB114" s="271" t="s">
        <v>1</v>
      </c>
      <c r="AC114" s="271" t="s">
        <v>1</v>
      </c>
      <c r="AD114" s="271" t="s">
        <v>1</v>
      </c>
      <c r="AE114" s="271" t="s">
        <v>1</v>
      </c>
      <c r="AF114" s="271" t="s">
        <v>1</v>
      </c>
      <c r="AG114" s="271" t="s">
        <v>1</v>
      </c>
      <c r="AH114" s="271" t="s">
        <v>1</v>
      </c>
      <c r="AI114" s="271" t="s">
        <v>1</v>
      </c>
      <c r="AJ114" s="271" t="s">
        <v>1</v>
      </c>
      <c r="AK114" s="271" t="s">
        <v>1</v>
      </c>
      <c r="AL114" s="271" t="s">
        <v>1</v>
      </c>
      <c r="AM114" s="271" t="s">
        <v>1</v>
      </c>
      <c r="AN114" s="271" t="s">
        <v>1</v>
      </c>
      <c r="AO114" s="271" t="s">
        <v>1</v>
      </c>
      <c r="AP114" s="271" t="s">
        <v>1</v>
      </c>
      <c r="AQ114" s="271" t="s">
        <v>1</v>
      </c>
      <c r="AR114" s="271" t="s">
        <v>1</v>
      </c>
      <c r="AS114" s="271" t="s">
        <v>1</v>
      </c>
      <c r="AT114" s="271" t="s">
        <v>1</v>
      </c>
      <c r="AU114" s="273" t="s">
        <v>22</v>
      </c>
      <c r="AV114" s="272" t="s">
        <v>23</v>
      </c>
      <c r="AW114" s="274" t="s">
        <v>1240</v>
      </c>
      <c r="AX114" s="275">
        <v>1</v>
      </c>
      <c r="AY114" s="284">
        <v>0</v>
      </c>
      <c r="AZ114" s="276">
        <v>0</v>
      </c>
      <c r="BA114" s="277">
        <v>0.17</v>
      </c>
      <c r="BB114" s="281">
        <v>2E-3</v>
      </c>
      <c r="BF114" s="150" t="e">
        <f>_xlfn.XLOOKUP(A114,'[27]Non AGSA'!B:B,'[27]Non AGSA'!B:B)</f>
        <v>#N/A</v>
      </c>
      <c r="BG114" s="150" t="e">
        <f>_xlfn.XLOOKUP(A114,'[27]Dormant auditee list'!C:C,'[27]Dormant auditee list'!C:C)</f>
        <v>#N/A</v>
      </c>
      <c r="BH114" s="150" t="str">
        <f>_xlfn.XLOOKUP(A114,[27]Reworked!A:A,[27]Reworked!I:I)</f>
        <v>Unqualified with no findings</v>
      </c>
      <c r="BJ114" s="150">
        <v>1</v>
      </c>
      <c r="BK114" s="150">
        <v>1</v>
      </c>
    </row>
    <row r="115" spans="1:63" ht="14.25" customHeight="1" x14ac:dyDescent="0.25">
      <c r="A115" s="265">
        <v>375</v>
      </c>
      <c r="B115" s="266" t="s">
        <v>1268</v>
      </c>
      <c r="C115" s="271" t="s">
        <v>1190</v>
      </c>
      <c r="D115" s="271" t="s">
        <v>571</v>
      </c>
      <c r="E115" s="271" t="s">
        <v>1191</v>
      </c>
      <c r="F115" s="271" t="s">
        <v>485</v>
      </c>
      <c r="G115" s="271" t="s">
        <v>1</v>
      </c>
      <c r="H115" s="266" t="s">
        <v>1</v>
      </c>
      <c r="I115" s="266" t="s">
        <v>571</v>
      </c>
      <c r="J115" s="275" t="s">
        <v>33</v>
      </c>
      <c r="K115" s="271" t="s">
        <v>1</v>
      </c>
      <c r="L115" s="271" t="s">
        <v>1</v>
      </c>
      <c r="M115" s="275" t="s">
        <v>33</v>
      </c>
      <c r="N115" s="271" t="s">
        <v>1</v>
      </c>
      <c r="O115" s="271" t="s">
        <v>1</v>
      </c>
      <c r="P115" s="271" t="s">
        <v>1</v>
      </c>
      <c r="Q115" s="271" t="s">
        <v>1</v>
      </c>
      <c r="R115" s="271" t="s">
        <v>1</v>
      </c>
      <c r="S115" s="271" t="s">
        <v>1</v>
      </c>
      <c r="T115" s="271" t="s">
        <v>1</v>
      </c>
      <c r="U115" s="271" t="s">
        <v>1</v>
      </c>
      <c r="V115" s="271" t="s">
        <v>1</v>
      </c>
      <c r="W115" s="271" t="s">
        <v>1</v>
      </c>
      <c r="X115" s="271" t="s">
        <v>1</v>
      </c>
      <c r="Y115" s="271" t="s">
        <v>1</v>
      </c>
      <c r="Z115" s="271" t="s">
        <v>1</v>
      </c>
      <c r="AA115" s="271" t="s">
        <v>1</v>
      </c>
      <c r="AB115" s="271" t="s">
        <v>1</v>
      </c>
      <c r="AC115" s="271" t="s">
        <v>1</v>
      </c>
      <c r="AD115" s="271" t="s">
        <v>1</v>
      </c>
      <c r="AE115" s="271" t="s">
        <v>1</v>
      </c>
      <c r="AF115" s="271" t="s">
        <v>1</v>
      </c>
      <c r="AG115" s="271" t="s">
        <v>1</v>
      </c>
      <c r="AH115" s="271" t="s">
        <v>1</v>
      </c>
      <c r="AI115" s="271" t="s">
        <v>1</v>
      </c>
      <c r="AJ115" s="271" t="s">
        <v>1</v>
      </c>
      <c r="AK115" s="271" t="s">
        <v>1</v>
      </c>
      <c r="AL115" s="271" t="s">
        <v>1</v>
      </c>
      <c r="AM115" s="271" t="s">
        <v>1</v>
      </c>
      <c r="AN115" s="271" t="s">
        <v>1</v>
      </c>
      <c r="AO115" s="271" t="s">
        <v>1</v>
      </c>
      <c r="AP115" s="271" t="s">
        <v>1</v>
      </c>
      <c r="AQ115" s="271" t="s">
        <v>1</v>
      </c>
      <c r="AR115" s="271" t="s">
        <v>1</v>
      </c>
      <c r="AS115" s="271" t="s">
        <v>1</v>
      </c>
      <c r="AT115" s="271" t="s">
        <v>1</v>
      </c>
      <c r="AU115" s="271" t="s">
        <v>1</v>
      </c>
      <c r="AV115" s="271" t="s">
        <v>1</v>
      </c>
      <c r="AW115" s="275" t="s">
        <v>1241</v>
      </c>
      <c r="AX115" s="275">
        <v>1</v>
      </c>
      <c r="AY115" s="152">
        <v>2</v>
      </c>
      <c r="AZ115" s="276">
        <v>0</v>
      </c>
      <c r="BA115" s="280">
        <v>0.27</v>
      </c>
      <c r="BB115" s="281">
        <v>0.03</v>
      </c>
      <c r="BF115" s="150" t="e">
        <f>_xlfn.XLOOKUP(A115,'[27]Non AGSA'!B:B,'[27]Non AGSA'!B:B)</f>
        <v>#N/A</v>
      </c>
      <c r="BG115" s="150" t="e">
        <f>_xlfn.XLOOKUP(A115,'[27]Dormant auditee list'!C:C,'[27]Dormant auditee list'!C:C)</f>
        <v>#N/A</v>
      </c>
      <c r="BH115" s="150" t="str">
        <f>_xlfn.XLOOKUP(A115,[27]Reworked!A:A,[27]Reworked!I:I)</f>
        <v>Unqualified with no findings</v>
      </c>
      <c r="BJ115" s="150">
        <v>1</v>
      </c>
      <c r="BK115" s="150">
        <v>1</v>
      </c>
    </row>
    <row r="116" spans="1:63" ht="14.25" customHeight="1" x14ac:dyDescent="0.25">
      <c r="A116" s="265">
        <v>1229</v>
      </c>
      <c r="B116" s="266" t="s">
        <v>1270</v>
      </c>
      <c r="C116" s="271" t="s">
        <v>1190</v>
      </c>
      <c r="D116" s="271" t="s">
        <v>1086</v>
      </c>
      <c r="E116" s="271" t="s">
        <v>1191</v>
      </c>
      <c r="F116" s="271" t="s">
        <v>456</v>
      </c>
      <c r="G116" s="271" t="s">
        <v>1</v>
      </c>
      <c r="H116" s="266" t="s">
        <v>1</v>
      </c>
      <c r="I116" s="266" t="s">
        <v>1086</v>
      </c>
      <c r="J116" s="275" t="s">
        <v>33</v>
      </c>
      <c r="K116" s="271" t="s">
        <v>1</v>
      </c>
      <c r="L116" s="271" t="s">
        <v>1</v>
      </c>
      <c r="M116" s="275" t="s">
        <v>33</v>
      </c>
      <c r="N116" s="271" t="s">
        <v>1</v>
      </c>
      <c r="O116" s="271" t="s">
        <v>1</v>
      </c>
      <c r="P116" s="271" t="s">
        <v>1</v>
      </c>
      <c r="Q116" s="271" t="s">
        <v>1</v>
      </c>
      <c r="R116" s="271" t="s">
        <v>1</v>
      </c>
      <c r="S116" s="271" t="s">
        <v>1</v>
      </c>
      <c r="T116" s="271" t="s">
        <v>1</v>
      </c>
      <c r="U116" s="271" t="s">
        <v>1</v>
      </c>
      <c r="V116" s="271" t="s">
        <v>1</v>
      </c>
      <c r="W116" s="271" t="s">
        <v>1</v>
      </c>
      <c r="X116" s="271" t="s">
        <v>1</v>
      </c>
      <c r="Y116" s="271" t="s">
        <v>1</v>
      </c>
      <c r="Z116" s="271" t="s">
        <v>1</v>
      </c>
      <c r="AA116" s="271" t="s">
        <v>1</v>
      </c>
      <c r="AB116" s="271" t="s">
        <v>1</v>
      </c>
      <c r="AC116" s="271" t="s">
        <v>1</v>
      </c>
      <c r="AD116" s="271" t="s">
        <v>1</v>
      </c>
      <c r="AE116" s="271" t="s">
        <v>1</v>
      </c>
      <c r="AF116" s="271" t="s">
        <v>1</v>
      </c>
      <c r="AG116" s="271" t="s">
        <v>1</v>
      </c>
      <c r="AH116" s="271" t="s">
        <v>1</v>
      </c>
      <c r="AI116" s="271" t="s">
        <v>1</v>
      </c>
      <c r="AJ116" s="271" t="s">
        <v>1</v>
      </c>
      <c r="AK116" s="271" t="s">
        <v>1</v>
      </c>
      <c r="AL116" s="271" t="s">
        <v>1</v>
      </c>
      <c r="AM116" s="271" t="s">
        <v>1</v>
      </c>
      <c r="AN116" s="271" t="s">
        <v>1</v>
      </c>
      <c r="AO116" s="271" t="s">
        <v>1</v>
      </c>
      <c r="AP116" s="271" t="s">
        <v>1</v>
      </c>
      <c r="AQ116" s="271" t="s">
        <v>1</v>
      </c>
      <c r="AR116" s="271" t="s">
        <v>1</v>
      </c>
      <c r="AS116" s="271" t="s">
        <v>1</v>
      </c>
      <c r="AT116" s="271" t="s">
        <v>1</v>
      </c>
      <c r="AU116" s="271" t="s">
        <v>1</v>
      </c>
      <c r="AV116" s="274" t="s">
        <v>20</v>
      </c>
      <c r="AW116" s="275" t="s">
        <v>1241</v>
      </c>
      <c r="AX116" s="275">
        <v>1</v>
      </c>
      <c r="AY116" s="284">
        <v>0</v>
      </c>
      <c r="AZ116" s="276">
        <v>0</v>
      </c>
      <c r="BA116" s="277">
        <v>0</v>
      </c>
      <c r="BB116" s="281">
        <v>1E-3</v>
      </c>
      <c r="BF116" s="150" t="e">
        <f>_xlfn.XLOOKUP(A116,'[27]Non AGSA'!B:B,'[27]Non AGSA'!B:B)</f>
        <v>#N/A</v>
      </c>
      <c r="BG116" s="150" t="e">
        <f>_xlfn.XLOOKUP(A116,'[27]Dormant auditee list'!C:C,'[27]Dormant auditee list'!C:C)</f>
        <v>#N/A</v>
      </c>
      <c r="BH116" s="150" t="str">
        <f>_xlfn.XLOOKUP(A116,[27]Reworked!A:A,[27]Reworked!I:I)</f>
        <v>Unqualified with no findings</v>
      </c>
      <c r="BJ116" s="150">
        <v>1</v>
      </c>
      <c r="BK116" s="150">
        <v>1</v>
      </c>
    </row>
    <row r="117" spans="1:63" ht="26.25" customHeight="1" x14ac:dyDescent="0.25">
      <c r="A117" s="265">
        <v>403</v>
      </c>
      <c r="B117" s="266" t="s">
        <v>927</v>
      </c>
      <c r="C117" s="271" t="s">
        <v>1190</v>
      </c>
      <c r="D117" s="271" t="s">
        <v>896</v>
      </c>
      <c r="E117" s="271" t="s">
        <v>1191</v>
      </c>
      <c r="F117" s="271" t="s">
        <v>1</v>
      </c>
      <c r="G117" s="271" t="s">
        <v>902</v>
      </c>
      <c r="H117" s="266" t="s">
        <v>755</v>
      </c>
      <c r="I117" s="266" t="s">
        <v>437</v>
      </c>
      <c r="J117" s="152" t="s">
        <v>17</v>
      </c>
      <c r="K117" s="274" t="s">
        <v>20</v>
      </c>
      <c r="L117" s="271" t="s">
        <v>1</v>
      </c>
      <c r="M117" s="275" t="s">
        <v>33</v>
      </c>
      <c r="N117" s="271" t="s">
        <v>1</v>
      </c>
      <c r="O117" s="271" t="s">
        <v>1</v>
      </c>
      <c r="P117" s="271" t="s">
        <v>1</v>
      </c>
      <c r="Q117" s="271" t="s">
        <v>1</v>
      </c>
      <c r="R117" s="271" t="s">
        <v>1</v>
      </c>
      <c r="S117" s="271" t="s">
        <v>1</v>
      </c>
      <c r="T117" s="271" t="s">
        <v>1</v>
      </c>
      <c r="U117" s="271" t="s">
        <v>1</v>
      </c>
      <c r="V117" s="271" t="s">
        <v>1</v>
      </c>
      <c r="W117" s="271" t="s">
        <v>1</v>
      </c>
      <c r="X117" s="271" t="s">
        <v>1</v>
      </c>
      <c r="Y117" s="271" t="s">
        <v>1</v>
      </c>
      <c r="Z117" s="271" t="s">
        <v>1</v>
      </c>
      <c r="AA117" s="274" t="s">
        <v>20</v>
      </c>
      <c r="AB117" s="271" t="s">
        <v>1</v>
      </c>
      <c r="AC117" s="271" t="s">
        <v>1</v>
      </c>
      <c r="AD117" s="271" t="s">
        <v>1</v>
      </c>
      <c r="AE117" s="271" t="s">
        <v>1</v>
      </c>
      <c r="AF117" s="271" t="s">
        <v>1</v>
      </c>
      <c r="AG117" s="271" t="s">
        <v>1</v>
      </c>
      <c r="AH117" s="271" t="s">
        <v>1</v>
      </c>
      <c r="AI117" s="271" t="s">
        <v>1</v>
      </c>
      <c r="AJ117" s="271" t="s">
        <v>1</v>
      </c>
      <c r="AK117" s="271" t="s">
        <v>1</v>
      </c>
      <c r="AL117" s="271" t="s">
        <v>1</v>
      </c>
      <c r="AM117" s="271" t="s">
        <v>1</v>
      </c>
      <c r="AN117" s="271" t="s">
        <v>1</v>
      </c>
      <c r="AO117" s="271" t="s">
        <v>1</v>
      </c>
      <c r="AP117" s="271" t="s">
        <v>1</v>
      </c>
      <c r="AQ117" s="271" t="s">
        <v>1</v>
      </c>
      <c r="AR117" s="271" t="s">
        <v>1</v>
      </c>
      <c r="AS117" s="271" t="s">
        <v>1</v>
      </c>
      <c r="AT117" s="271" t="s">
        <v>1</v>
      </c>
      <c r="AU117" s="272" t="s">
        <v>23</v>
      </c>
      <c r="AV117" s="272" t="s">
        <v>23</v>
      </c>
      <c r="AW117" s="275" t="s">
        <v>1241</v>
      </c>
      <c r="AX117" s="275">
        <v>1</v>
      </c>
      <c r="AY117" s="275">
        <v>1</v>
      </c>
      <c r="AZ117" s="276">
        <v>0</v>
      </c>
      <c r="BA117" s="280">
        <v>0.57999999999999996</v>
      </c>
      <c r="BB117" s="278">
        <v>0.02</v>
      </c>
      <c r="BF117" s="150" t="e">
        <f>_xlfn.XLOOKUP(A117,'[27]Non AGSA'!B:B,'[27]Non AGSA'!B:B)</f>
        <v>#N/A</v>
      </c>
      <c r="BG117" s="150" t="e">
        <f>_xlfn.XLOOKUP(A117,'[27]Dormant auditee list'!C:C,'[27]Dormant auditee list'!C:C)</f>
        <v>#N/A</v>
      </c>
      <c r="BH117" s="150" t="str">
        <f>_xlfn.XLOOKUP(A117,[27]Reworked!A:A,[27]Reworked!I:I)</f>
        <v>Unqualified with findings</v>
      </c>
      <c r="BJ117" s="150">
        <v>1</v>
      </c>
      <c r="BK117" s="150">
        <v>2</v>
      </c>
    </row>
    <row r="118" spans="1:63" ht="34.5" customHeight="1" x14ac:dyDescent="0.25">
      <c r="A118" s="265">
        <v>291</v>
      </c>
      <c r="B118" s="266" t="s">
        <v>142</v>
      </c>
      <c r="C118" s="271" t="s">
        <v>1190</v>
      </c>
      <c r="D118" s="271" t="s">
        <v>737</v>
      </c>
      <c r="E118" s="271" t="s">
        <v>1191</v>
      </c>
      <c r="F118" s="271" t="s">
        <v>485</v>
      </c>
      <c r="G118" s="271" t="s">
        <v>739</v>
      </c>
      <c r="H118" s="266" t="s">
        <v>440</v>
      </c>
      <c r="I118" s="266" t="s">
        <v>437</v>
      </c>
      <c r="J118" s="275" t="s">
        <v>33</v>
      </c>
      <c r="K118" s="271" t="s">
        <v>1</v>
      </c>
      <c r="L118" s="271" t="s">
        <v>1</v>
      </c>
      <c r="M118" s="275" t="s">
        <v>33</v>
      </c>
      <c r="N118" s="271" t="s">
        <v>1</v>
      </c>
      <c r="O118" s="273" t="s">
        <v>22</v>
      </c>
      <c r="P118" s="271" t="s">
        <v>1</v>
      </c>
      <c r="Q118" s="271" t="s">
        <v>1</v>
      </c>
      <c r="R118" s="271" t="s">
        <v>1</v>
      </c>
      <c r="S118" s="271" t="s">
        <v>1</v>
      </c>
      <c r="T118" s="271" t="s">
        <v>1</v>
      </c>
      <c r="U118" s="271" t="s">
        <v>1</v>
      </c>
      <c r="V118" s="271" t="s">
        <v>1</v>
      </c>
      <c r="W118" s="271" t="s">
        <v>1</v>
      </c>
      <c r="X118" s="271" t="s">
        <v>1</v>
      </c>
      <c r="Y118" s="271" t="s">
        <v>1</v>
      </c>
      <c r="Z118" s="271" t="s">
        <v>1</v>
      </c>
      <c r="AA118" s="271" t="s">
        <v>1</v>
      </c>
      <c r="AB118" s="271" t="s">
        <v>1</v>
      </c>
      <c r="AC118" s="271" t="s">
        <v>1</v>
      </c>
      <c r="AD118" s="271" t="s">
        <v>1</v>
      </c>
      <c r="AE118" s="271" t="s">
        <v>1</v>
      </c>
      <c r="AF118" s="271" t="s">
        <v>1</v>
      </c>
      <c r="AG118" s="271" t="s">
        <v>1</v>
      </c>
      <c r="AH118" s="271" t="s">
        <v>1</v>
      </c>
      <c r="AI118" s="271" t="s">
        <v>1</v>
      </c>
      <c r="AJ118" s="271" t="s">
        <v>1</v>
      </c>
      <c r="AK118" s="271" t="s">
        <v>1</v>
      </c>
      <c r="AL118" s="271" t="s">
        <v>1</v>
      </c>
      <c r="AM118" s="271" t="s">
        <v>1</v>
      </c>
      <c r="AN118" s="271" t="s">
        <v>1</v>
      </c>
      <c r="AO118" s="271" t="s">
        <v>1</v>
      </c>
      <c r="AP118" s="271" t="s">
        <v>1</v>
      </c>
      <c r="AQ118" s="271" t="s">
        <v>1</v>
      </c>
      <c r="AR118" s="271" t="s">
        <v>1</v>
      </c>
      <c r="AS118" s="271" t="s">
        <v>1</v>
      </c>
      <c r="AT118" s="271" t="s">
        <v>1</v>
      </c>
      <c r="AU118" s="273" t="s">
        <v>22</v>
      </c>
      <c r="AV118" s="271" t="s">
        <v>1</v>
      </c>
      <c r="AW118" s="275" t="s">
        <v>1241</v>
      </c>
      <c r="AX118" s="275">
        <v>1</v>
      </c>
      <c r="AY118" s="152">
        <v>2</v>
      </c>
      <c r="AZ118" s="276">
        <v>0</v>
      </c>
      <c r="BA118" s="277">
        <v>0.04</v>
      </c>
      <c r="BB118" s="283">
        <v>0</v>
      </c>
      <c r="BF118" s="150" t="e">
        <f>_xlfn.XLOOKUP(A118,'[27]Non AGSA'!B:B,'[27]Non AGSA'!B:B)</f>
        <v>#N/A</v>
      </c>
      <c r="BG118" s="150" t="e">
        <f>_xlfn.XLOOKUP(A118,'[27]Dormant auditee list'!C:C,'[27]Dormant auditee list'!C:C)</f>
        <v>#N/A</v>
      </c>
      <c r="BH118" s="150" t="str">
        <f>_xlfn.XLOOKUP(A118,[27]Reworked!A:A,[27]Reworked!I:I)</f>
        <v>Unqualified with no findings</v>
      </c>
      <c r="BJ118" s="150">
        <v>1</v>
      </c>
      <c r="BK118" s="150">
        <v>1</v>
      </c>
    </row>
    <row r="119" spans="1:63" ht="26.25" customHeight="1" x14ac:dyDescent="0.25">
      <c r="A119" s="265">
        <v>1449</v>
      </c>
      <c r="B119" s="266" t="s">
        <v>716</v>
      </c>
      <c r="C119" s="271" t="s">
        <v>1190</v>
      </c>
      <c r="D119" s="271" t="s">
        <v>683</v>
      </c>
      <c r="E119" s="271" t="s">
        <v>1191</v>
      </c>
      <c r="F119" s="271" t="s">
        <v>1</v>
      </c>
      <c r="G119" s="271" t="s">
        <v>695</v>
      </c>
      <c r="H119" s="266" t="s">
        <v>717</v>
      </c>
      <c r="I119" s="266" t="s">
        <v>437</v>
      </c>
      <c r="J119" s="275" t="s">
        <v>33</v>
      </c>
      <c r="K119" s="271" t="s">
        <v>1</v>
      </c>
      <c r="L119" s="271" t="s">
        <v>1</v>
      </c>
      <c r="M119" s="275" t="s">
        <v>33</v>
      </c>
      <c r="N119" s="271" t="s">
        <v>1</v>
      </c>
      <c r="O119" s="271" t="s">
        <v>1</v>
      </c>
      <c r="P119" s="271" t="s">
        <v>1</v>
      </c>
      <c r="Q119" s="271" t="s">
        <v>1</v>
      </c>
      <c r="R119" s="271" t="s">
        <v>1</v>
      </c>
      <c r="S119" s="271" t="s">
        <v>1</v>
      </c>
      <c r="T119" s="271" t="s">
        <v>1</v>
      </c>
      <c r="U119" s="271" t="s">
        <v>1</v>
      </c>
      <c r="V119" s="271" t="s">
        <v>1</v>
      </c>
      <c r="W119" s="271" t="s">
        <v>1</v>
      </c>
      <c r="X119" s="271" t="s">
        <v>1</v>
      </c>
      <c r="Y119" s="271" t="s">
        <v>1</v>
      </c>
      <c r="Z119" s="271" t="s">
        <v>1</v>
      </c>
      <c r="AA119" s="271" t="s">
        <v>1</v>
      </c>
      <c r="AB119" s="271" t="s">
        <v>1</v>
      </c>
      <c r="AC119" s="271" t="s">
        <v>1</v>
      </c>
      <c r="AD119" s="271" t="s">
        <v>1</v>
      </c>
      <c r="AE119" s="271" t="s">
        <v>1</v>
      </c>
      <c r="AF119" s="271" t="s">
        <v>1</v>
      </c>
      <c r="AG119" s="271" t="s">
        <v>1</v>
      </c>
      <c r="AH119" s="271" t="s">
        <v>1</v>
      </c>
      <c r="AI119" s="271" t="s">
        <v>1</v>
      </c>
      <c r="AJ119" s="271" t="s">
        <v>1</v>
      </c>
      <c r="AK119" s="271" t="s">
        <v>1</v>
      </c>
      <c r="AL119" s="271" t="s">
        <v>1</v>
      </c>
      <c r="AM119" s="271" t="s">
        <v>1</v>
      </c>
      <c r="AN119" s="271" t="s">
        <v>1</v>
      </c>
      <c r="AO119" s="271" t="s">
        <v>1</v>
      </c>
      <c r="AP119" s="271" t="s">
        <v>1</v>
      </c>
      <c r="AQ119" s="271" t="s">
        <v>1</v>
      </c>
      <c r="AR119" s="271" t="s">
        <v>1</v>
      </c>
      <c r="AS119" s="271" t="s">
        <v>1</v>
      </c>
      <c r="AT119" s="271" t="s">
        <v>1</v>
      </c>
      <c r="AU119" s="271" t="s">
        <v>1</v>
      </c>
      <c r="AV119" s="272" t="s">
        <v>23</v>
      </c>
      <c r="AW119" s="275" t="s">
        <v>1241</v>
      </c>
      <c r="AX119" s="275">
        <v>1</v>
      </c>
      <c r="AY119" s="152">
        <v>2</v>
      </c>
      <c r="AZ119" s="280">
        <v>238.8</v>
      </c>
      <c r="BA119" s="280">
        <v>46.4</v>
      </c>
      <c r="BB119" s="281">
        <v>3.0000000000000001E-3</v>
      </c>
      <c r="BF119" s="150" t="e">
        <f>_xlfn.XLOOKUP(A119,'[27]Non AGSA'!B:B,'[27]Non AGSA'!B:B)</f>
        <v>#N/A</v>
      </c>
      <c r="BG119" s="150" t="e">
        <f>_xlfn.XLOOKUP(A119,'[27]Dormant auditee list'!C:C,'[27]Dormant auditee list'!C:C)</f>
        <v>#N/A</v>
      </c>
      <c r="BH119" s="150" t="str">
        <f>_xlfn.XLOOKUP(A119,[27]Reworked!A:A,[27]Reworked!I:I)</f>
        <v>Unqualified with no findings</v>
      </c>
      <c r="BJ119" s="150">
        <v>1</v>
      </c>
      <c r="BK119" s="150">
        <v>1</v>
      </c>
    </row>
    <row r="120" spans="1:63" ht="18.75" customHeight="1" x14ac:dyDescent="0.25">
      <c r="A120" s="265">
        <v>309</v>
      </c>
      <c r="B120" s="266" t="s">
        <v>479</v>
      </c>
      <c r="C120" s="271" t="s">
        <v>1190</v>
      </c>
      <c r="D120" s="271" t="s">
        <v>438</v>
      </c>
      <c r="E120" s="271" t="s">
        <v>1191</v>
      </c>
      <c r="F120" s="271" t="s">
        <v>479</v>
      </c>
      <c r="G120" s="271" t="s">
        <v>1</v>
      </c>
      <c r="H120" s="266" t="s">
        <v>1</v>
      </c>
      <c r="I120" s="266" t="s">
        <v>438</v>
      </c>
      <c r="J120" s="275" t="s">
        <v>33</v>
      </c>
      <c r="K120" s="273" t="s">
        <v>22</v>
      </c>
      <c r="L120" s="271" t="s">
        <v>1</v>
      </c>
      <c r="M120" s="152" t="s">
        <v>17</v>
      </c>
      <c r="N120" s="274" t="s">
        <v>20</v>
      </c>
      <c r="O120" s="271" t="s">
        <v>1</v>
      </c>
      <c r="P120" s="271" t="s">
        <v>1</v>
      </c>
      <c r="Q120" s="271" t="s">
        <v>1</v>
      </c>
      <c r="R120" s="271" t="s">
        <v>1</v>
      </c>
      <c r="S120" s="271" t="s">
        <v>1</v>
      </c>
      <c r="T120" s="271" t="s">
        <v>1</v>
      </c>
      <c r="U120" s="271" t="s">
        <v>1</v>
      </c>
      <c r="V120" s="271" t="s">
        <v>1</v>
      </c>
      <c r="W120" s="271" t="s">
        <v>1</v>
      </c>
      <c r="X120" s="271" t="s">
        <v>1</v>
      </c>
      <c r="Y120" s="271" t="s">
        <v>1</v>
      </c>
      <c r="Z120" s="271" t="s">
        <v>1</v>
      </c>
      <c r="AA120" s="273" t="s">
        <v>22</v>
      </c>
      <c r="AB120" s="271" t="s">
        <v>1</v>
      </c>
      <c r="AC120" s="271" t="s">
        <v>1</v>
      </c>
      <c r="AD120" s="271" t="s">
        <v>1</v>
      </c>
      <c r="AE120" s="271" t="s">
        <v>1</v>
      </c>
      <c r="AF120" s="271" t="s">
        <v>1</v>
      </c>
      <c r="AG120" s="271" t="s">
        <v>1</v>
      </c>
      <c r="AH120" s="271" t="s">
        <v>1</v>
      </c>
      <c r="AI120" s="271" t="s">
        <v>1</v>
      </c>
      <c r="AJ120" s="271" t="s">
        <v>1</v>
      </c>
      <c r="AK120" s="271" t="s">
        <v>1</v>
      </c>
      <c r="AL120" s="271" t="s">
        <v>1</v>
      </c>
      <c r="AM120" s="271" t="s">
        <v>1</v>
      </c>
      <c r="AN120" s="271" t="s">
        <v>1</v>
      </c>
      <c r="AO120" s="271" t="s">
        <v>1</v>
      </c>
      <c r="AP120" s="271" t="s">
        <v>1</v>
      </c>
      <c r="AQ120" s="271" t="s">
        <v>1</v>
      </c>
      <c r="AR120" s="271" t="s">
        <v>1</v>
      </c>
      <c r="AS120" s="271" t="s">
        <v>1</v>
      </c>
      <c r="AT120" s="271" t="s">
        <v>1</v>
      </c>
      <c r="AU120" s="273" t="s">
        <v>22</v>
      </c>
      <c r="AV120" s="272" t="s">
        <v>23</v>
      </c>
      <c r="AW120" s="274" t="s">
        <v>1240</v>
      </c>
      <c r="AX120" s="275">
        <v>1</v>
      </c>
      <c r="AY120" s="152">
        <v>2</v>
      </c>
      <c r="AZ120" s="276">
        <v>0</v>
      </c>
      <c r="BA120" s="277">
        <v>0</v>
      </c>
      <c r="BB120" s="278">
        <v>0.42</v>
      </c>
      <c r="BF120" s="150" t="e">
        <f>_xlfn.XLOOKUP(A120,'[27]Non AGSA'!B:B,'[27]Non AGSA'!B:B)</f>
        <v>#N/A</v>
      </c>
      <c r="BG120" s="150" t="e">
        <f>_xlfn.XLOOKUP(A120,'[27]Dormant auditee list'!C:C,'[27]Dormant auditee list'!C:C)</f>
        <v>#N/A</v>
      </c>
      <c r="BH120" s="150" t="str">
        <f>_xlfn.XLOOKUP(A120,[27]Reworked!A:A,[27]Reworked!I:I)</f>
        <v>Unqualified with no findings</v>
      </c>
      <c r="BJ120" s="150">
        <v>1</v>
      </c>
      <c r="BK120" s="150">
        <v>1</v>
      </c>
    </row>
    <row r="121" spans="1:63" ht="18.75" customHeight="1" x14ac:dyDescent="0.25">
      <c r="A121" s="265">
        <v>312</v>
      </c>
      <c r="B121" s="266" t="s">
        <v>479</v>
      </c>
      <c r="C121" s="271" t="s">
        <v>1190</v>
      </c>
      <c r="D121" s="271" t="s">
        <v>571</v>
      </c>
      <c r="E121" s="271" t="s">
        <v>1191</v>
      </c>
      <c r="F121" s="271" t="s">
        <v>479</v>
      </c>
      <c r="G121" s="271" t="s">
        <v>1</v>
      </c>
      <c r="H121" s="266" t="s">
        <v>1</v>
      </c>
      <c r="I121" s="266" t="s">
        <v>571</v>
      </c>
      <c r="J121" s="275" t="s">
        <v>33</v>
      </c>
      <c r="K121" s="271" t="s">
        <v>1</v>
      </c>
      <c r="L121" s="271" t="s">
        <v>1</v>
      </c>
      <c r="M121" s="275" t="s">
        <v>33</v>
      </c>
      <c r="N121" s="271" t="s">
        <v>1</v>
      </c>
      <c r="O121" s="271" t="s">
        <v>1</v>
      </c>
      <c r="P121" s="271" t="s">
        <v>1</v>
      </c>
      <c r="Q121" s="271" t="s">
        <v>1</v>
      </c>
      <c r="R121" s="271" t="s">
        <v>1</v>
      </c>
      <c r="S121" s="271" t="s">
        <v>1</v>
      </c>
      <c r="T121" s="271" t="s">
        <v>1</v>
      </c>
      <c r="U121" s="271" t="s">
        <v>1</v>
      </c>
      <c r="V121" s="271" t="s">
        <v>1</v>
      </c>
      <c r="W121" s="271" t="s">
        <v>1</v>
      </c>
      <c r="X121" s="271" t="s">
        <v>1</v>
      </c>
      <c r="Y121" s="271" t="s">
        <v>1</v>
      </c>
      <c r="Z121" s="271" t="s">
        <v>1</v>
      </c>
      <c r="AA121" s="271" t="s">
        <v>1</v>
      </c>
      <c r="AB121" s="271" t="s">
        <v>1</v>
      </c>
      <c r="AC121" s="271" t="s">
        <v>1</v>
      </c>
      <c r="AD121" s="271" t="s">
        <v>1</v>
      </c>
      <c r="AE121" s="271" t="s">
        <v>1</v>
      </c>
      <c r="AF121" s="271" t="s">
        <v>1</v>
      </c>
      <c r="AG121" s="271" t="s">
        <v>1</v>
      </c>
      <c r="AH121" s="271" t="s">
        <v>1</v>
      </c>
      <c r="AI121" s="271" t="s">
        <v>1</v>
      </c>
      <c r="AJ121" s="271" t="s">
        <v>1</v>
      </c>
      <c r="AK121" s="271" t="s">
        <v>1</v>
      </c>
      <c r="AL121" s="271" t="s">
        <v>1</v>
      </c>
      <c r="AM121" s="271" t="s">
        <v>1</v>
      </c>
      <c r="AN121" s="271" t="s">
        <v>1</v>
      </c>
      <c r="AO121" s="271" t="s">
        <v>1</v>
      </c>
      <c r="AP121" s="271" t="s">
        <v>1</v>
      </c>
      <c r="AQ121" s="271" t="s">
        <v>1</v>
      </c>
      <c r="AR121" s="271" t="s">
        <v>1</v>
      </c>
      <c r="AS121" s="271" t="s">
        <v>1</v>
      </c>
      <c r="AT121" s="271" t="s">
        <v>1</v>
      </c>
      <c r="AU121" s="274" t="s">
        <v>20</v>
      </c>
      <c r="AV121" s="273" t="s">
        <v>22</v>
      </c>
      <c r="AW121" s="275" t="s">
        <v>1241</v>
      </c>
      <c r="AX121" s="152">
        <v>2</v>
      </c>
      <c r="AY121" s="275">
        <v>1</v>
      </c>
      <c r="AZ121" s="276">
        <v>0</v>
      </c>
      <c r="BA121" s="276">
        <v>0</v>
      </c>
      <c r="BB121" s="283">
        <v>0</v>
      </c>
      <c r="BF121" s="150" t="e">
        <f>_xlfn.XLOOKUP(A121,'[27]Non AGSA'!B:B,'[27]Non AGSA'!B:B)</f>
        <v>#N/A</v>
      </c>
      <c r="BG121" s="150" t="e">
        <f>_xlfn.XLOOKUP(A121,'[27]Dormant auditee list'!C:C,'[27]Dormant auditee list'!C:C)</f>
        <v>#N/A</v>
      </c>
      <c r="BH121" s="150" t="str">
        <f>_xlfn.XLOOKUP(A121,[27]Reworked!A:A,[27]Reworked!I:I)</f>
        <v>Unqualified with no findings</v>
      </c>
      <c r="BJ121" s="150">
        <v>1</v>
      </c>
      <c r="BK121" s="150">
        <v>1</v>
      </c>
    </row>
    <row r="122" spans="1:63" ht="18.75" customHeight="1" x14ac:dyDescent="0.25">
      <c r="A122" s="265">
        <v>313</v>
      </c>
      <c r="B122" s="266" t="s">
        <v>479</v>
      </c>
      <c r="C122" s="271" t="s">
        <v>1190</v>
      </c>
      <c r="D122" s="271" t="s">
        <v>625</v>
      </c>
      <c r="E122" s="271" t="s">
        <v>1191</v>
      </c>
      <c r="F122" s="271" t="s">
        <v>479</v>
      </c>
      <c r="G122" s="271" t="s">
        <v>1</v>
      </c>
      <c r="H122" s="266" t="s">
        <v>1</v>
      </c>
      <c r="I122" s="266" t="s">
        <v>625</v>
      </c>
      <c r="J122" s="275" t="s">
        <v>33</v>
      </c>
      <c r="K122" s="271" t="s">
        <v>1</v>
      </c>
      <c r="L122" s="271" t="s">
        <v>1</v>
      </c>
      <c r="M122" s="275" t="s">
        <v>33</v>
      </c>
      <c r="N122" s="271" t="s">
        <v>1</v>
      </c>
      <c r="O122" s="273" t="s">
        <v>22</v>
      </c>
      <c r="P122" s="271" t="s">
        <v>1</v>
      </c>
      <c r="Q122" s="271" t="s">
        <v>1</v>
      </c>
      <c r="R122" s="271" t="s">
        <v>1</v>
      </c>
      <c r="S122" s="271" t="s">
        <v>1</v>
      </c>
      <c r="T122" s="271" t="s">
        <v>1</v>
      </c>
      <c r="U122" s="271" t="s">
        <v>1</v>
      </c>
      <c r="V122" s="271" t="s">
        <v>1</v>
      </c>
      <c r="W122" s="271" t="s">
        <v>1</v>
      </c>
      <c r="X122" s="271" t="s">
        <v>1</v>
      </c>
      <c r="Y122" s="271" t="s">
        <v>1</v>
      </c>
      <c r="Z122" s="271" t="s">
        <v>1</v>
      </c>
      <c r="AA122" s="271" t="s">
        <v>1</v>
      </c>
      <c r="AB122" s="271" t="s">
        <v>1</v>
      </c>
      <c r="AC122" s="271" t="s">
        <v>1</v>
      </c>
      <c r="AD122" s="271" t="s">
        <v>1</v>
      </c>
      <c r="AE122" s="271" t="s">
        <v>1</v>
      </c>
      <c r="AF122" s="271" t="s">
        <v>1</v>
      </c>
      <c r="AG122" s="271" t="s">
        <v>1</v>
      </c>
      <c r="AH122" s="271" t="s">
        <v>1</v>
      </c>
      <c r="AI122" s="271" t="s">
        <v>1</v>
      </c>
      <c r="AJ122" s="271" t="s">
        <v>1</v>
      </c>
      <c r="AK122" s="271" t="s">
        <v>1</v>
      </c>
      <c r="AL122" s="271" t="s">
        <v>1</v>
      </c>
      <c r="AM122" s="271" t="s">
        <v>1</v>
      </c>
      <c r="AN122" s="271" t="s">
        <v>1</v>
      </c>
      <c r="AO122" s="271" t="s">
        <v>1</v>
      </c>
      <c r="AP122" s="271" t="s">
        <v>1</v>
      </c>
      <c r="AQ122" s="271" t="s">
        <v>1</v>
      </c>
      <c r="AR122" s="271" t="s">
        <v>1</v>
      </c>
      <c r="AS122" s="271" t="s">
        <v>1</v>
      </c>
      <c r="AT122" s="271" t="s">
        <v>1</v>
      </c>
      <c r="AU122" s="273" t="s">
        <v>22</v>
      </c>
      <c r="AV122" s="273" t="s">
        <v>22</v>
      </c>
      <c r="AW122" s="274" t="s">
        <v>1240</v>
      </c>
      <c r="AX122" s="275">
        <v>1</v>
      </c>
      <c r="AY122" s="152">
        <v>2</v>
      </c>
      <c r="AZ122" s="276">
        <v>0</v>
      </c>
      <c r="BA122" s="277">
        <v>0</v>
      </c>
      <c r="BB122" s="283">
        <v>0</v>
      </c>
      <c r="BF122" s="150" t="e">
        <f>_xlfn.XLOOKUP(A122,'[27]Non AGSA'!B:B,'[27]Non AGSA'!B:B)</f>
        <v>#N/A</v>
      </c>
      <c r="BG122" s="150" t="e">
        <f>_xlfn.XLOOKUP(A122,'[27]Dormant auditee list'!C:C,'[27]Dormant auditee list'!C:C)</f>
        <v>#N/A</v>
      </c>
      <c r="BH122" s="150" t="str">
        <f>_xlfn.XLOOKUP(A122,[27]Reworked!A:A,[27]Reworked!I:I)</f>
        <v>Unqualified with no findings</v>
      </c>
      <c r="BJ122" s="150">
        <v>1</v>
      </c>
      <c r="BK122" s="150">
        <v>1</v>
      </c>
    </row>
    <row r="123" spans="1:63" ht="18.75" customHeight="1" x14ac:dyDescent="0.25">
      <c r="A123" s="265">
        <v>314</v>
      </c>
      <c r="B123" s="266" t="s">
        <v>479</v>
      </c>
      <c r="C123" s="271" t="s">
        <v>1190</v>
      </c>
      <c r="D123" s="271" t="s">
        <v>658</v>
      </c>
      <c r="E123" s="271" t="s">
        <v>1191</v>
      </c>
      <c r="F123" s="271" t="s">
        <v>479</v>
      </c>
      <c r="G123" s="271" t="s">
        <v>1</v>
      </c>
      <c r="H123" s="266" t="s">
        <v>1</v>
      </c>
      <c r="I123" s="266" t="s">
        <v>658</v>
      </c>
      <c r="J123" s="275" t="s">
        <v>33</v>
      </c>
      <c r="K123" s="271" t="s">
        <v>1</v>
      </c>
      <c r="L123" s="273" t="s">
        <v>22</v>
      </c>
      <c r="M123" s="152" t="s">
        <v>17</v>
      </c>
      <c r="N123" s="271" t="s">
        <v>1</v>
      </c>
      <c r="O123" s="272" t="s">
        <v>23</v>
      </c>
      <c r="P123" s="271" t="s">
        <v>1</v>
      </c>
      <c r="Q123" s="271" t="s">
        <v>1</v>
      </c>
      <c r="R123" s="271" t="s">
        <v>1</v>
      </c>
      <c r="S123" s="271" t="s">
        <v>1</v>
      </c>
      <c r="T123" s="271" t="s">
        <v>1</v>
      </c>
      <c r="U123" s="271" t="s">
        <v>1</v>
      </c>
      <c r="V123" s="271" t="s">
        <v>1</v>
      </c>
      <c r="W123" s="271" t="s">
        <v>1</v>
      </c>
      <c r="X123" s="271" t="s">
        <v>1</v>
      </c>
      <c r="Y123" s="271" t="s">
        <v>1</v>
      </c>
      <c r="Z123" s="271" t="s">
        <v>1</v>
      </c>
      <c r="AA123" s="271" t="s">
        <v>1</v>
      </c>
      <c r="AB123" s="271" t="s">
        <v>1</v>
      </c>
      <c r="AC123" s="271" t="s">
        <v>1</v>
      </c>
      <c r="AD123" s="271" t="s">
        <v>1</v>
      </c>
      <c r="AE123" s="273" t="s">
        <v>22</v>
      </c>
      <c r="AF123" s="271" t="s">
        <v>1</v>
      </c>
      <c r="AG123" s="271" t="s">
        <v>1</v>
      </c>
      <c r="AH123" s="271" t="s">
        <v>1</v>
      </c>
      <c r="AI123" s="271" t="s">
        <v>1</v>
      </c>
      <c r="AJ123" s="271" t="s">
        <v>1</v>
      </c>
      <c r="AK123" s="271" t="s">
        <v>1</v>
      </c>
      <c r="AL123" s="271" t="s">
        <v>1</v>
      </c>
      <c r="AM123" s="271" t="s">
        <v>1</v>
      </c>
      <c r="AN123" s="271" t="s">
        <v>1</v>
      </c>
      <c r="AO123" s="271" t="s">
        <v>1</v>
      </c>
      <c r="AP123" s="271" t="s">
        <v>1</v>
      </c>
      <c r="AQ123" s="271" t="s">
        <v>1</v>
      </c>
      <c r="AR123" s="271" t="s">
        <v>1</v>
      </c>
      <c r="AS123" s="271" t="s">
        <v>1</v>
      </c>
      <c r="AT123" s="271" t="s">
        <v>1</v>
      </c>
      <c r="AU123" s="271" t="s">
        <v>1</v>
      </c>
      <c r="AV123" s="272" t="s">
        <v>23</v>
      </c>
      <c r="AW123" s="274" t="s">
        <v>1240</v>
      </c>
      <c r="AX123" s="152">
        <v>2</v>
      </c>
      <c r="AY123" s="275">
        <v>1</v>
      </c>
      <c r="AZ123" s="276">
        <v>0</v>
      </c>
      <c r="BA123" s="277">
        <v>0</v>
      </c>
      <c r="BB123" s="281">
        <v>1.6</v>
      </c>
      <c r="BF123" s="150" t="e">
        <f>_xlfn.XLOOKUP(A123,'[27]Non AGSA'!B:B,'[27]Non AGSA'!B:B)</f>
        <v>#N/A</v>
      </c>
      <c r="BG123" s="150" t="e">
        <f>_xlfn.XLOOKUP(A123,'[27]Dormant auditee list'!C:C,'[27]Dormant auditee list'!C:C)</f>
        <v>#N/A</v>
      </c>
      <c r="BH123" s="150" t="str">
        <f>_xlfn.XLOOKUP(A123,[27]Reworked!A:A,[27]Reworked!I:I)</f>
        <v>Unqualified with no findings</v>
      </c>
      <c r="BJ123" s="150">
        <v>1</v>
      </c>
      <c r="BK123" s="150">
        <v>1</v>
      </c>
    </row>
    <row r="124" spans="1:63" ht="18" customHeight="1" x14ac:dyDescent="0.25">
      <c r="A124" s="265">
        <v>315</v>
      </c>
      <c r="B124" s="266" t="s">
        <v>479</v>
      </c>
      <c r="C124" s="271" t="s">
        <v>1190</v>
      </c>
      <c r="D124" s="271" t="s">
        <v>1065</v>
      </c>
      <c r="E124" s="271" t="s">
        <v>1191</v>
      </c>
      <c r="F124" s="271" t="s">
        <v>479</v>
      </c>
      <c r="G124" s="271" t="s">
        <v>1</v>
      </c>
      <c r="H124" s="266" t="s">
        <v>1</v>
      </c>
      <c r="I124" s="266" t="s">
        <v>1065</v>
      </c>
      <c r="J124" s="275" t="s">
        <v>33</v>
      </c>
      <c r="K124" s="271" t="s">
        <v>1</v>
      </c>
      <c r="L124" s="271" t="s">
        <v>1</v>
      </c>
      <c r="M124" s="275" t="s">
        <v>33</v>
      </c>
      <c r="N124" s="271" t="s">
        <v>1</v>
      </c>
      <c r="O124" s="271" t="s">
        <v>1</v>
      </c>
      <c r="P124" s="271" t="s">
        <v>1</v>
      </c>
      <c r="Q124" s="271" t="s">
        <v>1</v>
      </c>
      <c r="R124" s="271" t="s">
        <v>1</v>
      </c>
      <c r="S124" s="271" t="s">
        <v>1</v>
      </c>
      <c r="T124" s="271" t="s">
        <v>1</v>
      </c>
      <c r="U124" s="271" t="s">
        <v>1</v>
      </c>
      <c r="V124" s="271" t="s">
        <v>1</v>
      </c>
      <c r="W124" s="271" t="s">
        <v>1</v>
      </c>
      <c r="X124" s="271" t="s">
        <v>1</v>
      </c>
      <c r="Y124" s="271" t="s">
        <v>1</v>
      </c>
      <c r="Z124" s="271" t="s">
        <v>1</v>
      </c>
      <c r="AA124" s="271" t="s">
        <v>1</v>
      </c>
      <c r="AB124" s="271" t="s">
        <v>1</v>
      </c>
      <c r="AC124" s="271" t="s">
        <v>1</v>
      </c>
      <c r="AD124" s="271" t="s">
        <v>1</v>
      </c>
      <c r="AE124" s="271" t="s">
        <v>1</v>
      </c>
      <c r="AF124" s="271" t="s">
        <v>1</v>
      </c>
      <c r="AG124" s="271" t="s">
        <v>1</v>
      </c>
      <c r="AH124" s="271" t="s">
        <v>1</v>
      </c>
      <c r="AI124" s="271" t="s">
        <v>1</v>
      </c>
      <c r="AJ124" s="271" t="s">
        <v>1</v>
      </c>
      <c r="AK124" s="271" t="s">
        <v>1</v>
      </c>
      <c r="AL124" s="271" t="s">
        <v>1</v>
      </c>
      <c r="AM124" s="271" t="s">
        <v>1</v>
      </c>
      <c r="AN124" s="271" t="s">
        <v>1</v>
      </c>
      <c r="AO124" s="271" t="s">
        <v>1</v>
      </c>
      <c r="AP124" s="271" t="s">
        <v>1</v>
      </c>
      <c r="AQ124" s="271" t="s">
        <v>1</v>
      </c>
      <c r="AR124" s="271" t="s">
        <v>1</v>
      </c>
      <c r="AS124" s="271" t="s">
        <v>1</v>
      </c>
      <c r="AT124" s="271" t="s">
        <v>1</v>
      </c>
      <c r="AU124" s="271" t="s">
        <v>1</v>
      </c>
      <c r="AV124" s="272" t="s">
        <v>23</v>
      </c>
      <c r="AW124" s="274" t="s">
        <v>1240</v>
      </c>
      <c r="AX124" s="152">
        <v>2</v>
      </c>
      <c r="AY124" s="152">
        <v>2</v>
      </c>
      <c r="AZ124" s="276">
        <v>0</v>
      </c>
      <c r="BA124" s="280">
        <v>3.2</v>
      </c>
      <c r="BB124" s="283">
        <v>0</v>
      </c>
      <c r="BF124" s="150" t="e">
        <f>_xlfn.XLOOKUP(A124,'[27]Non AGSA'!B:B,'[27]Non AGSA'!B:B)</f>
        <v>#N/A</v>
      </c>
      <c r="BG124" s="150" t="e">
        <f>_xlfn.XLOOKUP(A124,'[27]Dormant auditee list'!C:C,'[27]Dormant auditee list'!C:C)</f>
        <v>#N/A</v>
      </c>
      <c r="BH124" s="150" t="str">
        <f>_xlfn.XLOOKUP(A124,[27]Reworked!A:A,[27]Reworked!I:I)</f>
        <v>Unqualified with no findings</v>
      </c>
      <c r="BJ124" s="150">
        <v>1</v>
      </c>
      <c r="BK124" s="150">
        <v>1</v>
      </c>
    </row>
    <row r="125" spans="1:63" ht="18.75" customHeight="1" x14ac:dyDescent="0.25">
      <c r="A125" s="265">
        <v>316</v>
      </c>
      <c r="B125" s="266" t="s">
        <v>479</v>
      </c>
      <c r="C125" s="271" t="s">
        <v>1190</v>
      </c>
      <c r="D125" s="271" t="s">
        <v>1021</v>
      </c>
      <c r="E125" s="271" t="s">
        <v>1191</v>
      </c>
      <c r="F125" s="271" t="s">
        <v>479</v>
      </c>
      <c r="G125" s="271" t="s">
        <v>1</v>
      </c>
      <c r="H125" s="266" t="s">
        <v>1</v>
      </c>
      <c r="I125" s="266" t="s">
        <v>1021</v>
      </c>
      <c r="J125" s="152" t="s">
        <v>17</v>
      </c>
      <c r="K125" s="271" t="s">
        <v>1</v>
      </c>
      <c r="L125" s="272" t="s">
        <v>23</v>
      </c>
      <c r="M125" s="152" t="s">
        <v>17</v>
      </c>
      <c r="N125" s="273" t="s">
        <v>22</v>
      </c>
      <c r="O125" s="272" t="s">
        <v>23</v>
      </c>
      <c r="P125" s="271" t="s">
        <v>1</v>
      </c>
      <c r="Q125" s="271" t="s">
        <v>1</v>
      </c>
      <c r="R125" s="271" t="s">
        <v>1</v>
      </c>
      <c r="S125" s="271" t="s">
        <v>1</v>
      </c>
      <c r="T125" s="271" t="s">
        <v>1</v>
      </c>
      <c r="U125" s="271" t="s">
        <v>1</v>
      </c>
      <c r="V125" s="271" t="s">
        <v>1</v>
      </c>
      <c r="W125" s="271" t="s">
        <v>1</v>
      </c>
      <c r="X125" s="271" t="s">
        <v>1</v>
      </c>
      <c r="Y125" s="271" t="s">
        <v>1</v>
      </c>
      <c r="Z125" s="271" t="s">
        <v>1</v>
      </c>
      <c r="AA125" s="271" t="s">
        <v>1</v>
      </c>
      <c r="AB125" s="271" t="s">
        <v>1</v>
      </c>
      <c r="AC125" s="271" t="s">
        <v>1</v>
      </c>
      <c r="AD125" s="271" t="s">
        <v>1</v>
      </c>
      <c r="AE125" s="271" t="s">
        <v>1</v>
      </c>
      <c r="AF125" s="271" t="s">
        <v>1</v>
      </c>
      <c r="AG125" s="271" t="s">
        <v>1</v>
      </c>
      <c r="AH125" s="271" t="s">
        <v>1</v>
      </c>
      <c r="AI125" s="271" t="s">
        <v>1</v>
      </c>
      <c r="AJ125" s="271" t="s">
        <v>1</v>
      </c>
      <c r="AK125" s="271" t="s">
        <v>1</v>
      </c>
      <c r="AL125" s="272" t="s">
        <v>23</v>
      </c>
      <c r="AM125" s="271" t="s">
        <v>1</v>
      </c>
      <c r="AN125" s="271" t="s">
        <v>1</v>
      </c>
      <c r="AO125" s="271" t="s">
        <v>1</v>
      </c>
      <c r="AP125" s="271" t="s">
        <v>1</v>
      </c>
      <c r="AQ125" s="271" t="s">
        <v>1</v>
      </c>
      <c r="AR125" s="271" t="s">
        <v>1</v>
      </c>
      <c r="AS125" s="271" t="s">
        <v>1</v>
      </c>
      <c r="AT125" s="271" t="s">
        <v>1</v>
      </c>
      <c r="AU125" s="274" t="s">
        <v>20</v>
      </c>
      <c r="AV125" s="272" t="s">
        <v>23</v>
      </c>
      <c r="AW125" s="274" t="s">
        <v>1240</v>
      </c>
      <c r="AX125" s="152">
        <v>2</v>
      </c>
      <c r="AY125" s="152">
        <v>2</v>
      </c>
      <c r="AZ125" s="276">
        <v>0</v>
      </c>
      <c r="BA125" s="280">
        <v>2.1</v>
      </c>
      <c r="BB125" s="281">
        <v>9.5</v>
      </c>
      <c r="BF125" s="150" t="e">
        <f>_xlfn.XLOOKUP(A125,'[27]Non AGSA'!B:B,'[27]Non AGSA'!B:B)</f>
        <v>#N/A</v>
      </c>
      <c r="BG125" s="150" t="e">
        <f>_xlfn.XLOOKUP(A125,'[27]Dormant auditee list'!C:C,'[27]Dormant auditee list'!C:C)</f>
        <v>#N/A</v>
      </c>
      <c r="BH125" s="150" t="str">
        <f>_xlfn.XLOOKUP(A125,[27]Reworked!A:A,[27]Reworked!I:I)</f>
        <v>Unqualified with findings</v>
      </c>
      <c r="BJ125" s="150">
        <v>1</v>
      </c>
      <c r="BK125" s="150">
        <v>2</v>
      </c>
    </row>
    <row r="126" spans="1:63" ht="18.75" customHeight="1" x14ac:dyDescent="0.25">
      <c r="A126" s="265">
        <v>497</v>
      </c>
      <c r="B126" s="266" t="s">
        <v>1271</v>
      </c>
      <c r="C126" s="271" t="s">
        <v>1190</v>
      </c>
      <c r="D126" s="271" t="s">
        <v>1086</v>
      </c>
      <c r="E126" s="271" t="s">
        <v>1191</v>
      </c>
      <c r="F126" s="271" t="s">
        <v>482</v>
      </c>
      <c r="G126" s="271" t="s">
        <v>1123</v>
      </c>
      <c r="H126" s="266" t="s">
        <v>1</v>
      </c>
      <c r="I126" s="266" t="s">
        <v>437</v>
      </c>
      <c r="J126" s="275" t="s">
        <v>33</v>
      </c>
      <c r="K126" s="271" t="s">
        <v>1</v>
      </c>
      <c r="L126" s="271" t="s">
        <v>1</v>
      </c>
      <c r="M126" s="275" t="s">
        <v>33</v>
      </c>
      <c r="N126" s="271" t="s">
        <v>1</v>
      </c>
      <c r="O126" s="271" t="s">
        <v>1</v>
      </c>
      <c r="P126" s="271" t="s">
        <v>1</v>
      </c>
      <c r="Q126" s="271" t="s">
        <v>1</v>
      </c>
      <c r="R126" s="271" t="s">
        <v>1</v>
      </c>
      <c r="S126" s="271" t="s">
        <v>1</v>
      </c>
      <c r="T126" s="271" t="s">
        <v>1</v>
      </c>
      <c r="U126" s="271" t="s">
        <v>1</v>
      </c>
      <c r="V126" s="271" t="s">
        <v>1</v>
      </c>
      <c r="W126" s="271" t="s">
        <v>1</v>
      </c>
      <c r="X126" s="271" t="s">
        <v>1</v>
      </c>
      <c r="Y126" s="271" t="s">
        <v>1</v>
      </c>
      <c r="Z126" s="271" t="s">
        <v>1</v>
      </c>
      <c r="AA126" s="271" t="s">
        <v>1</v>
      </c>
      <c r="AB126" s="271" t="s">
        <v>1</v>
      </c>
      <c r="AC126" s="271" t="s">
        <v>1</v>
      </c>
      <c r="AD126" s="271" t="s">
        <v>1</v>
      </c>
      <c r="AE126" s="271" t="s">
        <v>1</v>
      </c>
      <c r="AF126" s="271" t="s">
        <v>1</v>
      </c>
      <c r="AG126" s="271" t="s">
        <v>1</v>
      </c>
      <c r="AH126" s="271" t="s">
        <v>1</v>
      </c>
      <c r="AI126" s="271" t="s">
        <v>1</v>
      </c>
      <c r="AJ126" s="271" t="s">
        <v>1</v>
      </c>
      <c r="AK126" s="271" t="s">
        <v>1</v>
      </c>
      <c r="AL126" s="271" t="s">
        <v>1</v>
      </c>
      <c r="AM126" s="271" t="s">
        <v>1</v>
      </c>
      <c r="AN126" s="271" t="s">
        <v>1</v>
      </c>
      <c r="AO126" s="271" t="s">
        <v>1</v>
      </c>
      <c r="AP126" s="271" t="s">
        <v>1</v>
      </c>
      <c r="AQ126" s="271" t="s">
        <v>1</v>
      </c>
      <c r="AR126" s="271" t="s">
        <v>1</v>
      </c>
      <c r="AS126" s="271" t="s">
        <v>1</v>
      </c>
      <c r="AT126" s="271" t="s">
        <v>1</v>
      </c>
      <c r="AU126" s="271" t="s">
        <v>1</v>
      </c>
      <c r="AV126" s="272" t="s">
        <v>23</v>
      </c>
      <c r="AW126" s="275" t="s">
        <v>1241</v>
      </c>
      <c r="AX126" s="275">
        <v>1</v>
      </c>
      <c r="AY126" s="152">
        <v>2</v>
      </c>
      <c r="AZ126" s="276">
        <v>0</v>
      </c>
      <c r="BA126" s="277">
        <v>2E-3</v>
      </c>
      <c r="BB126" s="278">
        <v>1.2</v>
      </c>
      <c r="BF126" s="150" t="e">
        <f>_xlfn.XLOOKUP(A126,'[27]Non AGSA'!B:B,'[27]Non AGSA'!B:B)</f>
        <v>#N/A</v>
      </c>
      <c r="BG126" s="150" t="e">
        <f>_xlfn.XLOOKUP(A126,'[27]Dormant auditee list'!C:C,'[27]Dormant auditee list'!C:C)</f>
        <v>#N/A</v>
      </c>
      <c r="BH126" s="150" t="str">
        <f>_xlfn.XLOOKUP(A126,[27]Reworked!A:A,[27]Reworked!I:I)</f>
        <v>Unqualified with no findings</v>
      </c>
      <c r="BJ126" s="150">
        <v>1</v>
      </c>
      <c r="BK126" s="150">
        <v>1</v>
      </c>
    </row>
    <row r="127" spans="1:63" ht="14.25" customHeight="1" x14ac:dyDescent="0.25">
      <c r="A127" s="265">
        <v>349</v>
      </c>
      <c r="B127" s="266" t="s">
        <v>1265</v>
      </c>
      <c r="C127" s="271" t="s">
        <v>1190</v>
      </c>
      <c r="D127" s="271" t="s">
        <v>438</v>
      </c>
      <c r="E127" s="271" t="s">
        <v>1191</v>
      </c>
      <c r="F127" s="271" t="s">
        <v>482</v>
      </c>
      <c r="G127" s="271" t="s">
        <v>1</v>
      </c>
      <c r="H127" s="266" t="s">
        <v>1</v>
      </c>
      <c r="I127" s="266" t="s">
        <v>438</v>
      </c>
      <c r="J127" s="152" t="s">
        <v>17</v>
      </c>
      <c r="K127" s="271" t="s">
        <v>1</v>
      </c>
      <c r="L127" s="272" t="s">
        <v>23</v>
      </c>
      <c r="M127" s="152" t="s">
        <v>17</v>
      </c>
      <c r="N127" s="271" t="s">
        <v>1</v>
      </c>
      <c r="O127" s="274" t="s">
        <v>20</v>
      </c>
      <c r="P127" s="271" t="s">
        <v>1</v>
      </c>
      <c r="Q127" s="271" t="s">
        <v>1</v>
      </c>
      <c r="R127" s="271" t="s">
        <v>1</v>
      </c>
      <c r="S127" s="271" t="s">
        <v>1</v>
      </c>
      <c r="T127" s="271" t="s">
        <v>1</v>
      </c>
      <c r="U127" s="271" t="s">
        <v>1</v>
      </c>
      <c r="V127" s="271" t="s">
        <v>1</v>
      </c>
      <c r="W127" s="271" t="s">
        <v>1</v>
      </c>
      <c r="X127" s="271" t="s">
        <v>1</v>
      </c>
      <c r="Y127" s="271" t="s">
        <v>1</v>
      </c>
      <c r="Z127" s="271" t="s">
        <v>1</v>
      </c>
      <c r="AA127" s="271" t="s">
        <v>1</v>
      </c>
      <c r="AB127" s="271" t="s">
        <v>1</v>
      </c>
      <c r="AC127" s="271" t="s">
        <v>1</v>
      </c>
      <c r="AD127" s="271" t="s">
        <v>1</v>
      </c>
      <c r="AE127" s="274" t="s">
        <v>20</v>
      </c>
      <c r="AF127" s="271" t="s">
        <v>1</v>
      </c>
      <c r="AG127" s="271" t="s">
        <v>1</v>
      </c>
      <c r="AH127" s="271" t="s">
        <v>1</v>
      </c>
      <c r="AI127" s="271" t="s">
        <v>1</v>
      </c>
      <c r="AJ127" s="271" t="s">
        <v>1</v>
      </c>
      <c r="AK127" s="273" t="s">
        <v>22</v>
      </c>
      <c r="AL127" s="271" t="s">
        <v>1</v>
      </c>
      <c r="AM127" s="271" t="s">
        <v>1</v>
      </c>
      <c r="AN127" s="271" t="s">
        <v>1</v>
      </c>
      <c r="AO127" s="271" t="s">
        <v>1</v>
      </c>
      <c r="AP127" s="271" t="s">
        <v>1</v>
      </c>
      <c r="AQ127" s="271" t="s">
        <v>1</v>
      </c>
      <c r="AR127" s="271" t="s">
        <v>1</v>
      </c>
      <c r="AS127" s="271" t="s">
        <v>1</v>
      </c>
      <c r="AT127" s="271" t="s">
        <v>1</v>
      </c>
      <c r="AU127" s="271" t="s">
        <v>1</v>
      </c>
      <c r="AV127" s="273" t="s">
        <v>22</v>
      </c>
      <c r="AW127" s="275" t="s">
        <v>1241</v>
      </c>
      <c r="AX127" s="275">
        <v>1</v>
      </c>
      <c r="AY127" s="152">
        <v>2</v>
      </c>
      <c r="AZ127" s="276">
        <v>0</v>
      </c>
      <c r="BA127" s="277">
        <v>0</v>
      </c>
      <c r="BB127" s="281">
        <v>0</v>
      </c>
      <c r="BF127" s="150" t="e">
        <f>_xlfn.XLOOKUP(A127,'[27]Non AGSA'!B:B,'[27]Non AGSA'!B:B)</f>
        <v>#N/A</v>
      </c>
      <c r="BG127" s="150" t="e">
        <f>_xlfn.XLOOKUP(A127,'[27]Dormant auditee list'!C:C,'[27]Dormant auditee list'!C:C)</f>
        <v>#N/A</v>
      </c>
      <c r="BH127" s="150" t="str">
        <f>_xlfn.XLOOKUP(A127,[27]Reworked!A:A,[27]Reworked!I:I)</f>
        <v>Unqualified with findings</v>
      </c>
      <c r="BJ127" s="150">
        <v>1</v>
      </c>
      <c r="BK127" s="150">
        <v>2</v>
      </c>
    </row>
    <row r="128" spans="1:63" ht="14.25" customHeight="1" x14ac:dyDescent="0.25">
      <c r="A128" s="265">
        <v>352</v>
      </c>
      <c r="B128" s="266" t="s">
        <v>1265</v>
      </c>
      <c r="C128" s="271" t="s">
        <v>1190</v>
      </c>
      <c r="D128" s="271" t="s">
        <v>571</v>
      </c>
      <c r="E128" s="271" t="s">
        <v>1191</v>
      </c>
      <c r="F128" s="271" t="s">
        <v>482</v>
      </c>
      <c r="G128" s="271" t="s">
        <v>1</v>
      </c>
      <c r="H128" s="266" t="s">
        <v>1</v>
      </c>
      <c r="I128" s="266" t="s">
        <v>571</v>
      </c>
      <c r="J128" s="275" t="s">
        <v>33</v>
      </c>
      <c r="K128" s="271" t="s">
        <v>1</v>
      </c>
      <c r="L128" s="271" t="s">
        <v>1</v>
      </c>
      <c r="M128" s="275" t="s">
        <v>33</v>
      </c>
      <c r="N128" s="271" t="s">
        <v>1</v>
      </c>
      <c r="O128" s="271" t="s">
        <v>1</v>
      </c>
      <c r="P128" s="271" t="s">
        <v>1</v>
      </c>
      <c r="Q128" s="271" t="s">
        <v>1</v>
      </c>
      <c r="R128" s="271" t="s">
        <v>1</v>
      </c>
      <c r="S128" s="271" t="s">
        <v>1</v>
      </c>
      <c r="T128" s="271" t="s">
        <v>1</v>
      </c>
      <c r="U128" s="271" t="s">
        <v>1</v>
      </c>
      <c r="V128" s="271" t="s">
        <v>1</v>
      </c>
      <c r="W128" s="271" t="s">
        <v>1</v>
      </c>
      <c r="X128" s="271" t="s">
        <v>1</v>
      </c>
      <c r="Y128" s="271" t="s">
        <v>1</v>
      </c>
      <c r="Z128" s="271" t="s">
        <v>1</v>
      </c>
      <c r="AA128" s="271" t="s">
        <v>1</v>
      </c>
      <c r="AB128" s="271" t="s">
        <v>1</v>
      </c>
      <c r="AC128" s="271" t="s">
        <v>1</v>
      </c>
      <c r="AD128" s="271" t="s">
        <v>1</v>
      </c>
      <c r="AE128" s="271" t="s">
        <v>1</v>
      </c>
      <c r="AF128" s="271" t="s">
        <v>1</v>
      </c>
      <c r="AG128" s="271" t="s">
        <v>1</v>
      </c>
      <c r="AH128" s="271" t="s">
        <v>1</v>
      </c>
      <c r="AI128" s="271" t="s">
        <v>1</v>
      </c>
      <c r="AJ128" s="271" t="s">
        <v>1</v>
      </c>
      <c r="AK128" s="271" t="s">
        <v>1</v>
      </c>
      <c r="AL128" s="271" t="s">
        <v>1</v>
      </c>
      <c r="AM128" s="271" t="s">
        <v>1</v>
      </c>
      <c r="AN128" s="271" t="s">
        <v>1</v>
      </c>
      <c r="AO128" s="271" t="s">
        <v>1</v>
      </c>
      <c r="AP128" s="271" t="s">
        <v>1</v>
      </c>
      <c r="AQ128" s="271" t="s">
        <v>1</v>
      </c>
      <c r="AR128" s="271" t="s">
        <v>1</v>
      </c>
      <c r="AS128" s="271" t="s">
        <v>1</v>
      </c>
      <c r="AT128" s="271" t="s">
        <v>1</v>
      </c>
      <c r="AU128" s="273" t="s">
        <v>22</v>
      </c>
      <c r="AV128" s="271" t="s">
        <v>1</v>
      </c>
      <c r="AW128" s="274" t="s">
        <v>1240</v>
      </c>
      <c r="AX128" s="275">
        <v>1</v>
      </c>
      <c r="AY128" s="152">
        <v>2</v>
      </c>
      <c r="AZ128" s="277">
        <v>0</v>
      </c>
      <c r="BA128" s="276">
        <v>0</v>
      </c>
      <c r="BB128" s="281">
        <v>0.02</v>
      </c>
      <c r="BF128" s="150" t="e">
        <f>_xlfn.XLOOKUP(A128,'[27]Non AGSA'!B:B,'[27]Non AGSA'!B:B)</f>
        <v>#N/A</v>
      </c>
      <c r="BG128" s="150" t="e">
        <f>_xlfn.XLOOKUP(A128,'[27]Dormant auditee list'!C:C,'[27]Dormant auditee list'!C:C)</f>
        <v>#N/A</v>
      </c>
      <c r="BH128" s="150" t="str">
        <f>_xlfn.XLOOKUP(A128,[27]Reworked!A:A,[27]Reworked!I:I)</f>
        <v>Unqualified with no findings</v>
      </c>
      <c r="BJ128" s="150">
        <v>1</v>
      </c>
      <c r="BK128" s="150">
        <v>1</v>
      </c>
    </row>
    <row r="129" spans="1:63" ht="14.25" customHeight="1" x14ac:dyDescent="0.25">
      <c r="A129" s="265">
        <v>353</v>
      </c>
      <c r="B129" s="266" t="s">
        <v>1265</v>
      </c>
      <c r="C129" s="271" t="s">
        <v>1190</v>
      </c>
      <c r="D129" s="271" t="s">
        <v>625</v>
      </c>
      <c r="E129" s="271" t="s">
        <v>1191</v>
      </c>
      <c r="F129" s="271" t="s">
        <v>482</v>
      </c>
      <c r="G129" s="271" t="s">
        <v>1</v>
      </c>
      <c r="H129" s="266" t="s">
        <v>1</v>
      </c>
      <c r="I129" s="266" t="s">
        <v>625</v>
      </c>
      <c r="J129" s="152" t="s">
        <v>17</v>
      </c>
      <c r="K129" s="271" t="s">
        <v>1</v>
      </c>
      <c r="L129" s="274" t="s">
        <v>20</v>
      </c>
      <c r="M129" s="275" t="s">
        <v>33</v>
      </c>
      <c r="N129" s="271" t="s">
        <v>1</v>
      </c>
      <c r="O129" s="271" t="s">
        <v>1</v>
      </c>
      <c r="P129" s="271" t="s">
        <v>1</v>
      </c>
      <c r="Q129" s="271" t="s">
        <v>1</v>
      </c>
      <c r="R129" s="271" t="s">
        <v>1</v>
      </c>
      <c r="S129" s="271" t="s">
        <v>1</v>
      </c>
      <c r="T129" s="271" t="s">
        <v>1</v>
      </c>
      <c r="U129" s="271" t="s">
        <v>1</v>
      </c>
      <c r="V129" s="271" t="s">
        <v>1</v>
      </c>
      <c r="W129" s="271" t="s">
        <v>1</v>
      </c>
      <c r="X129" s="271" t="s">
        <v>1</v>
      </c>
      <c r="Y129" s="271" t="s">
        <v>1</v>
      </c>
      <c r="Z129" s="271" t="s">
        <v>1</v>
      </c>
      <c r="AA129" s="271" t="s">
        <v>1</v>
      </c>
      <c r="AB129" s="271" t="s">
        <v>1</v>
      </c>
      <c r="AC129" s="271" t="s">
        <v>1</v>
      </c>
      <c r="AD129" s="271" t="s">
        <v>1</v>
      </c>
      <c r="AE129" s="274" t="s">
        <v>20</v>
      </c>
      <c r="AF129" s="271" t="s">
        <v>1</v>
      </c>
      <c r="AG129" s="271" t="s">
        <v>1</v>
      </c>
      <c r="AH129" s="271" t="s">
        <v>1</v>
      </c>
      <c r="AI129" s="271" t="s">
        <v>1</v>
      </c>
      <c r="AJ129" s="271" t="s">
        <v>1</v>
      </c>
      <c r="AK129" s="271" t="s">
        <v>1</v>
      </c>
      <c r="AL129" s="271" t="s">
        <v>1</v>
      </c>
      <c r="AM129" s="271" t="s">
        <v>1</v>
      </c>
      <c r="AN129" s="271" t="s">
        <v>1</v>
      </c>
      <c r="AO129" s="271" t="s">
        <v>1</v>
      </c>
      <c r="AP129" s="274" t="s">
        <v>20</v>
      </c>
      <c r="AQ129" s="271" t="s">
        <v>1</v>
      </c>
      <c r="AR129" s="271" t="s">
        <v>1</v>
      </c>
      <c r="AS129" s="271" t="s">
        <v>1</v>
      </c>
      <c r="AT129" s="271" t="s">
        <v>1</v>
      </c>
      <c r="AU129" s="272" t="s">
        <v>23</v>
      </c>
      <c r="AV129" s="274" t="s">
        <v>20</v>
      </c>
      <c r="AW129" s="275" t="s">
        <v>1241</v>
      </c>
      <c r="AX129" s="152">
        <v>2</v>
      </c>
      <c r="AY129" s="152">
        <v>2</v>
      </c>
      <c r="AZ129" s="276">
        <v>0</v>
      </c>
      <c r="BA129" s="280">
        <v>1.1000000000000001</v>
      </c>
      <c r="BB129" s="283">
        <v>0</v>
      </c>
      <c r="BF129" s="150" t="e">
        <f>_xlfn.XLOOKUP(A129,'[27]Non AGSA'!B:B,'[27]Non AGSA'!B:B)</f>
        <v>#N/A</v>
      </c>
      <c r="BG129" s="150" t="e">
        <f>_xlfn.XLOOKUP(A129,'[27]Dormant auditee list'!C:C,'[27]Dormant auditee list'!C:C)</f>
        <v>#N/A</v>
      </c>
      <c r="BH129" s="150" t="str">
        <f>_xlfn.XLOOKUP(A129,[27]Reworked!A:A,[27]Reworked!I:I)</f>
        <v>Unqualified with findings</v>
      </c>
      <c r="BJ129" s="150">
        <v>1</v>
      </c>
      <c r="BK129" s="150">
        <v>2</v>
      </c>
    </row>
    <row r="130" spans="1:63" ht="14.25" customHeight="1" x14ac:dyDescent="0.25">
      <c r="A130" s="265">
        <v>354</v>
      </c>
      <c r="B130" s="266" t="s">
        <v>1265</v>
      </c>
      <c r="C130" s="271" t="s">
        <v>1190</v>
      </c>
      <c r="D130" s="271" t="s">
        <v>658</v>
      </c>
      <c r="E130" s="271" t="s">
        <v>1191</v>
      </c>
      <c r="F130" s="271" t="s">
        <v>482</v>
      </c>
      <c r="G130" s="271" t="s">
        <v>1</v>
      </c>
      <c r="H130" s="266" t="s">
        <v>1</v>
      </c>
      <c r="I130" s="266" t="s">
        <v>658</v>
      </c>
      <c r="J130" s="275" t="s">
        <v>33</v>
      </c>
      <c r="K130" s="271" t="s">
        <v>1</v>
      </c>
      <c r="L130" s="271" t="s">
        <v>1</v>
      </c>
      <c r="M130" s="275" t="s">
        <v>33</v>
      </c>
      <c r="N130" s="271" t="s">
        <v>1</v>
      </c>
      <c r="O130" s="271" t="s">
        <v>1</v>
      </c>
      <c r="P130" s="271" t="s">
        <v>1</v>
      </c>
      <c r="Q130" s="271" t="s">
        <v>1</v>
      </c>
      <c r="R130" s="271" t="s">
        <v>1</v>
      </c>
      <c r="S130" s="271" t="s">
        <v>1</v>
      </c>
      <c r="T130" s="271" t="s">
        <v>1</v>
      </c>
      <c r="U130" s="271" t="s">
        <v>1</v>
      </c>
      <c r="V130" s="271" t="s">
        <v>1</v>
      </c>
      <c r="W130" s="271" t="s">
        <v>1</v>
      </c>
      <c r="X130" s="271" t="s">
        <v>1</v>
      </c>
      <c r="Y130" s="271" t="s">
        <v>1</v>
      </c>
      <c r="Z130" s="271" t="s">
        <v>1</v>
      </c>
      <c r="AA130" s="271" t="s">
        <v>1</v>
      </c>
      <c r="AB130" s="271" t="s">
        <v>1</v>
      </c>
      <c r="AC130" s="271" t="s">
        <v>1</v>
      </c>
      <c r="AD130" s="271" t="s">
        <v>1</v>
      </c>
      <c r="AE130" s="271" t="s">
        <v>1</v>
      </c>
      <c r="AF130" s="271" t="s">
        <v>1</v>
      </c>
      <c r="AG130" s="271" t="s">
        <v>1</v>
      </c>
      <c r="AH130" s="271" t="s">
        <v>1</v>
      </c>
      <c r="AI130" s="271" t="s">
        <v>1</v>
      </c>
      <c r="AJ130" s="271" t="s">
        <v>1</v>
      </c>
      <c r="AK130" s="271" t="s">
        <v>1</v>
      </c>
      <c r="AL130" s="271" t="s">
        <v>1</v>
      </c>
      <c r="AM130" s="271" t="s">
        <v>1</v>
      </c>
      <c r="AN130" s="271" t="s">
        <v>1</v>
      </c>
      <c r="AO130" s="271" t="s">
        <v>1</v>
      </c>
      <c r="AP130" s="271" t="s">
        <v>1</v>
      </c>
      <c r="AQ130" s="271" t="s">
        <v>1</v>
      </c>
      <c r="AR130" s="271" t="s">
        <v>1</v>
      </c>
      <c r="AS130" s="271" t="s">
        <v>1</v>
      </c>
      <c r="AT130" s="271" t="s">
        <v>1</v>
      </c>
      <c r="AU130" s="273" t="s">
        <v>22</v>
      </c>
      <c r="AV130" s="272" t="s">
        <v>23</v>
      </c>
      <c r="AW130" s="275" t="s">
        <v>1241</v>
      </c>
      <c r="AX130" s="275">
        <v>1</v>
      </c>
      <c r="AY130" s="152">
        <v>2</v>
      </c>
      <c r="AZ130" s="276">
        <v>0</v>
      </c>
      <c r="BA130" s="276">
        <v>0</v>
      </c>
      <c r="BB130" s="283">
        <v>0</v>
      </c>
      <c r="BF130" s="150" t="e">
        <f>_xlfn.XLOOKUP(A130,'[27]Non AGSA'!B:B,'[27]Non AGSA'!B:B)</f>
        <v>#N/A</v>
      </c>
      <c r="BG130" s="150" t="e">
        <f>_xlfn.XLOOKUP(A130,'[27]Dormant auditee list'!C:C,'[27]Dormant auditee list'!C:C)</f>
        <v>#N/A</v>
      </c>
      <c r="BH130" s="150" t="str">
        <f>_xlfn.XLOOKUP(A130,[27]Reworked!A:A,[27]Reworked!I:I)</f>
        <v>Unqualified with no findings</v>
      </c>
      <c r="BJ130" s="150">
        <v>1</v>
      </c>
      <c r="BK130" s="150">
        <v>1</v>
      </c>
    </row>
    <row r="131" spans="1:63" ht="14.25" customHeight="1" x14ac:dyDescent="0.25">
      <c r="A131" s="265">
        <v>355</v>
      </c>
      <c r="B131" s="266" t="s">
        <v>1265</v>
      </c>
      <c r="C131" s="271" t="s">
        <v>1190</v>
      </c>
      <c r="D131" s="271" t="s">
        <v>1065</v>
      </c>
      <c r="E131" s="271" t="s">
        <v>1191</v>
      </c>
      <c r="F131" s="271" t="s">
        <v>482</v>
      </c>
      <c r="G131" s="271" t="s">
        <v>1</v>
      </c>
      <c r="H131" s="266" t="s">
        <v>1</v>
      </c>
      <c r="I131" s="266" t="s">
        <v>1065</v>
      </c>
      <c r="J131" s="275" t="s">
        <v>33</v>
      </c>
      <c r="K131" s="271" t="s">
        <v>1</v>
      </c>
      <c r="L131" s="271" t="s">
        <v>1</v>
      </c>
      <c r="M131" s="275" t="s">
        <v>33</v>
      </c>
      <c r="N131" s="271" t="s">
        <v>1</v>
      </c>
      <c r="O131" s="271" t="s">
        <v>1</v>
      </c>
      <c r="P131" s="271" t="s">
        <v>1</v>
      </c>
      <c r="Q131" s="271" t="s">
        <v>1</v>
      </c>
      <c r="R131" s="271" t="s">
        <v>1</v>
      </c>
      <c r="S131" s="271" t="s">
        <v>1</v>
      </c>
      <c r="T131" s="271" t="s">
        <v>1</v>
      </c>
      <c r="U131" s="271" t="s">
        <v>1</v>
      </c>
      <c r="V131" s="271" t="s">
        <v>1</v>
      </c>
      <c r="W131" s="271" t="s">
        <v>1</v>
      </c>
      <c r="X131" s="271" t="s">
        <v>1</v>
      </c>
      <c r="Y131" s="271" t="s">
        <v>1</v>
      </c>
      <c r="Z131" s="271" t="s">
        <v>1</v>
      </c>
      <c r="AA131" s="271" t="s">
        <v>1</v>
      </c>
      <c r="AB131" s="271" t="s">
        <v>1</v>
      </c>
      <c r="AC131" s="271" t="s">
        <v>1</v>
      </c>
      <c r="AD131" s="271" t="s">
        <v>1</v>
      </c>
      <c r="AE131" s="271" t="s">
        <v>1</v>
      </c>
      <c r="AF131" s="271" t="s">
        <v>1</v>
      </c>
      <c r="AG131" s="271" t="s">
        <v>1</v>
      </c>
      <c r="AH131" s="271" t="s">
        <v>1</v>
      </c>
      <c r="AI131" s="271" t="s">
        <v>1</v>
      </c>
      <c r="AJ131" s="271" t="s">
        <v>1</v>
      </c>
      <c r="AK131" s="271" t="s">
        <v>1</v>
      </c>
      <c r="AL131" s="271" t="s">
        <v>1</v>
      </c>
      <c r="AM131" s="271" t="s">
        <v>1</v>
      </c>
      <c r="AN131" s="271" t="s">
        <v>1</v>
      </c>
      <c r="AO131" s="271" t="s">
        <v>1</v>
      </c>
      <c r="AP131" s="271" t="s">
        <v>1</v>
      </c>
      <c r="AQ131" s="271" t="s">
        <v>1</v>
      </c>
      <c r="AR131" s="271" t="s">
        <v>1</v>
      </c>
      <c r="AS131" s="271" t="s">
        <v>1</v>
      </c>
      <c r="AT131" s="271" t="s">
        <v>1</v>
      </c>
      <c r="AU131" s="271" t="s">
        <v>1</v>
      </c>
      <c r="AV131" s="272" t="s">
        <v>23</v>
      </c>
      <c r="AW131" s="275" t="s">
        <v>1241</v>
      </c>
      <c r="AX131" s="152">
        <v>2</v>
      </c>
      <c r="AY131" s="152">
        <v>2</v>
      </c>
      <c r="AZ131" s="276">
        <v>0</v>
      </c>
      <c r="BA131" s="277">
        <v>0</v>
      </c>
      <c r="BB131" s="278">
        <v>0.04</v>
      </c>
      <c r="BF131" s="150" t="e">
        <f>_xlfn.XLOOKUP(A131,'[27]Non AGSA'!B:B,'[27]Non AGSA'!B:B)</f>
        <v>#N/A</v>
      </c>
      <c r="BG131" s="150" t="e">
        <f>_xlfn.XLOOKUP(A131,'[27]Dormant auditee list'!C:C,'[27]Dormant auditee list'!C:C)</f>
        <v>#N/A</v>
      </c>
      <c r="BH131" s="150" t="str">
        <f>_xlfn.XLOOKUP(A131,[27]Reworked!A:A,[27]Reworked!I:I)</f>
        <v>Unqualified with no findings</v>
      </c>
      <c r="BJ131" s="150">
        <v>1</v>
      </c>
      <c r="BK131" s="150">
        <v>1</v>
      </c>
    </row>
    <row r="132" spans="1:63" ht="13.5" customHeight="1" x14ac:dyDescent="0.25">
      <c r="A132" s="265">
        <v>356</v>
      </c>
      <c r="B132" s="266" t="s">
        <v>1265</v>
      </c>
      <c r="C132" s="271" t="s">
        <v>1190</v>
      </c>
      <c r="D132" s="271" t="s">
        <v>1021</v>
      </c>
      <c r="E132" s="271" t="s">
        <v>1191</v>
      </c>
      <c r="F132" s="271" t="s">
        <v>482</v>
      </c>
      <c r="G132" s="271" t="s">
        <v>1</v>
      </c>
      <c r="H132" s="266" t="s">
        <v>1</v>
      </c>
      <c r="I132" s="266" t="s">
        <v>1021</v>
      </c>
      <c r="J132" s="275" t="s">
        <v>33</v>
      </c>
      <c r="K132" s="271" t="s">
        <v>1</v>
      </c>
      <c r="L132" s="271" t="s">
        <v>1</v>
      </c>
      <c r="M132" s="275" t="s">
        <v>33</v>
      </c>
      <c r="N132" s="271" t="s">
        <v>1</v>
      </c>
      <c r="O132" s="273" t="s">
        <v>22</v>
      </c>
      <c r="P132" s="271" t="s">
        <v>1</v>
      </c>
      <c r="Q132" s="271" t="s">
        <v>1</v>
      </c>
      <c r="R132" s="271" t="s">
        <v>1</v>
      </c>
      <c r="S132" s="271" t="s">
        <v>1</v>
      </c>
      <c r="T132" s="271" t="s">
        <v>1</v>
      </c>
      <c r="U132" s="271" t="s">
        <v>1</v>
      </c>
      <c r="V132" s="271" t="s">
        <v>1</v>
      </c>
      <c r="W132" s="271" t="s">
        <v>1</v>
      </c>
      <c r="X132" s="271" t="s">
        <v>1</v>
      </c>
      <c r="Y132" s="271" t="s">
        <v>1</v>
      </c>
      <c r="Z132" s="271" t="s">
        <v>1</v>
      </c>
      <c r="AA132" s="271" t="s">
        <v>1</v>
      </c>
      <c r="AB132" s="271" t="s">
        <v>1</v>
      </c>
      <c r="AC132" s="271" t="s">
        <v>1</v>
      </c>
      <c r="AD132" s="271" t="s">
        <v>1</v>
      </c>
      <c r="AE132" s="271" t="s">
        <v>1</v>
      </c>
      <c r="AF132" s="271" t="s">
        <v>1</v>
      </c>
      <c r="AG132" s="271" t="s">
        <v>1</v>
      </c>
      <c r="AH132" s="271" t="s">
        <v>1</v>
      </c>
      <c r="AI132" s="271" t="s">
        <v>1</v>
      </c>
      <c r="AJ132" s="271" t="s">
        <v>1</v>
      </c>
      <c r="AK132" s="271" t="s">
        <v>1</v>
      </c>
      <c r="AL132" s="271" t="s">
        <v>1</v>
      </c>
      <c r="AM132" s="271" t="s">
        <v>1</v>
      </c>
      <c r="AN132" s="271" t="s">
        <v>1</v>
      </c>
      <c r="AO132" s="271" t="s">
        <v>1</v>
      </c>
      <c r="AP132" s="271" t="s">
        <v>1</v>
      </c>
      <c r="AQ132" s="271" t="s">
        <v>1</v>
      </c>
      <c r="AR132" s="271" t="s">
        <v>1</v>
      </c>
      <c r="AS132" s="271" t="s">
        <v>1</v>
      </c>
      <c r="AT132" s="271" t="s">
        <v>1</v>
      </c>
      <c r="AU132" s="272" t="s">
        <v>23</v>
      </c>
      <c r="AV132" s="271" t="s">
        <v>1</v>
      </c>
      <c r="AW132" s="275" t="s">
        <v>1241</v>
      </c>
      <c r="AX132" s="275">
        <v>1</v>
      </c>
      <c r="AY132" s="152">
        <v>2</v>
      </c>
      <c r="AZ132" s="276">
        <v>0</v>
      </c>
      <c r="BA132" s="277">
        <v>0</v>
      </c>
      <c r="BB132" s="283">
        <v>0</v>
      </c>
      <c r="BF132" s="150" t="e">
        <f>_xlfn.XLOOKUP(A132,'[27]Non AGSA'!B:B,'[27]Non AGSA'!B:B)</f>
        <v>#N/A</v>
      </c>
      <c r="BG132" s="150" t="e">
        <f>_xlfn.XLOOKUP(A132,'[27]Dormant auditee list'!C:C,'[27]Dormant auditee list'!C:C)</f>
        <v>#N/A</v>
      </c>
      <c r="BH132" s="150" t="str">
        <f>_xlfn.XLOOKUP(A132,[27]Reworked!A:A,[27]Reworked!I:I)</f>
        <v>Unqualified with no findings</v>
      </c>
      <c r="BJ132" s="150">
        <v>1</v>
      </c>
      <c r="BK132" s="150">
        <v>1</v>
      </c>
    </row>
    <row r="133" spans="1:63" ht="14.25" customHeight="1" x14ac:dyDescent="0.25">
      <c r="A133" s="265">
        <v>372</v>
      </c>
      <c r="B133" s="266" t="s">
        <v>1268</v>
      </c>
      <c r="C133" s="271" t="s">
        <v>1190</v>
      </c>
      <c r="D133" s="271" t="s">
        <v>438</v>
      </c>
      <c r="E133" s="271" t="s">
        <v>1191</v>
      </c>
      <c r="F133" s="271" t="s">
        <v>485</v>
      </c>
      <c r="G133" s="271" t="s">
        <v>1</v>
      </c>
      <c r="H133" s="266" t="s">
        <v>1</v>
      </c>
      <c r="I133" s="266" t="s">
        <v>438</v>
      </c>
      <c r="J133" s="275" t="s">
        <v>33</v>
      </c>
      <c r="K133" s="271" t="s">
        <v>1</v>
      </c>
      <c r="L133" s="271" t="s">
        <v>1</v>
      </c>
      <c r="M133" s="275" t="s">
        <v>33</v>
      </c>
      <c r="N133" s="271" t="s">
        <v>1</v>
      </c>
      <c r="O133" s="271" t="s">
        <v>1</v>
      </c>
      <c r="P133" s="271" t="s">
        <v>1</v>
      </c>
      <c r="Q133" s="271" t="s">
        <v>1</v>
      </c>
      <c r="R133" s="271" t="s">
        <v>1</v>
      </c>
      <c r="S133" s="271" t="s">
        <v>1</v>
      </c>
      <c r="T133" s="271" t="s">
        <v>1</v>
      </c>
      <c r="U133" s="271" t="s">
        <v>1</v>
      </c>
      <c r="V133" s="271" t="s">
        <v>1</v>
      </c>
      <c r="W133" s="271" t="s">
        <v>1</v>
      </c>
      <c r="X133" s="271" t="s">
        <v>1</v>
      </c>
      <c r="Y133" s="271" t="s">
        <v>1</v>
      </c>
      <c r="Z133" s="271" t="s">
        <v>1</v>
      </c>
      <c r="AA133" s="271" t="s">
        <v>1</v>
      </c>
      <c r="AB133" s="271" t="s">
        <v>1</v>
      </c>
      <c r="AC133" s="271" t="s">
        <v>1</v>
      </c>
      <c r="AD133" s="271" t="s">
        <v>1</v>
      </c>
      <c r="AE133" s="271" t="s">
        <v>1</v>
      </c>
      <c r="AF133" s="271" t="s">
        <v>1</v>
      </c>
      <c r="AG133" s="271" t="s">
        <v>1</v>
      </c>
      <c r="AH133" s="271" t="s">
        <v>1</v>
      </c>
      <c r="AI133" s="271" t="s">
        <v>1</v>
      </c>
      <c r="AJ133" s="271" t="s">
        <v>1</v>
      </c>
      <c r="AK133" s="271" t="s">
        <v>1</v>
      </c>
      <c r="AL133" s="271" t="s">
        <v>1</v>
      </c>
      <c r="AM133" s="271" t="s">
        <v>1</v>
      </c>
      <c r="AN133" s="271" t="s">
        <v>1</v>
      </c>
      <c r="AO133" s="271" t="s">
        <v>1</v>
      </c>
      <c r="AP133" s="271" t="s">
        <v>1</v>
      </c>
      <c r="AQ133" s="271" t="s">
        <v>1</v>
      </c>
      <c r="AR133" s="271" t="s">
        <v>1</v>
      </c>
      <c r="AS133" s="271" t="s">
        <v>1</v>
      </c>
      <c r="AT133" s="271" t="s">
        <v>1</v>
      </c>
      <c r="AU133" s="273" t="s">
        <v>22</v>
      </c>
      <c r="AV133" s="271" t="s">
        <v>1</v>
      </c>
      <c r="AW133" s="275" t="s">
        <v>1241</v>
      </c>
      <c r="AX133" s="275">
        <v>1</v>
      </c>
      <c r="AY133" s="275">
        <v>1</v>
      </c>
      <c r="AZ133" s="276">
        <v>0</v>
      </c>
      <c r="BA133" s="277">
        <v>0</v>
      </c>
      <c r="BB133" s="278">
        <v>8.9999999999999993E-3</v>
      </c>
      <c r="BF133" s="150" t="e">
        <f>_xlfn.XLOOKUP(A133,'[27]Non AGSA'!B:B,'[27]Non AGSA'!B:B)</f>
        <v>#N/A</v>
      </c>
      <c r="BG133" s="150" t="e">
        <f>_xlfn.XLOOKUP(A133,'[27]Dormant auditee list'!C:C,'[27]Dormant auditee list'!C:C)</f>
        <v>#N/A</v>
      </c>
      <c r="BH133" s="150" t="str">
        <f>_xlfn.XLOOKUP(A133,[27]Reworked!A:A,[27]Reworked!I:I)</f>
        <v>Unqualified with no findings</v>
      </c>
      <c r="BJ133" s="150">
        <v>1</v>
      </c>
      <c r="BK133" s="150">
        <v>1</v>
      </c>
    </row>
    <row r="134" spans="1:63" ht="14.25" customHeight="1" x14ac:dyDescent="0.25">
      <c r="A134" s="265">
        <v>373</v>
      </c>
      <c r="B134" s="266" t="s">
        <v>1268</v>
      </c>
      <c r="C134" s="271" t="s">
        <v>1190</v>
      </c>
      <c r="D134" s="271" t="s">
        <v>492</v>
      </c>
      <c r="E134" s="271" t="s">
        <v>1191</v>
      </c>
      <c r="F134" s="271" t="s">
        <v>485</v>
      </c>
      <c r="G134" s="271" t="s">
        <v>1</v>
      </c>
      <c r="H134" s="266" t="s">
        <v>1</v>
      </c>
      <c r="I134" s="266" t="s">
        <v>492</v>
      </c>
      <c r="J134" s="275" t="s">
        <v>33</v>
      </c>
      <c r="K134" s="271" t="s">
        <v>1</v>
      </c>
      <c r="L134" s="271" t="s">
        <v>1</v>
      </c>
      <c r="M134" s="275" t="s">
        <v>33</v>
      </c>
      <c r="N134" s="271" t="s">
        <v>1</v>
      </c>
      <c r="O134" s="271" t="s">
        <v>1</v>
      </c>
      <c r="P134" s="271" t="s">
        <v>1</v>
      </c>
      <c r="Q134" s="271" t="s">
        <v>1</v>
      </c>
      <c r="R134" s="271" t="s">
        <v>1</v>
      </c>
      <c r="S134" s="271" t="s">
        <v>1</v>
      </c>
      <c r="T134" s="271" t="s">
        <v>1</v>
      </c>
      <c r="U134" s="271" t="s">
        <v>1</v>
      </c>
      <c r="V134" s="271" t="s">
        <v>1</v>
      </c>
      <c r="W134" s="271" t="s">
        <v>1</v>
      </c>
      <c r="X134" s="271" t="s">
        <v>1</v>
      </c>
      <c r="Y134" s="271" t="s">
        <v>1</v>
      </c>
      <c r="Z134" s="271" t="s">
        <v>1</v>
      </c>
      <c r="AA134" s="271" t="s">
        <v>1</v>
      </c>
      <c r="AB134" s="271" t="s">
        <v>1</v>
      </c>
      <c r="AC134" s="271" t="s">
        <v>1</v>
      </c>
      <c r="AD134" s="271" t="s">
        <v>1</v>
      </c>
      <c r="AE134" s="271" t="s">
        <v>1</v>
      </c>
      <c r="AF134" s="271" t="s">
        <v>1</v>
      </c>
      <c r="AG134" s="271" t="s">
        <v>1</v>
      </c>
      <c r="AH134" s="271" t="s">
        <v>1</v>
      </c>
      <c r="AI134" s="271" t="s">
        <v>1</v>
      </c>
      <c r="AJ134" s="271" t="s">
        <v>1</v>
      </c>
      <c r="AK134" s="271" t="s">
        <v>1</v>
      </c>
      <c r="AL134" s="271" t="s">
        <v>1</v>
      </c>
      <c r="AM134" s="271" t="s">
        <v>1</v>
      </c>
      <c r="AN134" s="271" t="s">
        <v>1</v>
      </c>
      <c r="AO134" s="271" t="s">
        <v>1</v>
      </c>
      <c r="AP134" s="271" t="s">
        <v>1</v>
      </c>
      <c r="AQ134" s="271" t="s">
        <v>1</v>
      </c>
      <c r="AR134" s="271" t="s">
        <v>1</v>
      </c>
      <c r="AS134" s="271" t="s">
        <v>1</v>
      </c>
      <c r="AT134" s="271" t="s">
        <v>1</v>
      </c>
      <c r="AU134" s="271" t="s">
        <v>1</v>
      </c>
      <c r="AV134" s="271" t="s">
        <v>1</v>
      </c>
      <c r="AW134" s="275" t="s">
        <v>1241</v>
      </c>
      <c r="AX134" s="275">
        <v>1</v>
      </c>
      <c r="AY134" s="275">
        <v>1</v>
      </c>
      <c r="AZ134" s="276">
        <v>0</v>
      </c>
      <c r="BA134" s="280">
        <v>12</v>
      </c>
      <c r="BB134" s="283">
        <v>0</v>
      </c>
      <c r="BF134" s="150" t="e">
        <f>_xlfn.XLOOKUP(A134,'[27]Non AGSA'!B:B,'[27]Non AGSA'!B:B)</f>
        <v>#N/A</v>
      </c>
      <c r="BG134" s="150" t="e">
        <f>_xlfn.XLOOKUP(A134,'[27]Dormant auditee list'!C:C,'[27]Dormant auditee list'!C:C)</f>
        <v>#N/A</v>
      </c>
      <c r="BH134" s="150" t="str">
        <f>_xlfn.XLOOKUP(A134,[27]Reworked!A:A,[27]Reworked!I:I)</f>
        <v>Unqualified with no findings</v>
      </c>
      <c r="BJ134" s="150">
        <v>1</v>
      </c>
      <c r="BK134" s="150">
        <v>1</v>
      </c>
    </row>
    <row r="135" spans="1:63" ht="14.25" customHeight="1" x14ac:dyDescent="0.25">
      <c r="A135" s="265">
        <v>376</v>
      </c>
      <c r="B135" s="266" t="s">
        <v>1268</v>
      </c>
      <c r="C135" s="271" t="s">
        <v>1190</v>
      </c>
      <c r="D135" s="271" t="s">
        <v>625</v>
      </c>
      <c r="E135" s="271" t="s">
        <v>1191</v>
      </c>
      <c r="F135" s="271" t="s">
        <v>485</v>
      </c>
      <c r="G135" s="271" t="s">
        <v>1</v>
      </c>
      <c r="H135" s="266" t="s">
        <v>1</v>
      </c>
      <c r="I135" s="266" t="s">
        <v>625</v>
      </c>
      <c r="J135" s="275" t="s">
        <v>33</v>
      </c>
      <c r="K135" s="271" t="s">
        <v>1</v>
      </c>
      <c r="L135" s="271" t="s">
        <v>1</v>
      </c>
      <c r="M135" s="275" t="s">
        <v>33</v>
      </c>
      <c r="N135" s="271" t="s">
        <v>1</v>
      </c>
      <c r="O135" s="273" t="s">
        <v>22</v>
      </c>
      <c r="P135" s="271" t="s">
        <v>1</v>
      </c>
      <c r="Q135" s="271" t="s">
        <v>1</v>
      </c>
      <c r="R135" s="271" t="s">
        <v>1</v>
      </c>
      <c r="S135" s="271" t="s">
        <v>1</v>
      </c>
      <c r="T135" s="271" t="s">
        <v>1</v>
      </c>
      <c r="U135" s="271" t="s">
        <v>1</v>
      </c>
      <c r="V135" s="271" t="s">
        <v>1</v>
      </c>
      <c r="W135" s="271" t="s">
        <v>1</v>
      </c>
      <c r="X135" s="271" t="s">
        <v>1</v>
      </c>
      <c r="Y135" s="271" t="s">
        <v>1</v>
      </c>
      <c r="Z135" s="271" t="s">
        <v>1</v>
      </c>
      <c r="AA135" s="271" t="s">
        <v>1</v>
      </c>
      <c r="AB135" s="271" t="s">
        <v>1</v>
      </c>
      <c r="AC135" s="271" t="s">
        <v>1</v>
      </c>
      <c r="AD135" s="271" t="s">
        <v>1</v>
      </c>
      <c r="AE135" s="271" t="s">
        <v>1</v>
      </c>
      <c r="AF135" s="271" t="s">
        <v>1</v>
      </c>
      <c r="AG135" s="271" t="s">
        <v>1</v>
      </c>
      <c r="AH135" s="271" t="s">
        <v>1</v>
      </c>
      <c r="AI135" s="271" t="s">
        <v>1</v>
      </c>
      <c r="AJ135" s="271" t="s">
        <v>1</v>
      </c>
      <c r="AK135" s="271" t="s">
        <v>1</v>
      </c>
      <c r="AL135" s="271" t="s">
        <v>1</v>
      </c>
      <c r="AM135" s="271" t="s">
        <v>1</v>
      </c>
      <c r="AN135" s="271" t="s">
        <v>1</v>
      </c>
      <c r="AO135" s="271" t="s">
        <v>1</v>
      </c>
      <c r="AP135" s="271" t="s">
        <v>1</v>
      </c>
      <c r="AQ135" s="271" t="s">
        <v>1</v>
      </c>
      <c r="AR135" s="271" t="s">
        <v>1</v>
      </c>
      <c r="AS135" s="271" t="s">
        <v>1</v>
      </c>
      <c r="AT135" s="271" t="s">
        <v>1</v>
      </c>
      <c r="AU135" s="271" t="s">
        <v>1</v>
      </c>
      <c r="AV135" s="271" t="s">
        <v>1</v>
      </c>
      <c r="AW135" s="274" t="s">
        <v>1240</v>
      </c>
      <c r="AX135" s="152">
        <v>2</v>
      </c>
      <c r="AY135" s="152">
        <v>2</v>
      </c>
      <c r="AZ135" s="276">
        <v>0</v>
      </c>
      <c r="BA135" s="277">
        <v>0.02</v>
      </c>
      <c r="BB135" s="278">
        <v>0.03</v>
      </c>
      <c r="BF135" s="150" t="e">
        <f>_xlfn.XLOOKUP(A135,'[27]Non AGSA'!B:B,'[27]Non AGSA'!B:B)</f>
        <v>#N/A</v>
      </c>
      <c r="BG135" s="150" t="e">
        <f>_xlfn.XLOOKUP(A135,'[27]Dormant auditee list'!C:C,'[27]Dormant auditee list'!C:C)</f>
        <v>#N/A</v>
      </c>
      <c r="BH135" s="150" t="str">
        <f>_xlfn.XLOOKUP(A135,[27]Reworked!A:A,[27]Reworked!I:I)</f>
        <v>Unqualified with no findings</v>
      </c>
      <c r="BJ135" s="150">
        <v>1</v>
      </c>
      <c r="BK135" s="150">
        <v>1</v>
      </c>
    </row>
    <row r="136" spans="1:63" ht="14.25" customHeight="1" x14ac:dyDescent="0.25">
      <c r="A136" s="265">
        <v>134</v>
      </c>
      <c r="B136" s="266" t="s">
        <v>1268</v>
      </c>
      <c r="C136" s="271" t="s">
        <v>1190</v>
      </c>
      <c r="D136" s="271" t="s">
        <v>658</v>
      </c>
      <c r="E136" s="271" t="s">
        <v>1191</v>
      </c>
      <c r="F136" s="271" t="s">
        <v>485</v>
      </c>
      <c r="G136" s="271" t="s">
        <v>1</v>
      </c>
      <c r="H136" s="266" t="s">
        <v>1</v>
      </c>
      <c r="I136" s="266" t="s">
        <v>658</v>
      </c>
      <c r="J136" s="275" t="s">
        <v>33</v>
      </c>
      <c r="K136" s="271" t="s">
        <v>1</v>
      </c>
      <c r="L136" s="271" t="s">
        <v>1</v>
      </c>
      <c r="M136" s="275" t="s">
        <v>33</v>
      </c>
      <c r="N136" s="271" t="s">
        <v>1</v>
      </c>
      <c r="O136" s="271" t="s">
        <v>1</v>
      </c>
      <c r="P136" s="271" t="s">
        <v>1</v>
      </c>
      <c r="Q136" s="271" t="s">
        <v>1</v>
      </c>
      <c r="R136" s="271" t="s">
        <v>1</v>
      </c>
      <c r="S136" s="271" t="s">
        <v>1</v>
      </c>
      <c r="T136" s="271" t="s">
        <v>1</v>
      </c>
      <c r="U136" s="271" t="s">
        <v>1</v>
      </c>
      <c r="V136" s="271" t="s">
        <v>1</v>
      </c>
      <c r="W136" s="271" t="s">
        <v>1</v>
      </c>
      <c r="X136" s="271" t="s">
        <v>1</v>
      </c>
      <c r="Y136" s="271" t="s">
        <v>1</v>
      </c>
      <c r="Z136" s="271" t="s">
        <v>1</v>
      </c>
      <c r="AA136" s="271" t="s">
        <v>1</v>
      </c>
      <c r="AB136" s="271" t="s">
        <v>1</v>
      </c>
      <c r="AC136" s="271" t="s">
        <v>1</v>
      </c>
      <c r="AD136" s="271" t="s">
        <v>1</v>
      </c>
      <c r="AE136" s="271" t="s">
        <v>1</v>
      </c>
      <c r="AF136" s="271" t="s">
        <v>1</v>
      </c>
      <c r="AG136" s="271" t="s">
        <v>1</v>
      </c>
      <c r="AH136" s="271" t="s">
        <v>1</v>
      </c>
      <c r="AI136" s="271" t="s">
        <v>1</v>
      </c>
      <c r="AJ136" s="271" t="s">
        <v>1</v>
      </c>
      <c r="AK136" s="271" t="s">
        <v>1</v>
      </c>
      <c r="AL136" s="271" t="s">
        <v>1</v>
      </c>
      <c r="AM136" s="271" t="s">
        <v>1</v>
      </c>
      <c r="AN136" s="271" t="s">
        <v>1</v>
      </c>
      <c r="AO136" s="271" t="s">
        <v>1</v>
      </c>
      <c r="AP136" s="271" t="s">
        <v>1</v>
      </c>
      <c r="AQ136" s="271" t="s">
        <v>1</v>
      </c>
      <c r="AR136" s="271" t="s">
        <v>1</v>
      </c>
      <c r="AS136" s="271" t="s">
        <v>1</v>
      </c>
      <c r="AT136" s="271" t="s">
        <v>1</v>
      </c>
      <c r="AU136" s="271" t="s">
        <v>1</v>
      </c>
      <c r="AV136" s="271" t="s">
        <v>1</v>
      </c>
      <c r="AW136" s="275" t="s">
        <v>1241</v>
      </c>
      <c r="AX136" s="275">
        <v>1</v>
      </c>
      <c r="AY136" s="152">
        <v>2</v>
      </c>
      <c r="AZ136" s="276">
        <v>0</v>
      </c>
      <c r="BA136" s="276">
        <v>0</v>
      </c>
      <c r="BB136" s="283">
        <v>0</v>
      </c>
      <c r="BF136" s="150" t="e">
        <f>_xlfn.XLOOKUP(A136,'[27]Non AGSA'!B:B,'[27]Non AGSA'!B:B)</f>
        <v>#N/A</v>
      </c>
      <c r="BG136" s="150" t="e">
        <f>_xlfn.XLOOKUP(A136,'[27]Dormant auditee list'!C:C,'[27]Dormant auditee list'!C:C)</f>
        <v>#N/A</v>
      </c>
      <c r="BH136" s="150" t="str">
        <f>_xlfn.XLOOKUP(A136,[27]Reworked!A:A,[27]Reworked!I:I)</f>
        <v>Unqualified with no findings</v>
      </c>
      <c r="BJ136" s="150">
        <v>1</v>
      </c>
      <c r="BK136" s="150">
        <v>1</v>
      </c>
    </row>
    <row r="137" spans="1:63" ht="14.25" customHeight="1" x14ac:dyDescent="0.25">
      <c r="A137" s="265">
        <v>377</v>
      </c>
      <c r="B137" s="266" t="s">
        <v>1268</v>
      </c>
      <c r="C137" s="271" t="s">
        <v>1190</v>
      </c>
      <c r="D137" s="271" t="s">
        <v>1065</v>
      </c>
      <c r="E137" s="271" t="s">
        <v>1191</v>
      </c>
      <c r="F137" s="271" t="s">
        <v>485</v>
      </c>
      <c r="G137" s="271" t="s">
        <v>1</v>
      </c>
      <c r="H137" s="266" t="s">
        <v>1</v>
      </c>
      <c r="I137" s="266" t="s">
        <v>1065</v>
      </c>
      <c r="J137" s="275" t="s">
        <v>33</v>
      </c>
      <c r="K137" s="271" t="s">
        <v>1</v>
      </c>
      <c r="L137" s="271" t="s">
        <v>1</v>
      </c>
      <c r="M137" s="275" t="s">
        <v>33</v>
      </c>
      <c r="N137" s="271" t="s">
        <v>1</v>
      </c>
      <c r="O137" s="271" t="s">
        <v>1</v>
      </c>
      <c r="P137" s="271" t="s">
        <v>1</v>
      </c>
      <c r="Q137" s="271" t="s">
        <v>1</v>
      </c>
      <c r="R137" s="271" t="s">
        <v>1</v>
      </c>
      <c r="S137" s="271" t="s">
        <v>1</v>
      </c>
      <c r="T137" s="271" t="s">
        <v>1</v>
      </c>
      <c r="U137" s="271" t="s">
        <v>1</v>
      </c>
      <c r="V137" s="271" t="s">
        <v>1</v>
      </c>
      <c r="W137" s="271" t="s">
        <v>1</v>
      </c>
      <c r="X137" s="271" t="s">
        <v>1</v>
      </c>
      <c r="Y137" s="271" t="s">
        <v>1</v>
      </c>
      <c r="Z137" s="271" t="s">
        <v>1</v>
      </c>
      <c r="AA137" s="271" t="s">
        <v>1</v>
      </c>
      <c r="AB137" s="271" t="s">
        <v>1</v>
      </c>
      <c r="AC137" s="271" t="s">
        <v>1</v>
      </c>
      <c r="AD137" s="271" t="s">
        <v>1</v>
      </c>
      <c r="AE137" s="271" t="s">
        <v>1</v>
      </c>
      <c r="AF137" s="271" t="s">
        <v>1</v>
      </c>
      <c r="AG137" s="271" t="s">
        <v>1</v>
      </c>
      <c r="AH137" s="271" t="s">
        <v>1</v>
      </c>
      <c r="AI137" s="271" t="s">
        <v>1</v>
      </c>
      <c r="AJ137" s="271" t="s">
        <v>1</v>
      </c>
      <c r="AK137" s="271" t="s">
        <v>1</v>
      </c>
      <c r="AL137" s="271" t="s">
        <v>1</v>
      </c>
      <c r="AM137" s="271" t="s">
        <v>1</v>
      </c>
      <c r="AN137" s="271" t="s">
        <v>1</v>
      </c>
      <c r="AO137" s="271" t="s">
        <v>1</v>
      </c>
      <c r="AP137" s="271" t="s">
        <v>1</v>
      </c>
      <c r="AQ137" s="271" t="s">
        <v>1</v>
      </c>
      <c r="AR137" s="271" t="s">
        <v>1</v>
      </c>
      <c r="AS137" s="271" t="s">
        <v>1</v>
      </c>
      <c r="AT137" s="271" t="s">
        <v>1</v>
      </c>
      <c r="AU137" s="274" t="s">
        <v>20</v>
      </c>
      <c r="AV137" s="272" t="s">
        <v>23</v>
      </c>
      <c r="AW137" s="275" t="s">
        <v>1241</v>
      </c>
      <c r="AX137" s="275">
        <v>1</v>
      </c>
      <c r="AY137" s="152">
        <v>2</v>
      </c>
      <c r="AZ137" s="276">
        <v>0</v>
      </c>
      <c r="BA137" s="280">
        <v>0.89</v>
      </c>
      <c r="BB137" s="281">
        <v>0.06</v>
      </c>
      <c r="BF137" s="150" t="e">
        <f>_xlfn.XLOOKUP(A137,'[27]Non AGSA'!B:B,'[27]Non AGSA'!B:B)</f>
        <v>#N/A</v>
      </c>
      <c r="BG137" s="150" t="e">
        <f>_xlfn.XLOOKUP(A137,'[27]Dormant auditee list'!C:C,'[27]Dormant auditee list'!C:C)</f>
        <v>#N/A</v>
      </c>
      <c r="BH137" s="150" t="str">
        <f>_xlfn.XLOOKUP(A137,[27]Reworked!A:A,[27]Reworked!I:I)</f>
        <v>Unqualified with no findings</v>
      </c>
      <c r="BJ137" s="150">
        <v>1</v>
      </c>
      <c r="BK137" s="150">
        <v>1</v>
      </c>
    </row>
    <row r="138" spans="1:63" ht="14.25" customHeight="1" x14ac:dyDescent="0.25">
      <c r="A138" s="265">
        <v>135</v>
      </c>
      <c r="B138" s="266" t="s">
        <v>1268</v>
      </c>
      <c r="C138" s="271" t="s">
        <v>1190</v>
      </c>
      <c r="D138" s="271" t="s">
        <v>1021</v>
      </c>
      <c r="E138" s="271" t="s">
        <v>1191</v>
      </c>
      <c r="F138" s="271" t="s">
        <v>485</v>
      </c>
      <c r="G138" s="271" t="s">
        <v>1</v>
      </c>
      <c r="H138" s="266" t="s">
        <v>1</v>
      </c>
      <c r="I138" s="266" t="s">
        <v>1021</v>
      </c>
      <c r="J138" s="275" t="s">
        <v>33</v>
      </c>
      <c r="K138" s="271" t="s">
        <v>1</v>
      </c>
      <c r="L138" s="271" t="s">
        <v>1</v>
      </c>
      <c r="M138" s="275" t="s">
        <v>33</v>
      </c>
      <c r="N138" s="271" t="s">
        <v>1</v>
      </c>
      <c r="O138" s="271" t="s">
        <v>1</v>
      </c>
      <c r="P138" s="271" t="s">
        <v>1</v>
      </c>
      <c r="Q138" s="271" t="s">
        <v>1</v>
      </c>
      <c r="R138" s="271" t="s">
        <v>1</v>
      </c>
      <c r="S138" s="271" t="s">
        <v>1</v>
      </c>
      <c r="T138" s="271" t="s">
        <v>1</v>
      </c>
      <c r="U138" s="271" t="s">
        <v>1</v>
      </c>
      <c r="V138" s="271" t="s">
        <v>1</v>
      </c>
      <c r="W138" s="271" t="s">
        <v>1</v>
      </c>
      <c r="X138" s="271" t="s">
        <v>1</v>
      </c>
      <c r="Y138" s="271" t="s">
        <v>1</v>
      </c>
      <c r="Z138" s="271" t="s">
        <v>1</v>
      </c>
      <c r="AA138" s="271" t="s">
        <v>1</v>
      </c>
      <c r="AB138" s="271" t="s">
        <v>1</v>
      </c>
      <c r="AC138" s="271" t="s">
        <v>1</v>
      </c>
      <c r="AD138" s="271" t="s">
        <v>1</v>
      </c>
      <c r="AE138" s="271" t="s">
        <v>1</v>
      </c>
      <c r="AF138" s="271" t="s">
        <v>1</v>
      </c>
      <c r="AG138" s="271" t="s">
        <v>1</v>
      </c>
      <c r="AH138" s="271" t="s">
        <v>1</v>
      </c>
      <c r="AI138" s="271" t="s">
        <v>1</v>
      </c>
      <c r="AJ138" s="271" t="s">
        <v>1</v>
      </c>
      <c r="AK138" s="271" t="s">
        <v>1</v>
      </c>
      <c r="AL138" s="271" t="s">
        <v>1</v>
      </c>
      <c r="AM138" s="271" t="s">
        <v>1</v>
      </c>
      <c r="AN138" s="271" t="s">
        <v>1</v>
      </c>
      <c r="AO138" s="271" t="s">
        <v>1</v>
      </c>
      <c r="AP138" s="271" t="s">
        <v>1</v>
      </c>
      <c r="AQ138" s="271" t="s">
        <v>1</v>
      </c>
      <c r="AR138" s="271" t="s">
        <v>1</v>
      </c>
      <c r="AS138" s="271" t="s">
        <v>1</v>
      </c>
      <c r="AT138" s="271" t="s">
        <v>1</v>
      </c>
      <c r="AU138" s="271" t="s">
        <v>1</v>
      </c>
      <c r="AV138" s="273" t="s">
        <v>22</v>
      </c>
      <c r="AW138" s="275" t="s">
        <v>1241</v>
      </c>
      <c r="AX138" s="275">
        <v>1</v>
      </c>
      <c r="AY138" s="275">
        <v>1</v>
      </c>
      <c r="AZ138" s="276">
        <v>0</v>
      </c>
      <c r="BA138" s="276">
        <v>0</v>
      </c>
      <c r="BB138" s="283">
        <v>0</v>
      </c>
      <c r="BF138" s="150" t="e">
        <f>_xlfn.XLOOKUP(A138,'[27]Non AGSA'!B:B,'[27]Non AGSA'!B:B)</f>
        <v>#N/A</v>
      </c>
      <c r="BG138" s="150" t="e">
        <f>_xlfn.XLOOKUP(A138,'[27]Dormant auditee list'!C:C,'[27]Dormant auditee list'!C:C)</f>
        <v>#N/A</v>
      </c>
      <c r="BH138" s="150" t="str">
        <f>_xlfn.XLOOKUP(A138,[27]Reworked!A:A,[27]Reworked!I:I)</f>
        <v>Unqualified with no findings</v>
      </c>
      <c r="BJ138" s="150">
        <v>1</v>
      </c>
      <c r="BK138" s="150">
        <v>1</v>
      </c>
    </row>
    <row r="139" spans="1:63" ht="14.25" customHeight="1" x14ac:dyDescent="0.25">
      <c r="A139" s="265">
        <v>378</v>
      </c>
      <c r="B139" s="266" t="s">
        <v>1268</v>
      </c>
      <c r="C139" s="271" t="s">
        <v>1190</v>
      </c>
      <c r="D139" s="271" t="s">
        <v>1086</v>
      </c>
      <c r="E139" s="271" t="s">
        <v>1191</v>
      </c>
      <c r="F139" s="271" t="s">
        <v>485</v>
      </c>
      <c r="G139" s="271" t="s">
        <v>1</v>
      </c>
      <c r="H139" s="266" t="s">
        <v>1</v>
      </c>
      <c r="I139" s="266" t="s">
        <v>1086</v>
      </c>
      <c r="J139" s="275" t="s">
        <v>33</v>
      </c>
      <c r="K139" s="271" t="s">
        <v>1</v>
      </c>
      <c r="L139" s="271" t="s">
        <v>1</v>
      </c>
      <c r="M139" s="275" t="s">
        <v>33</v>
      </c>
      <c r="N139" s="271" t="s">
        <v>1</v>
      </c>
      <c r="O139" s="271" t="s">
        <v>1</v>
      </c>
      <c r="P139" s="271" t="s">
        <v>1</v>
      </c>
      <c r="Q139" s="271" t="s">
        <v>1</v>
      </c>
      <c r="R139" s="271" t="s">
        <v>1</v>
      </c>
      <c r="S139" s="271" t="s">
        <v>1</v>
      </c>
      <c r="T139" s="271" t="s">
        <v>1</v>
      </c>
      <c r="U139" s="271" t="s">
        <v>1</v>
      </c>
      <c r="V139" s="271" t="s">
        <v>1</v>
      </c>
      <c r="W139" s="271" t="s">
        <v>1</v>
      </c>
      <c r="X139" s="271" t="s">
        <v>1</v>
      </c>
      <c r="Y139" s="271" t="s">
        <v>1</v>
      </c>
      <c r="Z139" s="271" t="s">
        <v>1</v>
      </c>
      <c r="AA139" s="271" t="s">
        <v>1</v>
      </c>
      <c r="AB139" s="271" t="s">
        <v>1</v>
      </c>
      <c r="AC139" s="271" t="s">
        <v>1</v>
      </c>
      <c r="AD139" s="271" t="s">
        <v>1</v>
      </c>
      <c r="AE139" s="271" t="s">
        <v>1</v>
      </c>
      <c r="AF139" s="271" t="s">
        <v>1</v>
      </c>
      <c r="AG139" s="271" t="s">
        <v>1</v>
      </c>
      <c r="AH139" s="271" t="s">
        <v>1</v>
      </c>
      <c r="AI139" s="271" t="s">
        <v>1</v>
      </c>
      <c r="AJ139" s="271" t="s">
        <v>1</v>
      </c>
      <c r="AK139" s="271" t="s">
        <v>1</v>
      </c>
      <c r="AL139" s="271" t="s">
        <v>1</v>
      </c>
      <c r="AM139" s="271" t="s">
        <v>1</v>
      </c>
      <c r="AN139" s="271" t="s">
        <v>1</v>
      </c>
      <c r="AO139" s="271" t="s">
        <v>1</v>
      </c>
      <c r="AP139" s="271" t="s">
        <v>1</v>
      </c>
      <c r="AQ139" s="271" t="s">
        <v>1</v>
      </c>
      <c r="AR139" s="271" t="s">
        <v>1</v>
      </c>
      <c r="AS139" s="271" t="s">
        <v>1</v>
      </c>
      <c r="AT139" s="271" t="s">
        <v>1</v>
      </c>
      <c r="AU139" s="271" t="s">
        <v>1</v>
      </c>
      <c r="AV139" s="271" t="s">
        <v>1</v>
      </c>
      <c r="AW139" s="275" t="s">
        <v>1241</v>
      </c>
      <c r="AX139" s="275">
        <v>1</v>
      </c>
      <c r="AY139" s="152">
        <v>2</v>
      </c>
      <c r="AZ139" s="276">
        <v>0</v>
      </c>
      <c r="BA139" s="280">
        <v>0.04</v>
      </c>
      <c r="BB139" s="278">
        <v>0.02</v>
      </c>
      <c r="BF139" s="150" t="e">
        <f>_xlfn.XLOOKUP(A139,'[27]Non AGSA'!B:B,'[27]Non AGSA'!B:B)</f>
        <v>#N/A</v>
      </c>
      <c r="BG139" s="150" t="e">
        <f>_xlfn.XLOOKUP(A139,'[27]Dormant auditee list'!C:C,'[27]Dormant auditee list'!C:C)</f>
        <v>#N/A</v>
      </c>
      <c r="BH139" s="150" t="str">
        <f>_xlfn.XLOOKUP(A139,[27]Reworked!A:A,[27]Reworked!I:I)</f>
        <v>Unqualified with no findings</v>
      </c>
      <c r="BJ139" s="150">
        <v>1</v>
      </c>
      <c r="BK139" s="150">
        <v>1</v>
      </c>
    </row>
    <row r="140" spans="1:63" ht="26.25" customHeight="1" x14ac:dyDescent="0.25">
      <c r="A140" s="265">
        <v>407</v>
      </c>
      <c r="B140" s="266" t="s">
        <v>931</v>
      </c>
      <c r="C140" s="271" t="s">
        <v>1190</v>
      </c>
      <c r="D140" s="271" t="s">
        <v>896</v>
      </c>
      <c r="E140" s="271" t="s">
        <v>1191</v>
      </c>
      <c r="F140" s="271" t="s">
        <v>1</v>
      </c>
      <c r="G140" s="271" t="s">
        <v>902</v>
      </c>
      <c r="H140" s="266" t="s">
        <v>755</v>
      </c>
      <c r="I140" s="266" t="s">
        <v>437</v>
      </c>
      <c r="J140" s="275" t="s">
        <v>33</v>
      </c>
      <c r="K140" s="271" t="s">
        <v>1</v>
      </c>
      <c r="L140" s="271" t="s">
        <v>1</v>
      </c>
      <c r="M140" s="275" t="s">
        <v>33</v>
      </c>
      <c r="N140" s="271" t="s">
        <v>1</v>
      </c>
      <c r="O140" s="271" t="s">
        <v>1</v>
      </c>
      <c r="P140" s="271" t="s">
        <v>1</v>
      </c>
      <c r="Q140" s="271" t="s">
        <v>1</v>
      </c>
      <c r="R140" s="271" t="s">
        <v>1</v>
      </c>
      <c r="S140" s="271" t="s">
        <v>1</v>
      </c>
      <c r="T140" s="271" t="s">
        <v>1</v>
      </c>
      <c r="U140" s="271" t="s">
        <v>1</v>
      </c>
      <c r="V140" s="271" t="s">
        <v>1</v>
      </c>
      <c r="W140" s="271" t="s">
        <v>1</v>
      </c>
      <c r="X140" s="271" t="s">
        <v>1</v>
      </c>
      <c r="Y140" s="271" t="s">
        <v>1</v>
      </c>
      <c r="Z140" s="271" t="s">
        <v>1</v>
      </c>
      <c r="AA140" s="271" t="s">
        <v>1</v>
      </c>
      <c r="AB140" s="271" t="s">
        <v>1</v>
      </c>
      <c r="AC140" s="271" t="s">
        <v>1</v>
      </c>
      <c r="AD140" s="271" t="s">
        <v>1</v>
      </c>
      <c r="AE140" s="271" t="s">
        <v>1</v>
      </c>
      <c r="AF140" s="271" t="s">
        <v>1</v>
      </c>
      <c r="AG140" s="271" t="s">
        <v>1</v>
      </c>
      <c r="AH140" s="271" t="s">
        <v>1</v>
      </c>
      <c r="AI140" s="271" t="s">
        <v>1</v>
      </c>
      <c r="AJ140" s="271" t="s">
        <v>1</v>
      </c>
      <c r="AK140" s="271" t="s">
        <v>1</v>
      </c>
      <c r="AL140" s="271" t="s">
        <v>1</v>
      </c>
      <c r="AM140" s="271" t="s">
        <v>1</v>
      </c>
      <c r="AN140" s="271" t="s">
        <v>1</v>
      </c>
      <c r="AO140" s="271" t="s">
        <v>1</v>
      </c>
      <c r="AP140" s="271" t="s">
        <v>1</v>
      </c>
      <c r="AQ140" s="271" t="s">
        <v>1</v>
      </c>
      <c r="AR140" s="271" t="s">
        <v>1</v>
      </c>
      <c r="AS140" s="271" t="s">
        <v>1</v>
      </c>
      <c r="AT140" s="271" t="s">
        <v>1</v>
      </c>
      <c r="AU140" s="273" t="s">
        <v>22</v>
      </c>
      <c r="AV140" s="272" t="s">
        <v>23</v>
      </c>
      <c r="AW140" s="275" t="s">
        <v>1241</v>
      </c>
      <c r="AX140" s="275">
        <v>1</v>
      </c>
      <c r="AY140" s="284">
        <v>0</v>
      </c>
      <c r="AZ140" s="276">
        <v>0</v>
      </c>
      <c r="BA140" s="280">
        <v>1.4</v>
      </c>
      <c r="BB140" s="283">
        <v>0</v>
      </c>
      <c r="BF140" s="150" t="e">
        <f>_xlfn.XLOOKUP(A140,'[27]Non AGSA'!B:B,'[27]Non AGSA'!B:B)</f>
        <v>#N/A</v>
      </c>
      <c r="BG140" s="150" t="e">
        <f>_xlfn.XLOOKUP(A140,'[27]Dormant auditee list'!C:C,'[27]Dormant auditee list'!C:C)</f>
        <v>#N/A</v>
      </c>
      <c r="BH140" s="150" t="str">
        <f>_xlfn.XLOOKUP(A140,[27]Reworked!A:A,[27]Reworked!I:I)</f>
        <v>Unqualified with no findings</v>
      </c>
      <c r="BJ140" s="150">
        <v>1</v>
      </c>
      <c r="BK140" s="150">
        <v>1</v>
      </c>
    </row>
    <row r="141" spans="1:63" ht="14.25" customHeight="1" x14ac:dyDescent="0.25">
      <c r="A141" s="265">
        <v>409</v>
      </c>
      <c r="B141" s="266" t="s">
        <v>168</v>
      </c>
      <c r="C141" s="271" t="s">
        <v>1190</v>
      </c>
      <c r="D141" s="271" t="s">
        <v>438</v>
      </c>
      <c r="E141" s="271" t="s">
        <v>1191</v>
      </c>
      <c r="F141" s="271" t="s">
        <v>168</v>
      </c>
      <c r="G141" s="271" t="s">
        <v>1</v>
      </c>
      <c r="H141" s="266" t="s">
        <v>1</v>
      </c>
      <c r="I141" s="266" t="s">
        <v>438</v>
      </c>
      <c r="J141" s="152" t="s">
        <v>17</v>
      </c>
      <c r="K141" s="272" t="s">
        <v>23</v>
      </c>
      <c r="L141" s="272" t="s">
        <v>23</v>
      </c>
      <c r="M141" s="152" t="s">
        <v>17</v>
      </c>
      <c r="N141" s="272" t="s">
        <v>23</v>
      </c>
      <c r="O141" s="272" t="s">
        <v>23</v>
      </c>
      <c r="P141" s="271" t="s">
        <v>1</v>
      </c>
      <c r="Q141" s="271" t="s">
        <v>1</v>
      </c>
      <c r="R141" s="271" t="s">
        <v>1</v>
      </c>
      <c r="S141" s="271" t="s">
        <v>1</v>
      </c>
      <c r="T141" s="271" t="s">
        <v>1</v>
      </c>
      <c r="U141" s="271" t="s">
        <v>1</v>
      </c>
      <c r="V141" s="271" t="s">
        <v>1</v>
      </c>
      <c r="W141" s="271" t="s">
        <v>1</v>
      </c>
      <c r="X141" s="271" t="s">
        <v>1</v>
      </c>
      <c r="Y141" s="271" t="s">
        <v>1</v>
      </c>
      <c r="Z141" s="271" t="s">
        <v>1</v>
      </c>
      <c r="AA141" s="272" t="s">
        <v>23</v>
      </c>
      <c r="AB141" s="271" t="s">
        <v>1</v>
      </c>
      <c r="AC141" s="271" t="s">
        <v>1</v>
      </c>
      <c r="AD141" s="271" t="s">
        <v>1</v>
      </c>
      <c r="AE141" s="274" t="s">
        <v>20</v>
      </c>
      <c r="AF141" s="274" t="s">
        <v>20</v>
      </c>
      <c r="AG141" s="271" t="s">
        <v>1</v>
      </c>
      <c r="AH141" s="271" t="s">
        <v>1</v>
      </c>
      <c r="AI141" s="271" t="s">
        <v>1</v>
      </c>
      <c r="AJ141" s="271" t="s">
        <v>1</v>
      </c>
      <c r="AK141" s="274" t="s">
        <v>20</v>
      </c>
      <c r="AL141" s="271" t="s">
        <v>1</v>
      </c>
      <c r="AM141" s="271" t="s">
        <v>1</v>
      </c>
      <c r="AN141" s="271" t="s">
        <v>1</v>
      </c>
      <c r="AO141" s="271" t="s">
        <v>1</v>
      </c>
      <c r="AP141" s="272" t="s">
        <v>23</v>
      </c>
      <c r="AQ141" s="271" t="s">
        <v>1</v>
      </c>
      <c r="AR141" s="271" t="s">
        <v>1</v>
      </c>
      <c r="AS141" s="271" t="s">
        <v>1</v>
      </c>
      <c r="AT141" s="271" t="s">
        <v>1</v>
      </c>
      <c r="AU141" s="272" t="s">
        <v>23</v>
      </c>
      <c r="AV141" s="272" t="s">
        <v>23</v>
      </c>
      <c r="AW141" s="274" t="s">
        <v>1240</v>
      </c>
      <c r="AX141" s="152">
        <v>2</v>
      </c>
      <c r="AY141" s="152">
        <v>2</v>
      </c>
      <c r="AZ141" s="276">
        <v>0</v>
      </c>
      <c r="BA141" s="280">
        <v>50.8</v>
      </c>
      <c r="BB141" s="278">
        <v>78.3</v>
      </c>
      <c r="BF141" s="150" t="e">
        <f>_xlfn.XLOOKUP(A141,'[27]Non AGSA'!B:B,'[27]Non AGSA'!B:B)</f>
        <v>#N/A</v>
      </c>
      <c r="BG141" s="150" t="e">
        <f>_xlfn.XLOOKUP(A141,'[27]Dormant auditee list'!C:C,'[27]Dormant auditee list'!C:C)</f>
        <v>#N/A</v>
      </c>
      <c r="BH141" s="150" t="str">
        <f>_xlfn.XLOOKUP(A141,[27]Reworked!A:A,[27]Reworked!I:I)</f>
        <v>Unqualified with findings</v>
      </c>
      <c r="BJ141" s="150">
        <v>1</v>
      </c>
      <c r="BK141" s="150">
        <v>2</v>
      </c>
    </row>
    <row r="142" spans="1:63" ht="14.25" customHeight="1" x14ac:dyDescent="0.25">
      <c r="A142" s="265">
        <v>542</v>
      </c>
      <c r="B142" s="266" t="s">
        <v>168</v>
      </c>
      <c r="C142" s="271" t="s">
        <v>1190</v>
      </c>
      <c r="D142" s="271" t="s">
        <v>571</v>
      </c>
      <c r="E142" s="271" t="s">
        <v>1191</v>
      </c>
      <c r="F142" s="271" t="s">
        <v>168</v>
      </c>
      <c r="G142" s="271" t="s">
        <v>1</v>
      </c>
      <c r="H142" s="266" t="s">
        <v>1</v>
      </c>
      <c r="I142" s="266" t="s">
        <v>571</v>
      </c>
      <c r="J142" s="152" t="s">
        <v>17</v>
      </c>
      <c r="K142" s="271" t="s">
        <v>1</v>
      </c>
      <c r="L142" s="272" t="s">
        <v>23</v>
      </c>
      <c r="M142" s="152" t="s">
        <v>17</v>
      </c>
      <c r="N142" s="271" t="s">
        <v>1</v>
      </c>
      <c r="O142" s="272" t="s">
        <v>23</v>
      </c>
      <c r="P142" s="271" t="s">
        <v>1</v>
      </c>
      <c r="Q142" s="271" t="s">
        <v>1</v>
      </c>
      <c r="R142" s="271" t="s">
        <v>1</v>
      </c>
      <c r="S142" s="271" t="s">
        <v>1</v>
      </c>
      <c r="T142" s="271" t="s">
        <v>1</v>
      </c>
      <c r="U142" s="271" t="s">
        <v>1</v>
      </c>
      <c r="V142" s="271" t="s">
        <v>1</v>
      </c>
      <c r="W142" s="271" t="s">
        <v>1</v>
      </c>
      <c r="X142" s="271" t="s">
        <v>1</v>
      </c>
      <c r="Y142" s="271" t="s">
        <v>1</v>
      </c>
      <c r="Z142" s="271" t="s">
        <v>1</v>
      </c>
      <c r="AA142" s="271" t="s">
        <v>1</v>
      </c>
      <c r="AB142" s="271" t="s">
        <v>1</v>
      </c>
      <c r="AC142" s="271" t="s">
        <v>1</v>
      </c>
      <c r="AD142" s="271" t="s">
        <v>1</v>
      </c>
      <c r="AE142" s="271" t="s">
        <v>1</v>
      </c>
      <c r="AF142" s="271" t="s">
        <v>1</v>
      </c>
      <c r="AG142" s="271" t="s">
        <v>1</v>
      </c>
      <c r="AH142" s="271" t="s">
        <v>1</v>
      </c>
      <c r="AI142" s="271" t="s">
        <v>1</v>
      </c>
      <c r="AJ142" s="271" t="s">
        <v>1</v>
      </c>
      <c r="AK142" s="272" t="s">
        <v>23</v>
      </c>
      <c r="AL142" s="271" t="s">
        <v>1</v>
      </c>
      <c r="AM142" s="271" t="s">
        <v>1</v>
      </c>
      <c r="AN142" s="271" t="s">
        <v>1</v>
      </c>
      <c r="AO142" s="271" t="s">
        <v>1</v>
      </c>
      <c r="AP142" s="271" t="s">
        <v>1</v>
      </c>
      <c r="AQ142" s="271" t="s">
        <v>1</v>
      </c>
      <c r="AR142" s="271" t="s">
        <v>1</v>
      </c>
      <c r="AS142" s="271" t="s">
        <v>1</v>
      </c>
      <c r="AT142" s="271" t="s">
        <v>1</v>
      </c>
      <c r="AU142" s="274" t="s">
        <v>20</v>
      </c>
      <c r="AV142" s="274" t="s">
        <v>20</v>
      </c>
      <c r="AW142" s="274" t="s">
        <v>1240</v>
      </c>
      <c r="AX142" s="275">
        <v>1</v>
      </c>
      <c r="AY142" s="152">
        <v>2</v>
      </c>
      <c r="AZ142" s="276">
        <v>0</v>
      </c>
      <c r="BA142" s="277">
        <v>5.5</v>
      </c>
      <c r="BB142" s="278">
        <v>2E-3</v>
      </c>
      <c r="BF142" s="150" t="e">
        <f>_xlfn.XLOOKUP(A142,'[27]Non AGSA'!B:B,'[27]Non AGSA'!B:B)</f>
        <v>#N/A</v>
      </c>
      <c r="BG142" s="150" t="e">
        <f>_xlfn.XLOOKUP(A142,'[27]Dormant auditee list'!C:C,'[27]Dormant auditee list'!C:C)</f>
        <v>#N/A</v>
      </c>
      <c r="BH142" s="150" t="str">
        <f>_xlfn.XLOOKUP(A142,[27]Reworked!A:A,[27]Reworked!I:I)</f>
        <v>Unqualified with findings</v>
      </c>
      <c r="BJ142" s="150">
        <v>1</v>
      </c>
      <c r="BK142" s="150">
        <v>2</v>
      </c>
    </row>
    <row r="143" spans="1:63" ht="14.25" customHeight="1" x14ac:dyDescent="0.25">
      <c r="A143" s="265">
        <v>414</v>
      </c>
      <c r="B143" s="266" t="s">
        <v>169</v>
      </c>
      <c r="C143" s="271" t="s">
        <v>1190</v>
      </c>
      <c r="D143" s="271" t="s">
        <v>492</v>
      </c>
      <c r="E143" s="271" t="s">
        <v>1191</v>
      </c>
      <c r="F143" s="271" t="s">
        <v>168</v>
      </c>
      <c r="G143" s="271" t="s">
        <v>1</v>
      </c>
      <c r="H143" s="266" t="s">
        <v>1</v>
      </c>
      <c r="I143" s="266" t="s">
        <v>492</v>
      </c>
      <c r="J143" s="152" t="s">
        <v>17</v>
      </c>
      <c r="K143" s="271" t="s">
        <v>1</v>
      </c>
      <c r="L143" s="272" t="s">
        <v>23</v>
      </c>
      <c r="M143" s="152" t="s">
        <v>17</v>
      </c>
      <c r="N143" s="271" t="s">
        <v>1</v>
      </c>
      <c r="O143" s="272" t="s">
        <v>23</v>
      </c>
      <c r="P143" s="271" t="s">
        <v>1</v>
      </c>
      <c r="Q143" s="271" t="s">
        <v>1</v>
      </c>
      <c r="R143" s="271" t="s">
        <v>1</v>
      </c>
      <c r="S143" s="271" t="s">
        <v>1</v>
      </c>
      <c r="T143" s="271" t="s">
        <v>1</v>
      </c>
      <c r="U143" s="271" t="s">
        <v>1</v>
      </c>
      <c r="V143" s="271" t="s">
        <v>1</v>
      </c>
      <c r="W143" s="271" t="s">
        <v>1</v>
      </c>
      <c r="X143" s="271" t="s">
        <v>1</v>
      </c>
      <c r="Y143" s="271" t="s">
        <v>1</v>
      </c>
      <c r="Z143" s="271" t="s">
        <v>1</v>
      </c>
      <c r="AA143" s="271" t="s">
        <v>1</v>
      </c>
      <c r="AB143" s="271" t="s">
        <v>1</v>
      </c>
      <c r="AC143" s="271" t="s">
        <v>1</v>
      </c>
      <c r="AD143" s="271" t="s">
        <v>1</v>
      </c>
      <c r="AE143" s="274" t="s">
        <v>20</v>
      </c>
      <c r="AF143" s="274" t="s">
        <v>20</v>
      </c>
      <c r="AG143" s="271" t="s">
        <v>1</v>
      </c>
      <c r="AH143" s="274" t="s">
        <v>20</v>
      </c>
      <c r="AI143" s="271" t="s">
        <v>1</v>
      </c>
      <c r="AJ143" s="271" t="s">
        <v>1</v>
      </c>
      <c r="AK143" s="272" t="s">
        <v>23</v>
      </c>
      <c r="AL143" s="272" t="s">
        <v>23</v>
      </c>
      <c r="AM143" s="271" t="s">
        <v>1</v>
      </c>
      <c r="AN143" s="271" t="s">
        <v>1</v>
      </c>
      <c r="AO143" s="272" t="s">
        <v>23</v>
      </c>
      <c r="AP143" s="272" t="s">
        <v>23</v>
      </c>
      <c r="AQ143" s="271" t="s">
        <v>1</v>
      </c>
      <c r="AR143" s="271" t="s">
        <v>1</v>
      </c>
      <c r="AS143" s="271" t="s">
        <v>1</v>
      </c>
      <c r="AT143" s="271" t="s">
        <v>1</v>
      </c>
      <c r="AU143" s="272" t="s">
        <v>23</v>
      </c>
      <c r="AV143" s="272" t="s">
        <v>23</v>
      </c>
      <c r="AW143" s="274" t="s">
        <v>1240</v>
      </c>
      <c r="AX143" s="275">
        <v>1</v>
      </c>
      <c r="AY143" s="152">
        <v>2</v>
      </c>
      <c r="AZ143" s="276">
        <v>0</v>
      </c>
      <c r="BA143" s="277">
        <v>14.6</v>
      </c>
      <c r="BB143" s="278">
        <v>7.8</v>
      </c>
      <c r="BF143" s="150" t="e">
        <f>_xlfn.XLOOKUP(A143,'[27]Non AGSA'!B:B,'[27]Non AGSA'!B:B)</f>
        <v>#N/A</v>
      </c>
      <c r="BG143" s="150" t="e">
        <f>_xlfn.XLOOKUP(A143,'[27]Dormant auditee list'!C:C,'[27]Dormant auditee list'!C:C)</f>
        <v>#N/A</v>
      </c>
      <c r="BH143" s="150" t="str">
        <f>_xlfn.XLOOKUP(A143,[27]Reworked!A:A,[27]Reworked!I:I)</f>
        <v>Unqualified with findings</v>
      </c>
      <c r="BJ143" s="150">
        <v>1</v>
      </c>
      <c r="BK143" s="150">
        <v>2</v>
      </c>
    </row>
    <row r="144" spans="1:63" ht="14.25" customHeight="1" x14ac:dyDescent="0.25">
      <c r="A144" s="265">
        <v>412</v>
      </c>
      <c r="B144" s="266" t="s">
        <v>170</v>
      </c>
      <c r="C144" s="271" t="s">
        <v>1190</v>
      </c>
      <c r="D144" s="271" t="s">
        <v>1021</v>
      </c>
      <c r="E144" s="271" t="s">
        <v>1191</v>
      </c>
      <c r="F144" s="271" t="s">
        <v>168</v>
      </c>
      <c r="G144" s="271" t="s">
        <v>1</v>
      </c>
      <c r="H144" s="266" t="s">
        <v>1</v>
      </c>
      <c r="I144" s="266" t="s">
        <v>1021</v>
      </c>
      <c r="J144" s="152" t="s">
        <v>17</v>
      </c>
      <c r="K144" s="272" t="s">
        <v>23</v>
      </c>
      <c r="L144" s="272" t="s">
        <v>23</v>
      </c>
      <c r="M144" s="152" t="s">
        <v>17</v>
      </c>
      <c r="N144" s="272" t="s">
        <v>23</v>
      </c>
      <c r="O144" s="272" t="s">
        <v>23</v>
      </c>
      <c r="P144" s="271" t="s">
        <v>1</v>
      </c>
      <c r="Q144" s="271" t="s">
        <v>1</v>
      </c>
      <c r="R144" s="271" t="s">
        <v>1</v>
      </c>
      <c r="S144" s="271" t="s">
        <v>1</v>
      </c>
      <c r="T144" s="271" t="s">
        <v>1</v>
      </c>
      <c r="U144" s="271" t="s">
        <v>1</v>
      </c>
      <c r="V144" s="271" t="s">
        <v>1</v>
      </c>
      <c r="W144" s="271" t="s">
        <v>1</v>
      </c>
      <c r="X144" s="271" t="s">
        <v>1</v>
      </c>
      <c r="Y144" s="271" t="s">
        <v>1</v>
      </c>
      <c r="Z144" s="273" t="s">
        <v>22</v>
      </c>
      <c r="AA144" s="272" t="s">
        <v>23</v>
      </c>
      <c r="AB144" s="271" t="s">
        <v>1</v>
      </c>
      <c r="AC144" s="271" t="s">
        <v>1</v>
      </c>
      <c r="AD144" s="273" t="s">
        <v>22</v>
      </c>
      <c r="AE144" s="272" t="s">
        <v>23</v>
      </c>
      <c r="AF144" s="272" t="s">
        <v>23</v>
      </c>
      <c r="AG144" s="271" t="s">
        <v>1</v>
      </c>
      <c r="AH144" s="271" t="s">
        <v>1</v>
      </c>
      <c r="AI144" s="271" t="s">
        <v>1</v>
      </c>
      <c r="AJ144" s="271" t="s">
        <v>1</v>
      </c>
      <c r="AK144" s="272" t="s">
        <v>23</v>
      </c>
      <c r="AL144" s="272" t="s">
        <v>23</v>
      </c>
      <c r="AM144" s="271" t="s">
        <v>1</v>
      </c>
      <c r="AN144" s="271" t="s">
        <v>1</v>
      </c>
      <c r="AO144" s="271" t="s">
        <v>1</v>
      </c>
      <c r="AP144" s="273" t="s">
        <v>22</v>
      </c>
      <c r="AQ144" s="272" t="s">
        <v>23</v>
      </c>
      <c r="AR144" s="271" t="s">
        <v>1</v>
      </c>
      <c r="AS144" s="271" t="s">
        <v>1</v>
      </c>
      <c r="AT144" s="271" t="s">
        <v>1</v>
      </c>
      <c r="AU144" s="272" t="s">
        <v>23</v>
      </c>
      <c r="AV144" s="273" t="s">
        <v>22</v>
      </c>
      <c r="AW144" s="274" t="s">
        <v>1240</v>
      </c>
      <c r="AX144" s="275">
        <v>1</v>
      </c>
      <c r="AY144" s="275">
        <v>1</v>
      </c>
      <c r="AZ144" s="276">
        <v>0</v>
      </c>
      <c r="BA144" s="280">
        <v>482.9</v>
      </c>
      <c r="BB144" s="281">
        <v>0.52</v>
      </c>
      <c r="BF144" s="150" t="e">
        <f>_xlfn.XLOOKUP(A144,'[27]Non AGSA'!B:B,'[27]Non AGSA'!B:B)</f>
        <v>#N/A</v>
      </c>
      <c r="BG144" s="150" t="e">
        <f>_xlfn.XLOOKUP(A144,'[27]Dormant auditee list'!C:C,'[27]Dormant auditee list'!C:C)</f>
        <v>#N/A</v>
      </c>
      <c r="BH144" s="150" t="str">
        <f>_xlfn.XLOOKUP(A144,[27]Reworked!A:A,[27]Reworked!I:I)</f>
        <v>Unqualified with findings</v>
      </c>
      <c r="BJ144" s="150">
        <v>1</v>
      </c>
      <c r="BK144" s="150">
        <v>2</v>
      </c>
    </row>
    <row r="145" spans="1:63" ht="18" customHeight="1" x14ac:dyDescent="0.25">
      <c r="A145" s="265">
        <v>410</v>
      </c>
      <c r="B145" s="266" t="s">
        <v>171</v>
      </c>
      <c r="C145" s="271" t="s">
        <v>1190</v>
      </c>
      <c r="D145" s="271" t="s">
        <v>625</v>
      </c>
      <c r="E145" s="271" t="s">
        <v>1191</v>
      </c>
      <c r="F145" s="271" t="s">
        <v>168</v>
      </c>
      <c r="G145" s="271" t="s">
        <v>1</v>
      </c>
      <c r="H145" s="266" t="s">
        <v>1</v>
      </c>
      <c r="I145" s="266" t="s">
        <v>625</v>
      </c>
      <c r="J145" s="152" t="s">
        <v>17</v>
      </c>
      <c r="K145" s="272" t="s">
        <v>23</v>
      </c>
      <c r="L145" s="272" t="s">
        <v>23</v>
      </c>
      <c r="M145" s="279" t="s">
        <v>26</v>
      </c>
      <c r="N145" s="272" t="s">
        <v>23</v>
      </c>
      <c r="O145" s="272" t="s">
        <v>23</v>
      </c>
      <c r="P145" s="271" t="s">
        <v>1</v>
      </c>
      <c r="Q145" s="271" t="s">
        <v>1</v>
      </c>
      <c r="R145" s="271" t="s">
        <v>1</v>
      </c>
      <c r="S145" s="271" t="s">
        <v>1</v>
      </c>
      <c r="T145" s="271" t="s">
        <v>1</v>
      </c>
      <c r="U145" s="273" t="s">
        <v>22</v>
      </c>
      <c r="V145" s="271" t="s">
        <v>1</v>
      </c>
      <c r="W145" s="271" t="s">
        <v>1</v>
      </c>
      <c r="X145" s="271" t="s">
        <v>1</v>
      </c>
      <c r="Y145" s="271" t="s">
        <v>1</v>
      </c>
      <c r="Z145" s="273" t="s">
        <v>22</v>
      </c>
      <c r="AA145" s="274" t="s">
        <v>20</v>
      </c>
      <c r="AB145" s="271" t="s">
        <v>1</v>
      </c>
      <c r="AC145" s="271" t="s">
        <v>1</v>
      </c>
      <c r="AD145" s="271" t="s">
        <v>1</v>
      </c>
      <c r="AE145" s="272" t="s">
        <v>23</v>
      </c>
      <c r="AF145" s="272" t="s">
        <v>23</v>
      </c>
      <c r="AG145" s="271" t="s">
        <v>1</v>
      </c>
      <c r="AH145" s="272" t="s">
        <v>23</v>
      </c>
      <c r="AI145" s="271" t="s">
        <v>1</v>
      </c>
      <c r="AJ145" s="271" t="s">
        <v>1</v>
      </c>
      <c r="AK145" s="271" t="s">
        <v>1</v>
      </c>
      <c r="AL145" s="273" t="s">
        <v>22</v>
      </c>
      <c r="AM145" s="271" t="s">
        <v>1</v>
      </c>
      <c r="AN145" s="271" t="s">
        <v>1</v>
      </c>
      <c r="AO145" s="272" t="s">
        <v>23</v>
      </c>
      <c r="AP145" s="272" t="s">
        <v>23</v>
      </c>
      <c r="AQ145" s="271" t="s">
        <v>1</v>
      </c>
      <c r="AR145" s="272" t="s">
        <v>23</v>
      </c>
      <c r="AS145" s="271" t="s">
        <v>1</v>
      </c>
      <c r="AT145" s="271" t="s">
        <v>1</v>
      </c>
      <c r="AU145" s="272" t="s">
        <v>23</v>
      </c>
      <c r="AV145" s="272" t="s">
        <v>23</v>
      </c>
      <c r="AW145" s="274" t="s">
        <v>1240</v>
      </c>
      <c r="AX145" s="275">
        <v>1</v>
      </c>
      <c r="AY145" s="152">
        <v>2</v>
      </c>
      <c r="AZ145" s="276">
        <v>0</v>
      </c>
      <c r="BA145" s="277">
        <v>344.9</v>
      </c>
      <c r="BB145" s="281">
        <v>2.2999999999999998</v>
      </c>
      <c r="BF145" s="150" t="e">
        <f>_xlfn.XLOOKUP(A145,'[27]Non AGSA'!B:B,'[27]Non AGSA'!B:B)</f>
        <v>#N/A</v>
      </c>
      <c r="BG145" s="150" t="e">
        <f>_xlfn.XLOOKUP(A145,'[27]Dormant auditee list'!C:C,'[27]Dormant auditee list'!C:C)</f>
        <v>#N/A</v>
      </c>
      <c r="BH145" s="150" t="str">
        <f>_xlfn.XLOOKUP(A145,[27]Reworked!A:A,[27]Reworked!I:I)</f>
        <v>Unqualified with findings</v>
      </c>
      <c r="BJ145" s="150">
        <v>1</v>
      </c>
      <c r="BK145" s="150">
        <v>2</v>
      </c>
    </row>
    <row r="146" spans="1:63" ht="14.25" customHeight="1" x14ac:dyDescent="0.25">
      <c r="A146" s="265">
        <v>425</v>
      </c>
      <c r="B146" s="266" t="s">
        <v>176</v>
      </c>
      <c r="C146" s="271" t="s">
        <v>1190</v>
      </c>
      <c r="D146" s="271" t="s">
        <v>658</v>
      </c>
      <c r="E146" s="271" t="s">
        <v>1191</v>
      </c>
      <c r="F146" s="271" t="s">
        <v>168</v>
      </c>
      <c r="G146" s="271" t="s">
        <v>1</v>
      </c>
      <c r="H146" s="266" t="s">
        <v>1</v>
      </c>
      <c r="I146" s="266" t="s">
        <v>658</v>
      </c>
      <c r="J146" s="152" t="s">
        <v>17</v>
      </c>
      <c r="K146" s="271" t="s">
        <v>1</v>
      </c>
      <c r="L146" s="272" t="s">
        <v>23</v>
      </c>
      <c r="M146" s="152" t="s">
        <v>17</v>
      </c>
      <c r="N146" s="271" t="s">
        <v>1</v>
      </c>
      <c r="O146" s="272" t="s">
        <v>23</v>
      </c>
      <c r="P146" s="271" t="s">
        <v>1</v>
      </c>
      <c r="Q146" s="271" t="s">
        <v>1</v>
      </c>
      <c r="R146" s="271" t="s">
        <v>1</v>
      </c>
      <c r="S146" s="271" t="s">
        <v>1</v>
      </c>
      <c r="T146" s="271" t="s">
        <v>1</v>
      </c>
      <c r="U146" s="271" t="s">
        <v>1</v>
      </c>
      <c r="V146" s="271" t="s">
        <v>1</v>
      </c>
      <c r="W146" s="271" t="s">
        <v>1</v>
      </c>
      <c r="X146" s="271" t="s">
        <v>1</v>
      </c>
      <c r="Y146" s="271" t="s">
        <v>1</v>
      </c>
      <c r="Z146" s="271" t="s">
        <v>1</v>
      </c>
      <c r="AA146" s="271" t="s">
        <v>1</v>
      </c>
      <c r="AB146" s="271" t="s">
        <v>1</v>
      </c>
      <c r="AC146" s="271" t="s">
        <v>1</v>
      </c>
      <c r="AD146" s="271" t="s">
        <v>1</v>
      </c>
      <c r="AE146" s="272" t="s">
        <v>23</v>
      </c>
      <c r="AF146" s="272" t="s">
        <v>23</v>
      </c>
      <c r="AG146" s="271" t="s">
        <v>1</v>
      </c>
      <c r="AH146" s="271" t="s">
        <v>1</v>
      </c>
      <c r="AI146" s="271" t="s">
        <v>1</v>
      </c>
      <c r="AJ146" s="271" t="s">
        <v>1</v>
      </c>
      <c r="AK146" s="271" t="s">
        <v>1</v>
      </c>
      <c r="AL146" s="271" t="s">
        <v>1</v>
      </c>
      <c r="AM146" s="271" t="s">
        <v>1</v>
      </c>
      <c r="AN146" s="271" t="s">
        <v>1</v>
      </c>
      <c r="AO146" s="271" t="s">
        <v>1</v>
      </c>
      <c r="AP146" s="271" t="s">
        <v>1</v>
      </c>
      <c r="AQ146" s="273" t="s">
        <v>22</v>
      </c>
      <c r="AR146" s="272" t="s">
        <v>23</v>
      </c>
      <c r="AS146" s="271" t="s">
        <v>1</v>
      </c>
      <c r="AT146" s="271" t="s">
        <v>1</v>
      </c>
      <c r="AU146" s="272" t="s">
        <v>23</v>
      </c>
      <c r="AV146" s="272" t="s">
        <v>23</v>
      </c>
      <c r="AW146" s="274" t="s">
        <v>1240</v>
      </c>
      <c r="AX146" s="152">
        <v>2</v>
      </c>
      <c r="AY146" s="275">
        <v>1</v>
      </c>
      <c r="AZ146" s="276">
        <v>0</v>
      </c>
      <c r="BA146" s="277">
        <v>570.1</v>
      </c>
      <c r="BB146" s="281">
        <v>0.49</v>
      </c>
      <c r="BF146" s="150" t="e">
        <f>_xlfn.XLOOKUP(A146,'[27]Non AGSA'!B:B,'[27]Non AGSA'!B:B)</f>
        <v>#N/A</v>
      </c>
      <c r="BG146" s="150" t="e">
        <f>_xlfn.XLOOKUP(A146,'[27]Dormant auditee list'!C:C,'[27]Dormant auditee list'!C:C)</f>
        <v>#N/A</v>
      </c>
      <c r="BH146" s="150" t="str">
        <f>_xlfn.XLOOKUP(A146,[27]Reworked!A:A,[27]Reworked!I:I)</f>
        <v>Unqualified with findings</v>
      </c>
      <c r="BJ146" s="150">
        <v>1</v>
      </c>
      <c r="BK146" s="150">
        <v>2</v>
      </c>
    </row>
    <row r="147" spans="1:63" ht="14.25" customHeight="1" x14ac:dyDescent="0.25">
      <c r="A147" s="265">
        <v>520</v>
      </c>
      <c r="B147" s="266" t="s">
        <v>172</v>
      </c>
      <c r="C147" s="271" t="s">
        <v>1190</v>
      </c>
      <c r="D147" s="271" t="s">
        <v>1065</v>
      </c>
      <c r="E147" s="271" t="s">
        <v>1191</v>
      </c>
      <c r="F147" s="271" t="s">
        <v>168</v>
      </c>
      <c r="G147" s="271" t="s">
        <v>1</v>
      </c>
      <c r="H147" s="266" t="s">
        <v>1</v>
      </c>
      <c r="I147" s="266" t="s">
        <v>1065</v>
      </c>
      <c r="J147" s="152" t="s">
        <v>17</v>
      </c>
      <c r="K147" s="271" t="s">
        <v>1</v>
      </c>
      <c r="L147" s="272" t="s">
        <v>23</v>
      </c>
      <c r="M147" s="279" t="s">
        <v>26</v>
      </c>
      <c r="N147" s="271" t="s">
        <v>1</v>
      </c>
      <c r="O147" s="272" t="s">
        <v>23</v>
      </c>
      <c r="P147" s="271" t="s">
        <v>1</v>
      </c>
      <c r="Q147" s="271" t="s">
        <v>1</v>
      </c>
      <c r="R147" s="271" t="s">
        <v>1</v>
      </c>
      <c r="S147" s="271" t="s">
        <v>1</v>
      </c>
      <c r="T147" s="271" t="s">
        <v>1</v>
      </c>
      <c r="U147" s="273" t="s">
        <v>22</v>
      </c>
      <c r="V147" s="271" t="s">
        <v>1</v>
      </c>
      <c r="W147" s="271" t="s">
        <v>1</v>
      </c>
      <c r="X147" s="271" t="s">
        <v>1</v>
      </c>
      <c r="Y147" s="271" t="s">
        <v>1</v>
      </c>
      <c r="Z147" s="271" t="s">
        <v>1</v>
      </c>
      <c r="AA147" s="271" t="s">
        <v>1</v>
      </c>
      <c r="AB147" s="271" t="s">
        <v>1</v>
      </c>
      <c r="AC147" s="271" t="s">
        <v>1</v>
      </c>
      <c r="AD147" s="271" t="s">
        <v>1</v>
      </c>
      <c r="AE147" s="272" t="s">
        <v>23</v>
      </c>
      <c r="AF147" s="272" t="s">
        <v>23</v>
      </c>
      <c r="AG147" s="271" t="s">
        <v>1</v>
      </c>
      <c r="AH147" s="274" t="s">
        <v>20</v>
      </c>
      <c r="AI147" s="271" t="s">
        <v>1</v>
      </c>
      <c r="AJ147" s="271" t="s">
        <v>1</v>
      </c>
      <c r="AK147" s="272" t="s">
        <v>23</v>
      </c>
      <c r="AL147" s="272" t="s">
        <v>23</v>
      </c>
      <c r="AM147" s="271" t="s">
        <v>1</v>
      </c>
      <c r="AN147" s="271" t="s">
        <v>1</v>
      </c>
      <c r="AO147" s="272" t="s">
        <v>23</v>
      </c>
      <c r="AP147" s="271" t="s">
        <v>1</v>
      </c>
      <c r="AQ147" s="271" t="s">
        <v>1</v>
      </c>
      <c r="AR147" s="272" t="s">
        <v>23</v>
      </c>
      <c r="AS147" s="271" t="s">
        <v>1</v>
      </c>
      <c r="AT147" s="271" t="s">
        <v>1</v>
      </c>
      <c r="AU147" s="272" t="s">
        <v>23</v>
      </c>
      <c r="AV147" s="272" t="s">
        <v>23</v>
      </c>
      <c r="AW147" s="274" t="s">
        <v>1240</v>
      </c>
      <c r="AX147" s="152">
        <v>2</v>
      </c>
      <c r="AY147" s="152">
        <v>2</v>
      </c>
      <c r="AZ147" s="276">
        <v>0</v>
      </c>
      <c r="BA147" s="280">
        <v>431.2</v>
      </c>
      <c r="BB147" s="281">
        <v>0</v>
      </c>
      <c r="BF147" s="150" t="e">
        <f>_xlfn.XLOOKUP(A147,'[27]Non AGSA'!B:B,'[27]Non AGSA'!B:B)</f>
        <v>#N/A</v>
      </c>
      <c r="BG147" s="150" t="e">
        <f>_xlfn.XLOOKUP(A147,'[27]Dormant auditee list'!C:C,'[27]Dormant auditee list'!C:C)</f>
        <v>#N/A</v>
      </c>
      <c r="BH147" s="150" t="str">
        <f>_xlfn.XLOOKUP(A147,[27]Reworked!A:A,[27]Reworked!I:I)</f>
        <v>Unqualified with findings</v>
      </c>
      <c r="BJ147" s="150">
        <v>1</v>
      </c>
      <c r="BK147" s="150">
        <v>2</v>
      </c>
    </row>
    <row r="148" spans="1:63" ht="14.25" customHeight="1" x14ac:dyDescent="0.25">
      <c r="A148" s="265">
        <v>458</v>
      </c>
      <c r="B148" s="266" t="s">
        <v>463</v>
      </c>
      <c r="C148" s="271" t="s">
        <v>1190</v>
      </c>
      <c r="D148" s="271" t="s">
        <v>492</v>
      </c>
      <c r="E148" s="271" t="s">
        <v>1191</v>
      </c>
      <c r="F148" s="271" t="s">
        <v>463</v>
      </c>
      <c r="G148" s="271" t="s">
        <v>1</v>
      </c>
      <c r="H148" s="266" t="s">
        <v>1</v>
      </c>
      <c r="I148" s="266" t="s">
        <v>492</v>
      </c>
      <c r="J148" s="152" t="s">
        <v>17</v>
      </c>
      <c r="K148" s="272" t="s">
        <v>23</v>
      </c>
      <c r="L148" s="272" t="s">
        <v>23</v>
      </c>
      <c r="M148" s="152" t="s">
        <v>17</v>
      </c>
      <c r="N148" s="272" t="s">
        <v>23</v>
      </c>
      <c r="O148" s="272" t="s">
        <v>23</v>
      </c>
      <c r="P148" s="271" t="s">
        <v>1</v>
      </c>
      <c r="Q148" s="271" t="s">
        <v>1</v>
      </c>
      <c r="R148" s="271" t="s">
        <v>1</v>
      </c>
      <c r="S148" s="271" t="s">
        <v>1</v>
      </c>
      <c r="T148" s="271" t="s">
        <v>1</v>
      </c>
      <c r="U148" s="271" t="s">
        <v>1</v>
      </c>
      <c r="V148" s="271" t="s">
        <v>1</v>
      </c>
      <c r="W148" s="271" t="s">
        <v>1</v>
      </c>
      <c r="X148" s="271" t="s">
        <v>1</v>
      </c>
      <c r="Y148" s="271" t="s">
        <v>1</v>
      </c>
      <c r="Z148" s="271" t="s">
        <v>1</v>
      </c>
      <c r="AA148" s="272" t="s">
        <v>23</v>
      </c>
      <c r="AB148" s="271" t="s">
        <v>1</v>
      </c>
      <c r="AC148" s="271" t="s">
        <v>1</v>
      </c>
      <c r="AD148" s="271" t="s">
        <v>1</v>
      </c>
      <c r="AE148" s="271" t="s">
        <v>1</v>
      </c>
      <c r="AF148" s="271" t="s">
        <v>1</v>
      </c>
      <c r="AG148" s="271" t="s">
        <v>1</v>
      </c>
      <c r="AH148" s="271" t="s">
        <v>1</v>
      </c>
      <c r="AI148" s="271" t="s">
        <v>1</v>
      </c>
      <c r="AJ148" s="271" t="s">
        <v>1</v>
      </c>
      <c r="AK148" s="271" t="s">
        <v>1</v>
      </c>
      <c r="AL148" s="271" t="s">
        <v>1</v>
      </c>
      <c r="AM148" s="271" t="s">
        <v>1</v>
      </c>
      <c r="AN148" s="271" t="s">
        <v>1</v>
      </c>
      <c r="AO148" s="271" t="s">
        <v>1</v>
      </c>
      <c r="AP148" s="272" t="s">
        <v>23</v>
      </c>
      <c r="AQ148" s="271" t="s">
        <v>1</v>
      </c>
      <c r="AR148" s="274" t="s">
        <v>20</v>
      </c>
      <c r="AS148" s="271" t="s">
        <v>1</v>
      </c>
      <c r="AT148" s="271" t="s">
        <v>1</v>
      </c>
      <c r="AU148" s="272" t="s">
        <v>23</v>
      </c>
      <c r="AV148" s="272" t="s">
        <v>23</v>
      </c>
      <c r="AW148" s="274" t="s">
        <v>1240</v>
      </c>
      <c r="AX148" s="152">
        <v>2</v>
      </c>
      <c r="AY148" s="152">
        <v>2</v>
      </c>
      <c r="AZ148" s="276">
        <v>0</v>
      </c>
      <c r="BA148" s="280">
        <v>6.8</v>
      </c>
      <c r="BB148" s="278">
        <v>0.77</v>
      </c>
      <c r="BF148" s="150" t="e">
        <f>_xlfn.XLOOKUP(A148,'[27]Non AGSA'!B:B,'[27]Non AGSA'!B:B)</f>
        <v>#N/A</v>
      </c>
      <c r="BG148" s="150" t="e">
        <f>_xlfn.XLOOKUP(A148,'[27]Dormant auditee list'!C:C,'[27]Dormant auditee list'!C:C)</f>
        <v>#N/A</v>
      </c>
      <c r="BH148" s="150" t="str">
        <f>_xlfn.XLOOKUP(A148,[27]Reworked!A:A,[27]Reworked!I:I)</f>
        <v>Unqualified with findings</v>
      </c>
      <c r="BJ148" s="150">
        <v>1</v>
      </c>
      <c r="BK148" s="150">
        <v>2</v>
      </c>
    </row>
    <row r="149" spans="1:63" ht="14.25" customHeight="1" x14ac:dyDescent="0.25">
      <c r="A149" s="265">
        <v>460</v>
      </c>
      <c r="B149" s="266" t="s">
        <v>463</v>
      </c>
      <c r="C149" s="271" t="s">
        <v>1190</v>
      </c>
      <c r="D149" s="271" t="s">
        <v>571</v>
      </c>
      <c r="E149" s="271" t="s">
        <v>1191</v>
      </c>
      <c r="F149" s="271" t="s">
        <v>463</v>
      </c>
      <c r="G149" s="271" t="s">
        <v>1</v>
      </c>
      <c r="H149" s="266" t="s">
        <v>1</v>
      </c>
      <c r="I149" s="266" t="s">
        <v>571</v>
      </c>
      <c r="J149" s="152" t="s">
        <v>17</v>
      </c>
      <c r="K149" s="271" t="s">
        <v>1</v>
      </c>
      <c r="L149" s="272" t="s">
        <v>23</v>
      </c>
      <c r="M149" s="152" t="s">
        <v>17</v>
      </c>
      <c r="N149" s="271" t="s">
        <v>1</v>
      </c>
      <c r="O149" s="272" t="s">
        <v>23</v>
      </c>
      <c r="P149" s="271" t="s">
        <v>1</v>
      </c>
      <c r="Q149" s="271" t="s">
        <v>1</v>
      </c>
      <c r="R149" s="271" t="s">
        <v>1</v>
      </c>
      <c r="S149" s="271" t="s">
        <v>1</v>
      </c>
      <c r="T149" s="271" t="s">
        <v>1</v>
      </c>
      <c r="U149" s="271" t="s">
        <v>1</v>
      </c>
      <c r="V149" s="271" t="s">
        <v>1</v>
      </c>
      <c r="W149" s="271" t="s">
        <v>1</v>
      </c>
      <c r="X149" s="271" t="s">
        <v>1</v>
      </c>
      <c r="Y149" s="271" t="s">
        <v>1</v>
      </c>
      <c r="Z149" s="271" t="s">
        <v>1</v>
      </c>
      <c r="AA149" s="271" t="s">
        <v>1</v>
      </c>
      <c r="AB149" s="271" t="s">
        <v>1</v>
      </c>
      <c r="AC149" s="271" t="s">
        <v>1</v>
      </c>
      <c r="AD149" s="271" t="s">
        <v>1</v>
      </c>
      <c r="AE149" s="271" t="s">
        <v>1</v>
      </c>
      <c r="AF149" s="271" t="s">
        <v>1</v>
      </c>
      <c r="AG149" s="271" t="s">
        <v>1</v>
      </c>
      <c r="AH149" s="271" t="s">
        <v>1</v>
      </c>
      <c r="AI149" s="271" t="s">
        <v>1</v>
      </c>
      <c r="AJ149" s="271" t="s">
        <v>1</v>
      </c>
      <c r="AK149" s="272" t="s">
        <v>23</v>
      </c>
      <c r="AL149" s="272" t="s">
        <v>23</v>
      </c>
      <c r="AM149" s="271" t="s">
        <v>1</v>
      </c>
      <c r="AN149" s="271" t="s">
        <v>1</v>
      </c>
      <c r="AO149" s="271" t="s">
        <v>1</v>
      </c>
      <c r="AP149" s="271" t="s">
        <v>1</v>
      </c>
      <c r="AQ149" s="271" t="s">
        <v>1</v>
      </c>
      <c r="AR149" s="271" t="s">
        <v>1</v>
      </c>
      <c r="AS149" s="271" t="s">
        <v>1</v>
      </c>
      <c r="AT149" s="271" t="s">
        <v>1</v>
      </c>
      <c r="AU149" s="271" t="s">
        <v>1</v>
      </c>
      <c r="AV149" s="272" t="s">
        <v>23</v>
      </c>
      <c r="AW149" s="274" t="s">
        <v>1240</v>
      </c>
      <c r="AX149" s="275">
        <v>1</v>
      </c>
      <c r="AY149" s="152">
        <v>2</v>
      </c>
      <c r="AZ149" s="277">
        <v>0</v>
      </c>
      <c r="BA149" s="277">
        <v>12.5</v>
      </c>
      <c r="BB149" s="278">
        <v>0.5</v>
      </c>
      <c r="BF149" s="150" t="e">
        <f>_xlfn.XLOOKUP(A149,'[27]Non AGSA'!B:B,'[27]Non AGSA'!B:B)</f>
        <v>#N/A</v>
      </c>
      <c r="BG149" s="150" t="e">
        <f>_xlfn.XLOOKUP(A149,'[27]Dormant auditee list'!C:C,'[27]Dormant auditee list'!C:C)</f>
        <v>#N/A</v>
      </c>
      <c r="BH149" s="150" t="str">
        <f>_xlfn.XLOOKUP(A149,[27]Reworked!A:A,[27]Reworked!I:I)</f>
        <v>Unqualified with findings</v>
      </c>
      <c r="BJ149" s="150">
        <v>1</v>
      </c>
      <c r="BK149" s="150">
        <v>2</v>
      </c>
    </row>
    <row r="150" spans="1:63" ht="14.25" customHeight="1" x14ac:dyDescent="0.25">
      <c r="A150" s="265">
        <v>461</v>
      </c>
      <c r="B150" s="266" t="s">
        <v>463</v>
      </c>
      <c r="C150" s="271" t="s">
        <v>1190</v>
      </c>
      <c r="D150" s="271" t="s">
        <v>625</v>
      </c>
      <c r="E150" s="271" t="s">
        <v>1191</v>
      </c>
      <c r="F150" s="271" t="s">
        <v>463</v>
      </c>
      <c r="G150" s="271" t="s">
        <v>1</v>
      </c>
      <c r="H150" s="266" t="s">
        <v>1</v>
      </c>
      <c r="I150" s="266" t="s">
        <v>625</v>
      </c>
      <c r="J150" s="152" t="s">
        <v>17</v>
      </c>
      <c r="K150" s="272" t="s">
        <v>23</v>
      </c>
      <c r="L150" s="272" t="s">
        <v>23</v>
      </c>
      <c r="M150" s="279" t="s">
        <v>26</v>
      </c>
      <c r="N150" s="272" t="s">
        <v>23</v>
      </c>
      <c r="O150" s="272" t="s">
        <v>23</v>
      </c>
      <c r="P150" s="273" t="s">
        <v>22</v>
      </c>
      <c r="Q150" s="271" t="s">
        <v>1</v>
      </c>
      <c r="R150" s="271" t="s">
        <v>1</v>
      </c>
      <c r="S150" s="271" t="s">
        <v>1</v>
      </c>
      <c r="T150" s="271" t="s">
        <v>1</v>
      </c>
      <c r="U150" s="271" t="s">
        <v>1</v>
      </c>
      <c r="V150" s="271" t="s">
        <v>1</v>
      </c>
      <c r="W150" s="271" t="s">
        <v>1</v>
      </c>
      <c r="X150" s="271" t="s">
        <v>1</v>
      </c>
      <c r="Y150" s="271" t="s">
        <v>1</v>
      </c>
      <c r="Z150" s="271" t="s">
        <v>1</v>
      </c>
      <c r="AA150" s="272" t="s">
        <v>23</v>
      </c>
      <c r="AB150" s="271" t="s">
        <v>1</v>
      </c>
      <c r="AC150" s="271" t="s">
        <v>1</v>
      </c>
      <c r="AD150" s="271" t="s">
        <v>1</v>
      </c>
      <c r="AE150" s="273" t="s">
        <v>22</v>
      </c>
      <c r="AF150" s="273" t="s">
        <v>22</v>
      </c>
      <c r="AG150" s="271" t="s">
        <v>1</v>
      </c>
      <c r="AH150" s="271" t="s">
        <v>1</v>
      </c>
      <c r="AI150" s="271" t="s">
        <v>1</v>
      </c>
      <c r="AJ150" s="271" t="s">
        <v>1</v>
      </c>
      <c r="AK150" s="271" t="s">
        <v>1</v>
      </c>
      <c r="AL150" s="271" t="s">
        <v>1</v>
      </c>
      <c r="AM150" s="271" t="s">
        <v>1</v>
      </c>
      <c r="AN150" s="271" t="s">
        <v>1</v>
      </c>
      <c r="AO150" s="271" t="s">
        <v>1</v>
      </c>
      <c r="AP150" s="272" t="s">
        <v>23</v>
      </c>
      <c r="AQ150" s="271" t="s">
        <v>1</v>
      </c>
      <c r="AR150" s="271" t="s">
        <v>1</v>
      </c>
      <c r="AS150" s="271" t="s">
        <v>1</v>
      </c>
      <c r="AT150" s="271" t="s">
        <v>1</v>
      </c>
      <c r="AU150" s="272" t="s">
        <v>23</v>
      </c>
      <c r="AV150" s="272" t="s">
        <v>23</v>
      </c>
      <c r="AW150" s="275" t="s">
        <v>1241</v>
      </c>
      <c r="AX150" s="152">
        <v>2</v>
      </c>
      <c r="AY150" s="152">
        <v>2</v>
      </c>
      <c r="AZ150" s="276">
        <v>0</v>
      </c>
      <c r="BA150" s="277">
        <v>86</v>
      </c>
      <c r="BB150" s="278">
        <v>0.19</v>
      </c>
      <c r="BF150" s="150" t="e">
        <f>_xlfn.XLOOKUP(A150,'[27]Non AGSA'!B:B,'[27]Non AGSA'!B:B)</f>
        <v>#N/A</v>
      </c>
      <c r="BG150" s="150" t="e">
        <f>_xlfn.XLOOKUP(A150,'[27]Dormant auditee list'!C:C,'[27]Dormant auditee list'!C:C)</f>
        <v>#N/A</v>
      </c>
      <c r="BH150" s="150" t="str">
        <f>_xlfn.XLOOKUP(A150,[27]Reworked!A:A,[27]Reworked!I:I)</f>
        <v>Unqualified with findings</v>
      </c>
      <c r="BJ150" s="150">
        <v>1</v>
      </c>
      <c r="BK150" s="150">
        <v>2</v>
      </c>
    </row>
    <row r="151" spans="1:63" ht="14.25" customHeight="1" x14ac:dyDescent="0.25">
      <c r="A151" s="265">
        <v>465</v>
      </c>
      <c r="B151" s="266" t="s">
        <v>463</v>
      </c>
      <c r="C151" s="271" t="s">
        <v>1190</v>
      </c>
      <c r="D151" s="271" t="s">
        <v>658</v>
      </c>
      <c r="E151" s="271" t="s">
        <v>1191</v>
      </c>
      <c r="F151" s="271" t="s">
        <v>463</v>
      </c>
      <c r="G151" s="271" t="s">
        <v>1</v>
      </c>
      <c r="H151" s="266" t="s">
        <v>1</v>
      </c>
      <c r="I151" s="266" t="s">
        <v>658</v>
      </c>
      <c r="J151" s="279" t="s">
        <v>26</v>
      </c>
      <c r="K151" s="271" t="s">
        <v>1</v>
      </c>
      <c r="L151" s="272" t="s">
        <v>23</v>
      </c>
      <c r="M151" s="152" t="s">
        <v>17</v>
      </c>
      <c r="N151" s="271" t="s">
        <v>1</v>
      </c>
      <c r="O151" s="272" t="s">
        <v>23</v>
      </c>
      <c r="P151" s="271" t="s">
        <v>1</v>
      </c>
      <c r="Q151" s="271" t="s">
        <v>1</v>
      </c>
      <c r="R151" s="274" t="s">
        <v>20</v>
      </c>
      <c r="S151" s="271" t="s">
        <v>1</v>
      </c>
      <c r="T151" s="271" t="s">
        <v>1</v>
      </c>
      <c r="U151" s="271" t="s">
        <v>1</v>
      </c>
      <c r="V151" s="271" t="s">
        <v>1</v>
      </c>
      <c r="W151" s="271" t="s">
        <v>1</v>
      </c>
      <c r="X151" s="271" t="s">
        <v>1</v>
      </c>
      <c r="Y151" s="271" t="s">
        <v>1</v>
      </c>
      <c r="Z151" s="271" t="s">
        <v>1</v>
      </c>
      <c r="AA151" s="271" t="s">
        <v>1</v>
      </c>
      <c r="AB151" s="271" t="s">
        <v>1</v>
      </c>
      <c r="AC151" s="271" t="s">
        <v>1</v>
      </c>
      <c r="AD151" s="271" t="s">
        <v>1</v>
      </c>
      <c r="AE151" s="274" t="s">
        <v>20</v>
      </c>
      <c r="AF151" s="274" t="s">
        <v>20</v>
      </c>
      <c r="AG151" s="271" t="s">
        <v>1</v>
      </c>
      <c r="AH151" s="271" t="s">
        <v>1</v>
      </c>
      <c r="AI151" s="271" t="s">
        <v>1</v>
      </c>
      <c r="AJ151" s="271" t="s">
        <v>1</v>
      </c>
      <c r="AK151" s="274" t="s">
        <v>20</v>
      </c>
      <c r="AL151" s="271" t="s">
        <v>1</v>
      </c>
      <c r="AM151" s="271" t="s">
        <v>1</v>
      </c>
      <c r="AN151" s="271" t="s">
        <v>1</v>
      </c>
      <c r="AO151" s="271" t="s">
        <v>1</v>
      </c>
      <c r="AP151" s="271" t="s">
        <v>1</v>
      </c>
      <c r="AQ151" s="271" t="s">
        <v>1</v>
      </c>
      <c r="AR151" s="272" t="s">
        <v>23</v>
      </c>
      <c r="AS151" s="271" t="s">
        <v>1</v>
      </c>
      <c r="AT151" s="271" t="s">
        <v>1</v>
      </c>
      <c r="AU151" s="273" t="s">
        <v>22</v>
      </c>
      <c r="AV151" s="272" t="s">
        <v>23</v>
      </c>
      <c r="AW151" s="274" t="s">
        <v>1240</v>
      </c>
      <c r="AX151" s="152">
        <v>2</v>
      </c>
      <c r="AY151" s="152">
        <v>2</v>
      </c>
      <c r="AZ151" s="276">
        <v>0</v>
      </c>
      <c r="BA151" s="280">
        <v>26.8</v>
      </c>
      <c r="BB151" s="281">
        <v>0.05</v>
      </c>
      <c r="BF151" s="150" t="e">
        <f>_xlfn.XLOOKUP(A151,'[27]Non AGSA'!B:B,'[27]Non AGSA'!B:B)</f>
        <v>#N/A</v>
      </c>
      <c r="BG151" s="150" t="e">
        <f>_xlfn.XLOOKUP(A151,'[27]Dormant auditee list'!C:C,'[27]Dormant auditee list'!C:C)</f>
        <v>#N/A</v>
      </c>
      <c r="BH151" s="150" t="str">
        <f>_xlfn.XLOOKUP(A151,[27]Reworked!A:A,[27]Reworked!I:I)</f>
        <v>Qualified</v>
      </c>
      <c r="BJ151" s="150">
        <v>1</v>
      </c>
      <c r="BK151" s="150">
        <v>3</v>
      </c>
    </row>
    <row r="152" spans="1:63" ht="14.25" customHeight="1" x14ac:dyDescent="0.25">
      <c r="A152" s="265">
        <v>466</v>
      </c>
      <c r="B152" s="266" t="s">
        <v>463</v>
      </c>
      <c r="C152" s="271" t="s">
        <v>1190</v>
      </c>
      <c r="D152" s="271" t="s">
        <v>1065</v>
      </c>
      <c r="E152" s="271" t="s">
        <v>1191</v>
      </c>
      <c r="F152" s="271" t="s">
        <v>463</v>
      </c>
      <c r="G152" s="271" t="s">
        <v>1</v>
      </c>
      <c r="H152" s="266" t="s">
        <v>1</v>
      </c>
      <c r="I152" s="266" t="s">
        <v>1065</v>
      </c>
      <c r="J152" s="275" t="s">
        <v>33</v>
      </c>
      <c r="K152" s="271" t="s">
        <v>1</v>
      </c>
      <c r="L152" s="271" t="s">
        <v>1</v>
      </c>
      <c r="M152" s="275" t="s">
        <v>33</v>
      </c>
      <c r="N152" s="271" t="s">
        <v>1</v>
      </c>
      <c r="O152" s="271" t="s">
        <v>1</v>
      </c>
      <c r="P152" s="271" t="s">
        <v>1</v>
      </c>
      <c r="Q152" s="271" t="s">
        <v>1</v>
      </c>
      <c r="R152" s="271" t="s">
        <v>1</v>
      </c>
      <c r="S152" s="271" t="s">
        <v>1</v>
      </c>
      <c r="T152" s="271" t="s">
        <v>1</v>
      </c>
      <c r="U152" s="271" t="s">
        <v>1</v>
      </c>
      <c r="V152" s="271" t="s">
        <v>1</v>
      </c>
      <c r="W152" s="271" t="s">
        <v>1</v>
      </c>
      <c r="X152" s="271" t="s">
        <v>1</v>
      </c>
      <c r="Y152" s="271" t="s">
        <v>1</v>
      </c>
      <c r="Z152" s="271" t="s">
        <v>1</v>
      </c>
      <c r="AA152" s="271" t="s">
        <v>1</v>
      </c>
      <c r="AB152" s="271" t="s">
        <v>1</v>
      </c>
      <c r="AC152" s="271" t="s">
        <v>1</v>
      </c>
      <c r="AD152" s="271" t="s">
        <v>1</v>
      </c>
      <c r="AE152" s="271" t="s">
        <v>1</v>
      </c>
      <c r="AF152" s="271" t="s">
        <v>1</v>
      </c>
      <c r="AG152" s="271" t="s">
        <v>1</v>
      </c>
      <c r="AH152" s="271" t="s">
        <v>1</v>
      </c>
      <c r="AI152" s="271" t="s">
        <v>1</v>
      </c>
      <c r="AJ152" s="271" t="s">
        <v>1</v>
      </c>
      <c r="AK152" s="271" t="s">
        <v>1</v>
      </c>
      <c r="AL152" s="271" t="s">
        <v>1</v>
      </c>
      <c r="AM152" s="271" t="s">
        <v>1</v>
      </c>
      <c r="AN152" s="271" t="s">
        <v>1</v>
      </c>
      <c r="AO152" s="271" t="s">
        <v>1</v>
      </c>
      <c r="AP152" s="271" t="s">
        <v>1</v>
      </c>
      <c r="AQ152" s="271" t="s">
        <v>1</v>
      </c>
      <c r="AR152" s="271" t="s">
        <v>1</v>
      </c>
      <c r="AS152" s="271" t="s">
        <v>1</v>
      </c>
      <c r="AT152" s="271" t="s">
        <v>1</v>
      </c>
      <c r="AU152" s="271" t="s">
        <v>1</v>
      </c>
      <c r="AV152" s="272" t="s">
        <v>23</v>
      </c>
      <c r="AW152" s="274" t="s">
        <v>1240</v>
      </c>
      <c r="AX152" s="275">
        <v>1</v>
      </c>
      <c r="AY152" s="152">
        <v>2</v>
      </c>
      <c r="AZ152" s="276">
        <v>0</v>
      </c>
      <c r="BA152" s="277">
        <v>0</v>
      </c>
      <c r="BB152" s="283">
        <v>0</v>
      </c>
      <c r="BF152" s="150" t="e">
        <f>_xlfn.XLOOKUP(A152,'[27]Non AGSA'!B:B,'[27]Non AGSA'!B:B)</f>
        <v>#N/A</v>
      </c>
      <c r="BG152" s="150" t="e">
        <f>_xlfn.XLOOKUP(A152,'[27]Dormant auditee list'!C:C,'[27]Dormant auditee list'!C:C)</f>
        <v>#N/A</v>
      </c>
      <c r="BH152" s="150" t="str">
        <f>_xlfn.XLOOKUP(A152,[27]Reworked!A:A,[27]Reworked!I:I)</f>
        <v>Unqualified with no findings</v>
      </c>
      <c r="BJ152" s="150">
        <v>1</v>
      </c>
      <c r="BK152" s="150">
        <v>1</v>
      </c>
    </row>
    <row r="153" spans="1:63" ht="14.25" customHeight="1" x14ac:dyDescent="0.25">
      <c r="A153" s="265">
        <v>462</v>
      </c>
      <c r="B153" s="266" t="s">
        <v>463</v>
      </c>
      <c r="C153" s="271" t="s">
        <v>1190</v>
      </c>
      <c r="D153" s="271" t="s">
        <v>1021</v>
      </c>
      <c r="E153" s="271" t="s">
        <v>1191</v>
      </c>
      <c r="F153" s="271" t="s">
        <v>463</v>
      </c>
      <c r="G153" s="271" t="s">
        <v>1</v>
      </c>
      <c r="H153" s="266" t="s">
        <v>1</v>
      </c>
      <c r="I153" s="266" t="s">
        <v>1021</v>
      </c>
      <c r="J153" s="152" t="s">
        <v>17</v>
      </c>
      <c r="K153" s="273" t="s">
        <v>22</v>
      </c>
      <c r="L153" s="272" t="s">
        <v>23</v>
      </c>
      <c r="M153" s="152" t="s">
        <v>17</v>
      </c>
      <c r="N153" s="272" t="s">
        <v>23</v>
      </c>
      <c r="O153" s="272" t="s">
        <v>23</v>
      </c>
      <c r="P153" s="271" t="s">
        <v>1</v>
      </c>
      <c r="Q153" s="271" t="s">
        <v>1</v>
      </c>
      <c r="R153" s="271" t="s">
        <v>1</v>
      </c>
      <c r="S153" s="271" t="s">
        <v>1</v>
      </c>
      <c r="T153" s="271" t="s">
        <v>1</v>
      </c>
      <c r="U153" s="271" t="s">
        <v>1</v>
      </c>
      <c r="V153" s="271" t="s">
        <v>1</v>
      </c>
      <c r="W153" s="271" t="s">
        <v>1</v>
      </c>
      <c r="X153" s="271" t="s">
        <v>1</v>
      </c>
      <c r="Y153" s="271" t="s">
        <v>1</v>
      </c>
      <c r="Z153" s="271" t="s">
        <v>1</v>
      </c>
      <c r="AA153" s="273" t="s">
        <v>22</v>
      </c>
      <c r="AB153" s="271" t="s">
        <v>1</v>
      </c>
      <c r="AC153" s="271" t="s">
        <v>1</v>
      </c>
      <c r="AD153" s="271" t="s">
        <v>1</v>
      </c>
      <c r="AE153" s="271" t="s">
        <v>1</v>
      </c>
      <c r="AF153" s="272" t="s">
        <v>23</v>
      </c>
      <c r="AG153" s="271" t="s">
        <v>1</v>
      </c>
      <c r="AH153" s="271" t="s">
        <v>1</v>
      </c>
      <c r="AI153" s="271" t="s">
        <v>1</v>
      </c>
      <c r="AJ153" s="271" t="s">
        <v>1</v>
      </c>
      <c r="AK153" s="274" t="s">
        <v>20</v>
      </c>
      <c r="AL153" s="272" t="s">
        <v>23</v>
      </c>
      <c r="AM153" s="271" t="s">
        <v>1</v>
      </c>
      <c r="AN153" s="271" t="s">
        <v>1</v>
      </c>
      <c r="AO153" s="271" t="s">
        <v>1</v>
      </c>
      <c r="AP153" s="273" t="s">
        <v>22</v>
      </c>
      <c r="AQ153" s="271" t="s">
        <v>1</v>
      </c>
      <c r="AR153" s="272" t="s">
        <v>23</v>
      </c>
      <c r="AS153" s="271" t="s">
        <v>1</v>
      </c>
      <c r="AT153" s="271" t="s">
        <v>1</v>
      </c>
      <c r="AU153" s="273" t="s">
        <v>22</v>
      </c>
      <c r="AV153" s="272" t="s">
        <v>23</v>
      </c>
      <c r="AW153" s="274" t="s">
        <v>1240</v>
      </c>
      <c r="AX153" s="275">
        <v>1</v>
      </c>
      <c r="AY153" s="152">
        <v>2</v>
      </c>
      <c r="AZ153" s="276">
        <v>0</v>
      </c>
      <c r="BA153" s="277">
        <v>104</v>
      </c>
      <c r="BB153" s="281">
        <v>0.06</v>
      </c>
      <c r="BF153" s="150" t="e">
        <f>_xlfn.XLOOKUP(A153,'[27]Non AGSA'!B:B,'[27]Non AGSA'!B:B)</f>
        <v>#N/A</v>
      </c>
      <c r="BG153" s="150" t="e">
        <f>_xlfn.XLOOKUP(A153,'[27]Dormant auditee list'!C:C,'[27]Dormant auditee list'!C:C)</f>
        <v>#N/A</v>
      </c>
      <c r="BH153" s="150" t="str">
        <f>_xlfn.XLOOKUP(A153,[27]Reworked!A:A,[27]Reworked!I:I)</f>
        <v>Unqualified with findings</v>
      </c>
      <c r="BJ153" s="150">
        <v>1</v>
      </c>
      <c r="BK153" s="150">
        <v>2</v>
      </c>
    </row>
    <row r="154" spans="1:63" ht="14.25" customHeight="1" x14ac:dyDescent="0.25">
      <c r="A154" s="265">
        <v>463</v>
      </c>
      <c r="B154" s="266" t="s">
        <v>463</v>
      </c>
      <c r="C154" s="271" t="s">
        <v>1190</v>
      </c>
      <c r="D154" s="271" t="s">
        <v>1086</v>
      </c>
      <c r="E154" s="271" t="s">
        <v>1191</v>
      </c>
      <c r="F154" s="271" t="s">
        <v>463</v>
      </c>
      <c r="G154" s="271" t="s">
        <v>1</v>
      </c>
      <c r="H154" s="266" t="s">
        <v>1</v>
      </c>
      <c r="I154" s="266" t="s">
        <v>1086</v>
      </c>
      <c r="J154" s="275" t="s">
        <v>33</v>
      </c>
      <c r="K154" s="271" t="s">
        <v>1</v>
      </c>
      <c r="L154" s="271" t="s">
        <v>1</v>
      </c>
      <c r="M154" s="275" t="s">
        <v>33</v>
      </c>
      <c r="N154" s="271" t="s">
        <v>1</v>
      </c>
      <c r="O154" s="271" t="s">
        <v>1</v>
      </c>
      <c r="P154" s="271" t="s">
        <v>1</v>
      </c>
      <c r="Q154" s="271" t="s">
        <v>1</v>
      </c>
      <c r="R154" s="271" t="s">
        <v>1</v>
      </c>
      <c r="S154" s="271" t="s">
        <v>1</v>
      </c>
      <c r="T154" s="271" t="s">
        <v>1</v>
      </c>
      <c r="U154" s="271" t="s">
        <v>1</v>
      </c>
      <c r="V154" s="271" t="s">
        <v>1</v>
      </c>
      <c r="W154" s="271" t="s">
        <v>1</v>
      </c>
      <c r="X154" s="271" t="s">
        <v>1</v>
      </c>
      <c r="Y154" s="271" t="s">
        <v>1</v>
      </c>
      <c r="Z154" s="271" t="s">
        <v>1</v>
      </c>
      <c r="AA154" s="271" t="s">
        <v>1</v>
      </c>
      <c r="AB154" s="271" t="s">
        <v>1</v>
      </c>
      <c r="AC154" s="271" t="s">
        <v>1</v>
      </c>
      <c r="AD154" s="271" t="s">
        <v>1</v>
      </c>
      <c r="AE154" s="271" t="s">
        <v>1</v>
      </c>
      <c r="AF154" s="271" t="s">
        <v>1</v>
      </c>
      <c r="AG154" s="271" t="s">
        <v>1</v>
      </c>
      <c r="AH154" s="271" t="s">
        <v>1</v>
      </c>
      <c r="AI154" s="271" t="s">
        <v>1</v>
      </c>
      <c r="AJ154" s="271" t="s">
        <v>1</v>
      </c>
      <c r="AK154" s="271" t="s">
        <v>1</v>
      </c>
      <c r="AL154" s="271" t="s">
        <v>1</v>
      </c>
      <c r="AM154" s="271" t="s">
        <v>1</v>
      </c>
      <c r="AN154" s="271" t="s">
        <v>1</v>
      </c>
      <c r="AO154" s="271" t="s">
        <v>1</v>
      </c>
      <c r="AP154" s="271" t="s">
        <v>1</v>
      </c>
      <c r="AQ154" s="271" t="s">
        <v>1</v>
      </c>
      <c r="AR154" s="271" t="s">
        <v>1</v>
      </c>
      <c r="AS154" s="271" t="s">
        <v>1</v>
      </c>
      <c r="AT154" s="271" t="s">
        <v>1</v>
      </c>
      <c r="AU154" s="273" t="s">
        <v>22</v>
      </c>
      <c r="AV154" s="271" t="s">
        <v>1</v>
      </c>
      <c r="AW154" s="274" t="s">
        <v>1240</v>
      </c>
      <c r="AX154" s="275">
        <v>1</v>
      </c>
      <c r="AY154" s="275">
        <v>1</v>
      </c>
      <c r="AZ154" s="276">
        <v>0</v>
      </c>
      <c r="BA154" s="277">
        <v>0.14000000000000001</v>
      </c>
      <c r="BB154" s="278">
        <v>0.01</v>
      </c>
      <c r="BF154" s="150" t="e">
        <f>_xlfn.XLOOKUP(A154,'[27]Non AGSA'!B:B,'[27]Non AGSA'!B:B)</f>
        <v>#N/A</v>
      </c>
      <c r="BG154" s="150" t="e">
        <f>_xlfn.XLOOKUP(A154,'[27]Dormant auditee list'!C:C,'[27]Dormant auditee list'!C:C)</f>
        <v>#N/A</v>
      </c>
      <c r="BH154" s="150" t="str">
        <f>_xlfn.XLOOKUP(A154,[27]Reworked!A:A,[27]Reworked!I:I)</f>
        <v>Unqualified with no findings</v>
      </c>
      <c r="BJ154" s="150">
        <v>1</v>
      </c>
      <c r="BK154" s="150">
        <v>1</v>
      </c>
    </row>
    <row r="155" spans="1:63" ht="18" customHeight="1" x14ac:dyDescent="0.25">
      <c r="A155" s="265">
        <v>479</v>
      </c>
      <c r="B155" s="266" t="s">
        <v>443</v>
      </c>
      <c r="C155" s="271" t="s">
        <v>1190</v>
      </c>
      <c r="D155" s="271" t="s">
        <v>625</v>
      </c>
      <c r="E155" s="271" t="s">
        <v>1191</v>
      </c>
      <c r="F155" s="271" t="s">
        <v>465</v>
      </c>
      <c r="G155" s="271" t="s">
        <v>1</v>
      </c>
      <c r="H155" s="266" t="s">
        <v>1</v>
      </c>
      <c r="I155" s="266" t="s">
        <v>625</v>
      </c>
      <c r="J155" s="275" t="s">
        <v>33</v>
      </c>
      <c r="K155" s="271" t="s">
        <v>1</v>
      </c>
      <c r="L155" s="271" t="s">
        <v>1</v>
      </c>
      <c r="M155" s="275" t="s">
        <v>33</v>
      </c>
      <c r="N155" s="273" t="s">
        <v>22</v>
      </c>
      <c r="O155" s="273" t="s">
        <v>22</v>
      </c>
      <c r="P155" s="271" t="s">
        <v>1</v>
      </c>
      <c r="Q155" s="271" t="s">
        <v>1</v>
      </c>
      <c r="R155" s="271" t="s">
        <v>1</v>
      </c>
      <c r="S155" s="271" t="s">
        <v>1</v>
      </c>
      <c r="T155" s="271" t="s">
        <v>1</v>
      </c>
      <c r="U155" s="271" t="s">
        <v>1</v>
      </c>
      <c r="V155" s="271" t="s">
        <v>1</v>
      </c>
      <c r="W155" s="271" t="s">
        <v>1</v>
      </c>
      <c r="X155" s="271" t="s">
        <v>1</v>
      </c>
      <c r="Y155" s="271" t="s">
        <v>1</v>
      </c>
      <c r="Z155" s="271" t="s">
        <v>1</v>
      </c>
      <c r="AA155" s="271" t="s">
        <v>1</v>
      </c>
      <c r="AB155" s="271" t="s">
        <v>1</v>
      </c>
      <c r="AC155" s="271" t="s">
        <v>1</v>
      </c>
      <c r="AD155" s="271" t="s">
        <v>1</v>
      </c>
      <c r="AE155" s="271" t="s">
        <v>1</v>
      </c>
      <c r="AF155" s="271" t="s">
        <v>1</v>
      </c>
      <c r="AG155" s="271" t="s">
        <v>1</v>
      </c>
      <c r="AH155" s="271" t="s">
        <v>1</v>
      </c>
      <c r="AI155" s="271" t="s">
        <v>1</v>
      </c>
      <c r="AJ155" s="271" t="s">
        <v>1</v>
      </c>
      <c r="AK155" s="271" t="s">
        <v>1</v>
      </c>
      <c r="AL155" s="271" t="s">
        <v>1</v>
      </c>
      <c r="AM155" s="271" t="s">
        <v>1</v>
      </c>
      <c r="AN155" s="271" t="s">
        <v>1</v>
      </c>
      <c r="AO155" s="271" t="s">
        <v>1</v>
      </c>
      <c r="AP155" s="271" t="s">
        <v>1</v>
      </c>
      <c r="AQ155" s="271" t="s">
        <v>1</v>
      </c>
      <c r="AR155" s="271" t="s">
        <v>1</v>
      </c>
      <c r="AS155" s="271" t="s">
        <v>1</v>
      </c>
      <c r="AT155" s="271" t="s">
        <v>1</v>
      </c>
      <c r="AU155" s="271" t="s">
        <v>1</v>
      </c>
      <c r="AV155" s="273" t="s">
        <v>22</v>
      </c>
      <c r="AW155" s="275" t="s">
        <v>1241</v>
      </c>
      <c r="AX155" s="275">
        <v>1</v>
      </c>
      <c r="AY155" s="275">
        <v>1</v>
      </c>
      <c r="AZ155" s="276">
        <v>0</v>
      </c>
      <c r="BA155" s="277">
        <v>0</v>
      </c>
      <c r="BB155" s="281">
        <v>0</v>
      </c>
      <c r="BF155" s="150" t="e">
        <f>_xlfn.XLOOKUP(A155,'[27]Non AGSA'!B:B,'[27]Non AGSA'!B:B)</f>
        <v>#N/A</v>
      </c>
      <c r="BG155" s="150" t="e">
        <f>_xlfn.XLOOKUP(A155,'[27]Dormant auditee list'!C:C,'[27]Dormant auditee list'!C:C)</f>
        <v>#N/A</v>
      </c>
      <c r="BH155" s="150" t="str">
        <f>_xlfn.XLOOKUP(A155,[27]Reworked!A:A,[27]Reworked!I:I)</f>
        <v>Unqualified with no findings</v>
      </c>
      <c r="BJ155" s="150">
        <v>1</v>
      </c>
      <c r="BK155" s="150">
        <v>1</v>
      </c>
    </row>
    <row r="156" spans="1:63" ht="18.75" customHeight="1" x14ac:dyDescent="0.25">
      <c r="A156" s="265">
        <v>485</v>
      </c>
      <c r="B156" s="266" t="s">
        <v>443</v>
      </c>
      <c r="C156" s="271" t="s">
        <v>1190</v>
      </c>
      <c r="D156" s="271" t="s">
        <v>1065</v>
      </c>
      <c r="E156" s="271" t="s">
        <v>1191</v>
      </c>
      <c r="F156" s="271" t="s">
        <v>465</v>
      </c>
      <c r="G156" s="271" t="s">
        <v>1</v>
      </c>
      <c r="H156" s="266" t="s">
        <v>1</v>
      </c>
      <c r="I156" s="266" t="s">
        <v>1065</v>
      </c>
      <c r="J156" s="275" t="s">
        <v>33</v>
      </c>
      <c r="K156" s="271" t="s">
        <v>1</v>
      </c>
      <c r="L156" s="271" t="s">
        <v>1</v>
      </c>
      <c r="M156" s="275" t="s">
        <v>33</v>
      </c>
      <c r="N156" s="271" t="s">
        <v>1</v>
      </c>
      <c r="O156" s="273" t="s">
        <v>22</v>
      </c>
      <c r="P156" s="271" t="s">
        <v>1</v>
      </c>
      <c r="Q156" s="271" t="s">
        <v>1</v>
      </c>
      <c r="R156" s="271" t="s">
        <v>1</v>
      </c>
      <c r="S156" s="271" t="s">
        <v>1</v>
      </c>
      <c r="T156" s="271" t="s">
        <v>1</v>
      </c>
      <c r="U156" s="271" t="s">
        <v>1</v>
      </c>
      <c r="V156" s="271" t="s">
        <v>1</v>
      </c>
      <c r="W156" s="271" t="s">
        <v>1</v>
      </c>
      <c r="X156" s="271" t="s">
        <v>1</v>
      </c>
      <c r="Y156" s="271" t="s">
        <v>1</v>
      </c>
      <c r="Z156" s="271" t="s">
        <v>1</v>
      </c>
      <c r="AA156" s="271" t="s">
        <v>1</v>
      </c>
      <c r="AB156" s="271" t="s">
        <v>1</v>
      </c>
      <c r="AC156" s="271" t="s">
        <v>1</v>
      </c>
      <c r="AD156" s="271" t="s">
        <v>1</v>
      </c>
      <c r="AE156" s="271" t="s">
        <v>1</v>
      </c>
      <c r="AF156" s="271" t="s">
        <v>1</v>
      </c>
      <c r="AG156" s="271" t="s">
        <v>1</v>
      </c>
      <c r="AH156" s="271" t="s">
        <v>1</v>
      </c>
      <c r="AI156" s="271" t="s">
        <v>1</v>
      </c>
      <c r="AJ156" s="271" t="s">
        <v>1</v>
      </c>
      <c r="AK156" s="271" t="s">
        <v>1</v>
      </c>
      <c r="AL156" s="271" t="s">
        <v>1</v>
      </c>
      <c r="AM156" s="271" t="s">
        <v>1</v>
      </c>
      <c r="AN156" s="271" t="s">
        <v>1</v>
      </c>
      <c r="AO156" s="271" t="s">
        <v>1</v>
      </c>
      <c r="AP156" s="271" t="s">
        <v>1</v>
      </c>
      <c r="AQ156" s="271" t="s">
        <v>1</v>
      </c>
      <c r="AR156" s="271" t="s">
        <v>1</v>
      </c>
      <c r="AS156" s="271" t="s">
        <v>1</v>
      </c>
      <c r="AT156" s="271" t="s">
        <v>1</v>
      </c>
      <c r="AU156" s="271" t="s">
        <v>1</v>
      </c>
      <c r="AV156" s="272" t="s">
        <v>23</v>
      </c>
      <c r="AW156" s="275" t="s">
        <v>1241</v>
      </c>
      <c r="AX156" s="152">
        <v>2</v>
      </c>
      <c r="AY156" s="152">
        <v>2</v>
      </c>
      <c r="AZ156" s="276">
        <v>0</v>
      </c>
      <c r="BA156" s="277">
        <v>0.26</v>
      </c>
      <c r="BB156" s="278">
        <v>1.3</v>
      </c>
      <c r="BF156" s="150" t="e">
        <f>_xlfn.XLOOKUP(A156,'[27]Non AGSA'!B:B,'[27]Non AGSA'!B:B)</f>
        <v>#N/A</v>
      </c>
      <c r="BG156" s="150" t="e">
        <f>_xlfn.XLOOKUP(A156,'[27]Dormant auditee list'!C:C,'[27]Dormant auditee list'!C:C)</f>
        <v>#N/A</v>
      </c>
      <c r="BH156" s="150" t="str">
        <f>_xlfn.XLOOKUP(A156,[27]Reworked!A:A,[27]Reworked!I:I)</f>
        <v>Unqualified with no findings</v>
      </c>
      <c r="BJ156" s="150">
        <v>1</v>
      </c>
      <c r="BK156" s="150">
        <v>1</v>
      </c>
    </row>
    <row r="157" spans="1:63" ht="18.75" customHeight="1" x14ac:dyDescent="0.25">
      <c r="A157" s="265">
        <v>481</v>
      </c>
      <c r="B157" s="266" t="s">
        <v>1267</v>
      </c>
      <c r="C157" s="271" t="s">
        <v>1190</v>
      </c>
      <c r="D157" s="271" t="s">
        <v>492</v>
      </c>
      <c r="E157" s="271" t="s">
        <v>1191</v>
      </c>
      <c r="F157" s="271" t="s">
        <v>465</v>
      </c>
      <c r="G157" s="271" t="s">
        <v>1</v>
      </c>
      <c r="H157" s="266" t="s">
        <v>1</v>
      </c>
      <c r="I157" s="266" t="s">
        <v>492</v>
      </c>
      <c r="J157" s="152" t="s">
        <v>17</v>
      </c>
      <c r="K157" s="273" t="s">
        <v>22</v>
      </c>
      <c r="L157" s="272" t="s">
        <v>23</v>
      </c>
      <c r="M157" s="152" t="s">
        <v>17</v>
      </c>
      <c r="N157" s="272" t="s">
        <v>23</v>
      </c>
      <c r="O157" s="272" t="s">
        <v>23</v>
      </c>
      <c r="P157" s="271" t="s">
        <v>1</v>
      </c>
      <c r="Q157" s="271" t="s">
        <v>1</v>
      </c>
      <c r="R157" s="271" t="s">
        <v>1</v>
      </c>
      <c r="S157" s="271" t="s">
        <v>1</v>
      </c>
      <c r="T157" s="271" t="s">
        <v>1</v>
      </c>
      <c r="U157" s="271" t="s">
        <v>1</v>
      </c>
      <c r="V157" s="271" t="s">
        <v>1</v>
      </c>
      <c r="W157" s="271" t="s">
        <v>1</v>
      </c>
      <c r="X157" s="271" t="s">
        <v>1</v>
      </c>
      <c r="Y157" s="271" t="s">
        <v>1</v>
      </c>
      <c r="Z157" s="273" t="s">
        <v>22</v>
      </c>
      <c r="AA157" s="271" t="s">
        <v>1</v>
      </c>
      <c r="AB157" s="271" t="s">
        <v>1</v>
      </c>
      <c r="AC157" s="271" t="s">
        <v>1</v>
      </c>
      <c r="AD157" s="271" t="s">
        <v>1</v>
      </c>
      <c r="AE157" s="273" t="s">
        <v>22</v>
      </c>
      <c r="AF157" s="272" t="s">
        <v>23</v>
      </c>
      <c r="AG157" s="271" t="s">
        <v>1</v>
      </c>
      <c r="AH157" s="271" t="s">
        <v>1</v>
      </c>
      <c r="AI157" s="271" t="s">
        <v>1</v>
      </c>
      <c r="AJ157" s="271" t="s">
        <v>1</v>
      </c>
      <c r="AK157" s="271" t="s">
        <v>1</v>
      </c>
      <c r="AL157" s="272" t="s">
        <v>23</v>
      </c>
      <c r="AM157" s="271" t="s">
        <v>1</v>
      </c>
      <c r="AN157" s="271" t="s">
        <v>1</v>
      </c>
      <c r="AO157" s="271" t="s">
        <v>1</v>
      </c>
      <c r="AP157" s="273" t="s">
        <v>22</v>
      </c>
      <c r="AQ157" s="271" t="s">
        <v>1</v>
      </c>
      <c r="AR157" s="273" t="s">
        <v>22</v>
      </c>
      <c r="AS157" s="271" t="s">
        <v>1</v>
      </c>
      <c r="AT157" s="271" t="s">
        <v>1</v>
      </c>
      <c r="AU157" s="272" t="s">
        <v>23</v>
      </c>
      <c r="AV157" s="272" t="s">
        <v>23</v>
      </c>
      <c r="AW157" s="274" t="s">
        <v>1240</v>
      </c>
      <c r="AX157" s="282">
        <v>3</v>
      </c>
      <c r="AY157" s="152">
        <v>2</v>
      </c>
      <c r="AZ157" s="280">
        <v>7.6</v>
      </c>
      <c r="BA157" s="277">
        <v>25.3</v>
      </c>
      <c r="BB157" s="281">
        <v>0</v>
      </c>
      <c r="BF157" s="150" t="e">
        <f>_xlfn.XLOOKUP(A157,'[27]Non AGSA'!B:B,'[27]Non AGSA'!B:B)</f>
        <v>#N/A</v>
      </c>
      <c r="BG157" s="150" t="e">
        <f>_xlfn.XLOOKUP(A157,'[27]Dormant auditee list'!C:C,'[27]Dormant auditee list'!C:C)</f>
        <v>#N/A</v>
      </c>
      <c r="BH157" s="150" t="str">
        <f>_xlfn.XLOOKUP(A157,[27]Reworked!A:A,[27]Reworked!I:I)</f>
        <v>Unqualified with findings</v>
      </c>
      <c r="BJ157" s="150">
        <v>1</v>
      </c>
      <c r="BK157" s="150">
        <v>2</v>
      </c>
    </row>
    <row r="158" spans="1:63" ht="34.5" customHeight="1" x14ac:dyDescent="0.25">
      <c r="A158" s="265">
        <v>491</v>
      </c>
      <c r="B158" s="266" t="s">
        <v>809</v>
      </c>
      <c r="C158" s="271" t="s">
        <v>1190</v>
      </c>
      <c r="D158" s="271" t="s">
        <v>737</v>
      </c>
      <c r="E158" s="271" t="s">
        <v>1191</v>
      </c>
      <c r="F158" s="271" t="s">
        <v>810</v>
      </c>
      <c r="G158" s="271" t="s">
        <v>809</v>
      </c>
      <c r="H158" s="266" t="s">
        <v>440</v>
      </c>
      <c r="I158" s="266" t="s">
        <v>437</v>
      </c>
      <c r="J158" s="152" t="s">
        <v>17</v>
      </c>
      <c r="K158" s="273" t="s">
        <v>22</v>
      </c>
      <c r="L158" s="272" t="s">
        <v>23</v>
      </c>
      <c r="M158" s="152" t="s">
        <v>17</v>
      </c>
      <c r="N158" s="274" t="s">
        <v>20</v>
      </c>
      <c r="O158" s="272" t="s">
        <v>23</v>
      </c>
      <c r="P158" s="271" t="s">
        <v>1</v>
      </c>
      <c r="Q158" s="271" t="s">
        <v>1</v>
      </c>
      <c r="R158" s="271" t="s">
        <v>1</v>
      </c>
      <c r="S158" s="271" t="s">
        <v>1</v>
      </c>
      <c r="T158" s="271" t="s">
        <v>1</v>
      </c>
      <c r="U158" s="271" t="s">
        <v>1</v>
      </c>
      <c r="V158" s="271" t="s">
        <v>1</v>
      </c>
      <c r="W158" s="271" t="s">
        <v>1</v>
      </c>
      <c r="X158" s="271" t="s">
        <v>1</v>
      </c>
      <c r="Y158" s="271" t="s">
        <v>1</v>
      </c>
      <c r="Z158" s="273" t="s">
        <v>22</v>
      </c>
      <c r="AA158" s="271" t="s">
        <v>1</v>
      </c>
      <c r="AB158" s="271" t="s">
        <v>1</v>
      </c>
      <c r="AC158" s="271" t="s">
        <v>1</v>
      </c>
      <c r="AD158" s="271" t="s">
        <v>1</v>
      </c>
      <c r="AE158" s="271" t="s">
        <v>1</v>
      </c>
      <c r="AF158" s="271" t="s">
        <v>1</v>
      </c>
      <c r="AG158" s="271" t="s">
        <v>1</v>
      </c>
      <c r="AH158" s="274" t="s">
        <v>20</v>
      </c>
      <c r="AI158" s="271" t="s">
        <v>1</v>
      </c>
      <c r="AJ158" s="271" t="s">
        <v>1</v>
      </c>
      <c r="AK158" s="273" t="s">
        <v>22</v>
      </c>
      <c r="AL158" s="272" t="s">
        <v>23</v>
      </c>
      <c r="AM158" s="271" t="s">
        <v>1</v>
      </c>
      <c r="AN158" s="271" t="s">
        <v>1</v>
      </c>
      <c r="AO158" s="271" t="s">
        <v>1</v>
      </c>
      <c r="AP158" s="271" t="s">
        <v>1</v>
      </c>
      <c r="AQ158" s="271" t="s">
        <v>1</v>
      </c>
      <c r="AR158" s="271" t="s">
        <v>1</v>
      </c>
      <c r="AS158" s="271" t="s">
        <v>1</v>
      </c>
      <c r="AT158" s="271" t="s">
        <v>1</v>
      </c>
      <c r="AU158" s="272" t="s">
        <v>23</v>
      </c>
      <c r="AV158" s="273" t="s">
        <v>22</v>
      </c>
      <c r="AW158" s="274" t="s">
        <v>1240</v>
      </c>
      <c r="AX158" s="275">
        <v>1</v>
      </c>
      <c r="AY158" s="152">
        <v>2</v>
      </c>
      <c r="AZ158" s="277">
        <v>83.3</v>
      </c>
      <c r="BA158" s="277">
        <v>16.399999999999999</v>
      </c>
      <c r="BB158" s="281">
        <v>0.15</v>
      </c>
      <c r="BF158" s="150" t="e">
        <f>_xlfn.XLOOKUP(A158,'[27]Non AGSA'!B:B,'[27]Non AGSA'!B:B)</f>
        <v>#N/A</v>
      </c>
      <c r="BG158" s="150" t="e">
        <f>_xlfn.XLOOKUP(A158,'[27]Dormant auditee list'!C:C,'[27]Dormant auditee list'!C:C)</f>
        <v>#N/A</v>
      </c>
      <c r="BH158" s="150" t="str">
        <f>_xlfn.XLOOKUP(A158,[27]Reworked!A:A,[27]Reworked!I:I)</f>
        <v>Unqualified with findings</v>
      </c>
      <c r="BJ158" s="150">
        <v>1</v>
      </c>
      <c r="BK158" s="150">
        <v>2</v>
      </c>
    </row>
    <row r="159" spans="1:63" ht="26.25" customHeight="1" x14ac:dyDescent="0.25">
      <c r="A159" s="265">
        <v>501</v>
      </c>
      <c r="B159" s="266" t="s">
        <v>760</v>
      </c>
      <c r="C159" s="271" t="s">
        <v>1190</v>
      </c>
      <c r="D159" s="271" t="s">
        <v>737</v>
      </c>
      <c r="E159" s="271" t="s">
        <v>1191</v>
      </c>
      <c r="F159" s="271" t="s">
        <v>759</v>
      </c>
      <c r="G159" s="271" t="s">
        <v>760</v>
      </c>
      <c r="H159" s="266" t="s">
        <v>755</v>
      </c>
      <c r="I159" s="266" t="s">
        <v>437</v>
      </c>
      <c r="J159" s="275" t="s">
        <v>33</v>
      </c>
      <c r="K159" s="271" t="s">
        <v>1</v>
      </c>
      <c r="L159" s="273" t="s">
        <v>22</v>
      </c>
      <c r="M159" s="152" t="s">
        <v>17</v>
      </c>
      <c r="N159" s="271" t="s">
        <v>1</v>
      </c>
      <c r="O159" s="274" t="s">
        <v>20</v>
      </c>
      <c r="P159" s="271" t="s">
        <v>1</v>
      </c>
      <c r="Q159" s="271" t="s">
        <v>1</v>
      </c>
      <c r="R159" s="271" t="s">
        <v>1</v>
      </c>
      <c r="S159" s="271" t="s">
        <v>1</v>
      </c>
      <c r="T159" s="271" t="s">
        <v>1</v>
      </c>
      <c r="U159" s="271" t="s">
        <v>1</v>
      </c>
      <c r="V159" s="271" t="s">
        <v>1</v>
      </c>
      <c r="W159" s="271" t="s">
        <v>1</v>
      </c>
      <c r="X159" s="271" t="s">
        <v>1</v>
      </c>
      <c r="Y159" s="271" t="s">
        <v>1</v>
      </c>
      <c r="Z159" s="271" t="s">
        <v>1</v>
      </c>
      <c r="AA159" s="271" t="s">
        <v>1</v>
      </c>
      <c r="AB159" s="271" t="s">
        <v>1</v>
      </c>
      <c r="AC159" s="271" t="s">
        <v>1</v>
      </c>
      <c r="AD159" s="271" t="s">
        <v>1</v>
      </c>
      <c r="AE159" s="271" t="s">
        <v>1</v>
      </c>
      <c r="AF159" s="271" t="s">
        <v>1</v>
      </c>
      <c r="AG159" s="273" t="s">
        <v>22</v>
      </c>
      <c r="AH159" s="271" t="s">
        <v>1</v>
      </c>
      <c r="AI159" s="271" t="s">
        <v>1</v>
      </c>
      <c r="AJ159" s="271" t="s">
        <v>1</v>
      </c>
      <c r="AK159" s="271" t="s">
        <v>1</v>
      </c>
      <c r="AL159" s="271" t="s">
        <v>1</v>
      </c>
      <c r="AM159" s="271" t="s">
        <v>1</v>
      </c>
      <c r="AN159" s="271" t="s">
        <v>1</v>
      </c>
      <c r="AO159" s="271" t="s">
        <v>1</v>
      </c>
      <c r="AP159" s="271" t="s">
        <v>1</v>
      </c>
      <c r="AQ159" s="271" t="s">
        <v>1</v>
      </c>
      <c r="AR159" s="271" t="s">
        <v>1</v>
      </c>
      <c r="AS159" s="271" t="s">
        <v>1</v>
      </c>
      <c r="AT159" s="271" t="s">
        <v>1</v>
      </c>
      <c r="AU159" s="271" t="s">
        <v>1</v>
      </c>
      <c r="AV159" s="273" t="s">
        <v>22</v>
      </c>
      <c r="AW159" s="275" t="s">
        <v>1241</v>
      </c>
      <c r="AX159" s="275">
        <v>1</v>
      </c>
      <c r="AY159" s="275">
        <v>1</v>
      </c>
      <c r="AZ159" s="280">
        <v>39.9</v>
      </c>
      <c r="BA159" s="277">
        <v>1.9</v>
      </c>
      <c r="BB159" s="278">
        <v>0.03</v>
      </c>
      <c r="BF159" s="150" t="e">
        <f>_xlfn.XLOOKUP(A159,'[27]Non AGSA'!B:B,'[27]Non AGSA'!B:B)</f>
        <v>#N/A</v>
      </c>
      <c r="BG159" s="150" t="e">
        <f>_xlfn.XLOOKUP(A159,'[27]Dormant auditee list'!C:C,'[27]Dormant auditee list'!C:C)</f>
        <v>#N/A</v>
      </c>
      <c r="BH159" s="150" t="str">
        <f>_xlfn.XLOOKUP(A159,[27]Reworked!A:A,[27]Reworked!I:I)</f>
        <v>Unqualified with no findings</v>
      </c>
      <c r="BJ159" s="150">
        <v>1</v>
      </c>
      <c r="BK159" s="150">
        <v>1</v>
      </c>
    </row>
    <row r="160" spans="1:63" ht="14.25" customHeight="1" x14ac:dyDescent="0.25">
      <c r="A160" s="265">
        <v>516</v>
      </c>
      <c r="B160" s="266" t="s">
        <v>209</v>
      </c>
      <c r="C160" s="271" t="s">
        <v>1190</v>
      </c>
      <c r="D160" s="271" t="s">
        <v>571</v>
      </c>
      <c r="E160" s="271" t="s">
        <v>1191</v>
      </c>
      <c r="F160" s="271" t="s">
        <v>209</v>
      </c>
      <c r="G160" s="271" t="s">
        <v>1</v>
      </c>
      <c r="H160" s="266" t="s">
        <v>1</v>
      </c>
      <c r="I160" s="266" t="s">
        <v>571</v>
      </c>
      <c r="J160" s="152" t="s">
        <v>17</v>
      </c>
      <c r="K160" s="274" t="s">
        <v>20</v>
      </c>
      <c r="L160" s="272" t="s">
        <v>23</v>
      </c>
      <c r="M160" s="152" t="s">
        <v>17</v>
      </c>
      <c r="N160" s="271" t="s">
        <v>1</v>
      </c>
      <c r="O160" s="272" t="s">
        <v>23</v>
      </c>
      <c r="P160" s="271" t="s">
        <v>1</v>
      </c>
      <c r="Q160" s="271" t="s">
        <v>1</v>
      </c>
      <c r="R160" s="271" t="s">
        <v>1</v>
      </c>
      <c r="S160" s="271" t="s">
        <v>1</v>
      </c>
      <c r="T160" s="271" t="s">
        <v>1</v>
      </c>
      <c r="U160" s="271" t="s">
        <v>1</v>
      </c>
      <c r="V160" s="271" t="s">
        <v>1</v>
      </c>
      <c r="W160" s="271" t="s">
        <v>1</v>
      </c>
      <c r="X160" s="271" t="s">
        <v>1</v>
      </c>
      <c r="Y160" s="271" t="s">
        <v>1</v>
      </c>
      <c r="Z160" s="274" t="s">
        <v>20</v>
      </c>
      <c r="AA160" s="274" t="s">
        <v>20</v>
      </c>
      <c r="AB160" s="271" t="s">
        <v>1</v>
      </c>
      <c r="AC160" s="271" t="s">
        <v>1</v>
      </c>
      <c r="AD160" s="271" t="s">
        <v>1</v>
      </c>
      <c r="AE160" s="272" t="s">
        <v>23</v>
      </c>
      <c r="AF160" s="272" t="s">
        <v>23</v>
      </c>
      <c r="AG160" s="271" t="s">
        <v>1</v>
      </c>
      <c r="AH160" s="274" t="s">
        <v>20</v>
      </c>
      <c r="AI160" s="271" t="s">
        <v>1</v>
      </c>
      <c r="AJ160" s="271" t="s">
        <v>1</v>
      </c>
      <c r="AK160" s="274" t="s">
        <v>20</v>
      </c>
      <c r="AL160" s="272" t="s">
        <v>23</v>
      </c>
      <c r="AM160" s="271" t="s">
        <v>1</v>
      </c>
      <c r="AN160" s="271" t="s">
        <v>1</v>
      </c>
      <c r="AO160" s="272" t="s">
        <v>23</v>
      </c>
      <c r="AP160" s="272" t="s">
        <v>23</v>
      </c>
      <c r="AQ160" s="271" t="s">
        <v>1</v>
      </c>
      <c r="AR160" s="271" t="s">
        <v>1</v>
      </c>
      <c r="AS160" s="271" t="s">
        <v>1</v>
      </c>
      <c r="AT160" s="271" t="s">
        <v>1</v>
      </c>
      <c r="AU160" s="272" t="s">
        <v>23</v>
      </c>
      <c r="AV160" s="272" t="s">
        <v>23</v>
      </c>
      <c r="AW160" s="274" t="s">
        <v>1240</v>
      </c>
      <c r="AX160" s="152">
        <v>2</v>
      </c>
      <c r="AY160" s="152">
        <v>2</v>
      </c>
      <c r="AZ160" s="277">
        <v>8.9999999999999993E-3</v>
      </c>
      <c r="BA160" s="277">
        <v>1333.1</v>
      </c>
      <c r="BB160" s="281">
        <v>0.21</v>
      </c>
      <c r="BF160" s="150" t="e">
        <f>_xlfn.XLOOKUP(A160,'[27]Non AGSA'!B:B,'[27]Non AGSA'!B:B)</f>
        <v>#N/A</v>
      </c>
      <c r="BG160" s="150" t="e">
        <f>_xlfn.XLOOKUP(A160,'[27]Dormant auditee list'!C:C,'[27]Dormant auditee list'!C:C)</f>
        <v>#N/A</v>
      </c>
      <c r="BH160" s="150" t="str">
        <f>_xlfn.XLOOKUP(A160,[27]Reworked!A:A,[27]Reworked!I:I)</f>
        <v>Unqualified with findings</v>
      </c>
      <c r="BJ160" s="150">
        <v>1</v>
      </c>
      <c r="BK160" s="150">
        <v>2</v>
      </c>
    </row>
    <row r="161" spans="1:63" ht="14.25" customHeight="1" x14ac:dyDescent="0.25">
      <c r="A161" s="265">
        <v>424</v>
      </c>
      <c r="B161" s="266" t="s">
        <v>213</v>
      </c>
      <c r="C161" s="271" t="s">
        <v>1190</v>
      </c>
      <c r="D161" s="271" t="s">
        <v>625</v>
      </c>
      <c r="E161" s="271" t="s">
        <v>1191</v>
      </c>
      <c r="F161" s="271" t="s">
        <v>209</v>
      </c>
      <c r="G161" s="271" t="s">
        <v>1</v>
      </c>
      <c r="H161" s="266" t="s">
        <v>1</v>
      </c>
      <c r="I161" s="266" t="s">
        <v>625</v>
      </c>
      <c r="J161" s="275" t="s">
        <v>33</v>
      </c>
      <c r="K161" s="271" t="s">
        <v>1</v>
      </c>
      <c r="L161" s="273" t="s">
        <v>22</v>
      </c>
      <c r="M161" s="152" t="s">
        <v>17</v>
      </c>
      <c r="N161" s="271" t="s">
        <v>1</v>
      </c>
      <c r="O161" s="272" t="s">
        <v>23</v>
      </c>
      <c r="P161" s="271" t="s">
        <v>1</v>
      </c>
      <c r="Q161" s="271" t="s">
        <v>1</v>
      </c>
      <c r="R161" s="271" t="s">
        <v>1</v>
      </c>
      <c r="S161" s="271" t="s">
        <v>1</v>
      </c>
      <c r="T161" s="271" t="s">
        <v>1</v>
      </c>
      <c r="U161" s="271" t="s">
        <v>1</v>
      </c>
      <c r="V161" s="271" t="s">
        <v>1</v>
      </c>
      <c r="W161" s="271" t="s">
        <v>1</v>
      </c>
      <c r="X161" s="271" t="s">
        <v>1</v>
      </c>
      <c r="Y161" s="271" t="s">
        <v>1</v>
      </c>
      <c r="Z161" s="271" t="s">
        <v>1</v>
      </c>
      <c r="AA161" s="271" t="s">
        <v>1</v>
      </c>
      <c r="AB161" s="271" t="s">
        <v>1</v>
      </c>
      <c r="AC161" s="271" t="s">
        <v>1</v>
      </c>
      <c r="AD161" s="271" t="s">
        <v>1</v>
      </c>
      <c r="AE161" s="271" t="s">
        <v>1</v>
      </c>
      <c r="AF161" s="271" t="s">
        <v>1</v>
      </c>
      <c r="AG161" s="271" t="s">
        <v>1</v>
      </c>
      <c r="AH161" s="271" t="s">
        <v>1</v>
      </c>
      <c r="AI161" s="271" t="s">
        <v>1</v>
      </c>
      <c r="AJ161" s="271" t="s">
        <v>1</v>
      </c>
      <c r="AK161" s="271" t="s">
        <v>1</v>
      </c>
      <c r="AL161" s="271" t="s">
        <v>1</v>
      </c>
      <c r="AM161" s="271" t="s">
        <v>1</v>
      </c>
      <c r="AN161" s="271" t="s">
        <v>1</v>
      </c>
      <c r="AO161" s="271" t="s">
        <v>1</v>
      </c>
      <c r="AP161" s="273" t="s">
        <v>22</v>
      </c>
      <c r="AQ161" s="271" t="s">
        <v>1</v>
      </c>
      <c r="AR161" s="271" t="s">
        <v>1</v>
      </c>
      <c r="AS161" s="271" t="s">
        <v>1</v>
      </c>
      <c r="AT161" s="271" t="s">
        <v>1</v>
      </c>
      <c r="AU161" s="272" t="s">
        <v>23</v>
      </c>
      <c r="AV161" s="272" t="s">
        <v>23</v>
      </c>
      <c r="AW161" s="274" t="s">
        <v>1240</v>
      </c>
      <c r="AX161" s="275">
        <v>1</v>
      </c>
      <c r="AY161" s="152">
        <v>2</v>
      </c>
      <c r="AZ161" s="276">
        <v>0</v>
      </c>
      <c r="BA161" s="280">
        <v>17.7</v>
      </c>
      <c r="BB161" s="281">
        <v>0.02</v>
      </c>
      <c r="BF161" s="150" t="e">
        <f>_xlfn.XLOOKUP(A161,'[27]Non AGSA'!B:B,'[27]Non AGSA'!B:B)</f>
        <v>#N/A</v>
      </c>
      <c r="BG161" s="150" t="e">
        <f>_xlfn.XLOOKUP(A161,'[27]Dormant auditee list'!C:C,'[27]Dormant auditee list'!C:C)</f>
        <v>#N/A</v>
      </c>
      <c r="BH161" s="150" t="str">
        <f>_xlfn.XLOOKUP(A161,[27]Reworked!A:A,[27]Reworked!I:I)</f>
        <v>Unqualified with no findings</v>
      </c>
      <c r="BJ161" s="150">
        <v>1</v>
      </c>
      <c r="BK161" s="150">
        <v>1</v>
      </c>
    </row>
    <row r="162" spans="1:63" ht="14.25" customHeight="1" x14ac:dyDescent="0.25">
      <c r="A162" s="265">
        <v>445</v>
      </c>
      <c r="B162" s="266" t="s">
        <v>214</v>
      </c>
      <c r="C162" s="271" t="s">
        <v>1190</v>
      </c>
      <c r="D162" s="271" t="s">
        <v>1065</v>
      </c>
      <c r="E162" s="271" t="s">
        <v>1191</v>
      </c>
      <c r="F162" s="271" t="s">
        <v>209</v>
      </c>
      <c r="G162" s="271" t="s">
        <v>1</v>
      </c>
      <c r="H162" s="266" t="s">
        <v>1</v>
      </c>
      <c r="I162" s="266" t="s">
        <v>1065</v>
      </c>
      <c r="J162" s="285" t="s">
        <v>39</v>
      </c>
      <c r="K162" s="273" t="s">
        <v>22</v>
      </c>
      <c r="L162" s="273" t="s">
        <v>22</v>
      </c>
      <c r="M162" s="152" t="s">
        <v>17</v>
      </c>
      <c r="N162" s="272" t="s">
        <v>23</v>
      </c>
      <c r="O162" s="272" t="s">
        <v>23</v>
      </c>
      <c r="P162" s="271" t="s">
        <v>1</v>
      </c>
      <c r="Q162" s="271" t="s">
        <v>1</v>
      </c>
      <c r="R162" s="271" t="s">
        <v>1</v>
      </c>
      <c r="S162" s="271" t="s">
        <v>1</v>
      </c>
      <c r="T162" s="271" t="s">
        <v>1</v>
      </c>
      <c r="U162" s="271" t="s">
        <v>1</v>
      </c>
      <c r="V162" s="271" t="s">
        <v>1</v>
      </c>
      <c r="W162" s="271" t="s">
        <v>1</v>
      </c>
      <c r="X162" s="271" t="s">
        <v>1</v>
      </c>
      <c r="Y162" s="271" t="s">
        <v>1</v>
      </c>
      <c r="Z162" s="273" t="s">
        <v>22</v>
      </c>
      <c r="AA162" s="273" t="s">
        <v>22</v>
      </c>
      <c r="AB162" s="271" t="s">
        <v>1</v>
      </c>
      <c r="AC162" s="271" t="s">
        <v>1</v>
      </c>
      <c r="AD162" s="271" t="s">
        <v>1</v>
      </c>
      <c r="AE162" s="271" t="s">
        <v>1</v>
      </c>
      <c r="AF162" s="273" t="s">
        <v>22</v>
      </c>
      <c r="AG162" s="271" t="s">
        <v>1</v>
      </c>
      <c r="AH162" s="271" t="s">
        <v>1</v>
      </c>
      <c r="AI162" s="271" t="s">
        <v>1</v>
      </c>
      <c r="AJ162" s="271" t="s">
        <v>1</v>
      </c>
      <c r="AK162" s="273" t="s">
        <v>22</v>
      </c>
      <c r="AL162" s="273" t="s">
        <v>22</v>
      </c>
      <c r="AM162" s="271" t="s">
        <v>1</v>
      </c>
      <c r="AN162" s="271" t="s">
        <v>1</v>
      </c>
      <c r="AO162" s="273" t="s">
        <v>22</v>
      </c>
      <c r="AP162" s="271" t="s">
        <v>1</v>
      </c>
      <c r="AQ162" s="271" t="s">
        <v>1</v>
      </c>
      <c r="AR162" s="273" t="s">
        <v>22</v>
      </c>
      <c r="AS162" s="271" t="s">
        <v>1</v>
      </c>
      <c r="AT162" s="271" t="s">
        <v>1</v>
      </c>
      <c r="AU162" s="273" t="s">
        <v>22</v>
      </c>
      <c r="AV162" s="273" t="s">
        <v>22</v>
      </c>
      <c r="AW162" s="284" t="s">
        <v>1</v>
      </c>
      <c r="AX162" s="284">
        <v>0</v>
      </c>
      <c r="AY162" s="284">
        <v>0</v>
      </c>
      <c r="AZ162" s="276">
        <v>0</v>
      </c>
      <c r="BA162" s="277">
        <v>0</v>
      </c>
      <c r="BB162" s="281">
        <v>0</v>
      </c>
      <c r="BD162" s="150">
        <f>_xlfn.XLOOKUP(A162,'KSD auditees'!A:A,'KSD auditees'!A:A)</f>
        <v>445</v>
      </c>
      <c r="BE162" s="150" t="str">
        <f>_xlfn.XLOOKUP(A162,'KSD auditees'!A:A,'KSD auditees'!G:G)</f>
        <v>Transport</v>
      </c>
      <c r="BF162" s="150" t="e">
        <f>_xlfn.XLOOKUP(A162,'[27]Non AGSA'!B:B,'[27]Non AGSA'!B:B)</f>
        <v>#N/A</v>
      </c>
      <c r="BG162" s="150" t="e">
        <f>_xlfn.XLOOKUP(A162,'[27]Dormant auditee list'!C:C,'[27]Dormant auditee list'!C:C)</f>
        <v>#N/A</v>
      </c>
      <c r="BH162" s="150" t="str">
        <f>_xlfn.XLOOKUP(A162,[27]Reworked!A:A,[27]Reworked!I:I)</f>
        <v>Audit not finalised at legislated date</v>
      </c>
      <c r="BJ162" s="150">
        <v>1</v>
      </c>
      <c r="BK162" s="150">
        <v>6</v>
      </c>
    </row>
    <row r="163" spans="1:63" ht="14.25" customHeight="1" x14ac:dyDescent="0.25">
      <c r="A163" s="265">
        <v>517</v>
      </c>
      <c r="B163" s="266" t="s">
        <v>166</v>
      </c>
      <c r="C163" s="271" t="s">
        <v>1190</v>
      </c>
      <c r="D163" s="271" t="s">
        <v>1086</v>
      </c>
      <c r="E163" s="271" t="s">
        <v>1191</v>
      </c>
      <c r="F163" s="271" t="s">
        <v>168</v>
      </c>
      <c r="G163" s="271" t="s">
        <v>1</v>
      </c>
      <c r="H163" s="266" t="s">
        <v>1</v>
      </c>
      <c r="I163" s="266" t="s">
        <v>1086</v>
      </c>
      <c r="J163" s="275" t="s">
        <v>33</v>
      </c>
      <c r="K163" s="271" t="s">
        <v>1</v>
      </c>
      <c r="L163" s="271" t="s">
        <v>1</v>
      </c>
      <c r="M163" s="275" t="s">
        <v>33</v>
      </c>
      <c r="N163" s="271" t="s">
        <v>1</v>
      </c>
      <c r="O163" s="271" t="s">
        <v>1</v>
      </c>
      <c r="P163" s="271" t="s">
        <v>1</v>
      </c>
      <c r="Q163" s="271" t="s">
        <v>1</v>
      </c>
      <c r="R163" s="271" t="s">
        <v>1</v>
      </c>
      <c r="S163" s="271" t="s">
        <v>1</v>
      </c>
      <c r="T163" s="271" t="s">
        <v>1</v>
      </c>
      <c r="U163" s="271" t="s">
        <v>1</v>
      </c>
      <c r="V163" s="271" t="s">
        <v>1</v>
      </c>
      <c r="W163" s="271" t="s">
        <v>1</v>
      </c>
      <c r="X163" s="271" t="s">
        <v>1</v>
      </c>
      <c r="Y163" s="271" t="s">
        <v>1</v>
      </c>
      <c r="Z163" s="271" t="s">
        <v>1</v>
      </c>
      <c r="AA163" s="271" t="s">
        <v>1</v>
      </c>
      <c r="AB163" s="271" t="s">
        <v>1</v>
      </c>
      <c r="AC163" s="271" t="s">
        <v>1</v>
      </c>
      <c r="AD163" s="271" t="s">
        <v>1</v>
      </c>
      <c r="AE163" s="271" t="s">
        <v>1</v>
      </c>
      <c r="AF163" s="271" t="s">
        <v>1</v>
      </c>
      <c r="AG163" s="271" t="s">
        <v>1</v>
      </c>
      <c r="AH163" s="271" t="s">
        <v>1</v>
      </c>
      <c r="AI163" s="271" t="s">
        <v>1</v>
      </c>
      <c r="AJ163" s="271" t="s">
        <v>1</v>
      </c>
      <c r="AK163" s="271" t="s">
        <v>1</v>
      </c>
      <c r="AL163" s="271" t="s">
        <v>1</v>
      </c>
      <c r="AM163" s="271" t="s">
        <v>1</v>
      </c>
      <c r="AN163" s="271" t="s">
        <v>1</v>
      </c>
      <c r="AO163" s="271" t="s">
        <v>1</v>
      </c>
      <c r="AP163" s="271" t="s">
        <v>1</v>
      </c>
      <c r="AQ163" s="271" t="s">
        <v>1</v>
      </c>
      <c r="AR163" s="271" t="s">
        <v>1</v>
      </c>
      <c r="AS163" s="271" t="s">
        <v>1</v>
      </c>
      <c r="AT163" s="271" t="s">
        <v>1</v>
      </c>
      <c r="AU163" s="272" t="s">
        <v>23</v>
      </c>
      <c r="AV163" s="274" t="s">
        <v>20</v>
      </c>
      <c r="AW163" s="275" t="s">
        <v>1241</v>
      </c>
      <c r="AX163" s="275">
        <v>1</v>
      </c>
      <c r="AY163" s="275">
        <v>1</v>
      </c>
      <c r="AZ163" s="276">
        <v>0</v>
      </c>
      <c r="BA163" s="277">
        <v>68.099999999999994</v>
      </c>
      <c r="BB163" s="283">
        <v>0</v>
      </c>
      <c r="BF163" s="150" t="e">
        <f>_xlfn.XLOOKUP(A163,'[27]Non AGSA'!B:B,'[27]Non AGSA'!B:B)</f>
        <v>#N/A</v>
      </c>
      <c r="BG163" s="150" t="e">
        <f>_xlfn.XLOOKUP(A163,'[27]Dormant auditee list'!C:C,'[27]Dormant auditee list'!C:C)</f>
        <v>#N/A</v>
      </c>
      <c r="BH163" s="150" t="str">
        <f>_xlfn.XLOOKUP(A163,[27]Reworked!A:A,[27]Reworked!I:I)</f>
        <v>Unqualified with no findings</v>
      </c>
      <c r="BJ163" s="150">
        <v>1</v>
      </c>
      <c r="BK163" s="150">
        <v>1</v>
      </c>
    </row>
    <row r="164" spans="1:63" ht="14.25" customHeight="1" x14ac:dyDescent="0.25">
      <c r="A164" s="265">
        <v>1570</v>
      </c>
      <c r="B164" s="266" t="s">
        <v>215</v>
      </c>
      <c r="C164" s="271" t="s">
        <v>1190</v>
      </c>
      <c r="D164" s="271" t="s">
        <v>1086</v>
      </c>
      <c r="E164" s="271" t="s">
        <v>1191</v>
      </c>
      <c r="F164" s="271" t="s">
        <v>209</v>
      </c>
      <c r="G164" s="271" t="s">
        <v>1</v>
      </c>
      <c r="H164" s="266" t="s">
        <v>1</v>
      </c>
      <c r="I164" s="266" t="s">
        <v>1086</v>
      </c>
      <c r="J164" s="275" t="s">
        <v>33</v>
      </c>
      <c r="K164" s="271" t="s">
        <v>1</v>
      </c>
      <c r="L164" s="273" t="s">
        <v>22</v>
      </c>
      <c r="M164" s="152" t="s">
        <v>17</v>
      </c>
      <c r="N164" s="271" t="s">
        <v>1</v>
      </c>
      <c r="O164" s="274" t="s">
        <v>20</v>
      </c>
      <c r="P164" s="271" t="s">
        <v>1</v>
      </c>
      <c r="Q164" s="271" t="s">
        <v>1</v>
      </c>
      <c r="R164" s="271" t="s">
        <v>1</v>
      </c>
      <c r="S164" s="271" t="s">
        <v>1</v>
      </c>
      <c r="T164" s="271" t="s">
        <v>1</v>
      </c>
      <c r="U164" s="271" t="s">
        <v>1</v>
      </c>
      <c r="V164" s="271" t="s">
        <v>1</v>
      </c>
      <c r="W164" s="271" t="s">
        <v>1</v>
      </c>
      <c r="X164" s="271" t="s">
        <v>1</v>
      </c>
      <c r="Y164" s="271" t="s">
        <v>1</v>
      </c>
      <c r="Z164" s="271" t="s">
        <v>1</v>
      </c>
      <c r="AA164" s="271" t="s">
        <v>1</v>
      </c>
      <c r="AB164" s="271" t="s">
        <v>1</v>
      </c>
      <c r="AC164" s="271" t="s">
        <v>1</v>
      </c>
      <c r="AD164" s="271" t="s">
        <v>1</v>
      </c>
      <c r="AE164" s="271" t="s">
        <v>1</v>
      </c>
      <c r="AF164" s="271" t="s">
        <v>1</v>
      </c>
      <c r="AG164" s="271" t="s">
        <v>1</v>
      </c>
      <c r="AH164" s="271" t="s">
        <v>1</v>
      </c>
      <c r="AI164" s="271" t="s">
        <v>1</v>
      </c>
      <c r="AJ164" s="271" t="s">
        <v>1</v>
      </c>
      <c r="AK164" s="271" t="s">
        <v>1</v>
      </c>
      <c r="AL164" s="271" t="s">
        <v>1</v>
      </c>
      <c r="AM164" s="271" t="s">
        <v>1</v>
      </c>
      <c r="AN164" s="271" t="s">
        <v>1</v>
      </c>
      <c r="AO164" s="271" t="s">
        <v>1</v>
      </c>
      <c r="AP164" s="273" t="s">
        <v>22</v>
      </c>
      <c r="AQ164" s="271" t="s">
        <v>1</v>
      </c>
      <c r="AR164" s="271" t="s">
        <v>1</v>
      </c>
      <c r="AS164" s="271" t="s">
        <v>1</v>
      </c>
      <c r="AT164" s="271" t="s">
        <v>1</v>
      </c>
      <c r="AU164" s="274" t="s">
        <v>20</v>
      </c>
      <c r="AV164" s="272" t="s">
        <v>23</v>
      </c>
      <c r="AW164" s="275" t="s">
        <v>1241</v>
      </c>
      <c r="AX164" s="275">
        <v>1</v>
      </c>
      <c r="AY164" s="152">
        <v>2</v>
      </c>
      <c r="AZ164" s="276">
        <v>0</v>
      </c>
      <c r="BA164" s="280">
        <v>0.84</v>
      </c>
      <c r="BB164" s="283">
        <v>0</v>
      </c>
      <c r="BF164" s="150" t="e">
        <f>_xlfn.XLOOKUP(A164,'[27]Non AGSA'!B:B,'[27]Non AGSA'!B:B)</f>
        <v>#N/A</v>
      </c>
      <c r="BG164" s="150" t="e">
        <f>_xlfn.XLOOKUP(A164,'[27]Dormant auditee list'!C:C,'[27]Dormant auditee list'!C:C)</f>
        <v>#N/A</v>
      </c>
      <c r="BH164" s="150" t="str">
        <f>_xlfn.XLOOKUP(A164,[27]Reworked!A:A,[27]Reworked!I:I)</f>
        <v>Unqualified with no findings</v>
      </c>
      <c r="BJ164" s="150">
        <v>1</v>
      </c>
      <c r="BK164" s="150">
        <v>1</v>
      </c>
    </row>
    <row r="165" spans="1:63" ht="14.25" customHeight="1" x14ac:dyDescent="0.25">
      <c r="A165" s="265">
        <v>357</v>
      </c>
      <c r="B165" s="266" t="s">
        <v>1272</v>
      </c>
      <c r="C165" s="271" t="s">
        <v>1190</v>
      </c>
      <c r="D165" s="271" t="s">
        <v>1086</v>
      </c>
      <c r="E165" s="271" t="s">
        <v>1191</v>
      </c>
      <c r="F165" s="271" t="s">
        <v>482</v>
      </c>
      <c r="G165" s="271" t="s">
        <v>1</v>
      </c>
      <c r="H165" s="266" t="s">
        <v>1</v>
      </c>
      <c r="I165" s="266" t="s">
        <v>1086</v>
      </c>
      <c r="J165" s="275" t="s">
        <v>33</v>
      </c>
      <c r="K165" s="271" t="s">
        <v>1</v>
      </c>
      <c r="L165" s="271" t="s">
        <v>1</v>
      </c>
      <c r="M165" s="275" t="s">
        <v>33</v>
      </c>
      <c r="N165" s="271" t="s">
        <v>1</v>
      </c>
      <c r="O165" s="271" t="s">
        <v>1</v>
      </c>
      <c r="P165" s="271" t="s">
        <v>1</v>
      </c>
      <c r="Q165" s="271" t="s">
        <v>1</v>
      </c>
      <c r="R165" s="271" t="s">
        <v>1</v>
      </c>
      <c r="S165" s="271" t="s">
        <v>1</v>
      </c>
      <c r="T165" s="271" t="s">
        <v>1</v>
      </c>
      <c r="U165" s="271" t="s">
        <v>1</v>
      </c>
      <c r="V165" s="271" t="s">
        <v>1</v>
      </c>
      <c r="W165" s="271" t="s">
        <v>1</v>
      </c>
      <c r="X165" s="271" t="s">
        <v>1</v>
      </c>
      <c r="Y165" s="271" t="s">
        <v>1</v>
      </c>
      <c r="Z165" s="271" t="s">
        <v>1</v>
      </c>
      <c r="AA165" s="271" t="s">
        <v>1</v>
      </c>
      <c r="AB165" s="271" t="s">
        <v>1</v>
      </c>
      <c r="AC165" s="271" t="s">
        <v>1</v>
      </c>
      <c r="AD165" s="271" t="s">
        <v>1</v>
      </c>
      <c r="AE165" s="271" t="s">
        <v>1</v>
      </c>
      <c r="AF165" s="271" t="s">
        <v>1</v>
      </c>
      <c r="AG165" s="271" t="s">
        <v>1</v>
      </c>
      <c r="AH165" s="271" t="s">
        <v>1</v>
      </c>
      <c r="AI165" s="271" t="s">
        <v>1</v>
      </c>
      <c r="AJ165" s="271" t="s">
        <v>1</v>
      </c>
      <c r="AK165" s="271" t="s">
        <v>1</v>
      </c>
      <c r="AL165" s="271" t="s">
        <v>1</v>
      </c>
      <c r="AM165" s="271" t="s">
        <v>1</v>
      </c>
      <c r="AN165" s="271" t="s">
        <v>1</v>
      </c>
      <c r="AO165" s="271" t="s">
        <v>1</v>
      </c>
      <c r="AP165" s="271" t="s">
        <v>1</v>
      </c>
      <c r="AQ165" s="271" t="s">
        <v>1</v>
      </c>
      <c r="AR165" s="271" t="s">
        <v>1</v>
      </c>
      <c r="AS165" s="271" t="s">
        <v>1</v>
      </c>
      <c r="AT165" s="271" t="s">
        <v>1</v>
      </c>
      <c r="AU165" s="271" t="s">
        <v>1</v>
      </c>
      <c r="AV165" s="272" t="s">
        <v>23</v>
      </c>
      <c r="AW165" s="275" t="s">
        <v>1241</v>
      </c>
      <c r="AX165" s="275">
        <v>1</v>
      </c>
      <c r="AY165" s="275">
        <v>1</v>
      </c>
      <c r="AZ165" s="276">
        <v>0</v>
      </c>
      <c r="BA165" s="277">
        <v>0</v>
      </c>
      <c r="BB165" s="283">
        <v>0</v>
      </c>
      <c r="BF165" s="150" t="e">
        <f>_xlfn.XLOOKUP(A165,'[27]Non AGSA'!B:B,'[27]Non AGSA'!B:B)</f>
        <v>#N/A</v>
      </c>
      <c r="BG165" s="150" t="e">
        <f>_xlfn.XLOOKUP(A165,'[27]Dormant auditee list'!C:C,'[27]Dormant auditee list'!C:C)</f>
        <v>#N/A</v>
      </c>
      <c r="BH165" s="150" t="str">
        <f>_xlfn.XLOOKUP(A165,[27]Reworked!A:A,[27]Reworked!I:I)</f>
        <v>Unqualified with no findings</v>
      </c>
      <c r="BJ165" s="150">
        <v>1</v>
      </c>
      <c r="BK165" s="150">
        <v>1</v>
      </c>
    </row>
    <row r="166" spans="1:63" ht="34.5" customHeight="1" x14ac:dyDescent="0.25">
      <c r="A166" s="265">
        <v>3</v>
      </c>
      <c r="B166" s="266" t="s">
        <v>109</v>
      </c>
      <c r="C166" s="271" t="s">
        <v>1193</v>
      </c>
      <c r="D166" s="271" t="s">
        <v>896</v>
      </c>
      <c r="E166" s="271" t="s">
        <v>1191</v>
      </c>
      <c r="F166" s="271" t="s">
        <v>1</v>
      </c>
      <c r="G166" s="271" t="s">
        <v>520</v>
      </c>
      <c r="H166" s="266" t="s">
        <v>440</v>
      </c>
      <c r="I166" s="266" t="s">
        <v>437</v>
      </c>
      <c r="J166" s="152" t="s">
        <v>17</v>
      </c>
      <c r="K166" s="272" t="s">
        <v>23</v>
      </c>
      <c r="L166" s="272" t="s">
        <v>23</v>
      </c>
      <c r="M166" s="152" t="s">
        <v>17</v>
      </c>
      <c r="N166" s="272" t="s">
        <v>23</v>
      </c>
      <c r="O166" s="272" t="s">
        <v>23</v>
      </c>
      <c r="P166" s="271" t="s">
        <v>1</v>
      </c>
      <c r="Q166" s="271" t="s">
        <v>1</v>
      </c>
      <c r="R166" s="271" t="s">
        <v>1</v>
      </c>
      <c r="S166" s="271" t="s">
        <v>1</v>
      </c>
      <c r="T166" s="271" t="s">
        <v>1</v>
      </c>
      <c r="U166" s="271" t="s">
        <v>1</v>
      </c>
      <c r="V166" s="271" t="s">
        <v>1</v>
      </c>
      <c r="W166" s="271" t="s">
        <v>1</v>
      </c>
      <c r="X166" s="271" t="s">
        <v>1</v>
      </c>
      <c r="Y166" s="271" t="s">
        <v>1</v>
      </c>
      <c r="Z166" s="272" t="s">
        <v>23</v>
      </c>
      <c r="AA166" s="272" t="s">
        <v>23</v>
      </c>
      <c r="AB166" s="271" t="s">
        <v>1</v>
      </c>
      <c r="AC166" s="271" t="s">
        <v>1</v>
      </c>
      <c r="AD166" s="271" t="s">
        <v>1</v>
      </c>
      <c r="AE166" s="272" t="s">
        <v>23</v>
      </c>
      <c r="AF166" s="272" t="s">
        <v>23</v>
      </c>
      <c r="AG166" s="271" t="s">
        <v>1</v>
      </c>
      <c r="AH166" s="271" t="s">
        <v>1</v>
      </c>
      <c r="AI166" s="271" t="s">
        <v>1</v>
      </c>
      <c r="AJ166" s="271" t="s">
        <v>1</v>
      </c>
      <c r="AK166" s="271" t="s">
        <v>1</v>
      </c>
      <c r="AL166" s="274" t="s">
        <v>20</v>
      </c>
      <c r="AM166" s="271" t="s">
        <v>1</v>
      </c>
      <c r="AN166" s="271" t="s">
        <v>1</v>
      </c>
      <c r="AO166" s="271" t="s">
        <v>1</v>
      </c>
      <c r="AP166" s="271" t="s">
        <v>1</v>
      </c>
      <c r="AQ166" s="271" t="s">
        <v>1</v>
      </c>
      <c r="AR166" s="272" t="s">
        <v>23</v>
      </c>
      <c r="AS166" s="271" t="s">
        <v>1</v>
      </c>
      <c r="AT166" s="271" t="s">
        <v>1</v>
      </c>
      <c r="AU166" s="272" t="s">
        <v>23</v>
      </c>
      <c r="AV166" s="272" t="s">
        <v>23</v>
      </c>
      <c r="AW166" s="272" t="s">
        <v>1242</v>
      </c>
      <c r="AX166" s="152">
        <v>2</v>
      </c>
      <c r="AY166" s="152">
        <v>2</v>
      </c>
      <c r="AZ166" s="276">
        <v>0</v>
      </c>
      <c r="BA166" s="277">
        <v>113.7</v>
      </c>
      <c r="BB166" s="281">
        <v>2.1</v>
      </c>
      <c r="BF166" s="150" t="e">
        <f>_xlfn.XLOOKUP(A166,'[27]Non AGSA'!B:B,'[27]Non AGSA'!B:B)</f>
        <v>#N/A</v>
      </c>
      <c r="BG166" s="150" t="e">
        <f>_xlfn.XLOOKUP(A166,'[27]Dormant auditee list'!C:C,'[27]Dormant auditee list'!C:C)</f>
        <v>#N/A</v>
      </c>
      <c r="BH166" s="150" t="str">
        <f>_xlfn.XLOOKUP(A166,[27]Reworked!A:A,[27]Reworked!I:I)</f>
        <v>Unqualified with findings</v>
      </c>
      <c r="BJ166" s="150">
        <v>1</v>
      </c>
      <c r="BK166" s="150">
        <v>2</v>
      </c>
    </row>
    <row r="167" spans="1:63" ht="26.25" customHeight="1" x14ac:dyDescent="0.25">
      <c r="A167" s="265">
        <v>5</v>
      </c>
      <c r="B167" s="266" t="s">
        <v>1273</v>
      </c>
      <c r="C167" s="271" t="s">
        <v>1193</v>
      </c>
      <c r="D167" s="271" t="s">
        <v>737</v>
      </c>
      <c r="E167" s="271" t="s">
        <v>1191</v>
      </c>
      <c r="F167" s="271" t="s">
        <v>1</v>
      </c>
      <c r="G167" s="271" t="s">
        <v>743</v>
      </c>
      <c r="H167" s="266" t="s">
        <v>744</v>
      </c>
      <c r="I167" s="266" t="s">
        <v>437</v>
      </c>
      <c r="J167" s="275" t="s">
        <v>33</v>
      </c>
      <c r="K167" s="271" t="s">
        <v>1</v>
      </c>
      <c r="L167" s="271" t="s">
        <v>1</v>
      </c>
      <c r="M167" s="275" t="s">
        <v>33</v>
      </c>
      <c r="N167" s="271" t="s">
        <v>1</v>
      </c>
      <c r="O167" s="271" t="s">
        <v>1</v>
      </c>
      <c r="P167" s="271" t="s">
        <v>1</v>
      </c>
      <c r="Q167" s="271" t="s">
        <v>1</v>
      </c>
      <c r="R167" s="271" t="s">
        <v>1</v>
      </c>
      <c r="S167" s="271" t="s">
        <v>1</v>
      </c>
      <c r="T167" s="271" t="s">
        <v>1</v>
      </c>
      <c r="U167" s="271" t="s">
        <v>1</v>
      </c>
      <c r="V167" s="271" t="s">
        <v>1</v>
      </c>
      <c r="W167" s="271" t="s">
        <v>1</v>
      </c>
      <c r="X167" s="271" t="s">
        <v>1</v>
      </c>
      <c r="Y167" s="271" t="s">
        <v>1</v>
      </c>
      <c r="Z167" s="271" t="s">
        <v>1</v>
      </c>
      <c r="AA167" s="271" t="s">
        <v>1</v>
      </c>
      <c r="AB167" s="271" t="s">
        <v>1</v>
      </c>
      <c r="AC167" s="271" t="s">
        <v>1</v>
      </c>
      <c r="AD167" s="271" t="s">
        <v>1</v>
      </c>
      <c r="AE167" s="271" t="s">
        <v>1</v>
      </c>
      <c r="AF167" s="271" t="s">
        <v>1</v>
      </c>
      <c r="AG167" s="271" t="s">
        <v>1</v>
      </c>
      <c r="AH167" s="271" t="s">
        <v>1</v>
      </c>
      <c r="AI167" s="271" t="s">
        <v>1</v>
      </c>
      <c r="AJ167" s="271" t="s">
        <v>1</v>
      </c>
      <c r="AK167" s="271" t="s">
        <v>1</v>
      </c>
      <c r="AL167" s="271" t="s">
        <v>1</v>
      </c>
      <c r="AM167" s="271" t="s">
        <v>1</v>
      </c>
      <c r="AN167" s="271" t="s">
        <v>1</v>
      </c>
      <c r="AO167" s="271" t="s">
        <v>1</v>
      </c>
      <c r="AP167" s="271" t="s">
        <v>1</v>
      </c>
      <c r="AQ167" s="271" t="s">
        <v>1</v>
      </c>
      <c r="AR167" s="271" t="s">
        <v>1</v>
      </c>
      <c r="AS167" s="271" t="s">
        <v>1</v>
      </c>
      <c r="AT167" s="271" t="s">
        <v>1</v>
      </c>
      <c r="AU167" s="273" t="s">
        <v>22</v>
      </c>
      <c r="AV167" s="271" t="s">
        <v>1</v>
      </c>
      <c r="AW167" s="275" t="s">
        <v>1241</v>
      </c>
      <c r="AX167" s="275">
        <v>1</v>
      </c>
      <c r="AY167" s="284">
        <v>0</v>
      </c>
      <c r="AZ167" s="276">
        <v>0</v>
      </c>
      <c r="BA167" s="276">
        <v>0</v>
      </c>
      <c r="BB167" s="283">
        <v>0</v>
      </c>
      <c r="BF167" s="150" t="e">
        <f>_xlfn.XLOOKUP(A167,'[27]Non AGSA'!B:B,'[27]Non AGSA'!B:B)</f>
        <v>#N/A</v>
      </c>
      <c r="BG167" s="150" t="e">
        <f>_xlfn.XLOOKUP(A167,'[27]Dormant auditee list'!C:C,'[27]Dormant auditee list'!C:C)</f>
        <v>#N/A</v>
      </c>
      <c r="BH167" s="150" t="str">
        <f>_xlfn.XLOOKUP(A167,[27]Reworked!A:A,[27]Reworked!I:I)</f>
        <v>Unqualified with no findings</v>
      </c>
      <c r="BJ167" s="150">
        <v>1</v>
      </c>
      <c r="BK167" s="150">
        <v>1</v>
      </c>
    </row>
    <row r="168" spans="1:63" ht="34.5" customHeight="1" x14ac:dyDescent="0.25">
      <c r="A168" s="265">
        <v>1194</v>
      </c>
      <c r="B168" s="266" t="s">
        <v>940</v>
      </c>
      <c r="C168" s="271" t="s">
        <v>1193</v>
      </c>
      <c r="D168" s="271" t="s">
        <v>941</v>
      </c>
      <c r="E168" s="271" t="s">
        <v>1191</v>
      </c>
      <c r="F168" s="271" t="s">
        <v>1</v>
      </c>
      <c r="G168" s="271" t="s">
        <v>584</v>
      </c>
      <c r="H168" s="266" t="s">
        <v>440</v>
      </c>
      <c r="I168" s="266" t="s">
        <v>437</v>
      </c>
      <c r="J168" s="152" t="s">
        <v>17</v>
      </c>
      <c r="K168" s="271" t="s">
        <v>1</v>
      </c>
      <c r="L168" s="272" t="s">
        <v>23</v>
      </c>
      <c r="M168" s="152" t="s">
        <v>17</v>
      </c>
      <c r="N168" s="271" t="s">
        <v>1</v>
      </c>
      <c r="O168" s="272" t="s">
        <v>23</v>
      </c>
      <c r="P168" s="271" t="s">
        <v>1</v>
      </c>
      <c r="Q168" s="271" t="s">
        <v>1</v>
      </c>
      <c r="R168" s="271" t="s">
        <v>1</v>
      </c>
      <c r="S168" s="271" t="s">
        <v>1</v>
      </c>
      <c r="T168" s="271" t="s">
        <v>1</v>
      </c>
      <c r="U168" s="271" t="s">
        <v>1</v>
      </c>
      <c r="V168" s="271" t="s">
        <v>1</v>
      </c>
      <c r="W168" s="271" t="s">
        <v>1</v>
      </c>
      <c r="X168" s="271" t="s">
        <v>1</v>
      </c>
      <c r="Y168" s="271" t="s">
        <v>1</v>
      </c>
      <c r="Z168" s="271" t="s">
        <v>1</v>
      </c>
      <c r="AA168" s="271" t="s">
        <v>1</v>
      </c>
      <c r="AB168" s="271" t="s">
        <v>1</v>
      </c>
      <c r="AC168" s="271" t="s">
        <v>1</v>
      </c>
      <c r="AD168" s="271" t="s">
        <v>1</v>
      </c>
      <c r="AE168" s="272" t="s">
        <v>23</v>
      </c>
      <c r="AF168" s="271" t="s">
        <v>1</v>
      </c>
      <c r="AG168" s="271" t="s">
        <v>1</v>
      </c>
      <c r="AH168" s="274" t="s">
        <v>20</v>
      </c>
      <c r="AI168" s="271" t="s">
        <v>1</v>
      </c>
      <c r="AJ168" s="271" t="s">
        <v>1</v>
      </c>
      <c r="AK168" s="271" t="s">
        <v>1</v>
      </c>
      <c r="AL168" s="274" t="s">
        <v>20</v>
      </c>
      <c r="AM168" s="271" t="s">
        <v>1</v>
      </c>
      <c r="AN168" s="271" t="s">
        <v>1</v>
      </c>
      <c r="AO168" s="272" t="s">
        <v>23</v>
      </c>
      <c r="AP168" s="271" t="s">
        <v>1</v>
      </c>
      <c r="AQ168" s="271" t="s">
        <v>1</v>
      </c>
      <c r="AR168" s="271" t="s">
        <v>1</v>
      </c>
      <c r="AS168" s="271" t="s">
        <v>1</v>
      </c>
      <c r="AT168" s="271" t="s">
        <v>1</v>
      </c>
      <c r="AU168" s="271" t="s">
        <v>1</v>
      </c>
      <c r="AV168" s="271" t="s">
        <v>1</v>
      </c>
      <c r="AW168" s="274" t="s">
        <v>1240</v>
      </c>
      <c r="AX168" s="275">
        <v>1</v>
      </c>
      <c r="AY168" s="152">
        <v>2</v>
      </c>
      <c r="AZ168" s="276">
        <v>0</v>
      </c>
      <c r="BA168" s="280">
        <v>82.7</v>
      </c>
      <c r="BB168" s="281">
        <v>25.1</v>
      </c>
      <c r="BF168" s="150" t="e">
        <f>_xlfn.XLOOKUP(A168,'[27]Non AGSA'!B:B,'[27]Non AGSA'!B:B)</f>
        <v>#N/A</v>
      </c>
      <c r="BG168" s="150" t="e">
        <f>_xlfn.XLOOKUP(A168,'[27]Dormant auditee list'!C:C,'[27]Dormant auditee list'!C:C)</f>
        <v>#N/A</v>
      </c>
      <c r="BH168" s="150" t="str">
        <f>_xlfn.XLOOKUP(A168,[27]Reworked!A:A,[27]Reworked!I:I)</f>
        <v>Unqualified with findings</v>
      </c>
      <c r="BJ168" s="150">
        <v>1</v>
      </c>
      <c r="BK168" s="150">
        <v>2</v>
      </c>
    </row>
    <row r="169" spans="1:63" ht="34.5" customHeight="1" x14ac:dyDescent="0.25">
      <c r="A169" s="265">
        <v>548</v>
      </c>
      <c r="B169" s="266" t="s">
        <v>942</v>
      </c>
      <c r="C169" s="271" t="s">
        <v>1193</v>
      </c>
      <c r="D169" s="271" t="s">
        <v>941</v>
      </c>
      <c r="E169" s="271" t="s">
        <v>1191</v>
      </c>
      <c r="F169" s="271" t="s">
        <v>1</v>
      </c>
      <c r="G169" s="271" t="s">
        <v>584</v>
      </c>
      <c r="H169" s="266" t="s">
        <v>440</v>
      </c>
      <c r="I169" s="266" t="s">
        <v>437</v>
      </c>
      <c r="J169" s="152" t="s">
        <v>17</v>
      </c>
      <c r="K169" s="271" t="s">
        <v>1</v>
      </c>
      <c r="L169" s="272" t="s">
        <v>23</v>
      </c>
      <c r="M169" s="279" t="s">
        <v>26</v>
      </c>
      <c r="N169" s="271" t="s">
        <v>1</v>
      </c>
      <c r="O169" s="272" t="s">
        <v>23</v>
      </c>
      <c r="P169" s="273" t="s">
        <v>22</v>
      </c>
      <c r="Q169" s="271" t="s">
        <v>1</v>
      </c>
      <c r="R169" s="271" t="s">
        <v>1</v>
      </c>
      <c r="S169" s="271" t="s">
        <v>1</v>
      </c>
      <c r="T169" s="271" t="s">
        <v>1</v>
      </c>
      <c r="U169" s="271" t="s">
        <v>1</v>
      </c>
      <c r="V169" s="271" t="s">
        <v>1</v>
      </c>
      <c r="W169" s="273" t="s">
        <v>22</v>
      </c>
      <c r="X169" s="271" t="s">
        <v>1</v>
      </c>
      <c r="Y169" s="271" t="s">
        <v>1</v>
      </c>
      <c r="Z169" s="271" t="s">
        <v>1</v>
      </c>
      <c r="AA169" s="271" t="s">
        <v>1</v>
      </c>
      <c r="AB169" s="271" t="s">
        <v>1</v>
      </c>
      <c r="AC169" s="271" t="s">
        <v>1</v>
      </c>
      <c r="AD169" s="271" t="s">
        <v>1</v>
      </c>
      <c r="AE169" s="272" t="s">
        <v>23</v>
      </c>
      <c r="AF169" s="274" t="s">
        <v>20</v>
      </c>
      <c r="AG169" s="271" t="s">
        <v>1</v>
      </c>
      <c r="AH169" s="271" t="s">
        <v>1</v>
      </c>
      <c r="AI169" s="271" t="s">
        <v>1</v>
      </c>
      <c r="AJ169" s="271" t="s">
        <v>1</v>
      </c>
      <c r="AK169" s="271" t="s">
        <v>1</v>
      </c>
      <c r="AL169" s="273" t="s">
        <v>22</v>
      </c>
      <c r="AM169" s="271" t="s">
        <v>1</v>
      </c>
      <c r="AN169" s="271" t="s">
        <v>1</v>
      </c>
      <c r="AO169" s="271" t="s">
        <v>1</v>
      </c>
      <c r="AP169" s="271" t="s">
        <v>1</v>
      </c>
      <c r="AQ169" s="271" t="s">
        <v>1</v>
      </c>
      <c r="AR169" s="271" t="s">
        <v>1</v>
      </c>
      <c r="AS169" s="271" t="s">
        <v>1</v>
      </c>
      <c r="AT169" s="271" t="s">
        <v>1</v>
      </c>
      <c r="AU169" s="271" t="s">
        <v>1</v>
      </c>
      <c r="AV169" s="272" t="s">
        <v>23</v>
      </c>
      <c r="AW169" s="275" t="s">
        <v>1241</v>
      </c>
      <c r="AX169" s="275">
        <v>1</v>
      </c>
      <c r="AY169" s="152">
        <v>2</v>
      </c>
      <c r="AZ169" s="276">
        <v>0</v>
      </c>
      <c r="BA169" s="277">
        <v>5.7</v>
      </c>
      <c r="BB169" s="278">
        <v>0.2</v>
      </c>
      <c r="BF169" s="150" t="e">
        <f>_xlfn.XLOOKUP(A169,'[27]Non AGSA'!B:B,'[27]Non AGSA'!B:B)</f>
        <v>#N/A</v>
      </c>
      <c r="BG169" s="150" t="e">
        <f>_xlfn.XLOOKUP(A169,'[27]Dormant auditee list'!C:C,'[27]Dormant auditee list'!C:C)</f>
        <v>#N/A</v>
      </c>
      <c r="BH169" s="150" t="str">
        <f>_xlfn.XLOOKUP(A169,[27]Reworked!A:A,[27]Reworked!I:I)</f>
        <v>Unqualified with findings</v>
      </c>
      <c r="BJ169" s="150">
        <v>1</v>
      </c>
      <c r="BK169" s="150">
        <v>2</v>
      </c>
    </row>
    <row r="170" spans="1:63" ht="26.25" customHeight="1" x14ac:dyDescent="0.25">
      <c r="A170" s="265">
        <v>14</v>
      </c>
      <c r="B170" s="266" t="s">
        <v>30</v>
      </c>
      <c r="C170" s="271" t="s">
        <v>1193</v>
      </c>
      <c r="D170" s="271" t="s">
        <v>941</v>
      </c>
      <c r="E170" s="271" t="s">
        <v>1191</v>
      </c>
      <c r="F170" s="271" t="s">
        <v>1</v>
      </c>
      <c r="G170" s="271" t="s">
        <v>447</v>
      </c>
      <c r="H170" s="266" t="s">
        <v>444</v>
      </c>
      <c r="I170" s="266" t="s">
        <v>437</v>
      </c>
      <c r="J170" s="279" t="s">
        <v>26</v>
      </c>
      <c r="K170" s="274" t="s">
        <v>20</v>
      </c>
      <c r="L170" s="274" t="s">
        <v>20</v>
      </c>
      <c r="M170" s="275" t="s">
        <v>33</v>
      </c>
      <c r="N170" s="271" t="s">
        <v>1</v>
      </c>
      <c r="O170" s="273" t="s">
        <v>22</v>
      </c>
      <c r="P170" s="271" t="s">
        <v>1</v>
      </c>
      <c r="Q170" s="271" t="s">
        <v>1</v>
      </c>
      <c r="R170" s="271" t="s">
        <v>1</v>
      </c>
      <c r="S170" s="271" t="s">
        <v>1</v>
      </c>
      <c r="T170" s="271" t="s">
        <v>1</v>
      </c>
      <c r="U170" s="271" t="s">
        <v>1</v>
      </c>
      <c r="V170" s="271" t="s">
        <v>1</v>
      </c>
      <c r="W170" s="274" t="s">
        <v>20</v>
      </c>
      <c r="X170" s="271" t="s">
        <v>1</v>
      </c>
      <c r="Y170" s="271" t="s">
        <v>1</v>
      </c>
      <c r="Z170" s="274" t="s">
        <v>20</v>
      </c>
      <c r="AA170" s="271" t="s">
        <v>1</v>
      </c>
      <c r="AB170" s="271" t="s">
        <v>1</v>
      </c>
      <c r="AC170" s="271" t="s">
        <v>1</v>
      </c>
      <c r="AD170" s="271" t="s">
        <v>1</v>
      </c>
      <c r="AE170" s="274" t="s">
        <v>20</v>
      </c>
      <c r="AF170" s="271" t="s">
        <v>1</v>
      </c>
      <c r="AG170" s="271" t="s">
        <v>1</v>
      </c>
      <c r="AH170" s="271" t="s">
        <v>1</v>
      </c>
      <c r="AI170" s="271" t="s">
        <v>1</v>
      </c>
      <c r="AJ170" s="271" t="s">
        <v>1</v>
      </c>
      <c r="AK170" s="271" t="s">
        <v>1</v>
      </c>
      <c r="AL170" s="271" t="s">
        <v>1</v>
      </c>
      <c r="AM170" s="271" t="s">
        <v>1</v>
      </c>
      <c r="AN170" s="271" t="s">
        <v>1</v>
      </c>
      <c r="AO170" s="271" t="s">
        <v>1</v>
      </c>
      <c r="AP170" s="271" t="s">
        <v>1</v>
      </c>
      <c r="AQ170" s="271" t="s">
        <v>1</v>
      </c>
      <c r="AR170" s="271" t="s">
        <v>1</v>
      </c>
      <c r="AS170" s="271" t="s">
        <v>1</v>
      </c>
      <c r="AT170" s="271" t="s">
        <v>1</v>
      </c>
      <c r="AU170" s="274" t="s">
        <v>20</v>
      </c>
      <c r="AV170" s="271" t="s">
        <v>1</v>
      </c>
      <c r="AW170" s="275" t="s">
        <v>1241</v>
      </c>
      <c r="AX170" s="275">
        <v>1</v>
      </c>
      <c r="AY170" s="275">
        <v>1</v>
      </c>
      <c r="AZ170" s="276">
        <v>0</v>
      </c>
      <c r="BA170" s="276">
        <v>0</v>
      </c>
      <c r="BB170" s="278">
        <v>0.91</v>
      </c>
      <c r="BF170" s="150" t="e">
        <f>_xlfn.XLOOKUP(A170,'[27]Non AGSA'!B:B,'[27]Non AGSA'!B:B)</f>
        <v>#N/A</v>
      </c>
      <c r="BG170" s="150" t="e">
        <f>_xlfn.XLOOKUP(A170,'[27]Dormant auditee list'!C:C,'[27]Dormant auditee list'!C:C)</f>
        <v>#N/A</v>
      </c>
      <c r="BH170" s="150" t="str">
        <f>_xlfn.XLOOKUP(A170,[27]Reworked!A:A,[27]Reworked!I:I)</f>
        <v>Qualified</v>
      </c>
      <c r="BJ170" s="150">
        <v>1</v>
      </c>
      <c r="BK170" s="150">
        <v>3</v>
      </c>
    </row>
    <row r="171" spans="1:63" ht="34.5" customHeight="1" x14ac:dyDescent="0.25">
      <c r="A171" s="265">
        <v>1112</v>
      </c>
      <c r="B171" s="266" t="s">
        <v>178</v>
      </c>
      <c r="C171" s="271" t="s">
        <v>1193</v>
      </c>
      <c r="D171" s="271" t="s">
        <v>896</v>
      </c>
      <c r="E171" s="271" t="s">
        <v>1191</v>
      </c>
      <c r="F171" s="271" t="s">
        <v>1</v>
      </c>
      <c r="G171" s="271" t="s">
        <v>209</v>
      </c>
      <c r="H171" s="266" t="s">
        <v>440</v>
      </c>
      <c r="I171" s="266" t="s">
        <v>437</v>
      </c>
      <c r="J171" s="285" t="s">
        <v>39</v>
      </c>
      <c r="K171" s="272" t="s">
        <v>23</v>
      </c>
      <c r="L171" s="272" t="s">
        <v>23</v>
      </c>
      <c r="M171" s="282" t="s">
        <v>94</v>
      </c>
      <c r="N171" s="272" t="s">
        <v>23</v>
      </c>
      <c r="O171" s="274" t="s">
        <v>20</v>
      </c>
      <c r="P171" s="272" t="s">
        <v>23</v>
      </c>
      <c r="Q171" s="272" t="s">
        <v>23</v>
      </c>
      <c r="R171" s="272" t="s">
        <v>23</v>
      </c>
      <c r="S171" s="271" t="s">
        <v>1</v>
      </c>
      <c r="T171" s="271" t="s">
        <v>1</v>
      </c>
      <c r="U171" s="273" t="s">
        <v>22</v>
      </c>
      <c r="V171" s="272" t="s">
        <v>23</v>
      </c>
      <c r="W171" s="272" t="s">
        <v>23</v>
      </c>
      <c r="X171" s="272" t="s">
        <v>23</v>
      </c>
      <c r="Y171" s="273" t="s">
        <v>22</v>
      </c>
      <c r="Z171" s="271" t="s">
        <v>1</v>
      </c>
      <c r="AA171" s="274" t="s">
        <v>20</v>
      </c>
      <c r="AB171" s="273" t="s">
        <v>22</v>
      </c>
      <c r="AC171" s="273" t="s">
        <v>22</v>
      </c>
      <c r="AD171" s="274" t="s">
        <v>20</v>
      </c>
      <c r="AE171" s="273" t="s">
        <v>22</v>
      </c>
      <c r="AF171" s="271" t="s">
        <v>1</v>
      </c>
      <c r="AG171" s="272" t="s">
        <v>23</v>
      </c>
      <c r="AH171" s="271" t="s">
        <v>1</v>
      </c>
      <c r="AI171" s="271" t="s">
        <v>1</v>
      </c>
      <c r="AJ171" s="271" t="s">
        <v>1</v>
      </c>
      <c r="AK171" s="274" t="s">
        <v>20</v>
      </c>
      <c r="AL171" s="271" t="s">
        <v>1</v>
      </c>
      <c r="AM171" s="271" t="s">
        <v>1</v>
      </c>
      <c r="AN171" s="271" t="s">
        <v>1</v>
      </c>
      <c r="AO171" s="274" t="s">
        <v>20</v>
      </c>
      <c r="AP171" s="273" t="s">
        <v>22</v>
      </c>
      <c r="AQ171" s="271" t="s">
        <v>1</v>
      </c>
      <c r="AR171" s="271" t="s">
        <v>1</v>
      </c>
      <c r="AS171" s="271" t="s">
        <v>1</v>
      </c>
      <c r="AT171" s="271" t="s">
        <v>1</v>
      </c>
      <c r="AU171" s="272" t="s">
        <v>23</v>
      </c>
      <c r="AV171" s="274" t="s">
        <v>20</v>
      </c>
      <c r="AW171" s="275" t="s">
        <v>1241</v>
      </c>
      <c r="AX171" s="284">
        <v>0</v>
      </c>
      <c r="AY171" s="284">
        <v>0</v>
      </c>
      <c r="AZ171" s="276">
        <v>0</v>
      </c>
      <c r="BA171" s="280">
        <v>83.8</v>
      </c>
      <c r="BB171" s="278">
        <v>1.4</v>
      </c>
      <c r="BD171" s="150">
        <f>_xlfn.XLOOKUP(A171,'KSD auditees'!A:A,'KSD auditees'!A:A)</f>
        <v>1112</v>
      </c>
      <c r="BE171" s="150" t="str">
        <f>_xlfn.XLOOKUP(A171,'KSD auditees'!A:A,'KSD auditees'!G:G)</f>
        <v>Other key public entity</v>
      </c>
      <c r="BF171" s="150" t="e">
        <f>_xlfn.XLOOKUP(A171,'[27]Non AGSA'!B:B,'[27]Non AGSA'!B:B)</f>
        <v>#N/A</v>
      </c>
      <c r="BG171" s="150" t="e">
        <f>_xlfn.XLOOKUP(A171,'[27]Dormant auditee list'!C:C,'[27]Dormant auditee list'!C:C)</f>
        <v>#N/A</v>
      </c>
      <c r="BH171" s="150" t="str">
        <f>_xlfn.XLOOKUP(A171,[27]Reworked!A:A,[27]Reworked!I:I)</f>
        <v>Audit not finalised at legislated date</v>
      </c>
      <c r="BJ171" s="150">
        <v>1</v>
      </c>
      <c r="BK171" s="150">
        <v>6</v>
      </c>
    </row>
    <row r="172" spans="1:63" ht="14.25" customHeight="1" x14ac:dyDescent="0.25">
      <c r="A172" s="265">
        <v>1168</v>
      </c>
      <c r="B172" s="266" t="s">
        <v>216</v>
      </c>
      <c r="C172" s="271" t="s">
        <v>1193</v>
      </c>
      <c r="D172" s="271" t="s">
        <v>737</v>
      </c>
      <c r="E172" s="271" t="s">
        <v>1191</v>
      </c>
      <c r="F172" s="271" t="s">
        <v>1</v>
      </c>
      <c r="G172" s="271" t="s">
        <v>209</v>
      </c>
      <c r="H172" s="266" t="s">
        <v>1</v>
      </c>
      <c r="I172" s="266" t="s">
        <v>437</v>
      </c>
      <c r="J172" s="152" t="s">
        <v>17</v>
      </c>
      <c r="K172" s="271" t="s">
        <v>1</v>
      </c>
      <c r="L172" s="272" t="s">
        <v>23</v>
      </c>
      <c r="M172" s="152" t="s">
        <v>17</v>
      </c>
      <c r="N172" s="271" t="s">
        <v>1</v>
      </c>
      <c r="O172" s="272" t="s">
        <v>23</v>
      </c>
      <c r="P172" s="271" t="s">
        <v>1</v>
      </c>
      <c r="Q172" s="271" t="s">
        <v>1</v>
      </c>
      <c r="R172" s="271" t="s">
        <v>1</v>
      </c>
      <c r="S172" s="271" t="s">
        <v>1</v>
      </c>
      <c r="T172" s="271" t="s">
        <v>1</v>
      </c>
      <c r="U172" s="271" t="s">
        <v>1</v>
      </c>
      <c r="V172" s="271" t="s">
        <v>1</v>
      </c>
      <c r="W172" s="271" t="s">
        <v>1</v>
      </c>
      <c r="X172" s="271" t="s">
        <v>1</v>
      </c>
      <c r="Y172" s="271" t="s">
        <v>1</v>
      </c>
      <c r="Z172" s="271" t="s">
        <v>1</v>
      </c>
      <c r="AA172" s="271" t="s">
        <v>1</v>
      </c>
      <c r="AB172" s="271" t="s">
        <v>1</v>
      </c>
      <c r="AC172" s="271" t="s">
        <v>1</v>
      </c>
      <c r="AD172" s="271" t="s">
        <v>1</v>
      </c>
      <c r="AE172" s="271" t="s">
        <v>1</v>
      </c>
      <c r="AF172" s="272" t="s">
        <v>23</v>
      </c>
      <c r="AG172" s="271" t="s">
        <v>1</v>
      </c>
      <c r="AH172" s="271" t="s">
        <v>1</v>
      </c>
      <c r="AI172" s="271" t="s">
        <v>1</v>
      </c>
      <c r="AJ172" s="271" t="s">
        <v>1</v>
      </c>
      <c r="AK172" s="271" t="s">
        <v>1</v>
      </c>
      <c r="AL172" s="271" t="s">
        <v>1</v>
      </c>
      <c r="AM172" s="271" t="s">
        <v>1</v>
      </c>
      <c r="AN172" s="271" t="s">
        <v>1</v>
      </c>
      <c r="AO172" s="271" t="s">
        <v>1</v>
      </c>
      <c r="AP172" s="271" t="s">
        <v>1</v>
      </c>
      <c r="AQ172" s="271" t="s">
        <v>1</v>
      </c>
      <c r="AR172" s="272" t="s">
        <v>23</v>
      </c>
      <c r="AS172" s="271" t="s">
        <v>1</v>
      </c>
      <c r="AT172" s="271" t="s">
        <v>1</v>
      </c>
      <c r="AU172" s="271" t="s">
        <v>1</v>
      </c>
      <c r="AV172" s="272" t="s">
        <v>23</v>
      </c>
      <c r="AW172" s="275" t="s">
        <v>1241</v>
      </c>
      <c r="AX172" s="152">
        <v>2</v>
      </c>
      <c r="AY172" s="152">
        <v>2</v>
      </c>
      <c r="AZ172" s="276">
        <v>0</v>
      </c>
      <c r="BA172" s="280">
        <v>447.5</v>
      </c>
      <c r="BB172" s="278">
        <v>12.4</v>
      </c>
      <c r="BF172" s="150" t="e">
        <f>_xlfn.XLOOKUP(A172,'[27]Non AGSA'!B:B,'[27]Non AGSA'!B:B)</f>
        <v>#N/A</v>
      </c>
      <c r="BG172" s="150" t="e">
        <f>_xlfn.XLOOKUP(A172,'[27]Dormant auditee list'!C:C,'[27]Dormant auditee list'!C:C)</f>
        <v>#N/A</v>
      </c>
      <c r="BH172" s="150" t="str">
        <f>_xlfn.XLOOKUP(A172,[27]Reworked!A:A,[27]Reworked!I:I)</f>
        <v>Unqualified with findings</v>
      </c>
      <c r="BJ172" s="150">
        <v>1</v>
      </c>
      <c r="BK172" s="150">
        <v>2</v>
      </c>
    </row>
    <row r="173" spans="1:63" ht="34.5" customHeight="1" x14ac:dyDescent="0.25">
      <c r="A173" s="265">
        <v>1116</v>
      </c>
      <c r="B173" s="266" t="s">
        <v>180</v>
      </c>
      <c r="C173" s="271" t="s">
        <v>1193</v>
      </c>
      <c r="D173" s="271" t="s">
        <v>896</v>
      </c>
      <c r="E173" s="271" t="s">
        <v>1191</v>
      </c>
      <c r="F173" s="271" t="s">
        <v>1</v>
      </c>
      <c r="G173" s="271" t="s">
        <v>520</v>
      </c>
      <c r="H173" s="266" t="s">
        <v>440</v>
      </c>
      <c r="I173" s="266" t="s">
        <v>437</v>
      </c>
      <c r="J173" s="285" t="s">
        <v>39</v>
      </c>
      <c r="K173" s="273" t="s">
        <v>22</v>
      </c>
      <c r="L173" s="273" t="s">
        <v>22</v>
      </c>
      <c r="M173" s="282" t="s">
        <v>94</v>
      </c>
      <c r="N173" s="272" t="s">
        <v>23</v>
      </c>
      <c r="O173" s="272" t="s">
        <v>23</v>
      </c>
      <c r="P173" s="273" t="s">
        <v>22</v>
      </c>
      <c r="Q173" s="273" t="s">
        <v>22</v>
      </c>
      <c r="R173" s="273" t="s">
        <v>22</v>
      </c>
      <c r="S173" s="271" t="s">
        <v>1</v>
      </c>
      <c r="T173" s="274" t="s">
        <v>20</v>
      </c>
      <c r="U173" s="273" t="s">
        <v>22</v>
      </c>
      <c r="V173" s="273" t="s">
        <v>22</v>
      </c>
      <c r="W173" s="271" t="s">
        <v>1</v>
      </c>
      <c r="X173" s="273" t="s">
        <v>22</v>
      </c>
      <c r="Y173" s="271" t="s">
        <v>1</v>
      </c>
      <c r="Z173" s="271" t="s">
        <v>1</v>
      </c>
      <c r="AA173" s="273" t="s">
        <v>22</v>
      </c>
      <c r="AB173" s="271" t="s">
        <v>1</v>
      </c>
      <c r="AC173" s="271" t="s">
        <v>1</v>
      </c>
      <c r="AD173" s="271" t="s">
        <v>1</v>
      </c>
      <c r="AE173" s="273" t="s">
        <v>22</v>
      </c>
      <c r="AF173" s="271" t="s">
        <v>1</v>
      </c>
      <c r="AG173" s="273" t="s">
        <v>22</v>
      </c>
      <c r="AH173" s="271" t="s">
        <v>1</v>
      </c>
      <c r="AI173" s="271" t="s">
        <v>1</v>
      </c>
      <c r="AJ173" s="271" t="s">
        <v>1</v>
      </c>
      <c r="AK173" s="273" t="s">
        <v>22</v>
      </c>
      <c r="AL173" s="273" t="s">
        <v>22</v>
      </c>
      <c r="AM173" s="271" t="s">
        <v>1</v>
      </c>
      <c r="AN173" s="271" t="s">
        <v>1</v>
      </c>
      <c r="AO173" s="273" t="s">
        <v>22</v>
      </c>
      <c r="AP173" s="273" t="s">
        <v>22</v>
      </c>
      <c r="AQ173" s="271" t="s">
        <v>1</v>
      </c>
      <c r="AR173" s="273" t="s">
        <v>22</v>
      </c>
      <c r="AS173" s="271" t="s">
        <v>1</v>
      </c>
      <c r="AT173" s="271" t="s">
        <v>1</v>
      </c>
      <c r="AU173" s="273" t="s">
        <v>22</v>
      </c>
      <c r="AV173" s="273" t="s">
        <v>22</v>
      </c>
      <c r="AW173" s="284" t="s">
        <v>1</v>
      </c>
      <c r="AX173" s="284">
        <v>0</v>
      </c>
      <c r="AY173" s="284">
        <v>0</v>
      </c>
      <c r="AZ173" s="276">
        <v>0</v>
      </c>
      <c r="BA173" s="276">
        <v>0</v>
      </c>
      <c r="BB173" s="283">
        <v>0</v>
      </c>
      <c r="BD173" s="150">
        <f>_xlfn.XLOOKUP(A173,'KSD auditees'!A:A,'KSD auditees'!A:A)</f>
        <v>1116</v>
      </c>
      <c r="BE173" s="150" t="str">
        <f>_xlfn.XLOOKUP(A173,'KSD auditees'!A:A,'KSD auditees'!G:G)</f>
        <v>Other key public entity</v>
      </c>
      <c r="BF173" s="150" t="e">
        <f>_xlfn.XLOOKUP(A173,'[27]Non AGSA'!B:B,'[27]Non AGSA'!B:B)</f>
        <v>#N/A</v>
      </c>
      <c r="BG173" s="150" t="e">
        <f>_xlfn.XLOOKUP(A173,'[27]Dormant auditee list'!C:C,'[27]Dormant auditee list'!C:C)</f>
        <v>#N/A</v>
      </c>
      <c r="BH173" s="150" t="str">
        <f>_xlfn.XLOOKUP(A173,[27]Reworked!A:A,[27]Reworked!I:I)</f>
        <v>Audit not finalised at legislated date</v>
      </c>
      <c r="BJ173" s="150">
        <v>1</v>
      </c>
      <c r="BK173" s="150">
        <v>6</v>
      </c>
    </row>
    <row r="174" spans="1:63" ht="27" customHeight="1" x14ac:dyDescent="0.25">
      <c r="A174" s="265">
        <v>18</v>
      </c>
      <c r="B174" s="266" t="s">
        <v>206</v>
      </c>
      <c r="C174" s="271" t="s">
        <v>1193</v>
      </c>
      <c r="D174" s="271" t="s">
        <v>815</v>
      </c>
      <c r="E174" s="271" t="s">
        <v>1191</v>
      </c>
      <c r="F174" s="271" t="s">
        <v>1</v>
      </c>
      <c r="G174" s="271" t="s">
        <v>817</v>
      </c>
      <c r="H174" s="266" t="s">
        <v>696</v>
      </c>
      <c r="I174" s="266" t="s">
        <v>437</v>
      </c>
      <c r="J174" s="152" t="s">
        <v>17</v>
      </c>
      <c r="K174" s="272" t="s">
        <v>23</v>
      </c>
      <c r="L174" s="272" t="s">
        <v>23</v>
      </c>
      <c r="M174" s="152" t="s">
        <v>17</v>
      </c>
      <c r="N174" s="274" t="s">
        <v>20</v>
      </c>
      <c r="O174" s="272" t="s">
        <v>23</v>
      </c>
      <c r="P174" s="271" t="s">
        <v>1</v>
      </c>
      <c r="Q174" s="271" t="s">
        <v>1</v>
      </c>
      <c r="R174" s="271" t="s">
        <v>1</v>
      </c>
      <c r="S174" s="271" t="s">
        <v>1</v>
      </c>
      <c r="T174" s="271" t="s">
        <v>1</v>
      </c>
      <c r="U174" s="271" t="s">
        <v>1</v>
      </c>
      <c r="V174" s="271" t="s">
        <v>1</v>
      </c>
      <c r="W174" s="271" t="s">
        <v>1</v>
      </c>
      <c r="X174" s="271" t="s">
        <v>1</v>
      </c>
      <c r="Y174" s="271" t="s">
        <v>1</v>
      </c>
      <c r="Z174" s="271" t="s">
        <v>1</v>
      </c>
      <c r="AA174" s="272" t="s">
        <v>23</v>
      </c>
      <c r="AB174" s="271" t="s">
        <v>1</v>
      </c>
      <c r="AC174" s="271" t="s">
        <v>1</v>
      </c>
      <c r="AD174" s="271" t="s">
        <v>1</v>
      </c>
      <c r="AE174" s="273" t="s">
        <v>22</v>
      </c>
      <c r="AF174" s="271" t="s">
        <v>1</v>
      </c>
      <c r="AG174" s="271" t="s">
        <v>1</v>
      </c>
      <c r="AH174" s="271" t="s">
        <v>1</v>
      </c>
      <c r="AI174" s="271" t="s">
        <v>1</v>
      </c>
      <c r="AJ174" s="271" t="s">
        <v>1</v>
      </c>
      <c r="AK174" s="271" t="s">
        <v>1</v>
      </c>
      <c r="AL174" s="271" t="s">
        <v>1</v>
      </c>
      <c r="AM174" s="271" t="s">
        <v>1</v>
      </c>
      <c r="AN174" s="271" t="s">
        <v>1</v>
      </c>
      <c r="AO174" s="274" t="s">
        <v>20</v>
      </c>
      <c r="AP174" s="271" t="s">
        <v>1</v>
      </c>
      <c r="AQ174" s="271" t="s">
        <v>1</v>
      </c>
      <c r="AR174" s="273" t="s">
        <v>22</v>
      </c>
      <c r="AS174" s="271" t="s">
        <v>1</v>
      </c>
      <c r="AT174" s="271" t="s">
        <v>1</v>
      </c>
      <c r="AU174" s="272" t="s">
        <v>23</v>
      </c>
      <c r="AV174" s="272" t="s">
        <v>23</v>
      </c>
      <c r="AW174" s="274" t="s">
        <v>1240</v>
      </c>
      <c r="AX174" s="275">
        <v>1</v>
      </c>
      <c r="AY174" s="152">
        <v>2</v>
      </c>
      <c r="AZ174" s="276">
        <v>0</v>
      </c>
      <c r="BA174" s="277">
        <v>4.8</v>
      </c>
      <c r="BB174" s="281">
        <v>0.03</v>
      </c>
      <c r="BF174" s="150" t="e">
        <f>_xlfn.XLOOKUP(A174,'[27]Non AGSA'!B:B,'[27]Non AGSA'!B:B)</f>
        <v>#N/A</v>
      </c>
      <c r="BG174" s="150" t="e">
        <f>_xlfn.XLOOKUP(A174,'[27]Dormant auditee list'!C:C,'[27]Dormant auditee list'!C:C)</f>
        <v>#N/A</v>
      </c>
      <c r="BH174" s="150" t="str">
        <f>_xlfn.XLOOKUP(A174,[27]Reworked!A:A,[27]Reworked!I:I)</f>
        <v>Unqualified with findings</v>
      </c>
      <c r="BJ174" s="150">
        <v>1</v>
      </c>
      <c r="BK174" s="150">
        <v>2</v>
      </c>
    </row>
    <row r="175" spans="1:63" ht="18" customHeight="1" x14ac:dyDescent="0.25">
      <c r="A175" s="265">
        <v>1552</v>
      </c>
      <c r="B175" s="266" t="s">
        <v>1274</v>
      </c>
      <c r="C175" s="271" t="s">
        <v>1193</v>
      </c>
      <c r="D175" s="271" t="s">
        <v>1086</v>
      </c>
      <c r="E175" s="271" t="s">
        <v>1191</v>
      </c>
      <c r="F175" s="271" t="s">
        <v>1</v>
      </c>
      <c r="G175" s="271" t="s">
        <v>1</v>
      </c>
      <c r="H175" s="266" t="s">
        <v>1</v>
      </c>
      <c r="I175" s="266" t="s">
        <v>1086</v>
      </c>
      <c r="J175" s="275" t="s">
        <v>33</v>
      </c>
      <c r="K175" s="271" t="s">
        <v>1</v>
      </c>
      <c r="L175" s="271" t="s">
        <v>1</v>
      </c>
      <c r="M175" s="275" t="s">
        <v>33</v>
      </c>
      <c r="N175" s="271" t="s">
        <v>1</v>
      </c>
      <c r="O175" s="271" t="s">
        <v>1</v>
      </c>
      <c r="P175" s="271" t="s">
        <v>1</v>
      </c>
      <c r="Q175" s="271" t="s">
        <v>1</v>
      </c>
      <c r="R175" s="271" t="s">
        <v>1</v>
      </c>
      <c r="S175" s="271" t="s">
        <v>1</v>
      </c>
      <c r="T175" s="271" t="s">
        <v>1</v>
      </c>
      <c r="U175" s="271" t="s">
        <v>1</v>
      </c>
      <c r="V175" s="271" t="s">
        <v>1</v>
      </c>
      <c r="W175" s="271" t="s">
        <v>1</v>
      </c>
      <c r="X175" s="271" t="s">
        <v>1</v>
      </c>
      <c r="Y175" s="271" t="s">
        <v>1</v>
      </c>
      <c r="Z175" s="271" t="s">
        <v>1</v>
      </c>
      <c r="AA175" s="271" t="s">
        <v>1</v>
      </c>
      <c r="AB175" s="271" t="s">
        <v>1</v>
      </c>
      <c r="AC175" s="271" t="s">
        <v>1</v>
      </c>
      <c r="AD175" s="271" t="s">
        <v>1</v>
      </c>
      <c r="AE175" s="271" t="s">
        <v>1</v>
      </c>
      <c r="AF175" s="271" t="s">
        <v>1</v>
      </c>
      <c r="AG175" s="271" t="s">
        <v>1</v>
      </c>
      <c r="AH175" s="271" t="s">
        <v>1</v>
      </c>
      <c r="AI175" s="271" t="s">
        <v>1</v>
      </c>
      <c r="AJ175" s="271" t="s">
        <v>1</v>
      </c>
      <c r="AK175" s="271" t="s">
        <v>1</v>
      </c>
      <c r="AL175" s="271" t="s">
        <v>1</v>
      </c>
      <c r="AM175" s="271" t="s">
        <v>1</v>
      </c>
      <c r="AN175" s="271" t="s">
        <v>1</v>
      </c>
      <c r="AO175" s="271" t="s">
        <v>1</v>
      </c>
      <c r="AP175" s="271" t="s">
        <v>1</v>
      </c>
      <c r="AQ175" s="271" t="s">
        <v>1</v>
      </c>
      <c r="AR175" s="271" t="s">
        <v>1</v>
      </c>
      <c r="AS175" s="271" t="s">
        <v>1</v>
      </c>
      <c r="AT175" s="271" t="s">
        <v>1</v>
      </c>
      <c r="AU175" s="271" t="s">
        <v>1</v>
      </c>
      <c r="AV175" s="272" t="s">
        <v>23</v>
      </c>
      <c r="AW175" s="275" t="s">
        <v>1241</v>
      </c>
      <c r="AX175" s="275">
        <v>1</v>
      </c>
      <c r="AY175" s="275">
        <v>1</v>
      </c>
      <c r="AZ175" s="276">
        <v>0</v>
      </c>
      <c r="BA175" s="277">
        <v>0.48</v>
      </c>
      <c r="BB175" s="283">
        <v>0</v>
      </c>
      <c r="BF175" s="150" t="e">
        <f>_xlfn.XLOOKUP(A175,'[27]Non AGSA'!B:B,'[27]Non AGSA'!B:B)</f>
        <v>#N/A</v>
      </c>
      <c r="BG175" s="150" t="e">
        <f>_xlfn.XLOOKUP(A175,'[27]Dormant auditee list'!C:C,'[27]Dormant auditee list'!C:C)</f>
        <v>#N/A</v>
      </c>
      <c r="BH175" s="150" t="str">
        <f>_xlfn.XLOOKUP(A175,[27]Reworked!A:A,[27]Reworked!I:I)</f>
        <v>Unqualified with no findings</v>
      </c>
      <c r="BJ175" s="150">
        <v>1</v>
      </c>
      <c r="BK175" s="150">
        <v>1</v>
      </c>
    </row>
    <row r="176" spans="1:63" ht="14.25" customHeight="1" x14ac:dyDescent="0.25">
      <c r="A176" s="265">
        <v>559</v>
      </c>
      <c r="B176" s="266" t="s">
        <v>1026</v>
      </c>
      <c r="C176" s="271" t="s">
        <v>1193</v>
      </c>
      <c r="D176" s="271" t="s">
        <v>1021</v>
      </c>
      <c r="E176" s="271" t="s">
        <v>1191</v>
      </c>
      <c r="F176" s="271" t="s">
        <v>1</v>
      </c>
      <c r="G176" s="271" t="s">
        <v>1</v>
      </c>
      <c r="H176" s="266" t="s">
        <v>1</v>
      </c>
      <c r="I176" s="266" t="s">
        <v>1021</v>
      </c>
      <c r="J176" s="285" t="s">
        <v>39</v>
      </c>
      <c r="K176" s="271" t="s">
        <v>1</v>
      </c>
      <c r="L176" s="271" t="s">
        <v>1</v>
      </c>
      <c r="M176" s="285" t="s">
        <v>39</v>
      </c>
      <c r="N176" s="271" t="s">
        <v>1</v>
      </c>
      <c r="O176" s="271" t="s">
        <v>1</v>
      </c>
      <c r="P176" s="271" t="s">
        <v>1</v>
      </c>
      <c r="Q176" s="271" t="s">
        <v>1</v>
      </c>
      <c r="R176" s="271" t="s">
        <v>1</v>
      </c>
      <c r="S176" s="271" t="s">
        <v>1</v>
      </c>
      <c r="T176" s="271" t="s">
        <v>1</v>
      </c>
      <c r="U176" s="271" t="s">
        <v>1</v>
      </c>
      <c r="V176" s="271" t="s">
        <v>1</v>
      </c>
      <c r="W176" s="271" t="s">
        <v>1</v>
      </c>
      <c r="X176" s="271" t="s">
        <v>1</v>
      </c>
      <c r="Y176" s="271" t="s">
        <v>1</v>
      </c>
      <c r="Z176" s="271" t="s">
        <v>1</v>
      </c>
      <c r="AA176" s="271" t="s">
        <v>1</v>
      </c>
      <c r="AB176" s="271" t="s">
        <v>1</v>
      </c>
      <c r="AC176" s="271" t="s">
        <v>1</v>
      </c>
      <c r="AD176" s="271" t="s">
        <v>1</v>
      </c>
      <c r="AE176" s="271" t="s">
        <v>1</v>
      </c>
      <c r="AF176" s="271" t="s">
        <v>1</v>
      </c>
      <c r="AG176" s="271" t="s">
        <v>1</v>
      </c>
      <c r="AH176" s="271" t="s">
        <v>1</v>
      </c>
      <c r="AI176" s="271" t="s">
        <v>1</v>
      </c>
      <c r="AJ176" s="271" t="s">
        <v>1</v>
      </c>
      <c r="AK176" s="271" t="s">
        <v>1</v>
      </c>
      <c r="AL176" s="271" t="s">
        <v>1</v>
      </c>
      <c r="AM176" s="271" t="s">
        <v>1</v>
      </c>
      <c r="AN176" s="271" t="s">
        <v>1</v>
      </c>
      <c r="AO176" s="271" t="s">
        <v>1</v>
      </c>
      <c r="AP176" s="271" t="s">
        <v>1</v>
      </c>
      <c r="AQ176" s="271" t="s">
        <v>1</v>
      </c>
      <c r="AR176" s="271" t="s">
        <v>1</v>
      </c>
      <c r="AS176" s="271" t="s">
        <v>1</v>
      </c>
      <c r="AT176" s="271" t="s">
        <v>1</v>
      </c>
      <c r="AU176" s="271" t="s">
        <v>1</v>
      </c>
      <c r="AV176" s="271" t="s">
        <v>1</v>
      </c>
      <c r="AW176" s="284" t="s">
        <v>1</v>
      </c>
      <c r="AX176" s="284">
        <v>0</v>
      </c>
      <c r="AY176" s="284">
        <v>0</v>
      </c>
      <c r="AZ176" s="276" t="s">
        <v>1</v>
      </c>
      <c r="BA176" s="276" t="s">
        <v>1</v>
      </c>
      <c r="BB176" s="283" t="s">
        <v>1</v>
      </c>
      <c r="BD176" s="150" t="e">
        <f>_xlfn.XLOOKUP(A176,'KSD auditees'!A:A,'KSD auditees'!A:A)</f>
        <v>#N/A</v>
      </c>
      <c r="BE176" s="150" t="e">
        <f>_xlfn.XLOOKUP(A176,'KSD auditees'!A:A,'KSD auditees'!G:G)</f>
        <v>#N/A</v>
      </c>
      <c r="BF176" s="150" t="e">
        <f>_xlfn.XLOOKUP(A176,'[27]Non AGSA'!B:B,'[27]Non AGSA'!B:B)</f>
        <v>#N/A</v>
      </c>
      <c r="BG176" s="150" t="e">
        <f>_xlfn.XLOOKUP(A176,'[27]Dormant auditee list'!C:C,'[27]Dormant auditee list'!C:C)</f>
        <v>#N/A</v>
      </c>
      <c r="BH176" s="150" t="str">
        <f>_xlfn.XLOOKUP(A176,[27]Reworked!A:A,[27]Reworked!I:I)</f>
        <v>Audit not finalised at legislated date</v>
      </c>
      <c r="BJ176" s="150">
        <v>1</v>
      </c>
      <c r="BK176" s="150">
        <v>6</v>
      </c>
    </row>
    <row r="177" spans="1:63" ht="34.5" customHeight="1" x14ac:dyDescent="0.25">
      <c r="A177" s="265">
        <v>1018</v>
      </c>
      <c r="B177" s="266" t="s">
        <v>1275</v>
      </c>
      <c r="C177" s="271" t="s">
        <v>1193</v>
      </c>
      <c r="D177" s="271" t="s">
        <v>683</v>
      </c>
      <c r="E177" s="271" t="s">
        <v>1191</v>
      </c>
      <c r="F177" s="271" t="s">
        <v>1</v>
      </c>
      <c r="G177" s="271" t="s">
        <v>209</v>
      </c>
      <c r="H177" s="266" t="s">
        <v>440</v>
      </c>
      <c r="I177" s="266" t="s">
        <v>437</v>
      </c>
      <c r="J177" s="152" t="s">
        <v>17</v>
      </c>
      <c r="K177" s="272" t="s">
        <v>23</v>
      </c>
      <c r="L177" s="272" t="s">
        <v>23</v>
      </c>
      <c r="M177" s="152" t="s">
        <v>17</v>
      </c>
      <c r="N177" s="272" t="s">
        <v>23</v>
      </c>
      <c r="O177" s="272" t="s">
        <v>23</v>
      </c>
      <c r="P177" s="271" t="s">
        <v>1</v>
      </c>
      <c r="Q177" s="271" t="s">
        <v>1</v>
      </c>
      <c r="R177" s="271" t="s">
        <v>1</v>
      </c>
      <c r="S177" s="271" t="s">
        <v>1</v>
      </c>
      <c r="T177" s="271" t="s">
        <v>1</v>
      </c>
      <c r="U177" s="271" t="s">
        <v>1</v>
      </c>
      <c r="V177" s="271" t="s">
        <v>1</v>
      </c>
      <c r="W177" s="271" t="s">
        <v>1</v>
      </c>
      <c r="X177" s="271" t="s">
        <v>1</v>
      </c>
      <c r="Y177" s="271" t="s">
        <v>1</v>
      </c>
      <c r="Z177" s="272" t="s">
        <v>23</v>
      </c>
      <c r="AA177" s="271" t="s">
        <v>1</v>
      </c>
      <c r="AB177" s="271" t="s">
        <v>1</v>
      </c>
      <c r="AC177" s="271" t="s">
        <v>1</v>
      </c>
      <c r="AD177" s="271" t="s">
        <v>1</v>
      </c>
      <c r="AE177" s="272" t="s">
        <v>23</v>
      </c>
      <c r="AF177" s="272" t="s">
        <v>23</v>
      </c>
      <c r="AG177" s="271" t="s">
        <v>1</v>
      </c>
      <c r="AH177" s="271" t="s">
        <v>1</v>
      </c>
      <c r="AI177" s="272" t="s">
        <v>23</v>
      </c>
      <c r="AJ177" s="271" t="s">
        <v>1</v>
      </c>
      <c r="AK177" s="271" t="s">
        <v>1</v>
      </c>
      <c r="AL177" s="272" t="s">
        <v>23</v>
      </c>
      <c r="AM177" s="271" t="s">
        <v>1</v>
      </c>
      <c r="AN177" s="271" t="s">
        <v>1</v>
      </c>
      <c r="AO177" s="271" t="s">
        <v>1</v>
      </c>
      <c r="AP177" s="271" t="s">
        <v>1</v>
      </c>
      <c r="AQ177" s="271" t="s">
        <v>1</v>
      </c>
      <c r="AR177" s="271" t="s">
        <v>1</v>
      </c>
      <c r="AS177" s="271" t="s">
        <v>1</v>
      </c>
      <c r="AT177" s="271" t="s">
        <v>1</v>
      </c>
      <c r="AU177" s="272" t="s">
        <v>23</v>
      </c>
      <c r="AV177" s="272" t="s">
        <v>23</v>
      </c>
      <c r="AW177" s="272" t="s">
        <v>1242</v>
      </c>
      <c r="AX177" s="152">
        <v>2</v>
      </c>
      <c r="AY177" s="284">
        <v>0</v>
      </c>
      <c r="AZ177" s="276">
        <v>0</v>
      </c>
      <c r="BA177" s="277">
        <v>5.3</v>
      </c>
      <c r="BB177" s="281">
        <v>0.15</v>
      </c>
      <c r="BF177" s="150" t="e">
        <f>_xlfn.XLOOKUP(A177,'[27]Non AGSA'!B:B,'[27]Non AGSA'!B:B)</f>
        <v>#N/A</v>
      </c>
      <c r="BG177" s="150" t="e">
        <f>_xlfn.XLOOKUP(A177,'[27]Dormant auditee list'!C:C,'[27]Dormant auditee list'!C:C)</f>
        <v>#N/A</v>
      </c>
      <c r="BH177" s="150" t="str">
        <f>_xlfn.XLOOKUP(A177,[27]Reworked!A:A,[27]Reworked!I:I)</f>
        <v>Unqualified with findings</v>
      </c>
      <c r="BJ177" s="150">
        <v>1</v>
      </c>
      <c r="BK177" s="150">
        <v>2</v>
      </c>
    </row>
    <row r="178" spans="1:63" ht="34.5" customHeight="1" x14ac:dyDescent="0.25">
      <c r="A178" s="265">
        <v>1598</v>
      </c>
      <c r="B178" s="266" t="s">
        <v>110</v>
      </c>
      <c r="C178" s="271" t="s">
        <v>1193</v>
      </c>
      <c r="D178" s="271" t="s">
        <v>1086</v>
      </c>
      <c r="E178" s="271" t="s">
        <v>1191</v>
      </c>
      <c r="F178" s="271" t="s">
        <v>1</v>
      </c>
      <c r="G178" s="271" t="s">
        <v>520</v>
      </c>
      <c r="H178" s="266" t="s">
        <v>440</v>
      </c>
      <c r="I178" s="266" t="s">
        <v>437</v>
      </c>
      <c r="J178" s="152" t="s">
        <v>17</v>
      </c>
      <c r="K178" s="274" t="s">
        <v>20</v>
      </c>
      <c r="L178" s="274" t="s">
        <v>20</v>
      </c>
      <c r="M178" s="151" t="s">
        <v>111</v>
      </c>
      <c r="N178" s="271" t="s">
        <v>1</v>
      </c>
      <c r="O178" s="271" t="s">
        <v>1</v>
      </c>
      <c r="P178" s="271" t="s">
        <v>1</v>
      </c>
      <c r="Q178" s="271" t="s">
        <v>1</v>
      </c>
      <c r="R178" s="271" t="s">
        <v>1</v>
      </c>
      <c r="S178" s="271" t="s">
        <v>1</v>
      </c>
      <c r="T178" s="271" t="s">
        <v>1</v>
      </c>
      <c r="U178" s="271" t="s">
        <v>1</v>
      </c>
      <c r="V178" s="271" t="s">
        <v>1</v>
      </c>
      <c r="W178" s="271" t="s">
        <v>1</v>
      </c>
      <c r="X178" s="271" t="s">
        <v>1</v>
      </c>
      <c r="Y178" s="271" t="s">
        <v>1</v>
      </c>
      <c r="Z178" s="271" t="s">
        <v>1</v>
      </c>
      <c r="AA178" s="274" t="s">
        <v>20</v>
      </c>
      <c r="AB178" s="271" t="s">
        <v>1</v>
      </c>
      <c r="AC178" s="271" t="s">
        <v>1</v>
      </c>
      <c r="AD178" s="271" t="s">
        <v>1</v>
      </c>
      <c r="AE178" s="271" t="s">
        <v>1</v>
      </c>
      <c r="AF178" s="274" t="s">
        <v>20</v>
      </c>
      <c r="AG178" s="271" t="s">
        <v>1</v>
      </c>
      <c r="AH178" s="271" t="s">
        <v>1</v>
      </c>
      <c r="AI178" s="271" t="s">
        <v>1</v>
      </c>
      <c r="AJ178" s="271" t="s">
        <v>1</v>
      </c>
      <c r="AK178" s="274" t="s">
        <v>20</v>
      </c>
      <c r="AL178" s="271" t="s">
        <v>1</v>
      </c>
      <c r="AM178" s="271" t="s">
        <v>1</v>
      </c>
      <c r="AN178" s="271" t="s">
        <v>1</v>
      </c>
      <c r="AO178" s="271" t="s">
        <v>1</v>
      </c>
      <c r="AP178" s="274" t="s">
        <v>20</v>
      </c>
      <c r="AQ178" s="271" t="s">
        <v>1</v>
      </c>
      <c r="AR178" s="274" t="s">
        <v>20</v>
      </c>
      <c r="AS178" s="271" t="s">
        <v>1</v>
      </c>
      <c r="AT178" s="271" t="s">
        <v>1</v>
      </c>
      <c r="AU178" s="274" t="s">
        <v>20</v>
      </c>
      <c r="AV178" s="274" t="s">
        <v>20</v>
      </c>
      <c r="AW178" s="272" t="s">
        <v>23</v>
      </c>
      <c r="AX178" s="275">
        <v>1</v>
      </c>
      <c r="AY178" s="284">
        <v>0</v>
      </c>
      <c r="AZ178" s="276">
        <v>0</v>
      </c>
      <c r="BA178" s="280">
        <v>6.9</v>
      </c>
      <c r="BB178" s="278">
        <v>1</v>
      </c>
      <c r="BF178" s="150" t="e">
        <f>_xlfn.XLOOKUP(A178,'[27]Non AGSA'!B:B,'[27]Non AGSA'!B:B)</f>
        <v>#N/A</v>
      </c>
      <c r="BG178" s="150" t="e">
        <f>_xlfn.XLOOKUP(A178,'[27]Dormant auditee list'!C:C,'[27]Dormant auditee list'!C:C)</f>
        <v>#N/A</v>
      </c>
      <c r="BH178" s="150" t="str">
        <f>_xlfn.XLOOKUP(A178,[27]Reworked!A:A,[27]Reworked!I:I)</f>
        <v>Unqualified with findings</v>
      </c>
      <c r="BJ178" s="150">
        <v>1</v>
      </c>
      <c r="BK178" s="150">
        <v>2</v>
      </c>
    </row>
    <row r="179" spans="1:63" ht="27" customHeight="1" x14ac:dyDescent="0.25">
      <c r="A179" s="265">
        <v>23</v>
      </c>
      <c r="B179" s="266" t="s">
        <v>31</v>
      </c>
      <c r="C179" s="271" t="s">
        <v>1193</v>
      </c>
      <c r="D179" s="271" t="s">
        <v>941</v>
      </c>
      <c r="E179" s="271" t="s">
        <v>1191</v>
      </c>
      <c r="F179" s="271" t="s">
        <v>1</v>
      </c>
      <c r="G179" s="271" t="s">
        <v>447</v>
      </c>
      <c r="H179" s="266" t="s">
        <v>444</v>
      </c>
      <c r="I179" s="266" t="s">
        <v>437</v>
      </c>
      <c r="J179" s="152" t="s">
        <v>17</v>
      </c>
      <c r="K179" s="274" t="s">
        <v>20</v>
      </c>
      <c r="L179" s="272" t="s">
        <v>23</v>
      </c>
      <c r="M179" s="152" t="s">
        <v>17</v>
      </c>
      <c r="N179" s="273" t="s">
        <v>22</v>
      </c>
      <c r="O179" s="272" t="s">
        <v>23</v>
      </c>
      <c r="P179" s="271" t="s">
        <v>1</v>
      </c>
      <c r="Q179" s="271" t="s">
        <v>1</v>
      </c>
      <c r="R179" s="271" t="s">
        <v>1</v>
      </c>
      <c r="S179" s="271" t="s">
        <v>1</v>
      </c>
      <c r="T179" s="271" t="s">
        <v>1</v>
      </c>
      <c r="U179" s="271" t="s">
        <v>1</v>
      </c>
      <c r="V179" s="271" t="s">
        <v>1</v>
      </c>
      <c r="W179" s="271" t="s">
        <v>1</v>
      </c>
      <c r="X179" s="271" t="s">
        <v>1</v>
      </c>
      <c r="Y179" s="271" t="s">
        <v>1</v>
      </c>
      <c r="Z179" s="271" t="s">
        <v>1</v>
      </c>
      <c r="AA179" s="274" t="s">
        <v>20</v>
      </c>
      <c r="AB179" s="271" t="s">
        <v>1</v>
      </c>
      <c r="AC179" s="271" t="s">
        <v>1</v>
      </c>
      <c r="AD179" s="271" t="s">
        <v>1</v>
      </c>
      <c r="AE179" s="273" t="s">
        <v>22</v>
      </c>
      <c r="AF179" s="274" t="s">
        <v>20</v>
      </c>
      <c r="AG179" s="271" t="s">
        <v>1</v>
      </c>
      <c r="AH179" s="271" t="s">
        <v>1</v>
      </c>
      <c r="AI179" s="271" t="s">
        <v>1</v>
      </c>
      <c r="AJ179" s="271" t="s">
        <v>1</v>
      </c>
      <c r="AK179" s="271" t="s">
        <v>1</v>
      </c>
      <c r="AL179" s="271" t="s">
        <v>1</v>
      </c>
      <c r="AM179" s="271" t="s">
        <v>1</v>
      </c>
      <c r="AN179" s="271" t="s">
        <v>1</v>
      </c>
      <c r="AO179" s="271" t="s">
        <v>1</v>
      </c>
      <c r="AP179" s="271" t="s">
        <v>1</v>
      </c>
      <c r="AQ179" s="271" t="s">
        <v>1</v>
      </c>
      <c r="AR179" s="271" t="s">
        <v>1</v>
      </c>
      <c r="AS179" s="271" t="s">
        <v>1</v>
      </c>
      <c r="AT179" s="271" t="s">
        <v>1</v>
      </c>
      <c r="AU179" s="272" t="s">
        <v>23</v>
      </c>
      <c r="AV179" s="274" t="s">
        <v>20</v>
      </c>
      <c r="AW179" s="275" t="s">
        <v>1241</v>
      </c>
      <c r="AX179" s="275">
        <v>1</v>
      </c>
      <c r="AY179" s="275">
        <v>1</v>
      </c>
      <c r="AZ179" s="276">
        <v>0</v>
      </c>
      <c r="BA179" s="276">
        <v>0</v>
      </c>
      <c r="BB179" s="278">
        <v>23.2</v>
      </c>
      <c r="BF179" s="150" t="e">
        <f>_xlfn.XLOOKUP(A179,'[27]Non AGSA'!B:B,'[27]Non AGSA'!B:B)</f>
        <v>#N/A</v>
      </c>
      <c r="BG179" s="150" t="e">
        <f>_xlfn.XLOOKUP(A179,'[27]Dormant auditee list'!C:C,'[27]Dormant auditee list'!C:C)</f>
        <v>#N/A</v>
      </c>
      <c r="BH179" s="150" t="str">
        <f>_xlfn.XLOOKUP(A179,[27]Reworked!A:A,[27]Reworked!I:I)</f>
        <v>Unqualified with findings</v>
      </c>
      <c r="BJ179" s="150">
        <v>1</v>
      </c>
      <c r="BK179" s="150">
        <v>2</v>
      </c>
    </row>
    <row r="180" spans="1:63" ht="26.25" customHeight="1" x14ac:dyDescent="0.25">
      <c r="A180" s="265">
        <v>1336</v>
      </c>
      <c r="B180" s="266" t="s">
        <v>32</v>
      </c>
      <c r="C180" s="271" t="s">
        <v>1193</v>
      </c>
      <c r="D180" s="271" t="s">
        <v>1086</v>
      </c>
      <c r="E180" s="271" t="s">
        <v>1191</v>
      </c>
      <c r="F180" s="271" t="s">
        <v>1</v>
      </c>
      <c r="G180" s="271" t="s">
        <v>447</v>
      </c>
      <c r="H180" s="266" t="s">
        <v>444</v>
      </c>
      <c r="I180" s="266" t="s">
        <v>437</v>
      </c>
      <c r="J180" s="275" t="s">
        <v>33</v>
      </c>
      <c r="K180" s="271" t="s">
        <v>1</v>
      </c>
      <c r="L180" s="271" t="s">
        <v>1</v>
      </c>
      <c r="M180" s="275" t="s">
        <v>33</v>
      </c>
      <c r="N180" s="271" t="s">
        <v>1</v>
      </c>
      <c r="O180" s="271" t="s">
        <v>1</v>
      </c>
      <c r="P180" s="271" t="s">
        <v>1</v>
      </c>
      <c r="Q180" s="271" t="s">
        <v>1</v>
      </c>
      <c r="R180" s="271" t="s">
        <v>1</v>
      </c>
      <c r="S180" s="271" t="s">
        <v>1</v>
      </c>
      <c r="T180" s="271" t="s">
        <v>1</v>
      </c>
      <c r="U180" s="271" t="s">
        <v>1</v>
      </c>
      <c r="V180" s="271" t="s">
        <v>1</v>
      </c>
      <c r="W180" s="271" t="s">
        <v>1</v>
      </c>
      <c r="X180" s="271" t="s">
        <v>1</v>
      </c>
      <c r="Y180" s="271" t="s">
        <v>1</v>
      </c>
      <c r="Z180" s="271" t="s">
        <v>1</v>
      </c>
      <c r="AA180" s="271" t="s">
        <v>1</v>
      </c>
      <c r="AB180" s="271" t="s">
        <v>1</v>
      </c>
      <c r="AC180" s="271" t="s">
        <v>1</v>
      </c>
      <c r="AD180" s="271" t="s">
        <v>1</v>
      </c>
      <c r="AE180" s="271" t="s">
        <v>1</v>
      </c>
      <c r="AF180" s="271" t="s">
        <v>1</v>
      </c>
      <c r="AG180" s="271" t="s">
        <v>1</v>
      </c>
      <c r="AH180" s="271" t="s">
        <v>1</v>
      </c>
      <c r="AI180" s="271" t="s">
        <v>1</v>
      </c>
      <c r="AJ180" s="271" t="s">
        <v>1</v>
      </c>
      <c r="AK180" s="271" t="s">
        <v>1</v>
      </c>
      <c r="AL180" s="271" t="s">
        <v>1</v>
      </c>
      <c r="AM180" s="271" t="s">
        <v>1</v>
      </c>
      <c r="AN180" s="271" t="s">
        <v>1</v>
      </c>
      <c r="AO180" s="271" t="s">
        <v>1</v>
      </c>
      <c r="AP180" s="271" t="s">
        <v>1</v>
      </c>
      <c r="AQ180" s="271" t="s">
        <v>1</v>
      </c>
      <c r="AR180" s="271" t="s">
        <v>1</v>
      </c>
      <c r="AS180" s="271" t="s">
        <v>1</v>
      </c>
      <c r="AT180" s="271" t="s">
        <v>1</v>
      </c>
      <c r="AU180" s="271" t="s">
        <v>1</v>
      </c>
      <c r="AV180" s="271" t="s">
        <v>1</v>
      </c>
      <c r="AW180" s="275" t="s">
        <v>1241</v>
      </c>
      <c r="AX180" s="275">
        <v>1</v>
      </c>
      <c r="AY180" s="284">
        <v>0</v>
      </c>
      <c r="AZ180" s="276">
        <v>0</v>
      </c>
      <c r="BA180" s="276">
        <v>0</v>
      </c>
      <c r="BB180" s="283">
        <v>0</v>
      </c>
      <c r="BF180" s="150" t="e">
        <f>_xlfn.XLOOKUP(A180,'[27]Non AGSA'!B:B,'[27]Non AGSA'!B:B)</f>
        <v>#N/A</v>
      </c>
      <c r="BG180" s="150" t="e">
        <f>_xlfn.XLOOKUP(A180,'[27]Dormant auditee list'!C:C,'[27]Dormant auditee list'!C:C)</f>
        <v>#N/A</v>
      </c>
      <c r="BH180" s="150" t="str">
        <f>_xlfn.XLOOKUP(A180,[27]Reworked!A:A,[27]Reworked!I:I)</f>
        <v>Unqualified with no findings</v>
      </c>
      <c r="BJ180" s="150">
        <v>1</v>
      </c>
      <c r="BK180" s="150">
        <v>1</v>
      </c>
    </row>
    <row r="181" spans="1:63" ht="26.25" customHeight="1" x14ac:dyDescent="0.25">
      <c r="A181" s="265">
        <v>1573</v>
      </c>
      <c r="B181" s="266" t="s">
        <v>204</v>
      </c>
      <c r="C181" s="271" t="s">
        <v>1193</v>
      </c>
      <c r="D181" s="271" t="s">
        <v>896</v>
      </c>
      <c r="E181" s="271" t="s">
        <v>1191</v>
      </c>
      <c r="F181" s="271" t="s">
        <v>1</v>
      </c>
      <c r="G181" s="271" t="s">
        <v>900</v>
      </c>
      <c r="H181" s="266" t="s">
        <v>696</v>
      </c>
      <c r="I181" s="266" t="s">
        <v>437</v>
      </c>
      <c r="J181" s="279" t="s">
        <v>26</v>
      </c>
      <c r="K181" s="272" t="s">
        <v>23</v>
      </c>
      <c r="L181" s="272" t="s">
        <v>23</v>
      </c>
      <c r="M181" s="279" t="s">
        <v>26</v>
      </c>
      <c r="N181" s="274" t="s">
        <v>20</v>
      </c>
      <c r="O181" s="274" t="s">
        <v>20</v>
      </c>
      <c r="P181" s="271" t="s">
        <v>1</v>
      </c>
      <c r="Q181" s="274" t="s">
        <v>20</v>
      </c>
      <c r="R181" s="272" t="s">
        <v>23</v>
      </c>
      <c r="S181" s="271" t="s">
        <v>1</v>
      </c>
      <c r="T181" s="271" t="s">
        <v>1</v>
      </c>
      <c r="U181" s="273" t="s">
        <v>22</v>
      </c>
      <c r="V181" s="271" t="s">
        <v>1</v>
      </c>
      <c r="W181" s="273" t="s">
        <v>22</v>
      </c>
      <c r="X181" s="271" t="s">
        <v>1</v>
      </c>
      <c r="Y181" s="271" t="s">
        <v>1</v>
      </c>
      <c r="Z181" s="272" t="s">
        <v>23</v>
      </c>
      <c r="AA181" s="273" t="s">
        <v>22</v>
      </c>
      <c r="AB181" s="271" t="s">
        <v>1</v>
      </c>
      <c r="AC181" s="271" t="s">
        <v>1</v>
      </c>
      <c r="AD181" s="271" t="s">
        <v>1</v>
      </c>
      <c r="AE181" s="272" t="s">
        <v>23</v>
      </c>
      <c r="AF181" s="271" t="s">
        <v>1</v>
      </c>
      <c r="AG181" s="273" t="s">
        <v>22</v>
      </c>
      <c r="AH181" s="271" t="s">
        <v>1</v>
      </c>
      <c r="AI181" s="271" t="s">
        <v>1</v>
      </c>
      <c r="AJ181" s="271" t="s">
        <v>1</v>
      </c>
      <c r="AK181" s="274" t="s">
        <v>20</v>
      </c>
      <c r="AL181" s="271" t="s">
        <v>1</v>
      </c>
      <c r="AM181" s="271" t="s">
        <v>1</v>
      </c>
      <c r="AN181" s="271" t="s">
        <v>1</v>
      </c>
      <c r="AO181" s="272" t="s">
        <v>23</v>
      </c>
      <c r="AP181" s="271" t="s">
        <v>1</v>
      </c>
      <c r="AQ181" s="271" t="s">
        <v>1</v>
      </c>
      <c r="AR181" s="271" t="s">
        <v>1</v>
      </c>
      <c r="AS181" s="271" t="s">
        <v>1</v>
      </c>
      <c r="AT181" s="271" t="s">
        <v>1</v>
      </c>
      <c r="AU181" s="272" t="s">
        <v>23</v>
      </c>
      <c r="AV181" s="272" t="s">
        <v>23</v>
      </c>
      <c r="AW181" s="275" t="s">
        <v>1241</v>
      </c>
      <c r="AX181" s="275">
        <v>1</v>
      </c>
      <c r="AY181" s="152">
        <v>2</v>
      </c>
      <c r="AZ181" s="276">
        <v>0</v>
      </c>
      <c r="BA181" s="277">
        <v>3.2</v>
      </c>
      <c r="BB181" s="278">
        <v>3.9</v>
      </c>
      <c r="BF181" s="150" t="e">
        <f>_xlfn.XLOOKUP(A181,'[27]Non AGSA'!B:B,'[27]Non AGSA'!B:B)</f>
        <v>#N/A</v>
      </c>
      <c r="BG181" s="150" t="e">
        <f>_xlfn.XLOOKUP(A181,'[27]Dormant auditee list'!C:C,'[27]Dormant auditee list'!C:C)</f>
        <v>#N/A</v>
      </c>
      <c r="BH181" s="150" t="str">
        <f>_xlfn.XLOOKUP(A181,[27]Reworked!A:A,[27]Reworked!I:I)</f>
        <v>Qualified</v>
      </c>
      <c r="BJ181" s="150">
        <v>1</v>
      </c>
      <c r="BK181" s="150">
        <v>3</v>
      </c>
    </row>
    <row r="182" spans="1:63" ht="27" customHeight="1" x14ac:dyDescent="0.25">
      <c r="A182" s="265">
        <v>205</v>
      </c>
      <c r="B182" s="266" t="s">
        <v>1276</v>
      </c>
      <c r="C182" s="271" t="s">
        <v>1193</v>
      </c>
      <c r="D182" s="271" t="s">
        <v>737</v>
      </c>
      <c r="E182" s="271" t="s">
        <v>1191</v>
      </c>
      <c r="F182" s="271" t="s">
        <v>1</v>
      </c>
      <c r="G182" s="271" t="s">
        <v>750</v>
      </c>
      <c r="H182" s="266" t="s">
        <v>744</v>
      </c>
      <c r="I182" s="266" t="s">
        <v>437</v>
      </c>
      <c r="J182" s="275" t="s">
        <v>33</v>
      </c>
      <c r="K182" s="271" t="s">
        <v>1</v>
      </c>
      <c r="L182" s="271" t="s">
        <v>1</v>
      </c>
      <c r="M182" s="275" t="s">
        <v>33</v>
      </c>
      <c r="N182" s="271" t="s">
        <v>1</v>
      </c>
      <c r="O182" s="271" t="s">
        <v>1</v>
      </c>
      <c r="P182" s="271" t="s">
        <v>1</v>
      </c>
      <c r="Q182" s="271" t="s">
        <v>1</v>
      </c>
      <c r="R182" s="271" t="s">
        <v>1</v>
      </c>
      <c r="S182" s="271" t="s">
        <v>1</v>
      </c>
      <c r="T182" s="271" t="s">
        <v>1</v>
      </c>
      <c r="U182" s="271" t="s">
        <v>1</v>
      </c>
      <c r="V182" s="271" t="s">
        <v>1</v>
      </c>
      <c r="W182" s="271" t="s">
        <v>1</v>
      </c>
      <c r="X182" s="271" t="s">
        <v>1</v>
      </c>
      <c r="Y182" s="271" t="s">
        <v>1</v>
      </c>
      <c r="Z182" s="271" t="s">
        <v>1</v>
      </c>
      <c r="AA182" s="271" t="s">
        <v>1</v>
      </c>
      <c r="AB182" s="271" t="s">
        <v>1</v>
      </c>
      <c r="AC182" s="271" t="s">
        <v>1</v>
      </c>
      <c r="AD182" s="271" t="s">
        <v>1</v>
      </c>
      <c r="AE182" s="271" t="s">
        <v>1</v>
      </c>
      <c r="AF182" s="271" t="s">
        <v>1</v>
      </c>
      <c r="AG182" s="271" t="s">
        <v>1</v>
      </c>
      <c r="AH182" s="271" t="s">
        <v>1</v>
      </c>
      <c r="AI182" s="271" t="s">
        <v>1</v>
      </c>
      <c r="AJ182" s="271" t="s">
        <v>1</v>
      </c>
      <c r="AK182" s="271" t="s">
        <v>1</v>
      </c>
      <c r="AL182" s="271" t="s">
        <v>1</v>
      </c>
      <c r="AM182" s="271" t="s">
        <v>1</v>
      </c>
      <c r="AN182" s="271" t="s">
        <v>1</v>
      </c>
      <c r="AO182" s="271" t="s">
        <v>1</v>
      </c>
      <c r="AP182" s="271" t="s">
        <v>1</v>
      </c>
      <c r="AQ182" s="271" t="s">
        <v>1</v>
      </c>
      <c r="AR182" s="271" t="s">
        <v>1</v>
      </c>
      <c r="AS182" s="271" t="s">
        <v>1</v>
      </c>
      <c r="AT182" s="271" t="s">
        <v>1</v>
      </c>
      <c r="AU182" s="271" t="s">
        <v>1</v>
      </c>
      <c r="AV182" s="274" t="s">
        <v>20</v>
      </c>
      <c r="AW182" s="275" t="s">
        <v>1241</v>
      </c>
      <c r="AX182" s="152">
        <v>2</v>
      </c>
      <c r="AY182" s="284">
        <v>0</v>
      </c>
      <c r="AZ182" s="276">
        <v>0</v>
      </c>
      <c r="BA182" s="276">
        <v>0</v>
      </c>
      <c r="BB182" s="283">
        <v>0</v>
      </c>
      <c r="BF182" s="150" t="e">
        <f>_xlfn.XLOOKUP(A182,'[27]Non AGSA'!B:B,'[27]Non AGSA'!B:B)</f>
        <v>#N/A</v>
      </c>
      <c r="BG182" s="150" t="e">
        <f>_xlfn.XLOOKUP(A182,'[27]Dormant auditee list'!C:C,'[27]Dormant auditee list'!C:C)</f>
        <v>#N/A</v>
      </c>
      <c r="BH182" s="150" t="str">
        <f>_xlfn.XLOOKUP(A182,[27]Reworked!A:A,[27]Reworked!I:I)</f>
        <v>Unqualified with no findings</v>
      </c>
      <c r="BJ182" s="150">
        <v>1</v>
      </c>
      <c r="BK182" s="150">
        <v>1</v>
      </c>
    </row>
    <row r="183" spans="1:63" ht="26.25" customHeight="1" x14ac:dyDescent="0.25">
      <c r="A183" s="265">
        <v>1292</v>
      </c>
      <c r="B183" s="266" t="s">
        <v>34</v>
      </c>
      <c r="C183" s="271" t="s">
        <v>1193</v>
      </c>
      <c r="D183" s="271" t="s">
        <v>438</v>
      </c>
      <c r="E183" s="271" t="s">
        <v>1191</v>
      </c>
      <c r="F183" s="271" t="s">
        <v>1</v>
      </c>
      <c r="G183" s="271" t="s">
        <v>447</v>
      </c>
      <c r="H183" s="266" t="s">
        <v>444</v>
      </c>
      <c r="I183" s="266" t="s">
        <v>437</v>
      </c>
      <c r="J183" s="279" t="s">
        <v>26</v>
      </c>
      <c r="K183" s="271" t="s">
        <v>1</v>
      </c>
      <c r="L183" s="272" t="s">
        <v>23</v>
      </c>
      <c r="M183" s="279" t="s">
        <v>26</v>
      </c>
      <c r="N183" s="271" t="s">
        <v>1</v>
      </c>
      <c r="O183" s="272" t="s">
        <v>23</v>
      </c>
      <c r="P183" s="271" t="s">
        <v>1</v>
      </c>
      <c r="Q183" s="274" t="s">
        <v>20</v>
      </c>
      <c r="R183" s="271" t="s">
        <v>1</v>
      </c>
      <c r="S183" s="271" t="s">
        <v>1</v>
      </c>
      <c r="T183" s="271" t="s">
        <v>1</v>
      </c>
      <c r="U183" s="271" t="s">
        <v>1</v>
      </c>
      <c r="V183" s="271" t="s">
        <v>1</v>
      </c>
      <c r="W183" s="272" t="s">
        <v>23</v>
      </c>
      <c r="X183" s="271" t="s">
        <v>1</v>
      </c>
      <c r="Y183" s="271" t="s">
        <v>1</v>
      </c>
      <c r="Z183" s="271" t="s">
        <v>1</v>
      </c>
      <c r="AA183" s="271" t="s">
        <v>1</v>
      </c>
      <c r="AB183" s="271" t="s">
        <v>1</v>
      </c>
      <c r="AC183" s="271" t="s">
        <v>1</v>
      </c>
      <c r="AD183" s="271" t="s">
        <v>1</v>
      </c>
      <c r="AE183" s="272" t="s">
        <v>23</v>
      </c>
      <c r="AF183" s="271" t="s">
        <v>1</v>
      </c>
      <c r="AG183" s="271" t="s">
        <v>1</v>
      </c>
      <c r="AH183" s="271" t="s">
        <v>1</v>
      </c>
      <c r="AI183" s="271" t="s">
        <v>1</v>
      </c>
      <c r="AJ183" s="271" t="s">
        <v>1</v>
      </c>
      <c r="AK183" s="271" t="s">
        <v>1</v>
      </c>
      <c r="AL183" s="271" t="s">
        <v>1</v>
      </c>
      <c r="AM183" s="271" t="s">
        <v>1</v>
      </c>
      <c r="AN183" s="271" t="s">
        <v>1</v>
      </c>
      <c r="AO183" s="271" t="s">
        <v>1</v>
      </c>
      <c r="AP183" s="271" t="s">
        <v>1</v>
      </c>
      <c r="AQ183" s="271" t="s">
        <v>1</v>
      </c>
      <c r="AR183" s="271" t="s">
        <v>1</v>
      </c>
      <c r="AS183" s="271" t="s">
        <v>1</v>
      </c>
      <c r="AT183" s="271" t="s">
        <v>1</v>
      </c>
      <c r="AU183" s="271" t="s">
        <v>1</v>
      </c>
      <c r="AV183" s="271" t="s">
        <v>1</v>
      </c>
      <c r="AW183" s="274" t="s">
        <v>1240</v>
      </c>
      <c r="AX183" s="282">
        <v>3</v>
      </c>
      <c r="AY183" s="284">
        <v>0</v>
      </c>
      <c r="AZ183" s="276">
        <v>0</v>
      </c>
      <c r="BA183" s="276">
        <v>0</v>
      </c>
      <c r="BB183" s="283">
        <v>0</v>
      </c>
      <c r="BF183" s="150" t="e">
        <f>_xlfn.XLOOKUP(A183,'[27]Non AGSA'!B:B,'[27]Non AGSA'!B:B)</f>
        <v>#N/A</v>
      </c>
      <c r="BG183" s="150" t="e">
        <f>_xlfn.XLOOKUP(A183,'[27]Dormant auditee list'!C:C,'[27]Dormant auditee list'!C:C)</f>
        <v>#N/A</v>
      </c>
      <c r="BH183" s="150" t="str">
        <f>_xlfn.XLOOKUP(A183,[27]Reworked!A:A,[27]Reworked!I:I)</f>
        <v>Qualified</v>
      </c>
      <c r="BJ183" s="150">
        <v>1</v>
      </c>
      <c r="BK183" s="150">
        <v>3</v>
      </c>
    </row>
    <row r="184" spans="1:63" ht="27" customHeight="1" x14ac:dyDescent="0.25">
      <c r="A184" s="265">
        <v>1321</v>
      </c>
      <c r="B184" s="266" t="s">
        <v>35</v>
      </c>
      <c r="C184" s="271" t="s">
        <v>1193</v>
      </c>
      <c r="D184" s="271" t="s">
        <v>625</v>
      </c>
      <c r="E184" s="271" t="s">
        <v>1191</v>
      </c>
      <c r="F184" s="271" t="s">
        <v>1</v>
      </c>
      <c r="G184" s="271" t="s">
        <v>447</v>
      </c>
      <c r="H184" s="266" t="s">
        <v>444</v>
      </c>
      <c r="I184" s="266" t="s">
        <v>437</v>
      </c>
      <c r="J184" s="152" t="s">
        <v>17</v>
      </c>
      <c r="K184" s="271" t="s">
        <v>1</v>
      </c>
      <c r="L184" s="272" t="s">
        <v>23</v>
      </c>
      <c r="M184" s="152" t="s">
        <v>17</v>
      </c>
      <c r="N184" s="271" t="s">
        <v>1</v>
      </c>
      <c r="O184" s="272" t="s">
        <v>23</v>
      </c>
      <c r="P184" s="271" t="s">
        <v>1</v>
      </c>
      <c r="Q184" s="271" t="s">
        <v>1</v>
      </c>
      <c r="R184" s="271" t="s">
        <v>1</v>
      </c>
      <c r="S184" s="271" t="s">
        <v>1</v>
      </c>
      <c r="T184" s="271" t="s">
        <v>1</v>
      </c>
      <c r="U184" s="271" t="s">
        <v>1</v>
      </c>
      <c r="V184" s="271" t="s">
        <v>1</v>
      </c>
      <c r="W184" s="271" t="s">
        <v>1</v>
      </c>
      <c r="X184" s="271" t="s">
        <v>1</v>
      </c>
      <c r="Y184" s="271" t="s">
        <v>1</v>
      </c>
      <c r="Z184" s="271" t="s">
        <v>1</v>
      </c>
      <c r="AA184" s="271" t="s">
        <v>1</v>
      </c>
      <c r="AB184" s="271" t="s">
        <v>1</v>
      </c>
      <c r="AC184" s="271" t="s">
        <v>1</v>
      </c>
      <c r="AD184" s="271" t="s">
        <v>1</v>
      </c>
      <c r="AE184" s="272" t="s">
        <v>23</v>
      </c>
      <c r="AF184" s="271" t="s">
        <v>1</v>
      </c>
      <c r="AG184" s="271" t="s">
        <v>1</v>
      </c>
      <c r="AH184" s="271" t="s">
        <v>1</v>
      </c>
      <c r="AI184" s="271" t="s">
        <v>1</v>
      </c>
      <c r="AJ184" s="271" t="s">
        <v>1</v>
      </c>
      <c r="AK184" s="271" t="s">
        <v>1</v>
      </c>
      <c r="AL184" s="271" t="s">
        <v>1</v>
      </c>
      <c r="AM184" s="271" t="s">
        <v>1</v>
      </c>
      <c r="AN184" s="271" t="s">
        <v>1</v>
      </c>
      <c r="AO184" s="271" t="s">
        <v>1</v>
      </c>
      <c r="AP184" s="271" t="s">
        <v>1</v>
      </c>
      <c r="AQ184" s="271" t="s">
        <v>1</v>
      </c>
      <c r="AR184" s="271" t="s">
        <v>1</v>
      </c>
      <c r="AS184" s="271" t="s">
        <v>1</v>
      </c>
      <c r="AT184" s="271" t="s">
        <v>1</v>
      </c>
      <c r="AU184" s="271" t="s">
        <v>1</v>
      </c>
      <c r="AV184" s="273" t="s">
        <v>22</v>
      </c>
      <c r="AW184" s="275" t="s">
        <v>1241</v>
      </c>
      <c r="AX184" s="152">
        <v>2</v>
      </c>
      <c r="AY184" s="284">
        <v>0</v>
      </c>
      <c r="AZ184" s="276">
        <v>0</v>
      </c>
      <c r="BA184" s="276">
        <v>0</v>
      </c>
      <c r="BB184" s="283">
        <v>0</v>
      </c>
      <c r="BF184" s="150" t="e">
        <f>_xlfn.XLOOKUP(A184,'[27]Non AGSA'!B:B,'[27]Non AGSA'!B:B)</f>
        <v>#N/A</v>
      </c>
      <c r="BG184" s="150" t="e">
        <f>_xlfn.XLOOKUP(A184,'[27]Dormant auditee list'!C:C,'[27]Dormant auditee list'!C:C)</f>
        <v>#N/A</v>
      </c>
      <c r="BH184" s="150" t="str">
        <f>_xlfn.XLOOKUP(A184,[27]Reworked!A:A,[27]Reworked!I:I)</f>
        <v>Unqualified with findings</v>
      </c>
      <c r="BJ184" s="150">
        <v>1</v>
      </c>
      <c r="BK184" s="150">
        <v>2</v>
      </c>
    </row>
    <row r="185" spans="1:63" ht="14.25" customHeight="1" x14ac:dyDescent="0.25">
      <c r="A185" s="265">
        <v>1156</v>
      </c>
      <c r="B185" s="266" t="s">
        <v>1277</v>
      </c>
      <c r="C185" s="271" t="s">
        <v>1193</v>
      </c>
      <c r="D185" s="271" t="s">
        <v>1086</v>
      </c>
      <c r="E185" s="271" t="s">
        <v>1191</v>
      </c>
      <c r="F185" s="271" t="s">
        <v>1</v>
      </c>
      <c r="G185" s="271" t="s">
        <v>1</v>
      </c>
      <c r="H185" s="266" t="s">
        <v>1</v>
      </c>
      <c r="I185" s="266" t="s">
        <v>1086</v>
      </c>
      <c r="J185" s="152" t="s">
        <v>17</v>
      </c>
      <c r="K185" s="271" t="s">
        <v>1</v>
      </c>
      <c r="L185" s="274" t="s">
        <v>20</v>
      </c>
      <c r="M185" s="275" t="s">
        <v>33</v>
      </c>
      <c r="N185" s="271" t="s">
        <v>1</v>
      </c>
      <c r="O185" s="271" t="s">
        <v>1</v>
      </c>
      <c r="P185" s="271" t="s">
        <v>1</v>
      </c>
      <c r="Q185" s="271" t="s">
        <v>1</v>
      </c>
      <c r="R185" s="271" t="s">
        <v>1</v>
      </c>
      <c r="S185" s="271" t="s">
        <v>1</v>
      </c>
      <c r="T185" s="271" t="s">
        <v>1</v>
      </c>
      <c r="U185" s="271" t="s">
        <v>1</v>
      </c>
      <c r="V185" s="271" t="s">
        <v>1</v>
      </c>
      <c r="W185" s="271" t="s">
        <v>1</v>
      </c>
      <c r="X185" s="271" t="s">
        <v>1</v>
      </c>
      <c r="Y185" s="271" t="s">
        <v>1</v>
      </c>
      <c r="Z185" s="271" t="s">
        <v>1</v>
      </c>
      <c r="AA185" s="271" t="s">
        <v>1</v>
      </c>
      <c r="AB185" s="271" t="s">
        <v>1</v>
      </c>
      <c r="AC185" s="271" t="s">
        <v>1</v>
      </c>
      <c r="AD185" s="271" t="s">
        <v>1</v>
      </c>
      <c r="AE185" s="271" t="s">
        <v>1</v>
      </c>
      <c r="AF185" s="274" t="s">
        <v>20</v>
      </c>
      <c r="AG185" s="271" t="s">
        <v>1</v>
      </c>
      <c r="AH185" s="271" t="s">
        <v>1</v>
      </c>
      <c r="AI185" s="271" t="s">
        <v>1</v>
      </c>
      <c r="AJ185" s="271" t="s">
        <v>1</v>
      </c>
      <c r="AK185" s="271" t="s">
        <v>1</v>
      </c>
      <c r="AL185" s="271" t="s">
        <v>1</v>
      </c>
      <c r="AM185" s="271" t="s">
        <v>1</v>
      </c>
      <c r="AN185" s="271" t="s">
        <v>1</v>
      </c>
      <c r="AO185" s="271" t="s">
        <v>1</v>
      </c>
      <c r="AP185" s="271" t="s">
        <v>1</v>
      </c>
      <c r="AQ185" s="271" t="s">
        <v>1</v>
      </c>
      <c r="AR185" s="271" t="s">
        <v>1</v>
      </c>
      <c r="AS185" s="271" t="s">
        <v>1</v>
      </c>
      <c r="AT185" s="271" t="s">
        <v>1</v>
      </c>
      <c r="AU185" s="271" t="s">
        <v>1</v>
      </c>
      <c r="AV185" s="272" t="s">
        <v>23</v>
      </c>
      <c r="AW185" s="275" t="s">
        <v>1241</v>
      </c>
      <c r="AX185" s="275">
        <v>1</v>
      </c>
      <c r="AY185" s="275">
        <v>1</v>
      </c>
      <c r="AZ185" s="276">
        <v>0</v>
      </c>
      <c r="BA185" s="280">
        <v>1.4</v>
      </c>
      <c r="BB185" s="278">
        <v>7.0000000000000007E-2</v>
      </c>
      <c r="BF185" s="150" t="e">
        <f>_xlfn.XLOOKUP(A185,'[27]Non AGSA'!B:B,'[27]Non AGSA'!B:B)</f>
        <v>#N/A</v>
      </c>
      <c r="BG185" s="150" t="e">
        <f>_xlfn.XLOOKUP(A185,'[27]Dormant auditee list'!C:C,'[27]Dormant auditee list'!C:C)</f>
        <v>#N/A</v>
      </c>
      <c r="BH185" s="150" t="str">
        <f>_xlfn.XLOOKUP(A185,[27]Reworked!A:A,[27]Reworked!I:I)</f>
        <v>Unqualified with findings</v>
      </c>
      <c r="BJ185" s="150">
        <v>1</v>
      </c>
      <c r="BK185" s="150">
        <v>2</v>
      </c>
    </row>
    <row r="186" spans="1:63" ht="34.5" customHeight="1" x14ac:dyDescent="0.25">
      <c r="A186" s="265">
        <v>31</v>
      </c>
      <c r="B186" s="266" t="s">
        <v>112</v>
      </c>
      <c r="C186" s="271" t="s">
        <v>1193</v>
      </c>
      <c r="D186" s="271" t="s">
        <v>519</v>
      </c>
      <c r="E186" s="271" t="s">
        <v>1191</v>
      </c>
      <c r="F186" s="271" t="s">
        <v>1</v>
      </c>
      <c r="G186" s="271" t="s">
        <v>520</v>
      </c>
      <c r="H186" s="266" t="s">
        <v>440</v>
      </c>
      <c r="I186" s="266" t="s">
        <v>437</v>
      </c>
      <c r="J186" s="285" t="s">
        <v>39</v>
      </c>
      <c r="K186" s="273" t="s">
        <v>22</v>
      </c>
      <c r="L186" s="272" t="s">
        <v>23</v>
      </c>
      <c r="M186" s="152" t="s">
        <v>17</v>
      </c>
      <c r="N186" s="272" t="s">
        <v>23</v>
      </c>
      <c r="O186" s="272" t="s">
        <v>23</v>
      </c>
      <c r="P186" s="271" t="s">
        <v>1</v>
      </c>
      <c r="Q186" s="271" t="s">
        <v>1</v>
      </c>
      <c r="R186" s="271" t="s">
        <v>1</v>
      </c>
      <c r="S186" s="271" t="s">
        <v>1</v>
      </c>
      <c r="T186" s="271" t="s">
        <v>1</v>
      </c>
      <c r="U186" s="271" t="s">
        <v>1</v>
      </c>
      <c r="V186" s="271" t="s">
        <v>1</v>
      </c>
      <c r="W186" s="271" t="s">
        <v>1</v>
      </c>
      <c r="X186" s="271" t="s">
        <v>1</v>
      </c>
      <c r="Y186" s="271" t="s">
        <v>1</v>
      </c>
      <c r="Z186" s="273" t="s">
        <v>22</v>
      </c>
      <c r="AA186" s="271" t="s">
        <v>1</v>
      </c>
      <c r="AB186" s="271" t="s">
        <v>1</v>
      </c>
      <c r="AC186" s="271" t="s">
        <v>1</v>
      </c>
      <c r="AD186" s="271" t="s">
        <v>1</v>
      </c>
      <c r="AE186" s="272" t="s">
        <v>23</v>
      </c>
      <c r="AF186" s="271" t="s">
        <v>1</v>
      </c>
      <c r="AG186" s="271" t="s">
        <v>1</v>
      </c>
      <c r="AH186" s="271" t="s">
        <v>1</v>
      </c>
      <c r="AI186" s="271" t="s">
        <v>1</v>
      </c>
      <c r="AJ186" s="271" t="s">
        <v>1</v>
      </c>
      <c r="AK186" s="271" t="s">
        <v>1</v>
      </c>
      <c r="AL186" s="271" t="s">
        <v>1</v>
      </c>
      <c r="AM186" s="271" t="s">
        <v>1</v>
      </c>
      <c r="AN186" s="271" t="s">
        <v>1</v>
      </c>
      <c r="AO186" s="271" t="s">
        <v>1</v>
      </c>
      <c r="AP186" s="271" t="s">
        <v>1</v>
      </c>
      <c r="AQ186" s="271" t="s">
        <v>1</v>
      </c>
      <c r="AR186" s="271" t="s">
        <v>1</v>
      </c>
      <c r="AS186" s="271" t="s">
        <v>1</v>
      </c>
      <c r="AT186" s="271" t="s">
        <v>1</v>
      </c>
      <c r="AU186" s="272" t="s">
        <v>23</v>
      </c>
      <c r="AV186" s="273" t="s">
        <v>22</v>
      </c>
      <c r="AW186" s="275" t="s">
        <v>1241</v>
      </c>
      <c r="AX186" s="275">
        <v>1</v>
      </c>
      <c r="AY186" s="284">
        <v>0</v>
      </c>
      <c r="AZ186" s="276">
        <v>0</v>
      </c>
      <c r="BA186" s="277">
        <v>0.05</v>
      </c>
      <c r="BB186" s="278">
        <v>0.27</v>
      </c>
      <c r="BD186" s="150">
        <f>_xlfn.XLOOKUP(A186,'KSD auditees'!A:A,'KSD auditees'!A:A)</f>
        <v>31</v>
      </c>
      <c r="BE186" s="150" t="str">
        <f>_xlfn.XLOOKUP(A186,'KSD auditees'!A:A,'KSD auditees'!G:G)</f>
        <v>Energy</v>
      </c>
      <c r="BF186" s="150" t="e">
        <f>_xlfn.XLOOKUP(A186,'[27]Non AGSA'!B:B,'[27]Non AGSA'!B:B)</f>
        <v>#N/A</v>
      </c>
      <c r="BG186" s="150" t="e">
        <f>_xlfn.XLOOKUP(A186,'[27]Dormant auditee list'!C:C,'[27]Dormant auditee list'!C:C)</f>
        <v>#N/A</v>
      </c>
      <c r="BH186" s="150" t="str">
        <f>_xlfn.XLOOKUP(A186,[27]Reworked!A:A,[27]Reworked!I:I)</f>
        <v>Audit not finalised at legislated date</v>
      </c>
      <c r="BJ186" s="150">
        <v>1</v>
      </c>
      <c r="BK186" s="150">
        <v>6</v>
      </c>
    </row>
    <row r="187" spans="1:63" ht="33.75" customHeight="1" x14ac:dyDescent="0.25">
      <c r="A187" s="265">
        <v>1605</v>
      </c>
      <c r="B187" s="266" t="s">
        <v>113</v>
      </c>
      <c r="C187" s="271" t="s">
        <v>1193</v>
      </c>
      <c r="D187" s="271" t="s">
        <v>519</v>
      </c>
      <c r="E187" s="271" t="s">
        <v>1191</v>
      </c>
      <c r="F187" s="271" t="s">
        <v>1</v>
      </c>
      <c r="G187" s="271" t="s">
        <v>520</v>
      </c>
      <c r="H187" s="266" t="s">
        <v>440</v>
      </c>
      <c r="I187" s="266" t="s">
        <v>437</v>
      </c>
      <c r="J187" s="152" t="s">
        <v>17</v>
      </c>
      <c r="K187" s="271" t="s">
        <v>1</v>
      </c>
      <c r="L187" s="274" t="s">
        <v>20</v>
      </c>
      <c r="M187" s="151" t="s">
        <v>111</v>
      </c>
      <c r="N187" s="271" t="s">
        <v>1</v>
      </c>
      <c r="O187" s="271" t="s">
        <v>1</v>
      </c>
      <c r="P187" s="271" t="s">
        <v>1</v>
      </c>
      <c r="Q187" s="271" t="s">
        <v>1</v>
      </c>
      <c r="R187" s="271" t="s">
        <v>1</v>
      </c>
      <c r="S187" s="271" t="s">
        <v>1</v>
      </c>
      <c r="T187" s="271" t="s">
        <v>1</v>
      </c>
      <c r="U187" s="271" t="s">
        <v>1</v>
      </c>
      <c r="V187" s="271" t="s">
        <v>1</v>
      </c>
      <c r="W187" s="271" t="s">
        <v>1</v>
      </c>
      <c r="X187" s="271" t="s">
        <v>1</v>
      </c>
      <c r="Y187" s="271" t="s">
        <v>1</v>
      </c>
      <c r="Z187" s="271" t="s">
        <v>1</v>
      </c>
      <c r="AA187" s="271" t="s">
        <v>1</v>
      </c>
      <c r="AB187" s="271" t="s">
        <v>1</v>
      </c>
      <c r="AC187" s="271" t="s">
        <v>1</v>
      </c>
      <c r="AD187" s="271" t="s">
        <v>1</v>
      </c>
      <c r="AE187" s="274" t="s">
        <v>20</v>
      </c>
      <c r="AF187" s="271" t="s">
        <v>1</v>
      </c>
      <c r="AG187" s="274" t="s">
        <v>20</v>
      </c>
      <c r="AH187" s="271" t="s">
        <v>1</v>
      </c>
      <c r="AI187" s="271" t="s">
        <v>1</v>
      </c>
      <c r="AJ187" s="271" t="s">
        <v>1</v>
      </c>
      <c r="AK187" s="271" t="s">
        <v>1</v>
      </c>
      <c r="AL187" s="271" t="s">
        <v>1</v>
      </c>
      <c r="AM187" s="271" t="s">
        <v>1</v>
      </c>
      <c r="AN187" s="271" t="s">
        <v>1</v>
      </c>
      <c r="AO187" s="271" t="s">
        <v>1</v>
      </c>
      <c r="AP187" s="271" t="s">
        <v>1</v>
      </c>
      <c r="AQ187" s="271" t="s">
        <v>1</v>
      </c>
      <c r="AR187" s="271" t="s">
        <v>1</v>
      </c>
      <c r="AS187" s="271" t="s">
        <v>1</v>
      </c>
      <c r="AT187" s="271" t="s">
        <v>1</v>
      </c>
      <c r="AU187" s="271" t="s">
        <v>1</v>
      </c>
      <c r="AV187" s="271" t="s">
        <v>1</v>
      </c>
      <c r="AW187" s="274" t="s">
        <v>20</v>
      </c>
      <c r="AX187" s="275">
        <v>1</v>
      </c>
      <c r="AY187" s="284">
        <v>0</v>
      </c>
      <c r="AZ187" s="276">
        <v>0</v>
      </c>
      <c r="BA187" s="276">
        <v>0</v>
      </c>
      <c r="BB187" s="283">
        <v>0</v>
      </c>
      <c r="BF187" s="150" t="e">
        <f>_xlfn.XLOOKUP(A187,'[27]Non AGSA'!B:B,'[27]Non AGSA'!B:B)</f>
        <v>#N/A</v>
      </c>
      <c r="BG187" s="150" t="e">
        <f>_xlfn.XLOOKUP(A187,'[27]Dormant auditee list'!C:C,'[27]Dormant auditee list'!C:C)</f>
        <v>#N/A</v>
      </c>
      <c r="BH187" s="150" t="str">
        <f>_xlfn.XLOOKUP(A187,[27]Reworked!A:A,[27]Reworked!I:I)</f>
        <v>Unqualified with findings</v>
      </c>
      <c r="BJ187" s="150">
        <v>1</v>
      </c>
      <c r="BK187" s="150">
        <v>2</v>
      </c>
    </row>
    <row r="188" spans="1:63" ht="27" customHeight="1" x14ac:dyDescent="0.25">
      <c r="A188" s="265">
        <v>1304</v>
      </c>
      <c r="B188" s="266" t="s">
        <v>36</v>
      </c>
      <c r="C188" s="271" t="s">
        <v>1193</v>
      </c>
      <c r="D188" s="271" t="s">
        <v>519</v>
      </c>
      <c r="E188" s="271" t="s">
        <v>1191</v>
      </c>
      <c r="F188" s="271" t="s">
        <v>1</v>
      </c>
      <c r="G188" s="271" t="s">
        <v>447</v>
      </c>
      <c r="H188" s="266" t="s">
        <v>444</v>
      </c>
      <c r="I188" s="266" t="s">
        <v>437</v>
      </c>
      <c r="J188" s="279" t="s">
        <v>26</v>
      </c>
      <c r="K188" s="271" t="s">
        <v>1</v>
      </c>
      <c r="L188" s="272" t="s">
        <v>23</v>
      </c>
      <c r="M188" s="282" t="s">
        <v>94</v>
      </c>
      <c r="N188" s="271" t="s">
        <v>1</v>
      </c>
      <c r="O188" s="272" t="s">
        <v>23</v>
      </c>
      <c r="P188" s="272" t="s">
        <v>23</v>
      </c>
      <c r="Q188" s="272" t="s">
        <v>23</v>
      </c>
      <c r="R188" s="273" t="s">
        <v>22</v>
      </c>
      <c r="S188" s="271" t="s">
        <v>1</v>
      </c>
      <c r="T188" s="274" t="s">
        <v>20</v>
      </c>
      <c r="U188" s="272" t="s">
        <v>23</v>
      </c>
      <c r="V188" s="271" t="s">
        <v>1</v>
      </c>
      <c r="W188" s="273" t="s">
        <v>22</v>
      </c>
      <c r="X188" s="271" t="s">
        <v>1</v>
      </c>
      <c r="Y188" s="271" t="s">
        <v>1</v>
      </c>
      <c r="Z188" s="271" t="s">
        <v>1</v>
      </c>
      <c r="AA188" s="271" t="s">
        <v>1</v>
      </c>
      <c r="AB188" s="271" t="s">
        <v>1</v>
      </c>
      <c r="AC188" s="271" t="s">
        <v>1</v>
      </c>
      <c r="AD188" s="271" t="s">
        <v>1</v>
      </c>
      <c r="AE188" s="272" t="s">
        <v>23</v>
      </c>
      <c r="AF188" s="271" t="s">
        <v>1</v>
      </c>
      <c r="AG188" s="271" t="s">
        <v>1</v>
      </c>
      <c r="AH188" s="271" t="s">
        <v>1</v>
      </c>
      <c r="AI188" s="271" t="s">
        <v>1</v>
      </c>
      <c r="AJ188" s="271" t="s">
        <v>1</v>
      </c>
      <c r="AK188" s="271" t="s">
        <v>1</v>
      </c>
      <c r="AL188" s="271" t="s">
        <v>1</v>
      </c>
      <c r="AM188" s="271" t="s">
        <v>1</v>
      </c>
      <c r="AN188" s="271" t="s">
        <v>1</v>
      </c>
      <c r="AO188" s="271" t="s">
        <v>1</v>
      </c>
      <c r="AP188" s="271" t="s">
        <v>1</v>
      </c>
      <c r="AQ188" s="271" t="s">
        <v>1</v>
      </c>
      <c r="AR188" s="271" t="s">
        <v>1</v>
      </c>
      <c r="AS188" s="271" t="s">
        <v>1</v>
      </c>
      <c r="AT188" s="271" t="s">
        <v>1</v>
      </c>
      <c r="AU188" s="271" t="s">
        <v>1</v>
      </c>
      <c r="AV188" s="271" t="s">
        <v>1</v>
      </c>
      <c r="AW188" s="274" t="s">
        <v>1240</v>
      </c>
      <c r="AX188" s="152">
        <v>2</v>
      </c>
      <c r="AY188" s="284">
        <v>0</v>
      </c>
      <c r="AZ188" s="276">
        <v>0</v>
      </c>
      <c r="BA188" s="276">
        <v>0</v>
      </c>
      <c r="BB188" s="283">
        <v>0</v>
      </c>
      <c r="BF188" s="150" t="e">
        <f>_xlfn.XLOOKUP(A188,'[27]Non AGSA'!B:B,'[27]Non AGSA'!B:B)</f>
        <v>#N/A</v>
      </c>
      <c r="BG188" s="150" t="e">
        <f>_xlfn.XLOOKUP(A188,'[27]Dormant auditee list'!C:C,'[27]Dormant auditee list'!C:C)</f>
        <v>#N/A</v>
      </c>
      <c r="BH188" s="150" t="str">
        <f>_xlfn.XLOOKUP(A188,[27]Reworked!A:A,[27]Reworked!I:I)</f>
        <v>Qualified</v>
      </c>
      <c r="BJ188" s="150">
        <v>1</v>
      </c>
      <c r="BK188" s="150">
        <v>3</v>
      </c>
    </row>
    <row r="189" spans="1:63" ht="14.25" customHeight="1" x14ac:dyDescent="0.25">
      <c r="A189" s="265">
        <v>32</v>
      </c>
      <c r="B189" s="266" t="s">
        <v>494</v>
      </c>
      <c r="C189" s="271" t="s">
        <v>1193</v>
      </c>
      <c r="D189" s="271" t="s">
        <v>492</v>
      </c>
      <c r="E189" s="271" t="s">
        <v>1191</v>
      </c>
      <c r="F189" s="271" t="s">
        <v>1</v>
      </c>
      <c r="G189" s="271" t="s">
        <v>1</v>
      </c>
      <c r="H189" s="266" t="s">
        <v>1</v>
      </c>
      <c r="I189" s="266" t="s">
        <v>492</v>
      </c>
      <c r="J189" s="152" t="s">
        <v>17</v>
      </c>
      <c r="K189" s="271" t="s">
        <v>1</v>
      </c>
      <c r="L189" s="272" t="s">
        <v>23</v>
      </c>
      <c r="M189" s="279" t="s">
        <v>26</v>
      </c>
      <c r="N189" s="271" t="s">
        <v>1</v>
      </c>
      <c r="O189" s="272" t="s">
        <v>23</v>
      </c>
      <c r="P189" s="271" t="s">
        <v>1</v>
      </c>
      <c r="Q189" s="273" t="s">
        <v>22</v>
      </c>
      <c r="R189" s="271" t="s">
        <v>1</v>
      </c>
      <c r="S189" s="271" t="s">
        <v>1</v>
      </c>
      <c r="T189" s="271" t="s">
        <v>1</v>
      </c>
      <c r="U189" s="271" t="s">
        <v>1</v>
      </c>
      <c r="V189" s="271" t="s">
        <v>1</v>
      </c>
      <c r="W189" s="273" t="s">
        <v>22</v>
      </c>
      <c r="X189" s="271" t="s">
        <v>1</v>
      </c>
      <c r="Y189" s="271" t="s">
        <v>1</v>
      </c>
      <c r="Z189" s="271" t="s">
        <v>1</v>
      </c>
      <c r="AA189" s="271" t="s">
        <v>1</v>
      </c>
      <c r="AB189" s="271" t="s">
        <v>1</v>
      </c>
      <c r="AC189" s="271" t="s">
        <v>1</v>
      </c>
      <c r="AD189" s="271" t="s">
        <v>1</v>
      </c>
      <c r="AE189" s="272" t="s">
        <v>23</v>
      </c>
      <c r="AF189" s="271" t="s">
        <v>1</v>
      </c>
      <c r="AG189" s="271" t="s">
        <v>1</v>
      </c>
      <c r="AH189" s="271" t="s">
        <v>1</v>
      </c>
      <c r="AI189" s="271" t="s">
        <v>1</v>
      </c>
      <c r="AJ189" s="271" t="s">
        <v>1</v>
      </c>
      <c r="AK189" s="272" t="s">
        <v>23</v>
      </c>
      <c r="AL189" s="273" t="s">
        <v>22</v>
      </c>
      <c r="AM189" s="271" t="s">
        <v>1</v>
      </c>
      <c r="AN189" s="271" t="s">
        <v>1</v>
      </c>
      <c r="AO189" s="272" t="s">
        <v>23</v>
      </c>
      <c r="AP189" s="271" t="s">
        <v>1</v>
      </c>
      <c r="AQ189" s="271" t="s">
        <v>1</v>
      </c>
      <c r="AR189" s="271" t="s">
        <v>1</v>
      </c>
      <c r="AS189" s="271" t="s">
        <v>1</v>
      </c>
      <c r="AT189" s="271" t="s">
        <v>1</v>
      </c>
      <c r="AU189" s="271" t="s">
        <v>1</v>
      </c>
      <c r="AV189" s="272" t="s">
        <v>23</v>
      </c>
      <c r="AW189" s="274" t="s">
        <v>1240</v>
      </c>
      <c r="AX189" s="152">
        <v>2</v>
      </c>
      <c r="AY189" s="282">
        <v>3</v>
      </c>
      <c r="AZ189" s="276">
        <v>0</v>
      </c>
      <c r="BA189" s="276">
        <v>0</v>
      </c>
      <c r="BB189" s="281">
        <v>0</v>
      </c>
      <c r="BF189" s="150" t="e">
        <f>_xlfn.XLOOKUP(A189,'[27]Non AGSA'!B:B,'[27]Non AGSA'!B:B)</f>
        <v>#N/A</v>
      </c>
      <c r="BG189" s="150" t="e">
        <f>_xlfn.XLOOKUP(A189,'[27]Dormant auditee list'!C:C,'[27]Dormant auditee list'!C:C)</f>
        <v>#N/A</v>
      </c>
      <c r="BH189" s="150" t="str">
        <f>_xlfn.XLOOKUP(A189,[27]Reworked!A:A,[27]Reworked!I:I)</f>
        <v>Unqualified with findings</v>
      </c>
      <c r="BJ189" s="150">
        <v>1</v>
      </c>
      <c r="BK189" s="150">
        <v>2</v>
      </c>
    </row>
    <row r="190" spans="1:63" ht="26.25" customHeight="1" x14ac:dyDescent="0.25">
      <c r="A190" s="265">
        <v>33</v>
      </c>
      <c r="B190" s="266" t="s">
        <v>37</v>
      </c>
      <c r="C190" s="271" t="s">
        <v>1193</v>
      </c>
      <c r="D190" s="271" t="s">
        <v>941</v>
      </c>
      <c r="E190" s="271" t="s">
        <v>1191</v>
      </c>
      <c r="F190" s="271" t="s">
        <v>1</v>
      </c>
      <c r="G190" s="271" t="s">
        <v>447</v>
      </c>
      <c r="H190" s="266" t="s">
        <v>444</v>
      </c>
      <c r="I190" s="266" t="s">
        <v>437</v>
      </c>
      <c r="J190" s="275" t="s">
        <v>33</v>
      </c>
      <c r="K190" s="271" t="s">
        <v>1</v>
      </c>
      <c r="L190" s="271" t="s">
        <v>1</v>
      </c>
      <c r="M190" s="275" t="s">
        <v>33</v>
      </c>
      <c r="N190" s="271" t="s">
        <v>1</v>
      </c>
      <c r="O190" s="271" t="s">
        <v>1</v>
      </c>
      <c r="P190" s="271" t="s">
        <v>1</v>
      </c>
      <c r="Q190" s="271" t="s">
        <v>1</v>
      </c>
      <c r="R190" s="271" t="s">
        <v>1</v>
      </c>
      <c r="S190" s="271" t="s">
        <v>1</v>
      </c>
      <c r="T190" s="271" t="s">
        <v>1</v>
      </c>
      <c r="U190" s="271" t="s">
        <v>1</v>
      </c>
      <c r="V190" s="271" t="s">
        <v>1</v>
      </c>
      <c r="W190" s="271" t="s">
        <v>1</v>
      </c>
      <c r="X190" s="271" t="s">
        <v>1</v>
      </c>
      <c r="Y190" s="271" t="s">
        <v>1</v>
      </c>
      <c r="Z190" s="271" t="s">
        <v>1</v>
      </c>
      <c r="AA190" s="271" t="s">
        <v>1</v>
      </c>
      <c r="AB190" s="271" t="s">
        <v>1</v>
      </c>
      <c r="AC190" s="271" t="s">
        <v>1</v>
      </c>
      <c r="AD190" s="271" t="s">
        <v>1</v>
      </c>
      <c r="AE190" s="271" t="s">
        <v>1</v>
      </c>
      <c r="AF190" s="271" t="s">
        <v>1</v>
      </c>
      <c r="AG190" s="271" t="s">
        <v>1</v>
      </c>
      <c r="AH190" s="271" t="s">
        <v>1</v>
      </c>
      <c r="AI190" s="271" t="s">
        <v>1</v>
      </c>
      <c r="AJ190" s="271" t="s">
        <v>1</v>
      </c>
      <c r="AK190" s="271" t="s">
        <v>1</v>
      </c>
      <c r="AL190" s="271" t="s">
        <v>1</v>
      </c>
      <c r="AM190" s="271" t="s">
        <v>1</v>
      </c>
      <c r="AN190" s="271" t="s">
        <v>1</v>
      </c>
      <c r="AO190" s="271" t="s">
        <v>1</v>
      </c>
      <c r="AP190" s="271" t="s">
        <v>1</v>
      </c>
      <c r="AQ190" s="271" t="s">
        <v>1</v>
      </c>
      <c r="AR190" s="271" t="s">
        <v>1</v>
      </c>
      <c r="AS190" s="271" t="s">
        <v>1</v>
      </c>
      <c r="AT190" s="271" t="s">
        <v>1</v>
      </c>
      <c r="AU190" s="272" t="s">
        <v>23</v>
      </c>
      <c r="AV190" s="274" t="s">
        <v>20</v>
      </c>
      <c r="AW190" s="274" t="s">
        <v>1240</v>
      </c>
      <c r="AX190" s="275">
        <v>1</v>
      </c>
      <c r="AY190" s="275">
        <v>1</v>
      </c>
      <c r="AZ190" s="276">
        <v>0</v>
      </c>
      <c r="BA190" s="276">
        <v>0</v>
      </c>
      <c r="BB190" s="283">
        <v>0</v>
      </c>
      <c r="BF190" s="150" t="e">
        <f>_xlfn.XLOOKUP(A190,'[27]Non AGSA'!B:B,'[27]Non AGSA'!B:B)</f>
        <v>#N/A</v>
      </c>
      <c r="BG190" s="150" t="e">
        <f>_xlfn.XLOOKUP(A190,'[27]Dormant auditee list'!C:C,'[27]Dormant auditee list'!C:C)</f>
        <v>#N/A</v>
      </c>
      <c r="BH190" s="150" t="str">
        <f>_xlfn.XLOOKUP(A190,[27]Reworked!A:A,[27]Reworked!I:I)</f>
        <v>Unqualified with no findings</v>
      </c>
      <c r="BJ190" s="150">
        <v>1</v>
      </c>
      <c r="BK190" s="150">
        <v>1</v>
      </c>
    </row>
    <row r="191" spans="1:63" ht="27" customHeight="1" x14ac:dyDescent="0.25">
      <c r="A191" s="265">
        <v>1312</v>
      </c>
      <c r="B191" s="266" t="s">
        <v>38</v>
      </c>
      <c r="C191" s="271" t="s">
        <v>1193</v>
      </c>
      <c r="D191" s="271" t="s">
        <v>571</v>
      </c>
      <c r="E191" s="271" t="s">
        <v>1191</v>
      </c>
      <c r="F191" s="271" t="s">
        <v>1</v>
      </c>
      <c r="G191" s="271" t="s">
        <v>447</v>
      </c>
      <c r="H191" s="266" t="s">
        <v>444</v>
      </c>
      <c r="I191" s="266" t="s">
        <v>437</v>
      </c>
      <c r="J191" s="285" t="s">
        <v>39</v>
      </c>
      <c r="K191" s="271" t="s">
        <v>1</v>
      </c>
      <c r="L191" s="273" t="s">
        <v>22</v>
      </c>
      <c r="M191" s="282" t="s">
        <v>94</v>
      </c>
      <c r="N191" s="271" t="s">
        <v>1</v>
      </c>
      <c r="O191" s="272" t="s">
        <v>23</v>
      </c>
      <c r="P191" s="273" t="s">
        <v>22</v>
      </c>
      <c r="Q191" s="273" t="s">
        <v>22</v>
      </c>
      <c r="R191" s="273" t="s">
        <v>22</v>
      </c>
      <c r="S191" s="271" t="s">
        <v>1</v>
      </c>
      <c r="T191" s="274" t="s">
        <v>20</v>
      </c>
      <c r="U191" s="273" t="s">
        <v>22</v>
      </c>
      <c r="V191" s="273" t="s">
        <v>22</v>
      </c>
      <c r="W191" s="273" t="s">
        <v>22</v>
      </c>
      <c r="X191" s="271" t="s">
        <v>1</v>
      </c>
      <c r="Y191" s="271" t="s">
        <v>1</v>
      </c>
      <c r="Z191" s="271" t="s">
        <v>1</v>
      </c>
      <c r="AA191" s="271" t="s">
        <v>1</v>
      </c>
      <c r="AB191" s="271" t="s">
        <v>1</v>
      </c>
      <c r="AC191" s="271" t="s">
        <v>1</v>
      </c>
      <c r="AD191" s="271" t="s">
        <v>1</v>
      </c>
      <c r="AE191" s="273" t="s">
        <v>22</v>
      </c>
      <c r="AF191" s="271" t="s">
        <v>1</v>
      </c>
      <c r="AG191" s="273" t="s">
        <v>22</v>
      </c>
      <c r="AH191" s="271" t="s">
        <v>1</v>
      </c>
      <c r="AI191" s="271" t="s">
        <v>1</v>
      </c>
      <c r="AJ191" s="271" t="s">
        <v>1</v>
      </c>
      <c r="AK191" s="271" t="s">
        <v>1</v>
      </c>
      <c r="AL191" s="271" t="s">
        <v>1</v>
      </c>
      <c r="AM191" s="271" t="s">
        <v>1</v>
      </c>
      <c r="AN191" s="271" t="s">
        <v>1</v>
      </c>
      <c r="AO191" s="271" t="s">
        <v>1</v>
      </c>
      <c r="AP191" s="273" t="s">
        <v>22</v>
      </c>
      <c r="AQ191" s="271" t="s">
        <v>1</v>
      </c>
      <c r="AR191" s="271" t="s">
        <v>1</v>
      </c>
      <c r="AS191" s="271" t="s">
        <v>1</v>
      </c>
      <c r="AT191" s="271" t="s">
        <v>1</v>
      </c>
      <c r="AU191" s="271" t="s">
        <v>1</v>
      </c>
      <c r="AV191" s="271" t="s">
        <v>1</v>
      </c>
      <c r="AW191" s="284" t="s">
        <v>1</v>
      </c>
      <c r="AX191" s="284">
        <v>0</v>
      </c>
      <c r="AY191" s="284">
        <v>0</v>
      </c>
      <c r="AZ191" s="276">
        <v>0</v>
      </c>
      <c r="BA191" s="276">
        <v>0</v>
      </c>
      <c r="BB191" s="283">
        <v>0</v>
      </c>
      <c r="BD191" s="150">
        <f>_xlfn.XLOOKUP(A191,'KSD auditees'!A:A,'KSD auditees'!A:A)</f>
        <v>1312</v>
      </c>
      <c r="BE191" s="150" t="str">
        <f>_xlfn.XLOOKUP(A191,'KSD auditees'!A:A,'KSD auditees'!G:G)</f>
        <v xml:space="preserve">Education, Skills development and employment </v>
      </c>
      <c r="BF191" s="150" t="e">
        <f>_xlfn.XLOOKUP(A191,'[27]Non AGSA'!B:B,'[27]Non AGSA'!B:B)</f>
        <v>#N/A</v>
      </c>
      <c r="BG191" s="150" t="e">
        <f>_xlfn.XLOOKUP(A191,'[27]Dormant auditee list'!C:C,'[27]Dormant auditee list'!C:C)</f>
        <v>#N/A</v>
      </c>
      <c r="BH191" s="150" t="str">
        <f>_xlfn.XLOOKUP(A191,[27]Reworked!A:A,[27]Reworked!I:I)</f>
        <v>Audit not finalised at legislated date</v>
      </c>
      <c r="BJ191" s="150">
        <v>1</v>
      </c>
      <c r="BK191" s="150">
        <v>6</v>
      </c>
    </row>
    <row r="192" spans="1:63" ht="13.5" customHeight="1" x14ac:dyDescent="0.25">
      <c r="A192" s="265">
        <v>1219</v>
      </c>
      <c r="B192" s="266" t="s">
        <v>1278</v>
      </c>
      <c r="C192" s="271" t="s">
        <v>1193</v>
      </c>
      <c r="D192" s="271" t="s">
        <v>438</v>
      </c>
      <c r="E192" s="271" t="s">
        <v>1191</v>
      </c>
      <c r="F192" s="271" t="s">
        <v>1</v>
      </c>
      <c r="G192" s="271" t="s">
        <v>1</v>
      </c>
      <c r="H192" s="266" t="s">
        <v>1</v>
      </c>
      <c r="I192" s="266" t="s">
        <v>438</v>
      </c>
      <c r="J192" s="275" t="s">
        <v>33</v>
      </c>
      <c r="K192" s="271" t="s">
        <v>1</v>
      </c>
      <c r="L192" s="271" t="s">
        <v>1</v>
      </c>
      <c r="M192" s="275" t="s">
        <v>33</v>
      </c>
      <c r="N192" s="271" t="s">
        <v>1</v>
      </c>
      <c r="O192" s="271" t="s">
        <v>1</v>
      </c>
      <c r="P192" s="271" t="s">
        <v>1</v>
      </c>
      <c r="Q192" s="271" t="s">
        <v>1</v>
      </c>
      <c r="R192" s="271" t="s">
        <v>1</v>
      </c>
      <c r="S192" s="271" t="s">
        <v>1</v>
      </c>
      <c r="T192" s="271" t="s">
        <v>1</v>
      </c>
      <c r="U192" s="271" t="s">
        <v>1</v>
      </c>
      <c r="V192" s="271" t="s">
        <v>1</v>
      </c>
      <c r="W192" s="271" t="s">
        <v>1</v>
      </c>
      <c r="X192" s="271" t="s">
        <v>1</v>
      </c>
      <c r="Y192" s="271" t="s">
        <v>1</v>
      </c>
      <c r="Z192" s="271" t="s">
        <v>1</v>
      </c>
      <c r="AA192" s="271" t="s">
        <v>1</v>
      </c>
      <c r="AB192" s="271" t="s">
        <v>1</v>
      </c>
      <c r="AC192" s="271" t="s">
        <v>1</v>
      </c>
      <c r="AD192" s="271" t="s">
        <v>1</v>
      </c>
      <c r="AE192" s="271" t="s">
        <v>1</v>
      </c>
      <c r="AF192" s="271" t="s">
        <v>1</v>
      </c>
      <c r="AG192" s="271" t="s">
        <v>1</v>
      </c>
      <c r="AH192" s="271" t="s">
        <v>1</v>
      </c>
      <c r="AI192" s="271" t="s">
        <v>1</v>
      </c>
      <c r="AJ192" s="271" t="s">
        <v>1</v>
      </c>
      <c r="AK192" s="271" t="s">
        <v>1</v>
      </c>
      <c r="AL192" s="271" t="s">
        <v>1</v>
      </c>
      <c r="AM192" s="271" t="s">
        <v>1</v>
      </c>
      <c r="AN192" s="271" t="s">
        <v>1</v>
      </c>
      <c r="AO192" s="271" t="s">
        <v>1</v>
      </c>
      <c r="AP192" s="271" t="s">
        <v>1</v>
      </c>
      <c r="AQ192" s="271" t="s">
        <v>1</v>
      </c>
      <c r="AR192" s="271" t="s">
        <v>1</v>
      </c>
      <c r="AS192" s="271" t="s">
        <v>1</v>
      </c>
      <c r="AT192" s="271" t="s">
        <v>1</v>
      </c>
      <c r="AU192" s="271" t="s">
        <v>1</v>
      </c>
      <c r="AV192" s="274" t="s">
        <v>20</v>
      </c>
      <c r="AW192" s="275" t="s">
        <v>1241</v>
      </c>
      <c r="AX192" s="275">
        <v>1</v>
      </c>
      <c r="AY192" s="284">
        <v>0</v>
      </c>
      <c r="AZ192" s="276">
        <v>0</v>
      </c>
      <c r="BA192" s="280">
        <v>0.83</v>
      </c>
      <c r="BB192" s="283">
        <v>0</v>
      </c>
      <c r="BF192" s="150" t="e">
        <f>_xlfn.XLOOKUP(A192,'[27]Non AGSA'!B:B,'[27]Non AGSA'!B:B)</f>
        <v>#N/A</v>
      </c>
      <c r="BG192" s="150" t="e">
        <f>_xlfn.XLOOKUP(A192,'[27]Dormant auditee list'!C:C,'[27]Dormant auditee list'!C:C)</f>
        <v>#N/A</v>
      </c>
      <c r="BH192" s="150" t="str">
        <f>_xlfn.XLOOKUP(A192,[27]Reworked!A:A,[27]Reworked!I:I)</f>
        <v>Unqualified with no findings</v>
      </c>
      <c r="BJ192" s="150">
        <v>1</v>
      </c>
      <c r="BK192" s="150">
        <v>1</v>
      </c>
    </row>
    <row r="193" spans="1:63" ht="27" customHeight="1" x14ac:dyDescent="0.25">
      <c r="A193" s="265">
        <v>1337</v>
      </c>
      <c r="B193" s="266" t="s">
        <v>41</v>
      </c>
      <c r="C193" s="271" t="s">
        <v>1193</v>
      </c>
      <c r="D193" s="271" t="s">
        <v>1086</v>
      </c>
      <c r="E193" s="271" t="s">
        <v>1191</v>
      </c>
      <c r="F193" s="271" t="s">
        <v>1</v>
      </c>
      <c r="G193" s="271" t="s">
        <v>447</v>
      </c>
      <c r="H193" s="266" t="s">
        <v>444</v>
      </c>
      <c r="I193" s="266" t="s">
        <v>437</v>
      </c>
      <c r="J193" s="152" t="s">
        <v>17</v>
      </c>
      <c r="K193" s="271" t="s">
        <v>1</v>
      </c>
      <c r="L193" s="272" t="s">
        <v>23</v>
      </c>
      <c r="M193" s="152" t="s">
        <v>17</v>
      </c>
      <c r="N193" s="271" t="s">
        <v>1</v>
      </c>
      <c r="O193" s="272" t="s">
        <v>23</v>
      </c>
      <c r="P193" s="271" t="s">
        <v>1</v>
      </c>
      <c r="Q193" s="271" t="s">
        <v>1</v>
      </c>
      <c r="R193" s="271" t="s">
        <v>1</v>
      </c>
      <c r="S193" s="271" t="s">
        <v>1</v>
      </c>
      <c r="T193" s="271" t="s">
        <v>1</v>
      </c>
      <c r="U193" s="271" t="s">
        <v>1</v>
      </c>
      <c r="V193" s="271" t="s">
        <v>1</v>
      </c>
      <c r="W193" s="271" t="s">
        <v>1</v>
      </c>
      <c r="X193" s="271" t="s">
        <v>1</v>
      </c>
      <c r="Y193" s="271" t="s">
        <v>1</v>
      </c>
      <c r="Z193" s="271" t="s">
        <v>1</v>
      </c>
      <c r="AA193" s="271" t="s">
        <v>1</v>
      </c>
      <c r="AB193" s="271" t="s">
        <v>1</v>
      </c>
      <c r="AC193" s="271" t="s">
        <v>1</v>
      </c>
      <c r="AD193" s="271" t="s">
        <v>1</v>
      </c>
      <c r="AE193" s="272" t="s">
        <v>23</v>
      </c>
      <c r="AF193" s="271" t="s">
        <v>1</v>
      </c>
      <c r="AG193" s="271" t="s">
        <v>1</v>
      </c>
      <c r="AH193" s="271" t="s">
        <v>1</v>
      </c>
      <c r="AI193" s="271" t="s">
        <v>1</v>
      </c>
      <c r="AJ193" s="271" t="s">
        <v>1</v>
      </c>
      <c r="AK193" s="271" t="s">
        <v>1</v>
      </c>
      <c r="AL193" s="271" t="s">
        <v>1</v>
      </c>
      <c r="AM193" s="271" t="s">
        <v>1</v>
      </c>
      <c r="AN193" s="271" t="s">
        <v>1</v>
      </c>
      <c r="AO193" s="271" t="s">
        <v>1</v>
      </c>
      <c r="AP193" s="271" t="s">
        <v>1</v>
      </c>
      <c r="AQ193" s="271" t="s">
        <v>1</v>
      </c>
      <c r="AR193" s="271" t="s">
        <v>1</v>
      </c>
      <c r="AS193" s="271" t="s">
        <v>1</v>
      </c>
      <c r="AT193" s="271" t="s">
        <v>1</v>
      </c>
      <c r="AU193" s="271" t="s">
        <v>1</v>
      </c>
      <c r="AV193" s="271" t="s">
        <v>1</v>
      </c>
      <c r="AW193" s="274" t="s">
        <v>1240</v>
      </c>
      <c r="AX193" s="275">
        <v>1</v>
      </c>
      <c r="AY193" s="284">
        <v>0</v>
      </c>
      <c r="AZ193" s="276">
        <v>0</v>
      </c>
      <c r="BA193" s="276">
        <v>0</v>
      </c>
      <c r="BB193" s="281">
        <v>0</v>
      </c>
      <c r="BF193" s="150" t="e">
        <f>_xlfn.XLOOKUP(A193,'[27]Non AGSA'!B:B,'[27]Non AGSA'!B:B)</f>
        <v>#N/A</v>
      </c>
      <c r="BG193" s="150" t="e">
        <f>_xlfn.XLOOKUP(A193,'[27]Dormant auditee list'!C:C,'[27]Dormant auditee list'!C:C)</f>
        <v>#N/A</v>
      </c>
      <c r="BH193" s="150" t="str">
        <f>_xlfn.XLOOKUP(A193,[27]Reworked!A:A,[27]Reworked!I:I)</f>
        <v>Unqualified with findings</v>
      </c>
      <c r="BJ193" s="150">
        <v>1</v>
      </c>
      <c r="BK193" s="150">
        <v>2</v>
      </c>
    </row>
    <row r="194" spans="1:63" ht="26.25" customHeight="1" x14ac:dyDescent="0.25">
      <c r="A194" s="265">
        <v>36</v>
      </c>
      <c r="B194" s="266" t="s">
        <v>1279</v>
      </c>
      <c r="C194" s="271" t="s">
        <v>1193</v>
      </c>
      <c r="D194" s="271" t="s">
        <v>941</v>
      </c>
      <c r="E194" s="271" t="s">
        <v>1191</v>
      </c>
      <c r="F194" s="271" t="s">
        <v>1</v>
      </c>
      <c r="G194" s="271" t="s">
        <v>949</v>
      </c>
      <c r="H194" s="266" t="s">
        <v>444</v>
      </c>
      <c r="I194" s="266" t="s">
        <v>437</v>
      </c>
      <c r="J194" s="275" t="s">
        <v>33</v>
      </c>
      <c r="K194" s="271" t="s">
        <v>1</v>
      </c>
      <c r="L194" s="271" t="s">
        <v>1</v>
      </c>
      <c r="M194" s="275" t="s">
        <v>33</v>
      </c>
      <c r="N194" s="271" t="s">
        <v>1</v>
      </c>
      <c r="O194" s="271" t="s">
        <v>1</v>
      </c>
      <c r="P194" s="271" t="s">
        <v>1</v>
      </c>
      <c r="Q194" s="271" t="s">
        <v>1</v>
      </c>
      <c r="R194" s="271" t="s">
        <v>1</v>
      </c>
      <c r="S194" s="271" t="s">
        <v>1</v>
      </c>
      <c r="T194" s="271" t="s">
        <v>1</v>
      </c>
      <c r="U194" s="271" t="s">
        <v>1</v>
      </c>
      <c r="V194" s="271" t="s">
        <v>1</v>
      </c>
      <c r="W194" s="271" t="s">
        <v>1</v>
      </c>
      <c r="X194" s="271" t="s">
        <v>1</v>
      </c>
      <c r="Y194" s="271" t="s">
        <v>1</v>
      </c>
      <c r="Z194" s="271" t="s">
        <v>1</v>
      </c>
      <c r="AA194" s="271" t="s">
        <v>1</v>
      </c>
      <c r="AB194" s="271" t="s">
        <v>1</v>
      </c>
      <c r="AC194" s="271" t="s">
        <v>1</v>
      </c>
      <c r="AD194" s="271" t="s">
        <v>1</v>
      </c>
      <c r="AE194" s="271" t="s">
        <v>1</v>
      </c>
      <c r="AF194" s="271" t="s">
        <v>1</v>
      </c>
      <c r="AG194" s="271" t="s">
        <v>1</v>
      </c>
      <c r="AH194" s="271" t="s">
        <v>1</v>
      </c>
      <c r="AI194" s="271" t="s">
        <v>1</v>
      </c>
      <c r="AJ194" s="271" t="s">
        <v>1</v>
      </c>
      <c r="AK194" s="271" t="s">
        <v>1</v>
      </c>
      <c r="AL194" s="271" t="s">
        <v>1</v>
      </c>
      <c r="AM194" s="271" t="s">
        <v>1</v>
      </c>
      <c r="AN194" s="271" t="s">
        <v>1</v>
      </c>
      <c r="AO194" s="271" t="s">
        <v>1</v>
      </c>
      <c r="AP194" s="271" t="s">
        <v>1</v>
      </c>
      <c r="AQ194" s="271" t="s">
        <v>1</v>
      </c>
      <c r="AR194" s="271" t="s">
        <v>1</v>
      </c>
      <c r="AS194" s="271" t="s">
        <v>1</v>
      </c>
      <c r="AT194" s="271" t="s">
        <v>1</v>
      </c>
      <c r="AU194" s="271" t="s">
        <v>1</v>
      </c>
      <c r="AV194" s="271" t="s">
        <v>1</v>
      </c>
      <c r="AW194" s="274" t="s">
        <v>1240</v>
      </c>
      <c r="AX194" s="275">
        <v>1</v>
      </c>
      <c r="AY194" s="275">
        <v>1</v>
      </c>
      <c r="AZ194" s="276">
        <v>0</v>
      </c>
      <c r="BA194" s="280">
        <v>1.6</v>
      </c>
      <c r="BB194" s="281">
        <v>0.01</v>
      </c>
      <c r="BF194" s="150" t="e">
        <f>_xlfn.XLOOKUP(A194,'[27]Non AGSA'!B:B,'[27]Non AGSA'!B:B)</f>
        <v>#N/A</v>
      </c>
      <c r="BG194" s="150" t="e">
        <f>_xlfn.XLOOKUP(A194,'[27]Dormant auditee list'!C:C,'[27]Dormant auditee list'!C:C)</f>
        <v>#N/A</v>
      </c>
      <c r="BH194" s="150" t="str">
        <f>_xlfn.XLOOKUP(A194,[27]Reworked!A:A,[27]Reworked!I:I)</f>
        <v>Unqualified with no findings</v>
      </c>
      <c r="BJ194" s="150">
        <v>1</v>
      </c>
      <c r="BK194" s="150">
        <v>1</v>
      </c>
    </row>
    <row r="195" spans="1:63" ht="34.5" customHeight="1" x14ac:dyDescent="0.25">
      <c r="A195" s="265">
        <v>1532</v>
      </c>
      <c r="B195" s="266" t="s">
        <v>950</v>
      </c>
      <c r="C195" s="271" t="s">
        <v>1193</v>
      </c>
      <c r="D195" s="271" t="s">
        <v>941</v>
      </c>
      <c r="E195" s="271" t="s">
        <v>1191</v>
      </c>
      <c r="F195" s="271" t="s">
        <v>1</v>
      </c>
      <c r="G195" s="271" t="s">
        <v>584</v>
      </c>
      <c r="H195" s="266" t="s">
        <v>440</v>
      </c>
      <c r="I195" s="266" t="s">
        <v>437</v>
      </c>
      <c r="J195" s="275" t="s">
        <v>33</v>
      </c>
      <c r="K195" s="271" t="s">
        <v>1</v>
      </c>
      <c r="L195" s="271" t="s">
        <v>1</v>
      </c>
      <c r="M195" s="275" t="s">
        <v>33</v>
      </c>
      <c r="N195" s="271" t="s">
        <v>1</v>
      </c>
      <c r="O195" s="271" t="s">
        <v>1</v>
      </c>
      <c r="P195" s="271" t="s">
        <v>1</v>
      </c>
      <c r="Q195" s="271" t="s">
        <v>1</v>
      </c>
      <c r="R195" s="271" t="s">
        <v>1</v>
      </c>
      <c r="S195" s="271" t="s">
        <v>1</v>
      </c>
      <c r="T195" s="271" t="s">
        <v>1</v>
      </c>
      <c r="U195" s="271" t="s">
        <v>1</v>
      </c>
      <c r="V195" s="271" t="s">
        <v>1</v>
      </c>
      <c r="W195" s="271" t="s">
        <v>1</v>
      </c>
      <c r="X195" s="271" t="s">
        <v>1</v>
      </c>
      <c r="Y195" s="271" t="s">
        <v>1</v>
      </c>
      <c r="Z195" s="271" t="s">
        <v>1</v>
      </c>
      <c r="AA195" s="271" t="s">
        <v>1</v>
      </c>
      <c r="AB195" s="271" t="s">
        <v>1</v>
      </c>
      <c r="AC195" s="271" t="s">
        <v>1</v>
      </c>
      <c r="AD195" s="271" t="s">
        <v>1</v>
      </c>
      <c r="AE195" s="271" t="s">
        <v>1</v>
      </c>
      <c r="AF195" s="271" t="s">
        <v>1</v>
      </c>
      <c r="AG195" s="271" t="s">
        <v>1</v>
      </c>
      <c r="AH195" s="271" t="s">
        <v>1</v>
      </c>
      <c r="AI195" s="271" t="s">
        <v>1</v>
      </c>
      <c r="AJ195" s="271" t="s">
        <v>1</v>
      </c>
      <c r="AK195" s="271" t="s">
        <v>1</v>
      </c>
      <c r="AL195" s="271" t="s">
        <v>1</v>
      </c>
      <c r="AM195" s="271" t="s">
        <v>1</v>
      </c>
      <c r="AN195" s="271" t="s">
        <v>1</v>
      </c>
      <c r="AO195" s="271" t="s">
        <v>1</v>
      </c>
      <c r="AP195" s="271" t="s">
        <v>1</v>
      </c>
      <c r="AQ195" s="271" t="s">
        <v>1</v>
      </c>
      <c r="AR195" s="271" t="s">
        <v>1</v>
      </c>
      <c r="AS195" s="271" t="s">
        <v>1</v>
      </c>
      <c r="AT195" s="271" t="s">
        <v>1</v>
      </c>
      <c r="AU195" s="271" t="s">
        <v>1</v>
      </c>
      <c r="AV195" s="271" t="s">
        <v>1</v>
      </c>
      <c r="AW195" s="275" t="s">
        <v>1241</v>
      </c>
      <c r="AX195" s="275">
        <v>1</v>
      </c>
      <c r="AY195" s="284">
        <v>0</v>
      </c>
      <c r="AZ195" s="276">
        <v>0</v>
      </c>
      <c r="BA195" s="276">
        <v>0</v>
      </c>
      <c r="BB195" s="283">
        <v>0</v>
      </c>
      <c r="BF195" s="150" t="e">
        <f>_xlfn.XLOOKUP(A195,'[27]Non AGSA'!B:B,'[27]Non AGSA'!B:B)</f>
        <v>#N/A</v>
      </c>
      <c r="BG195" s="150" t="e">
        <f>_xlfn.XLOOKUP(A195,'[27]Dormant auditee list'!C:C,'[27]Dormant auditee list'!C:C)</f>
        <v>#N/A</v>
      </c>
      <c r="BH195" s="150" t="str">
        <f>_xlfn.XLOOKUP(A195,[27]Reworked!A:A,[27]Reworked!I:I)</f>
        <v>Unqualified with no findings</v>
      </c>
      <c r="BJ195" s="150">
        <v>1</v>
      </c>
      <c r="BK195" s="150">
        <v>1</v>
      </c>
    </row>
    <row r="196" spans="1:63" ht="27" customHeight="1" x14ac:dyDescent="0.25">
      <c r="A196" s="265">
        <v>1405</v>
      </c>
      <c r="B196" s="266" t="s">
        <v>688</v>
      </c>
      <c r="C196" s="271" t="s">
        <v>1193</v>
      </c>
      <c r="D196" s="271" t="s">
        <v>683</v>
      </c>
      <c r="E196" s="271" t="s">
        <v>1191</v>
      </c>
      <c r="F196" s="271" t="s">
        <v>1</v>
      </c>
      <c r="G196" s="271" t="s">
        <v>156</v>
      </c>
      <c r="H196" s="266" t="s">
        <v>444</v>
      </c>
      <c r="I196" s="266" t="s">
        <v>437</v>
      </c>
      <c r="J196" s="152" t="s">
        <v>17</v>
      </c>
      <c r="K196" s="271" t="s">
        <v>1</v>
      </c>
      <c r="L196" s="272" t="s">
        <v>23</v>
      </c>
      <c r="M196" s="279" t="s">
        <v>26</v>
      </c>
      <c r="N196" s="271" t="s">
        <v>1</v>
      </c>
      <c r="O196" s="272" t="s">
        <v>23</v>
      </c>
      <c r="P196" s="271" t="s">
        <v>1</v>
      </c>
      <c r="Q196" s="273" t="s">
        <v>22</v>
      </c>
      <c r="R196" s="273" t="s">
        <v>22</v>
      </c>
      <c r="S196" s="271" t="s">
        <v>1</v>
      </c>
      <c r="T196" s="271" t="s">
        <v>1</v>
      </c>
      <c r="U196" s="271" t="s">
        <v>1</v>
      </c>
      <c r="V196" s="273" t="s">
        <v>22</v>
      </c>
      <c r="W196" s="271" t="s">
        <v>1</v>
      </c>
      <c r="X196" s="271" t="s">
        <v>1</v>
      </c>
      <c r="Y196" s="271" t="s">
        <v>1</v>
      </c>
      <c r="Z196" s="271" t="s">
        <v>1</v>
      </c>
      <c r="AA196" s="271" t="s">
        <v>1</v>
      </c>
      <c r="AB196" s="271" t="s">
        <v>1</v>
      </c>
      <c r="AC196" s="271" t="s">
        <v>1</v>
      </c>
      <c r="AD196" s="271" t="s">
        <v>1</v>
      </c>
      <c r="AE196" s="272" t="s">
        <v>23</v>
      </c>
      <c r="AF196" s="273" t="s">
        <v>22</v>
      </c>
      <c r="AG196" s="271" t="s">
        <v>1</v>
      </c>
      <c r="AH196" s="271" t="s">
        <v>1</v>
      </c>
      <c r="AI196" s="271" t="s">
        <v>1</v>
      </c>
      <c r="AJ196" s="271" t="s">
        <v>1</v>
      </c>
      <c r="AK196" s="271" t="s">
        <v>1</v>
      </c>
      <c r="AL196" s="272" t="s">
        <v>23</v>
      </c>
      <c r="AM196" s="271" t="s">
        <v>1</v>
      </c>
      <c r="AN196" s="271" t="s">
        <v>1</v>
      </c>
      <c r="AO196" s="273" t="s">
        <v>22</v>
      </c>
      <c r="AP196" s="271" t="s">
        <v>1</v>
      </c>
      <c r="AQ196" s="271" t="s">
        <v>1</v>
      </c>
      <c r="AR196" s="273" t="s">
        <v>22</v>
      </c>
      <c r="AS196" s="271" t="s">
        <v>1</v>
      </c>
      <c r="AT196" s="271" t="s">
        <v>1</v>
      </c>
      <c r="AU196" s="271" t="s">
        <v>1</v>
      </c>
      <c r="AV196" s="272" t="s">
        <v>23</v>
      </c>
      <c r="AW196" s="274" t="s">
        <v>1240</v>
      </c>
      <c r="AX196" s="152">
        <v>2</v>
      </c>
      <c r="AY196" s="152">
        <v>2</v>
      </c>
      <c r="AZ196" s="276">
        <v>0</v>
      </c>
      <c r="BA196" s="277">
        <v>1.1000000000000001</v>
      </c>
      <c r="BB196" s="281">
        <v>0.04</v>
      </c>
      <c r="BF196" s="150" t="e">
        <f>_xlfn.XLOOKUP(A196,'[27]Non AGSA'!B:B,'[27]Non AGSA'!B:B)</f>
        <v>#N/A</v>
      </c>
      <c r="BG196" s="150" t="e">
        <f>_xlfn.XLOOKUP(A196,'[27]Dormant auditee list'!C:C,'[27]Dormant auditee list'!C:C)</f>
        <v>#N/A</v>
      </c>
      <c r="BH196" s="150" t="str">
        <f>_xlfn.XLOOKUP(A196,[27]Reworked!A:A,[27]Reworked!I:I)</f>
        <v>Unqualified with findings</v>
      </c>
      <c r="BJ196" s="150">
        <v>1</v>
      </c>
      <c r="BK196" s="150">
        <v>2</v>
      </c>
    </row>
    <row r="197" spans="1:63" ht="34.5" customHeight="1" x14ac:dyDescent="0.25">
      <c r="A197" s="265">
        <v>34</v>
      </c>
      <c r="B197" s="266" t="s">
        <v>1280</v>
      </c>
      <c r="C197" s="271" t="s">
        <v>1193</v>
      </c>
      <c r="D197" s="271" t="s">
        <v>683</v>
      </c>
      <c r="E197" s="271" t="s">
        <v>1191</v>
      </c>
      <c r="F197" s="271" t="s">
        <v>1</v>
      </c>
      <c r="G197" s="271" t="s">
        <v>687</v>
      </c>
      <c r="H197" s="266" t="s">
        <v>440</v>
      </c>
      <c r="I197" s="266" t="s">
        <v>437</v>
      </c>
      <c r="J197" s="275" t="s">
        <v>33</v>
      </c>
      <c r="K197" s="271" t="s">
        <v>1</v>
      </c>
      <c r="L197" s="271" t="s">
        <v>1</v>
      </c>
      <c r="M197" s="275" t="s">
        <v>33</v>
      </c>
      <c r="N197" s="271" t="s">
        <v>1</v>
      </c>
      <c r="O197" s="271" t="s">
        <v>1</v>
      </c>
      <c r="P197" s="271" t="s">
        <v>1</v>
      </c>
      <c r="Q197" s="271" t="s">
        <v>1</v>
      </c>
      <c r="R197" s="271" t="s">
        <v>1</v>
      </c>
      <c r="S197" s="271" t="s">
        <v>1</v>
      </c>
      <c r="T197" s="271" t="s">
        <v>1</v>
      </c>
      <c r="U197" s="271" t="s">
        <v>1</v>
      </c>
      <c r="V197" s="271" t="s">
        <v>1</v>
      </c>
      <c r="W197" s="271" t="s">
        <v>1</v>
      </c>
      <c r="X197" s="271" t="s">
        <v>1</v>
      </c>
      <c r="Y197" s="271" t="s">
        <v>1</v>
      </c>
      <c r="Z197" s="271" t="s">
        <v>1</v>
      </c>
      <c r="AA197" s="271" t="s">
        <v>1</v>
      </c>
      <c r="AB197" s="271" t="s">
        <v>1</v>
      </c>
      <c r="AC197" s="271" t="s">
        <v>1</v>
      </c>
      <c r="AD197" s="271" t="s">
        <v>1</v>
      </c>
      <c r="AE197" s="271" t="s">
        <v>1</v>
      </c>
      <c r="AF197" s="271" t="s">
        <v>1</v>
      </c>
      <c r="AG197" s="271" t="s">
        <v>1</v>
      </c>
      <c r="AH197" s="271" t="s">
        <v>1</v>
      </c>
      <c r="AI197" s="271" t="s">
        <v>1</v>
      </c>
      <c r="AJ197" s="271" t="s">
        <v>1</v>
      </c>
      <c r="AK197" s="271" t="s">
        <v>1</v>
      </c>
      <c r="AL197" s="271" t="s">
        <v>1</v>
      </c>
      <c r="AM197" s="271" t="s">
        <v>1</v>
      </c>
      <c r="AN197" s="271" t="s">
        <v>1</v>
      </c>
      <c r="AO197" s="271" t="s">
        <v>1</v>
      </c>
      <c r="AP197" s="271" t="s">
        <v>1</v>
      </c>
      <c r="AQ197" s="271" t="s">
        <v>1</v>
      </c>
      <c r="AR197" s="271" t="s">
        <v>1</v>
      </c>
      <c r="AS197" s="271" t="s">
        <v>1</v>
      </c>
      <c r="AT197" s="271" t="s">
        <v>1</v>
      </c>
      <c r="AU197" s="272" t="s">
        <v>23</v>
      </c>
      <c r="AV197" s="272" t="s">
        <v>23</v>
      </c>
      <c r="AW197" s="275" t="s">
        <v>1241</v>
      </c>
      <c r="AX197" s="275">
        <v>1</v>
      </c>
      <c r="AY197" s="152">
        <v>2</v>
      </c>
      <c r="AZ197" s="276">
        <v>0</v>
      </c>
      <c r="BA197" s="276">
        <v>0</v>
      </c>
      <c r="BB197" s="283">
        <v>0</v>
      </c>
      <c r="BF197" s="150" t="e">
        <f>_xlfn.XLOOKUP(A197,'[27]Non AGSA'!B:B,'[27]Non AGSA'!B:B)</f>
        <v>#N/A</v>
      </c>
      <c r="BG197" s="150" t="e">
        <f>_xlfn.XLOOKUP(A197,'[27]Dormant auditee list'!C:C,'[27]Dormant auditee list'!C:C)</f>
        <v>#N/A</v>
      </c>
      <c r="BH197" s="150" t="str">
        <f>_xlfn.XLOOKUP(A197,[27]Reworked!A:A,[27]Reworked!I:I)</f>
        <v>Unqualified with no findings</v>
      </c>
      <c r="BJ197" s="150">
        <v>1</v>
      </c>
      <c r="BK197" s="150">
        <v>1</v>
      </c>
    </row>
    <row r="198" spans="1:63" ht="26.25" customHeight="1" x14ac:dyDescent="0.25">
      <c r="A198" s="265">
        <v>40</v>
      </c>
      <c r="B198" s="266" t="s">
        <v>182</v>
      </c>
      <c r="C198" s="271" t="s">
        <v>1193</v>
      </c>
      <c r="D198" s="271" t="s">
        <v>941</v>
      </c>
      <c r="E198" s="271" t="s">
        <v>1191</v>
      </c>
      <c r="F198" s="271" t="s">
        <v>1</v>
      </c>
      <c r="G198" s="271" t="s">
        <v>949</v>
      </c>
      <c r="H198" s="266" t="s">
        <v>444</v>
      </c>
      <c r="I198" s="266" t="s">
        <v>437</v>
      </c>
      <c r="J198" s="282" t="s">
        <v>94</v>
      </c>
      <c r="K198" s="272" t="s">
        <v>23</v>
      </c>
      <c r="L198" s="272" t="s">
        <v>23</v>
      </c>
      <c r="M198" s="282" t="s">
        <v>94</v>
      </c>
      <c r="N198" s="272" t="s">
        <v>23</v>
      </c>
      <c r="O198" s="272" t="s">
        <v>23</v>
      </c>
      <c r="P198" s="272" t="s">
        <v>23</v>
      </c>
      <c r="Q198" s="272" t="s">
        <v>23</v>
      </c>
      <c r="R198" s="272" t="s">
        <v>23</v>
      </c>
      <c r="S198" s="272" t="s">
        <v>23</v>
      </c>
      <c r="T198" s="271" t="s">
        <v>1</v>
      </c>
      <c r="U198" s="272" t="s">
        <v>23</v>
      </c>
      <c r="V198" s="272" t="s">
        <v>23</v>
      </c>
      <c r="W198" s="272" t="s">
        <v>23</v>
      </c>
      <c r="X198" s="272" t="s">
        <v>23</v>
      </c>
      <c r="Y198" s="271" t="s">
        <v>1</v>
      </c>
      <c r="Z198" s="273" t="s">
        <v>22</v>
      </c>
      <c r="AA198" s="274" t="s">
        <v>20</v>
      </c>
      <c r="AB198" s="271" t="s">
        <v>1</v>
      </c>
      <c r="AC198" s="271" t="s">
        <v>1</v>
      </c>
      <c r="AD198" s="273" t="s">
        <v>22</v>
      </c>
      <c r="AE198" s="272" t="s">
        <v>23</v>
      </c>
      <c r="AF198" s="274" t="s">
        <v>20</v>
      </c>
      <c r="AG198" s="271" t="s">
        <v>1</v>
      </c>
      <c r="AH198" s="271" t="s">
        <v>1</v>
      </c>
      <c r="AI198" s="271" t="s">
        <v>1</v>
      </c>
      <c r="AJ198" s="271" t="s">
        <v>1</v>
      </c>
      <c r="AK198" s="272" t="s">
        <v>23</v>
      </c>
      <c r="AL198" s="272" t="s">
        <v>23</v>
      </c>
      <c r="AM198" s="271" t="s">
        <v>1</v>
      </c>
      <c r="AN198" s="271" t="s">
        <v>1</v>
      </c>
      <c r="AO198" s="272" t="s">
        <v>23</v>
      </c>
      <c r="AP198" s="271" t="s">
        <v>1</v>
      </c>
      <c r="AQ198" s="271" t="s">
        <v>1</v>
      </c>
      <c r="AR198" s="272" t="s">
        <v>23</v>
      </c>
      <c r="AS198" s="271" t="s">
        <v>1</v>
      </c>
      <c r="AT198" s="271" t="s">
        <v>1</v>
      </c>
      <c r="AU198" s="272" t="s">
        <v>23</v>
      </c>
      <c r="AV198" s="272" t="s">
        <v>23</v>
      </c>
      <c r="AW198" s="272" t="s">
        <v>1242</v>
      </c>
      <c r="AX198" s="282">
        <v>3</v>
      </c>
      <c r="AY198" s="282">
        <v>3</v>
      </c>
      <c r="AZ198" s="276">
        <v>0</v>
      </c>
      <c r="BA198" s="277">
        <v>0</v>
      </c>
      <c r="BB198" s="281">
        <v>7.9</v>
      </c>
      <c r="BF198" s="150" t="e">
        <f>_xlfn.XLOOKUP(A198,'[27]Non AGSA'!B:B,'[27]Non AGSA'!B:B)</f>
        <v>#N/A</v>
      </c>
      <c r="BG198" s="150" t="e">
        <f>_xlfn.XLOOKUP(A198,'[27]Dormant auditee list'!C:C,'[27]Dormant auditee list'!C:C)</f>
        <v>#N/A</v>
      </c>
      <c r="BH198" s="150" t="str">
        <f>_xlfn.XLOOKUP(A198,[27]Reworked!A:A,[27]Reworked!I:I)</f>
        <v>Disclaimer</v>
      </c>
      <c r="BJ198" s="150">
        <v>1</v>
      </c>
      <c r="BK198" s="150">
        <v>5</v>
      </c>
    </row>
    <row r="199" spans="1:63" ht="34.5" customHeight="1" x14ac:dyDescent="0.25">
      <c r="A199" s="265">
        <v>41</v>
      </c>
      <c r="B199" s="266" t="s">
        <v>691</v>
      </c>
      <c r="C199" s="271" t="s">
        <v>1193</v>
      </c>
      <c r="D199" s="271" t="s">
        <v>683</v>
      </c>
      <c r="E199" s="271" t="s">
        <v>1191</v>
      </c>
      <c r="F199" s="271" t="s">
        <v>1</v>
      </c>
      <c r="G199" s="271" t="s">
        <v>687</v>
      </c>
      <c r="H199" s="266" t="s">
        <v>440</v>
      </c>
      <c r="I199" s="266" t="s">
        <v>437</v>
      </c>
      <c r="J199" s="275" t="s">
        <v>33</v>
      </c>
      <c r="K199" s="271" t="s">
        <v>1</v>
      </c>
      <c r="L199" s="271" t="s">
        <v>1</v>
      </c>
      <c r="M199" s="275" t="s">
        <v>33</v>
      </c>
      <c r="N199" s="271" t="s">
        <v>1</v>
      </c>
      <c r="O199" s="271" t="s">
        <v>1</v>
      </c>
      <c r="P199" s="271" t="s">
        <v>1</v>
      </c>
      <c r="Q199" s="271" t="s">
        <v>1</v>
      </c>
      <c r="R199" s="271" t="s">
        <v>1</v>
      </c>
      <c r="S199" s="271" t="s">
        <v>1</v>
      </c>
      <c r="T199" s="271" t="s">
        <v>1</v>
      </c>
      <c r="U199" s="271" t="s">
        <v>1</v>
      </c>
      <c r="V199" s="271" t="s">
        <v>1</v>
      </c>
      <c r="W199" s="271" t="s">
        <v>1</v>
      </c>
      <c r="X199" s="271" t="s">
        <v>1</v>
      </c>
      <c r="Y199" s="271" t="s">
        <v>1</v>
      </c>
      <c r="Z199" s="271" t="s">
        <v>1</v>
      </c>
      <c r="AA199" s="271" t="s">
        <v>1</v>
      </c>
      <c r="AB199" s="271" t="s">
        <v>1</v>
      </c>
      <c r="AC199" s="271" t="s">
        <v>1</v>
      </c>
      <c r="AD199" s="271" t="s">
        <v>1</v>
      </c>
      <c r="AE199" s="271" t="s">
        <v>1</v>
      </c>
      <c r="AF199" s="271" t="s">
        <v>1</v>
      </c>
      <c r="AG199" s="271" t="s">
        <v>1</v>
      </c>
      <c r="AH199" s="271" t="s">
        <v>1</v>
      </c>
      <c r="AI199" s="271" t="s">
        <v>1</v>
      </c>
      <c r="AJ199" s="271" t="s">
        <v>1</v>
      </c>
      <c r="AK199" s="271" t="s">
        <v>1</v>
      </c>
      <c r="AL199" s="271" t="s">
        <v>1</v>
      </c>
      <c r="AM199" s="271" t="s">
        <v>1</v>
      </c>
      <c r="AN199" s="271" t="s">
        <v>1</v>
      </c>
      <c r="AO199" s="271" t="s">
        <v>1</v>
      </c>
      <c r="AP199" s="271" t="s">
        <v>1</v>
      </c>
      <c r="AQ199" s="271" t="s">
        <v>1</v>
      </c>
      <c r="AR199" s="271" t="s">
        <v>1</v>
      </c>
      <c r="AS199" s="271" t="s">
        <v>1</v>
      </c>
      <c r="AT199" s="271" t="s">
        <v>1</v>
      </c>
      <c r="AU199" s="274" t="s">
        <v>20</v>
      </c>
      <c r="AV199" s="272" t="s">
        <v>23</v>
      </c>
      <c r="AW199" s="275" t="s">
        <v>1241</v>
      </c>
      <c r="AX199" s="275">
        <v>1</v>
      </c>
      <c r="AY199" s="284">
        <v>0</v>
      </c>
      <c r="AZ199" s="276">
        <v>0</v>
      </c>
      <c r="BA199" s="277">
        <v>0</v>
      </c>
      <c r="BB199" s="283">
        <v>0</v>
      </c>
      <c r="BF199" s="150" t="e">
        <f>_xlfn.XLOOKUP(A199,'[27]Non AGSA'!B:B,'[27]Non AGSA'!B:B)</f>
        <v>#N/A</v>
      </c>
      <c r="BG199" s="150" t="e">
        <f>_xlfn.XLOOKUP(A199,'[27]Dormant auditee list'!C:C,'[27]Dormant auditee list'!C:C)</f>
        <v>#N/A</v>
      </c>
      <c r="BH199" s="150" t="str">
        <f>_xlfn.XLOOKUP(A199,[27]Reworked!A:A,[27]Reworked!I:I)</f>
        <v>Unqualified with no findings</v>
      </c>
      <c r="BJ199" s="150">
        <v>1</v>
      </c>
      <c r="BK199" s="150">
        <v>1</v>
      </c>
    </row>
    <row r="200" spans="1:63" ht="34.5" customHeight="1" x14ac:dyDescent="0.25">
      <c r="A200" s="265">
        <v>44</v>
      </c>
      <c r="B200" s="266" t="s">
        <v>173</v>
      </c>
      <c r="C200" s="271" t="s">
        <v>1193</v>
      </c>
      <c r="D200" s="271" t="s">
        <v>683</v>
      </c>
      <c r="E200" s="271" t="s">
        <v>1191</v>
      </c>
      <c r="F200" s="271" t="s">
        <v>1</v>
      </c>
      <c r="G200" s="271" t="s">
        <v>169</v>
      </c>
      <c r="H200" s="266" t="s">
        <v>440</v>
      </c>
      <c r="I200" s="266" t="s">
        <v>437</v>
      </c>
      <c r="J200" s="152" t="s">
        <v>17</v>
      </c>
      <c r="K200" s="271" t="s">
        <v>1</v>
      </c>
      <c r="L200" s="274" t="s">
        <v>20</v>
      </c>
      <c r="M200" s="275" t="s">
        <v>33</v>
      </c>
      <c r="N200" s="271" t="s">
        <v>1</v>
      </c>
      <c r="O200" s="273" t="s">
        <v>22</v>
      </c>
      <c r="P200" s="271" t="s">
        <v>1</v>
      </c>
      <c r="Q200" s="271" t="s">
        <v>1</v>
      </c>
      <c r="R200" s="271" t="s">
        <v>1</v>
      </c>
      <c r="S200" s="271" t="s">
        <v>1</v>
      </c>
      <c r="T200" s="271" t="s">
        <v>1</v>
      </c>
      <c r="U200" s="271" t="s">
        <v>1</v>
      </c>
      <c r="V200" s="271" t="s">
        <v>1</v>
      </c>
      <c r="W200" s="271" t="s">
        <v>1</v>
      </c>
      <c r="X200" s="271" t="s">
        <v>1</v>
      </c>
      <c r="Y200" s="271" t="s">
        <v>1</v>
      </c>
      <c r="Z200" s="271" t="s">
        <v>1</v>
      </c>
      <c r="AA200" s="271" t="s">
        <v>1</v>
      </c>
      <c r="AB200" s="271" t="s">
        <v>1</v>
      </c>
      <c r="AC200" s="271" t="s">
        <v>1</v>
      </c>
      <c r="AD200" s="271" t="s">
        <v>1</v>
      </c>
      <c r="AE200" s="274" t="s">
        <v>20</v>
      </c>
      <c r="AF200" s="271" t="s">
        <v>1</v>
      </c>
      <c r="AG200" s="271" t="s">
        <v>1</v>
      </c>
      <c r="AH200" s="271" t="s">
        <v>1</v>
      </c>
      <c r="AI200" s="271" t="s">
        <v>1</v>
      </c>
      <c r="AJ200" s="271" t="s">
        <v>1</v>
      </c>
      <c r="AK200" s="271" t="s">
        <v>1</v>
      </c>
      <c r="AL200" s="271" t="s">
        <v>1</v>
      </c>
      <c r="AM200" s="271" t="s">
        <v>1</v>
      </c>
      <c r="AN200" s="271" t="s">
        <v>1</v>
      </c>
      <c r="AO200" s="271" t="s">
        <v>1</v>
      </c>
      <c r="AP200" s="271" t="s">
        <v>1</v>
      </c>
      <c r="AQ200" s="271" t="s">
        <v>1</v>
      </c>
      <c r="AR200" s="271" t="s">
        <v>1</v>
      </c>
      <c r="AS200" s="271" t="s">
        <v>1</v>
      </c>
      <c r="AT200" s="271" t="s">
        <v>1</v>
      </c>
      <c r="AU200" s="271" t="s">
        <v>1</v>
      </c>
      <c r="AV200" s="274" t="s">
        <v>20</v>
      </c>
      <c r="AW200" s="275" t="s">
        <v>1241</v>
      </c>
      <c r="AX200" s="275">
        <v>1</v>
      </c>
      <c r="AY200" s="152">
        <v>2</v>
      </c>
      <c r="AZ200" s="276">
        <v>0</v>
      </c>
      <c r="BA200" s="276">
        <v>0</v>
      </c>
      <c r="BB200" s="278">
        <v>0.01</v>
      </c>
      <c r="BF200" s="150" t="e">
        <f>_xlfn.XLOOKUP(A200,'[27]Non AGSA'!B:B,'[27]Non AGSA'!B:B)</f>
        <v>#N/A</v>
      </c>
      <c r="BG200" s="150" t="e">
        <f>_xlfn.XLOOKUP(A200,'[27]Dormant auditee list'!C:C,'[27]Dormant auditee list'!C:C)</f>
        <v>#N/A</v>
      </c>
      <c r="BH200" s="150" t="str">
        <f>_xlfn.XLOOKUP(A200,[27]Reworked!A:A,[27]Reworked!I:I)</f>
        <v>Unqualified with findings</v>
      </c>
      <c r="BJ200" s="150">
        <v>1</v>
      </c>
      <c r="BK200" s="150">
        <v>2</v>
      </c>
    </row>
    <row r="201" spans="1:63" ht="26.25" customHeight="1" x14ac:dyDescent="0.25">
      <c r="A201" s="265">
        <v>45</v>
      </c>
      <c r="B201" s="266" t="s">
        <v>42</v>
      </c>
      <c r="C201" s="271" t="s">
        <v>1193</v>
      </c>
      <c r="D201" s="271" t="s">
        <v>941</v>
      </c>
      <c r="E201" s="271" t="s">
        <v>1191</v>
      </c>
      <c r="F201" s="271" t="s">
        <v>1</v>
      </c>
      <c r="G201" s="271" t="s">
        <v>447</v>
      </c>
      <c r="H201" s="266" t="s">
        <v>444</v>
      </c>
      <c r="I201" s="266" t="s">
        <v>437</v>
      </c>
      <c r="J201" s="279" t="s">
        <v>26</v>
      </c>
      <c r="K201" s="271" t="s">
        <v>1</v>
      </c>
      <c r="L201" s="272" t="s">
        <v>23</v>
      </c>
      <c r="M201" s="279" t="s">
        <v>26</v>
      </c>
      <c r="N201" s="273" t="s">
        <v>22</v>
      </c>
      <c r="O201" s="272" t="s">
        <v>23</v>
      </c>
      <c r="P201" s="271" t="s">
        <v>1</v>
      </c>
      <c r="Q201" s="271" t="s">
        <v>1</v>
      </c>
      <c r="R201" s="272" t="s">
        <v>23</v>
      </c>
      <c r="S201" s="271" t="s">
        <v>1</v>
      </c>
      <c r="T201" s="271" t="s">
        <v>1</v>
      </c>
      <c r="U201" s="272" t="s">
        <v>23</v>
      </c>
      <c r="V201" s="271" t="s">
        <v>1</v>
      </c>
      <c r="W201" s="272" t="s">
        <v>23</v>
      </c>
      <c r="X201" s="274" t="s">
        <v>20</v>
      </c>
      <c r="Y201" s="271" t="s">
        <v>1</v>
      </c>
      <c r="Z201" s="271" t="s">
        <v>1</v>
      </c>
      <c r="AA201" s="271" t="s">
        <v>1</v>
      </c>
      <c r="AB201" s="271" t="s">
        <v>1</v>
      </c>
      <c r="AC201" s="271" t="s">
        <v>1</v>
      </c>
      <c r="AD201" s="271" t="s">
        <v>1</v>
      </c>
      <c r="AE201" s="272" t="s">
        <v>23</v>
      </c>
      <c r="AF201" s="274" t="s">
        <v>20</v>
      </c>
      <c r="AG201" s="271" t="s">
        <v>1</v>
      </c>
      <c r="AH201" s="271" t="s">
        <v>1</v>
      </c>
      <c r="AI201" s="271" t="s">
        <v>1</v>
      </c>
      <c r="AJ201" s="271" t="s">
        <v>1</v>
      </c>
      <c r="AK201" s="271" t="s">
        <v>1</v>
      </c>
      <c r="AL201" s="274" t="s">
        <v>20</v>
      </c>
      <c r="AM201" s="271" t="s">
        <v>1</v>
      </c>
      <c r="AN201" s="271" t="s">
        <v>1</v>
      </c>
      <c r="AO201" s="271" t="s">
        <v>1</v>
      </c>
      <c r="AP201" s="271" t="s">
        <v>1</v>
      </c>
      <c r="AQ201" s="271" t="s">
        <v>1</v>
      </c>
      <c r="AR201" s="274" t="s">
        <v>20</v>
      </c>
      <c r="AS201" s="271" t="s">
        <v>1</v>
      </c>
      <c r="AT201" s="271" t="s">
        <v>1</v>
      </c>
      <c r="AU201" s="272" t="s">
        <v>23</v>
      </c>
      <c r="AV201" s="274" t="s">
        <v>20</v>
      </c>
      <c r="AW201" s="275" t="s">
        <v>1241</v>
      </c>
      <c r="AX201" s="275">
        <v>1</v>
      </c>
      <c r="AY201" s="152">
        <v>2</v>
      </c>
      <c r="AZ201" s="276">
        <v>0</v>
      </c>
      <c r="BA201" s="277">
        <v>0</v>
      </c>
      <c r="BB201" s="283">
        <v>0</v>
      </c>
      <c r="BF201" s="150" t="e">
        <f>_xlfn.XLOOKUP(A201,'[27]Non AGSA'!B:B,'[27]Non AGSA'!B:B)</f>
        <v>#N/A</v>
      </c>
      <c r="BG201" s="150" t="e">
        <f>_xlfn.XLOOKUP(A201,'[27]Dormant auditee list'!C:C,'[27]Dormant auditee list'!C:C)</f>
        <v>#N/A</v>
      </c>
      <c r="BH201" s="150" t="str">
        <f>_xlfn.XLOOKUP(A201,[27]Reworked!A:A,[27]Reworked!I:I)</f>
        <v>Qualified</v>
      </c>
      <c r="BJ201" s="150">
        <v>1</v>
      </c>
      <c r="BK201" s="150">
        <v>3</v>
      </c>
    </row>
    <row r="202" spans="1:63" ht="14.25" customHeight="1" x14ac:dyDescent="0.25">
      <c r="A202" s="265">
        <v>1359</v>
      </c>
      <c r="B202" s="266" t="s">
        <v>1281</v>
      </c>
      <c r="C202" s="271" t="s">
        <v>1193</v>
      </c>
      <c r="D202" s="271" t="s">
        <v>625</v>
      </c>
      <c r="E202" s="271" t="s">
        <v>1191</v>
      </c>
      <c r="F202" s="271" t="s">
        <v>1</v>
      </c>
      <c r="G202" s="271" t="s">
        <v>1</v>
      </c>
      <c r="H202" s="266" t="s">
        <v>1</v>
      </c>
      <c r="I202" s="266" t="s">
        <v>625</v>
      </c>
      <c r="J202" s="152" t="s">
        <v>17</v>
      </c>
      <c r="K202" s="272" t="s">
        <v>23</v>
      </c>
      <c r="L202" s="272" t="s">
        <v>23</v>
      </c>
      <c r="M202" s="279" t="s">
        <v>26</v>
      </c>
      <c r="N202" s="272" t="s">
        <v>23</v>
      </c>
      <c r="O202" s="272" t="s">
        <v>23</v>
      </c>
      <c r="P202" s="271" t="s">
        <v>1</v>
      </c>
      <c r="Q202" s="271" t="s">
        <v>1</v>
      </c>
      <c r="R202" s="273" t="s">
        <v>22</v>
      </c>
      <c r="S202" s="271" t="s">
        <v>1</v>
      </c>
      <c r="T202" s="271" t="s">
        <v>1</v>
      </c>
      <c r="U202" s="271" t="s">
        <v>1</v>
      </c>
      <c r="V202" s="271" t="s">
        <v>1</v>
      </c>
      <c r="W202" s="271" t="s">
        <v>1</v>
      </c>
      <c r="X202" s="271" t="s">
        <v>1</v>
      </c>
      <c r="Y202" s="271" t="s">
        <v>1</v>
      </c>
      <c r="Z202" s="273" t="s">
        <v>22</v>
      </c>
      <c r="AA202" s="274" t="s">
        <v>20</v>
      </c>
      <c r="AB202" s="271" t="s">
        <v>1</v>
      </c>
      <c r="AC202" s="271" t="s">
        <v>1</v>
      </c>
      <c r="AD202" s="271" t="s">
        <v>1</v>
      </c>
      <c r="AE202" s="272" t="s">
        <v>23</v>
      </c>
      <c r="AF202" s="274" t="s">
        <v>20</v>
      </c>
      <c r="AG202" s="271" t="s">
        <v>1</v>
      </c>
      <c r="AH202" s="271" t="s">
        <v>1</v>
      </c>
      <c r="AI202" s="271" t="s">
        <v>1</v>
      </c>
      <c r="AJ202" s="271" t="s">
        <v>1</v>
      </c>
      <c r="AK202" s="271" t="s">
        <v>1</v>
      </c>
      <c r="AL202" s="272" t="s">
        <v>23</v>
      </c>
      <c r="AM202" s="271" t="s">
        <v>1</v>
      </c>
      <c r="AN202" s="271" t="s">
        <v>1</v>
      </c>
      <c r="AO202" s="271" t="s">
        <v>1</v>
      </c>
      <c r="AP202" s="271" t="s">
        <v>1</v>
      </c>
      <c r="AQ202" s="271" t="s">
        <v>1</v>
      </c>
      <c r="AR202" s="273" t="s">
        <v>22</v>
      </c>
      <c r="AS202" s="271" t="s">
        <v>1</v>
      </c>
      <c r="AT202" s="271" t="s">
        <v>1</v>
      </c>
      <c r="AU202" s="272" t="s">
        <v>23</v>
      </c>
      <c r="AV202" s="272" t="s">
        <v>23</v>
      </c>
      <c r="AW202" s="272" t="s">
        <v>1242</v>
      </c>
      <c r="AX202" s="152">
        <v>2</v>
      </c>
      <c r="AY202" s="152">
        <v>2</v>
      </c>
      <c r="AZ202" s="276">
        <v>0</v>
      </c>
      <c r="BA202" s="280">
        <v>0.48</v>
      </c>
      <c r="BB202" s="281">
        <v>1.1000000000000001</v>
      </c>
      <c r="BF202" s="150" t="e">
        <f>_xlfn.XLOOKUP(A202,'[27]Non AGSA'!B:B,'[27]Non AGSA'!B:B)</f>
        <v>#N/A</v>
      </c>
      <c r="BG202" s="150" t="e">
        <f>_xlfn.XLOOKUP(A202,'[27]Dormant auditee list'!C:C,'[27]Dormant auditee list'!C:C)</f>
        <v>#N/A</v>
      </c>
      <c r="BH202" s="150" t="str">
        <f>_xlfn.XLOOKUP(A202,[27]Reworked!A:A,[27]Reworked!I:I)</f>
        <v>Unqualified with findings</v>
      </c>
      <c r="BJ202" s="150">
        <v>1</v>
      </c>
      <c r="BK202" s="150">
        <v>2</v>
      </c>
    </row>
    <row r="203" spans="1:63" ht="34.5" customHeight="1" x14ac:dyDescent="0.25">
      <c r="A203" s="265">
        <v>51</v>
      </c>
      <c r="B203" s="266" t="s">
        <v>114</v>
      </c>
      <c r="C203" s="271" t="s">
        <v>1193</v>
      </c>
      <c r="D203" s="271" t="s">
        <v>896</v>
      </c>
      <c r="E203" s="271" t="s">
        <v>1191</v>
      </c>
      <c r="F203" s="271" t="s">
        <v>1</v>
      </c>
      <c r="G203" s="271" t="s">
        <v>520</v>
      </c>
      <c r="H203" s="266" t="s">
        <v>440</v>
      </c>
      <c r="I203" s="266" t="s">
        <v>437</v>
      </c>
      <c r="J203" s="275" t="s">
        <v>33</v>
      </c>
      <c r="K203" s="271" t="s">
        <v>1</v>
      </c>
      <c r="L203" s="273" t="s">
        <v>22</v>
      </c>
      <c r="M203" s="152" t="s">
        <v>17</v>
      </c>
      <c r="N203" s="271" t="s">
        <v>1</v>
      </c>
      <c r="O203" s="274" t="s">
        <v>20</v>
      </c>
      <c r="P203" s="271" t="s">
        <v>1</v>
      </c>
      <c r="Q203" s="271" t="s">
        <v>1</v>
      </c>
      <c r="R203" s="271" t="s">
        <v>1</v>
      </c>
      <c r="S203" s="271" t="s">
        <v>1</v>
      </c>
      <c r="T203" s="271" t="s">
        <v>1</v>
      </c>
      <c r="U203" s="271" t="s">
        <v>1</v>
      </c>
      <c r="V203" s="271" t="s">
        <v>1</v>
      </c>
      <c r="W203" s="271" t="s">
        <v>1</v>
      </c>
      <c r="X203" s="271" t="s">
        <v>1</v>
      </c>
      <c r="Y203" s="271" t="s">
        <v>1</v>
      </c>
      <c r="Z203" s="271" t="s">
        <v>1</v>
      </c>
      <c r="AA203" s="271" t="s">
        <v>1</v>
      </c>
      <c r="AB203" s="271" t="s">
        <v>1</v>
      </c>
      <c r="AC203" s="271" t="s">
        <v>1</v>
      </c>
      <c r="AD203" s="271" t="s">
        <v>1</v>
      </c>
      <c r="AE203" s="273" t="s">
        <v>22</v>
      </c>
      <c r="AF203" s="271" t="s">
        <v>1</v>
      </c>
      <c r="AG203" s="271" t="s">
        <v>1</v>
      </c>
      <c r="AH203" s="271" t="s">
        <v>1</v>
      </c>
      <c r="AI203" s="271" t="s">
        <v>1</v>
      </c>
      <c r="AJ203" s="271" t="s">
        <v>1</v>
      </c>
      <c r="AK203" s="271" t="s">
        <v>1</v>
      </c>
      <c r="AL203" s="271" t="s">
        <v>1</v>
      </c>
      <c r="AM203" s="271" t="s">
        <v>1</v>
      </c>
      <c r="AN203" s="271" t="s">
        <v>1</v>
      </c>
      <c r="AO203" s="271" t="s">
        <v>1</v>
      </c>
      <c r="AP203" s="271" t="s">
        <v>1</v>
      </c>
      <c r="AQ203" s="271" t="s">
        <v>1</v>
      </c>
      <c r="AR203" s="271" t="s">
        <v>1</v>
      </c>
      <c r="AS203" s="271" t="s">
        <v>1</v>
      </c>
      <c r="AT203" s="271" t="s">
        <v>1</v>
      </c>
      <c r="AU203" s="274" t="s">
        <v>20</v>
      </c>
      <c r="AV203" s="273" t="s">
        <v>22</v>
      </c>
      <c r="AW203" s="275" t="s">
        <v>1241</v>
      </c>
      <c r="AX203" s="275">
        <v>1</v>
      </c>
      <c r="AY203" s="284">
        <v>0</v>
      </c>
      <c r="AZ203" s="276">
        <v>0</v>
      </c>
      <c r="BA203" s="280">
        <v>5.4</v>
      </c>
      <c r="BB203" s="283">
        <v>0</v>
      </c>
      <c r="BF203" s="150" t="e">
        <f>_xlfn.XLOOKUP(A203,'[27]Non AGSA'!B:B,'[27]Non AGSA'!B:B)</f>
        <v>#N/A</v>
      </c>
      <c r="BG203" s="150" t="e">
        <f>_xlfn.XLOOKUP(A203,'[27]Dormant auditee list'!C:C,'[27]Dormant auditee list'!C:C)</f>
        <v>#N/A</v>
      </c>
      <c r="BH203" s="150" t="str">
        <f>_xlfn.XLOOKUP(A203,[27]Reworked!A:A,[27]Reworked!I:I)</f>
        <v>Unqualified with no findings</v>
      </c>
      <c r="BJ203" s="150">
        <v>1</v>
      </c>
      <c r="BK203" s="150">
        <v>1</v>
      </c>
    </row>
    <row r="204" spans="1:63" ht="27" customHeight="1" x14ac:dyDescent="0.25">
      <c r="A204" s="265">
        <v>53</v>
      </c>
      <c r="B204" s="266" t="s">
        <v>1282</v>
      </c>
      <c r="C204" s="271" t="s">
        <v>1193</v>
      </c>
      <c r="D204" s="271" t="s">
        <v>815</v>
      </c>
      <c r="E204" s="271" t="s">
        <v>1191</v>
      </c>
      <c r="F204" s="271" t="s">
        <v>1</v>
      </c>
      <c r="G204" s="271" t="s">
        <v>816</v>
      </c>
      <c r="H204" s="266" t="s">
        <v>684</v>
      </c>
      <c r="I204" s="266" t="s">
        <v>437</v>
      </c>
      <c r="J204" s="275" t="s">
        <v>33</v>
      </c>
      <c r="K204" s="271" t="s">
        <v>1</v>
      </c>
      <c r="L204" s="271" t="s">
        <v>1</v>
      </c>
      <c r="M204" s="275" t="s">
        <v>33</v>
      </c>
      <c r="N204" s="271" t="s">
        <v>1</v>
      </c>
      <c r="O204" s="271" t="s">
        <v>1</v>
      </c>
      <c r="P204" s="271" t="s">
        <v>1</v>
      </c>
      <c r="Q204" s="271" t="s">
        <v>1</v>
      </c>
      <c r="R204" s="271" t="s">
        <v>1</v>
      </c>
      <c r="S204" s="271" t="s">
        <v>1</v>
      </c>
      <c r="T204" s="271" t="s">
        <v>1</v>
      </c>
      <c r="U204" s="271" t="s">
        <v>1</v>
      </c>
      <c r="V204" s="271" t="s">
        <v>1</v>
      </c>
      <c r="W204" s="271" t="s">
        <v>1</v>
      </c>
      <c r="X204" s="271" t="s">
        <v>1</v>
      </c>
      <c r="Y204" s="271" t="s">
        <v>1</v>
      </c>
      <c r="Z204" s="271" t="s">
        <v>1</v>
      </c>
      <c r="AA204" s="271" t="s">
        <v>1</v>
      </c>
      <c r="AB204" s="271" t="s">
        <v>1</v>
      </c>
      <c r="AC204" s="271" t="s">
        <v>1</v>
      </c>
      <c r="AD204" s="271" t="s">
        <v>1</v>
      </c>
      <c r="AE204" s="271" t="s">
        <v>1</v>
      </c>
      <c r="AF204" s="271" t="s">
        <v>1</v>
      </c>
      <c r="AG204" s="271" t="s">
        <v>1</v>
      </c>
      <c r="AH204" s="271" t="s">
        <v>1</v>
      </c>
      <c r="AI204" s="271" t="s">
        <v>1</v>
      </c>
      <c r="AJ204" s="271" t="s">
        <v>1</v>
      </c>
      <c r="AK204" s="271" t="s">
        <v>1</v>
      </c>
      <c r="AL204" s="271" t="s">
        <v>1</v>
      </c>
      <c r="AM204" s="271" t="s">
        <v>1</v>
      </c>
      <c r="AN204" s="271" t="s">
        <v>1</v>
      </c>
      <c r="AO204" s="271" t="s">
        <v>1</v>
      </c>
      <c r="AP204" s="271" t="s">
        <v>1</v>
      </c>
      <c r="AQ204" s="271" t="s">
        <v>1</v>
      </c>
      <c r="AR204" s="271" t="s">
        <v>1</v>
      </c>
      <c r="AS204" s="271" t="s">
        <v>1</v>
      </c>
      <c r="AT204" s="271" t="s">
        <v>1</v>
      </c>
      <c r="AU204" s="271" t="s">
        <v>1</v>
      </c>
      <c r="AV204" s="274" t="s">
        <v>20</v>
      </c>
      <c r="AW204" s="274" t="s">
        <v>1240</v>
      </c>
      <c r="AX204" s="275">
        <v>1</v>
      </c>
      <c r="AY204" s="152">
        <v>2</v>
      </c>
      <c r="AZ204" s="276">
        <v>0</v>
      </c>
      <c r="BA204" s="280">
        <v>9</v>
      </c>
      <c r="BB204" s="278">
        <v>0.04</v>
      </c>
      <c r="BF204" s="150" t="e">
        <f>_xlfn.XLOOKUP(A204,'[27]Non AGSA'!B:B,'[27]Non AGSA'!B:B)</f>
        <v>#N/A</v>
      </c>
      <c r="BG204" s="150" t="e">
        <f>_xlfn.XLOOKUP(A204,'[27]Dormant auditee list'!C:C,'[27]Dormant auditee list'!C:C)</f>
        <v>#N/A</v>
      </c>
      <c r="BH204" s="150" t="str">
        <f>_xlfn.XLOOKUP(A204,[27]Reworked!A:A,[27]Reworked!I:I)</f>
        <v>Unqualified with no findings</v>
      </c>
      <c r="BJ204" s="150">
        <v>1</v>
      </c>
      <c r="BK204" s="150">
        <v>1</v>
      </c>
    </row>
    <row r="205" spans="1:63" ht="34.5" customHeight="1" x14ac:dyDescent="0.25">
      <c r="A205" s="265">
        <v>61</v>
      </c>
      <c r="B205" s="266" t="s">
        <v>694</v>
      </c>
      <c r="C205" s="271" t="s">
        <v>1193</v>
      </c>
      <c r="D205" s="271" t="s">
        <v>683</v>
      </c>
      <c r="E205" s="271" t="s">
        <v>1191</v>
      </c>
      <c r="F205" s="271" t="s">
        <v>1</v>
      </c>
      <c r="G205" s="271" t="s">
        <v>209</v>
      </c>
      <c r="H205" s="266" t="s">
        <v>440</v>
      </c>
      <c r="I205" s="266" t="s">
        <v>437</v>
      </c>
      <c r="J205" s="275" t="s">
        <v>33</v>
      </c>
      <c r="K205" s="271" t="s">
        <v>1</v>
      </c>
      <c r="L205" s="271" t="s">
        <v>1</v>
      </c>
      <c r="M205" s="275" t="s">
        <v>33</v>
      </c>
      <c r="N205" s="271" t="s">
        <v>1</v>
      </c>
      <c r="O205" s="271" t="s">
        <v>1</v>
      </c>
      <c r="P205" s="271" t="s">
        <v>1</v>
      </c>
      <c r="Q205" s="271" t="s">
        <v>1</v>
      </c>
      <c r="R205" s="271" t="s">
        <v>1</v>
      </c>
      <c r="S205" s="271" t="s">
        <v>1</v>
      </c>
      <c r="T205" s="271" t="s">
        <v>1</v>
      </c>
      <c r="U205" s="271" t="s">
        <v>1</v>
      </c>
      <c r="V205" s="271" t="s">
        <v>1</v>
      </c>
      <c r="W205" s="271" t="s">
        <v>1</v>
      </c>
      <c r="X205" s="271" t="s">
        <v>1</v>
      </c>
      <c r="Y205" s="271" t="s">
        <v>1</v>
      </c>
      <c r="Z205" s="271" t="s">
        <v>1</v>
      </c>
      <c r="AA205" s="271" t="s">
        <v>1</v>
      </c>
      <c r="AB205" s="271" t="s">
        <v>1</v>
      </c>
      <c r="AC205" s="271" t="s">
        <v>1</v>
      </c>
      <c r="AD205" s="271" t="s">
        <v>1</v>
      </c>
      <c r="AE205" s="271" t="s">
        <v>1</v>
      </c>
      <c r="AF205" s="271" t="s">
        <v>1</v>
      </c>
      <c r="AG205" s="271" t="s">
        <v>1</v>
      </c>
      <c r="AH205" s="271" t="s">
        <v>1</v>
      </c>
      <c r="AI205" s="271" t="s">
        <v>1</v>
      </c>
      <c r="AJ205" s="271" t="s">
        <v>1</v>
      </c>
      <c r="AK205" s="271" t="s">
        <v>1</v>
      </c>
      <c r="AL205" s="271" t="s">
        <v>1</v>
      </c>
      <c r="AM205" s="271" t="s">
        <v>1</v>
      </c>
      <c r="AN205" s="271" t="s">
        <v>1</v>
      </c>
      <c r="AO205" s="271" t="s">
        <v>1</v>
      </c>
      <c r="AP205" s="271" t="s">
        <v>1</v>
      </c>
      <c r="AQ205" s="271" t="s">
        <v>1</v>
      </c>
      <c r="AR205" s="271" t="s">
        <v>1</v>
      </c>
      <c r="AS205" s="271" t="s">
        <v>1</v>
      </c>
      <c r="AT205" s="271" t="s">
        <v>1</v>
      </c>
      <c r="AU205" s="273" t="s">
        <v>22</v>
      </c>
      <c r="AV205" s="272" t="s">
        <v>23</v>
      </c>
      <c r="AW205" s="275" t="s">
        <v>1241</v>
      </c>
      <c r="AX205" s="275">
        <v>1</v>
      </c>
      <c r="AY205" s="152">
        <v>2</v>
      </c>
      <c r="AZ205" s="276">
        <v>0</v>
      </c>
      <c r="BA205" s="277">
        <v>0</v>
      </c>
      <c r="BB205" s="283">
        <v>0</v>
      </c>
      <c r="BF205" s="150" t="e">
        <f>_xlfn.XLOOKUP(A205,'[27]Non AGSA'!B:B,'[27]Non AGSA'!B:B)</f>
        <v>#N/A</v>
      </c>
      <c r="BG205" s="150" t="e">
        <f>_xlfn.XLOOKUP(A205,'[27]Dormant auditee list'!C:C,'[27]Dormant auditee list'!C:C)</f>
        <v>#N/A</v>
      </c>
      <c r="BH205" s="150" t="str">
        <f>_xlfn.XLOOKUP(A205,[27]Reworked!A:A,[27]Reworked!I:I)</f>
        <v>Unqualified with no findings</v>
      </c>
      <c r="BJ205" s="150">
        <v>1</v>
      </c>
      <c r="BK205" s="150">
        <v>1</v>
      </c>
    </row>
    <row r="206" spans="1:63" ht="26.25" customHeight="1" x14ac:dyDescent="0.25">
      <c r="A206" s="265">
        <v>506</v>
      </c>
      <c r="B206" s="266" t="s">
        <v>43</v>
      </c>
      <c r="C206" s="271" t="s">
        <v>1193</v>
      </c>
      <c r="D206" s="271" t="s">
        <v>941</v>
      </c>
      <c r="E206" s="271" t="s">
        <v>1191</v>
      </c>
      <c r="F206" s="271" t="s">
        <v>1</v>
      </c>
      <c r="G206" s="271" t="s">
        <v>447</v>
      </c>
      <c r="H206" s="266" t="s">
        <v>444</v>
      </c>
      <c r="I206" s="266" t="s">
        <v>437</v>
      </c>
      <c r="J206" s="152" t="s">
        <v>17</v>
      </c>
      <c r="K206" s="272" t="s">
        <v>23</v>
      </c>
      <c r="L206" s="272" t="s">
        <v>23</v>
      </c>
      <c r="M206" s="152" t="s">
        <v>17</v>
      </c>
      <c r="N206" s="274" t="s">
        <v>20</v>
      </c>
      <c r="O206" s="272" t="s">
        <v>23</v>
      </c>
      <c r="P206" s="271" t="s">
        <v>1</v>
      </c>
      <c r="Q206" s="271" t="s">
        <v>1</v>
      </c>
      <c r="R206" s="271" t="s">
        <v>1</v>
      </c>
      <c r="S206" s="271" t="s">
        <v>1</v>
      </c>
      <c r="T206" s="271" t="s">
        <v>1</v>
      </c>
      <c r="U206" s="271" t="s">
        <v>1</v>
      </c>
      <c r="V206" s="271" t="s">
        <v>1</v>
      </c>
      <c r="W206" s="271" t="s">
        <v>1</v>
      </c>
      <c r="X206" s="271" t="s">
        <v>1</v>
      </c>
      <c r="Y206" s="271" t="s">
        <v>1</v>
      </c>
      <c r="Z206" s="274" t="s">
        <v>20</v>
      </c>
      <c r="AA206" s="273" t="s">
        <v>22</v>
      </c>
      <c r="AB206" s="271" t="s">
        <v>1</v>
      </c>
      <c r="AC206" s="271" t="s">
        <v>1</v>
      </c>
      <c r="AD206" s="271" t="s">
        <v>1</v>
      </c>
      <c r="AE206" s="272" t="s">
        <v>23</v>
      </c>
      <c r="AF206" s="271" t="s">
        <v>1</v>
      </c>
      <c r="AG206" s="271" t="s">
        <v>1</v>
      </c>
      <c r="AH206" s="271" t="s">
        <v>1</v>
      </c>
      <c r="AI206" s="271" t="s">
        <v>1</v>
      </c>
      <c r="AJ206" s="271" t="s">
        <v>1</v>
      </c>
      <c r="AK206" s="271" t="s">
        <v>1</v>
      </c>
      <c r="AL206" s="271" t="s">
        <v>1</v>
      </c>
      <c r="AM206" s="271" t="s">
        <v>1</v>
      </c>
      <c r="AN206" s="271" t="s">
        <v>1</v>
      </c>
      <c r="AO206" s="271" t="s">
        <v>1</v>
      </c>
      <c r="AP206" s="271" t="s">
        <v>1</v>
      </c>
      <c r="AQ206" s="271" t="s">
        <v>1</v>
      </c>
      <c r="AR206" s="271" t="s">
        <v>1</v>
      </c>
      <c r="AS206" s="271" t="s">
        <v>1</v>
      </c>
      <c r="AT206" s="271" t="s">
        <v>1</v>
      </c>
      <c r="AU206" s="272" t="s">
        <v>23</v>
      </c>
      <c r="AV206" s="271" t="s">
        <v>1</v>
      </c>
      <c r="AW206" s="274" t="s">
        <v>1240</v>
      </c>
      <c r="AX206" s="275">
        <v>1</v>
      </c>
      <c r="AY206" s="152">
        <v>2</v>
      </c>
      <c r="AZ206" s="276">
        <v>0</v>
      </c>
      <c r="BA206" s="280">
        <v>0.04</v>
      </c>
      <c r="BB206" s="278">
        <v>0.06</v>
      </c>
      <c r="BF206" s="150" t="e">
        <f>_xlfn.XLOOKUP(A206,'[27]Non AGSA'!B:B,'[27]Non AGSA'!B:B)</f>
        <v>#N/A</v>
      </c>
      <c r="BG206" s="150" t="e">
        <f>_xlfn.XLOOKUP(A206,'[27]Dormant auditee list'!C:C,'[27]Dormant auditee list'!C:C)</f>
        <v>#N/A</v>
      </c>
      <c r="BH206" s="150" t="str">
        <f>_xlfn.XLOOKUP(A206,[27]Reworked!A:A,[27]Reworked!I:I)</f>
        <v>Unqualified with findings</v>
      </c>
      <c r="BJ206" s="150">
        <v>1</v>
      </c>
      <c r="BK206" s="150">
        <v>2</v>
      </c>
    </row>
    <row r="207" spans="1:63" ht="26.25" customHeight="1" x14ac:dyDescent="0.25">
      <c r="A207" s="265">
        <v>1118</v>
      </c>
      <c r="B207" s="266" t="s">
        <v>183</v>
      </c>
      <c r="C207" s="271" t="s">
        <v>1193</v>
      </c>
      <c r="D207" s="271" t="s">
        <v>896</v>
      </c>
      <c r="E207" s="271" t="s">
        <v>1191</v>
      </c>
      <c r="F207" s="271" t="s">
        <v>1</v>
      </c>
      <c r="G207" s="271" t="s">
        <v>817</v>
      </c>
      <c r="H207" s="266" t="s">
        <v>696</v>
      </c>
      <c r="I207" s="266" t="s">
        <v>437</v>
      </c>
      <c r="J207" s="285" t="s">
        <v>39</v>
      </c>
      <c r="K207" s="272" t="s">
        <v>23</v>
      </c>
      <c r="L207" s="272" t="s">
        <v>23</v>
      </c>
      <c r="M207" s="285" t="s">
        <v>39</v>
      </c>
      <c r="N207" s="272" t="s">
        <v>23</v>
      </c>
      <c r="O207" s="272" t="s">
        <v>23</v>
      </c>
      <c r="P207" s="272" t="s">
        <v>23</v>
      </c>
      <c r="Q207" s="272" t="s">
        <v>23</v>
      </c>
      <c r="R207" s="272" t="s">
        <v>23</v>
      </c>
      <c r="S207" s="272" t="s">
        <v>23</v>
      </c>
      <c r="T207" s="273" t="s">
        <v>22</v>
      </c>
      <c r="U207" s="272" t="s">
        <v>23</v>
      </c>
      <c r="V207" s="272" t="s">
        <v>23</v>
      </c>
      <c r="W207" s="272" t="s">
        <v>23</v>
      </c>
      <c r="X207" s="272" t="s">
        <v>23</v>
      </c>
      <c r="Y207" s="271" t="s">
        <v>1</v>
      </c>
      <c r="Z207" s="274" t="s">
        <v>20</v>
      </c>
      <c r="AA207" s="274" t="s">
        <v>20</v>
      </c>
      <c r="AB207" s="271" t="s">
        <v>1</v>
      </c>
      <c r="AC207" s="273" t="s">
        <v>22</v>
      </c>
      <c r="AD207" s="271" t="s">
        <v>1</v>
      </c>
      <c r="AE207" s="272" t="s">
        <v>23</v>
      </c>
      <c r="AF207" s="274" t="s">
        <v>20</v>
      </c>
      <c r="AG207" s="273" t="s">
        <v>22</v>
      </c>
      <c r="AH207" s="271" t="s">
        <v>1</v>
      </c>
      <c r="AI207" s="274" t="s">
        <v>20</v>
      </c>
      <c r="AJ207" s="271" t="s">
        <v>1</v>
      </c>
      <c r="AK207" s="272" t="s">
        <v>23</v>
      </c>
      <c r="AL207" s="272" t="s">
        <v>23</v>
      </c>
      <c r="AM207" s="271" t="s">
        <v>1</v>
      </c>
      <c r="AN207" s="271" t="s">
        <v>1</v>
      </c>
      <c r="AO207" s="272" t="s">
        <v>23</v>
      </c>
      <c r="AP207" s="272" t="s">
        <v>23</v>
      </c>
      <c r="AQ207" s="271" t="s">
        <v>1</v>
      </c>
      <c r="AR207" s="272" t="s">
        <v>23</v>
      </c>
      <c r="AS207" s="271" t="s">
        <v>1</v>
      </c>
      <c r="AT207" s="271" t="s">
        <v>1</v>
      </c>
      <c r="AU207" s="272" t="s">
        <v>23</v>
      </c>
      <c r="AV207" s="273" t="s">
        <v>22</v>
      </c>
      <c r="AW207" s="272" t="s">
        <v>1242</v>
      </c>
      <c r="AX207" s="282">
        <v>3</v>
      </c>
      <c r="AY207" s="284">
        <v>0</v>
      </c>
      <c r="AZ207" s="276">
        <v>0</v>
      </c>
      <c r="BA207" s="280">
        <v>53</v>
      </c>
      <c r="BB207" s="278">
        <v>4</v>
      </c>
      <c r="BD207" s="150">
        <f>_xlfn.XLOOKUP(A207,'KSD auditees'!A:A,'KSD auditees'!A:A)</f>
        <v>1118</v>
      </c>
      <c r="BE207" s="150" t="str">
        <f>_xlfn.XLOOKUP(A207,'KSD auditees'!A:A,'KSD auditees'!G:G)</f>
        <v>Other key public entity</v>
      </c>
      <c r="BF207" s="150" t="e">
        <f>_xlfn.XLOOKUP(A207,'[27]Non AGSA'!B:B,'[27]Non AGSA'!B:B)</f>
        <v>#N/A</v>
      </c>
      <c r="BG207" s="150" t="e">
        <f>_xlfn.XLOOKUP(A207,'[27]Dormant auditee list'!C:C,'[27]Dormant auditee list'!C:C)</f>
        <v>#N/A</v>
      </c>
      <c r="BH207" s="150" t="str">
        <f>_xlfn.XLOOKUP(A207,[27]Reworked!A:A,[27]Reworked!I:I)</f>
        <v>Audit not finalised at legislated date</v>
      </c>
      <c r="BJ207" s="150">
        <v>1</v>
      </c>
      <c r="BK207" s="150">
        <v>6</v>
      </c>
    </row>
    <row r="208" spans="1:63" ht="27" customHeight="1" x14ac:dyDescent="0.25">
      <c r="A208" s="265">
        <v>1502</v>
      </c>
      <c r="B208" s="266" t="s">
        <v>184</v>
      </c>
      <c r="C208" s="271" t="s">
        <v>1193</v>
      </c>
      <c r="D208" s="271" t="s">
        <v>896</v>
      </c>
      <c r="E208" s="271" t="s">
        <v>1191</v>
      </c>
      <c r="F208" s="271" t="s">
        <v>1</v>
      </c>
      <c r="G208" s="271" t="s">
        <v>817</v>
      </c>
      <c r="H208" s="266" t="s">
        <v>696</v>
      </c>
      <c r="I208" s="266" t="s">
        <v>437</v>
      </c>
      <c r="J208" s="285" t="s">
        <v>39</v>
      </c>
      <c r="K208" s="271" t="s">
        <v>1</v>
      </c>
      <c r="L208" s="271" t="s">
        <v>1</v>
      </c>
      <c r="M208" s="285" t="s">
        <v>39</v>
      </c>
      <c r="N208" s="271" t="s">
        <v>1</v>
      </c>
      <c r="O208" s="273" t="s">
        <v>22</v>
      </c>
      <c r="P208" s="271" t="s">
        <v>1</v>
      </c>
      <c r="Q208" s="271" t="s">
        <v>1</v>
      </c>
      <c r="R208" s="271" t="s">
        <v>1</v>
      </c>
      <c r="S208" s="271" t="s">
        <v>1</v>
      </c>
      <c r="T208" s="271" t="s">
        <v>1</v>
      </c>
      <c r="U208" s="271" t="s">
        <v>1</v>
      </c>
      <c r="V208" s="271" t="s">
        <v>1</v>
      </c>
      <c r="W208" s="271" t="s">
        <v>1</v>
      </c>
      <c r="X208" s="271" t="s">
        <v>1</v>
      </c>
      <c r="Y208" s="271" t="s">
        <v>1</v>
      </c>
      <c r="Z208" s="271" t="s">
        <v>1</v>
      </c>
      <c r="AA208" s="271" t="s">
        <v>1</v>
      </c>
      <c r="AB208" s="271" t="s">
        <v>1</v>
      </c>
      <c r="AC208" s="271" t="s">
        <v>1</v>
      </c>
      <c r="AD208" s="271" t="s">
        <v>1</v>
      </c>
      <c r="AE208" s="271" t="s">
        <v>1</v>
      </c>
      <c r="AF208" s="271" t="s">
        <v>1</v>
      </c>
      <c r="AG208" s="271" t="s">
        <v>1</v>
      </c>
      <c r="AH208" s="271" t="s">
        <v>1</v>
      </c>
      <c r="AI208" s="271" t="s">
        <v>1</v>
      </c>
      <c r="AJ208" s="271" t="s">
        <v>1</v>
      </c>
      <c r="AK208" s="271" t="s">
        <v>1</v>
      </c>
      <c r="AL208" s="271" t="s">
        <v>1</v>
      </c>
      <c r="AM208" s="271" t="s">
        <v>1</v>
      </c>
      <c r="AN208" s="271" t="s">
        <v>1</v>
      </c>
      <c r="AO208" s="271" t="s">
        <v>1</v>
      </c>
      <c r="AP208" s="271" t="s">
        <v>1</v>
      </c>
      <c r="AQ208" s="271" t="s">
        <v>1</v>
      </c>
      <c r="AR208" s="271" t="s">
        <v>1</v>
      </c>
      <c r="AS208" s="271" t="s">
        <v>1</v>
      </c>
      <c r="AT208" s="271" t="s">
        <v>1</v>
      </c>
      <c r="AU208" s="271" t="s">
        <v>1</v>
      </c>
      <c r="AV208" s="271" t="s">
        <v>1</v>
      </c>
      <c r="AW208" s="284" t="s">
        <v>1</v>
      </c>
      <c r="AX208" s="284">
        <v>0</v>
      </c>
      <c r="AY208" s="284">
        <v>0</v>
      </c>
      <c r="AZ208" s="276">
        <v>0</v>
      </c>
      <c r="BA208" s="276">
        <v>0</v>
      </c>
      <c r="BB208" s="283">
        <v>0</v>
      </c>
      <c r="BD208" s="150">
        <f>_xlfn.XLOOKUP(A208,'KSD auditees'!A:A,'KSD auditees'!A:A)</f>
        <v>1502</v>
      </c>
      <c r="BE208" s="150" t="str">
        <f>_xlfn.XLOOKUP(A208,'KSD auditees'!A:A,'KSD auditees'!G:G)</f>
        <v>Other key public entity</v>
      </c>
      <c r="BF208" s="150" t="e">
        <f>_xlfn.XLOOKUP(A208,'[27]Non AGSA'!B:B,'[27]Non AGSA'!B:B)</f>
        <v>#N/A</v>
      </c>
      <c r="BG208" s="150" t="e">
        <f>_xlfn.XLOOKUP(A208,'[27]Dormant auditee list'!C:C,'[27]Dormant auditee list'!C:C)</f>
        <v>#N/A</v>
      </c>
      <c r="BH208" s="150" t="str">
        <f>_xlfn.XLOOKUP(A208,[27]Reworked!A:A,[27]Reworked!I:I)</f>
        <v>Audit not finalised at legislated date</v>
      </c>
      <c r="BJ208" s="150">
        <v>1</v>
      </c>
      <c r="BK208" s="150">
        <v>6</v>
      </c>
    </row>
    <row r="209" spans="1:63" ht="34.5" customHeight="1" x14ac:dyDescent="0.25">
      <c r="A209" s="265">
        <v>1169</v>
      </c>
      <c r="B209" s="266" t="s">
        <v>143</v>
      </c>
      <c r="C209" s="271" t="s">
        <v>1193</v>
      </c>
      <c r="D209" s="271" t="s">
        <v>737</v>
      </c>
      <c r="E209" s="271" t="s">
        <v>1191</v>
      </c>
      <c r="F209" s="271" t="s">
        <v>1</v>
      </c>
      <c r="G209" s="271" t="s">
        <v>739</v>
      </c>
      <c r="H209" s="266" t="s">
        <v>440</v>
      </c>
      <c r="I209" s="266" t="s">
        <v>437</v>
      </c>
      <c r="J209" s="275" t="s">
        <v>33</v>
      </c>
      <c r="K209" s="271" t="s">
        <v>1</v>
      </c>
      <c r="L209" s="271" t="s">
        <v>1</v>
      </c>
      <c r="M209" s="275" t="s">
        <v>33</v>
      </c>
      <c r="N209" s="271" t="s">
        <v>1</v>
      </c>
      <c r="O209" s="271" t="s">
        <v>1</v>
      </c>
      <c r="P209" s="271" t="s">
        <v>1</v>
      </c>
      <c r="Q209" s="271" t="s">
        <v>1</v>
      </c>
      <c r="R209" s="271" t="s">
        <v>1</v>
      </c>
      <c r="S209" s="271" t="s">
        <v>1</v>
      </c>
      <c r="T209" s="271" t="s">
        <v>1</v>
      </c>
      <c r="U209" s="271" t="s">
        <v>1</v>
      </c>
      <c r="V209" s="271" t="s">
        <v>1</v>
      </c>
      <c r="W209" s="271" t="s">
        <v>1</v>
      </c>
      <c r="X209" s="271" t="s">
        <v>1</v>
      </c>
      <c r="Y209" s="271" t="s">
        <v>1</v>
      </c>
      <c r="Z209" s="271" t="s">
        <v>1</v>
      </c>
      <c r="AA209" s="271" t="s">
        <v>1</v>
      </c>
      <c r="AB209" s="271" t="s">
        <v>1</v>
      </c>
      <c r="AC209" s="271" t="s">
        <v>1</v>
      </c>
      <c r="AD209" s="271" t="s">
        <v>1</v>
      </c>
      <c r="AE209" s="271" t="s">
        <v>1</v>
      </c>
      <c r="AF209" s="271" t="s">
        <v>1</v>
      </c>
      <c r="AG209" s="271" t="s">
        <v>1</v>
      </c>
      <c r="AH209" s="271" t="s">
        <v>1</v>
      </c>
      <c r="AI209" s="271" t="s">
        <v>1</v>
      </c>
      <c r="AJ209" s="271" t="s">
        <v>1</v>
      </c>
      <c r="AK209" s="271" t="s">
        <v>1</v>
      </c>
      <c r="AL209" s="271" t="s">
        <v>1</v>
      </c>
      <c r="AM209" s="271" t="s">
        <v>1</v>
      </c>
      <c r="AN209" s="271" t="s">
        <v>1</v>
      </c>
      <c r="AO209" s="271" t="s">
        <v>1</v>
      </c>
      <c r="AP209" s="271" t="s">
        <v>1</v>
      </c>
      <c r="AQ209" s="271" t="s">
        <v>1</v>
      </c>
      <c r="AR209" s="271" t="s">
        <v>1</v>
      </c>
      <c r="AS209" s="271" t="s">
        <v>1</v>
      </c>
      <c r="AT209" s="271" t="s">
        <v>1</v>
      </c>
      <c r="AU209" s="271" t="s">
        <v>1</v>
      </c>
      <c r="AV209" s="272" t="s">
        <v>23</v>
      </c>
      <c r="AW209" s="275" t="s">
        <v>1241</v>
      </c>
      <c r="AX209" s="275">
        <v>1</v>
      </c>
      <c r="AY209" s="275">
        <v>1</v>
      </c>
      <c r="AZ209" s="276">
        <v>0</v>
      </c>
      <c r="BA209" s="276">
        <v>0</v>
      </c>
      <c r="BB209" s="283">
        <v>0</v>
      </c>
      <c r="BF209" s="150" t="e">
        <f>_xlfn.XLOOKUP(A209,'[27]Non AGSA'!B:B,'[27]Non AGSA'!B:B)</f>
        <v>#N/A</v>
      </c>
      <c r="BG209" s="150" t="e">
        <f>_xlfn.XLOOKUP(A209,'[27]Dormant auditee list'!C:C,'[27]Dormant auditee list'!C:C)</f>
        <v>#N/A</v>
      </c>
      <c r="BH209" s="150" t="str">
        <f>_xlfn.XLOOKUP(A209,[27]Reworked!A:A,[27]Reworked!I:I)</f>
        <v>Unqualified with no findings</v>
      </c>
      <c r="BJ209" s="150">
        <v>1</v>
      </c>
      <c r="BK209" s="150">
        <v>1</v>
      </c>
    </row>
    <row r="210" spans="1:63" ht="26.25" customHeight="1" x14ac:dyDescent="0.25">
      <c r="A210" s="265">
        <v>306</v>
      </c>
      <c r="B210" s="266" t="s">
        <v>828</v>
      </c>
      <c r="C210" s="271" t="s">
        <v>1193</v>
      </c>
      <c r="D210" s="271" t="s">
        <v>815</v>
      </c>
      <c r="E210" s="271" t="s">
        <v>1191</v>
      </c>
      <c r="F210" s="271" t="s">
        <v>1</v>
      </c>
      <c r="G210" s="271" t="s">
        <v>443</v>
      </c>
      <c r="H210" s="266" t="s">
        <v>444</v>
      </c>
      <c r="I210" s="266" t="s">
        <v>437</v>
      </c>
      <c r="J210" s="152" t="s">
        <v>17</v>
      </c>
      <c r="K210" s="272" t="s">
        <v>23</v>
      </c>
      <c r="L210" s="272" t="s">
        <v>23</v>
      </c>
      <c r="M210" s="152" t="s">
        <v>17</v>
      </c>
      <c r="N210" s="274" t="s">
        <v>20</v>
      </c>
      <c r="O210" s="272" t="s">
        <v>23</v>
      </c>
      <c r="P210" s="271" t="s">
        <v>1</v>
      </c>
      <c r="Q210" s="271" t="s">
        <v>1</v>
      </c>
      <c r="R210" s="271" t="s">
        <v>1</v>
      </c>
      <c r="S210" s="271" t="s">
        <v>1</v>
      </c>
      <c r="T210" s="271" t="s">
        <v>1</v>
      </c>
      <c r="U210" s="271" t="s">
        <v>1</v>
      </c>
      <c r="V210" s="271" t="s">
        <v>1</v>
      </c>
      <c r="W210" s="271" t="s">
        <v>1</v>
      </c>
      <c r="X210" s="271" t="s">
        <v>1</v>
      </c>
      <c r="Y210" s="271" t="s">
        <v>1</v>
      </c>
      <c r="Z210" s="274" t="s">
        <v>20</v>
      </c>
      <c r="AA210" s="272" t="s">
        <v>23</v>
      </c>
      <c r="AB210" s="271" t="s">
        <v>1</v>
      </c>
      <c r="AC210" s="271" t="s">
        <v>1</v>
      </c>
      <c r="AD210" s="271" t="s">
        <v>1</v>
      </c>
      <c r="AE210" s="273" t="s">
        <v>22</v>
      </c>
      <c r="AF210" s="274" t="s">
        <v>20</v>
      </c>
      <c r="AG210" s="271" t="s">
        <v>1</v>
      </c>
      <c r="AH210" s="271" t="s">
        <v>1</v>
      </c>
      <c r="AI210" s="271" t="s">
        <v>1</v>
      </c>
      <c r="AJ210" s="271" t="s">
        <v>1</v>
      </c>
      <c r="AK210" s="271" t="s">
        <v>1</v>
      </c>
      <c r="AL210" s="274" t="s">
        <v>20</v>
      </c>
      <c r="AM210" s="271" t="s">
        <v>1</v>
      </c>
      <c r="AN210" s="271" t="s">
        <v>1</v>
      </c>
      <c r="AO210" s="271" t="s">
        <v>1</v>
      </c>
      <c r="AP210" s="271" t="s">
        <v>1</v>
      </c>
      <c r="AQ210" s="271" t="s">
        <v>1</v>
      </c>
      <c r="AR210" s="272" t="s">
        <v>23</v>
      </c>
      <c r="AS210" s="271" t="s">
        <v>1</v>
      </c>
      <c r="AT210" s="271" t="s">
        <v>1</v>
      </c>
      <c r="AU210" s="272" t="s">
        <v>23</v>
      </c>
      <c r="AV210" s="272" t="s">
        <v>23</v>
      </c>
      <c r="AW210" s="274" t="s">
        <v>1240</v>
      </c>
      <c r="AX210" s="152">
        <v>2</v>
      </c>
      <c r="AY210" s="275">
        <v>1</v>
      </c>
      <c r="AZ210" s="276">
        <v>0</v>
      </c>
      <c r="BA210" s="280">
        <v>26.2</v>
      </c>
      <c r="BB210" s="281">
        <v>1.1000000000000001</v>
      </c>
      <c r="BF210" s="150" t="e">
        <f>_xlfn.XLOOKUP(A210,'[27]Non AGSA'!B:B,'[27]Non AGSA'!B:B)</f>
        <v>#N/A</v>
      </c>
      <c r="BG210" s="150" t="e">
        <f>_xlfn.XLOOKUP(A210,'[27]Dormant auditee list'!C:C,'[27]Dormant auditee list'!C:C)</f>
        <v>#N/A</v>
      </c>
      <c r="BH210" s="150" t="str">
        <f>_xlfn.XLOOKUP(A210,[27]Reworked!A:A,[27]Reworked!I:I)</f>
        <v>Unqualified with findings</v>
      </c>
      <c r="BJ210" s="150">
        <v>1</v>
      </c>
      <c r="BK210" s="150">
        <v>2</v>
      </c>
    </row>
    <row r="211" spans="1:63" ht="34.5" customHeight="1" x14ac:dyDescent="0.25">
      <c r="A211" s="265">
        <v>98</v>
      </c>
      <c r="B211" s="266" t="s">
        <v>217</v>
      </c>
      <c r="C211" s="271" t="s">
        <v>1193</v>
      </c>
      <c r="D211" s="271" t="s">
        <v>683</v>
      </c>
      <c r="E211" s="271" t="s">
        <v>1191</v>
      </c>
      <c r="F211" s="271" t="s">
        <v>1</v>
      </c>
      <c r="G211" s="271" t="s">
        <v>209</v>
      </c>
      <c r="H211" s="266" t="s">
        <v>440</v>
      </c>
      <c r="I211" s="266" t="s">
        <v>437</v>
      </c>
      <c r="J211" s="152" t="s">
        <v>17</v>
      </c>
      <c r="K211" s="272" t="s">
        <v>23</v>
      </c>
      <c r="L211" s="272" t="s">
        <v>23</v>
      </c>
      <c r="M211" s="279" t="s">
        <v>26</v>
      </c>
      <c r="N211" s="274" t="s">
        <v>20</v>
      </c>
      <c r="O211" s="272" t="s">
        <v>23</v>
      </c>
      <c r="P211" s="273" t="s">
        <v>22</v>
      </c>
      <c r="Q211" s="271" t="s">
        <v>1</v>
      </c>
      <c r="R211" s="271" t="s">
        <v>1</v>
      </c>
      <c r="S211" s="271" t="s">
        <v>1</v>
      </c>
      <c r="T211" s="271" t="s">
        <v>1</v>
      </c>
      <c r="U211" s="271" t="s">
        <v>1</v>
      </c>
      <c r="V211" s="271" t="s">
        <v>1</v>
      </c>
      <c r="W211" s="271" t="s">
        <v>1</v>
      </c>
      <c r="X211" s="271" t="s">
        <v>1</v>
      </c>
      <c r="Y211" s="271" t="s">
        <v>1</v>
      </c>
      <c r="Z211" s="271" t="s">
        <v>1</v>
      </c>
      <c r="AA211" s="274" t="s">
        <v>20</v>
      </c>
      <c r="AB211" s="271" t="s">
        <v>1</v>
      </c>
      <c r="AC211" s="271" t="s">
        <v>1</v>
      </c>
      <c r="AD211" s="273" t="s">
        <v>22</v>
      </c>
      <c r="AE211" s="273" t="s">
        <v>22</v>
      </c>
      <c r="AF211" s="271" t="s">
        <v>1</v>
      </c>
      <c r="AG211" s="274" t="s">
        <v>20</v>
      </c>
      <c r="AH211" s="271" t="s">
        <v>1</v>
      </c>
      <c r="AI211" s="271" t="s">
        <v>1</v>
      </c>
      <c r="AJ211" s="271" t="s">
        <v>1</v>
      </c>
      <c r="AK211" s="272" t="s">
        <v>23</v>
      </c>
      <c r="AL211" s="274" t="s">
        <v>20</v>
      </c>
      <c r="AM211" s="271" t="s">
        <v>1</v>
      </c>
      <c r="AN211" s="271" t="s">
        <v>1</v>
      </c>
      <c r="AO211" s="274" t="s">
        <v>20</v>
      </c>
      <c r="AP211" s="274" t="s">
        <v>20</v>
      </c>
      <c r="AQ211" s="271" t="s">
        <v>1</v>
      </c>
      <c r="AR211" s="272" t="s">
        <v>23</v>
      </c>
      <c r="AS211" s="271" t="s">
        <v>1</v>
      </c>
      <c r="AT211" s="271" t="s">
        <v>1</v>
      </c>
      <c r="AU211" s="272" t="s">
        <v>23</v>
      </c>
      <c r="AV211" s="272" t="s">
        <v>23</v>
      </c>
      <c r="AW211" s="274" t="s">
        <v>1240</v>
      </c>
      <c r="AX211" s="282">
        <v>3</v>
      </c>
      <c r="AY211" s="282">
        <v>3</v>
      </c>
      <c r="AZ211" s="276">
        <v>0</v>
      </c>
      <c r="BA211" s="277">
        <v>0</v>
      </c>
      <c r="BB211" s="281">
        <v>0</v>
      </c>
      <c r="BF211" s="150" t="e">
        <f>_xlfn.XLOOKUP(A211,'[27]Non AGSA'!B:B,'[27]Non AGSA'!B:B)</f>
        <v>#N/A</v>
      </c>
      <c r="BG211" s="150" t="e">
        <f>_xlfn.XLOOKUP(A211,'[27]Dormant auditee list'!C:C,'[27]Dormant auditee list'!C:C)</f>
        <v>#N/A</v>
      </c>
      <c r="BH211" s="150" t="str">
        <f>_xlfn.XLOOKUP(A211,[27]Reworked!A:A,[27]Reworked!I:I)</f>
        <v>Unqualified with findings</v>
      </c>
      <c r="BJ211" s="150">
        <v>1</v>
      </c>
      <c r="BK211" s="150">
        <v>2</v>
      </c>
    </row>
    <row r="212" spans="1:63" ht="14.25" customHeight="1" x14ac:dyDescent="0.25">
      <c r="A212" s="265">
        <v>99</v>
      </c>
      <c r="B212" s="266" t="s">
        <v>1283</v>
      </c>
      <c r="C212" s="271" t="s">
        <v>1193</v>
      </c>
      <c r="D212" s="271" t="s">
        <v>571</v>
      </c>
      <c r="E212" s="271" t="s">
        <v>1191</v>
      </c>
      <c r="F212" s="271" t="s">
        <v>1</v>
      </c>
      <c r="G212" s="271" t="s">
        <v>1</v>
      </c>
      <c r="H212" s="266" t="s">
        <v>1</v>
      </c>
      <c r="I212" s="266" t="s">
        <v>571</v>
      </c>
      <c r="J212" s="275" t="s">
        <v>33</v>
      </c>
      <c r="K212" s="271" t="s">
        <v>1</v>
      </c>
      <c r="L212" s="271" t="s">
        <v>1</v>
      </c>
      <c r="M212" s="275" t="s">
        <v>33</v>
      </c>
      <c r="N212" s="271" t="s">
        <v>1</v>
      </c>
      <c r="O212" s="271" t="s">
        <v>1</v>
      </c>
      <c r="P212" s="271" t="s">
        <v>1</v>
      </c>
      <c r="Q212" s="271" t="s">
        <v>1</v>
      </c>
      <c r="R212" s="271" t="s">
        <v>1</v>
      </c>
      <c r="S212" s="271" t="s">
        <v>1</v>
      </c>
      <c r="T212" s="271" t="s">
        <v>1</v>
      </c>
      <c r="U212" s="271" t="s">
        <v>1</v>
      </c>
      <c r="V212" s="271" t="s">
        <v>1</v>
      </c>
      <c r="W212" s="271" t="s">
        <v>1</v>
      </c>
      <c r="X212" s="271" t="s">
        <v>1</v>
      </c>
      <c r="Y212" s="271" t="s">
        <v>1</v>
      </c>
      <c r="Z212" s="271" t="s">
        <v>1</v>
      </c>
      <c r="AA212" s="271" t="s">
        <v>1</v>
      </c>
      <c r="AB212" s="271" t="s">
        <v>1</v>
      </c>
      <c r="AC212" s="271" t="s">
        <v>1</v>
      </c>
      <c r="AD212" s="271" t="s">
        <v>1</v>
      </c>
      <c r="AE212" s="271" t="s">
        <v>1</v>
      </c>
      <c r="AF212" s="271" t="s">
        <v>1</v>
      </c>
      <c r="AG212" s="271" t="s">
        <v>1</v>
      </c>
      <c r="AH212" s="271" t="s">
        <v>1</v>
      </c>
      <c r="AI212" s="271" t="s">
        <v>1</v>
      </c>
      <c r="AJ212" s="271" t="s">
        <v>1</v>
      </c>
      <c r="AK212" s="271" t="s">
        <v>1</v>
      </c>
      <c r="AL212" s="271" t="s">
        <v>1</v>
      </c>
      <c r="AM212" s="271" t="s">
        <v>1</v>
      </c>
      <c r="AN212" s="271" t="s">
        <v>1</v>
      </c>
      <c r="AO212" s="271" t="s">
        <v>1</v>
      </c>
      <c r="AP212" s="271" t="s">
        <v>1</v>
      </c>
      <c r="AQ212" s="271" t="s">
        <v>1</v>
      </c>
      <c r="AR212" s="271" t="s">
        <v>1</v>
      </c>
      <c r="AS212" s="271" t="s">
        <v>1</v>
      </c>
      <c r="AT212" s="271" t="s">
        <v>1</v>
      </c>
      <c r="AU212" s="271" t="s">
        <v>1</v>
      </c>
      <c r="AV212" s="272" t="s">
        <v>23</v>
      </c>
      <c r="AW212" s="275" t="s">
        <v>1241</v>
      </c>
      <c r="AX212" s="275">
        <v>1</v>
      </c>
      <c r="AY212" s="275">
        <v>1</v>
      </c>
      <c r="AZ212" s="276">
        <v>0</v>
      </c>
      <c r="BA212" s="280">
        <v>10.9</v>
      </c>
      <c r="BB212" s="281">
        <v>0</v>
      </c>
      <c r="BF212" s="150" t="e">
        <f>_xlfn.XLOOKUP(A212,'[27]Non AGSA'!B:B,'[27]Non AGSA'!B:B)</f>
        <v>#N/A</v>
      </c>
      <c r="BG212" s="150" t="e">
        <f>_xlfn.XLOOKUP(A212,'[27]Dormant auditee list'!C:C,'[27]Dormant auditee list'!C:C)</f>
        <v>#N/A</v>
      </c>
      <c r="BH212" s="150" t="str">
        <f>_xlfn.XLOOKUP(A212,[27]Reworked!A:A,[27]Reworked!I:I)</f>
        <v>Unqualified with no findings</v>
      </c>
      <c r="BJ212" s="150">
        <v>1</v>
      </c>
      <c r="BK212" s="150">
        <v>1</v>
      </c>
    </row>
    <row r="213" spans="1:63" ht="26.25" customHeight="1" x14ac:dyDescent="0.25">
      <c r="A213" s="265">
        <v>1293</v>
      </c>
      <c r="B213" s="266" t="s">
        <v>44</v>
      </c>
      <c r="C213" s="271" t="s">
        <v>1193</v>
      </c>
      <c r="D213" s="271" t="s">
        <v>438</v>
      </c>
      <c r="E213" s="271" t="s">
        <v>1191</v>
      </c>
      <c r="F213" s="271" t="s">
        <v>1</v>
      </c>
      <c r="G213" s="271" t="s">
        <v>447</v>
      </c>
      <c r="H213" s="266" t="s">
        <v>444</v>
      </c>
      <c r="I213" s="266" t="s">
        <v>437</v>
      </c>
      <c r="J213" s="279" t="s">
        <v>26</v>
      </c>
      <c r="K213" s="271" t="s">
        <v>1</v>
      </c>
      <c r="L213" s="272" t="s">
        <v>23</v>
      </c>
      <c r="M213" s="279" t="s">
        <v>26</v>
      </c>
      <c r="N213" s="271" t="s">
        <v>1</v>
      </c>
      <c r="O213" s="272" t="s">
        <v>23</v>
      </c>
      <c r="P213" s="272" t="s">
        <v>23</v>
      </c>
      <c r="Q213" s="274" t="s">
        <v>20</v>
      </c>
      <c r="R213" s="272" t="s">
        <v>23</v>
      </c>
      <c r="S213" s="274" t="s">
        <v>20</v>
      </c>
      <c r="T213" s="273" t="s">
        <v>22</v>
      </c>
      <c r="U213" s="273" t="s">
        <v>22</v>
      </c>
      <c r="V213" s="271" t="s">
        <v>1</v>
      </c>
      <c r="W213" s="272" t="s">
        <v>23</v>
      </c>
      <c r="X213" s="271" t="s">
        <v>1</v>
      </c>
      <c r="Y213" s="271" t="s">
        <v>1</v>
      </c>
      <c r="Z213" s="271" t="s">
        <v>1</v>
      </c>
      <c r="AA213" s="271" t="s">
        <v>1</v>
      </c>
      <c r="AB213" s="271" t="s">
        <v>1</v>
      </c>
      <c r="AC213" s="271" t="s">
        <v>1</v>
      </c>
      <c r="AD213" s="271" t="s">
        <v>1</v>
      </c>
      <c r="AE213" s="272" t="s">
        <v>23</v>
      </c>
      <c r="AF213" s="271" t="s">
        <v>1</v>
      </c>
      <c r="AG213" s="271" t="s">
        <v>1</v>
      </c>
      <c r="AH213" s="271" t="s">
        <v>1</v>
      </c>
      <c r="AI213" s="271" t="s">
        <v>1</v>
      </c>
      <c r="AJ213" s="271" t="s">
        <v>1</v>
      </c>
      <c r="AK213" s="271" t="s">
        <v>1</v>
      </c>
      <c r="AL213" s="271" t="s">
        <v>1</v>
      </c>
      <c r="AM213" s="271" t="s">
        <v>1</v>
      </c>
      <c r="AN213" s="271" t="s">
        <v>1</v>
      </c>
      <c r="AO213" s="271" t="s">
        <v>1</v>
      </c>
      <c r="AP213" s="271" t="s">
        <v>1</v>
      </c>
      <c r="AQ213" s="271" t="s">
        <v>1</v>
      </c>
      <c r="AR213" s="271" t="s">
        <v>1</v>
      </c>
      <c r="AS213" s="271" t="s">
        <v>1</v>
      </c>
      <c r="AT213" s="271" t="s">
        <v>1</v>
      </c>
      <c r="AU213" s="271" t="s">
        <v>1</v>
      </c>
      <c r="AV213" s="271" t="s">
        <v>1</v>
      </c>
      <c r="AW213" s="274" t="s">
        <v>1240</v>
      </c>
      <c r="AX213" s="282">
        <v>3</v>
      </c>
      <c r="AY213" s="284">
        <v>0</v>
      </c>
      <c r="AZ213" s="276">
        <v>0</v>
      </c>
      <c r="BA213" s="276">
        <v>0</v>
      </c>
      <c r="BB213" s="283">
        <v>0</v>
      </c>
      <c r="BF213" s="150" t="e">
        <f>_xlfn.XLOOKUP(A213,'[27]Non AGSA'!B:B,'[27]Non AGSA'!B:B)</f>
        <v>#N/A</v>
      </c>
      <c r="BG213" s="150" t="e">
        <f>_xlfn.XLOOKUP(A213,'[27]Dormant auditee list'!C:C,'[27]Dormant auditee list'!C:C)</f>
        <v>#N/A</v>
      </c>
      <c r="BH213" s="150" t="str">
        <f>_xlfn.XLOOKUP(A213,[27]Reworked!A:A,[27]Reworked!I:I)</f>
        <v>Qualified</v>
      </c>
      <c r="BJ213" s="150">
        <v>1</v>
      </c>
      <c r="BK213" s="150">
        <v>3</v>
      </c>
    </row>
    <row r="214" spans="1:63" ht="18.75" customHeight="1" x14ac:dyDescent="0.25">
      <c r="A214" s="265">
        <v>1138</v>
      </c>
      <c r="B214" s="266" t="s">
        <v>1284</v>
      </c>
      <c r="C214" s="271" t="s">
        <v>1193</v>
      </c>
      <c r="D214" s="271" t="s">
        <v>438</v>
      </c>
      <c r="E214" s="271" t="s">
        <v>1191</v>
      </c>
      <c r="F214" s="271" t="s">
        <v>1</v>
      </c>
      <c r="G214" s="271" t="s">
        <v>1</v>
      </c>
      <c r="H214" s="266" t="s">
        <v>1</v>
      </c>
      <c r="I214" s="266" t="s">
        <v>438</v>
      </c>
      <c r="J214" s="275" t="s">
        <v>33</v>
      </c>
      <c r="K214" s="271" t="s">
        <v>1</v>
      </c>
      <c r="L214" s="271" t="s">
        <v>1</v>
      </c>
      <c r="M214" s="275" t="s">
        <v>33</v>
      </c>
      <c r="N214" s="271" t="s">
        <v>1</v>
      </c>
      <c r="O214" s="271" t="s">
        <v>1</v>
      </c>
      <c r="P214" s="271" t="s">
        <v>1</v>
      </c>
      <c r="Q214" s="271" t="s">
        <v>1</v>
      </c>
      <c r="R214" s="271" t="s">
        <v>1</v>
      </c>
      <c r="S214" s="271" t="s">
        <v>1</v>
      </c>
      <c r="T214" s="271" t="s">
        <v>1</v>
      </c>
      <c r="U214" s="271" t="s">
        <v>1</v>
      </c>
      <c r="V214" s="271" t="s">
        <v>1</v>
      </c>
      <c r="W214" s="271" t="s">
        <v>1</v>
      </c>
      <c r="X214" s="271" t="s">
        <v>1</v>
      </c>
      <c r="Y214" s="271" t="s">
        <v>1</v>
      </c>
      <c r="Z214" s="271" t="s">
        <v>1</v>
      </c>
      <c r="AA214" s="271" t="s">
        <v>1</v>
      </c>
      <c r="AB214" s="271" t="s">
        <v>1</v>
      </c>
      <c r="AC214" s="271" t="s">
        <v>1</v>
      </c>
      <c r="AD214" s="271" t="s">
        <v>1</v>
      </c>
      <c r="AE214" s="271" t="s">
        <v>1</v>
      </c>
      <c r="AF214" s="271" t="s">
        <v>1</v>
      </c>
      <c r="AG214" s="271" t="s">
        <v>1</v>
      </c>
      <c r="AH214" s="271" t="s">
        <v>1</v>
      </c>
      <c r="AI214" s="271" t="s">
        <v>1</v>
      </c>
      <c r="AJ214" s="271" t="s">
        <v>1</v>
      </c>
      <c r="AK214" s="271" t="s">
        <v>1</v>
      </c>
      <c r="AL214" s="271" t="s">
        <v>1</v>
      </c>
      <c r="AM214" s="271" t="s">
        <v>1</v>
      </c>
      <c r="AN214" s="271" t="s">
        <v>1</v>
      </c>
      <c r="AO214" s="271" t="s">
        <v>1</v>
      </c>
      <c r="AP214" s="271" t="s">
        <v>1</v>
      </c>
      <c r="AQ214" s="271" t="s">
        <v>1</v>
      </c>
      <c r="AR214" s="271" t="s">
        <v>1</v>
      </c>
      <c r="AS214" s="271" t="s">
        <v>1</v>
      </c>
      <c r="AT214" s="271" t="s">
        <v>1</v>
      </c>
      <c r="AU214" s="271" t="s">
        <v>1</v>
      </c>
      <c r="AV214" s="272" t="s">
        <v>23</v>
      </c>
      <c r="AW214" s="275" t="s">
        <v>1241</v>
      </c>
      <c r="AX214" s="275">
        <v>1</v>
      </c>
      <c r="AY214" s="284">
        <v>0</v>
      </c>
      <c r="AZ214" s="276">
        <v>0</v>
      </c>
      <c r="BA214" s="280">
        <v>24.7</v>
      </c>
      <c r="BB214" s="283">
        <v>0</v>
      </c>
      <c r="BF214" s="150" t="e">
        <f>_xlfn.XLOOKUP(A214,'[27]Non AGSA'!B:B,'[27]Non AGSA'!B:B)</f>
        <v>#N/A</v>
      </c>
      <c r="BG214" s="150" t="e">
        <f>_xlfn.XLOOKUP(A214,'[27]Dormant auditee list'!C:C,'[27]Dormant auditee list'!C:C)</f>
        <v>#N/A</v>
      </c>
      <c r="BH214" s="150" t="str">
        <f>_xlfn.XLOOKUP(A214,[27]Reworked!A:A,[27]Reworked!I:I)</f>
        <v>Unqualified with no findings</v>
      </c>
      <c r="BJ214" s="150">
        <v>1</v>
      </c>
      <c r="BK214" s="150">
        <v>1</v>
      </c>
    </row>
    <row r="215" spans="1:63" ht="18.75" customHeight="1" x14ac:dyDescent="0.25">
      <c r="A215" s="265">
        <v>100</v>
      </c>
      <c r="B215" s="266" t="s">
        <v>467</v>
      </c>
      <c r="C215" s="271" t="s">
        <v>1193</v>
      </c>
      <c r="D215" s="271" t="s">
        <v>438</v>
      </c>
      <c r="E215" s="271" t="s">
        <v>1191</v>
      </c>
      <c r="F215" s="271" t="s">
        <v>1</v>
      </c>
      <c r="G215" s="271" t="s">
        <v>1</v>
      </c>
      <c r="H215" s="266" t="s">
        <v>1</v>
      </c>
      <c r="I215" s="266" t="s">
        <v>438</v>
      </c>
      <c r="J215" s="152" t="s">
        <v>17</v>
      </c>
      <c r="K215" s="271" t="s">
        <v>1</v>
      </c>
      <c r="L215" s="272" t="s">
        <v>23</v>
      </c>
      <c r="M215" s="152" t="s">
        <v>17</v>
      </c>
      <c r="N215" s="271" t="s">
        <v>1</v>
      </c>
      <c r="O215" s="272" t="s">
        <v>23</v>
      </c>
      <c r="P215" s="271" t="s">
        <v>1</v>
      </c>
      <c r="Q215" s="271" t="s">
        <v>1</v>
      </c>
      <c r="R215" s="271" t="s">
        <v>1</v>
      </c>
      <c r="S215" s="271" t="s">
        <v>1</v>
      </c>
      <c r="T215" s="271" t="s">
        <v>1</v>
      </c>
      <c r="U215" s="271" t="s">
        <v>1</v>
      </c>
      <c r="V215" s="271" t="s">
        <v>1</v>
      </c>
      <c r="W215" s="271" t="s">
        <v>1</v>
      </c>
      <c r="X215" s="271" t="s">
        <v>1</v>
      </c>
      <c r="Y215" s="271" t="s">
        <v>1</v>
      </c>
      <c r="Z215" s="271" t="s">
        <v>1</v>
      </c>
      <c r="AA215" s="271" t="s">
        <v>1</v>
      </c>
      <c r="AB215" s="271" t="s">
        <v>1</v>
      </c>
      <c r="AC215" s="271" t="s">
        <v>1</v>
      </c>
      <c r="AD215" s="271" t="s">
        <v>1</v>
      </c>
      <c r="AE215" s="271" t="s">
        <v>1</v>
      </c>
      <c r="AF215" s="271" t="s">
        <v>1</v>
      </c>
      <c r="AG215" s="271" t="s">
        <v>1</v>
      </c>
      <c r="AH215" s="271" t="s">
        <v>1</v>
      </c>
      <c r="AI215" s="271" t="s">
        <v>1</v>
      </c>
      <c r="AJ215" s="271" t="s">
        <v>1</v>
      </c>
      <c r="AK215" s="271" t="s">
        <v>1</v>
      </c>
      <c r="AL215" s="271" t="s">
        <v>1</v>
      </c>
      <c r="AM215" s="271" t="s">
        <v>1</v>
      </c>
      <c r="AN215" s="271" t="s">
        <v>1</v>
      </c>
      <c r="AO215" s="272" t="s">
        <v>23</v>
      </c>
      <c r="AP215" s="274" t="s">
        <v>20</v>
      </c>
      <c r="AQ215" s="271" t="s">
        <v>1</v>
      </c>
      <c r="AR215" s="271" t="s">
        <v>1</v>
      </c>
      <c r="AS215" s="271" t="s">
        <v>1</v>
      </c>
      <c r="AT215" s="271" t="s">
        <v>1</v>
      </c>
      <c r="AU215" s="273" t="s">
        <v>22</v>
      </c>
      <c r="AV215" s="272" t="s">
        <v>23</v>
      </c>
      <c r="AW215" s="274" t="s">
        <v>1240</v>
      </c>
      <c r="AX215" s="152">
        <v>2</v>
      </c>
      <c r="AY215" s="284">
        <v>0</v>
      </c>
      <c r="AZ215" s="276">
        <v>0</v>
      </c>
      <c r="BA215" s="277">
        <v>2.5</v>
      </c>
      <c r="BB215" s="283">
        <v>0</v>
      </c>
      <c r="BF215" s="150" t="e">
        <f>_xlfn.XLOOKUP(A215,'[27]Non AGSA'!B:B,'[27]Non AGSA'!B:B)</f>
        <v>#N/A</v>
      </c>
      <c r="BG215" s="150" t="e">
        <f>_xlfn.XLOOKUP(A215,'[27]Dormant auditee list'!C:C,'[27]Dormant auditee list'!C:C)</f>
        <v>#N/A</v>
      </c>
      <c r="BH215" s="150" t="str">
        <f>_xlfn.XLOOKUP(A215,[27]Reworked!A:A,[27]Reworked!I:I)</f>
        <v>Unqualified with findings</v>
      </c>
      <c r="BJ215" s="150">
        <v>1</v>
      </c>
      <c r="BK215" s="150">
        <v>2</v>
      </c>
    </row>
    <row r="216" spans="1:63" ht="18.75" customHeight="1" x14ac:dyDescent="0.25">
      <c r="A216" s="265">
        <v>1365</v>
      </c>
      <c r="B216" s="266" t="s">
        <v>469</v>
      </c>
      <c r="C216" s="271" t="s">
        <v>1193</v>
      </c>
      <c r="D216" s="271" t="s">
        <v>438</v>
      </c>
      <c r="E216" s="271" t="s">
        <v>1191</v>
      </c>
      <c r="F216" s="271" t="s">
        <v>1</v>
      </c>
      <c r="G216" s="271" t="s">
        <v>1</v>
      </c>
      <c r="H216" s="266" t="s">
        <v>1</v>
      </c>
      <c r="I216" s="266" t="s">
        <v>438</v>
      </c>
      <c r="J216" s="152" t="s">
        <v>17</v>
      </c>
      <c r="K216" s="271" t="s">
        <v>1</v>
      </c>
      <c r="L216" s="274" t="s">
        <v>20</v>
      </c>
      <c r="M216" s="275" t="s">
        <v>33</v>
      </c>
      <c r="N216" s="271" t="s">
        <v>1</v>
      </c>
      <c r="O216" s="271" t="s">
        <v>1</v>
      </c>
      <c r="P216" s="271" t="s">
        <v>1</v>
      </c>
      <c r="Q216" s="271" t="s">
        <v>1</v>
      </c>
      <c r="R216" s="271" t="s">
        <v>1</v>
      </c>
      <c r="S216" s="271" t="s">
        <v>1</v>
      </c>
      <c r="T216" s="271" t="s">
        <v>1</v>
      </c>
      <c r="U216" s="271" t="s">
        <v>1</v>
      </c>
      <c r="V216" s="271" t="s">
        <v>1</v>
      </c>
      <c r="W216" s="271" t="s">
        <v>1</v>
      </c>
      <c r="X216" s="271" t="s">
        <v>1</v>
      </c>
      <c r="Y216" s="271" t="s">
        <v>1</v>
      </c>
      <c r="Z216" s="271" t="s">
        <v>1</v>
      </c>
      <c r="AA216" s="271" t="s">
        <v>1</v>
      </c>
      <c r="AB216" s="271" t="s">
        <v>1</v>
      </c>
      <c r="AC216" s="271" t="s">
        <v>1</v>
      </c>
      <c r="AD216" s="271" t="s">
        <v>1</v>
      </c>
      <c r="AE216" s="274" t="s">
        <v>20</v>
      </c>
      <c r="AF216" s="271" t="s">
        <v>1</v>
      </c>
      <c r="AG216" s="271" t="s">
        <v>1</v>
      </c>
      <c r="AH216" s="271" t="s">
        <v>1</v>
      </c>
      <c r="AI216" s="271" t="s">
        <v>1</v>
      </c>
      <c r="AJ216" s="271" t="s">
        <v>1</v>
      </c>
      <c r="AK216" s="271" t="s">
        <v>1</v>
      </c>
      <c r="AL216" s="271" t="s">
        <v>1</v>
      </c>
      <c r="AM216" s="271" t="s">
        <v>1</v>
      </c>
      <c r="AN216" s="271" t="s">
        <v>1</v>
      </c>
      <c r="AO216" s="271" t="s">
        <v>1</v>
      </c>
      <c r="AP216" s="271" t="s">
        <v>1</v>
      </c>
      <c r="AQ216" s="271" t="s">
        <v>1</v>
      </c>
      <c r="AR216" s="271" t="s">
        <v>1</v>
      </c>
      <c r="AS216" s="271" t="s">
        <v>1</v>
      </c>
      <c r="AT216" s="271" t="s">
        <v>1</v>
      </c>
      <c r="AU216" s="271" t="s">
        <v>1</v>
      </c>
      <c r="AV216" s="272" t="s">
        <v>23</v>
      </c>
      <c r="AW216" s="275" t="s">
        <v>1241</v>
      </c>
      <c r="AX216" s="275">
        <v>1</v>
      </c>
      <c r="AY216" s="284">
        <v>0</v>
      </c>
      <c r="AZ216" s="276">
        <v>0</v>
      </c>
      <c r="BA216" s="276">
        <v>0</v>
      </c>
      <c r="BB216" s="281">
        <v>0</v>
      </c>
      <c r="BF216" s="150" t="e">
        <f>_xlfn.XLOOKUP(A216,'[27]Non AGSA'!B:B,'[27]Non AGSA'!B:B)</f>
        <v>#N/A</v>
      </c>
      <c r="BG216" s="150" t="e">
        <f>_xlfn.XLOOKUP(A216,'[27]Dormant auditee list'!C:C,'[27]Dormant auditee list'!C:C)</f>
        <v>#N/A</v>
      </c>
      <c r="BH216" s="150" t="str">
        <f>_xlfn.XLOOKUP(A216,[27]Reworked!A:A,[27]Reworked!I:I)</f>
        <v>Unqualified with findings</v>
      </c>
      <c r="BJ216" s="150">
        <v>1</v>
      </c>
      <c r="BK216" s="150">
        <v>2</v>
      </c>
    </row>
    <row r="217" spans="1:63" ht="18.75" customHeight="1" x14ac:dyDescent="0.25">
      <c r="A217" s="265">
        <v>1231</v>
      </c>
      <c r="B217" s="266" t="s">
        <v>471</v>
      </c>
      <c r="C217" s="271" t="s">
        <v>1193</v>
      </c>
      <c r="D217" s="271" t="s">
        <v>438</v>
      </c>
      <c r="E217" s="271" t="s">
        <v>1191</v>
      </c>
      <c r="F217" s="271" t="s">
        <v>1</v>
      </c>
      <c r="G217" s="271" t="s">
        <v>1</v>
      </c>
      <c r="H217" s="266" t="s">
        <v>1</v>
      </c>
      <c r="I217" s="266" t="s">
        <v>438</v>
      </c>
      <c r="J217" s="152" t="s">
        <v>17</v>
      </c>
      <c r="K217" s="271" t="s">
        <v>1</v>
      </c>
      <c r="L217" s="274" t="s">
        <v>20</v>
      </c>
      <c r="M217" s="275" t="s">
        <v>33</v>
      </c>
      <c r="N217" s="271" t="s">
        <v>1</v>
      </c>
      <c r="O217" s="271" t="s">
        <v>1</v>
      </c>
      <c r="P217" s="271" t="s">
        <v>1</v>
      </c>
      <c r="Q217" s="271" t="s">
        <v>1</v>
      </c>
      <c r="R217" s="271" t="s">
        <v>1</v>
      </c>
      <c r="S217" s="271" t="s">
        <v>1</v>
      </c>
      <c r="T217" s="271" t="s">
        <v>1</v>
      </c>
      <c r="U217" s="271" t="s">
        <v>1</v>
      </c>
      <c r="V217" s="271" t="s">
        <v>1</v>
      </c>
      <c r="W217" s="271" t="s">
        <v>1</v>
      </c>
      <c r="X217" s="271" t="s">
        <v>1</v>
      </c>
      <c r="Y217" s="271" t="s">
        <v>1</v>
      </c>
      <c r="Z217" s="271" t="s">
        <v>1</v>
      </c>
      <c r="AA217" s="271" t="s">
        <v>1</v>
      </c>
      <c r="AB217" s="271" t="s">
        <v>1</v>
      </c>
      <c r="AC217" s="271" t="s">
        <v>1</v>
      </c>
      <c r="AD217" s="271" t="s">
        <v>1</v>
      </c>
      <c r="AE217" s="274" t="s">
        <v>20</v>
      </c>
      <c r="AF217" s="271" t="s">
        <v>1</v>
      </c>
      <c r="AG217" s="271" t="s">
        <v>1</v>
      </c>
      <c r="AH217" s="271" t="s">
        <v>1</v>
      </c>
      <c r="AI217" s="271" t="s">
        <v>1</v>
      </c>
      <c r="AJ217" s="271" t="s">
        <v>1</v>
      </c>
      <c r="AK217" s="274" t="s">
        <v>20</v>
      </c>
      <c r="AL217" s="271" t="s">
        <v>1</v>
      </c>
      <c r="AM217" s="271" t="s">
        <v>1</v>
      </c>
      <c r="AN217" s="271" t="s">
        <v>1</v>
      </c>
      <c r="AO217" s="271" t="s">
        <v>1</v>
      </c>
      <c r="AP217" s="271" t="s">
        <v>1</v>
      </c>
      <c r="AQ217" s="271" t="s">
        <v>1</v>
      </c>
      <c r="AR217" s="271" t="s">
        <v>1</v>
      </c>
      <c r="AS217" s="271" t="s">
        <v>1</v>
      </c>
      <c r="AT217" s="271" t="s">
        <v>1</v>
      </c>
      <c r="AU217" s="273" t="s">
        <v>22</v>
      </c>
      <c r="AV217" s="272" t="s">
        <v>23</v>
      </c>
      <c r="AW217" s="274" t="s">
        <v>1240</v>
      </c>
      <c r="AX217" s="275">
        <v>1</v>
      </c>
      <c r="AY217" s="284">
        <v>0</v>
      </c>
      <c r="AZ217" s="276">
        <v>0</v>
      </c>
      <c r="BA217" s="280">
        <v>45.6</v>
      </c>
      <c r="BB217" s="283">
        <v>0</v>
      </c>
      <c r="BF217" s="150" t="e">
        <f>_xlfn.XLOOKUP(A217,'[27]Non AGSA'!B:B,'[27]Non AGSA'!B:B)</f>
        <v>#N/A</v>
      </c>
      <c r="BG217" s="150" t="e">
        <f>_xlfn.XLOOKUP(A217,'[27]Dormant auditee list'!C:C,'[27]Dormant auditee list'!C:C)</f>
        <v>#N/A</v>
      </c>
      <c r="BH217" s="150" t="str">
        <f>_xlfn.XLOOKUP(A217,[27]Reworked!A:A,[27]Reworked!I:I)</f>
        <v>Unqualified with findings</v>
      </c>
      <c r="BJ217" s="150">
        <v>1</v>
      </c>
      <c r="BK217" s="150">
        <v>2</v>
      </c>
    </row>
    <row r="218" spans="1:63" ht="18" customHeight="1" x14ac:dyDescent="0.25">
      <c r="A218" s="265">
        <v>529</v>
      </c>
      <c r="B218" s="266" t="s">
        <v>473</v>
      </c>
      <c r="C218" s="271" t="s">
        <v>1193</v>
      </c>
      <c r="D218" s="271" t="s">
        <v>438</v>
      </c>
      <c r="E218" s="271" t="s">
        <v>1191</v>
      </c>
      <c r="F218" s="271" t="s">
        <v>1</v>
      </c>
      <c r="G218" s="271" t="s">
        <v>1</v>
      </c>
      <c r="H218" s="266" t="s">
        <v>1</v>
      </c>
      <c r="I218" s="266" t="s">
        <v>438</v>
      </c>
      <c r="J218" s="279" t="s">
        <v>26</v>
      </c>
      <c r="K218" s="272" t="s">
        <v>23</v>
      </c>
      <c r="L218" s="272" t="s">
        <v>23</v>
      </c>
      <c r="M218" s="279" t="s">
        <v>26</v>
      </c>
      <c r="N218" s="272" t="s">
        <v>23</v>
      </c>
      <c r="O218" s="272" t="s">
        <v>23</v>
      </c>
      <c r="P218" s="273" t="s">
        <v>22</v>
      </c>
      <c r="Q218" s="273" t="s">
        <v>22</v>
      </c>
      <c r="R218" s="274" t="s">
        <v>20</v>
      </c>
      <c r="S218" s="273" t="s">
        <v>22</v>
      </c>
      <c r="T218" s="274" t="s">
        <v>20</v>
      </c>
      <c r="U218" s="272" t="s">
        <v>23</v>
      </c>
      <c r="V218" s="271" t="s">
        <v>1</v>
      </c>
      <c r="W218" s="273" t="s">
        <v>22</v>
      </c>
      <c r="X218" s="271" t="s">
        <v>1</v>
      </c>
      <c r="Y218" s="273" t="s">
        <v>22</v>
      </c>
      <c r="Z218" s="272" t="s">
        <v>23</v>
      </c>
      <c r="AA218" s="272" t="s">
        <v>23</v>
      </c>
      <c r="AB218" s="271" t="s">
        <v>1</v>
      </c>
      <c r="AC218" s="271" t="s">
        <v>1</v>
      </c>
      <c r="AD218" s="271" t="s">
        <v>1</v>
      </c>
      <c r="AE218" s="272" t="s">
        <v>23</v>
      </c>
      <c r="AF218" s="272" t="s">
        <v>23</v>
      </c>
      <c r="AG218" s="271" t="s">
        <v>1</v>
      </c>
      <c r="AH218" s="271" t="s">
        <v>1</v>
      </c>
      <c r="AI218" s="271" t="s">
        <v>1</v>
      </c>
      <c r="AJ218" s="271" t="s">
        <v>1</v>
      </c>
      <c r="AK218" s="273" t="s">
        <v>22</v>
      </c>
      <c r="AL218" s="272" t="s">
        <v>23</v>
      </c>
      <c r="AM218" s="271" t="s">
        <v>1</v>
      </c>
      <c r="AN218" s="271" t="s">
        <v>1</v>
      </c>
      <c r="AO218" s="272" t="s">
        <v>23</v>
      </c>
      <c r="AP218" s="271" t="s">
        <v>1</v>
      </c>
      <c r="AQ218" s="271" t="s">
        <v>1</v>
      </c>
      <c r="AR218" s="274" t="s">
        <v>20</v>
      </c>
      <c r="AS218" s="271" t="s">
        <v>1</v>
      </c>
      <c r="AT218" s="271" t="s">
        <v>1</v>
      </c>
      <c r="AU218" s="272" t="s">
        <v>23</v>
      </c>
      <c r="AV218" s="272" t="s">
        <v>23</v>
      </c>
      <c r="AW218" s="274" t="s">
        <v>1240</v>
      </c>
      <c r="AX218" s="152">
        <v>2</v>
      </c>
      <c r="AY218" s="284">
        <v>0</v>
      </c>
      <c r="AZ218" s="276">
        <v>0</v>
      </c>
      <c r="BA218" s="277">
        <v>0.05</v>
      </c>
      <c r="BB218" s="281">
        <v>0.39</v>
      </c>
      <c r="BF218" s="150" t="e">
        <f>_xlfn.XLOOKUP(A218,'[27]Non AGSA'!B:B,'[27]Non AGSA'!B:B)</f>
        <v>#N/A</v>
      </c>
      <c r="BG218" s="150" t="e">
        <f>_xlfn.XLOOKUP(A218,'[27]Dormant auditee list'!C:C,'[27]Dormant auditee list'!C:C)</f>
        <v>#N/A</v>
      </c>
      <c r="BH218" s="150" t="str">
        <f>_xlfn.XLOOKUP(A218,[27]Reworked!A:A,[27]Reworked!I:I)</f>
        <v>Qualified</v>
      </c>
      <c r="BJ218" s="150">
        <v>1</v>
      </c>
      <c r="BK218" s="150">
        <v>3</v>
      </c>
    </row>
    <row r="219" spans="1:63" ht="27" customHeight="1" x14ac:dyDescent="0.25">
      <c r="A219" s="265">
        <v>121</v>
      </c>
      <c r="B219" s="266" t="s">
        <v>45</v>
      </c>
      <c r="C219" s="271" t="s">
        <v>1193</v>
      </c>
      <c r="D219" s="271" t="s">
        <v>941</v>
      </c>
      <c r="E219" s="271" t="s">
        <v>1191</v>
      </c>
      <c r="F219" s="271" t="s">
        <v>1</v>
      </c>
      <c r="G219" s="271" t="s">
        <v>447</v>
      </c>
      <c r="H219" s="266" t="s">
        <v>444</v>
      </c>
      <c r="I219" s="266" t="s">
        <v>437</v>
      </c>
      <c r="J219" s="279" t="s">
        <v>26</v>
      </c>
      <c r="K219" s="271" t="s">
        <v>1</v>
      </c>
      <c r="L219" s="272" t="s">
        <v>23</v>
      </c>
      <c r="M219" s="152" t="s">
        <v>17</v>
      </c>
      <c r="N219" s="271" t="s">
        <v>1</v>
      </c>
      <c r="O219" s="272" t="s">
        <v>23</v>
      </c>
      <c r="P219" s="271" t="s">
        <v>1</v>
      </c>
      <c r="Q219" s="271" t="s">
        <v>1</v>
      </c>
      <c r="R219" s="271" t="s">
        <v>1</v>
      </c>
      <c r="S219" s="271" t="s">
        <v>1</v>
      </c>
      <c r="T219" s="271" t="s">
        <v>1</v>
      </c>
      <c r="U219" s="274" t="s">
        <v>20</v>
      </c>
      <c r="V219" s="271" t="s">
        <v>1</v>
      </c>
      <c r="W219" s="274" t="s">
        <v>20</v>
      </c>
      <c r="X219" s="271" t="s">
        <v>1</v>
      </c>
      <c r="Y219" s="271" t="s">
        <v>1</v>
      </c>
      <c r="Z219" s="271" t="s">
        <v>1</v>
      </c>
      <c r="AA219" s="271" t="s">
        <v>1</v>
      </c>
      <c r="AB219" s="271" t="s">
        <v>1</v>
      </c>
      <c r="AC219" s="271" t="s">
        <v>1</v>
      </c>
      <c r="AD219" s="271" t="s">
        <v>1</v>
      </c>
      <c r="AE219" s="272" t="s">
        <v>23</v>
      </c>
      <c r="AF219" s="271" t="s">
        <v>1</v>
      </c>
      <c r="AG219" s="271" t="s">
        <v>1</v>
      </c>
      <c r="AH219" s="271" t="s">
        <v>1</v>
      </c>
      <c r="AI219" s="271" t="s">
        <v>1</v>
      </c>
      <c r="AJ219" s="271" t="s">
        <v>1</v>
      </c>
      <c r="AK219" s="271" t="s">
        <v>1</v>
      </c>
      <c r="AL219" s="274" t="s">
        <v>20</v>
      </c>
      <c r="AM219" s="271" t="s">
        <v>1</v>
      </c>
      <c r="AN219" s="271" t="s">
        <v>1</v>
      </c>
      <c r="AO219" s="271" t="s">
        <v>1</v>
      </c>
      <c r="AP219" s="271" t="s">
        <v>1</v>
      </c>
      <c r="AQ219" s="271" t="s">
        <v>1</v>
      </c>
      <c r="AR219" s="271" t="s">
        <v>1</v>
      </c>
      <c r="AS219" s="271" t="s">
        <v>1</v>
      </c>
      <c r="AT219" s="271" t="s">
        <v>1</v>
      </c>
      <c r="AU219" s="273" t="s">
        <v>22</v>
      </c>
      <c r="AV219" s="272" t="s">
        <v>23</v>
      </c>
      <c r="AW219" s="275" t="s">
        <v>1241</v>
      </c>
      <c r="AX219" s="275">
        <v>1</v>
      </c>
      <c r="AY219" s="275">
        <v>1</v>
      </c>
      <c r="AZ219" s="276">
        <v>0</v>
      </c>
      <c r="BA219" s="277">
        <v>5.6</v>
      </c>
      <c r="BB219" s="278">
        <v>0.67</v>
      </c>
      <c r="BF219" s="150" t="e">
        <f>_xlfn.XLOOKUP(A219,'[27]Non AGSA'!B:B,'[27]Non AGSA'!B:B)</f>
        <v>#N/A</v>
      </c>
      <c r="BG219" s="150" t="e">
        <f>_xlfn.XLOOKUP(A219,'[27]Dormant auditee list'!C:C,'[27]Dormant auditee list'!C:C)</f>
        <v>#N/A</v>
      </c>
      <c r="BH219" s="150" t="str">
        <f>_xlfn.XLOOKUP(A219,[27]Reworked!A:A,[27]Reworked!I:I)</f>
        <v>Qualified</v>
      </c>
      <c r="BJ219" s="150">
        <v>1</v>
      </c>
      <c r="BK219" s="150">
        <v>3</v>
      </c>
    </row>
    <row r="220" spans="1:63" ht="26.25" customHeight="1" x14ac:dyDescent="0.25">
      <c r="A220" s="265">
        <v>1328</v>
      </c>
      <c r="B220" s="266" t="s">
        <v>46</v>
      </c>
      <c r="C220" s="271" t="s">
        <v>1193</v>
      </c>
      <c r="D220" s="271" t="s">
        <v>658</v>
      </c>
      <c r="E220" s="271" t="s">
        <v>1191</v>
      </c>
      <c r="F220" s="271" t="s">
        <v>1</v>
      </c>
      <c r="G220" s="271" t="s">
        <v>447</v>
      </c>
      <c r="H220" s="266" t="s">
        <v>444</v>
      </c>
      <c r="I220" s="266" t="s">
        <v>437</v>
      </c>
      <c r="J220" s="152" t="s">
        <v>17</v>
      </c>
      <c r="K220" s="271" t="s">
        <v>1</v>
      </c>
      <c r="L220" s="272" t="s">
        <v>23</v>
      </c>
      <c r="M220" s="279" t="s">
        <v>26</v>
      </c>
      <c r="N220" s="271" t="s">
        <v>1</v>
      </c>
      <c r="O220" s="272" t="s">
        <v>23</v>
      </c>
      <c r="P220" s="271" t="s">
        <v>1</v>
      </c>
      <c r="Q220" s="271" t="s">
        <v>1</v>
      </c>
      <c r="R220" s="273" t="s">
        <v>22</v>
      </c>
      <c r="S220" s="271" t="s">
        <v>1</v>
      </c>
      <c r="T220" s="271" t="s">
        <v>1</v>
      </c>
      <c r="U220" s="271" t="s">
        <v>1</v>
      </c>
      <c r="V220" s="271" t="s">
        <v>1</v>
      </c>
      <c r="W220" s="273" t="s">
        <v>22</v>
      </c>
      <c r="X220" s="271" t="s">
        <v>1</v>
      </c>
      <c r="Y220" s="271" t="s">
        <v>1</v>
      </c>
      <c r="Z220" s="271" t="s">
        <v>1</v>
      </c>
      <c r="AA220" s="271" t="s">
        <v>1</v>
      </c>
      <c r="AB220" s="271" t="s">
        <v>1</v>
      </c>
      <c r="AC220" s="271" t="s">
        <v>1</v>
      </c>
      <c r="AD220" s="271" t="s">
        <v>1</v>
      </c>
      <c r="AE220" s="272" t="s">
        <v>23</v>
      </c>
      <c r="AF220" s="271" t="s">
        <v>1</v>
      </c>
      <c r="AG220" s="271" t="s">
        <v>1</v>
      </c>
      <c r="AH220" s="271" t="s">
        <v>1</v>
      </c>
      <c r="AI220" s="271" t="s">
        <v>1</v>
      </c>
      <c r="AJ220" s="271" t="s">
        <v>1</v>
      </c>
      <c r="AK220" s="271" t="s">
        <v>1</v>
      </c>
      <c r="AL220" s="271" t="s">
        <v>1</v>
      </c>
      <c r="AM220" s="271" t="s">
        <v>1</v>
      </c>
      <c r="AN220" s="271" t="s">
        <v>1</v>
      </c>
      <c r="AO220" s="271" t="s">
        <v>1</v>
      </c>
      <c r="AP220" s="271" t="s">
        <v>1</v>
      </c>
      <c r="AQ220" s="271" t="s">
        <v>1</v>
      </c>
      <c r="AR220" s="271" t="s">
        <v>1</v>
      </c>
      <c r="AS220" s="271" t="s">
        <v>1</v>
      </c>
      <c r="AT220" s="271" t="s">
        <v>1</v>
      </c>
      <c r="AU220" s="271" t="s">
        <v>1</v>
      </c>
      <c r="AV220" s="271" t="s">
        <v>1</v>
      </c>
      <c r="AW220" s="274" t="s">
        <v>1240</v>
      </c>
      <c r="AX220" s="152">
        <v>2</v>
      </c>
      <c r="AY220" s="284">
        <v>0</v>
      </c>
      <c r="AZ220" s="276">
        <v>0</v>
      </c>
      <c r="BA220" s="276">
        <v>0</v>
      </c>
      <c r="BB220" s="283">
        <v>0</v>
      </c>
      <c r="BF220" s="150" t="e">
        <f>_xlfn.XLOOKUP(A220,'[27]Non AGSA'!B:B,'[27]Non AGSA'!B:B)</f>
        <v>#N/A</v>
      </c>
      <c r="BG220" s="150" t="e">
        <f>_xlfn.XLOOKUP(A220,'[27]Dormant auditee list'!C:C,'[27]Dormant auditee list'!C:C)</f>
        <v>#N/A</v>
      </c>
      <c r="BH220" s="150" t="str">
        <f>_xlfn.XLOOKUP(A220,[27]Reworked!A:A,[27]Reworked!I:I)</f>
        <v>Unqualified with findings</v>
      </c>
      <c r="BJ220" s="150">
        <v>1</v>
      </c>
      <c r="BK220" s="150">
        <v>2</v>
      </c>
    </row>
    <row r="221" spans="1:63" ht="27" customHeight="1" x14ac:dyDescent="0.25">
      <c r="A221" s="265">
        <v>1305</v>
      </c>
      <c r="B221" s="266" t="s">
        <v>47</v>
      </c>
      <c r="C221" s="271" t="s">
        <v>1193</v>
      </c>
      <c r="D221" s="271" t="s">
        <v>519</v>
      </c>
      <c r="E221" s="271" t="s">
        <v>1191</v>
      </c>
      <c r="F221" s="271" t="s">
        <v>1</v>
      </c>
      <c r="G221" s="271" t="s">
        <v>447</v>
      </c>
      <c r="H221" s="266" t="s">
        <v>444</v>
      </c>
      <c r="I221" s="266" t="s">
        <v>437</v>
      </c>
      <c r="J221" s="275" t="s">
        <v>33</v>
      </c>
      <c r="K221" s="271" t="s">
        <v>1</v>
      </c>
      <c r="L221" s="271" t="s">
        <v>1</v>
      </c>
      <c r="M221" s="275" t="s">
        <v>33</v>
      </c>
      <c r="N221" s="271" t="s">
        <v>1</v>
      </c>
      <c r="O221" s="271" t="s">
        <v>1</v>
      </c>
      <c r="P221" s="271" t="s">
        <v>1</v>
      </c>
      <c r="Q221" s="271" t="s">
        <v>1</v>
      </c>
      <c r="R221" s="271" t="s">
        <v>1</v>
      </c>
      <c r="S221" s="271" t="s">
        <v>1</v>
      </c>
      <c r="T221" s="271" t="s">
        <v>1</v>
      </c>
      <c r="U221" s="271" t="s">
        <v>1</v>
      </c>
      <c r="V221" s="271" t="s">
        <v>1</v>
      </c>
      <c r="W221" s="271" t="s">
        <v>1</v>
      </c>
      <c r="X221" s="271" t="s">
        <v>1</v>
      </c>
      <c r="Y221" s="271" t="s">
        <v>1</v>
      </c>
      <c r="Z221" s="271" t="s">
        <v>1</v>
      </c>
      <c r="AA221" s="271" t="s">
        <v>1</v>
      </c>
      <c r="AB221" s="271" t="s">
        <v>1</v>
      </c>
      <c r="AC221" s="271" t="s">
        <v>1</v>
      </c>
      <c r="AD221" s="271" t="s">
        <v>1</v>
      </c>
      <c r="AE221" s="271" t="s">
        <v>1</v>
      </c>
      <c r="AF221" s="271" t="s">
        <v>1</v>
      </c>
      <c r="AG221" s="271" t="s">
        <v>1</v>
      </c>
      <c r="AH221" s="271" t="s">
        <v>1</v>
      </c>
      <c r="AI221" s="271" t="s">
        <v>1</v>
      </c>
      <c r="AJ221" s="271" t="s">
        <v>1</v>
      </c>
      <c r="AK221" s="271" t="s">
        <v>1</v>
      </c>
      <c r="AL221" s="271" t="s">
        <v>1</v>
      </c>
      <c r="AM221" s="271" t="s">
        <v>1</v>
      </c>
      <c r="AN221" s="271" t="s">
        <v>1</v>
      </c>
      <c r="AO221" s="271" t="s">
        <v>1</v>
      </c>
      <c r="AP221" s="271" t="s">
        <v>1</v>
      </c>
      <c r="AQ221" s="271" t="s">
        <v>1</v>
      </c>
      <c r="AR221" s="271" t="s">
        <v>1</v>
      </c>
      <c r="AS221" s="271" t="s">
        <v>1</v>
      </c>
      <c r="AT221" s="271" t="s">
        <v>1</v>
      </c>
      <c r="AU221" s="271" t="s">
        <v>1</v>
      </c>
      <c r="AV221" s="271" t="s">
        <v>1</v>
      </c>
      <c r="AW221" s="275" t="s">
        <v>1241</v>
      </c>
      <c r="AX221" s="275">
        <v>1</v>
      </c>
      <c r="AY221" s="284">
        <v>0</v>
      </c>
      <c r="AZ221" s="276">
        <v>0</v>
      </c>
      <c r="BA221" s="276">
        <v>0</v>
      </c>
      <c r="BB221" s="283">
        <v>0</v>
      </c>
      <c r="BF221" s="150" t="e">
        <f>_xlfn.XLOOKUP(A221,'[27]Non AGSA'!B:B,'[27]Non AGSA'!B:B)</f>
        <v>#N/A</v>
      </c>
      <c r="BG221" s="150" t="e">
        <f>_xlfn.XLOOKUP(A221,'[27]Dormant auditee list'!C:C,'[27]Dormant auditee list'!C:C)</f>
        <v>#N/A</v>
      </c>
      <c r="BH221" s="150" t="str">
        <f>_xlfn.XLOOKUP(A221,[27]Reworked!A:A,[27]Reworked!I:I)</f>
        <v>Unqualified with no findings</v>
      </c>
      <c r="BJ221" s="150">
        <v>1</v>
      </c>
      <c r="BK221" s="150">
        <v>1</v>
      </c>
    </row>
    <row r="222" spans="1:63" ht="26.25" customHeight="1" x14ac:dyDescent="0.25">
      <c r="A222" s="265">
        <v>1306</v>
      </c>
      <c r="B222" s="266" t="s">
        <v>48</v>
      </c>
      <c r="C222" s="271" t="s">
        <v>1193</v>
      </c>
      <c r="D222" s="271" t="s">
        <v>941</v>
      </c>
      <c r="E222" s="271" t="s">
        <v>1191</v>
      </c>
      <c r="F222" s="271" t="s">
        <v>1</v>
      </c>
      <c r="G222" s="271" t="s">
        <v>447</v>
      </c>
      <c r="H222" s="266" t="s">
        <v>444</v>
      </c>
      <c r="I222" s="266" t="s">
        <v>437</v>
      </c>
      <c r="J222" s="152" t="s">
        <v>17</v>
      </c>
      <c r="K222" s="271" t="s">
        <v>1</v>
      </c>
      <c r="L222" s="272" t="s">
        <v>23</v>
      </c>
      <c r="M222" s="152" t="s">
        <v>17</v>
      </c>
      <c r="N222" s="271" t="s">
        <v>1</v>
      </c>
      <c r="O222" s="272" t="s">
        <v>23</v>
      </c>
      <c r="P222" s="271" t="s">
        <v>1</v>
      </c>
      <c r="Q222" s="271" t="s">
        <v>1</v>
      </c>
      <c r="R222" s="271" t="s">
        <v>1</v>
      </c>
      <c r="S222" s="271" t="s">
        <v>1</v>
      </c>
      <c r="T222" s="271" t="s">
        <v>1</v>
      </c>
      <c r="U222" s="271" t="s">
        <v>1</v>
      </c>
      <c r="V222" s="271" t="s">
        <v>1</v>
      </c>
      <c r="W222" s="271" t="s">
        <v>1</v>
      </c>
      <c r="X222" s="271" t="s">
        <v>1</v>
      </c>
      <c r="Y222" s="271" t="s">
        <v>1</v>
      </c>
      <c r="Z222" s="271" t="s">
        <v>1</v>
      </c>
      <c r="AA222" s="271" t="s">
        <v>1</v>
      </c>
      <c r="AB222" s="271" t="s">
        <v>1</v>
      </c>
      <c r="AC222" s="271" t="s">
        <v>1</v>
      </c>
      <c r="AD222" s="271" t="s">
        <v>1</v>
      </c>
      <c r="AE222" s="272" t="s">
        <v>23</v>
      </c>
      <c r="AF222" s="271" t="s">
        <v>1</v>
      </c>
      <c r="AG222" s="271" t="s">
        <v>1</v>
      </c>
      <c r="AH222" s="271" t="s">
        <v>1</v>
      </c>
      <c r="AI222" s="271" t="s">
        <v>1</v>
      </c>
      <c r="AJ222" s="271" t="s">
        <v>1</v>
      </c>
      <c r="AK222" s="271" t="s">
        <v>1</v>
      </c>
      <c r="AL222" s="271" t="s">
        <v>1</v>
      </c>
      <c r="AM222" s="271" t="s">
        <v>1</v>
      </c>
      <c r="AN222" s="271" t="s">
        <v>1</v>
      </c>
      <c r="AO222" s="271" t="s">
        <v>1</v>
      </c>
      <c r="AP222" s="271" t="s">
        <v>1</v>
      </c>
      <c r="AQ222" s="271" t="s">
        <v>1</v>
      </c>
      <c r="AR222" s="271" t="s">
        <v>1</v>
      </c>
      <c r="AS222" s="271" t="s">
        <v>1</v>
      </c>
      <c r="AT222" s="271" t="s">
        <v>1</v>
      </c>
      <c r="AU222" s="271" t="s">
        <v>1</v>
      </c>
      <c r="AV222" s="274" t="s">
        <v>20</v>
      </c>
      <c r="AW222" s="275" t="s">
        <v>1241</v>
      </c>
      <c r="AX222" s="275">
        <v>1</v>
      </c>
      <c r="AY222" s="275">
        <v>1</v>
      </c>
      <c r="AZ222" s="276">
        <v>0</v>
      </c>
      <c r="BA222" s="276">
        <v>0</v>
      </c>
      <c r="BB222" s="283">
        <v>0</v>
      </c>
      <c r="BF222" s="150" t="e">
        <f>_xlfn.XLOOKUP(A222,'[27]Non AGSA'!B:B,'[27]Non AGSA'!B:B)</f>
        <v>#N/A</v>
      </c>
      <c r="BG222" s="150" t="e">
        <f>_xlfn.XLOOKUP(A222,'[27]Dormant auditee list'!C:C,'[27]Dormant auditee list'!C:C)</f>
        <v>#N/A</v>
      </c>
      <c r="BH222" s="150" t="str">
        <f>_xlfn.XLOOKUP(A222,[27]Reworked!A:A,[27]Reworked!I:I)</f>
        <v>Unqualified with findings</v>
      </c>
      <c r="BJ222" s="150">
        <v>1</v>
      </c>
      <c r="BK222" s="150">
        <v>2</v>
      </c>
    </row>
    <row r="223" spans="1:63" ht="26.25" customHeight="1" x14ac:dyDescent="0.25">
      <c r="A223" s="265">
        <v>1313</v>
      </c>
      <c r="B223" s="266" t="s">
        <v>49</v>
      </c>
      <c r="C223" s="271" t="s">
        <v>1193</v>
      </c>
      <c r="D223" s="271" t="s">
        <v>571</v>
      </c>
      <c r="E223" s="271" t="s">
        <v>1191</v>
      </c>
      <c r="F223" s="271" t="s">
        <v>1</v>
      </c>
      <c r="G223" s="271" t="s">
        <v>447</v>
      </c>
      <c r="H223" s="266" t="s">
        <v>444</v>
      </c>
      <c r="I223" s="266" t="s">
        <v>437</v>
      </c>
      <c r="J223" s="152" t="s">
        <v>17</v>
      </c>
      <c r="K223" s="271" t="s">
        <v>1</v>
      </c>
      <c r="L223" s="272" t="s">
        <v>23</v>
      </c>
      <c r="M223" s="152" t="s">
        <v>17</v>
      </c>
      <c r="N223" s="271" t="s">
        <v>1</v>
      </c>
      <c r="O223" s="272" t="s">
        <v>23</v>
      </c>
      <c r="P223" s="271" t="s">
        <v>1</v>
      </c>
      <c r="Q223" s="271" t="s">
        <v>1</v>
      </c>
      <c r="R223" s="271" t="s">
        <v>1</v>
      </c>
      <c r="S223" s="271" t="s">
        <v>1</v>
      </c>
      <c r="T223" s="271" t="s">
        <v>1</v>
      </c>
      <c r="U223" s="271" t="s">
        <v>1</v>
      </c>
      <c r="V223" s="271" t="s">
        <v>1</v>
      </c>
      <c r="W223" s="271" t="s">
        <v>1</v>
      </c>
      <c r="X223" s="271" t="s">
        <v>1</v>
      </c>
      <c r="Y223" s="271" t="s">
        <v>1</v>
      </c>
      <c r="Z223" s="271" t="s">
        <v>1</v>
      </c>
      <c r="AA223" s="271" t="s">
        <v>1</v>
      </c>
      <c r="AB223" s="271" t="s">
        <v>1</v>
      </c>
      <c r="AC223" s="271" t="s">
        <v>1</v>
      </c>
      <c r="AD223" s="271" t="s">
        <v>1</v>
      </c>
      <c r="AE223" s="272" t="s">
        <v>23</v>
      </c>
      <c r="AF223" s="271" t="s">
        <v>1</v>
      </c>
      <c r="AG223" s="271" t="s">
        <v>1</v>
      </c>
      <c r="AH223" s="272" t="s">
        <v>23</v>
      </c>
      <c r="AI223" s="271" t="s">
        <v>1</v>
      </c>
      <c r="AJ223" s="271" t="s">
        <v>1</v>
      </c>
      <c r="AK223" s="271" t="s">
        <v>1</v>
      </c>
      <c r="AL223" s="271" t="s">
        <v>1</v>
      </c>
      <c r="AM223" s="271" t="s">
        <v>1</v>
      </c>
      <c r="AN223" s="271" t="s">
        <v>1</v>
      </c>
      <c r="AO223" s="271" t="s">
        <v>1</v>
      </c>
      <c r="AP223" s="271" t="s">
        <v>1</v>
      </c>
      <c r="AQ223" s="271" t="s">
        <v>1</v>
      </c>
      <c r="AR223" s="271" t="s">
        <v>1</v>
      </c>
      <c r="AS223" s="271" t="s">
        <v>1</v>
      </c>
      <c r="AT223" s="271" t="s">
        <v>1</v>
      </c>
      <c r="AU223" s="271" t="s">
        <v>1</v>
      </c>
      <c r="AV223" s="271" t="s">
        <v>1</v>
      </c>
      <c r="AW223" s="275" t="s">
        <v>1241</v>
      </c>
      <c r="AX223" s="152">
        <v>2</v>
      </c>
      <c r="AY223" s="284">
        <v>0</v>
      </c>
      <c r="AZ223" s="276">
        <v>0</v>
      </c>
      <c r="BA223" s="276">
        <v>0</v>
      </c>
      <c r="BB223" s="283">
        <v>0</v>
      </c>
      <c r="BF223" s="150" t="e">
        <f>_xlfn.XLOOKUP(A223,'[27]Non AGSA'!B:B,'[27]Non AGSA'!B:B)</f>
        <v>#N/A</v>
      </c>
      <c r="BG223" s="150" t="e">
        <f>_xlfn.XLOOKUP(A223,'[27]Dormant auditee list'!C:C,'[27]Dormant auditee list'!C:C)</f>
        <v>#N/A</v>
      </c>
      <c r="BH223" s="150" t="str">
        <f>_xlfn.XLOOKUP(A223,[27]Reworked!A:A,[27]Reworked!I:I)</f>
        <v>Unqualified with findings</v>
      </c>
      <c r="BJ223" s="150">
        <v>1</v>
      </c>
      <c r="BK223" s="150">
        <v>2</v>
      </c>
    </row>
    <row r="224" spans="1:63" ht="27" customHeight="1" x14ac:dyDescent="0.25">
      <c r="A224" s="265">
        <v>126</v>
      </c>
      <c r="B224" s="266" t="s">
        <v>50</v>
      </c>
      <c r="C224" s="271" t="s">
        <v>1193</v>
      </c>
      <c r="D224" s="271" t="s">
        <v>941</v>
      </c>
      <c r="E224" s="271" t="s">
        <v>1191</v>
      </c>
      <c r="F224" s="271" t="s">
        <v>1</v>
      </c>
      <c r="G224" s="271" t="s">
        <v>447</v>
      </c>
      <c r="H224" s="266" t="s">
        <v>444</v>
      </c>
      <c r="I224" s="266" t="s">
        <v>437</v>
      </c>
      <c r="J224" s="152" t="s">
        <v>17</v>
      </c>
      <c r="K224" s="273" t="s">
        <v>22</v>
      </c>
      <c r="L224" s="272" t="s">
        <v>23</v>
      </c>
      <c r="M224" s="279" t="s">
        <v>26</v>
      </c>
      <c r="N224" s="274" t="s">
        <v>20</v>
      </c>
      <c r="O224" s="272" t="s">
        <v>23</v>
      </c>
      <c r="P224" s="271" t="s">
        <v>1</v>
      </c>
      <c r="Q224" s="271" t="s">
        <v>1</v>
      </c>
      <c r="R224" s="271" t="s">
        <v>1</v>
      </c>
      <c r="S224" s="271" t="s">
        <v>1</v>
      </c>
      <c r="T224" s="271" t="s">
        <v>1</v>
      </c>
      <c r="U224" s="273" t="s">
        <v>22</v>
      </c>
      <c r="V224" s="271" t="s">
        <v>1</v>
      </c>
      <c r="W224" s="271" t="s">
        <v>1</v>
      </c>
      <c r="X224" s="271" t="s">
        <v>1</v>
      </c>
      <c r="Y224" s="271" t="s">
        <v>1</v>
      </c>
      <c r="Z224" s="271" t="s">
        <v>1</v>
      </c>
      <c r="AA224" s="273" t="s">
        <v>22</v>
      </c>
      <c r="AB224" s="271" t="s">
        <v>1</v>
      </c>
      <c r="AC224" s="271" t="s">
        <v>1</v>
      </c>
      <c r="AD224" s="271" t="s">
        <v>1</v>
      </c>
      <c r="AE224" s="272" t="s">
        <v>23</v>
      </c>
      <c r="AF224" s="272" t="s">
        <v>23</v>
      </c>
      <c r="AG224" s="271" t="s">
        <v>1</v>
      </c>
      <c r="AH224" s="271" t="s">
        <v>1</v>
      </c>
      <c r="AI224" s="271" t="s">
        <v>1</v>
      </c>
      <c r="AJ224" s="271" t="s">
        <v>1</v>
      </c>
      <c r="AK224" s="273" t="s">
        <v>22</v>
      </c>
      <c r="AL224" s="271" t="s">
        <v>1</v>
      </c>
      <c r="AM224" s="271" t="s">
        <v>1</v>
      </c>
      <c r="AN224" s="271" t="s">
        <v>1</v>
      </c>
      <c r="AO224" s="271" t="s">
        <v>1</v>
      </c>
      <c r="AP224" s="271" t="s">
        <v>1</v>
      </c>
      <c r="AQ224" s="271" t="s">
        <v>1</v>
      </c>
      <c r="AR224" s="271" t="s">
        <v>1</v>
      </c>
      <c r="AS224" s="271" t="s">
        <v>1</v>
      </c>
      <c r="AT224" s="271" t="s">
        <v>1</v>
      </c>
      <c r="AU224" s="272" t="s">
        <v>23</v>
      </c>
      <c r="AV224" s="271" t="s">
        <v>1</v>
      </c>
      <c r="AW224" s="275" t="s">
        <v>1241</v>
      </c>
      <c r="AX224" s="275">
        <v>1</v>
      </c>
      <c r="AY224" s="275">
        <v>1</v>
      </c>
      <c r="AZ224" s="276">
        <v>0</v>
      </c>
      <c r="BA224" s="277">
        <v>3</v>
      </c>
      <c r="BB224" s="281">
        <v>0</v>
      </c>
      <c r="BF224" s="150" t="e">
        <f>_xlfn.XLOOKUP(A224,'[27]Non AGSA'!B:B,'[27]Non AGSA'!B:B)</f>
        <v>#N/A</v>
      </c>
      <c r="BG224" s="150" t="e">
        <f>_xlfn.XLOOKUP(A224,'[27]Dormant auditee list'!C:C,'[27]Dormant auditee list'!C:C)</f>
        <v>#N/A</v>
      </c>
      <c r="BH224" s="150" t="str">
        <f>_xlfn.XLOOKUP(A224,[27]Reworked!A:A,[27]Reworked!I:I)</f>
        <v>Unqualified with findings</v>
      </c>
      <c r="BJ224" s="150">
        <v>1</v>
      </c>
      <c r="BK224" s="150">
        <v>2</v>
      </c>
    </row>
    <row r="225" spans="1:63" ht="26.25" customHeight="1" x14ac:dyDescent="0.25">
      <c r="A225" s="265">
        <v>1314</v>
      </c>
      <c r="B225" s="266" t="s">
        <v>51</v>
      </c>
      <c r="C225" s="271" t="s">
        <v>1193</v>
      </c>
      <c r="D225" s="271" t="s">
        <v>571</v>
      </c>
      <c r="E225" s="271" t="s">
        <v>1191</v>
      </c>
      <c r="F225" s="271" t="s">
        <v>1</v>
      </c>
      <c r="G225" s="271" t="s">
        <v>447</v>
      </c>
      <c r="H225" s="266" t="s">
        <v>444</v>
      </c>
      <c r="I225" s="266" t="s">
        <v>437</v>
      </c>
      <c r="J225" s="279" t="s">
        <v>26</v>
      </c>
      <c r="K225" s="271" t="s">
        <v>1</v>
      </c>
      <c r="L225" s="272" t="s">
        <v>23</v>
      </c>
      <c r="M225" s="152" t="s">
        <v>17</v>
      </c>
      <c r="N225" s="271" t="s">
        <v>1</v>
      </c>
      <c r="O225" s="274" t="s">
        <v>20</v>
      </c>
      <c r="P225" s="274" t="s">
        <v>20</v>
      </c>
      <c r="Q225" s="274" t="s">
        <v>20</v>
      </c>
      <c r="R225" s="271" t="s">
        <v>1</v>
      </c>
      <c r="S225" s="271" t="s">
        <v>1</v>
      </c>
      <c r="T225" s="271" t="s">
        <v>1</v>
      </c>
      <c r="U225" s="271" t="s">
        <v>1</v>
      </c>
      <c r="V225" s="271" t="s">
        <v>1</v>
      </c>
      <c r="W225" s="274" t="s">
        <v>20</v>
      </c>
      <c r="X225" s="271" t="s">
        <v>1</v>
      </c>
      <c r="Y225" s="271" t="s">
        <v>1</v>
      </c>
      <c r="Z225" s="271" t="s">
        <v>1</v>
      </c>
      <c r="AA225" s="271" t="s">
        <v>1</v>
      </c>
      <c r="AB225" s="271" t="s">
        <v>1</v>
      </c>
      <c r="AC225" s="271" t="s">
        <v>1</v>
      </c>
      <c r="AD225" s="271" t="s">
        <v>1</v>
      </c>
      <c r="AE225" s="272" t="s">
        <v>23</v>
      </c>
      <c r="AF225" s="271" t="s">
        <v>1</v>
      </c>
      <c r="AG225" s="271" t="s">
        <v>1</v>
      </c>
      <c r="AH225" s="271" t="s">
        <v>1</v>
      </c>
      <c r="AI225" s="271" t="s">
        <v>1</v>
      </c>
      <c r="AJ225" s="271" t="s">
        <v>1</v>
      </c>
      <c r="AK225" s="271" t="s">
        <v>1</v>
      </c>
      <c r="AL225" s="272" t="s">
        <v>23</v>
      </c>
      <c r="AM225" s="271" t="s">
        <v>1</v>
      </c>
      <c r="AN225" s="271" t="s">
        <v>1</v>
      </c>
      <c r="AO225" s="271" t="s">
        <v>1</v>
      </c>
      <c r="AP225" s="271" t="s">
        <v>1</v>
      </c>
      <c r="AQ225" s="271" t="s">
        <v>1</v>
      </c>
      <c r="AR225" s="272" t="s">
        <v>23</v>
      </c>
      <c r="AS225" s="271" t="s">
        <v>1</v>
      </c>
      <c r="AT225" s="271" t="s">
        <v>1</v>
      </c>
      <c r="AU225" s="271" t="s">
        <v>1</v>
      </c>
      <c r="AV225" s="272" t="s">
        <v>23</v>
      </c>
      <c r="AW225" s="275" t="s">
        <v>1241</v>
      </c>
      <c r="AX225" s="152">
        <v>2</v>
      </c>
      <c r="AY225" s="284">
        <v>0</v>
      </c>
      <c r="AZ225" s="276">
        <v>0</v>
      </c>
      <c r="BA225" s="276">
        <v>0</v>
      </c>
      <c r="BB225" s="283">
        <v>0</v>
      </c>
      <c r="BF225" s="150" t="e">
        <f>_xlfn.XLOOKUP(A225,'[27]Non AGSA'!B:B,'[27]Non AGSA'!B:B)</f>
        <v>#N/A</v>
      </c>
      <c r="BG225" s="150" t="e">
        <f>_xlfn.XLOOKUP(A225,'[27]Dormant auditee list'!C:C,'[27]Dormant auditee list'!C:C)</f>
        <v>#N/A</v>
      </c>
      <c r="BH225" s="150" t="str">
        <f>_xlfn.XLOOKUP(A225,[27]Reworked!A:A,[27]Reworked!I:I)</f>
        <v>Qualified</v>
      </c>
      <c r="BJ225" s="150">
        <v>1</v>
      </c>
      <c r="BK225" s="150">
        <v>3</v>
      </c>
    </row>
    <row r="226" spans="1:63" ht="27" customHeight="1" x14ac:dyDescent="0.25">
      <c r="A226" s="265">
        <v>1338</v>
      </c>
      <c r="B226" s="266" t="s">
        <v>52</v>
      </c>
      <c r="C226" s="271" t="s">
        <v>1193</v>
      </c>
      <c r="D226" s="271" t="s">
        <v>1086</v>
      </c>
      <c r="E226" s="271" t="s">
        <v>1191</v>
      </c>
      <c r="F226" s="271" t="s">
        <v>1</v>
      </c>
      <c r="G226" s="271" t="s">
        <v>447</v>
      </c>
      <c r="H226" s="266" t="s">
        <v>444</v>
      </c>
      <c r="I226" s="266" t="s">
        <v>437</v>
      </c>
      <c r="J226" s="275" t="s">
        <v>33</v>
      </c>
      <c r="K226" s="271" t="s">
        <v>1</v>
      </c>
      <c r="L226" s="273" t="s">
        <v>22</v>
      </c>
      <c r="M226" s="279" t="s">
        <v>26</v>
      </c>
      <c r="N226" s="271" t="s">
        <v>1</v>
      </c>
      <c r="O226" s="272" t="s">
        <v>23</v>
      </c>
      <c r="P226" s="271" t="s">
        <v>1</v>
      </c>
      <c r="Q226" s="273" t="s">
        <v>22</v>
      </c>
      <c r="R226" s="271" t="s">
        <v>1</v>
      </c>
      <c r="S226" s="271" t="s">
        <v>1</v>
      </c>
      <c r="T226" s="274" t="s">
        <v>20</v>
      </c>
      <c r="U226" s="273" t="s">
        <v>22</v>
      </c>
      <c r="V226" s="271" t="s">
        <v>1</v>
      </c>
      <c r="W226" s="271" t="s">
        <v>1</v>
      </c>
      <c r="X226" s="271" t="s">
        <v>1</v>
      </c>
      <c r="Y226" s="271" t="s">
        <v>1</v>
      </c>
      <c r="Z226" s="271" t="s">
        <v>1</v>
      </c>
      <c r="AA226" s="271" t="s">
        <v>1</v>
      </c>
      <c r="AB226" s="271" t="s">
        <v>1</v>
      </c>
      <c r="AC226" s="271" t="s">
        <v>1</v>
      </c>
      <c r="AD226" s="271" t="s">
        <v>1</v>
      </c>
      <c r="AE226" s="273" t="s">
        <v>22</v>
      </c>
      <c r="AF226" s="271" t="s">
        <v>1</v>
      </c>
      <c r="AG226" s="271" t="s">
        <v>1</v>
      </c>
      <c r="AH226" s="271" t="s">
        <v>1</v>
      </c>
      <c r="AI226" s="271" t="s">
        <v>1</v>
      </c>
      <c r="AJ226" s="271" t="s">
        <v>1</v>
      </c>
      <c r="AK226" s="271" t="s">
        <v>1</v>
      </c>
      <c r="AL226" s="271" t="s">
        <v>1</v>
      </c>
      <c r="AM226" s="271" t="s">
        <v>1</v>
      </c>
      <c r="AN226" s="271" t="s">
        <v>1</v>
      </c>
      <c r="AO226" s="271" t="s">
        <v>1</v>
      </c>
      <c r="AP226" s="271" t="s">
        <v>1</v>
      </c>
      <c r="AQ226" s="271" t="s">
        <v>1</v>
      </c>
      <c r="AR226" s="271" t="s">
        <v>1</v>
      </c>
      <c r="AS226" s="271" t="s">
        <v>1</v>
      </c>
      <c r="AT226" s="271" t="s">
        <v>1</v>
      </c>
      <c r="AU226" s="271" t="s">
        <v>1</v>
      </c>
      <c r="AV226" s="271" t="s">
        <v>1</v>
      </c>
      <c r="AW226" s="275" t="s">
        <v>1241</v>
      </c>
      <c r="AX226" s="275">
        <v>1</v>
      </c>
      <c r="AY226" s="284">
        <v>0</v>
      </c>
      <c r="AZ226" s="276">
        <v>0</v>
      </c>
      <c r="BA226" s="280">
        <v>0.27</v>
      </c>
      <c r="BB226" s="281">
        <v>1E-3</v>
      </c>
      <c r="BF226" s="150" t="e">
        <f>_xlfn.XLOOKUP(A226,'[27]Non AGSA'!B:B,'[27]Non AGSA'!B:B)</f>
        <v>#N/A</v>
      </c>
      <c r="BG226" s="150" t="e">
        <f>_xlfn.XLOOKUP(A226,'[27]Dormant auditee list'!C:C,'[27]Dormant auditee list'!C:C)</f>
        <v>#N/A</v>
      </c>
      <c r="BH226" s="150" t="str">
        <f>_xlfn.XLOOKUP(A226,[27]Reworked!A:A,[27]Reworked!I:I)</f>
        <v>Unqualified with no findings</v>
      </c>
      <c r="BJ226" s="150">
        <v>1</v>
      </c>
      <c r="BK226" s="150">
        <v>1</v>
      </c>
    </row>
    <row r="227" spans="1:63" ht="26.25" customHeight="1" x14ac:dyDescent="0.25">
      <c r="A227" s="265">
        <v>1344</v>
      </c>
      <c r="B227" s="266" t="s">
        <v>53</v>
      </c>
      <c r="C227" s="271" t="s">
        <v>1193</v>
      </c>
      <c r="D227" s="271" t="s">
        <v>941</v>
      </c>
      <c r="E227" s="271" t="s">
        <v>1191</v>
      </c>
      <c r="F227" s="271" t="s">
        <v>1</v>
      </c>
      <c r="G227" s="271" t="s">
        <v>447</v>
      </c>
      <c r="H227" s="266" t="s">
        <v>444</v>
      </c>
      <c r="I227" s="266" t="s">
        <v>437</v>
      </c>
      <c r="J227" s="275" t="s">
        <v>33</v>
      </c>
      <c r="K227" s="271" t="s">
        <v>1</v>
      </c>
      <c r="L227" s="271" t="s">
        <v>1</v>
      </c>
      <c r="M227" s="275" t="s">
        <v>33</v>
      </c>
      <c r="N227" s="271" t="s">
        <v>1</v>
      </c>
      <c r="O227" s="273" t="s">
        <v>22</v>
      </c>
      <c r="P227" s="271" t="s">
        <v>1</v>
      </c>
      <c r="Q227" s="271" t="s">
        <v>1</v>
      </c>
      <c r="R227" s="271" t="s">
        <v>1</v>
      </c>
      <c r="S227" s="271" t="s">
        <v>1</v>
      </c>
      <c r="T227" s="271" t="s">
        <v>1</v>
      </c>
      <c r="U227" s="271" t="s">
        <v>1</v>
      </c>
      <c r="V227" s="271" t="s">
        <v>1</v>
      </c>
      <c r="W227" s="271" t="s">
        <v>1</v>
      </c>
      <c r="X227" s="271" t="s">
        <v>1</v>
      </c>
      <c r="Y227" s="271" t="s">
        <v>1</v>
      </c>
      <c r="Z227" s="271" t="s">
        <v>1</v>
      </c>
      <c r="AA227" s="271" t="s">
        <v>1</v>
      </c>
      <c r="AB227" s="271" t="s">
        <v>1</v>
      </c>
      <c r="AC227" s="271" t="s">
        <v>1</v>
      </c>
      <c r="AD227" s="271" t="s">
        <v>1</v>
      </c>
      <c r="AE227" s="271" t="s">
        <v>1</v>
      </c>
      <c r="AF227" s="271" t="s">
        <v>1</v>
      </c>
      <c r="AG227" s="271" t="s">
        <v>1</v>
      </c>
      <c r="AH227" s="271" t="s">
        <v>1</v>
      </c>
      <c r="AI227" s="271" t="s">
        <v>1</v>
      </c>
      <c r="AJ227" s="271" t="s">
        <v>1</v>
      </c>
      <c r="AK227" s="271" t="s">
        <v>1</v>
      </c>
      <c r="AL227" s="271" t="s">
        <v>1</v>
      </c>
      <c r="AM227" s="271" t="s">
        <v>1</v>
      </c>
      <c r="AN227" s="271" t="s">
        <v>1</v>
      </c>
      <c r="AO227" s="271" t="s">
        <v>1</v>
      </c>
      <c r="AP227" s="271" t="s">
        <v>1</v>
      </c>
      <c r="AQ227" s="271" t="s">
        <v>1</v>
      </c>
      <c r="AR227" s="271" t="s">
        <v>1</v>
      </c>
      <c r="AS227" s="271" t="s">
        <v>1</v>
      </c>
      <c r="AT227" s="271" t="s">
        <v>1</v>
      </c>
      <c r="AU227" s="272" t="s">
        <v>23</v>
      </c>
      <c r="AV227" s="273" t="s">
        <v>22</v>
      </c>
      <c r="AW227" s="275" t="s">
        <v>1241</v>
      </c>
      <c r="AX227" s="275">
        <v>1</v>
      </c>
      <c r="AY227" s="275">
        <v>1</v>
      </c>
      <c r="AZ227" s="276">
        <v>0</v>
      </c>
      <c r="BA227" s="280">
        <v>5</v>
      </c>
      <c r="BB227" s="281">
        <v>0.1</v>
      </c>
      <c r="BF227" s="150" t="e">
        <f>_xlfn.XLOOKUP(A227,'[27]Non AGSA'!B:B,'[27]Non AGSA'!B:B)</f>
        <v>#N/A</v>
      </c>
      <c r="BG227" s="150" t="e">
        <f>_xlfn.XLOOKUP(A227,'[27]Dormant auditee list'!C:C,'[27]Dormant auditee list'!C:C)</f>
        <v>#N/A</v>
      </c>
      <c r="BH227" s="150" t="str">
        <f>_xlfn.XLOOKUP(A227,[27]Reworked!A:A,[27]Reworked!I:I)</f>
        <v>Unqualified with no findings</v>
      </c>
      <c r="BJ227" s="150">
        <v>1</v>
      </c>
      <c r="BK227" s="150">
        <v>1</v>
      </c>
    </row>
    <row r="228" spans="1:63" ht="34.5" customHeight="1" x14ac:dyDescent="0.25">
      <c r="A228" s="265">
        <v>133</v>
      </c>
      <c r="B228" s="266" t="s">
        <v>1285</v>
      </c>
      <c r="C228" s="271" t="s">
        <v>1193</v>
      </c>
      <c r="D228" s="271" t="s">
        <v>854</v>
      </c>
      <c r="E228" s="271" t="s">
        <v>1191</v>
      </c>
      <c r="F228" s="271" t="s">
        <v>1</v>
      </c>
      <c r="G228" s="271" t="s">
        <v>837</v>
      </c>
      <c r="H228" s="266" t="s">
        <v>440</v>
      </c>
      <c r="I228" s="266" t="s">
        <v>437</v>
      </c>
      <c r="J228" s="152" t="s">
        <v>17</v>
      </c>
      <c r="K228" s="271" t="s">
        <v>1</v>
      </c>
      <c r="L228" s="272" t="s">
        <v>23</v>
      </c>
      <c r="M228" s="152" t="s">
        <v>17</v>
      </c>
      <c r="N228" s="271" t="s">
        <v>1</v>
      </c>
      <c r="O228" s="274" t="s">
        <v>20</v>
      </c>
      <c r="P228" s="271" t="s">
        <v>1</v>
      </c>
      <c r="Q228" s="271" t="s">
        <v>1</v>
      </c>
      <c r="R228" s="271" t="s">
        <v>1</v>
      </c>
      <c r="S228" s="271" t="s">
        <v>1</v>
      </c>
      <c r="T228" s="271" t="s">
        <v>1</v>
      </c>
      <c r="U228" s="271" t="s">
        <v>1</v>
      </c>
      <c r="V228" s="271" t="s">
        <v>1</v>
      </c>
      <c r="W228" s="271" t="s">
        <v>1</v>
      </c>
      <c r="X228" s="271" t="s">
        <v>1</v>
      </c>
      <c r="Y228" s="271" t="s">
        <v>1</v>
      </c>
      <c r="Z228" s="271" t="s">
        <v>1</v>
      </c>
      <c r="AA228" s="271" t="s">
        <v>1</v>
      </c>
      <c r="AB228" s="271" t="s">
        <v>1</v>
      </c>
      <c r="AC228" s="271" t="s">
        <v>1</v>
      </c>
      <c r="AD228" s="271" t="s">
        <v>1</v>
      </c>
      <c r="AE228" s="273" t="s">
        <v>22</v>
      </c>
      <c r="AF228" s="271" t="s">
        <v>1</v>
      </c>
      <c r="AG228" s="271" t="s">
        <v>1</v>
      </c>
      <c r="AH228" s="271" t="s">
        <v>1</v>
      </c>
      <c r="AI228" s="271" t="s">
        <v>1</v>
      </c>
      <c r="AJ228" s="271" t="s">
        <v>1</v>
      </c>
      <c r="AK228" s="271" t="s">
        <v>1</v>
      </c>
      <c r="AL228" s="271" t="s">
        <v>1</v>
      </c>
      <c r="AM228" s="271" t="s">
        <v>1</v>
      </c>
      <c r="AN228" s="271" t="s">
        <v>1</v>
      </c>
      <c r="AO228" s="271" t="s">
        <v>1</v>
      </c>
      <c r="AP228" s="271" t="s">
        <v>1</v>
      </c>
      <c r="AQ228" s="271" t="s">
        <v>1</v>
      </c>
      <c r="AR228" s="274" t="s">
        <v>20</v>
      </c>
      <c r="AS228" s="271" t="s">
        <v>1</v>
      </c>
      <c r="AT228" s="271" t="s">
        <v>1</v>
      </c>
      <c r="AU228" s="273" t="s">
        <v>22</v>
      </c>
      <c r="AV228" s="274" t="s">
        <v>20</v>
      </c>
      <c r="AW228" s="275" t="s">
        <v>1241</v>
      </c>
      <c r="AX228" s="275">
        <v>1</v>
      </c>
      <c r="AY228" s="284">
        <v>0</v>
      </c>
      <c r="AZ228" s="276">
        <v>0</v>
      </c>
      <c r="BA228" s="280">
        <v>3.7</v>
      </c>
      <c r="BB228" s="278">
        <v>1.3</v>
      </c>
      <c r="BF228" s="150" t="e">
        <f>_xlfn.XLOOKUP(A228,'[27]Non AGSA'!B:B,'[27]Non AGSA'!B:B)</f>
        <v>#N/A</v>
      </c>
      <c r="BG228" s="150" t="e">
        <f>_xlfn.XLOOKUP(A228,'[27]Dormant auditee list'!C:C,'[27]Dormant auditee list'!C:C)</f>
        <v>#N/A</v>
      </c>
      <c r="BH228" s="150" t="str">
        <f>_xlfn.XLOOKUP(A228,[27]Reworked!A:A,[27]Reworked!I:I)</f>
        <v>Unqualified with findings</v>
      </c>
      <c r="BJ228" s="150">
        <v>1</v>
      </c>
      <c r="BK228" s="150">
        <v>2</v>
      </c>
    </row>
    <row r="229" spans="1:63" ht="26.25" customHeight="1" x14ac:dyDescent="0.25">
      <c r="A229" s="265">
        <v>138</v>
      </c>
      <c r="B229" s="266" t="s">
        <v>54</v>
      </c>
      <c r="C229" s="271" t="s">
        <v>1193</v>
      </c>
      <c r="D229" s="271" t="s">
        <v>941</v>
      </c>
      <c r="E229" s="271" t="s">
        <v>1191</v>
      </c>
      <c r="F229" s="271" t="s">
        <v>1</v>
      </c>
      <c r="G229" s="271" t="s">
        <v>447</v>
      </c>
      <c r="H229" s="266" t="s">
        <v>444</v>
      </c>
      <c r="I229" s="266" t="s">
        <v>437</v>
      </c>
      <c r="J229" s="275" t="s">
        <v>33</v>
      </c>
      <c r="K229" s="271" t="s">
        <v>1</v>
      </c>
      <c r="L229" s="271" t="s">
        <v>1</v>
      </c>
      <c r="M229" s="275" t="s">
        <v>33</v>
      </c>
      <c r="N229" s="271" t="s">
        <v>1</v>
      </c>
      <c r="O229" s="271" t="s">
        <v>1</v>
      </c>
      <c r="P229" s="271" t="s">
        <v>1</v>
      </c>
      <c r="Q229" s="271" t="s">
        <v>1</v>
      </c>
      <c r="R229" s="271" t="s">
        <v>1</v>
      </c>
      <c r="S229" s="271" t="s">
        <v>1</v>
      </c>
      <c r="T229" s="271" t="s">
        <v>1</v>
      </c>
      <c r="U229" s="271" t="s">
        <v>1</v>
      </c>
      <c r="V229" s="271" t="s">
        <v>1</v>
      </c>
      <c r="W229" s="271" t="s">
        <v>1</v>
      </c>
      <c r="X229" s="271" t="s">
        <v>1</v>
      </c>
      <c r="Y229" s="271" t="s">
        <v>1</v>
      </c>
      <c r="Z229" s="271" t="s">
        <v>1</v>
      </c>
      <c r="AA229" s="271" t="s">
        <v>1</v>
      </c>
      <c r="AB229" s="271" t="s">
        <v>1</v>
      </c>
      <c r="AC229" s="271" t="s">
        <v>1</v>
      </c>
      <c r="AD229" s="271" t="s">
        <v>1</v>
      </c>
      <c r="AE229" s="271" t="s">
        <v>1</v>
      </c>
      <c r="AF229" s="271" t="s">
        <v>1</v>
      </c>
      <c r="AG229" s="271" t="s">
        <v>1</v>
      </c>
      <c r="AH229" s="271" t="s">
        <v>1</v>
      </c>
      <c r="AI229" s="271" t="s">
        <v>1</v>
      </c>
      <c r="AJ229" s="271" t="s">
        <v>1</v>
      </c>
      <c r="AK229" s="271" t="s">
        <v>1</v>
      </c>
      <c r="AL229" s="271" t="s">
        <v>1</v>
      </c>
      <c r="AM229" s="271" t="s">
        <v>1</v>
      </c>
      <c r="AN229" s="271" t="s">
        <v>1</v>
      </c>
      <c r="AO229" s="271" t="s">
        <v>1</v>
      </c>
      <c r="AP229" s="271" t="s">
        <v>1</v>
      </c>
      <c r="AQ229" s="271" t="s">
        <v>1</v>
      </c>
      <c r="AR229" s="271" t="s">
        <v>1</v>
      </c>
      <c r="AS229" s="271" t="s">
        <v>1</v>
      </c>
      <c r="AT229" s="271" t="s">
        <v>1</v>
      </c>
      <c r="AU229" s="271" t="s">
        <v>1</v>
      </c>
      <c r="AV229" s="271" t="s">
        <v>1</v>
      </c>
      <c r="AW229" s="275" t="s">
        <v>1241</v>
      </c>
      <c r="AX229" s="275">
        <v>1</v>
      </c>
      <c r="AY229" s="275">
        <v>1</v>
      </c>
      <c r="AZ229" s="276">
        <v>0</v>
      </c>
      <c r="BA229" s="276">
        <v>0</v>
      </c>
      <c r="BB229" s="281">
        <v>0.03</v>
      </c>
      <c r="BF229" s="150" t="e">
        <f>_xlfn.XLOOKUP(A229,'[27]Non AGSA'!B:B,'[27]Non AGSA'!B:B)</f>
        <v>#N/A</v>
      </c>
      <c r="BG229" s="150" t="e">
        <f>_xlfn.XLOOKUP(A229,'[27]Dormant auditee list'!C:C,'[27]Dormant auditee list'!C:C)</f>
        <v>#N/A</v>
      </c>
      <c r="BH229" s="150" t="str">
        <f>_xlfn.XLOOKUP(A229,[27]Reworked!A:A,[27]Reworked!I:I)</f>
        <v>Unqualified with no findings</v>
      </c>
      <c r="BJ229" s="150">
        <v>1</v>
      </c>
      <c r="BK229" s="150">
        <v>1</v>
      </c>
    </row>
    <row r="230" spans="1:63" ht="34.5" customHeight="1" x14ac:dyDescent="0.25">
      <c r="A230" s="265">
        <v>136</v>
      </c>
      <c r="B230" s="266" t="s">
        <v>766</v>
      </c>
      <c r="C230" s="271" t="s">
        <v>1193</v>
      </c>
      <c r="D230" s="271" t="s">
        <v>737</v>
      </c>
      <c r="E230" s="271" t="s">
        <v>1191</v>
      </c>
      <c r="F230" s="271" t="s">
        <v>1</v>
      </c>
      <c r="G230" s="271" t="s">
        <v>739</v>
      </c>
      <c r="H230" s="266" t="s">
        <v>440</v>
      </c>
      <c r="I230" s="266" t="s">
        <v>437</v>
      </c>
      <c r="J230" s="275" t="s">
        <v>33</v>
      </c>
      <c r="K230" s="271" t="s">
        <v>1</v>
      </c>
      <c r="L230" s="271" t="s">
        <v>1</v>
      </c>
      <c r="M230" s="275" t="s">
        <v>33</v>
      </c>
      <c r="N230" s="271" t="s">
        <v>1</v>
      </c>
      <c r="O230" s="271" t="s">
        <v>1</v>
      </c>
      <c r="P230" s="271" t="s">
        <v>1</v>
      </c>
      <c r="Q230" s="271" t="s">
        <v>1</v>
      </c>
      <c r="R230" s="271" t="s">
        <v>1</v>
      </c>
      <c r="S230" s="271" t="s">
        <v>1</v>
      </c>
      <c r="T230" s="271" t="s">
        <v>1</v>
      </c>
      <c r="U230" s="271" t="s">
        <v>1</v>
      </c>
      <c r="V230" s="271" t="s">
        <v>1</v>
      </c>
      <c r="W230" s="271" t="s">
        <v>1</v>
      </c>
      <c r="X230" s="271" t="s">
        <v>1</v>
      </c>
      <c r="Y230" s="271" t="s">
        <v>1</v>
      </c>
      <c r="Z230" s="271" t="s">
        <v>1</v>
      </c>
      <c r="AA230" s="271" t="s">
        <v>1</v>
      </c>
      <c r="AB230" s="271" t="s">
        <v>1</v>
      </c>
      <c r="AC230" s="271" t="s">
        <v>1</v>
      </c>
      <c r="AD230" s="271" t="s">
        <v>1</v>
      </c>
      <c r="AE230" s="271" t="s">
        <v>1</v>
      </c>
      <c r="AF230" s="271" t="s">
        <v>1</v>
      </c>
      <c r="AG230" s="271" t="s">
        <v>1</v>
      </c>
      <c r="AH230" s="271" t="s">
        <v>1</v>
      </c>
      <c r="AI230" s="271" t="s">
        <v>1</v>
      </c>
      <c r="AJ230" s="271" t="s">
        <v>1</v>
      </c>
      <c r="AK230" s="271" t="s">
        <v>1</v>
      </c>
      <c r="AL230" s="271" t="s">
        <v>1</v>
      </c>
      <c r="AM230" s="271" t="s">
        <v>1</v>
      </c>
      <c r="AN230" s="271" t="s">
        <v>1</v>
      </c>
      <c r="AO230" s="271" t="s">
        <v>1</v>
      </c>
      <c r="AP230" s="271" t="s">
        <v>1</v>
      </c>
      <c r="AQ230" s="271" t="s">
        <v>1</v>
      </c>
      <c r="AR230" s="271" t="s">
        <v>1</v>
      </c>
      <c r="AS230" s="271" t="s">
        <v>1</v>
      </c>
      <c r="AT230" s="271" t="s">
        <v>1</v>
      </c>
      <c r="AU230" s="271" t="s">
        <v>1</v>
      </c>
      <c r="AV230" s="271" t="s">
        <v>1</v>
      </c>
      <c r="AW230" s="275" t="s">
        <v>1241</v>
      </c>
      <c r="AX230" s="275">
        <v>1</v>
      </c>
      <c r="AY230" s="152">
        <v>2</v>
      </c>
      <c r="AZ230" s="276">
        <v>0</v>
      </c>
      <c r="BA230" s="277">
        <v>0</v>
      </c>
      <c r="BB230" s="283">
        <v>0</v>
      </c>
      <c r="BF230" s="150" t="e">
        <f>_xlfn.XLOOKUP(A230,'[27]Non AGSA'!B:B,'[27]Non AGSA'!B:B)</f>
        <v>#N/A</v>
      </c>
      <c r="BG230" s="150" t="e">
        <f>_xlfn.XLOOKUP(A230,'[27]Dormant auditee list'!C:C,'[27]Dormant auditee list'!C:C)</f>
        <v>#N/A</v>
      </c>
      <c r="BH230" s="150" t="str">
        <f>_xlfn.XLOOKUP(A230,[27]Reworked!A:A,[27]Reworked!I:I)</f>
        <v>Unqualified with no findings</v>
      </c>
      <c r="BJ230" s="150">
        <v>1</v>
      </c>
      <c r="BK230" s="150">
        <v>1</v>
      </c>
    </row>
    <row r="231" spans="1:63" ht="34.5" customHeight="1" x14ac:dyDescent="0.25">
      <c r="A231" s="265">
        <v>137</v>
      </c>
      <c r="B231" s="266" t="s">
        <v>767</v>
      </c>
      <c r="C231" s="271" t="s">
        <v>1193</v>
      </c>
      <c r="D231" s="271" t="s">
        <v>737</v>
      </c>
      <c r="E231" s="271" t="s">
        <v>1191</v>
      </c>
      <c r="F231" s="271" t="s">
        <v>1</v>
      </c>
      <c r="G231" s="271" t="s">
        <v>739</v>
      </c>
      <c r="H231" s="266" t="s">
        <v>440</v>
      </c>
      <c r="I231" s="266" t="s">
        <v>437</v>
      </c>
      <c r="J231" s="275" t="s">
        <v>33</v>
      </c>
      <c r="K231" s="271" t="s">
        <v>1</v>
      </c>
      <c r="L231" s="271" t="s">
        <v>1</v>
      </c>
      <c r="M231" s="275" t="s">
        <v>33</v>
      </c>
      <c r="N231" s="271" t="s">
        <v>1</v>
      </c>
      <c r="O231" s="271" t="s">
        <v>1</v>
      </c>
      <c r="P231" s="271" t="s">
        <v>1</v>
      </c>
      <c r="Q231" s="271" t="s">
        <v>1</v>
      </c>
      <c r="R231" s="271" t="s">
        <v>1</v>
      </c>
      <c r="S231" s="271" t="s">
        <v>1</v>
      </c>
      <c r="T231" s="271" t="s">
        <v>1</v>
      </c>
      <c r="U231" s="271" t="s">
        <v>1</v>
      </c>
      <c r="V231" s="271" t="s">
        <v>1</v>
      </c>
      <c r="W231" s="271" t="s">
        <v>1</v>
      </c>
      <c r="X231" s="271" t="s">
        <v>1</v>
      </c>
      <c r="Y231" s="271" t="s">
        <v>1</v>
      </c>
      <c r="Z231" s="271" t="s">
        <v>1</v>
      </c>
      <c r="AA231" s="271" t="s">
        <v>1</v>
      </c>
      <c r="AB231" s="271" t="s">
        <v>1</v>
      </c>
      <c r="AC231" s="271" t="s">
        <v>1</v>
      </c>
      <c r="AD231" s="271" t="s">
        <v>1</v>
      </c>
      <c r="AE231" s="271" t="s">
        <v>1</v>
      </c>
      <c r="AF231" s="271" t="s">
        <v>1</v>
      </c>
      <c r="AG231" s="271" t="s">
        <v>1</v>
      </c>
      <c r="AH231" s="271" t="s">
        <v>1</v>
      </c>
      <c r="AI231" s="271" t="s">
        <v>1</v>
      </c>
      <c r="AJ231" s="271" t="s">
        <v>1</v>
      </c>
      <c r="AK231" s="271" t="s">
        <v>1</v>
      </c>
      <c r="AL231" s="271" t="s">
        <v>1</v>
      </c>
      <c r="AM231" s="271" t="s">
        <v>1</v>
      </c>
      <c r="AN231" s="271" t="s">
        <v>1</v>
      </c>
      <c r="AO231" s="271" t="s">
        <v>1</v>
      </c>
      <c r="AP231" s="271" t="s">
        <v>1</v>
      </c>
      <c r="AQ231" s="271" t="s">
        <v>1</v>
      </c>
      <c r="AR231" s="271" t="s">
        <v>1</v>
      </c>
      <c r="AS231" s="271" t="s">
        <v>1</v>
      </c>
      <c r="AT231" s="271" t="s">
        <v>1</v>
      </c>
      <c r="AU231" s="271" t="s">
        <v>1</v>
      </c>
      <c r="AV231" s="274" t="s">
        <v>20</v>
      </c>
      <c r="AW231" s="275" t="s">
        <v>1241</v>
      </c>
      <c r="AX231" s="275">
        <v>1</v>
      </c>
      <c r="AY231" s="275">
        <v>1</v>
      </c>
      <c r="AZ231" s="276">
        <v>0</v>
      </c>
      <c r="BA231" s="276">
        <v>0</v>
      </c>
      <c r="BB231" s="283">
        <v>0</v>
      </c>
      <c r="BF231" s="150" t="e">
        <f>_xlfn.XLOOKUP(A231,'[27]Non AGSA'!B:B,'[27]Non AGSA'!B:B)</f>
        <v>#N/A</v>
      </c>
      <c r="BG231" s="150" t="e">
        <f>_xlfn.XLOOKUP(A231,'[27]Dormant auditee list'!C:C,'[27]Dormant auditee list'!C:C)</f>
        <v>#N/A</v>
      </c>
      <c r="BH231" s="150" t="str">
        <f>_xlfn.XLOOKUP(A231,[27]Reworked!A:A,[27]Reworked!I:I)</f>
        <v>Unqualified with no findings</v>
      </c>
      <c r="BJ231" s="150">
        <v>1</v>
      </c>
      <c r="BK231" s="150">
        <v>1</v>
      </c>
    </row>
    <row r="232" spans="1:63" ht="27" customHeight="1" x14ac:dyDescent="0.25">
      <c r="A232" s="265">
        <v>1300</v>
      </c>
      <c r="B232" s="266" t="s">
        <v>55</v>
      </c>
      <c r="C232" s="271" t="s">
        <v>1193</v>
      </c>
      <c r="D232" s="271" t="s">
        <v>492</v>
      </c>
      <c r="E232" s="271" t="s">
        <v>1191</v>
      </c>
      <c r="F232" s="271" t="s">
        <v>1</v>
      </c>
      <c r="G232" s="271" t="s">
        <v>447</v>
      </c>
      <c r="H232" s="266" t="s">
        <v>444</v>
      </c>
      <c r="I232" s="266" t="s">
        <v>437</v>
      </c>
      <c r="J232" s="152" t="s">
        <v>17</v>
      </c>
      <c r="K232" s="271" t="s">
        <v>1</v>
      </c>
      <c r="L232" s="272" t="s">
        <v>23</v>
      </c>
      <c r="M232" s="279" t="s">
        <v>26</v>
      </c>
      <c r="N232" s="271" t="s">
        <v>1</v>
      </c>
      <c r="O232" s="272" t="s">
        <v>23</v>
      </c>
      <c r="P232" s="273" t="s">
        <v>22</v>
      </c>
      <c r="Q232" s="271" t="s">
        <v>1</v>
      </c>
      <c r="R232" s="273" t="s">
        <v>22</v>
      </c>
      <c r="S232" s="271" t="s">
        <v>1</v>
      </c>
      <c r="T232" s="274" t="s">
        <v>20</v>
      </c>
      <c r="U232" s="273" t="s">
        <v>22</v>
      </c>
      <c r="V232" s="273" t="s">
        <v>22</v>
      </c>
      <c r="W232" s="273" t="s">
        <v>22</v>
      </c>
      <c r="X232" s="271" t="s">
        <v>1</v>
      </c>
      <c r="Y232" s="271" t="s">
        <v>1</v>
      </c>
      <c r="Z232" s="271" t="s">
        <v>1</v>
      </c>
      <c r="AA232" s="271" t="s">
        <v>1</v>
      </c>
      <c r="AB232" s="271" t="s">
        <v>1</v>
      </c>
      <c r="AC232" s="271" t="s">
        <v>1</v>
      </c>
      <c r="AD232" s="271" t="s">
        <v>1</v>
      </c>
      <c r="AE232" s="272" t="s">
        <v>23</v>
      </c>
      <c r="AF232" s="271" t="s">
        <v>1</v>
      </c>
      <c r="AG232" s="271" t="s">
        <v>1</v>
      </c>
      <c r="AH232" s="271" t="s">
        <v>1</v>
      </c>
      <c r="AI232" s="271" t="s">
        <v>1</v>
      </c>
      <c r="AJ232" s="271" t="s">
        <v>1</v>
      </c>
      <c r="AK232" s="271" t="s">
        <v>1</v>
      </c>
      <c r="AL232" s="271" t="s">
        <v>1</v>
      </c>
      <c r="AM232" s="271" t="s">
        <v>1</v>
      </c>
      <c r="AN232" s="271" t="s">
        <v>1</v>
      </c>
      <c r="AO232" s="271" t="s">
        <v>1</v>
      </c>
      <c r="AP232" s="271" t="s">
        <v>1</v>
      </c>
      <c r="AQ232" s="271" t="s">
        <v>1</v>
      </c>
      <c r="AR232" s="271" t="s">
        <v>1</v>
      </c>
      <c r="AS232" s="271" t="s">
        <v>1</v>
      </c>
      <c r="AT232" s="271" t="s">
        <v>1</v>
      </c>
      <c r="AU232" s="271" t="s">
        <v>1</v>
      </c>
      <c r="AV232" s="271" t="s">
        <v>1</v>
      </c>
      <c r="AW232" s="274" t="s">
        <v>1240</v>
      </c>
      <c r="AX232" s="152">
        <v>2</v>
      </c>
      <c r="AY232" s="152">
        <v>2</v>
      </c>
      <c r="AZ232" s="276">
        <v>0</v>
      </c>
      <c r="BA232" s="276">
        <v>0</v>
      </c>
      <c r="BB232" s="283">
        <v>0</v>
      </c>
      <c r="BF232" s="150" t="e">
        <f>_xlfn.XLOOKUP(A232,'[27]Non AGSA'!B:B,'[27]Non AGSA'!B:B)</f>
        <v>#N/A</v>
      </c>
      <c r="BG232" s="150" t="e">
        <f>_xlfn.XLOOKUP(A232,'[27]Dormant auditee list'!C:C,'[27]Dormant auditee list'!C:C)</f>
        <v>#N/A</v>
      </c>
      <c r="BH232" s="150" t="str">
        <f>_xlfn.XLOOKUP(A232,[27]Reworked!A:A,[27]Reworked!I:I)</f>
        <v>Unqualified with findings</v>
      </c>
      <c r="BJ232" s="150">
        <v>1</v>
      </c>
      <c r="BK232" s="150">
        <v>2</v>
      </c>
    </row>
    <row r="233" spans="1:63" ht="26.25" customHeight="1" x14ac:dyDescent="0.25">
      <c r="A233" s="265">
        <v>143</v>
      </c>
      <c r="B233" s="266" t="s">
        <v>56</v>
      </c>
      <c r="C233" s="271" t="s">
        <v>1193</v>
      </c>
      <c r="D233" s="271" t="s">
        <v>941</v>
      </c>
      <c r="E233" s="271" t="s">
        <v>1191</v>
      </c>
      <c r="F233" s="271" t="s">
        <v>1</v>
      </c>
      <c r="G233" s="271" t="s">
        <v>447</v>
      </c>
      <c r="H233" s="266" t="s">
        <v>444</v>
      </c>
      <c r="I233" s="266" t="s">
        <v>437</v>
      </c>
      <c r="J233" s="279" t="s">
        <v>26</v>
      </c>
      <c r="K233" s="274" t="s">
        <v>20</v>
      </c>
      <c r="L233" s="274" t="s">
        <v>20</v>
      </c>
      <c r="M233" s="275" t="s">
        <v>33</v>
      </c>
      <c r="N233" s="271" t="s">
        <v>1</v>
      </c>
      <c r="O233" s="271" t="s">
        <v>1</v>
      </c>
      <c r="P233" s="271" t="s">
        <v>1</v>
      </c>
      <c r="Q233" s="271" t="s">
        <v>1</v>
      </c>
      <c r="R233" s="274" t="s">
        <v>20</v>
      </c>
      <c r="S233" s="271" t="s">
        <v>1</v>
      </c>
      <c r="T233" s="271" t="s">
        <v>1</v>
      </c>
      <c r="U233" s="274" t="s">
        <v>20</v>
      </c>
      <c r="V233" s="271" t="s">
        <v>1</v>
      </c>
      <c r="W233" s="274" t="s">
        <v>20</v>
      </c>
      <c r="X233" s="271" t="s">
        <v>1</v>
      </c>
      <c r="Y233" s="271" t="s">
        <v>1</v>
      </c>
      <c r="Z233" s="271" t="s">
        <v>1</v>
      </c>
      <c r="AA233" s="274" t="s">
        <v>20</v>
      </c>
      <c r="AB233" s="271" t="s">
        <v>1</v>
      </c>
      <c r="AC233" s="271" t="s">
        <v>1</v>
      </c>
      <c r="AD233" s="271" t="s">
        <v>1</v>
      </c>
      <c r="AE233" s="274" t="s">
        <v>20</v>
      </c>
      <c r="AF233" s="271" t="s">
        <v>1</v>
      </c>
      <c r="AG233" s="271" t="s">
        <v>1</v>
      </c>
      <c r="AH233" s="271" t="s">
        <v>1</v>
      </c>
      <c r="AI233" s="271" t="s">
        <v>1</v>
      </c>
      <c r="AJ233" s="271" t="s">
        <v>1</v>
      </c>
      <c r="AK233" s="271" t="s">
        <v>1</v>
      </c>
      <c r="AL233" s="271" t="s">
        <v>1</v>
      </c>
      <c r="AM233" s="271" t="s">
        <v>1</v>
      </c>
      <c r="AN233" s="271" t="s">
        <v>1</v>
      </c>
      <c r="AO233" s="271" t="s">
        <v>1</v>
      </c>
      <c r="AP233" s="271" t="s">
        <v>1</v>
      </c>
      <c r="AQ233" s="271" t="s">
        <v>1</v>
      </c>
      <c r="AR233" s="271" t="s">
        <v>1</v>
      </c>
      <c r="AS233" s="271" t="s">
        <v>1</v>
      </c>
      <c r="AT233" s="271" t="s">
        <v>1</v>
      </c>
      <c r="AU233" s="272" t="s">
        <v>23</v>
      </c>
      <c r="AV233" s="271" t="s">
        <v>1</v>
      </c>
      <c r="AW233" s="274" t="s">
        <v>1240</v>
      </c>
      <c r="AX233" s="275">
        <v>1</v>
      </c>
      <c r="AY233" s="275">
        <v>1</v>
      </c>
      <c r="AZ233" s="276">
        <v>0</v>
      </c>
      <c r="BA233" s="276">
        <v>0</v>
      </c>
      <c r="BB233" s="283">
        <v>0</v>
      </c>
      <c r="BF233" s="150" t="e">
        <f>_xlfn.XLOOKUP(A233,'[27]Non AGSA'!B:B,'[27]Non AGSA'!B:B)</f>
        <v>#N/A</v>
      </c>
      <c r="BG233" s="150" t="e">
        <f>_xlfn.XLOOKUP(A233,'[27]Dormant auditee list'!C:C,'[27]Dormant auditee list'!C:C)</f>
        <v>#N/A</v>
      </c>
      <c r="BH233" s="150" t="str">
        <f>_xlfn.XLOOKUP(A233,[27]Reworked!A:A,[27]Reworked!I:I)</f>
        <v>Qualified</v>
      </c>
      <c r="BJ233" s="150">
        <v>1</v>
      </c>
      <c r="BK233" s="150">
        <v>3</v>
      </c>
    </row>
    <row r="234" spans="1:63" ht="18.75" customHeight="1" x14ac:dyDescent="0.25">
      <c r="A234" s="265">
        <v>145</v>
      </c>
      <c r="B234" s="266" t="s">
        <v>498</v>
      </c>
      <c r="C234" s="271" t="s">
        <v>1193</v>
      </c>
      <c r="D234" s="271" t="s">
        <v>492</v>
      </c>
      <c r="E234" s="271" t="s">
        <v>1191</v>
      </c>
      <c r="F234" s="271" t="s">
        <v>1</v>
      </c>
      <c r="G234" s="271" t="s">
        <v>1</v>
      </c>
      <c r="H234" s="266" t="s">
        <v>1</v>
      </c>
      <c r="I234" s="266" t="s">
        <v>492</v>
      </c>
      <c r="J234" s="279" t="s">
        <v>26</v>
      </c>
      <c r="K234" s="271" t="s">
        <v>1</v>
      </c>
      <c r="L234" s="272" t="s">
        <v>23</v>
      </c>
      <c r="M234" s="279" t="s">
        <v>26</v>
      </c>
      <c r="N234" s="271" t="s">
        <v>1</v>
      </c>
      <c r="O234" s="272" t="s">
        <v>23</v>
      </c>
      <c r="P234" s="272" t="s">
        <v>23</v>
      </c>
      <c r="Q234" s="272" t="s">
        <v>23</v>
      </c>
      <c r="R234" s="272" t="s">
        <v>23</v>
      </c>
      <c r="S234" s="271" t="s">
        <v>1</v>
      </c>
      <c r="T234" s="271" t="s">
        <v>1</v>
      </c>
      <c r="U234" s="272" t="s">
        <v>23</v>
      </c>
      <c r="V234" s="272" t="s">
        <v>23</v>
      </c>
      <c r="W234" s="271" t="s">
        <v>1</v>
      </c>
      <c r="X234" s="271" t="s">
        <v>1</v>
      </c>
      <c r="Y234" s="271" t="s">
        <v>1</v>
      </c>
      <c r="Z234" s="271" t="s">
        <v>1</v>
      </c>
      <c r="AA234" s="271" t="s">
        <v>1</v>
      </c>
      <c r="AB234" s="271" t="s">
        <v>1</v>
      </c>
      <c r="AC234" s="271" t="s">
        <v>1</v>
      </c>
      <c r="AD234" s="271" t="s">
        <v>1</v>
      </c>
      <c r="AE234" s="272" t="s">
        <v>23</v>
      </c>
      <c r="AF234" s="272" t="s">
        <v>23</v>
      </c>
      <c r="AG234" s="271" t="s">
        <v>1</v>
      </c>
      <c r="AH234" s="271" t="s">
        <v>1</v>
      </c>
      <c r="AI234" s="271" t="s">
        <v>1</v>
      </c>
      <c r="AJ234" s="271" t="s">
        <v>1</v>
      </c>
      <c r="AK234" s="271" t="s">
        <v>1</v>
      </c>
      <c r="AL234" s="272" t="s">
        <v>23</v>
      </c>
      <c r="AM234" s="271" t="s">
        <v>1</v>
      </c>
      <c r="AN234" s="271" t="s">
        <v>1</v>
      </c>
      <c r="AO234" s="272" t="s">
        <v>23</v>
      </c>
      <c r="AP234" s="274" t="s">
        <v>20</v>
      </c>
      <c r="AQ234" s="271" t="s">
        <v>1</v>
      </c>
      <c r="AR234" s="271" t="s">
        <v>1</v>
      </c>
      <c r="AS234" s="271" t="s">
        <v>1</v>
      </c>
      <c r="AT234" s="271" t="s">
        <v>1</v>
      </c>
      <c r="AU234" s="272" t="s">
        <v>23</v>
      </c>
      <c r="AV234" s="272" t="s">
        <v>23</v>
      </c>
      <c r="AW234" s="272" t="s">
        <v>1242</v>
      </c>
      <c r="AX234" s="282">
        <v>3</v>
      </c>
      <c r="AY234" s="282">
        <v>3</v>
      </c>
      <c r="AZ234" s="276">
        <v>0</v>
      </c>
      <c r="BA234" s="277">
        <v>0.78</v>
      </c>
      <c r="BB234" s="281">
        <v>108.5</v>
      </c>
      <c r="BF234" s="150" t="e">
        <f>_xlfn.XLOOKUP(A234,'[27]Non AGSA'!B:B,'[27]Non AGSA'!B:B)</f>
        <v>#N/A</v>
      </c>
      <c r="BG234" s="150" t="e">
        <f>_xlfn.XLOOKUP(A234,'[27]Dormant auditee list'!C:C,'[27]Dormant auditee list'!C:C)</f>
        <v>#N/A</v>
      </c>
      <c r="BH234" s="150" t="str">
        <f>_xlfn.XLOOKUP(A234,[27]Reworked!A:A,[27]Reworked!I:I)</f>
        <v>Qualified</v>
      </c>
      <c r="BJ234" s="150">
        <v>1</v>
      </c>
      <c r="BK234" s="150">
        <v>3</v>
      </c>
    </row>
    <row r="235" spans="1:63" ht="18.75" customHeight="1" x14ac:dyDescent="0.25">
      <c r="A235" s="265">
        <v>139</v>
      </c>
      <c r="B235" s="266" t="s">
        <v>499</v>
      </c>
      <c r="C235" s="271" t="s">
        <v>1193</v>
      </c>
      <c r="D235" s="271" t="s">
        <v>492</v>
      </c>
      <c r="E235" s="271" t="s">
        <v>1191</v>
      </c>
      <c r="F235" s="271" t="s">
        <v>1</v>
      </c>
      <c r="G235" s="271" t="s">
        <v>1</v>
      </c>
      <c r="H235" s="266" t="s">
        <v>1</v>
      </c>
      <c r="I235" s="266" t="s">
        <v>492</v>
      </c>
      <c r="J235" s="152" t="s">
        <v>17</v>
      </c>
      <c r="K235" s="271" t="s">
        <v>1</v>
      </c>
      <c r="L235" s="272" t="s">
        <v>23</v>
      </c>
      <c r="M235" s="279" t="s">
        <v>26</v>
      </c>
      <c r="N235" s="271" t="s">
        <v>1</v>
      </c>
      <c r="O235" s="274" t="s">
        <v>20</v>
      </c>
      <c r="P235" s="273" t="s">
        <v>22</v>
      </c>
      <c r="Q235" s="271" t="s">
        <v>1</v>
      </c>
      <c r="R235" s="271" t="s">
        <v>1</v>
      </c>
      <c r="S235" s="271" t="s">
        <v>1</v>
      </c>
      <c r="T235" s="271" t="s">
        <v>1</v>
      </c>
      <c r="U235" s="271" t="s">
        <v>1</v>
      </c>
      <c r="V235" s="271" t="s">
        <v>1</v>
      </c>
      <c r="W235" s="271" t="s">
        <v>1</v>
      </c>
      <c r="X235" s="271" t="s">
        <v>1</v>
      </c>
      <c r="Y235" s="271" t="s">
        <v>1</v>
      </c>
      <c r="Z235" s="271" t="s">
        <v>1</v>
      </c>
      <c r="AA235" s="271" t="s">
        <v>1</v>
      </c>
      <c r="AB235" s="271" t="s">
        <v>1</v>
      </c>
      <c r="AC235" s="271" t="s">
        <v>1</v>
      </c>
      <c r="AD235" s="271" t="s">
        <v>1</v>
      </c>
      <c r="AE235" s="272" t="s">
        <v>23</v>
      </c>
      <c r="AF235" s="271" t="s">
        <v>1</v>
      </c>
      <c r="AG235" s="271" t="s">
        <v>1</v>
      </c>
      <c r="AH235" s="271" t="s">
        <v>1</v>
      </c>
      <c r="AI235" s="271" t="s">
        <v>1</v>
      </c>
      <c r="AJ235" s="271" t="s">
        <v>1</v>
      </c>
      <c r="AK235" s="271" t="s">
        <v>1</v>
      </c>
      <c r="AL235" s="271" t="s">
        <v>1</v>
      </c>
      <c r="AM235" s="271" t="s">
        <v>1</v>
      </c>
      <c r="AN235" s="271" t="s">
        <v>1</v>
      </c>
      <c r="AO235" s="271" t="s">
        <v>1</v>
      </c>
      <c r="AP235" s="271" t="s">
        <v>1</v>
      </c>
      <c r="AQ235" s="271" t="s">
        <v>1</v>
      </c>
      <c r="AR235" s="271" t="s">
        <v>1</v>
      </c>
      <c r="AS235" s="271" t="s">
        <v>1</v>
      </c>
      <c r="AT235" s="271" t="s">
        <v>1</v>
      </c>
      <c r="AU235" s="271" t="s">
        <v>1</v>
      </c>
      <c r="AV235" s="272" t="s">
        <v>23</v>
      </c>
      <c r="AW235" s="274" t="s">
        <v>1240</v>
      </c>
      <c r="AX235" s="275">
        <v>1</v>
      </c>
      <c r="AY235" s="152">
        <v>2</v>
      </c>
      <c r="AZ235" s="276">
        <v>0</v>
      </c>
      <c r="BA235" s="276">
        <v>0</v>
      </c>
      <c r="BB235" s="283">
        <v>0</v>
      </c>
      <c r="BF235" s="150" t="e">
        <f>_xlfn.XLOOKUP(A235,'[27]Non AGSA'!B:B,'[27]Non AGSA'!B:B)</f>
        <v>#N/A</v>
      </c>
      <c r="BG235" s="150" t="e">
        <f>_xlfn.XLOOKUP(A235,'[27]Dormant auditee list'!C:C,'[27]Dormant auditee list'!C:C)</f>
        <v>#N/A</v>
      </c>
      <c r="BH235" s="150" t="str">
        <f>_xlfn.XLOOKUP(A235,[27]Reworked!A:A,[27]Reworked!I:I)</f>
        <v>Unqualified with findings</v>
      </c>
      <c r="BJ235" s="150">
        <v>1</v>
      </c>
      <c r="BK235" s="150">
        <v>2</v>
      </c>
    </row>
    <row r="236" spans="1:63" ht="26.25" customHeight="1" x14ac:dyDescent="0.25">
      <c r="A236" s="265">
        <v>149</v>
      </c>
      <c r="B236" s="266" t="s">
        <v>1286</v>
      </c>
      <c r="C236" s="271" t="s">
        <v>1193</v>
      </c>
      <c r="D236" s="271" t="s">
        <v>815</v>
      </c>
      <c r="E236" s="271" t="s">
        <v>1191</v>
      </c>
      <c r="F236" s="271" t="s">
        <v>1</v>
      </c>
      <c r="G236" s="271" t="s">
        <v>443</v>
      </c>
      <c r="H236" s="266" t="s">
        <v>444</v>
      </c>
      <c r="I236" s="266" t="s">
        <v>437</v>
      </c>
      <c r="J236" s="152" t="s">
        <v>17</v>
      </c>
      <c r="K236" s="271" t="s">
        <v>1</v>
      </c>
      <c r="L236" s="272" t="s">
        <v>23</v>
      </c>
      <c r="M236" s="279" t="s">
        <v>26</v>
      </c>
      <c r="N236" s="273" t="s">
        <v>22</v>
      </c>
      <c r="O236" s="272" t="s">
        <v>23</v>
      </c>
      <c r="P236" s="273" t="s">
        <v>22</v>
      </c>
      <c r="Q236" s="271" t="s">
        <v>1</v>
      </c>
      <c r="R236" s="271" t="s">
        <v>1</v>
      </c>
      <c r="S236" s="271" t="s">
        <v>1</v>
      </c>
      <c r="T236" s="274" t="s">
        <v>20</v>
      </c>
      <c r="U236" s="271" t="s">
        <v>1</v>
      </c>
      <c r="V236" s="271" t="s">
        <v>1</v>
      </c>
      <c r="W236" s="271" t="s">
        <v>1</v>
      </c>
      <c r="X236" s="271" t="s">
        <v>1</v>
      </c>
      <c r="Y236" s="271" t="s">
        <v>1</v>
      </c>
      <c r="Z236" s="271" t="s">
        <v>1</v>
      </c>
      <c r="AA236" s="271" t="s">
        <v>1</v>
      </c>
      <c r="AB236" s="271" t="s">
        <v>1</v>
      </c>
      <c r="AC236" s="271" t="s">
        <v>1</v>
      </c>
      <c r="AD236" s="271" t="s">
        <v>1</v>
      </c>
      <c r="AE236" s="272" t="s">
        <v>23</v>
      </c>
      <c r="AF236" s="271" t="s">
        <v>1</v>
      </c>
      <c r="AG236" s="273" t="s">
        <v>22</v>
      </c>
      <c r="AH236" s="271" t="s">
        <v>1</v>
      </c>
      <c r="AI236" s="271" t="s">
        <v>1</v>
      </c>
      <c r="AJ236" s="271" t="s">
        <v>1</v>
      </c>
      <c r="AK236" s="271" t="s">
        <v>1</v>
      </c>
      <c r="AL236" s="271" t="s">
        <v>1</v>
      </c>
      <c r="AM236" s="271" t="s">
        <v>1</v>
      </c>
      <c r="AN236" s="271" t="s">
        <v>1</v>
      </c>
      <c r="AO236" s="271" t="s">
        <v>1</v>
      </c>
      <c r="AP236" s="271" t="s">
        <v>1</v>
      </c>
      <c r="AQ236" s="271" t="s">
        <v>1</v>
      </c>
      <c r="AR236" s="271" t="s">
        <v>1</v>
      </c>
      <c r="AS236" s="271" t="s">
        <v>1</v>
      </c>
      <c r="AT236" s="271" t="s">
        <v>1</v>
      </c>
      <c r="AU236" s="272" t="s">
        <v>23</v>
      </c>
      <c r="AV236" s="272" t="s">
        <v>23</v>
      </c>
      <c r="AW236" s="274" t="s">
        <v>1240</v>
      </c>
      <c r="AX236" s="275">
        <v>1</v>
      </c>
      <c r="AY236" s="152">
        <v>2</v>
      </c>
      <c r="AZ236" s="276">
        <v>0</v>
      </c>
      <c r="BA236" s="280">
        <v>3.9</v>
      </c>
      <c r="BB236" s="283">
        <v>0</v>
      </c>
      <c r="BF236" s="150" t="e">
        <f>_xlfn.XLOOKUP(A236,'[27]Non AGSA'!B:B,'[27]Non AGSA'!B:B)</f>
        <v>#N/A</v>
      </c>
      <c r="BG236" s="150" t="e">
        <f>_xlfn.XLOOKUP(A236,'[27]Dormant auditee list'!C:C,'[27]Dormant auditee list'!C:C)</f>
        <v>#N/A</v>
      </c>
      <c r="BH236" s="150" t="str">
        <f>_xlfn.XLOOKUP(A236,[27]Reworked!A:A,[27]Reworked!I:I)</f>
        <v>Unqualified with findings</v>
      </c>
      <c r="BJ236" s="150">
        <v>1</v>
      </c>
      <c r="BK236" s="150">
        <v>2</v>
      </c>
    </row>
    <row r="237" spans="1:63" ht="34.5" customHeight="1" x14ac:dyDescent="0.25">
      <c r="A237" s="265">
        <v>1177</v>
      </c>
      <c r="B237" s="266" t="s">
        <v>115</v>
      </c>
      <c r="C237" s="271" t="s">
        <v>1193</v>
      </c>
      <c r="D237" s="271" t="s">
        <v>1021</v>
      </c>
      <c r="E237" s="271" t="s">
        <v>1191</v>
      </c>
      <c r="F237" s="271" t="s">
        <v>1</v>
      </c>
      <c r="G237" s="271" t="s">
        <v>520</v>
      </c>
      <c r="H237" s="266" t="s">
        <v>440</v>
      </c>
      <c r="I237" s="266" t="s">
        <v>437</v>
      </c>
      <c r="J237" s="279" t="s">
        <v>26</v>
      </c>
      <c r="K237" s="271" t="s">
        <v>1</v>
      </c>
      <c r="L237" s="272" t="s">
        <v>23</v>
      </c>
      <c r="M237" s="152" t="s">
        <v>17</v>
      </c>
      <c r="N237" s="271" t="s">
        <v>1</v>
      </c>
      <c r="O237" s="272" t="s">
        <v>23</v>
      </c>
      <c r="P237" s="271" t="s">
        <v>1</v>
      </c>
      <c r="Q237" s="271" t="s">
        <v>1</v>
      </c>
      <c r="R237" s="271" t="s">
        <v>1</v>
      </c>
      <c r="S237" s="271" t="s">
        <v>1</v>
      </c>
      <c r="T237" s="271" t="s">
        <v>1</v>
      </c>
      <c r="U237" s="271" t="s">
        <v>1</v>
      </c>
      <c r="V237" s="271" t="s">
        <v>1</v>
      </c>
      <c r="W237" s="271" t="s">
        <v>1</v>
      </c>
      <c r="X237" s="274" t="s">
        <v>20</v>
      </c>
      <c r="Y237" s="271" t="s">
        <v>1</v>
      </c>
      <c r="Z237" s="271" t="s">
        <v>1</v>
      </c>
      <c r="AA237" s="271" t="s">
        <v>1</v>
      </c>
      <c r="AB237" s="271" t="s">
        <v>1</v>
      </c>
      <c r="AC237" s="271" t="s">
        <v>1</v>
      </c>
      <c r="AD237" s="271" t="s">
        <v>1</v>
      </c>
      <c r="AE237" s="272" t="s">
        <v>23</v>
      </c>
      <c r="AF237" s="271" t="s">
        <v>1</v>
      </c>
      <c r="AG237" s="271" t="s">
        <v>1</v>
      </c>
      <c r="AH237" s="271" t="s">
        <v>1</v>
      </c>
      <c r="AI237" s="271" t="s">
        <v>1</v>
      </c>
      <c r="AJ237" s="271" t="s">
        <v>1</v>
      </c>
      <c r="AK237" s="271" t="s">
        <v>1</v>
      </c>
      <c r="AL237" s="271" t="s">
        <v>1</v>
      </c>
      <c r="AM237" s="271" t="s">
        <v>1</v>
      </c>
      <c r="AN237" s="271" t="s">
        <v>1</v>
      </c>
      <c r="AO237" s="271" t="s">
        <v>1</v>
      </c>
      <c r="AP237" s="271" t="s">
        <v>1</v>
      </c>
      <c r="AQ237" s="271" t="s">
        <v>1</v>
      </c>
      <c r="AR237" s="274" t="s">
        <v>20</v>
      </c>
      <c r="AS237" s="271" t="s">
        <v>1</v>
      </c>
      <c r="AT237" s="271" t="s">
        <v>1</v>
      </c>
      <c r="AU237" s="271" t="s">
        <v>1</v>
      </c>
      <c r="AV237" s="274" t="s">
        <v>20</v>
      </c>
      <c r="AW237" s="275" t="s">
        <v>1241</v>
      </c>
      <c r="AX237" s="275">
        <v>1</v>
      </c>
      <c r="AY237" s="284">
        <v>0</v>
      </c>
      <c r="AZ237" s="276">
        <v>0</v>
      </c>
      <c r="BA237" s="276">
        <v>0</v>
      </c>
      <c r="BB237" s="278">
        <v>5.0000000000000001E-3</v>
      </c>
      <c r="BF237" s="150" t="e">
        <f>_xlfn.XLOOKUP(A237,'[27]Non AGSA'!B:B,'[27]Non AGSA'!B:B)</f>
        <v>#N/A</v>
      </c>
      <c r="BG237" s="150" t="e">
        <f>_xlfn.XLOOKUP(A237,'[27]Dormant auditee list'!C:C,'[27]Dormant auditee list'!C:C)</f>
        <v>#N/A</v>
      </c>
      <c r="BH237" s="150" t="str">
        <f>_xlfn.XLOOKUP(A237,[27]Reworked!A:A,[27]Reworked!I:I)</f>
        <v>Qualified</v>
      </c>
      <c r="BJ237" s="150">
        <v>1</v>
      </c>
      <c r="BK237" s="150">
        <v>3</v>
      </c>
    </row>
    <row r="238" spans="1:63" ht="14.25" customHeight="1" x14ac:dyDescent="0.25">
      <c r="A238" s="265">
        <v>155</v>
      </c>
      <c r="B238" s="266" t="s">
        <v>1287</v>
      </c>
      <c r="C238" s="271" t="s">
        <v>1193</v>
      </c>
      <c r="D238" s="271" t="s">
        <v>625</v>
      </c>
      <c r="E238" s="271" t="s">
        <v>1191</v>
      </c>
      <c r="F238" s="271" t="s">
        <v>1</v>
      </c>
      <c r="G238" s="271" t="s">
        <v>1</v>
      </c>
      <c r="H238" s="266" t="s">
        <v>1</v>
      </c>
      <c r="I238" s="266" t="s">
        <v>625</v>
      </c>
      <c r="J238" s="152" t="s">
        <v>17</v>
      </c>
      <c r="K238" s="272" t="s">
        <v>23</v>
      </c>
      <c r="L238" s="272" t="s">
        <v>23</v>
      </c>
      <c r="M238" s="152" t="s">
        <v>17</v>
      </c>
      <c r="N238" s="272" t="s">
        <v>23</v>
      </c>
      <c r="O238" s="272" t="s">
        <v>23</v>
      </c>
      <c r="P238" s="271" t="s">
        <v>1</v>
      </c>
      <c r="Q238" s="271" t="s">
        <v>1</v>
      </c>
      <c r="R238" s="271" t="s">
        <v>1</v>
      </c>
      <c r="S238" s="271" t="s">
        <v>1</v>
      </c>
      <c r="T238" s="271" t="s">
        <v>1</v>
      </c>
      <c r="U238" s="271" t="s">
        <v>1</v>
      </c>
      <c r="V238" s="271" t="s">
        <v>1</v>
      </c>
      <c r="W238" s="271" t="s">
        <v>1</v>
      </c>
      <c r="X238" s="271" t="s">
        <v>1</v>
      </c>
      <c r="Y238" s="271" t="s">
        <v>1</v>
      </c>
      <c r="Z238" s="272" t="s">
        <v>23</v>
      </c>
      <c r="AA238" s="271" t="s">
        <v>1</v>
      </c>
      <c r="AB238" s="271" t="s">
        <v>1</v>
      </c>
      <c r="AC238" s="271" t="s">
        <v>1</v>
      </c>
      <c r="AD238" s="271" t="s">
        <v>1</v>
      </c>
      <c r="AE238" s="272" t="s">
        <v>23</v>
      </c>
      <c r="AF238" s="273" t="s">
        <v>22</v>
      </c>
      <c r="AG238" s="271" t="s">
        <v>1</v>
      </c>
      <c r="AH238" s="271" t="s">
        <v>1</v>
      </c>
      <c r="AI238" s="271" t="s">
        <v>1</v>
      </c>
      <c r="AJ238" s="271" t="s">
        <v>1</v>
      </c>
      <c r="AK238" s="271" t="s">
        <v>1</v>
      </c>
      <c r="AL238" s="271" t="s">
        <v>1</v>
      </c>
      <c r="AM238" s="271" t="s">
        <v>1</v>
      </c>
      <c r="AN238" s="271" t="s">
        <v>1</v>
      </c>
      <c r="AO238" s="272" t="s">
        <v>23</v>
      </c>
      <c r="AP238" s="271" t="s">
        <v>1</v>
      </c>
      <c r="AQ238" s="271" t="s">
        <v>1</v>
      </c>
      <c r="AR238" s="274" t="s">
        <v>20</v>
      </c>
      <c r="AS238" s="271" t="s">
        <v>1</v>
      </c>
      <c r="AT238" s="271" t="s">
        <v>1</v>
      </c>
      <c r="AU238" s="272" t="s">
        <v>23</v>
      </c>
      <c r="AV238" s="272" t="s">
        <v>23</v>
      </c>
      <c r="AW238" s="274" t="s">
        <v>1240</v>
      </c>
      <c r="AX238" s="152">
        <v>2</v>
      </c>
      <c r="AY238" s="282">
        <v>3</v>
      </c>
      <c r="AZ238" s="276">
        <v>0</v>
      </c>
      <c r="BA238" s="277">
        <v>0</v>
      </c>
      <c r="BB238" s="281">
        <v>0.02</v>
      </c>
      <c r="BF238" s="150" t="e">
        <f>_xlfn.XLOOKUP(A238,'[27]Non AGSA'!B:B,'[27]Non AGSA'!B:B)</f>
        <v>#N/A</v>
      </c>
      <c r="BG238" s="150" t="e">
        <f>_xlfn.XLOOKUP(A238,'[27]Dormant auditee list'!C:C,'[27]Dormant auditee list'!C:C)</f>
        <v>#N/A</v>
      </c>
      <c r="BH238" s="150" t="str">
        <f>_xlfn.XLOOKUP(A238,[27]Reworked!A:A,[27]Reworked!I:I)</f>
        <v>Unqualified with findings</v>
      </c>
      <c r="BJ238" s="150">
        <v>1</v>
      </c>
      <c r="BK238" s="150">
        <v>2</v>
      </c>
    </row>
    <row r="239" spans="1:63" ht="14.25" customHeight="1" x14ac:dyDescent="0.25">
      <c r="A239" s="265">
        <v>157</v>
      </c>
      <c r="B239" s="266" t="s">
        <v>539</v>
      </c>
      <c r="C239" s="271" t="s">
        <v>1193</v>
      </c>
      <c r="D239" s="271" t="s">
        <v>519</v>
      </c>
      <c r="E239" s="271" t="s">
        <v>1191</v>
      </c>
      <c r="F239" s="271" t="s">
        <v>1</v>
      </c>
      <c r="G239" s="271" t="s">
        <v>1</v>
      </c>
      <c r="H239" s="266" t="s">
        <v>1</v>
      </c>
      <c r="I239" s="266" t="s">
        <v>519</v>
      </c>
      <c r="J239" s="275" t="s">
        <v>33</v>
      </c>
      <c r="K239" s="271" t="s">
        <v>1</v>
      </c>
      <c r="L239" s="273" t="s">
        <v>22</v>
      </c>
      <c r="M239" s="152" t="s">
        <v>17</v>
      </c>
      <c r="N239" s="271" t="s">
        <v>1</v>
      </c>
      <c r="O239" s="272" t="s">
        <v>23</v>
      </c>
      <c r="P239" s="271" t="s">
        <v>1</v>
      </c>
      <c r="Q239" s="271" t="s">
        <v>1</v>
      </c>
      <c r="R239" s="271" t="s">
        <v>1</v>
      </c>
      <c r="S239" s="271" t="s">
        <v>1</v>
      </c>
      <c r="T239" s="271" t="s">
        <v>1</v>
      </c>
      <c r="U239" s="271" t="s">
        <v>1</v>
      </c>
      <c r="V239" s="271" t="s">
        <v>1</v>
      </c>
      <c r="W239" s="271" t="s">
        <v>1</v>
      </c>
      <c r="X239" s="271" t="s">
        <v>1</v>
      </c>
      <c r="Y239" s="271" t="s">
        <v>1</v>
      </c>
      <c r="Z239" s="271" t="s">
        <v>1</v>
      </c>
      <c r="AA239" s="271" t="s">
        <v>1</v>
      </c>
      <c r="AB239" s="271" t="s">
        <v>1</v>
      </c>
      <c r="AC239" s="271" t="s">
        <v>1</v>
      </c>
      <c r="AD239" s="271" t="s">
        <v>1</v>
      </c>
      <c r="AE239" s="271" t="s">
        <v>1</v>
      </c>
      <c r="AF239" s="273" t="s">
        <v>22</v>
      </c>
      <c r="AG239" s="271" t="s">
        <v>1</v>
      </c>
      <c r="AH239" s="271" t="s">
        <v>1</v>
      </c>
      <c r="AI239" s="271" t="s">
        <v>1</v>
      </c>
      <c r="AJ239" s="271" t="s">
        <v>1</v>
      </c>
      <c r="AK239" s="271" t="s">
        <v>1</v>
      </c>
      <c r="AL239" s="271" t="s">
        <v>1</v>
      </c>
      <c r="AM239" s="271" t="s">
        <v>1</v>
      </c>
      <c r="AN239" s="271" t="s">
        <v>1</v>
      </c>
      <c r="AO239" s="273" t="s">
        <v>22</v>
      </c>
      <c r="AP239" s="271" t="s">
        <v>1</v>
      </c>
      <c r="AQ239" s="271" t="s">
        <v>1</v>
      </c>
      <c r="AR239" s="271" t="s">
        <v>1</v>
      </c>
      <c r="AS239" s="271" t="s">
        <v>1</v>
      </c>
      <c r="AT239" s="271" t="s">
        <v>1</v>
      </c>
      <c r="AU239" s="271" t="s">
        <v>1</v>
      </c>
      <c r="AV239" s="273" t="s">
        <v>22</v>
      </c>
      <c r="AW239" s="274" t="s">
        <v>1240</v>
      </c>
      <c r="AX239" s="275">
        <v>1</v>
      </c>
      <c r="AY239" s="152">
        <v>2</v>
      </c>
      <c r="AZ239" s="276">
        <v>0</v>
      </c>
      <c r="BA239" s="280">
        <v>9.6</v>
      </c>
      <c r="BB239" s="281">
        <v>0</v>
      </c>
      <c r="BF239" s="150" t="e">
        <f>_xlfn.XLOOKUP(A239,'[27]Non AGSA'!B:B,'[27]Non AGSA'!B:B)</f>
        <v>#N/A</v>
      </c>
      <c r="BG239" s="150" t="e">
        <f>_xlfn.XLOOKUP(A239,'[27]Dormant auditee list'!C:C,'[27]Dormant auditee list'!C:C)</f>
        <v>#N/A</v>
      </c>
      <c r="BH239" s="150" t="str">
        <f>_xlfn.XLOOKUP(A239,[27]Reworked!A:A,[27]Reworked!I:I)</f>
        <v>Unqualified with no findings</v>
      </c>
      <c r="BJ239" s="150">
        <v>1</v>
      </c>
      <c r="BK239" s="150">
        <v>1</v>
      </c>
    </row>
    <row r="240" spans="1:63" ht="18.75" customHeight="1" x14ac:dyDescent="0.25">
      <c r="A240" s="265">
        <v>1385</v>
      </c>
      <c r="B240" s="266" t="s">
        <v>1288</v>
      </c>
      <c r="C240" s="271" t="s">
        <v>1193</v>
      </c>
      <c r="D240" s="271" t="s">
        <v>519</v>
      </c>
      <c r="E240" s="271" t="s">
        <v>1191</v>
      </c>
      <c r="F240" s="271" t="s">
        <v>1</v>
      </c>
      <c r="G240" s="271" t="s">
        <v>1</v>
      </c>
      <c r="H240" s="266" t="s">
        <v>1</v>
      </c>
      <c r="I240" s="266" t="s">
        <v>519</v>
      </c>
      <c r="J240" s="275" t="s">
        <v>33</v>
      </c>
      <c r="K240" s="271" t="s">
        <v>1</v>
      </c>
      <c r="L240" s="271" t="s">
        <v>1</v>
      </c>
      <c r="M240" s="275" t="s">
        <v>33</v>
      </c>
      <c r="N240" s="271" t="s">
        <v>1</v>
      </c>
      <c r="O240" s="271" t="s">
        <v>1</v>
      </c>
      <c r="P240" s="271" t="s">
        <v>1</v>
      </c>
      <c r="Q240" s="271" t="s">
        <v>1</v>
      </c>
      <c r="R240" s="271" t="s">
        <v>1</v>
      </c>
      <c r="S240" s="271" t="s">
        <v>1</v>
      </c>
      <c r="T240" s="271" t="s">
        <v>1</v>
      </c>
      <c r="U240" s="271" t="s">
        <v>1</v>
      </c>
      <c r="V240" s="271" t="s">
        <v>1</v>
      </c>
      <c r="W240" s="271" t="s">
        <v>1</v>
      </c>
      <c r="X240" s="271" t="s">
        <v>1</v>
      </c>
      <c r="Y240" s="271" t="s">
        <v>1</v>
      </c>
      <c r="Z240" s="271" t="s">
        <v>1</v>
      </c>
      <c r="AA240" s="271" t="s">
        <v>1</v>
      </c>
      <c r="AB240" s="271" t="s">
        <v>1</v>
      </c>
      <c r="AC240" s="271" t="s">
        <v>1</v>
      </c>
      <c r="AD240" s="271" t="s">
        <v>1</v>
      </c>
      <c r="AE240" s="271" t="s">
        <v>1</v>
      </c>
      <c r="AF240" s="271" t="s">
        <v>1</v>
      </c>
      <c r="AG240" s="271" t="s">
        <v>1</v>
      </c>
      <c r="AH240" s="271" t="s">
        <v>1</v>
      </c>
      <c r="AI240" s="271" t="s">
        <v>1</v>
      </c>
      <c r="AJ240" s="271" t="s">
        <v>1</v>
      </c>
      <c r="AK240" s="271" t="s">
        <v>1</v>
      </c>
      <c r="AL240" s="271" t="s">
        <v>1</v>
      </c>
      <c r="AM240" s="271" t="s">
        <v>1</v>
      </c>
      <c r="AN240" s="271" t="s">
        <v>1</v>
      </c>
      <c r="AO240" s="271" t="s">
        <v>1</v>
      </c>
      <c r="AP240" s="271" t="s">
        <v>1</v>
      </c>
      <c r="AQ240" s="271" t="s">
        <v>1</v>
      </c>
      <c r="AR240" s="271" t="s">
        <v>1</v>
      </c>
      <c r="AS240" s="271" t="s">
        <v>1</v>
      </c>
      <c r="AT240" s="271" t="s">
        <v>1</v>
      </c>
      <c r="AU240" s="274" t="s">
        <v>20</v>
      </c>
      <c r="AV240" s="271" t="s">
        <v>1</v>
      </c>
      <c r="AW240" s="275" t="s">
        <v>1241</v>
      </c>
      <c r="AX240" s="275">
        <v>1</v>
      </c>
      <c r="AY240" s="284">
        <v>0</v>
      </c>
      <c r="AZ240" s="276">
        <v>0</v>
      </c>
      <c r="BA240" s="280">
        <v>0.65</v>
      </c>
      <c r="BB240" s="283">
        <v>0</v>
      </c>
      <c r="BF240" s="150" t="e">
        <f>_xlfn.XLOOKUP(A240,'[27]Non AGSA'!B:B,'[27]Non AGSA'!B:B)</f>
        <v>#N/A</v>
      </c>
      <c r="BG240" s="150" t="e">
        <f>_xlfn.XLOOKUP(A240,'[27]Dormant auditee list'!C:C,'[27]Dormant auditee list'!C:C)</f>
        <v>#N/A</v>
      </c>
      <c r="BH240" s="150" t="str">
        <f>_xlfn.XLOOKUP(A240,[27]Reworked!A:A,[27]Reworked!I:I)</f>
        <v>Unqualified with no findings</v>
      </c>
      <c r="BJ240" s="150">
        <v>1</v>
      </c>
      <c r="BK240" s="150">
        <v>1</v>
      </c>
    </row>
    <row r="241" spans="1:63" ht="14.25" customHeight="1" x14ac:dyDescent="0.25">
      <c r="A241" s="265">
        <v>161</v>
      </c>
      <c r="B241" s="266" t="s">
        <v>543</v>
      </c>
      <c r="C241" s="271" t="s">
        <v>1193</v>
      </c>
      <c r="D241" s="271" t="s">
        <v>519</v>
      </c>
      <c r="E241" s="271" t="s">
        <v>1191</v>
      </c>
      <c r="F241" s="271" t="s">
        <v>1</v>
      </c>
      <c r="G241" s="271" t="s">
        <v>1</v>
      </c>
      <c r="H241" s="266" t="s">
        <v>1</v>
      </c>
      <c r="I241" s="266" t="s">
        <v>519</v>
      </c>
      <c r="J241" s="282" t="s">
        <v>94</v>
      </c>
      <c r="K241" s="271" t="s">
        <v>1</v>
      </c>
      <c r="L241" s="272" t="s">
        <v>23</v>
      </c>
      <c r="M241" s="286" t="s">
        <v>299</v>
      </c>
      <c r="N241" s="271" t="s">
        <v>1</v>
      </c>
      <c r="O241" s="272" t="s">
        <v>23</v>
      </c>
      <c r="P241" s="273" t="s">
        <v>22</v>
      </c>
      <c r="Q241" s="274" t="s">
        <v>20</v>
      </c>
      <c r="R241" s="272" t="s">
        <v>23</v>
      </c>
      <c r="S241" s="274" t="s">
        <v>20</v>
      </c>
      <c r="T241" s="274" t="s">
        <v>20</v>
      </c>
      <c r="U241" s="272" t="s">
        <v>23</v>
      </c>
      <c r="V241" s="274" t="s">
        <v>20</v>
      </c>
      <c r="W241" s="272" t="s">
        <v>23</v>
      </c>
      <c r="X241" s="271" t="s">
        <v>1</v>
      </c>
      <c r="Y241" s="271" t="s">
        <v>1</v>
      </c>
      <c r="Z241" s="271" t="s">
        <v>1</v>
      </c>
      <c r="AA241" s="271" t="s">
        <v>1</v>
      </c>
      <c r="AB241" s="271" t="s">
        <v>1</v>
      </c>
      <c r="AC241" s="271" t="s">
        <v>1</v>
      </c>
      <c r="AD241" s="271" t="s">
        <v>1</v>
      </c>
      <c r="AE241" s="272" t="s">
        <v>23</v>
      </c>
      <c r="AF241" s="271" t="s">
        <v>1</v>
      </c>
      <c r="AG241" s="271" t="s">
        <v>1</v>
      </c>
      <c r="AH241" s="272" t="s">
        <v>23</v>
      </c>
      <c r="AI241" s="271" t="s">
        <v>1</v>
      </c>
      <c r="AJ241" s="271" t="s">
        <v>1</v>
      </c>
      <c r="AK241" s="272" t="s">
        <v>23</v>
      </c>
      <c r="AL241" s="271" t="s">
        <v>1</v>
      </c>
      <c r="AM241" s="271" t="s">
        <v>1</v>
      </c>
      <c r="AN241" s="271" t="s">
        <v>1</v>
      </c>
      <c r="AO241" s="271" t="s">
        <v>1</v>
      </c>
      <c r="AP241" s="271" t="s">
        <v>1</v>
      </c>
      <c r="AQ241" s="271" t="s">
        <v>1</v>
      </c>
      <c r="AR241" s="271" t="s">
        <v>1</v>
      </c>
      <c r="AS241" s="271" t="s">
        <v>1</v>
      </c>
      <c r="AT241" s="271" t="s">
        <v>1</v>
      </c>
      <c r="AU241" s="271" t="s">
        <v>1</v>
      </c>
      <c r="AV241" s="271" t="s">
        <v>1</v>
      </c>
      <c r="AW241" s="272" t="s">
        <v>1242</v>
      </c>
      <c r="AX241" s="152">
        <v>2</v>
      </c>
      <c r="AY241" s="284">
        <v>0</v>
      </c>
      <c r="AZ241" s="276">
        <v>0</v>
      </c>
      <c r="BA241" s="276">
        <v>0</v>
      </c>
      <c r="BB241" s="283">
        <v>0</v>
      </c>
      <c r="BF241" s="150" t="e">
        <f>_xlfn.XLOOKUP(A241,'[27]Non AGSA'!B:B,'[27]Non AGSA'!B:B)</f>
        <v>#N/A</v>
      </c>
      <c r="BG241" s="150" t="e">
        <f>_xlfn.XLOOKUP(A241,'[27]Dormant auditee list'!C:C,'[27]Dormant auditee list'!C:C)</f>
        <v>#N/A</v>
      </c>
      <c r="BH241" s="150" t="str">
        <f>_xlfn.XLOOKUP(A241,[27]Reworked!A:A,[27]Reworked!I:I)</f>
        <v>Disclaimer</v>
      </c>
      <c r="BJ241" s="150">
        <v>1</v>
      </c>
      <c r="BK241" s="150">
        <v>5</v>
      </c>
    </row>
    <row r="242" spans="1:63" ht="13.5" customHeight="1" x14ac:dyDescent="0.25">
      <c r="A242" s="265">
        <v>247</v>
      </c>
      <c r="B242" s="266" t="s">
        <v>548</v>
      </c>
      <c r="C242" s="271" t="s">
        <v>1193</v>
      </c>
      <c r="D242" s="271" t="s">
        <v>519</v>
      </c>
      <c r="E242" s="271" t="s">
        <v>1191</v>
      </c>
      <c r="F242" s="271" t="s">
        <v>1</v>
      </c>
      <c r="G242" s="271" t="s">
        <v>1</v>
      </c>
      <c r="H242" s="266" t="s">
        <v>1</v>
      </c>
      <c r="I242" s="266" t="s">
        <v>519</v>
      </c>
      <c r="J242" s="152" t="s">
        <v>17</v>
      </c>
      <c r="K242" s="273" t="s">
        <v>22</v>
      </c>
      <c r="L242" s="272" t="s">
        <v>23</v>
      </c>
      <c r="M242" s="152" t="s">
        <v>17</v>
      </c>
      <c r="N242" s="274" t="s">
        <v>20</v>
      </c>
      <c r="O242" s="272" t="s">
        <v>23</v>
      </c>
      <c r="P242" s="271" t="s">
        <v>1</v>
      </c>
      <c r="Q242" s="271" t="s">
        <v>1</v>
      </c>
      <c r="R242" s="271" t="s">
        <v>1</v>
      </c>
      <c r="S242" s="271" t="s">
        <v>1</v>
      </c>
      <c r="T242" s="271" t="s">
        <v>1</v>
      </c>
      <c r="U242" s="271" t="s">
        <v>1</v>
      </c>
      <c r="V242" s="271" t="s">
        <v>1</v>
      </c>
      <c r="W242" s="271" t="s">
        <v>1</v>
      </c>
      <c r="X242" s="271" t="s">
        <v>1</v>
      </c>
      <c r="Y242" s="271" t="s">
        <v>1</v>
      </c>
      <c r="Z242" s="273" t="s">
        <v>22</v>
      </c>
      <c r="AA242" s="271" t="s">
        <v>1</v>
      </c>
      <c r="AB242" s="271" t="s">
        <v>1</v>
      </c>
      <c r="AC242" s="271" t="s">
        <v>1</v>
      </c>
      <c r="AD242" s="271" t="s">
        <v>1</v>
      </c>
      <c r="AE242" s="274" t="s">
        <v>20</v>
      </c>
      <c r="AF242" s="272" t="s">
        <v>23</v>
      </c>
      <c r="AG242" s="271" t="s">
        <v>1</v>
      </c>
      <c r="AH242" s="271" t="s">
        <v>1</v>
      </c>
      <c r="AI242" s="271" t="s">
        <v>1</v>
      </c>
      <c r="AJ242" s="271" t="s">
        <v>1</v>
      </c>
      <c r="AK242" s="272" t="s">
        <v>23</v>
      </c>
      <c r="AL242" s="271" t="s">
        <v>1</v>
      </c>
      <c r="AM242" s="271" t="s">
        <v>1</v>
      </c>
      <c r="AN242" s="271" t="s">
        <v>1</v>
      </c>
      <c r="AO242" s="271" t="s">
        <v>1</v>
      </c>
      <c r="AP242" s="271" t="s">
        <v>1</v>
      </c>
      <c r="AQ242" s="271" t="s">
        <v>1</v>
      </c>
      <c r="AR242" s="272" t="s">
        <v>23</v>
      </c>
      <c r="AS242" s="271" t="s">
        <v>1</v>
      </c>
      <c r="AT242" s="271" t="s">
        <v>1</v>
      </c>
      <c r="AU242" s="273" t="s">
        <v>22</v>
      </c>
      <c r="AV242" s="272" t="s">
        <v>23</v>
      </c>
      <c r="AW242" s="275" t="s">
        <v>1241</v>
      </c>
      <c r="AX242" s="282">
        <v>3</v>
      </c>
      <c r="AY242" s="152">
        <v>2</v>
      </c>
      <c r="AZ242" s="276">
        <v>0</v>
      </c>
      <c r="BA242" s="277">
        <v>5.0999999999999996</v>
      </c>
      <c r="BB242" s="283">
        <v>0</v>
      </c>
      <c r="BF242" s="150" t="e">
        <f>_xlfn.XLOOKUP(A242,'[27]Non AGSA'!B:B,'[27]Non AGSA'!B:B)</f>
        <v>#N/A</v>
      </c>
      <c r="BG242" s="150" t="e">
        <f>_xlfn.XLOOKUP(A242,'[27]Dormant auditee list'!C:C,'[27]Dormant auditee list'!C:C)</f>
        <v>#N/A</v>
      </c>
      <c r="BH242" s="150" t="str">
        <f>_xlfn.XLOOKUP(A242,[27]Reworked!A:A,[27]Reworked!I:I)</f>
        <v>Unqualified with findings</v>
      </c>
      <c r="BJ242" s="150">
        <v>1</v>
      </c>
      <c r="BK242" s="150">
        <v>2</v>
      </c>
    </row>
    <row r="243" spans="1:63" ht="14.25" customHeight="1" x14ac:dyDescent="0.25">
      <c r="A243" s="265">
        <v>165</v>
      </c>
      <c r="B243" s="266" t="s">
        <v>550</v>
      </c>
      <c r="C243" s="271" t="s">
        <v>1193</v>
      </c>
      <c r="D243" s="271" t="s">
        <v>519</v>
      </c>
      <c r="E243" s="271" t="s">
        <v>1191</v>
      </c>
      <c r="F243" s="271" t="s">
        <v>1</v>
      </c>
      <c r="G243" s="271" t="s">
        <v>1</v>
      </c>
      <c r="H243" s="266" t="s">
        <v>1</v>
      </c>
      <c r="I243" s="266" t="s">
        <v>519</v>
      </c>
      <c r="J243" s="275" t="s">
        <v>33</v>
      </c>
      <c r="K243" s="271" t="s">
        <v>1</v>
      </c>
      <c r="L243" s="273" t="s">
        <v>22</v>
      </c>
      <c r="M243" s="152" t="s">
        <v>17</v>
      </c>
      <c r="N243" s="273" t="s">
        <v>22</v>
      </c>
      <c r="O243" s="274" t="s">
        <v>20</v>
      </c>
      <c r="P243" s="271" t="s">
        <v>1</v>
      </c>
      <c r="Q243" s="271" t="s">
        <v>1</v>
      </c>
      <c r="R243" s="271" t="s">
        <v>1</v>
      </c>
      <c r="S243" s="271" t="s">
        <v>1</v>
      </c>
      <c r="T243" s="271" t="s">
        <v>1</v>
      </c>
      <c r="U243" s="271" t="s">
        <v>1</v>
      </c>
      <c r="V243" s="271" t="s">
        <v>1</v>
      </c>
      <c r="W243" s="271" t="s">
        <v>1</v>
      </c>
      <c r="X243" s="271" t="s">
        <v>1</v>
      </c>
      <c r="Y243" s="271" t="s">
        <v>1</v>
      </c>
      <c r="Z243" s="271" t="s">
        <v>1</v>
      </c>
      <c r="AA243" s="271" t="s">
        <v>1</v>
      </c>
      <c r="AB243" s="271" t="s">
        <v>1</v>
      </c>
      <c r="AC243" s="271" t="s">
        <v>1</v>
      </c>
      <c r="AD243" s="271" t="s">
        <v>1</v>
      </c>
      <c r="AE243" s="273" t="s">
        <v>22</v>
      </c>
      <c r="AF243" s="271" t="s">
        <v>1</v>
      </c>
      <c r="AG243" s="271" t="s">
        <v>1</v>
      </c>
      <c r="AH243" s="271" t="s">
        <v>1</v>
      </c>
      <c r="AI243" s="271" t="s">
        <v>1</v>
      </c>
      <c r="AJ243" s="271" t="s">
        <v>1</v>
      </c>
      <c r="AK243" s="271" t="s">
        <v>1</v>
      </c>
      <c r="AL243" s="271" t="s">
        <v>1</v>
      </c>
      <c r="AM243" s="271" t="s">
        <v>1</v>
      </c>
      <c r="AN243" s="271" t="s">
        <v>1</v>
      </c>
      <c r="AO243" s="271" t="s">
        <v>1</v>
      </c>
      <c r="AP243" s="271" t="s">
        <v>1</v>
      </c>
      <c r="AQ243" s="271" t="s">
        <v>1</v>
      </c>
      <c r="AR243" s="271" t="s">
        <v>1</v>
      </c>
      <c r="AS243" s="271" t="s">
        <v>1</v>
      </c>
      <c r="AT243" s="271" t="s">
        <v>1</v>
      </c>
      <c r="AU243" s="274" t="s">
        <v>20</v>
      </c>
      <c r="AV243" s="273" t="s">
        <v>22</v>
      </c>
      <c r="AW243" s="275" t="s">
        <v>1241</v>
      </c>
      <c r="AX243" s="275">
        <v>1</v>
      </c>
      <c r="AY243" s="275">
        <v>1</v>
      </c>
      <c r="AZ243" s="276">
        <v>0</v>
      </c>
      <c r="BA243" s="277">
        <v>0.06</v>
      </c>
      <c r="BB243" s="283">
        <v>0</v>
      </c>
      <c r="BF243" s="150" t="e">
        <f>_xlfn.XLOOKUP(A243,'[27]Non AGSA'!B:B,'[27]Non AGSA'!B:B)</f>
        <v>#N/A</v>
      </c>
      <c r="BG243" s="150" t="e">
        <f>_xlfn.XLOOKUP(A243,'[27]Dormant auditee list'!C:C,'[27]Dormant auditee list'!C:C)</f>
        <v>#N/A</v>
      </c>
      <c r="BH243" s="150" t="str">
        <f>_xlfn.XLOOKUP(A243,[27]Reworked!A:A,[27]Reworked!I:I)</f>
        <v>Unqualified with no findings</v>
      </c>
      <c r="BJ243" s="150">
        <v>1</v>
      </c>
      <c r="BK243" s="150">
        <v>1</v>
      </c>
    </row>
    <row r="244" spans="1:63" ht="14.25" customHeight="1" x14ac:dyDescent="0.25">
      <c r="A244" s="265">
        <v>992</v>
      </c>
      <c r="B244" s="266" t="s">
        <v>558</v>
      </c>
      <c r="C244" s="271" t="s">
        <v>1193</v>
      </c>
      <c r="D244" s="271" t="s">
        <v>519</v>
      </c>
      <c r="E244" s="271" t="s">
        <v>1191</v>
      </c>
      <c r="F244" s="271" t="s">
        <v>1</v>
      </c>
      <c r="G244" s="271" t="s">
        <v>1</v>
      </c>
      <c r="H244" s="266" t="s">
        <v>1</v>
      </c>
      <c r="I244" s="266" t="s">
        <v>519</v>
      </c>
      <c r="J244" s="275" t="s">
        <v>33</v>
      </c>
      <c r="K244" s="271" t="s">
        <v>1</v>
      </c>
      <c r="L244" s="271" t="s">
        <v>1</v>
      </c>
      <c r="M244" s="275" t="s">
        <v>33</v>
      </c>
      <c r="N244" s="271" t="s">
        <v>1</v>
      </c>
      <c r="O244" s="271" t="s">
        <v>1</v>
      </c>
      <c r="P244" s="271" t="s">
        <v>1</v>
      </c>
      <c r="Q244" s="271" t="s">
        <v>1</v>
      </c>
      <c r="R244" s="271" t="s">
        <v>1</v>
      </c>
      <c r="S244" s="271" t="s">
        <v>1</v>
      </c>
      <c r="T244" s="271" t="s">
        <v>1</v>
      </c>
      <c r="U244" s="271" t="s">
        <v>1</v>
      </c>
      <c r="V244" s="271" t="s">
        <v>1</v>
      </c>
      <c r="W244" s="271" t="s">
        <v>1</v>
      </c>
      <c r="X244" s="271" t="s">
        <v>1</v>
      </c>
      <c r="Y244" s="271" t="s">
        <v>1</v>
      </c>
      <c r="Z244" s="271" t="s">
        <v>1</v>
      </c>
      <c r="AA244" s="271" t="s">
        <v>1</v>
      </c>
      <c r="AB244" s="271" t="s">
        <v>1</v>
      </c>
      <c r="AC244" s="271" t="s">
        <v>1</v>
      </c>
      <c r="AD244" s="271" t="s">
        <v>1</v>
      </c>
      <c r="AE244" s="271" t="s">
        <v>1</v>
      </c>
      <c r="AF244" s="271" t="s">
        <v>1</v>
      </c>
      <c r="AG244" s="271" t="s">
        <v>1</v>
      </c>
      <c r="AH244" s="271" t="s">
        <v>1</v>
      </c>
      <c r="AI244" s="271" t="s">
        <v>1</v>
      </c>
      <c r="AJ244" s="271" t="s">
        <v>1</v>
      </c>
      <c r="AK244" s="271" t="s">
        <v>1</v>
      </c>
      <c r="AL244" s="271" t="s">
        <v>1</v>
      </c>
      <c r="AM244" s="271" t="s">
        <v>1</v>
      </c>
      <c r="AN244" s="271" t="s">
        <v>1</v>
      </c>
      <c r="AO244" s="271" t="s">
        <v>1</v>
      </c>
      <c r="AP244" s="271" t="s">
        <v>1</v>
      </c>
      <c r="AQ244" s="271" t="s">
        <v>1</v>
      </c>
      <c r="AR244" s="271" t="s">
        <v>1</v>
      </c>
      <c r="AS244" s="271" t="s">
        <v>1</v>
      </c>
      <c r="AT244" s="271" t="s">
        <v>1</v>
      </c>
      <c r="AU244" s="271" t="s">
        <v>1</v>
      </c>
      <c r="AV244" s="271" t="s">
        <v>1</v>
      </c>
      <c r="AW244" s="274" t="s">
        <v>1240</v>
      </c>
      <c r="AX244" s="275">
        <v>1</v>
      </c>
      <c r="AY244" s="275">
        <v>1</v>
      </c>
      <c r="AZ244" s="276">
        <v>0</v>
      </c>
      <c r="BA244" s="280">
        <v>0.28000000000000003</v>
      </c>
      <c r="BB244" s="283">
        <v>0</v>
      </c>
      <c r="BF244" s="150" t="e">
        <f>_xlfn.XLOOKUP(A244,'[27]Non AGSA'!B:B,'[27]Non AGSA'!B:B)</f>
        <v>#N/A</v>
      </c>
      <c r="BG244" s="150" t="e">
        <f>_xlfn.XLOOKUP(A244,'[27]Dormant auditee list'!C:C,'[27]Dormant auditee list'!C:C)</f>
        <v>#N/A</v>
      </c>
      <c r="BH244" s="150" t="str">
        <f>_xlfn.XLOOKUP(A244,[27]Reworked!A:A,[27]Reworked!I:I)</f>
        <v>Unqualified with no findings</v>
      </c>
      <c r="BJ244" s="150">
        <v>1</v>
      </c>
      <c r="BK244" s="150">
        <v>1</v>
      </c>
    </row>
    <row r="245" spans="1:63" ht="27" customHeight="1" x14ac:dyDescent="0.25">
      <c r="A245" s="265">
        <v>1329</v>
      </c>
      <c r="B245" s="266" t="s">
        <v>57</v>
      </c>
      <c r="C245" s="271" t="s">
        <v>1193</v>
      </c>
      <c r="D245" s="271" t="s">
        <v>658</v>
      </c>
      <c r="E245" s="271" t="s">
        <v>1191</v>
      </c>
      <c r="F245" s="271" t="s">
        <v>1</v>
      </c>
      <c r="G245" s="271" t="s">
        <v>447</v>
      </c>
      <c r="H245" s="266" t="s">
        <v>444</v>
      </c>
      <c r="I245" s="266" t="s">
        <v>437</v>
      </c>
      <c r="J245" s="152" t="s">
        <v>17</v>
      </c>
      <c r="K245" s="271" t="s">
        <v>1</v>
      </c>
      <c r="L245" s="272" t="s">
        <v>23</v>
      </c>
      <c r="M245" s="152" t="s">
        <v>17</v>
      </c>
      <c r="N245" s="271" t="s">
        <v>1</v>
      </c>
      <c r="O245" s="272" t="s">
        <v>23</v>
      </c>
      <c r="P245" s="271" t="s">
        <v>1</v>
      </c>
      <c r="Q245" s="271" t="s">
        <v>1</v>
      </c>
      <c r="R245" s="271" t="s">
        <v>1</v>
      </c>
      <c r="S245" s="271" t="s">
        <v>1</v>
      </c>
      <c r="T245" s="271" t="s">
        <v>1</v>
      </c>
      <c r="U245" s="271" t="s">
        <v>1</v>
      </c>
      <c r="V245" s="271" t="s">
        <v>1</v>
      </c>
      <c r="W245" s="271" t="s">
        <v>1</v>
      </c>
      <c r="X245" s="271" t="s">
        <v>1</v>
      </c>
      <c r="Y245" s="271" t="s">
        <v>1</v>
      </c>
      <c r="Z245" s="271" t="s">
        <v>1</v>
      </c>
      <c r="AA245" s="271" t="s">
        <v>1</v>
      </c>
      <c r="AB245" s="271" t="s">
        <v>1</v>
      </c>
      <c r="AC245" s="271" t="s">
        <v>1</v>
      </c>
      <c r="AD245" s="271" t="s">
        <v>1</v>
      </c>
      <c r="AE245" s="272" t="s">
        <v>23</v>
      </c>
      <c r="AF245" s="271" t="s">
        <v>1</v>
      </c>
      <c r="AG245" s="271" t="s">
        <v>1</v>
      </c>
      <c r="AH245" s="271" t="s">
        <v>1</v>
      </c>
      <c r="AI245" s="271" t="s">
        <v>1</v>
      </c>
      <c r="AJ245" s="271" t="s">
        <v>1</v>
      </c>
      <c r="AK245" s="271" t="s">
        <v>1</v>
      </c>
      <c r="AL245" s="271" t="s">
        <v>1</v>
      </c>
      <c r="AM245" s="271" t="s">
        <v>1</v>
      </c>
      <c r="AN245" s="271" t="s">
        <v>1</v>
      </c>
      <c r="AO245" s="271" t="s">
        <v>1</v>
      </c>
      <c r="AP245" s="271" t="s">
        <v>1</v>
      </c>
      <c r="AQ245" s="271" t="s">
        <v>1</v>
      </c>
      <c r="AR245" s="271" t="s">
        <v>1</v>
      </c>
      <c r="AS245" s="271" t="s">
        <v>1</v>
      </c>
      <c r="AT245" s="271" t="s">
        <v>1</v>
      </c>
      <c r="AU245" s="271" t="s">
        <v>1</v>
      </c>
      <c r="AV245" s="271" t="s">
        <v>1</v>
      </c>
      <c r="AW245" s="274" t="s">
        <v>1240</v>
      </c>
      <c r="AX245" s="275">
        <v>1</v>
      </c>
      <c r="AY245" s="284">
        <v>0</v>
      </c>
      <c r="AZ245" s="276">
        <v>0</v>
      </c>
      <c r="BA245" s="276">
        <v>0</v>
      </c>
      <c r="BB245" s="283">
        <v>0</v>
      </c>
      <c r="BF245" s="150" t="e">
        <f>_xlfn.XLOOKUP(A245,'[27]Non AGSA'!B:B,'[27]Non AGSA'!B:B)</f>
        <v>#N/A</v>
      </c>
      <c r="BG245" s="150" t="e">
        <f>_xlfn.XLOOKUP(A245,'[27]Dormant auditee list'!C:C,'[27]Dormant auditee list'!C:C)</f>
        <v>#N/A</v>
      </c>
      <c r="BH245" s="150" t="str">
        <f>_xlfn.XLOOKUP(A245,[27]Reworked!A:A,[27]Reworked!I:I)</f>
        <v>Unqualified with findings</v>
      </c>
      <c r="BJ245" s="150">
        <v>1</v>
      </c>
      <c r="BK245" s="150">
        <v>2</v>
      </c>
    </row>
    <row r="246" spans="1:63" ht="14.25" customHeight="1" x14ac:dyDescent="0.25">
      <c r="A246" s="265">
        <v>150</v>
      </c>
      <c r="B246" s="266" t="s">
        <v>559</v>
      </c>
      <c r="C246" s="271" t="s">
        <v>1193</v>
      </c>
      <c r="D246" s="271" t="s">
        <v>519</v>
      </c>
      <c r="E246" s="271" t="s">
        <v>1191</v>
      </c>
      <c r="F246" s="271" t="s">
        <v>1</v>
      </c>
      <c r="G246" s="271" t="s">
        <v>1</v>
      </c>
      <c r="H246" s="266" t="s">
        <v>1</v>
      </c>
      <c r="I246" s="266" t="s">
        <v>519</v>
      </c>
      <c r="J246" s="152" t="s">
        <v>17</v>
      </c>
      <c r="K246" s="274" t="s">
        <v>20</v>
      </c>
      <c r="L246" s="274" t="s">
        <v>20</v>
      </c>
      <c r="M246" s="275" t="s">
        <v>33</v>
      </c>
      <c r="N246" s="273" t="s">
        <v>22</v>
      </c>
      <c r="O246" s="273" t="s">
        <v>22</v>
      </c>
      <c r="P246" s="271" t="s">
        <v>1</v>
      </c>
      <c r="Q246" s="271" t="s">
        <v>1</v>
      </c>
      <c r="R246" s="271" t="s">
        <v>1</v>
      </c>
      <c r="S246" s="271" t="s">
        <v>1</v>
      </c>
      <c r="T246" s="271" t="s">
        <v>1</v>
      </c>
      <c r="U246" s="271" t="s">
        <v>1</v>
      </c>
      <c r="V246" s="271" t="s">
        <v>1</v>
      </c>
      <c r="W246" s="271" t="s">
        <v>1</v>
      </c>
      <c r="X246" s="271" t="s">
        <v>1</v>
      </c>
      <c r="Y246" s="271" t="s">
        <v>1</v>
      </c>
      <c r="Z246" s="271" t="s">
        <v>1</v>
      </c>
      <c r="AA246" s="274" t="s">
        <v>20</v>
      </c>
      <c r="AB246" s="271" t="s">
        <v>1</v>
      </c>
      <c r="AC246" s="271" t="s">
        <v>1</v>
      </c>
      <c r="AD246" s="271" t="s">
        <v>1</v>
      </c>
      <c r="AE246" s="274" t="s">
        <v>20</v>
      </c>
      <c r="AF246" s="271" t="s">
        <v>1</v>
      </c>
      <c r="AG246" s="271" t="s">
        <v>1</v>
      </c>
      <c r="AH246" s="271" t="s">
        <v>1</v>
      </c>
      <c r="AI246" s="271" t="s">
        <v>1</v>
      </c>
      <c r="AJ246" s="271" t="s">
        <v>1</v>
      </c>
      <c r="AK246" s="271" t="s">
        <v>1</v>
      </c>
      <c r="AL246" s="271" t="s">
        <v>1</v>
      </c>
      <c r="AM246" s="271" t="s">
        <v>1</v>
      </c>
      <c r="AN246" s="271" t="s">
        <v>1</v>
      </c>
      <c r="AO246" s="271" t="s">
        <v>1</v>
      </c>
      <c r="AP246" s="271" t="s">
        <v>1</v>
      </c>
      <c r="AQ246" s="271" t="s">
        <v>1</v>
      </c>
      <c r="AR246" s="271" t="s">
        <v>1</v>
      </c>
      <c r="AS246" s="271" t="s">
        <v>1</v>
      </c>
      <c r="AT246" s="271" t="s">
        <v>1</v>
      </c>
      <c r="AU246" s="274" t="s">
        <v>20</v>
      </c>
      <c r="AV246" s="271" t="s">
        <v>1</v>
      </c>
      <c r="AW246" s="275" t="s">
        <v>1241</v>
      </c>
      <c r="AX246" s="152">
        <v>2</v>
      </c>
      <c r="AY246" s="152">
        <v>2</v>
      </c>
      <c r="AZ246" s="276">
        <v>0</v>
      </c>
      <c r="BA246" s="277">
        <v>0</v>
      </c>
      <c r="BB246" s="281">
        <v>0</v>
      </c>
      <c r="BF246" s="150" t="e">
        <f>_xlfn.XLOOKUP(A246,'[27]Non AGSA'!B:B,'[27]Non AGSA'!B:B)</f>
        <v>#N/A</v>
      </c>
      <c r="BG246" s="150" t="e">
        <f>_xlfn.XLOOKUP(A246,'[27]Dormant auditee list'!C:C,'[27]Dormant auditee list'!C:C)</f>
        <v>#N/A</v>
      </c>
      <c r="BH246" s="150" t="str">
        <f>_xlfn.XLOOKUP(A246,[27]Reworked!A:A,[27]Reworked!I:I)</f>
        <v>Unqualified with findings</v>
      </c>
      <c r="BJ246" s="150">
        <v>1</v>
      </c>
      <c r="BK246" s="150">
        <v>2</v>
      </c>
    </row>
    <row r="247" spans="1:63" ht="13.5" customHeight="1" x14ac:dyDescent="0.25">
      <c r="A247" s="265">
        <v>1031</v>
      </c>
      <c r="B247" s="266" t="s">
        <v>1035</v>
      </c>
      <c r="C247" s="271" t="s">
        <v>1193</v>
      </c>
      <c r="D247" s="271" t="s">
        <v>1021</v>
      </c>
      <c r="E247" s="271" t="s">
        <v>1191</v>
      </c>
      <c r="F247" s="271" t="s">
        <v>1</v>
      </c>
      <c r="G247" s="271" t="s">
        <v>1</v>
      </c>
      <c r="H247" s="266" t="s">
        <v>1</v>
      </c>
      <c r="I247" s="266" t="s">
        <v>1021</v>
      </c>
      <c r="J247" s="282" t="s">
        <v>94</v>
      </c>
      <c r="K247" s="272" t="s">
        <v>23</v>
      </c>
      <c r="L247" s="272" t="s">
        <v>23</v>
      </c>
      <c r="M247" s="282" t="s">
        <v>94</v>
      </c>
      <c r="N247" s="272" t="s">
        <v>23</v>
      </c>
      <c r="O247" s="272" t="s">
        <v>23</v>
      </c>
      <c r="P247" s="272" t="s">
        <v>23</v>
      </c>
      <c r="Q247" s="272" t="s">
        <v>23</v>
      </c>
      <c r="R247" s="272" t="s">
        <v>23</v>
      </c>
      <c r="S247" s="271" t="s">
        <v>1</v>
      </c>
      <c r="T247" s="273" t="s">
        <v>22</v>
      </c>
      <c r="U247" s="272" t="s">
        <v>23</v>
      </c>
      <c r="V247" s="272" t="s">
        <v>23</v>
      </c>
      <c r="W247" s="272" t="s">
        <v>23</v>
      </c>
      <c r="X247" s="271" t="s">
        <v>1</v>
      </c>
      <c r="Y247" s="271" t="s">
        <v>1</v>
      </c>
      <c r="Z247" s="271" t="s">
        <v>1</v>
      </c>
      <c r="AA247" s="271" t="s">
        <v>1</v>
      </c>
      <c r="AB247" s="271" t="s">
        <v>1</v>
      </c>
      <c r="AC247" s="272" t="s">
        <v>23</v>
      </c>
      <c r="AD247" s="271" t="s">
        <v>1</v>
      </c>
      <c r="AE247" s="272" t="s">
        <v>23</v>
      </c>
      <c r="AF247" s="273" t="s">
        <v>22</v>
      </c>
      <c r="AG247" s="271" t="s">
        <v>1</v>
      </c>
      <c r="AH247" s="271" t="s">
        <v>1</v>
      </c>
      <c r="AI247" s="271" t="s">
        <v>1</v>
      </c>
      <c r="AJ247" s="271" t="s">
        <v>1</v>
      </c>
      <c r="AK247" s="272" t="s">
        <v>23</v>
      </c>
      <c r="AL247" s="272" t="s">
        <v>23</v>
      </c>
      <c r="AM247" s="271" t="s">
        <v>1</v>
      </c>
      <c r="AN247" s="271" t="s">
        <v>1</v>
      </c>
      <c r="AO247" s="273" t="s">
        <v>22</v>
      </c>
      <c r="AP247" s="272" t="s">
        <v>23</v>
      </c>
      <c r="AQ247" s="271" t="s">
        <v>1</v>
      </c>
      <c r="AR247" s="273" t="s">
        <v>22</v>
      </c>
      <c r="AS247" s="271" t="s">
        <v>1</v>
      </c>
      <c r="AT247" s="271" t="s">
        <v>1</v>
      </c>
      <c r="AU247" s="287" t="s">
        <v>1289</v>
      </c>
      <c r="AV247" s="273" t="s">
        <v>22</v>
      </c>
      <c r="AW247" s="272" t="s">
        <v>1242</v>
      </c>
      <c r="AX247" s="152">
        <v>2</v>
      </c>
      <c r="AY247" s="284">
        <v>0</v>
      </c>
      <c r="AZ247" s="276">
        <v>0</v>
      </c>
      <c r="BA247" s="277">
        <v>4.5</v>
      </c>
      <c r="BB247" s="278">
        <v>0.21</v>
      </c>
      <c r="BF247" s="150" t="e">
        <f>_xlfn.XLOOKUP(A247,'[27]Non AGSA'!B:B,'[27]Non AGSA'!B:B)</f>
        <v>#N/A</v>
      </c>
      <c r="BG247" s="150" t="e">
        <f>_xlfn.XLOOKUP(A247,'[27]Dormant auditee list'!C:C,'[27]Dormant auditee list'!C:C)</f>
        <v>#N/A</v>
      </c>
      <c r="BH247" s="150" t="str">
        <f>_xlfn.XLOOKUP(A247,[27]Reworked!A:A,[27]Reworked!I:I)</f>
        <v>Disclaimer</v>
      </c>
      <c r="BI247" s="150" t="str">
        <f>_xlfn.XLOOKUP(A247,[27]Reworked!A:A,[27]Reworked!J:J)</f>
        <v>Disclaimer</v>
      </c>
      <c r="BJ247" s="150">
        <v>1</v>
      </c>
      <c r="BK247" s="150">
        <v>5</v>
      </c>
    </row>
    <row r="248" spans="1:63" ht="27" customHeight="1" x14ac:dyDescent="0.25">
      <c r="A248" s="265">
        <v>1301</v>
      </c>
      <c r="B248" s="266" t="s">
        <v>58</v>
      </c>
      <c r="C248" s="271" t="s">
        <v>1193</v>
      </c>
      <c r="D248" s="271" t="s">
        <v>492</v>
      </c>
      <c r="E248" s="271" t="s">
        <v>1191</v>
      </c>
      <c r="F248" s="271" t="s">
        <v>1</v>
      </c>
      <c r="G248" s="271" t="s">
        <v>447</v>
      </c>
      <c r="H248" s="266" t="s">
        <v>444</v>
      </c>
      <c r="I248" s="266" t="s">
        <v>437</v>
      </c>
      <c r="J248" s="152" t="s">
        <v>17</v>
      </c>
      <c r="K248" s="271" t="s">
        <v>1</v>
      </c>
      <c r="L248" s="272" t="s">
        <v>23</v>
      </c>
      <c r="M248" s="279" t="s">
        <v>26</v>
      </c>
      <c r="N248" s="271" t="s">
        <v>1</v>
      </c>
      <c r="O248" s="272" t="s">
        <v>23</v>
      </c>
      <c r="P248" s="271" t="s">
        <v>1</v>
      </c>
      <c r="Q248" s="273" t="s">
        <v>22</v>
      </c>
      <c r="R248" s="273" t="s">
        <v>22</v>
      </c>
      <c r="S248" s="271" t="s">
        <v>1</v>
      </c>
      <c r="T248" s="271" t="s">
        <v>1</v>
      </c>
      <c r="U248" s="271" t="s">
        <v>1</v>
      </c>
      <c r="V248" s="271" t="s">
        <v>1</v>
      </c>
      <c r="W248" s="271" t="s">
        <v>1</v>
      </c>
      <c r="X248" s="271" t="s">
        <v>1</v>
      </c>
      <c r="Y248" s="271" t="s">
        <v>1</v>
      </c>
      <c r="Z248" s="271" t="s">
        <v>1</v>
      </c>
      <c r="AA248" s="271" t="s">
        <v>1</v>
      </c>
      <c r="AB248" s="271" t="s">
        <v>1</v>
      </c>
      <c r="AC248" s="271" t="s">
        <v>1</v>
      </c>
      <c r="AD248" s="271" t="s">
        <v>1</v>
      </c>
      <c r="AE248" s="272" t="s">
        <v>23</v>
      </c>
      <c r="AF248" s="271" t="s">
        <v>1</v>
      </c>
      <c r="AG248" s="271" t="s">
        <v>1</v>
      </c>
      <c r="AH248" s="271" t="s">
        <v>1</v>
      </c>
      <c r="AI248" s="271" t="s">
        <v>1</v>
      </c>
      <c r="AJ248" s="271" t="s">
        <v>1</v>
      </c>
      <c r="AK248" s="271" t="s">
        <v>1</v>
      </c>
      <c r="AL248" s="271" t="s">
        <v>1</v>
      </c>
      <c r="AM248" s="271" t="s">
        <v>1</v>
      </c>
      <c r="AN248" s="271" t="s">
        <v>1</v>
      </c>
      <c r="AO248" s="271" t="s">
        <v>1</v>
      </c>
      <c r="AP248" s="271" t="s">
        <v>1</v>
      </c>
      <c r="AQ248" s="271" t="s">
        <v>1</v>
      </c>
      <c r="AR248" s="271" t="s">
        <v>1</v>
      </c>
      <c r="AS248" s="271" t="s">
        <v>1</v>
      </c>
      <c r="AT248" s="271" t="s">
        <v>1</v>
      </c>
      <c r="AU248" s="271" t="s">
        <v>1</v>
      </c>
      <c r="AV248" s="271" t="s">
        <v>1</v>
      </c>
      <c r="AW248" s="275" t="s">
        <v>1241</v>
      </c>
      <c r="AX248" s="152">
        <v>2</v>
      </c>
      <c r="AY248" s="152">
        <v>2</v>
      </c>
      <c r="AZ248" s="276">
        <v>0</v>
      </c>
      <c r="BA248" s="276">
        <v>0</v>
      </c>
      <c r="BB248" s="283">
        <v>0</v>
      </c>
      <c r="BF248" s="150" t="e">
        <f>_xlfn.XLOOKUP(A248,'[27]Non AGSA'!B:B,'[27]Non AGSA'!B:B)</f>
        <v>#N/A</v>
      </c>
      <c r="BG248" s="150" t="e">
        <f>_xlfn.XLOOKUP(A248,'[27]Dormant auditee list'!C:C,'[27]Dormant auditee list'!C:C)</f>
        <v>#N/A</v>
      </c>
      <c r="BH248" s="150" t="str">
        <f>_xlfn.XLOOKUP(A248,[27]Reworked!A:A,[27]Reworked!I:I)</f>
        <v>Unqualified with findings</v>
      </c>
      <c r="BJ248" s="150">
        <v>1</v>
      </c>
      <c r="BK248" s="150">
        <v>2</v>
      </c>
    </row>
    <row r="249" spans="1:63" ht="14.25" customHeight="1" x14ac:dyDescent="0.25">
      <c r="A249" s="265">
        <v>170</v>
      </c>
      <c r="B249" s="266" t="s">
        <v>1107</v>
      </c>
      <c r="C249" s="271" t="s">
        <v>1193</v>
      </c>
      <c r="D249" s="271" t="s">
        <v>1086</v>
      </c>
      <c r="E249" s="271" t="s">
        <v>1191</v>
      </c>
      <c r="F249" s="271" t="s">
        <v>1</v>
      </c>
      <c r="G249" s="271" t="s">
        <v>1</v>
      </c>
      <c r="H249" s="266" t="s">
        <v>1</v>
      </c>
      <c r="I249" s="266" t="s">
        <v>1086</v>
      </c>
      <c r="J249" s="275" t="s">
        <v>33</v>
      </c>
      <c r="K249" s="271" t="s">
        <v>1</v>
      </c>
      <c r="L249" s="271" t="s">
        <v>1</v>
      </c>
      <c r="M249" s="275" t="s">
        <v>33</v>
      </c>
      <c r="N249" s="271" t="s">
        <v>1</v>
      </c>
      <c r="O249" s="271" t="s">
        <v>1</v>
      </c>
      <c r="P249" s="271" t="s">
        <v>1</v>
      </c>
      <c r="Q249" s="271" t="s">
        <v>1</v>
      </c>
      <c r="R249" s="271" t="s">
        <v>1</v>
      </c>
      <c r="S249" s="271" t="s">
        <v>1</v>
      </c>
      <c r="T249" s="271" t="s">
        <v>1</v>
      </c>
      <c r="U249" s="271" t="s">
        <v>1</v>
      </c>
      <c r="V249" s="271" t="s">
        <v>1</v>
      </c>
      <c r="W249" s="271" t="s">
        <v>1</v>
      </c>
      <c r="X249" s="271" t="s">
        <v>1</v>
      </c>
      <c r="Y249" s="271" t="s">
        <v>1</v>
      </c>
      <c r="Z249" s="271" t="s">
        <v>1</v>
      </c>
      <c r="AA249" s="271" t="s">
        <v>1</v>
      </c>
      <c r="AB249" s="271" t="s">
        <v>1</v>
      </c>
      <c r="AC249" s="271" t="s">
        <v>1</v>
      </c>
      <c r="AD249" s="271" t="s">
        <v>1</v>
      </c>
      <c r="AE249" s="271" t="s">
        <v>1</v>
      </c>
      <c r="AF249" s="271" t="s">
        <v>1</v>
      </c>
      <c r="AG249" s="271" t="s">
        <v>1</v>
      </c>
      <c r="AH249" s="271" t="s">
        <v>1</v>
      </c>
      <c r="AI249" s="271" t="s">
        <v>1</v>
      </c>
      <c r="AJ249" s="271" t="s">
        <v>1</v>
      </c>
      <c r="AK249" s="271" t="s">
        <v>1</v>
      </c>
      <c r="AL249" s="271" t="s">
        <v>1</v>
      </c>
      <c r="AM249" s="271" t="s">
        <v>1</v>
      </c>
      <c r="AN249" s="271" t="s">
        <v>1</v>
      </c>
      <c r="AO249" s="271" t="s">
        <v>1</v>
      </c>
      <c r="AP249" s="271" t="s">
        <v>1</v>
      </c>
      <c r="AQ249" s="271" t="s">
        <v>1</v>
      </c>
      <c r="AR249" s="271" t="s">
        <v>1</v>
      </c>
      <c r="AS249" s="271" t="s">
        <v>1</v>
      </c>
      <c r="AT249" s="271" t="s">
        <v>1</v>
      </c>
      <c r="AU249" s="271" t="s">
        <v>1</v>
      </c>
      <c r="AV249" s="273" t="s">
        <v>22</v>
      </c>
      <c r="AW249" s="275" t="s">
        <v>1241</v>
      </c>
      <c r="AX249" s="275">
        <v>1</v>
      </c>
      <c r="AY249" s="275">
        <v>1</v>
      </c>
      <c r="AZ249" s="276">
        <v>0</v>
      </c>
      <c r="BA249" s="276">
        <v>0</v>
      </c>
      <c r="BB249" s="283">
        <v>0</v>
      </c>
      <c r="BF249" s="150" t="e">
        <f>_xlfn.XLOOKUP(A249,'[27]Non AGSA'!B:B,'[27]Non AGSA'!B:B)</f>
        <v>#N/A</v>
      </c>
      <c r="BG249" s="150" t="e">
        <f>_xlfn.XLOOKUP(A249,'[27]Dormant auditee list'!C:C,'[27]Dormant auditee list'!C:C)</f>
        <v>#N/A</v>
      </c>
      <c r="BH249" s="150" t="str">
        <f>_xlfn.XLOOKUP(A249,[27]Reworked!A:A,[27]Reworked!I:I)</f>
        <v>Unqualified with no findings</v>
      </c>
      <c r="BJ249" s="150">
        <v>1</v>
      </c>
      <c r="BK249" s="150">
        <v>1</v>
      </c>
    </row>
    <row r="250" spans="1:63" ht="34.5" customHeight="1" x14ac:dyDescent="0.25">
      <c r="A250" s="265">
        <v>1223</v>
      </c>
      <c r="B250" s="266" t="s">
        <v>770</v>
      </c>
      <c r="C250" s="271" t="s">
        <v>1193</v>
      </c>
      <c r="D250" s="271" t="s">
        <v>737</v>
      </c>
      <c r="E250" s="271" t="s">
        <v>1191</v>
      </c>
      <c r="F250" s="271" t="s">
        <v>1</v>
      </c>
      <c r="G250" s="271" t="s">
        <v>739</v>
      </c>
      <c r="H250" s="266" t="s">
        <v>440</v>
      </c>
      <c r="I250" s="266" t="s">
        <v>437</v>
      </c>
      <c r="J250" s="285" t="s">
        <v>39</v>
      </c>
      <c r="K250" s="271" t="s">
        <v>1</v>
      </c>
      <c r="L250" s="273" t="s">
        <v>22</v>
      </c>
      <c r="M250" s="152" t="s">
        <v>17</v>
      </c>
      <c r="N250" s="271" t="s">
        <v>1</v>
      </c>
      <c r="O250" s="272" t="s">
        <v>23</v>
      </c>
      <c r="P250" s="271" t="s">
        <v>1</v>
      </c>
      <c r="Q250" s="271" t="s">
        <v>1</v>
      </c>
      <c r="R250" s="271" t="s">
        <v>1</v>
      </c>
      <c r="S250" s="271" t="s">
        <v>1</v>
      </c>
      <c r="T250" s="271" t="s">
        <v>1</v>
      </c>
      <c r="U250" s="271" t="s">
        <v>1</v>
      </c>
      <c r="V250" s="271" t="s">
        <v>1</v>
      </c>
      <c r="W250" s="271" t="s">
        <v>1</v>
      </c>
      <c r="X250" s="271" t="s">
        <v>1</v>
      </c>
      <c r="Y250" s="271" t="s">
        <v>1</v>
      </c>
      <c r="Z250" s="271" t="s">
        <v>1</v>
      </c>
      <c r="AA250" s="271" t="s">
        <v>1</v>
      </c>
      <c r="AB250" s="271" t="s">
        <v>1</v>
      </c>
      <c r="AC250" s="271" t="s">
        <v>1</v>
      </c>
      <c r="AD250" s="271" t="s">
        <v>1</v>
      </c>
      <c r="AE250" s="273" t="s">
        <v>22</v>
      </c>
      <c r="AF250" s="271" t="s">
        <v>1</v>
      </c>
      <c r="AG250" s="271" t="s">
        <v>1</v>
      </c>
      <c r="AH250" s="271" t="s">
        <v>1</v>
      </c>
      <c r="AI250" s="271" t="s">
        <v>1</v>
      </c>
      <c r="AJ250" s="271" t="s">
        <v>1</v>
      </c>
      <c r="AK250" s="273" t="s">
        <v>22</v>
      </c>
      <c r="AL250" s="273" t="s">
        <v>22</v>
      </c>
      <c r="AM250" s="271" t="s">
        <v>1</v>
      </c>
      <c r="AN250" s="271" t="s">
        <v>1</v>
      </c>
      <c r="AO250" s="271" t="s">
        <v>1</v>
      </c>
      <c r="AP250" s="271" t="s">
        <v>1</v>
      </c>
      <c r="AQ250" s="271" t="s">
        <v>1</v>
      </c>
      <c r="AR250" s="273" t="s">
        <v>22</v>
      </c>
      <c r="AS250" s="271" t="s">
        <v>1</v>
      </c>
      <c r="AT250" s="271" t="s">
        <v>1</v>
      </c>
      <c r="AU250" s="273" t="s">
        <v>22</v>
      </c>
      <c r="AV250" s="273" t="s">
        <v>22</v>
      </c>
      <c r="AW250" s="284" t="s">
        <v>1</v>
      </c>
      <c r="AX250" s="284">
        <v>0</v>
      </c>
      <c r="AY250" s="152">
        <v>2</v>
      </c>
      <c r="AZ250" s="276">
        <v>0</v>
      </c>
      <c r="BA250" s="277">
        <v>0</v>
      </c>
      <c r="BB250" s="281">
        <v>0</v>
      </c>
      <c r="BD250" s="150" t="e">
        <f>_xlfn.XLOOKUP(A250,'KSD auditees'!A:A,'KSD auditees'!A:A)</f>
        <v>#N/A</v>
      </c>
      <c r="BE250" s="150" t="e">
        <f>_xlfn.XLOOKUP(A250,'KSD auditees'!A:A,'KSD auditees'!G:G)</f>
        <v>#N/A</v>
      </c>
      <c r="BF250" s="150" t="e">
        <f>_xlfn.XLOOKUP(A250,'[27]Non AGSA'!B:B,'[27]Non AGSA'!B:B)</f>
        <v>#N/A</v>
      </c>
      <c r="BG250" s="150" t="e">
        <f>_xlfn.XLOOKUP(A250,'[27]Dormant auditee list'!C:C,'[27]Dormant auditee list'!C:C)</f>
        <v>#N/A</v>
      </c>
      <c r="BH250" s="150" t="str">
        <f>_xlfn.XLOOKUP(A250,[27]Reworked!A:A,[27]Reworked!I:I)</f>
        <v>Audit not finalised at legislated date</v>
      </c>
      <c r="BJ250" s="150">
        <v>1</v>
      </c>
      <c r="BK250" s="150">
        <v>6</v>
      </c>
    </row>
    <row r="251" spans="1:63" ht="26.25" customHeight="1" x14ac:dyDescent="0.25">
      <c r="A251" s="265">
        <v>171</v>
      </c>
      <c r="B251" s="266" t="s">
        <v>916</v>
      </c>
      <c r="C251" s="271" t="s">
        <v>1193</v>
      </c>
      <c r="D251" s="271" t="s">
        <v>896</v>
      </c>
      <c r="E251" s="271" t="s">
        <v>1191</v>
      </c>
      <c r="F251" s="271" t="s">
        <v>1</v>
      </c>
      <c r="G251" s="271" t="s">
        <v>900</v>
      </c>
      <c r="H251" s="266" t="s">
        <v>696</v>
      </c>
      <c r="I251" s="266" t="s">
        <v>437</v>
      </c>
      <c r="J251" s="279" t="s">
        <v>26</v>
      </c>
      <c r="K251" s="273" t="s">
        <v>22</v>
      </c>
      <c r="L251" s="272" t="s">
        <v>23</v>
      </c>
      <c r="M251" s="279" t="s">
        <v>26</v>
      </c>
      <c r="N251" s="274" t="s">
        <v>20</v>
      </c>
      <c r="O251" s="272" t="s">
        <v>23</v>
      </c>
      <c r="P251" s="272" t="s">
        <v>23</v>
      </c>
      <c r="Q251" s="272" t="s">
        <v>23</v>
      </c>
      <c r="R251" s="273" t="s">
        <v>22</v>
      </c>
      <c r="S251" s="271" t="s">
        <v>1</v>
      </c>
      <c r="T251" s="274" t="s">
        <v>20</v>
      </c>
      <c r="U251" s="271" t="s">
        <v>1</v>
      </c>
      <c r="V251" s="272" t="s">
        <v>23</v>
      </c>
      <c r="W251" s="271" t="s">
        <v>1</v>
      </c>
      <c r="X251" s="271" t="s">
        <v>1</v>
      </c>
      <c r="Y251" s="271" t="s">
        <v>1</v>
      </c>
      <c r="Z251" s="273" t="s">
        <v>22</v>
      </c>
      <c r="AA251" s="271" t="s">
        <v>1</v>
      </c>
      <c r="AB251" s="271" t="s">
        <v>1</v>
      </c>
      <c r="AC251" s="271" t="s">
        <v>1</v>
      </c>
      <c r="AD251" s="271" t="s">
        <v>1</v>
      </c>
      <c r="AE251" s="272" t="s">
        <v>23</v>
      </c>
      <c r="AF251" s="271" t="s">
        <v>1</v>
      </c>
      <c r="AG251" s="274" t="s">
        <v>20</v>
      </c>
      <c r="AH251" s="273" t="s">
        <v>22</v>
      </c>
      <c r="AI251" s="271" t="s">
        <v>1</v>
      </c>
      <c r="AJ251" s="271" t="s">
        <v>1</v>
      </c>
      <c r="AK251" s="271" t="s">
        <v>1</v>
      </c>
      <c r="AL251" s="272" t="s">
        <v>23</v>
      </c>
      <c r="AM251" s="271" t="s">
        <v>1</v>
      </c>
      <c r="AN251" s="271" t="s">
        <v>1</v>
      </c>
      <c r="AO251" s="272" t="s">
        <v>23</v>
      </c>
      <c r="AP251" s="271" t="s">
        <v>1</v>
      </c>
      <c r="AQ251" s="271" t="s">
        <v>1</v>
      </c>
      <c r="AR251" s="271" t="s">
        <v>1</v>
      </c>
      <c r="AS251" s="271" t="s">
        <v>1</v>
      </c>
      <c r="AT251" s="271" t="s">
        <v>1</v>
      </c>
      <c r="AU251" s="273" t="s">
        <v>22</v>
      </c>
      <c r="AV251" s="271" t="s">
        <v>1</v>
      </c>
      <c r="AW251" s="275" t="s">
        <v>1241</v>
      </c>
      <c r="AX251" s="275">
        <v>1</v>
      </c>
      <c r="AY251" s="152">
        <v>2</v>
      </c>
      <c r="AZ251" s="276">
        <v>0</v>
      </c>
      <c r="BA251" s="277">
        <v>4.2</v>
      </c>
      <c r="BB251" s="278">
        <v>0.5</v>
      </c>
      <c r="BF251" s="150" t="e">
        <f>_xlfn.XLOOKUP(A251,'[27]Non AGSA'!B:B,'[27]Non AGSA'!B:B)</f>
        <v>#N/A</v>
      </c>
      <c r="BG251" s="150" t="e">
        <f>_xlfn.XLOOKUP(A251,'[27]Dormant auditee list'!C:C,'[27]Dormant auditee list'!C:C)</f>
        <v>#N/A</v>
      </c>
      <c r="BH251" s="150" t="str">
        <f>_xlfn.XLOOKUP(A251,[27]Reworked!A:A,[27]Reworked!I:I)</f>
        <v>Qualified</v>
      </c>
      <c r="BJ251" s="150">
        <v>1</v>
      </c>
      <c r="BK251" s="150">
        <v>3</v>
      </c>
    </row>
    <row r="252" spans="1:63" ht="34.5" customHeight="1" x14ac:dyDescent="0.25">
      <c r="A252" s="265">
        <v>1415</v>
      </c>
      <c r="B252" s="266" t="s">
        <v>771</v>
      </c>
      <c r="C252" s="271" t="s">
        <v>1193</v>
      </c>
      <c r="D252" s="271" t="s">
        <v>737</v>
      </c>
      <c r="E252" s="271" t="s">
        <v>1191</v>
      </c>
      <c r="F252" s="271" t="s">
        <v>1</v>
      </c>
      <c r="G252" s="271" t="s">
        <v>739</v>
      </c>
      <c r="H252" s="266" t="s">
        <v>440</v>
      </c>
      <c r="I252" s="266" t="s">
        <v>437</v>
      </c>
      <c r="J252" s="275" t="s">
        <v>33</v>
      </c>
      <c r="K252" s="271" t="s">
        <v>1</v>
      </c>
      <c r="L252" s="271" t="s">
        <v>1</v>
      </c>
      <c r="M252" s="275" t="s">
        <v>33</v>
      </c>
      <c r="N252" s="271" t="s">
        <v>1</v>
      </c>
      <c r="O252" s="271" t="s">
        <v>1</v>
      </c>
      <c r="P252" s="271" t="s">
        <v>1</v>
      </c>
      <c r="Q252" s="271" t="s">
        <v>1</v>
      </c>
      <c r="R252" s="271" t="s">
        <v>1</v>
      </c>
      <c r="S252" s="271" t="s">
        <v>1</v>
      </c>
      <c r="T252" s="271" t="s">
        <v>1</v>
      </c>
      <c r="U252" s="271" t="s">
        <v>1</v>
      </c>
      <c r="V252" s="271" t="s">
        <v>1</v>
      </c>
      <c r="W252" s="271" t="s">
        <v>1</v>
      </c>
      <c r="X252" s="271" t="s">
        <v>1</v>
      </c>
      <c r="Y252" s="271" t="s">
        <v>1</v>
      </c>
      <c r="Z252" s="271" t="s">
        <v>1</v>
      </c>
      <c r="AA252" s="271" t="s">
        <v>1</v>
      </c>
      <c r="AB252" s="271" t="s">
        <v>1</v>
      </c>
      <c r="AC252" s="271" t="s">
        <v>1</v>
      </c>
      <c r="AD252" s="271" t="s">
        <v>1</v>
      </c>
      <c r="AE252" s="271" t="s">
        <v>1</v>
      </c>
      <c r="AF252" s="271" t="s">
        <v>1</v>
      </c>
      <c r="AG252" s="271" t="s">
        <v>1</v>
      </c>
      <c r="AH252" s="271" t="s">
        <v>1</v>
      </c>
      <c r="AI252" s="271" t="s">
        <v>1</v>
      </c>
      <c r="AJ252" s="271" t="s">
        <v>1</v>
      </c>
      <c r="AK252" s="271" t="s">
        <v>1</v>
      </c>
      <c r="AL252" s="271" t="s">
        <v>1</v>
      </c>
      <c r="AM252" s="271" t="s">
        <v>1</v>
      </c>
      <c r="AN252" s="271" t="s">
        <v>1</v>
      </c>
      <c r="AO252" s="271" t="s">
        <v>1</v>
      </c>
      <c r="AP252" s="271" t="s">
        <v>1</v>
      </c>
      <c r="AQ252" s="271" t="s">
        <v>1</v>
      </c>
      <c r="AR252" s="271" t="s">
        <v>1</v>
      </c>
      <c r="AS252" s="271" t="s">
        <v>1</v>
      </c>
      <c r="AT252" s="271" t="s">
        <v>1</v>
      </c>
      <c r="AU252" s="271" t="s">
        <v>1</v>
      </c>
      <c r="AV252" s="271" t="s">
        <v>1</v>
      </c>
      <c r="AW252" s="275" t="s">
        <v>1241</v>
      </c>
      <c r="AX252" s="275">
        <v>1</v>
      </c>
      <c r="AY252" s="275">
        <v>1</v>
      </c>
      <c r="AZ252" s="276">
        <v>0</v>
      </c>
      <c r="BA252" s="277">
        <v>0</v>
      </c>
      <c r="BB252" s="283">
        <v>0</v>
      </c>
      <c r="BF252" s="150" t="e">
        <f>_xlfn.XLOOKUP(A252,'[27]Non AGSA'!B:B,'[27]Non AGSA'!B:B)</f>
        <v>#N/A</v>
      </c>
      <c r="BG252" s="150" t="e">
        <f>_xlfn.XLOOKUP(A252,'[27]Dormant auditee list'!C:C,'[27]Dormant auditee list'!C:C)</f>
        <v>#N/A</v>
      </c>
      <c r="BH252" s="150" t="str">
        <f>_xlfn.XLOOKUP(A252,[27]Reworked!A:A,[27]Reworked!I:I)</f>
        <v>Unqualified with no findings</v>
      </c>
      <c r="BJ252" s="150">
        <v>1</v>
      </c>
      <c r="BK252" s="150">
        <v>1</v>
      </c>
    </row>
    <row r="253" spans="1:63" ht="14.25" customHeight="1" x14ac:dyDescent="0.25">
      <c r="A253" s="265">
        <v>1355</v>
      </c>
      <c r="B253" s="266" t="s">
        <v>1290</v>
      </c>
      <c r="C253" s="271" t="s">
        <v>1193</v>
      </c>
      <c r="D253" s="271" t="s">
        <v>625</v>
      </c>
      <c r="E253" s="271" t="s">
        <v>1191</v>
      </c>
      <c r="F253" s="271" t="s">
        <v>1</v>
      </c>
      <c r="G253" s="271" t="s">
        <v>1</v>
      </c>
      <c r="H253" s="266" t="s">
        <v>1</v>
      </c>
      <c r="I253" s="266" t="s">
        <v>625</v>
      </c>
      <c r="J253" s="279" t="s">
        <v>26</v>
      </c>
      <c r="K253" s="272" t="s">
        <v>23</v>
      </c>
      <c r="L253" s="272" t="s">
        <v>23</v>
      </c>
      <c r="M253" s="152" t="s">
        <v>17</v>
      </c>
      <c r="N253" s="274" t="s">
        <v>20</v>
      </c>
      <c r="O253" s="272" t="s">
        <v>23</v>
      </c>
      <c r="P253" s="274" t="s">
        <v>20</v>
      </c>
      <c r="Q253" s="274" t="s">
        <v>20</v>
      </c>
      <c r="R253" s="274" t="s">
        <v>20</v>
      </c>
      <c r="S253" s="271" t="s">
        <v>1</v>
      </c>
      <c r="T253" s="274" t="s">
        <v>20</v>
      </c>
      <c r="U253" s="271" t="s">
        <v>1</v>
      </c>
      <c r="V253" s="274" t="s">
        <v>20</v>
      </c>
      <c r="W253" s="274" t="s">
        <v>20</v>
      </c>
      <c r="X253" s="271" t="s">
        <v>1</v>
      </c>
      <c r="Y253" s="271" t="s">
        <v>1</v>
      </c>
      <c r="Z253" s="273" t="s">
        <v>22</v>
      </c>
      <c r="AA253" s="274" t="s">
        <v>20</v>
      </c>
      <c r="AB253" s="271" t="s">
        <v>1</v>
      </c>
      <c r="AC253" s="271" t="s">
        <v>1</v>
      </c>
      <c r="AD253" s="271" t="s">
        <v>1</v>
      </c>
      <c r="AE253" s="272" t="s">
        <v>23</v>
      </c>
      <c r="AF253" s="272" t="s">
        <v>23</v>
      </c>
      <c r="AG253" s="271" t="s">
        <v>1</v>
      </c>
      <c r="AH253" s="271" t="s">
        <v>1</v>
      </c>
      <c r="AI253" s="271" t="s">
        <v>1</v>
      </c>
      <c r="AJ253" s="271" t="s">
        <v>1</v>
      </c>
      <c r="AK253" s="271" t="s">
        <v>1</v>
      </c>
      <c r="AL253" s="272" t="s">
        <v>23</v>
      </c>
      <c r="AM253" s="271" t="s">
        <v>1</v>
      </c>
      <c r="AN253" s="271" t="s">
        <v>1</v>
      </c>
      <c r="AO253" s="272" t="s">
        <v>23</v>
      </c>
      <c r="AP253" s="274" t="s">
        <v>20</v>
      </c>
      <c r="AQ253" s="271" t="s">
        <v>1</v>
      </c>
      <c r="AR253" s="272" t="s">
        <v>23</v>
      </c>
      <c r="AS253" s="271" t="s">
        <v>1</v>
      </c>
      <c r="AT253" s="271" t="s">
        <v>1</v>
      </c>
      <c r="AU253" s="272" t="s">
        <v>23</v>
      </c>
      <c r="AV253" s="272" t="s">
        <v>23</v>
      </c>
      <c r="AW253" s="272" t="s">
        <v>1242</v>
      </c>
      <c r="AX253" s="152">
        <v>2</v>
      </c>
      <c r="AY253" s="284">
        <v>0</v>
      </c>
      <c r="AZ253" s="276">
        <v>0</v>
      </c>
      <c r="BA253" s="277">
        <v>22.5</v>
      </c>
      <c r="BB253" s="278">
        <v>17</v>
      </c>
      <c r="BF253" s="150" t="e">
        <f>_xlfn.XLOOKUP(A253,'[27]Non AGSA'!B:B,'[27]Non AGSA'!B:B)</f>
        <v>#N/A</v>
      </c>
      <c r="BG253" s="150" t="e">
        <f>_xlfn.XLOOKUP(A253,'[27]Dormant auditee list'!C:C,'[27]Dormant auditee list'!C:C)</f>
        <v>#N/A</v>
      </c>
      <c r="BH253" s="150" t="str">
        <f>_xlfn.XLOOKUP(A253,[27]Reworked!A:A,[27]Reworked!I:I)</f>
        <v>Qualified</v>
      </c>
      <c r="BJ253" s="150">
        <v>1</v>
      </c>
      <c r="BK253" s="150">
        <v>3</v>
      </c>
    </row>
    <row r="254" spans="1:63" ht="26.25" customHeight="1" x14ac:dyDescent="0.25">
      <c r="A254" s="265">
        <v>174</v>
      </c>
      <c r="B254" s="266" t="s">
        <v>702</v>
      </c>
      <c r="C254" s="271" t="s">
        <v>1193</v>
      </c>
      <c r="D254" s="271" t="s">
        <v>683</v>
      </c>
      <c r="E254" s="271" t="s">
        <v>1191</v>
      </c>
      <c r="F254" s="271" t="s">
        <v>1</v>
      </c>
      <c r="G254" s="271" t="s">
        <v>695</v>
      </c>
      <c r="H254" s="266" t="s">
        <v>696</v>
      </c>
      <c r="I254" s="266" t="s">
        <v>437</v>
      </c>
      <c r="J254" s="275" t="s">
        <v>33</v>
      </c>
      <c r="K254" s="271" t="s">
        <v>1</v>
      </c>
      <c r="L254" s="271" t="s">
        <v>1</v>
      </c>
      <c r="M254" s="275" t="s">
        <v>33</v>
      </c>
      <c r="N254" s="271" t="s">
        <v>1</v>
      </c>
      <c r="O254" s="271" t="s">
        <v>1</v>
      </c>
      <c r="P254" s="271" t="s">
        <v>1</v>
      </c>
      <c r="Q254" s="271" t="s">
        <v>1</v>
      </c>
      <c r="R254" s="271" t="s">
        <v>1</v>
      </c>
      <c r="S254" s="271" t="s">
        <v>1</v>
      </c>
      <c r="T254" s="271" t="s">
        <v>1</v>
      </c>
      <c r="U254" s="271" t="s">
        <v>1</v>
      </c>
      <c r="V254" s="271" t="s">
        <v>1</v>
      </c>
      <c r="W254" s="271" t="s">
        <v>1</v>
      </c>
      <c r="X254" s="271" t="s">
        <v>1</v>
      </c>
      <c r="Y254" s="271" t="s">
        <v>1</v>
      </c>
      <c r="Z254" s="271" t="s">
        <v>1</v>
      </c>
      <c r="AA254" s="271" t="s">
        <v>1</v>
      </c>
      <c r="AB254" s="271" t="s">
        <v>1</v>
      </c>
      <c r="AC254" s="271" t="s">
        <v>1</v>
      </c>
      <c r="AD254" s="271" t="s">
        <v>1</v>
      </c>
      <c r="AE254" s="271" t="s">
        <v>1</v>
      </c>
      <c r="AF254" s="271" t="s">
        <v>1</v>
      </c>
      <c r="AG254" s="271" t="s">
        <v>1</v>
      </c>
      <c r="AH254" s="271" t="s">
        <v>1</v>
      </c>
      <c r="AI254" s="271" t="s">
        <v>1</v>
      </c>
      <c r="AJ254" s="271" t="s">
        <v>1</v>
      </c>
      <c r="AK254" s="271" t="s">
        <v>1</v>
      </c>
      <c r="AL254" s="271" t="s">
        <v>1</v>
      </c>
      <c r="AM254" s="271" t="s">
        <v>1</v>
      </c>
      <c r="AN254" s="271" t="s">
        <v>1</v>
      </c>
      <c r="AO254" s="271" t="s">
        <v>1</v>
      </c>
      <c r="AP254" s="271" t="s">
        <v>1</v>
      </c>
      <c r="AQ254" s="271" t="s">
        <v>1</v>
      </c>
      <c r="AR254" s="271" t="s">
        <v>1</v>
      </c>
      <c r="AS254" s="271" t="s">
        <v>1</v>
      </c>
      <c r="AT254" s="271" t="s">
        <v>1</v>
      </c>
      <c r="AU254" s="271" t="s">
        <v>1</v>
      </c>
      <c r="AV254" s="271" t="s">
        <v>1</v>
      </c>
      <c r="AW254" s="275" t="s">
        <v>1241</v>
      </c>
      <c r="AX254" s="275">
        <v>1</v>
      </c>
      <c r="AY254" s="284">
        <v>0</v>
      </c>
      <c r="AZ254" s="276">
        <v>0</v>
      </c>
      <c r="BA254" s="276">
        <v>0</v>
      </c>
      <c r="BB254" s="283">
        <v>0</v>
      </c>
      <c r="BF254" s="150" t="e">
        <f>_xlfn.XLOOKUP(A254,'[27]Non AGSA'!B:B,'[27]Non AGSA'!B:B)</f>
        <v>#N/A</v>
      </c>
      <c r="BG254" s="150" t="e">
        <f>_xlfn.XLOOKUP(A254,'[27]Dormant auditee list'!C:C,'[27]Dormant auditee list'!C:C)</f>
        <v>#N/A</v>
      </c>
      <c r="BH254" s="150" t="str">
        <f>_xlfn.XLOOKUP(A254,[27]Reworked!A:A,[27]Reworked!I:I)</f>
        <v>Unqualified with no findings</v>
      </c>
      <c r="BJ254" s="150">
        <v>1</v>
      </c>
      <c r="BK254" s="150">
        <v>1</v>
      </c>
    </row>
    <row r="255" spans="1:63" ht="27" customHeight="1" x14ac:dyDescent="0.25">
      <c r="A255" s="265">
        <v>184</v>
      </c>
      <c r="B255" s="266" t="s">
        <v>59</v>
      </c>
      <c r="C255" s="271" t="s">
        <v>1193</v>
      </c>
      <c r="D255" s="271" t="s">
        <v>941</v>
      </c>
      <c r="E255" s="271" t="s">
        <v>1191</v>
      </c>
      <c r="F255" s="271" t="s">
        <v>1</v>
      </c>
      <c r="G255" s="271" t="s">
        <v>447</v>
      </c>
      <c r="H255" s="266" t="s">
        <v>444</v>
      </c>
      <c r="I255" s="266" t="s">
        <v>437</v>
      </c>
      <c r="J255" s="275" t="s">
        <v>33</v>
      </c>
      <c r="K255" s="271" t="s">
        <v>1</v>
      </c>
      <c r="L255" s="273" t="s">
        <v>22</v>
      </c>
      <c r="M255" s="152" t="s">
        <v>17</v>
      </c>
      <c r="N255" s="271" t="s">
        <v>1</v>
      </c>
      <c r="O255" s="272" t="s">
        <v>23</v>
      </c>
      <c r="P255" s="271" t="s">
        <v>1</v>
      </c>
      <c r="Q255" s="271" t="s">
        <v>1</v>
      </c>
      <c r="R255" s="271" t="s">
        <v>1</v>
      </c>
      <c r="S255" s="271" t="s">
        <v>1</v>
      </c>
      <c r="T255" s="271" t="s">
        <v>1</v>
      </c>
      <c r="U255" s="271" t="s">
        <v>1</v>
      </c>
      <c r="V255" s="271" t="s">
        <v>1</v>
      </c>
      <c r="W255" s="271" t="s">
        <v>1</v>
      </c>
      <c r="X255" s="271" t="s">
        <v>1</v>
      </c>
      <c r="Y255" s="271" t="s">
        <v>1</v>
      </c>
      <c r="Z255" s="271" t="s">
        <v>1</v>
      </c>
      <c r="AA255" s="271" t="s">
        <v>1</v>
      </c>
      <c r="AB255" s="271" t="s">
        <v>1</v>
      </c>
      <c r="AC255" s="271" t="s">
        <v>1</v>
      </c>
      <c r="AD255" s="271" t="s">
        <v>1</v>
      </c>
      <c r="AE255" s="273" t="s">
        <v>22</v>
      </c>
      <c r="AF255" s="271" t="s">
        <v>1</v>
      </c>
      <c r="AG255" s="271" t="s">
        <v>1</v>
      </c>
      <c r="AH255" s="271" t="s">
        <v>1</v>
      </c>
      <c r="AI255" s="271" t="s">
        <v>1</v>
      </c>
      <c r="AJ255" s="271" t="s">
        <v>1</v>
      </c>
      <c r="AK255" s="271" t="s">
        <v>1</v>
      </c>
      <c r="AL255" s="271" t="s">
        <v>1</v>
      </c>
      <c r="AM255" s="271" t="s">
        <v>1</v>
      </c>
      <c r="AN255" s="271" t="s">
        <v>1</v>
      </c>
      <c r="AO255" s="271" t="s">
        <v>1</v>
      </c>
      <c r="AP255" s="271" t="s">
        <v>1</v>
      </c>
      <c r="AQ255" s="271" t="s">
        <v>1</v>
      </c>
      <c r="AR255" s="271" t="s">
        <v>1</v>
      </c>
      <c r="AS255" s="271" t="s">
        <v>1</v>
      </c>
      <c r="AT255" s="271" t="s">
        <v>1</v>
      </c>
      <c r="AU255" s="274" t="s">
        <v>20</v>
      </c>
      <c r="AV255" s="272" t="s">
        <v>23</v>
      </c>
      <c r="AW255" s="275" t="s">
        <v>1241</v>
      </c>
      <c r="AX255" s="275">
        <v>1</v>
      </c>
      <c r="AY255" s="275">
        <v>1</v>
      </c>
      <c r="AZ255" s="276">
        <v>0</v>
      </c>
      <c r="BA255" s="277">
        <v>0.56000000000000005</v>
      </c>
      <c r="BB255" s="281">
        <v>0.15</v>
      </c>
      <c r="BF255" s="150" t="e">
        <f>_xlfn.XLOOKUP(A255,'[27]Non AGSA'!B:B,'[27]Non AGSA'!B:B)</f>
        <v>#N/A</v>
      </c>
      <c r="BG255" s="150" t="e">
        <f>_xlfn.XLOOKUP(A255,'[27]Dormant auditee list'!C:C,'[27]Dormant auditee list'!C:C)</f>
        <v>#N/A</v>
      </c>
      <c r="BH255" s="150" t="str">
        <f>_xlfn.XLOOKUP(A255,[27]Reworked!A:A,[27]Reworked!I:I)</f>
        <v>Unqualified with no findings</v>
      </c>
      <c r="BJ255" s="150">
        <v>1</v>
      </c>
      <c r="BK255" s="150">
        <v>1</v>
      </c>
    </row>
    <row r="256" spans="1:63" ht="26.25" customHeight="1" x14ac:dyDescent="0.25">
      <c r="A256" s="265">
        <v>1034</v>
      </c>
      <c r="B256" s="266" t="s">
        <v>161</v>
      </c>
      <c r="C256" s="271" t="s">
        <v>1193</v>
      </c>
      <c r="D256" s="271" t="s">
        <v>683</v>
      </c>
      <c r="E256" s="271" t="s">
        <v>1191</v>
      </c>
      <c r="F256" s="271" t="s">
        <v>1</v>
      </c>
      <c r="G256" s="271" t="s">
        <v>156</v>
      </c>
      <c r="H256" s="266" t="s">
        <v>444</v>
      </c>
      <c r="I256" s="266" t="s">
        <v>437</v>
      </c>
      <c r="J256" s="275" t="s">
        <v>33</v>
      </c>
      <c r="K256" s="271" t="s">
        <v>1</v>
      </c>
      <c r="L256" s="273" t="s">
        <v>22</v>
      </c>
      <c r="M256" s="152" t="s">
        <v>17</v>
      </c>
      <c r="N256" s="271" t="s">
        <v>1</v>
      </c>
      <c r="O256" s="272" t="s">
        <v>23</v>
      </c>
      <c r="P256" s="271" t="s">
        <v>1</v>
      </c>
      <c r="Q256" s="271" t="s">
        <v>1</v>
      </c>
      <c r="R256" s="271" t="s">
        <v>1</v>
      </c>
      <c r="S256" s="271" t="s">
        <v>1</v>
      </c>
      <c r="T256" s="271" t="s">
        <v>1</v>
      </c>
      <c r="U256" s="271" t="s">
        <v>1</v>
      </c>
      <c r="V256" s="271" t="s">
        <v>1</v>
      </c>
      <c r="W256" s="271" t="s">
        <v>1</v>
      </c>
      <c r="X256" s="271" t="s">
        <v>1</v>
      </c>
      <c r="Y256" s="271" t="s">
        <v>1</v>
      </c>
      <c r="Z256" s="271" t="s">
        <v>1</v>
      </c>
      <c r="AA256" s="271" t="s">
        <v>1</v>
      </c>
      <c r="AB256" s="271" t="s">
        <v>1</v>
      </c>
      <c r="AC256" s="271" t="s">
        <v>1</v>
      </c>
      <c r="AD256" s="271" t="s">
        <v>1</v>
      </c>
      <c r="AE256" s="273" t="s">
        <v>22</v>
      </c>
      <c r="AF256" s="271" t="s">
        <v>1</v>
      </c>
      <c r="AG256" s="271" t="s">
        <v>1</v>
      </c>
      <c r="AH256" s="271" t="s">
        <v>1</v>
      </c>
      <c r="AI256" s="271" t="s">
        <v>1</v>
      </c>
      <c r="AJ256" s="271" t="s">
        <v>1</v>
      </c>
      <c r="AK256" s="271" t="s">
        <v>1</v>
      </c>
      <c r="AL256" s="271" t="s">
        <v>1</v>
      </c>
      <c r="AM256" s="271" t="s">
        <v>1</v>
      </c>
      <c r="AN256" s="271" t="s">
        <v>1</v>
      </c>
      <c r="AO256" s="271" t="s">
        <v>1</v>
      </c>
      <c r="AP256" s="271" t="s">
        <v>1</v>
      </c>
      <c r="AQ256" s="271" t="s">
        <v>1</v>
      </c>
      <c r="AR256" s="271" t="s">
        <v>1</v>
      </c>
      <c r="AS256" s="271" t="s">
        <v>1</v>
      </c>
      <c r="AT256" s="271" t="s">
        <v>1</v>
      </c>
      <c r="AU256" s="271" t="s">
        <v>1</v>
      </c>
      <c r="AV256" s="271" t="s">
        <v>1</v>
      </c>
      <c r="AW256" s="275" t="s">
        <v>1241</v>
      </c>
      <c r="AX256" s="275">
        <v>1</v>
      </c>
      <c r="AY256" s="275">
        <v>1</v>
      </c>
      <c r="AZ256" s="276">
        <v>0</v>
      </c>
      <c r="BA256" s="277">
        <v>0</v>
      </c>
      <c r="BB256" s="281">
        <v>0</v>
      </c>
      <c r="BF256" s="150" t="e">
        <f>_xlfn.XLOOKUP(A256,'[27]Non AGSA'!B:B,'[27]Non AGSA'!B:B)</f>
        <v>#N/A</v>
      </c>
      <c r="BG256" s="150" t="e">
        <f>_xlfn.XLOOKUP(A256,'[27]Dormant auditee list'!C:C,'[27]Dormant auditee list'!C:C)</f>
        <v>#N/A</v>
      </c>
      <c r="BH256" s="150" t="str">
        <f>_xlfn.XLOOKUP(A256,[27]Reworked!A:A,[27]Reworked!I:I)</f>
        <v>Unqualified with no findings</v>
      </c>
      <c r="BI256" s="150" t="str">
        <f>_xlfn.XLOOKUP(A256,[27]Reworked!A:A,[27]Reworked!J:J)</f>
        <v>Unqualified with findings</v>
      </c>
      <c r="BJ256" s="150">
        <v>1</v>
      </c>
      <c r="BK256" s="150">
        <v>1</v>
      </c>
    </row>
    <row r="257" spans="1:63" ht="14.25" customHeight="1" x14ac:dyDescent="0.25">
      <c r="A257" s="265">
        <v>189</v>
      </c>
      <c r="B257" s="266" t="s">
        <v>1291</v>
      </c>
      <c r="C257" s="271" t="s">
        <v>1193</v>
      </c>
      <c r="D257" s="271" t="s">
        <v>571</v>
      </c>
      <c r="E257" s="271" t="s">
        <v>1191</v>
      </c>
      <c r="F257" s="271" t="s">
        <v>1</v>
      </c>
      <c r="G257" s="271" t="s">
        <v>1</v>
      </c>
      <c r="H257" s="266" t="s">
        <v>1</v>
      </c>
      <c r="I257" s="266" t="s">
        <v>571</v>
      </c>
      <c r="J257" s="275" t="s">
        <v>33</v>
      </c>
      <c r="K257" s="271" t="s">
        <v>1</v>
      </c>
      <c r="L257" s="271" t="s">
        <v>1</v>
      </c>
      <c r="M257" s="275" t="s">
        <v>33</v>
      </c>
      <c r="N257" s="271" t="s">
        <v>1</v>
      </c>
      <c r="O257" s="271" t="s">
        <v>1</v>
      </c>
      <c r="P257" s="271" t="s">
        <v>1</v>
      </c>
      <c r="Q257" s="271" t="s">
        <v>1</v>
      </c>
      <c r="R257" s="271" t="s">
        <v>1</v>
      </c>
      <c r="S257" s="271" t="s">
        <v>1</v>
      </c>
      <c r="T257" s="271" t="s">
        <v>1</v>
      </c>
      <c r="U257" s="271" t="s">
        <v>1</v>
      </c>
      <c r="V257" s="271" t="s">
        <v>1</v>
      </c>
      <c r="W257" s="271" t="s">
        <v>1</v>
      </c>
      <c r="X257" s="271" t="s">
        <v>1</v>
      </c>
      <c r="Y257" s="271" t="s">
        <v>1</v>
      </c>
      <c r="Z257" s="271" t="s">
        <v>1</v>
      </c>
      <c r="AA257" s="271" t="s">
        <v>1</v>
      </c>
      <c r="AB257" s="271" t="s">
        <v>1</v>
      </c>
      <c r="AC257" s="271" t="s">
        <v>1</v>
      </c>
      <c r="AD257" s="271" t="s">
        <v>1</v>
      </c>
      <c r="AE257" s="271" t="s">
        <v>1</v>
      </c>
      <c r="AF257" s="271" t="s">
        <v>1</v>
      </c>
      <c r="AG257" s="271" t="s">
        <v>1</v>
      </c>
      <c r="AH257" s="271" t="s">
        <v>1</v>
      </c>
      <c r="AI257" s="271" t="s">
        <v>1</v>
      </c>
      <c r="AJ257" s="271" t="s">
        <v>1</v>
      </c>
      <c r="AK257" s="271" t="s">
        <v>1</v>
      </c>
      <c r="AL257" s="271" t="s">
        <v>1</v>
      </c>
      <c r="AM257" s="271" t="s">
        <v>1</v>
      </c>
      <c r="AN257" s="271" t="s">
        <v>1</v>
      </c>
      <c r="AO257" s="271" t="s">
        <v>1</v>
      </c>
      <c r="AP257" s="271" t="s">
        <v>1</v>
      </c>
      <c r="AQ257" s="271" t="s">
        <v>1</v>
      </c>
      <c r="AR257" s="271" t="s">
        <v>1</v>
      </c>
      <c r="AS257" s="271" t="s">
        <v>1</v>
      </c>
      <c r="AT257" s="271" t="s">
        <v>1</v>
      </c>
      <c r="AU257" s="271" t="s">
        <v>1</v>
      </c>
      <c r="AV257" s="271" t="s">
        <v>1</v>
      </c>
      <c r="AW257" s="274" t="s">
        <v>1240</v>
      </c>
      <c r="AX257" s="275">
        <v>1</v>
      </c>
      <c r="AY257" s="284">
        <v>0</v>
      </c>
      <c r="AZ257" s="276">
        <v>0</v>
      </c>
      <c r="BA257" s="276">
        <v>0</v>
      </c>
      <c r="BB257" s="283">
        <v>0</v>
      </c>
      <c r="BF257" s="150" t="e">
        <f>_xlfn.XLOOKUP(A257,'[27]Non AGSA'!B:B,'[27]Non AGSA'!B:B)</f>
        <v>#N/A</v>
      </c>
      <c r="BG257" s="150" t="e">
        <f>_xlfn.XLOOKUP(A257,'[27]Dormant auditee list'!C:C,'[27]Dormant auditee list'!C:C)</f>
        <v>#N/A</v>
      </c>
      <c r="BH257" s="150" t="str">
        <f>_xlfn.XLOOKUP(A257,[27]Reworked!A:A,[27]Reworked!I:I)</f>
        <v>Unqualified with no findings</v>
      </c>
      <c r="BJ257" s="150">
        <v>1</v>
      </c>
      <c r="BK257" s="150">
        <v>1</v>
      </c>
    </row>
    <row r="258" spans="1:63" ht="34.5" customHeight="1" x14ac:dyDescent="0.25">
      <c r="A258" s="265">
        <v>194</v>
      </c>
      <c r="B258" s="266" t="s">
        <v>831</v>
      </c>
      <c r="C258" s="271" t="s">
        <v>1193</v>
      </c>
      <c r="D258" s="271" t="s">
        <v>815</v>
      </c>
      <c r="E258" s="271" t="s">
        <v>1191</v>
      </c>
      <c r="F258" s="271" t="s">
        <v>1</v>
      </c>
      <c r="G258" s="271" t="s">
        <v>816</v>
      </c>
      <c r="H258" s="266" t="s">
        <v>440</v>
      </c>
      <c r="I258" s="266" t="s">
        <v>437</v>
      </c>
      <c r="J258" s="275" t="s">
        <v>33</v>
      </c>
      <c r="K258" s="271" t="s">
        <v>1</v>
      </c>
      <c r="L258" s="271" t="s">
        <v>1</v>
      </c>
      <c r="M258" s="275" t="s">
        <v>33</v>
      </c>
      <c r="N258" s="271" t="s">
        <v>1</v>
      </c>
      <c r="O258" s="273" t="s">
        <v>22</v>
      </c>
      <c r="P258" s="271" t="s">
        <v>1</v>
      </c>
      <c r="Q258" s="271" t="s">
        <v>1</v>
      </c>
      <c r="R258" s="271" t="s">
        <v>1</v>
      </c>
      <c r="S258" s="271" t="s">
        <v>1</v>
      </c>
      <c r="T258" s="271" t="s">
        <v>1</v>
      </c>
      <c r="U258" s="271" t="s">
        <v>1</v>
      </c>
      <c r="V258" s="271" t="s">
        <v>1</v>
      </c>
      <c r="W258" s="271" t="s">
        <v>1</v>
      </c>
      <c r="X258" s="271" t="s">
        <v>1</v>
      </c>
      <c r="Y258" s="271" t="s">
        <v>1</v>
      </c>
      <c r="Z258" s="271" t="s">
        <v>1</v>
      </c>
      <c r="AA258" s="271" t="s">
        <v>1</v>
      </c>
      <c r="AB258" s="271" t="s">
        <v>1</v>
      </c>
      <c r="AC258" s="271" t="s">
        <v>1</v>
      </c>
      <c r="AD258" s="271" t="s">
        <v>1</v>
      </c>
      <c r="AE258" s="271" t="s">
        <v>1</v>
      </c>
      <c r="AF258" s="271" t="s">
        <v>1</v>
      </c>
      <c r="AG258" s="271" t="s">
        <v>1</v>
      </c>
      <c r="AH258" s="271" t="s">
        <v>1</v>
      </c>
      <c r="AI258" s="271" t="s">
        <v>1</v>
      </c>
      <c r="AJ258" s="271" t="s">
        <v>1</v>
      </c>
      <c r="AK258" s="271" t="s">
        <v>1</v>
      </c>
      <c r="AL258" s="271" t="s">
        <v>1</v>
      </c>
      <c r="AM258" s="271" t="s">
        <v>1</v>
      </c>
      <c r="AN258" s="271" t="s">
        <v>1</v>
      </c>
      <c r="AO258" s="271" t="s">
        <v>1</v>
      </c>
      <c r="AP258" s="271" t="s">
        <v>1</v>
      </c>
      <c r="AQ258" s="271" t="s">
        <v>1</v>
      </c>
      <c r="AR258" s="271" t="s">
        <v>1</v>
      </c>
      <c r="AS258" s="271" t="s">
        <v>1</v>
      </c>
      <c r="AT258" s="271" t="s">
        <v>1</v>
      </c>
      <c r="AU258" s="271" t="s">
        <v>1</v>
      </c>
      <c r="AV258" s="271" t="s">
        <v>1</v>
      </c>
      <c r="AW258" s="274" t="s">
        <v>1240</v>
      </c>
      <c r="AX258" s="275">
        <v>1</v>
      </c>
      <c r="AY258" s="152">
        <v>2</v>
      </c>
      <c r="AZ258" s="276">
        <v>0</v>
      </c>
      <c r="BA258" s="277">
        <v>8.9999999999999993E-3</v>
      </c>
      <c r="BB258" s="281">
        <v>0.05</v>
      </c>
      <c r="BF258" s="150" t="e">
        <f>_xlfn.XLOOKUP(A258,'[27]Non AGSA'!B:B,'[27]Non AGSA'!B:B)</f>
        <v>#N/A</v>
      </c>
      <c r="BG258" s="150" t="e">
        <f>_xlfn.XLOOKUP(A258,'[27]Dormant auditee list'!C:C,'[27]Dormant auditee list'!C:C)</f>
        <v>#N/A</v>
      </c>
      <c r="BH258" s="150" t="str">
        <f>_xlfn.XLOOKUP(A258,[27]Reworked!A:A,[27]Reworked!I:I)</f>
        <v>Unqualified with no findings</v>
      </c>
      <c r="BJ258" s="150">
        <v>1</v>
      </c>
      <c r="BK258" s="150">
        <v>1</v>
      </c>
    </row>
    <row r="259" spans="1:63" ht="26.25" customHeight="1" x14ac:dyDescent="0.25">
      <c r="A259" s="265">
        <v>1294</v>
      </c>
      <c r="B259" s="266" t="s">
        <v>60</v>
      </c>
      <c r="C259" s="271" t="s">
        <v>1193</v>
      </c>
      <c r="D259" s="271" t="s">
        <v>438</v>
      </c>
      <c r="E259" s="271" t="s">
        <v>1191</v>
      </c>
      <c r="F259" s="271" t="s">
        <v>1</v>
      </c>
      <c r="G259" s="271" t="s">
        <v>447</v>
      </c>
      <c r="H259" s="266" t="s">
        <v>444</v>
      </c>
      <c r="I259" s="266" t="s">
        <v>437</v>
      </c>
      <c r="J259" s="152" t="s">
        <v>17</v>
      </c>
      <c r="K259" s="271" t="s">
        <v>1</v>
      </c>
      <c r="L259" s="272" t="s">
        <v>23</v>
      </c>
      <c r="M259" s="152" t="s">
        <v>17</v>
      </c>
      <c r="N259" s="271" t="s">
        <v>1</v>
      </c>
      <c r="O259" s="272" t="s">
        <v>23</v>
      </c>
      <c r="P259" s="271" t="s">
        <v>1</v>
      </c>
      <c r="Q259" s="271" t="s">
        <v>1</v>
      </c>
      <c r="R259" s="271" t="s">
        <v>1</v>
      </c>
      <c r="S259" s="271" t="s">
        <v>1</v>
      </c>
      <c r="T259" s="271" t="s">
        <v>1</v>
      </c>
      <c r="U259" s="271" t="s">
        <v>1</v>
      </c>
      <c r="V259" s="271" t="s">
        <v>1</v>
      </c>
      <c r="W259" s="271" t="s">
        <v>1</v>
      </c>
      <c r="X259" s="271" t="s">
        <v>1</v>
      </c>
      <c r="Y259" s="271" t="s">
        <v>1</v>
      </c>
      <c r="Z259" s="271" t="s">
        <v>1</v>
      </c>
      <c r="AA259" s="271" t="s">
        <v>1</v>
      </c>
      <c r="AB259" s="271" t="s">
        <v>1</v>
      </c>
      <c r="AC259" s="271" t="s">
        <v>1</v>
      </c>
      <c r="AD259" s="271" t="s">
        <v>1</v>
      </c>
      <c r="AE259" s="273" t="s">
        <v>22</v>
      </c>
      <c r="AF259" s="271" t="s">
        <v>1</v>
      </c>
      <c r="AG259" s="271" t="s">
        <v>1</v>
      </c>
      <c r="AH259" s="271" t="s">
        <v>1</v>
      </c>
      <c r="AI259" s="271" t="s">
        <v>1</v>
      </c>
      <c r="AJ259" s="271" t="s">
        <v>1</v>
      </c>
      <c r="AK259" s="271" t="s">
        <v>1</v>
      </c>
      <c r="AL259" s="271" t="s">
        <v>1</v>
      </c>
      <c r="AM259" s="271" t="s">
        <v>1</v>
      </c>
      <c r="AN259" s="271" t="s">
        <v>1</v>
      </c>
      <c r="AO259" s="271" t="s">
        <v>1</v>
      </c>
      <c r="AP259" s="271" t="s">
        <v>1</v>
      </c>
      <c r="AQ259" s="271" t="s">
        <v>1</v>
      </c>
      <c r="AR259" s="274" t="s">
        <v>20</v>
      </c>
      <c r="AS259" s="271" t="s">
        <v>1</v>
      </c>
      <c r="AT259" s="271" t="s">
        <v>1</v>
      </c>
      <c r="AU259" s="271" t="s">
        <v>1</v>
      </c>
      <c r="AV259" s="271" t="s">
        <v>1</v>
      </c>
      <c r="AW259" s="275" t="s">
        <v>1241</v>
      </c>
      <c r="AX259" s="152">
        <v>2</v>
      </c>
      <c r="AY259" s="284">
        <v>0</v>
      </c>
      <c r="AZ259" s="276">
        <v>0</v>
      </c>
      <c r="BA259" s="276">
        <v>0</v>
      </c>
      <c r="BB259" s="283">
        <v>0</v>
      </c>
      <c r="BF259" s="150" t="e">
        <f>_xlfn.XLOOKUP(A259,'[27]Non AGSA'!B:B,'[27]Non AGSA'!B:B)</f>
        <v>#N/A</v>
      </c>
      <c r="BG259" s="150" t="e">
        <f>_xlfn.XLOOKUP(A259,'[27]Dormant auditee list'!C:C,'[27]Dormant auditee list'!C:C)</f>
        <v>#N/A</v>
      </c>
      <c r="BH259" s="150" t="str">
        <f>_xlfn.XLOOKUP(A259,[27]Reworked!A:A,[27]Reworked!I:I)</f>
        <v>Unqualified with findings</v>
      </c>
      <c r="BJ259" s="150">
        <v>1</v>
      </c>
      <c r="BK259" s="150">
        <v>2</v>
      </c>
    </row>
    <row r="260" spans="1:63" ht="34.5" customHeight="1" x14ac:dyDescent="0.25">
      <c r="A260" s="265">
        <v>198</v>
      </c>
      <c r="B260" s="266" t="s">
        <v>174</v>
      </c>
      <c r="C260" s="271" t="s">
        <v>1193</v>
      </c>
      <c r="D260" s="271" t="s">
        <v>683</v>
      </c>
      <c r="E260" s="271" t="s">
        <v>1191</v>
      </c>
      <c r="F260" s="271" t="s">
        <v>1</v>
      </c>
      <c r="G260" s="271" t="s">
        <v>169</v>
      </c>
      <c r="H260" s="266" t="s">
        <v>440</v>
      </c>
      <c r="I260" s="266" t="s">
        <v>437</v>
      </c>
      <c r="J260" s="285" t="s">
        <v>39</v>
      </c>
      <c r="K260" s="272" t="s">
        <v>23</v>
      </c>
      <c r="L260" s="272" t="s">
        <v>23</v>
      </c>
      <c r="M260" s="279" t="s">
        <v>26</v>
      </c>
      <c r="N260" s="272" t="s">
        <v>23</v>
      </c>
      <c r="O260" s="272" t="s">
        <v>23</v>
      </c>
      <c r="P260" s="271" t="s">
        <v>1</v>
      </c>
      <c r="Q260" s="273" t="s">
        <v>22</v>
      </c>
      <c r="R260" s="272" t="s">
        <v>23</v>
      </c>
      <c r="S260" s="271" t="s">
        <v>1</v>
      </c>
      <c r="T260" s="271" t="s">
        <v>1</v>
      </c>
      <c r="U260" s="272" t="s">
        <v>23</v>
      </c>
      <c r="V260" s="272" t="s">
        <v>23</v>
      </c>
      <c r="W260" s="272" t="s">
        <v>23</v>
      </c>
      <c r="X260" s="274" t="s">
        <v>20</v>
      </c>
      <c r="Y260" s="271" t="s">
        <v>1</v>
      </c>
      <c r="Z260" s="271" t="s">
        <v>1</v>
      </c>
      <c r="AA260" s="272" t="s">
        <v>23</v>
      </c>
      <c r="AB260" s="271" t="s">
        <v>1</v>
      </c>
      <c r="AC260" s="271" t="s">
        <v>1</v>
      </c>
      <c r="AD260" s="271" t="s">
        <v>1</v>
      </c>
      <c r="AE260" s="273" t="s">
        <v>22</v>
      </c>
      <c r="AF260" s="271" t="s">
        <v>1</v>
      </c>
      <c r="AG260" s="272" t="s">
        <v>23</v>
      </c>
      <c r="AH260" s="271" t="s">
        <v>1</v>
      </c>
      <c r="AI260" s="271" t="s">
        <v>1</v>
      </c>
      <c r="AJ260" s="271" t="s">
        <v>1</v>
      </c>
      <c r="AK260" s="272" t="s">
        <v>23</v>
      </c>
      <c r="AL260" s="274" t="s">
        <v>20</v>
      </c>
      <c r="AM260" s="271" t="s">
        <v>1</v>
      </c>
      <c r="AN260" s="271" t="s">
        <v>1</v>
      </c>
      <c r="AO260" s="272" t="s">
        <v>23</v>
      </c>
      <c r="AP260" s="271" t="s">
        <v>1</v>
      </c>
      <c r="AQ260" s="271" t="s">
        <v>1</v>
      </c>
      <c r="AR260" s="274" t="s">
        <v>20</v>
      </c>
      <c r="AS260" s="271" t="s">
        <v>1</v>
      </c>
      <c r="AT260" s="271" t="s">
        <v>1</v>
      </c>
      <c r="AU260" s="272" t="s">
        <v>23</v>
      </c>
      <c r="AV260" s="272" t="s">
        <v>23</v>
      </c>
      <c r="AW260" s="274" t="s">
        <v>1240</v>
      </c>
      <c r="AX260" s="152">
        <v>2</v>
      </c>
      <c r="AY260" s="152">
        <v>2</v>
      </c>
      <c r="AZ260" s="276">
        <v>0</v>
      </c>
      <c r="BA260" s="280">
        <v>348.9</v>
      </c>
      <c r="BB260" s="281">
        <v>3.9</v>
      </c>
      <c r="BD260" s="150">
        <f>_xlfn.XLOOKUP(A260,'KSD auditees'!A:A,'KSD auditees'!A:A)</f>
        <v>198</v>
      </c>
      <c r="BE260" s="150" t="str">
        <f>_xlfn.XLOOKUP(A260,'KSD auditees'!A:A,'KSD auditees'!G:G)</f>
        <v>Infrastructure</v>
      </c>
      <c r="BF260" s="150" t="e">
        <f>_xlfn.XLOOKUP(A260,'[27]Non AGSA'!B:B,'[27]Non AGSA'!B:B)</f>
        <v>#N/A</v>
      </c>
      <c r="BG260" s="150" t="e">
        <f>_xlfn.XLOOKUP(A260,'[27]Dormant auditee list'!C:C,'[27]Dormant auditee list'!C:C)</f>
        <v>#N/A</v>
      </c>
      <c r="BH260" s="150" t="str">
        <f>_xlfn.XLOOKUP(A260,[27]Reworked!A:A,[27]Reworked!I:I)</f>
        <v>Audit not finalised at legislated date</v>
      </c>
      <c r="BJ260" s="150">
        <v>1</v>
      </c>
      <c r="BK260" s="150">
        <v>6</v>
      </c>
    </row>
    <row r="261" spans="1:63" ht="27" customHeight="1" x14ac:dyDescent="0.25">
      <c r="A261" s="265">
        <v>199</v>
      </c>
      <c r="B261" s="266" t="s">
        <v>1292</v>
      </c>
      <c r="C261" s="271" t="s">
        <v>1193</v>
      </c>
      <c r="D261" s="271" t="s">
        <v>896</v>
      </c>
      <c r="E261" s="271" t="s">
        <v>1191</v>
      </c>
      <c r="F261" s="271" t="s">
        <v>1</v>
      </c>
      <c r="G261" s="271" t="s">
        <v>900</v>
      </c>
      <c r="H261" s="266" t="s">
        <v>696</v>
      </c>
      <c r="I261" s="266" t="s">
        <v>437</v>
      </c>
      <c r="J261" s="275" t="s">
        <v>33</v>
      </c>
      <c r="K261" s="271" t="s">
        <v>1</v>
      </c>
      <c r="L261" s="271" t="s">
        <v>1</v>
      </c>
      <c r="M261" s="275" t="s">
        <v>33</v>
      </c>
      <c r="N261" s="271" t="s">
        <v>1</v>
      </c>
      <c r="O261" s="271" t="s">
        <v>1</v>
      </c>
      <c r="P261" s="271" t="s">
        <v>1</v>
      </c>
      <c r="Q261" s="271" t="s">
        <v>1</v>
      </c>
      <c r="R261" s="271" t="s">
        <v>1</v>
      </c>
      <c r="S261" s="271" t="s">
        <v>1</v>
      </c>
      <c r="T261" s="271" t="s">
        <v>1</v>
      </c>
      <c r="U261" s="271" t="s">
        <v>1</v>
      </c>
      <c r="V261" s="271" t="s">
        <v>1</v>
      </c>
      <c r="W261" s="271" t="s">
        <v>1</v>
      </c>
      <c r="X261" s="271" t="s">
        <v>1</v>
      </c>
      <c r="Y261" s="271" t="s">
        <v>1</v>
      </c>
      <c r="Z261" s="271" t="s">
        <v>1</v>
      </c>
      <c r="AA261" s="271" t="s">
        <v>1</v>
      </c>
      <c r="AB261" s="271" t="s">
        <v>1</v>
      </c>
      <c r="AC261" s="271" t="s">
        <v>1</v>
      </c>
      <c r="AD261" s="271" t="s">
        <v>1</v>
      </c>
      <c r="AE261" s="271" t="s">
        <v>1</v>
      </c>
      <c r="AF261" s="271" t="s">
        <v>1</v>
      </c>
      <c r="AG261" s="271" t="s">
        <v>1</v>
      </c>
      <c r="AH261" s="271" t="s">
        <v>1</v>
      </c>
      <c r="AI261" s="271" t="s">
        <v>1</v>
      </c>
      <c r="AJ261" s="271" t="s">
        <v>1</v>
      </c>
      <c r="AK261" s="271" t="s">
        <v>1</v>
      </c>
      <c r="AL261" s="271" t="s">
        <v>1</v>
      </c>
      <c r="AM261" s="271" t="s">
        <v>1</v>
      </c>
      <c r="AN261" s="271" t="s">
        <v>1</v>
      </c>
      <c r="AO261" s="271" t="s">
        <v>1</v>
      </c>
      <c r="AP261" s="271" t="s">
        <v>1</v>
      </c>
      <c r="AQ261" s="271" t="s">
        <v>1</v>
      </c>
      <c r="AR261" s="271" t="s">
        <v>1</v>
      </c>
      <c r="AS261" s="271" t="s">
        <v>1</v>
      </c>
      <c r="AT261" s="271" t="s">
        <v>1</v>
      </c>
      <c r="AU261" s="271" t="s">
        <v>1</v>
      </c>
      <c r="AV261" s="273" t="s">
        <v>22</v>
      </c>
      <c r="AW261" s="275" t="s">
        <v>1241</v>
      </c>
      <c r="AX261" s="275">
        <v>1</v>
      </c>
      <c r="AY261" s="152">
        <v>2</v>
      </c>
      <c r="AZ261" s="276">
        <v>0</v>
      </c>
      <c r="BA261" s="280">
        <v>10.5</v>
      </c>
      <c r="BB261" s="278">
        <v>0.36</v>
      </c>
      <c r="BF261" s="150" t="e">
        <f>_xlfn.XLOOKUP(A261,'[27]Non AGSA'!B:B,'[27]Non AGSA'!B:B)</f>
        <v>#N/A</v>
      </c>
      <c r="BG261" s="150" t="e">
        <f>_xlfn.XLOOKUP(A261,'[27]Dormant auditee list'!C:C,'[27]Dormant auditee list'!C:C)</f>
        <v>#N/A</v>
      </c>
      <c r="BH261" s="150" t="str">
        <f>_xlfn.XLOOKUP(A261,[27]Reworked!A:A,[27]Reworked!I:I)</f>
        <v>Unqualified with no findings</v>
      </c>
      <c r="BJ261" s="150">
        <v>1</v>
      </c>
      <c r="BK261" s="150">
        <v>1</v>
      </c>
    </row>
    <row r="262" spans="1:63" ht="34.5" customHeight="1" x14ac:dyDescent="0.25">
      <c r="A262" s="265">
        <v>200</v>
      </c>
      <c r="B262" s="266" t="s">
        <v>772</v>
      </c>
      <c r="C262" s="271" t="s">
        <v>1193</v>
      </c>
      <c r="D262" s="271" t="s">
        <v>737</v>
      </c>
      <c r="E262" s="271" t="s">
        <v>1191</v>
      </c>
      <c r="F262" s="271" t="s">
        <v>1</v>
      </c>
      <c r="G262" s="271" t="s">
        <v>739</v>
      </c>
      <c r="H262" s="266" t="s">
        <v>440</v>
      </c>
      <c r="I262" s="266" t="s">
        <v>437</v>
      </c>
      <c r="J262" s="275" t="s">
        <v>33</v>
      </c>
      <c r="K262" s="271" t="s">
        <v>1</v>
      </c>
      <c r="L262" s="271" t="s">
        <v>1</v>
      </c>
      <c r="M262" s="275" t="s">
        <v>33</v>
      </c>
      <c r="N262" s="271" t="s">
        <v>1</v>
      </c>
      <c r="O262" s="271" t="s">
        <v>1</v>
      </c>
      <c r="P262" s="271" t="s">
        <v>1</v>
      </c>
      <c r="Q262" s="271" t="s">
        <v>1</v>
      </c>
      <c r="R262" s="271" t="s">
        <v>1</v>
      </c>
      <c r="S262" s="271" t="s">
        <v>1</v>
      </c>
      <c r="T262" s="271" t="s">
        <v>1</v>
      </c>
      <c r="U262" s="271" t="s">
        <v>1</v>
      </c>
      <c r="V262" s="271" t="s">
        <v>1</v>
      </c>
      <c r="W262" s="271" t="s">
        <v>1</v>
      </c>
      <c r="X262" s="271" t="s">
        <v>1</v>
      </c>
      <c r="Y262" s="271" t="s">
        <v>1</v>
      </c>
      <c r="Z262" s="271" t="s">
        <v>1</v>
      </c>
      <c r="AA262" s="271" t="s">
        <v>1</v>
      </c>
      <c r="AB262" s="271" t="s">
        <v>1</v>
      </c>
      <c r="AC262" s="271" t="s">
        <v>1</v>
      </c>
      <c r="AD262" s="271" t="s">
        <v>1</v>
      </c>
      <c r="AE262" s="271" t="s">
        <v>1</v>
      </c>
      <c r="AF262" s="271" t="s">
        <v>1</v>
      </c>
      <c r="AG262" s="271" t="s">
        <v>1</v>
      </c>
      <c r="AH262" s="271" t="s">
        <v>1</v>
      </c>
      <c r="AI262" s="271" t="s">
        <v>1</v>
      </c>
      <c r="AJ262" s="271" t="s">
        <v>1</v>
      </c>
      <c r="AK262" s="271" t="s">
        <v>1</v>
      </c>
      <c r="AL262" s="271" t="s">
        <v>1</v>
      </c>
      <c r="AM262" s="271" t="s">
        <v>1</v>
      </c>
      <c r="AN262" s="271" t="s">
        <v>1</v>
      </c>
      <c r="AO262" s="271" t="s">
        <v>1</v>
      </c>
      <c r="AP262" s="271" t="s">
        <v>1</v>
      </c>
      <c r="AQ262" s="271" t="s">
        <v>1</v>
      </c>
      <c r="AR262" s="271" t="s">
        <v>1</v>
      </c>
      <c r="AS262" s="271" t="s">
        <v>1</v>
      </c>
      <c r="AT262" s="271" t="s">
        <v>1</v>
      </c>
      <c r="AU262" s="271" t="s">
        <v>1</v>
      </c>
      <c r="AV262" s="271" t="s">
        <v>1</v>
      </c>
      <c r="AW262" s="275" t="s">
        <v>1241</v>
      </c>
      <c r="AX262" s="275">
        <v>1</v>
      </c>
      <c r="AY262" s="284">
        <v>0</v>
      </c>
      <c r="AZ262" s="276">
        <v>0</v>
      </c>
      <c r="BA262" s="276">
        <v>0</v>
      </c>
      <c r="BB262" s="283">
        <v>0</v>
      </c>
      <c r="BF262" s="150" t="e">
        <f>_xlfn.XLOOKUP(A262,'[27]Non AGSA'!B:B,'[27]Non AGSA'!B:B)</f>
        <v>#N/A</v>
      </c>
      <c r="BG262" s="150" t="e">
        <f>_xlfn.XLOOKUP(A262,'[27]Dormant auditee list'!C:C,'[27]Dormant auditee list'!C:C)</f>
        <v>#N/A</v>
      </c>
      <c r="BH262" s="150" t="str">
        <f>_xlfn.XLOOKUP(A262,[27]Reworked!A:A,[27]Reworked!I:I)</f>
        <v>Unqualified with no findings</v>
      </c>
      <c r="BJ262" s="150">
        <v>1</v>
      </c>
      <c r="BK262" s="150">
        <v>1</v>
      </c>
    </row>
    <row r="263" spans="1:63" ht="34.5" customHeight="1" x14ac:dyDescent="0.25">
      <c r="A263" s="265">
        <v>1475</v>
      </c>
      <c r="B263" s="266" t="s">
        <v>583</v>
      </c>
      <c r="C263" s="271" t="s">
        <v>1193</v>
      </c>
      <c r="D263" s="271" t="s">
        <v>571</v>
      </c>
      <c r="E263" s="271" t="s">
        <v>1191</v>
      </c>
      <c r="F263" s="271" t="s">
        <v>1</v>
      </c>
      <c r="G263" s="271" t="s">
        <v>584</v>
      </c>
      <c r="H263" s="266" t="s">
        <v>440</v>
      </c>
      <c r="I263" s="266" t="s">
        <v>437</v>
      </c>
      <c r="J263" s="285" t="s">
        <v>39</v>
      </c>
      <c r="K263" s="271" t="s">
        <v>1</v>
      </c>
      <c r="L263" s="271" t="s">
        <v>1</v>
      </c>
      <c r="M263" s="279" t="s">
        <v>26</v>
      </c>
      <c r="N263" s="271" t="s">
        <v>1</v>
      </c>
      <c r="O263" s="271" t="s">
        <v>1</v>
      </c>
      <c r="P263" s="273" t="s">
        <v>22</v>
      </c>
      <c r="Q263" s="271" t="s">
        <v>1</v>
      </c>
      <c r="R263" s="271" t="s">
        <v>1</v>
      </c>
      <c r="S263" s="271" t="s">
        <v>1</v>
      </c>
      <c r="T263" s="271" t="s">
        <v>1</v>
      </c>
      <c r="U263" s="273" t="s">
        <v>22</v>
      </c>
      <c r="V263" s="271" t="s">
        <v>1</v>
      </c>
      <c r="W263" s="271" t="s">
        <v>1</v>
      </c>
      <c r="X263" s="271" t="s">
        <v>1</v>
      </c>
      <c r="Y263" s="271" t="s">
        <v>1</v>
      </c>
      <c r="Z263" s="271" t="s">
        <v>1</v>
      </c>
      <c r="AA263" s="271" t="s">
        <v>1</v>
      </c>
      <c r="AB263" s="271" t="s">
        <v>1</v>
      </c>
      <c r="AC263" s="271" t="s">
        <v>1</v>
      </c>
      <c r="AD263" s="271" t="s">
        <v>1</v>
      </c>
      <c r="AE263" s="271" t="s">
        <v>1</v>
      </c>
      <c r="AF263" s="271" t="s">
        <v>1</v>
      </c>
      <c r="AG263" s="271" t="s">
        <v>1</v>
      </c>
      <c r="AH263" s="271" t="s">
        <v>1</v>
      </c>
      <c r="AI263" s="271" t="s">
        <v>1</v>
      </c>
      <c r="AJ263" s="271" t="s">
        <v>1</v>
      </c>
      <c r="AK263" s="271" t="s">
        <v>1</v>
      </c>
      <c r="AL263" s="271" t="s">
        <v>1</v>
      </c>
      <c r="AM263" s="271" t="s">
        <v>1</v>
      </c>
      <c r="AN263" s="271" t="s">
        <v>1</v>
      </c>
      <c r="AO263" s="271" t="s">
        <v>1</v>
      </c>
      <c r="AP263" s="271" t="s">
        <v>1</v>
      </c>
      <c r="AQ263" s="271" t="s">
        <v>1</v>
      </c>
      <c r="AR263" s="271" t="s">
        <v>1</v>
      </c>
      <c r="AS263" s="271" t="s">
        <v>1</v>
      </c>
      <c r="AT263" s="271" t="s">
        <v>1</v>
      </c>
      <c r="AU263" s="271" t="s">
        <v>1</v>
      </c>
      <c r="AV263" s="271" t="s">
        <v>1</v>
      </c>
      <c r="AW263" s="284" t="s">
        <v>1</v>
      </c>
      <c r="AX263" s="284">
        <v>0</v>
      </c>
      <c r="AY263" s="284">
        <v>0</v>
      </c>
      <c r="AZ263" s="276">
        <v>0</v>
      </c>
      <c r="BA263" s="276">
        <v>0</v>
      </c>
      <c r="BB263" s="283">
        <v>0</v>
      </c>
      <c r="BD263" s="150" t="e">
        <f>_xlfn.XLOOKUP(A263,'KSD auditees'!A:A,'KSD auditees'!A:A)</f>
        <v>#N/A</v>
      </c>
      <c r="BE263" s="150" t="e">
        <f>_xlfn.XLOOKUP(A263,'KSD auditees'!A:A,'KSD auditees'!G:G)</f>
        <v>#N/A</v>
      </c>
      <c r="BF263" s="150" t="e">
        <f>_xlfn.XLOOKUP(A263,'[27]Non AGSA'!B:B,'[27]Non AGSA'!B:B)</f>
        <v>#N/A</v>
      </c>
      <c r="BG263" s="150" t="e">
        <f>_xlfn.XLOOKUP(A263,'[27]Dormant auditee list'!C:C,'[27]Dormant auditee list'!C:C)</f>
        <v>#N/A</v>
      </c>
      <c r="BH263" s="150" t="str">
        <f>_xlfn.XLOOKUP(A263,[27]Reworked!A:A,[27]Reworked!I:I)</f>
        <v>Audit not finalised at legislated date</v>
      </c>
      <c r="BJ263" s="150">
        <v>1</v>
      </c>
      <c r="BK263" s="150">
        <v>6</v>
      </c>
    </row>
    <row r="264" spans="1:63" ht="34.5" customHeight="1" x14ac:dyDescent="0.25">
      <c r="A264" s="265">
        <v>202</v>
      </c>
      <c r="B264" s="266" t="s">
        <v>585</v>
      </c>
      <c r="C264" s="271" t="s">
        <v>1193</v>
      </c>
      <c r="D264" s="271" t="s">
        <v>571</v>
      </c>
      <c r="E264" s="271" t="s">
        <v>1191</v>
      </c>
      <c r="F264" s="271" t="s">
        <v>1</v>
      </c>
      <c r="G264" s="271" t="s">
        <v>584</v>
      </c>
      <c r="H264" s="266" t="s">
        <v>440</v>
      </c>
      <c r="I264" s="266" t="s">
        <v>437</v>
      </c>
      <c r="J264" s="152" t="s">
        <v>17</v>
      </c>
      <c r="K264" s="274" t="s">
        <v>20</v>
      </c>
      <c r="L264" s="272" t="s">
        <v>23</v>
      </c>
      <c r="M264" s="152" t="s">
        <v>17</v>
      </c>
      <c r="N264" s="271" t="s">
        <v>1</v>
      </c>
      <c r="O264" s="272" t="s">
        <v>23</v>
      </c>
      <c r="P264" s="271" t="s">
        <v>1</v>
      </c>
      <c r="Q264" s="271" t="s">
        <v>1</v>
      </c>
      <c r="R264" s="271" t="s">
        <v>1</v>
      </c>
      <c r="S264" s="271" t="s">
        <v>1</v>
      </c>
      <c r="T264" s="271" t="s">
        <v>1</v>
      </c>
      <c r="U264" s="271" t="s">
        <v>1</v>
      </c>
      <c r="V264" s="271" t="s">
        <v>1</v>
      </c>
      <c r="W264" s="271" t="s">
        <v>1</v>
      </c>
      <c r="X264" s="271" t="s">
        <v>1</v>
      </c>
      <c r="Y264" s="271" t="s">
        <v>1</v>
      </c>
      <c r="Z264" s="271" t="s">
        <v>1</v>
      </c>
      <c r="AA264" s="271" t="s">
        <v>1</v>
      </c>
      <c r="AB264" s="271" t="s">
        <v>1</v>
      </c>
      <c r="AC264" s="271" t="s">
        <v>1</v>
      </c>
      <c r="AD264" s="274" t="s">
        <v>20</v>
      </c>
      <c r="AE264" s="273" t="s">
        <v>22</v>
      </c>
      <c r="AF264" s="273" t="s">
        <v>22</v>
      </c>
      <c r="AG264" s="271" t="s">
        <v>1</v>
      </c>
      <c r="AH264" s="271" t="s">
        <v>1</v>
      </c>
      <c r="AI264" s="271" t="s">
        <v>1</v>
      </c>
      <c r="AJ264" s="271" t="s">
        <v>1</v>
      </c>
      <c r="AK264" s="271" t="s">
        <v>1</v>
      </c>
      <c r="AL264" s="272" t="s">
        <v>23</v>
      </c>
      <c r="AM264" s="271" t="s">
        <v>1</v>
      </c>
      <c r="AN264" s="271" t="s">
        <v>1</v>
      </c>
      <c r="AO264" s="271" t="s">
        <v>1</v>
      </c>
      <c r="AP264" s="271" t="s">
        <v>1</v>
      </c>
      <c r="AQ264" s="271" t="s">
        <v>1</v>
      </c>
      <c r="AR264" s="273" t="s">
        <v>22</v>
      </c>
      <c r="AS264" s="271" t="s">
        <v>1</v>
      </c>
      <c r="AT264" s="271" t="s">
        <v>1</v>
      </c>
      <c r="AU264" s="274" t="s">
        <v>20</v>
      </c>
      <c r="AV264" s="272" t="s">
        <v>23</v>
      </c>
      <c r="AW264" s="275" t="s">
        <v>1241</v>
      </c>
      <c r="AX264" s="152">
        <v>2</v>
      </c>
      <c r="AY264" s="152">
        <v>2</v>
      </c>
      <c r="AZ264" s="276">
        <v>0</v>
      </c>
      <c r="BA264" s="280">
        <v>0.31</v>
      </c>
      <c r="BB264" s="278">
        <v>8.0000000000000002E-3</v>
      </c>
      <c r="BF264" s="150" t="e">
        <f>_xlfn.XLOOKUP(A264,'[27]Non AGSA'!B:B,'[27]Non AGSA'!B:B)</f>
        <v>#N/A</v>
      </c>
      <c r="BG264" s="150" t="e">
        <f>_xlfn.XLOOKUP(A264,'[27]Dormant auditee list'!C:C,'[27]Dormant auditee list'!C:C)</f>
        <v>#N/A</v>
      </c>
      <c r="BH264" s="150" t="str">
        <f>_xlfn.XLOOKUP(A264,[27]Reworked!A:A,[27]Reworked!I:I)</f>
        <v>Unqualified with findings</v>
      </c>
      <c r="BJ264" s="150">
        <v>1</v>
      </c>
      <c r="BK264" s="150">
        <v>2</v>
      </c>
    </row>
    <row r="265" spans="1:63" ht="26.25" customHeight="1" x14ac:dyDescent="0.25">
      <c r="A265" s="265">
        <v>1295</v>
      </c>
      <c r="B265" s="266" t="s">
        <v>61</v>
      </c>
      <c r="C265" s="271" t="s">
        <v>1193</v>
      </c>
      <c r="D265" s="271" t="s">
        <v>438</v>
      </c>
      <c r="E265" s="271" t="s">
        <v>1191</v>
      </c>
      <c r="F265" s="271" t="s">
        <v>1</v>
      </c>
      <c r="G265" s="271" t="s">
        <v>447</v>
      </c>
      <c r="H265" s="266" t="s">
        <v>444</v>
      </c>
      <c r="I265" s="266" t="s">
        <v>437</v>
      </c>
      <c r="J265" s="275" t="s">
        <v>33</v>
      </c>
      <c r="K265" s="271" t="s">
        <v>1</v>
      </c>
      <c r="L265" s="273" t="s">
        <v>22</v>
      </c>
      <c r="M265" s="152" t="s">
        <v>17</v>
      </c>
      <c r="N265" s="271" t="s">
        <v>1</v>
      </c>
      <c r="O265" s="274" t="s">
        <v>20</v>
      </c>
      <c r="P265" s="271" t="s">
        <v>1</v>
      </c>
      <c r="Q265" s="271" t="s">
        <v>1</v>
      </c>
      <c r="R265" s="271" t="s">
        <v>1</v>
      </c>
      <c r="S265" s="271" t="s">
        <v>1</v>
      </c>
      <c r="T265" s="271" t="s">
        <v>1</v>
      </c>
      <c r="U265" s="271" t="s">
        <v>1</v>
      </c>
      <c r="V265" s="271" t="s">
        <v>1</v>
      </c>
      <c r="W265" s="271" t="s">
        <v>1</v>
      </c>
      <c r="X265" s="271" t="s">
        <v>1</v>
      </c>
      <c r="Y265" s="271" t="s">
        <v>1</v>
      </c>
      <c r="Z265" s="271" t="s">
        <v>1</v>
      </c>
      <c r="AA265" s="271" t="s">
        <v>1</v>
      </c>
      <c r="AB265" s="271" t="s">
        <v>1</v>
      </c>
      <c r="AC265" s="271" t="s">
        <v>1</v>
      </c>
      <c r="AD265" s="271" t="s">
        <v>1</v>
      </c>
      <c r="AE265" s="273" t="s">
        <v>22</v>
      </c>
      <c r="AF265" s="271" t="s">
        <v>1</v>
      </c>
      <c r="AG265" s="271" t="s">
        <v>1</v>
      </c>
      <c r="AH265" s="271" t="s">
        <v>1</v>
      </c>
      <c r="AI265" s="271" t="s">
        <v>1</v>
      </c>
      <c r="AJ265" s="271" t="s">
        <v>1</v>
      </c>
      <c r="AK265" s="271" t="s">
        <v>1</v>
      </c>
      <c r="AL265" s="271" t="s">
        <v>1</v>
      </c>
      <c r="AM265" s="271" t="s">
        <v>1</v>
      </c>
      <c r="AN265" s="271" t="s">
        <v>1</v>
      </c>
      <c r="AO265" s="271" t="s">
        <v>1</v>
      </c>
      <c r="AP265" s="271" t="s">
        <v>1</v>
      </c>
      <c r="AQ265" s="271" t="s">
        <v>1</v>
      </c>
      <c r="AR265" s="271" t="s">
        <v>1</v>
      </c>
      <c r="AS265" s="271" t="s">
        <v>1</v>
      </c>
      <c r="AT265" s="271" t="s">
        <v>1</v>
      </c>
      <c r="AU265" s="271" t="s">
        <v>1</v>
      </c>
      <c r="AV265" s="271" t="s">
        <v>1</v>
      </c>
      <c r="AW265" s="275" t="s">
        <v>1241</v>
      </c>
      <c r="AX265" s="275">
        <v>1</v>
      </c>
      <c r="AY265" s="284">
        <v>0</v>
      </c>
      <c r="AZ265" s="276">
        <v>0</v>
      </c>
      <c r="BA265" s="276">
        <v>0</v>
      </c>
      <c r="BB265" s="283">
        <v>0</v>
      </c>
      <c r="BF265" s="150" t="e">
        <f>_xlfn.XLOOKUP(A265,'[27]Non AGSA'!B:B,'[27]Non AGSA'!B:B)</f>
        <v>#N/A</v>
      </c>
      <c r="BG265" s="150" t="e">
        <f>_xlfn.XLOOKUP(A265,'[27]Dormant auditee list'!C:C,'[27]Dormant auditee list'!C:C)</f>
        <v>#N/A</v>
      </c>
      <c r="BH265" s="150" t="str">
        <f>_xlfn.XLOOKUP(A265,[27]Reworked!A:A,[27]Reworked!I:I)</f>
        <v>Unqualified with no findings</v>
      </c>
      <c r="BJ265" s="150">
        <v>1</v>
      </c>
      <c r="BK265" s="150">
        <v>1</v>
      </c>
    </row>
    <row r="266" spans="1:63" ht="27" customHeight="1" x14ac:dyDescent="0.25">
      <c r="A266" s="265">
        <v>204</v>
      </c>
      <c r="B266" s="266" t="s">
        <v>62</v>
      </c>
      <c r="C266" s="271" t="s">
        <v>1193</v>
      </c>
      <c r="D266" s="271" t="s">
        <v>941</v>
      </c>
      <c r="E266" s="271" t="s">
        <v>1191</v>
      </c>
      <c r="F266" s="271" t="s">
        <v>1</v>
      </c>
      <c r="G266" s="271" t="s">
        <v>447</v>
      </c>
      <c r="H266" s="266" t="s">
        <v>444</v>
      </c>
      <c r="I266" s="266" t="s">
        <v>437</v>
      </c>
      <c r="J266" s="279" t="s">
        <v>26</v>
      </c>
      <c r="K266" s="272" t="s">
        <v>23</v>
      </c>
      <c r="L266" s="272" t="s">
        <v>23</v>
      </c>
      <c r="M266" s="279" t="s">
        <v>26</v>
      </c>
      <c r="N266" s="272" t="s">
        <v>23</v>
      </c>
      <c r="O266" s="272" t="s">
        <v>23</v>
      </c>
      <c r="P266" s="271" t="s">
        <v>1</v>
      </c>
      <c r="Q266" s="271" t="s">
        <v>1</v>
      </c>
      <c r="R266" s="271" t="s">
        <v>1</v>
      </c>
      <c r="S266" s="271" t="s">
        <v>1</v>
      </c>
      <c r="T266" s="271" t="s">
        <v>1</v>
      </c>
      <c r="U266" s="271" t="s">
        <v>1</v>
      </c>
      <c r="V266" s="271" t="s">
        <v>1</v>
      </c>
      <c r="W266" s="272" t="s">
        <v>23</v>
      </c>
      <c r="X266" s="271" t="s">
        <v>1</v>
      </c>
      <c r="Y266" s="271" t="s">
        <v>1</v>
      </c>
      <c r="Z266" s="272" t="s">
        <v>23</v>
      </c>
      <c r="AA266" s="273" t="s">
        <v>22</v>
      </c>
      <c r="AB266" s="271" t="s">
        <v>1</v>
      </c>
      <c r="AC266" s="271" t="s">
        <v>1</v>
      </c>
      <c r="AD266" s="271" t="s">
        <v>1</v>
      </c>
      <c r="AE266" s="272" t="s">
        <v>23</v>
      </c>
      <c r="AF266" s="271" t="s">
        <v>1</v>
      </c>
      <c r="AG266" s="271" t="s">
        <v>1</v>
      </c>
      <c r="AH266" s="271" t="s">
        <v>1</v>
      </c>
      <c r="AI266" s="271" t="s">
        <v>1</v>
      </c>
      <c r="AJ266" s="271" t="s">
        <v>1</v>
      </c>
      <c r="AK266" s="271" t="s">
        <v>1</v>
      </c>
      <c r="AL266" s="271" t="s">
        <v>1</v>
      </c>
      <c r="AM266" s="271" t="s">
        <v>1</v>
      </c>
      <c r="AN266" s="271" t="s">
        <v>1</v>
      </c>
      <c r="AO266" s="271" t="s">
        <v>1</v>
      </c>
      <c r="AP266" s="271" t="s">
        <v>1</v>
      </c>
      <c r="AQ266" s="271" t="s">
        <v>1</v>
      </c>
      <c r="AR266" s="271" t="s">
        <v>1</v>
      </c>
      <c r="AS266" s="271" t="s">
        <v>1</v>
      </c>
      <c r="AT266" s="271" t="s">
        <v>1</v>
      </c>
      <c r="AU266" s="272" t="s">
        <v>23</v>
      </c>
      <c r="AV266" s="273" t="s">
        <v>22</v>
      </c>
      <c r="AW266" s="274" t="s">
        <v>1240</v>
      </c>
      <c r="AX266" s="275">
        <v>1</v>
      </c>
      <c r="AY266" s="275">
        <v>1</v>
      </c>
      <c r="AZ266" s="276">
        <v>0</v>
      </c>
      <c r="BA266" s="277">
        <v>4.0000000000000001E-3</v>
      </c>
      <c r="BB266" s="283">
        <v>0</v>
      </c>
      <c r="BF266" s="150" t="e">
        <f>_xlfn.XLOOKUP(A266,'[27]Non AGSA'!B:B,'[27]Non AGSA'!B:B)</f>
        <v>#N/A</v>
      </c>
      <c r="BG266" s="150" t="e">
        <f>_xlfn.XLOOKUP(A266,'[27]Dormant auditee list'!C:C,'[27]Dormant auditee list'!C:C)</f>
        <v>#N/A</v>
      </c>
      <c r="BH266" s="150" t="str">
        <f>_xlfn.XLOOKUP(A266,[27]Reworked!A:A,[27]Reworked!I:I)</f>
        <v>Qualified</v>
      </c>
      <c r="BJ266" s="150">
        <v>1</v>
      </c>
      <c r="BK266" s="150">
        <v>3</v>
      </c>
    </row>
    <row r="267" spans="1:63" ht="18" customHeight="1" x14ac:dyDescent="0.25">
      <c r="A267" s="265">
        <v>209</v>
      </c>
      <c r="B267" s="266" t="s">
        <v>1293</v>
      </c>
      <c r="C267" s="271" t="s">
        <v>1193</v>
      </c>
      <c r="D267" s="271" t="s">
        <v>571</v>
      </c>
      <c r="E267" s="271" t="s">
        <v>1191</v>
      </c>
      <c r="F267" s="271" t="s">
        <v>1</v>
      </c>
      <c r="G267" s="271" t="s">
        <v>1</v>
      </c>
      <c r="H267" s="266" t="s">
        <v>1</v>
      </c>
      <c r="I267" s="266" t="s">
        <v>571</v>
      </c>
      <c r="J267" s="285" t="s">
        <v>39</v>
      </c>
      <c r="K267" s="271" t="s">
        <v>1</v>
      </c>
      <c r="L267" s="271" t="s">
        <v>1</v>
      </c>
      <c r="M267" s="275" t="s">
        <v>33</v>
      </c>
      <c r="N267" s="271" t="s">
        <v>1</v>
      </c>
      <c r="O267" s="273" t="s">
        <v>22</v>
      </c>
      <c r="P267" s="271" t="s">
        <v>1</v>
      </c>
      <c r="Q267" s="271" t="s">
        <v>1</v>
      </c>
      <c r="R267" s="271" t="s">
        <v>1</v>
      </c>
      <c r="S267" s="271" t="s">
        <v>1</v>
      </c>
      <c r="T267" s="271" t="s">
        <v>1</v>
      </c>
      <c r="U267" s="271" t="s">
        <v>1</v>
      </c>
      <c r="V267" s="271" t="s">
        <v>1</v>
      </c>
      <c r="W267" s="271" t="s">
        <v>1</v>
      </c>
      <c r="X267" s="271" t="s">
        <v>1</v>
      </c>
      <c r="Y267" s="271" t="s">
        <v>1</v>
      </c>
      <c r="Z267" s="271" t="s">
        <v>1</v>
      </c>
      <c r="AA267" s="271" t="s">
        <v>1</v>
      </c>
      <c r="AB267" s="271" t="s">
        <v>1</v>
      </c>
      <c r="AC267" s="271" t="s">
        <v>1</v>
      </c>
      <c r="AD267" s="271" t="s">
        <v>1</v>
      </c>
      <c r="AE267" s="271" t="s">
        <v>1</v>
      </c>
      <c r="AF267" s="271" t="s">
        <v>1</v>
      </c>
      <c r="AG267" s="271" t="s">
        <v>1</v>
      </c>
      <c r="AH267" s="271" t="s">
        <v>1</v>
      </c>
      <c r="AI267" s="271" t="s">
        <v>1</v>
      </c>
      <c r="AJ267" s="271" t="s">
        <v>1</v>
      </c>
      <c r="AK267" s="271" t="s">
        <v>1</v>
      </c>
      <c r="AL267" s="271" t="s">
        <v>1</v>
      </c>
      <c r="AM267" s="271" t="s">
        <v>1</v>
      </c>
      <c r="AN267" s="271" t="s">
        <v>1</v>
      </c>
      <c r="AO267" s="271" t="s">
        <v>1</v>
      </c>
      <c r="AP267" s="271" t="s">
        <v>1</v>
      </c>
      <c r="AQ267" s="271" t="s">
        <v>1</v>
      </c>
      <c r="AR267" s="271" t="s">
        <v>1</v>
      </c>
      <c r="AS267" s="271" t="s">
        <v>1</v>
      </c>
      <c r="AT267" s="271" t="s">
        <v>1</v>
      </c>
      <c r="AU267" s="271" t="s">
        <v>1</v>
      </c>
      <c r="AV267" s="273" t="s">
        <v>22</v>
      </c>
      <c r="AW267" s="284" t="s">
        <v>1</v>
      </c>
      <c r="AX267" s="284">
        <v>0</v>
      </c>
      <c r="AY267" s="284">
        <v>0</v>
      </c>
      <c r="AZ267" s="276">
        <v>0</v>
      </c>
      <c r="BA267" s="276">
        <v>0</v>
      </c>
      <c r="BB267" s="283">
        <v>0</v>
      </c>
      <c r="BD267" s="150" t="e">
        <f>_xlfn.XLOOKUP(A267,'KSD auditees'!A:A,'KSD auditees'!A:A)</f>
        <v>#N/A</v>
      </c>
      <c r="BE267" s="150" t="e">
        <f>_xlfn.XLOOKUP(A267,'KSD auditees'!A:A,'KSD auditees'!G:G)</f>
        <v>#N/A</v>
      </c>
      <c r="BF267" s="150" t="e">
        <f>_xlfn.XLOOKUP(A267,'[27]Non AGSA'!B:B,'[27]Non AGSA'!B:B)</f>
        <v>#N/A</v>
      </c>
      <c r="BG267" s="150" t="e">
        <f>_xlfn.XLOOKUP(A267,'[27]Dormant auditee list'!C:C,'[27]Dormant auditee list'!C:C)</f>
        <v>#N/A</v>
      </c>
      <c r="BH267" s="150" t="str">
        <f>_xlfn.XLOOKUP(A267,[27]Reworked!A:A,[27]Reworked!I:I)</f>
        <v>Audit not finalised at legislated date</v>
      </c>
      <c r="BJ267" s="150">
        <v>1</v>
      </c>
      <c r="BK267" s="150">
        <v>6</v>
      </c>
    </row>
    <row r="268" spans="1:63" ht="14.25" customHeight="1" x14ac:dyDescent="0.25">
      <c r="A268" s="265">
        <v>210</v>
      </c>
      <c r="B268" s="266" t="s">
        <v>1294</v>
      </c>
      <c r="C268" s="271" t="s">
        <v>1193</v>
      </c>
      <c r="D268" s="271" t="s">
        <v>571</v>
      </c>
      <c r="E268" s="271" t="s">
        <v>1191</v>
      </c>
      <c r="F268" s="271" t="s">
        <v>1</v>
      </c>
      <c r="G268" s="271" t="s">
        <v>1</v>
      </c>
      <c r="H268" s="266" t="s">
        <v>1</v>
      </c>
      <c r="I268" s="266" t="s">
        <v>571</v>
      </c>
      <c r="J268" s="285" t="s">
        <v>39</v>
      </c>
      <c r="K268" s="271" t="s">
        <v>1</v>
      </c>
      <c r="L268" s="273" t="s">
        <v>22</v>
      </c>
      <c r="M268" s="152" t="s">
        <v>17</v>
      </c>
      <c r="N268" s="271" t="s">
        <v>1</v>
      </c>
      <c r="O268" s="272" t="s">
        <v>23</v>
      </c>
      <c r="P268" s="271" t="s">
        <v>1</v>
      </c>
      <c r="Q268" s="271" t="s">
        <v>1</v>
      </c>
      <c r="R268" s="271" t="s">
        <v>1</v>
      </c>
      <c r="S268" s="271" t="s">
        <v>1</v>
      </c>
      <c r="T268" s="271" t="s">
        <v>1</v>
      </c>
      <c r="U268" s="271" t="s">
        <v>1</v>
      </c>
      <c r="V268" s="271" t="s">
        <v>1</v>
      </c>
      <c r="W268" s="271" t="s">
        <v>1</v>
      </c>
      <c r="X268" s="271" t="s">
        <v>1</v>
      </c>
      <c r="Y268" s="271" t="s">
        <v>1</v>
      </c>
      <c r="Z268" s="271" t="s">
        <v>1</v>
      </c>
      <c r="AA268" s="271" t="s">
        <v>1</v>
      </c>
      <c r="AB268" s="271" t="s">
        <v>1</v>
      </c>
      <c r="AC268" s="271" t="s">
        <v>1</v>
      </c>
      <c r="AD268" s="271" t="s">
        <v>1</v>
      </c>
      <c r="AE268" s="271" t="s">
        <v>1</v>
      </c>
      <c r="AF268" s="271" t="s">
        <v>1</v>
      </c>
      <c r="AG268" s="271" t="s">
        <v>1</v>
      </c>
      <c r="AH268" s="271" t="s">
        <v>1</v>
      </c>
      <c r="AI268" s="271" t="s">
        <v>1</v>
      </c>
      <c r="AJ268" s="271" t="s">
        <v>1</v>
      </c>
      <c r="AK268" s="271" t="s">
        <v>1</v>
      </c>
      <c r="AL268" s="273" t="s">
        <v>22</v>
      </c>
      <c r="AM268" s="271" t="s">
        <v>1</v>
      </c>
      <c r="AN268" s="271" t="s">
        <v>1</v>
      </c>
      <c r="AO268" s="271" t="s">
        <v>1</v>
      </c>
      <c r="AP268" s="271" t="s">
        <v>1</v>
      </c>
      <c r="AQ268" s="271" t="s">
        <v>1</v>
      </c>
      <c r="AR268" s="271" t="s">
        <v>1</v>
      </c>
      <c r="AS268" s="271" t="s">
        <v>1</v>
      </c>
      <c r="AT268" s="271" t="s">
        <v>1</v>
      </c>
      <c r="AU268" s="271" t="s">
        <v>1</v>
      </c>
      <c r="AV268" s="273" t="s">
        <v>22</v>
      </c>
      <c r="AW268" s="284" t="s">
        <v>1</v>
      </c>
      <c r="AX268" s="284">
        <v>0</v>
      </c>
      <c r="AY268" s="284">
        <v>0</v>
      </c>
      <c r="AZ268" s="276">
        <v>0</v>
      </c>
      <c r="BA268" s="277">
        <v>0.77</v>
      </c>
      <c r="BB268" s="283">
        <v>0</v>
      </c>
      <c r="BD268" s="150" t="e">
        <f>_xlfn.XLOOKUP(A268,'KSD auditees'!A:A,'KSD auditees'!A:A)</f>
        <v>#N/A</v>
      </c>
      <c r="BE268" s="150" t="e">
        <f>_xlfn.XLOOKUP(A268,'KSD auditees'!A:A,'KSD auditees'!G:G)</f>
        <v>#N/A</v>
      </c>
      <c r="BF268" s="150" t="e">
        <f>_xlfn.XLOOKUP(A268,'[27]Non AGSA'!B:B,'[27]Non AGSA'!B:B)</f>
        <v>#N/A</v>
      </c>
      <c r="BG268" s="150" t="e">
        <f>_xlfn.XLOOKUP(A268,'[27]Dormant auditee list'!C:C,'[27]Dormant auditee list'!C:C)</f>
        <v>#N/A</v>
      </c>
      <c r="BH268" s="150" t="str">
        <f>_xlfn.XLOOKUP(A268,[27]Reworked!A:A,[27]Reworked!I:I)</f>
        <v>Audit not finalised at legislated date</v>
      </c>
      <c r="BJ268" s="150">
        <v>1</v>
      </c>
      <c r="BK268" s="150">
        <v>6</v>
      </c>
    </row>
    <row r="269" spans="1:63" ht="27" customHeight="1" x14ac:dyDescent="0.25">
      <c r="A269" s="265">
        <v>211</v>
      </c>
      <c r="B269" s="266" t="s">
        <v>1111</v>
      </c>
      <c r="C269" s="271" t="s">
        <v>1193</v>
      </c>
      <c r="D269" s="271" t="s">
        <v>1086</v>
      </c>
      <c r="E269" s="271" t="s">
        <v>1191</v>
      </c>
      <c r="F269" s="271" t="s">
        <v>1</v>
      </c>
      <c r="G269" s="271" t="s">
        <v>443</v>
      </c>
      <c r="H269" s="266" t="s">
        <v>444</v>
      </c>
      <c r="I269" s="266" t="s">
        <v>437</v>
      </c>
      <c r="J269" s="279" t="s">
        <v>26</v>
      </c>
      <c r="K269" s="271" t="s">
        <v>1</v>
      </c>
      <c r="L269" s="272" t="s">
        <v>23</v>
      </c>
      <c r="M269" s="279" t="s">
        <v>26</v>
      </c>
      <c r="N269" s="271" t="s">
        <v>1</v>
      </c>
      <c r="O269" s="272" t="s">
        <v>23</v>
      </c>
      <c r="P269" s="272" t="s">
        <v>23</v>
      </c>
      <c r="Q269" s="271" t="s">
        <v>1</v>
      </c>
      <c r="R269" s="271" t="s">
        <v>1</v>
      </c>
      <c r="S269" s="271" t="s">
        <v>1</v>
      </c>
      <c r="T269" s="271" t="s">
        <v>1</v>
      </c>
      <c r="U269" s="271" t="s">
        <v>1</v>
      </c>
      <c r="V269" s="271" t="s">
        <v>1</v>
      </c>
      <c r="W269" s="271" t="s">
        <v>1</v>
      </c>
      <c r="X269" s="271" t="s">
        <v>1</v>
      </c>
      <c r="Y269" s="271" t="s">
        <v>1</v>
      </c>
      <c r="Z269" s="271" t="s">
        <v>1</v>
      </c>
      <c r="AA269" s="271" t="s">
        <v>1</v>
      </c>
      <c r="AB269" s="271" t="s">
        <v>1</v>
      </c>
      <c r="AC269" s="271" t="s">
        <v>1</v>
      </c>
      <c r="AD269" s="271" t="s">
        <v>1</v>
      </c>
      <c r="AE269" s="272" t="s">
        <v>23</v>
      </c>
      <c r="AF269" s="271" t="s">
        <v>1</v>
      </c>
      <c r="AG269" s="271" t="s">
        <v>1</v>
      </c>
      <c r="AH269" s="271" t="s">
        <v>1</v>
      </c>
      <c r="AI269" s="271" t="s">
        <v>1</v>
      </c>
      <c r="AJ269" s="271" t="s">
        <v>1</v>
      </c>
      <c r="AK269" s="271" t="s">
        <v>1</v>
      </c>
      <c r="AL269" s="271" t="s">
        <v>1</v>
      </c>
      <c r="AM269" s="271" t="s">
        <v>1</v>
      </c>
      <c r="AN269" s="271" t="s">
        <v>1</v>
      </c>
      <c r="AO269" s="271" t="s">
        <v>1</v>
      </c>
      <c r="AP269" s="271" t="s">
        <v>1</v>
      </c>
      <c r="AQ269" s="271" t="s">
        <v>1</v>
      </c>
      <c r="AR269" s="271" t="s">
        <v>1</v>
      </c>
      <c r="AS269" s="271" t="s">
        <v>1</v>
      </c>
      <c r="AT269" s="271" t="s">
        <v>1</v>
      </c>
      <c r="AU269" s="271" t="s">
        <v>1</v>
      </c>
      <c r="AV269" s="272" t="s">
        <v>23</v>
      </c>
      <c r="AW269" s="274" t="s">
        <v>1240</v>
      </c>
      <c r="AX269" s="152">
        <v>2</v>
      </c>
      <c r="AY269" s="152">
        <v>2</v>
      </c>
      <c r="AZ269" s="276">
        <v>0</v>
      </c>
      <c r="BA269" s="277">
        <v>0</v>
      </c>
      <c r="BB269" s="281">
        <v>0</v>
      </c>
      <c r="BF269" s="150" t="e">
        <f>_xlfn.XLOOKUP(A269,'[27]Non AGSA'!B:B,'[27]Non AGSA'!B:B)</f>
        <v>#N/A</v>
      </c>
      <c r="BG269" s="150" t="e">
        <f>_xlfn.XLOOKUP(A269,'[27]Dormant auditee list'!C:C,'[27]Dormant auditee list'!C:C)</f>
        <v>#N/A</v>
      </c>
      <c r="BH269" s="150" t="str">
        <f>_xlfn.XLOOKUP(A269,[27]Reworked!A:A,[27]Reworked!I:I)</f>
        <v>Qualified</v>
      </c>
      <c r="BJ269" s="150">
        <v>1</v>
      </c>
      <c r="BK269" s="150">
        <v>3</v>
      </c>
    </row>
    <row r="270" spans="1:63" ht="26.25" customHeight="1" x14ac:dyDescent="0.25">
      <c r="A270" s="265">
        <v>504</v>
      </c>
      <c r="B270" s="266" t="s">
        <v>706</v>
      </c>
      <c r="C270" s="271" t="s">
        <v>1193</v>
      </c>
      <c r="D270" s="271" t="s">
        <v>683</v>
      </c>
      <c r="E270" s="271" t="s">
        <v>1191</v>
      </c>
      <c r="F270" s="271" t="s">
        <v>1</v>
      </c>
      <c r="G270" s="271" t="s">
        <v>695</v>
      </c>
      <c r="H270" s="266" t="s">
        <v>696</v>
      </c>
      <c r="I270" s="266" t="s">
        <v>437</v>
      </c>
      <c r="J270" s="275" t="s">
        <v>33</v>
      </c>
      <c r="K270" s="271" t="s">
        <v>1</v>
      </c>
      <c r="L270" s="271" t="s">
        <v>1</v>
      </c>
      <c r="M270" s="275" t="s">
        <v>33</v>
      </c>
      <c r="N270" s="271" t="s">
        <v>1</v>
      </c>
      <c r="O270" s="271" t="s">
        <v>1</v>
      </c>
      <c r="P270" s="271" t="s">
        <v>1</v>
      </c>
      <c r="Q270" s="271" t="s">
        <v>1</v>
      </c>
      <c r="R270" s="271" t="s">
        <v>1</v>
      </c>
      <c r="S270" s="271" t="s">
        <v>1</v>
      </c>
      <c r="T270" s="271" t="s">
        <v>1</v>
      </c>
      <c r="U270" s="271" t="s">
        <v>1</v>
      </c>
      <c r="V270" s="271" t="s">
        <v>1</v>
      </c>
      <c r="W270" s="271" t="s">
        <v>1</v>
      </c>
      <c r="X270" s="271" t="s">
        <v>1</v>
      </c>
      <c r="Y270" s="271" t="s">
        <v>1</v>
      </c>
      <c r="Z270" s="271" t="s">
        <v>1</v>
      </c>
      <c r="AA270" s="271" t="s">
        <v>1</v>
      </c>
      <c r="AB270" s="271" t="s">
        <v>1</v>
      </c>
      <c r="AC270" s="271" t="s">
        <v>1</v>
      </c>
      <c r="AD270" s="271" t="s">
        <v>1</v>
      </c>
      <c r="AE270" s="271" t="s">
        <v>1</v>
      </c>
      <c r="AF270" s="271" t="s">
        <v>1</v>
      </c>
      <c r="AG270" s="271" t="s">
        <v>1</v>
      </c>
      <c r="AH270" s="271" t="s">
        <v>1</v>
      </c>
      <c r="AI270" s="271" t="s">
        <v>1</v>
      </c>
      <c r="AJ270" s="271" t="s">
        <v>1</v>
      </c>
      <c r="AK270" s="271" t="s">
        <v>1</v>
      </c>
      <c r="AL270" s="271" t="s">
        <v>1</v>
      </c>
      <c r="AM270" s="271" t="s">
        <v>1</v>
      </c>
      <c r="AN270" s="271" t="s">
        <v>1</v>
      </c>
      <c r="AO270" s="271" t="s">
        <v>1</v>
      </c>
      <c r="AP270" s="271" t="s">
        <v>1</v>
      </c>
      <c r="AQ270" s="271" t="s">
        <v>1</v>
      </c>
      <c r="AR270" s="271" t="s">
        <v>1</v>
      </c>
      <c r="AS270" s="271" t="s">
        <v>1</v>
      </c>
      <c r="AT270" s="271" t="s">
        <v>1</v>
      </c>
      <c r="AU270" s="271" t="s">
        <v>1</v>
      </c>
      <c r="AV270" s="271" t="s">
        <v>1</v>
      </c>
      <c r="AW270" s="275" t="s">
        <v>1241</v>
      </c>
      <c r="AX270" s="275">
        <v>1</v>
      </c>
      <c r="AY270" s="152">
        <v>2</v>
      </c>
      <c r="AZ270" s="276">
        <v>0</v>
      </c>
      <c r="BA270" s="276">
        <v>0</v>
      </c>
      <c r="BB270" s="283">
        <v>0</v>
      </c>
      <c r="BF270" s="150" t="e">
        <f>_xlfn.XLOOKUP(A270,'[27]Non AGSA'!B:B,'[27]Non AGSA'!B:B)</f>
        <v>#N/A</v>
      </c>
      <c r="BG270" s="150" t="e">
        <f>_xlfn.XLOOKUP(A270,'[27]Dormant auditee list'!C:C,'[27]Dormant auditee list'!C:C)</f>
        <v>#N/A</v>
      </c>
      <c r="BH270" s="150" t="str">
        <f>_xlfn.XLOOKUP(A270,[27]Reworked!A:A,[27]Reworked!I:I)</f>
        <v>Unqualified with no findings</v>
      </c>
      <c r="BJ270" s="150">
        <v>1</v>
      </c>
      <c r="BK270" s="150">
        <v>1</v>
      </c>
    </row>
    <row r="271" spans="1:63" ht="26.25" customHeight="1" x14ac:dyDescent="0.25">
      <c r="A271" s="265">
        <v>1296</v>
      </c>
      <c r="B271" s="266" t="s">
        <v>63</v>
      </c>
      <c r="C271" s="271" t="s">
        <v>1193</v>
      </c>
      <c r="D271" s="271" t="s">
        <v>438</v>
      </c>
      <c r="E271" s="271" t="s">
        <v>1191</v>
      </c>
      <c r="F271" s="271" t="s">
        <v>1</v>
      </c>
      <c r="G271" s="271" t="s">
        <v>447</v>
      </c>
      <c r="H271" s="266" t="s">
        <v>444</v>
      </c>
      <c r="I271" s="266" t="s">
        <v>437</v>
      </c>
      <c r="J271" s="279" t="s">
        <v>26</v>
      </c>
      <c r="K271" s="271" t="s">
        <v>1</v>
      </c>
      <c r="L271" s="272" t="s">
        <v>23</v>
      </c>
      <c r="M271" s="152" t="s">
        <v>17</v>
      </c>
      <c r="N271" s="271" t="s">
        <v>1</v>
      </c>
      <c r="O271" s="272" t="s">
        <v>23</v>
      </c>
      <c r="P271" s="274" t="s">
        <v>20</v>
      </c>
      <c r="Q271" s="274" t="s">
        <v>20</v>
      </c>
      <c r="R271" s="271" t="s">
        <v>1</v>
      </c>
      <c r="S271" s="271" t="s">
        <v>1</v>
      </c>
      <c r="T271" s="271" t="s">
        <v>1</v>
      </c>
      <c r="U271" s="271" t="s">
        <v>1</v>
      </c>
      <c r="V271" s="271" t="s">
        <v>1</v>
      </c>
      <c r="W271" s="271" t="s">
        <v>1</v>
      </c>
      <c r="X271" s="271" t="s">
        <v>1</v>
      </c>
      <c r="Y271" s="271" t="s">
        <v>1</v>
      </c>
      <c r="Z271" s="271" t="s">
        <v>1</v>
      </c>
      <c r="AA271" s="271" t="s">
        <v>1</v>
      </c>
      <c r="AB271" s="271" t="s">
        <v>1</v>
      </c>
      <c r="AC271" s="271" t="s">
        <v>1</v>
      </c>
      <c r="AD271" s="271" t="s">
        <v>1</v>
      </c>
      <c r="AE271" s="272" t="s">
        <v>23</v>
      </c>
      <c r="AF271" s="271" t="s">
        <v>1</v>
      </c>
      <c r="AG271" s="271" t="s">
        <v>1</v>
      </c>
      <c r="AH271" s="271" t="s">
        <v>1</v>
      </c>
      <c r="AI271" s="271" t="s">
        <v>1</v>
      </c>
      <c r="AJ271" s="271" t="s">
        <v>1</v>
      </c>
      <c r="AK271" s="271" t="s">
        <v>1</v>
      </c>
      <c r="AL271" s="271" t="s">
        <v>1</v>
      </c>
      <c r="AM271" s="271" t="s">
        <v>1</v>
      </c>
      <c r="AN271" s="271" t="s">
        <v>1</v>
      </c>
      <c r="AO271" s="271" t="s">
        <v>1</v>
      </c>
      <c r="AP271" s="271" t="s">
        <v>1</v>
      </c>
      <c r="AQ271" s="271" t="s">
        <v>1</v>
      </c>
      <c r="AR271" s="271" t="s">
        <v>1</v>
      </c>
      <c r="AS271" s="271" t="s">
        <v>1</v>
      </c>
      <c r="AT271" s="271" t="s">
        <v>1</v>
      </c>
      <c r="AU271" s="271" t="s">
        <v>1</v>
      </c>
      <c r="AV271" s="271" t="s">
        <v>1</v>
      </c>
      <c r="AW271" s="275" t="s">
        <v>1241</v>
      </c>
      <c r="AX271" s="152">
        <v>2</v>
      </c>
      <c r="AY271" s="284">
        <v>0</v>
      </c>
      <c r="AZ271" s="276">
        <v>0</v>
      </c>
      <c r="BA271" s="276">
        <v>0</v>
      </c>
      <c r="BB271" s="281">
        <v>0.02</v>
      </c>
      <c r="BF271" s="150" t="e">
        <f>_xlfn.XLOOKUP(A271,'[27]Non AGSA'!B:B,'[27]Non AGSA'!B:B)</f>
        <v>#N/A</v>
      </c>
      <c r="BG271" s="150" t="e">
        <f>_xlfn.XLOOKUP(A271,'[27]Dormant auditee list'!C:C,'[27]Dormant auditee list'!C:C)</f>
        <v>#N/A</v>
      </c>
      <c r="BH271" s="150" t="str">
        <f>_xlfn.XLOOKUP(A271,[27]Reworked!A:A,[27]Reworked!I:I)</f>
        <v>Qualified</v>
      </c>
      <c r="BJ271" s="150">
        <v>1</v>
      </c>
      <c r="BK271" s="150">
        <v>3</v>
      </c>
    </row>
    <row r="272" spans="1:63" ht="27" customHeight="1" x14ac:dyDescent="0.25">
      <c r="A272" s="265">
        <v>1297</v>
      </c>
      <c r="B272" s="266" t="s">
        <v>64</v>
      </c>
      <c r="C272" s="271" t="s">
        <v>1193</v>
      </c>
      <c r="D272" s="271" t="s">
        <v>438</v>
      </c>
      <c r="E272" s="271" t="s">
        <v>1191</v>
      </c>
      <c r="F272" s="271" t="s">
        <v>1</v>
      </c>
      <c r="G272" s="271" t="s">
        <v>447</v>
      </c>
      <c r="H272" s="266" t="s">
        <v>444</v>
      </c>
      <c r="I272" s="266" t="s">
        <v>437</v>
      </c>
      <c r="J272" s="279" t="s">
        <v>26</v>
      </c>
      <c r="K272" s="271" t="s">
        <v>1</v>
      </c>
      <c r="L272" s="272" t="s">
        <v>23</v>
      </c>
      <c r="M272" s="279" t="s">
        <v>26</v>
      </c>
      <c r="N272" s="271" t="s">
        <v>1</v>
      </c>
      <c r="O272" s="272" t="s">
        <v>23</v>
      </c>
      <c r="P272" s="272" t="s">
        <v>23</v>
      </c>
      <c r="Q272" s="272" t="s">
        <v>23</v>
      </c>
      <c r="R272" s="271" t="s">
        <v>1</v>
      </c>
      <c r="S272" s="271" t="s">
        <v>1</v>
      </c>
      <c r="T272" s="271" t="s">
        <v>1</v>
      </c>
      <c r="U272" s="273" t="s">
        <v>22</v>
      </c>
      <c r="V272" s="274" t="s">
        <v>20</v>
      </c>
      <c r="W272" s="272" t="s">
        <v>23</v>
      </c>
      <c r="X272" s="271" t="s">
        <v>1</v>
      </c>
      <c r="Y272" s="273" t="s">
        <v>22</v>
      </c>
      <c r="Z272" s="271" t="s">
        <v>1</v>
      </c>
      <c r="AA272" s="271" t="s">
        <v>1</v>
      </c>
      <c r="AB272" s="271" t="s">
        <v>1</v>
      </c>
      <c r="AC272" s="271" t="s">
        <v>1</v>
      </c>
      <c r="AD272" s="271" t="s">
        <v>1</v>
      </c>
      <c r="AE272" s="272" t="s">
        <v>23</v>
      </c>
      <c r="AF272" s="271" t="s">
        <v>1</v>
      </c>
      <c r="AG272" s="271" t="s">
        <v>1</v>
      </c>
      <c r="AH272" s="271" t="s">
        <v>1</v>
      </c>
      <c r="AI272" s="271" t="s">
        <v>1</v>
      </c>
      <c r="AJ272" s="271" t="s">
        <v>1</v>
      </c>
      <c r="AK272" s="271" t="s">
        <v>1</v>
      </c>
      <c r="AL272" s="271" t="s">
        <v>1</v>
      </c>
      <c r="AM272" s="271" t="s">
        <v>1</v>
      </c>
      <c r="AN272" s="271" t="s">
        <v>1</v>
      </c>
      <c r="AO272" s="271" t="s">
        <v>1</v>
      </c>
      <c r="AP272" s="271" t="s">
        <v>1</v>
      </c>
      <c r="AQ272" s="271" t="s">
        <v>1</v>
      </c>
      <c r="AR272" s="271" t="s">
        <v>1</v>
      </c>
      <c r="AS272" s="271" t="s">
        <v>1</v>
      </c>
      <c r="AT272" s="271" t="s">
        <v>1</v>
      </c>
      <c r="AU272" s="271" t="s">
        <v>1</v>
      </c>
      <c r="AV272" s="271" t="s">
        <v>1</v>
      </c>
      <c r="AW272" s="275" t="s">
        <v>1241</v>
      </c>
      <c r="AX272" s="152">
        <v>2</v>
      </c>
      <c r="AY272" s="284">
        <v>0</v>
      </c>
      <c r="AZ272" s="276">
        <v>0</v>
      </c>
      <c r="BA272" s="276">
        <v>0</v>
      </c>
      <c r="BB272" s="283">
        <v>0</v>
      </c>
      <c r="BF272" s="150" t="e">
        <f>_xlfn.XLOOKUP(A272,'[27]Non AGSA'!B:B,'[27]Non AGSA'!B:B)</f>
        <v>#N/A</v>
      </c>
      <c r="BG272" s="150" t="e">
        <f>_xlfn.XLOOKUP(A272,'[27]Dormant auditee list'!C:C,'[27]Dormant auditee list'!C:C)</f>
        <v>#N/A</v>
      </c>
      <c r="BH272" s="150" t="str">
        <f>_xlfn.XLOOKUP(A272,[27]Reworked!A:A,[27]Reworked!I:I)</f>
        <v>Qualified</v>
      </c>
      <c r="BJ272" s="150">
        <v>1</v>
      </c>
      <c r="BK272" s="150">
        <v>3</v>
      </c>
    </row>
    <row r="273" spans="1:63" ht="34.5" customHeight="1" x14ac:dyDescent="0.25">
      <c r="A273" s="265">
        <v>1159</v>
      </c>
      <c r="B273" s="266" t="s">
        <v>185</v>
      </c>
      <c r="C273" s="271" t="s">
        <v>1193</v>
      </c>
      <c r="D273" s="271" t="s">
        <v>658</v>
      </c>
      <c r="E273" s="271" t="s">
        <v>1191</v>
      </c>
      <c r="F273" s="271" t="s">
        <v>1</v>
      </c>
      <c r="G273" s="271" t="s">
        <v>587</v>
      </c>
      <c r="H273" s="266" t="s">
        <v>440</v>
      </c>
      <c r="I273" s="266" t="s">
        <v>437</v>
      </c>
      <c r="J273" s="285" t="s">
        <v>39</v>
      </c>
      <c r="K273" s="271" t="s">
        <v>1</v>
      </c>
      <c r="L273" s="271" t="s">
        <v>1</v>
      </c>
      <c r="M273" s="275" t="s">
        <v>33</v>
      </c>
      <c r="N273" s="271" t="s">
        <v>1</v>
      </c>
      <c r="O273" s="271" t="s">
        <v>1</v>
      </c>
      <c r="P273" s="271" t="s">
        <v>1</v>
      </c>
      <c r="Q273" s="271" t="s">
        <v>1</v>
      </c>
      <c r="R273" s="271" t="s">
        <v>1</v>
      </c>
      <c r="S273" s="271" t="s">
        <v>1</v>
      </c>
      <c r="T273" s="271" t="s">
        <v>1</v>
      </c>
      <c r="U273" s="271" t="s">
        <v>1</v>
      </c>
      <c r="V273" s="271" t="s">
        <v>1</v>
      </c>
      <c r="W273" s="271" t="s">
        <v>1</v>
      </c>
      <c r="X273" s="271" t="s">
        <v>1</v>
      </c>
      <c r="Y273" s="271" t="s">
        <v>1</v>
      </c>
      <c r="Z273" s="271" t="s">
        <v>1</v>
      </c>
      <c r="AA273" s="271" t="s">
        <v>1</v>
      </c>
      <c r="AB273" s="271" t="s">
        <v>1</v>
      </c>
      <c r="AC273" s="271" t="s">
        <v>1</v>
      </c>
      <c r="AD273" s="271" t="s">
        <v>1</v>
      </c>
      <c r="AE273" s="271" t="s">
        <v>1</v>
      </c>
      <c r="AF273" s="271" t="s">
        <v>1</v>
      </c>
      <c r="AG273" s="271" t="s">
        <v>1</v>
      </c>
      <c r="AH273" s="271" t="s">
        <v>1</v>
      </c>
      <c r="AI273" s="271" t="s">
        <v>1</v>
      </c>
      <c r="AJ273" s="271" t="s">
        <v>1</v>
      </c>
      <c r="AK273" s="271" t="s">
        <v>1</v>
      </c>
      <c r="AL273" s="271" t="s">
        <v>1</v>
      </c>
      <c r="AM273" s="271" t="s">
        <v>1</v>
      </c>
      <c r="AN273" s="271" t="s">
        <v>1</v>
      </c>
      <c r="AO273" s="271" t="s">
        <v>1</v>
      </c>
      <c r="AP273" s="271" t="s">
        <v>1</v>
      </c>
      <c r="AQ273" s="271" t="s">
        <v>1</v>
      </c>
      <c r="AR273" s="271" t="s">
        <v>1</v>
      </c>
      <c r="AS273" s="271" t="s">
        <v>1</v>
      </c>
      <c r="AT273" s="271" t="s">
        <v>1</v>
      </c>
      <c r="AU273" s="271" t="s">
        <v>1</v>
      </c>
      <c r="AV273" s="273" t="s">
        <v>22</v>
      </c>
      <c r="AW273" s="284" t="s">
        <v>1</v>
      </c>
      <c r="AX273" s="284">
        <v>0</v>
      </c>
      <c r="AY273" s="284">
        <v>0</v>
      </c>
      <c r="AZ273" s="276">
        <v>0</v>
      </c>
      <c r="BA273" s="277">
        <v>0</v>
      </c>
      <c r="BB273" s="283">
        <v>0</v>
      </c>
      <c r="BD273" s="150">
        <f>_xlfn.XLOOKUP(A273,'KSD auditees'!A:A,'KSD auditees'!A:A)</f>
        <v>1159</v>
      </c>
      <c r="BE273" s="150" t="str">
        <f>_xlfn.XLOOKUP(A273,'KSD auditees'!A:A,'KSD auditees'!G:G)</f>
        <v>Other key public entity</v>
      </c>
      <c r="BF273" s="150" t="e">
        <f>_xlfn.XLOOKUP(A273,'[27]Non AGSA'!B:B,'[27]Non AGSA'!B:B)</f>
        <v>#N/A</v>
      </c>
      <c r="BG273" s="150" t="e">
        <f>_xlfn.XLOOKUP(A273,'[27]Dormant auditee list'!C:C,'[27]Dormant auditee list'!C:C)</f>
        <v>#N/A</v>
      </c>
      <c r="BH273" s="150" t="str">
        <f>_xlfn.XLOOKUP(A273,[27]Reworked!A:A,[27]Reworked!I:I)</f>
        <v>Audit not finalised at legislated date</v>
      </c>
      <c r="BJ273" s="150">
        <v>1</v>
      </c>
      <c r="BK273" s="150">
        <v>6</v>
      </c>
    </row>
    <row r="274" spans="1:63" ht="18.75" customHeight="1" x14ac:dyDescent="0.25">
      <c r="A274" s="265">
        <v>132</v>
      </c>
      <c r="B274" s="266" t="s">
        <v>1295</v>
      </c>
      <c r="C274" s="271" t="s">
        <v>1193</v>
      </c>
      <c r="D274" s="271" t="s">
        <v>571</v>
      </c>
      <c r="E274" s="271" t="s">
        <v>1191</v>
      </c>
      <c r="F274" s="271" t="s">
        <v>1</v>
      </c>
      <c r="G274" s="271" t="s">
        <v>1</v>
      </c>
      <c r="H274" s="266" t="s">
        <v>1</v>
      </c>
      <c r="I274" s="266" t="s">
        <v>571</v>
      </c>
      <c r="J274" s="285" t="s">
        <v>39</v>
      </c>
      <c r="K274" s="271" t="s">
        <v>1</v>
      </c>
      <c r="L274" s="273" t="s">
        <v>22</v>
      </c>
      <c r="M274" s="279" t="s">
        <v>26</v>
      </c>
      <c r="N274" s="273" t="s">
        <v>22</v>
      </c>
      <c r="O274" s="272" t="s">
        <v>23</v>
      </c>
      <c r="P274" s="273" t="s">
        <v>22</v>
      </c>
      <c r="Q274" s="271" t="s">
        <v>1</v>
      </c>
      <c r="R274" s="271" t="s">
        <v>1</v>
      </c>
      <c r="S274" s="271" t="s">
        <v>1</v>
      </c>
      <c r="T274" s="271" t="s">
        <v>1</v>
      </c>
      <c r="U274" s="271" t="s">
        <v>1</v>
      </c>
      <c r="V274" s="271" t="s">
        <v>1</v>
      </c>
      <c r="W274" s="271" t="s">
        <v>1</v>
      </c>
      <c r="X274" s="273" t="s">
        <v>22</v>
      </c>
      <c r="Y274" s="271" t="s">
        <v>1</v>
      </c>
      <c r="Z274" s="271" t="s">
        <v>1</v>
      </c>
      <c r="AA274" s="271" t="s">
        <v>1</v>
      </c>
      <c r="AB274" s="271" t="s">
        <v>1</v>
      </c>
      <c r="AC274" s="271" t="s">
        <v>1</v>
      </c>
      <c r="AD274" s="271" t="s">
        <v>1</v>
      </c>
      <c r="AE274" s="273" t="s">
        <v>22</v>
      </c>
      <c r="AF274" s="273" t="s">
        <v>22</v>
      </c>
      <c r="AG274" s="271" t="s">
        <v>1</v>
      </c>
      <c r="AH274" s="271" t="s">
        <v>1</v>
      </c>
      <c r="AI274" s="271" t="s">
        <v>1</v>
      </c>
      <c r="AJ274" s="271" t="s">
        <v>1</v>
      </c>
      <c r="AK274" s="271" t="s">
        <v>1</v>
      </c>
      <c r="AL274" s="271" t="s">
        <v>1</v>
      </c>
      <c r="AM274" s="271" t="s">
        <v>1</v>
      </c>
      <c r="AN274" s="271" t="s">
        <v>1</v>
      </c>
      <c r="AO274" s="273" t="s">
        <v>22</v>
      </c>
      <c r="AP274" s="271" t="s">
        <v>1</v>
      </c>
      <c r="AQ274" s="271" t="s">
        <v>1</v>
      </c>
      <c r="AR274" s="273" t="s">
        <v>22</v>
      </c>
      <c r="AS274" s="271" t="s">
        <v>1</v>
      </c>
      <c r="AT274" s="271" t="s">
        <v>1</v>
      </c>
      <c r="AU274" s="271" t="s">
        <v>1</v>
      </c>
      <c r="AV274" s="273" t="s">
        <v>22</v>
      </c>
      <c r="AW274" s="284" t="s">
        <v>1</v>
      </c>
      <c r="AX274" s="284">
        <v>0</v>
      </c>
      <c r="AY274" s="284">
        <v>0</v>
      </c>
      <c r="AZ274" s="276">
        <v>0</v>
      </c>
      <c r="BA274" s="277">
        <v>0</v>
      </c>
      <c r="BB274" s="281">
        <v>0</v>
      </c>
      <c r="BD274" s="150" t="e">
        <f>_xlfn.XLOOKUP(A274,'KSD auditees'!A:A,'KSD auditees'!A:A)</f>
        <v>#N/A</v>
      </c>
      <c r="BE274" s="150" t="e">
        <f>_xlfn.XLOOKUP(A274,'KSD auditees'!A:A,'KSD auditees'!G:G)</f>
        <v>#N/A</v>
      </c>
      <c r="BF274" s="150" t="e">
        <f>_xlfn.XLOOKUP(A274,'[27]Non AGSA'!B:B,'[27]Non AGSA'!B:B)</f>
        <v>#N/A</v>
      </c>
      <c r="BG274" s="150" t="e">
        <f>_xlfn.XLOOKUP(A274,'[27]Dormant auditee list'!C:C,'[27]Dormant auditee list'!C:C)</f>
        <v>#N/A</v>
      </c>
      <c r="BH274" s="150" t="str">
        <f>_xlfn.XLOOKUP(A274,[27]Reworked!A:A,[27]Reworked!I:I)</f>
        <v>Audit not finalised at legislated date</v>
      </c>
      <c r="BJ274" s="150">
        <v>1</v>
      </c>
      <c r="BK274" s="150">
        <v>6</v>
      </c>
    </row>
    <row r="275" spans="1:63" ht="34.5" customHeight="1" x14ac:dyDescent="0.25">
      <c r="A275" s="265">
        <v>221</v>
      </c>
      <c r="B275" s="266" t="s">
        <v>144</v>
      </c>
      <c r="C275" s="271" t="s">
        <v>1193</v>
      </c>
      <c r="D275" s="271" t="s">
        <v>737</v>
      </c>
      <c r="E275" s="271" t="s">
        <v>1191</v>
      </c>
      <c r="F275" s="271" t="s">
        <v>1</v>
      </c>
      <c r="G275" s="271" t="s">
        <v>739</v>
      </c>
      <c r="H275" s="266" t="s">
        <v>440</v>
      </c>
      <c r="I275" s="266" t="s">
        <v>437</v>
      </c>
      <c r="J275" s="152" t="s">
        <v>17</v>
      </c>
      <c r="K275" s="271" t="s">
        <v>1</v>
      </c>
      <c r="L275" s="272" t="s">
        <v>23</v>
      </c>
      <c r="M275" s="152" t="s">
        <v>17</v>
      </c>
      <c r="N275" s="271" t="s">
        <v>1</v>
      </c>
      <c r="O275" s="272" t="s">
        <v>23</v>
      </c>
      <c r="P275" s="271" t="s">
        <v>1</v>
      </c>
      <c r="Q275" s="271" t="s">
        <v>1</v>
      </c>
      <c r="R275" s="271" t="s">
        <v>1</v>
      </c>
      <c r="S275" s="271" t="s">
        <v>1</v>
      </c>
      <c r="T275" s="271" t="s">
        <v>1</v>
      </c>
      <c r="U275" s="271" t="s">
        <v>1</v>
      </c>
      <c r="V275" s="271" t="s">
        <v>1</v>
      </c>
      <c r="W275" s="271" t="s">
        <v>1</v>
      </c>
      <c r="X275" s="271" t="s">
        <v>1</v>
      </c>
      <c r="Y275" s="271" t="s">
        <v>1</v>
      </c>
      <c r="Z275" s="271" t="s">
        <v>1</v>
      </c>
      <c r="AA275" s="271" t="s">
        <v>1</v>
      </c>
      <c r="AB275" s="271" t="s">
        <v>1</v>
      </c>
      <c r="AC275" s="271" t="s">
        <v>1</v>
      </c>
      <c r="AD275" s="271" t="s">
        <v>1</v>
      </c>
      <c r="AE275" s="272" t="s">
        <v>23</v>
      </c>
      <c r="AF275" s="271" t="s">
        <v>1</v>
      </c>
      <c r="AG275" s="273" t="s">
        <v>22</v>
      </c>
      <c r="AH275" s="271" t="s">
        <v>1</v>
      </c>
      <c r="AI275" s="271" t="s">
        <v>1</v>
      </c>
      <c r="AJ275" s="271" t="s">
        <v>1</v>
      </c>
      <c r="AK275" s="271" t="s">
        <v>1</v>
      </c>
      <c r="AL275" s="271" t="s">
        <v>1</v>
      </c>
      <c r="AM275" s="271" t="s">
        <v>1</v>
      </c>
      <c r="AN275" s="271" t="s">
        <v>1</v>
      </c>
      <c r="AO275" s="271" t="s">
        <v>1</v>
      </c>
      <c r="AP275" s="271" t="s">
        <v>1</v>
      </c>
      <c r="AQ275" s="271" t="s">
        <v>1</v>
      </c>
      <c r="AR275" s="271" t="s">
        <v>1</v>
      </c>
      <c r="AS275" s="271" t="s">
        <v>1</v>
      </c>
      <c r="AT275" s="271" t="s">
        <v>1</v>
      </c>
      <c r="AU275" s="271" t="s">
        <v>1</v>
      </c>
      <c r="AV275" s="272" t="s">
        <v>23</v>
      </c>
      <c r="AW275" s="275" t="s">
        <v>1241</v>
      </c>
      <c r="AX275" s="275">
        <v>1</v>
      </c>
      <c r="AY275" s="152">
        <v>2</v>
      </c>
      <c r="AZ275" s="276">
        <v>0</v>
      </c>
      <c r="BA275" s="280">
        <v>1.1000000000000001</v>
      </c>
      <c r="BB275" s="281">
        <v>0</v>
      </c>
      <c r="BF275" s="150" t="e">
        <f>_xlfn.XLOOKUP(A275,'[27]Non AGSA'!B:B,'[27]Non AGSA'!B:B)</f>
        <v>#N/A</v>
      </c>
      <c r="BG275" s="150" t="e">
        <f>_xlfn.XLOOKUP(A275,'[27]Dormant auditee list'!C:C,'[27]Dormant auditee list'!C:C)</f>
        <v>#N/A</v>
      </c>
      <c r="BH275" s="150" t="str">
        <f>_xlfn.XLOOKUP(A275,[27]Reworked!A:A,[27]Reworked!I:I)</f>
        <v>Unqualified with findings</v>
      </c>
      <c r="BJ275" s="150">
        <v>1</v>
      </c>
      <c r="BK275" s="150">
        <v>2</v>
      </c>
    </row>
    <row r="276" spans="1:63" ht="34.5" customHeight="1" x14ac:dyDescent="0.25">
      <c r="A276" s="265">
        <v>1431</v>
      </c>
      <c r="B276" s="266" t="s">
        <v>145</v>
      </c>
      <c r="C276" s="271" t="s">
        <v>1193</v>
      </c>
      <c r="D276" s="271" t="s">
        <v>737</v>
      </c>
      <c r="E276" s="271" t="s">
        <v>1191</v>
      </c>
      <c r="F276" s="271" t="s">
        <v>1</v>
      </c>
      <c r="G276" s="271" t="s">
        <v>739</v>
      </c>
      <c r="H276" s="266" t="s">
        <v>440</v>
      </c>
      <c r="I276" s="266" t="s">
        <v>437</v>
      </c>
      <c r="J276" s="152" t="s">
        <v>17</v>
      </c>
      <c r="K276" s="274" t="s">
        <v>20</v>
      </c>
      <c r="L276" s="272" t="s">
        <v>23</v>
      </c>
      <c r="M276" s="279" t="s">
        <v>26</v>
      </c>
      <c r="N276" s="271" t="s">
        <v>1</v>
      </c>
      <c r="O276" s="274" t="s">
        <v>20</v>
      </c>
      <c r="P276" s="271" t="s">
        <v>1</v>
      </c>
      <c r="Q276" s="271" t="s">
        <v>1</v>
      </c>
      <c r="R276" s="273" t="s">
        <v>22</v>
      </c>
      <c r="S276" s="271" t="s">
        <v>1</v>
      </c>
      <c r="T276" s="271" t="s">
        <v>1</v>
      </c>
      <c r="U276" s="271" t="s">
        <v>1</v>
      </c>
      <c r="V276" s="271" t="s">
        <v>1</v>
      </c>
      <c r="W276" s="271" t="s">
        <v>1</v>
      </c>
      <c r="X276" s="271" t="s">
        <v>1</v>
      </c>
      <c r="Y276" s="271" t="s">
        <v>1</v>
      </c>
      <c r="Z276" s="274" t="s">
        <v>20</v>
      </c>
      <c r="AA276" s="271" t="s">
        <v>1</v>
      </c>
      <c r="AB276" s="271" t="s">
        <v>1</v>
      </c>
      <c r="AC276" s="271" t="s">
        <v>1</v>
      </c>
      <c r="AD276" s="274" t="s">
        <v>20</v>
      </c>
      <c r="AE276" s="272" t="s">
        <v>23</v>
      </c>
      <c r="AF276" s="271" t="s">
        <v>1</v>
      </c>
      <c r="AG276" s="273" t="s">
        <v>22</v>
      </c>
      <c r="AH276" s="271" t="s">
        <v>1</v>
      </c>
      <c r="AI276" s="271" t="s">
        <v>1</v>
      </c>
      <c r="AJ276" s="271" t="s">
        <v>1</v>
      </c>
      <c r="AK276" s="271" t="s">
        <v>1</v>
      </c>
      <c r="AL276" s="271" t="s">
        <v>1</v>
      </c>
      <c r="AM276" s="271" t="s">
        <v>1</v>
      </c>
      <c r="AN276" s="271" t="s">
        <v>1</v>
      </c>
      <c r="AO276" s="271" t="s">
        <v>1</v>
      </c>
      <c r="AP276" s="271" t="s">
        <v>1</v>
      </c>
      <c r="AQ276" s="271" t="s">
        <v>1</v>
      </c>
      <c r="AR276" s="271" t="s">
        <v>1</v>
      </c>
      <c r="AS276" s="271" t="s">
        <v>1</v>
      </c>
      <c r="AT276" s="271" t="s">
        <v>1</v>
      </c>
      <c r="AU276" s="272" t="s">
        <v>23</v>
      </c>
      <c r="AV276" s="274" t="s">
        <v>20</v>
      </c>
      <c r="AW276" s="274" t="s">
        <v>1240</v>
      </c>
      <c r="AX276" s="275">
        <v>1</v>
      </c>
      <c r="AY276" s="275">
        <v>1</v>
      </c>
      <c r="AZ276" s="276">
        <v>0</v>
      </c>
      <c r="BA276" s="277">
        <v>0.18</v>
      </c>
      <c r="BB276" s="281">
        <v>6.0000000000000001E-3</v>
      </c>
      <c r="BF276" s="150" t="e">
        <f>_xlfn.XLOOKUP(A276,'[27]Non AGSA'!B:B,'[27]Non AGSA'!B:B)</f>
        <v>#N/A</v>
      </c>
      <c r="BG276" s="150" t="e">
        <f>_xlfn.XLOOKUP(A276,'[27]Dormant auditee list'!C:C,'[27]Dormant auditee list'!C:C)</f>
        <v>#N/A</v>
      </c>
      <c r="BH276" s="150" t="str">
        <f>_xlfn.XLOOKUP(A276,[27]Reworked!A:A,[27]Reworked!I:I)</f>
        <v>Unqualified with findings</v>
      </c>
      <c r="BJ276" s="150">
        <v>1</v>
      </c>
      <c r="BK276" s="150">
        <v>2</v>
      </c>
    </row>
    <row r="277" spans="1:63" ht="34.5" customHeight="1" x14ac:dyDescent="0.25">
      <c r="A277" s="265">
        <v>1183</v>
      </c>
      <c r="B277" s="266" t="s">
        <v>146</v>
      </c>
      <c r="C277" s="271" t="s">
        <v>1193</v>
      </c>
      <c r="D277" s="271" t="s">
        <v>737</v>
      </c>
      <c r="E277" s="271" t="s">
        <v>1191</v>
      </c>
      <c r="F277" s="271" t="s">
        <v>1</v>
      </c>
      <c r="G277" s="271" t="s">
        <v>739</v>
      </c>
      <c r="H277" s="266" t="s">
        <v>440</v>
      </c>
      <c r="I277" s="266" t="s">
        <v>437</v>
      </c>
      <c r="J277" s="152" t="s">
        <v>17</v>
      </c>
      <c r="K277" s="272" t="s">
        <v>23</v>
      </c>
      <c r="L277" s="272" t="s">
        <v>23</v>
      </c>
      <c r="M277" s="275" t="s">
        <v>33</v>
      </c>
      <c r="N277" s="274" t="s">
        <v>20</v>
      </c>
      <c r="O277" s="274" t="s">
        <v>20</v>
      </c>
      <c r="P277" s="271" t="s">
        <v>1</v>
      </c>
      <c r="Q277" s="271" t="s">
        <v>1</v>
      </c>
      <c r="R277" s="271" t="s">
        <v>1</v>
      </c>
      <c r="S277" s="271" t="s">
        <v>1</v>
      </c>
      <c r="T277" s="271" t="s">
        <v>1</v>
      </c>
      <c r="U277" s="271" t="s">
        <v>1</v>
      </c>
      <c r="V277" s="271" t="s">
        <v>1</v>
      </c>
      <c r="W277" s="271" t="s">
        <v>1</v>
      </c>
      <c r="X277" s="271" t="s">
        <v>1</v>
      </c>
      <c r="Y277" s="271" t="s">
        <v>1</v>
      </c>
      <c r="Z277" s="274" t="s">
        <v>20</v>
      </c>
      <c r="AA277" s="273" t="s">
        <v>22</v>
      </c>
      <c r="AB277" s="271" t="s">
        <v>1</v>
      </c>
      <c r="AC277" s="271" t="s">
        <v>1</v>
      </c>
      <c r="AD277" s="274" t="s">
        <v>20</v>
      </c>
      <c r="AE277" s="274" t="s">
        <v>20</v>
      </c>
      <c r="AF277" s="271" t="s">
        <v>1</v>
      </c>
      <c r="AG277" s="273" t="s">
        <v>22</v>
      </c>
      <c r="AH277" s="271" t="s">
        <v>1</v>
      </c>
      <c r="AI277" s="271" t="s">
        <v>1</v>
      </c>
      <c r="AJ277" s="271" t="s">
        <v>1</v>
      </c>
      <c r="AK277" s="271" t="s">
        <v>1</v>
      </c>
      <c r="AL277" s="271" t="s">
        <v>1</v>
      </c>
      <c r="AM277" s="271" t="s">
        <v>1</v>
      </c>
      <c r="AN277" s="271" t="s">
        <v>1</v>
      </c>
      <c r="AO277" s="271" t="s">
        <v>1</v>
      </c>
      <c r="AP277" s="271" t="s">
        <v>1</v>
      </c>
      <c r="AQ277" s="271" t="s">
        <v>1</v>
      </c>
      <c r="AR277" s="271" t="s">
        <v>1</v>
      </c>
      <c r="AS277" s="271" t="s">
        <v>1</v>
      </c>
      <c r="AT277" s="271" t="s">
        <v>1</v>
      </c>
      <c r="AU277" s="272" t="s">
        <v>23</v>
      </c>
      <c r="AV277" s="273" t="s">
        <v>22</v>
      </c>
      <c r="AW277" s="274" t="s">
        <v>1240</v>
      </c>
      <c r="AX277" s="275">
        <v>1</v>
      </c>
      <c r="AY277" s="152">
        <v>2</v>
      </c>
      <c r="AZ277" s="276">
        <v>0</v>
      </c>
      <c r="BA277" s="277">
        <v>0.02</v>
      </c>
      <c r="BB277" s="281">
        <v>0</v>
      </c>
      <c r="BF277" s="150" t="e">
        <f>_xlfn.XLOOKUP(A277,'[27]Non AGSA'!B:B,'[27]Non AGSA'!B:B)</f>
        <v>#N/A</v>
      </c>
      <c r="BG277" s="150" t="e">
        <f>_xlfn.XLOOKUP(A277,'[27]Dormant auditee list'!C:C,'[27]Dormant auditee list'!C:C)</f>
        <v>#N/A</v>
      </c>
      <c r="BH277" s="150" t="str">
        <f>_xlfn.XLOOKUP(A277,[27]Reworked!A:A,[27]Reworked!I:I)</f>
        <v>Unqualified with findings</v>
      </c>
      <c r="BJ277" s="150">
        <v>1</v>
      </c>
      <c r="BK277" s="150">
        <v>2</v>
      </c>
    </row>
    <row r="278" spans="1:63" ht="26.25" customHeight="1" x14ac:dyDescent="0.25">
      <c r="A278" s="265">
        <v>222</v>
      </c>
      <c r="B278" s="266" t="s">
        <v>707</v>
      </c>
      <c r="C278" s="271" t="s">
        <v>1193</v>
      </c>
      <c r="D278" s="271" t="s">
        <v>683</v>
      </c>
      <c r="E278" s="271" t="s">
        <v>1191</v>
      </c>
      <c r="F278" s="271" t="s">
        <v>1</v>
      </c>
      <c r="G278" s="271" t="s">
        <v>695</v>
      </c>
      <c r="H278" s="266" t="s">
        <v>696</v>
      </c>
      <c r="I278" s="266" t="s">
        <v>437</v>
      </c>
      <c r="J278" s="275" t="s">
        <v>33</v>
      </c>
      <c r="K278" s="271" t="s">
        <v>1</v>
      </c>
      <c r="L278" s="271" t="s">
        <v>1</v>
      </c>
      <c r="M278" s="275" t="s">
        <v>33</v>
      </c>
      <c r="N278" s="271" t="s">
        <v>1</v>
      </c>
      <c r="O278" s="271" t="s">
        <v>1</v>
      </c>
      <c r="P278" s="271" t="s">
        <v>1</v>
      </c>
      <c r="Q278" s="271" t="s">
        <v>1</v>
      </c>
      <c r="R278" s="271" t="s">
        <v>1</v>
      </c>
      <c r="S278" s="271" t="s">
        <v>1</v>
      </c>
      <c r="T278" s="271" t="s">
        <v>1</v>
      </c>
      <c r="U278" s="271" t="s">
        <v>1</v>
      </c>
      <c r="V278" s="271" t="s">
        <v>1</v>
      </c>
      <c r="W278" s="271" t="s">
        <v>1</v>
      </c>
      <c r="X278" s="271" t="s">
        <v>1</v>
      </c>
      <c r="Y278" s="271" t="s">
        <v>1</v>
      </c>
      <c r="Z278" s="271" t="s">
        <v>1</v>
      </c>
      <c r="AA278" s="271" t="s">
        <v>1</v>
      </c>
      <c r="AB278" s="271" t="s">
        <v>1</v>
      </c>
      <c r="AC278" s="271" t="s">
        <v>1</v>
      </c>
      <c r="AD278" s="271" t="s">
        <v>1</v>
      </c>
      <c r="AE278" s="271" t="s">
        <v>1</v>
      </c>
      <c r="AF278" s="271" t="s">
        <v>1</v>
      </c>
      <c r="AG278" s="271" t="s">
        <v>1</v>
      </c>
      <c r="AH278" s="271" t="s">
        <v>1</v>
      </c>
      <c r="AI278" s="271" t="s">
        <v>1</v>
      </c>
      <c r="AJ278" s="271" t="s">
        <v>1</v>
      </c>
      <c r="AK278" s="271" t="s">
        <v>1</v>
      </c>
      <c r="AL278" s="271" t="s">
        <v>1</v>
      </c>
      <c r="AM278" s="271" t="s">
        <v>1</v>
      </c>
      <c r="AN278" s="271" t="s">
        <v>1</v>
      </c>
      <c r="AO278" s="271" t="s">
        <v>1</v>
      </c>
      <c r="AP278" s="271" t="s">
        <v>1</v>
      </c>
      <c r="AQ278" s="271" t="s">
        <v>1</v>
      </c>
      <c r="AR278" s="271" t="s">
        <v>1</v>
      </c>
      <c r="AS278" s="271" t="s">
        <v>1</v>
      </c>
      <c r="AT278" s="271" t="s">
        <v>1</v>
      </c>
      <c r="AU278" s="271" t="s">
        <v>1</v>
      </c>
      <c r="AV278" s="272" t="s">
        <v>23</v>
      </c>
      <c r="AW278" s="274" t="s">
        <v>1240</v>
      </c>
      <c r="AX278" s="275">
        <v>1</v>
      </c>
      <c r="AY278" s="275">
        <v>1</v>
      </c>
      <c r="AZ278" s="276">
        <v>0</v>
      </c>
      <c r="BA278" s="277">
        <v>0.66</v>
      </c>
      <c r="BB278" s="278">
        <v>0.03</v>
      </c>
      <c r="BF278" s="150" t="e">
        <f>_xlfn.XLOOKUP(A278,'[27]Non AGSA'!B:B,'[27]Non AGSA'!B:B)</f>
        <v>#N/A</v>
      </c>
      <c r="BG278" s="150" t="e">
        <f>_xlfn.XLOOKUP(A278,'[27]Dormant auditee list'!C:C,'[27]Dormant auditee list'!C:C)</f>
        <v>#N/A</v>
      </c>
      <c r="BH278" s="150" t="str">
        <f>_xlfn.XLOOKUP(A278,[27]Reworked!A:A,[27]Reworked!I:I)</f>
        <v>Unqualified with no findings</v>
      </c>
      <c r="BJ278" s="150">
        <v>1</v>
      </c>
      <c r="BK278" s="150">
        <v>1</v>
      </c>
    </row>
    <row r="279" spans="1:63" ht="26.25" customHeight="1" x14ac:dyDescent="0.25">
      <c r="A279" s="265">
        <v>1322</v>
      </c>
      <c r="B279" s="266" t="s">
        <v>65</v>
      </c>
      <c r="C279" s="271" t="s">
        <v>1193</v>
      </c>
      <c r="D279" s="271" t="s">
        <v>625</v>
      </c>
      <c r="E279" s="271" t="s">
        <v>1191</v>
      </c>
      <c r="F279" s="271" t="s">
        <v>1</v>
      </c>
      <c r="G279" s="271" t="s">
        <v>447</v>
      </c>
      <c r="H279" s="266" t="s">
        <v>444</v>
      </c>
      <c r="I279" s="266" t="s">
        <v>437</v>
      </c>
      <c r="J279" s="152" t="s">
        <v>17</v>
      </c>
      <c r="K279" s="271" t="s">
        <v>1</v>
      </c>
      <c r="L279" s="272" t="s">
        <v>23</v>
      </c>
      <c r="M279" s="279" t="s">
        <v>26</v>
      </c>
      <c r="N279" s="271" t="s">
        <v>1</v>
      </c>
      <c r="O279" s="272" t="s">
        <v>23</v>
      </c>
      <c r="P279" s="273" t="s">
        <v>22</v>
      </c>
      <c r="Q279" s="271" t="s">
        <v>1</v>
      </c>
      <c r="R279" s="273" t="s">
        <v>22</v>
      </c>
      <c r="S279" s="271" t="s">
        <v>1</v>
      </c>
      <c r="T279" s="271" t="s">
        <v>1</v>
      </c>
      <c r="U279" s="271" t="s">
        <v>1</v>
      </c>
      <c r="V279" s="271" t="s">
        <v>1</v>
      </c>
      <c r="W279" s="271" t="s">
        <v>1</v>
      </c>
      <c r="X279" s="271" t="s">
        <v>1</v>
      </c>
      <c r="Y279" s="271" t="s">
        <v>1</v>
      </c>
      <c r="Z279" s="271" t="s">
        <v>1</v>
      </c>
      <c r="AA279" s="271" t="s">
        <v>1</v>
      </c>
      <c r="AB279" s="271" t="s">
        <v>1</v>
      </c>
      <c r="AC279" s="271" t="s">
        <v>1</v>
      </c>
      <c r="AD279" s="271" t="s">
        <v>1</v>
      </c>
      <c r="AE279" s="272" t="s">
        <v>23</v>
      </c>
      <c r="AF279" s="271" t="s">
        <v>1</v>
      </c>
      <c r="AG279" s="271" t="s">
        <v>1</v>
      </c>
      <c r="AH279" s="271" t="s">
        <v>1</v>
      </c>
      <c r="AI279" s="271" t="s">
        <v>1</v>
      </c>
      <c r="AJ279" s="271" t="s">
        <v>1</v>
      </c>
      <c r="AK279" s="271" t="s">
        <v>1</v>
      </c>
      <c r="AL279" s="273" t="s">
        <v>22</v>
      </c>
      <c r="AM279" s="271" t="s">
        <v>1</v>
      </c>
      <c r="AN279" s="271" t="s">
        <v>1</v>
      </c>
      <c r="AO279" s="271" t="s">
        <v>1</v>
      </c>
      <c r="AP279" s="271" t="s">
        <v>1</v>
      </c>
      <c r="AQ279" s="271" t="s">
        <v>1</v>
      </c>
      <c r="AR279" s="271" t="s">
        <v>1</v>
      </c>
      <c r="AS279" s="271" t="s">
        <v>1</v>
      </c>
      <c r="AT279" s="271" t="s">
        <v>1</v>
      </c>
      <c r="AU279" s="271" t="s">
        <v>1</v>
      </c>
      <c r="AV279" s="271" t="s">
        <v>1</v>
      </c>
      <c r="AW279" s="274" t="s">
        <v>1240</v>
      </c>
      <c r="AX279" s="152">
        <v>2</v>
      </c>
      <c r="AY279" s="275">
        <v>1</v>
      </c>
      <c r="AZ279" s="276">
        <v>0</v>
      </c>
      <c r="BA279" s="276">
        <v>0</v>
      </c>
      <c r="BB279" s="283">
        <v>0</v>
      </c>
      <c r="BF279" s="150" t="e">
        <f>_xlfn.XLOOKUP(A279,'[27]Non AGSA'!B:B,'[27]Non AGSA'!B:B)</f>
        <v>#N/A</v>
      </c>
      <c r="BG279" s="150" t="e">
        <f>_xlfn.XLOOKUP(A279,'[27]Dormant auditee list'!C:C,'[27]Dormant auditee list'!C:C)</f>
        <v>#N/A</v>
      </c>
      <c r="BH279" s="150" t="str">
        <f>_xlfn.XLOOKUP(A279,[27]Reworked!A:A,[27]Reworked!I:I)</f>
        <v>Unqualified with findings</v>
      </c>
      <c r="BJ279" s="150">
        <v>1</v>
      </c>
      <c r="BK279" s="150">
        <v>2</v>
      </c>
    </row>
    <row r="280" spans="1:63" ht="27" customHeight="1" x14ac:dyDescent="0.25">
      <c r="A280" s="265">
        <v>1323</v>
      </c>
      <c r="B280" s="266" t="s">
        <v>66</v>
      </c>
      <c r="C280" s="271" t="s">
        <v>1193</v>
      </c>
      <c r="D280" s="271" t="s">
        <v>625</v>
      </c>
      <c r="E280" s="271" t="s">
        <v>1191</v>
      </c>
      <c r="F280" s="271" t="s">
        <v>1</v>
      </c>
      <c r="G280" s="271" t="s">
        <v>447</v>
      </c>
      <c r="H280" s="266" t="s">
        <v>444</v>
      </c>
      <c r="I280" s="266" t="s">
        <v>437</v>
      </c>
      <c r="J280" s="152" t="s">
        <v>17</v>
      </c>
      <c r="K280" s="271" t="s">
        <v>1</v>
      </c>
      <c r="L280" s="272" t="s">
        <v>23</v>
      </c>
      <c r="M280" s="152" t="s">
        <v>17</v>
      </c>
      <c r="N280" s="271" t="s">
        <v>1</v>
      </c>
      <c r="O280" s="272" t="s">
        <v>23</v>
      </c>
      <c r="P280" s="271" t="s">
        <v>1</v>
      </c>
      <c r="Q280" s="271" t="s">
        <v>1</v>
      </c>
      <c r="R280" s="271" t="s">
        <v>1</v>
      </c>
      <c r="S280" s="271" t="s">
        <v>1</v>
      </c>
      <c r="T280" s="271" t="s">
        <v>1</v>
      </c>
      <c r="U280" s="271" t="s">
        <v>1</v>
      </c>
      <c r="V280" s="271" t="s">
        <v>1</v>
      </c>
      <c r="W280" s="271" t="s">
        <v>1</v>
      </c>
      <c r="X280" s="271" t="s">
        <v>1</v>
      </c>
      <c r="Y280" s="271" t="s">
        <v>1</v>
      </c>
      <c r="Z280" s="271" t="s">
        <v>1</v>
      </c>
      <c r="AA280" s="271" t="s">
        <v>1</v>
      </c>
      <c r="AB280" s="271" t="s">
        <v>1</v>
      </c>
      <c r="AC280" s="271" t="s">
        <v>1</v>
      </c>
      <c r="AD280" s="271" t="s">
        <v>1</v>
      </c>
      <c r="AE280" s="272" t="s">
        <v>23</v>
      </c>
      <c r="AF280" s="271" t="s">
        <v>1</v>
      </c>
      <c r="AG280" s="273" t="s">
        <v>22</v>
      </c>
      <c r="AH280" s="271" t="s">
        <v>1</v>
      </c>
      <c r="AI280" s="271" t="s">
        <v>1</v>
      </c>
      <c r="AJ280" s="271" t="s">
        <v>1</v>
      </c>
      <c r="AK280" s="271" t="s">
        <v>1</v>
      </c>
      <c r="AL280" s="271" t="s">
        <v>1</v>
      </c>
      <c r="AM280" s="271" t="s">
        <v>1</v>
      </c>
      <c r="AN280" s="271" t="s">
        <v>1</v>
      </c>
      <c r="AO280" s="271" t="s">
        <v>1</v>
      </c>
      <c r="AP280" s="273" t="s">
        <v>22</v>
      </c>
      <c r="AQ280" s="271" t="s">
        <v>1</v>
      </c>
      <c r="AR280" s="271" t="s">
        <v>1</v>
      </c>
      <c r="AS280" s="271" t="s">
        <v>1</v>
      </c>
      <c r="AT280" s="271" t="s">
        <v>1</v>
      </c>
      <c r="AU280" s="271" t="s">
        <v>1</v>
      </c>
      <c r="AV280" s="271" t="s">
        <v>1</v>
      </c>
      <c r="AW280" s="274" t="s">
        <v>1240</v>
      </c>
      <c r="AX280" s="152">
        <v>2</v>
      </c>
      <c r="AY280" s="152">
        <v>2</v>
      </c>
      <c r="AZ280" s="276">
        <v>0</v>
      </c>
      <c r="BA280" s="276">
        <v>0</v>
      </c>
      <c r="BB280" s="283">
        <v>0</v>
      </c>
      <c r="BF280" s="150" t="e">
        <f>_xlfn.XLOOKUP(A280,'[27]Non AGSA'!B:B,'[27]Non AGSA'!B:B)</f>
        <v>#N/A</v>
      </c>
      <c r="BG280" s="150" t="e">
        <f>_xlfn.XLOOKUP(A280,'[27]Dormant auditee list'!C:C,'[27]Dormant auditee list'!C:C)</f>
        <v>#N/A</v>
      </c>
      <c r="BH280" s="150" t="str">
        <f>_xlfn.XLOOKUP(A280,[27]Reworked!A:A,[27]Reworked!I:I)</f>
        <v>Unqualified with findings</v>
      </c>
      <c r="BJ280" s="150">
        <v>1</v>
      </c>
      <c r="BK280" s="150">
        <v>2</v>
      </c>
    </row>
    <row r="281" spans="1:63" ht="18.75" customHeight="1" x14ac:dyDescent="0.25">
      <c r="A281" s="265">
        <v>1145</v>
      </c>
      <c r="B281" s="266" t="s">
        <v>638</v>
      </c>
      <c r="C281" s="271" t="s">
        <v>1193</v>
      </c>
      <c r="D281" s="271" t="s">
        <v>625</v>
      </c>
      <c r="E281" s="271" t="s">
        <v>1191</v>
      </c>
      <c r="F281" s="271" t="s">
        <v>1</v>
      </c>
      <c r="G281" s="271" t="s">
        <v>1</v>
      </c>
      <c r="H281" s="266" t="s">
        <v>1</v>
      </c>
      <c r="I281" s="266" t="s">
        <v>625</v>
      </c>
      <c r="J281" s="279" t="s">
        <v>26</v>
      </c>
      <c r="K281" s="274" t="s">
        <v>20</v>
      </c>
      <c r="L281" s="272" t="s">
        <v>23</v>
      </c>
      <c r="M281" s="279" t="s">
        <v>26</v>
      </c>
      <c r="N281" s="271" t="s">
        <v>1</v>
      </c>
      <c r="O281" s="272" t="s">
        <v>23</v>
      </c>
      <c r="P281" s="272" t="s">
        <v>23</v>
      </c>
      <c r="Q281" s="274" t="s">
        <v>20</v>
      </c>
      <c r="R281" s="274" t="s">
        <v>20</v>
      </c>
      <c r="S281" s="271" t="s">
        <v>1</v>
      </c>
      <c r="T281" s="274" t="s">
        <v>20</v>
      </c>
      <c r="U281" s="271" t="s">
        <v>1</v>
      </c>
      <c r="V281" s="271" t="s">
        <v>1</v>
      </c>
      <c r="W281" s="274" t="s">
        <v>20</v>
      </c>
      <c r="X281" s="271" t="s">
        <v>1</v>
      </c>
      <c r="Y281" s="274" t="s">
        <v>20</v>
      </c>
      <c r="Z281" s="274" t="s">
        <v>20</v>
      </c>
      <c r="AA281" s="274" t="s">
        <v>20</v>
      </c>
      <c r="AB281" s="271" t="s">
        <v>1</v>
      </c>
      <c r="AC281" s="271" t="s">
        <v>1</v>
      </c>
      <c r="AD281" s="271" t="s">
        <v>1</v>
      </c>
      <c r="AE281" s="272" t="s">
        <v>23</v>
      </c>
      <c r="AF281" s="274" t="s">
        <v>20</v>
      </c>
      <c r="AG281" s="271" t="s">
        <v>1</v>
      </c>
      <c r="AH281" s="271" t="s">
        <v>1</v>
      </c>
      <c r="AI281" s="271" t="s">
        <v>1</v>
      </c>
      <c r="AJ281" s="271" t="s">
        <v>1</v>
      </c>
      <c r="AK281" s="274" t="s">
        <v>20</v>
      </c>
      <c r="AL281" s="272" t="s">
        <v>23</v>
      </c>
      <c r="AM281" s="271" t="s">
        <v>1</v>
      </c>
      <c r="AN281" s="271" t="s">
        <v>1</v>
      </c>
      <c r="AO281" s="272" t="s">
        <v>23</v>
      </c>
      <c r="AP281" s="271" t="s">
        <v>1</v>
      </c>
      <c r="AQ281" s="271" t="s">
        <v>1</v>
      </c>
      <c r="AR281" s="272" t="s">
        <v>23</v>
      </c>
      <c r="AS281" s="271" t="s">
        <v>1</v>
      </c>
      <c r="AT281" s="271" t="s">
        <v>1</v>
      </c>
      <c r="AU281" s="272" t="s">
        <v>23</v>
      </c>
      <c r="AV281" s="272" t="s">
        <v>23</v>
      </c>
      <c r="AW281" s="274" t="s">
        <v>1240</v>
      </c>
      <c r="AX281" s="152">
        <v>2</v>
      </c>
      <c r="AY281" s="152">
        <v>2</v>
      </c>
      <c r="AZ281" s="276">
        <v>0</v>
      </c>
      <c r="BA281" s="280">
        <v>0.65</v>
      </c>
      <c r="BB281" s="278">
        <v>11.1</v>
      </c>
      <c r="BF281" s="150" t="e">
        <f>_xlfn.XLOOKUP(A281,'[27]Non AGSA'!B:B,'[27]Non AGSA'!B:B)</f>
        <v>#N/A</v>
      </c>
      <c r="BG281" s="150" t="e">
        <f>_xlfn.XLOOKUP(A281,'[27]Dormant auditee list'!C:C,'[27]Dormant auditee list'!C:C)</f>
        <v>#N/A</v>
      </c>
      <c r="BH281" s="150" t="str">
        <f>_xlfn.XLOOKUP(A281,[27]Reworked!A:A,[27]Reworked!I:I)</f>
        <v>Qualified</v>
      </c>
      <c r="BJ281" s="150">
        <v>1</v>
      </c>
      <c r="BK281" s="150">
        <v>3</v>
      </c>
    </row>
    <row r="282" spans="1:63" ht="13.5" customHeight="1" x14ac:dyDescent="0.25">
      <c r="A282" s="265">
        <v>223</v>
      </c>
      <c r="B282" s="266" t="s">
        <v>639</v>
      </c>
      <c r="C282" s="271" t="s">
        <v>1193</v>
      </c>
      <c r="D282" s="271" t="s">
        <v>625</v>
      </c>
      <c r="E282" s="271" t="s">
        <v>1191</v>
      </c>
      <c r="F282" s="271" t="s">
        <v>1</v>
      </c>
      <c r="G282" s="271" t="s">
        <v>1</v>
      </c>
      <c r="H282" s="266" t="s">
        <v>1</v>
      </c>
      <c r="I282" s="266" t="s">
        <v>625</v>
      </c>
      <c r="J282" s="152" t="s">
        <v>17</v>
      </c>
      <c r="K282" s="271" t="s">
        <v>1</v>
      </c>
      <c r="L282" s="274" t="s">
        <v>20</v>
      </c>
      <c r="M282" s="275" t="s">
        <v>33</v>
      </c>
      <c r="N282" s="271" t="s">
        <v>1</v>
      </c>
      <c r="O282" s="271" t="s">
        <v>1</v>
      </c>
      <c r="P282" s="271" t="s">
        <v>1</v>
      </c>
      <c r="Q282" s="271" t="s">
        <v>1</v>
      </c>
      <c r="R282" s="271" t="s">
        <v>1</v>
      </c>
      <c r="S282" s="271" t="s">
        <v>1</v>
      </c>
      <c r="T282" s="271" t="s">
        <v>1</v>
      </c>
      <c r="U282" s="271" t="s">
        <v>1</v>
      </c>
      <c r="V282" s="271" t="s">
        <v>1</v>
      </c>
      <c r="W282" s="271" t="s">
        <v>1</v>
      </c>
      <c r="X282" s="271" t="s">
        <v>1</v>
      </c>
      <c r="Y282" s="271" t="s">
        <v>1</v>
      </c>
      <c r="Z282" s="271" t="s">
        <v>1</v>
      </c>
      <c r="AA282" s="271" t="s">
        <v>1</v>
      </c>
      <c r="AB282" s="271" t="s">
        <v>1</v>
      </c>
      <c r="AC282" s="271" t="s">
        <v>1</v>
      </c>
      <c r="AD282" s="271" t="s">
        <v>1</v>
      </c>
      <c r="AE282" s="274" t="s">
        <v>20</v>
      </c>
      <c r="AF282" s="271" t="s">
        <v>1</v>
      </c>
      <c r="AG282" s="271" t="s">
        <v>1</v>
      </c>
      <c r="AH282" s="271" t="s">
        <v>1</v>
      </c>
      <c r="AI282" s="271" t="s">
        <v>1</v>
      </c>
      <c r="AJ282" s="271" t="s">
        <v>1</v>
      </c>
      <c r="AK282" s="271" t="s">
        <v>1</v>
      </c>
      <c r="AL282" s="271" t="s">
        <v>1</v>
      </c>
      <c r="AM282" s="271" t="s">
        <v>1</v>
      </c>
      <c r="AN282" s="271" t="s">
        <v>1</v>
      </c>
      <c r="AO282" s="271" t="s">
        <v>1</v>
      </c>
      <c r="AP282" s="271" t="s">
        <v>1</v>
      </c>
      <c r="AQ282" s="271" t="s">
        <v>1</v>
      </c>
      <c r="AR282" s="271" t="s">
        <v>1</v>
      </c>
      <c r="AS282" s="271" t="s">
        <v>1</v>
      </c>
      <c r="AT282" s="271" t="s">
        <v>1</v>
      </c>
      <c r="AU282" s="271" t="s">
        <v>1</v>
      </c>
      <c r="AV282" s="272" t="s">
        <v>23</v>
      </c>
      <c r="AW282" s="275" t="s">
        <v>1241</v>
      </c>
      <c r="AX282" s="275">
        <v>1</v>
      </c>
      <c r="AY282" s="275">
        <v>1</v>
      </c>
      <c r="AZ282" s="276">
        <v>0</v>
      </c>
      <c r="BA282" s="280">
        <v>0.51</v>
      </c>
      <c r="BB282" s="281">
        <v>0.01</v>
      </c>
      <c r="BF282" s="150" t="e">
        <f>_xlfn.XLOOKUP(A282,'[27]Non AGSA'!B:B,'[27]Non AGSA'!B:B)</f>
        <v>#N/A</v>
      </c>
      <c r="BG282" s="150" t="e">
        <f>_xlfn.XLOOKUP(A282,'[27]Dormant auditee list'!C:C,'[27]Dormant auditee list'!C:C)</f>
        <v>#N/A</v>
      </c>
      <c r="BH282" s="150" t="str">
        <f>_xlfn.XLOOKUP(A282,[27]Reworked!A:A,[27]Reworked!I:I)</f>
        <v>Unqualified with findings</v>
      </c>
      <c r="BJ282" s="150">
        <v>1</v>
      </c>
      <c r="BK282" s="150">
        <v>2</v>
      </c>
    </row>
    <row r="283" spans="1:63" ht="14.25" customHeight="1" x14ac:dyDescent="0.25">
      <c r="A283" s="265">
        <v>226</v>
      </c>
      <c r="B283" s="266" t="s">
        <v>640</v>
      </c>
      <c r="C283" s="271" t="s">
        <v>1193</v>
      </c>
      <c r="D283" s="271" t="s">
        <v>625</v>
      </c>
      <c r="E283" s="271" t="s">
        <v>1191</v>
      </c>
      <c r="F283" s="271" t="s">
        <v>1</v>
      </c>
      <c r="G283" s="271" t="s">
        <v>1</v>
      </c>
      <c r="H283" s="266" t="s">
        <v>1</v>
      </c>
      <c r="I283" s="266" t="s">
        <v>625</v>
      </c>
      <c r="J283" s="275" t="s">
        <v>33</v>
      </c>
      <c r="K283" s="271" t="s">
        <v>1</v>
      </c>
      <c r="L283" s="271" t="s">
        <v>1</v>
      </c>
      <c r="M283" s="275" t="s">
        <v>33</v>
      </c>
      <c r="N283" s="271" t="s">
        <v>1</v>
      </c>
      <c r="O283" s="273" t="s">
        <v>22</v>
      </c>
      <c r="P283" s="271" t="s">
        <v>1</v>
      </c>
      <c r="Q283" s="271" t="s">
        <v>1</v>
      </c>
      <c r="R283" s="271" t="s">
        <v>1</v>
      </c>
      <c r="S283" s="271" t="s">
        <v>1</v>
      </c>
      <c r="T283" s="271" t="s">
        <v>1</v>
      </c>
      <c r="U283" s="271" t="s">
        <v>1</v>
      </c>
      <c r="V283" s="271" t="s">
        <v>1</v>
      </c>
      <c r="W283" s="271" t="s">
        <v>1</v>
      </c>
      <c r="X283" s="271" t="s">
        <v>1</v>
      </c>
      <c r="Y283" s="271" t="s">
        <v>1</v>
      </c>
      <c r="Z283" s="271" t="s">
        <v>1</v>
      </c>
      <c r="AA283" s="271" t="s">
        <v>1</v>
      </c>
      <c r="AB283" s="271" t="s">
        <v>1</v>
      </c>
      <c r="AC283" s="271" t="s">
        <v>1</v>
      </c>
      <c r="AD283" s="271" t="s">
        <v>1</v>
      </c>
      <c r="AE283" s="271" t="s">
        <v>1</v>
      </c>
      <c r="AF283" s="271" t="s">
        <v>1</v>
      </c>
      <c r="AG283" s="271" t="s">
        <v>1</v>
      </c>
      <c r="AH283" s="271" t="s">
        <v>1</v>
      </c>
      <c r="AI283" s="271" t="s">
        <v>1</v>
      </c>
      <c r="AJ283" s="271" t="s">
        <v>1</v>
      </c>
      <c r="AK283" s="271" t="s">
        <v>1</v>
      </c>
      <c r="AL283" s="271" t="s">
        <v>1</v>
      </c>
      <c r="AM283" s="271" t="s">
        <v>1</v>
      </c>
      <c r="AN283" s="271" t="s">
        <v>1</v>
      </c>
      <c r="AO283" s="271" t="s">
        <v>1</v>
      </c>
      <c r="AP283" s="271" t="s">
        <v>1</v>
      </c>
      <c r="AQ283" s="271" t="s">
        <v>1</v>
      </c>
      <c r="AR283" s="271" t="s">
        <v>1</v>
      </c>
      <c r="AS283" s="271" t="s">
        <v>1</v>
      </c>
      <c r="AT283" s="271" t="s">
        <v>1</v>
      </c>
      <c r="AU283" s="271" t="s">
        <v>1</v>
      </c>
      <c r="AV283" s="271" t="s">
        <v>1</v>
      </c>
      <c r="AW283" s="274" t="s">
        <v>1240</v>
      </c>
      <c r="AX283" s="275">
        <v>1</v>
      </c>
      <c r="AY283" s="275">
        <v>1</v>
      </c>
      <c r="AZ283" s="276">
        <v>0</v>
      </c>
      <c r="BA283" s="276">
        <v>0</v>
      </c>
      <c r="BB283" s="278">
        <v>1E-3</v>
      </c>
      <c r="BF283" s="150" t="e">
        <f>_xlfn.XLOOKUP(A283,'[27]Non AGSA'!B:B,'[27]Non AGSA'!B:B)</f>
        <v>#N/A</v>
      </c>
      <c r="BG283" s="150" t="e">
        <f>_xlfn.XLOOKUP(A283,'[27]Dormant auditee list'!C:C,'[27]Dormant auditee list'!C:C)</f>
        <v>#N/A</v>
      </c>
      <c r="BH283" s="150" t="str">
        <f>_xlfn.XLOOKUP(A283,[27]Reworked!A:A,[27]Reworked!I:I)</f>
        <v>Unqualified with no findings</v>
      </c>
      <c r="BJ283" s="150">
        <v>1</v>
      </c>
      <c r="BK283" s="150">
        <v>1</v>
      </c>
    </row>
    <row r="284" spans="1:63" ht="27" customHeight="1" x14ac:dyDescent="0.25">
      <c r="A284" s="265">
        <v>237</v>
      </c>
      <c r="B284" s="266" t="s">
        <v>67</v>
      </c>
      <c r="C284" s="271" t="s">
        <v>1193</v>
      </c>
      <c r="D284" s="271" t="s">
        <v>941</v>
      </c>
      <c r="E284" s="271" t="s">
        <v>1191</v>
      </c>
      <c r="F284" s="271" t="s">
        <v>1</v>
      </c>
      <c r="G284" s="271" t="s">
        <v>447</v>
      </c>
      <c r="H284" s="266" t="s">
        <v>444</v>
      </c>
      <c r="I284" s="266" t="s">
        <v>437</v>
      </c>
      <c r="J284" s="152" t="s">
        <v>17</v>
      </c>
      <c r="K284" s="271" t="s">
        <v>1</v>
      </c>
      <c r="L284" s="272" t="s">
        <v>23</v>
      </c>
      <c r="M284" s="279" t="s">
        <v>26</v>
      </c>
      <c r="N284" s="271" t="s">
        <v>1</v>
      </c>
      <c r="O284" s="272" t="s">
        <v>23</v>
      </c>
      <c r="P284" s="271" t="s">
        <v>1</v>
      </c>
      <c r="Q284" s="273" t="s">
        <v>22</v>
      </c>
      <c r="R284" s="271" t="s">
        <v>1</v>
      </c>
      <c r="S284" s="271" t="s">
        <v>1</v>
      </c>
      <c r="T284" s="271" t="s">
        <v>1</v>
      </c>
      <c r="U284" s="273" t="s">
        <v>22</v>
      </c>
      <c r="V284" s="273" t="s">
        <v>22</v>
      </c>
      <c r="W284" s="271" t="s">
        <v>1</v>
      </c>
      <c r="X284" s="271" t="s">
        <v>1</v>
      </c>
      <c r="Y284" s="271" t="s">
        <v>1</v>
      </c>
      <c r="Z284" s="271" t="s">
        <v>1</v>
      </c>
      <c r="AA284" s="271" t="s">
        <v>1</v>
      </c>
      <c r="AB284" s="271" t="s">
        <v>1</v>
      </c>
      <c r="AC284" s="271" t="s">
        <v>1</v>
      </c>
      <c r="AD284" s="271" t="s">
        <v>1</v>
      </c>
      <c r="AE284" s="272" t="s">
        <v>23</v>
      </c>
      <c r="AF284" s="271" t="s">
        <v>1</v>
      </c>
      <c r="AG284" s="271" t="s">
        <v>1</v>
      </c>
      <c r="AH284" s="271" t="s">
        <v>1</v>
      </c>
      <c r="AI284" s="271" t="s">
        <v>1</v>
      </c>
      <c r="AJ284" s="271" t="s">
        <v>1</v>
      </c>
      <c r="AK284" s="274" t="s">
        <v>20</v>
      </c>
      <c r="AL284" s="271" t="s">
        <v>1</v>
      </c>
      <c r="AM284" s="271" t="s">
        <v>1</v>
      </c>
      <c r="AN284" s="271" t="s">
        <v>1</v>
      </c>
      <c r="AO284" s="271" t="s">
        <v>1</v>
      </c>
      <c r="AP284" s="271" t="s">
        <v>1</v>
      </c>
      <c r="AQ284" s="271" t="s">
        <v>1</v>
      </c>
      <c r="AR284" s="271" t="s">
        <v>1</v>
      </c>
      <c r="AS284" s="271" t="s">
        <v>1</v>
      </c>
      <c r="AT284" s="271" t="s">
        <v>1</v>
      </c>
      <c r="AU284" s="274" t="s">
        <v>20</v>
      </c>
      <c r="AV284" s="271" t="s">
        <v>1</v>
      </c>
      <c r="AW284" s="275" t="s">
        <v>1241</v>
      </c>
      <c r="AX284" s="152">
        <v>2</v>
      </c>
      <c r="AY284" s="152">
        <v>2</v>
      </c>
      <c r="AZ284" s="276">
        <v>0</v>
      </c>
      <c r="BA284" s="280">
        <v>41.4</v>
      </c>
      <c r="BB284" s="278">
        <v>97.2</v>
      </c>
      <c r="BF284" s="150" t="e">
        <f>_xlfn.XLOOKUP(A284,'[27]Non AGSA'!B:B,'[27]Non AGSA'!B:B)</f>
        <v>#N/A</v>
      </c>
      <c r="BG284" s="150" t="e">
        <f>_xlfn.XLOOKUP(A284,'[27]Dormant auditee list'!C:C,'[27]Dormant auditee list'!C:C)</f>
        <v>#N/A</v>
      </c>
      <c r="BH284" s="150" t="str">
        <f>_xlfn.XLOOKUP(A284,[27]Reworked!A:A,[27]Reworked!I:I)</f>
        <v>Unqualified with findings</v>
      </c>
      <c r="BJ284" s="150">
        <v>1</v>
      </c>
      <c r="BK284" s="150">
        <v>2</v>
      </c>
    </row>
    <row r="285" spans="1:63" ht="26.25" customHeight="1" x14ac:dyDescent="0.25">
      <c r="A285" s="265">
        <v>1298</v>
      </c>
      <c r="B285" s="266" t="s">
        <v>68</v>
      </c>
      <c r="C285" s="271" t="s">
        <v>1193</v>
      </c>
      <c r="D285" s="271" t="s">
        <v>438</v>
      </c>
      <c r="E285" s="271" t="s">
        <v>1191</v>
      </c>
      <c r="F285" s="271" t="s">
        <v>1</v>
      </c>
      <c r="G285" s="271" t="s">
        <v>447</v>
      </c>
      <c r="H285" s="266" t="s">
        <v>444</v>
      </c>
      <c r="I285" s="266" t="s">
        <v>437</v>
      </c>
      <c r="J285" s="275" t="s">
        <v>33</v>
      </c>
      <c r="K285" s="271" t="s">
        <v>1</v>
      </c>
      <c r="L285" s="273" t="s">
        <v>22</v>
      </c>
      <c r="M285" s="152" t="s">
        <v>17</v>
      </c>
      <c r="N285" s="271" t="s">
        <v>1</v>
      </c>
      <c r="O285" s="274" t="s">
        <v>20</v>
      </c>
      <c r="P285" s="271" t="s">
        <v>1</v>
      </c>
      <c r="Q285" s="271" t="s">
        <v>1</v>
      </c>
      <c r="R285" s="271" t="s">
        <v>1</v>
      </c>
      <c r="S285" s="271" t="s">
        <v>1</v>
      </c>
      <c r="T285" s="271" t="s">
        <v>1</v>
      </c>
      <c r="U285" s="271" t="s">
        <v>1</v>
      </c>
      <c r="V285" s="271" t="s">
        <v>1</v>
      </c>
      <c r="W285" s="271" t="s">
        <v>1</v>
      </c>
      <c r="X285" s="271" t="s">
        <v>1</v>
      </c>
      <c r="Y285" s="271" t="s">
        <v>1</v>
      </c>
      <c r="Z285" s="271" t="s">
        <v>1</v>
      </c>
      <c r="AA285" s="271" t="s">
        <v>1</v>
      </c>
      <c r="AB285" s="271" t="s">
        <v>1</v>
      </c>
      <c r="AC285" s="271" t="s">
        <v>1</v>
      </c>
      <c r="AD285" s="271" t="s">
        <v>1</v>
      </c>
      <c r="AE285" s="273" t="s">
        <v>22</v>
      </c>
      <c r="AF285" s="271" t="s">
        <v>1</v>
      </c>
      <c r="AG285" s="271" t="s">
        <v>1</v>
      </c>
      <c r="AH285" s="271" t="s">
        <v>1</v>
      </c>
      <c r="AI285" s="271" t="s">
        <v>1</v>
      </c>
      <c r="AJ285" s="271" t="s">
        <v>1</v>
      </c>
      <c r="AK285" s="271" t="s">
        <v>1</v>
      </c>
      <c r="AL285" s="271" t="s">
        <v>1</v>
      </c>
      <c r="AM285" s="271" t="s">
        <v>1</v>
      </c>
      <c r="AN285" s="271" t="s">
        <v>1</v>
      </c>
      <c r="AO285" s="271" t="s">
        <v>1</v>
      </c>
      <c r="AP285" s="271" t="s">
        <v>1</v>
      </c>
      <c r="AQ285" s="271" t="s">
        <v>1</v>
      </c>
      <c r="AR285" s="273" t="s">
        <v>22</v>
      </c>
      <c r="AS285" s="271" t="s">
        <v>1</v>
      </c>
      <c r="AT285" s="271" t="s">
        <v>1</v>
      </c>
      <c r="AU285" s="271" t="s">
        <v>1</v>
      </c>
      <c r="AV285" s="271" t="s">
        <v>1</v>
      </c>
      <c r="AW285" s="274" t="s">
        <v>1240</v>
      </c>
      <c r="AX285" s="152">
        <v>2</v>
      </c>
      <c r="AY285" s="284">
        <v>0</v>
      </c>
      <c r="AZ285" s="276">
        <v>0</v>
      </c>
      <c r="BA285" s="276">
        <v>0</v>
      </c>
      <c r="BB285" s="283">
        <v>0</v>
      </c>
      <c r="BF285" s="150" t="e">
        <f>_xlfn.XLOOKUP(A285,'[27]Non AGSA'!B:B,'[27]Non AGSA'!B:B)</f>
        <v>#N/A</v>
      </c>
      <c r="BG285" s="150" t="e">
        <f>_xlfn.XLOOKUP(A285,'[27]Dormant auditee list'!C:C,'[27]Dormant auditee list'!C:C)</f>
        <v>#N/A</v>
      </c>
      <c r="BH285" s="150" t="str">
        <f>_xlfn.XLOOKUP(A285,[27]Reworked!A:A,[27]Reworked!I:I)</f>
        <v>Unqualified with no findings</v>
      </c>
      <c r="BJ285" s="150">
        <v>1</v>
      </c>
      <c r="BK285" s="150">
        <v>1</v>
      </c>
    </row>
    <row r="286" spans="1:63" ht="27" customHeight="1" x14ac:dyDescent="0.25">
      <c r="A286" s="265">
        <v>1315</v>
      </c>
      <c r="B286" s="266" t="s">
        <v>69</v>
      </c>
      <c r="C286" s="271" t="s">
        <v>1193</v>
      </c>
      <c r="D286" s="271" t="s">
        <v>571</v>
      </c>
      <c r="E286" s="271" t="s">
        <v>1191</v>
      </c>
      <c r="F286" s="271" t="s">
        <v>1</v>
      </c>
      <c r="G286" s="271" t="s">
        <v>447</v>
      </c>
      <c r="H286" s="266" t="s">
        <v>444</v>
      </c>
      <c r="I286" s="266" t="s">
        <v>437</v>
      </c>
      <c r="J286" s="275" t="s">
        <v>33</v>
      </c>
      <c r="K286" s="271" t="s">
        <v>1</v>
      </c>
      <c r="L286" s="273" t="s">
        <v>22</v>
      </c>
      <c r="M286" s="152" t="s">
        <v>17</v>
      </c>
      <c r="N286" s="271" t="s">
        <v>1</v>
      </c>
      <c r="O286" s="272" t="s">
        <v>23</v>
      </c>
      <c r="P286" s="271" t="s">
        <v>1</v>
      </c>
      <c r="Q286" s="271" t="s">
        <v>1</v>
      </c>
      <c r="R286" s="271" t="s">
        <v>1</v>
      </c>
      <c r="S286" s="271" t="s">
        <v>1</v>
      </c>
      <c r="T286" s="271" t="s">
        <v>1</v>
      </c>
      <c r="U286" s="271" t="s">
        <v>1</v>
      </c>
      <c r="V286" s="271" t="s">
        <v>1</v>
      </c>
      <c r="W286" s="271" t="s">
        <v>1</v>
      </c>
      <c r="X286" s="271" t="s">
        <v>1</v>
      </c>
      <c r="Y286" s="271" t="s">
        <v>1</v>
      </c>
      <c r="Z286" s="271" t="s">
        <v>1</v>
      </c>
      <c r="AA286" s="271" t="s">
        <v>1</v>
      </c>
      <c r="AB286" s="271" t="s">
        <v>1</v>
      </c>
      <c r="AC286" s="271" t="s">
        <v>1</v>
      </c>
      <c r="AD286" s="271" t="s">
        <v>1</v>
      </c>
      <c r="AE286" s="273" t="s">
        <v>22</v>
      </c>
      <c r="AF286" s="271" t="s">
        <v>1</v>
      </c>
      <c r="AG286" s="271" t="s">
        <v>1</v>
      </c>
      <c r="AH286" s="271" t="s">
        <v>1</v>
      </c>
      <c r="AI286" s="271" t="s">
        <v>1</v>
      </c>
      <c r="AJ286" s="271" t="s">
        <v>1</v>
      </c>
      <c r="AK286" s="271" t="s">
        <v>1</v>
      </c>
      <c r="AL286" s="271" t="s">
        <v>1</v>
      </c>
      <c r="AM286" s="271" t="s">
        <v>1</v>
      </c>
      <c r="AN286" s="271" t="s">
        <v>1</v>
      </c>
      <c r="AO286" s="271" t="s">
        <v>1</v>
      </c>
      <c r="AP286" s="271" t="s">
        <v>1</v>
      </c>
      <c r="AQ286" s="271" t="s">
        <v>1</v>
      </c>
      <c r="AR286" s="273" t="s">
        <v>22</v>
      </c>
      <c r="AS286" s="271" t="s">
        <v>1</v>
      </c>
      <c r="AT286" s="271" t="s">
        <v>1</v>
      </c>
      <c r="AU286" s="271" t="s">
        <v>1</v>
      </c>
      <c r="AV286" s="273" t="s">
        <v>22</v>
      </c>
      <c r="AW286" s="275" t="s">
        <v>1241</v>
      </c>
      <c r="AX286" s="152">
        <v>2</v>
      </c>
      <c r="AY286" s="275">
        <v>1</v>
      </c>
      <c r="AZ286" s="276">
        <v>0</v>
      </c>
      <c r="BA286" s="276">
        <v>0</v>
      </c>
      <c r="BB286" s="283">
        <v>0</v>
      </c>
      <c r="BF286" s="150" t="e">
        <f>_xlfn.XLOOKUP(A286,'[27]Non AGSA'!B:B,'[27]Non AGSA'!B:B)</f>
        <v>#N/A</v>
      </c>
      <c r="BG286" s="150" t="e">
        <f>_xlfn.XLOOKUP(A286,'[27]Dormant auditee list'!C:C,'[27]Dormant auditee list'!C:C)</f>
        <v>#N/A</v>
      </c>
      <c r="BH286" s="150" t="str">
        <f>_xlfn.XLOOKUP(A286,[27]Reworked!A:A,[27]Reworked!I:I)</f>
        <v>Unqualified with no findings</v>
      </c>
      <c r="BJ286" s="150">
        <v>1</v>
      </c>
      <c r="BK286" s="150">
        <v>1</v>
      </c>
    </row>
    <row r="287" spans="1:63" ht="26.25" customHeight="1" x14ac:dyDescent="0.25">
      <c r="A287" s="265">
        <v>1302</v>
      </c>
      <c r="B287" s="266" t="s">
        <v>70</v>
      </c>
      <c r="C287" s="271" t="s">
        <v>1193</v>
      </c>
      <c r="D287" s="271" t="s">
        <v>492</v>
      </c>
      <c r="E287" s="271" t="s">
        <v>1191</v>
      </c>
      <c r="F287" s="271" t="s">
        <v>1</v>
      </c>
      <c r="G287" s="271" t="s">
        <v>447</v>
      </c>
      <c r="H287" s="266" t="s">
        <v>444</v>
      </c>
      <c r="I287" s="266" t="s">
        <v>437</v>
      </c>
      <c r="J287" s="152" t="s">
        <v>17</v>
      </c>
      <c r="K287" s="271" t="s">
        <v>1</v>
      </c>
      <c r="L287" s="272" t="s">
        <v>23</v>
      </c>
      <c r="M287" s="152" t="s">
        <v>17</v>
      </c>
      <c r="N287" s="271" t="s">
        <v>1</v>
      </c>
      <c r="O287" s="272" t="s">
        <v>23</v>
      </c>
      <c r="P287" s="271" t="s">
        <v>1</v>
      </c>
      <c r="Q287" s="271" t="s">
        <v>1</v>
      </c>
      <c r="R287" s="271" t="s">
        <v>1</v>
      </c>
      <c r="S287" s="271" t="s">
        <v>1</v>
      </c>
      <c r="T287" s="271" t="s">
        <v>1</v>
      </c>
      <c r="U287" s="271" t="s">
        <v>1</v>
      </c>
      <c r="V287" s="271" t="s">
        <v>1</v>
      </c>
      <c r="W287" s="271" t="s">
        <v>1</v>
      </c>
      <c r="X287" s="271" t="s">
        <v>1</v>
      </c>
      <c r="Y287" s="271" t="s">
        <v>1</v>
      </c>
      <c r="Z287" s="271" t="s">
        <v>1</v>
      </c>
      <c r="AA287" s="271" t="s">
        <v>1</v>
      </c>
      <c r="AB287" s="271" t="s">
        <v>1</v>
      </c>
      <c r="AC287" s="271" t="s">
        <v>1</v>
      </c>
      <c r="AD287" s="271" t="s">
        <v>1</v>
      </c>
      <c r="AE287" s="272" t="s">
        <v>23</v>
      </c>
      <c r="AF287" s="271" t="s">
        <v>1</v>
      </c>
      <c r="AG287" s="271" t="s">
        <v>1</v>
      </c>
      <c r="AH287" s="271" t="s">
        <v>1</v>
      </c>
      <c r="AI287" s="271" t="s">
        <v>1</v>
      </c>
      <c r="AJ287" s="271" t="s">
        <v>1</v>
      </c>
      <c r="AK287" s="271" t="s">
        <v>1</v>
      </c>
      <c r="AL287" s="271" t="s">
        <v>1</v>
      </c>
      <c r="AM287" s="271" t="s">
        <v>1</v>
      </c>
      <c r="AN287" s="271" t="s">
        <v>1</v>
      </c>
      <c r="AO287" s="271" t="s">
        <v>1</v>
      </c>
      <c r="AP287" s="271" t="s">
        <v>1</v>
      </c>
      <c r="AQ287" s="271" t="s">
        <v>1</v>
      </c>
      <c r="AR287" s="271" t="s">
        <v>1</v>
      </c>
      <c r="AS287" s="271" t="s">
        <v>1</v>
      </c>
      <c r="AT287" s="271" t="s">
        <v>1</v>
      </c>
      <c r="AU287" s="271" t="s">
        <v>1</v>
      </c>
      <c r="AV287" s="271" t="s">
        <v>1</v>
      </c>
      <c r="AW287" s="274" t="s">
        <v>1240</v>
      </c>
      <c r="AX287" s="152">
        <v>2</v>
      </c>
      <c r="AY287" s="152">
        <v>2</v>
      </c>
      <c r="AZ287" s="276">
        <v>0</v>
      </c>
      <c r="BA287" s="276">
        <v>0</v>
      </c>
      <c r="BB287" s="283">
        <v>0</v>
      </c>
      <c r="BF287" s="150" t="e">
        <f>_xlfn.XLOOKUP(A287,'[27]Non AGSA'!B:B,'[27]Non AGSA'!B:B)</f>
        <v>#N/A</v>
      </c>
      <c r="BG287" s="150" t="e">
        <f>_xlfn.XLOOKUP(A287,'[27]Dormant auditee list'!C:C,'[27]Dormant auditee list'!C:C)</f>
        <v>#N/A</v>
      </c>
      <c r="BH287" s="150" t="str">
        <f>_xlfn.XLOOKUP(A287,[27]Reworked!A:A,[27]Reworked!I:I)</f>
        <v>Unqualified with findings</v>
      </c>
      <c r="BJ287" s="150">
        <v>1</v>
      </c>
      <c r="BK287" s="150">
        <v>2</v>
      </c>
    </row>
    <row r="288" spans="1:63" ht="34.5" customHeight="1" x14ac:dyDescent="0.25">
      <c r="A288" s="265">
        <v>1115</v>
      </c>
      <c r="B288" s="266" t="s">
        <v>186</v>
      </c>
      <c r="C288" s="271" t="s">
        <v>1193</v>
      </c>
      <c r="D288" s="271" t="s">
        <v>896</v>
      </c>
      <c r="E288" s="271" t="s">
        <v>1191</v>
      </c>
      <c r="F288" s="271" t="s">
        <v>1</v>
      </c>
      <c r="G288" s="271" t="s">
        <v>209</v>
      </c>
      <c r="H288" s="266" t="s">
        <v>440</v>
      </c>
      <c r="I288" s="266" t="s">
        <v>437</v>
      </c>
      <c r="J288" s="285" t="s">
        <v>39</v>
      </c>
      <c r="K288" s="271" t="s">
        <v>1</v>
      </c>
      <c r="L288" s="271" t="s">
        <v>1</v>
      </c>
      <c r="M288" s="285" t="s">
        <v>39</v>
      </c>
      <c r="N288" s="271" t="s">
        <v>1</v>
      </c>
      <c r="O288" s="271" t="s">
        <v>1</v>
      </c>
      <c r="P288" s="271" t="s">
        <v>1</v>
      </c>
      <c r="Q288" s="271" t="s">
        <v>1</v>
      </c>
      <c r="R288" s="271" t="s">
        <v>1</v>
      </c>
      <c r="S288" s="271" t="s">
        <v>1</v>
      </c>
      <c r="T288" s="271" t="s">
        <v>1</v>
      </c>
      <c r="U288" s="271" t="s">
        <v>1</v>
      </c>
      <c r="V288" s="271" t="s">
        <v>1</v>
      </c>
      <c r="W288" s="271" t="s">
        <v>1</v>
      </c>
      <c r="X288" s="271" t="s">
        <v>1</v>
      </c>
      <c r="Y288" s="271" t="s">
        <v>1</v>
      </c>
      <c r="Z288" s="271" t="s">
        <v>1</v>
      </c>
      <c r="AA288" s="271" t="s">
        <v>1</v>
      </c>
      <c r="AB288" s="271" t="s">
        <v>1</v>
      </c>
      <c r="AC288" s="271" t="s">
        <v>1</v>
      </c>
      <c r="AD288" s="271" t="s">
        <v>1</v>
      </c>
      <c r="AE288" s="271" t="s">
        <v>1</v>
      </c>
      <c r="AF288" s="271" t="s">
        <v>1</v>
      </c>
      <c r="AG288" s="271" t="s">
        <v>1</v>
      </c>
      <c r="AH288" s="271" t="s">
        <v>1</v>
      </c>
      <c r="AI288" s="271" t="s">
        <v>1</v>
      </c>
      <c r="AJ288" s="271" t="s">
        <v>1</v>
      </c>
      <c r="AK288" s="271" t="s">
        <v>1</v>
      </c>
      <c r="AL288" s="271" t="s">
        <v>1</v>
      </c>
      <c r="AM288" s="271" t="s">
        <v>1</v>
      </c>
      <c r="AN288" s="271" t="s">
        <v>1</v>
      </c>
      <c r="AO288" s="271" t="s">
        <v>1</v>
      </c>
      <c r="AP288" s="271" t="s">
        <v>1</v>
      </c>
      <c r="AQ288" s="271" t="s">
        <v>1</v>
      </c>
      <c r="AR288" s="271" t="s">
        <v>1</v>
      </c>
      <c r="AS288" s="271" t="s">
        <v>1</v>
      </c>
      <c r="AT288" s="271" t="s">
        <v>1</v>
      </c>
      <c r="AU288" s="271" t="s">
        <v>1</v>
      </c>
      <c r="AV288" s="271" t="s">
        <v>1</v>
      </c>
      <c r="AW288" s="284" t="s">
        <v>1</v>
      </c>
      <c r="AX288" s="284">
        <v>0</v>
      </c>
      <c r="AY288" s="284">
        <v>0</v>
      </c>
      <c r="AZ288" s="276">
        <v>0</v>
      </c>
      <c r="BA288" s="276">
        <v>0</v>
      </c>
      <c r="BB288" s="283">
        <v>0</v>
      </c>
      <c r="BD288" s="150">
        <f>_xlfn.XLOOKUP(A288,'KSD auditees'!A:A,'KSD auditees'!A:A)</f>
        <v>1115</v>
      </c>
      <c r="BE288" s="150" t="str">
        <f>_xlfn.XLOOKUP(A288,'KSD auditees'!A:A,'KSD auditees'!G:G)</f>
        <v>Other key public entity</v>
      </c>
      <c r="BF288" s="150" t="e">
        <f>_xlfn.XLOOKUP(A288,'[27]Non AGSA'!B:B,'[27]Non AGSA'!B:B)</f>
        <v>#N/A</v>
      </c>
      <c r="BG288" s="150" t="e">
        <f>_xlfn.XLOOKUP(A288,'[27]Dormant auditee list'!C:C,'[27]Dormant auditee list'!C:C)</f>
        <v>#N/A</v>
      </c>
      <c r="BH288" s="150" t="str">
        <f>_xlfn.XLOOKUP(A288,[27]Reworked!A:A,[27]Reworked!I:I)</f>
        <v>Audit not finalised at legislated date</v>
      </c>
      <c r="BJ288" s="150">
        <v>1</v>
      </c>
      <c r="BK288" s="150">
        <v>6</v>
      </c>
    </row>
    <row r="289" spans="1:63" ht="26.25" customHeight="1" x14ac:dyDescent="0.25">
      <c r="A289" s="265">
        <v>240</v>
      </c>
      <c r="B289" s="266" t="s">
        <v>71</v>
      </c>
      <c r="C289" s="271" t="s">
        <v>1193</v>
      </c>
      <c r="D289" s="271" t="s">
        <v>941</v>
      </c>
      <c r="E289" s="271" t="s">
        <v>1191</v>
      </c>
      <c r="F289" s="271" t="s">
        <v>1</v>
      </c>
      <c r="G289" s="271" t="s">
        <v>447</v>
      </c>
      <c r="H289" s="266" t="s">
        <v>444</v>
      </c>
      <c r="I289" s="266" t="s">
        <v>437</v>
      </c>
      <c r="J289" s="279" t="s">
        <v>26</v>
      </c>
      <c r="K289" s="272" t="s">
        <v>23</v>
      </c>
      <c r="L289" s="272" t="s">
        <v>23</v>
      </c>
      <c r="M289" s="279" t="s">
        <v>26</v>
      </c>
      <c r="N289" s="272" t="s">
        <v>23</v>
      </c>
      <c r="O289" s="272" t="s">
        <v>23</v>
      </c>
      <c r="P289" s="271" t="s">
        <v>1</v>
      </c>
      <c r="Q289" s="274" t="s">
        <v>20</v>
      </c>
      <c r="R289" s="272" t="s">
        <v>23</v>
      </c>
      <c r="S289" s="271" t="s">
        <v>1</v>
      </c>
      <c r="T289" s="271" t="s">
        <v>1</v>
      </c>
      <c r="U289" s="271" t="s">
        <v>1</v>
      </c>
      <c r="V289" s="271" t="s">
        <v>1</v>
      </c>
      <c r="W289" s="274" t="s">
        <v>20</v>
      </c>
      <c r="X289" s="271" t="s">
        <v>1</v>
      </c>
      <c r="Y289" s="271" t="s">
        <v>1</v>
      </c>
      <c r="Z289" s="271" t="s">
        <v>1</v>
      </c>
      <c r="AA289" s="272" t="s">
        <v>23</v>
      </c>
      <c r="AB289" s="271" t="s">
        <v>1</v>
      </c>
      <c r="AC289" s="271" t="s">
        <v>1</v>
      </c>
      <c r="AD289" s="271" t="s">
        <v>1</v>
      </c>
      <c r="AE289" s="272" t="s">
        <v>23</v>
      </c>
      <c r="AF289" s="271" t="s">
        <v>1</v>
      </c>
      <c r="AG289" s="274" t="s">
        <v>20</v>
      </c>
      <c r="AH289" s="271" t="s">
        <v>1</v>
      </c>
      <c r="AI289" s="271" t="s">
        <v>1</v>
      </c>
      <c r="AJ289" s="271" t="s">
        <v>1</v>
      </c>
      <c r="AK289" s="273" t="s">
        <v>22</v>
      </c>
      <c r="AL289" s="271" t="s">
        <v>1</v>
      </c>
      <c r="AM289" s="271" t="s">
        <v>1</v>
      </c>
      <c r="AN289" s="271" t="s">
        <v>1</v>
      </c>
      <c r="AO289" s="271" t="s">
        <v>1</v>
      </c>
      <c r="AP289" s="271" t="s">
        <v>1</v>
      </c>
      <c r="AQ289" s="271" t="s">
        <v>1</v>
      </c>
      <c r="AR289" s="271" t="s">
        <v>1</v>
      </c>
      <c r="AS289" s="271" t="s">
        <v>1</v>
      </c>
      <c r="AT289" s="271" t="s">
        <v>1</v>
      </c>
      <c r="AU289" s="272" t="s">
        <v>23</v>
      </c>
      <c r="AV289" s="274" t="s">
        <v>20</v>
      </c>
      <c r="AW289" s="275" t="s">
        <v>1241</v>
      </c>
      <c r="AX289" s="275">
        <v>1</v>
      </c>
      <c r="AY289" s="275">
        <v>1</v>
      </c>
      <c r="AZ289" s="276">
        <v>0</v>
      </c>
      <c r="BA289" s="280">
        <v>3.7</v>
      </c>
      <c r="BB289" s="278">
        <v>0.3</v>
      </c>
      <c r="BF289" s="150" t="e">
        <f>_xlfn.XLOOKUP(A289,'[27]Non AGSA'!B:B,'[27]Non AGSA'!B:B)</f>
        <v>#N/A</v>
      </c>
      <c r="BG289" s="150" t="e">
        <f>_xlfn.XLOOKUP(A289,'[27]Dormant auditee list'!C:C,'[27]Dormant auditee list'!C:C)</f>
        <v>#N/A</v>
      </c>
      <c r="BH289" s="150" t="str">
        <f>_xlfn.XLOOKUP(A289,[27]Reworked!A:A,[27]Reworked!I:I)</f>
        <v>Qualified</v>
      </c>
      <c r="BJ289" s="150">
        <v>1</v>
      </c>
      <c r="BK289" s="150">
        <v>3</v>
      </c>
    </row>
    <row r="290" spans="1:63" ht="34.5" customHeight="1" x14ac:dyDescent="0.25">
      <c r="A290" s="265">
        <v>241</v>
      </c>
      <c r="B290" s="266" t="s">
        <v>1116</v>
      </c>
      <c r="C290" s="271" t="s">
        <v>1193</v>
      </c>
      <c r="D290" s="271" t="s">
        <v>1086</v>
      </c>
      <c r="E290" s="271" t="s">
        <v>1191</v>
      </c>
      <c r="F290" s="271" t="s">
        <v>1</v>
      </c>
      <c r="G290" s="271" t="s">
        <v>587</v>
      </c>
      <c r="H290" s="266" t="s">
        <v>440</v>
      </c>
      <c r="I290" s="266" t="s">
        <v>437</v>
      </c>
      <c r="J290" s="275" t="s">
        <v>33</v>
      </c>
      <c r="K290" s="271" t="s">
        <v>1</v>
      </c>
      <c r="L290" s="271" t="s">
        <v>1</v>
      </c>
      <c r="M290" s="275" t="s">
        <v>33</v>
      </c>
      <c r="N290" s="271" t="s">
        <v>1</v>
      </c>
      <c r="O290" s="271" t="s">
        <v>1</v>
      </c>
      <c r="P290" s="271" t="s">
        <v>1</v>
      </c>
      <c r="Q290" s="271" t="s">
        <v>1</v>
      </c>
      <c r="R290" s="271" t="s">
        <v>1</v>
      </c>
      <c r="S290" s="271" t="s">
        <v>1</v>
      </c>
      <c r="T290" s="271" t="s">
        <v>1</v>
      </c>
      <c r="U290" s="271" t="s">
        <v>1</v>
      </c>
      <c r="V290" s="271" t="s">
        <v>1</v>
      </c>
      <c r="W290" s="271" t="s">
        <v>1</v>
      </c>
      <c r="X290" s="271" t="s">
        <v>1</v>
      </c>
      <c r="Y290" s="271" t="s">
        <v>1</v>
      </c>
      <c r="Z290" s="271" t="s">
        <v>1</v>
      </c>
      <c r="AA290" s="271" t="s">
        <v>1</v>
      </c>
      <c r="AB290" s="271" t="s">
        <v>1</v>
      </c>
      <c r="AC290" s="271" t="s">
        <v>1</v>
      </c>
      <c r="AD290" s="271" t="s">
        <v>1</v>
      </c>
      <c r="AE290" s="271" t="s">
        <v>1</v>
      </c>
      <c r="AF290" s="271" t="s">
        <v>1</v>
      </c>
      <c r="AG290" s="271" t="s">
        <v>1</v>
      </c>
      <c r="AH290" s="271" t="s">
        <v>1</v>
      </c>
      <c r="AI290" s="271" t="s">
        <v>1</v>
      </c>
      <c r="AJ290" s="271" t="s">
        <v>1</v>
      </c>
      <c r="AK290" s="271" t="s">
        <v>1</v>
      </c>
      <c r="AL290" s="271" t="s">
        <v>1</v>
      </c>
      <c r="AM290" s="271" t="s">
        <v>1</v>
      </c>
      <c r="AN290" s="271" t="s">
        <v>1</v>
      </c>
      <c r="AO290" s="271" t="s">
        <v>1</v>
      </c>
      <c r="AP290" s="271" t="s">
        <v>1</v>
      </c>
      <c r="AQ290" s="271" t="s">
        <v>1</v>
      </c>
      <c r="AR290" s="271" t="s">
        <v>1</v>
      </c>
      <c r="AS290" s="271" t="s">
        <v>1</v>
      </c>
      <c r="AT290" s="271" t="s">
        <v>1</v>
      </c>
      <c r="AU290" s="273" t="s">
        <v>22</v>
      </c>
      <c r="AV290" s="272" t="s">
        <v>23</v>
      </c>
      <c r="AW290" s="274" t="s">
        <v>1240</v>
      </c>
      <c r="AX290" s="275">
        <v>1</v>
      </c>
      <c r="AY290" s="152">
        <v>2</v>
      </c>
      <c r="AZ290" s="276">
        <v>0</v>
      </c>
      <c r="BA290" s="280">
        <v>0.14000000000000001</v>
      </c>
      <c r="BB290" s="283">
        <v>0</v>
      </c>
      <c r="BF290" s="150" t="e">
        <f>_xlfn.XLOOKUP(A290,'[27]Non AGSA'!B:B,'[27]Non AGSA'!B:B)</f>
        <v>#N/A</v>
      </c>
      <c r="BG290" s="150" t="e">
        <f>_xlfn.XLOOKUP(A290,'[27]Dormant auditee list'!C:C,'[27]Dormant auditee list'!C:C)</f>
        <v>#N/A</v>
      </c>
      <c r="BH290" s="150" t="str">
        <f>_xlfn.XLOOKUP(A290,[27]Reworked!A:A,[27]Reworked!I:I)</f>
        <v>Unqualified with no findings</v>
      </c>
      <c r="BJ290" s="150">
        <v>1</v>
      </c>
      <c r="BK290" s="150">
        <v>1</v>
      </c>
    </row>
    <row r="291" spans="1:63" ht="14.25" customHeight="1" x14ac:dyDescent="0.25">
      <c r="A291" s="265">
        <v>243</v>
      </c>
      <c r="B291" s="266" t="s">
        <v>476</v>
      </c>
      <c r="C291" s="271" t="s">
        <v>1193</v>
      </c>
      <c r="D291" s="271" t="s">
        <v>438</v>
      </c>
      <c r="E291" s="271" t="s">
        <v>1191</v>
      </c>
      <c r="F291" s="271" t="s">
        <v>1</v>
      </c>
      <c r="G291" s="271" t="s">
        <v>1</v>
      </c>
      <c r="H291" s="266" t="s">
        <v>1</v>
      </c>
      <c r="I291" s="266" t="s">
        <v>438</v>
      </c>
      <c r="J291" s="152" t="s">
        <v>17</v>
      </c>
      <c r="K291" s="271" t="s">
        <v>1</v>
      </c>
      <c r="L291" s="272" t="s">
        <v>23</v>
      </c>
      <c r="M291" s="152" t="s">
        <v>17</v>
      </c>
      <c r="N291" s="271" t="s">
        <v>1</v>
      </c>
      <c r="O291" s="272" t="s">
        <v>23</v>
      </c>
      <c r="P291" s="271" t="s">
        <v>1</v>
      </c>
      <c r="Q291" s="271" t="s">
        <v>1</v>
      </c>
      <c r="R291" s="271" t="s">
        <v>1</v>
      </c>
      <c r="S291" s="271" t="s">
        <v>1</v>
      </c>
      <c r="T291" s="271" t="s">
        <v>1</v>
      </c>
      <c r="U291" s="271" t="s">
        <v>1</v>
      </c>
      <c r="V291" s="271" t="s">
        <v>1</v>
      </c>
      <c r="W291" s="271" t="s">
        <v>1</v>
      </c>
      <c r="X291" s="271" t="s">
        <v>1</v>
      </c>
      <c r="Y291" s="271" t="s">
        <v>1</v>
      </c>
      <c r="Z291" s="271" t="s">
        <v>1</v>
      </c>
      <c r="AA291" s="271" t="s">
        <v>1</v>
      </c>
      <c r="AB291" s="271" t="s">
        <v>1</v>
      </c>
      <c r="AC291" s="271" t="s">
        <v>1</v>
      </c>
      <c r="AD291" s="271" t="s">
        <v>1</v>
      </c>
      <c r="AE291" s="273" t="s">
        <v>22</v>
      </c>
      <c r="AF291" s="272" t="s">
        <v>23</v>
      </c>
      <c r="AG291" s="271" t="s">
        <v>1</v>
      </c>
      <c r="AH291" s="274" t="s">
        <v>20</v>
      </c>
      <c r="AI291" s="271" t="s">
        <v>1</v>
      </c>
      <c r="AJ291" s="271" t="s">
        <v>1</v>
      </c>
      <c r="AK291" s="271" t="s">
        <v>1</v>
      </c>
      <c r="AL291" s="274" t="s">
        <v>20</v>
      </c>
      <c r="AM291" s="271" t="s">
        <v>1</v>
      </c>
      <c r="AN291" s="271" t="s">
        <v>1</v>
      </c>
      <c r="AO291" s="271" t="s">
        <v>1</v>
      </c>
      <c r="AP291" s="271" t="s">
        <v>1</v>
      </c>
      <c r="AQ291" s="271" t="s">
        <v>1</v>
      </c>
      <c r="AR291" s="273" t="s">
        <v>22</v>
      </c>
      <c r="AS291" s="271" t="s">
        <v>1</v>
      </c>
      <c r="AT291" s="271" t="s">
        <v>1</v>
      </c>
      <c r="AU291" s="271" t="s">
        <v>1</v>
      </c>
      <c r="AV291" s="272" t="s">
        <v>23</v>
      </c>
      <c r="AW291" s="275" t="s">
        <v>1241</v>
      </c>
      <c r="AX291" s="282">
        <v>3</v>
      </c>
      <c r="AY291" s="282">
        <v>3</v>
      </c>
      <c r="AZ291" s="276">
        <v>0</v>
      </c>
      <c r="BA291" s="277">
        <v>3.4</v>
      </c>
      <c r="BB291" s="283">
        <v>0</v>
      </c>
      <c r="BF291" s="150" t="e">
        <f>_xlfn.XLOOKUP(A291,'[27]Non AGSA'!B:B,'[27]Non AGSA'!B:B)</f>
        <v>#N/A</v>
      </c>
      <c r="BG291" s="150" t="e">
        <f>_xlfn.XLOOKUP(A291,'[27]Dormant auditee list'!C:C,'[27]Dormant auditee list'!C:C)</f>
        <v>#N/A</v>
      </c>
      <c r="BH291" s="150" t="str">
        <f>_xlfn.XLOOKUP(A291,[27]Reworked!A:A,[27]Reworked!I:I)</f>
        <v>Unqualified with findings</v>
      </c>
      <c r="BJ291" s="150">
        <v>1</v>
      </c>
      <c r="BK291" s="150">
        <v>2</v>
      </c>
    </row>
    <row r="292" spans="1:63" ht="27" customHeight="1" x14ac:dyDescent="0.25">
      <c r="A292" s="265">
        <v>246</v>
      </c>
      <c r="B292" s="266" t="s">
        <v>779</v>
      </c>
      <c r="C292" s="271" t="s">
        <v>1193</v>
      </c>
      <c r="D292" s="271" t="s">
        <v>737</v>
      </c>
      <c r="E292" s="271" t="s">
        <v>1191</v>
      </c>
      <c r="F292" s="271" t="s">
        <v>1</v>
      </c>
      <c r="G292" s="271" t="s">
        <v>750</v>
      </c>
      <c r="H292" s="266" t="s">
        <v>744</v>
      </c>
      <c r="I292" s="266" t="s">
        <v>437</v>
      </c>
      <c r="J292" s="275" t="s">
        <v>33</v>
      </c>
      <c r="K292" s="271" t="s">
        <v>1</v>
      </c>
      <c r="L292" s="273" t="s">
        <v>22</v>
      </c>
      <c r="M292" s="279" t="s">
        <v>26</v>
      </c>
      <c r="N292" s="271" t="s">
        <v>1</v>
      </c>
      <c r="O292" s="272" t="s">
        <v>23</v>
      </c>
      <c r="P292" s="273" t="s">
        <v>22</v>
      </c>
      <c r="Q292" s="271" t="s">
        <v>1</v>
      </c>
      <c r="R292" s="271" t="s">
        <v>1</v>
      </c>
      <c r="S292" s="271" t="s">
        <v>1</v>
      </c>
      <c r="T292" s="274" t="s">
        <v>20</v>
      </c>
      <c r="U292" s="271" t="s">
        <v>1</v>
      </c>
      <c r="V292" s="271" t="s">
        <v>1</v>
      </c>
      <c r="W292" s="273" t="s">
        <v>22</v>
      </c>
      <c r="X292" s="271" t="s">
        <v>1</v>
      </c>
      <c r="Y292" s="271" t="s">
        <v>1</v>
      </c>
      <c r="Z292" s="271" t="s">
        <v>1</v>
      </c>
      <c r="AA292" s="271" t="s">
        <v>1</v>
      </c>
      <c r="AB292" s="271" t="s">
        <v>1</v>
      </c>
      <c r="AC292" s="271" t="s">
        <v>1</v>
      </c>
      <c r="AD292" s="271" t="s">
        <v>1</v>
      </c>
      <c r="AE292" s="273" t="s">
        <v>22</v>
      </c>
      <c r="AF292" s="271" t="s">
        <v>1</v>
      </c>
      <c r="AG292" s="273" t="s">
        <v>22</v>
      </c>
      <c r="AH292" s="271" t="s">
        <v>1</v>
      </c>
      <c r="AI292" s="271" t="s">
        <v>1</v>
      </c>
      <c r="AJ292" s="271" t="s">
        <v>1</v>
      </c>
      <c r="AK292" s="271" t="s">
        <v>1</v>
      </c>
      <c r="AL292" s="271" t="s">
        <v>1</v>
      </c>
      <c r="AM292" s="271" t="s">
        <v>1</v>
      </c>
      <c r="AN292" s="271" t="s">
        <v>1</v>
      </c>
      <c r="AO292" s="271" t="s">
        <v>1</v>
      </c>
      <c r="AP292" s="271" t="s">
        <v>1</v>
      </c>
      <c r="AQ292" s="271" t="s">
        <v>1</v>
      </c>
      <c r="AR292" s="273" t="s">
        <v>22</v>
      </c>
      <c r="AS292" s="271" t="s">
        <v>1</v>
      </c>
      <c r="AT292" s="271" t="s">
        <v>1</v>
      </c>
      <c r="AU292" s="274" t="s">
        <v>20</v>
      </c>
      <c r="AV292" s="273" t="s">
        <v>22</v>
      </c>
      <c r="AW292" s="275" t="s">
        <v>1241</v>
      </c>
      <c r="AX292" s="275">
        <v>1</v>
      </c>
      <c r="AY292" s="284">
        <v>0</v>
      </c>
      <c r="AZ292" s="276">
        <v>0</v>
      </c>
      <c r="BA292" s="277">
        <v>3.1</v>
      </c>
      <c r="BB292" s="281">
        <v>0</v>
      </c>
      <c r="BF292" s="150" t="e">
        <f>_xlfn.XLOOKUP(A292,'[27]Non AGSA'!B:B,'[27]Non AGSA'!B:B)</f>
        <v>#N/A</v>
      </c>
      <c r="BG292" s="150" t="e">
        <f>_xlfn.XLOOKUP(A292,'[27]Dormant auditee list'!C:C,'[27]Dormant auditee list'!C:C)</f>
        <v>#N/A</v>
      </c>
      <c r="BH292" s="150" t="str">
        <f>_xlfn.XLOOKUP(A292,[27]Reworked!A:A,[27]Reworked!I:I)</f>
        <v>Unqualified with no findings</v>
      </c>
      <c r="BJ292" s="150">
        <v>1</v>
      </c>
      <c r="BK292" s="150">
        <v>1</v>
      </c>
    </row>
    <row r="293" spans="1:63" ht="34.5" customHeight="1" x14ac:dyDescent="0.25">
      <c r="A293" s="265">
        <v>1342</v>
      </c>
      <c r="B293" s="266" t="s">
        <v>72</v>
      </c>
      <c r="C293" s="271" t="s">
        <v>1193</v>
      </c>
      <c r="D293" s="271" t="s">
        <v>941</v>
      </c>
      <c r="E293" s="271" t="s">
        <v>1191</v>
      </c>
      <c r="F293" s="271" t="s">
        <v>1</v>
      </c>
      <c r="G293" s="271" t="s">
        <v>447</v>
      </c>
      <c r="H293" s="266" t="s">
        <v>444</v>
      </c>
      <c r="I293" s="266" t="s">
        <v>437</v>
      </c>
      <c r="J293" s="285" t="s">
        <v>39</v>
      </c>
      <c r="K293" s="274" t="s">
        <v>20</v>
      </c>
      <c r="L293" s="274" t="s">
        <v>20</v>
      </c>
      <c r="M293" s="275" t="s">
        <v>33</v>
      </c>
      <c r="N293" s="271" t="s">
        <v>1</v>
      </c>
      <c r="O293" s="271" t="s">
        <v>1</v>
      </c>
      <c r="P293" s="271" t="s">
        <v>1</v>
      </c>
      <c r="Q293" s="271" t="s">
        <v>1</v>
      </c>
      <c r="R293" s="271" t="s">
        <v>1</v>
      </c>
      <c r="S293" s="271" t="s">
        <v>1</v>
      </c>
      <c r="T293" s="271" t="s">
        <v>1</v>
      </c>
      <c r="U293" s="271" t="s">
        <v>1</v>
      </c>
      <c r="V293" s="271" t="s">
        <v>1</v>
      </c>
      <c r="W293" s="271" t="s">
        <v>1</v>
      </c>
      <c r="X293" s="271" t="s">
        <v>1</v>
      </c>
      <c r="Y293" s="271" t="s">
        <v>1</v>
      </c>
      <c r="Z293" s="274" t="s">
        <v>20</v>
      </c>
      <c r="AA293" s="271" t="s">
        <v>1</v>
      </c>
      <c r="AB293" s="271" t="s">
        <v>1</v>
      </c>
      <c r="AC293" s="271" t="s">
        <v>1</v>
      </c>
      <c r="AD293" s="271" t="s">
        <v>1</v>
      </c>
      <c r="AE293" s="274" t="s">
        <v>20</v>
      </c>
      <c r="AF293" s="271" t="s">
        <v>1</v>
      </c>
      <c r="AG293" s="271" t="s">
        <v>1</v>
      </c>
      <c r="AH293" s="271" t="s">
        <v>1</v>
      </c>
      <c r="AI293" s="271" t="s">
        <v>1</v>
      </c>
      <c r="AJ293" s="271" t="s">
        <v>1</v>
      </c>
      <c r="AK293" s="271" t="s">
        <v>1</v>
      </c>
      <c r="AL293" s="271" t="s">
        <v>1</v>
      </c>
      <c r="AM293" s="271" t="s">
        <v>1</v>
      </c>
      <c r="AN293" s="271" t="s">
        <v>1</v>
      </c>
      <c r="AO293" s="271" t="s">
        <v>1</v>
      </c>
      <c r="AP293" s="271" t="s">
        <v>1</v>
      </c>
      <c r="AQ293" s="271" t="s">
        <v>1</v>
      </c>
      <c r="AR293" s="271" t="s">
        <v>1</v>
      </c>
      <c r="AS293" s="271" t="s">
        <v>1</v>
      </c>
      <c r="AT293" s="271" t="s">
        <v>1</v>
      </c>
      <c r="AU293" s="272" t="s">
        <v>23</v>
      </c>
      <c r="AV293" s="274" t="s">
        <v>20</v>
      </c>
      <c r="AW293" s="275" t="s">
        <v>1241</v>
      </c>
      <c r="AX293" s="275">
        <v>1</v>
      </c>
      <c r="AY293" s="152">
        <v>2</v>
      </c>
      <c r="AZ293" s="276">
        <v>0</v>
      </c>
      <c r="BA293" s="280">
        <v>0.28000000000000003</v>
      </c>
      <c r="BB293" s="281">
        <v>0.02</v>
      </c>
      <c r="BD293" s="150">
        <f>_xlfn.XLOOKUP(A293,'KSD auditees'!A:A,'KSD auditees'!A:A)</f>
        <v>1342</v>
      </c>
      <c r="BE293" s="150" t="str">
        <f>_xlfn.XLOOKUP(A293,'KSD auditees'!A:A,'KSD auditees'!G:G)</f>
        <v xml:space="preserve">Education, Skills development and employment </v>
      </c>
      <c r="BF293" s="150" t="e">
        <f>_xlfn.XLOOKUP(A293,'[27]Non AGSA'!B:B,'[27]Non AGSA'!B:B)</f>
        <v>#N/A</v>
      </c>
      <c r="BG293" s="150" t="e">
        <f>_xlfn.XLOOKUP(A293,'[27]Dormant auditee list'!C:C,'[27]Dormant auditee list'!C:C)</f>
        <v>#N/A</v>
      </c>
      <c r="BH293" s="150" t="str">
        <f>_xlfn.XLOOKUP(A293,[27]Reworked!A:A,[27]Reworked!I:I)</f>
        <v>Audit not finalised at legislated date</v>
      </c>
      <c r="BJ293" s="150">
        <v>1</v>
      </c>
      <c r="BK293" s="150">
        <v>6</v>
      </c>
    </row>
    <row r="294" spans="1:63" ht="26.25" customHeight="1" x14ac:dyDescent="0.25">
      <c r="A294" s="265">
        <v>30</v>
      </c>
      <c r="B294" s="266" t="s">
        <v>866</v>
      </c>
      <c r="C294" s="271" t="s">
        <v>1193</v>
      </c>
      <c r="D294" s="271" t="s">
        <v>854</v>
      </c>
      <c r="E294" s="271" t="s">
        <v>1191</v>
      </c>
      <c r="F294" s="271" t="s">
        <v>1</v>
      </c>
      <c r="G294" s="271" t="s">
        <v>151</v>
      </c>
      <c r="H294" s="266" t="s">
        <v>444</v>
      </c>
      <c r="I294" s="266" t="s">
        <v>437</v>
      </c>
      <c r="J294" s="152" t="s">
        <v>17</v>
      </c>
      <c r="K294" s="273" t="s">
        <v>22</v>
      </c>
      <c r="L294" s="272" t="s">
        <v>23</v>
      </c>
      <c r="M294" s="152" t="s">
        <v>17</v>
      </c>
      <c r="N294" s="274" t="s">
        <v>20</v>
      </c>
      <c r="O294" s="274" t="s">
        <v>20</v>
      </c>
      <c r="P294" s="271" t="s">
        <v>1</v>
      </c>
      <c r="Q294" s="271" t="s">
        <v>1</v>
      </c>
      <c r="R294" s="271" t="s">
        <v>1</v>
      </c>
      <c r="S294" s="271" t="s">
        <v>1</v>
      </c>
      <c r="T294" s="271" t="s">
        <v>1</v>
      </c>
      <c r="U294" s="271" t="s">
        <v>1</v>
      </c>
      <c r="V294" s="271" t="s">
        <v>1</v>
      </c>
      <c r="W294" s="271" t="s">
        <v>1</v>
      </c>
      <c r="X294" s="271" t="s">
        <v>1</v>
      </c>
      <c r="Y294" s="271" t="s">
        <v>1</v>
      </c>
      <c r="Z294" s="271" t="s">
        <v>1</v>
      </c>
      <c r="AA294" s="271" t="s">
        <v>1</v>
      </c>
      <c r="AB294" s="271" t="s">
        <v>1</v>
      </c>
      <c r="AC294" s="273" t="s">
        <v>22</v>
      </c>
      <c r="AD294" s="271" t="s">
        <v>1</v>
      </c>
      <c r="AE294" s="272" t="s">
        <v>23</v>
      </c>
      <c r="AF294" s="271" t="s">
        <v>1</v>
      </c>
      <c r="AG294" s="271" t="s">
        <v>1</v>
      </c>
      <c r="AH294" s="271" t="s">
        <v>1</v>
      </c>
      <c r="AI294" s="271" t="s">
        <v>1</v>
      </c>
      <c r="AJ294" s="271" t="s">
        <v>1</v>
      </c>
      <c r="AK294" s="271" t="s">
        <v>1</v>
      </c>
      <c r="AL294" s="273" t="s">
        <v>22</v>
      </c>
      <c r="AM294" s="271" t="s">
        <v>1</v>
      </c>
      <c r="AN294" s="271" t="s">
        <v>1</v>
      </c>
      <c r="AO294" s="273" t="s">
        <v>22</v>
      </c>
      <c r="AP294" s="273" t="s">
        <v>22</v>
      </c>
      <c r="AQ294" s="271" t="s">
        <v>1</v>
      </c>
      <c r="AR294" s="271" t="s">
        <v>1</v>
      </c>
      <c r="AS294" s="271" t="s">
        <v>1</v>
      </c>
      <c r="AT294" s="271" t="s">
        <v>1</v>
      </c>
      <c r="AU294" s="273" t="s">
        <v>22</v>
      </c>
      <c r="AV294" s="271" t="s">
        <v>1</v>
      </c>
      <c r="AW294" s="274" t="s">
        <v>1240</v>
      </c>
      <c r="AX294" s="275">
        <v>1</v>
      </c>
      <c r="AY294" s="284">
        <v>0</v>
      </c>
      <c r="AZ294" s="276">
        <v>0</v>
      </c>
      <c r="BA294" s="276">
        <v>0</v>
      </c>
      <c r="BB294" s="283">
        <v>0</v>
      </c>
      <c r="BF294" s="150" t="e">
        <f>_xlfn.XLOOKUP(A294,'[27]Non AGSA'!B:B,'[27]Non AGSA'!B:B)</f>
        <v>#N/A</v>
      </c>
      <c r="BG294" s="150" t="e">
        <f>_xlfn.XLOOKUP(A294,'[27]Dormant auditee list'!C:C,'[27]Dormant auditee list'!C:C)</f>
        <v>#N/A</v>
      </c>
      <c r="BH294" s="150" t="str">
        <f>_xlfn.XLOOKUP(A294,[27]Reworked!A:A,[27]Reworked!I:I)</f>
        <v>Unqualified with findings</v>
      </c>
      <c r="BI294" s="150" t="str">
        <f>_xlfn.XLOOKUP(A294,[27]Reworked!A:A,[27]Reworked!J:J)</f>
        <v>Unqualified with findings</v>
      </c>
      <c r="BJ294" s="150">
        <v>1</v>
      </c>
      <c r="BK294" s="150">
        <v>2</v>
      </c>
    </row>
    <row r="295" spans="1:63" ht="26.25" customHeight="1" x14ac:dyDescent="0.25">
      <c r="A295" s="265">
        <v>250</v>
      </c>
      <c r="B295" s="266" t="s">
        <v>1296</v>
      </c>
      <c r="C295" s="271" t="s">
        <v>1193</v>
      </c>
      <c r="D295" s="271" t="s">
        <v>941</v>
      </c>
      <c r="E295" s="271" t="s">
        <v>1191</v>
      </c>
      <c r="F295" s="271" t="s">
        <v>1</v>
      </c>
      <c r="G295" s="271" t="s">
        <v>447</v>
      </c>
      <c r="H295" s="266" t="s">
        <v>444</v>
      </c>
      <c r="I295" s="266" t="s">
        <v>437</v>
      </c>
      <c r="J295" s="275" t="s">
        <v>33</v>
      </c>
      <c r="K295" s="271" t="s">
        <v>1</v>
      </c>
      <c r="L295" s="271" t="s">
        <v>1</v>
      </c>
      <c r="M295" s="275" t="s">
        <v>33</v>
      </c>
      <c r="N295" s="271" t="s">
        <v>1</v>
      </c>
      <c r="O295" s="271" t="s">
        <v>1</v>
      </c>
      <c r="P295" s="271" t="s">
        <v>1</v>
      </c>
      <c r="Q295" s="271" t="s">
        <v>1</v>
      </c>
      <c r="R295" s="271" t="s">
        <v>1</v>
      </c>
      <c r="S295" s="271" t="s">
        <v>1</v>
      </c>
      <c r="T295" s="271" t="s">
        <v>1</v>
      </c>
      <c r="U295" s="271" t="s">
        <v>1</v>
      </c>
      <c r="V295" s="271" t="s">
        <v>1</v>
      </c>
      <c r="W295" s="271" t="s">
        <v>1</v>
      </c>
      <c r="X295" s="271" t="s">
        <v>1</v>
      </c>
      <c r="Y295" s="271" t="s">
        <v>1</v>
      </c>
      <c r="Z295" s="271" t="s">
        <v>1</v>
      </c>
      <c r="AA295" s="271" t="s">
        <v>1</v>
      </c>
      <c r="AB295" s="271" t="s">
        <v>1</v>
      </c>
      <c r="AC295" s="271" t="s">
        <v>1</v>
      </c>
      <c r="AD295" s="271" t="s">
        <v>1</v>
      </c>
      <c r="AE295" s="271" t="s">
        <v>1</v>
      </c>
      <c r="AF295" s="271" t="s">
        <v>1</v>
      </c>
      <c r="AG295" s="271" t="s">
        <v>1</v>
      </c>
      <c r="AH295" s="271" t="s">
        <v>1</v>
      </c>
      <c r="AI295" s="271" t="s">
        <v>1</v>
      </c>
      <c r="AJ295" s="271" t="s">
        <v>1</v>
      </c>
      <c r="AK295" s="271" t="s">
        <v>1</v>
      </c>
      <c r="AL295" s="271" t="s">
        <v>1</v>
      </c>
      <c r="AM295" s="271" t="s">
        <v>1</v>
      </c>
      <c r="AN295" s="271" t="s">
        <v>1</v>
      </c>
      <c r="AO295" s="271" t="s">
        <v>1</v>
      </c>
      <c r="AP295" s="271" t="s">
        <v>1</v>
      </c>
      <c r="AQ295" s="271" t="s">
        <v>1</v>
      </c>
      <c r="AR295" s="271" t="s">
        <v>1</v>
      </c>
      <c r="AS295" s="271" t="s">
        <v>1</v>
      </c>
      <c r="AT295" s="271" t="s">
        <v>1</v>
      </c>
      <c r="AU295" s="271" t="s">
        <v>1</v>
      </c>
      <c r="AV295" s="271" t="s">
        <v>1</v>
      </c>
      <c r="AW295" s="274" t="s">
        <v>1240</v>
      </c>
      <c r="AX295" s="275">
        <v>1</v>
      </c>
      <c r="AY295" s="152">
        <v>2</v>
      </c>
      <c r="AZ295" s="276">
        <v>0</v>
      </c>
      <c r="BA295" s="280">
        <v>0.3</v>
      </c>
      <c r="BB295" s="278">
        <v>0.02</v>
      </c>
      <c r="BF295" s="150" t="e">
        <f>_xlfn.XLOOKUP(A295,'[27]Non AGSA'!B:B,'[27]Non AGSA'!B:B)</f>
        <v>#N/A</v>
      </c>
      <c r="BG295" s="150" t="e">
        <f>_xlfn.XLOOKUP(A295,'[27]Dormant auditee list'!C:C,'[27]Dormant auditee list'!C:C)</f>
        <v>#N/A</v>
      </c>
      <c r="BH295" s="150" t="str">
        <f>_xlfn.XLOOKUP(A295,[27]Reworked!A:A,[27]Reworked!I:I)</f>
        <v>Unqualified with no findings</v>
      </c>
      <c r="BJ295" s="150">
        <v>1</v>
      </c>
      <c r="BK295" s="150">
        <v>1</v>
      </c>
    </row>
    <row r="296" spans="1:63" ht="34.5" customHeight="1" x14ac:dyDescent="0.25">
      <c r="A296" s="265">
        <v>55</v>
      </c>
      <c r="B296" s="266" t="s">
        <v>561</v>
      </c>
      <c r="C296" s="271" t="s">
        <v>1193</v>
      </c>
      <c r="D296" s="271" t="s">
        <v>519</v>
      </c>
      <c r="E296" s="271" t="s">
        <v>1191</v>
      </c>
      <c r="F296" s="271" t="s">
        <v>1</v>
      </c>
      <c r="G296" s="271" t="s">
        <v>520</v>
      </c>
      <c r="H296" s="266" t="s">
        <v>440</v>
      </c>
      <c r="I296" s="266" t="s">
        <v>437</v>
      </c>
      <c r="J296" s="275" t="s">
        <v>33</v>
      </c>
      <c r="K296" s="271" t="s">
        <v>1</v>
      </c>
      <c r="L296" s="271" t="s">
        <v>1</v>
      </c>
      <c r="M296" s="275" t="s">
        <v>33</v>
      </c>
      <c r="N296" s="271" t="s">
        <v>1</v>
      </c>
      <c r="O296" s="273" t="s">
        <v>22</v>
      </c>
      <c r="P296" s="271" t="s">
        <v>1</v>
      </c>
      <c r="Q296" s="271" t="s">
        <v>1</v>
      </c>
      <c r="R296" s="271" t="s">
        <v>1</v>
      </c>
      <c r="S296" s="271" t="s">
        <v>1</v>
      </c>
      <c r="T296" s="271" t="s">
        <v>1</v>
      </c>
      <c r="U296" s="271" t="s">
        <v>1</v>
      </c>
      <c r="V296" s="271" t="s">
        <v>1</v>
      </c>
      <c r="W296" s="271" t="s">
        <v>1</v>
      </c>
      <c r="X296" s="271" t="s">
        <v>1</v>
      </c>
      <c r="Y296" s="271" t="s">
        <v>1</v>
      </c>
      <c r="Z296" s="271" t="s">
        <v>1</v>
      </c>
      <c r="AA296" s="271" t="s">
        <v>1</v>
      </c>
      <c r="AB296" s="271" t="s">
        <v>1</v>
      </c>
      <c r="AC296" s="271" t="s">
        <v>1</v>
      </c>
      <c r="AD296" s="271" t="s">
        <v>1</v>
      </c>
      <c r="AE296" s="271" t="s">
        <v>1</v>
      </c>
      <c r="AF296" s="271" t="s">
        <v>1</v>
      </c>
      <c r="AG296" s="271" t="s">
        <v>1</v>
      </c>
      <c r="AH296" s="271" t="s">
        <v>1</v>
      </c>
      <c r="AI296" s="271" t="s">
        <v>1</v>
      </c>
      <c r="AJ296" s="271" t="s">
        <v>1</v>
      </c>
      <c r="AK296" s="271" t="s">
        <v>1</v>
      </c>
      <c r="AL296" s="271" t="s">
        <v>1</v>
      </c>
      <c r="AM296" s="271" t="s">
        <v>1</v>
      </c>
      <c r="AN296" s="271" t="s">
        <v>1</v>
      </c>
      <c r="AO296" s="271" t="s">
        <v>1</v>
      </c>
      <c r="AP296" s="271" t="s">
        <v>1</v>
      </c>
      <c r="AQ296" s="271" t="s">
        <v>1</v>
      </c>
      <c r="AR296" s="271" t="s">
        <v>1</v>
      </c>
      <c r="AS296" s="271" t="s">
        <v>1</v>
      </c>
      <c r="AT296" s="271" t="s">
        <v>1</v>
      </c>
      <c r="AU296" s="274" t="s">
        <v>20</v>
      </c>
      <c r="AV296" s="274" t="s">
        <v>20</v>
      </c>
      <c r="AW296" s="275" t="s">
        <v>1241</v>
      </c>
      <c r="AX296" s="275">
        <v>1</v>
      </c>
      <c r="AY296" s="152">
        <v>2</v>
      </c>
      <c r="AZ296" s="276">
        <v>0</v>
      </c>
      <c r="BA296" s="277">
        <v>0.28999999999999998</v>
      </c>
      <c r="BB296" s="281">
        <v>0.02</v>
      </c>
      <c r="BF296" s="150" t="e">
        <f>_xlfn.XLOOKUP(A296,'[27]Non AGSA'!B:B,'[27]Non AGSA'!B:B)</f>
        <v>#N/A</v>
      </c>
      <c r="BG296" s="150" t="e">
        <f>_xlfn.XLOOKUP(A296,'[27]Dormant auditee list'!C:C,'[27]Dormant auditee list'!C:C)</f>
        <v>#N/A</v>
      </c>
      <c r="BH296" s="150" t="str">
        <f>_xlfn.XLOOKUP(A296,[27]Reworked!A:A,[27]Reworked!I:I)</f>
        <v>Unqualified with no findings</v>
      </c>
      <c r="BJ296" s="150">
        <v>1</v>
      </c>
      <c r="BK296" s="150">
        <v>1</v>
      </c>
    </row>
    <row r="297" spans="1:63" ht="18.75" customHeight="1" x14ac:dyDescent="0.25">
      <c r="A297" s="265">
        <v>252</v>
      </c>
      <c r="B297" s="266" t="s">
        <v>1042</v>
      </c>
      <c r="C297" s="271" t="s">
        <v>1193</v>
      </c>
      <c r="D297" s="271" t="s">
        <v>1021</v>
      </c>
      <c r="E297" s="271" t="s">
        <v>1191</v>
      </c>
      <c r="F297" s="271" t="s">
        <v>1</v>
      </c>
      <c r="G297" s="271" t="s">
        <v>1</v>
      </c>
      <c r="H297" s="266" t="s">
        <v>1</v>
      </c>
      <c r="I297" s="266" t="s">
        <v>1021</v>
      </c>
      <c r="J297" s="279" t="s">
        <v>26</v>
      </c>
      <c r="K297" s="274" t="s">
        <v>20</v>
      </c>
      <c r="L297" s="272" t="s">
        <v>23</v>
      </c>
      <c r="M297" s="152" t="s">
        <v>17</v>
      </c>
      <c r="N297" s="271" t="s">
        <v>1</v>
      </c>
      <c r="O297" s="272" t="s">
        <v>23</v>
      </c>
      <c r="P297" s="271" t="s">
        <v>1</v>
      </c>
      <c r="Q297" s="274" t="s">
        <v>20</v>
      </c>
      <c r="R297" s="271" t="s">
        <v>1</v>
      </c>
      <c r="S297" s="271" t="s">
        <v>1</v>
      </c>
      <c r="T297" s="271" t="s">
        <v>1</v>
      </c>
      <c r="U297" s="271" t="s">
        <v>1</v>
      </c>
      <c r="V297" s="274" t="s">
        <v>20</v>
      </c>
      <c r="W297" s="271" t="s">
        <v>1</v>
      </c>
      <c r="X297" s="271" t="s">
        <v>1</v>
      </c>
      <c r="Y297" s="271" t="s">
        <v>1</v>
      </c>
      <c r="Z297" s="271" t="s">
        <v>1</v>
      </c>
      <c r="AA297" s="274" t="s">
        <v>20</v>
      </c>
      <c r="AB297" s="271" t="s">
        <v>1</v>
      </c>
      <c r="AC297" s="271" t="s">
        <v>1</v>
      </c>
      <c r="AD297" s="271" t="s">
        <v>1</v>
      </c>
      <c r="AE297" s="274" t="s">
        <v>20</v>
      </c>
      <c r="AF297" s="271" t="s">
        <v>1</v>
      </c>
      <c r="AG297" s="271" t="s">
        <v>1</v>
      </c>
      <c r="AH297" s="271" t="s">
        <v>1</v>
      </c>
      <c r="AI297" s="271" t="s">
        <v>1</v>
      </c>
      <c r="AJ297" s="271" t="s">
        <v>1</v>
      </c>
      <c r="AK297" s="271" t="s">
        <v>1</v>
      </c>
      <c r="AL297" s="274" t="s">
        <v>20</v>
      </c>
      <c r="AM297" s="271" t="s">
        <v>1</v>
      </c>
      <c r="AN297" s="271" t="s">
        <v>1</v>
      </c>
      <c r="AO297" s="272" t="s">
        <v>23</v>
      </c>
      <c r="AP297" s="271" t="s">
        <v>1</v>
      </c>
      <c r="AQ297" s="271" t="s">
        <v>1</v>
      </c>
      <c r="AR297" s="271" t="s">
        <v>1</v>
      </c>
      <c r="AS297" s="271" t="s">
        <v>1</v>
      </c>
      <c r="AT297" s="271" t="s">
        <v>1</v>
      </c>
      <c r="AU297" s="274" t="s">
        <v>20</v>
      </c>
      <c r="AV297" s="274" t="s">
        <v>20</v>
      </c>
      <c r="AW297" s="275" t="s">
        <v>1241</v>
      </c>
      <c r="AX297" s="152">
        <v>2</v>
      </c>
      <c r="AY297" s="284">
        <v>0</v>
      </c>
      <c r="AZ297" s="276">
        <v>0</v>
      </c>
      <c r="BA297" s="280">
        <v>0.08</v>
      </c>
      <c r="BB297" s="278">
        <v>0.26</v>
      </c>
      <c r="BF297" s="150" t="e">
        <f>_xlfn.XLOOKUP(A297,'[27]Non AGSA'!B:B,'[27]Non AGSA'!B:B)</f>
        <v>#N/A</v>
      </c>
      <c r="BG297" s="150" t="e">
        <f>_xlfn.XLOOKUP(A297,'[27]Dormant auditee list'!C:C,'[27]Dormant auditee list'!C:C)</f>
        <v>#N/A</v>
      </c>
      <c r="BH297" s="150" t="str">
        <f>_xlfn.XLOOKUP(A297,[27]Reworked!A:A,[27]Reworked!I:I)</f>
        <v>Qualified</v>
      </c>
      <c r="BJ297" s="150">
        <v>1</v>
      </c>
      <c r="BK297" s="150">
        <v>3</v>
      </c>
    </row>
    <row r="298" spans="1:63" ht="26.25" customHeight="1" x14ac:dyDescent="0.25">
      <c r="A298" s="265">
        <v>1316</v>
      </c>
      <c r="B298" s="266" t="s">
        <v>73</v>
      </c>
      <c r="C298" s="271" t="s">
        <v>1193</v>
      </c>
      <c r="D298" s="271" t="s">
        <v>571</v>
      </c>
      <c r="E298" s="271" t="s">
        <v>1191</v>
      </c>
      <c r="F298" s="271" t="s">
        <v>1</v>
      </c>
      <c r="G298" s="271" t="s">
        <v>447</v>
      </c>
      <c r="H298" s="266" t="s">
        <v>444</v>
      </c>
      <c r="I298" s="266" t="s">
        <v>437</v>
      </c>
      <c r="J298" s="275" t="s">
        <v>33</v>
      </c>
      <c r="K298" s="271" t="s">
        <v>1</v>
      </c>
      <c r="L298" s="273" t="s">
        <v>22</v>
      </c>
      <c r="M298" s="279" t="s">
        <v>26</v>
      </c>
      <c r="N298" s="271" t="s">
        <v>1</v>
      </c>
      <c r="O298" s="272" t="s">
        <v>23</v>
      </c>
      <c r="P298" s="271" t="s">
        <v>1</v>
      </c>
      <c r="Q298" s="271" t="s">
        <v>1</v>
      </c>
      <c r="R298" s="271" t="s">
        <v>1</v>
      </c>
      <c r="S298" s="271" t="s">
        <v>1</v>
      </c>
      <c r="T298" s="271" t="s">
        <v>1</v>
      </c>
      <c r="U298" s="271" t="s">
        <v>1</v>
      </c>
      <c r="V298" s="271" t="s">
        <v>1</v>
      </c>
      <c r="W298" s="273" t="s">
        <v>22</v>
      </c>
      <c r="X298" s="271" t="s">
        <v>1</v>
      </c>
      <c r="Y298" s="271" t="s">
        <v>1</v>
      </c>
      <c r="Z298" s="271" t="s">
        <v>1</v>
      </c>
      <c r="AA298" s="271" t="s">
        <v>1</v>
      </c>
      <c r="AB298" s="271" t="s">
        <v>1</v>
      </c>
      <c r="AC298" s="271" t="s">
        <v>1</v>
      </c>
      <c r="AD298" s="271" t="s">
        <v>1</v>
      </c>
      <c r="AE298" s="273" t="s">
        <v>22</v>
      </c>
      <c r="AF298" s="271" t="s">
        <v>1</v>
      </c>
      <c r="AG298" s="271" t="s">
        <v>1</v>
      </c>
      <c r="AH298" s="271" t="s">
        <v>1</v>
      </c>
      <c r="AI298" s="271" t="s">
        <v>1</v>
      </c>
      <c r="AJ298" s="271" t="s">
        <v>1</v>
      </c>
      <c r="AK298" s="271" t="s">
        <v>1</v>
      </c>
      <c r="AL298" s="271" t="s">
        <v>1</v>
      </c>
      <c r="AM298" s="271" t="s">
        <v>1</v>
      </c>
      <c r="AN298" s="271" t="s">
        <v>1</v>
      </c>
      <c r="AO298" s="271" t="s">
        <v>1</v>
      </c>
      <c r="AP298" s="271" t="s">
        <v>1</v>
      </c>
      <c r="AQ298" s="271" t="s">
        <v>1</v>
      </c>
      <c r="AR298" s="271" t="s">
        <v>1</v>
      </c>
      <c r="AS298" s="271" t="s">
        <v>1</v>
      </c>
      <c r="AT298" s="271" t="s">
        <v>1</v>
      </c>
      <c r="AU298" s="271" t="s">
        <v>1</v>
      </c>
      <c r="AV298" s="273" t="s">
        <v>22</v>
      </c>
      <c r="AW298" s="275" t="s">
        <v>1241</v>
      </c>
      <c r="AX298" s="275">
        <v>1</v>
      </c>
      <c r="AY298" s="152">
        <v>2</v>
      </c>
      <c r="AZ298" s="276">
        <v>0</v>
      </c>
      <c r="BA298" s="276">
        <v>0</v>
      </c>
      <c r="BB298" s="283">
        <v>0</v>
      </c>
      <c r="BF298" s="150" t="e">
        <f>_xlfn.XLOOKUP(A298,'[27]Non AGSA'!B:B,'[27]Non AGSA'!B:B)</f>
        <v>#N/A</v>
      </c>
      <c r="BG298" s="150" t="e">
        <f>_xlfn.XLOOKUP(A298,'[27]Dormant auditee list'!C:C,'[27]Dormant auditee list'!C:C)</f>
        <v>#N/A</v>
      </c>
      <c r="BH298" s="150" t="str">
        <f>_xlfn.XLOOKUP(A298,[27]Reworked!A:A,[27]Reworked!I:I)</f>
        <v>Unqualified with no findings</v>
      </c>
      <c r="BJ298" s="150">
        <v>1</v>
      </c>
      <c r="BK298" s="150">
        <v>1</v>
      </c>
    </row>
    <row r="299" spans="1:63" ht="27" customHeight="1" x14ac:dyDescent="0.25">
      <c r="A299" s="265">
        <v>1324</v>
      </c>
      <c r="B299" s="266" t="s">
        <v>74</v>
      </c>
      <c r="C299" s="271" t="s">
        <v>1193</v>
      </c>
      <c r="D299" s="271" t="s">
        <v>625</v>
      </c>
      <c r="E299" s="271" t="s">
        <v>1191</v>
      </c>
      <c r="F299" s="271" t="s">
        <v>1</v>
      </c>
      <c r="G299" s="271" t="s">
        <v>447</v>
      </c>
      <c r="H299" s="266" t="s">
        <v>444</v>
      </c>
      <c r="I299" s="266" t="s">
        <v>437</v>
      </c>
      <c r="J299" s="279" t="s">
        <v>26</v>
      </c>
      <c r="K299" s="271" t="s">
        <v>1</v>
      </c>
      <c r="L299" s="272" t="s">
        <v>23</v>
      </c>
      <c r="M299" s="279" t="s">
        <v>26</v>
      </c>
      <c r="N299" s="271" t="s">
        <v>1</v>
      </c>
      <c r="O299" s="272" t="s">
        <v>23</v>
      </c>
      <c r="P299" s="272" t="s">
        <v>23</v>
      </c>
      <c r="Q299" s="273" t="s">
        <v>22</v>
      </c>
      <c r="R299" s="271" t="s">
        <v>1</v>
      </c>
      <c r="S299" s="271" t="s">
        <v>1</v>
      </c>
      <c r="T299" s="271" t="s">
        <v>1</v>
      </c>
      <c r="U299" s="271" t="s">
        <v>1</v>
      </c>
      <c r="V299" s="271" t="s">
        <v>1</v>
      </c>
      <c r="W299" s="271" t="s">
        <v>1</v>
      </c>
      <c r="X299" s="271" t="s">
        <v>1</v>
      </c>
      <c r="Y299" s="271" t="s">
        <v>1</v>
      </c>
      <c r="Z299" s="271" t="s">
        <v>1</v>
      </c>
      <c r="AA299" s="271" t="s">
        <v>1</v>
      </c>
      <c r="AB299" s="271" t="s">
        <v>1</v>
      </c>
      <c r="AC299" s="271" t="s">
        <v>1</v>
      </c>
      <c r="AD299" s="271" t="s">
        <v>1</v>
      </c>
      <c r="AE299" s="272" t="s">
        <v>23</v>
      </c>
      <c r="AF299" s="271" t="s">
        <v>1</v>
      </c>
      <c r="AG299" s="271" t="s">
        <v>1</v>
      </c>
      <c r="AH299" s="271" t="s">
        <v>1</v>
      </c>
      <c r="AI299" s="271" t="s">
        <v>1</v>
      </c>
      <c r="AJ299" s="271" t="s">
        <v>1</v>
      </c>
      <c r="AK299" s="271" t="s">
        <v>1</v>
      </c>
      <c r="AL299" s="271" t="s">
        <v>1</v>
      </c>
      <c r="AM299" s="271" t="s">
        <v>1</v>
      </c>
      <c r="AN299" s="271" t="s">
        <v>1</v>
      </c>
      <c r="AO299" s="271" t="s">
        <v>1</v>
      </c>
      <c r="AP299" s="271" t="s">
        <v>1</v>
      </c>
      <c r="AQ299" s="271" t="s">
        <v>1</v>
      </c>
      <c r="AR299" s="271" t="s">
        <v>1</v>
      </c>
      <c r="AS299" s="271" t="s">
        <v>1</v>
      </c>
      <c r="AT299" s="271" t="s">
        <v>1</v>
      </c>
      <c r="AU299" s="271" t="s">
        <v>1</v>
      </c>
      <c r="AV299" s="271" t="s">
        <v>1</v>
      </c>
      <c r="AW299" s="275" t="s">
        <v>1241</v>
      </c>
      <c r="AX299" s="275">
        <v>1</v>
      </c>
      <c r="AY299" s="284">
        <v>0</v>
      </c>
      <c r="AZ299" s="276">
        <v>0</v>
      </c>
      <c r="BA299" s="276">
        <v>0</v>
      </c>
      <c r="BB299" s="283">
        <v>0</v>
      </c>
      <c r="BF299" s="150" t="e">
        <f>_xlfn.XLOOKUP(A299,'[27]Non AGSA'!B:B,'[27]Non AGSA'!B:B)</f>
        <v>#N/A</v>
      </c>
      <c r="BG299" s="150" t="e">
        <f>_xlfn.XLOOKUP(A299,'[27]Dormant auditee list'!C:C,'[27]Dormant auditee list'!C:C)</f>
        <v>#N/A</v>
      </c>
      <c r="BH299" s="150" t="str">
        <f>_xlfn.XLOOKUP(A299,[27]Reworked!A:A,[27]Reworked!I:I)</f>
        <v>Qualified</v>
      </c>
      <c r="BJ299" s="150">
        <v>1</v>
      </c>
      <c r="BK299" s="150">
        <v>3</v>
      </c>
    </row>
    <row r="300" spans="1:63" ht="26.25" customHeight="1" x14ac:dyDescent="0.25">
      <c r="A300" s="265">
        <v>1303</v>
      </c>
      <c r="B300" s="266" t="s">
        <v>75</v>
      </c>
      <c r="C300" s="271" t="s">
        <v>1193</v>
      </c>
      <c r="D300" s="271" t="s">
        <v>492</v>
      </c>
      <c r="E300" s="271" t="s">
        <v>1191</v>
      </c>
      <c r="F300" s="271" t="s">
        <v>1</v>
      </c>
      <c r="G300" s="271" t="s">
        <v>447</v>
      </c>
      <c r="H300" s="266" t="s">
        <v>444</v>
      </c>
      <c r="I300" s="266" t="s">
        <v>437</v>
      </c>
      <c r="J300" s="152" t="s">
        <v>17</v>
      </c>
      <c r="K300" s="271" t="s">
        <v>1</v>
      </c>
      <c r="L300" s="272" t="s">
        <v>23</v>
      </c>
      <c r="M300" s="152" t="s">
        <v>17</v>
      </c>
      <c r="N300" s="271" t="s">
        <v>1</v>
      </c>
      <c r="O300" s="272" t="s">
        <v>23</v>
      </c>
      <c r="P300" s="271" t="s">
        <v>1</v>
      </c>
      <c r="Q300" s="271" t="s">
        <v>1</v>
      </c>
      <c r="R300" s="271" t="s">
        <v>1</v>
      </c>
      <c r="S300" s="271" t="s">
        <v>1</v>
      </c>
      <c r="T300" s="271" t="s">
        <v>1</v>
      </c>
      <c r="U300" s="271" t="s">
        <v>1</v>
      </c>
      <c r="V300" s="271" t="s">
        <v>1</v>
      </c>
      <c r="W300" s="271" t="s">
        <v>1</v>
      </c>
      <c r="X300" s="271" t="s">
        <v>1</v>
      </c>
      <c r="Y300" s="271" t="s">
        <v>1</v>
      </c>
      <c r="Z300" s="271" t="s">
        <v>1</v>
      </c>
      <c r="AA300" s="271" t="s">
        <v>1</v>
      </c>
      <c r="AB300" s="271" t="s">
        <v>1</v>
      </c>
      <c r="AC300" s="271" t="s">
        <v>1</v>
      </c>
      <c r="AD300" s="271" t="s">
        <v>1</v>
      </c>
      <c r="AE300" s="272" t="s">
        <v>23</v>
      </c>
      <c r="AF300" s="271" t="s">
        <v>1</v>
      </c>
      <c r="AG300" s="271" t="s">
        <v>1</v>
      </c>
      <c r="AH300" s="271" t="s">
        <v>1</v>
      </c>
      <c r="AI300" s="271" t="s">
        <v>1</v>
      </c>
      <c r="AJ300" s="271" t="s">
        <v>1</v>
      </c>
      <c r="AK300" s="271" t="s">
        <v>1</v>
      </c>
      <c r="AL300" s="271" t="s">
        <v>1</v>
      </c>
      <c r="AM300" s="271" t="s">
        <v>1</v>
      </c>
      <c r="AN300" s="271" t="s">
        <v>1</v>
      </c>
      <c r="AO300" s="271" t="s">
        <v>1</v>
      </c>
      <c r="AP300" s="271" t="s">
        <v>1</v>
      </c>
      <c r="AQ300" s="271" t="s">
        <v>1</v>
      </c>
      <c r="AR300" s="271" t="s">
        <v>1</v>
      </c>
      <c r="AS300" s="271" t="s">
        <v>1</v>
      </c>
      <c r="AT300" s="271" t="s">
        <v>1</v>
      </c>
      <c r="AU300" s="271" t="s">
        <v>1</v>
      </c>
      <c r="AV300" s="271" t="s">
        <v>1</v>
      </c>
      <c r="AW300" s="274" t="s">
        <v>1240</v>
      </c>
      <c r="AX300" s="275">
        <v>1</v>
      </c>
      <c r="AY300" s="152">
        <v>2</v>
      </c>
      <c r="AZ300" s="276">
        <v>0</v>
      </c>
      <c r="BA300" s="276">
        <v>0</v>
      </c>
      <c r="BB300" s="283">
        <v>0</v>
      </c>
      <c r="BF300" s="150" t="e">
        <f>_xlfn.XLOOKUP(A300,'[27]Non AGSA'!B:B,'[27]Non AGSA'!B:B)</f>
        <v>#N/A</v>
      </c>
      <c r="BG300" s="150" t="e">
        <f>_xlfn.XLOOKUP(A300,'[27]Dormant auditee list'!C:C,'[27]Dormant auditee list'!C:C)</f>
        <v>#N/A</v>
      </c>
      <c r="BH300" s="150" t="str">
        <f>_xlfn.XLOOKUP(A300,[27]Reworked!A:A,[27]Reworked!I:I)</f>
        <v>Unqualified with findings</v>
      </c>
      <c r="BJ300" s="150">
        <v>1</v>
      </c>
      <c r="BK300" s="150">
        <v>2</v>
      </c>
    </row>
    <row r="301" spans="1:63" ht="18.75" customHeight="1" x14ac:dyDescent="0.25">
      <c r="A301" s="265">
        <v>1215</v>
      </c>
      <c r="B301" s="266" t="s">
        <v>1297</v>
      </c>
      <c r="C301" s="271" t="s">
        <v>1193</v>
      </c>
      <c r="D301" s="271" t="s">
        <v>658</v>
      </c>
      <c r="E301" s="271" t="s">
        <v>1191</v>
      </c>
      <c r="F301" s="271" t="s">
        <v>1</v>
      </c>
      <c r="G301" s="271" t="s">
        <v>1</v>
      </c>
      <c r="H301" s="266" t="s">
        <v>1</v>
      </c>
      <c r="I301" s="266" t="s">
        <v>658</v>
      </c>
      <c r="J301" s="152" t="s">
        <v>17</v>
      </c>
      <c r="K301" s="271" t="s">
        <v>1</v>
      </c>
      <c r="L301" s="272" t="s">
        <v>23</v>
      </c>
      <c r="M301" s="152" t="s">
        <v>17</v>
      </c>
      <c r="N301" s="273" t="s">
        <v>22</v>
      </c>
      <c r="O301" s="272" t="s">
        <v>23</v>
      </c>
      <c r="P301" s="271" t="s">
        <v>1</v>
      </c>
      <c r="Q301" s="271" t="s">
        <v>1</v>
      </c>
      <c r="R301" s="271" t="s">
        <v>1</v>
      </c>
      <c r="S301" s="271" t="s">
        <v>1</v>
      </c>
      <c r="T301" s="271" t="s">
        <v>1</v>
      </c>
      <c r="U301" s="271" t="s">
        <v>1</v>
      </c>
      <c r="V301" s="271" t="s">
        <v>1</v>
      </c>
      <c r="W301" s="271" t="s">
        <v>1</v>
      </c>
      <c r="X301" s="271" t="s">
        <v>1</v>
      </c>
      <c r="Y301" s="271" t="s">
        <v>1</v>
      </c>
      <c r="Z301" s="271" t="s">
        <v>1</v>
      </c>
      <c r="AA301" s="271" t="s">
        <v>1</v>
      </c>
      <c r="AB301" s="271" t="s">
        <v>1</v>
      </c>
      <c r="AC301" s="271" t="s">
        <v>1</v>
      </c>
      <c r="AD301" s="271" t="s">
        <v>1</v>
      </c>
      <c r="AE301" s="272" t="s">
        <v>23</v>
      </c>
      <c r="AF301" s="272" t="s">
        <v>23</v>
      </c>
      <c r="AG301" s="271" t="s">
        <v>1</v>
      </c>
      <c r="AH301" s="271" t="s">
        <v>1</v>
      </c>
      <c r="AI301" s="271" t="s">
        <v>1</v>
      </c>
      <c r="AJ301" s="271" t="s">
        <v>1</v>
      </c>
      <c r="AK301" s="271" t="s">
        <v>1</v>
      </c>
      <c r="AL301" s="271" t="s">
        <v>1</v>
      </c>
      <c r="AM301" s="271" t="s">
        <v>1</v>
      </c>
      <c r="AN301" s="271" t="s">
        <v>1</v>
      </c>
      <c r="AO301" s="273" t="s">
        <v>22</v>
      </c>
      <c r="AP301" s="271" t="s">
        <v>1</v>
      </c>
      <c r="AQ301" s="271" t="s">
        <v>1</v>
      </c>
      <c r="AR301" s="272" t="s">
        <v>23</v>
      </c>
      <c r="AS301" s="271" t="s">
        <v>1</v>
      </c>
      <c r="AT301" s="271" t="s">
        <v>1</v>
      </c>
      <c r="AU301" s="273" t="s">
        <v>22</v>
      </c>
      <c r="AV301" s="272" t="s">
        <v>23</v>
      </c>
      <c r="AW301" s="274" t="s">
        <v>1240</v>
      </c>
      <c r="AX301" s="152">
        <v>2</v>
      </c>
      <c r="AY301" s="152">
        <v>2</v>
      </c>
      <c r="AZ301" s="276">
        <v>0</v>
      </c>
      <c r="BA301" s="280">
        <v>33.9</v>
      </c>
      <c r="BB301" s="281">
        <v>0</v>
      </c>
      <c r="BF301" s="150" t="e">
        <f>_xlfn.XLOOKUP(A301,'[27]Non AGSA'!B:B,'[27]Non AGSA'!B:B)</f>
        <v>#N/A</v>
      </c>
      <c r="BG301" s="150" t="e">
        <f>_xlfn.XLOOKUP(A301,'[27]Dormant auditee list'!C:C,'[27]Dormant auditee list'!C:C)</f>
        <v>#N/A</v>
      </c>
      <c r="BH301" s="150" t="str">
        <f>_xlfn.XLOOKUP(A301,[27]Reworked!A:A,[27]Reworked!I:I)</f>
        <v>Unqualified with findings</v>
      </c>
      <c r="BJ301" s="150">
        <v>1</v>
      </c>
      <c r="BK301" s="150">
        <v>2</v>
      </c>
    </row>
    <row r="302" spans="1:63" ht="18.75" customHeight="1" x14ac:dyDescent="0.25">
      <c r="A302" s="265">
        <v>1594</v>
      </c>
      <c r="B302" s="266" t="s">
        <v>1298</v>
      </c>
      <c r="C302" s="271" t="s">
        <v>1193</v>
      </c>
      <c r="D302" s="271" t="s">
        <v>658</v>
      </c>
      <c r="E302" s="271" t="s">
        <v>1191</v>
      </c>
      <c r="F302" s="271" t="s">
        <v>1</v>
      </c>
      <c r="G302" s="271" t="s">
        <v>1</v>
      </c>
      <c r="H302" s="266" t="s">
        <v>1</v>
      </c>
      <c r="I302" s="266" t="s">
        <v>658</v>
      </c>
      <c r="J302" s="152" t="s">
        <v>17</v>
      </c>
      <c r="K302" s="271" t="s">
        <v>1</v>
      </c>
      <c r="L302" s="274" t="s">
        <v>20</v>
      </c>
      <c r="M302" s="151" t="s">
        <v>111</v>
      </c>
      <c r="N302" s="271" t="s">
        <v>1</v>
      </c>
      <c r="O302" s="271" t="s">
        <v>1</v>
      </c>
      <c r="P302" s="271" t="s">
        <v>1</v>
      </c>
      <c r="Q302" s="271" t="s">
        <v>1</v>
      </c>
      <c r="R302" s="271" t="s">
        <v>1</v>
      </c>
      <c r="S302" s="271" t="s">
        <v>1</v>
      </c>
      <c r="T302" s="271" t="s">
        <v>1</v>
      </c>
      <c r="U302" s="271" t="s">
        <v>1</v>
      </c>
      <c r="V302" s="271" t="s">
        <v>1</v>
      </c>
      <c r="W302" s="271" t="s">
        <v>1</v>
      </c>
      <c r="X302" s="271" t="s">
        <v>1</v>
      </c>
      <c r="Y302" s="271" t="s">
        <v>1</v>
      </c>
      <c r="Z302" s="271" t="s">
        <v>1</v>
      </c>
      <c r="AA302" s="271" t="s">
        <v>1</v>
      </c>
      <c r="AB302" s="271" t="s">
        <v>1</v>
      </c>
      <c r="AC302" s="271" t="s">
        <v>1</v>
      </c>
      <c r="AD302" s="271" t="s">
        <v>1</v>
      </c>
      <c r="AE302" s="274" t="s">
        <v>20</v>
      </c>
      <c r="AF302" s="271" t="s">
        <v>1</v>
      </c>
      <c r="AG302" s="271" t="s">
        <v>1</v>
      </c>
      <c r="AH302" s="271" t="s">
        <v>1</v>
      </c>
      <c r="AI302" s="271" t="s">
        <v>1</v>
      </c>
      <c r="AJ302" s="271" t="s">
        <v>1</v>
      </c>
      <c r="AK302" s="271" t="s">
        <v>1</v>
      </c>
      <c r="AL302" s="271" t="s">
        <v>1</v>
      </c>
      <c r="AM302" s="271" t="s">
        <v>1</v>
      </c>
      <c r="AN302" s="271" t="s">
        <v>1</v>
      </c>
      <c r="AO302" s="271" t="s">
        <v>1</v>
      </c>
      <c r="AP302" s="274" t="s">
        <v>20</v>
      </c>
      <c r="AQ302" s="271" t="s">
        <v>1</v>
      </c>
      <c r="AR302" s="271" t="s">
        <v>1</v>
      </c>
      <c r="AS302" s="271" t="s">
        <v>1</v>
      </c>
      <c r="AT302" s="271" t="s">
        <v>1</v>
      </c>
      <c r="AU302" s="274" t="s">
        <v>20</v>
      </c>
      <c r="AV302" s="271" t="s">
        <v>1</v>
      </c>
      <c r="AW302" s="274" t="s">
        <v>20</v>
      </c>
      <c r="AX302" s="282">
        <v>3</v>
      </c>
      <c r="AY302" s="284">
        <v>0</v>
      </c>
      <c r="AZ302" s="276">
        <v>0</v>
      </c>
      <c r="BA302" s="276">
        <v>0</v>
      </c>
      <c r="BB302" s="283">
        <v>0</v>
      </c>
      <c r="BF302" s="150" t="e">
        <f>_xlfn.XLOOKUP(A302,'[27]Non AGSA'!B:B,'[27]Non AGSA'!B:B)</f>
        <v>#N/A</v>
      </c>
      <c r="BG302" s="150" t="e">
        <f>_xlfn.XLOOKUP(A302,'[27]Dormant auditee list'!C:C,'[27]Dormant auditee list'!C:C)</f>
        <v>#N/A</v>
      </c>
      <c r="BH302" s="150" t="str">
        <f>_xlfn.XLOOKUP(A302,[27]Reworked!A:A,[27]Reworked!I:I)</f>
        <v>Unqualified with findings</v>
      </c>
      <c r="BJ302" s="150">
        <v>1</v>
      </c>
      <c r="BK302" s="150">
        <v>2</v>
      </c>
    </row>
    <row r="303" spans="1:63" ht="18.75" customHeight="1" x14ac:dyDescent="0.25">
      <c r="A303" s="265">
        <v>258</v>
      </c>
      <c r="B303" s="266" t="s">
        <v>672</v>
      </c>
      <c r="C303" s="271" t="s">
        <v>1193</v>
      </c>
      <c r="D303" s="271" t="s">
        <v>658</v>
      </c>
      <c r="E303" s="271" t="s">
        <v>1191</v>
      </c>
      <c r="F303" s="271" t="s">
        <v>1</v>
      </c>
      <c r="G303" s="271" t="s">
        <v>1</v>
      </c>
      <c r="H303" s="266" t="s">
        <v>1</v>
      </c>
      <c r="I303" s="266" t="s">
        <v>658</v>
      </c>
      <c r="J303" s="279" t="s">
        <v>26</v>
      </c>
      <c r="K303" s="274" t="s">
        <v>20</v>
      </c>
      <c r="L303" s="272" t="s">
        <v>23</v>
      </c>
      <c r="M303" s="279" t="s">
        <v>26</v>
      </c>
      <c r="N303" s="271" t="s">
        <v>1</v>
      </c>
      <c r="O303" s="272" t="s">
        <v>23</v>
      </c>
      <c r="P303" s="272" t="s">
        <v>23</v>
      </c>
      <c r="Q303" s="271" t="s">
        <v>1</v>
      </c>
      <c r="R303" s="271" t="s">
        <v>1</v>
      </c>
      <c r="S303" s="271" t="s">
        <v>1</v>
      </c>
      <c r="T303" s="271" t="s">
        <v>1</v>
      </c>
      <c r="U303" s="272" t="s">
        <v>23</v>
      </c>
      <c r="V303" s="271" t="s">
        <v>1</v>
      </c>
      <c r="W303" s="271" t="s">
        <v>1</v>
      </c>
      <c r="X303" s="274" t="s">
        <v>20</v>
      </c>
      <c r="Y303" s="271" t="s">
        <v>1</v>
      </c>
      <c r="Z303" s="274" t="s">
        <v>20</v>
      </c>
      <c r="AA303" s="274" t="s">
        <v>20</v>
      </c>
      <c r="AB303" s="271" t="s">
        <v>1</v>
      </c>
      <c r="AC303" s="271" t="s">
        <v>1</v>
      </c>
      <c r="AD303" s="271" t="s">
        <v>1</v>
      </c>
      <c r="AE303" s="272" t="s">
        <v>23</v>
      </c>
      <c r="AF303" s="272" t="s">
        <v>23</v>
      </c>
      <c r="AG303" s="271" t="s">
        <v>1</v>
      </c>
      <c r="AH303" s="271" t="s">
        <v>1</v>
      </c>
      <c r="AI303" s="271" t="s">
        <v>1</v>
      </c>
      <c r="AJ303" s="271" t="s">
        <v>1</v>
      </c>
      <c r="AK303" s="272" t="s">
        <v>23</v>
      </c>
      <c r="AL303" s="272" t="s">
        <v>23</v>
      </c>
      <c r="AM303" s="271" t="s">
        <v>1</v>
      </c>
      <c r="AN303" s="271" t="s">
        <v>1</v>
      </c>
      <c r="AO303" s="272" t="s">
        <v>23</v>
      </c>
      <c r="AP303" s="271" t="s">
        <v>1</v>
      </c>
      <c r="AQ303" s="271" t="s">
        <v>1</v>
      </c>
      <c r="AR303" s="272" t="s">
        <v>23</v>
      </c>
      <c r="AS303" s="271" t="s">
        <v>1</v>
      </c>
      <c r="AT303" s="271" t="s">
        <v>1</v>
      </c>
      <c r="AU303" s="272" t="s">
        <v>23</v>
      </c>
      <c r="AV303" s="272" t="s">
        <v>23</v>
      </c>
      <c r="AW303" s="272" t="s">
        <v>1242</v>
      </c>
      <c r="AX303" s="152">
        <v>2</v>
      </c>
      <c r="AY303" s="284">
        <v>0</v>
      </c>
      <c r="AZ303" s="276">
        <v>0</v>
      </c>
      <c r="BA303" s="280">
        <v>16.3</v>
      </c>
      <c r="BB303" s="281">
        <v>0.2</v>
      </c>
      <c r="BF303" s="150" t="e">
        <f>_xlfn.XLOOKUP(A303,'[27]Non AGSA'!B:B,'[27]Non AGSA'!B:B)</f>
        <v>#N/A</v>
      </c>
      <c r="BG303" s="150" t="e">
        <f>_xlfn.XLOOKUP(A303,'[27]Dormant auditee list'!C:C,'[27]Dormant auditee list'!C:C)</f>
        <v>#N/A</v>
      </c>
      <c r="BH303" s="150" t="str">
        <f>_xlfn.XLOOKUP(A303,[27]Reworked!A:A,[27]Reworked!I:I)</f>
        <v>Qualified</v>
      </c>
      <c r="BJ303" s="150">
        <v>1</v>
      </c>
      <c r="BK303" s="150">
        <v>3</v>
      </c>
    </row>
    <row r="304" spans="1:63" ht="18.75" customHeight="1" x14ac:dyDescent="0.25">
      <c r="A304" s="265">
        <v>259</v>
      </c>
      <c r="B304" s="266" t="s">
        <v>1299</v>
      </c>
      <c r="C304" s="271" t="s">
        <v>1193</v>
      </c>
      <c r="D304" s="271" t="s">
        <v>658</v>
      </c>
      <c r="E304" s="271" t="s">
        <v>1191</v>
      </c>
      <c r="F304" s="271" t="s">
        <v>1</v>
      </c>
      <c r="G304" s="271" t="s">
        <v>1</v>
      </c>
      <c r="H304" s="266" t="s">
        <v>1</v>
      </c>
      <c r="I304" s="266" t="s">
        <v>658</v>
      </c>
      <c r="J304" s="152" t="s">
        <v>17</v>
      </c>
      <c r="K304" s="271" t="s">
        <v>1</v>
      </c>
      <c r="L304" s="274" t="s">
        <v>20</v>
      </c>
      <c r="M304" s="275" t="s">
        <v>33</v>
      </c>
      <c r="N304" s="271" t="s">
        <v>1</v>
      </c>
      <c r="O304" s="271" t="s">
        <v>1</v>
      </c>
      <c r="P304" s="271" t="s">
        <v>1</v>
      </c>
      <c r="Q304" s="271" t="s">
        <v>1</v>
      </c>
      <c r="R304" s="271" t="s">
        <v>1</v>
      </c>
      <c r="S304" s="271" t="s">
        <v>1</v>
      </c>
      <c r="T304" s="271" t="s">
        <v>1</v>
      </c>
      <c r="U304" s="271" t="s">
        <v>1</v>
      </c>
      <c r="V304" s="271" t="s">
        <v>1</v>
      </c>
      <c r="W304" s="271" t="s">
        <v>1</v>
      </c>
      <c r="X304" s="271" t="s">
        <v>1</v>
      </c>
      <c r="Y304" s="271" t="s">
        <v>1</v>
      </c>
      <c r="Z304" s="271" t="s">
        <v>1</v>
      </c>
      <c r="AA304" s="271" t="s">
        <v>1</v>
      </c>
      <c r="AB304" s="271" t="s">
        <v>1</v>
      </c>
      <c r="AC304" s="271" t="s">
        <v>1</v>
      </c>
      <c r="AD304" s="271" t="s">
        <v>1</v>
      </c>
      <c r="AE304" s="274" t="s">
        <v>20</v>
      </c>
      <c r="AF304" s="271" t="s">
        <v>1</v>
      </c>
      <c r="AG304" s="271" t="s">
        <v>1</v>
      </c>
      <c r="AH304" s="271" t="s">
        <v>1</v>
      </c>
      <c r="AI304" s="271" t="s">
        <v>1</v>
      </c>
      <c r="AJ304" s="271" t="s">
        <v>1</v>
      </c>
      <c r="AK304" s="271" t="s">
        <v>1</v>
      </c>
      <c r="AL304" s="271" t="s">
        <v>1</v>
      </c>
      <c r="AM304" s="271" t="s">
        <v>1</v>
      </c>
      <c r="AN304" s="271" t="s">
        <v>1</v>
      </c>
      <c r="AO304" s="274" t="s">
        <v>20</v>
      </c>
      <c r="AP304" s="271" t="s">
        <v>1</v>
      </c>
      <c r="AQ304" s="271" t="s">
        <v>1</v>
      </c>
      <c r="AR304" s="274" t="s">
        <v>20</v>
      </c>
      <c r="AS304" s="271" t="s">
        <v>1</v>
      </c>
      <c r="AT304" s="271" t="s">
        <v>1</v>
      </c>
      <c r="AU304" s="272" t="s">
        <v>23</v>
      </c>
      <c r="AV304" s="272" t="s">
        <v>23</v>
      </c>
      <c r="AW304" s="272" t="s">
        <v>1242</v>
      </c>
      <c r="AX304" s="152">
        <v>2</v>
      </c>
      <c r="AY304" s="284">
        <v>0</v>
      </c>
      <c r="AZ304" s="276">
        <v>0</v>
      </c>
      <c r="BA304" s="280">
        <v>58.2</v>
      </c>
      <c r="BB304" s="281">
        <v>0.04</v>
      </c>
      <c r="BF304" s="150" t="e">
        <f>_xlfn.XLOOKUP(A304,'[27]Non AGSA'!B:B,'[27]Non AGSA'!B:B)</f>
        <v>#N/A</v>
      </c>
      <c r="BG304" s="150" t="e">
        <f>_xlfn.XLOOKUP(A304,'[27]Dormant auditee list'!C:C,'[27]Dormant auditee list'!C:C)</f>
        <v>#N/A</v>
      </c>
      <c r="BH304" s="150" t="str">
        <f>_xlfn.XLOOKUP(A304,[27]Reworked!A:A,[27]Reworked!I:I)</f>
        <v>Unqualified with findings</v>
      </c>
      <c r="BJ304" s="150">
        <v>1</v>
      </c>
      <c r="BK304" s="150">
        <v>2</v>
      </c>
    </row>
    <row r="305" spans="1:63" ht="26.25" customHeight="1" x14ac:dyDescent="0.25">
      <c r="A305" s="265">
        <v>1317</v>
      </c>
      <c r="B305" s="266" t="s">
        <v>76</v>
      </c>
      <c r="C305" s="271" t="s">
        <v>1193</v>
      </c>
      <c r="D305" s="271" t="s">
        <v>571</v>
      </c>
      <c r="E305" s="271" t="s">
        <v>1191</v>
      </c>
      <c r="F305" s="271" t="s">
        <v>1</v>
      </c>
      <c r="G305" s="271" t="s">
        <v>447</v>
      </c>
      <c r="H305" s="266" t="s">
        <v>444</v>
      </c>
      <c r="I305" s="266" t="s">
        <v>437</v>
      </c>
      <c r="J305" s="152" t="s">
        <v>17</v>
      </c>
      <c r="K305" s="271" t="s">
        <v>1</v>
      </c>
      <c r="L305" s="272" t="s">
        <v>23</v>
      </c>
      <c r="M305" s="152" t="s">
        <v>17</v>
      </c>
      <c r="N305" s="271" t="s">
        <v>1</v>
      </c>
      <c r="O305" s="272" t="s">
        <v>23</v>
      </c>
      <c r="P305" s="271" t="s">
        <v>1</v>
      </c>
      <c r="Q305" s="271" t="s">
        <v>1</v>
      </c>
      <c r="R305" s="271" t="s">
        <v>1</v>
      </c>
      <c r="S305" s="271" t="s">
        <v>1</v>
      </c>
      <c r="T305" s="271" t="s">
        <v>1</v>
      </c>
      <c r="U305" s="271" t="s">
        <v>1</v>
      </c>
      <c r="V305" s="271" t="s">
        <v>1</v>
      </c>
      <c r="W305" s="271" t="s">
        <v>1</v>
      </c>
      <c r="X305" s="271" t="s">
        <v>1</v>
      </c>
      <c r="Y305" s="271" t="s">
        <v>1</v>
      </c>
      <c r="Z305" s="271" t="s">
        <v>1</v>
      </c>
      <c r="AA305" s="271" t="s">
        <v>1</v>
      </c>
      <c r="AB305" s="271" t="s">
        <v>1</v>
      </c>
      <c r="AC305" s="271" t="s">
        <v>1</v>
      </c>
      <c r="AD305" s="271" t="s">
        <v>1</v>
      </c>
      <c r="AE305" s="272" t="s">
        <v>23</v>
      </c>
      <c r="AF305" s="271" t="s">
        <v>1</v>
      </c>
      <c r="AG305" s="271" t="s">
        <v>1</v>
      </c>
      <c r="AH305" s="271" t="s">
        <v>1</v>
      </c>
      <c r="AI305" s="271" t="s">
        <v>1</v>
      </c>
      <c r="AJ305" s="271" t="s">
        <v>1</v>
      </c>
      <c r="AK305" s="271" t="s">
        <v>1</v>
      </c>
      <c r="AL305" s="271" t="s">
        <v>1</v>
      </c>
      <c r="AM305" s="271" t="s">
        <v>1</v>
      </c>
      <c r="AN305" s="271" t="s">
        <v>1</v>
      </c>
      <c r="AO305" s="271" t="s">
        <v>1</v>
      </c>
      <c r="AP305" s="271" t="s">
        <v>1</v>
      </c>
      <c r="AQ305" s="271" t="s">
        <v>1</v>
      </c>
      <c r="AR305" s="271" t="s">
        <v>1</v>
      </c>
      <c r="AS305" s="271" t="s">
        <v>1</v>
      </c>
      <c r="AT305" s="271" t="s">
        <v>1</v>
      </c>
      <c r="AU305" s="271" t="s">
        <v>1</v>
      </c>
      <c r="AV305" s="271" t="s">
        <v>1</v>
      </c>
      <c r="AW305" s="275" t="s">
        <v>1241</v>
      </c>
      <c r="AX305" s="152">
        <v>2</v>
      </c>
      <c r="AY305" s="152">
        <v>2</v>
      </c>
      <c r="AZ305" s="276">
        <v>0</v>
      </c>
      <c r="BA305" s="276">
        <v>0</v>
      </c>
      <c r="BB305" s="278">
        <v>0.02</v>
      </c>
      <c r="BF305" s="150" t="e">
        <f>_xlfn.XLOOKUP(A305,'[27]Non AGSA'!B:B,'[27]Non AGSA'!B:B)</f>
        <v>#N/A</v>
      </c>
      <c r="BG305" s="150" t="e">
        <f>_xlfn.XLOOKUP(A305,'[27]Dormant auditee list'!C:C,'[27]Dormant auditee list'!C:C)</f>
        <v>#N/A</v>
      </c>
      <c r="BH305" s="150" t="str">
        <f>_xlfn.XLOOKUP(A305,[27]Reworked!A:A,[27]Reworked!I:I)</f>
        <v>Unqualified with findings</v>
      </c>
      <c r="BJ305" s="150">
        <v>1</v>
      </c>
      <c r="BK305" s="150">
        <v>2</v>
      </c>
    </row>
    <row r="306" spans="1:63" ht="26.25" customHeight="1" x14ac:dyDescent="0.25">
      <c r="A306" s="265">
        <v>260</v>
      </c>
      <c r="B306" s="266" t="s">
        <v>1300</v>
      </c>
      <c r="C306" s="271" t="s">
        <v>1193</v>
      </c>
      <c r="D306" s="271" t="s">
        <v>737</v>
      </c>
      <c r="E306" s="271" t="s">
        <v>1191</v>
      </c>
      <c r="F306" s="271" t="s">
        <v>1</v>
      </c>
      <c r="G306" s="271" t="s">
        <v>754</v>
      </c>
      <c r="H306" s="266" t="s">
        <v>755</v>
      </c>
      <c r="I306" s="266" t="s">
        <v>437</v>
      </c>
      <c r="J306" s="275" t="s">
        <v>33</v>
      </c>
      <c r="K306" s="271" t="s">
        <v>1</v>
      </c>
      <c r="L306" s="273" t="s">
        <v>22</v>
      </c>
      <c r="M306" s="152" t="s">
        <v>17</v>
      </c>
      <c r="N306" s="271" t="s">
        <v>1</v>
      </c>
      <c r="O306" s="274" t="s">
        <v>20</v>
      </c>
      <c r="P306" s="271" t="s">
        <v>1</v>
      </c>
      <c r="Q306" s="271" t="s">
        <v>1</v>
      </c>
      <c r="R306" s="271" t="s">
        <v>1</v>
      </c>
      <c r="S306" s="271" t="s">
        <v>1</v>
      </c>
      <c r="T306" s="271" t="s">
        <v>1</v>
      </c>
      <c r="U306" s="271" t="s">
        <v>1</v>
      </c>
      <c r="V306" s="271" t="s">
        <v>1</v>
      </c>
      <c r="W306" s="271" t="s">
        <v>1</v>
      </c>
      <c r="X306" s="271" t="s">
        <v>1</v>
      </c>
      <c r="Y306" s="271" t="s">
        <v>1</v>
      </c>
      <c r="Z306" s="271" t="s">
        <v>1</v>
      </c>
      <c r="AA306" s="271" t="s">
        <v>1</v>
      </c>
      <c r="AB306" s="271" t="s">
        <v>1</v>
      </c>
      <c r="AC306" s="271" t="s">
        <v>1</v>
      </c>
      <c r="AD306" s="271" t="s">
        <v>1</v>
      </c>
      <c r="AE306" s="271" t="s">
        <v>1</v>
      </c>
      <c r="AF306" s="271" t="s">
        <v>1</v>
      </c>
      <c r="AG306" s="273" t="s">
        <v>22</v>
      </c>
      <c r="AH306" s="271" t="s">
        <v>1</v>
      </c>
      <c r="AI306" s="271" t="s">
        <v>1</v>
      </c>
      <c r="AJ306" s="271" t="s">
        <v>1</v>
      </c>
      <c r="AK306" s="271" t="s">
        <v>1</v>
      </c>
      <c r="AL306" s="271" t="s">
        <v>1</v>
      </c>
      <c r="AM306" s="271" t="s">
        <v>1</v>
      </c>
      <c r="AN306" s="271" t="s">
        <v>1</v>
      </c>
      <c r="AO306" s="271" t="s">
        <v>1</v>
      </c>
      <c r="AP306" s="271" t="s">
        <v>1</v>
      </c>
      <c r="AQ306" s="271" t="s">
        <v>1</v>
      </c>
      <c r="AR306" s="271" t="s">
        <v>1</v>
      </c>
      <c r="AS306" s="271" t="s">
        <v>1</v>
      </c>
      <c r="AT306" s="271" t="s">
        <v>1</v>
      </c>
      <c r="AU306" s="273" t="s">
        <v>22</v>
      </c>
      <c r="AV306" s="273" t="s">
        <v>22</v>
      </c>
      <c r="AW306" s="275" t="s">
        <v>1241</v>
      </c>
      <c r="AX306" s="275">
        <v>1</v>
      </c>
      <c r="AY306" s="284">
        <v>0</v>
      </c>
      <c r="AZ306" s="276">
        <v>0</v>
      </c>
      <c r="BA306" s="277">
        <v>0</v>
      </c>
      <c r="BB306" s="281">
        <v>0</v>
      </c>
      <c r="BF306" s="150" t="e">
        <f>_xlfn.XLOOKUP(A306,'[27]Non AGSA'!B:B,'[27]Non AGSA'!B:B)</f>
        <v>#N/A</v>
      </c>
      <c r="BG306" s="150" t="e">
        <f>_xlfn.XLOOKUP(A306,'[27]Dormant auditee list'!C:C,'[27]Dormant auditee list'!C:C)</f>
        <v>#N/A</v>
      </c>
      <c r="BH306" s="150" t="str">
        <f>_xlfn.XLOOKUP(A306,[27]Reworked!A:A,[27]Reworked!I:I)</f>
        <v>Unqualified with no findings</v>
      </c>
      <c r="BJ306" s="150">
        <v>1</v>
      </c>
      <c r="BK306" s="150">
        <v>1</v>
      </c>
    </row>
    <row r="307" spans="1:63" ht="27" customHeight="1" x14ac:dyDescent="0.25">
      <c r="A307" s="265">
        <v>1402</v>
      </c>
      <c r="B307" s="266" t="s">
        <v>1301</v>
      </c>
      <c r="C307" s="271" t="s">
        <v>1193</v>
      </c>
      <c r="D307" s="271" t="s">
        <v>737</v>
      </c>
      <c r="E307" s="271" t="s">
        <v>1191</v>
      </c>
      <c r="F307" s="271" t="s">
        <v>1</v>
      </c>
      <c r="G307" s="271" t="s">
        <v>754</v>
      </c>
      <c r="H307" s="266" t="s">
        <v>755</v>
      </c>
      <c r="I307" s="266" t="s">
        <v>437</v>
      </c>
      <c r="J307" s="152" t="s">
        <v>17</v>
      </c>
      <c r="K307" s="271" t="s">
        <v>1</v>
      </c>
      <c r="L307" s="274" t="s">
        <v>20</v>
      </c>
      <c r="M307" s="275" t="s">
        <v>33</v>
      </c>
      <c r="N307" s="271" t="s">
        <v>1</v>
      </c>
      <c r="O307" s="271" t="s">
        <v>1</v>
      </c>
      <c r="P307" s="271" t="s">
        <v>1</v>
      </c>
      <c r="Q307" s="271" t="s">
        <v>1</v>
      </c>
      <c r="R307" s="271" t="s">
        <v>1</v>
      </c>
      <c r="S307" s="271" t="s">
        <v>1</v>
      </c>
      <c r="T307" s="271" t="s">
        <v>1</v>
      </c>
      <c r="U307" s="271" t="s">
        <v>1</v>
      </c>
      <c r="V307" s="271" t="s">
        <v>1</v>
      </c>
      <c r="W307" s="271" t="s">
        <v>1</v>
      </c>
      <c r="X307" s="271" t="s">
        <v>1</v>
      </c>
      <c r="Y307" s="271" t="s">
        <v>1</v>
      </c>
      <c r="Z307" s="271" t="s">
        <v>1</v>
      </c>
      <c r="AA307" s="271" t="s">
        <v>1</v>
      </c>
      <c r="AB307" s="271" t="s">
        <v>1</v>
      </c>
      <c r="AC307" s="271" t="s">
        <v>1</v>
      </c>
      <c r="AD307" s="271" t="s">
        <v>1</v>
      </c>
      <c r="AE307" s="274" t="s">
        <v>20</v>
      </c>
      <c r="AF307" s="271" t="s">
        <v>1</v>
      </c>
      <c r="AG307" s="271" t="s">
        <v>1</v>
      </c>
      <c r="AH307" s="271" t="s">
        <v>1</v>
      </c>
      <c r="AI307" s="271" t="s">
        <v>1</v>
      </c>
      <c r="AJ307" s="271" t="s">
        <v>1</v>
      </c>
      <c r="AK307" s="271" t="s">
        <v>1</v>
      </c>
      <c r="AL307" s="271" t="s">
        <v>1</v>
      </c>
      <c r="AM307" s="271" t="s">
        <v>1</v>
      </c>
      <c r="AN307" s="271" t="s">
        <v>1</v>
      </c>
      <c r="AO307" s="271" t="s">
        <v>1</v>
      </c>
      <c r="AP307" s="271" t="s">
        <v>1</v>
      </c>
      <c r="AQ307" s="271" t="s">
        <v>1</v>
      </c>
      <c r="AR307" s="271" t="s">
        <v>1</v>
      </c>
      <c r="AS307" s="271" t="s">
        <v>1</v>
      </c>
      <c r="AT307" s="271" t="s">
        <v>1</v>
      </c>
      <c r="AU307" s="273" t="s">
        <v>22</v>
      </c>
      <c r="AV307" s="274" t="s">
        <v>20</v>
      </c>
      <c r="AW307" s="275" t="s">
        <v>1241</v>
      </c>
      <c r="AX307" s="275">
        <v>1</v>
      </c>
      <c r="AY307" s="275">
        <v>1</v>
      </c>
      <c r="AZ307" s="276">
        <v>0</v>
      </c>
      <c r="BA307" s="276">
        <v>0</v>
      </c>
      <c r="BB307" s="283">
        <v>0</v>
      </c>
      <c r="BF307" s="150" t="e">
        <f>_xlfn.XLOOKUP(A307,'[27]Non AGSA'!B:B,'[27]Non AGSA'!B:B)</f>
        <v>#N/A</v>
      </c>
      <c r="BG307" s="150" t="e">
        <f>_xlfn.XLOOKUP(A307,'[27]Dormant auditee list'!C:C,'[27]Dormant auditee list'!C:C)</f>
        <v>#N/A</v>
      </c>
      <c r="BH307" s="150" t="str">
        <f>_xlfn.XLOOKUP(A307,[27]Reworked!A:A,[27]Reworked!I:I)</f>
        <v>Unqualified with findings</v>
      </c>
      <c r="BJ307" s="150">
        <v>1</v>
      </c>
      <c r="BK307" s="150">
        <v>2</v>
      </c>
    </row>
    <row r="308" spans="1:63" ht="34.5" customHeight="1" x14ac:dyDescent="0.25">
      <c r="A308" s="265">
        <v>266</v>
      </c>
      <c r="B308" s="266" t="s">
        <v>977</v>
      </c>
      <c r="C308" s="271" t="s">
        <v>1193</v>
      </c>
      <c r="D308" s="271" t="s">
        <v>941</v>
      </c>
      <c r="E308" s="271" t="s">
        <v>1191</v>
      </c>
      <c r="F308" s="271" t="s">
        <v>1</v>
      </c>
      <c r="G308" s="271" t="s">
        <v>953</v>
      </c>
      <c r="H308" s="266" t="s">
        <v>440</v>
      </c>
      <c r="I308" s="266" t="s">
        <v>437</v>
      </c>
      <c r="J308" s="152" t="s">
        <v>17</v>
      </c>
      <c r="K308" s="271" t="s">
        <v>1</v>
      </c>
      <c r="L308" s="272" t="s">
        <v>23</v>
      </c>
      <c r="M308" s="279" t="s">
        <v>26</v>
      </c>
      <c r="N308" s="271" t="s">
        <v>1</v>
      </c>
      <c r="O308" s="272" t="s">
        <v>23</v>
      </c>
      <c r="P308" s="271" t="s">
        <v>1</v>
      </c>
      <c r="Q308" s="271" t="s">
        <v>1</v>
      </c>
      <c r="R308" s="271" t="s">
        <v>1</v>
      </c>
      <c r="S308" s="271" t="s">
        <v>1</v>
      </c>
      <c r="T308" s="274" t="s">
        <v>20</v>
      </c>
      <c r="U308" s="271" t="s">
        <v>1</v>
      </c>
      <c r="V308" s="271" t="s">
        <v>1</v>
      </c>
      <c r="W308" s="271" t="s">
        <v>1</v>
      </c>
      <c r="X308" s="271" t="s">
        <v>1</v>
      </c>
      <c r="Y308" s="271" t="s">
        <v>1</v>
      </c>
      <c r="Z308" s="271" t="s">
        <v>1</v>
      </c>
      <c r="AA308" s="271" t="s">
        <v>1</v>
      </c>
      <c r="AB308" s="271" t="s">
        <v>1</v>
      </c>
      <c r="AC308" s="271" t="s">
        <v>1</v>
      </c>
      <c r="AD308" s="271" t="s">
        <v>1</v>
      </c>
      <c r="AE308" s="272" t="s">
        <v>23</v>
      </c>
      <c r="AF308" s="271" t="s">
        <v>1</v>
      </c>
      <c r="AG308" s="271" t="s">
        <v>1</v>
      </c>
      <c r="AH308" s="273" t="s">
        <v>22</v>
      </c>
      <c r="AI308" s="271" t="s">
        <v>1</v>
      </c>
      <c r="AJ308" s="271" t="s">
        <v>1</v>
      </c>
      <c r="AK308" s="271" t="s">
        <v>1</v>
      </c>
      <c r="AL308" s="271" t="s">
        <v>1</v>
      </c>
      <c r="AM308" s="271" t="s">
        <v>1</v>
      </c>
      <c r="AN308" s="271" t="s">
        <v>1</v>
      </c>
      <c r="AO308" s="271" t="s">
        <v>1</v>
      </c>
      <c r="AP308" s="273" t="s">
        <v>22</v>
      </c>
      <c r="AQ308" s="271" t="s">
        <v>1</v>
      </c>
      <c r="AR308" s="271" t="s">
        <v>1</v>
      </c>
      <c r="AS308" s="271" t="s">
        <v>1</v>
      </c>
      <c r="AT308" s="271" t="s">
        <v>1</v>
      </c>
      <c r="AU308" s="273" t="s">
        <v>22</v>
      </c>
      <c r="AV308" s="272" t="s">
        <v>23</v>
      </c>
      <c r="AW308" s="275" t="s">
        <v>1241</v>
      </c>
      <c r="AX308" s="275">
        <v>1</v>
      </c>
      <c r="AY308" s="275">
        <v>1</v>
      </c>
      <c r="AZ308" s="276">
        <v>0</v>
      </c>
      <c r="BA308" s="277">
        <v>0</v>
      </c>
      <c r="BB308" s="281">
        <v>1E-3</v>
      </c>
      <c r="BF308" s="150" t="e">
        <f>_xlfn.XLOOKUP(A308,'[27]Non AGSA'!B:B,'[27]Non AGSA'!B:B)</f>
        <v>#N/A</v>
      </c>
      <c r="BG308" s="150" t="e">
        <f>_xlfn.XLOOKUP(A308,'[27]Dormant auditee list'!C:C,'[27]Dormant auditee list'!C:C)</f>
        <v>#N/A</v>
      </c>
      <c r="BH308" s="150" t="str">
        <f>_xlfn.XLOOKUP(A308,[27]Reworked!A:A,[27]Reworked!I:I)</f>
        <v>Unqualified with findings</v>
      </c>
      <c r="BJ308" s="150">
        <v>1</v>
      </c>
      <c r="BK308" s="150">
        <v>2</v>
      </c>
    </row>
    <row r="309" spans="1:63" ht="34.5" customHeight="1" x14ac:dyDescent="0.25">
      <c r="A309" s="265">
        <v>269</v>
      </c>
      <c r="B309" s="266" t="s">
        <v>834</v>
      </c>
      <c r="C309" s="271" t="s">
        <v>1193</v>
      </c>
      <c r="D309" s="271" t="s">
        <v>815</v>
      </c>
      <c r="E309" s="271" t="s">
        <v>1191</v>
      </c>
      <c r="F309" s="271" t="s">
        <v>1</v>
      </c>
      <c r="G309" s="271" t="s">
        <v>687</v>
      </c>
      <c r="H309" s="266" t="s">
        <v>440</v>
      </c>
      <c r="I309" s="266" t="s">
        <v>437</v>
      </c>
      <c r="J309" s="152" t="s">
        <v>17</v>
      </c>
      <c r="K309" s="271" t="s">
        <v>1</v>
      </c>
      <c r="L309" s="274" t="s">
        <v>20</v>
      </c>
      <c r="M309" s="275" t="s">
        <v>33</v>
      </c>
      <c r="N309" s="271" t="s">
        <v>1</v>
      </c>
      <c r="O309" s="271" t="s">
        <v>1</v>
      </c>
      <c r="P309" s="271" t="s">
        <v>1</v>
      </c>
      <c r="Q309" s="271" t="s">
        <v>1</v>
      </c>
      <c r="R309" s="271" t="s">
        <v>1</v>
      </c>
      <c r="S309" s="271" t="s">
        <v>1</v>
      </c>
      <c r="T309" s="271" t="s">
        <v>1</v>
      </c>
      <c r="U309" s="271" t="s">
        <v>1</v>
      </c>
      <c r="V309" s="271" t="s">
        <v>1</v>
      </c>
      <c r="W309" s="271" t="s">
        <v>1</v>
      </c>
      <c r="X309" s="271" t="s">
        <v>1</v>
      </c>
      <c r="Y309" s="271" t="s">
        <v>1</v>
      </c>
      <c r="Z309" s="271" t="s">
        <v>1</v>
      </c>
      <c r="AA309" s="271" t="s">
        <v>1</v>
      </c>
      <c r="AB309" s="271" t="s">
        <v>1</v>
      </c>
      <c r="AC309" s="271" t="s">
        <v>1</v>
      </c>
      <c r="AD309" s="271" t="s">
        <v>1</v>
      </c>
      <c r="AE309" s="274" t="s">
        <v>20</v>
      </c>
      <c r="AF309" s="271" t="s">
        <v>1</v>
      </c>
      <c r="AG309" s="271" t="s">
        <v>1</v>
      </c>
      <c r="AH309" s="271" t="s">
        <v>1</v>
      </c>
      <c r="AI309" s="271" t="s">
        <v>1</v>
      </c>
      <c r="AJ309" s="271" t="s">
        <v>1</v>
      </c>
      <c r="AK309" s="271" t="s">
        <v>1</v>
      </c>
      <c r="AL309" s="271" t="s">
        <v>1</v>
      </c>
      <c r="AM309" s="271" t="s">
        <v>1</v>
      </c>
      <c r="AN309" s="271" t="s">
        <v>1</v>
      </c>
      <c r="AO309" s="274" t="s">
        <v>20</v>
      </c>
      <c r="AP309" s="271" t="s">
        <v>1</v>
      </c>
      <c r="AQ309" s="271" t="s">
        <v>1</v>
      </c>
      <c r="AR309" s="271" t="s">
        <v>1</v>
      </c>
      <c r="AS309" s="271" t="s">
        <v>1</v>
      </c>
      <c r="AT309" s="271" t="s">
        <v>1</v>
      </c>
      <c r="AU309" s="271" t="s">
        <v>1</v>
      </c>
      <c r="AV309" s="271" t="s">
        <v>1</v>
      </c>
      <c r="AW309" s="275" t="s">
        <v>1241</v>
      </c>
      <c r="AX309" s="275">
        <v>1</v>
      </c>
      <c r="AY309" s="284">
        <v>0</v>
      </c>
      <c r="AZ309" s="276">
        <v>0</v>
      </c>
      <c r="BA309" s="276">
        <v>0</v>
      </c>
      <c r="BB309" s="281">
        <v>0.05</v>
      </c>
      <c r="BF309" s="150" t="e">
        <f>_xlfn.XLOOKUP(A309,'[27]Non AGSA'!B:B,'[27]Non AGSA'!B:B)</f>
        <v>#N/A</v>
      </c>
      <c r="BG309" s="150" t="e">
        <f>_xlfn.XLOOKUP(A309,'[27]Dormant auditee list'!C:C,'[27]Dormant auditee list'!C:C)</f>
        <v>#N/A</v>
      </c>
      <c r="BH309" s="150" t="str">
        <f>_xlfn.XLOOKUP(A309,[27]Reworked!A:A,[27]Reworked!I:I)</f>
        <v>Unqualified with findings</v>
      </c>
      <c r="BJ309" s="150">
        <v>1</v>
      </c>
      <c r="BK309" s="150">
        <v>2</v>
      </c>
    </row>
    <row r="310" spans="1:63" ht="26.25" customHeight="1" x14ac:dyDescent="0.25">
      <c r="A310" s="265">
        <v>270</v>
      </c>
      <c r="B310" s="266" t="s">
        <v>835</v>
      </c>
      <c r="C310" s="271" t="s">
        <v>1193</v>
      </c>
      <c r="D310" s="271" t="s">
        <v>815</v>
      </c>
      <c r="E310" s="271" t="s">
        <v>1191</v>
      </c>
      <c r="F310" s="271" t="s">
        <v>1</v>
      </c>
      <c r="G310" s="271" t="s">
        <v>463</v>
      </c>
      <c r="H310" s="266" t="s">
        <v>444</v>
      </c>
      <c r="I310" s="266" t="s">
        <v>437</v>
      </c>
      <c r="J310" s="152" t="s">
        <v>17</v>
      </c>
      <c r="K310" s="272" t="s">
        <v>23</v>
      </c>
      <c r="L310" s="272" t="s">
        <v>23</v>
      </c>
      <c r="M310" s="152" t="s">
        <v>17</v>
      </c>
      <c r="N310" s="274" t="s">
        <v>20</v>
      </c>
      <c r="O310" s="274" t="s">
        <v>20</v>
      </c>
      <c r="P310" s="271" t="s">
        <v>1</v>
      </c>
      <c r="Q310" s="271" t="s">
        <v>1</v>
      </c>
      <c r="R310" s="271" t="s">
        <v>1</v>
      </c>
      <c r="S310" s="271" t="s">
        <v>1</v>
      </c>
      <c r="T310" s="271" t="s">
        <v>1</v>
      </c>
      <c r="U310" s="271" t="s">
        <v>1</v>
      </c>
      <c r="V310" s="271" t="s">
        <v>1</v>
      </c>
      <c r="W310" s="271" t="s">
        <v>1</v>
      </c>
      <c r="X310" s="271" t="s">
        <v>1</v>
      </c>
      <c r="Y310" s="271" t="s">
        <v>1</v>
      </c>
      <c r="Z310" s="274" t="s">
        <v>20</v>
      </c>
      <c r="AA310" s="272" t="s">
        <v>23</v>
      </c>
      <c r="AB310" s="271" t="s">
        <v>1</v>
      </c>
      <c r="AC310" s="271" t="s">
        <v>1</v>
      </c>
      <c r="AD310" s="271" t="s">
        <v>1</v>
      </c>
      <c r="AE310" s="272" t="s">
        <v>23</v>
      </c>
      <c r="AF310" s="272" t="s">
        <v>23</v>
      </c>
      <c r="AG310" s="273" t="s">
        <v>22</v>
      </c>
      <c r="AH310" s="274" t="s">
        <v>20</v>
      </c>
      <c r="AI310" s="271" t="s">
        <v>1</v>
      </c>
      <c r="AJ310" s="271" t="s">
        <v>1</v>
      </c>
      <c r="AK310" s="271" t="s">
        <v>1</v>
      </c>
      <c r="AL310" s="272" t="s">
        <v>23</v>
      </c>
      <c r="AM310" s="271" t="s">
        <v>1</v>
      </c>
      <c r="AN310" s="271" t="s">
        <v>1</v>
      </c>
      <c r="AO310" s="271" t="s">
        <v>1</v>
      </c>
      <c r="AP310" s="271" t="s">
        <v>1</v>
      </c>
      <c r="AQ310" s="271" t="s">
        <v>1</v>
      </c>
      <c r="AR310" s="271" t="s">
        <v>1</v>
      </c>
      <c r="AS310" s="271" t="s">
        <v>1</v>
      </c>
      <c r="AT310" s="271" t="s">
        <v>1</v>
      </c>
      <c r="AU310" s="272" t="s">
        <v>23</v>
      </c>
      <c r="AV310" s="272" t="s">
        <v>23</v>
      </c>
      <c r="AW310" s="274" t="s">
        <v>1240</v>
      </c>
      <c r="AX310" s="152">
        <v>2</v>
      </c>
      <c r="AY310" s="275">
        <v>1</v>
      </c>
      <c r="AZ310" s="276">
        <v>0</v>
      </c>
      <c r="BA310" s="280">
        <v>1.8</v>
      </c>
      <c r="BB310" s="278">
        <v>0.79</v>
      </c>
      <c r="BF310" s="150" t="e">
        <f>_xlfn.XLOOKUP(A310,'[27]Non AGSA'!B:B,'[27]Non AGSA'!B:B)</f>
        <v>#N/A</v>
      </c>
      <c r="BG310" s="150" t="e">
        <f>_xlfn.XLOOKUP(A310,'[27]Dormant auditee list'!C:C,'[27]Dormant auditee list'!C:C)</f>
        <v>#N/A</v>
      </c>
      <c r="BH310" s="150" t="str">
        <f>_xlfn.XLOOKUP(A310,[27]Reworked!A:A,[27]Reworked!I:I)</f>
        <v>Unqualified with findings</v>
      </c>
      <c r="BJ310" s="150">
        <v>1</v>
      </c>
      <c r="BK310" s="150">
        <v>2</v>
      </c>
    </row>
    <row r="311" spans="1:63" ht="26.25" customHeight="1" x14ac:dyDescent="0.25">
      <c r="A311" s="265">
        <v>1067</v>
      </c>
      <c r="B311" s="266" t="s">
        <v>1302</v>
      </c>
      <c r="C311" s="271" t="s">
        <v>1193</v>
      </c>
      <c r="D311" s="271" t="s">
        <v>941</v>
      </c>
      <c r="E311" s="271" t="s">
        <v>1191</v>
      </c>
      <c r="F311" s="271" t="s">
        <v>1</v>
      </c>
      <c r="G311" s="271" t="s">
        <v>949</v>
      </c>
      <c r="H311" s="266" t="s">
        <v>444</v>
      </c>
      <c r="I311" s="266" t="s">
        <v>437</v>
      </c>
      <c r="J311" s="275" t="s">
        <v>33</v>
      </c>
      <c r="K311" s="271" t="s">
        <v>1</v>
      </c>
      <c r="L311" s="271" t="s">
        <v>1</v>
      </c>
      <c r="M311" s="275" t="s">
        <v>33</v>
      </c>
      <c r="N311" s="271" t="s">
        <v>1</v>
      </c>
      <c r="O311" s="273" t="s">
        <v>22</v>
      </c>
      <c r="P311" s="271" t="s">
        <v>1</v>
      </c>
      <c r="Q311" s="271" t="s">
        <v>1</v>
      </c>
      <c r="R311" s="271" t="s">
        <v>1</v>
      </c>
      <c r="S311" s="271" t="s">
        <v>1</v>
      </c>
      <c r="T311" s="271" t="s">
        <v>1</v>
      </c>
      <c r="U311" s="271" t="s">
        <v>1</v>
      </c>
      <c r="V311" s="271" t="s">
        <v>1</v>
      </c>
      <c r="W311" s="271" t="s">
        <v>1</v>
      </c>
      <c r="X311" s="271" t="s">
        <v>1</v>
      </c>
      <c r="Y311" s="271" t="s">
        <v>1</v>
      </c>
      <c r="Z311" s="271" t="s">
        <v>1</v>
      </c>
      <c r="AA311" s="271" t="s">
        <v>1</v>
      </c>
      <c r="AB311" s="271" t="s">
        <v>1</v>
      </c>
      <c r="AC311" s="271" t="s">
        <v>1</v>
      </c>
      <c r="AD311" s="271" t="s">
        <v>1</v>
      </c>
      <c r="AE311" s="271" t="s">
        <v>1</v>
      </c>
      <c r="AF311" s="271" t="s">
        <v>1</v>
      </c>
      <c r="AG311" s="271" t="s">
        <v>1</v>
      </c>
      <c r="AH311" s="271" t="s">
        <v>1</v>
      </c>
      <c r="AI311" s="271" t="s">
        <v>1</v>
      </c>
      <c r="AJ311" s="271" t="s">
        <v>1</v>
      </c>
      <c r="AK311" s="271" t="s">
        <v>1</v>
      </c>
      <c r="AL311" s="271" t="s">
        <v>1</v>
      </c>
      <c r="AM311" s="271" t="s">
        <v>1</v>
      </c>
      <c r="AN311" s="271" t="s">
        <v>1</v>
      </c>
      <c r="AO311" s="271" t="s">
        <v>1</v>
      </c>
      <c r="AP311" s="271" t="s">
        <v>1</v>
      </c>
      <c r="AQ311" s="271" t="s">
        <v>1</v>
      </c>
      <c r="AR311" s="271" t="s">
        <v>1</v>
      </c>
      <c r="AS311" s="271" t="s">
        <v>1</v>
      </c>
      <c r="AT311" s="271" t="s">
        <v>1</v>
      </c>
      <c r="AU311" s="272" t="s">
        <v>23</v>
      </c>
      <c r="AV311" s="273" t="s">
        <v>22</v>
      </c>
      <c r="AW311" s="274" t="s">
        <v>1240</v>
      </c>
      <c r="AX311" s="275">
        <v>1</v>
      </c>
      <c r="AY311" s="275">
        <v>1</v>
      </c>
      <c r="AZ311" s="276">
        <v>0</v>
      </c>
      <c r="BA311" s="280">
        <v>2.1</v>
      </c>
      <c r="BB311" s="283">
        <v>0</v>
      </c>
      <c r="BF311" s="150" t="e">
        <f>_xlfn.XLOOKUP(A311,'[27]Non AGSA'!B:B,'[27]Non AGSA'!B:B)</f>
        <v>#N/A</v>
      </c>
      <c r="BG311" s="150" t="e">
        <f>_xlfn.XLOOKUP(A311,'[27]Dormant auditee list'!C:C,'[27]Dormant auditee list'!C:C)</f>
        <v>#N/A</v>
      </c>
      <c r="BH311" s="150" t="str">
        <f>_xlfn.XLOOKUP(A311,[27]Reworked!A:A,[27]Reworked!I:I)</f>
        <v>Unqualified with no findings</v>
      </c>
      <c r="BJ311" s="150">
        <v>1</v>
      </c>
      <c r="BK311" s="150">
        <v>1</v>
      </c>
    </row>
    <row r="312" spans="1:63" ht="34.5" customHeight="1" x14ac:dyDescent="0.25">
      <c r="A312" s="265">
        <v>272</v>
      </c>
      <c r="B312" s="266" t="s">
        <v>116</v>
      </c>
      <c r="C312" s="271" t="s">
        <v>1193</v>
      </c>
      <c r="D312" s="271" t="s">
        <v>896</v>
      </c>
      <c r="E312" s="271" t="s">
        <v>1191</v>
      </c>
      <c r="F312" s="271" t="s">
        <v>1</v>
      </c>
      <c r="G312" s="271" t="s">
        <v>520</v>
      </c>
      <c r="H312" s="266" t="s">
        <v>440</v>
      </c>
      <c r="I312" s="266" t="s">
        <v>437</v>
      </c>
      <c r="J312" s="152" t="s">
        <v>17</v>
      </c>
      <c r="K312" s="272" t="s">
        <v>23</v>
      </c>
      <c r="L312" s="274" t="s">
        <v>20</v>
      </c>
      <c r="M312" s="152" t="s">
        <v>17</v>
      </c>
      <c r="N312" s="274" t="s">
        <v>20</v>
      </c>
      <c r="O312" s="271" t="s">
        <v>1</v>
      </c>
      <c r="P312" s="271" t="s">
        <v>1</v>
      </c>
      <c r="Q312" s="271" t="s">
        <v>1</v>
      </c>
      <c r="R312" s="271" t="s">
        <v>1</v>
      </c>
      <c r="S312" s="271" t="s">
        <v>1</v>
      </c>
      <c r="T312" s="271" t="s">
        <v>1</v>
      </c>
      <c r="U312" s="271" t="s">
        <v>1</v>
      </c>
      <c r="V312" s="271" t="s">
        <v>1</v>
      </c>
      <c r="W312" s="271" t="s">
        <v>1</v>
      </c>
      <c r="X312" s="271" t="s">
        <v>1</v>
      </c>
      <c r="Y312" s="271" t="s">
        <v>1</v>
      </c>
      <c r="Z312" s="272" t="s">
        <v>23</v>
      </c>
      <c r="AA312" s="272" t="s">
        <v>23</v>
      </c>
      <c r="AB312" s="271" t="s">
        <v>1</v>
      </c>
      <c r="AC312" s="271" t="s">
        <v>1</v>
      </c>
      <c r="AD312" s="271" t="s">
        <v>1</v>
      </c>
      <c r="AE312" s="271" t="s">
        <v>1</v>
      </c>
      <c r="AF312" s="271" t="s">
        <v>1</v>
      </c>
      <c r="AG312" s="271" t="s">
        <v>1</v>
      </c>
      <c r="AH312" s="274" t="s">
        <v>20</v>
      </c>
      <c r="AI312" s="271" t="s">
        <v>1</v>
      </c>
      <c r="AJ312" s="271" t="s">
        <v>1</v>
      </c>
      <c r="AK312" s="271" t="s">
        <v>1</v>
      </c>
      <c r="AL312" s="271" t="s">
        <v>1</v>
      </c>
      <c r="AM312" s="271" t="s">
        <v>1</v>
      </c>
      <c r="AN312" s="271" t="s">
        <v>1</v>
      </c>
      <c r="AO312" s="271" t="s">
        <v>1</v>
      </c>
      <c r="AP312" s="271" t="s">
        <v>1</v>
      </c>
      <c r="AQ312" s="271" t="s">
        <v>1</v>
      </c>
      <c r="AR312" s="271" t="s">
        <v>1</v>
      </c>
      <c r="AS312" s="271" t="s">
        <v>1</v>
      </c>
      <c r="AT312" s="271" t="s">
        <v>1</v>
      </c>
      <c r="AU312" s="272" t="s">
        <v>23</v>
      </c>
      <c r="AV312" s="271" t="s">
        <v>1</v>
      </c>
      <c r="AW312" s="275" t="s">
        <v>1241</v>
      </c>
      <c r="AX312" s="275">
        <v>1</v>
      </c>
      <c r="AY312" s="284">
        <v>0</v>
      </c>
      <c r="AZ312" s="276">
        <v>0</v>
      </c>
      <c r="BA312" s="276">
        <v>0</v>
      </c>
      <c r="BB312" s="283">
        <v>0</v>
      </c>
      <c r="BF312" s="150" t="e">
        <f>_xlfn.XLOOKUP(A312,'[27]Non AGSA'!B:B,'[27]Non AGSA'!B:B)</f>
        <v>#N/A</v>
      </c>
      <c r="BG312" s="150" t="e">
        <f>_xlfn.XLOOKUP(A312,'[27]Dormant auditee list'!C:C,'[27]Dormant auditee list'!C:C)</f>
        <v>#N/A</v>
      </c>
      <c r="BH312" s="150" t="str">
        <f>_xlfn.XLOOKUP(A312,[27]Reworked!A:A,[27]Reworked!I:I)</f>
        <v>Unqualified with findings</v>
      </c>
      <c r="BJ312" s="150">
        <v>1</v>
      </c>
      <c r="BK312" s="150">
        <v>2</v>
      </c>
    </row>
    <row r="313" spans="1:63" ht="27" customHeight="1" x14ac:dyDescent="0.25">
      <c r="A313" s="265">
        <v>1056</v>
      </c>
      <c r="B313" s="266" t="s">
        <v>153</v>
      </c>
      <c r="C313" s="271" t="s">
        <v>1193</v>
      </c>
      <c r="D313" s="271" t="s">
        <v>854</v>
      </c>
      <c r="E313" s="271" t="s">
        <v>1191</v>
      </c>
      <c r="F313" s="271" t="s">
        <v>1</v>
      </c>
      <c r="G313" s="271" t="s">
        <v>151</v>
      </c>
      <c r="H313" s="266" t="s">
        <v>444</v>
      </c>
      <c r="I313" s="266" t="s">
        <v>437</v>
      </c>
      <c r="J313" s="282" t="s">
        <v>94</v>
      </c>
      <c r="K313" s="272" t="s">
        <v>23</v>
      </c>
      <c r="L313" s="272" t="s">
        <v>23</v>
      </c>
      <c r="M313" s="279" t="s">
        <v>26</v>
      </c>
      <c r="N313" s="274" t="s">
        <v>20</v>
      </c>
      <c r="O313" s="272" t="s">
        <v>23</v>
      </c>
      <c r="P313" s="272" t="s">
        <v>23</v>
      </c>
      <c r="Q313" s="272" t="s">
        <v>23</v>
      </c>
      <c r="R313" s="272" t="s">
        <v>23</v>
      </c>
      <c r="S313" s="271" t="s">
        <v>1</v>
      </c>
      <c r="T313" s="274" t="s">
        <v>20</v>
      </c>
      <c r="U313" s="272" t="s">
        <v>23</v>
      </c>
      <c r="V313" s="272" t="s">
        <v>23</v>
      </c>
      <c r="W313" s="274" t="s">
        <v>20</v>
      </c>
      <c r="X313" s="274" t="s">
        <v>20</v>
      </c>
      <c r="Y313" s="271" t="s">
        <v>1</v>
      </c>
      <c r="Z313" s="273" t="s">
        <v>22</v>
      </c>
      <c r="AA313" s="272" t="s">
        <v>23</v>
      </c>
      <c r="AB313" s="271" t="s">
        <v>1</v>
      </c>
      <c r="AC313" s="271" t="s">
        <v>1</v>
      </c>
      <c r="AD313" s="273" t="s">
        <v>22</v>
      </c>
      <c r="AE313" s="274" t="s">
        <v>20</v>
      </c>
      <c r="AF313" s="272" t="s">
        <v>23</v>
      </c>
      <c r="AG313" s="272" t="s">
        <v>23</v>
      </c>
      <c r="AH313" s="274" t="s">
        <v>20</v>
      </c>
      <c r="AI313" s="271" t="s">
        <v>1</v>
      </c>
      <c r="AJ313" s="271" t="s">
        <v>1</v>
      </c>
      <c r="AK313" s="271" t="s">
        <v>1</v>
      </c>
      <c r="AL313" s="274" t="s">
        <v>20</v>
      </c>
      <c r="AM313" s="271" t="s">
        <v>1</v>
      </c>
      <c r="AN313" s="271" t="s">
        <v>1</v>
      </c>
      <c r="AO313" s="272" t="s">
        <v>23</v>
      </c>
      <c r="AP313" s="274" t="s">
        <v>20</v>
      </c>
      <c r="AQ313" s="271" t="s">
        <v>1</v>
      </c>
      <c r="AR313" s="272" t="s">
        <v>23</v>
      </c>
      <c r="AS313" s="271" t="s">
        <v>1</v>
      </c>
      <c r="AT313" s="271" t="s">
        <v>1</v>
      </c>
      <c r="AU313" s="272" t="s">
        <v>23</v>
      </c>
      <c r="AV313" s="274" t="s">
        <v>20</v>
      </c>
      <c r="AW313" s="272" t="s">
        <v>1242</v>
      </c>
      <c r="AX313" s="152">
        <v>2</v>
      </c>
      <c r="AY313" s="152">
        <v>2</v>
      </c>
      <c r="AZ313" s="276">
        <v>0</v>
      </c>
      <c r="BA313" s="280">
        <v>444.1</v>
      </c>
      <c r="BB313" s="278">
        <v>0.02</v>
      </c>
      <c r="BF313" s="150" t="e">
        <f>_xlfn.XLOOKUP(A313,'[27]Non AGSA'!B:B,'[27]Non AGSA'!B:B)</f>
        <v>#N/A</v>
      </c>
      <c r="BG313" s="150" t="e">
        <f>_xlfn.XLOOKUP(A313,'[27]Dormant auditee list'!C:C,'[27]Dormant auditee list'!C:C)</f>
        <v>#N/A</v>
      </c>
      <c r="BH313" s="150" t="str">
        <f>_xlfn.XLOOKUP(A313,[27]Reworked!A:A,[27]Reworked!I:I)</f>
        <v>Disclaimer</v>
      </c>
      <c r="BJ313" s="150">
        <v>1</v>
      </c>
      <c r="BK313" s="150">
        <v>5</v>
      </c>
    </row>
    <row r="314" spans="1:63" ht="26.25" customHeight="1" x14ac:dyDescent="0.25">
      <c r="A314" s="265">
        <v>277</v>
      </c>
      <c r="B314" s="266" t="s">
        <v>163</v>
      </c>
      <c r="C314" s="271" t="s">
        <v>1193</v>
      </c>
      <c r="D314" s="271" t="s">
        <v>683</v>
      </c>
      <c r="E314" s="271" t="s">
        <v>1191</v>
      </c>
      <c r="F314" s="271" t="s">
        <v>1</v>
      </c>
      <c r="G314" s="271" t="s">
        <v>156</v>
      </c>
      <c r="H314" s="266" t="s">
        <v>444</v>
      </c>
      <c r="I314" s="266" t="s">
        <v>437</v>
      </c>
      <c r="J314" s="152" t="s">
        <v>17</v>
      </c>
      <c r="K314" s="274" t="s">
        <v>20</v>
      </c>
      <c r="L314" s="272" t="s">
        <v>23</v>
      </c>
      <c r="M314" s="152" t="s">
        <v>17</v>
      </c>
      <c r="N314" s="271" t="s">
        <v>1</v>
      </c>
      <c r="O314" s="272" t="s">
        <v>23</v>
      </c>
      <c r="P314" s="271" t="s">
        <v>1</v>
      </c>
      <c r="Q314" s="271" t="s">
        <v>1</v>
      </c>
      <c r="R314" s="271" t="s">
        <v>1</v>
      </c>
      <c r="S314" s="271" t="s">
        <v>1</v>
      </c>
      <c r="T314" s="271" t="s">
        <v>1</v>
      </c>
      <c r="U314" s="271" t="s">
        <v>1</v>
      </c>
      <c r="V314" s="271" t="s">
        <v>1</v>
      </c>
      <c r="W314" s="271" t="s">
        <v>1</v>
      </c>
      <c r="X314" s="271" t="s">
        <v>1</v>
      </c>
      <c r="Y314" s="271" t="s">
        <v>1</v>
      </c>
      <c r="Z314" s="271" t="s">
        <v>1</v>
      </c>
      <c r="AA314" s="274" t="s">
        <v>20</v>
      </c>
      <c r="AB314" s="271" t="s">
        <v>1</v>
      </c>
      <c r="AC314" s="271" t="s">
        <v>1</v>
      </c>
      <c r="AD314" s="271" t="s">
        <v>1</v>
      </c>
      <c r="AE314" s="271" t="s">
        <v>1</v>
      </c>
      <c r="AF314" s="271" t="s">
        <v>1</v>
      </c>
      <c r="AG314" s="271" t="s">
        <v>1</v>
      </c>
      <c r="AH314" s="271" t="s">
        <v>1</v>
      </c>
      <c r="AI314" s="271" t="s">
        <v>1</v>
      </c>
      <c r="AJ314" s="271" t="s">
        <v>1</v>
      </c>
      <c r="AK314" s="271" t="s">
        <v>1</v>
      </c>
      <c r="AL314" s="272" t="s">
        <v>23</v>
      </c>
      <c r="AM314" s="271" t="s">
        <v>1</v>
      </c>
      <c r="AN314" s="271" t="s">
        <v>1</v>
      </c>
      <c r="AO314" s="271" t="s">
        <v>1</v>
      </c>
      <c r="AP314" s="271" t="s">
        <v>1</v>
      </c>
      <c r="AQ314" s="271" t="s">
        <v>1</v>
      </c>
      <c r="AR314" s="271" t="s">
        <v>1</v>
      </c>
      <c r="AS314" s="271" t="s">
        <v>1</v>
      </c>
      <c r="AT314" s="271" t="s">
        <v>1</v>
      </c>
      <c r="AU314" s="272" t="s">
        <v>23</v>
      </c>
      <c r="AV314" s="274" t="s">
        <v>20</v>
      </c>
      <c r="AW314" s="275" t="s">
        <v>1241</v>
      </c>
      <c r="AX314" s="275">
        <v>1</v>
      </c>
      <c r="AY314" s="282">
        <v>3</v>
      </c>
      <c r="AZ314" s="276">
        <v>0</v>
      </c>
      <c r="BA314" s="276">
        <v>0</v>
      </c>
      <c r="BB314" s="283">
        <v>0</v>
      </c>
      <c r="BF314" s="150" t="e">
        <f>_xlfn.XLOOKUP(A314,'[27]Non AGSA'!B:B,'[27]Non AGSA'!B:B)</f>
        <v>#N/A</v>
      </c>
      <c r="BG314" s="150" t="e">
        <f>_xlfn.XLOOKUP(A314,'[27]Dormant auditee list'!C:C,'[27]Dormant auditee list'!C:C)</f>
        <v>#N/A</v>
      </c>
      <c r="BH314" s="150" t="str">
        <f>_xlfn.XLOOKUP(A314,[27]Reworked!A:A,[27]Reworked!I:I)</f>
        <v>Unqualified with findings</v>
      </c>
      <c r="BJ314" s="150">
        <v>1</v>
      </c>
      <c r="BK314" s="150">
        <v>2</v>
      </c>
    </row>
    <row r="315" spans="1:63" ht="27" customHeight="1" x14ac:dyDescent="0.25">
      <c r="A315" s="265">
        <v>1036</v>
      </c>
      <c r="B315" s="266" t="s">
        <v>1303</v>
      </c>
      <c r="C315" s="271" t="s">
        <v>1193</v>
      </c>
      <c r="D315" s="271" t="s">
        <v>737</v>
      </c>
      <c r="E315" s="271" t="s">
        <v>1191</v>
      </c>
      <c r="F315" s="271" t="s">
        <v>1</v>
      </c>
      <c r="G315" s="271" t="s">
        <v>156</v>
      </c>
      <c r="H315" s="266" t="s">
        <v>444</v>
      </c>
      <c r="I315" s="266" t="s">
        <v>437</v>
      </c>
      <c r="J315" s="285" t="s">
        <v>39</v>
      </c>
      <c r="K315" s="272" t="s">
        <v>23</v>
      </c>
      <c r="L315" s="272" t="s">
        <v>23</v>
      </c>
      <c r="M315" s="152" t="s">
        <v>17</v>
      </c>
      <c r="N315" s="274" t="s">
        <v>20</v>
      </c>
      <c r="O315" s="272" t="s">
        <v>23</v>
      </c>
      <c r="P315" s="271" t="s">
        <v>1</v>
      </c>
      <c r="Q315" s="271" t="s">
        <v>1</v>
      </c>
      <c r="R315" s="271" t="s">
        <v>1</v>
      </c>
      <c r="S315" s="271" t="s">
        <v>1</v>
      </c>
      <c r="T315" s="271" t="s">
        <v>1</v>
      </c>
      <c r="U315" s="271" t="s">
        <v>1</v>
      </c>
      <c r="V315" s="271" t="s">
        <v>1</v>
      </c>
      <c r="W315" s="271" t="s">
        <v>1</v>
      </c>
      <c r="X315" s="271" t="s">
        <v>1</v>
      </c>
      <c r="Y315" s="271" t="s">
        <v>1</v>
      </c>
      <c r="Z315" s="271" t="s">
        <v>1</v>
      </c>
      <c r="AA315" s="272" t="s">
        <v>23</v>
      </c>
      <c r="AB315" s="271" t="s">
        <v>1</v>
      </c>
      <c r="AC315" s="271" t="s">
        <v>1</v>
      </c>
      <c r="AD315" s="271" t="s">
        <v>1</v>
      </c>
      <c r="AE315" s="271" t="s">
        <v>1</v>
      </c>
      <c r="AF315" s="271" t="s">
        <v>1</v>
      </c>
      <c r="AG315" s="272" t="s">
        <v>23</v>
      </c>
      <c r="AH315" s="271" t="s">
        <v>1</v>
      </c>
      <c r="AI315" s="271" t="s">
        <v>1</v>
      </c>
      <c r="AJ315" s="271" t="s">
        <v>1</v>
      </c>
      <c r="AK315" s="272" t="s">
        <v>23</v>
      </c>
      <c r="AL315" s="273" t="s">
        <v>22</v>
      </c>
      <c r="AM315" s="271" t="s">
        <v>1</v>
      </c>
      <c r="AN315" s="271" t="s">
        <v>1</v>
      </c>
      <c r="AO315" s="271" t="s">
        <v>1</v>
      </c>
      <c r="AP315" s="271" t="s">
        <v>1</v>
      </c>
      <c r="AQ315" s="271" t="s">
        <v>1</v>
      </c>
      <c r="AR315" s="272" t="s">
        <v>23</v>
      </c>
      <c r="AS315" s="271" t="s">
        <v>1</v>
      </c>
      <c r="AT315" s="271" t="s">
        <v>1</v>
      </c>
      <c r="AU315" s="272" t="s">
        <v>23</v>
      </c>
      <c r="AV315" s="272" t="s">
        <v>23</v>
      </c>
      <c r="AW315" s="275" t="s">
        <v>1241</v>
      </c>
      <c r="AX315" s="152">
        <v>2</v>
      </c>
      <c r="AY315" s="284">
        <v>0</v>
      </c>
      <c r="AZ315" s="276">
        <v>0</v>
      </c>
      <c r="BA315" s="280">
        <v>81.900000000000006</v>
      </c>
      <c r="BB315" s="281">
        <v>0.1</v>
      </c>
      <c r="BD315" s="150" t="e">
        <f>_xlfn.XLOOKUP(A315,'KSD auditees'!A:A,'KSD auditees'!A:A)</f>
        <v>#N/A</v>
      </c>
      <c r="BE315" s="150" t="e">
        <f>_xlfn.XLOOKUP(A315,'KSD auditees'!A:A,'KSD auditees'!G:G)</f>
        <v>#N/A</v>
      </c>
      <c r="BF315" s="150" t="e">
        <f>_xlfn.XLOOKUP(A315,'[27]Non AGSA'!B:B,'[27]Non AGSA'!B:B)</f>
        <v>#N/A</v>
      </c>
      <c r="BG315" s="150" t="e">
        <f>_xlfn.XLOOKUP(A315,'[27]Dormant auditee list'!C:C,'[27]Dormant auditee list'!C:C)</f>
        <v>#N/A</v>
      </c>
      <c r="BH315" s="150" t="str">
        <f>_xlfn.XLOOKUP(A315,[27]Reworked!A:A,[27]Reworked!I:I)</f>
        <v>Audit not finalised at legislated date</v>
      </c>
      <c r="BJ315" s="150">
        <v>1</v>
      </c>
      <c r="BK315" s="150">
        <v>6</v>
      </c>
    </row>
    <row r="316" spans="1:63" ht="34.5" customHeight="1" x14ac:dyDescent="0.25">
      <c r="A316" s="265">
        <v>281</v>
      </c>
      <c r="B316" s="266" t="s">
        <v>147</v>
      </c>
      <c r="C316" s="271" t="s">
        <v>1193</v>
      </c>
      <c r="D316" s="271" t="s">
        <v>683</v>
      </c>
      <c r="E316" s="271" t="s">
        <v>1191</v>
      </c>
      <c r="F316" s="271" t="s">
        <v>1</v>
      </c>
      <c r="G316" s="271" t="s">
        <v>687</v>
      </c>
      <c r="H316" s="266" t="s">
        <v>440</v>
      </c>
      <c r="I316" s="266" t="s">
        <v>437</v>
      </c>
      <c r="J316" s="152" t="s">
        <v>17</v>
      </c>
      <c r="K316" s="273" t="s">
        <v>22</v>
      </c>
      <c r="L316" s="272" t="s">
        <v>23</v>
      </c>
      <c r="M316" s="279" t="s">
        <v>26</v>
      </c>
      <c r="N316" s="272" t="s">
        <v>23</v>
      </c>
      <c r="O316" s="272" t="s">
        <v>23</v>
      </c>
      <c r="P316" s="271" t="s">
        <v>1</v>
      </c>
      <c r="Q316" s="271" t="s">
        <v>1</v>
      </c>
      <c r="R316" s="271" t="s">
        <v>1</v>
      </c>
      <c r="S316" s="271" t="s">
        <v>1</v>
      </c>
      <c r="T316" s="271" t="s">
        <v>1</v>
      </c>
      <c r="U316" s="271" t="s">
        <v>1</v>
      </c>
      <c r="V316" s="271" t="s">
        <v>1</v>
      </c>
      <c r="W316" s="273" t="s">
        <v>22</v>
      </c>
      <c r="X316" s="271" t="s">
        <v>1</v>
      </c>
      <c r="Y316" s="271" t="s">
        <v>1</v>
      </c>
      <c r="Z316" s="271" t="s">
        <v>1</v>
      </c>
      <c r="AA316" s="273" t="s">
        <v>22</v>
      </c>
      <c r="AB316" s="271" t="s">
        <v>1</v>
      </c>
      <c r="AC316" s="271" t="s">
        <v>1</v>
      </c>
      <c r="AD316" s="271" t="s">
        <v>1</v>
      </c>
      <c r="AE316" s="272" t="s">
        <v>23</v>
      </c>
      <c r="AF316" s="271" t="s">
        <v>1</v>
      </c>
      <c r="AG316" s="273" t="s">
        <v>22</v>
      </c>
      <c r="AH316" s="273" t="s">
        <v>22</v>
      </c>
      <c r="AI316" s="271" t="s">
        <v>1</v>
      </c>
      <c r="AJ316" s="271" t="s">
        <v>1</v>
      </c>
      <c r="AK316" s="272" t="s">
        <v>23</v>
      </c>
      <c r="AL316" s="272" t="s">
        <v>23</v>
      </c>
      <c r="AM316" s="271" t="s">
        <v>1</v>
      </c>
      <c r="AN316" s="271" t="s">
        <v>1</v>
      </c>
      <c r="AO316" s="271" t="s">
        <v>1</v>
      </c>
      <c r="AP316" s="271" t="s">
        <v>1</v>
      </c>
      <c r="AQ316" s="271" t="s">
        <v>1</v>
      </c>
      <c r="AR316" s="273" t="s">
        <v>22</v>
      </c>
      <c r="AS316" s="271" t="s">
        <v>1</v>
      </c>
      <c r="AT316" s="271" t="s">
        <v>1</v>
      </c>
      <c r="AU316" s="273" t="s">
        <v>22</v>
      </c>
      <c r="AV316" s="272" t="s">
        <v>23</v>
      </c>
      <c r="AW316" s="275" t="s">
        <v>1241</v>
      </c>
      <c r="AX316" s="275">
        <v>1</v>
      </c>
      <c r="AY316" s="152">
        <v>2</v>
      </c>
      <c r="AZ316" s="276">
        <v>0</v>
      </c>
      <c r="BA316" s="277">
        <v>6.8</v>
      </c>
      <c r="BB316" s="278">
        <v>0.11</v>
      </c>
      <c r="BF316" s="150" t="e">
        <f>_xlfn.XLOOKUP(A316,'[27]Non AGSA'!B:B,'[27]Non AGSA'!B:B)</f>
        <v>#N/A</v>
      </c>
      <c r="BG316" s="150" t="e">
        <f>_xlfn.XLOOKUP(A316,'[27]Dormant auditee list'!C:C,'[27]Dormant auditee list'!C:C)</f>
        <v>#N/A</v>
      </c>
      <c r="BH316" s="150" t="str">
        <f>_xlfn.XLOOKUP(A316,[27]Reworked!A:A,[27]Reworked!I:I)</f>
        <v>Unqualified with findings</v>
      </c>
      <c r="BJ316" s="150">
        <v>1</v>
      </c>
      <c r="BK316" s="150">
        <v>2</v>
      </c>
    </row>
    <row r="317" spans="1:63" ht="34.5" customHeight="1" x14ac:dyDescent="0.25">
      <c r="A317" s="265">
        <v>282</v>
      </c>
      <c r="B317" s="266" t="s">
        <v>713</v>
      </c>
      <c r="C317" s="271" t="s">
        <v>1193</v>
      </c>
      <c r="D317" s="271" t="s">
        <v>683</v>
      </c>
      <c r="E317" s="271" t="s">
        <v>1191</v>
      </c>
      <c r="F317" s="271" t="s">
        <v>1</v>
      </c>
      <c r="G317" s="271" t="s">
        <v>687</v>
      </c>
      <c r="H317" s="266" t="s">
        <v>440</v>
      </c>
      <c r="I317" s="266" t="s">
        <v>437</v>
      </c>
      <c r="J317" s="152" t="s">
        <v>17</v>
      </c>
      <c r="K317" s="271" t="s">
        <v>1</v>
      </c>
      <c r="L317" s="272" t="s">
        <v>23</v>
      </c>
      <c r="M317" s="279" t="s">
        <v>26</v>
      </c>
      <c r="N317" s="271" t="s">
        <v>1</v>
      </c>
      <c r="O317" s="272" t="s">
        <v>23</v>
      </c>
      <c r="P317" s="271" t="s">
        <v>1</v>
      </c>
      <c r="Q317" s="271" t="s">
        <v>1</v>
      </c>
      <c r="R317" s="271" t="s">
        <v>1</v>
      </c>
      <c r="S317" s="271" t="s">
        <v>1</v>
      </c>
      <c r="T317" s="271" t="s">
        <v>1</v>
      </c>
      <c r="U317" s="271" t="s">
        <v>1</v>
      </c>
      <c r="V317" s="271" t="s">
        <v>1</v>
      </c>
      <c r="W317" s="273" t="s">
        <v>22</v>
      </c>
      <c r="X317" s="271" t="s">
        <v>1</v>
      </c>
      <c r="Y317" s="271" t="s">
        <v>1</v>
      </c>
      <c r="Z317" s="271" t="s">
        <v>1</v>
      </c>
      <c r="AA317" s="271" t="s">
        <v>1</v>
      </c>
      <c r="AB317" s="271" t="s">
        <v>1</v>
      </c>
      <c r="AC317" s="271" t="s">
        <v>1</v>
      </c>
      <c r="AD317" s="271" t="s">
        <v>1</v>
      </c>
      <c r="AE317" s="272" t="s">
        <v>23</v>
      </c>
      <c r="AF317" s="271" t="s">
        <v>1</v>
      </c>
      <c r="AG317" s="273" t="s">
        <v>22</v>
      </c>
      <c r="AH317" s="271" t="s">
        <v>1</v>
      </c>
      <c r="AI317" s="271" t="s">
        <v>1</v>
      </c>
      <c r="AJ317" s="271" t="s">
        <v>1</v>
      </c>
      <c r="AK317" s="272" t="s">
        <v>23</v>
      </c>
      <c r="AL317" s="273" t="s">
        <v>22</v>
      </c>
      <c r="AM317" s="271" t="s">
        <v>1</v>
      </c>
      <c r="AN317" s="271" t="s">
        <v>1</v>
      </c>
      <c r="AO317" s="271" t="s">
        <v>1</v>
      </c>
      <c r="AP317" s="271" t="s">
        <v>1</v>
      </c>
      <c r="AQ317" s="271" t="s">
        <v>1</v>
      </c>
      <c r="AR317" s="271" t="s">
        <v>1</v>
      </c>
      <c r="AS317" s="271" t="s">
        <v>1</v>
      </c>
      <c r="AT317" s="271" t="s">
        <v>1</v>
      </c>
      <c r="AU317" s="271" t="s">
        <v>1</v>
      </c>
      <c r="AV317" s="271" t="s">
        <v>1</v>
      </c>
      <c r="AW317" s="275" t="s">
        <v>1241</v>
      </c>
      <c r="AX317" s="275">
        <v>1</v>
      </c>
      <c r="AY317" s="284">
        <v>0</v>
      </c>
      <c r="AZ317" s="276">
        <v>0</v>
      </c>
      <c r="BA317" s="276">
        <v>0</v>
      </c>
      <c r="BB317" s="281">
        <v>0</v>
      </c>
      <c r="BF317" s="150" t="e">
        <f>_xlfn.XLOOKUP(A317,'[27]Non AGSA'!B:B,'[27]Non AGSA'!B:B)</f>
        <v>#N/A</v>
      </c>
      <c r="BG317" s="150" t="e">
        <f>_xlfn.XLOOKUP(A317,'[27]Dormant auditee list'!C:C,'[27]Dormant auditee list'!C:C)</f>
        <v>#N/A</v>
      </c>
      <c r="BH317" s="150" t="str">
        <f>_xlfn.XLOOKUP(A317,[27]Reworked!A:A,[27]Reworked!I:I)</f>
        <v>Unqualified with findings</v>
      </c>
      <c r="BJ317" s="150">
        <v>1</v>
      </c>
      <c r="BK317" s="150">
        <v>2</v>
      </c>
    </row>
    <row r="318" spans="1:63" ht="34.5" customHeight="1" x14ac:dyDescent="0.25">
      <c r="A318" s="265">
        <v>284</v>
      </c>
      <c r="B318" s="266" t="s">
        <v>117</v>
      </c>
      <c r="C318" s="271" t="s">
        <v>1193</v>
      </c>
      <c r="D318" s="271" t="s">
        <v>896</v>
      </c>
      <c r="E318" s="271" t="s">
        <v>1191</v>
      </c>
      <c r="F318" s="271" t="s">
        <v>1</v>
      </c>
      <c r="G318" s="271" t="s">
        <v>520</v>
      </c>
      <c r="H318" s="266" t="s">
        <v>440</v>
      </c>
      <c r="I318" s="266" t="s">
        <v>437</v>
      </c>
      <c r="J318" s="275" t="s">
        <v>33</v>
      </c>
      <c r="K318" s="271" t="s">
        <v>1</v>
      </c>
      <c r="L318" s="271" t="s">
        <v>1</v>
      </c>
      <c r="M318" s="275" t="s">
        <v>33</v>
      </c>
      <c r="N318" s="271" t="s">
        <v>1</v>
      </c>
      <c r="O318" s="271" t="s">
        <v>1</v>
      </c>
      <c r="P318" s="271" t="s">
        <v>1</v>
      </c>
      <c r="Q318" s="271" t="s">
        <v>1</v>
      </c>
      <c r="R318" s="271" t="s">
        <v>1</v>
      </c>
      <c r="S318" s="271" t="s">
        <v>1</v>
      </c>
      <c r="T318" s="271" t="s">
        <v>1</v>
      </c>
      <c r="U318" s="271" t="s">
        <v>1</v>
      </c>
      <c r="V318" s="271" t="s">
        <v>1</v>
      </c>
      <c r="W318" s="271" t="s">
        <v>1</v>
      </c>
      <c r="X318" s="271" t="s">
        <v>1</v>
      </c>
      <c r="Y318" s="271" t="s">
        <v>1</v>
      </c>
      <c r="Z318" s="271" t="s">
        <v>1</v>
      </c>
      <c r="AA318" s="271" t="s">
        <v>1</v>
      </c>
      <c r="AB318" s="271" t="s">
        <v>1</v>
      </c>
      <c r="AC318" s="271" t="s">
        <v>1</v>
      </c>
      <c r="AD318" s="271" t="s">
        <v>1</v>
      </c>
      <c r="AE318" s="271" t="s">
        <v>1</v>
      </c>
      <c r="AF318" s="271" t="s">
        <v>1</v>
      </c>
      <c r="AG318" s="271" t="s">
        <v>1</v>
      </c>
      <c r="AH318" s="271" t="s">
        <v>1</v>
      </c>
      <c r="AI318" s="271" t="s">
        <v>1</v>
      </c>
      <c r="AJ318" s="271" t="s">
        <v>1</v>
      </c>
      <c r="AK318" s="271" t="s">
        <v>1</v>
      </c>
      <c r="AL318" s="271" t="s">
        <v>1</v>
      </c>
      <c r="AM318" s="271" t="s">
        <v>1</v>
      </c>
      <c r="AN318" s="271" t="s">
        <v>1</v>
      </c>
      <c r="AO318" s="271" t="s">
        <v>1</v>
      </c>
      <c r="AP318" s="271" t="s">
        <v>1</v>
      </c>
      <c r="AQ318" s="271" t="s">
        <v>1</v>
      </c>
      <c r="AR318" s="271" t="s">
        <v>1</v>
      </c>
      <c r="AS318" s="271" t="s">
        <v>1</v>
      </c>
      <c r="AT318" s="271" t="s">
        <v>1</v>
      </c>
      <c r="AU318" s="271" t="s">
        <v>1</v>
      </c>
      <c r="AV318" s="274" t="s">
        <v>20</v>
      </c>
      <c r="AW318" s="275" t="s">
        <v>1241</v>
      </c>
      <c r="AX318" s="275">
        <v>1</v>
      </c>
      <c r="AY318" s="275">
        <v>1</v>
      </c>
      <c r="AZ318" s="276">
        <v>0</v>
      </c>
      <c r="BA318" s="276">
        <v>0</v>
      </c>
      <c r="BB318" s="283">
        <v>0</v>
      </c>
      <c r="BF318" s="150" t="e">
        <f>_xlfn.XLOOKUP(A318,'[27]Non AGSA'!B:B,'[27]Non AGSA'!B:B)</f>
        <v>#N/A</v>
      </c>
      <c r="BG318" s="150" t="e">
        <f>_xlfn.XLOOKUP(A318,'[27]Dormant auditee list'!C:C,'[27]Dormant auditee list'!C:C)</f>
        <v>#N/A</v>
      </c>
      <c r="BH318" s="150" t="str">
        <f>_xlfn.XLOOKUP(A318,[27]Reworked!A:A,[27]Reworked!I:I)</f>
        <v>Unqualified with no findings</v>
      </c>
      <c r="BI318" s="150" t="str">
        <f>_xlfn.XLOOKUP(A318,[27]Reworked!A:A,[27]Reworked!J:J)</f>
        <v>Unqualified with no findings</v>
      </c>
      <c r="BJ318" s="150">
        <v>1</v>
      </c>
      <c r="BK318" s="150">
        <v>1</v>
      </c>
    </row>
    <row r="319" spans="1:63" ht="34.5" customHeight="1" x14ac:dyDescent="0.25">
      <c r="A319" s="265">
        <v>286</v>
      </c>
      <c r="B319" s="266" t="s">
        <v>715</v>
      </c>
      <c r="C319" s="271" t="s">
        <v>1193</v>
      </c>
      <c r="D319" s="271" t="s">
        <v>683</v>
      </c>
      <c r="E319" s="271" t="s">
        <v>1191</v>
      </c>
      <c r="F319" s="271" t="s">
        <v>1</v>
      </c>
      <c r="G319" s="271" t="s">
        <v>687</v>
      </c>
      <c r="H319" s="266" t="s">
        <v>440</v>
      </c>
      <c r="I319" s="266" t="s">
        <v>437</v>
      </c>
      <c r="J319" s="275" t="s">
        <v>33</v>
      </c>
      <c r="K319" s="273" t="s">
        <v>22</v>
      </c>
      <c r="L319" s="271" t="s">
        <v>1</v>
      </c>
      <c r="M319" s="152" t="s">
        <v>17</v>
      </c>
      <c r="N319" s="274" t="s">
        <v>20</v>
      </c>
      <c r="O319" s="271" t="s">
        <v>1</v>
      </c>
      <c r="P319" s="271" t="s">
        <v>1</v>
      </c>
      <c r="Q319" s="271" t="s">
        <v>1</v>
      </c>
      <c r="R319" s="271" t="s">
        <v>1</v>
      </c>
      <c r="S319" s="271" t="s">
        <v>1</v>
      </c>
      <c r="T319" s="271" t="s">
        <v>1</v>
      </c>
      <c r="U319" s="271" t="s">
        <v>1</v>
      </c>
      <c r="V319" s="271" t="s">
        <v>1</v>
      </c>
      <c r="W319" s="271" t="s">
        <v>1</v>
      </c>
      <c r="X319" s="271" t="s">
        <v>1</v>
      </c>
      <c r="Y319" s="271" t="s">
        <v>1</v>
      </c>
      <c r="Z319" s="273" t="s">
        <v>22</v>
      </c>
      <c r="AA319" s="271" t="s">
        <v>1</v>
      </c>
      <c r="AB319" s="271" t="s">
        <v>1</v>
      </c>
      <c r="AC319" s="271" t="s">
        <v>1</v>
      </c>
      <c r="AD319" s="271" t="s">
        <v>1</v>
      </c>
      <c r="AE319" s="271" t="s">
        <v>1</v>
      </c>
      <c r="AF319" s="271" t="s">
        <v>1</v>
      </c>
      <c r="AG319" s="271" t="s">
        <v>1</v>
      </c>
      <c r="AH319" s="271" t="s">
        <v>1</v>
      </c>
      <c r="AI319" s="271" t="s">
        <v>1</v>
      </c>
      <c r="AJ319" s="271" t="s">
        <v>1</v>
      </c>
      <c r="AK319" s="271" t="s">
        <v>1</v>
      </c>
      <c r="AL319" s="271" t="s">
        <v>1</v>
      </c>
      <c r="AM319" s="271" t="s">
        <v>1</v>
      </c>
      <c r="AN319" s="271" t="s">
        <v>1</v>
      </c>
      <c r="AO319" s="271" t="s">
        <v>1</v>
      </c>
      <c r="AP319" s="271" t="s">
        <v>1</v>
      </c>
      <c r="AQ319" s="271" t="s">
        <v>1</v>
      </c>
      <c r="AR319" s="271" t="s">
        <v>1</v>
      </c>
      <c r="AS319" s="271" t="s">
        <v>1</v>
      </c>
      <c r="AT319" s="271" t="s">
        <v>1</v>
      </c>
      <c r="AU319" s="272" t="s">
        <v>23</v>
      </c>
      <c r="AV319" s="272" t="s">
        <v>23</v>
      </c>
      <c r="AW319" s="275" t="s">
        <v>1241</v>
      </c>
      <c r="AX319" s="275">
        <v>1</v>
      </c>
      <c r="AY319" s="152">
        <v>2</v>
      </c>
      <c r="AZ319" s="276">
        <v>0</v>
      </c>
      <c r="BA319" s="277">
        <v>8.9999999999999993E-3</v>
      </c>
      <c r="BB319" s="281">
        <v>0</v>
      </c>
      <c r="BF319" s="150" t="e">
        <f>_xlfn.XLOOKUP(A319,'[27]Non AGSA'!B:B,'[27]Non AGSA'!B:B)</f>
        <v>#N/A</v>
      </c>
      <c r="BG319" s="150" t="e">
        <f>_xlfn.XLOOKUP(A319,'[27]Dormant auditee list'!C:C,'[27]Dormant auditee list'!C:C)</f>
        <v>#N/A</v>
      </c>
      <c r="BH319" s="150" t="str">
        <f>_xlfn.XLOOKUP(A319,[27]Reworked!A:A,[27]Reworked!I:I)</f>
        <v>Unqualified with no findings</v>
      </c>
      <c r="BJ319" s="150">
        <v>1</v>
      </c>
      <c r="BK319" s="150">
        <v>1</v>
      </c>
    </row>
    <row r="320" spans="1:63" ht="26.25" customHeight="1" x14ac:dyDescent="0.25">
      <c r="A320" s="265">
        <v>287</v>
      </c>
      <c r="B320" s="266" t="s">
        <v>840</v>
      </c>
      <c r="C320" s="271" t="s">
        <v>1193</v>
      </c>
      <c r="D320" s="271" t="s">
        <v>815</v>
      </c>
      <c r="E320" s="271" t="s">
        <v>1191</v>
      </c>
      <c r="F320" s="271" t="s">
        <v>1</v>
      </c>
      <c r="G320" s="271" t="s">
        <v>816</v>
      </c>
      <c r="H320" s="266" t="s">
        <v>684</v>
      </c>
      <c r="I320" s="266" t="s">
        <v>437</v>
      </c>
      <c r="J320" s="275" t="s">
        <v>33</v>
      </c>
      <c r="K320" s="271" t="s">
        <v>1</v>
      </c>
      <c r="L320" s="271" t="s">
        <v>1</v>
      </c>
      <c r="M320" s="275" t="s">
        <v>33</v>
      </c>
      <c r="N320" s="271" t="s">
        <v>1</v>
      </c>
      <c r="O320" s="271" t="s">
        <v>1</v>
      </c>
      <c r="P320" s="271" t="s">
        <v>1</v>
      </c>
      <c r="Q320" s="271" t="s">
        <v>1</v>
      </c>
      <c r="R320" s="271" t="s">
        <v>1</v>
      </c>
      <c r="S320" s="271" t="s">
        <v>1</v>
      </c>
      <c r="T320" s="271" t="s">
        <v>1</v>
      </c>
      <c r="U320" s="271" t="s">
        <v>1</v>
      </c>
      <c r="V320" s="271" t="s">
        <v>1</v>
      </c>
      <c r="W320" s="271" t="s">
        <v>1</v>
      </c>
      <c r="X320" s="271" t="s">
        <v>1</v>
      </c>
      <c r="Y320" s="271" t="s">
        <v>1</v>
      </c>
      <c r="Z320" s="271" t="s">
        <v>1</v>
      </c>
      <c r="AA320" s="271" t="s">
        <v>1</v>
      </c>
      <c r="AB320" s="271" t="s">
        <v>1</v>
      </c>
      <c r="AC320" s="271" t="s">
        <v>1</v>
      </c>
      <c r="AD320" s="271" t="s">
        <v>1</v>
      </c>
      <c r="AE320" s="271" t="s">
        <v>1</v>
      </c>
      <c r="AF320" s="271" t="s">
        <v>1</v>
      </c>
      <c r="AG320" s="271" t="s">
        <v>1</v>
      </c>
      <c r="AH320" s="271" t="s">
        <v>1</v>
      </c>
      <c r="AI320" s="271" t="s">
        <v>1</v>
      </c>
      <c r="AJ320" s="271" t="s">
        <v>1</v>
      </c>
      <c r="AK320" s="271" t="s">
        <v>1</v>
      </c>
      <c r="AL320" s="271" t="s">
        <v>1</v>
      </c>
      <c r="AM320" s="271" t="s">
        <v>1</v>
      </c>
      <c r="AN320" s="271" t="s">
        <v>1</v>
      </c>
      <c r="AO320" s="271" t="s">
        <v>1</v>
      </c>
      <c r="AP320" s="271" t="s">
        <v>1</v>
      </c>
      <c r="AQ320" s="271" t="s">
        <v>1</v>
      </c>
      <c r="AR320" s="271" t="s">
        <v>1</v>
      </c>
      <c r="AS320" s="271" t="s">
        <v>1</v>
      </c>
      <c r="AT320" s="271" t="s">
        <v>1</v>
      </c>
      <c r="AU320" s="271" t="s">
        <v>1</v>
      </c>
      <c r="AV320" s="273" t="s">
        <v>22</v>
      </c>
      <c r="AW320" s="275" t="s">
        <v>1241</v>
      </c>
      <c r="AX320" s="275">
        <v>1</v>
      </c>
      <c r="AY320" s="275">
        <v>1</v>
      </c>
      <c r="AZ320" s="276">
        <v>0</v>
      </c>
      <c r="BA320" s="280">
        <v>7.4</v>
      </c>
      <c r="BB320" s="281">
        <v>0</v>
      </c>
      <c r="BF320" s="150" t="e">
        <f>_xlfn.XLOOKUP(A320,'[27]Non AGSA'!B:B,'[27]Non AGSA'!B:B)</f>
        <v>#N/A</v>
      </c>
      <c r="BG320" s="150" t="e">
        <f>_xlfn.XLOOKUP(A320,'[27]Dormant auditee list'!C:C,'[27]Dormant auditee list'!C:C)</f>
        <v>#N/A</v>
      </c>
      <c r="BH320" s="150" t="str">
        <f>_xlfn.XLOOKUP(A320,[27]Reworked!A:A,[27]Reworked!I:I)</f>
        <v>Unqualified with no findings</v>
      </c>
      <c r="BJ320" s="150">
        <v>1</v>
      </c>
      <c r="BK320" s="150">
        <v>1</v>
      </c>
    </row>
    <row r="321" spans="1:63" ht="26.25" customHeight="1" x14ac:dyDescent="0.25">
      <c r="A321" s="265">
        <v>1026</v>
      </c>
      <c r="B321" s="266" t="s">
        <v>928</v>
      </c>
      <c r="C321" s="271" t="s">
        <v>1193</v>
      </c>
      <c r="D321" s="271" t="s">
        <v>896</v>
      </c>
      <c r="E321" s="271" t="s">
        <v>1191</v>
      </c>
      <c r="F321" s="271" t="s">
        <v>1</v>
      </c>
      <c r="G321" s="271" t="s">
        <v>902</v>
      </c>
      <c r="H321" s="266" t="s">
        <v>755</v>
      </c>
      <c r="I321" s="266" t="s">
        <v>437</v>
      </c>
      <c r="J321" s="279" t="s">
        <v>26</v>
      </c>
      <c r="K321" s="271" t="s">
        <v>1</v>
      </c>
      <c r="L321" s="274" t="s">
        <v>20</v>
      </c>
      <c r="M321" s="275" t="s">
        <v>33</v>
      </c>
      <c r="N321" s="271" t="s">
        <v>1</v>
      </c>
      <c r="O321" s="271" t="s">
        <v>1</v>
      </c>
      <c r="P321" s="271" t="s">
        <v>1</v>
      </c>
      <c r="Q321" s="271" t="s">
        <v>1</v>
      </c>
      <c r="R321" s="274" t="s">
        <v>20</v>
      </c>
      <c r="S321" s="271" t="s">
        <v>1</v>
      </c>
      <c r="T321" s="271" t="s">
        <v>1</v>
      </c>
      <c r="U321" s="271" t="s">
        <v>1</v>
      </c>
      <c r="V321" s="274" t="s">
        <v>20</v>
      </c>
      <c r="W321" s="271" t="s">
        <v>1</v>
      </c>
      <c r="X321" s="271" t="s">
        <v>1</v>
      </c>
      <c r="Y321" s="271" t="s">
        <v>1</v>
      </c>
      <c r="Z321" s="271" t="s">
        <v>1</v>
      </c>
      <c r="AA321" s="271" t="s">
        <v>1</v>
      </c>
      <c r="AB321" s="271" t="s">
        <v>1</v>
      </c>
      <c r="AC321" s="271" t="s">
        <v>1</v>
      </c>
      <c r="AD321" s="271" t="s">
        <v>1</v>
      </c>
      <c r="AE321" s="274" t="s">
        <v>20</v>
      </c>
      <c r="AF321" s="271" t="s">
        <v>1</v>
      </c>
      <c r="AG321" s="274" t="s">
        <v>20</v>
      </c>
      <c r="AH321" s="271" t="s">
        <v>1</v>
      </c>
      <c r="AI321" s="271" t="s">
        <v>1</v>
      </c>
      <c r="AJ321" s="271" t="s">
        <v>1</v>
      </c>
      <c r="AK321" s="271" t="s">
        <v>1</v>
      </c>
      <c r="AL321" s="271" t="s">
        <v>1</v>
      </c>
      <c r="AM321" s="271" t="s">
        <v>1</v>
      </c>
      <c r="AN321" s="271" t="s">
        <v>1</v>
      </c>
      <c r="AO321" s="274" t="s">
        <v>20</v>
      </c>
      <c r="AP321" s="271" t="s">
        <v>1</v>
      </c>
      <c r="AQ321" s="271" t="s">
        <v>1</v>
      </c>
      <c r="AR321" s="271" t="s">
        <v>1</v>
      </c>
      <c r="AS321" s="271" t="s">
        <v>1</v>
      </c>
      <c r="AT321" s="271" t="s">
        <v>1</v>
      </c>
      <c r="AU321" s="271" t="s">
        <v>1</v>
      </c>
      <c r="AV321" s="272" t="s">
        <v>23</v>
      </c>
      <c r="AW321" s="275" t="s">
        <v>1241</v>
      </c>
      <c r="AX321" s="275">
        <v>1</v>
      </c>
      <c r="AY321" s="152">
        <v>2</v>
      </c>
      <c r="AZ321" s="276">
        <v>0</v>
      </c>
      <c r="BA321" s="280">
        <v>0.18</v>
      </c>
      <c r="BB321" s="281">
        <v>0.01</v>
      </c>
      <c r="BF321" s="150" t="e">
        <f>_xlfn.XLOOKUP(A321,'[27]Non AGSA'!B:B,'[27]Non AGSA'!B:B)</f>
        <v>#N/A</v>
      </c>
      <c r="BG321" s="150" t="e">
        <f>_xlfn.XLOOKUP(A321,'[27]Dormant auditee list'!C:C,'[27]Dormant auditee list'!C:C)</f>
        <v>#N/A</v>
      </c>
      <c r="BH321" s="150" t="str">
        <f>_xlfn.XLOOKUP(A321,[27]Reworked!A:A,[27]Reworked!I:I)</f>
        <v>Qualified</v>
      </c>
      <c r="BJ321" s="150">
        <v>1</v>
      </c>
      <c r="BK321" s="150">
        <v>3</v>
      </c>
    </row>
    <row r="322" spans="1:63" ht="27" customHeight="1" x14ac:dyDescent="0.25">
      <c r="A322" s="265">
        <v>288</v>
      </c>
      <c r="B322" s="266" t="s">
        <v>980</v>
      </c>
      <c r="C322" s="271" t="s">
        <v>1193</v>
      </c>
      <c r="D322" s="271" t="s">
        <v>941</v>
      </c>
      <c r="E322" s="271" t="s">
        <v>1191</v>
      </c>
      <c r="F322" s="271" t="s">
        <v>1</v>
      </c>
      <c r="G322" s="271" t="s">
        <v>447</v>
      </c>
      <c r="H322" s="266" t="s">
        <v>444</v>
      </c>
      <c r="I322" s="266" t="s">
        <v>437</v>
      </c>
      <c r="J322" s="279" t="s">
        <v>26</v>
      </c>
      <c r="K322" s="272" t="s">
        <v>23</v>
      </c>
      <c r="L322" s="272" t="s">
        <v>23</v>
      </c>
      <c r="M322" s="279" t="s">
        <v>26</v>
      </c>
      <c r="N322" s="272" t="s">
        <v>23</v>
      </c>
      <c r="O322" s="272" t="s">
        <v>23</v>
      </c>
      <c r="P322" s="274" t="s">
        <v>20</v>
      </c>
      <c r="Q322" s="274" t="s">
        <v>20</v>
      </c>
      <c r="R322" s="274" t="s">
        <v>20</v>
      </c>
      <c r="S322" s="271" t="s">
        <v>1</v>
      </c>
      <c r="T322" s="271" t="s">
        <v>1</v>
      </c>
      <c r="U322" s="274" t="s">
        <v>20</v>
      </c>
      <c r="V322" s="271" t="s">
        <v>1</v>
      </c>
      <c r="W322" s="272" t="s">
        <v>23</v>
      </c>
      <c r="X322" s="271" t="s">
        <v>1</v>
      </c>
      <c r="Y322" s="271" t="s">
        <v>1</v>
      </c>
      <c r="Z322" s="271" t="s">
        <v>1</v>
      </c>
      <c r="AA322" s="272" t="s">
        <v>23</v>
      </c>
      <c r="AB322" s="271" t="s">
        <v>1</v>
      </c>
      <c r="AC322" s="271" t="s">
        <v>1</v>
      </c>
      <c r="AD322" s="271" t="s">
        <v>1</v>
      </c>
      <c r="AE322" s="272" t="s">
        <v>23</v>
      </c>
      <c r="AF322" s="271" t="s">
        <v>1</v>
      </c>
      <c r="AG322" s="271" t="s">
        <v>1</v>
      </c>
      <c r="AH322" s="271" t="s">
        <v>1</v>
      </c>
      <c r="AI322" s="271" t="s">
        <v>1</v>
      </c>
      <c r="AJ322" s="271" t="s">
        <v>1</v>
      </c>
      <c r="AK322" s="271" t="s">
        <v>1</v>
      </c>
      <c r="AL322" s="272" t="s">
        <v>23</v>
      </c>
      <c r="AM322" s="271" t="s">
        <v>1</v>
      </c>
      <c r="AN322" s="271" t="s">
        <v>1</v>
      </c>
      <c r="AO322" s="271" t="s">
        <v>1</v>
      </c>
      <c r="AP322" s="271" t="s">
        <v>1</v>
      </c>
      <c r="AQ322" s="271" t="s">
        <v>1</v>
      </c>
      <c r="AR322" s="271" t="s">
        <v>1</v>
      </c>
      <c r="AS322" s="271" t="s">
        <v>1</v>
      </c>
      <c r="AT322" s="271" t="s">
        <v>1</v>
      </c>
      <c r="AU322" s="272" t="s">
        <v>23</v>
      </c>
      <c r="AV322" s="271" t="s">
        <v>1</v>
      </c>
      <c r="AW322" s="275" t="s">
        <v>1241</v>
      </c>
      <c r="AX322" s="152">
        <v>2</v>
      </c>
      <c r="AY322" s="275">
        <v>1</v>
      </c>
      <c r="AZ322" s="276">
        <v>0</v>
      </c>
      <c r="BA322" s="280">
        <v>10.4</v>
      </c>
      <c r="BB322" s="278">
        <v>11.2</v>
      </c>
      <c r="BF322" s="150" t="e">
        <f>_xlfn.XLOOKUP(A322,'[27]Non AGSA'!B:B,'[27]Non AGSA'!B:B)</f>
        <v>#N/A</v>
      </c>
      <c r="BG322" s="150" t="e">
        <f>_xlfn.XLOOKUP(A322,'[27]Dormant auditee list'!C:C,'[27]Dormant auditee list'!C:C)</f>
        <v>#N/A</v>
      </c>
      <c r="BH322" s="150" t="str">
        <f>_xlfn.XLOOKUP(A322,[27]Reworked!A:A,[27]Reworked!I:I)</f>
        <v>Qualified</v>
      </c>
      <c r="BJ322" s="150">
        <v>1</v>
      </c>
      <c r="BK322" s="150">
        <v>3</v>
      </c>
    </row>
    <row r="323" spans="1:63" ht="26.25" customHeight="1" x14ac:dyDescent="0.25">
      <c r="A323" s="265">
        <v>289</v>
      </c>
      <c r="B323" s="266" t="s">
        <v>77</v>
      </c>
      <c r="C323" s="271" t="s">
        <v>1193</v>
      </c>
      <c r="D323" s="271" t="s">
        <v>941</v>
      </c>
      <c r="E323" s="271" t="s">
        <v>1191</v>
      </c>
      <c r="F323" s="271" t="s">
        <v>1</v>
      </c>
      <c r="G323" s="271" t="s">
        <v>447</v>
      </c>
      <c r="H323" s="266" t="s">
        <v>444</v>
      </c>
      <c r="I323" s="266" t="s">
        <v>437</v>
      </c>
      <c r="J323" s="285" t="s">
        <v>39</v>
      </c>
      <c r="K323" s="273" t="s">
        <v>22</v>
      </c>
      <c r="L323" s="273" t="s">
        <v>22</v>
      </c>
      <c r="M323" s="286" t="s">
        <v>299</v>
      </c>
      <c r="N323" s="272" t="s">
        <v>23</v>
      </c>
      <c r="O323" s="272" t="s">
        <v>23</v>
      </c>
      <c r="P323" s="271" t="s">
        <v>1</v>
      </c>
      <c r="Q323" s="273" t="s">
        <v>22</v>
      </c>
      <c r="R323" s="273" t="s">
        <v>22</v>
      </c>
      <c r="S323" s="271" t="s">
        <v>1</v>
      </c>
      <c r="T323" s="274" t="s">
        <v>20</v>
      </c>
      <c r="U323" s="273" t="s">
        <v>22</v>
      </c>
      <c r="V323" s="271" t="s">
        <v>1</v>
      </c>
      <c r="W323" s="273" t="s">
        <v>22</v>
      </c>
      <c r="X323" s="273" t="s">
        <v>22</v>
      </c>
      <c r="Y323" s="271" t="s">
        <v>1</v>
      </c>
      <c r="Z323" s="273" t="s">
        <v>22</v>
      </c>
      <c r="AA323" s="273" t="s">
        <v>22</v>
      </c>
      <c r="AB323" s="271" t="s">
        <v>1</v>
      </c>
      <c r="AC323" s="271" t="s">
        <v>1</v>
      </c>
      <c r="AD323" s="271" t="s">
        <v>1</v>
      </c>
      <c r="AE323" s="273" t="s">
        <v>22</v>
      </c>
      <c r="AF323" s="273" t="s">
        <v>22</v>
      </c>
      <c r="AG323" s="273" t="s">
        <v>22</v>
      </c>
      <c r="AH323" s="271" t="s">
        <v>1</v>
      </c>
      <c r="AI323" s="271" t="s">
        <v>1</v>
      </c>
      <c r="AJ323" s="271" t="s">
        <v>1</v>
      </c>
      <c r="AK323" s="271" t="s">
        <v>1</v>
      </c>
      <c r="AL323" s="271" t="s">
        <v>1</v>
      </c>
      <c r="AM323" s="271" t="s">
        <v>1</v>
      </c>
      <c r="AN323" s="271" t="s">
        <v>1</v>
      </c>
      <c r="AO323" s="273" t="s">
        <v>22</v>
      </c>
      <c r="AP323" s="273" t="s">
        <v>22</v>
      </c>
      <c r="AQ323" s="271" t="s">
        <v>1</v>
      </c>
      <c r="AR323" s="273" t="s">
        <v>22</v>
      </c>
      <c r="AS323" s="271" t="s">
        <v>1</v>
      </c>
      <c r="AT323" s="271" t="s">
        <v>1</v>
      </c>
      <c r="AU323" s="273" t="s">
        <v>22</v>
      </c>
      <c r="AV323" s="273" t="s">
        <v>22</v>
      </c>
      <c r="AW323" s="284" t="s">
        <v>1</v>
      </c>
      <c r="AX323" s="284">
        <v>0</v>
      </c>
      <c r="AY323" s="284">
        <v>0</v>
      </c>
      <c r="AZ323" s="276">
        <v>0</v>
      </c>
      <c r="BA323" s="277">
        <v>405.1</v>
      </c>
      <c r="BB323" s="281">
        <v>0</v>
      </c>
      <c r="BD323" s="150">
        <f>_xlfn.XLOOKUP(A323,'KSD auditees'!A:A,'KSD auditees'!A:A)</f>
        <v>289</v>
      </c>
      <c r="BE323" s="150" t="str">
        <f>_xlfn.XLOOKUP(A323,'KSD auditees'!A:A,'KSD auditees'!G:G)</f>
        <v xml:space="preserve">Education, Skills development and employment </v>
      </c>
      <c r="BF323" s="150" t="e">
        <f>_xlfn.XLOOKUP(A323,'[27]Non AGSA'!B:B,'[27]Non AGSA'!B:B)</f>
        <v>#N/A</v>
      </c>
      <c r="BG323" s="150" t="e">
        <f>_xlfn.XLOOKUP(A323,'[27]Dormant auditee list'!C:C,'[27]Dormant auditee list'!C:C)</f>
        <v>#N/A</v>
      </c>
      <c r="BH323" s="150" t="str">
        <f>_xlfn.XLOOKUP(A323,[27]Reworked!A:A,[27]Reworked!I:I)</f>
        <v>Audit not finalised at legislated date</v>
      </c>
      <c r="BJ323" s="150">
        <v>1</v>
      </c>
      <c r="BK323" s="150">
        <v>6</v>
      </c>
    </row>
    <row r="324" spans="1:63" ht="26.25" customHeight="1" x14ac:dyDescent="0.25">
      <c r="A324" s="265">
        <v>1011</v>
      </c>
      <c r="B324" s="266" t="s">
        <v>148</v>
      </c>
      <c r="C324" s="271" t="s">
        <v>1193</v>
      </c>
      <c r="D324" s="271" t="s">
        <v>683</v>
      </c>
      <c r="E324" s="271" t="s">
        <v>1191</v>
      </c>
      <c r="F324" s="271" t="s">
        <v>1</v>
      </c>
      <c r="G324" s="271" t="s">
        <v>698</v>
      </c>
      <c r="H324" s="266" t="s">
        <v>444</v>
      </c>
      <c r="I324" s="266" t="s">
        <v>437</v>
      </c>
      <c r="J324" s="285" t="s">
        <v>39</v>
      </c>
      <c r="K324" s="271" t="s">
        <v>1</v>
      </c>
      <c r="L324" s="272" t="s">
        <v>23</v>
      </c>
      <c r="M324" s="279" t="s">
        <v>26</v>
      </c>
      <c r="N324" s="271" t="s">
        <v>1</v>
      </c>
      <c r="O324" s="274" t="s">
        <v>20</v>
      </c>
      <c r="P324" s="271" t="s">
        <v>1</v>
      </c>
      <c r="Q324" s="271" t="s">
        <v>1</v>
      </c>
      <c r="R324" s="273" t="s">
        <v>22</v>
      </c>
      <c r="S324" s="271" t="s">
        <v>1</v>
      </c>
      <c r="T324" s="271" t="s">
        <v>1</v>
      </c>
      <c r="U324" s="271" t="s">
        <v>1</v>
      </c>
      <c r="V324" s="271" t="s">
        <v>1</v>
      </c>
      <c r="W324" s="271" t="s">
        <v>1</v>
      </c>
      <c r="X324" s="271" t="s">
        <v>1</v>
      </c>
      <c r="Y324" s="271" t="s">
        <v>1</v>
      </c>
      <c r="Z324" s="271" t="s">
        <v>1</v>
      </c>
      <c r="AA324" s="271" t="s">
        <v>1</v>
      </c>
      <c r="AB324" s="271" t="s">
        <v>1</v>
      </c>
      <c r="AC324" s="271" t="s">
        <v>1</v>
      </c>
      <c r="AD324" s="271" t="s">
        <v>1</v>
      </c>
      <c r="AE324" s="272" t="s">
        <v>23</v>
      </c>
      <c r="AF324" s="271" t="s">
        <v>1</v>
      </c>
      <c r="AG324" s="272" t="s">
        <v>23</v>
      </c>
      <c r="AH324" s="271" t="s">
        <v>1</v>
      </c>
      <c r="AI324" s="271" t="s">
        <v>1</v>
      </c>
      <c r="AJ324" s="271" t="s">
        <v>1</v>
      </c>
      <c r="AK324" s="271" t="s">
        <v>1</v>
      </c>
      <c r="AL324" s="271" t="s">
        <v>1</v>
      </c>
      <c r="AM324" s="271" t="s">
        <v>1</v>
      </c>
      <c r="AN324" s="271" t="s">
        <v>1</v>
      </c>
      <c r="AO324" s="271" t="s">
        <v>1</v>
      </c>
      <c r="AP324" s="271" t="s">
        <v>1</v>
      </c>
      <c r="AQ324" s="271" t="s">
        <v>1</v>
      </c>
      <c r="AR324" s="271" t="s">
        <v>1</v>
      </c>
      <c r="AS324" s="271" t="s">
        <v>1</v>
      </c>
      <c r="AT324" s="271" t="s">
        <v>1</v>
      </c>
      <c r="AU324" s="274" t="s">
        <v>20</v>
      </c>
      <c r="AV324" s="271" t="s">
        <v>1</v>
      </c>
      <c r="AW324" s="274" t="s">
        <v>1240</v>
      </c>
      <c r="AX324" s="275">
        <v>1</v>
      </c>
      <c r="AY324" s="152">
        <v>2</v>
      </c>
      <c r="AZ324" s="276">
        <v>0</v>
      </c>
      <c r="BA324" s="276">
        <v>0</v>
      </c>
      <c r="BB324" s="283">
        <v>0</v>
      </c>
      <c r="BD324" s="150">
        <f>_xlfn.XLOOKUP(A324,'KSD auditees'!A:A,'KSD auditees'!A:A)</f>
        <v>1011</v>
      </c>
      <c r="BE324" s="150" t="str">
        <f>_xlfn.XLOOKUP(A324,'KSD auditees'!A:A,'KSD auditees'!G:G)</f>
        <v xml:space="preserve">Financial sustainability </v>
      </c>
      <c r="BF324" s="150" t="e">
        <f>_xlfn.XLOOKUP(A324,'[27]Non AGSA'!B:B,'[27]Non AGSA'!B:B)</f>
        <v>#N/A</v>
      </c>
      <c r="BG324" s="150" t="e">
        <f>_xlfn.XLOOKUP(A324,'[27]Dormant auditee list'!C:C,'[27]Dormant auditee list'!C:C)</f>
        <v>#N/A</v>
      </c>
      <c r="BH324" s="150" t="str">
        <f>_xlfn.XLOOKUP(A324,[27]Reworked!A:A,[27]Reworked!I:I)</f>
        <v>Audit not finalised at legislated date</v>
      </c>
      <c r="BJ324" s="150">
        <v>1</v>
      </c>
      <c r="BK324" s="150">
        <v>6</v>
      </c>
    </row>
    <row r="325" spans="1:63" ht="27" customHeight="1" x14ac:dyDescent="0.25">
      <c r="A325" s="265">
        <v>1330</v>
      </c>
      <c r="B325" s="266" t="s">
        <v>78</v>
      </c>
      <c r="C325" s="271" t="s">
        <v>1193</v>
      </c>
      <c r="D325" s="271" t="s">
        <v>658</v>
      </c>
      <c r="E325" s="271" t="s">
        <v>1191</v>
      </c>
      <c r="F325" s="271" t="s">
        <v>1</v>
      </c>
      <c r="G325" s="271" t="s">
        <v>447</v>
      </c>
      <c r="H325" s="266" t="s">
        <v>444</v>
      </c>
      <c r="I325" s="266" t="s">
        <v>437</v>
      </c>
      <c r="J325" s="152" t="s">
        <v>17</v>
      </c>
      <c r="K325" s="271" t="s">
        <v>1</v>
      </c>
      <c r="L325" s="272" t="s">
        <v>23</v>
      </c>
      <c r="M325" s="152" t="s">
        <v>17</v>
      </c>
      <c r="N325" s="271" t="s">
        <v>1</v>
      </c>
      <c r="O325" s="272" t="s">
        <v>23</v>
      </c>
      <c r="P325" s="271" t="s">
        <v>1</v>
      </c>
      <c r="Q325" s="271" t="s">
        <v>1</v>
      </c>
      <c r="R325" s="271" t="s">
        <v>1</v>
      </c>
      <c r="S325" s="271" t="s">
        <v>1</v>
      </c>
      <c r="T325" s="271" t="s">
        <v>1</v>
      </c>
      <c r="U325" s="271" t="s">
        <v>1</v>
      </c>
      <c r="V325" s="271" t="s">
        <v>1</v>
      </c>
      <c r="W325" s="271" t="s">
        <v>1</v>
      </c>
      <c r="X325" s="271" t="s">
        <v>1</v>
      </c>
      <c r="Y325" s="271" t="s">
        <v>1</v>
      </c>
      <c r="Z325" s="271" t="s">
        <v>1</v>
      </c>
      <c r="AA325" s="271" t="s">
        <v>1</v>
      </c>
      <c r="AB325" s="271" t="s">
        <v>1</v>
      </c>
      <c r="AC325" s="271" t="s">
        <v>1</v>
      </c>
      <c r="AD325" s="271" t="s">
        <v>1</v>
      </c>
      <c r="AE325" s="272" t="s">
        <v>23</v>
      </c>
      <c r="AF325" s="271" t="s">
        <v>1</v>
      </c>
      <c r="AG325" s="271" t="s">
        <v>1</v>
      </c>
      <c r="AH325" s="271" t="s">
        <v>1</v>
      </c>
      <c r="AI325" s="271" t="s">
        <v>1</v>
      </c>
      <c r="AJ325" s="271" t="s">
        <v>1</v>
      </c>
      <c r="AK325" s="271" t="s">
        <v>1</v>
      </c>
      <c r="AL325" s="271" t="s">
        <v>1</v>
      </c>
      <c r="AM325" s="271" t="s">
        <v>1</v>
      </c>
      <c r="AN325" s="271" t="s">
        <v>1</v>
      </c>
      <c r="AO325" s="271" t="s">
        <v>1</v>
      </c>
      <c r="AP325" s="271" t="s">
        <v>1</v>
      </c>
      <c r="AQ325" s="271" t="s">
        <v>1</v>
      </c>
      <c r="AR325" s="271" t="s">
        <v>1</v>
      </c>
      <c r="AS325" s="271" t="s">
        <v>1</v>
      </c>
      <c r="AT325" s="271" t="s">
        <v>1</v>
      </c>
      <c r="AU325" s="271" t="s">
        <v>1</v>
      </c>
      <c r="AV325" s="271" t="s">
        <v>1</v>
      </c>
      <c r="AW325" s="274" t="s">
        <v>1240</v>
      </c>
      <c r="AX325" s="152">
        <v>2</v>
      </c>
      <c r="AY325" s="284">
        <v>0</v>
      </c>
      <c r="AZ325" s="276">
        <v>0</v>
      </c>
      <c r="BA325" s="276">
        <v>0</v>
      </c>
      <c r="BB325" s="283">
        <v>0</v>
      </c>
      <c r="BF325" s="150" t="e">
        <f>_xlfn.XLOOKUP(A325,'[27]Non AGSA'!B:B,'[27]Non AGSA'!B:B)</f>
        <v>#N/A</v>
      </c>
      <c r="BG325" s="150" t="e">
        <f>_xlfn.XLOOKUP(A325,'[27]Dormant auditee list'!C:C,'[27]Dormant auditee list'!C:C)</f>
        <v>#N/A</v>
      </c>
      <c r="BH325" s="150" t="str">
        <f>_xlfn.XLOOKUP(A325,[27]Reworked!A:A,[27]Reworked!I:I)</f>
        <v>Unqualified with findings</v>
      </c>
      <c r="BJ325" s="150">
        <v>1</v>
      </c>
      <c r="BK325" s="150">
        <v>2</v>
      </c>
    </row>
    <row r="326" spans="1:63" ht="18.75" customHeight="1" x14ac:dyDescent="0.25">
      <c r="A326" s="265">
        <v>297</v>
      </c>
      <c r="B326" s="266" t="s">
        <v>1045</v>
      </c>
      <c r="C326" s="271" t="s">
        <v>1193</v>
      </c>
      <c r="D326" s="271" t="s">
        <v>1021</v>
      </c>
      <c r="E326" s="271" t="s">
        <v>1191</v>
      </c>
      <c r="F326" s="271" t="s">
        <v>1</v>
      </c>
      <c r="G326" s="271" t="s">
        <v>1</v>
      </c>
      <c r="H326" s="266" t="s">
        <v>1</v>
      </c>
      <c r="I326" s="266" t="s">
        <v>1021</v>
      </c>
      <c r="J326" s="279" t="s">
        <v>26</v>
      </c>
      <c r="K326" s="272" t="s">
        <v>23</v>
      </c>
      <c r="L326" s="272" t="s">
        <v>23</v>
      </c>
      <c r="M326" s="286" t="s">
        <v>299</v>
      </c>
      <c r="N326" s="272" t="s">
        <v>23</v>
      </c>
      <c r="O326" s="272" t="s">
        <v>23</v>
      </c>
      <c r="P326" s="272" t="s">
        <v>23</v>
      </c>
      <c r="Q326" s="271" t="s">
        <v>1</v>
      </c>
      <c r="R326" s="272" t="s">
        <v>23</v>
      </c>
      <c r="S326" s="271" t="s">
        <v>1</v>
      </c>
      <c r="T326" s="273" t="s">
        <v>22</v>
      </c>
      <c r="U326" s="271" t="s">
        <v>1</v>
      </c>
      <c r="V326" s="273" t="s">
        <v>22</v>
      </c>
      <c r="W326" s="273" t="s">
        <v>22</v>
      </c>
      <c r="X326" s="272" t="s">
        <v>23</v>
      </c>
      <c r="Y326" s="271" t="s">
        <v>1</v>
      </c>
      <c r="Z326" s="271" t="s">
        <v>1</v>
      </c>
      <c r="AA326" s="272" t="s">
        <v>23</v>
      </c>
      <c r="AB326" s="271" t="s">
        <v>1</v>
      </c>
      <c r="AC326" s="271" t="s">
        <v>1</v>
      </c>
      <c r="AD326" s="271" t="s">
        <v>1</v>
      </c>
      <c r="AE326" s="272" t="s">
        <v>23</v>
      </c>
      <c r="AF326" s="272" t="s">
        <v>23</v>
      </c>
      <c r="AG326" s="271" t="s">
        <v>1</v>
      </c>
      <c r="AH326" s="271" t="s">
        <v>1</v>
      </c>
      <c r="AI326" s="272" t="s">
        <v>23</v>
      </c>
      <c r="AJ326" s="271" t="s">
        <v>1</v>
      </c>
      <c r="AK326" s="271" t="s">
        <v>1</v>
      </c>
      <c r="AL326" s="272" t="s">
        <v>23</v>
      </c>
      <c r="AM326" s="271" t="s">
        <v>1</v>
      </c>
      <c r="AN326" s="271" t="s">
        <v>1</v>
      </c>
      <c r="AO326" s="272" t="s">
        <v>23</v>
      </c>
      <c r="AP326" s="271" t="s">
        <v>1</v>
      </c>
      <c r="AQ326" s="271" t="s">
        <v>1</v>
      </c>
      <c r="AR326" s="272" t="s">
        <v>23</v>
      </c>
      <c r="AS326" s="271" t="s">
        <v>1</v>
      </c>
      <c r="AT326" s="271" t="s">
        <v>1</v>
      </c>
      <c r="AU326" s="272" t="s">
        <v>23</v>
      </c>
      <c r="AV326" s="272" t="s">
        <v>23</v>
      </c>
      <c r="AW326" s="272" t="s">
        <v>1242</v>
      </c>
      <c r="AX326" s="282">
        <v>3</v>
      </c>
      <c r="AY326" s="275">
        <v>1</v>
      </c>
      <c r="AZ326" s="276">
        <v>0</v>
      </c>
      <c r="BA326" s="280">
        <v>77.3</v>
      </c>
      <c r="BB326" s="281">
        <v>6.7</v>
      </c>
      <c r="BF326" s="150" t="e">
        <f>_xlfn.XLOOKUP(A326,'[27]Non AGSA'!B:B,'[27]Non AGSA'!B:B)</f>
        <v>#N/A</v>
      </c>
      <c r="BG326" s="150" t="e">
        <f>_xlfn.XLOOKUP(A326,'[27]Dormant auditee list'!C:C,'[27]Dormant auditee list'!C:C)</f>
        <v>#N/A</v>
      </c>
      <c r="BH326" s="150" t="str">
        <f>_xlfn.XLOOKUP(A326,[27]Reworked!A:A,[27]Reworked!I:I)</f>
        <v>Qualified</v>
      </c>
      <c r="BJ326" s="150">
        <v>1</v>
      </c>
      <c r="BK326" s="150">
        <v>3</v>
      </c>
    </row>
    <row r="327" spans="1:63" ht="18" customHeight="1" x14ac:dyDescent="0.25">
      <c r="A327" s="265">
        <v>1571</v>
      </c>
      <c r="B327" s="266" t="s">
        <v>1048</v>
      </c>
      <c r="C327" s="271" t="s">
        <v>1193</v>
      </c>
      <c r="D327" s="271" t="s">
        <v>1021</v>
      </c>
      <c r="E327" s="271" t="s">
        <v>1191</v>
      </c>
      <c r="F327" s="271" t="s">
        <v>1</v>
      </c>
      <c r="G327" s="271" t="s">
        <v>1</v>
      </c>
      <c r="H327" s="266" t="s">
        <v>1</v>
      </c>
      <c r="I327" s="266" t="s">
        <v>1021</v>
      </c>
      <c r="J327" s="282" t="s">
        <v>94</v>
      </c>
      <c r="K327" s="272" t="s">
        <v>23</v>
      </c>
      <c r="L327" s="272" t="s">
        <v>23</v>
      </c>
      <c r="M327" s="282" t="s">
        <v>94</v>
      </c>
      <c r="N327" s="274" t="s">
        <v>20</v>
      </c>
      <c r="O327" s="274" t="s">
        <v>20</v>
      </c>
      <c r="P327" s="272" t="s">
        <v>23</v>
      </c>
      <c r="Q327" s="272" t="s">
        <v>23</v>
      </c>
      <c r="R327" s="272" t="s">
        <v>23</v>
      </c>
      <c r="S327" s="271" t="s">
        <v>1</v>
      </c>
      <c r="T327" s="273" t="s">
        <v>22</v>
      </c>
      <c r="U327" s="272" t="s">
        <v>23</v>
      </c>
      <c r="V327" s="272" t="s">
        <v>23</v>
      </c>
      <c r="W327" s="272" t="s">
        <v>23</v>
      </c>
      <c r="X327" s="271" t="s">
        <v>1</v>
      </c>
      <c r="Y327" s="274" t="s">
        <v>20</v>
      </c>
      <c r="Z327" s="273" t="s">
        <v>22</v>
      </c>
      <c r="AA327" s="274" t="s">
        <v>20</v>
      </c>
      <c r="AB327" s="271" t="s">
        <v>1</v>
      </c>
      <c r="AC327" s="271" t="s">
        <v>1</v>
      </c>
      <c r="AD327" s="271" t="s">
        <v>1</v>
      </c>
      <c r="AE327" s="272" t="s">
        <v>23</v>
      </c>
      <c r="AF327" s="272" t="s">
        <v>23</v>
      </c>
      <c r="AG327" s="271" t="s">
        <v>1</v>
      </c>
      <c r="AH327" s="273" t="s">
        <v>22</v>
      </c>
      <c r="AI327" s="271" t="s">
        <v>1</v>
      </c>
      <c r="AJ327" s="271" t="s">
        <v>1</v>
      </c>
      <c r="AK327" s="271" t="s">
        <v>1</v>
      </c>
      <c r="AL327" s="272" t="s">
        <v>23</v>
      </c>
      <c r="AM327" s="271" t="s">
        <v>1</v>
      </c>
      <c r="AN327" s="271" t="s">
        <v>1</v>
      </c>
      <c r="AO327" s="272" t="s">
        <v>23</v>
      </c>
      <c r="AP327" s="271" t="s">
        <v>1</v>
      </c>
      <c r="AQ327" s="271" t="s">
        <v>1</v>
      </c>
      <c r="AR327" s="272" t="s">
        <v>23</v>
      </c>
      <c r="AS327" s="271" t="s">
        <v>1</v>
      </c>
      <c r="AT327" s="271" t="s">
        <v>1</v>
      </c>
      <c r="AU327" s="272" t="s">
        <v>23</v>
      </c>
      <c r="AV327" s="272" t="s">
        <v>23</v>
      </c>
      <c r="AW327" s="272" t="s">
        <v>1242</v>
      </c>
      <c r="AX327" s="282">
        <v>3</v>
      </c>
      <c r="AY327" s="275">
        <v>1</v>
      </c>
      <c r="AZ327" s="276">
        <v>0</v>
      </c>
      <c r="BA327" s="277">
        <v>38.700000000000003</v>
      </c>
      <c r="BB327" s="278">
        <v>0.36</v>
      </c>
      <c r="BF327" s="150" t="e">
        <f>_xlfn.XLOOKUP(A327,'[27]Non AGSA'!B:B,'[27]Non AGSA'!B:B)</f>
        <v>#N/A</v>
      </c>
      <c r="BG327" s="150" t="e">
        <f>_xlfn.XLOOKUP(A327,'[27]Dormant auditee list'!C:C,'[27]Dormant auditee list'!C:C)</f>
        <v>#N/A</v>
      </c>
      <c r="BH327" s="150" t="str">
        <f>_xlfn.XLOOKUP(A327,[27]Reworked!A:A,[27]Reworked!I:I)</f>
        <v>Disclaimer</v>
      </c>
      <c r="BJ327" s="150">
        <v>1</v>
      </c>
      <c r="BK327" s="150">
        <v>5</v>
      </c>
    </row>
    <row r="328" spans="1:63" ht="14.25" customHeight="1" x14ac:dyDescent="0.25">
      <c r="A328" s="265">
        <v>563</v>
      </c>
      <c r="B328" s="266" t="s">
        <v>1049</v>
      </c>
      <c r="C328" s="271" t="s">
        <v>1193</v>
      </c>
      <c r="D328" s="271" t="s">
        <v>1021</v>
      </c>
      <c r="E328" s="271" t="s">
        <v>1191</v>
      </c>
      <c r="F328" s="271" t="s">
        <v>1</v>
      </c>
      <c r="G328" s="271" t="s">
        <v>1</v>
      </c>
      <c r="H328" s="266" t="s">
        <v>1</v>
      </c>
      <c r="I328" s="266" t="s">
        <v>1021</v>
      </c>
      <c r="J328" s="285" t="s">
        <v>39</v>
      </c>
      <c r="K328" s="271" t="s">
        <v>1</v>
      </c>
      <c r="L328" s="271" t="s">
        <v>1</v>
      </c>
      <c r="M328" s="285" t="s">
        <v>39</v>
      </c>
      <c r="N328" s="271" t="s">
        <v>1</v>
      </c>
      <c r="O328" s="271" t="s">
        <v>1</v>
      </c>
      <c r="P328" s="271" t="s">
        <v>1</v>
      </c>
      <c r="Q328" s="271" t="s">
        <v>1</v>
      </c>
      <c r="R328" s="271" t="s">
        <v>1</v>
      </c>
      <c r="S328" s="271" t="s">
        <v>1</v>
      </c>
      <c r="T328" s="271" t="s">
        <v>1</v>
      </c>
      <c r="U328" s="271" t="s">
        <v>1</v>
      </c>
      <c r="V328" s="271" t="s">
        <v>1</v>
      </c>
      <c r="W328" s="271" t="s">
        <v>1</v>
      </c>
      <c r="X328" s="271" t="s">
        <v>1</v>
      </c>
      <c r="Y328" s="271" t="s">
        <v>1</v>
      </c>
      <c r="Z328" s="271" t="s">
        <v>1</v>
      </c>
      <c r="AA328" s="271" t="s">
        <v>1</v>
      </c>
      <c r="AB328" s="271" t="s">
        <v>1</v>
      </c>
      <c r="AC328" s="271" t="s">
        <v>1</v>
      </c>
      <c r="AD328" s="271" t="s">
        <v>1</v>
      </c>
      <c r="AE328" s="271" t="s">
        <v>1</v>
      </c>
      <c r="AF328" s="271" t="s">
        <v>1</v>
      </c>
      <c r="AG328" s="271" t="s">
        <v>1</v>
      </c>
      <c r="AH328" s="271" t="s">
        <v>1</v>
      </c>
      <c r="AI328" s="271" t="s">
        <v>1</v>
      </c>
      <c r="AJ328" s="271" t="s">
        <v>1</v>
      </c>
      <c r="AK328" s="271" t="s">
        <v>1</v>
      </c>
      <c r="AL328" s="271" t="s">
        <v>1</v>
      </c>
      <c r="AM328" s="271" t="s">
        <v>1</v>
      </c>
      <c r="AN328" s="271" t="s">
        <v>1</v>
      </c>
      <c r="AO328" s="271" t="s">
        <v>1</v>
      </c>
      <c r="AP328" s="271" t="s">
        <v>1</v>
      </c>
      <c r="AQ328" s="271" t="s">
        <v>1</v>
      </c>
      <c r="AR328" s="271" t="s">
        <v>1</v>
      </c>
      <c r="AS328" s="271" t="s">
        <v>1</v>
      </c>
      <c r="AT328" s="271" t="s">
        <v>1</v>
      </c>
      <c r="AU328" s="271" t="s">
        <v>1</v>
      </c>
      <c r="AV328" s="271" t="s">
        <v>1</v>
      </c>
      <c r="AW328" s="284" t="s">
        <v>1</v>
      </c>
      <c r="AX328" s="284">
        <v>0</v>
      </c>
      <c r="AY328" s="284">
        <v>0</v>
      </c>
      <c r="AZ328" s="276" t="s">
        <v>1</v>
      </c>
      <c r="BA328" s="276" t="s">
        <v>1</v>
      </c>
      <c r="BB328" s="283" t="s">
        <v>1</v>
      </c>
      <c r="BD328" s="150" t="e">
        <f>_xlfn.XLOOKUP(A328,'KSD auditees'!A:A,'KSD auditees'!A:A)</f>
        <v>#N/A</v>
      </c>
      <c r="BE328" s="150" t="e">
        <f>_xlfn.XLOOKUP(A328,'KSD auditees'!A:A,'KSD auditees'!G:G)</f>
        <v>#N/A</v>
      </c>
      <c r="BF328" s="150" t="e">
        <f>_xlfn.XLOOKUP(A328,'[27]Non AGSA'!B:B,'[27]Non AGSA'!B:B)</f>
        <v>#N/A</v>
      </c>
      <c r="BG328" s="150" t="e">
        <f>_xlfn.XLOOKUP(A328,'[27]Dormant auditee list'!C:C,'[27]Dormant auditee list'!C:C)</f>
        <v>#N/A</v>
      </c>
      <c r="BH328" s="150" t="str">
        <f>_xlfn.XLOOKUP(A328,[27]Reworked!A:A,[27]Reworked!I:I)</f>
        <v>Audit not finalised at legislated date</v>
      </c>
      <c r="BJ328" s="150">
        <v>1</v>
      </c>
      <c r="BK328" s="150">
        <v>6</v>
      </c>
    </row>
    <row r="329" spans="1:63" ht="14.25" customHeight="1" x14ac:dyDescent="0.25">
      <c r="A329" s="265">
        <v>302</v>
      </c>
      <c r="B329" s="266" t="s">
        <v>1050</v>
      </c>
      <c r="C329" s="271" t="s">
        <v>1193</v>
      </c>
      <c r="D329" s="271" t="s">
        <v>1021</v>
      </c>
      <c r="E329" s="271" t="s">
        <v>1191</v>
      </c>
      <c r="F329" s="271" t="s">
        <v>1</v>
      </c>
      <c r="G329" s="271" t="s">
        <v>1</v>
      </c>
      <c r="H329" s="266" t="s">
        <v>1</v>
      </c>
      <c r="I329" s="266" t="s">
        <v>1021</v>
      </c>
      <c r="J329" s="285" t="s">
        <v>39</v>
      </c>
      <c r="K329" s="271" t="s">
        <v>1</v>
      </c>
      <c r="L329" s="271" t="s">
        <v>1</v>
      </c>
      <c r="M329" s="285" t="s">
        <v>39</v>
      </c>
      <c r="N329" s="271" t="s">
        <v>1</v>
      </c>
      <c r="O329" s="271" t="s">
        <v>1</v>
      </c>
      <c r="P329" s="271" t="s">
        <v>1</v>
      </c>
      <c r="Q329" s="271" t="s">
        <v>1</v>
      </c>
      <c r="R329" s="271" t="s">
        <v>1</v>
      </c>
      <c r="S329" s="271" t="s">
        <v>1</v>
      </c>
      <c r="T329" s="271" t="s">
        <v>1</v>
      </c>
      <c r="U329" s="271" t="s">
        <v>1</v>
      </c>
      <c r="V329" s="271" t="s">
        <v>1</v>
      </c>
      <c r="W329" s="271" t="s">
        <v>1</v>
      </c>
      <c r="X329" s="271" t="s">
        <v>1</v>
      </c>
      <c r="Y329" s="271" t="s">
        <v>1</v>
      </c>
      <c r="Z329" s="271" t="s">
        <v>1</v>
      </c>
      <c r="AA329" s="271" t="s">
        <v>1</v>
      </c>
      <c r="AB329" s="271" t="s">
        <v>1</v>
      </c>
      <c r="AC329" s="271" t="s">
        <v>1</v>
      </c>
      <c r="AD329" s="271" t="s">
        <v>1</v>
      </c>
      <c r="AE329" s="271" t="s">
        <v>1</v>
      </c>
      <c r="AF329" s="271" t="s">
        <v>1</v>
      </c>
      <c r="AG329" s="271" t="s">
        <v>1</v>
      </c>
      <c r="AH329" s="271" t="s">
        <v>1</v>
      </c>
      <c r="AI329" s="271" t="s">
        <v>1</v>
      </c>
      <c r="AJ329" s="271" t="s">
        <v>1</v>
      </c>
      <c r="AK329" s="271" t="s">
        <v>1</v>
      </c>
      <c r="AL329" s="271" t="s">
        <v>1</v>
      </c>
      <c r="AM329" s="271" t="s">
        <v>1</v>
      </c>
      <c r="AN329" s="271" t="s">
        <v>1</v>
      </c>
      <c r="AO329" s="271" t="s">
        <v>1</v>
      </c>
      <c r="AP329" s="271" t="s">
        <v>1</v>
      </c>
      <c r="AQ329" s="271" t="s">
        <v>1</v>
      </c>
      <c r="AR329" s="271" t="s">
        <v>1</v>
      </c>
      <c r="AS329" s="271" t="s">
        <v>1</v>
      </c>
      <c r="AT329" s="271" t="s">
        <v>1</v>
      </c>
      <c r="AU329" s="271" t="s">
        <v>1</v>
      </c>
      <c r="AV329" s="271" t="s">
        <v>1</v>
      </c>
      <c r="AW329" s="284" t="s">
        <v>1</v>
      </c>
      <c r="AX329" s="284">
        <v>0</v>
      </c>
      <c r="AY329" s="284">
        <v>0</v>
      </c>
      <c r="AZ329" s="276" t="s">
        <v>1</v>
      </c>
      <c r="BA329" s="276" t="s">
        <v>1</v>
      </c>
      <c r="BB329" s="283" t="s">
        <v>1</v>
      </c>
      <c r="BD329" s="150" t="e">
        <f>_xlfn.XLOOKUP(A329,'KSD auditees'!A:A,'KSD auditees'!A:A)</f>
        <v>#N/A</v>
      </c>
      <c r="BE329" s="150" t="e">
        <f>_xlfn.XLOOKUP(A329,'KSD auditees'!A:A,'KSD auditees'!G:G)</f>
        <v>#N/A</v>
      </c>
      <c r="BF329" s="150" t="e">
        <f>_xlfn.XLOOKUP(A329,'[27]Non AGSA'!B:B,'[27]Non AGSA'!B:B)</f>
        <v>#N/A</v>
      </c>
      <c r="BG329" s="150" t="e">
        <f>_xlfn.XLOOKUP(A329,'[27]Dormant auditee list'!C:C,'[27]Dormant auditee list'!C:C)</f>
        <v>#N/A</v>
      </c>
      <c r="BH329" s="150" t="str">
        <f>_xlfn.XLOOKUP(A329,[27]Reworked!A:A,[27]Reworked!I:I)</f>
        <v>Audit not finalised at legislated date</v>
      </c>
      <c r="BJ329" s="150">
        <v>1</v>
      </c>
      <c r="BK329" s="150">
        <v>6</v>
      </c>
    </row>
    <row r="330" spans="1:63" ht="27" customHeight="1" x14ac:dyDescent="0.25">
      <c r="A330" s="265">
        <v>1331</v>
      </c>
      <c r="B330" s="266" t="s">
        <v>79</v>
      </c>
      <c r="C330" s="271" t="s">
        <v>1193</v>
      </c>
      <c r="D330" s="271" t="s">
        <v>1065</v>
      </c>
      <c r="E330" s="271" t="s">
        <v>1191</v>
      </c>
      <c r="F330" s="271" t="s">
        <v>1</v>
      </c>
      <c r="G330" s="271" t="s">
        <v>447</v>
      </c>
      <c r="H330" s="266" t="s">
        <v>444</v>
      </c>
      <c r="I330" s="266" t="s">
        <v>437</v>
      </c>
      <c r="J330" s="152" t="s">
        <v>17</v>
      </c>
      <c r="K330" s="271" t="s">
        <v>1</v>
      </c>
      <c r="L330" s="272" t="s">
        <v>23</v>
      </c>
      <c r="M330" s="152" t="s">
        <v>17</v>
      </c>
      <c r="N330" s="271" t="s">
        <v>1</v>
      </c>
      <c r="O330" s="272" t="s">
        <v>23</v>
      </c>
      <c r="P330" s="271" t="s">
        <v>1</v>
      </c>
      <c r="Q330" s="271" t="s">
        <v>1</v>
      </c>
      <c r="R330" s="271" t="s">
        <v>1</v>
      </c>
      <c r="S330" s="271" t="s">
        <v>1</v>
      </c>
      <c r="T330" s="271" t="s">
        <v>1</v>
      </c>
      <c r="U330" s="271" t="s">
        <v>1</v>
      </c>
      <c r="V330" s="271" t="s">
        <v>1</v>
      </c>
      <c r="W330" s="271" t="s">
        <v>1</v>
      </c>
      <c r="X330" s="271" t="s">
        <v>1</v>
      </c>
      <c r="Y330" s="271" t="s">
        <v>1</v>
      </c>
      <c r="Z330" s="271" t="s">
        <v>1</v>
      </c>
      <c r="AA330" s="271" t="s">
        <v>1</v>
      </c>
      <c r="AB330" s="271" t="s">
        <v>1</v>
      </c>
      <c r="AC330" s="271" t="s">
        <v>1</v>
      </c>
      <c r="AD330" s="271" t="s">
        <v>1</v>
      </c>
      <c r="AE330" s="272" t="s">
        <v>23</v>
      </c>
      <c r="AF330" s="271" t="s">
        <v>1</v>
      </c>
      <c r="AG330" s="271" t="s">
        <v>1</v>
      </c>
      <c r="AH330" s="271" t="s">
        <v>1</v>
      </c>
      <c r="AI330" s="271" t="s">
        <v>1</v>
      </c>
      <c r="AJ330" s="271" t="s">
        <v>1</v>
      </c>
      <c r="AK330" s="271" t="s">
        <v>1</v>
      </c>
      <c r="AL330" s="271" t="s">
        <v>1</v>
      </c>
      <c r="AM330" s="271" t="s">
        <v>1</v>
      </c>
      <c r="AN330" s="271" t="s">
        <v>1</v>
      </c>
      <c r="AO330" s="271" t="s">
        <v>1</v>
      </c>
      <c r="AP330" s="271" t="s">
        <v>1</v>
      </c>
      <c r="AQ330" s="271" t="s">
        <v>1</v>
      </c>
      <c r="AR330" s="271" t="s">
        <v>1</v>
      </c>
      <c r="AS330" s="271" t="s">
        <v>1</v>
      </c>
      <c r="AT330" s="271" t="s">
        <v>1</v>
      </c>
      <c r="AU330" s="271" t="s">
        <v>1</v>
      </c>
      <c r="AV330" s="271" t="s">
        <v>1</v>
      </c>
      <c r="AW330" s="274" t="s">
        <v>1240</v>
      </c>
      <c r="AX330" s="152">
        <v>2</v>
      </c>
      <c r="AY330" s="284">
        <v>0</v>
      </c>
      <c r="AZ330" s="276">
        <v>0</v>
      </c>
      <c r="BA330" s="276">
        <v>0</v>
      </c>
      <c r="BB330" s="283">
        <v>0</v>
      </c>
      <c r="BF330" s="150" t="e">
        <f>_xlfn.XLOOKUP(A330,'[27]Non AGSA'!B:B,'[27]Non AGSA'!B:B)</f>
        <v>#N/A</v>
      </c>
      <c r="BG330" s="150" t="e">
        <f>_xlfn.XLOOKUP(A330,'[27]Dormant auditee list'!C:C,'[27]Dormant auditee list'!C:C)</f>
        <v>#N/A</v>
      </c>
      <c r="BH330" s="150" t="str">
        <f>_xlfn.XLOOKUP(A330,[27]Reworked!A:A,[27]Reworked!I:I)</f>
        <v>Unqualified with findings</v>
      </c>
      <c r="BJ330" s="150">
        <v>1</v>
      </c>
      <c r="BK330" s="150">
        <v>2</v>
      </c>
    </row>
    <row r="331" spans="1:63" ht="26.25" customHeight="1" x14ac:dyDescent="0.25">
      <c r="A331" s="265">
        <v>1332</v>
      </c>
      <c r="B331" s="266" t="s">
        <v>80</v>
      </c>
      <c r="C331" s="271" t="s">
        <v>1193</v>
      </c>
      <c r="D331" s="271" t="s">
        <v>1065</v>
      </c>
      <c r="E331" s="271" t="s">
        <v>1191</v>
      </c>
      <c r="F331" s="271" t="s">
        <v>1</v>
      </c>
      <c r="G331" s="271" t="s">
        <v>447</v>
      </c>
      <c r="H331" s="266" t="s">
        <v>444</v>
      </c>
      <c r="I331" s="266" t="s">
        <v>437</v>
      </c>
      <c r="J331" s="152" t="s">
        <v>17</v>
      </c>
      <c r="K331" s="271" t="s">
        <v>1</v>
      </c>
      <c r="L331" s="272" t="s">
        <v>23</v>
      </c>
      <c r="M331" s="279" t="s">
        <v>26</v>
      </c>
      <c r="N331" s="271" t="s">
        <v>1</v>
      </c>
      <c r="O331" s="272" t="s">
        <v>23</v>
      </c>
      <c r="P331" s="271" t="s">
        <v>1</v>
      </c>
      <c r="Q331" s="271" t="s">
        <v>1</v>
      </c>
      <c r="R331" s="273" t="s">
        <v>22</v>
      </c>
      <c r="S331" s="271" t="s">
        <v>1</v>
      </c>
      <c r="T331" s="271" t="s">
        <v>1</v>
      </c>
      <c r="U331" s="273" t="s">
        <v>22</v>
      </c>
      <c r="V331" s="271" t="s">
        <v>1</v>
      </c>
      <c r="W331" s="271" t="s">
        <v>1</v>
      </c>
      <c r="X331" s="271" t="s">
        <v>1</v>
      </c>
      <c r="Y331" s="273" t="s">
        <v>22</v>
      </c>
      <c r="Z331" s="271" t="s">
        <v>1</v>
      </c>
      <c r="AA331" s="271" t="s">
        <v>1</v>
      </c>
      <c r="AB331" s="271" t="s">
        <v>1</v>
      </c>
      <c r="AC331" s="271" t="s">
        <v>1</v>
      </c>
      <c r="AD331" s="271" t="s">
        <v>1</v>
      </c>
      <c r="AE331" s="272" t="s">
        <v>23</v>
      </c>
      <c r="AF331" s="271" t="s">
        <v>1</v>
      </c>
      <c r="AG331" s="271" t="s">
        <v>1</v>
      </c>
      <c r="AH331" s="271" t="s">
        <v>1</v>
      </c>
      <c r="AI331" s="271" t="s">
        <v>1</v>
      </c>
      <c r="AJ331" s="271" t="s">
        <v>1</v>
      </c>
      <c r="AK331" s="271" t="s">
        <v>1</v>
      </c>
      <c r="AL331" s="271" t="s">
        <v>1</v>
      </c>
      <c r="AM331" s="271" t="s">
        <v>1</v>
      </c>
      <c r="AN331" s="271" t="s">
        <v>1</v>
      </c>
      <c r="AO331" s="271" t="s">
        <v>1</v>
      </c>
      <c r="AP331" s="271" t="s">
        <v>1</v>
      </c>
      <c r="AQ331" s="271" t="s">
        <v>1</v>
      </c>
      <c r="AR331" s="271" t="s">
        <v>1</v>
      </c>
      <c r="AS331" s="271" t="s">
        <v>1</v>
      </c>
      <c r="AT331" s="271" t="s">
        <v>1</v>
      </c>
      <c r="AU331" s="271" t="s">
        <v>1</v>
      </c>
      <c r="AV331" s="273" t="s">
        <v>22</v>
      </c>
      <c r="AW331" s="275" t="s">
        <v>1241</v>
      </c>
      <c r="AX331" s="275">
        <v>1</v>
      </c>
      <c r="AY331" s="284">
        <v>0</v>
      </c>
      <c r="AZ331" s="276">
        <v>0</v>
      </c>
      <c r="BA331" s="276">
        <v>0</v>
      </c>
      <c r="BB331" s="283">
        <v>0</v>
      </c>
      <c r="BF331" s="150" t="e">
        <f>_xlfn.XLOOKUP(A331,'[27]Non AGSA'!B:B,'[27]Non AGSA'!B:B)</f>
        <v>#N/A</v>
      </c>
      <c r="BG331" s="150" t="e">
        <f>_xlfn.XLOOKUP(A331,'[27]Dormant auditee list'!C:C,'[27]Dormant auditee list'!C:C)</f>
        <v>#N/A</v>
      </c>
      <c r="BH331" s="150" t="str">
        <f>_xlfn.XLOOKUP(A331,[27]Reworked!A:A,[27]Reworked!I:I)</f>
        <v>Unqualified with findings</v>
      </c>
      <c r="BJ331" s="150">
        <v>1</v>
      </c>
      <c r="BK331" s="150">
        <v>2</v>
      </c>
    </row>
    <row r="332" spans="1:63" ht="26.25" customHeight="1" x14ac:dyDescent="0.25">
      <c r="A332" s="265">
        <v>1339</v>
      </c>
      <c r="B332" s="266" t="s">
        <v>81</v>
      </c>
      <c r="C332" s="271" t="s">
        <v>1193</v>
      </c>
      <c r="D332" s="271" t="s">
        <v>1086</v>
      </c>
      <c r="E332" s="271" t="s">
        <v>1191</v>
      </c>
      <c r="F332" s="271" t="s">
        <v>1</v>
      </c>
      <c r="G332" s="271" t="s">
        <v>447</v>
      </c>
      <c r="H332" s="266" t="s">
        <v>444</v>
      </c>
      <c r="I332" s="266" t="s">
        <v>437</v>
      </c>
      <c r="J332" s="275" t="s">
        <v>33</v>
      </c>
      <c r="K332" s="271" t="s">
        <v>1</v>
      </c>
      <c r="L332" s="271" t="s">
        <v>1</v>
      </c>
      <c r="M332" s="275" t="s">
        <v>33</v>
      </c>
      <c r="N332" s="271" t="s">
        <v>1</v>
      </c>
      <c r="O332" s="271" t="s">
        <v>1</v>
      </c>
      <c r="P332" s="271" t="s">
        <v>1</v>
      </c>
      <c r="Q332" s="271" t="s">
        <v>1</v>
      </c>
      <c r="R332" s="271" t="s">
        <v>1</v>
      </c>
      <c r="S332" s="271" t="s">
        <v>1</v>
      </c>
      <c r="T332" s="271" t="s">
        <v>1</v>
      </c>
      <c r="U332" s="271" t="s">
        <v>1</v>
      </c>
      <c r="V332" s="271" t="s">
        <v>1</v>
      </c>
      <c r="W332" s="271" t="s">
        <v>1</v>
      </c>
      <c r="X332" s="271" t="s">
        <v>1</v>
      </c>
      <c r="Y332" s="271" t="s">
        <v>1</v>
      </c>
      <c r="Z332" s="271" t="s">
        <v>1</v>
      </c>
      <c r="AA332" s="271" t="s">
        <v>1</v>
      </c>
      <c r="AB332" s="271" t="s">
        <v>1</v>
      </c>
      <c r="AC332" s="271" t="s">
        <v>1</v>
      </c>
      <c r="AD332" s="271" t="s">
        <v>1</v>
      </c>
      <c r="AE332" s="271" t="s">
        <v>1</v>
      </c>
      <c r="AF332" s="271" t="s">
        <v>1</v>
      </c>
      <c r="AG332" s="271" t="s">
        <v>1</v>
      </c>
      <c r="AH332" s="271" t="s">
        <v>1</v>
      </c>
      <c r="AI332" s="271" t="s">
        <v>1</v>
      </c>
      <c r="AJ332" s="271" t="s">
        <v>1</v>
      </c>
      <c r="AK332" s="271" t="s">
        <v>1</v>
      </c>
      <c r="AL332" s="271" t="s">
        <v>1</v>
      </c>
      <c r="AM332" s="271" t="s">
        <v>1</v>
      </c>
      <c r="AN332" s="271" t="s">
        <v>1</v>
      </c>
      <c r="AO332" s="271" t="s">
        <v>1</v>
      </c>
      <c r="AP332" s="271" t="s">
        <v>1</v>
      </c>
      <c r="AQ332" s="271" t="s">
        <v>1</v>
      </c>
      <c r="AR332" s="271" t="s">
        <v>1</v>
      </c>
      <c r="AS332" s="271" t="s">
        <v>1</v>
      </c>
      <c r="AT332" s="271" t="s">
        <v>1</v>
      </c>
      <c r="AU332" s="271" t="s">
        <v>1</v>
      </c>
      <c r="AV332" s="271" t="s">
        <v>1</v>
      </c>
      <c r="AW332" s="274" t="s">
        <v>1240</v>
      </c>
      <c r="AX332" s="275">
        <v>1</v>
      </c>
      <c r="AY332" s="284">
        <v>0</v>
      </c>
      <c r="AZ332" s="276">
        <v>0</v>
      </c>
      <c r="BA332" s="276">
        <v>0</v>
      </c>
      <c r="BB332" s="283">
        <v>0</v>
      </c>
      <c r="BF332" s="150" t="e">
        <f>_xlfn.XLOOKUP(A332,'[27]Non AGSA'!B:B,'[27]Non AGSA'!B:B)</f>
        <v>#N/A</v>
      </c>
      <c r="BG332" s="150" t="e">
        <f>_xlfn.XLOOKUP(A332,'[27]Dormant auditee list'!C:C,'[27]Dormant auditee list'!C:C)</f>
        <v>#N/A</v>
      </c>
      <c r="BH332" s="150" t="str">
        <f>_xlfn.XLOOKUP(A332,[27]Reworked!A:A,[27]Reworked!I:I)</f>
        <v>Unqualified with no findings</v>
      </c>
      <c r="BJ332" s="150">
        <v>1</v>
      </c>
      <c r="BK332" s="150">
        <v>1</v>
      </c>
    </row>
    <row r="333" spans="1:63" ht="34.5" customHeight="1" x14ac:dyDescent="0.25">
      <c r="A333" s="265">
        <v>308</v>
      </c>
      <c r="B333" s="266" t="s">
        <v>118</v>
      </c>
      <c r="C333" s="271" t="s">
        <v>1193</v>
      </c>
      <c r="D333" s="271" t="s">
        <v>1021</v>
      </c>
      <c r="E333" s="271" t="s">
        <v>1191</v>
      </c>
      <c r="F333" s="271" t="s">
        <v>1</v>
      </c>
      <c r="G333" s="271" t="s">
        <v>520</v>
      </c>
      <c r="H333" s="266" t="s">
        <v>440</v>
      </c>
      <c r="I333" s="266" t="s">
        <v>437</v>
      </c>
      <c r="J333" s="275" t="s">
        <v>33</v>
      </c>
      <c r="K333" s="271" t="s">
        <v>1</v>
      </c>
      <c r="L333" s="271" t="s">
        <v>1</v>
      </c>
      <c r="M333" s="275" t="s">
        <v>33</v>
      </c>
      <c r="N333" s="271" t="s">
        <v>1</v>
      </c>
      <c r="O333" s="273" t="s">
        <v>22</v>
      </c>
      <c r="P333" s="271" t="s">
        <v>1</v>
      </c>
      <c r="Q333" s="271" t="s">
        <v>1</v>
      </c>
      <c r="R333" s="271" t="s">
        <v>1</v>
      </c>
      <c r="S333" s="271" t="s">
        <v>1</v>
      </c>
      <c r="T333" s="271" t="s">
        <v>1</v>
      </c>
      <c r="U333" s="271" t="s">
        <v>1</v>
      </c>
      <c r="V333" s="271" t="s">
        <v>1</v>
      </c>
      <c r="W333" s="271" t="s">
        <v>1</v>
      </c>
      <c r="X333" s="271" t="s">
        <v>1</v>
      </c>
      <c r="Y333" s="271" t="s">
        <v>1</v>
      </c>
      <c r="Z333" s="271" t="s">
        <v>1</v>
      </c>
      <c r="AA333" s="271" t="s">
        <v>1</v>
      </c>
      <c r="AB333" s="271" t="s">
        <v>1</v>
      </c>
      <c r="AC333" s="271" t="s">
        <v>1</v>
      </c>
      <c r="AD333" s="271" t="s">
        <v>1</v>
      </c>
      <c r="AE333" s="271" t="s">
        <v>1</v>
      </c>
      <c r="AF333" s="271" t="s">
        <v>1</v>
      </c>
      <c r="AG333" s="271" t="s">
        <v>1</v>
      </c>
      <c r="AH333" s="271" t="s">
        <v>1</v>
      </c>
      <c r="AI333" s="271" t="s">
        <v>1</v>
      </c>
      <c r="AJ333" s="271" t="s">
        <v>1</v>
      </c>
      <c r="AK333" s="271" t="s">
        <v>1</v>
      </c>
      <c r="AL333" s="271" t="s">
        <v>1</v>
      </c>
      <c r="AM333" s="271" t="s">
        <v>1</v>
      </c>
      <c r="AN333" s="271" t="s">
        <v>1</v>
      </c>
      <c r="AO333" s="271" t="s">
        <v>1</v>
      </c>
      <c r="AP333" s="271" t="s">
        <v>1</v>
      </c>
      <c r="AQ333" s="271" t="s">
        <v>1</v>
      </c>
      <c r="AR333" s="271" t="s">
        <v>1</v>
      </c>
      <c r="AS333" s="271" t="s">
        <v>1</v>
      </c>
      <c r="AT333" s="271" t="s">
        <v>1</v>
      </c>
      <c r="AU333" s="274" t="s">
        <v>20</v>
      </c>
      <c r="AV333" s="271" t="s">
        <v>1</v>
      </c>
      <c r="AW333" s="275" t="s">
        <v>1241</v>
      </c>
      <c r="AX333" s="275">
        <v>1</v>
      </c>
      <c r="AY333" s="284">
        <v>0</v>
      </c>
      <c r="AZ333" s="276">
        <v>0</v>
      </c>
      <c r="BA333" s="276">
        <v>0</v>
      </c>
      <c r="BB333" s="283">
        <v>0</v>
      </c>
      <c r="BF333" s="150" t="e">
        <f>_xlfn.XLOOKUP(A333,'[27]Non AGSA'!B:B,'[27]Non AGSA'!B:B)</f>
        <v>#N/A</v>
      </c>
      <c r="BG333" s="150" t="e">
        <f>_xlfn.XLOOKUP(A333,'[27]Dormant auditee list'!C:C,'[27]Dormant auditee list'!C:C)</f>
        <v>#N/A</v>
      </c>
      <c r="BH333" s="150" t="str">
        <f>_xlfn.XLOOKUP(A333,[27]Reworked!A:A,[27]Reworked!I:I)</f>
        <v>Unqualified with no findings</v>
      </c>
      <c r="BJ333" s="150">
        <v>1</v>
      </c>
      <c r="BK333" s="150">
        <v>1</v>
      </c>
    </row>
    <row r="334" spans="1:63" ht="27" customHeight="1" x14ac:dyDescent="0.25">
      <c r="A334" s="265">
        <v>1498</v>
      </c>
      <c r="B334" s="266" t="s">
        <v>985</v>
      </c>
      <c r="C334" s="271" t="s">
        <v>1193</v>
      </c>
      <c r="D334" s="271" t="s">
        <v>941</v>
      </c>
      <c r="E334" s="271" t="s">
        <v>1191</v>
      </c>
      <c r="F334" s="271" t="s">
        <v>1</v>
      </c>
      <c r="G334" s="271" t="s">
        <v>584</v>
      </c>
      <c r="H334" s="266" t="s">
        <v>444</v>
      </c>
      <c r="I334" s="266" t="s">
        <v>437</v>
      </c>
      <c r="J334" s="152" t="s">
        <v>17</v>
      </c>
      <c r="K334" s="273" t="s">
        <v>22</v>
      </c>
      <c r="L334" s="272" t="s">
        <v>23</v>
      </c>
      <c r="M334" s="279" t="s">
        <v>26</v>
      </c>
      <c r="N334" s="274" t="s">
        <v>20</v>
      </c>
      <c r="O334" s="274" t="s">
        <v>20</v>
      </c>
      <c r="P334" s="271" t="s">
        <v>1</v>
      </c>
      <c r="Q334" s="271" t="s">
        <v>1</v>
      </c>
      <c r="R334" s="273" t="s">
        <v>22</v>
      </c>
      <c r="S334" s="271" t="s">
        <v>1</v>
      </c>
      <c r="T334" s="271" t="s">
        <v>1</v>
      </c>
      <c r="U334" s="273" t="s">
        <v>22</v>
      </c>
      <c r="V334" s="271" t="s">
        <v>1</v>
      </c>
      <c r="W334" s="271" t="s">
        <v>1</v>
      </c>
      <c r="X334" s="271" t="s">
        <v>1</v>
      </c>
      <c r="Y334" s="273" t="s">
        <v>22</v>
      </c>
      <c r="Z334" s="271" t="s">
        <v>1</v>
      </c>
      <c r="AA334" s="273" t="s">
        <v>22</v>
      </c>
      <c r="AB334" s="271" t="s">
        <v>1</v>
      </c>
      <c r="AC334" s="271" t="s">
        <v>1</v>
      </c>
      <c r="AD334" s="271" t="s">
        <v>1</v>
      </c>
      <c r="AE334" s="272" t="s">
        <v>23</v>
      </c>
      <c r="AF334" s="271" t="s">
        <v>1</v>
      </c>
      <c r="AG334" s="271" t="s">
        <v>1</v>
      </c>
      <c r="AH334" s="271" t="s">
        <v>1</v>
      </c>
      <c r="AI334" s="271" t="s">
        <v>1</v>
      </c>
      <c r="AJ334" s="271" t="s">
        <v>1</v>
      </c>
      <c r="AK334" s="271" t="s">
        <v>1</v>
      </c>
      <c r="AL334" s="271" t="s">
        <v>1</v>
      </c>
      <c r="AM334" s="271" t="s">
        <v>1</v>
      </c>
      <c r="AN334" s="271" t="s">
        <v>1</v>
      </c>
      <c r="AO334" s="271" t="s">
        <v>1</v>
      </c>
      <c r="AP334" s="271" t="s">
        <v>1</v>
      </c>
      <c r="AQ334" s="271" t="s">
        <v>1</v>
      </c>
      <c r="AR334" s="271" t="s">
        <v>1</v>
      </c>
      <c r="AS334" s="271" t="s">
        <v>1</v>
      </c>
      <c r="AT334" s="271" t="s">
        <v>1</v>
      </c>
      <c r="AU334" s="273" t="s">
        <v>22</v>
      </c>
      <c r="AV334" s="272" t="s">
        <v>23</v>
      </c>
      <c r="AW334" s="274" t="s">
        <v>1240</v>
      </c>
      <c r="AX334" s="152">
        <v>2</v>
      </c>
      <c r="AY334" s="275">
        <v>1</v>
      </c>
      <c r="AZ334" s="276">
        <v>0</v>
      </c>
      <c r="BA334" s="277">
        <v>0.49</v>
      </c>
      <c r="BB334" s="278">
        <v>0.14000000000000001</v>
      </c>
      <c r="BF334" s="150" t="e">
        <f>_xlfn.XLOOKUP(A334,'[27]Non AGSA'!B:B,'[27]Non AGSA'!B:B)</f>
        <v>#N/A</v>
      </c>
      <c r="BG334" s="150" t="e">
        <f>_xlfn.XLOOKUP(A334,'[27]Dormant auditee list'!C:C,'[27]Dormant auditee list'!C:C)</f>
        <v>#N/A</v>
      </c>
      <c r="BH334" s="150" t="str">
        <f>_xlfn.XLOOKUP(A334,[27]Reworked!A:A,[27]Reworked!I:I)</f>
        <v>Unqualified with findings</v>
      </c>
      <c r="BJ334" s="150">
        <v>1</v>
      </c>
      <c r="BK334" s="150">
        <v>2</v>
      </c>
    </row>
    <row r="335" spans="1:63" ht="34.5" customHeight="1" x14ac:dyDescent="0.25">
      <c r="A335" s="265">
        <v>319</v>
      </c>
      <c r="B335" s="266" t="s">
        <v>1304</v>
      </c>
      <c r="C335" s="271" t="s">
        <v>1193</v>
      </c>
      <c r="D335" s="271" t="s">
        <v>737</v>
      </c>
      <c r="E335" s="271" t="s">
        <v>1191</v>
      </c>
      <c r="F335" s="271" t="s">
        <v>1</v>
      </c>
      <c r="G335" s="271" t="s">
        <v>739</v>
      </c>
      <c r="H335" s="266" t="s">
        <v>440</v>
      </c>
      <c r="I335" s="266" t="s">
        <v>437</v>
      </c>
      <c r="J335" s="275" t="s">
        <v>33</v>
      </c>
      <c r="K335" s="271" t="s">
        <v>1</v>
      </c>
      <c r="L335" s="271" t="s">
        <v>1</v>
      </c>
      <c r="M335" s="275" t="s">
        <v>33</v>
      </c>
      <c r="N335" s="271" t="s">
        <v>1</v>
      </c>
      <c r="O335" s="271" t="s">
        <v>1</v>
      </c>
      <c r="P335" s="271" t="s">
        <v>1</v>
      </c>
      <c r="Q335" s="271" t="s">
        <v>1</v>
      </c>
      <c r="R335" s="271" t="s">
        <v>1</v>
      </c>
      <c r="S335" s="271" t="s">
        <v>1</v>
      </c>
      <c r="T335" s="271" t="s">
        <v>1</v>
      </c>
      <c r="U335" s="271" t="s">
        <v>1</v>
      </c>
      <c r="V335" s="271" t="s">
        <v>1</v>
      </c>
      <c r="W335" s="271" t="s">
        <v>1</v>
      </c>
      <c r="X335" s="271" t="s">
        <v>1</v>
      </c>
      <c r="Y335" s="271" t="s">
        <v>1</v>
      </c>
      <c r="Z335" s="271" t="s">
        <v>1</v>
      </c>
      <c r="AA335" s="271" t="s">
        <v>1</v>
      </c>
      <c r="AB335" s="271" t="s">
        <v>1</v>
      </c>
      <c r="AC335" s="271" t="s">
        <v>1</v>
      </c>
      <c r="AD335" s="271" t="s">
        <v>1</v>
      </c>
      <c r="AE335" s="271" t="s">
        <v>1</v>
      </c>
      <c r="AF335" s="271" t="s">
        <v>1</v>
      </c>
      <c r="AG335" s="271" t="s">
        <v>1</v>
      </c>
      <c r="AH335" s="271" t="s">
        <v>1</v>
      </c>
      <c r="AI335" s="271" t="s">
        <v>1</v>
      </c>
      <c r="AJ335" s="271" t="s">
        <v>1</v>
      </c>
      <c r="AK335" s="271" t="s">
        <v>1</v>
      </c>
      <c r="AL335" s="271" t="s">
        <v>1</v>
      </c>
      <c r="AM335" s="271" t="s">
        <v>1</v>
      </c>
      <c r="AN335" s="271" t="s">
        <v>1</v>
      </c>
      <c r="AO335" s="271" t="s">
        <v>1</v>
      </c>
      <c r="AP335" s="271" t="s">
        <v>1</v>
      </c>
      <c r="AQ335" s="271" t="s">
        <v>1</v>
      </c>
      <c r="AR335" s="271" t="s">
        <v>1</v>
      </c>
      <c r="AS335" s="271" t="s">
        <v>1</v>
      </c>
      <c r="AT335" s="271" t="s">
        <v>1</v>
      </c>
      <c r="AU335" s="271" t="s">
        <v>1</v>
      </c>
      <c r="AV335" s="271" t="s">
        <v>1</v>
      </c>
      <c r="AW335" s="275" t="s">
        <v>1241</v>
      </c>
      <c r="AX335" s="275">
        <v>1</v>
      </c>
      <c r="AY335" s="284">
        <v>0</v>
      </c>
      <c r="AZ335" s="276">
        <v>0</v>
      </c>
      <c r="BA335" s="276">
        <v>0</v>
      </c>
      <c r="BB335" s="283">
        <v>0</v>
      </c>
      <c r="BF335" s="150" t="e">
        <f>_xlfn.XLOOKUP(A335,'[27]Non AGSA'!B:B,'[27]Non AGSA'!B:B)</f>
        <v>#N/A</v>
      </c>
      <c r="BG335" s="150" t="e">
        <f>_xlfn.XLOOKUP(A335,'[27]Dormant auditee list'!C:C,'[27]Dormant auditee list'!C:C)</f>
        <v>#N/A</v>
      </c>
      <c r="BH335" s="150" t="str">
        <f>_xlfn.XLOOKUP(A335,[27]Reworked!A:A,[27]Reworked!I:I)</f>
        <v>Unqualified with no findings</v>
      </c>
      <c r="BJ335" s="150">
        <v>1</v>
      </c>
      <c r="BK335" s="150">
        <v>1</v>
      </c>
    </row>
    <row r="336" spans="1:63" ht="34.5" customHeight="1" x14ac:dyDescent="0.25">
      <c r="A336" s="265">
        <v>1071</v>
      </c>
      <c r="B336" s="266" t="s">
        <v>1305</v>
      </c>
      <c r="C336" s="271" t="s">
        <v>1193</v>
      </c>
      <c r="D336" s="271" t="s">
        <v>941</v>
      </c>
      <c r="E336" s="271" t="s">
        <v>1191</v>
      </c>
      <c r="F336" s="271" t="s">
        <v>1</v>
      </c>
      <c r="G336" s="271" t="s">
        <v>953</v>
      </c>
      <c r="H336" s="266" t="s">
        <v>440</v>
      </c>
      <c r="I336" s="266" t="s">
        <v>437</v>
      </c>
      <c r="J336" s="279" t="s">
        <v>26</v>
      </c>
      <c r="K336" s="272" t="s">
        <v>23</v>
      </c>
      <c r="L336" s="272" t="s">
        <v>23</v>
      </c>
      <c r="M336" s="279" t="s">
        <v>26</v>
      </c>
      <c r="N336" s="274" t="s">
        <v>20</v>
      </c>
      <c r="O336" s="272" t="s">
        <v>23</v>
      </c>
      <c r="P336" s="274" t="s">
        <v>20</v>
      </c>
      <c r="Q336" s="273" t="s">
        <v>22</v>
      </c>
      <c r="R336" s="271" t="s">
        <v>1</v>
      </c>
      <c r="S336" s="273" t="s">
        <v>22</v>
      </c>
      <c r="T336" s="274" t="s">
        <v>20</v>
      </c>
      <c r="U336" s="271" t="s">
        <v>1</v>
      </c>
      <c r="V336" s="272" t="s">
        <v>23</v>
      </c>
      <c r="W336" s="272" t="s">
        <v>23</v>
      </c>
      <c r="X336" s="274" t="s">
        <v>20</v>
      </c>
      <c r="Y336" s="271" t="s">
        <v>1</v>
      </c>
      <c r="Z336" s="272" t="s">
        <v>23</v>
      </c>
      <c r="AA336" s="272" t="s">
        <v>23</v>
      </c>
      <c r="AB336" s="271" t="s">
        <v>1</v>
      </c>
      <c r="AC336" s="271" t="s">
        <v>1</v>
      </c>
      <c r="AD336" s="271" t="s">
        <v>1</v>
      </c>
      <c r="AE336" s="272" t="s">
        <v>23</v>
      </c>
      <c r="AF336" s="271" t="s">
        <v>1</v>
      </c>
      <c r="AG336" s="271" t="s">
        <v>1</v>
      </c>
      <c r="AH336" s="271" t="s">
        <v>1</v>
      </c>
      <c r="AI336" s="271" t="s">
        <v>1</v>
      </c>
      <c r="AJ336" s="271" t="s">
        <v>1</v>
      </c>
      <c r="AK336" s="273" t="s">
        <v>22</v>
      </c>
      <c r="AL336" s="274" t="s">
        <v>20</v>
      </c>
      <c r="AM336" s="271" t="s">
        <v>1</v>
      </c>
      <c r="AN336" s="271" t="s">
        <v>1</v>
      </c>
      <c r="AO336" s="274" t="s">
        <v>20</v>
      </c>
      <c r="AP336" s="271" t="s">
        <v>1</v>
      </c>
      <c r="AQ336" s="271" t="s">
        <v>1</v>
      </c>
      <c r="AR336" s="273" t="s">
        <v>22</v>
      </c>
      <c r="AS336" s="271" t="s">
        <v>1</v>
      </c>
      <c r="AT336" s="271" t="s">
        <v>1</v>
      </c>
      <c r="AU336" s="272" t="s">
        <v>23</v>
      </c>
      <c r="AV336" s="273" t="s">
        <v>22</v>
      </c>
      <c r="AW336" s="274" t="s">
        <v>1240</v>
      </c>
      <c r="AX336" s="275">
        <v>1</v>
      </c>
      <c r="AY336" s="275">
        <v>1</v>
      </c>
      <c r="AZ336" s="276">
        <v>0</v>
      </c>
      <c r="BA336" s="277">
        <v>0.44</v>
      </c>
      <c r="BB336" s="283">
        <v>0</v>
      </c>
      <c r="BF336" s="150" t="e">
        <f>_xlfn.XLOOKUP(A336,'[27]Non AGSA'!B:B,'[27]Non AGSA'!B:B)</f>
        <v>#N/A</v>
      </c>
      <c r="BG336" s="150" t="e">
        <f>_xlfn.XLOOKUP(A336,'[27]Dormant auditee list'!C:C,'[27]Dormant auditee list'!C:C)</f>
        <v>#N/A</v>
      </c>
      <c r="BH336" s="150" t="str">
        <f>_xlfn.XLOOKUP(A336,[27]Reworked!A:A,[27]Reworked!I:I)</f>
        <v>Qualified</v>
      </c>
      <c r="BJ336" s="150">
        <v>1</v>
      </c>
      <c r="BK336" s="150">
        <v>3</v>
      </c>
    </row>
    <row r="337" spans="1:63" ht="26.25" customHeight="1" x14ac:dyDescent="0.25">
      <c r="A337" s="265">
        <v>1333</v>
      </c>
      <c r="B337" s="266" t="s">
        <v>82</v>
      </c>
      <c r="C337" s="271" t="s">
        <v>1193</v>
      </c>
      <c r="D337" s="271" t="s">
        <v>1021</v>
      </c>
      <c r="E337" s="271" t="s">
        <v>1191</v>
      </c>
      <c r="F337" s="271" t="s">
        <v>1</v>
      </c>
      <c r="G337" s="271" t="s">
        <v>447</v>
      </c>
      <c r="H337" s="266" t="s">
        <v>444</v>
      </c>
      <c r="I337" s="266" t="s">
        <v>437</v>
      </c>
      <c r="J337" s="279" t="s">
        <v>26</v>
      </c>
      <c r="K337" s="271" t="s">
        <v>1</v>
      </c>
      <c r="L337" s="272" t="s">
        <v>23</v>
      </c>
      <c r="M337" s="152" t="s">
        <v>17</v>
      </c>
      <c r="N337" s="271" t="s">
        <v>1</v>
      </c>
      <c r="O337" s="272" t="s">
        <v>23</v>
      </c>
      <c r="P337" s="274" t="s">
        <v>20</v>
      </c>
      <c r="Q337" s="271" t="s">
        <v>1</v>
      </c>
      <c r="R337" s="271" t="s">
        <v>1</v>
      </c>
      <c r="S337" s="274" t="s">
        <v>20</v>
      </c>
      <c r="T337" s="274" t="s">
        <v>20</v>
      </c>
      <c r="U337" s="271" t="s">
        <v>1</v>
      </c>
      <c r="V337" s="271" t="s">
        <v>1</v>
      </c>
      <c r="W337" s="271" t="s">
        <v>1</v>
      </c>
      <c r="X337" s="271" t="s">
        <v>1</v>
      </c>
      <c r="Y337" s="271" t="s">
        <v>1</v>
      </c>
      <c r="Z337" s="271" t="s">
        <v>1</v>
      </c>
      <c r="AA337" s="271" t="s">
        <v>1</v>
      </c>
      <c r="AB337" s="271" t="s">
        <v>1</v>
      </c>
      <c r="AC337" s="271" t="s">
        <v>1</v>
      </c>
      <c r="AD337" s="271" t="s">
        <v>1</v>
      </c>
      <c r="AE337" s="272" t="s">
        <v>23</v>
      </c>
      <c r="AF337" s="271" t="s">
        <v>1</v>
      </c>
      <c r="AG337" s="271" t="s">
        <v>1</v>
      </c>
      <c r="AH337" s="271" t="s">
        <v>1</v>
      </c>
      <c r="AI337" s="271" t="s">
        <v>1</v>
      </c>
      <c r="AJ337" s="271" t="s">
        <v>1</v>
      </c>
      <c r="AK337" s="271" t="s">
        <v>1</v>
      </c>
      <c r="AL337" s="271" t="s">
        <v>1</v>
      </c>
      <c r="AM337" s="271" t="s">
        <v>1</v>
      </c>
      <c r="AN337" s="271" t="s">
        <v>1</v>
      </c>
      <c r="AO337" s="271" t="s">
        <v>1</v>
      </c>
      <c r="AP337" s="271" t="s">
        <v>1</v>
      </c>
      <c r="AQ337" s="271" t="s">
        <v>1</v>
      </c>
      <c r="AR337" s="271" t="s">
        <v>1</v>
      </c>
      <c r="AS337" s="271" t="s">
        <v>1</v>
      </c>
      <c r="AT337" s="271" t="s">
        <v>1</v>
      </c>
      <c r="AU337" s="271" t="s">
        <v>1</v>
      </c>
      <c r="AV337" s="271" t="s">
        <v>1</v>
      </c>
      <c r="AW337" s="275" t="s">
        <v>1241</v>
      </c>
      <c r="AX337" s="152">
        <v>2</v>
      </c>
      <c r="AY337" s="284">
        <v>0</v>
      </c>
      <c r="AZ337" s="276">
        <v>0</v>
      </c>
      <c r="BA337" s="276">
        <v>0</v>
      </c>
      <c r="BB337" s="283">
        <v>0</v>
      </c>
      <c r="BF337" s="150" t="e">
        <f>_xlfn.XLOOKUP(A337,'[27]Non AGSA'!B:B,'[27]Non AGSA'!B:B)</f>
        <v>#N/A</v>
      </c>
      <c r="BG337" s="150" t="e">
        <f>_xlfn.XLOOKUP(A337,'[27]Dormant auditee list'!C:C,'[27]Dormant auditee list'!C:C)</f>
        <v>#N/A</v>
      </c>
      <c r="BH337" s="150" t="str">
        <f>_xlfn.XLOOKUP(A337,[27]Reworked!A:A,[27]Reworked!I:I)</f>
        <v>Qualified</v>
      </c>
      <c r="BJ337" s="150">
        <v>1</v>
      </c>
      <c r="BK337" s="150">
        <v>3</v>
      </c>
    </row>
    <row r="338" spans="1:63" ht="27" customHeight="1" x14ac:dyDescent="0.25">
      <c r="A338" s="265">
        <v>321</v>
      </c>
      <c r="B338" s="266" t="s">
        <v>1306</v>
      </c>
      <c r="C338" s="271" t="s">
        <v>1193</v>
      </c>
      <c r="D338" s="271" t="s">
        <v>815</v>
      </c>
      <c r="E338" s="271" t="s">
        <v>1191</v>
      </c>
      <c r="F338" s="271" t="s">
        <v>1</v>
      </c>
      <c r="G338" s="271" t="s">
        <v>443</v>
      </c>
      <c r="H338" s="266" t="s">
        <v>444</v>
      </c>
      <c r="I338" s="266" t="s">
        <v>437</v>
      </c>
      <c r="J338" s="285" t="s">
        <v>39</v>
      </c>
      <c r="K338" s="271" t="s">
        <v>1</v>
      </c>
      <c r="L338" s="272" t="s">
        <v>23</v>
      </c>
      <c r="M338" s="152" t="s">
        <v>17</v>
      </c>
      <c r="N338" s="271" t="s">
        <v>1</v>
      </c>
      <c r="O338" s="272" t="s">
        <v>23</v>
      </c>
      <c r="P338" s="271" t="s">
        <v>1</v>
      </c>
      <c r="Q338" s="271" t="s">
        <v>1</v>
      </c>
      <c r="R338" s="271" t="s">
        <v>1</v>
      </c>
      <c r="S338" s="271" t="s">
        <v>1</v>
      </c>
      <c r="T338" s="271" t="s">
        <v>1</v>
      </c>
      <c r="U338" s="271" t="s">
        <v>1</v>
      </c>
      <c r="V338" s="271" t="s">
        <v>1</v>
      </c>
      <c r="W338" s="271" t="s">
        <v>1</v>
      </c>
      <c r="X338" s="271" t="s">
        <v>1</v>
      </c>
      <c r="Y338" s="271" t="s">
        <v>1</v>
      </c>
      <c r="Z338" s="271" t="s">
        <v>1</v>
      </c>
      <c r="AA338" s="271" t="s">
        <v>1</v>
      </c>
      <c r="AB338" s="271" t="s">
        <v>1</v>
      </c>
      <c r="AC338" s="271" t="s">
        <v>1</v>
      </c>
      <c r="AD338" s="271" t="s">
        <v>1</v>
      </c>
      <c r="AE338" s="272" t="s">
        <v>23</v>
      </c>
      <c r="AF338" s="272" t="s">
        <v>23</v>
      </c>
      <c r="AG338" s="271" t="s">
        <v>1</v>
      </c>
      <c r="AH338" s="271" t="s">
        <v>1</v>
      </c>
      <c r="AI338" s="271" t="s">
        <v>1</v>
      </c>
      <c r="AJ338" s="271" t="s">
        <v>1</v>
      </c>
      <c r="AK338" s="274" t="s">
        <v>20</v>
      </c>
      <c r="AL338" s="274" t="s">
        <v>20</v>
      </c>
      <c r="AM338" s="271" t="s">
        <v>1</v>
      </c>
      <c r="AN338" s="271" t="s">
        <v>1</v>
      </c>
      <c r="AO338" s="271" t="s">
        <v>1</v>
      </c>
      <c r="AP338" s="271" t="s">
        <v>1</v>
      </c>
      <c r="AQ338" s="271" t="s">
        <v>1</v>
      </c>
      <c r="AR338" s="272" t="s">
        <v>23</v>
      </c>
      <c r="AS338" s="271" t="s">
        <v>1</v>
      </c>
      <c r="AT338" s="271" t="s">
        <v>1</v>
      </c>
      <c r="AU338" s="273" t="s">
        <v>22</v>
      </c>
      <c r="AV338" s="272" t="s">
        <v>23</v>
      </c>
      <c r="AW338" s="274" t="s">
        <v>1240</v>
      </c>
      <c r="AX338" s="275">
        <v>1</v>
      </c>
      <c r="AY338" s="275">
        <v>1</v>
      </c>
      <c r="AZ338" s="276">
        <v>0</v>
      </c>
      <c r="BA338" s="280">
        <v>6.3</v>
      </c>
      <c r="BB338" s="278">
        <v>0.33</v>
      </c>
      <c r="BD338" s="150" t="e">
        <f>_xlfn.XLOOKUP(A338,'KSD auditees'!A:A,'KSD auditees'!A:A)</f>
        <v>#N/A</v>
      </c>
      <c r="BE338" s="150" t="e">
        <f>_xlfn.XLOOKUP(A338,'KSD auditees'!A:A,'KSD auditees'!G:G)</f>
        <v>#N/A</v>
      </c>
      <c r="BF338" s="150" t="e">
        <f>_xlfn.XLOOKUP(A338,'[27]Non AGSA'!B:B,'[27]Non AGSA'!B:B)</f>
        <v>#N/A</v>
      </c>
      <c r="BG338" s="150" t="e">
        <f>_xlfn.XLOOKUP(A338,'[27]Dormant auditee list'!C:C,'[27]Dormant auditee list'!C:C)</f>
        <v>#N/A</v>
      </c>
      <c r="BH338" s="150" t="str">
        <f>_xlfn.XLOOKUP(A338,[27]Reworked!A:A,[27]Reworked!I:I)</f>
        <v>Audit not finalised at legislated date</v>
      </c>
      <c r="BJ338" s="150">
        <v>1</v>
      </c>
      <c r="BK338" s="150">
        <v>6</v>
      </c>
    </row>
    <row r="339" spans="1:63" ht="34.5" customHeight="1" x14ac:dyDescent="0.25">
      <c r="A339" s="265">
        <v>324</v>
      </c>
      <c r="B339" s="266" t="s">
        <v>218</v>
      </c>
      <c r="C339" s="271" t="s">
        <v>1193</v>
      </c>
      <c r="D339" s="271" t="s">
        <v>683</v>
      </c>
      <c r="E339" s="271" t="s">
        <v>1191</v>
      </c>
      <c r="F339" s="271" t="s">
        <v>1</v>
      </c>
      <c r="G339" s="271" t="s">
        <v>209</v>
      </c>
      <c r="H339" s="266" t="s">
        <v>440</v>
      </c>
      <c r="I339" s="266" t="s">
        <v>437</v>
      </c>
      <c r="J339" s="285" t="s">
        <v>39</v>
      </c>
      <c r="K339" s="271" t="s">
        <v>1</v>
      </c>
      <c r="L339" s="272" t="s">
        <v>23</v>
      </c>
      <c r="M339" s="279" t="s">
        <v>26</v>
      </c>
      <c r="N339" s="271" t="s">
        <v>1</v>
      </c>
      <c r="O339" s="272" t="s">
        <v>23</v>
      </c>
      <c r="P339" s="273" t="s">
        <v>22</v>
      </c>
      <c r="Q339" s="271" t="s">
        <v>1</v>
      </c>
      <c r="R339" s="271" t="s">
        <v>1</v>
      </c>
      <c r="S339" s="271" t="s">
        <v>1</v>
      </c>
      <c r="T339" s="271" t="s">
        <v>1</v>
      </c>
      <c r="U339" s="273" t="s">
        <v>22</v>
      </c>
      <c r="V339" s="271" t="s">
        <v>1</v>
      </c>
      <c r="W339" s="271" t="s">
        <v>1</v>
      </c>
      <c r="X339" s="271" t="s">
        <v>1</v>
      </c>
      <c r="Y339" s="271" t="s">
        <v>1</v>
      </c>
      <c r="Z339" s="271" t="s">
        <v>1</v>
      </c>
      <c r="AA339" s="271" t="s">
        <v>1</v>
      </c>
      <c r="AB339" s="271" t="s">
        <v>1</v>
      </c>
      <c r="AC339" s="271" t="s">
        <v>1</v>
      </c>
      <c r="AD339" s="271" t="s">
        <v>1</v>
      </c>
      <c r="AE339" s="272" t="s">
        <v>23</v>
      </c>
      <c r="AF339" s="272" t="s">
        <v>23</v>
      </c>
      <c r="AG339" s="271" t="s">
        <v>1</v>
      </c>
      <c r="AH339" s="271" t="s">
        <v>1</v>
      </c>
      <c r="AI339" s="271" t="s">
        <v>1</v>
      </c>
      <c r="AJ339" s="271" t="s">
        <v>1</v>
      </c>
      <c r="AK339" s="274" t="s">
        <v>20</v>
      </c>
      <c r="AL339" s="272" t="s">
        <v>23</v>
      </c>
      <c r="AM339" s="271" t="s">
        <v>1</v>
      </c>
      <c r="AN339" s="271" t="s">
        <v>1</v>
      </c>
      <c r="AO339" s="273" t="s">
        <v>22</v>
      </c>
      <c r="AP339" s="271" t="s">
        <v>1</v>
      </c>
      <c r="AQ339" s="271" t="s">
        <v>1</v>
      </c>
      <c r="AR339" s="273" t="s">
        <v>22</v>
      </c>
      <c r="AS339" s="271" t="s">
        <v>1</v>
      </c>
      <c r="AT339" s="271" t="s">
        <v>1</v>
      </c>
      <c r="AU339" s="274" t="s">
        <v>20</v>
      </c>
      <c r="AV339" s="272" t="s">
        <v>23</v>
      </c>
      <c r="AW339" s="274" t="s">
        <v>1240</v>
      </c>
      <c r="AX339" s="152">
        <v>2</v>
      </c>
      <c r="AY339" s="152">
        <v>2</v>
      </c>
      <c r="AZ339" s="276">
        <v>0</v>
      </c>
      <c r="BA339" s="277">
        <v>5015.3999999999996</v>
      </c>
      <c r="BB339" s="281">
        <v>18.7</v>
      </c>
      <c r="BD339" s="150">
        <f>_xlfn.XLOOKUP(A339,'KSD auditees'!A:A,'KSD auditees'!A:A)</f>
        <v>324</v>
      </c>
      <c r="BE339" s="150" t="str">
        <f>_xlfn.XLOOKUP(A339,'KSD auditees'!A:A,'KSD auditees'!G:G)</f>
        <v>Transport</v>
      </c>
      <c r="BF339" s="150" t="e">
        <f>_xlfn.XLOOKUP(A339,'[27]Non AGSA'!B:B,'[27]Non AGSA'!B:B)</f>
        <v>#N/A</v>
      </c>
      <c r="BG339" s="150" t="e">
        <f>_xlfn.XLOOKUP(A339,'[27]Dormant auditee list'!C:C,'[27]Dormant auditee list'!C:C)</f>
        <v>#N/A</v>
      </c>
      <c r="BH339" s="150" t="str">
        <f>_xlfn.XLOOKUP(A339,[27]Reworked!A:A,[27]Reworked!I:I)</f>
        <v>Audit not finalised at legislated date</v>
      </c>
      <c r="BJ339" s="150">
        <v>1</v>
      </c>
      <c r="BK339" s="150">
        <v>6</v>
      </c>
    </row>
    <row r="340" spans="1:63" ht="34.5" customHeight="1" x14ac:dyDescent="0.25">
      <c r="A340" s="265">
        <v>326</v>
      </c>
      <c r="B340" s="266" t="s">
        <v>119</v>
      </c>
      <c r="C340" s="271" t="s">
        <v>1193</v>
      </c>
      <c r="D340" s="271" t="s">
        <v>1021</v>
      </c>
      <c r="E340" s="271" t="s">
        <v>1191</v>
      </c>
      <c r="F340" s="271" t="s">
        <v>1</v>
      </c>
      <c r="G340" s="271" t="s">
        <v>520</v>
      </c>
      <c r="H340" s="266" t="s">
        <v>440</v>
      </c>
      <c r="I340" s="266" t="s">
        <v>437</v>
      </c>
      <c r="J340" s="152" t="s">
        <v>17</v>
      </c>
      <c r="K340" s="271" t="s">
        <v>1</v>
      </c>
      <c r="L340" s="272" t="s">
        <v>23</v>
      </c>
      <c r="M340" s="152" t="s">
        <v>17</v>
      </c>
      <c r="N340" s="271" t="s">
        <v>1</v>
      </c>
      <c r="O340" s="272" t="s">
        <v>23</v>
      </c>
      <c r="P340" s="271" t="s">
        <v>1</v>
      </c>
      <c r="Q340" s="271" t="s">
        <v>1</v>
      </c>
      <c r="R340" s="271" t="s">
        <v>1</v>
      </c>
      <c r="S340" s="271" t="s">
        <v>1</v>
      </c>
      <c r="T340" s="271" t="s">
        <v>1</v>
      </c>
      <c r="U340" s="271" t="s">
        <v>1</v>
      </c>
      <c r="V340" s="271" t="s">
        <v>1</v>
      </c>
      <c r="W340" s="271" t="s">
        <v>1</v>
      </c>
      <c r="X340" s="271" t="s">
        <v>1</v>
      </c>
      <c r="Y340" s="271" t="s">
        <v>1</v>
      </c>
      <c r="Z340" s="271" t="s">
        <v>1</v>
      </c>
      <c r="AA340" s="271" t="s">
        <v>1</v>
      </c>
      <c r="AB340" s="271" t="s">
        <v>1</v>
      </c>
      <c r="AC340" s="271" t="s">
        <v>1</v>
      </c>
      <c r="AD340" s="271" t="s">
        <v>1</v>
      </c>
      <c r="AE340" s="272" t="s">
        <v>23</v>
      </c>
      <c r="AF340" s="273" t="s">
        <v>22</v>
      </c>
      <c r="AG340" s="271" t="s">
        <v>1</v>
      </c>
      <c r="AH340" s="271" t="s">
        <v>1</v>
      </c>
      <c r="AI340" s="271" t="s">
        <v>1</v>
      </c>
      <c r="AJ340" s="271" t="s">
        <v>1</v>
      </c>
      <c r="AK340" s="271" t="s">
        <v>1</v>
      </c>
      <c r="AL340" s="273" t="s">
        <v>22</v>
      </c>
      <c r="AM340" s="271" t="s">
        <v>1</v>
      </c>
      <c r="AN340" s="271" t="s">
        <v>1</v>
      </c>
      <c r="AO340" s="271" t="s">
        <v>1</v>
      </c>
      <c r="AP340" s="271" t="s">
        <v>1</v>
      </c>
      <c r="AQ340" s="271" t="s">
        <v>1</v>
      </c>
      <c r="AR340" s="271" t="s">
        <v>1</v>
      </c>
      <c r="AS340" s="271" t="s">
        <v>1</v>
      </c>
      <c r="AT340" s="271" t="s">
        <v>1</v>
      </c>
      <c r="AU340" s="274" t="s">
        <v>20</v>
      </c>
      <c r="AV340" s="273" t="s">
        <v>22</v>
      </c>
      <c r="AW340" s="272" t="s">
        <v>1242</v>
      </c>
      <c r="AX340" s="275">
        <v>1</v>
      </c>
      <c r="AY340" s="284">
        <v>0</v>
      </c>
      <c r="AZ340" s="276">
        <v>0</v>
      </c>
      <c r="BA340" s="277">
        <v>0</v>
      </c>
      <c r="BB340" s="283">
        <v>0</v>
      </c>
      <c r="BF340" s="150" t="e">
        <f>_xlfn.XLOOKUP(A340,'[27]Non AGSA'!B:B,'[27]Non AGSA'!B:B)</f>
        <v>#N/A</v>
      </c>
      <c r="BG340" s="150" t="e">
        <f>_xlfn.XLOOKUP(A340,'[27]Dormant auditee list'!C:C,'[27]Dormant auditee list'!C:C)</f>
        <v>#N/A</v>
      </c>
      <c r="BH340" s="150" t="str">
        <f>_xlfn.XLOOKUP(A340,[27]Reworked!A:A,[27]Reworked!I:I)</f>
        <v>Unqualified with findings</v>
      </c>
      <c r="BJ340" s="150">
        <v>1</v>
      </c>
      <c r="BK340" s="150">
        <v>2</v>
      </c>
    </row>
    <row r="341" spans="1:63" ht="34.5" customHeight="1" x14ac:dyDescent="0.25">
      <c r="A341" s="265">
        <v>327</v>
      </c>
      <c r="B341" s="266" t="s">
        <v>1307</v>
      </c>
      <c r="C341" s="271" t="s">
        <v>1193</v>
      </c>
      <c r="D341" s="271" t="s">
        <v>737</v>
      </c>
      <c r="E341" s="271" t="s">
        <v>1191</v>
      </c>
      <c r="F341" s="271" t="s">
        <v>1</v>
      </c>
      <c r="G341" s="271" t="s">
        <v>739</v>
      </c>
      <c r="H341" s="266" t="s">
        <v>440</v>
      </c>
      <c r="I341" s="266" t="s">
        <v>437</v>
      </c>
      <c r="J341" s="275" t="s">
        <v>33</v>
      </c>
      <c r="K341" s="271" t="s">
        <v>1</v>
      </c>
      <c r="L341" s="271" t="s">
        <v>1</v>
      </c>
      <c r="M341" s="275" t="s">
        <v>33</v>
      </c>
      <c r="N341" s="271" t="s">
        <v>1</v>
      </c>
      <c r="O341" s="271" t="s">
        <v>1</v>
      </c>
      <c r="P341" s="271" t="s">
        <v>1</v>
      </c>
      <c r="Q341" s="271" t="s">
        <v>1</v>
      </c>
      <c r="R341" s="271" t="s">
        <v>1</v>
      </c>
      <c r="S341" s="271" t="s">
        <v>1</v>
      </c>
      <c r="T341" s="271" t="s">
        <v>1</v>
      </c>
      <c r="U341" s="271" t="s">
        <v>1</v>
      </c>
      <c r="V341" s="271" t="s">
        <v>1</v>
      </c>
      <c r="W341" s="271" t="s">
        <v>1</v>
      </c>
      <c r="X341" s="271" t="s">
        <v>1</v>
      </c>
      <c r="Y341" s="271" t="s">
        <v>1</v>
      </c>
      <c r="Z341" s="271" t="s">
        <v>1</v>
      </c>
      <c r="AA341" s="271" t="s">
        <v>1</v>
      </c>
      <c r="AB341" s="271" t="s">
        <v>1</v>
      </c>
      <c r="AC341" s="271" t="s">
        <v>1</v>
      </c>
      <c r="AD341" s="271" t="s">
        <v>1</v>
      </c>
      <c r="AE341" s="271" t="s">
        <v>1</v>
      </c>
      <c r="AF341" s="271" t="s">
        <v>1</v>
      </c>
      <c r="AG341" s="271" t="s">
        <v>1</v>
      </c>
      <c r="AH341" s="271" t="s">
        <v>1</v>
      </c>
      <c r="AI341" s="271" t="s">
        <v>1</v>
      </c>
      <c r="AJ341" s="271" t="s">
        <v>1</v>
      </c>
      <c r="AK341" s="271" t="s">
        <v>1</v>
      </c>
      <c r="AL341" s="271" t="s">
        <v>1</v>
      </c>
      <c r="AM341" s="271" t="s">
        <v>1</v>
      </c>
      <c r="AN341" s="271" t="s">
        <v>1</v>
      </c>
      <c r="AO341" s="271" t="s">
        <v>1</v>
      </c>
      <c r="AP341" s="271" t="s">
        <v>1</v>
      </c>
      <c r="AQ341" s="271" t="s">
        <v>1</v>
      </c>
      <c r="AR341" s="271" t="s">
        <v>1</v>
      </c>
      <c r="AS341" s="271" t="s">
        <v>1</v>
      </c>
      <c r="AT341" s="271" t="s">
        <v>1</v>
      </c>
      <c r="AU341" s="271" t="s">
        <v>1</v>
      </c>
      <c r="AV341" s="271" t="s">
        <v>1</v>
      </c>
      <c r="AW341" s="275" t="s">
        <v>1241</v>
      </c>
      <c r="AX341" s="275">
        <v>1</v>
      </c>
      <c r="AY341" s="284">
        <v>0</v>
      </c>
      <c r="AZ341" s="276">
        <v>0</v>
      </c>
      <c r="BA341" s="277">
        <v>0</v>
      </c>
      <c r="BB341" s="283">
        <v>0</v>
      </c>
      <c r="BF341" s="150" t="e">
        <f>_xlfn.XLOOKUP(A341,'[27]Non AGSA'!B:B,'[27]Non AGSA'!B:B)</f>
        <v>#N/A</v>
      </c>
      <c r="BG341" s="150" t="e">
        <f>_xlfn.XLOOKUP(A341,'[27]Dormant auditee list'!C:C,'[27]Dormant auditee list'!C:C)</f>
        <v>#N/A</v>
      </c>
      <c r="BH341" s="150" t="str">
        <f>_xlfn.XLOOKUP(A341,[27]Reworked!A:A,[27]Reworked!I:I)</f>
        <v>Unqualified with no findings</v>
      </c>
      <c r="BJ341" s="150">
        <v>1</v>
      </c>
      <c r="BK341" s="150">
        <v>1</v>
      </c>
    </row>
    <row r="342" spans="1:63" ht="26.25" customHeight="1" x14ac:dyDescent="0.25">
      <c r="A342" s="265">
        <v>1299</v>
      </c>
      <c r="B342" s="266" t="s">
        <v>83</v>
      </c>
      <c r="C342" s="271" t="s">
        <v>1193</v>
      </c>
      <c r="D342" s="271" t="s">
        <v>438</v>
      </c>
      <c r="E342" s="271" t="s">
        <v>1191</v>
      </c>
      <c r="F342" s="271" t="s">
        <v>1</v>
      </c>
      <c r="G342" s="271" t="s">
        <v>447</v>
      </c>
      <c r="H342" s="266" t="s">
        <v>444</v>
      </c>
      <c r="I342" s="266" t="s">
        <v>437</v>
      </c>
      <c r="J342" s="279" t="s">
        <v>26</v>
      </c>
      <c r="K342" s="271" t="s">
        <v>1</v>
      </c>
      <c r="L342" s="272" t="s">
        <v>23</v>
      </c>
      <c r="M342" s="279" t="s">
        <v>26</v>
      </c>
      <c r="N342" s="271" t="s">
        <v>1</v>
      </c>
      <c r="O342" s="272" t="s">
        <v>23</v>
      </c>
      <c r="P342" s="272" t="s">
        <v>23</v>
      </c>
      <c r="Q342" s="272" t="s">
        <v>23</v>
      </c>
      <c r="R342" s="272" t="s">
        <v>23</v>
      </c>
      <c r="S342" s="271" t="s">
        <v>1</v>
      </c>
      <c r="T342" s="274" t="s">
        <v>20</v>
      </c>
      <c r="U342" s="272" t="s">
        <v>23</v>
      </c>
      <c r="V342" s="272" t="s">
        <v>23</v>
      </c>
      <c r="W342" s="272" t="s">
        <v>23</v>
      </c>
      <c r="X342" s="271" t="s">
        <v>1</v>
      </c>
      <c r="Y342" s="271" t="s">
        <v>1</v>
      </c>
      <c r="Z342" s="271" t="s">
        <v>1</v>
      </c>
      <c r="AA342" s="271" t="s">
        <v>1</v>
      </c>
      <c r="AB342" s="271" t="s">
        <v>1</v>
      </c>
      <c r="AC342" s="271" t="s">
        <v>1</v>
      </c>
      <c r="AD342" s="271" t="s">
        <v>1</v>
      </c>
      <c r="AE342" s="272" t="s">
        <v>23</v>
      </c>
      <c r="AF342" s="271" t="s">
        <v>1</v>
      </c>
      <c r="AG342" s="271" t="s">
        <v>1</v>
      </c>
      <c r="AH342" s="271" t="s">
        <v>1</v>
      </c>
      <c r="AI342" s="271" t="s">
        <v>1</v>
      </c>
      <c r="AJ342" s="271" t="s">
        <v>1</v>
      </c>
      <c r="AK342" s="271" t="s">
        <v>1</v>
      </c>
      <c r="AL342" s="271" t="s">
        <v>1</v>
      </c>
      <c r="AM342" s="271" t="s">
        <v>1</v>
      </c>
      <c r="AN342" s="271" t="s">
        <v>1</v>
      </c>
      <c r="AO342" s="271" t="s">
        <v>1</v>
      </c>
      <c r="AP342" s="271" t="s">
        <v>1</v>
      </c>
      <c r="AQ342" s="271" t="s">
        <v>1</v>
      </c>
      <c r="AR342" s="271" t="s">
        <v>1</v>
      </c>
      <c r="AS342" s="271" t="s">
        <v>1</v>
      </c>
      <c r="AT342" s="271" t="s">
        <v>1</v>
      </c>
      <c r="AU342" s="271" t="s">
        <v>1</v>
      </c>
      <c r="AV342" s="271" t="s">
        <v>1</v>
      </c>
      <c r="AW342" s="274" t="s">
        <v>1240</v>
      </c>
      <c r="AX342" s="282">
        <v>3</v>
      </c>
      <c r="AY342" s="284">
        <v>0</v>
      </c>
      <c r="AZ342" s="276">
        <v>0</v>
      </c>
      <c r="BA342" s="276">
        <v>0</v>
      </c>
      <c r="BB342" s="283">
        <v>0</v>
      </c>
      <c r="BF342" s="150" t="e">
        <f>_xlfn.XLOOKUP(A342,'[27]Non AGSA'!B:B,'[27]Non AGSA'!B:B)</f>
        <v>#N/A</v>
      </c>
      <c r="BG342" s="150" t="e">
        <f>_xlfn.XLOOKUP(A342,'[27]Dormant auditee list'!C:C,'[27]Dormant auditee list'!C:C)</f>
        <v>#N/A</v>
      </c>
      <c r="BH342" s="150" t="str">
        <f>_xlfn.XLOOKUP(A342,[27]Reworked!A:A,[27]Reworked!I:I)</f>
        <v>Qualified</v>
      </c>
      <c r="BJ342" s="150">
        <v>1</v>
      </c>
      <c r="BK342" s="150">
        <v>3</v>
      </c>
    </row>
    <row r="343" spans="1:63" ht="34.5" customHeight="1" x14ac:dyDescent="0.25">
      <c r="A343" s="265">
        <v>1508</v>
      </c>
      <c r="B343" s="266" t="s">
        <v>187</v>
      </c>
      <c r="C343" s="271" t="s">
        <v>1193</v>
      </c>
      <c r="D343" s="271" t="s">
        <v>854</v>
      </c>
      <c r="E343" s="271" t="s">
        <v>1191</v>
      </c>
      <c r="F343" s="271" t="s">
        <v>1</v>
      </c>
      <c r="G343" s="271" t="s">
        <v>837</v>
      </c>
      <c r="H343" s="266" t="s">
        <v>440</v>
      </c>
      <c r="I343" s="266" t="s">
        <v>437</v>
      </c>
      <c r="J343" s="152" t="s">
        <v>17</v>
      </c>
      <c r="K343" s="273" t="s">
        <v>22</v>
      </c>
      <c r="L343" s="272" t="s">
        <v>23</v>
      </c>
      <c r="M343" s="279" t="s">
        <v>26</v>
      </c>
      <c r="N343" s="274" t="s">
        <v>20</v>
      </c>
      <c r="O343" s="272" t="s">
        <v>23</v>
      </c>
      <c r="P343" s="271" t="s">
        <v>1</v>
      </c>
      <c r="Q343" s="271" t="s">
        <v>1</v>
      </c>
      <c r="R343" s="271" t="s">
        <v>1</v>
      </c>
      <c r="S343" s="271" t="s">
        <v>1</v>
      </c>
      <c r="T343" s="274" t="s">
        <v>20</v>
      </c>
      <c r="U343" s="273" t="s">
        <v>22</v>
      </c>
      <c r="V343" s="271" t="s">
        <v>1</v>
      </c>
      <c r="W343" s="273" t="s">
        <v>22</v>
      </c>
      <c r="X343" s="271" t="s">
        <v>1</v>
      </c>
      <c r="Y343" s="271" t="s">
        <v>1</v>
      </c>
      <c r="Z343" s="273" t="s">
        <v>22</v>
      </c>
      <c r="AA343" s="271" t="s">
        <v>1</v>
      </c>
      <c r="AB343" s="271" t="s">
        <v>1</v>
      </c>
      <c r="AC343" s="271" t="s">
        <v>1</v>
      </c>
      <c r="AD343" s="271" t="s">
        <v>1</v>
      </c>
      <c r="AE343" s="272" t="s">
        <v>23</v>
      </c>
      <c r="AF343" s="271" t="s">
        <v>1</v>
      </c>
      <c r="AG343" s="271" t="s">
        <v>1</v>
      </c>
      <c r="AH343" s="271" t="s">
        <v>1</v>
      </c>
      <c r="AI343" s="271" t="s">
        <v>1</v>
      </c>
      <c r="AJ343" s="271" t="s">
        <v>1</v>
      </c>
      <c r="AK343" s="271" t="s">
        <v>1</v>
      </c>
      <c r="AL343" s="273" t="s">
        <v>22</v>
      </c>
      <c r="AM343" s="271" t="s">
        <v>1</v>
      </c>
      <c r="AN343" s="271" t="s">
        <v>1</v>
      </c>
      <c r="AO343" s="273" t="s">
        <v>22</v>
      </c>
      <c r="AP343" s="273" t="s">
        <v>22</v>
      </c>
      <c r="AQ343" s="271" t="s">
        <v>1</v>
      </c>
      <c r="AR343" s="273" t="s">
        <v>22</v>
      </c>
      <c r="AS343" s="271" t="s">
        <v>1</v>
      </c>
      <c r="AT343" s="271" t="s">
        <v>1</v>
      </c>
      <c r="AU343" s="273" t="s">
        <v>22</v>
      </c>
      <c r="AV343" s="273" t="s">
        <v>22</v>
      </c>
      <c r="AW343" s="274" t="s">
        <v>1240</v>
      </c>
      <c r="AX343" s="152">
        <v>2</v>
      </c>
      <c r="AY343" s="152">
        <v>2</v>
      </c>
      <c r="AZ343" s="276">
        <v>0</v>
      </c>
      <c r="BA343" s="277">
        <v>146.5</v>
      </c>
      <c r="BB343" s="281">
        <v>33.1</v>
      </c>
      <c r="BF343" s="150" t="e">
        <f>_xlfn.XLOOKUP(A343,'[27]Non AGSA'!B:B,'[27]Non AGSA'!B:B)</f>
        <v>#N/A</v>
      </c>
      <c r="BG343" s="150" t="e">
        <f>_xlfn.XLOOKUP(A343,'[27]Dormant auditee list'!C:C,'[27]Dormant auditee list'!C:C)</f>
        <v>#N/A</v>
      </c>
      <c r="BH343" s="150" t="str">
        <f>_xlfn.XLOOKUP(A343,[27]Reworked!A:A,[27]Reworked!I:I)</f>
        <v>Unqualified with findings</v>
      </c>
      <c r="BJ343" s="150">
        <v>1</v>
      </c>
      <c r="BK343" s="150">
        <v>2</v>
      </c>
    </row>
    <row r="344" spans="1:63" ht="26.25" customHeight="1" x14ac:dyDescent="0.25">
      <c r="A344" s="265">
        <v>345</v>
      </c>
      <c r="B344" s="266" t="s">
        <v>871</v>
      </c>
      <c r="C344" s="271" t="s">
        <v>1193</v>
      </c>
      <c r="D344" s="271" t="s">
        <v>854</v>
      </c>
      <c r="E344" s="271" t="s">
        <v>1191</v>
      </c>
      <c r="F344" s="271" t="s">
        <v>1</v>
      </c>
      <c r="G344" s="271" t="s">
        <v>856</v>
      </c>
      <c r="H344" s="266" t="s">
        <v>696</v>
      </c>
      <c r="I344" s="266" t="s">
        <v>437</v>
      </c>
      <c r="J344" s="279" t="s">
        <v>26</v>
      </c>
      <c r="K344" s="271" t="s">
        <v>1</v>
      </c>
      <c r="L344" s="272" t="s">
        <v>23</v>
      </c>
      <c r="M344" s="279" t="s">
        <v>26</v>
      </c>
      <c r="N344" s="271" t="s">
        <v>1</v>
      </c>
      <c r="O344" s="272" t="s">
        <v>23</v>
      </c>
      <c r="P344" s="271" t="s">
        <v>1</v>
      </c>
      <c r="Q344" s="271" t="s">
        <v>1</v>
      </c>
      <c r="R344" s="271" t="s">
        <v>1</v>
      </c>
      <c r="S344" s="271" t="s">
        <v>1</v>
      </c>
      <c r="T344" s="274" t="s">
        <v>20</v>
      </c>
      <c r="U344" s="272" t="s">
        <v>23</v>
      </c>
      <c r="V344" s="271" t="s">
        <v>1</v>
      </c>
      <c r="W344" s="271" t="s">
        <v>1</v>
      </c>
      <c r="X344" s="271" t="s">
        <v>1</v>
      </c>
      <c r="Y344" s="271" t="s">
        <v>1</v>
      </c>
      <c r="Z344" s="271" t="s">
        <v>1</v>
      </c>
      <c r="AA344" s="271" t="s">
        <v>1</v>
      </c>
      <c r="AB344" s="271" t="s">
        <v>1</v>
      </c>
      <c r="AC344" s="271" t="s">
        <v>1</v>
      </c>
      <c r="AD344" s="271" t="s">
        <v>1</v>
      </c>
      <c r="AE344" s="272" t="s">
        <v>23</v>
      </c>
      <c r="AF344" s="271" t="s">
        <v>1</v>
      </c>
      <c r="AG344" s="271" t="s">
        <v>1</v>
      </c>
      <c r="AH344" s="271" t="s">
        <v>1</v>
      </c>
      <c r="AI344" s="271" t="s">
        <v>1</v>
      </c>
      <c r="AJ344" s="271" t="s">
        <v>1</v>
      </c>
      <c r="AK344" s="274" t="s">
        <v>20</v>
      </c>
      <c r="AL344" s="271" t="s">
        <v>1</v>
      </c>
      <c r="AM344" s="271" t="s">
        <v>1</v>
      </c>
      <c r="AN344" s="271" t="s">
        <v>1</v>
      </c>
      <c r="AO344" s="272" t="s">
        <v>23</v>
      </c>
      <c r="AP344" s="271" t="s">
        <v>1</v>
      </c>
      <c r="AQ344" s="271" t="s">
        <v>1</v>
      </c>
      <c r="AR344" s="274" t="s">
        <v>20</v>
      </c>
      <c r="AS344" s="271" t="s">
        <v>1</v>
      </c>
      <c r="AT344" s="271" t="s">
        <v>1</v>
      </c>
      <c r="AU344" s="271" t="s">
        <v>1</v>
      </c>
      <c r="AV344" s="272" t="s">
        <v>23</v>
      </c>
      <c r="AW344" s="275" t="s">
        <v>1241</v>
      </c>
      <c r="AX344" s="275">
        <v>1</v>
      </c>
      <c r="AY344" s="284">
        <v>0</v>
      </c>
      <c r="AZ344" s="276">
        <v>0</v>
      </c>
      <c r="BA344" s="280">
        <v>17.5</v>
      </c>
      <c r="BB344" s="281">
        <v>0</v>
      </c>
      <c r="BF344" s="150" t="e">
        <f>_xlfn.XLOOKUP(A344,'[27]Non AGSA'!B:B,'[27]Non AGSA'!B:B)</f>
        <v>#N/A</v>
      </c>
      <c r="BG344" s="150" t="e">
        <f>_xlfn.XLOOKUP(A344,'[27]Dormant auditee list'!C:C,'[27]Dormant auditee list'!C:C)</f>
        <v>#N/A</v>
      </c>
      <c r="BH344" s="150" t="str">
        <f>_xlfn.XLOOKUP(A344,[27]Reworked!A:A,[27]Reworked!I:I)</f>
        <v>Qualified</v>
      </c>
      <c r="BJ344" s="150">
        <v>1</v>
      </c>
      <c r="BK344" s="150">
        <v>3</v>
      </c>
    </row>
    <row r="345" spans="1:63" ht="34.5" customHeight="1" x14ac:dyDescent="0.25">
      <c r="A345" s="265">
        <v>558</v>
      </c>
      <c r="B345" s="266" t="s">
        <v>175</v>
      </c>
      <c r="C345" s="271" t="s">
        <v>1193</v>
      </c>
      <c r="D345" s="271" t="s">
        <v>683</v>
      </c>
      <c r="E345" s="271" t="s">
        <v>1191</v>
      </c>
      <c r="F345" s="271" t="s">
        <v>1</v>
      </c>
      <c r="G345" s="271" t="s">
        <v>169</v>
      </c>
      <c r="H345" s="266" t="s">
        <v>440</v>
      </c>
      <c r="I345" s="266" t="s">
        <v>437</v>
      </c>
      <c r="J345" s="279" t="s">
        <v>26</v>
      </c>
      <c r="K345" s="271" t="s">
        <v>1</v>
      </c>
      <c r="L345" s="272" t="s">
        <v>23</v>
      </c>
      <c r="M345" s="279" t="s">
        <v>26</v>
      </c>
      <c r="N345" s="271" t="s">
        <v>1</v>
      </c>
      <c r="O345" s="272" t="s">
        <v>23</v>
      </c>
      <c r="P345" s="273" t="s">
        <v>22</v>
      </c>
      <c r="Q345" s="271" t="s">
        <v>1</v>
      </c>
      <c r="R345" s="272" t="s">
        <v>23</v>
      </c>
      <c r="S345" s="271" t="s">
        <v>1</v>
      </c>
      <c r="T345" s="271" t="s">
        <v>1</v>
      </c>
      <c r="U345" s="272" t="s">
        <v>23</v>
      </c>
      <c r="V345" s="271" t="s">
        <v>1</v>
      </c>
      <c r="W345" s="274" t="s">
        <v>20</v>
      </c>
      <c r="X345" s="271" t="s">
        <v>1</v>
      </c>
      <c r="Y345" s="271" t="s">
        <v>1</v>
      </c>
      <c r="Z345" s="271" t="s">
        <v>1</v>
      </c>
      <c r="AA345" s="271" t="s">
        <v>1</v>
      </c>
      <c r="AB345" s="271" t="s">
        <v>1</v>
      </c>
      <c r="AC345" s="271" t="s">
        <v>1</v>
      </c>
      <c r="AD345" s="271" t="s">
        <v>1</v>
      </c>
      <c r="AE345" s="272" t="s">
        <v>23</v>
      </c>
      <c r="AF345" s="272" t="s">
        <v>23</v>
      </c>
      <c r="AG345" s="272" t="s">
        <v>23</v>
      </c>
      <c r="AH345" s="272" t="s">
        <v>23</v>
      </c>
      <c r="AI345" s="271" t="s">
        <v>1</v>
      </c>
      <c r="AJ345" s="271" t="s">
        <v>1</v>
      </c>
      <c r="AK345" s="272" t="s">
        <v>23</v>
      </c>
      <c r="AL345" s="272" t="s">
        <v>23</v>
      </c>
      <c r="AM345" s="271" t="s">
        <v>1</v>
      </c>
      <c r="AN345" s="271" t="s">
        <v>1</v>
      </c>
      <c r="AO345" s="272" t="s">
        <v>23</v>
      </c>
      <c r="AP345" s="271" t="s">
        <v>1</v>
      </c>
      <c r="AQ345" s="271" t="s">
        <v>1</v>
      </c>
      <c r="AR345" s="272" t="s">
        <v>23</v>
      </c>
      <c r="AS345" s="271" t="s">
        <v>1</v>
      </c>
      <c r="AT345" s="271" t="s">
        <v>1</v>
      </c>
      <c r="AU345" s="271" t="s">
        <v>1</v>
      </c>
      <c r="AV345" s="272" t="s">
        <v>23</v>
      </c>
      <c r="AW345" s="272" t="s">
        <v>1242</v>
      </c>
      <c r="AX345" s="152">
        <v>2</v>
      </c>
      <c r="AY345" s="282">
        <v>3</v>
      </c>
      <c r="AZ345" s="276">
        <v>0</v>
      </c>
      <c r="BA345" s="280">
        <v>344.7</v>
      </c>
      <c r="BB345" s="281">
        <v>0</v>
      </c>
      <c r="BF345" s="150" t="e">
        <f>_xlfn.XLOOKUP(A345,'[27]Non AGSA'!B:B,'[27]Non AGSA'!B:B)</f>
        <v>#N/A</v>
      </c>
      <c r="BG345" s="150" t="e">
        <f>_xlfn.XLOOKUP(A345,'[27]Dormant auditee list'!C:C,'[27]Dormant auditee list'!C:C)</f>
        <v>#N/A</v>
      </c>
      <c r="BH345" s="150" t="str">
        <f>_xlfn.XLOOKUP(A345,[27]Reworked!A:A,[27]Reworked!I:I)</f>
        <v>Qualified</v>
      </c>
      <c r="BJ345" s="150">
        <v>1</v>
      </c>
      <c r="BK345" s="150">
        <v>3</v>
      </c>
    </row>
    <row r="346" spans="1:63" ht="27" customHeight="1" x14ac:dyDescent="0.25">
      <c r="A346" s="265">
        <v>1559</v>
      </c>
      <c r="B346" s="266" t="s">
        <v>720</v>
      </c>
      <c r="C346" s="271" t="s">
        <v>1193</v>
      </c>
      <c r="D346" s="271" t="s">
        <v>683</v>
      </c>
      <c r="E346" s="271" t="s">
        <v>1191</v>
      </c>
      <c r="F346" s="271" t="s">
        <v>1</v>
      </c>
      <c r="G346" s="271" t="s">
        <v>156</v>
      </c>
      <c r="H346" s="266" t="s">
        <v>444</v>
      </c>
      <c r="I346" s="266" t="s">
        <v>437</v>
      </c>
      <c r="J346" s="279" t="s">
        <v>26</v>
      </c>
      <c r="K346" s="273" t="s">
        <v>22</v>
      </c>
      <c r="L346" s="272" t="s">
        <v>23</v>
      </c>
      <c r="M346" s="279" t="s">
        <v>26</v>
      </c>
      <c r="N346" s="272" t="s">
        <v>23</v>
      </c>
      <c r="O346" s="272" t="s">
        <v>23</v>
      </c>
      <c r="P346" s="271" t="s">
        <v>1</v>
      </c>
      <c r="Q346" s="272" t="s">
        <v>23</v>
      </c>
      <c r="R346" s="272" t="s">
        <v>23</v>
      </c>
      <c r="S346" s="271" t="s">
        <v>1</v>
      </c>
      <c r="T346" s="271" t="s">
        <v>1</v>
      </c>
      <c r="U346" s="271" t="s">
        <v>1</v>
      </c>
      <c r="V346" s="274" t="s">
        <v>20</v>
      </c>
      <c r="W346" s="272" t="s">
        <v>23</v>
      </c>
      <c r="X346" s="271" t="s">
        <v>1</v>
      </c>
      <c r="Y346" s="271" t="s">
        <v>1</v>
      </c>
      <c r="Z346" s="271" t="s">
        <v>1</v>
      </c>
      <c r="AA346" s="273" t="s">
        <v>22</v>
      </c>
      <c r="AB346" s="271" t="s">
        <v>1</v>
      </c>
      <c r="AC346" s="271" t="s">
        <v>1</v>
      </c>
      <c r="AD346" s="271" t="s">
        <v>1</v>
      </c>
      <c r="AE346" s="272" t="s">
        <v>23</v>
      </c>
      <c r="AF346" s="274" t="s">
        <v>20</v>
      </c>
      <c r="AG346" s="271" t="s">
        <v>1</v>
      </c>
      <c r="AH346" s="271" t="s">
        <v>1</v>
      </c>
      <c r="AI346" s="271" t="s">
        <v>1</v>
      </c>
      <c r="AJ346" s="271" t="s">
        <v>1</v>
      </c>
      <c r="AK346" s="273" t="s">
        <v>22</v>
      </c>
      <c r="AL346" s="272" t="s">
        <v>23</v>
      </c>
      <c r="AM346" s="271" t="s">
        <v>1</v>
      </c>
      <c r="AN346" s="271" t="s">
        <v>1</v>
      </c>
      <c r="AO346" s="274" t="s">
        <v>20</v>
      </c>
      <c r="AP346" s="271" t="s">
        <v>1</v>
      </c>
      <c r="AQ346" s="271" t="s">
        <v>1</v>
      </c>
      <c r="AR346" s="273" t="s">
        <v>22</v>
      </c>
      <c r="AS346" s="271" t="s">
        <v>1</v>
      </c>
      <c r="AT346" s="271" t="s">
        <v>1</v>
      </c>
      <c r="AU346" s="273" t="s">
        <v>22</v>
      </c>
      <c r="AV346" s="272" t="s">
        <v>23</v>
      </c>
      <c r="AW346" s="272" t="s">
        <v>1242</v>
      </c>
      <c r="AX346" s="152">
        <v>2</v>
      </c>
      <c r="AY346" s="152">
        <v>2</v>
      </c>
      <c r="AZ346" s="276">
        <v>0</v>
      </c>
      <c r="BA346" s="280">
        <v>14.5</v>
      </c>
      <c r="BB346" s="278">
        <v>0.3</v>
      </c>
      <c r="BF346" s="150" t="e">
        <f>_xlfn.XLOOKUP(A346,'[27]Non AGSA'!B:B,'[27]Non AGSA'!B:B)</f>
        <v>#N/A</v>
      </c>
      <c r="BG346" s="150" t="e">
        <f>_xlfn.XLOOKUP(A346,'[27]Dormant auditee list'!C:C,'[27]Dormant auditee list'!C:C)</f>
        <v>#N/A</v>
      </c>
      <c r="BH346" s="150" t="str">
        <f>_xlfn.XLOOKUP(A346,[27]Reworked!A:A,[27]Reworked!I:I)</f>
        <v>Qualified</v>
      </c>
      <c r="BJ346" s="150">
        <v>1</v>
      </c>
      <c r="BK346" s="150">
        <v>3</v>
      </c>
    </row>
    <row r="347" spans="1:63" ht="34.5" customHeight="1" x14ac:dyDescent="0.25">
      <c r="A347" s="265">
        <v>404</v>
      </c>
      <c r="B347" s="266" t="s">
        <v>188</v>
      </c>
      <c r="C347" s="271" t="s">
        <v>1193</v>
      </c>
      <c r="D347" s="271" t="s">
        <v>737</v>
      </c>
      <c r="E347" s="271" t="s">
        <v>1191</v>
      </c>
      <c r="F347" s="271" t="s">
        <v>1</v>
      </c>
      <c r="G347" s="271" t="s">
        <v>739</v>
      </c>
      <c r="H347" s="266" t="s">
        <v>440</v>
      </c>
      <c r="I347" s="266" t="s">
        <v>437</v>
      </c>
      <c r="J347" s="152" t="s">
        <v>17</v>
      </c>
      <c r="K347" s="272" t="s">
        <v>23</v>
      </c>
      <c r="L347" s="272" t="s">
        <v>23</v>
      </c>
      <c r="M347" s="152" t="s">
        <v>17</v>
      </c>
      <c r="N347" s="274" t="s">
        <v>20</v>
      </c>
      <c r="O347" s="272" t="s">
        <v>23</v>
      </c>
      <c r="P347" s="271" t="s">
        <v>1</v>
      </c>
      <c r="Q347" s="271" t="s">
        <v>1</v>
      </c>
      <c r="R347" s="271" t="s">
        <v>1</v>
      </c>
      <c r="S347" s="271" t="s">
        <v>1</v>
      </c>
      <c r="T347" s="271" t="s">
        <v>1</v>
      </c>
      <c r="U347" s="271" t="s">
        <v>1</v>
      </c>
      <c r="V347" s="271" t="s">
        <v>1</v>
      </c>
      <c r="W347" s="271" t="s">
        <v>1</v>
      </c>
      <c r="X347" s="271" t="s">
        <v>1</v>
      </c>
      <c r="Y347" s="271" t="s">
        <v>1</v>
      </c>
      <c r="Z347" s="272" t="s">
        <v>23</v>
      </c>
      <c r="AA347" s="271" t="s">
        <v>1</v>
      </c>
      <c r="AB347" s="271" t="s">
        <v>1</v>
      </c>
      <c r="AC347" s="271" t="s">
        <v>1</v>
      </c>
      <c r="AD347" s="271" t="s">
        <v>1</v>
      </c>
      <c r="AE347" s="271" t="s">
        <v>1</v>
      </c>
      <c r="AF347" s="274" t="s">
        <v>20</v>
      </c>
      <c r="AG347" s="271" t="s">
        <v>1</v>
      </c>
      <c r="AH347" s="272" t="s">
        <v>23</v>
      </c>
      <c r="AI347" s="271" t="s">
        <v>1</v>
      </c>
      <c r="AJ347" s="271" t="s">
        <v>1</v>
      </c>
      <c r="AK347" s="273" t="s">
        <v>22</v>
      </c>
      <c r="AL347" s="271" t="s">
        <v>1</v>
      </c>
      <c r="AM347" s="271" t="s">
        <v>1</v>
      </c>
      <c r="AN347" s="271" t="s">
        <v>1</v>
      </c>
      <c r="AO347" s="271" t="s">
        <v>1</v>
      </c>
      <c r="AP347" s="271" t="s">
        <v>1</v>
      </c>
      <c r="AQ347" s="271" t="s">
        <v>1</v>
      </c>
      <c r="AR347" s="274" t="s">
        <v>20</v>
      </c>
      <c r="AS347" s="271" t="s">
        <v>1</v>
      </c>
      <c r="AT347" s="271" t="s">
        <v>1</v>
      </c>
      <c r="AU347" s="272" t="s">
        <v>23</v>
      </c>
      <c r="AV347" s="274" t="s">
        <v>20</v>
      </c>
      <c r="AW347" s="275" t="s">
        <v>1241</v>
      </c>
      <c r="AX347" s="275">
        <v>1</v>
      </c>
      <c r="AY347" s="152">
        <v>2</v>
      </c>
      <c r="AZ347" s="276">
        <v>0</v>
      </c>
      <c r="BA347" s="280">
        <v>2.4</v>
      </c>
      <c r="BB347" s="278">
        <v>20</v>
      </c>
      <c r="BF347" s="150" t="e">
        <f>_xlfn.XLOOKUP(A347,'[27]Non AGSA'!B:B,'[27]Non AGSA'!B:B)</f>
        <v>#N/A</v>
      </c>
      <c r="BG347" s="150" t="e">
        <f>_xlfn.XLOOKUP(A347,'[27]Dormant auditee list'!C:C,'[27]Dormant auditee list'!C:C)</f>
        <v>#N/A</v>
      </c>
      <c r="BH347" s="150" t="str">
        <f>_xlfn.XLOOKUP(A347,[27]Reworked!A:A,[27]Reworked!I:I)</f>
        <v>Unqualified with findings</v>
      </c>
      <c r="BJ347" s="150">
        <v>1</v>
      </c>
      <c r="BK347" s="150">
        <v>2</v>
      </c>
    </row>
    <row r="348" spans="1:63" ht="26.25" customHeight="1" x14ac:dyDescent="0.25">
      <c r="A348" s="265">
        <v>406</v>
      </c>
      <c r="B348" s="266" t="s">
        <v>84</v>
      </c>
      <c r="C348" s="271" t="s">
        <v>1193</v>
      </c>
      <c r="D348" s="271" t="s">
        <v>941</v>
      </c>
      <c r="E348" s="271" t="s">
        <v>1191</v>
      </c>
      <c r="F348" s="271" t="s">
        <v>1</v>
      </c>
      <c r="G348" s="271" t="s">
        <v>447</v>
      </c>
      <c r="H348" s="266" t="s">
        <v>444</v>
      </c>
      <c r="I348" s="266" t="s">
        <v>437</v>
      </c>
      <c r="J348" s="275" t="s">
        <v>33</v>
      </c>
      <c r="K348" s="271" t="s">
        <v>1</v>
      </c>
      <c r="L348" s="271" t="s">
        <v>1</v>
      </c>
      <c r="M348" s="275" t="s">
        <v>33</v>
      </c>
      <c r="N348" s="271" t="s">
        <v>1</v>
      </c>
      <c r="O348" s="271" t="s">
        <v>1</v>
      </c>
      <c r="P348" s="271" t="s">
        <v>1</v>
      </c>
      <c r="Q348" s="271" t="s">
        <v>1</v>
      </c>
      <c r="R348" s="271" t="s">
        <v>1</v>
      </c>
      <c r="S348" s="271" t="s">
        <v>1</v>
      </c>
      <c r="T348" s="271" t="s">
        <v>1</v>
      </c>
      <c r="U348" s="271" t="s">
        <v>1</v>
      </c>
      <c r="V348" s="271" t="s">
        <v>1</v>
      </c>
      <c r="W348" s="271" t="s">
        <v>1</v>
      </c>
      <c r="X348" s="271" t="s">
        <v>1</v>
      </c>
      <c r="Y348" s="271" t="s">
        <v>1</v>
      </c>
      <c r="Z348" s="271" t="s">
        <v>1</v>
      </c>
      <c r="AA348" s="271" t="s">
        <v>1</v>
      </c>
      <c r="AB348" s="271" t="s">
        <v>1</v>
      </c>
      <c r="AC348" s="271" t="s">
        <v>1</v>
      </c>
      <c r="AD348" s="271" t="s">
        <v>1</v>
      </c>
      <c r="AE348" s="271" t="s">
        <v>1</v>
      </c>
      <c r="AF348" s="271" t="s">
        <v>1</v>
      </c>
      <c r="AG348" s="271" t="s">
        <v>1</v>
      </c>
      <c r="AH348" s="271" t="s">
        <v>1</v>
      </c>
      <c r="AI348" s="271" t="s">
        <v>1</v>
      </c>
      <c r="AJ348" s="271" t="s">
        <v>1</v>
      </c>
      <c r="AK348" s="271" t="s">
        <v>1</v>
      </c>
      <c r="AL348" s="271" t="s">
        <v>1</v>
      </c>
      <c r="AM348" s="271" t="s">
        <v>1</v>
      </c>
      <c r="AN348" s="271" t="s">
        <v>1</v>
      </c>
      <c r="AO348" s="271" t="s">
        <v>1</v>
      </c>
      <c r="AP348" s="271" t="s">
        <v>1</v>
      </c>
      <c r="AQ348" s="271" t="s">
        <v>1</v>
      </c>
      <c r="AR348" s="271" t="s">
        <v>1</v>
      </c>
      <c r="AS348" s="271" t="s">
        <v>1</v>
      </c>
      <c r="AT348" s="271" t="s">
        <v>1</v>
      </c>
      <c r="AU348" s="271" t="s">
        <v>1</v>
      </c>
      <c r="AV348" s="271" t="s">
        <v>1</v>
      </c>
      <c r="AW348" s="275" t="s">
        <v>1241</v>
      </c>
      <c r="AX348" s="275">
        <v>1</v>
      </c>
      <c r="AY348" s="275">
        <v>1</v>
      </c>
      <c r="AZ348" s="276">
        <v>0</v>
      </c>
      <c r="BA348" s="276">
        <v>0</v>
      </c>
      <c r="BB348" s="283">
        <v>0</v>
      </c>
      <c r="BF348" s="150" t="e">
        <f>_xlfn.XLOOKUP(A348,'[27]Non AGSA'!B:B,'[27]Non AGSA'!B:B)</f>
        <v>#N/A</v>
      </c>
      <c r="BG348" s="150" t="e">
        <f>_xlfn.XLOOKUP(A348,'[27]Dormant auditee list'!C:C,'[27]Dormant auditee list'!C:C)</f>
        <v>#N/A</v>
      </c>
      <c r="BH348" s="150" t="str">
        <f>_xlfn.XLOOKUP(A348,[27]Reworked!A:A,[27]Reworked!I:I)</f>
        <v>Unqualified with no findings</v>
      </c>
      <c r="BJ348" s="150">
        <v>1</v>
      </c>
      <c r="BK348" s="150">
        <v>1</v>
      </c>
    </row>
    <row r="349" spans="1:63" ht="26.25" customHeight="1" x14ac:dyDescent="0.25">
      <c r="A349" s="265">
        <v>1347</v>
      </c>
      <c r="B349" s="266" t="s">
        <v>85</v>
      </c>
      <c r="C349" s="271" t="s">
        <v>1193</v>
      </c>
      <c r="D349" s="271" t="s">
        <v>941</v>
      </c>
      <c r="E349" s="271" t="s">
        <v>1191</v>
      </c>
      <c r="F349" s="271" t="s">
        <v>1</v>
      </c>
      <c r="G349" s="271" t="s">
        <v>447</v>
      </c>
      <c r="H349" s="266" t="s">
        <v>444</v>
      </c>
      <c r="I349" s="266" t="s">
        <v>437</v>
      </c>
      <c r="J349" s="275" t="s">
        <v>33</v>
      </c>
      <c r="K349" s="271" t="s">
        <v>1</v>
      </c>
      <c r="L349" s="271" t="s">
        <v>1</v>
      </c>
      <c r="M349" s="275" t="s">
        <v>33</v>
      </c>
      <c r="N349" s="271" t="s">
        <v>1</v>
      </c>
      <c r="O349" s="271" t="s">
        <v>1</v>
      </c>
      <c r="P349" s="271" t="s">
        <v>1</v>
      </c>
      <c r="Q349" s="271" t="s">
        <v>1</v>
      </c>
      <c r="R349" s="271" t="s">
        <v>1</v>
      </c>
      <c r="S349" s="271" t="s">
        <v>1</v>
      </c>
      <c r="T349" s="271" t="s">
        <v>1</v>
      </c>
      <c r="U349" s="271" t="s">
        <v>1</v>
      </c>
      <c r="V349" s="271" t="s">
        <v>1</v>
      </c>
      <c r="W349" s="271" t="s">
        <v>1</v>
      </c>
      <c r="X349" s="271" t="s">
        <v>1</v>
      </c>
      <c r="Y349" s="271" t="s">
        <v>1</v>
      </c>
      <c r="Z349" s="271" t="s">
        <v>1</v>
      </c>
      <c r="AA349" s="271" t="s">
        <v>1</v>
      </c>
      <c r="AB349" s="271" t="s">
        <v>1</v>
      </c>
      <c r="AC349" s="271" t="s">
        <v>1</v>
      </c>
      <c r="AD349" s="271" t="s">
        <v>1</v>
      </c>
      <c r="AE349" s="271" t="s">
        <v>1</v>
      </c>
      <c r="AF349" s="271" t="s">
        <v>1</v>
      </c>
      <c r="AG349" s="271" t="s">
        <v>1</v>
      </c>
      <c r="AH349" s="271" t="s">
        <v>1</v>
      </c>
      <c r="AI349" s="271" t="s">
        <v>1</v>
      </c>
      <c r="AJ349" s="271" t="s">
        <v>1</v>
      </c>
      <c r="AK349" s="271" t="s">
        <v>1</v>
      </c>
      <c r="AL349" s="271" t="s">
        <v>1</v>
      </c>
      <c r="AM349" s="271" t="s">
        <v>1</v>
      </c>
      <c r="AN349" s="271" t="s">
        <v>1</v>
      </c>
      <c r="AO349" s="271" t="s">
        <v>1</v>
      </c>
      <c r="AP349" s="271" t="s">
        <v>1</v>
      </c>
      <c r="AQ349" s="271" t="s">
        <v>1</v>
      </c>
      <c r="AR349" s="271" t="s">
        <v>1</v>
      </c>
      <c r="AS349" s="271" t="s">
        <v>1</v>
      </c>
      <c r="AT349" s="271" t="s">
        <v>1</v>
      </c>
      <c r="AU349" s="271" t="s">
        <v>1</v>
      </c>
      <c r="AV349" s="272" t="s">
        <v>23</v>
      </c>
      <c r="AW349" s="275" t="s">
        <v>1241</v>
      </c>
      <c r="AX349" s="275">
        <v>1</v>
      </c>
      <c r="AY349" s="275">
        <v>1</v>
      </c>
      <c r="AZ349" s="276">
        <v>0</v>
      </c>
      <c r="BA349" s="276">
        <v>0</v>
      </c>
      <c r="BB349" s="281">
        <v>0</v>
      </c>
      <c r="BF349" s="150" t="e">
        <f>_xlfn.XLOOKUP(A349,'[27]Non AGSA'!B:B,'[27]Non AGSA'!B:B)</f>
        <v>#N/A</v>
      </c>
      <c r="BG349" s="150" t="e">
        <f>_xlfn.XLOOKUP(A349,'[27]Dormant auditee list'!C:C,'[27]Dormant auditee list'!C:C)</f>
        <v>#N/A</v>
      </c>
      <c r="BH349" s="150" t="str">
        <f>_xlfn.XLOOKUP(A349,[27]Reworked!A:A,[27]Reworked!I:I)</f>
        <v>Unqualified with no findings</v>
      </c>
      <c r="BJ349" s="150">
        <v>1</v>
      </c>
      <c r="BK349" s="150">
        <v>1</v>
      </c>
    </row>
    <row r="350" spans="1:63" ht="34.5" customHeight="1" x14ac:dyDescent="0.25">
      <c r="A350" s="265">
        <v>415</v>
      </c>
      <c r="B350" s="266" t="s">
        <v>723</v>
      </c>
      <c r="C350" s="271" t="s">
        <v>1193</v>
      </c>
      <c r="D350" s="271" t="s">
        <v>683</v>
      </c>
      <c r="E350" s="271" t="s">
        <v>1191</v>
      </c>
      <c r="F350" s="271" t="s">
        <v>1</v>
      </c>
      <c r="G350" s="271" t="s">
        <v>209</v>
      </c>
      <c r="H350" s="266" t="s">
        <v>440</v>
      </c>
      <c r="I350" s="266" t="s">
        <v>437</v>
      </c>
      <c r="J350" s="275" t="s">
        <v>33</v>
      </c>
      <c r="K350" s="271" t="s">
        <v>1</v>
      </c>
      <c r="L350" s="273" t="s">
        <v>22</v>
      </c>
      <c r="M350" s="152" t="s">
        <v>17</v>
      </c>
      <c r="N350" s="271" t="s">
        <v>1</v>
      </c>
      <c r="O350" s="272" t="s">
        <v>23</v>
      </c>
      <c r="P350" s="271" t="s">
        <v>1</v>
      </c>
      <c r="Q350" s="271" t="s">
        <v>1</v>
      </c>
      <c r="R350" s="271" t="s">
        <v>1</v>
      </c>
      <c r="S350" s="271" t="s">
        <v>1</v>
      </c>
      <c r="T350" s="271" t="s">
        <v>1</v>
      </c>
      <c r="U350" s="271" t="s">
        <v>1</v>
      </c>
      <c r="V350" s="271" t="s">
        <v>1</v>
      </c>
      <c r="W350" s="271" t="s">
        <v>1</v>
      </c>
      <c r="X350" s="271" t="s">
        <v>1</v>
      </c>
      <c r="Y350" s="271" t="s">
        <v>1</v>
      </c>
      <c r="Z350" s="271" t="s">
        <v>1</v>
      </c>
      <c r="AA350" s="271" t="s">
        <v>1</v>
      </c>
      <c r="AB350" s="271" t="s">
        <v>1</v>
      </c>
      <c r="AC350" s="271" t="s">
        <v>1</v>
      </c>
      <c r="AD350" s="271" t="s">
        <v>1</v>
      </c>
      <c r="AE350" s="273" t="s">
        <v>22</v>
      </c>
      <c r="AF350" s="271" t="s">
        <v>1</v>
      </c>
      <c r="AG350" s="271" t="s">
        <v>1</v>
      </c>
      <c r="AH350" s="271" t="s">
        <v>1</v>
      </c>
      <c r="AI350" s="271" t="s">
        <v>1</v>
      </c>
      <c r="AJ350" s="271" t="s">
        <v>1</v>
      </c>
      <c r="AK350" s="271" t="s">
        <v>1</v>
      </c>
      <c r="AL350" s="271" t="s">
        <v>1</v>
      </c>
      <c r="AM350" s="271" t="s">
        <v>1</v>
      </c>
      <c r="AN350" s="271" t="s">
        <v>1</v>
      </c>
      <c r="AO350" s="271" t="s">
        <v>1</v>
      </c>
      <c r="AP350" s="271" t="s">
        <v>1</v>
      </c>
      <c r="AQ350" s="271" t="s">
        <v>1</v>
      </c>
      <c r="AR350" s="271" t="s">
        <v>1</v>
      </c>
      <c r="AS350" s="271" t="s">
        <v>1</v>
      </c>
      <c r="AT350" s="271" t="s">
        <v>1</v>
      </c>
      <c r="AU350" s="271" t="s">
        <v>1</v>
      </c>
      <c r="AV350" s="271" t="s">
        <v>1</v>
      </c>
      <c r="AW350" s="275" t="s">
        <v>1241</v>
      </c>
      <c r="AX350" s="275">
        <v>1</v>
      </c>
      <c r="AY350" s="284">
        <v>0</v>
      </c>
      <c r="AZ350" s="276">
        <v>0</v>
      </c>
      <c r="BA350" s="277">
        <v>18.100000000000001</v>
      </c>
      <c r="BB350" s="283">
        <v>0</v>
      </c>
      <c r="BF350" s="150" t="e">
        <f>_xlfn.XLOOKUP(A350,'[27]Non AGSA'!B:B,'[27]Non AGSA'!B:B)</f>
        <v>#N/A</v>
      </c>
      <c r="BG350" s="150" t="e">
        <f>_xlfn.XLOOKUP(A350,'[27]Dormant auditee list'!C:C,'[27]Dormant auditee list'!C:C)</f>
        <v>#N/A</v>
      </c>
      <c r="BH350" s="150" t="str">
        <f>_xlfn.XLOOKUP(A350,[27]Reworked!A:A,[27]Reworked!I:I)</f>
        <v>Unqualified with no findings</v>
      </c>
      <c r="BJ350" s="150">
        <v>1</v>
      </c>
      <c r="BK350" s="150">
        <v>1</v>
      </c>
    </row>
    <row r="351" spans="1:63" ht="34.5" customHeight="1" x14ac:dyDescent="0.25">
      <c r="A351" s="265">
        <v>419</v>
      </c>
      <c r="B351" s="266" t="s">
        <v>164</v>
      </c>
      <c r="C351" s="271" t="s">
        <v>1193</v>
      </c>
      <c r="D351" s="271" t="s">
        <v>941</v>
      </c>
      <c r="E351" s="271" t="s">
        <v>1191</v>
      </c>
      <c r="F351" s="271" t="s">
        <v>1</v>
      </c>
      <c r="G351" s="271" t="s">
        <v>584</v>
      </c>
      <c r="H351" s="266" t="s">
        <v>440</v>
      </c>
      <c r="I351" s="266" t="s">
        <v>437</v>
      </c>
      <c r="J351" s="279" t="s">
        <v>26</v>
      </c>
      <c r="K351" s="271" t="s">
        <v>1</v>
      </c>
      <c r="L351" s="272" t="s">
        <v>23</v>
      </c>
      <c r="M351" s="152" t="s">
        <v>17</v>
      </c>
      <c r="N351" s="271" t="s">
        <v>1</v>
      </c>
      <c r="O351" s="272" t="s">
        <v>23</v>
      </c>
      <c r="P351" s="274" t="s">
        <v>20</v>
      </c>
      <c r="Q351" s="274" t="s">
        <v>20</v>
      </c>
      <c r="R351" s="274" t="s">
        <v>20</v>
      </c>
      <c r="S351" s="271" t="s">
        <v>1</v>
      </c>
      <c r="T351" s="274" t="s">
        <v>20</v>
      </c>
      <c r="U351" s="274" t="s">
        <v>20</v>
      </c>
      <c r="V351" s="274" t="s">
        <v>20</v>
      </c>
      <c r="W351" s="271" t="s">
        <v>1</v>
      </c>
      <c r="X351" s="271" t="s">
        <v>1</v>
      </c>
      <c r="Y351" s="271" t="s">
        <v>1</v>
      </c>
      <c r="Z351" s="271" t="s">
        <v>1</v>
      </c>
      <c r="AA351" s="271" t="s">
        <v>1</v>
      </c>
      <c r="AB351" s="271" t="s">
        <v>1</v>
      </c>
      <c r="AC351" s="271" t="s">
        <v>1</v>
      </c>
      <c r="AD351" s="271" t="s">
        <v>1</v>
      </c>
      <c r="AE351" s="272" t="s">
        <v>23</v>
      </c>
      <c r="AF351" s="273" t="s">
        <v>22</v>
      </c>
      <c r="AG351" s="271" t="s">
        <v>1</v>
      </c>
      <c r="AH351" s="271" t="s">
        <v>1</v>
      </c>
      <c r="AI351" s="271" t="s">
        <v>1</v>
      </c>
      <c r="AJ351" s="271" t="s">
        <v>1</v>
      </c>
      <c r="AK351" s="271" t="s">
        <v>1</v>
      </c>
      <c r="AL351" s="272" t="s">
        <v>23</v>
      </c>
      <c r="AM351" s="271" t="s">
        <v>1</v>
      </c>
      <c r="AN351" s="271" t="s">
        <v>1</v>
      </c>
      <c r="AO351" s="271" t="s">
        <v>1</v>
      </c>
      <c r="AP351" s="271" t="s">
        <v>1</v>
      </c>
      <c r="AQ351" s="271" t="s">
        <v>1</v>
      </c>
      <c r="AR351" s="271" t="s">
        <v>1</v>
      </c>
      <c r="AS351" s="271" t="s">
        <v>1</v>
      </c>
      <c r="AT351" s="271" t="s">
        <v>1</v>
      </c>
      <c r="AU351" s="271" t="s">
        <v>1</v>
      </c>
      <c r="AV351" s="272" t="s">
        <v>23</v>
      </c>
      <c r="AW351" s="275" t="s">
        <v>1241</v>
      </c>
      <c r="AX351" s="275">
        <v>1</v>
      </c>
      <c r="AY351" s="152">
        <v>2</v>
      </c>
      <c r="AZ351" s="276">
        <v>0</v>
      </c>
      <c r="BA351" s="277">
        <v>0.47</v>
      </c>
      <c r="BB351" s="281">
        <v>0.52</v>
      </c>
      <c r="BF351" s="150" t="e">
        <f>_xlfn.XLOOKUP(A351,'[27]Non AGSA'!B:B,'[27]Non AGSA'!B:B)</f>
        <v>#N/A</v>
      </c>
      <c r="BG351" s="150" t="e">
        <f>_xlfn.XLOOKUP(A351,'[27]Dormant auditee list'!C:C,'[27]Dormant auditee list'!C:C)</f>
        <v>#N/A</v>
      </c>
      <c r="BH351" s="150" t="str">
        <f>_xlfn.XLOOKUP(A351,[27]Reworked!A:A,[27]Reworked!I:I)</f>
        <v>Qualified</v>
      </c>
      <c r="BJ351" s="150">
        <v>1</v>
      </c>
      <c r="BK351" s="150">
        <v>3</v>
      </c>
    </row>
    <row r="352" spans="1:63" ht="14.25" customHeight="1" x14ac:dyDescent="0.25">
      <c r="A352" s="265">
        <v>422</v>
      </c>
      <c r="B352" s="266" t="s">
        <v>219</v>
      </c>
      <c r="C352" s="271" t="s">
        <v>1193</v>
      </c>
      <c r="D352" s="271" t="s">
        <v>737</v>
      </c>
      <c r="E352" s="271" t="s">
        <v>1191</v>
      </c>
      <c r="F352" s="271" t="s">
        <v>1</v>
      </c>
      <c r="G352" s="271" t="s">
        <v>209</v>
      </c>
      <c r="H352" s="266" t="s">
        <v>1</v>
      </c>
      <c r="I352" s="266" t="s">
        <v>437</v>
      </c>
      <c r="J352" s="285" t="s">
        <v>39</v>
      </c>
      <c r="K352" s="271" t="s">
        <v>1</v>
      </c>
      <c r="L352" s="273" t="s">
        <v>22</v>
      </c>
      <c r="M352" s="286" t="s">
        <v>299</v>
      </c>
      <c r="N352" s="271" t="s">
        <v>1</v>
      </c>
      <c r="O352" s="272" t="s">
        <v>23</v>
      </c>
      <c r="P352" s="271" t="s">
        <v>1</v>
      </c>
      <c r="Q352" s="271" t="s">
        <v>1</v>
      </c>
      <c r="R352" s="273" t="s">
        <v>22</v>
      </c>
      <c r="S352" s="271" t="s">
        <v>1</v>
      </c>
      <c r="T352" s="271" t="s">
        <v>1</v>
      </c>
      <c r="U352" s="271" t="s">
        <v>1</v>
      </c>
      <c r="V352" s="271" t="s">
        <v>1</v>
      </c>
      <c r="W352" s="273" t="s">
        <v>22</v>
      </c>
      <c r="X352" s="271" t="s">
        <v>1</v>
      </c>
      <c r="Y352" s="271" t="s">
        <v>1</v>
      </c>
      <c r="Z352" s="271" t="s">
        <v>1</v>
      </c>
      <c r="AA352" s="271" t="s">
        <v>1</v>
      </c>
      <c r="AB352" s="271" t="s">
        <v>1</v>
      </c>
      <c r="AC352" s="271" t="s">
        <v>1</v>
      </c>
      <c r="AD352" s="271" t="s">
        <v>1</v>
      </c>
      <c r="AE352" s="273" t="s">
        <v>22</v>
      </c>
      <c r="AF352" s="271" t="s">
        <v>1</v>
      </c>
      <c r="AG352" s="273" t="s">
        <v>22</v>
      </c>
      <c r="AH352" s="271" t="s">
        <v>1</v>
      </c>
      <c r="AI352" s="271" t="s">
        <v>1</v>
      </c>
      <c r="AJ352" s="271" t="s">
        <v>1</v>
      </c>
      <c r="AK352" s="271" t="s">
        <v>1</v>
      </c>
      <c r="AL352" s="271" t="s">
        <v>1</v>
      </c>
      <c r="AM352" s="271" t="s">
        <v>1</v>
      </c>
      <c r="AN352" s="271" t="s">
        <v>1</v>
      </c>
      <c r="AO352" s="271" t="s">
        <v>1</v>
      </c>
      <c r="AP352" s="271" t="s">
        <v>1</v>
      </c>
      <c r="AQ352" s="271" t="s">
        <v>1</v>
      </c>
      <c r="AR352" s="271" t="s">
        <v>1</v>
      </c>
      <c r="AS352" s="271" t="s">
        <v>1</v>
      </c>
      <c r="AT352" s="271" t="s">
        <v>1</v>
      </c>
      <c r="AU352" s="271" t="s">
        <v>1</v>
      </c>
      <c r="AV352" s="273" t="s">
        <v>22</v>
      </c>
      <c r="AW352" s="284" t="s">
        <v>1</v>
      </c>
      <c r="AX352" s="152">
        <v>2</v>
      </c>
      <c r="AY352" s="152">
        <v>2</v>
      </c>
      <c r="AZ352" s="276">
        <v>0</v>
      </c>
      <c r="BA352" s="277">
        <v>0.14000000000000001</v>
      </c>
      <c r="BB352" s="281">
        <v>6.0000000000000001E-3</v>
      </c>
      <c r="BD352" s="150">
        <f>_xlfn.XLOOKUP(A352,'KSD auditees'!A:A,'KSD auditees'!A:A)</f>
        <v>422</v>
      </c>
      <c r="BE352" s="150" t="str">
        <f>_xlfn.XLOOKUP(A352,'KSD auditees'!A:A,'KSD auditees'!G:G)</f>
        <v>Transport</v>
      </c>
      <c r="BF352" s="150" t="e">
        <f>_xlfn.XLOOKUP(A352,'[27]Non AGSA'!B:B,'[27]Non AGSA'!B:B)</f>
        <v>#N/A</v>
      </c>
      <c r="BG352" s="150" t="e">
        <f>_xlfn.XLOOKUP(A352,'[27]Dormant auditee list'!C:C,'[27]Dormant auditee list'!C:C)</f>
        <v>#N/A</v>
      </c>
      <c r="BH352" s="150" t="str">
        <f>_xlfn.XLOOKUP(A352,[27]Reworked!A:A,[27]Reworked!I:I)</f>
        <v>Audit not finalised at legislated date</v>
      </c>
      <c r="BJ352" s="150">
        <v>1</v>
      </c>
      <c r="BK352" s="150">
        <v>6</v>
      </c>
    </row>
    <row r="353" spans="1:63" ht="34.5" customHeight="1" x14ac:dyDescent="0.25">
      <c r="A353" s="265">
        <v>1224</v>
      </c>
      <c r="B353" s="266" t="s">
        <v>220</v>
      </c>
      <c r="C353" s="271" t="s">
        <v>1193</v>
      </c>
      <c r="D353" s="271" t="s">
        <v>683</v>
      </c>
      <c r="E353" s="271" t="s">
        <v>1191</v>
      </c>
      <c r="F353" s="271" t="s">
        <v>1</v>
      </c>
      <c r="G353" s="271" t="s">
        <v>209</v>
      </c>
      <c r="H353" s="266" t="s">
        <v>440</v>
      </c>
      <c r="I353" s="266" t="s">
        <v>437</v>
      </c>
      <c r="J353" s="279" t="s">
        <v>26</v>
      </c>
      <c r="K353" s="271" t="s">
        <v>1</v>
      </c>
      <c r="L353" s="272" t="s">
        <v>23</v>
      </c>
      <c r="M353" s="279" t="s">
        <v>26</v>
      </c>
      <c r="N353" s="271" t="s">
        <v>1</v>
      </c>
      <c r="O353" s="272" t="s">
        <v>23</v>
      </c>
      <c r="P353" s="271" t="s">
        <v>1</v>
      </c>
      <c r="Q353" s="271" t="s">
        <v>1</v>
      </c>
      <c r="R353" s="272" t="s">
        <v>23</v>
      </c>
      <c r="S353" s="271" t="s">
        <v>1</v>
      </c>
      <c r="T353" s="271" t="s">
        <v>1</v>
      </c>
      <c r="U353" s="271" t="s">
        <v>1</v>
      </c>
      <c r="V353" s="271" t="s">
        <v>1</v>
      </c>
      <c r="W353" s="271" t="s">
        <v>1</v>
      </c>
      <c r="X353" s="271" t="s">
        <v>1</v>
      </c>
      <c r="Y353" s="271" t="s">
        <v>1</v>
      </c>
      <c r="Z353" s="271" t="s">
        <v>1</v>
      </c>
      <c r="AA353" s="271" t="s">
        <v>1</v>
      </c>
      <c r="AB353" s="271" t="s">
        <v>1</v>
      </c>
      <c r="AC353" s="271" t="s">
        <v>1</v>
      </c>
      <c r="AD353" s="271" t="s">
        <v>1</v>
      </c>
      <c r="AE353" s="272" t="s">
        <v>23</v>
      </c>
      <c r="AF353" s="271" t="s">
        <v>1</v>
      </c>
      <c r="AG353" s="271" t="s">
        <v>1</v>
      </c>
      <c r="AH353" s="271" t="s">
        <v>1</v>
      </c>
      <c r="AI353" s="271" t="s">
        <v>1</v>
      </c>
      <c r="AJ353" s="271" t="s">
        <v>1</v>
      </c>
      <c r="AK353" s="271" t="s">
        <v>1</v>
      </c>
      <c r="AL353" s="272" t="s">
        <v>23</v>
      </c>
      <c r="AM353" s="271" t="s">
        <v>1</v>
      </c>
      <c r="AN353" s="271" t="s">
        <v>1</v>
      </c>
      <c r="AO353" s="271" t="s">
        <v>1</v>
      </c>
      <c r="AP353" s="271" t="s">
        <v>1</v>
      </c>
      <c r="AQ353" s="271" t="s">
        <v>1</v>
      </c>
      <c r="AR353" s="271" t="s">
        <v>1</v>
      </c>
      <c r="AS353" s="271" t="s">
        <v>1</v>
      </c>
      <c r="AT353" s="271" t="s">
        <v>1</v>
      </c>
      <c r="AU353" s="272" t="s">
        <v>23</v>
      </c>
      <c r="AV353" s="273" t="s">
        <v>22</v>
      </c>
      <c r="AW353" s="275" t="s">
        <v>1241</v>
      </c>
      <c r="AX353" s="152">
        <v>2</v>
      </c>
      <c r="AY353" s="275">
        <v>1</v>
      </c>
      <c r="AZ353" s="276">
        <v>0</v>
      </c>
      <c r="BA353" s="280">
        <v>9.8000000000000007</v>
      </c>
      <c r="BB353" s="283">
        <v>0</v>
      </c>
      <c r="BF353" s="150" t="e">
        <f>_xlfn.XLOOKUP(A353,'[27]Non AGSA'!B:B,'[27]Non AGSA'!B:B)</f>
        <v>#N/A</v>
      </c>
      <c r="BG353" s="150" t="e">
        <f>_xlfn.XLOOKUP(A353,'[27]Dormant auditee list'!C:C,'[27]Dormant auditee list'!C:C)</f>
        <v>#N/A</v>
      </c>
      <c r="BH353" s="150" t="str">
        <f>_xlfn.XLOOKUP(A353,[27]Reworked!A:A,[27]Reworked!I:I)</f>
        <v>Qualified</v>
      </c>
      <c r="BJ353" s="150">
        <v>1</v>
      </c>
      <c r="BK353" s="150">
        <v>3</v>
      </c>
    </row>
    <row r="354" spans="1:63" ht="34.5" customHeight="1" x14ac:dyDescent="0.25">
      <c r="A354" s="265">
        <v>423</v>
      </c>
      <c r="B354" s="266" t="s">
        <v>221</v>
      </c>
      <c r="C354" s="271" t="s">
        <v>1193</v>
      </c>
      <c r="D354" s="271" t="s">
        <v>683</v>
      </c>
      <c r="E354" s="271" t="s">
        <v>1191</v>
      </c>
      <c r="F354" s="271" t="s">
        <v>1</v>
      </c>
      <c r="G354" s="271" t="s">
        <v>209</v>
      </c>
      <c r="H354" s="266" t="s">
        <v>440</v>
      </c>
      <c r="I354" s="266" t="s">
        <v>437</v>
      </c>
      <c r="J354" s="275" t="s">
        <v>33</v>
      </c>
      <c r="K354" s="271" t="s">
        <v>1</v>
      </c>
      <c r="L354" s="271" t="s">
        <v>1</v>
      </c>
      <c r="M354" s="275" t="s">
        <v>33</v>
      </c>
      <c r="N354" s="271" t="s">
        <v>1</v>
      </c>
      <c r="O354" s="271" t="s">
        <v>1</v>
      </c>
      <c r="P354" s="271" t="s">
        <v>1</v>
      </c>
      <c r="Q354" s="271" t="s">
        <v>1</v>
      </c>
      <c r="R354" s="271" t="s">
        <v>1</v>
      </c>
      <c r="S354" s="271" t="s">
        <v>1</v>
      </c>
      <c r="T354" s="271" t="s">
        <v>1</v>
      </c>
      <c r="U354" s="271" t="s">
        <v>1</v>
      </c>
      <c r="V354" s="271" t="s">
        <v>1</v>
      </c>
      <c r="W354" s="271" t="s">
        <v>1</v>
      </c>
      <c r="X354" s="271" t="s">
        <v>1</v>
      </c>
      <c r="Y354" s="271" t="s">
        <v>1</v>
      </c>
      <c r="Z354" s="271" t="s">
        <v>1</v>
      </c>
      <c r="AA354" s="271" t="s">
        <v>1</v>
      </c>
      <c r="AB354" s="271" t="s">
        <v>1</v>
      </c>
      <c r="AC354" s="271" t="s">
        <v>1</v>
      </c>
      <c r="AD354" s="271" t="s">
        <v>1</v>
      </c>
      <c r="AE354" s="271" t="s">
        <v>1</v>
      </c>
      <c r="AF354" s="271" t="s">
        <v>1</v>
      </c>
      <c r="AG354" s="271" t="s">
        <v>1</v>
      </c>
      <c r="AH354" s="271" t="s">
        <v>1</v>
      </c>
      <c r="AI354" s="271" t="s">
        <v>1</v>
      </c>
      <c r="AJ354" s="271" t="s">
        <v>1</v>
      </c>
      <c r="AK354" s="271" t="s">
        <v>1</v>
      </c>
      <c r="AL354" s="271" t="s">
        <v>1</v>
      </c>
      <c r="AM354" s="271" t="s">
        <v>1</v>
      </c>
      <c r="AN354" s="271" t="s">
        <v>1</v>
      </c>
      <c r="AO354" s="271" t="s">
        <v>1</v>
      </c>
      <c r="AP354" s="271" t="s">
        <v>1</v>
      </c>
      <c r="AQ354" s="271" t="s">
        <v>1</v>
      </c>
      <c r="AR354" s="271" t="s">
        <v>1</v>
      </c>
      <c r="AS354" s="271" t="s">
        <v>1</v>
      </c>
      <c r="AT354" s="271" t="s">
        <v>1</v>
      </c>
      <c r="AU354" s="271" t="s">
        <v>1</v>
      </c>
      <c r="AV354" s="272" t="s">
        <v>23</v>
      </c>
      <c r="AW354" s="274" t="s">
        <v>1240</v>
      </c>
      <c r="AX354" s="275">
        <v>1</v>
      </c>
      <c r="AY354" s="152">
        <v>2</v>
      </c>
      <c r="AZ354" s="276">
        <v>0</v>
      </c>
      <c r="BA354" s="280">
        <v>0.12</v>
      </c>
      <c r="BB354" s="281">
        <v>0</v>
      </c>
      <c r="BF354" s="150" t="e">
        <f>_xlfn.XLOOKUP(A354,'[27]Non AGSA'!B:B,'[27]Non AGSA'!B:B)</f>
        <v>#N/A</v>
      </c>
      <c r="BG354" s="150" t="e">
        <f>_xlfn.XLOOKUP(A354,'[27]Dormant auditee list'!C:C,'[27]Dormant auditee list'!C:C)</f>
        <v>#N/A</v>
      </c>
      <c r="BH354" s="150" t="str">
        <f>_xlfn.XLOOKUP(A354,[27]Reworked!A:A,[27]Reworked!I:I)</f>
        <v>Unqualified with no findings</v>
      </c>
      <c r="BJ354" s="150">
        <v>1</v>
      </c>
      <c r="BK354" s="150">
        <v>1</v>
      </c>
    </row>
    <row r="355" spans="1:63" ht="14.25" customHeight="1" x14ac:dyDescent="0.25">
      <c r="A355" s="265">
        <v>225</v>
      </c>
      <c r="B355" s="266" t="s">
        <v>222</v>
      </c>
      <c r="C355" s="271" t="s">
        <v>1193</v>
      </c>
      <c r="D355" s="271" t="s">
        <v>625</v>
      </c>
      <c r="E355" s="271" t="s">
        <v>1191</v>
      </c>
      <c r="F355" s="271" t="s">
        <v>1</v>
      </c>
      <c r="G355" s="271" t="s">
        <v>1</v>
      </c>
      <c r="H355" s="266" t="s">
        <v>1</v>
      </c>
      <c r="I355" s="266" t="s">
        <v>625</v>
      </c>
      <c r="J355" s="279" t="s">
        <v>26</v>
      </c>
      <c r="K355" s="274" t="s">
        <v>20</v>
      </c>
      <c r="L355" s="272" t="s">
        <v>23</v>
      </c>
      <c r="M355" s="152" t="s">
        <v>17</v>
      </c>
      <c r="N355" s="271" t="s">
        <v>1</v>
      </c>
      <c r="O355" s="272" t="s">
        <v>23</v>
      </c>
      <c r="P355" s="274" t="s">
        <v>20</v>
      </c>
      <c r="Q355" s="271" t="s">
        <v>1</v>
      </c>
      <c r="R355" s="271" t="s">
        <v>1</v>
      </c>
      <c r="S355" s="271" t="s">
        <v>1</v>
      </c>
      <c r="T355" s="271" t="s">
        <v>1</v>
      </c>
      <c r="U355" s="271" t="s">
        <v>1</v>
      </c>
      <c r="V355" s="271" t="s">
        <v>1</v>
      </c>
      <c r="W355" s="271" t="s">
        <v>1</v>
      </c>
      <c r="X355" s="274" t="s">
        <v>20</v>
      </c>
      <c r="Y355" s="271" t="s">
        <v>1</v>
      </c>
      <c r="Z355" s="274" t="s">
        <v>20</v>
      </c>
      <c r="AA355" s="274" t="s">
        <v>20</v>
      </c>
      <c r="AB355" s="271" t="s">
        <v>1</v>
      </c>
      <c r="AC355" s="271" t="s">
        <v>1</v>
      </c>
      <c r="AD355" s="271" t="s">
        <v>1</v>
      </c>
      <c r="AE355" s="272" t="s">
        <v>23</v>
      </c>
      <c r="AF355" s="272" t="s">
        <v>23</v>
      </c>
      <c r="AG355" s="271" t="s">
        <v>1</v>
      </c>
      <c r="AH355" s="271" t="s">
        <v>1</v>
      </c>
      <c r="AI355" s="271" t="s">
        <v>1</v>
      </c>
      <c r="AJ355" s="271" t="s">
        <v>1</v>
      </c>
      <c r="AK355" s="272" t="s">
        <v>23</v>
      </c>
      <c r="AL355" s="274" t="s">
        <v>20</v>
      </c>
      <c r="AM355" s="271" t="s">
        <v>1</v>
      </c>
      <c r="AN355" s="271" t="s">
        <v>1</v>
      </c>
      <c r="AO355" s="271" t="s">
        <v>1</v>
      </c>
      <c r="AP355" s="272" t="s">
        <v>23</v>
      </c>
      <c r="AQ355" s="271" t="s">
        <v>1</v>
      </c>
      <c r="AR355" s="272" t="s">
        <v>23</v>
      </c>
      <c r="AS355" s="271" t="s">
        <v>1</v>
      </c>
      <c r="AT355" s="271" t="s">
        <v>1</v>
      </c>
      <c r="AU355" s="272" t="s">
        <v>23</v>
      </c>
      <c r="AV355" s="272" t="s">
        <v>23</v>
      </c>
      <c r="AW355" s="274" t="s">
        <v>1240</v>
      </c>
      <c r="AX355" s="152">
        <v>2</v>
      </c>
      <c r="AY355" s="275">
        <v>1</v>
      </c>
      <c r="AZ355" s="276">
        <v>0</v>
      </c>
      <c r="BA355" s="277">
        <v>1754.3</v>
      </c>
      <c r="BB355" s="278">
        <v>15.9</v>
      </c>
      <c r="BF355" s="150" t="e">
        <f>_xlfn.XLOOKUP(A355,'[27]Non AGSA'!B:B,'[27]Non AGSA'!B:B)</f>
        <v>#N/A</v>
      </c>
      <c r="BG355" s="150" t="e">
        <f>_xlfn.XLOOKUP(A355,'[27]Dormant auditee list'!C:C,'[27]Dormant auditee list'!C:C)</f>
        <v>#N/A</v>
      </c>
      <c r="BH355" s="150" t="str">
        <f>_xlfn.XLOOKUP(A355,[27]Reworked!A:A,[27]Reworked!I:I)</f>
        <v>Qualified</v>
      </c>
      <c r="BJ355" s="150">
        <v>1</v>
      </c>
      <c r="BK355" s="150">
        <v>3</v>
      </c>
    </row>
    <row r="356" spans="1:63" ht="27" customHeight="1" x14ac:dyDescent="0.25">
      <c r="A356" s="265">
        <v>427</v>
      </c>
      <c r="B356" s="266" t="s">
        <v>1139</v>
      </c>
      <c r="C356" s="271" t="s">
        <v>1193</v>
      </c>
      <c r="D356" s="271" t="s">
        <v>1086</v>
      </c>
      <c r="E356" s="271" t="s">
        <v>1191</v>
      </c>
      <c r="F356" s="271" t="s">
        <v>1</v>
      </c>
      <c r="G356" s="271" t="s">
        <v>443</v>
      </c>
      <c r="H356" s="266" t="s">
        <v>444</v>
      </c>
      <c r="I356" s="266" t="s">
        <v>437</v>
      </c>
      <c r="J356" s="285" t="s">
        <v>39</v>
      </c>
      <c r="K356" s="271" t="s">
        <v>1</v>
      </c>
      <c r="L356" s="271" t="s">
        <v>1</v>
      </c>
      <c r="M356" s="275" t="s">
        <v>33</v>
      </c>
      <c r="N356" s="271" t="s">
        <v>1</v>
      </c>
      <c r="O356" s="273" t="s">
        <v>22</v>
      </c>
      <c r="P356" s="271" t="s">
        <v>1</v>
      </c>
      <c r="Q356" s="271" t="s">
        <v>1</v>
      </c>
      <c r="R356" s="271" t="s">
        <v>1</v>
      </c>
      <c r="S356" s="271" t="s">
        <v>1</v>
      </c>
      <c r="T356" s="271" t="s">
        <v>1</v>
      </c>
      <c r="U356" s="271" t="s">
        <v>1</v>
      </c>
      <c r="V356" s="271" t="s">
        <v>1</v>
      </c>
      <c r="W356" s="271" t="s">
        <v>1</v>
      </c>
      <c r="X356" s="271" t="s">
        <v>1</v>
      </c>
      <c r="Y356" s="271" t="s">
        <v>1</v>
      </c>
      <c r="Z356" s="271" t="s">
        <v>1</v>
      </c>
      <c r="AA356" s="271" t="s">
        <v>1</v>
      </c>
      <c r="AB356" s="271" t="s">
        <v>1</v>
      </c>
      <c r="AC356" s="271" t="s">
        <v>1</v>
      </c>
      <c r="AD356" s="271" t="s">
        <v>1</v>
      </c>
      <c r="AE356" s="271" t="s">
        <v>1</v>
      </c>
      <c r="AF356" s="271" t="s">
        <v>1</v>
      </c>
      <c r="AG356" s="271" t="s">
        <v>1</v>
      </c>
      <c r="AH356" s="271" t="s">
        <v>1</v>
      </c>
      <c r="AI356" s="271" t="s">
        <v>1</v>
      </c>
      <c r="AJ356" s="271" t="s">
        <v>1</v>
      </c>
      <c r="AK356" s="271" t="s">
        <v>1</v>
      </c>
      <c r="AL356" s="271" t="s">
        <v>1</v>
      </c>
      <c r="AM356" s="271" t="s">
        <v>1</v>
      </c>
      <c r="AN356" s="271" t="s">
        <v>1</v>
      </c>
      <c r="AO356" s="271" t="s">
        <v>1</v>
      </c>
      <c r="AP356" s="271" t="s">
        <v>1</v>
      </c>
      <c r="AQ356" s="271" t="s">
        <v>1</v>
      </c>
      <c r="AR356" s="271" t="s">
        <v>1</v>
      </c>
      <c r="AS356" s="271" t="s">
        <v>1</v>
      </c>
      <c r="AT356" s="271" t="s">
        <v>1</v>
      </c>
      <c r="AU356" s="271" t="s">
        <v>1</v>
      </c>
      <c r="AV356" s="273" t="s">
        <v>22</v>
      </c>
      <c r="AW356" s="284" t="s">
        <v>1</v>
      </c>
      <c r="AX356" s="284">
        <v>0</v>
      </c>
      <c r="AY356" s="284">
        <v>0</v>
      </c>
      <c r="AZ356" s="276">
        <v>0</v>
      </c>
      <c r="BA356" s="277">
        <v>0</v>
      </c>
      <c r="BB356" s="281">
        <v>0</v>
      </c>
      <c r="BD356" s="150" t="e">
        <f>_xlfn.XLOOKUP(A356,'KSD auditees'!A:A,'KSD auditees'!A:A)</f>
        <v>#N/A</v>
      </c>
      <c r="BE356" s="150" t="e">
        <f>_xlfn.XLOOKUP(A356,'KSD auditees'!A:A,'KSD auditees'!G:G)</f>
        <v>#N/A</v>
      </c>
      <c r="BF356" s="150" t="e">
        <f>_xlfn.XLOOKUP(A356,'[27]Non AGSA'!B:B,'[27]Non AGSA'!B:B)</f>
        <v>#N/A</v>
      </c>
      <c r="BG356" s="150" t="e">
        <f>_xlfn.XLOOKUP(A356,'[27]Dormant auditee list'!C:C,'[27]Dormant auditee list'!C:C)</f>
        <v>#N/A</v>
      </c>
      <c r="BH356" s="150" t="str">
        <f>_xlfn.XLOOKUP(A356,[27]Reworked!A:A,[27]Reworked!I:I)</f>
        <v>Audit not finalised at legislated date</v>
      </c>
      <c r="BJ356" s="150">
        <v>1</v>
      </c>
      <c r="BK356" s="150">
        <v>6</v>
      </c>
    </row>
    <row r="357" spans="1:63" ht="33.75" customHeight="1" x14ac:dyDescent="0.25">
      <c r="A357" s="265">
        <v>329</v>
      </c>
      <c r="B357" s="266" t="s">
        <v>120</v>
      </c>
      <c r="C357" s="271" t="s">
        <v>1193</v>
      </c>
      <c r="D357" s="271" t="s">
        <v>1086</v>
      </c>
      <c r="E357" s="271" t="s">
        <v>1191</v>
      </c>
      <c r="F357" s="271" t="s">
        <v>1</v>
      </c>
      <c r="G357" s="271" t="s">
        <v>520</v>
      </c>
      <c r="H357" s="266" t="s">
        <v>440</v>
      </c>
      <c r="I357" s="266" t="s">
        <v>437</v>
      </c>
      <c r="J357" s="152" t="s">
        <v>17</v>
      </c>
      <c r="K357" s="271" t="s">
        <v>1</v>
      </c>
      <c r="L357" s="272" t="s">
        <v>23</v>
      </c>
      <c r="M357" s="152" t="s">
        <v>17</v>
      </c>
      <c r="N357" s="271" t="s">
        <v>1</v>
      </c>
      <c r="O357" s="272" t="s">
        <v>23</v>
      </c>
      <c r="P357" s="271" t="s">
        <v>1</v>
      </c>
      <c r="Q357" s="271" t="s">
        <v>1</v>
      </c>
      <c r="R357" s="271" t="s">
        <v>1</v>
      </c>
      <c r="S357" s="271" t="s">
        <v>1</v>
      </c>
      <c r="T357" s="271" t="s">
        <v>1</v>
      </c>
      <c r="U357" s="271" t="s">
        <v>1</v>
      </c>
      <c r="V357" s="271" t="s">
        <v>1</v>
      </c>
      <c r="W357" s="271" t="s">
        <v>1</v>
      </c>
      <c r="X357" s="271" t="s">
        <v>1</v>
      </c>
      <c r="Y357" s="271" t="s">
        <v>1</v>
      </c>
      <c r="Z357" s="271" t="s">
        <v>1</v>
      </c>
      <c r="AA357" s="271" t="s">
        <v>1</v>
      </c>
      <c r="AB357" s="271" t="s">
        <v>1</v>
      </c>
      <c r="AC357" s="271" t="s">
        <v>1</v>
      </c>
      <c r="AD357" s="271" t="s">
        <v>1</v>
      </c>
      <c r="AE357" s="272" t="s">
        <v>23</v>
      </c>
      <c r="AF357" s="271" t="s">
        <v>1</v>
      </c>
      <c r="AG357" s="271" t="s">
        <v>1</v>
      </c>
      <c r="AH357" s="271" t="s">
        <v>1</v>
      </c>
      <c r="AI357" s="271" t="s">
        <v>1</v>
      </c>
      <c r="AJ357" s="271" t="s">
        <v>1</v>
      </c>
      <c r="AK357" s="271" t="s">
        <v>1</v>
      </c>
      <c r="AL357" s="271" t="s">
        <v>1</v>
      </c>
      <c r="AM357" s="271" t="s">
        <v>1</v>
      </c>
      <c r="AN357" s="271" t="s">
        <v>1</v>
      </c>
      <c r="AO357" s="271" t="s">
        <v>1</v>
      </c>
      <c r="AP357" s="271" t="s">
        <v>1</v>
      </c>
      <c r="AQ357" s="271" t="s">
        <v>1</v>
      </c>
      <c r="AR357" s="271" t="s">
        <v>1</v>
      </c>
      <c r="AS357" s="271" t="s">
        <v>1</v>
      </c>
      <c r="AT357" s="271" t="s">
        <v>1</v>
      </c>
      <c r="AU357" s="272" t="s">
        <v>23</v>
      </c>
      <c r="AV357" s="274" t="s">
        <v>20</v>
      </c>
      <c r="AW357" s="275" t="s">
        <v>1241</v>
      </c>
      <c r="AX357" s="275">
        <v>1</v>
      </c>
      <c r="AY357" s="275">
        <v>1</v>
      </c>
      <c r="AZ357" s="276">
        <v>0</v>
      </c>
      <c r="BA357" s="277">
        <v>2.7</v>
      </c>
      <c r="BB357" s="283">
        <v>0</v>
      </c>
      <c r="BF357" s="150" t="e">
        <f>_xlfn.XLOOKUP(A357,'[27]Non AGSA'!B:B,'[27]Non AGSA'!B:B)</f>
        <v>#N/A</v>
      </c>
      <c r="BG357" s="150" t="e">
        <f>_xlfn.XLOOKUP(A357,'[27]Dormant auditee list'!C:C,'[27]Dormant auditee list'!C:C)</f>
        <v>#N/A</v>
      </c>
      <c r="BH357" s="150" t="str">
        <f>_xlfn.XLOOKUP(A357,[27]Reworked!A:A,[27]Reworked!I:I)</f>
        <v>Unqualified with findings</v>
      </c>
      <c r="BJ357" s="150">
        <v>1</v>
      </c>
      <c r="BK357" s="150">
        <v>2</v>
      </c>
    </row>
    <row r="358" spans="1:63" ht="18.75" customHeight="1" x14ac:dyDescent="0.25">
      <c r="A358" s="265">
        <v>429</v>
      </c>
      <c r="B358" s="266" t="s">
        <v>1308</v>
      </c>
      <c r="C358" s="271" t="s">
        <v>1193</v>
      </c>
      <c r="D358" s="271" t="s">
        <v>737</v>
      </c>
      <c r="E358" s="271" t="s">
        <v>1191</v>
      </c>
      <c r="F358" s="271" t="s">
        <v>1</v>
      </c>
      <c r="G358" s="271" t="s">
        <v>209</v>
      </c>
      <c r="H358" s="266" t="s">
        <v>1</v>
      </c>
      <c r="I358" s="266" t="s">
        <v>437</v>
      </c>
      <c r="J358" s="152" t="s">
        <v>17</v>
      </c>
      <c r="K358" s="274" t="s">
        <v>20</v>
      </c>
      <c r="L358" s="271" t="s">
        <v>1</v>
      </c>
      <c r="M358" s="275" t="s">
        <v>33</v>
      </c>
      <c r="N358" s="271" t="s">
        <v>1</v>
      </c>
      <c r="O358" s="271" t="s">
        <v>1</v>
      </c>
      <c r="P358" s="271" t="s">
        <v>1</v>
      </c>
      <c r="Q358" s="271" t="s">
        <v>1</v>
      </c>
      <c r="R358" s="271" t="s">
        <v>1</v>
      </c>
      <c r="S358" s="271" t="s">
        <v>1</v>
      </c>
      <c r="T358" s="271" t="s">
        <v>1</v>
      </c>
      <c r="U358" s="271" t="s">
        <v>1</v>
      </c>
      <c r="V358" s="271" t="s">
        <v>1</v>
      </c>
      <c r="W358" s="271" t="s">
        <v>1</v>
      </c>
      <c r="X358" s="271" t="s">
        <v>1</v>
      </c>
      <c r="Y358" s="271" t="s">
        <v>1</v>
      </c>
      <c r="Z358" s="274" t="s">
        <v>20</v>
      </c>
      <c r="AA358" s="271" t="s">
        <v>1</v>
      </c>
      <c r="AB358" s="271" t="s">
        <v>1</v>
      </c>
      <c r="AC358" s="271" t="s">
        <v>1</v>
      </c>
      <c r="AD358" s="271" t="s">
        <v>1</v>
      </c>
      <c r="AE358" s="271" t="s">
        <v>1</v>
      </c>
      <c r="AF358" s="271" t="s">
        <v>1</v>
      </c>
      <c r="AG358" s="271" t="s">
        <v>1</v>
      </c>
      <c r="AH358" s="271" t="s">
        <v>1</v>
      </c>
      <c r="AI358" s="271" t="s">
        <v>1</v>
      </c>
      <c r="AJ358" s="271" t="s">
        <v>1</v>
      </c>
      <c r="AK358" s="271" t="s">
        <v>1</v>
      </c>
      <c r="AL358" s="271" t="s">
        <v>1</v>
      </c>
      <c r="AM358" s="271" t="s">
        <v>1</v>
      </c>
      <c r="AN358" s="271" t="s">
        <v>1</v>
      </c>
      <c r="AO358" s="271" t="s">
        <v>1</v>
      </c>
      <c r="AP358" s="271" t="s">
        <v>1</v>
      </c>
      <c r="AQ358" s="271" t="s">
        <v>1</v>
      </c>
      <c r="AR358" s="271" t="s">
        <v>1</v>
      </c>
      <c r="AS358" s="271" t="s">
        <v>1</v>
      </c>
      <c r="AT358" s="271" t="s">
        <v>1</v>
      </c>
      <c r="AU358" s="274" t="s">
        <v>20</v>
      </c>
      <c r="AV358" s="271" t="s">
        <v>1</v>
      </c>
      <c r="AW358" s="275" t="s">
        <v>1241</v>
      </c>
      <c r="AX358" s="275">
        <v>1</v>
      </c>
      <c r="AY358" s="284">
        <v>0</v>
      </c>
      <c r="AZ358" s="276">
        <v>0</v>
      </c>
      <c r="BA358" s="280">
        <v>0.05</v>
      </c>
      <c r="BB358" s="283">
        <v>0</v>
      </c>
      <c r="BF358" s="150" t="e">
        <f>_xlfn.XLOOKUP(A358,'[27]Non AGSA'!B:B,'[27]Non AGSA'!B:B)</f>
        <v>#N/A</v>
      </c>
      <c r="BG358" s="150" t="e">
        <f>_xlfn.XLOOKUP(A358,'[27]Dormant auditee list'!C:C,'[27]Dormant auditee list'!C:C)</f>
        <v>#N/A</v>
      </c>
      <c r="BH358" s="150" t="str">
        <f>_xlfn.XLOOKUP(A358,[27]Reworked!A:A,[27]Reworked!I:I)</f>
        <v>Unqualified with findings</v>
      </c>
      <c r="BJ358" s="150">
        <v>1</v>
      </c>
      <c r="BK358" s="150">
        <v>2</v>
      </c>
    </row>
    <row r="359" spans="1:63" ht="27" customHeight="1" x14ac:dyDescent="0.25">
      <c r="A359" s="265">
        <v>433</v>
      </c>
      <c r="B359" s="266" t="s">
        <v>1309</v>
      </c>
      <c r="C359" s="271" t="s">
        <v>1193</v>
      </c>
      <c r="D359" s="271" t="s">
        <v>683</v>
      </c>
      <c r="E359" s="271" t="s">
        <v>1191</v>
      </c>
      <c r="F359" s="271" t="s">
        <v>1</v>
      </c>
      <c r="G359" s="271" t="s">
        <v>695</v>
      </c>
      <c r="H359" s="266" t="s">
        <v>696</v>
      </c>
      <c r="I359" s="266" t="s">
        <v>437</v>
      </c>
      <c r="J359" s="152" t="s">
        <v>17</v>
      </c>
      <c r="K359" s="272" t="s">
        <v>23</v>
      </c>
      <c r="L359" s="272" t="s">
        <v>23</v>
      </c>
      <c r="M359" s="152" t="s">
        <v>17</v>
      </c>
      <c r="N359" s="272" t="s">
        <v>23</v>
      </c>
      <c r="O359" s="272" t="s">
        <v>23</v>
      </c>
      <c r="P359" s="271" t="s">
        <v>1</v>
      </c>
      <c r="Q359" s="271" t="s">
        <v>1</v>
      </c>
      <c r="R359" s="271" t="s">
        <v>1</v>
      </c>
      <c r="S359" s="271" t="s">
        <v>1</v>
      </c>
      <c r="T359" s="271" t="s">
        <v>1</v>
      </c>
      <c r="U359" s="271" t="s">
        <v>1</v>
      </c>
      <c r="V359" s="271" t="s">
        <v>1</v>
      </c>
      <c r="W359" s="271" t="s">
        <v>1</v>
      </c>
      <c r="X359" s="271" t="s">
        <v>1</v>
      </c>
      <c r="Y359" s="271" t="s">
        <v>1</v>
      </c>
      <c r="Z359" s="271" t="s">
        <v>1</v>
      </c>
      <c r="AA359" s="272" t="s">
        <v>23</v>
      </c>
      <c r="AB359" s="271" t="s">
        <v>1</v>
      </c>
      <c r="AC359" s="271" t="s">
        <v>1</v>
      </c>
      <c r="AD359" s="271" t="s">
        <v>1</v>
      </c>
      <c r="AE359" s="271" t="s">
        <v>1</v>
      </c>
      <c r="AF359" s="272" t="s">
        <v>23</v>
      </c>
      <c r="AG359" s="271" t="s">
        <v>1</v>
      </c>
      <c r="AH359" s="271" t="s">
        <v>1</v>
      </c>
      <c r="AI359" s="271" t="s">
        <v>1</v>
      </c>
      <c r="AJ359" s="271" t="s">
        <v>1</v>
      </c>
      <c r="AK359" s="272" t="s">
        <v>23</v>
      </c>
      <c r="AL359" s="273" t="s">
        <v>22</v>
      </c>
      <c r="AM359" s="271" t="s">
        <v>1</v>
      </c>
      <c r="AN359" s="271" t="s">
        <v>1</v>
      </c>
      <c r="AO359" s="271" t="s">
        <v>1</v>
      </c>
      <c r="AP359" s="271" t="s">
        <v>1</v>
      </c>
      <c r="AQ359" s="271" t="s">
        <v>1</v>
      </c>
      <c r="AR359" s="272" t="s">
        <v>23</v>
      </c>
      <c r="AS359" s="271" t="s">
        <v>1</v>
      </c>
      <c r="AT359" s="271" t="s">
        <v>1</v>
      </c>
      <c r="AU359" s="272" t="s">
        <v>23</v>
      </c>
      <c r="AV359" s="272" t="s">
        <v>23</v>
      </c>
      <c r="AW359" s="275" t="s">
        <v>1241</v>
      </c>
      <c r="AX359" s="152">
        <v>2</v>
      </c>
      <c r="AY359" s="284">
        <v>0</v>
      </c>
      <c r="AZ359" s="276">
        <v>0</v>
      </c>
      <c r="BA359" s="280">
        <v>11.9</v>
      </c>
      <c r="BB359" s="278">
        <v>8.5</v>
      </c>
      <c r="BF359" s="150" t="e">
        <f>_xlfn.XLOOKUP(A359,'[27]Non AGSA'!B:B,'[27]Non AGSA'!B:B)</f>
        <v>#N/A</v>
      </c>
      <c r="BG359" s="150" t="e">
        <f>_xlfn.XLOOKUP(A359,'[27]Dormant auditee list'!C:C,'[27]Dormant auditee list'!C:C)</f>
        <v>#N/A</v>
      </c>
      <c r="BH359" s="150" t="str">
        <f>_xlfn.XLOOKUP(A359,[27]Reworked!A:A,[27]Reworked!I:I)</f>
        <v>Unqualified with findings</v>
      </c>
      <c r="BJ359" s="150">
        <v>1</v>
      </c>
      <c r="BK359" s="150">
        <v>2</v>
      </c>
    </row>
    <row r="360" spans="1:63" ht="18" customHeight="1" x14ac:dyDescent="0.25">
      <c r="A360" s="265">
        <v>435</v>
      </c>
      <c r="B360" s="266" t="s">
        <v>1310</v>
      </c>
      <c r="C360" s="271" t="s">
        <v>1193</v>
      </c>
      <c r="D360" s="271" t="s">
        <v>737</v>
      </c>
      <c r="E360" s="271" t="s">
        <v>1191</v>
      </c>
      <c r="F360" s="271" t="s">
        <v>1</v>
      </c>
      <c r="G360" s="271" t="s">
        <v>209</v>
      </c>
      <c r="H360" s="266" t="s">
        <v>1</v>
      </c>
      <c r="I360" s="266" t="s">
        <v>437</v>
      </c>
      <c r="J360" s="152" t="s">
        <v>17</v>
      </c>
      <c r="K360" s="271" t="s">
        <v>1</v>
      </c>
      <c r="L360" s="272" t="s">
        <v>23</v>
      </c>
      <c r="M360" s="152" t="s">
        <v>17</v>
      </c>
      <c r="N360" s="271" t="s">
        <v>1</v>
      </c>
      <c r="O360" s="272" t="s">
        <v>23</v>
      </c>
      <c r="P360" s="271" t="s">
        <v>1</v>
      </c>
      <c r="Q360" s="271" t="s">
        <v>1</v>
      </c>
      <c r="R360" s="271" t="s">
        <v>1</v>
      </c>
      <c r="S360" s="271" t="s">
        <v>1</v>
      </c>
      <c r="T360" s="271" t="s">
        <v>1</v>
      </c>
      <c r="U360" s="271" t="s">
        <v>1</v>
      </c>
      <c r="V360" s="271" t="s">
        <v>1</v>
      </c>
      <c r="W360" s="271" t="s">
        <v>1</v>
      </c>
      <c r="X360" s="271" t="s">
        <v>1</v>
      </c>
      <c r="Y360" s="271" t="s">
        <v>1</v>
      </c>
      <c r="Z360" s="271" t="s">
        <v>1</v>
      </c>
      <c r="AA360" s="271" t="s">
        <v>1</v>
      </c>
      <c r="AB360" s="271" t="s">
        <v>1</v>
      </c>
      <c r="AC360" s="271" t="s">
        <v>1</v>
      </c>
      <c r="AD360" s="271" t="s">
        <v>1</v>
      </c>
      <c r="AE360" s="271" t="s">
        <v>1</v>
      </c>
      <c r="AF360" s="272" t="s">
        <v>23</v>
      </c>
      <c r="AG360" s="271" t="s">
        <v>1</v>
      </c>
      <c r="AH360" s="271" t="s">
        <v>1</v>
      </c>
      <c r="AI360" s="271" t="s">
        <v>1</v>
      </c>
      <c r="AJ360" s="271" t="s">
        <v>1</v>
      </c>
      <c r="AK360" s="271" t="s">
        <v>1</v>
      </c>
      <c r="AL360" s="274" t="s">
        <v>20</v>
      </c>
      <c r="AM360" s="271" t="s">
        <v>1</v>
      </c>
      <c r="AN360" s="271" t="s">
        <v>1</v>
      </c>
      <c r="AO360" s="273" t="s">
        <v>22</v>
      </c>
      <c r="AP360" s="271" t="s">
        <v>1</v>
      </c>
      <c r="AQ360" s="271" t="s">
        <v>1</v>
      </c>
      <c r="AR360" s="273" t="s">
        <v>22</v>
      </c>
      <c r="AS360" s="271" t="s">
        <v>1</v>
      </c>
      <c r="AT360" s="271" t="s">
        <v>1</v>
      </c>
      <c r="AU360" s="274" t="s">
        <v>20</v>
      </c>
      <c r="AV360" s="272" t="s">
        <v>23</v>
      </c>
      <c r="AW360" s="275" t="s">
        <v>1241</v>
      </c>
      <c r="AX360" s="152">
        <v>2</v>
      </c>
      <c r="AY360" s="152">
        <v>2</v>
      </c>
      <c r="AZ360" s="276">
        <v>0</v>
      </c>
      <c r="BA360" s="277">
        <v>2.9</v>
      </c>
      <c r="BB360" s="278">
        <v>0.55000000000000004</v>
      </c>
      <c r="BF360" s="150" t="e">
        <f>_xlfn.XLOOKUP(A360,'[27]Non AGSA'!B:B,'[27]Non AGSA'!B:B)</f>
        <v>#N/A</v>
      </c>
      <c r="BG360" s="150" t="e">
        <f>_xlfn.XLOOKUP(A360,'[27]Dormant auditee list'!C:C,'[27]Dormant auditee list'!C:C)</f>
        <v>#N/A</v>
      </c>
      <c r="BH360" s="150" t="str">
        <f>_xlfn.XLOOKUP(A360,[27]Reworked!A:A,[27]Reworked!I:I)</f>
        <v>Unqualified with findings</v>
      </c>
      <c r="BJ360" s="150">
        <v>1</v>
      </c>
      <c r="BK360" s="150">
        <v>2</v>
      </c>
    </row>
    <row r="361" spans="1:63" ht="27" customHeight="1" x14ac:dyDescent="0.25">
      <c r="A361" s="265">
        <v>436</v>
      </c>
      <c r="B361" s="266" t="s">
        <v>1311</v>
      </c>
      <c r="C361" s="271" t="s">
        <v>1193</v>
      </c>
      <c r="D361" s="271" t="s">
        <v>1086</v>
      </c>
      <c r="E361" s="271" t="s">
        <v>1191</v>
      </c>
      <c r="F361" s="271" t="s">
        <v>1</v>
      </c>
      <c r="G361" s="271" t="s">
        <v>151</v>
      </c>
      <c r="H361" s="266" t="s">
        <v>444</v>
      </c>
      <c r="I361" s="266" t="s">
        <v>437</v>
      </c>
      <c r="J361" s="275" t="s">
        <v>33</v>
      </c>
      <c r="K361" s="271" t="s">
        <v>1</v>
      </c>
      <c r="L361" s="271" t="s">
        <v>1</v>
      </c>
      <c r="M361" s="275" t="s">
        <v>33</v>
      </c>
      <c r="N361" s="271" t="s">
        <v>1</v>
      </c>
      <c r="O361" s="271" t="s">
        <v>1</v>
      </c>
      <c r="P361" s="271" t="s">
        <v>1</v>
      </c>
      <c r="Q361" s="271" t="s">
        <v>1</v>
      </c>
      <c r="R361" s="271" t="s">
        <v>1</v>
      </c>
      <c r="S361" s="271" t="s">
        <v>1</v>
      </c>
      <c r="T361" s="271" t="s">
        <v>1</v>
      </c>
      <c r="U361" s="271" t="s">
        <v>1</v>
      </c>
      <c r="V361" s="271" t="s">
        <v>1</v>
      </c>
      <c r="W361" s="271" t="s">
        <v>1</v>
      </c>
      <c r="X361" s="271" t="s">
        <v>1</v>
      </c>
      <c r="Y361" s="271" t="s">
        <v>1</v>
      </c>
      <c r="Z361" s="271" t="s">
        <v>1</v>
      </c>
      <c r="AA361" s="271" t="s">
        <v>1</v>
      </c>
      <c r="AB361" s="271" t="s">
        <v>1</v>
      </c>
      <c r="AC361" s="271" t="s">
        <v>1</v>
      </c>
      <c r="AD361" s="271" t="s">
        <v>1</v>
      </c>
      <c r="AE361" s="271" t="s">
        <v>1</v>
      </c>
      <c r="AF361" s="271" t="s">
        <v>1</v>
      </c>
      <c r="AG361" s="271" t="s">
        <v>1</v>
      </c>
      <c r="AH361" s="271" t="s">
        <v>1</v>
      </c>
      <c r="AI361" s="271" t="s">
        <v>1</v>
      </c>
      <c r="AJ361" s="271" t="s">
        <v>1</v>
      </c>
      <c r="AK361" s="271" t="s">
        <v>1</v>
      </c>
      <c r="AL361" s="271" t="s">
        <v>1</v>
      </c>
      <c r="AM361" s="271" t="s">
        <v>1</v>
      </c>
      <c r="AN361" s="271" t="s">
        <v>1</v>
      </c>
      <c r="AO361" s="271" t="s">
        <v>1</v>
      </c>
      <c r="AP361" s="271" t="s">
        <v>1</v>
      </c>
      <c r="AQ361" s="271" t="s">
        <v>1</v>
      </c>
      <c r="AR361" s="271" t="s">
        <v>1</v>
      </c>
      <c r="AS361" s="271" t="s">
        <v>1</v>
      </c>
      <c r="AT361" s="271" t="s">
        <v>1</v>
      </c>
      <c r="AU361" s="271" t="s">
        <v>1</v>
      </c>
      <c r="AV361" s="274" t="s">
        <v>20</v>
      </c>
      <c r="AW361" s="275" t="s">
        <v>1241</v>
      </c>
      <c r="AX361" s="275">
        <v>1</v>
      </c>
      <c r="AY361" s="275">
        <v>1</v>
      </c>
      <c r="AZ361" s="276">
        <v>0</v>
      </c>
      <c r="BA361" s="280">
        <v>0.22</v>
      </c>
      <c r="BB361" s="278">
        <v>0.05</v>
      </c>
      <c r="BF361" s="150" t="e">
        <f>_xlfn.XLOOKUP(A361,'[27]Non AGSA'!B:B,'[27]Non AGSA'!B:B)</f>
        <v>#N/A</v>
      </c>
      <c r="BG361" s="150" t="e">
        <f>_xlfn.XLOOKUP(A361,'[27]Dormant auditee list'!C:C,'[27]Dormant auditee list'!C:C)</f>
        <v>#N/A</v>
      </c>
      <c r="BH361" s="150" t="str">
        <f>_xlfn.XLOOKUP(A361,[27]Reworked!A:A,[27]Reworked!I:I)</f>
        <v>Unqualified with no findings</v>
      </c>
      <c r="BJ361" s="150">
        <v>1</v>
      </c>
      <c r="BK361" s="150">
        <v>1</v>
      </c>
    </row>
    <row r="362" spans="1:63" ht="34.5" customHeight="1" x14ac:dyDescent="0.25">
      <c r="A362" s="265">
        <v>1114</v>
      </c>
      <c r="B362" s="266" t="s">
        <v>189</v>
      </c>
      <c r="C362" s="271" t="s">
        <v>1193</v>
      </c>
      <c r="D362" s="271" t="s">
        <v>896</v>
      </c>
      <c r="E362" s="271" t="s">
        <v>1191</v>
      </c>
      <c r="F362" s="271" t="s">
        <v>1</v>
      </c>
      <c r="G362" s="271" t="s">
        <v>209</v>
      </c>
      <c r="H362" s="266" t="s">
        <v>440</v>
      </c>
      <c r="I362" s="266" t="s">
        <v>437</v>
      </c>
      <c r="J362" s="285" t="s">
        <v>39</v>
      </c>
      <c r="K362" s="273" t="s">
        <v>22</v>
      </c>
      <c r="L362" s="273" t="s">
        <v>22</v>
      </c>
      <c r="M362" s="282" t="s">
        <v>94</v>
      </c>
      <c r="N362" s="272" t="s">
        <v>23</v>
      </c>
      <c r="O362" s="272" t="s">
        <v>23</v>
      </c>
      <c r="P362" s="273" t="s">
        <v>22</v>
      </c>
      <c r="Q362" s="273" t="s">
        <v>22</v>
      </c>
      <c r="R362" s="273" t="s">
        <v>22</v>
      </c>
      <c r="S362" s="271" t="s">
        <v>1</v>
      </c>
      <c r="T362" s="271" t="s">
        <v>1</v>
      </c>
      <c r="U362" s="273" t="s">
        <v>22</v>
      </c>
      <c r="V362" s="273" t="s">
        <v>22</v>
      </c>
      <c r="W362" s="273" t="s">
        <v>22</v>
      </c>
      <c r="X362" s="273" t="s">
        <v>22</v>
      </c>
      <c r="Y362" s="271" t="s">
        <v>1</v>
      </c>
      <c r="Z362" s="271" t="s">
        <v>1</v>
      </c>
      <c r="AA362" s="271" t="s">
        <v>1</v>
      </c>
      <c r="AB362" s="271" t="s">
        <v>1</v>
      </c>
      <c r="AC362" s="273" t="s">
        <v>22</v>
      </c>
      <c r="AD362" s="271" t="s">
        <v>1</v>
      </c>
      <c r="AE362" s="273" t="s">
        <v>22</v>
      </c>
      <c r="AF362" s="271" t="s">
        <v>1</v>
      </c>
      <c r="AG362" s="273" t="s">
        <v>22</v>
      </c>
      <c r="AH362" s="271" t="s">
        <v>1</v>
      </c>
      <c r="AI362" s="271" t="s">
        <v>1</v>
      </c>
      <c r="AJ362" s="271" t="s">
        <v>1</v>
      </c>
      <c r="AK362" s="271" t="s">
        <v>1</v>
      </c>
      <c r="AL362" s="273" t="s">
        <v>22</v>
      </c>
      <c r="AM362" s="271" t="s">
        <v>1</v>
      </c>
      <c r="AN362" s="271" t="s">
        <v>1</v>
      </c>
      <c r="AO362" s="273" t="s">
        <v>22</v>
      </c>
      <c r="AP362" s="273" t="s">
        <v>22</v>
      </c>
      <c r="AQ362" s="271" t="s">
        <v>1</v>
      </c>
      <c r="AR362" s="273" t="s">
        <v>22</v>
      </c>
      <c r="AS362" s="271" t="s">
        <v>1</v>
      </c>
      <c r="AT362" s="271" t="s">
        <v>1</v>
      </c>
      <c r="AU362" s="273" t="s">
        <v>22</v>
      </c>
      <c r="AV362" s="273" t="s">
        <v>22</v>
      </c>
      <c r="AW362" s="284" t="s">
        <v>1</v>
      </c>
      <c r="AX362" s="284">
        <v>0</v>
      </c>
      <c r="AY362" s="284">
        <v>0</v>
      </c>
      <c r="AZ362" s="276">
        <v>0</v>
      </c>
      <c r="BA362" s="280">
        <v>136.4</v>
      </c>
      <c r="BB362" s="281">
        <v>0.02</v>
      </c>
      <c r="BD362" s="150">
        <f>_xlfn.XLOOKUP(A362,'KSD auditees'!A:A,'KSD auditees'!A:A)</f>
        <v>1114</v>
      </c>
      <c r="BE362" s="150" t="str">
        <f>_xlfn.XLOOKUP(A362,'KSD auditees'!A:A,'KSD auditees'!G:G)</f>
        <v>Other key public entity</v>
      </c>
      <c r="BF362" s="150" t="e">
        <f>_xlfn.XLOOKUP(A362,'[27]Non AGSA'!B:B,'[27]Non AGSA'!B:B)</f>
        <v>#N/A</v>
      </c>
      <c r="BG362" s="150" t="e">
        <f>_xlfn.XLOOKUP(A362,'[27]Dormant auditee list'!C:C,'[27]Dormant auditee list'!C:C)</f>
        <v>#N/A</v>
      </c>
      <c r="BH362" s="150" t="str">
        <f>_xlfn.XLOOKUP(A362,[27]Reworked!A:A,[27]Reworked!I:I)</f>
        <v>Audit not finalised at legislated date</v>
      </c>
      <c r="BJ362" s="150">
        <v>1</v>
      </c>
      <c r="BK362" s="150">
        <v>6</v>
      </c>
    </row>
    <row r="363" spans="1:63" ht="26.25" customHeight="1" x14ac:dyDescent="0.25">
      <c r="A363" s="265">
        <v>341</v>
      </c>
      <c r="B363" s="266" t="s">
        <v>86</v>
      </c>
      <c r="C363" s="271" t="s">
        <v>1193</v>
      </c>
      <c r="D363" s="271" t="s">
        <v>941</v>
      </c>
      <c r="E363" s="271" t="s">
        <v>1191</v>
      </c>
      <c r="F363" s="271" t="s">
        <v>1</v>
      </c>
      <c r="G363" s="271" t="s">
        <v>447</v>
      </c>
      <c r="H363" s="266" t="s">
        <v>444</v>
      </c>
      <c r="I363" s="266" t="s">
        <v>437</v>
      </c>
      <c r="J363" s="275" t="s">
        <v>33</v>
      </c>
      <c r="K363" s="271" t="s">
        <v>1</v>
      </c>
      <c r="L363" s="271" t="s">
        <v>1</v>
      </c>
      <c r="M363" s="275" t="s">
        <v>33</v>
      </c>
      <c r="N363" s="271" t="s">
        <v>1</v>
      </c>
      <c r="O363" s="271" t="s">
        <v>1</v>
      </c>
      <c r="P363" s="271" t="s">
        <v>1</v>
      </c>
      <c r="Q363" s="271" t="s">
        <v>1</v>
      </c>
      <c r="R363" s="271" t="s">
        <v>1</v>
      </c>
      <c r="S363" s="271" t="s">
        <v>1</v>
      </c>
      <c r="T363" s="271" t="s">
        <v>1</v>
      </c>
      <c r="U363" s="271" t="s">
        <v>1</v>
      </c>
      <c r="V363" s="271" t="s">
        <v>1</v>
      </c>
      <c r="W363" s="271" t="s">
        <v>1</v>
      </c>
      <c r="X363" s="271" t="s">
        <v>1</v>
      </c>
      <c r="Y363" s="271" t="s">
        <v>1</v>
      </c>
      <c r="Z363" s="271" t="s">
        <v>1</v>
      </c>
      <c r="AA363" s="271" t="s">
        <v>1</v>
      </c>
      <c r="AB363" s="271" t="s">
        <v>1</v>
      </c>
      <c r="AC363" s="271" t="s">
        <v>1</v>
      </c>
      <c r="AD363" s="271" t="s">
        <v>1</v>
      </c>
      <c r="AE363" s="271" t="s">
        <v>1</v>
      </c>
      <c r="AF363" s="271" t="s">
        <v>1</v>
      </c>
      <c r="AG363" s="271" t="s">
        <v>1</v>
      </c>
      <c r="AH363" s="271" t="s">
        <v>1</v>
      </c>
      <c r="AI363" s="271" t="s">
        <v>1</v>
      </c>
      <c r="AJ363" s="271" t="s">
        <v>1</v>
      </c>
      <c r="AK363" s="271" t="s">
        <v>1</v>
      </c>
      <c r="AL363" s="271" t="s">
        <v>1</v>
      </c>
      <c r="AM363" s="271" t="s">
        <v>1</v>
      </c>
      <c r="AN363" s="271" t="s">
        <v>1</v>
      </c>
      <c r="AO363" s="271" t="s">
        <v>1</v>
      </c>
      <c r="AP363" s="271" t="s">
        <v>1</v>
      </c>
      <c r="AQ363" s="271" t="s">
        <v>1</v>
      </c>
      <c r="AR363" s="271" t="s">
        <v>1</v>
      </c>
      <c r="AS363" s="271" t="s">
        <v>1</v>
      </c>
      <c r="AT363" s="271" t="s">
        <v>1</v>
      </c>
      <c r="AU363" s="271" t="s">
        <v>1</v>
      </c>
      <c r="AV363" s="271" t="s">
        <v>1</v>
      </c>
      <c r="AW363" s="275" t="s">
        <v>1241</v>
      </c>
      <c r="AX363" s="275">
        <v>1</v>
      </c>
      <c r="AY363" s="275">
        <v>1</v>
      </c>
      <c r="AZ363" s="276">
        <v>0</v>
      </c>
      <c r="BA363" s="280">
        <v>1.4</v>
      </c>
      <c r="BB363" s="283">
        <v>0</v>
      </c>
      <c r="BF363" s="150" t="e">
        <f>_xlfn.XLOOKUP(A363,'[27]Non AGSA'!B:B,'[27]Non AGSA'!B:B)</f>
        <v>#N/A</v>
      </c>
      <c r="BG363" s="150" t="e">
        <f>_xlfn.XLOOKUP(A363,'[27]Dormant auditee list'!C:C,'[27]Dormant auditee list'!C:C)</f>
        <v>#N/A</v>
      </c>
      <c r="BH363" s="150" t="str">
        <f>_xlfn.XLOOKUP(A363,[27]Reworked!A:A,[27]Reworked!I:I)</f>
        <v>Unqualified with no findings</v>
      </c>
      <c r="BJ363" s="150">
        <v>1</v>
      </c>
      <c r="BK363" s="150">
        <v>1</v>
      </c>
    </row>
    <row r="364" spans="1:63" ht="18.75" customHeight="1" x14ac:dyDescent="0.25">
      <c r="A364" s="265">
        <v>1419</v>
      </c>
      <c r="B364" s="266" t="s">
        <v>1312</v>
      </c>
      <c r="C364" s="271" t="s">
        <v>1193</v>
      </c>
      <c r="D364" s="271" t="s">
        <v>1086</v>
      </c>
      <c r="E364" s="271" t="s">
        <v>1191</v>
      </c>
      <c r="F364" s="271" t="s">
        <v>1</v>
      </c>
      <c r="G364" s="271" t="s">
        <v>1</v>
      </c>
      <c r="H364" s="266" t="s">
        <v>1</v>
      </c>
      <c r="I364" s="266" t="s">
        <v>1086</v>
      </c>
      <c r="J364" s="275" t="s">
        <v>33</v>
      </c>
      <c r="K364" s="271" t="s">
        <v>1</v>
      </c>
      <c r="L364" s="271" t="s">
        <v>1</v>
      </c>
      <c r="M364" s="275" t="s">
        <v>33</v>
      </c>
      <c r="N364" s="271" t="s">
        <v>1</v>
      </c>
      <c r="O364" s="271" t="s">
        <v>1</v>
      </c>
      <c r="P364" s="271" t="s">
        <v>1</v>
      </c>
      <c r="Q364" s="271" t="s">
        <v>1</v>
      </c>
      <c r="R364" s="271" t="s">
        <v>1</v>
      </c>
      <c r="S364" s="271" t="s">
        <v>1</v>
      </c>
      <c r="T364" s="271" t="s">
        <v>1</v>
      </c>
      <c r="U364" s="271" t="s">
        <v>1</v>
      </c>
      <c r="V364" s="271" t="s">
        <v>1</v>
      </c>
      <c r="W364" s="271" t="s">
        <v>1</v>
      </c>
      <c r="X364" s="271" t="s">
        <v>1</v>
      </c>
      <c r="Y364" s="271" t="s">
        <v>1</v>
      </c>
      <c r="Z364" s="271" t="s">
        <v>1</v>
      </c>
      <c r="AA364" s="271" t="s">
        <v>1</v>
      </c>
      <c r="AB364" s="271" t="s">
        <v>1</v>
      </c>
      <c r="AC364" s="271" t="s">
        <v>1</v>
      </c>
      <c r="AD364" s="271" t="s">
        <v>1</v>
      </c>
      <c r="AE364" s="271" t="s">
        <v>1</v>
      </c>
      <c r="AF364" s="271" t="s">
        <v>1</v>
      </c>
      <c r="AG364" s="271" t="s">
        <v>1</v>
      </c>
      <c r="AH364" s="271" t="s">
        <v>1</v>
      </c>
      <c r="AI364" s="271" t="s">
        <v>1</v>
      </c>
      <c r="AJ364" s="271" t="s">
        <v>1</v>
      </c>
      <c r="AK364" s="271" t="s">
        <v>1</v>
      </c>
      <c r="AL364" s="271" t="s">
        <v>1</v>
      </c>
      <c r="AM364" s="271" t="s">
        <v>1</v>
      </c>
      <c r="AN364" s="271" t="s">
        <v>1</v>
      </c>
      <c r="AO364" s="271" t="s">
        <v>1</v>
      </c>
      <c r="AP364" s="271" t="s">
        <v>1</v>
      </c>
      <c r="AQ364" s="271" t="s">
        <v>1</v>
      </c>
      <c r="AR364" s="271" t="s">
        <v>1</v>
      </c>
      <c r="AS364" s="271" t="s">
        <v>1</v>
      </c>
      <c r="AT364" s="271" t="s">
        <v>1</v>
      </c>
      <c r="AU364" s="271" t="s">
        <v>1</v>
      </c>
      <c r="AV364" s="273" t="s">
        <v>22</v>
      </c>
      <c r="AW364" s="275" t="s">
        <v>1241</v>
      </c>
      <c r="AX364" s="275">
        <v>1</v>
      </c>
      <c r="AY364" s="275">
        <v>1</v>
      </c>
      <c r="AZ364" s="276">
        <v>0</v>
      </c>
      <c r="BA364" s="276">
        <v>0</v>
      </c>
      <c r="BB364" s="283">
        <v>0</v>
      </c>
      <c r="BF364" s="150" t="e">
        <f>_xlfn.XLOOKUP(A364,'[27]Non AGSA'!B:B,'[27]Non AGSA'!B:B)</f>
        <v>#N/A</v>
      </c>
      <c r="BG364" s="150" t="e">
        <f>_xlfn.XLOOKUP(A364,'[27]Dormant auditee list'!C:C,'[27]Dormant auditee list'!C:C)</f>
        <v>#N/A</v>
      </c>
      <c r="BH364" s="150" t="str">
        <f>_xlfn.XLOOKUP(A364,[27]Reworked!A:A,[27]Reworked!I:I)</f>
        <v>Unqualified with no findings</v>
      </c>
      <c r="BJ364" s="150">
        <v>1</v>
      </c>
      <c r="BK364" s="150">
        <v>1</v>
      </c>
    </row>
    <row r="365" spans="1:63" ht="34.5" customHeight="1" x14ac:dyDescent="0.25">
      <c r="A365" s="265">
        <v>451</v>
      </c>
      <c r="B365" s="266" t="s">
        <v>149</v>
      </c>
      <c r="C365" s="271" t="s">
        <v>1193</v>
      </c>
      <c r="D365" s="271" t="s">
        <v>737</v>
      </c>
      <c r="E365" s="271" t="s">
        <v>1191</v>
      </c>
      <c r="F365" s="271" t="s">
        <v>1</v>
      </c>
      <c r="G365" s="271" t="s">
        <v>739</v>
      </c>
      <c r="H365" s="266" t="s">
        <v>440</v>
      </c>
      <c r="I365" s="266" t="s">
        <v>437</v>
      </c>
      <c r="J365" s="275" t="s">
        <v>33</v>
      </c>
      <c r="K365" s="271" t="s">
        <v>1</v>
      </c>
      <c r="L365" s="271" t="s">
        <v>1</v>
      </c>
      <c r="M365" s="275" t="s">
        <v>33</v>
      </c>
      <c r="N365" s="271" t="s">
        <v>1</v>
      </c>
      <c r="O365" s="271" t="s">
        <v>1</v>
      </c>
      <c r="P365" s="271" t="s">
        <v>1</v>
      </c>
      <c r="Q365" s="271" t="s">
        <v>1</v>
      </c>
      <c r="R365" s="271" t="s">
        <v>1</v>
      </c>
      <c r="S365" s="271" t="s">
        <v>1</v>
      </c>
      <c r="T365" s="271" t="s">
        <v>1</v>
      </c>
      <c r="U365" s="271" t="s">
        <v>1</v>
      </c>
      <c r="V365" s="271" t="s">
        <v>1</v>
      </c>
      <c r="W365" s="271" t="s">
        <v>1</v>
      </c>
      <c r="X365" s="271" t="s">
        <v>1</v>
      </c>
      <c r="Y365" s="271" t="s">
        <v>1</v>
      </c>
      <c r="Z365" s="271" t="s">
        <v>1</v>
      </c>
      <c r="AA365" s="271" t="s">
        <v>1</v>
      </c>
      <c r="AB365" s="271" t="s">
        <v>1</v>
      </c>
      <c r="AC365" s="271" t="s">
        <v>1</v>
      </c>
      <c r="AD365" s="271" t="s">
        <v>1</v>
      </c>
      <c r="AE365" s="271" t="s">
        <v>1</v>
      </c>
      <c r="AF365" s="271" t="s">
        <v>1</v>
      </c>
      <c r="AG365" s="271" t="s">
        <v>1</v>
      </c>
      <c r="AH365" s="271" t="s">
        <v>1</v>
      </c>
      <c r="AI365" s="271" t="s">
        <v>1</v>
      </c>
      <c r="AJ365" s="271" t="s">
        <v>1</v>
      </c>
      <c r="AK365" s="271" t="s">
        <v>1</v>
      </c>
      <c r="AL365" s="271" t="s">
        <v>1</v>
      </c>
      <c r="AM365" s="271" t="s">
        <v>1</v>
      </c>
      <c r="AN365" s="271" t="s">
        <v>1</v>
      </c>
      <c r="AO365" s="271" t="s">
        <v>1</v>
      </c>
      <c r="AP365" s="271" t="s">
        <v>1</v>
      </c>
      <c r="AQ365" s="271" t="s">
        <v>1</v>
      </c>
      <c r="AR365" s="271" t="s">
        <v>1</v>
      </c>
      <c r="AS365" s="271" t="s">
        <v>1</v>
      </c>
      <c r="AT365" s="271" t="s">
        <v>1</v>
      </c>
      <c r="AU365" s="271" t="s">
        <v>1</v>
      </c>
      <c r="AV365" s="272" t="s">
        <v>23</v>
      </c>
      <c r="AW365" s="275" t="s">
        <v>1241</v>
      </c>
      <c r="AX365" s="275">
        <v>1</v>
      </c>
      <c r="AY365" s="275">
        <v>1</v>
      </c>
      <c r="AZ365" s="276">
        <v>0</v>
      </c>
      <c r="BA365" s="280">
        <v>49.5</v>
      </c>
      <c r="BB365" s="278">
        <v>0.88</v>
      </c>
      <c r="BF365" s="150" t="e">
        <f>_xlfn.XLOOKUP(A365,'[27]Non AGSA'!B:B,'[27]Non AGSA'!B:B)</f>
        <v>#N/A</v>
      </c>
      <c r="BG365" s="150" t="e">
        <f>_xlfn.XLOOKUP(A365,'[27]Dormant auditee list'!C:C,'[27]Dormant auditee list'!C:C)</f>
        <v>#N/A</v>
      </c>
      <c r="BH365" s="150" t="str">
        <f>_xlfn.XLOOKUP(A365,[27]Reworked!A:A,[27]Reworked!I:I)</f>
        <v>Unqualified with no findings</v>
      </c>
      <c r="BJ365" s="150">
        <v>1</v>
      </c>
      <c r="BK365" s="150">
        <v>1</v>
      </c>
    </row>
    <row r="366" spans="1:63" ht="26.25" customHeight="1" x14ac:dyDescent="0.25">
      <c r="A366" s="265">
        <v>1307</v>
      </c>
      <c r="B366" s="266" t="s">
        <v>87</v>
      </c>
      <c r="C366" s="271" t="s">
        <v>1193</v>
      </c>
      <c r="D366" s="271" t="s">
        <v>519</v>
      </c>
      <c r="E366" s="271" t="s">
        <v>1191</v>
      </c>
      <c r="F366" s="271" t="s">
        <v>1</v>
      </c>
      <c r="G366" s="271" t="s">
        <v>447</v>
      </c>
      <c r="H366" s="266" t="s">
        <v>444</v>
      </c>
      <c r="I366" s="266" t="s">
        <v>437</v>
      </c>
      <c r="J366" s="275" t="s">
        <v>33</v>
      </c>
      <c r="K366" s="271" t="s">
        <v>1</v>
      </c>
      <c r="L366" s="273" t="s">
        <v>22</v>
      </c>
      <c r="M366" s="152" t="s">
        <v>17</v>
      </c>
      <c r="N366" s="271" t="s">
        <v>1</v>
      </c>
      <c r="O366" s="272" t="s">
        <v>23</v>
      </c>
      <c r="P366" s="271" t="s">
        <v>1</v>
      </c>
      <c r="Q366" s="271" t="s">
        <v>1</v>
      </c>
      <c r="R366" s="271" t="s">
        <v>1</v>
      </c>
      <c r="S366" s="271" t="s">
        <v>1</v>
      </c>
      <c r="T366" s="271" t="s">
        <v>1</v>
      </c>
      <c r="U366" s="271" t="s">
        <v>1</v>
      </c>
      <c r="V366" s="271" t="s">
        <v>1</v>
      </c>
      <c r="W366" s="271" t="s">
        <v>1</v>
      </c>
      <c r="X366" s="271" t="s">
        <v>1</v>
      </c>
      <c r="Y366" s="271" t="s">
        <v>1</v>
      </c>
      <c r="Z366" s="271" t="s">
        <v>1</v>
      </c>
      <c r="AA366" s="271" t="s">
        <v>1</v>
      </c>
      <c r="AB366" s="271" t="s">
        <v>1</v>
      </c>
      <c r="AC366" s="271" t="s">
        <v>1</v>
      </c>
      <c r="AD366" s="271" t="s">
        <v>1</v>
      </c>
      <c r="AE366" s="273" t="s">
        <v>22</v>
      </c>
      <c r="AF366" s="271" t="s">
        <v>1</v>
      </c>
      <c r="AG366" s="271" t="s">
        <v>1</v>
      </c>
      <c r="AH366" s="271" t="s">
        <v>1</v>
      </c>
      <c r="AI366" s="271" t="s">
        <v>1</v>
      </c>
      <c r="AJ366" s="271" t="s">
        <v>1</v>
      </c>
      <c r="AK366" s="271" t="s">
        <v>1</v>
      </c>
      <c r="AL366" s="271" t="s">
        <v>1</v>
      </c>
      <c r="AM366" s="271" t="s">
        <v>1</v>
      </c>
      <c r="AN366" s="271" t="s">
        <v>1</v>
      </c>
      <c r="AO366" s="271" t="s">
        <v>1</v>
      </c>
      <c r="AP366" s="271" t="s">
        <v>1</v>
      </c>
      <c r="AQ366" s="271" t="s">
        <v>1</v>
      </c>
      <c r="AR366" s="271" t="s">
        <v>1</v>
      </c>
      <c r="AS366" s="271" t="s">
        <v>1</v>
      </c>
      <c r="AT366" s="271" t="s">
        <v>1</v>
      </c>
      <c r="AU366" s="271" t="s">
        <v>1</v>
      </c>
      <c r="AV366" s="271" t="s">
        <v>1</v>
      </c>
      <c r="AW366" s="275" t="s">
        <v>1241</v>
      </c>
      <c r="AX366" s="275">
        <v>1</v>
      </c>
      <c r="AY366" s="284">
        <v>0</v>
      </c>
      <c r="AZ366" s="276">
        <v>0</v>
      </c>
      <c r="BA366" s="276">
        <v>0</v>
      </c>
      <c r="BB366" s="283">
        <v>0</v>
      </c>
      <c r="BF366" s="150" t="e">
        <f>_xlfn.XLOOKUP(A366,'[27]Non AGSA'!B:B,'[27]Non AGSA'!B:B)</f>
        <v>#N/A</v>
      </c>
      <c r="BG366" s="150" t="e">
        <f>_xlfn.XLOOKUP(A366,'[27]Dormant auditee list'!C:C,'[27]Dormant auditee list'!C:C)</f>
        <v>#N/A</v>
      </c>
      <c r="BH366" s="150" t="str">
        <f>_xlfn.XLOOKUP(A366,[27]Reworked!A:A,[27]Reworked!I:I)</f>
        <v>Unqualified with no findings</v>
      </c>
      <c r="BJ366" s="150">
        <v>1</v>
      </c>
      <c r="BK366" s="150">
        <v>1</v>
      </c>
    </row>
    <row r="367" spans="1:63" ht="27" customHeight="1" x14ac:dyDescent="0.25">
      <c r="A367" s="265">
        <v>1325</v>
      </c>
      <c r="B367" s="266" t="s">
        <v>88</v>
      </c>
      <c r="C367" s="271" t="s">
        <v>1193</v>
      </c>
      <c r="D367" s="271" t="s">
        <v>625</v>
      </c>
      <c r="E367" s="271" t="s">
        <v>1191</v>
      </c>
      <c r="F367" s="271" t="s">
        <v>1</v>
      </c>
      <c r="G367" s="271" t="s">
        <v>447</v>
      </c>
      <c r="H367" s="266" t="s">
        <v>444</v>
      </c>
      <c r="I367" s="266" t="s">
        <v>437</v>
      </c>
      <c r="J367" s="152" t="s">
        <v>17</v>
      </c>
      <c r="K367" s="271" t="s">
        <v>1</v>
      </c>
      <c r="L367" s="272" t="s">
        <v>23</v>
      </c>
      <c r="M367" s="152" t="s">
        <v>17</v>
      </c>
      <c r="N367" s="271" t="s">
        <v>1</v>
      </c>
      <c r="O367" s="272" t="s">
        <v>23</v>
      </c>
      <c r="P367" s="271" t="s">
        <v>1</v>
      </c>
      <c r="Q367" s="271" t="s">
        <v>1</v>
      </c>
      <c r="R367" s="271" t="s">
        <v>1</v>
      </c>
      <c r="S367" s="271" t="s">
        <v>1</v>
      </c>
      <c r="T367" s="271" t="s">
        <v>1</v>
      </c>
      <c r="U367" s="271" t="s">
        <v>1</v>
      </c>
      <c r="V367" s="271" t="s">
        <v>1</v>
      </c>
      <c r="W367" s="271" t="s">
        <v>1</v>
      </c>
      <c r="X367" s="271" t="s">
        <v>1</v>
      </c>
      <c r="Y367" s="271" t="s">
        <v>1</v>
      </c>
      <c r="Z367" s="271" t="s">
        <v>1</v>
      </c>
      <c r="AA367" s="271" t="s">
        <v>1</v>
      </c>
      <c r="AB367" s="271" t="s">
        <v>1</v>
      </c>
      <c r="AC367" s="271" t="s">
        <v>1</v>
      </c>
      <c r="AD367" s="271" t="s">
        <v>1</v>
      </c>
      <c r="AE367" s="272" t="s">
        <v>23</v>
      </c>
      <c r="AF367" s="271" t="s">
        <v>1</v>
      </c>
      <c r="AG367" s="271" t="s">
        <v>1</v>
      </c>
      <c r="AH367" s="271" t="s">
        <v>1</v>
      </c>
      <c r="AI367" s="271" t="s">
        <v>1</v>
      </c>
      <c r="AJ367" s="271" t="s">
        <v>1</v>
      </c>
      <c r="AK367" s="271" t="s">
        <v>1</v>
      </c>
      <c r="AL367" s="271" t="s">
        <v>1</v>
      </c>
      <c r="AM367" s="271" t="s">
        <v>1</v>
      </c>
      <c r="AN367" s="271" t="s">
        <v>1</v>
      </c>
      <c r="AO367" s="271" t="s">
        <v>1</v>
      </c>
      <c r="AP367" s="271" t="s">
        <v>1</v>
      </c>
      <c r="AQ367" s="271" t="s">
        <v>1</v>
      </c>
      <c r="AR367" s="271" t="s">
        <v>1</v>
      </c>
      <c r="AS367" s="271" t="s">
        <v>1</v>
      </c>
      <c r="AT367" s="271" t="s">
        <v>1</v>
      </c>
      <c r="AU367" s="271" t="s">
        <v>1</v>
      </c>
      <c r="AV367" s="271" t="s">
        <v>1</v>
      </c>
      <c r="AW367" s="275" t="s">
        <v>1241</v>
      </c>
      <c r="AX367" s="152">
        <v>2</v>
      </c>
      <c r="AY367" s="284">
        <v>0</v>
      </c>
      <c r="AZ367" s="276">
        <v>0</v>
      </c>
      <c r="BA367" s="276">
        <v>0</v>
      </c>
      <c r="BB367" s="283">
        <v>0</v>
      </c>
      <c r="BF367" s="150" t="e">
        <f>_xlfn.XLOOKUP(A367,'[27]Non AGSA'!B:B,'[27]Non AGSA'!B:B)</f>
        <v>#N/A</v>
      </c>
      <c r="BG367" s="150" t="e">
        <f>_xlfn.XLOOKUP(A367,'[27]Dormant auditee list'!C:C,'[27]Dormant auditee list'!C:C)</f>
        <v>#N/A</v>
      </c>
      <c r="BH367" s="150" t="str">
        <f>_xlfn.XLOOKUP(A367,[27]Reworked!A:A,[27]Reworked!I:I)</f>
        <v>Unqualified with findings</v>
      </c>
      <c r="BJ367" s="150">
        <v>1</v>
      </c>
      <c r="BK367" s="150">
        <v>2</v>
      </c>
    </row>
    <row r="368" spans="1:63" ht="26.25" customHeight="1" x14ac:dyDescent="0.25">
      <c r="A368" s="265">
        <v>452</v>
      </c>
      <c r="B368" s="266" t="s">
        <v>89</v>
      </c>
      <c r="C368" s="271" t="s">
        <v>1193</v>
      </c>
      <c r="D368" s="271" t="s">
        <v>941</v>
      </c>
      <c r="E368" s="271" t="s">
        <v>1191</v>
      </c>
      <c r="F368" s="271" t="s">
        <v>1</v>
      </c>
      <c r="G368" s="271" t="s">
        <v>447</v>
      </c>
      <c r="H368" s="266" t="s">
        <v>444</v>
      </c>
      <c r="I368" s="266" t="s">
        <v>437</v>
      </c>
      <c r="J368" s="279" t="s">
        <v>26</v>
      </c>
      <c r="K368" s="271" t="s">
        <v>1</v>
      </c>
      <c r="L368" s="272" t="s">
        <v>23</v>
      </c>
      <c r="M368" s="279" t="s">
        <v>26</v>
      </c>
      <c r="N368" s="273" t="s">
        <v>22</v>
      </c>
      <c r="O368" s="272" t="s">
        <v>23</v>
      </c>
      <c r="P368" s="271" t="s">
        <v>1</v>
      </c>
      <c r="Q368" s="271" t="s">
        <v>1</v>
      </c>
      <c r="R368" s="272" t="s">
        <v>23</v>
      </c>
      <c r="S368" s="271" t="s">
        <v>1</v>
      </c>
      <c r="T368" s="271" t="s">
        <v>1</v>
      </c>
      <c r="U368" s="272" t="s">
        <v>23</v>
      </c>
      <c r="V368" s="271" t="s">
        <v>1</v>
      </c>
      <c r="W368" s="271" t="s">
        <v>1</v>
      </c>
      <c r="X368" s="274" t="s">
        <v>20</v>
      </c>
      <c r="Y368" s="271" t="s">
        <v>1</v>
      </c>
      <c r="Z368" s="271" t="s">
        <v>1</v>
      </c>
      <c r="AA368" s="271" t="s">
        <v>1</v>
      </c>
      <c r="AB368" s="271" t="s">
        <v>1</v>
      </c>
      <c r="AC368" s="271" t="s">
        <v>1</v>
      </c>
      <c r="AD368" s="271" t="s">
        <v>1</v>
      </c>
      <c r="AE368" s="272" t="s">
        <v>23</v>
      </c>
      <c r="AF368" s="272" t="s">
        <v>23</v>
      </c>
      <c r="AG368" s="271" t="s">
        <v>1</v>
      </c>
      <c r="AH368" s="271" t="s">
        <v>1</v>
      </c>
      <c r="AI368" s="271" t="s">
        <v>1</v>
      </c>
      <c r="AJ368" s="271" t="s">
        <v>1</v>
      </c>
      <c r="AK368" s="274" t="s">
        <v>20</v>
      </c>
      <c r="AL368" s="271" t="s">
        <v>1</v>
      </c>
      <c r="AM368" s="271" t="s">
        <v>1</v>
      </c>
      <c r="AN368" s="271" t="s">
        <v>1</v>
      </c>
      <c r="AO368" s="271" t="s">
        <v>1</v>
      </c>
      <c r="AP368" s="271" t="s">
        <v>1</v>
      </c>
      <c r="AQ368" s="271" t="s">
        <v>1</v>
      </c>
      <c r="AR368" s="271" t="s">
        <v>1</v>
      </c>
      <c r="AS368" s="271" t="s">
        <v>1</v>
      </c>
      <c r="AT368" s="271" t="s">
        <v>1</v>
      </c>
      <c r="AU368" s="272" t="s">
        <v>23</v>
      </c>
      <c r="AV368" s="272" t="s">
        <v>23</v>
      </c>
      <c r="AW368" s="275" t="s">
        <v>1241</v>
      </c>
      <c r="AX368" s="275">
        <v>1</v>
      </c>
      <c r="AY368" s="152">
        <v>2</v>
      </c>
      <c r="AZ368" s="276">
        <v>0</v>
      </c>
      <c r="BA368" s="277">
        <v>102.1</v>
      </c>
      <c r="BB368" s="281">
        <v>0</v>
      </c>
      <c r="BF368" s="150" t="e">
        <f>_xlfn.XLOOKUP(A368,'[27]Non AGSA'!B:B,'[27]Non AGSA'!B:B)</f>
        <v>#N/A</v>
      </c>
      <c r="BG368" s="150" t="e">
        <f>_xlfn.XLOOKUP(A368,'[27]Dormant auditee list'!C:C,'[27]Dormant auditee list'!C:C)</f>
        <v>#N/A</v>
      </c>
      <c r="BH368" s="150" t="str">
        <f>_xlfn.XLOOKUP(A368,[27]Reworked!A:A,[27]Reworked!I:I)</f>
        <v>Qualified</v>
      </c>
      <c r="BJ368" s="150">
        <v>1</v>
      </c>
      <c r="BK368" s="150">
        <v>3</v>
      </c>
    </row>
    <row r="369" spans="1:63" ht="34.5" customHeight="1" x14ac:dyDescent="0.25">
      <c r="A369" s="265">
        <v>453</v>
      </c>
      <c r="B369" s="266" t="s">
        <v>121</v>
      </c>
      <c r="C369" s="271" t="s">
        <v>1193</v>
      </c>
      <c r="D369" s="271" t="s">
        <v>1086</v>
      </c>
      <c r="E369" s="271" t="s">
        <v>1191</v>
      </c>
      <c r="F369" s="271" t="s">
        <v>1</v>
      </c>
      <c r="G369" s="271" t="s">
        <v>520</v>
      </c>
      <c r="H369" s="266" t="s">
        <v>440</v>
      </c>
      <c r="I369" s="266" t="s">
        <v>437</v>
      </c>
      <c r="J369" s="152" t="s">
        <v>17</v>
      </c>
      <c r="K369" s="273" t="s">
        <v>22</v>
      </c>
      <c r="L369" s="272" t="s">
        <v>23</v>
      </c>
      <c r="M369" s="152" t="s">
        <v>17</v>
      </c>
      <c r="N369" s="274" t="s">
        <v>20</v>
      </c>
      <c r="O369" s="272" t="s">
        <v>23</v>
      </c>
      <c r="P369" s="271" t="s">
        <v>1</v>
      </c>
      <c r="Q369" s="271" t="s">
        <v>1</v>
      </c>
      <c r="R369" s="271" t="s">
        <v>1</v>
      </c>
      <c r="S369" s="271" t="s">
        <v>1</v>
      </c>
      <c r="T369" s="271" t="s">
        <v>1</v>
      </c>
      <c r="U369" s="271" t="s">
        <v>1</v>
      </c>
      <c r="V369" s="271" t="s">
        <v>1</v>
      </c>
      <c r="W369" s="271" t="s">
        <v>1</v>
      </c>
      <c r="X369" s="271" t="s">
        <v>1</v>
      </c>
      <c r="Y369" s="271" t="s">
        <v>1</v>
      </c>
      <c r="Z369" s="273" t="s">
        <v>22</v>
      </c>
      <c r="AA369" s="271" t="s">
        <v>1</v>
      </c>
      <c r="AB369" s="271" t="s">
        <v>1</v>
      </c>
      <c r="AC369" s="271" t="s">
        <v>1</v>
      </c>
      <c r="AD369" s="271" t="s">
        <v>1</v>
      </c>
      <c r="AE369" s="271" t="s">
        <v>1</v>
      </c>
      <c r="AF369" s="271" t="s">
        <v>1</v>
      </c>
      <c r="AG369" s="271" t="s">
        <v>1</v>
      </c>
      <c r="AH369" s="271" t="s">
        <v>1</v>
      </c>
      <c r="AI369" s="271" t="s">
        <v>1</v>
      </c>
      <c r="AJ369" s="271" t="s">
        <v>1</v>
      </c>
      <c r="AK369" s="271" t="s">
        <v>1</v>
      </c>
      <c r="AL369" s="271" t="s">
        <v>1</v>
      </c>
      <c r="AM369" s="271" t="s">
        <v>1</v>
      </c>
      <c r="AN369" s="271" t="s">
        <v>1</v>
      </c>
      <c r="AO369" s="271" t="s">
        <v>1</v>
      </c>
      <c r="AP369" s="271" t="s">
        <v>1</v>
      </c>
      <c r="AQ369" s="271" t="s">
        <v>1</v>
      </c>
      <c r="AR369" s="272" t="s">
        <v>23</v>
      </c>
      <c r="AS369" s="271" t="s">
        <v>1</v>
      </c>
      <c r="AT369" s="271" t="s">
        <v>1</v>
      </c>
      <c r="AU369" s="272" t="s">
        <v>23</v>
      </c>
      <c r="AV369" s="272" t="s">
        <v>23</v>
      </c>
      <c r="AW369" s="275" t="s">
        <v>1241</v>
      </c>
      <c r="AX369" s="275">
        <v>1</v>
      </c>
      <c r="AY369" s="284">
        <v>0</v>
      </c>
      <c r="AZ369" s="276">
        <v>0</v>
      </c>
      <c r="BA369" s="280">
        <v>575.79999999999995</v>
      </c>
      <c r="BB369" s="278">
        <v>0.1</v>
      </c>
      <c r="BF369" s="150" t="e">
        <f>_xlfn.XLOOKUP(A369,'[27]Non AGSA'!B:B,'[27]Non AGSA'!B:B)</f>
        <v>#N/A</v>
      </c>
      <c r="BG369" s="150" t="e">
        <f>_xlfn.XLOOKUP(A369,'[27]Dormant auditee list'!C:C,'[27]Dormant auditee list'!C:C)</f>
        <v>#N/A</v>
      </c>
      <c r="BH369" s="150" t="str">
        <f>_xlfn.XLOOKUP(A369,[27]Reworked!A:A,[27]Reworked!I:I)</f>
        <v>Unqualified with findings</v>
      </c>
      <c r="BJ369" s="150">
        <v>1</v>
      </c>
      <c r="BK369" s="150">
        <v>2</v>
      </c>
    </row>
    <row r="370" spans="1:63" ht="27" customHeight="1" x14ac:dyDescent="0.25">
      <c r="A370" s="265">
        <v>454</v>
      </c>
      <c r="B370" s="266" t="s">
        <v>995</v>
      </c>
      <c r="C370" s="271" t="s">
        <v>1193</v>
      </c>
      <c r="D370" s="271" t="s">
        <v>941</v>
      </c>
      <c r="E370" s="271" t="s">
        <v>1191</v>
      </c>
      <c r="F370" s="271" t="s">
        <v>1</v>
      </c>
      <c r="G370" s="271" t="s">
        <v>949</v>
      </c>
      <c r="H370" s="266" t="s">
        <v>444</v>
      </c>
      <c r="I370" s="266" t="s">
        <v>437</v>
      </c>
      <c r="J370" s="286" t="s">
        <v>299</v>
      </c>
      <c r="K370" s="271" t="s">
        <v>1</v>
      </c>
      <c r="L370" s="272" t="s">
        <v>23</v>
      </c>
      <c r="M370" s="286" t="s">
        <v>299</v>
      </c>
      <c r="N370" s="271" t="s">
        <v>1</v>
      </c>
      <c r="O370" s="272" t="s">
        <v>23</v>
      </c>
      <c r="P370" s="271" t="s">
        <v>1</v>
      </c>
      <c r="Q370" s="272" t="s">
        <v>23</v>
      </c>
      <c r="R370" s="272" t="s">
        <v>23</v>
      </c>
      <c r="S370" s="271" t="s">
        <v>1</v>
      </c>
      <c r="T370" s="273" t="s">
        <v>22</v>
      </c>
      <c r="U370" s="271" t="s">
        <v>1</v>
      </c>
      <c r="V370" s="271" t="s">
        <v>1</v>
      </c>
      <c r="W370" s="272" t="s">
        <v>23</v>
      </c>
      <c r="X370" s="271" t="s">
        <v>1</v>
      </c>
      <c r="Y370" s="271" t="s">
        <v>1</v>
      </c>
      <c r="Z370" s="271" t="s">
        <v>1</v>
      </c>
      <c r="AA370" s="271" t="s">
        <v>1</v>
      </c>
      <c r="AB370" s="271" t="s">
        <v>1</v>
      </c>
      <c r="AC370" s="271" t="s">
        <v>1</v>
      </c>
      <c r="AD370" s="271" t="s">
        <v>1</v>
      </c>
      <c r="AE370" s="272" t="s">
        <v>23</v>
      </c>
      <c r="AF370" s="274" t="s">
        <v>20</v>
      </c>
      <c r="AG370" s="271" t="s">
        <v>1</v>
      </c>
      <c r="AH370" s="272" t="s">
        <v>23</v>
      </c>
      <c r="AI370" s="271" t="s">
        <v>1</v>
      </c>
      <c r="AJ370" s="271" t="s">
        <v>1</v>
      </c>
      <c r="AK370" s="272" t="s">
        <v>23</v>
      </c>
      <c r="AL370" s="272" t="s">
        <v>23</v>
      </c>
      <c r="AM370" s="271" t="s">
        <v>1</v>
      </c>
      <c r="AN370" s="271" t="s">
        <v>1</v>
      </c>
      <c r="AO370" s="272" t="s">
        <v>23</v>
      </c>
      <c r="AP370" s="271" t="s">
        <v>1</v>
      </c>
      <c r="AQ370" s="271" t="s">
        <v>1</v>
      </c>
      <c r="AR370" s="271" t="s">
        <v>1</v>
      </c>
      <c r="AS370" s="271" t="s">
        <v>1</v>
      </c>
      <c r="AT370" s="271" t="s">
        <v>1</v>
      </c>
      <c r="AU370" s="271" t="s">
        <v>1</v>
      </c>
      <c r="AV370" s="272" t="s">
        <v>23</v>
      </c>
      <c r="AW370" s="272" t="s">
        <v>1242</v>
      </c>
      <c r="AX370" s="152">
        <v>2</v>
      </c>
      <c r="AY370" s="152">
        <v>2</v>
      </c>
      <c r="AZ370" s="276">
        <v>0</v>
      </c>
      <c r="BA370" s="277">
        <v>3.8</v>
      </c>
      <c r="BB370" s="281">
        <v>0.93</v>
      </c>
      <c r="BF370" s="150" t="e">
        <f>_xlfn.XLOOKUP(A370,'[27]Non AGSA'!B:B,'[27]Non AGSA'!B:B)</f>
        <v>#N/A</v>
      </c>
      <c r="BG370" s="150" t="e">
        <f>_xlfn.XLOOKUP(A370,'[27]Dormant auditee list'!C:C,'[27]Dormant auditee list'!C:C)</f>
        <v>#N/A</v>
      </c>
      <c r="BH370" s="150" t="str">
        <f>_xlfn.XLOOKUP(A370,[27]Reworked!A:A,[27]Reworked!I:I)</f>
        <v>Adverse</v>
      </c>
      <c r="BJ370" s="150">
        <v>1</v>
      </c>
      <c r="BK370" s="150">
        <v>4</v>
      </c>
    </row>
    <row r="371" spans="1:63" ht="34.5" customHeight="1" x14ac:dyDescent="0.25">
      <c r="A371" s="265">
        <v>455</v>
      </c>
      <c r="B371" s="266" t="s">
        <v>1313</v>
      </c>
      <c r="C371" s="271" t="s">
        <v>1193</v>
      </c>
      <c r="D371" s="271" t="s">
        <v>737</v>
      </c>
      <c r="E371" s="271" t="s">
        <v>1191</v>
      </c>
      <c r="F371" s="271" t="s">
        <v>1</v>
      </c>
      <c r="G371" s="271" t="s">
        <v>762</v>
      </c>
      <c r="H371" s="266" t="s">
        <v>440</v>
      </c>
      <c r="I371" s="266" t="s">
        <v>437</v>
      </c>
      <c r="J371" s="152" t="s">
        <v>17</v>
      </c>
      <c r="K371" s="272" t="s">
        <v>23</v>
      </c>
      <c r="L371" s="271" t="s">
        <v>1</v>
      </c>
      <c r="M371" s="152" t="s">
        <v>17</v>
      </c>
      <c r="N371" s="272" t="s">
        <v>23</v>
      </c>
      <c r="O371" s="271" t="s">
        <v>1</v>
      </c>
      <c r="P371" s="271" t="s">
        <v>1</v>
      </c>
      <c r="Q371" s="271" t="s">
        <v>1</v>
      </c>
      <c r="R371" s="271" t="s">
        <v>1</v>
      </c>
      <c r="S371" s="271" t="s">
        <v>1</v>
      </c>
      <c r="T371" s="271" t="s">
        <v>1</v>
      </c>
      <c r="U371" s="271" t="s">
        <v>1</v>
      </c>
      <c r="V371" s="271" t="s">
        <v>1</v>
      </c>
      <c r="W371" s="271" t="s">
        <v>1</v>
      </c>
      <c r="X371" s="271" t="s">
        <v>1</v>
      </c>
      <c r="Y371" s="271" t="s">
        <v>1</v>
      </c>
      <c r="Z371" s="272" t="s">
        <v>23</v>
      </c>
      <c r="AA371" s="273" t="s">
        <v>22</v>
      </c>
      <c r="AB371" s="271" t="s">
        <v>1</v>
      </c>
      <c r="AC371" s="271" t="s">
        <v>1</v>
      </c>
      <c r="AD371" s="271" t="s">
        <v>1</v>
      </c>
      <c r="AE371" s="271" t="s">
        <v>1</v>
      </c>
      <c r="AF371" s="271" t="s">
        <v>1</v>
      </c>
      <c r="AG371" s="271" t="s">
        <v>1</v>
      </c>
      <c r="AH371" s="271" t="s">
        <v>1</v>
      </c>
      <c r="AI371" s="271" t="s">
        <v>1</v>
      </c>
      <c r="AJ371" s="271" t="s">
        <v>1</v>
      </c>
      <c r="AK371" s="271" t="s">
        <v>1</v>
      </c>
      <c r="AL371" s="271" t="s">
        <v>1</v>
      </c>
      <c r="AM371" s="271" t="s">
        <v>1</v>
      </c>
      <c r="AN371" s="271" t="s">
        <v>1</v>
      </c>
      <c r="AO371" s="271" t="s">
        <v>1</v>
      </c>
      <c r="AP371" s="271" t="s">
        <v>1</v>
      </c>
      <c r="AQ371" s="271" t="s">
        <v>1</v>
      </c>
      <c r="AR371" s="271" t="s">
        <v>1</v>
      </c>
      <c r="AS371" s="271" t="s">
        <v>1</v>
      </c>
      <c r="AT371" s="271" t="s">
        <v>1</v>
      </c>
      <c r="AU371" s="272" t="s">
        <v>23</v>
      </c>
      <c r="AV371" s="272" t="s">
        <v>23</v>
      </c>
      <c r="AW371" s="275" t="s">
        <v>1241</v>
      </c>
      <c r="AX371" s="275">
        <v>1</v>
      </c>
      <c r="AY371" s="275">
        <v>1</v>
      </c>
      <c r="AZ371" s="276">
        <v>0</v>
      </c>
      <c r="BA371" s="280">
        <v>4.2</v>
      </c>
      <c r="BB371" s="278">
        <v>0.04</v>
      </c>
      <c r="BF371" s="150" t="e">
        <f>_xlfn.XLOOKUP(A371,'[27]Non AGSA'!B:B,'[27]Non AGSA'!B:B)</f>
        <v>#N/A</v>
      </c>
      <c r="BG371" s="150" t="e">
        <f>_xlfn.XLOOKUP(A371,'[27]Dormant auditee list'!C:C,'[27]Dormant auditee list'!C:C)</f>
        <v>#N/A</v>
      </c>
      <c r="BH371" s="150" t="str">
        <f>_xlfn.XLOOKUP(A371,[27]Reworked!A:A,[27]Reworked!I:I)</f>
        <v>Unqualified with findings</v>
      </c>
      <c r="BJ371" s="150">
        <v>1</v>
      </c>
      <c r="BK371" s="150">
        <v>2</v>
      </c>
    </row>
    <row r="372" spans="1:63" ht="34.5" customHeight="1" x14ac:dyDescent="0.25">
      <c r="A372" s="265">
        <v>1593</v>
      </c>
      <c r="B372" s="266" t="s">
        <v>1314</v>
      </c>
      <c r="C372" s="271" t="s">
        <v>1193</v>
      </c>
      <c r="D372" s="271" t="s">
        <v>737</v>
      </c>
      <c r="E372" s="271" t="s">
        <v>1191</v>
      </c>
      <c r="F372" s="271" t="s">
        <v>1</v>
      </c>
      <c r="G372" s="271" t="s">
        <v>762</v>
      </c>
      <c r="H372" s="266" t="s">
        <v>440</v>
      </c>
      <c r="I372" s="266" t="s">
        <v>437</v>
      </c>
      <c r="J372" s="285" t="s">
        <v>39</v>
      </c>
      <c r="K372" s="274" t="s">
        <v>20</v>
      </c>
      <c r="L372" s="274" t="s">
        <v>20</v>
      </c>
      <c r="M372" s="271" t="s">
        <v>1</v>
      </c>
      <c r="N372" s="271" t="s">
        <v>1</v>
      </c>
      <c r="O372" s="271" t="s">
        <v>1</v>
      </c>
      <c r="P372" s="271" t="s">
        <v>1</v>
      </c>
      <c r="Q372" s="271" t="s">
        <v>1</v>
      </c>
      <c r="R372" s="271" t="s">
        <v>1</v>
      </c>
      <c r="S372" s="271" t="s">
        <v>1</v>
      </c>
      <c r="T372" s="271" t="s">
        <v>1</v>
      </c>
      <c r="U372" s="271" t="s">
        <v>1</v>
      </c>
      <c r="V372" s="271" t="s">
        <v>1</v>
      </c>
      <c r="W372" s="271" t="s">
        <v>1</v>
      </c>
      <c r="X372" s="271" t="s">
        <v>1</v>
      </c>
      <c r="Y372" s="271" t="s">
        <v>1</v>
      </c>
      <c r="Z372" s="271" t="s">
        <v>1</v>
      </c>
      <c r="AA372" s="271" t="s">
        <v>1</v>
      </c>
      <c r="AB372" s="271" t="s">
        <v>1</v>
      </c>
      <c r="AC372" s="271" t="s">
        <v>1</v>
      </c>
      <c r="AD372" s="274" t="s">
        <v>20</v>
      </c>
      <c r="AE372" s="274" t="s">
        <v>20</v>
      </c>
      <c r="AF372" s="271" t="s">
        <v>1</v>
      </c>
      <c r="AG372" s="274" t="s">
        <v>20</v>
      </c>
      <c r="AH372" s="271" t="s">
        <v>1</v>
      </c>
      <c r="AI372" s="271" t="s">
        <v>1</v>
      </c>
      <c r="AJ372" s="271" t="s">
        <v>1</v>
      </c>
      <c r="AK372" s="271" t="s">
        <v>1</v>
      </c>
      <c r="AL372" s="271" t="s">
        <v>1</v>
      </c>
      <c r="AM372" s="271" t="s">
        <v>1</v>
      </c>
      <c r="AN372" s="271" t="s">
        <v>1</v>
      </c>
      <c r="AO372" s="271" t="s">
        <v>1</v>
      </c>
      <c r="AP372" s="271" t="s">
        <v>1</v>
      </c>
      <c r="AQ372" s="271" t="s">
        <v>1</v>
      </c>
      <c r="AR372" s="271" t="s">
        <v>1</v>
      </c>
      <c r="AS372" s="271" t="s">
        <v>1</v>
      </c>
      <c r="AT372" s="271" t="s">
        <v>1</v>
      </c>
      <c r="AU372" s="274" t="s">
        <v>20</v>
      </c>
      <c r="AV372" s="274" t="s">
        <v>20</v>
      </c>
      <c r="AW372" s="274" t="s">
        <v>20</v>
      </c>
      <c r="AX372" s="152">
        <v>2</v>
      </c>
      <c r="AY372" s="275">
        <v>1</v>
      </c>
      <c r="AZ372" s="276">
        <v>0</v>
      </c>
      <c r="BA372" s="280">
        <v>4.4000000000000004</v>
      </c>
      <c r="BB372" s="278">
        <v>1.4</v>
      </c>
      <c r="BD372" s="150" t="e">
        <f>_xlfn.XLOOKUP(A372,'KSD auditees'!A:A,'KSD auditees'!A:A)</f>
        <v>#N/A</v>
      </c>
      <c r="BE372" s="150" t="e">
        <f>_xlfn.XLOOKUP(A372,'KSD auditees'!A:A,'KSD auditees'!G:G)</f>
        <v>#N/A</v>
      </c>
      <c r="BF372" s="150" t="e">
        <f>_xlfn.XLOOKUP(A372,'[27]Non AGSA'!B:B,'[27]Non AGSA'!B:B)</f>
        <v>#N/A</v>
      </c>
      <c r="BG372" s="150" t="e">
        <f>_xlfn.XLOOKUP(A372,'[27]Dormant auditee list'!C:C,'[27]Dormant auditee list'!C:C)</f>
        <v>#N/A</v>
      </c>
      <c r="BH372" s="150" t="str">
        <f>_xlfn.XLOOKUP(A372,[27]Reworked!A:A,[27]Reworked!I:I)</f>
        <v>Audit not finalised at legislated date</v>
      </c>
      <c r="BJ372" s="150">
        <v>1</v>
      </c>
      <c r="BK372" s="150">
        <v>6</v>
      </c>
    </row>
    <row r="373" spans="1:63" ht="34.5" customHeight="1" x14ac:dyDescent="0.25">
      <c r="A373" s="265">
        <v>430</v>
      </c>
      <c r="B373" s="266" t="s">
        <v>1315</v>
      </c>
      <c r="C373" s="271" t="s">
        <v>1193</v>
      </c>
      <c r="D373" s="271" t="s">
        <v>519</v>
      </c>
      <c r="E373" s="271" t="s">
        <v>1191</v>
      </c>
      <c r="F373" s="271" t="s">
        <v>1</v>
      </c>
      <c r="G373" s="271" t="s">
        <v>520</v>
      </c>
      <c r="H373" s="266" t="s">
        <v>440</v>
      </c>
      <c r="I373" s="266" t="s">
        <v>437</v>
      </c>
      <c r="J373" s="152" t="s">
        <v>17</v>
      </c>
      <c r="K373" s="271" t="s">
        <v>1</v>
      </c>
      <c r="L373" s="274" t="s">
        <v>20</v>
      </c>
      <c r="M373" s="275" t="s">
        <v>33</v>
      </c>
      <c r="N373" s="271" t="s">
        <v>1</v>
      </c>
      <c r="O373" s="271" t="s">
        <v>1</v>
      </c>
      <c r="P373" s="271" t="s">
        <v>1</v>
      </c>
      <c r="Q373" s="271" t="s">
        <v>1</v>
      </c>
      <c r="R373" s="271" t="s">
        <v>1</v>
      </c>
      <c r="S373" s="271" t="s">
        <v>1</v>
      </c>
      <c r="T373" s="271" t="s">
        <v>1</v>
      </c>
      <c r="U373" s="271" t="s">
        <v>1</v>
      </c>
      <c r="V373" s="271" t="s">
        <v>1</v>
      </c>
      <c r="W373" s="271" t="s">
        <v>1</v>
      </c>
      <c r="X373" s="271" t="s">
        <v>1</v>
      </c>
      <c r="Y373" s="271" t="s">
        <v>1</v>
      </c>
      <c r="Z373" s="271" t="s">
        <v>1</v>
      </c>
      <c r="AA373" s="271" t="s">
        <v>1</v>
      </c>
      <c r="AB373" s="271" t="s">
        <v>1</v>
      </c>
      <c r="AC373" s="271" t="s">
        <v>1</v>
      </c>
      <c r="AD373" s="271" t="s">
        <v>1</v>
      </c>
      <c r="AE373" s="274" t="s">
        <v>20</v>
      </c>
      <c r="AF373" s="271" t="s">
        <v>1</v>
      </c>
      <c r="AG373" s="271" t="s">
        <v>1</v>
      </c>
      <c r="AH373" s="271" t="s">
        <v>1</v>
      </c>
      <c r="AI373" s="271" t="s">
        <v>1</v>
      </c>
      <c r="AJ373" s="271" t="s">
        <v>1</v>
      </c>
      <c r="AK373" s="271" t="s">
        <v>1</v>
      </c>
      <c r="AL373" s="271" t="s">
        <v>1</v>
      </c>
      <c r="AM373" s="271" t="s">
        <v>1</v>
      </c>
      <c r="AN373" s="271" t="s">
        <v>1</v>
      </c>
      <c r="AO373" s="271" t="s">
        <v>1</v>
      </c>
      <c r="AP373" s="271" t="s">
        <v>1</v>
      </c>
      <c r="AQ373" s="271" t="s">
        <v>1</v>
      </c>
      <c r="AR373" s="271" t="s">
        <v>1</v>
      </c>
      <c r="AS373" s="271" t="s">
        <v>1</v>
      </c>
      <c r="AT373" s="271" t="s">
        <v>1</v>
      </c>
      <c r="AU373" s="271" t="s">
        <v>1</v>
      </c>
      <c r="AV373" s="271" t="s">
        <v>1</v>
      </c>
      <c r="AW373" s="275" t="s">
        <v>1241</v>
      </c>
      <c r="AX373" s="275">
        <v>1</v>
      </c>
      <c r="AY373" s="284">
        <v>0</v>
      </c>
      <c r="AZ373" s="276">
        <v>0</v>
      </c>
      <c r="BA373" s="277">
        <v>0.08</v>
      </c>
      <c r="BB373" s="283">
        <v>0</v>
      </c>
      <c r="BF373" s="150" t="e">
        <f>_xlfn.XLOOKUP(A373,'[27]Non AGSA'!B:B,'[27]Non AGSA'!B:B)</f>
        <v>#N/A</v>
      </c>
      <c r="BG373" s="150" t="e">
        <f>_xlfn.XLOOKUP(A373,'[27]Dormant auditee list'!C:C,'[27]Dormant auditee list'!C:C)</f>
        <v>#N/A</v>
      </c>
      <c r="BH373" s="150" t="str">
        <f>_xlfn.XLOOKUP(A373,[27]Reworked!A:A,[27]Reworked!I:I)</f>
        <v>Unqualified with findings</v>
      </c>
      <c r="BJ373" s="150">
        <v>1</v>
      </c>
      <c r="BK373" s="150">
        <v>2</v>
      </c>
    </row>
    <row r="374" spans="1:63" ht="34.5" customHeight="1" x14ac:dyDescent="0.25">
      <c r="A374" s="265">
        <v>1120</v>
      </c>
      <c r="B374" s="266" t="s">
        <v>190</v>
      </c>
      <c r="C374" s="271" t="s">
        <v>1193</v>
      </c>
      <c r="D374" s="271" t="s">
        <v>896</v>
      </c>
      <c r="E374" s="271" t="s">
        <v>1191</v>
      </c>
      <c r="F374" s="271" t="s">
        <v>1</v>
      </c>
      <c r="G374" s="271" t="s">
        <v>209</v>
      </c>
      <c r="H374" s="266" t="s">
        <v>440</v>
      </c>
      <c r="I374" s="266" t="s">
        <v>437</v>
      </c>
      <c r="J374" s="285" t="s">
        <v>39</v>
      </c>
      <c r="K374" s="272" t="s">
        <v>23</v>
      </c>
      <c r="L374" s="273" t="s">
        <v>22</v>
      </c>
      <c r="M374" s="282" t="s">
        <v>94</v>
      </c>
      <c r="N374" s="274" t="s">
        <v>20</v>
      </c>
      <c r="O374" s="272" t="s">
        <v>23</v>
      </c>
      <c r="P374" s="273" t="s">
        <v>22</v>
      </c>
      <c r="Q374" s="273" t="s">
        <v>22</v>
      </c>
      <c r="R374" s="273" t="s">
        <v>22</v>
      </c>
      <c r="S374" s="271" t="s">
        <v>1</v>
      </c>
      <c r="T374" s="271" t="s">
        <v>1</v>
      </c>
      <c r="U374" s="273" t="s">
        <v>22</v>
      </c>
      <c r="V374" s="273" t="s">
        <v>22</v>
      </c>
      <c r="W374" s="273" t="s">
        <v>22</v>
      </c>
      <c r="X374" s="273" t="s">
        <v>22</v>
      </c>
      <c r="Y374" s="271" t="s">
        <v>1</v>
      </c>
      <c r="Z374" s="274" t="s">
        <v>20</v>
      </c>
      <c r="AA374" s="274" t="s">
        <v>20</v>
      </c>
      <c r="AB374" s="271" t="s">
        <v>1</v>
      </c>
      <c r="AC374" s="271" t="s">
        <v>1</v>
      </c>
      <c r="AD374" s="273" t="s">
        <v>22</v>
      </c>
      <c r="AE374" s="273" t="s">
        <v>22</v>
      </c>
      <c r="AF374" s="273" t="s">
        <v>22</v>
      </c>
      <c r="AG374" s="273" t="s">
        <v>22</v>
      </c>
      <c r="AH374" s="273" t="s">
        <v>22</v>
      </c>
      <c r="AI374" s="271" t="s">
        <v>1</v>
      </c>
      <c r="AJ374" s="271" t="s">
        <v>1</v>
      </c>
      <c r="AK374" s="271" t="s">
        <v>1</v>
      </c>
      <c r="AL374" s="273" t="s">
        <v>22</v>
      </c>
      <c r="AM374" s="271" t="s">
        <v>1</v>
      </c>
      <c r="AN374" s="271" t="s">
        <v>1</v>
      </c>
      <c r="AO374" s="273" t="s">
        <v>22</v>
      </c>
      <c r="AP374" s="273" t="s">
        <v>22</v>
      </c>
      <c r="AQ374" s="271" t="s">
        <v>1</v>
      </c>
      <c r="AR374" s="273" t="s">
        <v>22</v>
      </c>
      <c r="AS374" s="271" t="s">
        <v>1</v>
      </c>
      <c r="AT374" s="271" t="s">
        <v>1</v>
      </c>
      <c r="AU374" s="272" t="s">
        <v>23</v>
      </c>
      <c r="AV374" s="273" t="s">
        <v>22</v>
      </c>
      <c r="AW374" s="284" t="s">
        <v>1</v>
      </c>
      <c r="AX374" s="284">
        <v>0</v>
      </c>
      <c r="AY374" s="284">
        <v>0</v>
      </c>
      <c r="AZ374" s="276">
        <v>0</v>
      </c>
      <c r="BA374" s="277">
        <v>163.1</v>
      </c>
      <c r="BB374" s="281">
        <v>0.5</v>
      </c>
      <c r="BD374" s="150">
        <f>_xlfn.XLOOKUP(A374,'KSD auditees'!A:A,'KSD auditees'!A:A)</f>
        <v>1120</v>
      </c>
      <c r="BE374" s="150" t="str">
        <f>_xlfn.XLOOKUP(A374,'KSD auditees'!A:A,'KSD auditees'!G:G)</f>
        <v>Other key public entity</v>
      </c>
      <c r="BF374" s="150" t="e">
        <f>_xlfn.XLOOKUP(A374,'[27]Non AGSA'!B:B,'[27]Non AGSA'!B:B)</f>
        <v>#N/A</v>
      </c>
      <c r="BG374" s="150" t="e">
        <f>_xlfn.XLOOKUP(A374,'[27]Dormant auditee list'!C:C,'[27]Dormant auditee list'!C:C)</f>
        <v>#N/A</v>
      </c>
      <c r="BH374" s="150" t="str">
        <f>_xlfn.XLOOKUP(A374,[27]Reworked!A:A,[27]Reworked!I:I)</f>
        <v>Audit not finalised at legislated date</v>
      </c>
      <c r="BJ374" s="150">
        <v>1</v>
      </c>
      <c r="BK374" s="150">
        <v>6</v>
      </c>
    </row>
    <row r="375" spans="1:63" ht="26.25" customHeight="1" x14ac:dyDescent="0.25">
      <c r="A375" s="265">
        <v>1062</v>
      </c>
      <c r="B375" s="266" t="s">
        <v>191</v>
      </c>
      <c r="C375" s="271" t="s">
        <v>1193</v>
      </c>
      <c r="D375" s="271" t="s">
        <v>854</v>
      </c>
      <c r="E375" s="271" t="s">
        <v>1191</v>
      </c>
      <c r="F375" s="271" t="s">
        <v>1</v>
      </c>
      <c r="G375" s="271" t="s">
        <v>837</v>
      </c>
      <c r="H375" s="266" t="s">
        <v>444</v>
      </c>
      <c r="I375" s="266" t="s">
        <v>437</v>
      </c>
      <c r="J375" s="152" t="s">
        <v>17</v>
      </c>
      <c r="K375" s="271" t="s">
        <v>1</v>
      </c>
      <c r="L375" s="272" t="s">
        <v>23</v>
      </c>
      <c r="M375" s="152" t="s">
        <v>17</v>
      </c>
      <c r="N375" s="271" t="s">
        <v>1</v>
      </c>
      <c r="O375" s="272" t="s">
        <v>23</v>
      </c>
      <c r="P375" s="271" t="s">
        <v>1</v>
      </c>
      <c r="Q375" s="271" t="s">
        <v>1</v>
      </c>
      <c r="R375" s="271" t="s">
        <v>1</v>
      </c>
      <c r="S375" s="271" t="s">
        <v>1</v>
      </c>
      <c r="T375" s="271" t="s">
        <v>1</v>
      </c>
      <c r="U375" s="271" t="s">
        <v>1</v>
      </c>
      <c r="V375" s="271" t="s">
        <v>1</v>
      </c>
      <c r="W375" s="271" t="s">
        <v>1</v>
      </c>
      <c r="X375" s="271" t="s">
        <v>1</v>
      </c>
      <c r="Y375" s="271" t="s">
        <v>1</v>
      </c>
      <c r="Z375" s="271" t="s">
        <v>1</v>
      </c>
      <c r="AA375" s="271" t="s">
        <v>1</v>
      </c>
      <c r="AB375" s="271" t="s">
        <v>1</v>
      </c>
      <c r="AC375" s="271" t="s">
        <v>1</v>
      </c>
      <c r="AD375" s="271" t="s">
        <v>1</v>
      </c>
      <c r="AE375" s="273" t="s">
        <v>22</v>
      </c>
      <c r="AF375" s="272" t="s">
        <v>23</v>
      </c>
      <c r="AG375" s="271" t="s">
        <v>1</v>
      </c>
      <c r="AH375" s="271" t="s">
        <v>1</v>
      </c>
      <c r="AI375" s="271" t="s">
        <v>1</v>
      </c>
      <c r="AJ375" s="271" t="s">
        <v>1</v>
      </c>
      <c r="AK375" s="271" t="s">
        <v>1</v>
      </c>
      <c r="AL375" s="272" t="s">
        <v>23</v>
      </c>
      <c r="AM375" s="271" t="s">
        <v>1</v>
      </c>
      <c r="AN375" s="271" t="s">
        <v>1</v>
      </c>
      <c r="AO375" s="271" t="s">
        <v>1</v>
      </c>
      <c r="AP375" s="271" t="s">
        <v>1</v>
      </c>
      <c r="AQ375" s="271" t="s">
        <v>1</v>
      </c>
      <c r="AR375" s="271" t="s">
        <v>1</v>
      </c>
      <c r="AS375" s="271" t="s">
        <v>1</v>
      </c>
      <c r="AT375" s="271" t="s">
        <v>1</v>
      </c>
      <c r="AU375" s="271" t="s">
        <v>1</v>
      </c>
      <c r="AV375" s="272" t="s">
        <v>23</v>
      </c>
      <c r="AW375" s="272" t="s">
        <v>1242</v>
      </c>
      <c r="AX375" s="152">
        <v>2</v>
      </c>
      <c r="AY375" s="152">
        <v>2</v>
      </c>
      <c r="AZ375" s="276">
        <v>0</v>
      </c>
      <c r="BA375" s="277">
        <v>10.3</v>
      </c>
      <c r="BB375" s="281">
        <v>19.3</v>
      </c>
      <c r="BF375" s="150" t="e">
        <f>_xlfn.XLOOKUP(A375,'[27]Non AGSA'!B:B,'[27]Non AGSA'!B:B)</f>
        <v>#N/A</v>
      </c>
      <c r="BG375" s="150" t="e">
        <f>_xlfn.XLOOKUP(A375,'[27]Dormant auditee list'!C:C,'[27]Dormant auditee list'!C:C)</f>
        <v>#N/A</v>
      </c>
      <c r="BH375" s="150" t="str">
        <f>_xlfn.XLOOKUP(A375,[27]Reworked!A:A,[27]Reworked!I:I)</f>
        <v>Unqualified with findings</v>
      </c>
      <c r="BJ375" s="150">
        <v>1</v>
      </c>
      <c r="BK375" s="150">
        <v>2</v>
      </c>
    </row>
    <row r="376" spans="1:63" ht="34.5" customHeight="1" x14ac:dyDescent="0.25">
      <c r="A376" s="265">
        <v>468</v>
      </c>
      <c r="B376" s="266" t="s">
        <v>1316</v>
      </c>
      <c r="C376" s="271" t="s">
        <v>1193</v>
      </c>
      <c r="D376" s="271" t="s">
        <v>815</v>
      </c>
      <c r="E376" s="271" t="s">
        <v>1191</v>
      </c>
      <c r="F376" s="271" t="s">
        <v>1</v>
      </c>
      <c r="G376" s="271" t="s">
        <v>687</v>
      </c>
      <c r="H376" s="266" t="s">
        <v>440</v>
      </c>
      <c r="I376" s="266" t="s">
        <v>437</v>
      </c>
      <c r="J376" s="285" t="s">
        <v>39</v>
      </c>
      <c r="K376" s="271" t="s">
        <v>1</v>
      </c>
      <c r="L376" s="273" t="s">
        <v>22</v>
      </c>
      <c r="M376" s="152" t="s">
        <v>17</v>
      </c>
      <c r="N376" s="271" t="s">
        <v>1</v>
      </c>
      <c r="O376" s="272" t="s">
        <v>23</v>
      </c>
      <c r="P376" s="271" t="s">
        <v>1</v>
      </c>
      <c r="Q376" s="271" t="s">
        <v>1</v>
      </c>
      <c r="R376" s="271" t="s">
        <v>1</v>
      </c>
      <c r="S376" s="271" t="s">
        <v>1</v>
      </c>
      <c r="T376" s="271" t="s">
        <v>1</v>
      </c>
      <c r="U376" s="271" t="s">
        <v>1</v>
      </c>
      <c r="V376" s="271" t="s">
        <v>1</v>
      </c>
      <c r="W376" s="271" t="s">
        <v>1</v>
      </c>
      <c r="X376" s="271" t="s">
        <v>1</v>
      </c>
      <c r="Y376" s="271" t="s">
        <v>1</v>
      </c>
      <c r="Z376" s="271" t="s">
        <v>1</v>
      </c>
      <c r="AA376" s="271" t="s">
        <v>1</v>
      </c>
      <c r="AB376" s="271" t="s">
        <v>1</v>
      </c>
      <c r="AC376" s="271" t="s">
        <v>1</v>
      </c>
      <c r="AD376" s="271" t="s">
        <v>1</v>
      </c>
      <c r="AE376" s="273" t="s">
        <v>22</v>
      </c>
      <c r="AF376" s="273" t="s">
        <v>22</v>
      </c>
      <c r="AG376" s="271" t="s">
        <v>1</v>
      </c>
      <c r="AH376" s="271" t="s">
        <v>1</v>
      </c>
      <c r="AI376" s="271" t="s">
        <v>1</v>
      </c>
      <c r="AJ376" s="271" t="s">
        <v>1</v>
      </c>
      <c r="AK376" s="271" t="s">
        <v>1</v>
      </c>
      <c r="AL376" s="271" t="s">
        <v>1</v>
      </c>
      <c r="AM376" s="271" t="s">
        <v>1</v>
      </c>
      <c r="AN376" s="271" t="s">
        <v>1</v>
      </c>
      <c r="AO376" s="271" t="s">
        <v>1</v>
      </c>
      <c r="AP376" s="273" t="s">
        <v>22</v>
      </c>
      <c r="AQ376" s="271" t="s">
        <v>1</v>
      </c>
      <c r="AR376" s="271" t="s">
        <v>1</v>
      </c>
      <c r="AS376" s="271" t="s">
        <v>1</v>
      </c>
      <c r="AT376" s="271" t="s">
        <v>1</v>
      </c>
      <c r="AU376" s="271" t="s">
        <v>1</v>
      </c>
      <c r="AV376" s="273" t="s">
        <v>22</v>
      </c>
      <c r="AW376" s="284" t="s">
        <v>1</v>
      </c>
      <c r="AX376" s="284">
        <v>0</v>
      </c>
      <c r="AY376" s="284">
        <v>0</v>
      </c>
      <c r="AZ376" s="276">
        <v>0</v>
      </c>
      <c r="BA376" s="277">
        <v>0</v>
      </c>
      <c r="BB376" s="281">
        <v>0</v>
      </c>
      <c r="BD376" s="150" t="e">
        <f>_xlfn.XLOOKUP(A376,'KSD auditees'!A:A,'KSD auditees'!A:A)</f>
        <v>#N/A</v>
      </c>
      <c r="BE376" s="150" t="e">
        <f>_xlfn.XLOOKUP(A376,'KSD auditees'!A:A,'KSD auditees'!G:G)</f>
        <v>#N/A</v>
      </c>
      <c r="BF376" s="150" t="e">
        <f>_xlfn.XLOOKUP(A376,'[27]Non AGSA'!B:B,'[27]Non AGSA'!B:B)</f>
        <v>#N/A</v>
      </c>
      <c r="BG376" s="150" t="e">
        <f>_xlfn.XLOOKUP(A376,'[27]Dormant auditee list'!C:C,'[27]Dormant auditee list'!C:C)</f>
        <v>#N/A</v>
      </c>
      <c r="BH376" s="150" t="str">
        <f>_xlfn.XLOOKUP(A376,[27]Reworked!A:A,[27]Reworked!I:I)</f>
        <v>Audit not finalised at legislated date</v>
      </c>
      <c r="BJ376" s="150">
        <v>1</v>
      </c>
      <c r="BK376" s="150">
        <v>6</v>
      </c>
    </row>
    <row r="377" spans="1:63" ht="34.5" customHeight="1" x14ac:dyDescent="0.25">
      <c r="A377" s="265">
        <v>1122</v>
      </c>
      <c r="B377" s="266" t="s">
        <v>192</v>
      </c>
      <c r="C377" s="271" t="s">
        <v>1193</v>
      </c>
      <c r="D377" s="271" t="s">
        <v>896</v>
      </c>
      <c r="E377" s="271" t="s">
        <v>1191</v>
      </c>
      <c r="F377" s="271" t="s">
        <v>1</v>
      </c>
      <c r="G377" s="271" t="s">
        <v>587</v>
      </c>
      <c r="H377" s="266" t="s">
        <v>440</v>
      </c>
      <c r="I377" s="266" t="s">
        <v>437</v>
      </c>
      <c r="J377" s="285" t="s">
        <v>39</v>
      </c>
      <c r="K377" s="271" t="s">
        <v>1</v>
      </c>
      <c r="L377" s="273" t="s">
        <v>22</v>
      </c>
      <c r="M377" s="152" t="s">
        <v>17</v>
      </c>
      <c r="N377" s="271" t="s">
        <v>1</v>
      </c>
      <c r="O377" s="272" t="s">
        <v>23</v>
      </c>
      <c r="P377" s="271" t="s">
        <v>1</v>
      </c>
      <c r="Q377" s="271" t="s">
        <v>1</v>
      </c>
      <c r="R377" s="271" t="s">
        <v>1</v>
      </c>
      <c r="S377" s="271" t="s">
        <v>1</v>
      </c>
      <c r="T377" s="271" t="s">
        <v>1</v>
      </c>
      <c r="U377" s="271" t="s">
        <v>1</v>
      </c>
      <c r="V377" s="271" t="s">
        <v>1</v>
      </c>
      <c r="W377" s="271" t="s">
        <v>1</v>
      </c>
      <c r="X377" s="271" t="s">
        <v>1</v>
      </c>
      <c r="Y377" s="271" t="s">
        <v>1</v>
      </c>
      <c r="Z377" s="271" t="s">
        <v>1</v>
      </c>
      <c r="AA377" s="271" t="s">
        <v>1</v>
      </c>
      <c r="AB377" s="271" t="s">
        <v>1</v>
      </c>
      <c r="AC377" s="271" t="s">
        <v>1</v>
      </c>
      <c r="AD377" s="271" t="s">
        <v>1</v>
      </c>
      <c r="AE377" s="271" t="s">
        <v>1</v>
      </c>
      <c r="AF377" s="271" t="s">
        <v>1</v>
      </c>
      <c r="AG377" s="271" t="s">
        <v>1</v>
      </c>
      <c r="AH377" s="271" t="s">
        <v>1</v>
      </c>
      <c r="AI377" s="271" t="s">
        <v>1</v>
      </c>
      <c r="AJ377" s="271" t="s">
        <v>1</v>
      </c>
      <c r="AK377" s="271" t="s">
        <v>1</v>
      </c>
      <c r="AL377" s="273" t="s">
        <v>22</v>
      </c>
      <c r="AM377" s="271" t="s">
        <v>1</v>
      </c>
      <c r="AN377" s="271" t="s">
        <v>1</v>
      </c>
      <c r="AO377" s="271" t="s">
        <v>1</v>
      </c>
      <c r="AP377" s="271" t="s">
        <v>1</v>
      </c>
      <c r="AQ377" s="271" t="s">
        <v>1</v>
      </c>
      <c r="AR377" s="271" t="s">
        <v>1</v>
      </c>
      <c r="AS377" s="271" t="s">
        <v>1</v>
      </c>
      <c r="AT377" s="271" t="s">
        <v>1</v>
      </c>
      <c r="AU377" s="273" t="s">
        <v>22</v>
      </c>
      <c r="AV377" s="271" t="s">
        <v>1</v>
      </c>
      <c r="AW377" s="284" t="s">
        <v>1</v>
      </c>
      <c r="AX377" s="284">
        <v>0</v>
      </c>
      <c r="AY377" s="284">
        <v>0</v>
      </c>
      <c r="AZ377" s="276">
        <v>0</v>
      </c>
      <c r="BA377" s="277">
        <v>0</v>
      </c>
      <c r="BB377" s="281">
        <v>0</v>
      </c>
      <c r="BD377" s="150">
        <f>_xlfn.XLOOKUP(A377,'KSD auditees'!A:A,'KSD auditees'!A:A)</f>
        <v>1122</v>
      </c>
      <c r="BE377" s="150" t="str">
        <f>_xlfn.XLOOKUP(A377,'KSD auditees'!A:A,'KSD auditees'!G:G)</f>
        <v>Other key public entity</v>
      </c>
      <c r="BF377" s="150" t="e">
        <f>_xlfn.XLOOKUP(A377,'[27]Non AGSA'!B:B,'[27]Non AGSA'!B:B)</f>
        <v>#N/A</v>
      </c>
      <c r="BG377" s="150" t="e">
        <f>_xlfn.XLOOKUP(A377,'[27]Dormant auditee list'!C:C,'[27]Dormant auditee list'!C:C)</f>
        <v>#N/A</v>
      </c>
      <c r="BH377" s="150" t="str">
        <f>_xlfn.XLOOKUP(A377,[27]Reworked!A:A,[27]Reworked!I:I)</f>
        <v>Audit not finalised at legislated date</v>
      </c>
      <c r="BJ377" s="150">
        <v>1</v>
      </c>
      <c r="BK377" s="150">
        <v>6</v>
      </c>
    </row>
    <row r="378" spans="1:63" ht="26.25" customHeight="1" x14ac:dyDescent="0.25">
      <c r="A378" s="265">
        <v>1527</v>
      </c>
      <c r="B378" s="266" t="s">
        <v>154</v>
      </c>
      <c r="C378" s="271" t="s">
        <v>1193</v>
      </c>
      <c r="D378" s="271" t="s">
        <v>854</v>
      </c>
      <c r="E378" s="271" t="s">
        <v>1191</v>
      </c>
      <c r="F378" s="271" t="s">
        <v>1</v>
      </c>
      <c r="G378" s="271" t="s">
        <v>151</v>
      </c>
      <c r="H378" s="266" t="s">
        <v>444</v>
      </c>
      <c r="I378" s="266" t="s">
        <v>437</v>
      </c>
      <c r="J378" s="275" t="s">
        <v>33</v>
      </c>
      <c r="K378" s="271" t="s">
        <v>1</v>
      </c>
      <c r="L378" s="271" t="s">
        <v>1</v>
      </c>
      <c r="M378" s="275" t="s">
        <v>33</v>
      </c>
      <c r="N378" s="273" t="s">
        <v>22</v>
      </c>
      <c r="O378" s="273" t="s">
        <v>22</v>
      </c>
      <c r="P378" s="271" t="s">
        <v>1</v>
      </c>
      <c r="Q378" s="271" t="s">
        <v>1</v>
      </c>
      <c r="R378" s="271" t="s">
        <v>1</v>
      </c>
      <c r="S378" s="271" t="s">
        <v>1</v>
      </c>
      <c r="T378" s="271" t="s">
        <v>1</v>
      </c>
      <c r="U378" s="271" t="s">
        <v>1</v>
      </c>
      <c r="V378" s="271" t="s">
        <v>1</v>
      </c>
      <c r="W378" s="271" t="s">
        <v>1</v>
      </c>
      <c r="X378" s="271" t="s">
        <v>1</v>
      </c>
      <c r="Y378" s="271" t="s">
        <v>1</v>
      </c>
      <c r="Z378" s="271" t="s">
        <v>1</v>
      </c>
      <c r="AA378" s="271" t="s">
        <v>1</v>
      </c>
      <c r="AB378" s="271" t="s">
        <v>1</v>
      </c>
      <c r="AC378" s="271" t="s">
        <v>1</v>
      </c>
      <c r="AD378" s="271" t="s">
        <v>1</v>
      </c>
      <c r="AE378" s="271" t="s">
        <v>1</v>
      </c>
      <c r="AF378" s="271" t="s">
        <v>1</v>
      </c>
      <c r="AG378" s="271" t="s">
        <v>1</v>
      </c>
      <c r="AH378" s="271" t="s">
        <v>1</v>
      </c>
      <c r="AI378" s="271" t="s">
        <v>1</v>
      </c>
      <c r="AJ378" s="271" t="s">
        <v>1</v>
      </c>
      <c r="AK378" s="271" t="s">
        <v>1</v>
      </c>
      <c r="AL378" s="271" t="s">
        <v>1</v>
      </c>
      <c r="AM378" s="271" t="s">
        <v>1</v>
      </c>
      <c r="AN378" s="271" t="s">
        <v>1</v>
      </c>
      <c r="AO378" s="271" t="s">
        <v>1</v>
      </c>
      <c r="AP378" s="271" t="s">
        <v>1</v>
      </c>
      <c r="AQ378" s="271" t="s">
        <v>1</v>
      </c>
      <c r="AR378" s="271" t="s">
        <v>1</v>
      </c>
      <c r="AS378" s="271" t="s">
        <v>1</v>
      </c>
      <c r="AT378" s="271" t="s">
        <v>1</v>
      </c>
      <c r="AU378" s="271" t="s">
        <v>1</v>
      </c>
      <c r="AV378" s="271" t="s">
        <v>1</v>
      </c>
      <c r="AW378" s="275" t="s">
        <v>1241</v>
      </c>
      <c r="AX378" s="275">
        <v>1</v>
      </c>
      <c r="AY378" s="284">
        <v>0</v>
      </c>
      <c r="AZ378" s="276">
        <v>0</v>
      </c>
      <c r="BA378" s="276">
        <v>0</v>
      </c>
      <c r="BB378" s="283">
        <v>0</v>
      </c>
      <c r="BF378" s="150" t="e">
        <f>_xlfn.XLOOKUP(A378,'[27]Non AGSA'!B:B,'[27]Non AGSA'!B:B)</f>
        <v>#N/A</v>
      </c>
      <c r="BG378" s="150" t="e">
        <f>_xlfn.XLOOKUP(A378,'[27]Dormant auditee list'!C:C,'[27]Dormant auditee list'!C:C)</f>
        <v>#N/A</v>
      </c>
      <c r="BH378" s="150" t="str">
        <f>_xlfn.XLOOKUP(A378,[27]Reworked!A:A,[27]Reworked!I:I)</f>
        <v>Unqualified with no findings</v>
      </c>
      <c r="BJ378" s="150">
        <v>1</v>
      </c>
      <c r="BK378" s="150">
        <v>1</v>
      </c>
    </row>
    <row r="379" spans="1:63" ht="27" customHeight="1" x14ac:dyDescent="0.25">
      <c r="A379" s="265">
        <v>470</v>
      </c>
      <c r="B379" s="266" t="s">
        <v>1317</v>
      </c>
      <c r="C379" s="271" t="s">
        <v>1193</v>
      </c>
      <c r="D379" s="271" t="s">
        <v>737</v>
      </c>
      <c r="E379" s="271" t="s">
        <v>1191</v>
      </c>
      <c r="F379" s="271" t="s">
        <v>1</v>
      </c>
      <c r="G379" s="271" t="s">
        <v>754</v>
      </c>
      <c r="H379" s="266" t="s">
        <v>755</v>
      </c>
      <c r="I379" s="266" t="s">
        <v>437</v>
      </c>
      <c r="J379" s="275" t="s">
        <v>33</v>
      </c>
      <c r="K379" s="271" t="s">
        <v>1</v>
      </c>
      <c r="L379" s="271" t="s">
        <v>1</v>
      </c>
      <c r="M379" s="275" t="s">
        <v>33</v>
      </c>
      <c r="N379" s="271" t="s">
        <v>1</v>
      </c>
      <c r="O379" s="271" t="s">
        <v>1</v>
      </c>
      <c r="P379" s="271" t="s">
        <v>1</v>
      </c>
      <c r="Q379" s="271" t="s">
        <v>1</v>
      </c>
      <c r="R379" s="271" t="s">
        <v>1</v>
      </c>
      <c r="S379" s="271" t="s">
        <v>1</v>
      </c>
      <c r="T379" s="271" t="s">
        <v>1</v>
      </c>
      <c r="U379" s="271" t="s">
        <v>1</v>
      </c>
      <c r="V379" s="271" t="s">
        <v>1</v>
      </c>
      <c r="W379" s="271" t="s">
        <v>1</v>
      </c>
      <c r="X379" s="271" t="s">
        <v>1</v>
      </c>
      <c r="Y379" s="271" t="s">
        <v>1</v>
      </c>
      <c r="Z379" s="271" t="s">
        <v>1</v>
      </c>
      <c r="AA379" s="271" t="s">
        <v>1</v>
      </c>
      <c r="AB379" s="271" t="s">
        <v>1</v>
      </c>
      <c r="AC379" s="271" t="s">
        <v>1</v>
      </c>
      <c r="AD379" s="271" t="s">
        <v>1</v>
      </c>
      <c r="AE379" s="271" t="s">
        <v>1</v>
      </c>
      <c r="AF379" s="271" t="s">
        <v>1</v>
      </c>
      <c r="AG379" s="271" t="s">
        <v>1</v>
      </c>
      <c r="AH379" s="271" t="s">
        <v>1</v>
      </c>
      <c r="AI379" s="271" t="s">
        <v>1</v>
      </c>
      <c r="AJ379" s="271" t="s">
        <v>1</v>
      </c>
      <c r="AK379" s="271" t="s">
        <v>1</v>
      </c>
      <c r="AL379" s="271" t="s">
        <v>1</v>
      </c>
      <c r="AM379" s="271" t="s">
        <v>1</v>
      </c>
      <c r="AN379" s="271" t="s">
        <v>1</v>
      </c>
      <c r="AO379" s="271" t="s">
        <v>1</v>
      </c>
      <c r="AP379" s="271" t="s">
        <v>1</v>
      </c>
      <c r="AQ379" s="271" t="s">
        <v>1</v>
      </c>
      <c r="AR379" s="271" t="s">
        <v>1</v>
      </c>
      <c r="AS379" s="271" t="s">
        <v>1</v>
      </c>
      <c r="AT379" s="271" t="s">
        <v>1</v>
      </c>
      <c r="AU379" s="271" t="s">
        <v>1</v>
      </c>
      <c r="AV379" s="274" t="s">
        <v>20</v>
      </c>
      <c r="AW379" s="275" t="s">
        <v>1241</v>
      </c>
      <c r="AX379" s="275">
        <v>1</v>
      </c>
      <c r="AY379" s="275">
        <v>1</v>
      </c>
      <c r="AZ379" s="276">
        <v>0</v>
      </c>
      <c r="BA379" s="276">
        <v>0</v>
      </c>
      <c r="BB379" s="281">
        <v>0.05</v>
      </c>
      <c r="BF379" s="150" t="e">
        <f>_xlfn.XLOOKUP(A379,'[27]Non AGSA'!B:B,'[27]Non AGSA'!B:B)</f>
        <v>#N/A</v>
      </c>
      <c r="BG379" s="150" t="e">
        <f>_xlfn.XLOOKUP(A379,'[27]Dormant auditee list'!C:C,'[27]Dormant auditee list'!C:C)</f>
        <v>#N/A</v>
      </c>
      <c r="BH379" s="150" t="str">
        <f>_xlfn.XLOOKUP(A379,[27]Reworked!A:A,[27]Reworked!I:I)</f>
        <v>Unqualified with no findings</v>
      </c>
      <c r="BJ379" s="150">
        <v>1</v>
      </c>
      <c r="BK379" s="150">
        <v>1</v>
      </c>
    </row>
    <row r="380" spans="1:63" ht="34.5" customHeight="1" x14ac:dyDescent="0.25">
      <c r="A380" s="265">
        <v>439</v>
      </c>
      <c r="B380" s="266" t="s">
        <v>125</v>
      </c>
      <c r="C380" s="271" t="s">
        <v>1193</v>
      </c>
      <c r="D380" s="271" t="s">
        <v>854</v>
      </c>
      <c r="E380" s="271" t="s">
        <v>1191</v>
      </c>
      <c r="F380" s="271" t="s">
        <v>1</v>
      </c>
      <c r="G380" s="271" t="s">
        <v>587</v>
      </c>
      <c r="H380" s="266" t="s">
        <v>440</v>
      </c>
      <c r="I380" s="266" t="s">
        <v>437</v>
      </c>
      <c r="J380" s="275" t="s">
        <v>33</v>
      </c>
      <c r="K380" s="271" t="s">
        <v>1</v>
      </c>
      <c r="L380" s="273" t="s">
        <v>22</v>
      </c>
      <c r="M380" s="152" t="s">
        <v>17</v>
      </c>
      <c r="N380" s="273" t="s">
        <v>22</v>
      </c>
      <c r="O380" s="272" t="s">
        <v>23</v>
      </c>
      <c r="P380" s="271" t="s">
        <v>1</v>
      </c>
      <c r="Q380" s="271" t="s">
        <v>1</v>
      </c>
      <c r="R380" s="271" t="s">
        <v>1</v>
      </c>
      <c r="S380" s="271" t="s">
        <v>1</v>
      </c>
      <c r="T380" s="271" t="s">
        <v>1</v>
      </c>
      <c r="U380" s="271" t="s">
        <v>1</v>
      </c>
      <c r="V380" s="271" t="s">
        <v>1</v>
      </c>
      <c r="W380" s="271" t="s">
        <v>1</v>
      </c>
      <c r="X380" s="271" t="s">
        <v>1</v>
      </c>
      <c r="Y380" s="271" t="s">
        <v>1</v>
      </c>
      <c r="Z380" s="271" t="s">
        <v>1</v>
      </c>
      <c r="AA380" s="271" t="s">
        <v>1</v>
      </c>
      <c r="AB380" s="271" t="s">
        <v>1</v>
      </c>
      <c r="AC380" s="271" t="s">
        <v>1</v>
      </c>
      <c r="AD380" s="271" t="s">
        <v>1</v>
      </c>
      <c r="AE380" s="273" t="s">
        <v>22</v>
      </c>
      <c r="AF380" s="273" t="s">
        <v>22</v>
      </c>
      <c r="AG380" s="271" t="s">
        <v>1</v>
      </c>
      <c r="AH380" s="271" t="s">
        <v>1</v>
      </c>
      <c r="AI380" s="271" t="s">
        <v>1</v>
      </c>
      <c r="AJ380" s="271" t="s">
        <v>1</v>
      </c>
      <c r="AK380" s="271" t="s">
        <v>1</v>
      </c>
      <c r="AL380" s="271" t="s">
        <v>1</v>
      </c>
      <c r="AM380" s="271" t="s">
        <v>1</v>
      </c>
      <c r="AN380" s="271" t="s">
        <v>1</v>
      </c>
      <c r="AO380" s="273" t="s">
        <v>22</v>
      </c>
      <c r="AP380" s="271" t="s">
        <v>1</v>
      </c>
      <c r="AQ380" s="271" t="s">
        <v>1</v>
      </c>
      <c r="AR380" s="271" t="s">
        <v>1</v>
      </c>
      <c r="AS380" s="271" t="s">
        <v>1</v>
      </c>
      <c r="AT380" s="271" t="s">
        <v>1</v>
      </c>
      <c r="AU380" s="274" t="s">
        <v>20</v>
      </c>
      <c r="AV380" s="271" t="s">
        <v>1</v>
      </c>
      <c r="AW380" s="275" t="s">
        <v>1241</v>
      </c>
      <c r="AX380" s="275">
        <v>1</v>
      </c>
      <c r="AY380" s="275">
        <v>1</v>
      </c>
      <c r="AZ380" s="276">
        <v>0</v>
      </c>
      <c r="BA380" s="277">
        <v>0</v>
      </c>
      <c r="BB380" s="281">
        <v>0</v>
      </c>
      <c r="BF380" s="150" t="e">
        <f>_xlfn.XLOOKUP(A380,'[27]Non AGSA'!B:B,'[27]Non AGSA'!B:B)</f>
        <v>#N/A</v>
      </c>
      <c r="BG380" s="150" t="e">
        <f>_xlfn.XLOOKUP(A380,'[27]Dormant auditee list'!C:C,'[27]Dormant auditee list'!C:C)</f>
        <v>#N/A</v>
      </c>
      <c r="BH380" s="150" t="str">
        <f>_xlfn.XLOOKUP(A380,[27]Reworked!A:A,[27]Reworked!I:I)</f>
        <v>Unqualified with no findings</v>
      </c>
      <c r="BJ380" s="150">
        <v>1</v>
      </c>
      <c r="BK380" s="150">
        <v>1</v>
      </c>
    </row>
    <row r="381" spans="1:63" ht="34.5" customHeight="1" x14ac:dyDescent="0.25">
      <c r="A381" s="265">
        <v>1368</v>
      </c>
      <c r="B381" s="266" t="s">
        <v>122</v>
      </c>
      <c r="C381" s="271" t="s">
        <v>1193</v>
      </c>
      <c r="D381" s="271" t="s">
        <v>519</v>
      </c>
      <c r="E381" s="271" t="s">
        <v>1191</v>
      </c>
      <c r="F381" s="271" t="s">
        <v>1</v>
      </c>
      <c r="G381" s="271" t="s">
        <v>520</v>
      </c>
      <c r="H381" s="266" t="s">
        <v>440</v>
      </c>
      <c r="I381" s="266" t="s">
        <v>437</v>
      </c>
      <c r="J381" s="275" t="s">
        <v>33</v>
      </c>
      <c r="K381" s="271" t="s">
        <v>1</v>
      </c>
      <c r="L381" s="271" t="s">
        <v>1</v>
      </c>
      <c r="M381" s="275" t="s">
        <v>33</v>
      </c>
      <c r="N381" s="271" t="s">
        <v>1</v>
      </c>
      <c r="O381" s="271" t="s">
        <v>1</v>
      </c>
      <c r="P381" s="271" t="s">
        <v>1</v>
      </c>
      <c r="Q381" s="271" t="s">
        <v>1</v>
      </c>
      <c r="R381" s="271" t="s">
        <v>1</v>
      </c>
      <c r="S381" s="271" t="s">
        <v>1</v>
      </c>
      <c r="T381" s="271" t="s">
        <v>1</v>
      </c>
      <c r="U381" s="271" t="s">
        <v>1</v>
      </c>
      <c r="V381" s="271" t="s">
        <v>1</v>
      </c>
      <c r="W381" s="271" t="s">
        <v>1</v>
      </c>
      <c r="X381" s="271" t="s">
        <v>1</v>
      </c>
      <c r="Y381" s="271" t="s">
        <v>1</v>
      </c>
      <c r="Z381" s="271" t="s">
        <v>1</v>
      </c>
      <c r="AA381" s="271" t="s">
        <v>1</v>
      </c>
      <c r="AB381" s="271" t="s">
        <v>1</v>
      </c>
      <c r="AC381" s="271" t="s">
        <v>1</v>
      </c>
      <c r="AD381" s="271" t="s">
        <v>1</v>
      </c>
      <c r="AE381" s="271" t="s">
        <v>1</v>
      </c>
      <c r="AF381" s="271" t="s">
        <v>1</v>
      </c>
      <c r="AG381" s="271" t="s">
        <v>1</v>
      </c>
      <c r="AH381" s="271" t="s">
        <v>1</v>
      </c>
      <c r="AI381" s="271" t="s">
        <v>1</v>
      </c>
      <c r="AJ381" s="271" t="s">
        <v>1</v>
      </c>
      <c r="AK381" s="271" t="s">
        <v>1</v>
      </c>
      <c r="AL381" s="271" t="s">
        <v>1</v>
      </c>
      <c r="AM381" s="271" t="s">
        <v>1</v>
      </c>
      <c r="AN381" s="271" t="s">
        <v>1</v>
      </c>
      <c r="AO381" s="271" t="s">
        <v>1</v>
      </c>
      <c r="AP381" s="271" t="s">
        <v>1</v>
      </c>
      <c r="AQ381" s="271" t="s">
        <v>1</v>
      </c>
      <c r="AR381" s="271" t="s">
        <v>1</v>
      </c>
      <c r="AS381" s="271" t="s">
        <v>1</v>
      </c>
      <c r="AT381" s="271" t="s">
        <v>1</v>
      </c>
      <c r="AU381" s="273" t="s">
        <v>22</v>
      </c>
      <c r="AV381" s="271" t="s">
        <v>1</v>
      </c>
      <c r="AW381" s="275" t="s">
        <v>1241</v>
      </c>
      <c r="AX381" s="275">
        <v>1</v>
      </c>
      <c r="AY381" s="284">
        <v>0</v>
      </c>
      <c r="AZ381" s="276">
        <v>0</v>
      </c>
      <c r="BA381" s="280">
        <v>0.08</v>
      </c>
      <c r="BB381" s="281">
        <v>0</v>
      </c>
      <c r="BF381" s="150" t="e">
        <f>_xlfn.XLOOKUP(A381,'[27]Non AGSA'!B:B,'[27]Non AGSA'!B:B)</f>
        <v>#N/A</v>
      </c>
      <c r="BG381" s="150" t="e">
        <f>_xlfn.XLOOKUP(A381,'[27]Dormant auditee list'!C:C,'[27]Dormant auditee list'!C:C)</f>
        <v>#N/A</v>
      </c>
      <c r="BH381" s="150" t="str">
        <f>_xlfn.XLOOKUP(A381,[27]Reworked!A:A,[27]Reworked!I:I)</f>
        <v>Unqualified with no findings</v>
      </c>
      <c r="BJ381" s="150">
        <v>1</v>
      </c>
      <c r="BK381" s="150">
        <v>1</v>
      </c>
    </row>
    <row r="382" spans="1:63" ht="34.5" customHeight="1" x14ac:dyDescent="0.25">
      <c r="A382" s="265">
        <v>471</v>
      </c>
      <c r="B382" s="266" t="s">
        <v>127</v>
      </c>
      <c r="C382" s="271" t="s">
        <v>1193</v>
      </c>
      <c r="D382" s="271" t="s">
        <v>854</v>
      </c>
      <c r="E382" s="271" t="s">
        <v>1191</v>
      </c>
      <c r="F382" s="271" t="s">
        <v>1</v>
      </c>
      <c r="G382" s="271" t="s">
        <v>587</v>
      </c>
      <c r="H382" s="266" t="s">
        <v>440</v>
      </c>
      <c r="I382" s="266" t="s">
        <v>437</v>
      </c>
      <c r="J382" s="152" t="s">
        <v>17</v>
      </c>
      <c r="K382" s="271" t="s">
        <v>1</v>
      </c>
      <c r="L382" s="272" t="s">
        <v>23</v>
      </c>
      <c r="M382" s="152" t="s">
        <v>17</v>
      </c>
      <c r="N382" s="271" t="s">
        <v>1</v>
      </c>
      <c r="O382" s="272" t="s">
        <v>23</v>
      </c>
      <c r="P382" s="271" t="s">
        <v>1</v>
      </c>
      <c r="Q382" s="271" t="s">
        <v>1</v>
      </c>
      <c r="R382" s="271" t="s">
        <v>1</v>
      </c>
      <c r="S382" s="271" t="s">
        <v>1</v>
      </c>
      <c r="T382" s="271" t="s">
        <v>1</v>
      </c>
      <c r="U382" s="271" t="s">
        <v>1</v>
      </c>
      <c r="V382" s="271" t="s">
        <v>1</v>
      </c>
      <c r="W382" s="271" t="s">
        <v>1</v>
      </c>
      <c r="X382" s="271" t="s">
        <v>1</v>
      </c>
      <c r="Y382" s="271" t="s">
        <v>1</v>
      </c>
      <c r="Z382" s="271" t="s">
        <v>1</v>
      </c>
      <c r="AA382" s="271" t="s">
        <v>1</v>
      </c>
      <c r="AB382" s="271" t="s">
        <v>1</v>
      </c>
      <c r="AC382" s="271" t="s">
        <v>1</v>
      </c>
      <c r="AD382" s="271" t="s">
        <v>1</v>
      </c>
      <c r="AE382" s="273" t="s">
        <v>22</v>
      </c>
      <c r="AF382" s="272" t="s">
        <v>23</v>
      </c>
      <c r="AG382" s="271" t="s">
        <v>1</v>
      </c>
      <c r="AH382" s="273" t="s">
        <v>22</v>
      </c>
      <c r="AI382" s="271" t="s">
        <v>1</v>
      </c>
      <c r="AJ382" s="271" t="s">
        <v>1</v>
      </c>
      <c r="AK382" s="271" t="s">
        <v>1</v>
      </c>
      <c r="AL382" s="272" t="s">
        <v>23</v>
      </c>
      <c r="AM382" s="271" t="s">
        <v>1</v>
      </c>
      <c r="AN382" s="271" t="s">
        <v>1</v>
      </c>
      <c r="AO382" s="272" t="s">
        <v>23</v>
      </c>
      <c r="AP382" s="271" t="s">
        <v>1</v>
      </c>
      <c r="AQ382" s="271" t="s">
        <v>1</v>
      </c>
      <c r="AR382" s="273" t="s">
        <v>22</v>
      </c>
      <c r="AS382" s="271" t="s">
        <v>1</v>
      </c>
      <c r="AT382" s="271" t="s">
        <v>1</v>
      </c>
      <c r="AU382" s="273" t="s">
        <v>22</v>
      </c>
      <c r="AV382" s="272" t="s">
        <v>23</v>
      </c>
      <c r="AW382" s="275" t="s">
        <v>1241</v>
      </c>
      <c r="AX382" s="152">
        <v>2</v>
      </c>
      <c r="AY382" s="152">
        <v>2</v>
      </c>
      <c r="AZ382" s="276">
        <v>0</v>
      </c>
      <c r="BA382" s="277">
        <v>171.9</v>
      </c>
      <c r="BB382" s="281">
        <v>0.02</v>
      </c>
      <c r="BF382" s="150" t="e">
        <f>_xlfn.XLOOKUP(A382,'[27]Non AGSA'!B:B,'[27]Non AGSA'!B:B)</f>
        <v>#N/A</v>
      </c>
      <c r="BG382" s="150" t="e">
        <f>_xlfn.XLOOKUP(A382,'[27]Dormant auditee list'!C:C,'[27]Dormant auditee list'!C:C)</f>
        <v>#N/A</v>
      </c>
      <c r="BH382" s="150" t="str">
        <f>_xlfn.XLOOKUP(A382,[27]Reworked!A:A,[27]Reworked!I:I)</f>
        <v>Unqualified with findings</v>
      </c>
      <c r="BJ382" s="150">
        <v>1</v>
      </c>
      <c r="BK382" s="150">
        <v>2</v>
      </c>
    </row>
    <row r="383" spans="1:63" ht="34.5" customHeight="1" x14ac:dyDescent="0.25">
      <c r="A383" s="265">
        <v>441</v>
      </c>
      <c r="B383" s="266" t="s">
        <v>223</v>
      </c>
      <c r="C383" s="271" t="s">
        <v>1193</v>
      </c>
      <c r="D383" s="271" t="s">
        <v>683</v>
      </c>
      <c r="E383" s="271" t="s">
        <v>1191</v>
      </c>
      <c r="F383" s="271" t="s">
        <v>1</v>
      </c>
      <c r="G383" s="271" t="s">
        <v>209</v>
      </c>
      <c r="H383" s="266" t="s">
        <v>440</v>
      </c>
      <c r="I383" s="266" t="s">
        <v>437</v>
      </c>
      <c r="J383" s="152" t="s">
        <v>17</v>
      </c>
      <c r="K383" s="272" t="s">
        <v>23</v>
      </c>
      <c r="L383" s="273" t="s">
        <v>22</v>
      </c>
      <c r="M383" s="152" t="s">
        <v>17</v>
      </c>
      <c r="N383" s="272" t="s">
        <v>23</v>
      </c>
      <c r="O383" s="274" t="s">
        <v>20</v>
      </c>
      <c r="P383" s="271" t="s">
        <v>1</v>
      </c>
      <c r="Q383" s="271" t="s">
        <v>1</v>
      </c>
      <c r="R383" s="271" t="s">
        <v>1</v>
      </c>
      <c r="S383" s="271" t="s">
        <v>1</v>
      </c>
      <c r="T383" s="271" t="s">
        <v>1</v>
      </c>
      <c r="U383" s="271" t="s">
        <v>1</v>
      </c>
      <c r="V383" s="271" t="s">
        <v>1</v>
      </c>
      <c r="W383" s="271" t="s">
        <v>1</v>
      </c>
      <c r="X383" s="271" t="s">
        <v>1</v>
      </c>
      <c r="Y383" s="271" t="s">
        <v>1</v>
      </c>
      <c r="Z383" s="274" t="s">
        <v>20</v>
      </c>
      <c r="AA383" s="272" t="s">
        <v>23</v>
      </c>
      <c r="AB383" s="271" t="s">
        <v>1</v>
      </c>
      <c r="AC383" s="271" t="s">
        <v>1</v>
      </c>
      <c r="AD383" s="271" t="s">
        <v>1</v>
      </c>
      <c r="AE383" s="271" t="s">
        <v>1</v>
      </c>
      <c r="AF383" s="271" t="s">
        <v>1</v>
      </c>
      <c r="AG383" s="271" t="s">
        <v>1</v>
      </c>
      <c r="AH383" s="271" t="s">
        <v>1</v>
      </c>
      <c r="AI383" s="271" t="s">
        <v>1</v>
      </c>
      <c r="AJ383" s="271" t="s">
        <v>1</v>
      </c>
      <c r="AK383" s="271" t="s">
        <v>1</v>
      </c>
      <c r="AL383" s="271" t="s">
        <v>1</v>
      </c>
      <c r="AM383" s="271" t="s">
        <v>1</v>
      </c>
      <c r="AN383" s="271" t="s">
        <v>1</v>
      </c>
      <c r="AO383" s="271" t="s">
        <v>1</v>
      </c>
      <c r="AP383" s="271" t="s">
        <v>1</v>
      </c>
      <c r="AQ383" s="271" t="s">
        <v>1</v>
      </c>
      <c r="AR383" s="273" t="s">
        <v>22</v>
      </c>
      <c r="AS383" s="271" t="s">
        <v>1</v>
      </c>
      <c r="AT383" s="271" t="s">
        <v>1</v>
      </c>
      <c r="AU383" s="272" t="s">
        <v>23</v>
      </c>
      <c r="AV383" s="272" t="s">
        <v>23</v>
      </c>
      <c r="AW383" s="275" t="s">
        <v>1241</v>
      </c>
      <c r="AX383" s="275">
        <v>1</v>
      </c>
      <c r="AY383" s="152">
        <v>2</v>
      </c>
      <c r="AZ383" s="276">
        <v>0</v>
      </c>
      <c r="BA383" s="277">
        <v>243.8</v>
      </c>
      <c r="BB383" s="283">
        <v>0</v>
      </c>
      <c r="BF383" s="150" t="e">
        <f>_xlfn.XLOOKUP(A383,'[27]Non AGSA'!B:B,'[27]Non AGSA'!B:B)</f>
        <v>#N/A</v>
      </c>
      <c r="BG383" s="150" t="e">
        <f>_xlfn.XLOOKUP(A383,'[27]Dormant auditee list'!C:C,'[27]Dormant auditee list'!C:C)</f>
        <v>#N/A</v>
      </c>
      <c r="BH383" s="150" t="str">
        <f>_xlfn.XLOOKUP(A383,[27]Reworked!A:A,[27]Reworked!I:I)</f>
        <v>Unqualified with findings</v>
      </c>
      <c r="BJ383" s="150">
        <v>1</v>
      </c>
      <c r="BK383" s="150">
        <v>2</v>
      </c>
    </row>
    <row r="384" spans="1:63" ht="34.5" customHeight="1" x14ac:dyDescent="0.25">
      <c r="A384" s="265">
        <v>1063</v>
      </c>
      <c r="B384" s="266" t="s">
        <v>193</v>
      </c>
      <c r="C384" s="271" t="s">
        <v>1193</v>
      </c>
      <c r="D384" s="271" t="s">
        <v>854</v>
      </c>
      <c r="E384" s="271" t="s">
        <v>1191</v>
      </c>
      <c r="F384" s="271" t="s">
        <v>1</v>
      </c>
      <c r="G384" s="271" t="s">
        <v>837</v>
      </c>
      <c r="H384" s="266" t="s">
        <v>440</v>
      </c>
      <c r="I384" s="266" t="s">
        <v>437</v>
      </c>
      <c r="J384" s="282" t="s">
        <v>94</v>
      </c>
      <c r="K384" s="272" t="s">
        <v>23</v>
      </c>
      <c r="L384" s="272" t="s">
        <v>23</v>
      </c>
      <c r="M384" s="282" t="s">
        <v>94</v>
      </c>
      <c r="N384" s="272" t="s">
        <v>23</v>
      </c>
      <c r="O384" s="272" t="s">
        <v>23</v>
      </c>
      <c r="P384" s="272" t="s">
        <v>23</v>
      </c>
      <c r="Q384" s="272" t="s">
        <v>23</v>
      </c>
      <c r="R384" s="273" t="s">
        <v>22</v>
      </c>
      <c r="S384" s="271" t="s">
        <v>1</v>
      </c>
      <c r="T384" s="274" t="s">
        <v>20</v>
      </c>
      <c r="U384" s="272" t="s">
        <v>23</v>
      </c>
      <c r="V384" s="271" t="s">
        <v>1</v>
      </c>
      <c r="W384" s="272" t="s">
        <v>23</v>
      </c>
      <c r="X384" s="271" t="s">
        <v>1</v>
      </c>
      <c r="Y384" s="272" t="s">
        <v>23</v>
      </c>
      <c r="Z384" s="273" t="s">
        <v>22</v>
      </c>
      <c r="AA384" s="272" t="s">
        <v>23</v>
      </c>
      <c r="AB384" s="271" t="s">
        <v>1</v>
      </c>
      <c r="AC384" s="271" t="s">
        <v>1</v>
      </c>
      <c r="AD384" s="272" t="s">
        <v>23</v>
      </c>
      <c r="AE384" s="272" t="s">
        <v>23</v>
      </c>
      <c r="AF384" s="272" t="s">
        <v>23</v>
      </c>
      <c r="AG384" s="273" t="s">
        <v>22</v>
      </c>
      <c r="AH384" s="271" t="s">
        <v>1</v>
      </c>
      <c r="AI384" s="271" t="s">
        <v>1</v>
      </c>
      <c r="AJ384" s="271" t="s">
        <v>1</v>
      </c>
      <c r="AK384" s="271" t="s">
        <v>1</v>
      </c>
      <c r="AL384" s="272" t="s">
        <v>23</v>
      </c>
      <c r="AM384" s="271" t="s">
        <v>1</v>
      </c>
      <c r="AN384" s="271" t="s">
        <v>1</v>
      </c>
      <c r="AO384" s="273" t="s">
        <v>22</v>
      </c>
      <c r="AP384" s="272" t="s">
        <v>23</v>
      </c>
      <c r="AQ384" s="271" t="s">
        <v>1</v>
      </c>
      <c r="AR384" s="272" t="s">
        <v>23</v>
      </c>
      <c r="AS384" s="271" t="s">
        <v>1</v>
      </c>
      <c r="AT384" s="271" t="s">
        <v>1</v>
      </c>
      <c r="AU384" s="272" t="s">
        <v>23</v>
      </c>
      <c r="AV384" s="272" t="s">
        <v>23</v>
      </c>
      <c r="AW384" s="272" t="s">
        <v>1242</v>
      </c>
      <c r="AX384" s="282">
        <v>3</v>
      </c>
      <c r="AY384" s="282">
        <v>3</v>
      </c>
      <c r="AZ384" s="276">
        <v>0</v>
      </c>
      <c r="BA384" s="280">
        <v>83.5</v>
      </c>
      <c r="BB384" s="281">
        <v>4.3</v>
      </c>
      <c r="BF384" s="150" t="e">
        <f>_xlfn.XLOOKUP(A384,'[27]Non AGSA'!B:B,'[27]Non AGSA'!B:B)</f>
        <v>#N/A</v>
      </c>
      <c r="BG384" s="150" t="e">
        <f>_xlfn.XLOOKUP(A384,'[27]Dormant auditee list'!C:C,'[27]Dormant auditee list'!C:C)</f>
        <v>#N/A</v>
      </c>
      <c r="BH384" s="150" t="str">
        <f>_xlfn.XLOOKUP(A384,[27]Reworked!A:A,[27]Reworked!I:I)</f>
        <v>Disclaimer</v>
      </c>
      <c r="BI384" s="150" t="str">
        <f>_xlfn.XLOOKUP(A384,[27]Reworked!A:A,[27]Reworked!J:J)</f>
        <v>Disclaimer</v>
      </c>
      <c r="BJ384" s="150">
        <v>1</v>
      </c>
      <c r="BK384" s="150">
        <v>5</v>
      </c>
    </row>
    <row r="385" spans="1:63" ht="26.25" customHeight="1" x14ac:dyDescent="0.25">
      <c r="A385" s="265">
        <v>472</v>
      </c>
      <c r="B385" s="266" t="s">
        <v>90</v>
      </c>
      <c r="C385" s="271" t="s">
        <v>1193</v>
      </c>
      <c r="D385" s="271" t="s">
        <v>941</v>
      </c>
      <c r="E385" s="271" t="s">
        <v>1191</v>
      </c>
      <c r="F385" s="271" t="s">
        <v>1</v>
      </c>
      <c r="G385" s="271" t="s">
        <v>447</v>
      </c>
      <c r="H385" s="266" t="s">
        <v>444</v>
      </c>
      <c r="I385" s="266" t="s">
        <v>437</v>
      </c>
      <c r="J385" s="275" t="s">
        <v>33</v>
      </c>
      <c r="K385" s="271" t="s">
        <v>1</v>
      </c>
      <c r="L385" s="271" t="s">
        <v>1</v>
      </c>
      <c r="M385" s="275" t="s">
        <v>33</v>
      </c>
      <c r="N385" s="271" t="s">
        <v>1</v>
      </c>
      <c r="O385" s="271" t="s">
        <v>1</v>
      </c>
      <c r="P385" s="271" t="s">
        <v>1</v>
      </c>
      <c r="Q385" s="271" t="s">
        <v>1</v>
      </c>
      <c r="R385" s="271" t="s">
        <v>1</v>
      </c>
      <c r="S385" s="271" t="s">
        <v>1</v>
      </c>
      <c r="T385" s="271" t="s">
        <v>1</v>
      </c>
      <c r="U385" s="271" t="s">
        <v>1</v>
      </c>
      <c r="V385" s="271" t="s">
        <v>1</v>
      </c>
      <c r="W385" s="271" t="s">
        <v>1</v>
      </c>
      <c r="X385" s="271" t="s">
        <v>1</v>
      </c>
      <c r="Y385" s="271" t="s">
        <v>1</v>
      </c>
      <c r="Z385" s="271" t="s">
        <v>1</v>
      </c>
      <c r="AA385" s="271" t="s">
        <v>1</v>
      </c>
      <c r="AB385" s="271" t="s">
        <v>1</v>
      </c>
      <c r="AC385" s="271" t="s">
        <v>1</v>
      </c>
      <c r="AD385" s="271" t="s">
        <v>1</v>
      </c>
      <c r="AE385" s="271" t="s">
        <v>1</v>
      </c>
      <c r="AF385" s="271" t="s">
        <v>1</v>
      </c>
      <c r="AG385" s="271" t="s">
        <v>1</v>
      </c>
      <c r="AH385" s="271" t="s">
        <v>1</v>
      </c>
      <c r="AI385" s="271" t="s">
        <v>1</v>
      </c>
      <c r="AJ385" s="271" t="s">
        <v>1</v>
      </c>
      <c r="AK385" s="271" t="s">
        <v>1</v>
      </c>
      <c r="AL385" s="271" t="s">
        <v>1</v>
      </c>
      <c r="AM385" s="271" t="s">
        <v>1</v>
      </c>
      <c r="AN385" s="271" t="s">
        <v>1</v>
      </c>
      <c r="AO385" s="271" t="s">
        <v>1</v>
      </c>
      <c r="AP385" s="271" t="s">
        <v>1</v>
      </c>
      <c r="AQ385" s="271" t="s">
        <v>1</v>
      </c>
      <c r="AR385" s="271" t="s">
        <v>1</v>
      </c>
      <c r="AS385" s="271" t="s">
        <v>1</v>
      </c>
      <c r="AT385" s="271" t="s">
        <v>1</v>
      </c>
      <c r="AU385" s="271" t="s">
        <v>1</v>
      </c>
      <c r="AV385" s="271" t="s">
        <v>1</v>
      </c>
      <c r="AW385" s="275" t="s">
        <v>1241</v>
      </c>
      <c r="AX385" s="275">
        <v>1</v>
      </c>
      <c r="AY385" s="275">
        <v>1</v>
      </c>
      <c r="AZ385" s="276">
        <v>0</v>
      </c>
      <c r="BA385" s="276">
        <v>0</v>
      </c>
      <c r="BB385" s="283">
        <v>0</v>
      </c>
      <c r="BF385" s="150" t="e">
        <f>_xlfn.XLOOKUP(A385,'[27]Non AGSA'!B:B,'[27]Non AGSA'!B:B)</f>
        <v>#N/A</v>
      </c>
      <c r="BG385" s="150" t="e">
        <f>_xlfn.XLOOKUP(A385,'[27]Dormant auditee list'!C:C,'[27]Dormant auditee list'!C:C)</f>
        <v>#N/A</v>
      </c>
      <c r="BH385" s="150" t="str">
        <f>_xlfn.XLOOKUP(A385,[27]Reworked!A:A,[27]Reworked!I:I)</f>
        <v>Unqualified with no findings</v>
      </c>
      <c r="BJ385" s="150">
        <v>1</v>
      </c>
      <c r="BK385" s="150">
        <v>1</v>
      </c>
    </row>
    <row r="386" spans="1:63" ht="26.25" customHeight="1" x14ac:dyDescent="0.25">
      <c r="A386" s="265">
        <v>474</v>
      </c>
      <c r="B386" s="266" t="s">
        <v>194</v>
      </c>
      <c r="C386" s="271" t="s">
        <v>1193</v>
      </c>
      <c r="D386" s="271" t="s">
        <v>815</v>
      </c>
      <c r="E386" s="271" t="s">
        <v>1191</v>
      </c>
      <c r="F386" s="271" t="s">
        <v>1</v>
      </c>
      <c r="G386" s="271" t="s">
        <v>463</v>
      </c>
      <c r="H386" s="266" t="s">
        <v>444</v>
      </c>
      <c r="I386" s="266" t="s">
        <v>437</v>
      </c>
      <c r="J386" s="152" t="s">
        <v>17</v>
      </c>
      <c r="K386" s="272" t="s">
        <v>23</v>
      </c>
      <c r="L386" s="272" t="s">
        <v>23</v>
      </c>
      <c r="M386" s="152" t="s">
        <v>17</v>
      </c>
      <c r="N386" s="272" t="s">
        <v>23</v>
      </c>
      <c r="O386" s="272" t="s">
        <v>23</v>
      </c>
      <c r="P386" s="271" t="s">
        <v>1</v>
      </c>
      <c r="Q386" s="271" t="s">
        <v>1</v>
      </c>
      <c r="R386" s="271" t="s">
        <v>1</v>
      </c>
      <c r="S386" s="271" t="s">
        <v>1</v>
      </c>
      <c r="T386" s="271" t="s">
        <v>1</v>
      </c>
      <c r="U386" s="271" t="s">
        <v>1</v>
      </c>
      <c r="V386" s="271" t="s">
        <v>1</v>
      </c>
      <c r="W386" s="271" t="s">
        <v>1</v>
      </c>
      <c r="X386" s="271" t="s">
        <v>1</v>
      </c>
      <c r="Y386" s="271" t="s">
        <v>1</v>
      </c>
      <c r="Z386" s="271" t="s">
        <v>1</v>
      </c>
      <c r="AA386" s="272" t="s">
        <v>23</v>
      </c>
      <c r="AB386" s="271" t="s">
        <v>1</v>
      </c>
      <c r="AC386" s="271" t="s">
        <v>1</v>
      </c>
      <c r="AD386" s="271" t="s">
        <v>1</v>
      </c>
      <c r="AE386" s="271" t="s">
        <v>1</v>
      </c>
      <c r="AF386" s="272" t="s">
        <v>23</v>
      </c>
      <c r="AG386" s="271" t="s">
        <v>1</v>
      </c>
      <c r="AH386" s="271" t="s">
        <v>1</v>
      </c>
      <c r="AI386" s="271" t="s">
        <v>1</v>
      </c>
      <c r="AJ386" s="271" t="s">
        <v>1</v>
      </c>
      <c r="AK386" s="271" t="s">
        <v>1</v>
      </c>
      <c r="AL386" s="271" t="s">
        <v>1</v>
      </c>
      <c r="AM386" s="271" t="s">
        <v>1</v>
      </c>
      <c r="AN386" s="271" t="s">
        <v>1</v>
      </c>
      <c r="AO386" s="271" t="s">
        <v>1</v>
      </c>
      <c r="AP386" s="271" t="s">
        <v>1</v>
      </c>
      <c r="AQ386" s="271" t="s">
        <v>1</v>
      </c>
      <c r="AR386" s="271" t="s">
        <v>1</v>
      </c>
      <c r="AS386" s="271" t="s">
        <v>1</v>
      </c>
      <c r="AT386" s="271" t="s">
        <v>1</v>
      </c>
      <c r="AU386" s="272" t="s">
        <v>23</v>
      </c>
      <c r="AV386" s="272" t="s">
        <v>23</v>
      </c>
      <c r="AW386" s="275" t="s">
        <v>1241</v>
      </c>
      <c r="AX386" s="275">
        <v>1</v>
      </c>
      <c r="AY386" s="152">
        <v>2</v>
      </c>
      <c r="AZ386" s="276">
        <v>0</v>
      </c>
      <c r="BA386" s="277">
        <v>3.7</v>
      </c>
      <c r="BB386" s="281">
        <v>0.02</v>
      </c>
      <c r="BF386" s="150" t="e">
        <f>_xlfn.XLOOKUP(A386,'[27]Non AGSA'!B:B,'[27]Non AGSA'!B:B)</f>
        <v>#N/A</v>
      </c>
      <c r="BG386" s="150" t="e">
        <f>_xlfn.XLOOKUP(A386,'[27]Dormant auditee list'!C:C,'[27]Dormant auditee list'!C:C)</f>
        <v>#N/A</v>
      </c>
      <c r="BH386" s="150" t="str">
        <f>_xlfn.XLOOKUP(A386,[27]Reworked!A:A,[27]Reworked!I:I)</f>
        <v>Unqualified with findings</v>
      </c>
      <c r="BJ386" s="150">
        <v>1</v>
      </c>
      <c r="BK386" s="150">
        <v>2</v>
      </c>
    </row>
    <row r="387" spans="1:63" ht="34.5" customHeight="1" x14ac:dyDescent="0.25">
      <c r="A387" s="265">
        <v>475</v>
      </c>
      <c r="B387" s="266" t="s">
        <v>808</v>
      </c>
      <c r="C387" s="271" t="s">
        <v>1193</v>
      </c>
      <c r="D387" s="271" t="s">
        <v>737</v>
      </c>
      <c r="E387" s="271" t="s">
        <v>1191</v>
      </c>
      <c r="F387" s="271" t="s">
        <v>1</v>
      </c>
      <c r="G387" s="271" t="s">
        <v>764</v>
      </c>
      <c r="H387" s="266" t="s">
        <v>440</v>
      </c>
      <c r="I387" s="266" t="s">
        <v>437</v>
      </c>
      <c r="J387" s="279" t="s">
        <v>26</v>
      </c>
      <c r="K387" s="271" t="s">
        <v>1</v>
      </c>
      <c r="L387" s="272" t="s">
        <v>23</v>
      </c>
      <c r="M387" s="279" t="s">
        <v>26</v>
      </c>
      <c r="N387" s="271" t="s">
        <v>1</v>
      </c>
      <c r="O387" s="272" t="s">
        <v>23</v>
      </c>
      <c r="P387" s="271" t="s">
        <v>1</v>
      </c>
      <c r="Q387" s="273" t="s">
        <v>22</v>
      </c>
      <c r="R387" s="272" t="s">
        <v>23</v>
      </c>
      <c r="S387" s="271" t="s">
        <v>1</v>
      </c>
      <c r="T387" s="273" t="s">
        <v>22</v>
      </c>
      <c r="U387" s="274" t="s">
        <v>20</v>
      </c>
      <c r="V387" s="271" t="s">
        <v>1</v>
      </c>
      <c r="W387" s="273" t="s">
        <v>22</v>
      </c>
      <c r="X387" s="271" t="s">
        <v>1</v>
      </c>
      <c r="Y387" s="271" t="s">
        <v>1</v>
      </c>
      <c r="Z387" s="271" t="s">
        <v>1</v>
      </c>
      <c r="AA387" s="271" t="s">
        <v>1</v>
      </c>
      <c r="AB387" s="271" t="s">
        <v>1</v>
      </c>
      <c r="AC387" s="271" t="s">
        <v>1</v>
      </c>
      <c r="AD387" s="271" t="s">
        <v>1</v>
      </c>
      <c r="AE387" s="272" t="s">
        <v>23</v>
      </c>
      <c r="AF387" s="273" t="s">
        <v>22</v>
      </c>
      <c r="AG387" s="274" t="s">
        <v>20</v>
      </c>
      <c r="AH387" s="271" t="s">
        <v>1</v>
      </c>
      <c r="AI387" s="271" t="s">
        <v>1</v>
      </c>
      <c r="AJ387" s="271" t="s">
        <v>1</v>
      </c>
      <c r="AK387" s="271" t="s">
        <v>1</v>
      </c>
      <c r="AL387" s="271" t="s">
        <v>1</v>
      </c>
      <c r="AM387" s="271" t="s">
        <v>1</v>
      </c>
      <c r="AN387" s="271" t="s">
        <v>1</v>
      </c>
      <c r="AO387" s="271" t="s">
        <v>1</v>
      </c>
      <c r="AP387" s="271" t="s">
        <v>1</v>
      </c>
      <c r="AQ387" s="271" t="s">
        <v>1</v>
      </c>
      <c r="AR387" s="271" t="s">
        <v>1</v>
      </c>
      <c r="AS387" s="271" t="s">
        <v>1</v>
      </c>
      <c r="AT387" s="271" t="s">
        <v>1</v>
      </c>
      <c r="AU387" s="271" t="s">
        <v>1</v>
      </c>
      <c r="AV387" s="273" t="s">
        <v>22</v>
      </c>
      <c r="AW387" s="275" t="s">
        <v>1241</v>
      </c>
      <c r="AX387" s="275">
        <v>1</v>
      </c>
      <c r="AY387" s="152">
        <v>2</v>
      </c>
      <c r="AZ387" s="276">
        <v>0</v>
      </c>
      <c r="BA387" s="277">
        <v>0</v>
      </c>
      <c r="BB387" s="281">
        <v>0</v>
      </c>
      <c r="BF387" s="150" t="e">
        <f>_xlfn.XLOOKUP(A387,'[27]Non AGSA'!B:B,'[27]Non AGSA'!B:B)</f>
        <v>#N/A</v>
      </c>
      <c r="BG387" s="150" t="e">
        <f>_xlfn.XLOOKUP(A387,'[27]Dormant auditee list'!C:C,'[27]Dormant auditee list'!C:C)</f>
        <v>#N/A</v>
      </c>
      <c r="BH387" s="150" t="str">
        <f>_xlfn.XLOOKUP(A387,[27]Reworked!A:A,[27]Reworked!I:I)</f>
        <v>Qualified</v>
      </c>
      <c r="BJ387" s="150">
        <v>1</v>
      </c>
      <c r="BK387" s="150">
        <v>3</v>
      </c>
    </row>
    <row r="388" spans="1:63" ht="34.5" customHeight="1" x14ac:dyDescent="0.25">
      <c r="A388" s="265">
        <v>476</v>
      </c>
      <c r="B388" s="266" t="s">
        <v>128</v>
      </c>
      <c r="C388" s="271" t="s">
        <v>1193</v>
      </c>
      <c r="D388" s="271" t="s">
        <v>854</v>
      </c>
      <c r="E388" s="271" t="s">
        <v>1191</v>
      </c>
      <c r="F388" s="271" t="s">
        <v>1</v>
      </c>
      <c r="G388" s="271" t="s">
        <v>587</v>
      </c>
      <c r="H388" s="266" t="s">
        <v>440</v>
      </c>
      <c r="I388" s="266" t="s">
        <v>437</v>
      </c>
      <c r="J388" s="152" t="s">
        <v>17</v>
      </c>
      <c r="K388" s="274" t="s">
        <v>20</v>
      </c>
      <c r="L388" s="271" t="s">
        <v>1</v>
      </c>
      <c r="M388" s="275" t="s">
        <v>33</v>
      </c>
      <c r="N388" s="271" t="s">
        <v>1</v>
      </c>
      <c r="O388" s="271" t="s">
        <v>1</v>
      </c>
      <c r="P388" s="271" t="s">
        <v>1</v>
      </c>
      <c r="Q388" s="271" t="s">
        <v>1</v>
      </c>
      <c r="R388" s="271" t="s">
        <v>1</v>
      </c>
      <c r="S388" s="271" t="s">
        <v>1</v>
      </c>
      <c r="T388" s="271" t="s">
        <v>1</v>
      </c>
      <c r="U388" s="271" t="s">
        <v>1</v>
      </c>
      <c r="V388" s="271" t="s">
        <v>1</v>
      </c>
      <c r="W388" s="271" t="s">
        <v>1</v>
      </c>
      <c r="X388" s="271" t="s">
        <v>1</v>
      </c>
      <c r="Y388" s="271" t="s">
        <v>1</v>
      </c>
      <c r="Z388" s="271" t="s">
        <v>1</v>
      </c>
      <c r="AA388" s="271" t="s">
        <v>1</v>
      </c>
      <c r="AB388" s="271" t="s">
        <v>1</v>
      </c>
      <c r="AC388" s="271" t="s">
        <v>1</v>
      </c>
      <c r="AD388" s="274" t="s">
        <v>20</v>
      </c>
      <c r="AE388" s="271" t="s">
        <v>1</v>
      </c>
      <c r="AF388" s="271" t="s">
        <v>1</v>
      </c>
      <c r="AG388" s="271" t="s">
        <v>1</v>
      </c>
      <c r="AH388" s="271" t="s">
        <v>1</v>
      </c>
      <c r="AI388" s="271" t="s">
        <v>1</v>
      </c>
      <c r="AJ388" s="271" t="s">
        <v>1</v>
      </c>
      <c r="AK388" s="271" t="s">
        <v>1</v>
      </c>
      <c r="AL388" s="271" t="s">
        <v>1</v>
      </c>
      <c r="AM388" s="271" t="s">
        <v>1</v>
      </c>
      <c r="AN388" s="271" t="s">
        <v>1</v>
      </c>
      <c r="AO388" s="271" t="s">
        <v>1</v>
      </c>
      <c r="AP388" s="271" t="s">
        <v>1</v>
      </c>
      <c r="AQ388" s="271" t="s">
        <v>1</v>
      </c>
      <c r="AR388" s="271" t="s">
        <v>1</v>
      </c>
      <c r="AS388" s="271" t="s">
        <v>1</v>
      </c>
      <c r="AT388" s="271" t="s">
        <v>1</v>
      </c>
      <c r="AU388" s="274" t="s">
        <v>20</v>
      </c>
      <c r="AV388" s="273" t="s">
        <v>22</v>
      </c>
      <c r="AW388" s="275" t="s">
        <v>1241</v>
      </c>
      <c r="AX388" s="275">
        <v>1</v>
      </c>
      <c r="AY388" s="282">
        <v>3</v>
      </c>
      <c r="AZ388" s="276">
        <v>0</v>
      </c>
      <c r="BA388" s="277">
        <v>0.02</v>
      </c>
      <c r="BB388" s="283">
        <v>0</v>
      </c>
      <c r="BF388" s="150" t="e">
        <f>_xlfn.XLOOKUP(A388,'[27]Non AGSA'!B:B,'[27]Non AGSA'!B:B)</f>
        <v>#N/A</v>
      </c>
      <c r="BG388" s="150" t="e">
        <f>_xlfn.XLOOKUP(A388,'[27]Dormant auditee list'!C:C,'[27]Dormant auditee list'!C:C)</f>
        <v>#N/A</v>
      </c>
      <c r="BH388" s="150" t="str">
        <f>_xlfn.XLOOKUP(A388,[27]Reworked!A:A,[27]Reworked!I:I)</f>
        <v>Unqualified with findings</v>
      </c>
      <c r="BJ388" s="150">
        <v>1</v>
      </c>
      <c r="BK388" s="150">
        <v>2</v>
      </c>
    </row>
    <row r="389" spans="1:63" ht="27" customHeight="1" x14ac:dyDescent="0.25">
      <c r="A389" s="265">
        <v>1340</v>
      </c>
      <c r="B389" s="266" t="s">
        <v>91</v>
      </c>
      <c r="C389" s="271" t="s">
        <v>1193</v>
      </c>
      <c r="D389" s="271" t="s">
        <v>1086</v>
      </c>
      <c r="E389" s="271" t="s">
        <v>1191</v>
      </c>
      <c r="F389" s="271" t="s">
        <v>1</v>
      </c>
      <c r="G389" s="271" t="s">
        <v>447</v>
      </c>
      <c r="H389" s="266" t="s">
        <v>444</v>
      </c>
      <c r="I389" s="266" t="s">
        <v>437</v>
      </c>
      <c r="J389" s="275" t="s">
        <v>33</v>
      </c>
      <c r="K389" s="271" t="s">
        <v>1</v>
      </c>
      <c r="L389" s="273" t="s">
        <v>22</v>
      </c>
      <c r="M389" s="152" t="s">
        <v>17</v>
      </c>
      <c r="N389" s="271" t="s">
        <v>1</v>
      </c>
      <c r="O389" s="272" t="s">
        <v>23</v>
      </c>
      <c r="P389" s="271" t="s">
        <v>1</v>
      </c>
      <c r="Q389" s="271" t="s">
        <v>1</v>
      </c>
      <c r="R389" s="271" t="s">
        <v>1</v>
      </c>
      <c r="S389" s="271" t="s">
        <v>1</v>
      </c>
      <c r="T389" s="271" t="s">
        <v>1</v>
      </c>
      <c r="U389" s="271" t="s">
        <v>1</v>
      </c>
      <c r="V389" s="271" t="s">
        <v>1</v>
      </c>
      <c r="W389" s="271" t="s">
        <v>1</v>
      </c>
      <c r="X389" s="271" t="s">
        <v>1</v>
      </c>
      <c r="Y389" s="271" t="s">
        <v>1</v>
      </c>
      <c r="Z389" s="271" t="s">
        <v>1</v>
      </c>
      <c r="AA389" s="271" t="s">
        <v>1</v>
      </c>
      <c r="AB389" s="271" t="s">
        <v>1</v>
      </c>
      <c r="AC389" s="271" t="s">
        <v>1</v>
      </c>
      <c r="AD389" s="271" t="s">
        <v>1</v>
      </c>
      <c r="AE389" s="273" t="s">
        <v>22</v>
      </c>
      <c r="AF389" s="271" t="s">
        <v>1</v>
      </c>
      <c r="AG389" s="271" t="s">
        <v>1</v>
      </c>
      <c r="AH389" s="271" t="s">
        <v>1</v>
      </c>
      <c r="AI389" s="271" t="s">
        <v>1</v>
      </c>
      <c r="AJ389" s="271" t="s">
        <v>1</v>
      </c>
      <c r="AK389" s="271" t="s">
        <v>1</v>
      </c>
      <c r="AL389" s="271" t="s">
        <v>1</v>
      </c>
      <c r="AM389" s="271" t="s">
        <v>1</v>
      </c>
      <c r="AN389" s="271" t="s">
        <v>1</v>
      </c>
      <c r="AO389" s="271" t="s">
        <v>1</v>
      </c>
      <c r="AP389" s="271" t="s">
        <v>1</v>
      </c>
      <c r="AQ389" s="271" t="s">
        <v>1</v>
      </c>
      <c r="AR389" s="271" t="s">
        <v>1</v>
      </c>
      <c r="AS389" s="271" t="s">
        <v>1</v>
      </c>
      <c r="AT389" s="271" t="s">
        <v>1</v>
      </c>
      <c r="AU389" s="271" t="s">
        <v>1</v>
      </c>
      <c r="AV389" s="271" t="s">
        <v>1</v>
      </c>
      <c r="AW389" s="275" t="s">
        <v>1241</v>
      </c>
      <c r="AX389" s="275">
        <v>1</v>
      </c>
      <c r="AY389" s="284">
        <v>0</v>
      </c>
      <c r="AZ389" s="276">
        <v>0</v>
      </c>
      <c r="BA389" s="276">
        <v>0</v>
      </c>
      <c r="BB389" s="283">
        <v>0</v>
      </c>
      <c r="BF389" s="150" t="e">
        <f>_xlfn.XLOOKUP(A389,'[27]Non AGSA'!B:B,'[27]Non AGSA'!B:B)</f>
        <v>#N/A</v>
      </c>
      <c r="BG389" s="150" t="e">
        <f>_xlfn.XLOOKUP(A389,'[27]Dormant auditee list'!C:C,'[27]Dormant auditee list'!C:C)</f>
        <v>#N/A</v>
      </c>
      <c r="BH389" s="150" t="str">
        <f>_xlfn.XLOOKUP(A389,[27]Reworked!A:A,[27]Reworked!I:I)</f>
        <v>Unqualified with no findings</v>
      </c>
      <c r="BJ389" s="150">
        <v>1</v>
      </c>
      <c r="BK389" s="150">
        <v>1</v>
      </c>
    </row>
    <row r="390" spans="1:63" ht="26.25" customHeight="1" x14ac:dyDescent="0.25">
      <c r="A390" s="265">
        <v>1308</v>
      </c>
      <c r="B390" s="266" t="s">
        <v>92</v>
      </c>
      <c r="C390" s="271" t="s">
        <v>1193</v>
      </c>
      <c r="D390" s="271" t="s">
        <v>519</v>
      </c>
      <c r="E390" s="271" t="s">
        <v>1191</v>
      </c>
      <c r="F390" s="271" t="s">
        <v>1</v>
      </c>
      <c r="G390" s="271" t="s">
        <v>447</v>
      </c>
      <c r="H390" s="266" t="s">
        <v>444</v>
      </c>
      <c r="I390" s="266" t="s">
        <v>437</v>
      </c>
      <c r="J390" s="275" t="s">
        <v>33</v>
      </c>
      <c r="K390" s="271" t="s">
        <v>1</v>
      </c>
      <c r="L390" s="273" t="s">
        <v>22</v>
      </c>
      <c r="M390" s="152" t="s">
        <v>17</v>
      </c>
      <c r="N390" s="271" t="s">
        <v>1</v>
      </c>
      <c r="O390" s="272" t="s">
        <v>23</v>
      </c>
      <c r="P390" s="271" t="s">
        <v>1</v>
      </c>
      <c r="Q390" s="271" t="s">
        <v>1</v>
      </c>
      <c r="R390" s="271" t="s">
        <v>1</v>
      </c>
      <c r="S390" s="271" t="s">
        <v>1</v>
      </c>
      <c r="T390" s="271" t="s">
        <v>1</v>
      </c>
      <c r="U390" s="271" t="s">
        <v>1</v>
      </c>
      <c r="V390" s="271" t="s">
        <v>1</v>
      </c>
      <c r="W390" s="271" t="s">
        <v>1</v>
      </c>
      <c r="X390" s="271" t="s">
        <v>1</v>
      </c>
      <c r="Y390" s="271" t="s">
        <v>1</v>
      </c>
      <c r="Z390" s="271" t="s">
        <v>1</v>
      </c>
      <c r="AA390" s="271" t="s">
        <v>1</v>
      </c>
      <c r="AB390" s="271" t="s">
        <v>1</v>
      </c>
      <c r="AC390" s="271" t="s">
        <v>1</v>
      </c>
      <c r="AD390" s="271" t="s">
        <v>1</v>
      </c>
      <c r="AE390" s="273" t="s">
        <v>22</v>
      </c>
      <c r="AF390" s="271" t="s">
        <v>1</v>
      </c>
      <c r="AG390" s="271" t="s">
        <v>1</v>
      </c>
      <c r="AH390" s="271" t="s">
        <v>1</v>
      </c>
      <c r="AI390" s="271" t="s">
        <v>1</v>
      </c>
      <c r="AJ390" s="271" t="s">
        <v>1</v>
      </c>
      <c r="AK390" s="271" t="s">
        <v>1</v>
      </c>
      <c r="AL390" s="271" t="s">
        <v>1</v>
      </c>
      <c r="AM390" s="271" t="s">
        <v>1</v>
      </c>
      <c r="AN390" s="271" t="s">
        <v>1</v>
      </c>
      <c r="AO390" s="271" t="s">
        <v>1</v>
      </c>
      <c r="AP390" s="271" t="s">
        <v>1</v>
      </c>
      <c r="AQ390" s="271" t="s">
        <v>1</v>
      </c>
      <c r="AR390" s="271" t="s">
        <v>1</v>
      </c>
      <c r="AS390" s="271" t="s">
        <v>1</v>
      </c>
      <c r="AT390" s="271" t="s">
        <v>1</v>
      </c>
      <c r="AU390" s="271" t="s">
        <v>1</v>
      </c>
      <c r="AV390" s="271" t="s">
        <v>1</v>
      </c>
      <c r="AW390" s="275" t="s">
        <v>1241</v>
      </c>
      <c r="AX390" s="275">
        <v>1</v>
      </c>
      <c r="AY390" s="284">
        <v>0</v>
      </c>
      <c r="AZ390" s="276">
        <v>0</v>
      </c>
      <c r="BA390" s="277">
        <v>0</v>
      </c>
      <c r="BB390" s="278">
        <v>3.8</v>
      </c>
      <c r="BF390" s="150" t="e">
        <f>_xlfn.XLOOKUP(A390,'[27]Non AGSA'!B:B,'[27]Non AGSA'!B:B)</f>
        <v>#N/A</v>
      </c>
      <c r="BG390" s="150" t="e">
        <f>_xlfn.XLOOKUP(A390,'[27]Dormant auditee list'!C:C,'[27]Dormant auditee list'!C:C)</f>
        <v>#N/A</v>
      </c>
      <c r="BH390" s="150" t="str">
        <f>_xlfn.XLOOKUP(A390,[27]Reworked!A:A,[27]Reworked!I:I)</f>
        <v>Unqualified with no findings</v>
      </c>
      <c r="BJ390" s="150">
        <v>1</v>
      </c>
      <c r="BK390" s="150">
        <v>1</v>
      </c>
    </row>
    <row r="391" spans="1:63" ht="26.25" customHeight="1" x14ac:dyDescent="0.25">
      <c r="A391" s="265">
        <v>478</v>
      </c>
      <c r="B391" s="266" t="s">
        <v>731</v>
      </c>
      <c r="C391" s="271" t="s">
        <v>1193</v>
      </c>
      <c r="D391" s="271" t="s">
        <v>683</v>
      </c>
      <c r="E391" s="271" t="s">
        <v>1191</v>
      </c>
      <c r="F391" s="271" t="s">
        <v>1</v>
      </c>
      <c r="G391" s="271" t="s">
        <v>695</v>
      </c>
      <c r="H391" s="266" t="s">
        <v>696</v>
      </c>
      <c r="I391" s="266" t="s">
        <v>437</v>
      </c>
      <c r="J391" s="152" t="s">
        <v>17</v>
      </c>
      <c r="K391" s="271" t="s">
        <v>1</v>
      </c>
      <c r="L391" s="272" t="s">
        <v>23</v>
      </c>
      <c r="M391" s="152" t="s">
        <v>17</v>
      </c>
      <c r="N391" s="271" t="s">
        <v>1</v>
      </c>
      <c r="O391" s="272" t="s">
        <v>23</v>
      </c>
      <c r="P391" s="271" t="s">
        <v>1</v>
      </c>
      <c r="Q391" s="271" t="s">
        <v>1</v>
      </c>
      <c r="R391" s="271" t="s">
        <v>1</v>
      </c>
      <c r="S391" s="271" t="s">
        <v>1</v>
      </c>
      <c r="T391" s="271" t="s">
        <v>1</v>
      </c>
      <c r="U391" s="271" t="s">
        <v>1</v>
      </c>
      <c r="V391" s="271" t="s">
        <v>1</v>
      </c>
      <c r="W391" s="271" t="s">
        <v>1</v>
      </c>
      <c r="X391" s="271" t="s">
        <v>1</v>
      </c>
      <c r="Y391" s="271" t="s">
        <v>1</v>
      </c>
      <c r="Z391" s="271" t="s">
        <v>1</v>
      </c>
      <c r="AA391" s="271" t="s">
        <v>1</v>
      </c>
      <c r="AB391" s="271" t="s">
        <v>1</v>
      </c>
      <c r="AC391" s="271" t="s">
        <v>1</v>
      </c>
      <c r="AD391" s="271" t="s">
        <v>1</v>
      </c>
      <c r="AE391" s="272" t="s">
        <v>23</v>
      </c>
      <c r="AF391" s="271" t="s">
        <v>1</v>
      </c>
      <c r="AG391" s="271" t="s">
        <v>1</v>
      </c>
      <c r="AH391" s="271" t="s">
        <v>1</v>
      </c>
      <c r="AI391" s="271" t="s">
        <v>1</v>
      </c>
      <c r="AJ391" s="271" t="s">
        <v>1</v>
      </c>
      <c r="AK391" s="271" t="s">
        <v>1</v>
      </c>
      <c r="AL391" s="271" t="s">
        <v>1</v>
      </c>
      <c r="AM391" s="271" t="s">
        <v>1</v>
      </c>
      <c r="AN391" s="271" t="s">
        <v>1</v>
      </c>
      <c r="AO391" s="271" t="s">
        <v>1</v>
      </c>
      <c r="AP391" s="271" t="s">
        <v>1</v>
      </c>
      <c r="AQ391" s="271" t="s">
        <v>1</v>
      </c>
      <c r="AR391" s="273" t="s">
        <v>22</v>
      </c>
      <c r="AS391" s="271" t="s">
        <v>1</v>
      </c>
      <c r="AT391" s="271" t="s">
        <v>1</v>
      </c>
      <c r="AU391" s="274" t="s">
        <v>20</v>
      </c>
      <c r="AV391" s="272" t="s">
        <v>23</v>
      </c>
      <c r="AW391" s="274" t="s">
        <v>1240</v>
      </c>
      <c r="AX391" s="275">
        <v>1</v>
      </c>
      <c r="AY391" s="284">
        <v>0</v>
      </c>
      <c r="AZ391" s="276">
        <v>0</v>
      </c>
      <c r="BA391" s="277">
        <v>9.9</v>
      </c>
      <c r="BB391" s="278">
        <v>0.03</v>
      </c>
      <c r="BF391" s="150" t="e">
        <f>_xlfn.XLOOKUP(A391,'[27]Non AGSA'!B:B,'[27]Non AGSA'!B:B)</f>
        <v>#N/A</v>
      </c>
      <c r="BG391" s="150" t="e">
        <f>_xlfn.XLOOKUP(A391,'[27]Dormant auditee list'!C:C,'[27]Dormant auditee list'!C:C)</f>
        <v>#N/A</v>
      </c>
      <c r="BH391" s="150" t="str">
        <f>_xlfn.XLOOKUP(A391,[27]Reworked!A:A,[27]Reworked!I:I)</f>
        <v>Unqualified with findings</v>
      </c>
      <c r="BJ391" s="150">
        <v>1</v>
      </c>
      <c r="BK391" s="150">
        <v>2</v>
      </c>
    </row>
    <row r="392" spans="1:63" ht="34.5" customHeight="1" x14ac:dyDescent="0.25">
      <c r="A392" s="265">
        <v>487</v>
      </c>
      <c r="B392" s="266" t="s">
        <v>566</v>
      </c>
      <c r="C392" s="271" t="s">
        <v>1193</v>
      </c>
      <c r="D392" s="271" t="s">
        <v>519</v>
      </c>
      <c r="E392" s="271" t="s">
        <v>1191</v>
      </c>
      <c r="F392" s="271" t="s">
        <v>1</v>
      </c>
      <c r="G392" s="271" t="s">
        <v>520</v>
      </c>
      <c r="H392" s="266" t="s">
        <v>440</v>
      </c>
      <c r="I392" s="266" t="s">
        <v>437</v>
      </c>
      <c r="J392" s="275" t="s">
        <v>33</v>
      </c>
      <c r="K392" s="271" t="s">
        <v>1</v>
      </c>
      <c r="L392" s="271" t="s">
        <v>1</v>
      </c>
      <c r="M392" s="275" t="s">
        <v>33</v>
      </c>
      <c r="N392" s="273" t="s">
        <v>22</v>
      </c>
      <c r="O392" s="271" t="s">
        <v>1</v>
      </c>
      <c r="P392" s="271" t="s">
        <v>1</v>
      </c>
      <c r="Q392" s="271" t="s">
        <v>1</v>
      </c>
      <c r="R392" s="271" t="s">
        <v>1</v>
      </c>
      <c r="S392" s="271" t="s">
        <v>1</v>
      </c>
      <c r="T392" s="271" t="s">
        <v>1</v>
      </c>
      <c r="U392" s="271" t="s">
        <v>1</v>
      </c>
      <c r="V392" s="271" t="s">
        <v>1</v>
      </c>
      <c r="W392" s="271" t="s">
        <v>1</v>
      </c>
      <c r="X392" s="271" t="s">
        <v>1</v>
      </c>
      <c r="Y392" s="271" t="s">
        <v>1</v>
      </c>
      <c r="Z392" s="271" t="s">
        <v>1</v>
      </c>
      <c r="AA392" s="271" t="s">
        <v>1</v>
      </c>
      <c r="AB392" s="271" t="s">
        <v>1</v>
      </c>
      <c r="AC392" s="271" t="s">
        <v>1</v>
      </c>
      <c r="AD392" s="271" t="s">
        <v>1</v>
      </c>
      <c r="AE392" s="271" t="s">
        <v>1</v>
      </c>
      <c r="AF392" s="271" t="s">
        <v>1</v>
      </c>
      <c r="AG392" s="271" t="s">
        <v>1</v>
      </c>
      <c r="AH392" s="271" t="s">
        <v>1</v>
      </c>
      <c r="AI392" s="271" t="s">
        <v>1</v>
      </c>
      <c r="AJ392" s="271" t="s">
        <v>1</v>
      </c>
      <c r="AK392" s="271" t="s">
        <v>1</v>
      </c>
      <c r="AL392" s="271" t="s">
        <v>1</v>
      </c>
      <c r="AM392" s="271" t="s">
        <v>1</v>
      </c>
      <c r="AN392" s="271" t="s">
        <v>1</v>
      </c>
      <c r="AO392" s="271" t="s">
        <v>1</v>
      </c>
      <c r="AP392" s="271" t="s">
        <v>1</v>
      </c>
      <c r="AQ392" s="271" t="s">
        <v>1</v>
      </c>
      <c r="AR392" s="271" t="s">
        <v>1</v>
      </c>
      <c r="AS392" s="271" t="s">
        <v>1</v>
      </c>
      <c r="AT392" s="271" t="s">
        <v>1</v>
      </c>
      <c r="AU392" s="274" t="s">
        <v>20</v>
      </c>
      <c r="AV392" s="271" t="s">
        <v>1</v>
      </c>
      <c r="AW392" s="275" t="s">
        <v>1241</v>
      </c>
      <c r="AX392" s="275">
        <v>1</v>
      </c>
      <c r="AY392" s="284">
        <v>0</v>
      </c>
      <c r="AZ392" s="276">
        <v>0</v>
      </c>
      <c r="BA392" s="276">
        <v>0</v>
      </c>
      <c r="BB392" s="283">
        <v>0</v>
      </c>
      <c r="BF392" s="150" t="e">
        <f>_xlfn.XLOOKUP(A392,'[27]Non AGSA'!B:B,'[27]Non AGSA'!B:B)</f>
        <v>#N/A</v>
      </c>
      <c r="BG392" s="150" t="e">
        <f>_xlfn.XLOOKUP(A392,'[27]Dormant auditee list'!C:C,'[27]Dormant auditee list'!C:C)</f>
        <v>#N/A</v>
      </c>
      <c r="BH392" s="150" t="str">
        <f>_xlfn.XLOOKUP(A392,[27]Reworked!A:A,[27]Reworked!I:I)</f>
        <v>Unqualified with no findings</v>
      </c>
      <c r="BJ392" s="150">
        <v>1</v>
      </c>
      <c r="BK392" s="150">
        <v>1</v>
      </c>
    </row>
    <row r="393" spans="1:63" ht="34.5" customHeight="1" x14ac:dyDescent="0.25">
      <c r="A393" s="265">
        <v>488</v>
      </c>
      <c r="B393" s="266" t="s">
        <v>205</v>
      </c>
      <c r="C393" s="271" t="s">
        <v>1193</v>
      </c>
      <c r="D393" s="271" t="s">
        <v>896</v>
      </c>
      <c r="E393" s="271" t="s">
        <v>1191</v>
      </c>
      <c r="F393" s="271" t="s">
        <v>1</v>
      </c>
      <c r="G393" s="271" t="s">
        <v>837</v>
      </c>
      <c r="H393" s="266" t="s">
        <v>440</v>
      </c>
      <c r="I393" s="266" t="s">
        <v>437</v>
      </c>
      <c r="J393" s="279" t="s">
        <v>26</v>
      </c>
      <c r="K393" s="271" t="s">
        <v>1</v>
      </c>
      <c r="L393" s="272" t="s">
        <v>23</v>
      </c>
      <c r="M393" s="282" t="s">
        <v>94</v>
      </c>
      <c r="N393" s="273" t="s">
        <v>22</v>
      </c>
      <c r="O393" s="272" t="s">
        <v>23</v>
      </c>
      <c r="P393" s="272" t="s">
        <v>23</v>
      </c>
      <c r="Q393" s="273" t="s">
        <v>22</v>
      </c>
      <c r="R393" s="272" t="s">
        <v>23</v>
      </c>
      <c r="S393" s="271" t="s">
        <v>1</v>
      </c>
      <c r="T393" s="271" t="s">
        <v>1</v>
      </c>
      <c r="U393" s="272" t="s">
        <v>23</v>
      </c>
      <c r="V393" s="273" t="s">
        <v>22</v>
      </c>
      <c r="W393" s="272" t="s">
        <v>23</v>
      </c>
      <c r="X393" s="271" t="s">
        <v>1</v>
      </c>
      <c r="Y393" s="271" t="s">
        <v>1</v>
      </c>
      <c r="Z393" s="271" t="s">
        <v>1</v>
      </c>
      <c r="AA393" s="271" t="s">
        <v>1</v>
      </c>
      <c r="AB393" s="271" t="s">
        <v>1</v>
      </c>
      <c r="AC393" s="271" t="s">
        <v>1</v>
      </c>
      <c r="AD393" s="271" t="s">
        <v>1</v>
      </c>
      <c r="AE393" s="272" t="s">
        <v>23</v>
      </c>
      <c r="AF393" s="272" t="s">
        <v>23</v>
      </c>
      <c r="AG393" s="273" t="s">
        <v>22</v>
      </c>
      <c r="AH393" s="273" t="s">
        <v>22</v>
      </c>
      <c r="AI393" s="271" t="s">
        <v>1</v>
      </c>
      <c r="AJ393" s="271" t="s">
        <v>1</v>
      </c>
      <c r="AK393" s="272" t="s">
        <v>23</v>
      </c>
      <c r="AL393" s="272" t="s">
        <v>23</v>
      </c>
      <c r="AM393" s="271" t="s">
        <v>1</v>
      </c>
      <c r="AN393" s="271" t="s">
        <v>1</v>
      </c>
      <c r="AO393" s="272" t="s">
        <v>23</v>
      </c>
      <c r="AP393" s="271" t="s">
        <v>1</v>
      </c>
      <c r="AQ393" s="271" t="s">
        <v>1</v>
      </c>
      <c r="AR393" s="271" t="s">
        <v>1</v>
      </c>
      <c r="AS393" s="271" t="s">
        <v>1</v>
      </c>
      <c r="AT393" s="271" t="s">
        <v>1</v>
      </c>
      <c r="AU393" s="274" t="s">
        <v>20</v>
      </c>
      <c r="AV393" s="272" t="s">
        <v>23</v>
      </c>
      <c r="AW393" s="274" t="s">
        <v>1240</v>
      </c>
      <c r="AX393" s="152">
        <v>2</v>
      </c>
      <c r="AY393" s="282">
        <v>3</v>
      </c>
      <c r="AZ393" s="276">
        <v>0</v>
      </c>
      <c r="BA393" s="280">
        <v>917.8</v>
      </c>
      <c r="BB393" s="278">
        <v>0.68</v>
      </c>
      <c r="BF393" s="150" t="e">
        <f>_xlfn.XLOOKUP(A393,'[27]Non AGSA'!B:B,'[27]Non AGSA'!B:B)</f>
        <v>#N/A</v>
      </c>
      <c r="BG393" s="150" t="e">
        <f>_xlfn.XLOOKUP(A393,'[27]Dormant auditee list'!C:C,'[27]Dormant auditee list'!C:C)</f>
        <v>#N/A</v>
      </c>
      <c r="BH393" s="150" t="str">
        <f>_xlfn.XLOOKUP(A393,[27]Reworked!A:A,[27]Reworked!I:I)</f>
        <v>Qualified</v>
      </c>
      <c r="BI393" s="150" t="str">
        <f>_xlfn.XLOOKUP(A393,[27]Reworked!A:A,[27]Reworked!J:J)</f>
        <v>Disclaimer</v>
      </c>
      <c r="BJ393" s="150">
        <v>1</v>
      </c>
      <c r="BK393" s="150">
        <v>3</v>
      </c>
    </row>
    <row r="394" spans="1:63" ht="18.75" customHeight="1" x14ac:dyDescent="0.25">
      <c r="A394" s="265">
        <v>918</v>
      </c>
      <c r="B394" s="266" t="s">
        <v>1318</v>
      </c>
      <c r="C394" s="271" t="s">
        <v>1193</v>
      </c>
      <c r="D394" s="271" t="s">
        <v>519</v>
      </c>
      <c r="E394" s="271" t="s">
        <v>1191</v>
      </c>
      <c r="F394" s="271" t="s">
        <v>1</v>
      </c>
      <c r="G394" s="271" t="s">
        <v>1</v>
      </c>
      <c r="H394" s="266" t="s">
        <v>1</v>
      </c>
      <c r="I394" s="266" t="s">
        <v>519</v>
      </c>
      <c r="J394" s="275" t="s">
        <v>33</v>
      </c>
      <c r="K394" s="271" t="s">
        <v>1</v>
      </c>
      <c r="L394" s="271" t="s">
        <v>1</v>
      </c>
      <c r="M394" s="275" t="s">
        <v>33</v>
      </c>
      <c r="N394" s="271" t="s">
        <v>1</v>
      </c>
      <c r="O394" s="271" t="s">
        <v>1</v>
      </c>
      <c r="P394" s="271" t="s">
        <v>1</v>
      </c>
      <c r="Q394" s="271" t="s">
        <v>1</v>
      </c>
      <c r="R394" s="271" t="s">
        <v>1</v>
      </c>
      <c r="S394" s="271" t="s">
        <v>1</v>
      </c>
      <c r="T394" s="271" t="s">
        <v>1</v>
      </c>
      <c r="U394" s="271" t="s">
        <v>1</v>
      </c>
      <c r="V394" s="271" t="s">
        <v>1</v>
      </c>
      <c r="W394" s="271" t="s">
        <v>1</v>
      </c>
      <c r="X394" s="271" t="s">
        <v>1</v>
      </c>
      <c r="Y394" s="271" t="s">
        <v>1</v>
      </c>
      <c r="Z394" s="271" t="s">
        <v>1</v>
      </c>
      <c r="AA394" s="271" t="s">
        <v>1</v>
      </c>
      <c r="AB394" s="271" t="s">
        <v>1</v>
      </c>
      <c r="AC394" s="271" t="s">
        <v>1</v>
      </c>
      <c r="AD394" s="271" t="s">
        <v>1</v>
      </c>
      <c r="AE394" s="271" t="s">
        <v>1</v>
      </c>
      <c r="AF394" s="271" t="s">
        <v>1</v>
      </c>
      <c r="AG394" s="271" t="s">
        <v>1</v>
      </c>
      <c r="AH394" s="271" t="s">
        <v>1</v>
      </c>
      <c r="AI394" s="271" t="s">
        <v>1</v>
      </c>
      <c r="AJ394" s="271" t="s">
        <v>1</v>
      </c>
      <c r="AK394" s="271" t="s">
        <v>1</v>
      </c>
      <c r="AL394" s="271" t="s">
        <v>1</v>
      </c>
      <c r="AM394" s="271" t="s">
        <v>1</v>
      </c>
      <c r="AN394" s="271" t="s">
        <v>1</v>
      </c>
      <c r="AO394" s="271" t="s">
        <v>1</v>
      </c>
      <c r="AP394" s="271" t="s">
        <v>1</v>
      </c>
      <c r="AQ394" s="271" t="s">
        <v>1</v>
      </c>
      <c r="AR394" s="271" t="s">
        <v>1</v>
      </c>
      <c r="AS394" s="271" t="s">
        <v>1</v>
      </c>
      <c r="AT394" s="271" t="s">
        <v>1</v>
      </c>
      <c r="AU394" s="271" t="s">
        <v>1</v>
      </c>
      <c r="AV394" s="271" t="s">
        <v>1</v>
      </c>
      <c r="AW394" s="275" t="s">
        <v>1241</v>
      </c>
      <c r="AX394" s="275">
        <v>1</v>
      </c>
      <c r="AY394" s="284">
        <v>0</v>
      </c>
      <c r="AZ394" s="276">
        <v>0</v>
      </c>
      <c r="BA394" s="276">
        <v>0</v>
      </c>
      <c r="BB394" s="283">
        <v>0</v>
      </c>
      <c r="BF394" s="150" t="e">
        <f>_xlfn.XLOOKUP(A394,'[27]Non AGSA'!B:B,'[27]Non AGSA'!B:B)</f>
        <v>#N/A</v>
      </c>
      <c r="BG394" s="150" t="e">
        <f>_xlfn.XLOOKUP(A394,'[27]Dormant auditee list'!C:C,'[27]Dormant auditee list'!C:C)</f>
        <v>#N/A</v>
      </c>
      <c r="BH394" s="150" t="str">
        <f>_xlfn.XLOOKUP(A394,[27]Reworked!A:A,[27]Reworked!I:I)</f>
        <v>Unqualified with no findings</v>
      </c>
      <c r="BJ394" s="150">
        <v>1</v>
      </c>
      <c r="BK394" s="150">
        <v>1</v>
      </c>
    </row>
    <row r="395" spans="1:63" ht="27" customHeight="1" x14ac:dyDescent="0.25">
      <c r="A395" s="265">
        <v>1334</v>
      </c>
      <c r="B395" s="266" t="s">
        <v>93</v>
      </c>
      <c r="C395" s="271" t="s">
        <v>1193</v>
      </c>
      <c r="D395" s="271" t="s">
        <v>1021</v>
      </c>
      <c r="E395" s="271" t="s">
        <v>1191</v>
      </c>
      <c r="F395" s="271" t="s">
        <v>1</v>
      </c>
      <c r="G395" s="271" t="s">
        <v>447</v>
      </c>
      <c r="H395" s="266" t="s">
        <v>444</v>
      </c>
      <c r="I395" s="266" t="s">
        <v>437</v>
      </c>
      <c r="J395" s="282" t="s">
        <v>94</v>
      </c>
      <c r="K395" s="271" t="s">
        <v>1</v>
      </c>
      <c r="L395" s="272" t="s">
        <v>23</v>
      </c>
      <c r="M395" s="282" t="s">
        <v>94</v>
      </c>
      <c r="N395" s="271" t="s">
        <v>1</v>
      </c>
      <c r="O395" s="272" t="s">
        <v>23</v>
      </c>
      <c r="P395" s="272" t="s">
        <v>23</v>
      </c>
      <c r="Q395" s="272" t="s">
        <v>23</v>
      </c>
      <c r="R395" s="272" t="s">
        <v>23</v>
      </c>
      <c r="S395" s="271" t="s">
        <v>1</v>
      </c>
      <c r="T395" s="274" t="s">
        <v>20</v>
      </c>
      <c r="U395" s="272" t="s">
        <v>23</v>
      </c>
      <c r="V395" s="271" t="s">
        <v>1</v>
      </c>
      <c r="W395" s="272" t="s">
        <v>23</v>
      </c>
      <c r="X395" s="271" t="s">
        <v>1</v>
      </c>
      <c r="Y395" s="271" t="s">
        <v>1</v>
      </c>
      <c r="Z395" s="271" t="s">
        <v>1</v>
      </c>
      <c r="AA395" s="271" t="s">
        <v>1</v>
      </c>
      <c r="AB395" s="271" t="s">
        <v>1</v>
      </c>
      <c r="AC395" s="271" t="s">
        <v>1</v>
      </c>
      <c r="AD395" s="271" t="s">
        <v>1</v>
      </c>
      <c r="AE395" s="272" t="s">
        <v>23</v>
      </c>
      <c r="AF395" s="271" t="s">
        <v>1</v>
      </c>
      <c r="AG395" s="272" t="s">
        <v>23</v>
      </c>
      <c r="AH395" s="271" t="s">
        <v>1</v>
      </c>
      <c r="AI395" s="271" t="s">
        <v>1</v>
      </c>
      <c r="AJ395" s="271" t="s">
        <v>1</v>
      </c>
      <c r="AK395" s="271" t="s">
        <v>1</v>
      </c>
      <c r="AL395" s="271" t="s">
        <v>1</v>
      </c>
      <c r="AM395" s="271" t="s">
        <v>1</v>
      </c>
      <c r="AN395" s="271" t="s">
        <v>1</v>
      </c>
      <c r="AO395" s="271" t="s">
        <v>1</v>
      </c>
      <c r="AP395" s="271" t="s">
        <v>1</v>
      </c>
      <c r="AQ395" s="271" t="s">
        <v>1</v>
      </c>
      <c r="AR395" s="271" t="s">
        <v>1</v>
      </c>
      <c r="AS395" s="271" t="s">
        <v>1</v>
      </c>
      <c r="AT395" s="271" t="s">
        <v>1</v>
      </c>
      <c r="AU395" s="271" t="s">
        <v>1</v>
      </c>
      <c r="AV395" s="271" t="s">
        <v>1</v>
      </c>
      <c r="AW395" s="272" t="s">
        <v>1242</v>
      </c>
      <c r="AX395" s="152">
        <v>2</v>
      </c>
      <c r="AY395" s="284">
        <v>0</v>
      </c>
      <c r="AZ395" s="276">
        <v>0</v>
      </c>
      <c r="BA395" s="276">
        <v>0</v>
      </c>
      <c r="BB395" s="283">
        <v>0</v>
      </c>
      <c r="BF395" s="150" t="e">
        <f>_xlfn.XLOOKUP(A395,'[27]Non AGSA'!B:B,'[27]Non AGSA'!B:B)</f>
        <v>#N/A</v>
      </c>
      <c r="BG395" s="150" t="e">
        <f>_xlfn.XLOOKUP(A395,'[27]Dormant auditee list'!C:C,'[27]Dormant auditee list'!C:C)</f>
        <v>#N/A</v>
      </c>
      <c r="BH395" s="150" t="str">
        <f>_xlfn.XLOOKUP(A395,[27]Reworked!A:A,[27]Reworked!I:I)</f>
        <v>Disclaimer</v>
      </c>
      <c r="BJ395" s="150">
        <v>1</v>
      </c>
      <c r="BK395" s="150">
        <v>5</v>
      </c>
    </row>
    <row r="396" spans="1:63" ht="34.5" customHeight="1" x14ac:dyDescent="0.25">
      <c r="A396" s="265">
        <v>60</v>
      </c>
      <c r="B396" s="266" t="s">
        <v>1319</v>
      </c>
      <c r="C396" s="271" t="s">
        <v>1193</v>
      </c>
      <c r="D396" s="271" t="s">
        <v>737</v>
      </c>
      <c r="E396" s="271" t="s">
        <v>1191</v>
      </c>
      <c r="F396" s="271" t="s">
        <v>1</v>
      </c>
      <c r="G396" s="271" t="s">
        <v>754</v>
      </c>
      <c r="H396" s="266" t="s">
        <v>755</v>
      </c>
      <c r="I396" s="266" t="s">
        <v>437</v>
      </c>
      <c r="J396" s="275" t="s">
        <v>33</v>
      </c>
      <c r="K396" s="273" t="s">
        <v>22</v>
      </c>
      <c r="L396" s="273" t="s">
        <v>22</v>
      </c>
      <c r="M396" s="152" t="s">
        <v>17</v>
      </c>
      <c r="N396" s="274" t="s">
        <v>20</v>
      </c>
      <c r="O396" s="274" t="s">
        <v>20</v>
      </c>
      <c r="P396" s="271" t="s">
        <v>1</v>
      </c>
      <c r="Q396" s="271" t="s">
        <v>1</v>
      </c>
      <c r="R396" s="271" t="s">
        <v>1</v>
      </c>
      <c r="S396" s="271" t="s">
        <v>1</v>
      </c>
      <c r="T396" s="271" t="s">
        <v>1</v>
      </c>
      <c r="U396" s="271" t="s">
        <v>1</v>
      </c>
      <c r="V396" s="271" t="s">
        <v>1</v>
      </c>
      <c r="W396" s="271" t="s">
        <v>1</v>
      </c>
      <c r="X396" s="271" t="s">
        <v>1</v>
      </c>
      <c r="Y396" s="271" t="s">
        <v>1</v>
      </c>
      <c r="Z396" s="273" t="s">
        <v>22</v>
      </c>
      <c r="AA396" s="271" t="s">
        <v>1</v>
      </c>
      <c r="AB396" s="271" t="s">
        <v>1</v>
      </c>
      <c r="AC396" s="271" t="s">
        <v>1</v>
      </c>
      <c r="AD396" s="271" t="s">
        <v>1</v>
      </c>
      <c r="AE396" s="271" t="s">
        <v>1</v>
      </c>
      <c r="AF396" s="271" t="s">
        <v>1</v>
      </c>
      <c r="AG396" s="271" t="s">
        <v>1</v>
      </c>
      <c r="AH396" s="271" t="s">
        <v>1</v>
      </c>
      <c r="AI396" s="271" t="s">
        <v>1</v>
      </c>
      <c r="AJ396" s="271" t="s">
        <v>1</v>
      </c>
      <c r="AK396" s="271" t="s">
        <v>1</v>
      </c>
      <c r="AL396" s="271" t="s">
        <v>1</v>
      </c>
      <c r="AM396" s="271" t="s">
        <v>1</v>
      </c>
      <c r="AN396" s="271" t="s">
        <v>1</v>
      </c>
      <c r="AO396" s="271" t="s">
        <v>1</v>
      </c>
      <c r="AP396" s="271" t="s">
        <v>1</v>
      </c>
      <c r="AQ396" s="271" t="s">
        <v>1</v>
      </c>
      <c r="AR396" s="273" t="s">
        <v>22</v>
      </c>
      <c r="AS396" s="271" t="s">
        <v>1</v>
      </c>
      <c r="AT396" s="271" t="s">
        <v>1</v>
      </c>
      <c r="AU396" s="273" t="s">
        <v>22</v>
      </c>
      <c r="AV396" s="273" t="s">
        <v>22</v>
      </c>
      <c r="AW396" s="275" t="s">
        <v>1241</v>
      </c>
      <c r="AX396" s="275">
        <v>1</v>
      </c>
      <c r="AY396" s="284">
        <v>0</v>
      </c>
      <c r="AZ396" s="276">
        <v>0</v>
      </c>
      <c r="BA396" s="276">
        <v>0</v>
      </c>
      <c r="BB396" s="283">
        <v>0</v>
      </c>
      <c r="BF396" s="150" t="e">
        <f>_xlfn.XLOOKUP(A396,'[27]Non AGSA'!B:B,'[27]Non AGSA'!B:B)</f>
        <v>#N/A</v>
      </c>
      <c r="BG396" s="150" t="e">
        <f>_xlfn.XLOOKUP(A396,'[27]Dormant auditee list'!C:C,'[27]Dormant auditee list'!C:C)</f>
        <v>#N/A</v>
      </c>
      <c r="BH396" s="150" t="str">
        <f>_xlfn.XLOOKUP(A396,[27]Reworked!A:A,[27]Reworked!I:I)</f>
        <v>Unqualified with no findings</v>
      </c>
      <c r="BJ396" s="150">
        <v>1</v>
      </c>
      <c r="BK396" s="150">
        <v>1</v>
      </c>
    </row>
    <row r="397" spans="1:63" ht="26.25" customHeight="1" x14ac:dyDescent="0.25">
      <c r="A397" s="265">
        <v>493</v>
      </c>
      <c r="B397" s="266" t="s">
        <v>732</v>
      </c>
      <c r="C397" s="271" t="s">
        <v>1193</v>
      </c>
      <c r="D397" s="271" t="s">
        <v>683</v>
      </c>
      <c r="E397" s="271" t="s">
        <v>1191</v>
      </c>
      <c r="F397" s="271" t="s">
        <v>1</v>
      </c>
      <c r="G397" s="271" t="s">
        <v>698</v>
      </c>
      <c r="H397" s="266" t="s">
        <v>444</v>
      </c>
      <c r="I397" s="266" t="s">
        <v>437</v>
      </c>
      <c r="J397" s="152" t="s">
        <v>17</v>
      </c>
      <c r="K397" s="271" t="s">
        <v>1</v>
      </c>
      <c r="L397" s="272" t="s">
        <v>23</v>
      </c>
      <c r="M397" s="152" t="s">
        <v>17</v>
      </c>
      <c r="N397" s="271" t="s">
        <v>1</v>
      </c>
      <c r="O397" s="272" t="s">
        <v>23</v>
      </c>
      <c r="P397" s="271" t="s">
        <v>1</v>
      </c>
      <c r="Q397" s="271" t="s">
        <v>1</v>
      </c>
      <c r="R397" s="271" t="s">
        <v>1</v>
      </c>
      <c r="S397" s="271" t="s">
        <v>1</v>
      </c>
      <c r="T397" s="271" t="s">
        <v>1</v>
      </c>
      <c r="U397" s="271" t="s">
        <v>1</v>
      </c>
      <c r="V397" s="271" t="s">
        <v>1</v>
      </c>
      <c r="W397" s="271" t="s">
        <v>1</v>
      </c>
      <c r="X397" s="271" t="s">
        <v>1</v>
      </c>
      <c r="Y397" s="271" t="s">
        <v>1</v>
      </c>
      <c r="Z397" s="271" t="s">
        <v>1</v>
      </c>
      <c r="AA397" s="271" t="s">
        <v>1</v>
      </c>
      <c r="AB397" s="271" t="s">
        <v>1</v>
      </c>
      <c r="AC397" s="271" t="s">
        <v>1</v>
      </c>
      <c r="AD397" s="271" t="s">
        <v>1</v>
      </c>
      <c r="AE397" s="271" t="s">
        <v>1</v>
      </c>
      <c r="AF397" s="271" t="s">
        <v>1</v>
      </c>
      <c r="AG397" s="271" t="s">
        <v>1</v>
      </c>
      <c r="AH397" s="271" t="s">
        <v>1</v>
      </c>
      <c r="AI397" s="271" t="s">
        <v>1</v>
      </c>
      <c r="AJ397" s="271" t="s">
        <v>1</v>
      </c>
      <c r="AK397" s="271" t="s">
        <v>1</v>
      </c>
      <c r="AL397" s="272" t="s">
        <v>23</v>
      </c>
      <c r="AM397" s="271" t="s">
        <v>1</v>
      </c>
      <c r="AN397" s="271" t="s">
        <v>1</v>
      </c>
      <c r="AO397" s="271" t="s">
        <v>1</v>
      </c>
      <c r="AP397" s="271" t="s">
        <v>1</v>
      </c>
      <c r="AQ397" s="271" t="s">
        <v>1</v>
      </c>
      <c r="AR397" s="271" t="s">
        <v>1</v>
      </c>
      <c r="AS397" s="271" t="s">
        <v>1</v>
      </c>
      <c r="AT397" s="271" t="s">
        <v>1</v>
      </c>
      <c r="AU397" s="272" t="s">
        <v>23</v>
      </c>
      <c r="AV397" s="273" t="s">
        <v>22</v>
      </c>
      <c r="AW397" s="275" t="s">
        <v>1241</v>
      </c>
      <c r="AX397" s="152">
        <v>2</v>
      </c>
      <c r="AY397" s="284">
        <v>0</v>
      </c>
      <c r="AZ397" s="276">
        <v>0</v>
      </c>
      <c r="BA397" s="277">
        <v>3.1</v>
      </c>
      <c r="BB397" s="281">
        <v>0.24</v>
      </c>
      <c r="BF397" s="150" t="e">
        <f>_xlfn.XLOOKUP(A397,'[27]Non AGSA'!B:B,'[27]Non AGSA'!B:B)</f>
        <v>#N/A</v>
      </c>
      <c r="BG397" s="150" t="e">
        <f>_xlfn.XLOOKUP(A397,'[27]Dormant auditee list'!C:C,'[27]Dormant auditee list'!C:C)</f>
        <v>#N/A</v>
      </c>
      <c r="BH397" s="150" t="str">
        <f>_xlfn.XLOOKUP(A397,[27]Reworked!A:A,[27]Reworked!I:I)</f>
        <v>Unqualified with findings</v>
      </c>
      <c r="BJ397" s="150">
        <v>1</v>
      </c>
      <c r="BK397" s="150">
        <v>2</v>
      </c>
    </row>
    <row r="398" spans="1:63" ht="34.5" customHeight="1" x14ac:dyDescent="0.25">
      <c r="A398" s="265">
        <v>494</v>
      </c>
      <c r="B398" s="266" t="s">
        <v>1320</v>
      </c>
      <c r="C398" s="271" t="s">
        <v>1193</v>
      </c>
      <c r="D398" s="271" t="s">
        <v>1086</v>
      </c>
      <c r="E398" s="271" t="s">
        <v>1191</v>
      </c>
      <c r="F398" s="271" t="s">
        <v>1</v>
      </c>
      <c r="G398" s="271" t="s">
        <v>739</v>
      </c>
      <c r="H398" s="266" t="s">
        <v>440</v>
      </c>
      <c r="I398" s="266" t="s">
        <v>437</v>
      </c>
      <c r="J398" s="152" t="s">
        <v>17</v>
      </c>
      <c r="K398" s="271" t="s">
        <v>1</v>
      </c>
      <c r="L398" s="272" t="s">
        <v>23</v>
      </c>
      <c r="M398" s="152" t="s">
        <v>17</v>
      </c>
      <c r="N398" s="271" t="s">
        <v>1</v>
      </c>
      <c r="O398" s="274" t="s">
        <v>20</v>
      </c>
      <c r="P398" s="271" t="s">
        <v>1</v>
      </c>
      <c r="Q398" s="271" t="s">
        <v>1</v>
      </c>
      <c r="R398" s="271" t="s">
        <v>1</v>
      </c>
      <c r="S398" s="271" t="s">
        <v>1</v>
      </c>
      <c r="T398" s="271" t="s">
        <v>1</v>
      </c>
      <c r="U398" s="271" t="s">
        <v>1</v>
      </c>
      <c r="V398" s="271" t="s">
        <v>1</v>
      </c>
      <c r="W398" s="271" t="s">
        <v>1</v>
      </c>
      <c r="X398" s="271" t="s">
        <v>1</v>
      </c>
      <c r="Y398" s="271" t="s">
        <v>1</v>
      </c>
      <c r="Z398" s="271" t="s">
        <v>1</v>
      </c>
      <c r="AA398" s="271" t="s">
        <v>1</v>
      </c>
      <c r="AB398" s="271" t="s">
        <v>1</v>
      </c>
      <c r="AC398" s="271" t="s">
        <v>1</v>
      </c>
      <c r="AD398" s="271" t="s">
        <v>1</v>
      </c>
      <c r="AE398" s="272" t="s">
        <v>23</v>
      </c>
      <c r="AF398" s="271" t="s">
        <v>1</v>
      </c>
      <c r="AG398" s="271" t="s">
        <v>1</v>
      </c>
      <c r="AH398" s="273" t="s">
        <v>22</v>
      </c>
      <c r="AI398" s="271" t="s">
        <v>1</v>
      </c>
      <c r="AJ398" s="271" t="s">
        <v>1</v>
      </c>
      <c r="AK398" s="272" t="s">
        <v>23</v>
      </c>
      <c r="AL398" s="271" t="s">
        <v>1</v>
      </c>
      <c r="AM398" s="271" t="s">
        <v>1</v>
      </c>
      <c r="AN398" s="271" t="s">
        <v>1</v>
      </c>
      <c r="AO398" s="271" t="s">
        <v>1</v>
      </c>
      <c r="AP398" s="271" t="s">
        <v>1</v>
      </c>
      <c r="AQ398" s="271" t="s">
        <v>1</v>
      </c>
      <c r="AR398" s="271" t="s">
        <v>1</v>
      </c>
      <c r="AS398" s="271" t="s">
        <v>1</v>
      </c>
      <c r="AT398" s="271" t="s">
        <v>1</v>
      </c>
      <c r="AU398" s="274" t="s">
        <v>20</v>
      </c>
      <c r="AV398" s="274" t="s">
        <v>20</v>
      </c>
      <c r="AW398" s="275" t="s">
        <v>1241</v>
      </c>
      <c r="AX398" s="282">
        <v>3</v>
      </c>
      <c r="AY398" s="284">
        <v>0</v>
      </c>
      <c r="AZ398" s="276">
        <v>0</v>
      </c>
      <c r="BA398" s="277">
        <v>0</v>
      </c>
      <c r="BB398" s="283">
        <v>0</v>
      </c>
      <c r="BF398" s="150" t="e">
        <f>_xlfn.XLOOKUP(A398,'[27]Non AGSA'!B:B,'[27]Non AGSA'!B:B)</f>
        <v>#N/A</v>
      </c>
      <c r="BG398" s="150" t="e">
        <f>_xlfn.XLOOKUP(A398,'[27]Dormant auditee list'!C:C,'[27]Dormant auditee list'!C:C)</f>
        <v>#N/A</v>
      </c>
      <c r="BH398" s="150" t="str">
        <f>_xlfn.XLOOKUP(A398,[27]Reworked!A:A,[27]Reworked!I:I)</f>
        <v>Unqualified with findings</v>
      </c>
      <c r="BJ398" s="150">
        <v>1</v>
      </c>
      <c r="BK398" s="150">
        <v>2</v>
      </c>
    </row>
    <row r="399" spans="1:63" ht="34.5" customHeight="1" x14ac:dyDescent="0.25">
      <c r="A399" s="265">
        <v>495</v>
      </c>
      <c r="B399" s="266" t="s">
        <v>1321</v>
      </c>
      <c r="C399" s="271" t="s">
        <v>1193</v>
      </c>
      <c r="D399" s="271" t="s">
        <v>854</v>
      </c>
      <c r="E399" s="271" t="s">
        <v>1191</v>
      </c>
      <c r="F399" s="271" t="s">
        <v>1</v>
      </c>
      <c r="G399" s="271" t="s">
        <v>837</v>
      </c>
      <c r="H399" s="266" t="s">
        <v>440</v>
      </c>
      <c r="I399" s="266" t="s">
        <v>437</v>
      </c>
      <c r="J399" s="279" t="s">
        <v>26</v>
      </c>
      <c r="K399" s="274" t="s">
        <v>20</v>
      </c>
      <c r="L399" s="272" t="s">
        <v>23</v>
      </c>
      <c r="M399" s="152" t="s">
        <v>17</v>
      </c>
      <c r="N399" s="271" t="s">
        <v>1</v>
      </c>
      <c r="O399" s="272" t="s">
        <v>23</v>
      </c>
      <c r="P399" s="271" t="s">
        <v>1</v>
      </c>
      <c r="Q399" s="271" t="s">
        <v>1</v>
      </c>
      <c r="R399" s="274" t="s">
        <v>20</v>
      </c>
      <c r="S399" s="271" t="s">
        <v>1</v>
      </c>
      <c r="T399" s="271" t="s">
        <v>1</v>
      </c>
      <c r="U399" s="271" t="s">
        <v>1</v>
      </c>
      <c r="V399" s="271" t="s">
        <v>1</v>
      </c>
      <c r="W399" s="271" t="s">
        <v>1</v>
      </c>
      <c r="X399" s="271" t="s">
        <v>1</v>
      </c>
      <c r="Y399" s="271" t="s">
        <v>1</v>
      </c>
      <c r="Z399" s="271" t="s">
        <v>1</v>
      </c>
      <c r="AA399" s="274" t="s">
        <v>20</v>
      </c>
      <c r="AB399" s="271" t="s">
        <v>1</v>
      </c>
      <c r="AC399" s="271" t="s">
        <v>1</v>
      </c>
      <c r="AD399" s="271" t="s">
        <v>1</v>
      </c>
      <c r="AE399" s="272" t="s">
        <v>23</v>
      </c>
      <c r="AF399" s="272" t="s">
        <v>23</v>
      </c>
      <c r="AG399" s="271" t="s">
        <v>1</v>
      </c>
      <c r="AH399" s="271" t="s">
        <v>1</v>
      </c>
      <c r="AI399" s="271" t="s">
        <v>1</v>
      </c>
      <c r="AJ399" s="271" t="s">
        <v>1</v>
      </c>
      <c r="AK399" s="272" t="s">
        <v>23</v>
      </c>
      <c r="AL399" s="272" t="s">
        <v>23</v>
      </c>
      <c r="AM399" s="271" t="s">
        <v>1</v>
      </c>
      <c r="AN399" s="271" t="s">
        <v>1</v>
      </c>
      <c r="AO399" s="271" t="s">
        <v>1</v>
      </c>
      <c r="AP399" s="271" t="s">
        <v>1</v>
      </c>
      <c r="AQ399" s="271" t="s">
        <v>1</v>
      </c>
      <c r="AR399" s="272" t="s">
        <v>23</v>
      </c>
      <c r="AS399" s="271" t="s">
        <v>1</v>
      </c>
      <c r="AT399" s="271" t="s">
        <v>1</v>
      </c>
      <c r="AU399" s="274" t="s">
        <v>20</v>
      </c>
      <c r="AV399" s="272" t="s">
        <v>23</v>
      </c>
      <c r="AW399" s="275" t="s">
        <v>1241</v>
      </c>
      <c r="AX399" s="152">
        <v>2</v>
      </c>
      <c r="AY399" s="152">
        <v>2</v>
      </c>
      <c r="AZ399" s="276">
        <v>0</v>
      </c>
      <c r="BA399" s="277">
        <v>15.5</v>
      </c>
      <c r="BB399" s="281">
        <v>0.17</v>
      </c>
      <c r="BF399" s="150" t="e">
        <f>_xlfn.XLOOKUP(A399,'[27]Non AGSA'!B:B,'[27]Non AGSA'!B:B)</f>
        <v>#N/A</v>
      </c>
      <c r="BG399" s="150" t="e">
        <f>_xlfn.XLOOKUP(A399,'[27]Dormant auditee list'!C:C,'[27]Dormant auditee list'!C:C)</f>
        <v>#N/A</v>
      </c>
      <c r="BH399" s="150" t="str">
        <f>_xlfn.XLOOKUP(A399,[27]Reworked!A:A,[27]Reworked!I:I)</f>
        <v>Qualified</v>
      </c>
      <c r="BJ399" s="150">
        <v>1</v>
      </c>
      <c r="BK399" s="150">
        <v>3</v>
      </c>
    </row>
    <row r="400" spans="1:63" ht="34.5" customHeight="1" x14ac:dyDescent="0.25">
      <c r="A400" s="265">
        <v>499</v>
      </c>
      <c r="B400" s="266" t="s">
        <v>123</v>
      </c>
      <c r="C400" s="271" t="s">
        <v>1193</v>
      </c>
      <c r="D400" s="271" t="s">
        <v>1086</v>
      </c>
      <c r="E400" s="271" t="s">
        <v>1191</v>
      </c>
      <c r="F400" s="271" t="s">
        <v>1</v>
      </c>
      <c r="G400" s="271" t="s">
        <v>520</v>
      </c>
      <c r="H400" s="266" t="s">
        <v>440</v>
      </c>
      <c r="I400" s="266" t="s">
        <v>437</v>
      </c>
      <c r="J400" s="152" t="s">
        <v>17</v>
      </c>
      <c r="K400" s="271" t="s">
        <v>1</v>
      </c>
      <c r="L400" s="272" t="s">
        <v>23</v>
      </c>
      <c r="M400" s="152" t="s">
        <v>17</v>
      </c>
      <c r="N400" s="273" t="s">
        <v>22</v>
      </c>
      <c r="O400" s="272" t="s">
        <v>23</v>
      </c>
      <c r="P400" s="271" t="s">
        <v>1</v>
      </c>
      <c r="Q400" s="271" t="s">
        <v>1</v>
      </c>
      <c r="R400" s="271" t="s">
        <v>1</v>
      </c>
      <c r="S400" s="271" t="s">
        <v>1</v>
      </c>
      <c r="T400" s="271" t="s">
        <v>1</v>
      </c>
      <c r="U400" s="271" t="s">
        <v>1</v>
      </c>
      <c r="V400" s="271" t="s">
        <v>1</v>
      </c>
      <c r="W400" s="271" t="s">
        <v>1</v>
      </c>
      <c r="X400" s="271" t="s">
        <v>1</v>
      </c>
      <c r="Y400" s="271" t="s">
        <v>1</v>
      </c>
      <c r="Z400" s="271" t="s">
        <v>1</v>
      </c>
      <c r="AA400" s="271" t="s">
        <v>1</v>
      </c>
      <c r="AB400" s="271" t="s">
        <v>1</v>
      </c>
      <c r="AC400" s="271" t="s">
        <v>1</v>
      </c>
      <c r="AD400" s="271" t="s">
        <v>1</v>
      </c>
      <c r="AE400" s="272" t="s">
        <v>23</v>
      </c>
      <c r="AF400" s="271" t="s">
        <v>1</v>
      </c>
      <c r="AG400" s="271" t="s">
        <v>1</v>
      </c>
      <c r="AH400" s="271" t="s">
        <v>1</v>
      </c>
      <c r="AI400" s="271" t="s">
        <v>1</v>
      </c>
      <c r="AJ400" s="271" t="s">
        <v>1</v>
      </c>
      <c r="AK400" s="271" t="s">
        <v>1</v>
      </c>
      <c r="AL400" s="274" t="s">
        <v>20</v>
      </c>
      <c r="AM400" s="271" t="s">
        <v>1</v>
      </c>
      <c r="AN400" s="271" t="s">
        <v>1</v>
      </c>
      <c r="AO400" s="271" t="s">
        <v>1</v>
      </c>
      <c r="AP400" s="271" t="s">
        <v>1</v>
      </c>
      <c r="AQ400" s="271" t="s">
        <v>1</v>
      </c>
      <c r="AR400" s="274" t="s">
        <v>20</v>
      </c>
      <c r="AS400" s="271" t="s">
        <v>1</v>
      </c>
      <c r="AT400" s="271" t="s">
        <v>1</v>
      </c>
      <c r="AU400" s="273" t="s">
        <v>22</v>
      </c>
      <c r="AV400" s="272" t="s">
        <v>23</v>
      </c>
      <c r="AW400" s="272" t="s">
        <v>1242</v>
      </c>
      <c r="AX400" s="152">
        <v>2</v>
      </c>
      <c r="AY400" s="152">
        <v>2</v>
      </c>
      <c r="AZ400" s="276">
        <v>0</v>
      </c>
      <c r="BA400" s="280">
        <v>956.3</v>
      </c>
      <c r="BB400" s="278">
        <v>5.9</v>
      </c>
      <c r="BF400" s="150" t="e">
        <f>_xlfn.XLOOKUP(A400,'[27]Non AGSA'!B:B,'[27]Non AGSA'!B:B)</f>
        <v>#N/A</v>
      </c>
      <c r="BG400" s="150" t="e">
        <f>_xlfn.XLOOKUP(A400,'[27]Dormant auditee list'!C:C,'[27]Dormant auditee list'!C:C)</f>
        <v>#N/A</v>
      </c>
      <c r="BH400" s="150" t="str">
        <f>_xlfn.XLOOKUP(A400,[27]Reworked!A:A,[27]Reworked!I:I)</f>
        <v>Unqualified with findings</v>
      </c>
      <c r="BJ400" s="150">
        <v>1</v>
      </c>
      <c r="BK400" s="150">
        <v>2</v>
      </c>
    </row>
    <row r="401" spans="1:63" ht="26.25" customHeight="1" x14ac:dyDescent="0.25">
      <c r="A401" s="265">
        <v>502</v>
      </c>
      <c r="B401" s="266" t="s">
        <v>733</v>
      </c>
      <c r="C401" s="271" t="s">
        <v>1193</v>
      </c>
      <c r="D401" s="271" t="s">
        <v>683</v>
      </c>
      <c r="E401" s="271" t="s">
        <v>1191</v>
      </c>
      <c r="F401" s="271" t="s">
        <v>1</v>
      </c>
      <c r="G401" s="271" t="s">
        <v>695</v>
      </c>
      <c r="H401" s="266" t="s">
        <v>696</v>
      </c>
      <c r="I401" s="266" t="s">
        <v>437</v>
      </c>
      <c r="J401" s="275" t="s">
        <v>33</v>
      </c>
      <c r="K401" s="271" t="s">
        <v>1</v>
      </c>
      <c r="L401" s="273" t="s">
        <v>22</v>
      </c>
      <c r="M401" s="152" t="s">
        <v>17</v>
      </c>
      <c r="N401" s="271" t="s">
        <v>1</v>
      </c>
      <c r="O401" s="272" t="s">
        <v>23</v>
      </c>
      <c r="P401" s="271" t="s">
        <v>1</v>
      </c>
      <c r="Q401" s="271" t="s">
        <v>1</v>
      </c>
      <c r="R401" s="271" t="s">
        <v>1</v>
      </c>
      <c r="S401" s="271" t="s">
        <v>1</v>
      </c>
      <c r="T401" s="271" t="s">
        <v>1</v>
      </c>
      <c r="U401" s="271" t="s">
        <v>1</v>
      </c>
      <c r="V401" s="271" t="s">
        <v>1</v>
      </c>
      <c r="W401" s="271" t="s">
        <v>1</v>
      </c>
      <c r="X401" s="271" t="s">
        <v>1</v>
      </c>
      <c r="Y401" s="271" t="s">
        <v>1</v>
      </c>
      <c r="Z401" s="271" t="s">
        <v>1</v>
      </c>
      <c r="AA401" s="271" t="s">
        <v>1</v>
      </c>
      <c r="AB401" s="271" t="s">
        <v>1</v>
      </c>
      <c r="AC401" s="271" t="s">
        <v>1</v>
      </c>
      <c r="AD401" s="271" t="s">
        <v>1</v>
      </c>
      <c r="AE401" s="271" t="s">
        <v>1</v>
      </c>
      <c r="AF401" s="271" t="s">
        <v>1</v>
      </c>
      <c r="AG401" s="271" t="s">
        <v>1</v>
      </c>
      <c r="AH401" s="271" t="s">
        <v>1</v>
      </c>
      <c r="AI401" s="271" t="s">
        <v>1</v>
      </c>
      <c r="AJ401" s="271" t="s">
        <v>1</v>
      </c>
      <c r="AK401" s="271" t="s">
        <v>1</v>
      </c>
      <c r="AL401" s="273" t="s">
        <v>22</v>
      </c>
      <c r="AM401" s="271" t="s">
        <v>1</v>
      </c>
      <c r="AN401" s="271" t="s">
        <v>1</v>
      </c>
      <c r="AO401" s="271" t="s">
        <v>1</v>
      </c>
      <c r="AP401" s="271" t="s">
        <v>1</v>
      </c>
      <c r="AQ401" s="271" t="s">
        <v>1</v>
      </c>
      <c r="AR401" s="271" t="s">
        <v>1</v>
      </c>
      <c r="AS401" s="271" t="s">
        <v>1</v>
      </c>
      <c r="AT401" s="271" t="s">
        <v>1</v>
      </c>
      <c r="AU401" s="271" t="s">
        <v>1</v>
      </c>
      <c r="AV401" s="272" t="s">
        <v>23</v>
      </c>
      <c r="AW401" s="275" t="s">
        <v>1241</v>
      </c>
      <c r="AX401" s="275">
        <v>1</v>
      </c>
      <c r="AY401" s="275">
        <v>1</v>
      </c>
      <c r="AZ401" s="276">
        <v>0</v>
      </c>
      <c r="BA401" s="277">
        <v>4.5</v>
      </c>
      <c r="BB401" s="281">
        <v>0.03</v>
      </c>
      <c r="BF401" s="150" t="e">
        <f>_xlfn.XLOOKUP(A401,'[27]Non AGSA'!B:B,'[27]Non AGSA'!B:B)</f>
        <v>#N/A</v>
      </c>
      <c r="BG401" s="150" t="e">
        <f>_xlfn.XLOOKUP(A401,'[27]Dormant auditee list'!C:C,'[27]Dormant auditee list'!C:C)</f>
        <v>#N/A</v>
      </c>
      <c r="BH401" s="150" t="str">
        <f>_xlfn.XLOOKUP(A401,[27]Reworked!A:A,[27]Reworked!I:I)</f>
        <v>Unqualified with no findings</v>
      </c>
      <c r="BJ401" s="150">
        <v>1</v>
      </c>
      <c r="BK401" s="150">
        <v>1</v>
      </c>
    </row>
    <row r="402" spans="1:63" ht="34.5" customHeight="1" x14ac:dyDescent="0.25">
      <c r="A402" s="265">
        <v>442</v>
      </c>
      <c r="B402" s="266" t="s">
        <v>124</v>
      </c>
      <c r="C402" s="271" t="s">
        <v>1193</v>
      </c>
      <c r="D402" s="271" t="s">
        <v>1021</v>
      </c>
      <c r="E402" s="271" t="s">
        <v>1191</v>
      </c>
      <c r="F402" s="271" t="s">
        <v>1</v>
      </c>
      <c r="G402" s="271" t="s">
        <v>520</v>
      </c>
      <c r="H402" s="266" t="s">
        <v>440</v>
      </c>
      <c r="I402" s="266" t="s">
        <v>437</v>
      </c>
      <c r="J402" s="275" t="s">
        <v>33</v>
      </c>
      <c r="K402" s="271" t="s">
        <v>1</v>
      </c>
      <c r="L402" s="273" t="s">
        <v>22</v>
      </c>
      <c r="M402" s="152" t="s">
        <v>17</v>
      </c>
      <c r="N402" s="271" t="s">
        <v>1</v>
      </c>
      <c r="O402" s="272" t="s">
        <v>23</v>
      </c>
      <c r="P402" s="271" t="s">
        <v>1</v>
      </c>
      <c r="Q402" s="271" t="s">
        <v>1</v>
      </c>
      <c r="R402" s="271" t="s">
        <v>1</v>
      </c>
      <c r="S402" s="271" t="s">
        <v>1</v>
      </c>
      <c r="T402" s="271" t="s">
        <v>1</v>
      </c>
      <c r="U402" s="271" t="s">
        <v>1</v>
      </c>
      <c r="V402" s="271" t="s">
        <v>1</v>
      </c>
      <c r="W402" s="271" t="s">
        <v>1</v>
      </c>
      <c r="X402" s="271" t="s">
        <v>1</v>
      </c>
      <c r="Y402" s="271" t="s">
        <v>1</v>
      </c>
      <c r="Z402" s="271" t="s">
        <v>1</v>
      </c>
      <c r="AA402" s="271" t="s">
        <v>1</v>
      </c>
      <c r="AB402" s="271" t="s">
        <v>1</v>
      </c>
      <c r="AC402" s="271" t="s">
        <v>1</v>
      </c>
      <c r="AD402" s="271" t="s">
        <v>1</v>
      </c>
      <c r="AE402" s="273" t="s">
        <v>22</v>
      </c>
      <c r="AF402" s="271" t="s">
        <v>1</v>
      </c>
      <c r="AG402" s="271" t="s">
        <v>1</v>
      </c>
      <c r="AH402" s="271" t="s">
        <v>1</v>
      </c>
      <c r="AI402" s="271" t="s">
        <v>1</v>
      </c>
      <c r="AJ402" s="271" t="s">
        <v>1</v>
      </c>
      <c r="AK402" s="271" t="s">
        <v>1</v>
      </c>
      <c r="AL402" s="273" t="s">
        <v>22</v>
      </c>
      <c r="AM402" s="271" t="s">
        <v>1</v>
      </c>
      <c r="AN402" s="271" t="s">
        <v>1</v>
      </c>
      <c r="AO402" s="273" t="s">
        <v>22</v>
      </c>
      <c r="AP402" s="271" t="s">
        <v>1</v>
      </c>
      <c r="AQ402" s="271" t="s">
        <v>1</v>
      </c>
      <c r="AR402" s="271" t="s">
        <v>1</v>
      </c>
      <c r="AS402" s="271" t="s">
        <v>1</v>
      </c>
      <c r="AT402" s="271" t="s">
        <v>1</v>
      </c>
      <c r="AU402" s="271" t="s">
        <v>1</v>
      </c>
      <c r="AV402" s="273" t="s">
        <v>22</v>
      </c>
      <c r="AW402" s="274" t="s">
        <v>1240</v>
      </c>
      <c r="AX402" s="275">
        <v>1</v>
      </c>
      <c r="AY402" s="275">
        <v>1</v>
      </c>
      <c r="AZ402" s="276">
        <v>0</v>
      </c>
      <c r="BA402" s="277">
        <v>0.1</v>
      </c>
      <c r="BB402" s="278">
        <v>0.01</v>
      </c>
      <c r="BF402" s="150" t="e">
        <f>_xlfn.XLOOKUP(A402,'[27]Non AGSA'!B:B,'[27]Non AGSA'!B:B)</f>
        <v>#N/A</v>
      </c>
      <c r="BG402" s="150" t="e">
        <f>_xlfn.XLOOKUP(A402,'[27]Dormant auditee list'!C:C,'[27]Dormant auditee list'!C:C)</f>
        <v>#N/A</v>
      </c>
      <c r="BH402" s="150" t="str">
        <f>_xlfn.XLOOKUP(A402,[27]Reworked!A:A,[27]Reworked!I:I)</f>
        <v>Unqualified with no findings</v>
      </c>
      <c r="BJ402" s="150">
        <v>1</v>
      </c>
      <c r="BK402" s="150">
        <v>1</v>
      </c>
    </row>
    <row r="403" spans="1:63" ht="27" customHeight="1" x14ac:dyDescent="0.25">
      <c r="A403" s="265">
        <v>1318</v>
      </c>
      <c r="B403" s="266" t="s">
        <v>95</v>
      </c>
      <c r="C403" s="271" t="s">
        <v>1193</v>
      </c>
      <c r="D403" s="271" t="s">
        <v>571</v>
      </c>
      <c r="E403" s="271" t="s">
        <v>1191</v>
      </c>
      <c r="F403" s="271" t="s">
        <v>1</v>
      </c>
      <c r="G403" s="271" t="s">
        <v>447</v>
      </c>
      <c r="H403" s="266" t="s">
        <v>444</v>
      </c>
      <c r="I403" s="266" t="s">
        <v>437</v>
      </c>
      <c r="J403" s="152" t="s">
        <v>17</v>
      </c>
      <c r="K403" s="271" t="s">
        <v>1</v>
      </c>
      <c r="L403" s="272" t="s">
        <v>23</v>
      </c>
      <c r="M403" s="152" t="s">
        <v>17</v>
      </c>
      <c r="N403" s="271" t="s">
        <v>1</v>
      </c>
      <c r="O403" s="272" t="s">
        <v>23</v>
      </c>
      <c r="P403" s="271" t="s">
        <v>1</v>
      </c>
      <c r="Q403" s="271" t="s">
        <v>1</v>
      </c>
      <c r="R403" s="271" t="s">
        <v>1</v>
      </c>
      <c r="S403" s="271" t="s">
        <v>1</v>
      </c>
      <c r="T403" s="271" t="s">
        <v>1</v>
      </c>
      <c r="U403" s="271" t="s">
        <v>1</v>
      </c>
      <c r="V403" s="271" t="s">
        <v>1</v>
      </c>
      <c r="W403" s="271" t="s">
        <v>1</v>
      </c>
      <c r="X403" s="271" t="s">
        <v>1</v>
      </c>
      <c r="Y403" s="271" t="s">
        <v>1</v>
      </c>
      <c r="Z403" s="271" t="s">
        <v>1</v>
      </c>
      <c r="AA403" s="271" t="s">
        <v>1</v>
      </c>
      <c r="AB403" s="271" t="s">
        <v>1</v>
      </c>
      <c r="AC403" s="271" t="s">
        <v>1</v>
      </c>
      <c r="AD403" s="271" t="s">
        <v>1</v>
      </c>
      <c r="AE403" s="272" t="s">
        <v>23</v>
      </c>
      <c r="AF403" s="271" t="s">
        <v>1</v>
      </c>
      <c r="AG403" s="271" t="s">
        <v>1</v>
      </c>
      <c r="AH403" s="271" t="s">
        <v>1</v>
      </c>
      <c r="AI403" s="271" t="s">
        <v>1</v>
      </c>
      <c r="AJ403" s="271" t="s">
        <v>1</v>
      </c>
      <c r="AK403" s="271" t="s">
        <v>1</v>
      </c>
      <c r="AL403" s="271" t="s">
        <v>1</v>
      </c>
      <c r="AM403" s="271" t="s">
        <v>1</v>
      </c>
      <c r="AN403" s="271" t="s">
        <v>1</v>
      </c>
      <c r="AO403" s="271" t="s">
        <v>1</v>
      </c>
      <c r="AP403" s="274" t="s">
        <v>20</v>
      </c>
      <c r="AQ403" s="271" t="s">
        <v>1</v>
      </c>
      <c r="AR403" s="271" t="s">
        <v>1</v>
      </c>
      <c r="AS403" s="271" t="s">
        <v>1</v>
      </c>
      <c r="AT403" s="271" t="s">
        <v>1</v>
      </c>
      <c r="AU403" s="271" t="s">
        <v>1</v>
      </c>
      <c r="AV403" s="271" t="s">
        <v>1</v>
      </c>
      <c r="AW403" s="275" t="s">
        <v>1241</v>
      </c>
      <c r="AX403" s="275">
        <v>1</v>
      </c>
      <c r="AY403" s="152">
        <v>2</v>
      </c>
      <c r="AZ403" s="276">
        <v>0</v>
      </c>
      <c r="BA403" s="276">
        <v>0</v>
      </c>
      <c r="BB403" s="283">
        <v>0</v>
      </c>
      <c r="BF403" s="150" t="e">
        <f>_xlfn.XLOOKUP(A403,'[27]Non AGSA'!B:B,'[27]Non AGSA'!B:B)</f>
        <v>#N/A</v>
      </c>
      <c r="BG403" s="150" t="e">
        <f>_xlfn.XLOOKUP(A403,'[27]Dormant auditee list'!C:C,'[27]Dormant auditee list'!C:C)</f>
        <v>#N/A</v>
      </c>
      <c r="BH403" s="150" t="str">
        <f>_xlfn.XLOOKUP(A403,[27]Reworked!A:A,[27]Reworked!I:I)</f>
        <v>Unqualified with findings</v>
      </c>
      <c r="BJ403" s="150">
        <v>1</v>
      </c>
      <c r="BK403" s="150">
        <v>2</v>
      </c>
    </row>
    <row r="404" spans="1:63" ht="26.25" customHeight="1" x14ac:dyDescent="0.25">
      <c r="A404" s="265">
        <v>1065</v>
      </c>
      <c r="B404" s="266" t="s">
        <v>227</v>
      </c>
      <c r="C404" s="271" t="s">
        <v>1193</v>
      </c>
      <c r="D404" s="271" t="s">
        <v>854</v>
      </c>
      <c r="E404" s="271" t="s">
        <v>1191</v>
      </c>
      <c r="F404" s="271" t="s">
        <v>1</v>
      </c>
      <c r="G404" s="271" t="s">
        <v>439</v>
      </c>
      <c r="H404" s="266" t="s">
        <v>444</v>
      </c>
      <c r="I404" s="266" t="s">
        <v>437</v>
      </c>
      <c r="J404" s="152" t="s">
        <v>17</v>
      </c>
      <c r="K404" s="271" t="s">
        <v>1</v>
      </c>
      <c r="L404" s="272" t="s">
        <v>23</v>
      </c>
      <c r="M404" s="152" t="s">
        <v>17</v>
      </c>
      <c r="N404" s="271" t="s">
        <v>1</v>
      </c>
      <c r="O404" s="272" t="s">
        <v>23</v>
      </c>
      <c r="P404" s="271" t="s">
        <v>1</v>
      </c>
      <c r="Q404" s="271" t="s">
        <v>1</v>
      </c>
      <c r="R404" s="271" t="s">
        <v>1</v>
      </c>
      <c r="S404" s="271" t="s">
        <v>1</v>
      </c>
      <c r="T404" s="271" t="s">
        <v>1</v>
      </c>
      <c r="U404" s="271" t="s">
        <v>1</v>
      </c>
      <c r="V404" s="271" t="s">
        <v>1</v>
      </c>
      <c r="W404" s="271" t="s">
        <v>1</v>
      </c>
      <c r="X404" s="271" t="s">
        <v>1</v>
      </c>
      <c r="Y404" s="271" t="s">
        <v>1</v>
      </c>
      <c r="Z404" s="271" t="s">
        <v>1</v>
      </c>
      <c r="AA404" s="271" t="s">
        <v>1</v>
      </c>
      <c r="AB404" s="271" t="s">
        <v>1</v>
      </c>
      <c r="AC404" s="271" t="s">
        <v>1</v>
      </c>
      <c r="AD404" s="271" t="s">
        <v>1</v>
      </c>
      <c r="AE404" s="272" t="s">
        <v>23</v>
      </c>
      <c r="AF404" s="271" t="s">
        <v>1</v>
      </c>
      <c r="AG404" s="271" t="s">
        <v>1</v>
      </c>
      <c r="AH404" s="271" t="s">
        <v>1</v>
      </c>
      <c r="AI404" s="271" t="s">
        <v>1</v>
      </c>
      <c r="AJ404" s="271" t="s">
        <v>1</v>
      </c>
      <c r="AK404" s="271" t="s">
        <v>1</v>
      </c>
      <c r="AL404" s="272" t="s">
        <v>23</v>
      </c>
      <c r="AM404" s="271" t="s">
        <v>1</v>
      </c>
      <c r="AN404" s="271" t="s">
        <v>1</v>
      </c>
      <c r="AO404" s="271" t="s">
        <v>1</v>
      </c>
      <c r="AP404" s="271" t="s">
        <v>1</v>
      </c>
      <c r="AQ404" s="271" t="s">
        <v>1</v>
      </c>
      <c r="AR404" s="271" t="s">
        <v>1</v>
      </c>
      <c r="AS404" s="271" t="s">
        <v>1</v>
      </c>
      <c r="AT404" s="271" t="s">
        <v>1</v>
      </c>
      <c r="AU404" s="271" t="s">
        <v>1</v>
      </c>
      <c r="AV404" s="272" t="s">
        <v>23</v>
      </c>
      <c r="AW404" s="275" t="s">
        <v>1241</v>
      </c>
      <c r="AX404" s="275">
        <v>1</v>
      </c>
      <c r="AY404" s="152">
        <v>2</v>
      </c>
      <c r="AZ404" s="276">
        <v>0</v>
      </c>
      <c r="BA404" s="280">
        <v>4</v>
      </c>
      <c r="BB404" s="283">
        <v>0</v>
      </c>
      <c r="BF404" s="150" t="e">
        <f>_xlfn.XLOOKUP(A404,'[27]Non AGSA'!B:B,'[27]Non AGSA'!B:B)</f>
        <v>#N/A</v>
      </c>
      <c r="BG404" s="150" t="e">
        <f>_xlfn.XLOOKUP(A404,'[27]Dormant auditee list'!C:C,'[27]Dormant auditee list'!C:C)</f>
        <v>#N/A</v>
      </c>
      <c r="BH404" s="150" t="str">
        <f>_xlfn.XLOOKUP(A404,[27]Reworked!A:A,[27]Reworked!I:I)</f>
        <v>Unqualified with findings</v>
      </c>
      <c r="BJ404" s="150">
        <v>1</v>
      </c>
      <c r="BK404" s="150">
        <v>2</v>
      </c>
    </row>
    <row r="405" spans="1:63" ht="34.5" customHeight="1" x14ac:dyDescent="0.25">
      <c r="A405" s="265">
        <v>1123</v>
      </c>
      <c r="B405" s="266" t="s">
        <v>224</v>
      </c>
      <c r="C405" s="271" t="s">
        <v>1193</v>
      </c>
      <c r="D405" s="271" t="s">
        <v>896</v>
      </c>
      <c r="E405" s="271" t="s">
        <v>1191</v>
      </c>
      <c r="F405" s="271" t="s">
        <v>1</v>
      </c>
      <c r="G405" s="271" t="s">
        <v>209</v>
      </c>
      <c r="H405" s="266" t="s">
        <v>440</v>
      </c>
      <c r="I405" s="266" t="s">
        <v>437</v>
      </c>
      <c r="J405" s="152" t="s">
        <v>17</v>
      </c>
      <c r="K405" s="272" t="s">
        <v>23</v>
      </c>
      <c r="L405" s="272" t="s">
        <v>23</v>
      </c>
      <c r="M405" s="152" t="s">
        <v>17</v>
      </c>
      <c r="N405" s="272" t="s">
        <v>23</v>
      </c>
      <c r="O405" s="272" t="s">
        <v>23</v>
      </c>
      <c r="P405" s="271" t="s">
        <v>1</v>
      </c>
      <c r="Q405" s="271" t="s">
        <v>1</v>
      </c>
      <c r="R405" s="271" t="s">
        <v>1</v>
      </c>
      <c r="S405" s="271" t="s">
        <v>1</v>
      </c>
      <c r="T405" s="271" t="s">
        <v>1</v>
      </c>
      <c r="U405" s="271" t="s">
        <v>1</v>
      </c>
      <c r="V405" s="271" t="s">
        <v>1</v>
      </c>
      <c r="W405" s="271" t="s">
        <v>1</v>
      </c>
      <c r="X405" s="271" t="s">
        <v>1</v>
      </c>
      <c r="Y405" s="271" t="s">
        <v>1</v>
      </c>
      <c r="Z405" s="274" t="s">
        <v>20</v>
      </c>
      <c r="AA405" s="272" t="s">
        <v>23</v>
      </c>
      <c r="AB405" s="271" t="s">
        <v>1</v>
      </c>
      <c r="AC405" s="271" t="s">
        <v>1</v>
      </c>
      <c r="AD405" s="271" t="s">
        <v>1</v>
      </c>
      <c r="AE405" s="272" t="s">
        <v>23</v>
      </c>
      <c r="AF405" s="272" t="s">
        <v>23</v>
      </c>
      <c r="AG405" s="271" t="s">
        <v>1</v>
      </c>
      <c r="AH405" s="271" t="s">
        <v>1</v>
      </c>
      <c r="AI405" s="271" t="s">
        <v>1</v>
      </c>
      <c r="AJ405" s="271" t="s">
        <v>1</v>
      </c>
      <c r="AK405" s="271" t="s">
        <v>1</v>
      </c>
      <c r="AL405" s="272" t="s">
        <v>23</v>
      </c>
      <c r="AM405" s="271" t="s">
        <v>1</v>
      </c>
      <c r="AN405" s="271" t="s">
        <v>1</v>
      </c>
      <c r="AO405" s="272" t="s">
        <v>23</v>
      </c>
      <c r="AP405" s="271" t="s">
        <v>1</v>
      </c>
      <c r="AQ405" s="271" t="s">
        <v>1</v>
      </c>
      <c r="AR405" s="272" t="s">
        <v>23</v>
      </c>
      <c r="AS405" s="271" t="s">
        <v>1</v>
      </c>
      <c r="AT405" s="271" t="s">
        <v>1</v>
      </c>
      <c r="AU405" s="272" t="s">
        <v>23</v>
      </c>
      <c r="AV405" s="272" t="s">
        <v>23</v>
      </c>
      <c r="AW405" s="272" t="s">
        <v>1242</v>
      </c>
      <c r="AX405" s="152">
        <v>2</v>
      </c>
      <c r="AY405" s="152">
        <v>2</v>
      </c>
      <c r="AZ405" s="276">
        <v>0</v>
      </c>
      <c r="BA405" s="277">
        <v>3161</v>
      </c>
      <c r="BB405" s="281">
        <v>42</v>
      </c>
      <c r="BF405" s="150" t="e">
        <f>_xlfn.XLOOKUP(A405,'[27]Non AGSA'!B:B,'[27]Non AGSA'!B:B)</f>
        <v>#N/A</v>
      </c>
      <c r="BG405" s="150" t="e">
        <f>_xlfn.XLOOKUP(A405,'[27]Dormant auditee list'!C:C,'[27]Dormant auditee list'!C:C)</f>
        <v>#N/A</v>
      </c>
      <c r="BH405" s="150" t="str">
        <f>_xlfn.XLOOKUP(A405,[27]Reworked!A:A,[27]Reworked!I:I)</f>
        <v>Unqualified with findings</v>
      </c>
      <c r="BJ405" s="150">
        <v>1</v>
      </c>
      <c r="BK405" s="150">
        <v>2</v>
      </c>
    </row>
    <row r="406" spans="1:63" ht="26.25" customHeight="1" x14ac:dyDescent="0.25">
      <c r="A406" s="265">
        <v>518</v>
      </c>
      <c r="B406" s="266" t="s">
        <v>96</v>
      </c>
      <c r="C406" s="271" t="s">
        <v>1193</v>
      </c>
      <c r="D406" s="271" t="s">
        <v>941</v>
      </c>
      <c r="E406" s="271" t="s">
        <v>1191</v>
      </c>
      <c r="F406" s="271" t="s">
        <v>1</v>
      </c>
      <c r="G406" s="271" t="s">
        <v>447</v>
      </c>
      <c r="H406" s="266" t="s">
        <v>444</v>
      </c>
      <c r="I406" s="266" t="s">
        <v>437</v>
      </c>
      <c r="J406" s="285" t="s">
        <v>39</v>
      </c>
      <c r="K406" s="274" t="s">
        <v>20</v>
      </c>
      <c r="L406" s="272" t="s">
        <v>23</v>
      </c>
      <c r="M406" s="279" t="s">
        <v>26</v>
      </c>
      <c r="N406" s="273" t="s">
        <v>22</v>
      </c>
      <c r="O406" s="272" t="s">
        <v>23</v>
      </c>
      <c r="P406" s="271" t="s">
        <v>1</v>
      </c>
      <c r="Q406" s="271" t="s">
        <v>1</v>
      </c>
      <c r="R406" s="272" t="s">
        <v>23</v>
      </c>
      <c r="S406" s="271" t="s">
        <v>1</v>
      </c>
      <c r="T406" s="271" t="s">
        <v>1</v>
      </c>
      <c r="U406" s="273" t="s">
        <v>22</v>
      </c>
      <c r="V406" s="271" t="s">
        <v>1</v>
      </c>
      <c r="W406" s="272" t="s">
        <v>23</v>
      </c>
      <c r="X406" s="274" t="s">
        <v>20</v>
      </c>
      <c r="Y406" s="271" t="s">
        <v>1</v>
      </c>
      <c r="Z406" s="271" t="s">
        <v>1</v>
      </c>
      <c r="AA406" s="274" t="s">
        <v>20</v>
      </c>
      <c r="AB406" s="271" t="s">
        <v>1</v>
      </c>
      <c r="AC406" s="271" t="s">
        <v>1</v>
      </c>
      <c r="AD406" s="271" t="s">
        <v>1</v>
      </c>
      <c r="AE406" s="272" t="s">
        <v>23</v>
      </c>
      <c r="AF406" s="271" t="s">
        <v>1</v>
      </c>
      <c r="AG406" s="271" t="s">
        <v>1</v>
      </c>
      <c r="AH406" s="271" t="s">
        <v>1</v>
      </c>
      <c r="AI406" s="271" t="s">
        <v>1</v>
      </c>
      <c r="AJ406" s="271" t="s">
        <v>1</v>
      </c>
      <c r="AK406" s="271" t="s">
        <v>1</v>
      </c>
      <c r="AL406" s="271" t="s">
        <v>1</v>
      </c>
      <c r="AM406" s="271" t="s">
        <v>1</v>
      </c>
      <c r="AN406" s="271" t="s">
        <v>1</v>
      </c>
      <c r="AO406" s="271" t="s">
        <v>1</v>
      </c>
      <c r="AP406" s="271" t="s">
        <v>1</v>
      </c>
      <c r="AQ406" s="271" t="s">
        <v>1</v>
      </c>
      <c r="AR406" s="274" t="s">
        <v>20</v>
      </c>
      <c r="AS406" s="271" t="s">
        <v>1</v>
      </c>
      <c r="AT406" s="271" t="s">
        <v>1</v>
      </c>
      <c r="AU406" s="272" t="s">
        <v>23</v>
      </c>
      <c r="AV406" s="274" t="s">
        <v>20</v>
      </c>
      <c r="AW406" s="275" t="s">
        <v>1241</v>
      </c>
      <c r="AX406" s="275">
        <v>1</v>
      </c>
      <c r="AY406" s="284">
        <v>0</v>
      </c>
      <c r="AZ406" s="276">
        <v>0</v>
      </c>
      <c r="BA406" s="276">
        <v>0</v>
      </c>
      <c r="BB406" s="281">
        <v>0</v>
      </c>
      <c r="BD406" s="150">
        <f>_xlfn.XLOOKUP(A406,'KSD auditees'!A:A,'KSD auditees'!A:A)</f>
        <v>518</v>
      </c>
      <c r="BE406" s="150" t="str">
        <f>_xlfn.XLOOKUP(A406,'KSD auditees'!A:A,'KSD auditees'!G:G)</f>
        <v xml:space="preserve">Education, Skills development and employment </v>
      </c>
      <c r="BF406" s="150" t="e">
        <f>_xlfn.XLOOKUP(A406,'[27]Non AGSA'!B:B,'[27]Non AGSA'!B:B)</f>
        <v>#N/A</v>
      </c>
      <c r="BG406" s="150" t="e">
        <f>_xlfn.XLOOKUP(A406,'[27]Dormant auditee list'!C:C,'[27]Dormant auditee list'!C:C)</f>
        <v>#N/A</v>
      </c>
      <c r="BH406" s="150" t="str">
        <f>_xlfn.XLOOKUP(A406,[27]Reworked!A:A,[27]Reworked!I:I)</f>
        <v>Audit not finalised at legislated date</v>
      </c>
      <c r="BJ406" s="150">
        <v>1</v>
      </c>
      <c r="BK406" s="150">
        <v>6</v>
      </c>
    </row>
    <row r="407" spans="1:63" ht="34.5" customHeight="1" x14ac:dyDescent="0.25">
      <c r="A407" s="265">
        <v>1553</v>
      </c>
      <c r="B407" s="266" t="s">
        <v>735</v>
      </c>
      <c r="C407" s="271" t="s">
        <v>1193</v>
      </c>
      <c r="D407" s="271" t="s">
        <v>683</v>
      </c>
      <c r="E407" s="271" t="s">
        <v>1191</v>
      </c>
      <c r="F407" s="271" t="s">
        <v>1</v>
      </c>
      <c r="G407" s="271" t="s">
        <v>687</v>
      </c>
      <c r="H407" s="266" t="s">
        <v>440</v>
      </c>
      <c r="I407" s="266" t="s">
        <v>437</v>
      </c>
      <c r="J407" s="275" t="s">
        <v>33</v>
      </c>
      <c r="K407" s="271" t="s">
        <v>1</v>
      </c>
      <c r="L407" s="271" t="s">
        <v>1</v>
      </c>
      <c r="M407" s="275" t="s">
        <v>33</v>
      </c>
      <c r="N407" s="271" t="s">
        <v>1</v>
      </c>
      <c r="O407" s="271" t="s">
        <v>1</v>
      </c>
      <c r="P407" s="271" t="s">
        <v>1</v>
      </c>
      <c r="Q407" s="271" t="s">
        <v>1</v>
      </c>
      <c r="R407" s="271" t="s">
        <v>1</v>
      </c>
      <c r="S407" s="271" t="s">
        <v>1</v>
      </c>
      <c r="T407" s="271" t="s">
        <v>1</v>
      </c>
      <c r="U407" s="271" t="s">
        <v>1</v>
      </c>
      <c r="V407" s="271" t="s">
        <v>1</v>
      </c>
      <c r="W407" s="271" t="s">
        <v>1</v>
      </c>
      <c r="X407" s="271" t="s">
        <v>1</v>
      </c>
      <c r="Y407" s="271" t="s">
        <v>1</v>
      </c>
      <c r="Z407" s="271" t="s">
        <v>1</v>
      </c>
      <c r="AA407" s="271" t="s">
        <v>1</v>
      </c>
      <c r="AB407" s="271" t="s">
        <v>1</v>
      </c>
      <c r="AC407" s="271" t="s">
        <v>1</v>
      </c>
      <c r="AD407" s="271" t="s">
        <v>1</v>
      </c>
      <c r="AE407" s="271" t="s">
        <v>1</v>
      </c>
      <c r="AF407" s="271" t="s">
        <v>1</v>
      </c>
      <c r="AG407" s="271" t="s">
        <v>1</v>
      </c>
      <c r="AH407" s="271" t="s">
        <v>1</v>
      </c>
      <c r="AI407" s="271" t="s">
        <v>1</v>
      </c>
      <c r="AJ407" s="271" t="s">
        <v>1</v>
      </c>
      <c r="AK407" s="271" t="s">
        <v>1</v>
      </c>
      <c r="AL407" s="271" t="s">
        <v>1</v>
      </c>
      <c r="AM407" s="271" t="s">
        <v>1</v>
      </c>
      <c r="AN407" s="271" t="s">
        <v>1</v>
      </c>
      <c r="AO407" s="271" t="s">
        <v>1</v>
      </c>
      <c r="AP407" s="271" t="s">
        <v>1</v>
      </c>
      <c r="AQ407" s="271" t="s">
        <v>1</v>
      </c>
      <c r="AR407" s="271" t="s">
        <v>1</v>
      </c>
      <c r="AS407" s="271" t="s">
        <v>1</v>
      </c>
      <c r="AT407" s="271" t="s">
        <v>1</v>
      </c>
      <c r="AU407" s="273" t="s">
        <v>22</v>
      </c>
      <c r="AV407" s="271" t="s">
        <v>1</v>
      </c>
      <c r="AW407" s="275" t="s">
        <v>1241</v>
      </c>
      <c r="AX407" s="275">
        <v>1</v>
      </c>
      <c r="AY407" s="284">
        <v>0</v>
      </c>
      <c r="AZ407" s="276">
        <v>0</v>
      </c>
      <c r="BA407" s="276">
        <v>0</v>
      </c>
      <c r="BB407" s="283">
        <v>0</v>
      </c>
      <c r="BF407" s="150" t="e">
        <f>_xlfn.XLOOKUP(A407,'[27]Non AGSA'!B:B,'[27]Non AGSA'!B:B)</f>
        <v>#N/A</v>
      </c>
      <c r="BG407" s="150" t="e">
        <f>_xlfn.XLOOKUP(A407,'[27]Dormant auditee list'!C:C,'[27]Dormant auditee list'!C:C)</f>
        <v>#N/A</v>
      </c>
      <c r="BH407" s="150" t="str">
        <f>_xlfn.XLOOKUP(A407,[27]Reworked!A:A,[27]Reworked!I:I)</f>
        <v>Unqualified with no findings</v>
      </c>
      <c r="BJ407" s="150">
        <v>1</v>
      </c>
      <c r="BK407" s="150">
        <v>1</v>
      </c>
    </row>
    <row r="408" spans="1:63" ht="27" customHeight="1" x14ac:dyDescent="0.25">
      <c r="A408" s="265">
        <v>1309</v>
      </c>
      <c r="B408" s="266" t="s">
        <v>97</v>
      </c>
      <c r="C408" s="271" t="s">
        <v>1193</v>
      </c>
      <c r="D408" s="271" t="s">
        <v>941</v>
      </c>
      <c r="E408" s="271" t="s">
        <v>1191</v>
      </c>
      <c r="F408" s="271" t="s">
        <v>1</v>
      </c>
      <c r="G408" s="271" t="s">
        <v>447</v>
      </c>
      <c r="H408" s="266" t="s">
        <v>444</v>
      </c>
      <c r="I408" s="266" t="s">
        <v>437</v>
      </c>
      <c r="J408" s="152" t="s">
        <v>17</v>
      </c>
      <c r="K408" s="271" t="s">
        <v>1</v>
      </c>
      <c r="L408" s="272" t="s">
        <v>23</v>
      </c>
      <c r="M408" s="152" t="s">
        <v>17</v>
      </c>
      <c r="N408" s="271" t="s">
        <v>1</v>
      </c>
      <c r="O408" s="272" t="s">
        <v>23</v>
      </c>
      <c r="P408" s="271" t="s">
        <v>1</v>
      </c>
      <c r="Q408" s="271" t="s">
        <v>1</v>
      </c>
      <c r="R408" s="271" t="s">
        <v>1</v>
      </c>
      <c r="S408" s="271" t="s">
        <v>1</v>
      </c>
      <c r="T408" s="271" t="s">
        <v>1</v>
      </c>
      <c r="U408" s="271" t="s">
        <v>1</v>
      </c>
      <c r="V408" s="271" t="s">
        <v>1</v>
      </c>
      <c r="W408" s="271" t="s">
        <v>1</v>
      </c>
      <c r="X408" s="271" t="s">
        <v>1</v>
      </c>
      <c r="Y408" s="271" t="s">
        <v>1</v>
      </c>
      <c r="Z408" s="271" t="s">
        <v>1</v>
      </c>
      <c r="AA408" s="271" t="s">
        <v>1</v>
      </c>
      <c r="AB408" s="271" t="s">
        <v>1</v>
      </c>
      <c r="AC408" s="271" t="s">
        <v>1</v>
      </c>
      <c r="AD408" s="271" t="s">
        <v>1</v>
      </c>
      <c r="AE408" s="272" t="s">
        <v>23</v>
      </c>
      <c r="AF408" s="271" t="s">
        <v>1</v>
      </c>
      <c r="AG408" s="271" t="s">
        <v>1</v>
      </c>
      <c r="AH408" s="271" t="s">
        <v>1</v>
      </c>
      <c r="AI408" s="271" t="s">
        <v>1</v>
      </c>
      <c r="AJ408" s="271" t="s">
        <v>1</v>
      </c>
      <c r="AK408" s="271" t="s">
        <v>1</v>
      </c>
      <c r="AL408" s="271" t="s">
        <v>1</v>
      </c>
      <c r="AM408" s="271" t="s">
        <v>1</v>
      </c>
      <c r="AN408" s="271" t="s">
        <v>1</v>
      </c>
      <c r="AO408" s="271" t="s">
        <v>1</v>
      </c>
      <c r="AP408" s="271" t="s">
        <v>1</v>
      </c>
      <c r="AQ408" s="271" t="s">
        <v>1</v>
      </c>
      <c r="AR408" s="271" t="s">
        <v>1</v>
      </c>
      <c r="AS408" s="271" t="s">
        <v>1</v>
      </c>
      <c r="AT408" s="271" t="s">
        <v>1</v>
      </c>
      <c r="AU408" s="271" t="s">
        <v>1</v>
      </c>
      <c r="AV408" s="271" t="s">
        <v>1</v>
      </c>
      <c r="AW408" s="274" t="s">
        <v>1240</v>
      </c>
      <c r="AX408" s="275">
        <v>1</v>
      </c>
      <c r="AY408" s="275">
        <v>1</v>
      </c>
      <c r="AZ408" s="276">
        <v>0</v>
      </c>
      <c r="BA408" s="276">
        <v>0</v>
      </c>
      <c r="BB408" s="283">
        <v>0</v>
      </c>
      <c r="BF408" s="150" t="e">
        <f>_xlfn.XLOOKUP(A408,'[27]Non AGSA'!B:B,'[27]Non AGSA'!B:B)</f>
        <v>#N/A</v>
      </c>
      <c r="BG408" s="150" t="e">
        <f>_xlfn.XLOOKUP(A408,'[27]Dormant auditee list'!C:C,'[27]Dormant auditee list'!C:C)</f>
        <v>#N/A</v>
      </c>
      <c r="BH408" s="150" t="str">
        <f>_xlfn.XLOOKUP(A408,[27]Reworked!A:A,[27]Reworked!I:I)</f>
        <v>Unqualified with findings</v>
      </c>
      <c r="BJ408" s="150">
        <v>1</v>
      </c>
      <c r="BK408" s="150">
        <v>2</v>
      </c>
    </row>
    <row r="409" spans="1:63" ht="26.25" customHeight="1" x14ac:dyDescent="0.25">
      <c r="A409" s="265">
        <v>1310</v>
      </c>
      <c r="B409" s="266" t="s">
        <v>98</v>
      </c>
      <c r="C409" s="271" t="s">
        <v>1193</v>
      </c>
      <c r="D409" s="271" t="s">
        <v>941</v>
      </c>
      <c r="E409" s="271" t="s">
        <v>1191</v>
      </c>
      <c r="F409" s="271" t="s">
        <v>1</v>
      </c>
      <c r="G409" s="271" t="s">
        <v>447</v>
      </c>
      <c r="H409" s="266" t="s">
        <v>444</v>
      </c>
      <c r="I409" s="266" t="s">
        <v>437</v>
      </c>
      <c r="J409" s="279" t="s">
        <v>26</v>
      </c>
      <c r="K409" s="271" t="s">
        <v>1</v>
      </c>
      <c r="L409" s="272" t="s">
        <v>23</v>
      </c>
      <c r="M409" s="279" t="s">
        <v>26</v>
      </c>
      <c r="N409" s="271" t="s">
        <v>1</v>
      </c>
      <c r="O409" s="272" t="s">
        <v>23</v>
      </c>
      <c r="P409" s="271" t="s">
        <v>1</v>
      </c>
      <c r="Q409" s="274" t="s">
        <v>20</v>
      </c>
      <c r="R409" s="272" t="s">
        <v>23</v>
      </c>
      <c r="S409" s="271" t="s">
        <v>1</v>
      </c>
      <c r="T409" s="274" t="s">
        <v>20</v>
      </c>
      <c r="U409" s="273" t="s">
        <v>22</v>
      </c>
      <c r="V409" s="271" t="s">
        <v>1</v>
      </c>
      <c r="W409" s="273" t="s">
        <v>22</v>
      </c>
      <c r="X409" s="271" t="s">
        <v>1</v>
      </c>
      <c r="Y409" s="271" t="s">
        <v>1</v>
      </c>
      <c r="Z409" s="271" t="s">
        <v>1</v>
      </c>
      <c r="AA409" s="271" t="s">
        <v>1</v>
      </c>
      <c r="AB409" s="271" t="s">
        <v>1</v>
      </c>
      <c r="AC409" s="271" t="s">
        <v>1</v>
      </c>
      <c r="AD409" s="271" t="s">
        <v>1</v>
      </c>
      <c r="AE409" s="272" t="s">
        <v>23</v>
      </c>
      <c r="AF409" s="271" t="s">
        <v>1</v>
      </c>
      <c r="AG409" s="271" t="s">
        <v>1</v>
      </c>
      <c r="AH409" s="271" t="s">
        <v>1</v>
      </c>
      <c r="AI409" s="271" t="s">
        <v>1</v>
      </c>
      <c r="AJ409" s="271" t="s">
        <v>1</v>
      </c>
      <c r="AK409" s="271" t="s">
        <v>1</v>
      </c>
      <c r="AL409" s="271" t="s">
        <v>1</v>
      </c>
      <c r="AM409" s="271" t="s">
        <v>1</v>
      </c>
      <c r="AN409" s="271" t="s">
        <v>1</v>
      </c>
      <c r="AO409" s="271" t="s">
        <v>1</v>
      </c>
      <c r="AP409" s="273" t="s">
        <v>22</v>
      </c>
      <c r="AQ409" s="271" t="s">
        <v>1</v>
      </c>
      <c r="AR409" s="273" t="s">
        <v>22</v>
      </c>
      <c r="AS409" s="271" t="s">
        <v>1</v>
      </c>
      <c r="AT409" s="271" t="s">
        <v>1</v>
      </c>
      <c r="AU409" s="271" t="s">
        <v>1</v>
      </c>
      <c r="AV409" s="271" t="s">
        <v>1</v>
      </c>
      <c r="AW409" s="274" t="s">
        <v>1240</v>
      </c>
      <c r="AX409" s="275">
        <v>1</v>
      </c>
      <c r="AY409" s="275">
        <v>1</v>
      </c>
      <c r="AZ409" s="276">
        <v>0</v>
      </c>
      <c r="BA409" s="276">
        <v>0</v>
      </c>
      <c r="BB409" s="283">
        <v>0</v>
      </c>
      <c r="BF409" s="150" t="e">
        <f>_xlfn.XLOOKUP(A409,'[27]Non AGSA'!B:B,'[27]Non AGSA'!B:B)</f>
        <v>#N/A</v>
      </c>
      <c r="BG409" s="150" t="e">
        <f>_xlfn.XLOOKUP(A409,'[27]Dormant auditee list'!C:C,'[27]Dormant auditee list'!C:C)</f>
        <v>#N/A</v>
      </c>
      <c r="BH409" s="150" t="str">
        <f>_xlfn.XLOOKUP(A409,[27]Reworked!A:A,[27]Reworked!I:I)</f>
        <v>Qualified</v>
      </c>
      <c r="BJ409" s="150">
        <v>1</v>
      </c>
      <c r="BK409" s="150">
        <v>3</v>
      </c>
    </row>
    <row r="410" spans="1:63" ht="27" customHeight="1" x14ac:dyDescent="0.25">
      <c r="A410" s="265">
        <v>1319</v>
      </c>
      <c r="B410" s="266" t="s">
        <v>99</v>
      </c>
      <c r="C410" s="271" t="s">
        <v>1193</v>
      </c>
      <c r="D410" s="271" t="s">
        <v>571</v>
      </c>
      <c r="E410" s="271" t="s">
        <v>1191</v>
      </c>
      <c r="F410" s="271" t="s">
        <v>1</v>
      </c>
      <c r="G410" s="271" t="s">
        <v>447</v>
      </c>
      <c r="H410" s="266" t="s">
        <v>444</v>
      </c>
      <c r="I410" s="266" t="s">
        <v>437</v>
      </c>
      <c r="J410" s="152" t="s">
        <v>17</v>
      </c>
      <c r="K410" s="271" t="s">
        <v>1</v>
      </c>
      <c r="L410" s="272" t="s">
        <v>23</v>
      </c>
      <c r="M410" s="152" t="s">
        <v>17</v>
      </c>
      <c r="N410" s="271" t="s">
        <v>1</v>
      </c>
      <c r="O410" s="272" t="s">
        <v>23</v>
      </c>
      <c r="P410" s="271" t="s">
        <v>1</v>
      </c>
      <c r="Q410" s="271" t="s">
        <v>1</v>
      </c>
      <c r="R410" s="271" t="s">
        <v>1</v>
      </c>
      <c r="S410" s="271" t="s">
        <v>1</v>
      </c>
      <c r="T410" s="271" t="s">
        <v>1</v>
      </c>
      <c r="U410" s="271" t="s">
        <v>1</v>
      </c>
      <c r="V410" s="271" t="s">
        <v>1</v>
      </c>
      <c r="W410" s="271" t="s">
        <v>1</v>
      </c>
      <c r="X410" s="271" t="s">
        <v>1</v>
      </c>
      <c r="Y410" s="271" t="s">
        <v>1</v>
      </c>
      <c r="Z410" s="271" t="s">
        <v>1</v>
      </c>
      <c r="AA410" s="271" t="s">
        <v>1</v>
      </c>
      <c r="AB410" s="271" t="s">
        <v>1</v>
      </c>
      <c r="AC410" s="271" t="s">
        <v>1</v>
      </c>
      <c r="AD410" s="271" t="s">
        <v>1</v>
      </c>
      <c r="AE410" s="272" t="s">
        <v>23</v>
      </c>
      <c r="AF410" s="271" t="s">
        <v>1</v>
      </c>
      <c r="AG410" s="271" t="s">
        <v>1</v>
      </c>
      <c r="AH410" s="273" t="s">
        <v>22</v>
      </c>
      <c r="AI410" s="271" t="s">
        <v>1</v>
      </c>
      <c r="AJ410" s="271" t="s">
        <v>1</v>
      </c>
      <c r="AK410" s="271" t="s">
        <v>1</v>
      </c>
      <c r="AL410" s="271" t="s">
        <v>1</v>
      </c>
      <c r="AM410" s="271" t="s">
        <v>1</v>
      </c>
      <c r="AN410" s="271" t="s">
        <v>1</v>
      </c>
      <c r="AO410" s="271" t="s">
        <v>1</v>
      </c>
      <c r="AP410" s="271" t="s">
        <v>1</v>
      </c>
      <c r="AQ410" s="271" t="s">
        <v>1</v>
      </c>
      <c r="AR410" s="271" t="s">
        <v>1</v>
      </c>
      <c r="AS410" s="271" t="s">
        <v>1</v>
      </c>
      <c r="AT410" s="271" t="s">
        <v>1</v>
      </c>
      <c r="AU410" s="271" t="s">
        <v>1</v>
      </c>
      <c r="AV410" s="271" t="s">
        <v>1</v>
      </c>
      <c r="AW410" s="274" t="s">
        <v>1240</v>
      </c>
      <c r="AX410" s="152">
        <v>2</v>
      </c>
      <c r="AY410" s="284">
        <v>0</v>
      </c>
      <c r="AZ410" s="276">
        <v>0</v>
      </c>
      <c r="BA410" s="276">
        <v>0</v>
      </c>
      <c r="BB410" s="283">
        <v>0</v>
      </c>
      <c r="BF410" s="150" t="e">
        <f>_xlfn.XLOOKUP(A410,'[27]Non AGSA'!B:B,'[27]Non AGSA'!B:B)</f>
        <v>#N/A</v>
      </c>
      <c r="BG410" s="150" t="e">
        <f>_xlfn.XLOOKUP(A410,'[27]Dormant auditee list'!C:C,'[27]Dormant auditee list'!C:C)</f>
        <v>#N/A</v>
      </c>
      <c r="BH410" s="150" t="str">
        <f>_xlfn.XLOOKUP(A410,[27]Reworked!A:A,[27]Reworked!I:I)</f>
        <v>Unqualified with findings</v>
      </c>
      <c r="BJ410" s="150">
        <v>1</v>
      </c>
      <c r="BK410" s="150">
        <v>2</v>
      </c>
    </row>
    <row r="411" spans="1:63" ht="26.25" customHeight="1" x14ac:dyDescent="0.25">
      <c r="A411" s="265">
        <v>1320</v>
      </c>
      <c r="B411" s="266" t="s">
        <v>100</v>
      </c>
      <c r="C411" s="271" t="s">
        <v>1193</v>
      </c>
      <c r="D411" s="271" t="s">
        <v>571</v>
      </c>
      <c r="E411" s="271" t="s">
        <v>1191</v>
      </c>
      <c r="F411" s="271" t="s">
        <v>1</v>
      </c>
      <c r="G411" s="271" t="s">
        <v>447</v>
      </c>
      <c r="H411" s="266" t="s">
        <v>444</v>
      </c>
      <c r="I411" s="266" t="s">
        <v>437</v>
      </c>
      <c r="J411" s="152" t="s">
        <v>17</v>
      </c>
      <c r="K411" s="271" t="s">
        <v>1</v>
      </c>
      <c r="L411" s="274" t="s">
        <v>20</v>
      </c>
      <c r="M411" s="275" t="s">
        <v>33</v>
      </c>
      <c r="N411" s="271" t="s">
        <v>1</v>
      </c>
      <c r="O411" s="271" t="s">
        <v>1</v>
      </c>
      <c r="P411" s="271" t="s">
        <v>1</v>
      </c>
      <c r="Q411" s="271" t="s">
        <v>1</v>
      </c>
      <c r="R411" s="271" t="s">
        <v>1</v>
      </c>
      <c r="S411" s="271" t="s">
        <v>1</v>
      </c>
      <c r="T411" s="271" t="s">
        <v>1</v>
      </c>
      <c r="U411" s="271" t="s">
        <v>1</v>
      </c>
      <c r="V411" s="271" t="s">
        <v>1</v>
      </c>
      <c r="W411" s="271" t="s">
        <v>1</v>
      </c>
      <c r="X411" s="271" t="s">
        <v>1</v>
      </c>
      <c r="Y411" s="271" t="s">
        <v>1</v>
      </c>
      <c r="Z411" s="271" t="s">
        <v>1</v>
      </c>
      <c r="AA411" s="271" t="s">
        <v>1</v>
      </c>
      <c r="AB411" s="271" t="s">
        <v>1</v>
      </c>
      <c r="AC411" s="271" t="s">
        <v>1</v>
      </c>
      <c r="AD411" s="271" t="s">
        <v>1</v>
      </c>
      <c r="AE411" s="274" t="s">
        <v>20</v>
      </c>
      <c r="AF411" s="271" t="s">
        <v>1</v>
      </c>
      <c r="AG411" s="271" t="s">
        <v>1</v>
      </c>
      <c r="AH411" s="271" t="s">
        <v>1</v>
      </c>
      <c r="AI411" s="271" t="s">
        <v>1</v>
      </c>
      <c r="AJ411" s="271" t="s">
        <v>1</v>
      </c>
      <c r="AK411" s="271" t="s">
        <v>1</v>
      </c>
      <c r="AL411" s="271" t="s">
        <v>1</v>
      </c>
      <c r="AM411" s="271" t="s">
        <v>1</v>
      </c>
      <c r="AN411" s="271" t="s">
        <v>1</v>
      </c>
      <c r="AO411" s="271" t="s">
        <v>1</v>
      </c>
      <c r="AP411" s="271" t="s">
        <v>1</v>
      </c>
      <c r="AQ411" s="271" t="s">
        <v>1</v>
      </c>
      <c r="AR411" s="271" t="s">
        <v>1</v>
      </c>
      <c r="AS411" s="271" t="s">
        <v>1</v>
      </c>
      <c r="AT411" s="271" t="s">
        <v>1</v>
      </c>
      <c r="AU411" s="271" t="s">
        <v>1</v>
      </c>
      <c r="AV411" s="273" t="s">
        <v>22</v>
      </c>
      <c r="AW411" s="275" t="s">
        <v>1241</v>
      </c>
      <c r="AX411" s="275">
        <v>1</v>
      </c>
      <c r="AY411" s="284">
        <v>0</v>
      </c>
      <c r="AZ411" s="276">
        <v>0</v>
      </c>
      <c r="BA411" s="276">
        <v>0</v>
      </c>
      <c r="BB411" s="283">
        <v>0</v>
      </c>
      <c r="BF411" s="150" t="e">
        <f>_xlfn.XLOOKUP(A411,'[27]Non AGSA'!B:B,'[27]Non AGSA'!B:B)</f>
        <v>#N/A</v>
      </c>
      <c r="BG411" s="150" t="e">
        <f>_xlfn.XLOOKUP(A411,'[27]Dormant auditee list'!C:C,'[27]Dormant auditee list'!C:C)</f>
        <v>#N/A</v>
      </c>
      <c r="BH411" s="150" t="str">
        <f>_xlfn.XLOOKUP(A411,[27]Reworked!A:A,[27]Reworked!I:I)</f>
        <v>Unqualified with findings</v>
      </c>
      <c r="BJ411" s="150">
        <v>1</v>
      </c>
      <c r="BK411" s="150">
        <v>2</v>
      </c>
    </row>
    <row r="412" spans="1:63" ht="26.25" customHeight="1" x14ac:dyDescent="0.25">
      <c r="A412" s="265">
        <v>522</v>
      </c>
      <c r="B412" s="266" t="s">
        <v>195</v>
      </c>
      <c r="C412" s="271" t="s">
        <v>1193</v>
      </c>
      <c r="D412" s="271" t="s">
        <v>941</v>
      </c>
      <c r="E412" s="271" t="s">
        <v>1191</v>
      </c>
      <c r="F412" s="271" t="s">
        <v>1</v>
      </c>
      <c r="G412" s="271" t="s">
        <v>949</v>
      </c>
      <c r="H412" s="266" t="s">
        <v>444</v>
      </c>
      <c r="I412" s="266" t="s">
        <v>437</v>
      </c>
      <c r="J412" s="279" t="s">
        <v>26</v>
      </c>
      <c r="K412" s="272" t="s">
        <v>23</v>
      </c>
      <c r="L412" s="272" t="s">
        <v>23</v>
      </c>
      <c r="M412" s="279" t="s">
        <v>26</v>
      </c>
      <c r="N412" s="272" t="s">
        <v>23</v>
      </c>
      <c r="O412" s="272" t="s">
        <v>23</v>
      </c>
      <c r="P412" s="272" t="s">
        <v>23</v>
      </c>
      <c r="Q412" s="274" t="s">
        <v>20</v>
      </c>
      <c r="R412" s="271" t="s">
        <v>1</v>
      </c>
      <c r="S412" s="271" t="s">
        <v>1</v>
      </c>
      <c r="T412" s="274" t="s">
        <v>20</v>
      </c>
      <c r="U412" s="272" t="s">
        <v>23</v>
      </c>
      <c r="V412" s="272" t="s">
        <v>23</v>
      </c>
      <c r="W412" s="272" t="s">
        <v>23</v>
      </c>
      <c r="X412" s="271" t="s">
        <v>1</v>
      </c>
      <c r="Y412" s="271" t="s">
        <v>1</v>
      </c>
      <c r="Z412" s="271" t="s">
        <v>1</v>
      </c>
      <c r="AA412" s="272" t="s">
        <v>23</v>
      </c>
      <c r="AB412" s="271" t="s">
        <v>1</v>
      </c>
      <c r="AC412" s="271" t="s">
        <v>1</v>
      </c>
      <c r="AD412" s="271" t="s">
        <v>1</v>
      </c>
      <c r="AE412" s="272" t="s">
        <v>23</v>
      </c>
      <c r="AF412" s="273" t="s">
        <v>22</v>
      </c>
      <c r="AG412" s="273" t="s">
        <v>22</v>
      </c>
      <c r="AH412" s="271" t="s">
        <v>1</v>
      </c>
      <c r="AI412" s="271" t="s">
        <v>1</v>
      </c>
      <c r="AJ412" s="271" t="s">
        <v>1</v>
      </c>
      <c r="AK412" s="272" t="s">
        <v>23</v>
      </c>
      <c r="AL412" s="274" t="s">
        <v>20</v>
      </c>
      <c r="AM412" s="271" t="s">
        <v>1</v>
      </c>
      <c r="AN412" s="271" t="s">
        <v>1</v>
      </c>
      <c r="AO412" s="274" t="s">
        <v>20</v>
      </c>
      <c r="AP412" s="271" t="s">
        <v>1</v>
      </c>
      <c r="AQ412" s="271" t="s">
        <v>1</v>
      </c>
      <c r="AR412" s="271" t="s">
        <v>1</v>
      </c>
      <c r="AS412" s="271" t="s">
        <v>1</v>
      </c>
      <c r="AT412" s="271" t="s">
        <v>1</v>
      </c>
      <c r="AU412" s="272" t="s">
        <v>23</v>
      </c>
      <c r="AV412" s="271" t="s">
        <v>1</v>
      </c>
      <c r="AW412" s="275" t="s">
        <v>1241</v>
      </c>
      <c r="AX412" s="275">
        <v>1</v>
      </c>
      <c r="AY412" s="152">
        <v>2</v>
      </c>
      <c r="AZ412" s="276">
        <v>0</v>
      </c>
      <c r="BA412" s="276">
        <v>0</v>
      </c>
      <c r="BB412" s="281">
        <v>3.6</v>
      </c>
      <c r="BF412" s="150" t="e">
        <f>_xlfn.XLOOKUP(A412,'[27]Non AGSA'!B:B,'[27]Non AGSA'!B:B)</f>
        <v>#N/A</v>
      </c>
      <c r="BG412" s="150" t="e">
        <f>_xlfn.XLOOKUP(A412,'[27]Dormant auditee list'!C:C,'[27]Dormant auditee list'!C:C)</f>
        <v>#N/A</v>
      </c>
      <c r="BH412" s="150" t="str">
        <f>_xlfn.XLOOKUP(A412,[27]Reworked!A:A,[27]Reworked!I:I)</f>
        <v>Qualified</v>
      </c>
      <c r="BJ412" s="150">
        <v>1</v>
      </c>
      <c r="BK412" s="150">
        <v>3</v>
      </c>
    </row>
    <row r="413" spans="1:63" ht="27" customHeight="1" x14ac:dyDescent="0.25">
      <c r="A413" s="265">
        <v>1326</v>
      </c>
      <c r="B413" s="266" t="s">
        <v>101</v>
      </c>
      <c r="C413" s="271" t="s">
        <v>1193</v>
      </c>
      <c r="D413" s="271" t="s">
        <v>625</v>
      </c>
      <c r="E413" s="271" t="s">
        <v>1191</v>
      </c>
      <c r="F413" s="271" t="s">
        <v>1</v>
      </c>
      <c r="G413" s="271" t="s">
        <v>447</v>
      </c>
      <c r="H413" s="266" t="s">
        <v>444</v>
      </c>
      <c r="I413" s="266" t="s">
        <v>437</v>
      </c>
      <c r="J413" s="152" t="s">
        <v>17</v>
      </c>
      <c r="K413" s="271" t="s">
        <v>1</v>
      </c>
      <c r="L413" s="272" t="s">
        <v>23</v>
      </c>
      <c r="M413" s="152" t="s">
        <v>17</v>
      </c>
      <c r="N413" s="271" t="s">
        <v>1</v>
      </c>
      <c r="O413" s="272" t="s">
        <v>23</v>
      </c>
      <c r="P413" s="271" t="s">
        <v>1</v>
      </c>
      <c r="Q413" s="271" t="s">
        <v>1</v>
      </c>
      <c r="R413" s="271" t="s">
        <v>1</v>
      </c>
      <c r="S413" s="271" t="s">
        <v>1</v>
      </c>
      <c r="T413" s="271" t="s">
        <v>1</v>
      </c>
      <c r="U413" s="271" t="s">
        <v>1</v>
      </c>
      <c r="V413" s="271" t="s">
        <v>1</v>
      </c>
      <c r="W413" s="271" t="s">
        <v>1</v>
      </c>
      <c r="X413" s="271" t="s">
        <v>1</v>
      </c>
      <c r="Y413" s="271" t="s">
        <v>1</v>
      </c>
      <c r="Z413" s="271" t="s">
        <v>1</v>
      </c>
      <c r="AA413" s="271" t="s">
        <v>1</v>
      </c>
      <c r="AB413" s="271" t="s">
        <v>1</v>
      </c>
      <c r="AC413" s="271" t="s">
        <v>1</v>
      </c>
      <c r="AD413" s="271" t="s">
        <v>1</v>
      </c>
      <c r="AE413" s="272" t="s">
        <v>23</v>
      </c>
      <c r="AF413" s="271" t="s">
        <v>1</v>
      </c>
      <c r="AG413" s="271" t="s">
        <v>1</v>
      </c>
      <c r="AH413" s="274" t="s">
        <v>20</v>
      </c>
      <c r="AI413" s="271" t="s">
        <v>1</v>
      </c>
      <c r="AJ413" s="271" t="s">
        <v>1</v>
      </c>
      <c r="AK413" s="271" t="s">
        <v>1</v>
      </c>
      <c r="AL413" s="271" t="s">
        <v>1</v>
      </c>
      <c r="AM413" s="271" t="s">
        <v>1</v>
      </c>
      <c r="AN413" s="271" t="s">
        <v>1</v>
      </c>
      <c r="AO413" s="271" t="s">
        <v>1</v>
      </c>
      <c r="AP413" s="271" t="s">
        <v>1</v>
      </c>
      <c r="AQ413" s="271" t="s">
        <v>1</v>
      </c>
      <c r="AR413" s="271" t="s">
        <v>1</v>
      </c>
      <c r="AS413" s="271" t="s">
        <v>1</v>
      </c>
      <c r="AT413" s="271" t="s">
        <v>1</v>
      </c>
      <c r="AU413" s="271" t="s">
        <v>1</v>
      </c>
      <c r="AV413" s="271" t="s">
        <v>1</v>
      </c>
      <c r="AW413" s="275" t="s">
        <v>1241</v>
      </c>
      <c r="AX413" s="152">
        <v>2</v>
      </c>
      <c r="AY413" s="284">
        <v>0</v>
      </c>
      <c r="AZ413" s="276">
        <v>0</v>
      </c>
      <c r="BA413" s="276">
        <v>0</v>
      </c>
      <c r="BB413" s="283">
        <v>0</v>
      </c>
      <c r="BF413" s="150" t="e">
        <f>_xlfn.XLOOKUP(A413,'[27]Non AGSA'!B:B,'[27]Non AGSA'!B:B)</f>
        <v>#N/A</v>
      </c>
      <c r="BG413" s="150" t="e">
        <f>_xlfn.XLOOKUP(A413,'[27]Dormant auditee list'!C:C,'[27]Dormant auditee list'!C:C)</f>
        <v>#N/A</v>
      </c>
      <c r="BH413" s="150" t="str">
        <f>_xlfn.XLOOKUP(A413,[27]Reworked!A:A,[27]Reworked!I:I)</f>
        <v>Unqualified with findings</v>
      </c>
      <c r="BJ413" s="150">
        <v>1</v>
      </c>
      <c r="BK413" s="150">
        <v>2</v>
      </c>
    </row>
    <row r="414" spans="1:63" ht="26.25" customHeight="1" x14ac:dyDescent="0.25">
      <c r="A414" s="265">
        <v>1335</v>
      </c>
      <c r="B414" s="266" t="s">
        <v>102</v>
      </c>
      <c r="C414" s="271" t="s">
        <v>1193</v>
      </c>
      <c r="D414" s="271" t="s">
        <v>1021</v>
      </c>
      <c r="E414" s="271" t="s">
        <v>1191</v>
      </c>
      <c r="F414" s="271" t="s">
        <v>1</v>
      </c>
      <c r="G414" s="271" t="s">
        <v>447</v>
      </c>
      <c r="H414" s="266" t="s">
        <v>444</v>
      </c>
      <c r="I414" s="266" t="s">
        <v>437</v>
      </c>
      <c r="J414" s="279" t="s">
        <v>26</v>
      </c>
      <c r="K414" s="271" t="s">
        <v>1</v>
      </c>
      <c r="L414" s="272" t="s">
        <v>23</v>
      </c>
      <c r="M414" s="279" t="s">
        <v>26</v>
      </c>
      <c r="N414" s="271" t="s">
        <v>1</v>
      </c>
      <c r="O414" s="272" t="s">
        <v>23</v>
      </c>
      <c r="P414" s="272" t="s">
        <v>23</v>
      </c>
      <c r="Q414" s="272" t="s">
        <v>23</v>
      </c>
      <c r="R414" s="272" t="s">
        <v>23</v>
      </c>
      <c r="S414" s="274" t="s">
        <v>20</v>
      </c>
      <c r="T414" s="271" t="s">
        <v>1</v>
      </c>
      <c r="U414" s="272" t="s">
        <v>23</v>
      </c>
      <c r="V414" s="274" t="s">
        <v>20</v>
      </c>
      <c r="W414" s="274" t="s">
        <v>20</v>
      </c>
      <c r="X414" s="271" t="s">
        <v>1</v>
      </c>
      <c r="Y414" s="271" t="s">
        <v>1</v>
      </c>
      <c r="Z414" s="271" t="s">
        <v>1</v>
      </c>
      <c r="AA414" s="271" t="s">
        <v>1</v>
      </c>
      <c r="AB414" s="271" t="s">
        <v>1</v>
      </c>
      <c r="AC414" s="271" t="s">
        <v>1</v>
      </c>
      <c r="AD414" s="271" t="s">
        <v>1</v>
      </c>
      <c r="AE414" s="272" t="s">
        <v>23</v>
      </c>
      <c r="AF414" s="271" t="s">
        <v>1</v>
      </c>
      <c r="AG414" s="271" t="s">
        <v>1</v>
      </c>
      <c r="AH414" s="271" t="s">
        <v>1</v>
      </c>
      <c r="AI414" s="271" t="s">
        <v>1</v>
      </c>
      <c r="AJ414" s="271" t="s">
        <v>1</v>
      </c>
      <c r="AK414" s="271" t="s">
        <v>1</v>
      </c>
      <c r="AL414" s="271" t="s">
        <v>1</v>
      </c>
      <c r="AM414" s="271" t="s">
        <v>1</v>
      </c>
      <c r="AN414" s="271" t="s">
        <v>1</v>
      </c>
      <c r="AO414" s="271" t="s">
        <v>1</v>
      </c>
      <c r="AP414" s="271" t="s">
        <v>1</v>
      </c>
      <c r="AQ414" s="271" t="s">
        <v>1</v>
      </c>
      <c r="AR414" s="271" t="s">
        <v>1</v>
      </c>
      <c r="AS414" s="271" t="s">
        <v>1</v>
      </c>
      <c r="AT414" s="271" t="s">
        <v>1</v>
      </c>
      <c r="AU414" s="271" t="s">
        <v>1</v>
      </c>
      <c r="AV414" s="271" t="s">
        <v>1</v>
      </c>
      <c r="AW414" s="275" t="s">
        <v>1241</v>
      </c>
      <c r="AX414" s="152">
        <v>2</v>
      </c>
      <c r="AY414" s="284">
        <v>0</v>
      </c>
      <c r="AZ414" s="276">
        <v>0</v>
      </c>
      <c r="BA414" s="276">
        <v>0</v>
      </c>
      <c r="BB414" s="283">
        <v>0</v>
      </c>
      <c r="BF414" s="150" t="e">
        <f>_xlfn.XLOOKUP(A414,'[27]Non AGSA'!B:B,'[27]Non AGSA'!B:B)</f>
        <v>#N/A</v>
      </c>
      <c r="BG414" s="150" t="e">
        <f>_xlfn.XLOOKUP(A414,'[27]Dormant auditee list'!C:C,'[27]Dormant auditee list'!C:C)</f>
        <v>#N/A</v>
      </c>
      <c r="BH414" s="150" t="str">
        <f>_xlfn.XLOOKUP(A414,[27]Reworked!A:A,[27]Reworked!I:I)</f>
        <v>Qualified</v>
      </c>
      <c r="BJ414" s="150">
        <v>1</v>
      </c>
      <c r="BK414" s="150">
        <v>3</v>
      </c>
    </row>
    <row r="415" spans="1:63" ht="27" customHeight="1" x14ac:dyDescent="0.25">
      <c r="A415" s="265">
        <v>533</v>
      </c>
      <c r="B415" s="266" t="s">
        <v>228</v>
      </c>
      <c r="C415" s="271" t="s">
        <v>1193</v>
      </c>
      <c r="D415" s="271" t="s">
        <v>854</v>
      </c>
      <c r="E415" s="271" t="s">
        <v>1191</v>
      </c>
      <c r="F415" s="271" t="s">
        <v>1</v>
      </c>
      <c r="G415" s="271" t="s">
        <v>439</v>
      </c>
      <c r="H415" s="266" t="s">
        <v>444</v>
      </c>
      <c r="I415" s="266" t="s">
        <v>437</v>
      </c>
      <c r="J415" s="279" t="s">
        <v>26</v>
      </c>
      <c r="K415" s="271" t="s">
        <v>1</v>
      </c>
      <c r="L415" s="272" t="s">
        <v>23</v>
      </c>
      <c r="M415" s="152" t="s">
        <v>17</v>
      </c>
      <c r="N415" s="271" t="s">
        <v>1</v>
      </c>
      <c r="O415" s="272" t="s">
        <v>23</v>
      </c>
      <c r="P415" s="271" t="s">
        <v>1</v>
      </c>
      <c r="Q415" s="271" t="s">
        <v>1</v>
      </c>
      <c r="R415" s="274" t="s">
        <v>20</v>
      </c>
      <c r="S415" s="271" t="s">
        <v>1</v>
      </c>
      <c r="T415" s="271" t="s">
        <v>1</v>
      </c>
      <c r="U415" s="271" t="s">
        <v>1</v>
      </c>
      <c r="V415" s="271" t="s">
        <v>1</v>
      </c>
      <c r="W415" s="271" t="s">
        <v>1</v>
      </c>
      <c r="X415" s="271" t="s">
        <v>1</v>
      </c>
      <c r="Y415" s="271" t="s">
        <v>1</v>
      </c>
      <c r="Z415" s="271" t="s">
        <v>1</v>
      </c>
      <c r="AA415" s="271" t="s">
        <v>1</v>
      </c>
      <c r="AB415" s="271" t="s">
        <v>1</v>
      </c>
      <c r="AC415" s="271" t="s">
        <v>1</v>
      </c>
      <c r="AD415" s="271" t="s">
        <v>1</v>
      </c>
      <c r="AE415" s="272" t="s">
        <v>23</v>
      </c>
      <c r="AF415" s="273" t="s">
        <v>22</v>
      </c>
      <c r="AG415" s="271" t="s">
        <v>1</v>
      </c>
      <c r="AH415" s="271" t="s">
        <v>1</v>
      </c>
      <c r="AI415" s="271" t="s">
        <v>1</v>
      </c>
      <c r="AJ415" s="271" t="s">
        <v>1</v>
      </c>
      <c r="AK415" s="274" t="s">
        <v>20</v>
      </c>
      <c r="AL415" s="274" t="s">
        <v>20</v>
      </c>
      <c r="AM415" s="271" t="s">
        <v>1</v>
      </c>
      <c r="AN415" s="271" t="s">
        <v>1</v>
      </c>
      <c r="AO415" s="273" t="s">
        <v>22</v>
      </c>
      <c r="AP415" s="271" t="s">
        <v>1</v>
      </c>
      <c r="AQ415" s="271" t="s">
        <v>1</v>
      </c>
      <c r="AR415" s="271" t="s">
        <v>1</v>
      </c>
      <c r="AS415" s="271" t="s">
        <v>1</v>
      </c>
      <c r="AT415" s="271" t="s">
        <v>1</v>
      </c>
      <c r="AU415" s="271" t="s">
        <v>1</v>
      </c>
      <c r="AV415" s="274" t="s">
        <v>20</v>
      </c>
      <c r="AW415" s="275" t="s">
        <v>1241</v>
      </c>
      <c r="AX415" s="152">
        <v>2</v>
      </c>
      <c r="AY415" s="152">
        <v>2</v>
      </c>
      <c r="AZ415" s="276">
        <v>0</v>
      </c>
      <c r="BA415" s="280">
        <v>570.20000000000005</v>
      </c>
      <c r="BB415" s="281">
        <v>96.8</v>
      </c>
      <c r="BF415" s="150" t="e">
        <f>_xlfn.XLOOKUP(A415,'[27]Non AGSA'!B:B,'[27]Non AGSA'!B:B)</f>
        <v>#N/A</v>
      </c>
      <c r="BG415" s="150" t="e">
        <f>_xlfn.XLOOKUP(A415,'[27]Dormant auditee list'!C:C,'[27]Dormant auditee list'!C:C)</f>
        <v>#N/A</v>
      </c>
      <c r="BH415" s="150" t="str">
        <f>_xlfn.XLOOKUP(A415,[27]Reworked!A:A,[27]Reworked!I:I)</f>
        <v>Qualified</v>
      </c>
      <c r="BJ415" s="150">
        <v>1</v>
      </c>
      <c r="BK415" s="150">
        <v>3</v>
      </c>
    </row>
    <row r="416" spans="1:63" ht="26.25" customHeight="1" x14ac:dyDescent="0.25">
      <c r="A416" s="265">
        <v>1327</v>
      </c>
      <c r="B416" s="266" t="s">
        <v>103</v>
      </c>
      <c r="C416" s="271" t="s">
        <v>1193</v>
      </c>
      <c r="D416" s="271" t="s">
        <v>625</v>
      </c>
      <c r="E416" s="271" t="s">
        <v>1191</v>
      </c>
      <c r="F416" s="271" t="s">
        <v>1</v>
      </c>
      <c r="G416" s="271" t="s">
        <v>447</v>
      </c>
      <c r="H416" s="266" t="s">
        <v>444</v>
      </c>
      <c r="I416" s="266" t="s">
        <v>437</v>
      </c>
      <c r="J416" s="152" t="s">
        <v>17</v>
      </c>
      <c r="K416" s="271" t="s">
        <v>1</v>
      </c>
      <c r="L416" s="272" t="s">
        <v>23</v>
      </c>
      <c r="M416" s="152" t="s">
        <v>17</v>
      </c>
      <c r="N416" s="271" t="s">
        <v>1</v>
      </c>
      <c r="O416" s="272" t="s">
        <v>23</v>
      </c>
      <c r="P416" s="271" t="s">
        <v>1</v>
      </c>
      <c r="Q416" s="271" t="s">
        <v>1</v>
      </c>
      <c r="R416" s="271" t="s">
        <v>1</v>
      </c>
      <c r="S416" s="271" t="s">
        <v>1</v>
      </c>
      <c r="T416" s="271" t="s">
        <v>1</v>
      </c>
      <c r="U416" s="271" t="s">
        <v>1</v>
      </c>
      <c r="V416" s="271" t="s">
        <v>1</v>
      </c>
      <c r="W416" s="271" t="s">
        <v>1</v>
      </c>
      <c r="X416" s="271" t="s">
        <v>1</v>
      </c>
      <c r="Y416" s="271" t="s">
        <v>1</v>
      </c>
      <c r="Z416" s="271" t="s">
        <v>1</v>
      </c>
      <c r="AA416" s="271" t="s">
        <v>1</v>
      </c>
      <c r="AB416" s="271" t="s">
        <v>1</v>
      </c>
      <c r="AC416" s="271" t="s">
        <v>1</v>
      </c>
      <c r="AD416" s="271" t="s">
        <v>1</v>
      </c>
      <c r="AE416" s="272" t="s">
        <v>23</v>
      </c>
      <c r="AF416" s="271" t="s">
        <v>1</v>
      </c>
      <c r="AG416" s="271" t="s">
        <v>1</v>
      </c>
      <c r="AH416" s="271" t="s">
        <v>1</v>
      </c>
      <c r="AI416" s="271" t="s">
        <v>1</v>
      </c>
      <c r="AJ416" s="271" t="s">
        <v>1</v>
      </c>
      <c r="AK416" s="271" t="s">
        <v>1</v>
      </c>
      <c r="AL416" s="271" t="s">
        <v>1</v>
      </c>
      <c r="AM416" s="271" t="s">
        <v>1</v>
      </c>
      <c r="AN416" s="271" t="s">
        <v>1</v>
      </c>
      <c r="AO416" s="271" t="s">
        <v>1</v>
      </c>
      <c r="AP416" s="271" t="s">
        <v>1</v>
      </c>
      <c r="AQ416" s="271" t="s">
        <v>1</v>
      </c>
      <c r="AR416" s="271" t="s">
        <v>1</v>
      </c>
      <c r="AS416" s="271" t="s">
        <v>1</v>
      </c>
      <c r="AT416" s="271" t="s">
        <v>1</v>
      </c>
      <c r="AU416" s="271" t="s">
        <v>1</v>
      </c>
      <c r="AV416" s="271" t="s">
        <v>1</v>
      </c>
      <c r="AW416" s="275" t="s">
        <v>1241</v>
      </c>
      <c r="AX416" s="152">
        <v>2</v>
      </c>
      <c r="AY416" s="284">
        <v>0</v>
      </c>
      <c r="AZ416" s="276">
        <v>0</v>
      </c>
      <c r="BA416" s="276">
        <v>0</v>
      </c>
      <c r="BB416" s="278">
        <v>0.03</v>
      </c>
      <c r="BF416" s="150" t="e">
        <f>_xlfn.XLOOKUP(A416,'[27]Non AGSA'!B:B,'[27]Non AGSA'!B:B)</f>
        <v>#N/A</v>
      </c>
      <c r="BG416" s="150" t="e">
        <f>_xlfn.XLOOKUP(A416,'[27]Dormant auditee list'!C:C,'[27]Dormant auditee list'!C:C)</f>
        <v>#N/A</v>
      </c>
      <c r="BH416" s="150" t="str">
        <f>_xlfn.XLOOKUP(A416,[27]Reworked!A:A,[27]Reworked!I:I)</f>
        <v>Unqualified with findings</v>
      </c>
      <c r="BJ416" s="150">
        <v>1</v>
      </c>
      <c r="BK416" s="150">
        <v>2</v>
      </c>
    </row>
    <row r="417" spans="1:63" ht="26.25" customHeight="1" x14ac:dyDescent="0.25">
      <c r="A417" s="265">
        <v>1341</v>
      </c>
      <c r="B417" s="266" t="s">
        <v>104</v>
      </c>
      <c r="C417" s="271" t="s">
        <v>1193</v>
      </c>
      <c r="D417" s="271" t="s">
        <v>1086</v>
      </c>
      <c r="E417" s="271" t="s">
        <v>1191</v>
      </c>
      <c r="F417" s="271" t="s">
        <v>1</v>
      </c>
      <c r="G417" s="271" t="s">
        <v>447</v>
      </c>
      <c r="H417" s="266" t="s">
        <v>444</v>
      </c>
      <c r="I417" s="266" t="s">
        <v>437</v>
      </c>
      <c r="J417" s="275" t="s">
        <v>33</v>
      </c>
      <c r="K417" s="271" t="s">
        <v>1</v>
      </c>
      <c r="L417" s="271" t="s">
        <v>1</v>
      </c>
      <c r="M417" s="275" t="s">
        <v>33</v>
      </c>
      <c r="N417" s="271" t="s">
        <v>1</v>
      </c>
      <c r="O417" s="271" t="s">
        <v>1</v>
      </c>
      <c r="P417" s="271" t="s">
        <v>1</v>
      </c>
      <c r="Q417" s="271" t="s">
        <v>1</v>
      </c>
      <c r="R417" s="271" t="s">
        <v>1</v>
      </c>
      <c r="S417" s="271" t="s">
        <v>1</v>
      </c>
      <c r="T417" s="271" t="s">
        <v>1</v>
      </c>
      <c r="U417" s="271" t="s">
        <v>1</v>
      </c>
      <c r="V417" s="271" t="s">
        <v>1</v>
      </c>
      <c r="W417" s="271" t="s">
        <v>1</v>
      </c>
      <c r="X417" s="271" t="s">
        <v>1</v>
      </c>
      <c r="Y417" s="271" t="s">
        <v>1</v>
      </c>
      <c r="Z417" s="271" t="s">
        <v>1</v>
      </c>
      <c r="AA417" s="271" t="s">
        <v>1</v>
      </c>
      <c r="AB417" s="271" t="s">
        <v>1</v>
      </c>
      <c r="AC417" s="271" t="s">
        <v>1</v>
      </c>
      <c r="AD417" s="271" t="s">
        <v>1</v>
      </c>
      <c r="AE417" s="271" t="s">
        <v>1</v>
      </c>
      <c r="AF417" s="271" t="s">
        <v>1</v>
      </c>
      <c r="AG417" s="271" t="s">
        <v>1</v>
      </c>
      <c r="AH417" s="271" t="s">
        <v>1</v>
      </c>
      <c r="AI417" s="271" t="s">
        <v>1</v>
      </c>
      <c r="AJ417" s="271" t="s">
        <v>1</v>
      </c>
      <c r="AK417" s="271" t="s">
        <v>1</v>
      </c>
      <c r="AL417" s="271" t="s">
        <v>1</v>
      </c>
      <c r="AM417" s="271" t="s">
        <v>1</v>
      </c>
      <c r="AN417" s="271" t="s">
        <v>1</v>
      </c>
      <c r="AO417" s="271" t="s">
        <v>1</v>
      </c>
      <c r="AP417" s="271" t="s">
        <v>1</v>
      </c>
      <c r="AQ417" s="271" t="s">
        <v>1</v>
      </c>
      <c r="AR417" s="271" t="s">
        <v>1</v>
      </c>
      <c r="AS417" s="271" t="s">
        <v>1</v>
      </c>
      <c r="AT417" s="271" t="s">
        <v>1</v>
      </c>
      <c r="AU417" s="271" t="s">
        <v>1</v>
      </c>
      <c r="AV417" s="271" t="s">
        <v>1</v>
      </c>
      <c r="AW417" s="275" t="s">
        <v>1241</v>
      </c>
      <c r="AX417" s="275">
        <v>1</v>
      </c>
      <c r="AY417" s="275">
        <v>1</v>
      </c>
      <c r="AZ417" s="276">
        <v>0</v>
      </c>
      <c r="BA417" s="276">
        <v>0</v>
      </c>
      <c r="BB417" s="283">
        <v>0</v>
      </c>
      <c r="BF417" s="150" t="e">
        <f>_xlfn.XLOOKUP(A417,'[27]Non AGSA'!B:B,'[27]Non AGSA'!B:B)</f>
        <v>#N/A</v>
      </c>
      <c r="BG417" s="150" t="e">
        <f>_xlfn.XLOOKUP(A417,'[27]Dormant auditee list'!C:C,'[27]Dormant auditee list'!C:C)</f>
        <v>#N/A</v>
      </c>
      <c r="BH417" s="150" t="str">
        <f>_xlfn.XLOOKUP(A417,[27]Reworked!A:A,[27]Reworked!I:I)</f>
        <v>Unqualified with no findings</v>
      </c>
      <c r="BJ417" s="150">
        <v>1</v>
      </c>
      <c r="BK417" s="150">
        <v>1</v>
      </c>
    </row>
    <row r="418" spans="1:63" ht="18.75" customHeight="1" x14ac:dyDescent="0.25">
      <c r="A418" s="265">
        <v>538</v>
      </c>
      <c r="B418" s="266" t="s">
        <v>129</v>
      </c>
      <c r="C418" s="271" t="s">
        <v>1193</v>
      </c>
      <c r="D418" s="271" t="s">
        <v>1086</v>
      </c>
      <c r="E418" s="271" t="s">
        <v>1191</v>
      </c>
      <c r="F418" s="271" t="s">
        <v>1</v>
      </c>
      <c r="G418" s="271" t="s">
        <v>1</v>
      </c>
      <c r="H418" s="266" t="s">
        <v>1</v>
      </c>
      <c r="I418" s="266" t="s">
        <v>1086</v>
      </c>
      <c r="J418" s="275" t="s">
        <v>33</v>
      </c>
      <c r="K418" s="271" t="s">
        <v>1</v>
      </c>
      <c r="L418" s="271" t="s">
        <v>1</v>
      </c>
      <c r="M418" s="275" t="s">
        <v>33</v>
      </c>
      <c r="N418" s="271" t="s">
        <v>1</v>
      </c>
      <c r="O418" s="271" t="s">
        <v>1</v>
      </c>
      <c r="P418" s="271" t="s">
        <v>1</v>
      </c>
      <c r="Q418" s="271" t="s">
        <v>1</v>
      </c>
      <c r="R418" s="271" t="s">
        <v>1</v>
      </c>
      <c r="S418" s="271" t="s">
        <v>1</v>
      </c>
      <c r="T418" s="271" t="s">
        <v>1</v>
      </c>
      <c r="U418" s="271" t="s">
        <v>1</v>
      </c>
      <c r="V418" s="271" t="s">
        <v>1</v>
      </c>
      <c r="W418" s="271" t="s">
        <v>1</v>
      </c>
      <c r="X418" s="271" t="s">
        <v>1</v>
      </c>
      <c r="Y418" s="271" t="s">
        <v>1</v>
      </c>
      <c r="Z418" s="271" t="s">
        <v>1</v>
      </c>
      <c r="AA418" s="271" t="s">
        <v>1</v>
      </c>
      <c r="AB418" s="271" t="s">
        <v>1</v>
      </c>
      <c r="AC418" s="271" t="s">
        <v>1</v>
      </c>
      <c r="AD418" s="271" t="s">
        <v>1</v>
      </c>
      <c r="AE418" s="271" t="s">
        <v>1</v>
      </c>
      <c r="AF418" s="271" t="s">
        <v>1</v>
      </c>
      <c r="AG418" s="271" t="s">
        <v>1</v>
      </c>
      <c r="AH418" s="271" t="s">
        <v>1</v>
      </c>
      <c r="AI418" s="271" t="s">
        <v>1</v>
      </c>
      <c r="AJ418" s="271" t="s">
        <v>1</v>
      </c>
      <c r="AK418" s="271" t="s">
        <v>1</v>
      </c>
      <c r="AL418" s="271" t="s">
        <v>1</v>
      </c>
      <c r="AM418" s="271" t="s">
        <v>1</v>
      </c>
      <c r="AN418" s="271" t="s">
        <v>1</v>
      </c>
      <c r="AO418" s="271" t="s">
        <v>1</v>
      </c>
      <c r="AP418" s="271" t="s">
        <v>1</v>
      </c>
      <c r="AQ418" s="271" t="s">
        <v>1</v>
      </c>
      <c r="AR418" s="271" t="s">
        <v>1</v>
      </c>
      <c r="AS418" s="271" t="s">
        <v>1</v>
      </c>
      <c r="AT418" s="271" t="s">
        <v>1</v>
      </c>
      <c r="AU418" s="271" t="s">
        <v>1</v>
      </c>
      <c r="AV418" s="272" t="s">
        <v>23</v>
      </c>
      <c r="AW418" s="275" t="s">
        <v>1241</v>
      </c>
      <c r="AX418" s="275">
        <v>1</v>
      </c>
      <c r="AY418" s="152">
        <v>2</v>
      </c>
      <c r="AZ418" s="276">
        <v>0</v>
      </c>
      <c r="BA418" s="280">
        <v>2E-3</v>
      </c>
      <c r="BB418" s="281">
        <v>0.03</v>
      </c>
      <c r="BF418" s="150" t="e">
        <f>_xlfn.XLOOKUP(A418,'[27]Non AGSA'!B:B,'[27]Non AGSA'!B:B)</f>
        <v>#N/A</v>
      </c>
      <c r="BG418" s="150" t="e">
        <f>_xlfn.XLOOKUP(A418,'[27]Dormant auditee list'!C:C,'[27]Dormant auditee list'!C:C)</f>
        <v>#N/A</v>
      </c>
      <c r="BH418" s="150" t="str">
        <f>_xlfn.XLOOKUP(A418,[27]Reworked!A:A,[27]Reworked!I:I)</f>
        <v>Unqualified with no findings</v>
      </c>
      <c r="BJ418" s="150">
        <v>1</v>
      </c>
      <c r="BK418" s="150">
        <v>1</v>
      </c>
    </row>
    <row r="419" spans="1:63" ht="18.75" customHeight="1" x14ac:dyDescent="0.25">
      <c r="A419" s="265">
        <v>536</v>
      </c>
      <c r="B419" s="266" t="s">
        <v>1160</v>
      </c>
      <c r="C419" s="271" t="s">
        <v>1193</v>
      </c>
      <c r="D419" s="271" t="s">
        <v>1086</v>
      </c>
      <c r="E419" s="271" t="s">
        <v>1191</v>
      </c>
      <c r="F419" s="271" t="s">
        <v>1</v>
      </c>
      <c r="G419" s="271" t="s">
        <v>1</v>
      </c>
      <c r="H419" s="266" t="s">
        <v>1</v>
      </c>
      <c r="I419" s="266" t="s">
        <v>1086</v>
      </c>
      <c r="J419" s="275" t="s">
        <v>33</v>
      </c>
      <c r="K419" s="271" t="s">
        <v>1</v>
      </c>
      <c r="L419" s="271" t="s">
        <v>1</v>
      </c>
      <c r="M419" s="275" t="s">
        <v>33</v>
      </c>
      <c r="N419" s="271" t="s">
        <v>1</v>
      </c>
      <c r="O419" s="273" t="s">
        <v>22</v>
      </c>
      <c r="P419" s="271" t="s">
        <v>1</v>
      </c>
      <c r="Q419" s="271" t="s">
        <v>1</v>
      </c>
      <c r="R419" s="271" t="s">
        <v>1</v>
      </c>
      <c r="S419" s="271" t="s">
        <v>1</v>
      </c>
      <c r="T419" s="271" t="s">
        <v>1</v>
      </c>
      <c r="U419" s="271" t="s">
        <v>1</v>
      </c>
      <c r="V419" s="271" t="s">
        <v>1</v>
      </c>
      <c r="W419" s="271" t="s">
        <v>1</v>
      </c>
      <c r="X419" s="271" t="s">
        <v>1</v>
      </c>
      <c r="Y419" s="271" t="s">
        <v>1</v>
      </c>
      <c r="Z419" s="271" t="s">
        <v>1</v>
      </c>
      <c r="AA419" s="271" t="s">
        <v>1</v>
      </c>
      <c r="AB419" s="271" t="s">
        <v>1</v>
      </c>
      <c r="AC419" s="271" t="s">
        <v>1</v>
      </c>
      <c r="AD419" s="271" t="s">
        <v>1</v>
      </c>
      <c r="AE419" s="271" t="s">
        <v>1</v>
      </c>
      <c r="AF419" s="271" t="s">
        <v>1</v>
      </c>
      <c r="AG419" s="271" t="s">
        <v>1</v>
      </c>
      <c r="AH419" s="271" t="s">
        <v>1</v>
      </c>
      <c r="AI419" s="271" t="s">
        <v>1</v>
      </c>
      <c r="AJ419" s="271" t="s">
        <v>1</v>
      </c>
      <c r="AK419" s="271" t="s">
        <v>1</v>
      </c>
      <c r="AL419" s="271" t="s">
        <v>1</v>
      </c>
      <c r="AM419" s="271" t="s">
        <v>1</v>
      </c>
      <c r="AN419" s="271" t="s">
        <v>1</v>
      </c>
      <c r="AO419" s="271" t="s">
        <v>1</v>
      </c>
      <c r="AP419" s="271" t="s">
        <v>1</v>
      </c>
      <c r="AQ419" s="271" t="s">
        <v>1</v>
      </c>
      <c r="AR419" s="271" t="s">
        <v>1</v>
      </c>
      <c r="AS419" s="271" t="s">
        <v>1</v>
      </c>
      <c r="AT419" s="271" t="s">
        <v>1</v>
      </c>
      <c r="AU419" s="271" t="s">
        <v>1</v>
      </c>
      <c r="AV419" s="271" t="s">
        <v>1</v>
      </c>
      <c r="AW419" s="274" t="s">
        <v>1240</v>
      </c>
      <c r="AX419" s="275">
        <v>1</v>
      </c>
      <c r="AY419" s="275">
        <v>1</v>
      </c>
      <c r="AZ419" s="276">
        <v>0</v>
      </c>
      <c r="BA419" s="280">
        <v>2.7</v>
      </c>
      <c r="BB419" s="281">
        <v>0</v>
      </c>
      <c r="BF419" s="150" t="e">
        <f>_xlfn.XLOOKUP(A419,'[27]Non AGSA'!B:B,'[27]Non AGSA'!B:B)</f>
        <v>#N/A</v>
      </c>
      <c r="BG419" s="150" t="e">
        <f>_xlfn.XLOOKUP(A419,'[27]Dormant auditee list'!C:C,'[27]Dormant auditee list'!C:C)</f>
        <v>#N/A</v>
      </c>
      <c r="BH419" s="150" t="str">
        <f>_xlfn.XLOOKUP(A419,[27]Reworked!A:A,[27]Reworked!I:I)</f>
        <v>Unqualified with no findings</v>
      </c>
      <c r="BJ419" s="150">
        <v>1</v>
      </c>
      <c r="BK419" s="150">
        <v>1</v>
      </c>
    </row>
    <row r="420" spans="1:63" ht="26.25" customHeight="1" x14ac:dyDescent="0.25">
      <c r="A420" s="265">
        <v>1311</v>
      </c>
      <c r="B420" s="266" t="s">
        <v>105</v>
      </c>
      <c r="C420" s="271" t="s">
        <v>1193</v>
      </c>
      <c r="D420" s="271" t="s">
        <v>941</v>
      </c>
      <c r="E420" s="271" t="s">
        <v>1191</v>
      </c>
      <c r="F420" s="271" t="s">
        <v>1</v>
      </c>
      <c r="G420" s="271" t="s">
        <v>447</v>
      </c>
      <c r="H420" s="266" t="s">
        <v>444</v>
      </c>
      <c r="I420" s="266" t="s">
        <v>437</v>
      </c>
      <c r="J420" s="152" t="s">
        <v>17</v>
      </c>
      <c r="K420" s="271" t="s">
        <v>1</v>
      </c>
      <c r="L420" s="272" t="s">
        <v>23</v>
      </c>
      <c r="M420" s="152" t="s">
        <v>17</v>
      </c>
      <c r="N420" s="271" t="s">
        <v>1</v>
      </c>
      <c r="O420" s="272" t="s">
        <v>23</v>
      </c>
      <c r="P420" s="271" t="s">
        <v>1</v>
      </c>
      <c r="Q420" s="271" t="s">
        <v>1</v>
      </c>
      <c r="R420" s="271" t="s">
        <v>1</v>
      </c>
      <c r="S420" s="271" t="s">
        <v>1</v>
      </c>
      <c r="T420" s="271" t="s">
        <v>1</v>
      </c>
      <c r="U420" s="271" t="s">
        <v>1</v>
      </c>
      <c r="V420" s="271" t="s">
        <v>1</v>
      </c>
      <c r="W420" s="271" t="s">
        <v>1</v>
      </c>
      <c r="X420" s="271" t="s">
        <v>1</v>
      </c>
      <c r="Y420" s="271" t="s">
        <v>1</v>
      </c>
      <c r="Z420" s="271" t="s">
        <v>1</v>
      </c>
      <c r="AA420" s="271" t="s">
        <v>1</v>
      </c>
      <c r="AB420" s="271" t="s">
        <v>1</v>
      </c>
      <c r="AC420" s="271" t="s">
        <v>1</v>
      </c>
      <c r="AD420" s="271" t="s">
        <v>1</v>
      </c>
      <c r="AE420" s="272" t="s">
        <v>23</v>
      </c>
      <c r="AF420" s="271" t="s">
        <v>1</v>
      </c>
      <c r="AG420" s="271" t="s">
        <v>1</v>
      </c>
      <c r="AH420" s="271" t="s">
        <v>1</v>
      </c>
      <c r="AI420" s="271" t="s">
        <v>1</v>
      </c>
      <c r="AJ420" s="271" t="s">
        <v>1</v>
      </c>
      <c r="AK420" s="271" t="s">
        <v>1</v>
      </c>
      <c r="AL420" s="271" t="s">
        <v>1</v>
      </c>
      <c r="AM420" s="271" t="s">
        <v>1</v>
      </c>
      <c r="AN420" s="271" t="s">
        <v>1</v>
      </c>
      <c r="AO420" s="271" t="s">
        <v>1</v>
      </c>
      <c r="AP420" s="271" t="s">
        <v>1</v>
      </c>
      <c r="AQ420" s="271" t="s">
        <v>1</v>
      </c>
      <c r="AR420" s="271" t="s">
        <v>1</v>
      </c>
      <c r="AS420" s="271" t="s">
        <v>1</v>
      </c>
      <c r="AT420" s="271" t="s">
        <v>1</v>
      </c>
      <c r="AU420" s="271" t="s">
        <v>1</v>
      </c>
      <c r="AV420" s="274" t="s">
        <v>20</v>
      </c>
      <c r="AW420" s="275" t="s">
        <v>1241</v>
      </c>
      <c r="AX420" s="275">
        <v>1</v>
      </c>
      <c r="AY420" s="284">
        <v>0</v>
      </c>
      <c r="AZ420" s="276">
        <v>0</v>
      </c>
      <c r="BA420" s="276">
        <v>0</v>
      </c>
      <c r="BB420" s="283">
        <v>0</v>
      </c>
      <c r="BF420" s="150" t="e">
        <f>_xlfn.XLOOKUP(A420,'[27]Non AGSA'!B:B,'[27]Non AGSA'!B:B)</f>
        <v>#N/A</v>
      </c>
      <c r="BG420" s="150" t="e">
        <f>_xlfn.XLOOKUP(A420,'[27]Dormant auditee list'!C:C,'[27]Dormant auditee list'!C:C)</f>
        <v>#N/A</v>
      </c>
      <c r="BH420" s="150" t="str">
        <f>_xlfn.XLOOKUP(A420,[27]Reworked!A:A,[27]Reworked!I:I)</f>
        <v>Unqualified with findings</v>
      </c>
      <c r="BJ420" s="150">
        <v>1</v>
      </c>
      <c r="BK420" s="150">
        <v>2</v>
      </c>
    </row>
    <row r="421" spans="1:63" ht="27" customHeight="1" x14ac:dyDescent="0.25">
      <c r="A421" s="265">
        <v>539</v>
      </c>
      <c r="B421" s="266" t="s">
        <v>106</v>
      </c>
      <c r="C421" s="271" t="s">
        <v>1193</v>
      </c>
      <c r="D421" s="271" t="s">
        <v>941</v>
      </c>
      <c r="E421" s="271" t="s">
        <v>1191</v>
      </c>
      <c r="F421" s="271" t="s">
        <v>1</v>
      </c>
      <c r="G421" s="271" t="s">
        <v>447</v>
      </c>
      <c r="H421" s="266" t="s">
        <v>444</v>
      </c>
      <c r="I421" s="266" t="s">
        <v>437</v>
      </c>
      <c r="J421" s="152" t="s">
        <v>17</v>
      </c>
      <c r="K421" s="271" t="s">
        <v>1</v>
      </c>
      <c r="L421" s="272" t="s">
        <v>23</v>
      </c>
      <c r="M421" s="152" t="s">
        <v>17</v>
      </c>
      <c r="N421" s="271" t="s">
        <v>1</v>
      </c>
      <c r="O421" s="272" t="s">
        <v>23</v>
      </c>
      <c r="P421" s="271" t="s">
        <v>1</v>
      </c>
      <c r="Q421" s="271" t="s">
        <v>1</v>
      </c>
      <c r="R421" s="271" t="s">
        <v>1</v>
      </c>
      <c r="S421" s="271" t="s">
        <v>1</v>
      </c>
      <c r="T421" s="271" t="s">
        <v>1</v>
      </c>
      <c r="U421" s="271" t="s">
        <v>1</v>
      </c>
      <c r="V421" s="271" t="s">
        <v>1</v>
      </c>
      <c r="W421" s="271" t="s">
        <v>1</v>
      </c>
      <c r="X421" s="271" t="s">
        <v>1</v>
      </c>
      <c r="Y421" s="271" t="s">
        <v>1</v>
      </c>
      <c r="Z421" s="271" t="s">
        <v>1</v>
      </c>
      <c r="AA421" s="271" t="s">
        <v>1</v>
      </c>
      <c r="AB421" s="271" t="s">
        <v>1</v>
      </c>
      <c r="AC421" s="271" t="s">
        <v>1</v>
      </c>
      <c r="AD421" s="271" t="s">
        <v>1</v>
      </c>
      <c r="AE421" s="272" t="s">
        <v>23</v>
      </c>
      <c r="AF421" s="271" t="s">
        <v>1</v>
      </c>
      <c r="AG421" s="271" t="s">
        <v>1</v>
      </c>
      <c r="AH421" s="271" t="s">
        <v>1</v>
      </c>
      <c r="AI421" s="271" t="s">
        <v>1</v>
      </c>
      <c r="AJ421" s="271" t="s">
        <v>1</v>
      </c>
      <c r="AK421" s="271" t="s">
        <v>1</v>
      </c>
      <c r="AL421" s="271" t="s">
        <v>1</v>
      </c>
      <c r="AM421" s="271" t="s">
        <v>1</v>
      </c>
      <c r="AN421" s="271" t="s">
        <v>1</v>
      </c>
      <c r="AO421" s="271" t="s">
        <v>1</v>
      </c>
      <c r="AP421" s="271" t="s">
        <v>1</v>
      </c>
      <c r="AQ421" s="271" t="s">
        <v>1</v>
      </c>
      <c r="AR421" s="271" t="s">
        <v>1</v>
      </c>
      <c r="AS421" s="271" t="s">
        <v>1</v>
      </c>
      <c r="AT421" s="271" t="s">
        <v>1</v>
      </c>
      <c r="AU421" s="271" t="s">
        <v>1</v>
      </c>
      <c r="AV421" s="273" t="s">
        <v>22</v>
      </c>
      <c r="AW421" s="274" t="s">
        <v>1240</v>
      </c>
      <c r="AX421" s="275">
        <v>1</v>
      </c>
      <c r="AY421" s="275">
        <v>1</v>
      </c>
      <c r="AZ421" s="276">
        <v>0</v>
      </c>
      <c r="BA421" s="277">
        <v>1.5</v>
      </c>
      <c r="BB421" s="281">
        <v>0.18</v>
      </c>
      <c r="BF421" s="150" t="e">
        <f>_xlfn.XLOOKUP(A421,'[27]Non AGSA'!B:B,'[27]Non AGSA'!B:B)</f>
        <v>#N/A</v>
      </c>
      <c r="BG421" s="150" t="e">
        <f>_xlfn.XLOOKUP(A421,'[27]Dormant auditee list'!C:C,'[27]Dormant auditee list'!C:C)</f>
        <v>#N/A</v>
      </c>
      <c r="BH421" s="150" t="str">
        <f>_xlfn.XLOOKUP(A421,[27]Reworked!A:A,[27]Reworked!I:I)</f>
        <v>Unqualified with findings</v>
      </c>
      <c r="BJ421" s="150">
        <v>1</v>
      </c>
      <c r="BK421" s="150">
        <v>2</v>
      </c>
    </row>
    <row r="422" spans="1:63" ht="26.25" customHeight="1" x14ac:dyDescent="0.25">
      <c r="A422" s="265">
        <v>1561</v>
      </c>
      <c r="B422" s="266" t="s">
        <v>1322</v>
      </c>
      <c r="C422" s="271" t="s">
        <v>1193</v>
      </c>
      <c r="D422" s="271" t="s">
        <v>737</v>
      </c>
      <c r="E422" s="271" t="s">
        <v>1323</v>
      </c>
      <c r="F422" s="271" t="s">
        <v>1</v>
      </c>
      <c r="G422" s="271" t="s">
        <v>156</v>
      </c>
      <c r="H422" s="266" t="s">
        <v>444</v>
      </c>
      <c r="I422" s="266" t="s">
        <v>437</v>
      </c>
      <c r="J422" s="282" t="s">
        <v>94</v>
      </c>
      <c r="K422" s="271" t="s">
        <v>1</v>
      </c>
      <c r="L422" s="272" t="s">
        <v>23</v>
      </c>
      <c r="M422" s="282" t="s">
        <v>94</v>
      </c>
      <c r="N422" s="271" t="s">
        <v>1</v>
      </c>
      <c r="O422" s="272" t="s">
        <v>23</v>
      </c>
      <c r="P422" s="271" t="s">
        <v>1</v>
      </c>
      <c r="Q422" s="274" t="s">
        <v>20</v>
      </c>
      <c r="R422" s="272" t="s">
        <v>23</v>
      </c>
      <c r="S422" s="272" t="s">
        <v>23</v>
      </c>
      <c r="T422" s="273" t="s">
        <v>22</v>
      </c>
      <c r="U422" s="272" t="s">
        <v>23</v>
      </c>
      <c r="V422" s="271" t="s">
        <v>1</v>
      </c>
      <c r="W422" s="272" t="s">
        <v>23</v>
      </c>
      <c r="X422" s="271" t="s">
        <v>1</v>
      </c>
      <c r="Y422" s="271" t="s">
        <v>1</v>
      </c>
      <c r="Z422" s="271" t="s">
        <v>1</v>
      </c>
      <c r="AA422" s="271" t="s">
        <v>1</v>
      </c>
      <c r="AB422" s="271" t="s">
        <v>1</v>
      </c>
      <c r="AC422" s="271" t="s">
        <v>1</v>
      </c>
      <c r="AD422" s="271" t="s">
        <v>1</v>
      </c>
      <c r="AE422" s="272" t="s">
        <v>23</v>
      </c>
      <c r="AF422" s="271" t="s">
        <v>1</v>
      </c>
      <c r="AG422" s="271" t="s">
        <v>1</v>
      </c>
      <c r="AH422" s="271" t="s">
        <v>1</v>
      </c>
      <c r="AI422" s="271" t="s">
        <v>1</v>
      </c>
      <c r="AJ422" s="271" t="s">
        <v>1</v>
      </c>
      <c r="AK422" s="274" t="s">
        <v>20</v>
      </c>
      <c r="AL422" s="271" t="s">
        <v>1</v>
      </c>
      <c r="AM422" s="271" t="s">
        <v>1</v>
      </c>
      <c r="AN422" s="271" t="s">
        <v>1</v>
      </c>
      <c r="AO422" s="271" t="s">
        <v>1</v>
      </c>
      <c r="AP422" s="271" t="s">
        <v>1</v>
      </c>
      <c r="AQ422" s="271" t="s">
        <v>1</v>
      </c>
      <c r="AR422" s="271" t="s">
        <v>1</v>
      </c>
      <c r="AS422" s="271" t="s">
        <v>1</v>
      </c>
      <c r="AT422" s="271" t="s">
        <v>1</v>
      </c>
      <c r="AU422" s="271" t="s">
        <v>1</v>
      </c>
      <c r="AV422" s="271" t="s">
        <v>1</v>
      </c>
      <c r="AW422" s="272" t="s">
        <v>1242</v>
      </c>
      <c r="AX422" s="282">
        <v>3</v>
      </c>
      <c r="AY422" s="284">
        <v>0</v>
      </c>
      <c r="AZ422" s="276" t="s">
        <v>1</v>
      </c>
      <c r="BA422" s="276" t="s">
        <v>1</v>
      </c>
      <c r="BB422" s="283" t="s">
        <v>1</v>
      </c>
      <c r="BF422" s="150" t="e">
        <f>_xlfn.XLOOKUP(A422,'[27]Non AGSA'!B:B,'[27]Non AGSA'!B:B)</f>
        <v>#N/A</v>
      </c>
      <c r="BG422" s="150" t="e">
        <f>_xlfn.XLOOKUP(A422,'[27]Dormant auditee list'!C:C,'[27]Dormant auditee list'!C:C)</f>
        <v>#N/A</v>
      </c>
      <c r="BH422" s="150" t="e">
        <f>_xlfn.XLOOKUP(A422,[27]Reworked!A:A,[27]Reworked!I:I)</f>
        <v>#N/A</v>
      </c>
      <c r="BJ422" s="150">
        <v>3</v>
      </c>
      <c r="BK422" s="150">
        <v>5</v>
      </c>
    </row>
    <row r="423" spans="1:63" ht="34.5" customHeight="1" x14ac:dyDescent="0.25">
      <c r="A423" s="265">
        <v>2</v>
      </c>
      <c r="B423" s="266" t="s">
        <v>1324</v>
      </c>
      <c r="C423" s="271" t="s">
        <v>1193</v>
      </c>
      <c r="D423" s="271" t="s">
        <v>1021</v>
      </c>
      <c r="E423" s="271" t="s">
        <v>1323</v>
      </c>
      <c r="F423" s="271" t="s">
        <v>1</v>
      </c>
      <c r="G423" s="271" t="s">
        <v>520</v>
      </c>
      <c r="H423" s="266" t="s">
        <v>440</v>
      </c>
      <c r="I423" s="266" t="s">
        <v>437</v>
      </c>
      <c r="J423" s="275" t="s">
        <v>33</v>
      </c>
      <c r="K423" s="271" t="s">
        <v>1</v>
      </c>
      <c r="L423" s="273" t="s">
        <v>22</v>
      </c>
      <c r="M423" s="152" t="s">
        <v>17</v>
      </c>
      <c r="N423" s="273" t="s">
        <v>22</v>
      </c>
      <c r="O423" s="272" t="s">
        <v>23</v>
      </c>
      <c r="P423" s="271" t="s">
        <v>1</v>
      </c>
      <c r="Q423" s="271" t="s">
        <v>1</v>
      </c>
      <c r="R423" s="271" t="s">
        <v>1</v>
      </c>
      <c r="S423" s="271" t="s">
        <v>1</v>
      </c>
      <c r="T423" s="271" t="s">
        <v>1</v>
      </c>
      <c r="U423" s="271" t="s">
        <v>1</v>
      </c>
      <c r="V423" s="271" t="s">
        <v>1</v>
      </c>
      <c r="W423" s="271" t="s">
        <v>1</v>
      </c>
      <c r="X423" s="271" t="s">
        <v>1</v>
      </c>
      <c r="Y423" s="271" t="s">
        <v>1</v>
      </c>
      <c r="Z423" s="271" t="s">
        <v>1</v>
      </c>
      <c r="AA423" s="271" t="s">
        <v>1</v>
      </c>
      <c r="AB423" s="271" t="s">
        <v>1</v>
      </c>
      <c r="AC423" s="271" t="s">
        <v>1</v>
      </c>
      <c r="AD423" s="271" t="s">
        <v>1</v>
      </c>
      <c r="AE423" s="273" t="s">
        <v>22</v>
      </c>
      <c r="AF423" s="271" t="s">
        <v>1</v>
      </c>
      <c r="AG423" s="271" t="s">
        <v>1</v>
      </c>
      <c r="AH423" s="271" t="s">
        <v>1</v>
      </c>
      <c r="AI423" s="271" t="s">
        <v>1</v>
      </c>
      <c r="AJ423" s="271" t="s">
        <v>1</v>
      </c>
      <c r="AK423" s="271" t="s">
        <v>1</v>
      </c>
      <c r="AL423" s="271" t="s">
        <v>1</v>
      </c>
      <c r="AM423" s="271" t="s">
        <v>1</v>
      </c>
      <c r="AN423" s="271" t="s">
        <v>1</v>
      </c>
      <c r="AO423" s="273" t="s">
        <v>22</v>
      </c>
      <c r="AP423" s="271" t="s">
        <v>1</v>
      </c>
      <c r="AQ423" s="271" t="s">
        <v>1</v>
      </c>
      <c r="AR423" s="271" t="s">
        <v>1</v>
      </c>
      <c r="AS423" s="271" t="s">
        <v>1</v>
      </c>
      <c r="AT423" s="271" t="s">
        <v>1</v>
      </c>
      <c r="AU423" s="273" t="s">
        <v>22</v>
      </c>
      <c r="AV423" s="271" t="s">
        <v>1</v>
      </c>
      <c r="AW423" s="275" t="s">
        <v>1241</v>
      </c>
      <c r="AX423" s="284">
        <v>0</v>
      </c>
      <c r="AY423" s="284">
        <v>0</v>
      </c>
      <c r="AZ423" s="276">
        <v>0</v>
      </c>
      <c r="BA423" s="277">
        <v>0</v>
      </c>
      <c r="BB423" s="283">
        <v>0</v>
      </c>
      <c r="BF423" s="150" t="e">
        <f>_xlfn.XLOOKUP(A423,'[27]Non AGSA'!B:B,'[27]Non AGSA'!B:B)</f>
        <v>#N/A</v>
      </c>
      <c r="BG423" s="150" t="e">
        <f>_xlfn.XLOOKUP(A423,'[27]Dormant auditee list'!C:C,'[27]Dormant auditee list'!C:C)</f>
        <v>#N/A</v>
      </c>
      <c r="BH423" s="150" t="e">
        <f>_xlfn.XLOOKUP(A423,[27]Reworked!A:A,[27]Reworked!I:I)</f>
        <v>#N/A</v>
      </c>
      <c r="BJ423" s="150">
        <v>3</v>
      </c>
      <c r="BK423" s="150">
        <v>1</v>
      </c>
    </row>
    <row r="424" spans="1:63" ht="14.25" customHeight="1" x14ac:dyDescent="0.25">
      <c r="A424" s="265">
        <v>564</v>
      </c>
      <c r="B424" s="266" t="s">
        <v>1022</v>
      </c>
      <c r="C424" s="271" t="s">
        <v>1193</v>
      </c>
      <c r="D424" s="271" t="s">
        <v>1021</v>
      </c>
      <c r="E424" s="271" t="s">
        <v>1323</v>
      </c>
      <c r="F424" s="271" t="s">
        <v>1</v>
      </c>
      <c r="G424" s="271" t="s">
        <v>1</v>
      </c>
      <c r="H424" s="266" t="s">
        <v>1</v>
      </c>
      <c r="I424" s="266" t="s">
        <v>1021</v>
      </c>
      <c r="J424" s="285" t="s">
        <v>39</v>
      </c>
      <c r="K424" s="271" t="s">
        <v>1</v>
      </c>
      <c r="L424" s="271" t="s">
        <v>1</v>
      </c>
      <c r="M424" s="285" t="s">
        <v>39</v>
      </c>
      <c r="N424" s="271" t="s">
        <v>1</v>
      </c>
      <c r="O424" s="271" t="s">
        <v>1</v>
      </c>
      <c r="P424" s="271" t="s">
        <v>1</v>
      </c>
      <c r="Q424" s="271" t="s">
        <v>1</v>
      </c>
      <c r="R424" s="271" t="s">
        <v>1</v>
      </c>
      <c r="S424" s="271" t="s">
        <v>1</v>
      </c>
      <c r="T424" s="271" t="s">
        <v>1</v>
      </c>
      <c r="U424" s="271" t="s">
        <v>1</v>
      </c>
      <c r="V424" s="271" t="s">
        <v>1</v>
      </c>
      <c r="W424" s="271" t="s">
        <v>1</v>
      </c>
      <c r="X424" s="271" t="s">
        <v>1</v>
      </c>
      <c r="Y424" s="271" t="s">
        <v>1</v>
      </c>
      <c r="Z424" s="271" t="s">
        <v>1</v>
      </c>
      <c r="AA424" s="271" t="s">
        <v>1</v>
      </c>
      <c r="AB424" s="271" t="s">
        <v>1</v>
      </c>
      <c r="AC424" s="271" t="s">
        <v>1</v>
      </c>
      <c r="AD424" s="271" t="s">
        <v>1</v>
      </c>
      <c r="AE424" s="271" t="s">
        <v>1</v>
      </c>
      <c r="AF424" s="271" t="s">
        <v>1</v>
      </c>
      <c r="AG424" s="271" t="s">
        <v>1</v>
      </c>
      <c r="AH424" s="271" t="s">
        <v>1</v>
      </c>
      <c r="AI424" s="271" t="s">
        <v>1</v>
      </c>
      <c r="AJ424" s="271" t="s">
        <v>1</v>
      </c>
      <c r="AK424" s="271" t="s">
        <v>1</v>
      </c>
      <c r="AL424" s="271" t="s">
        <v>1</v>
      </c>
      <c r="AM424" s="271" t="s">
        <v>1</v>
      </c>
      <c r="AN424" s="271" t="s">
        <v>1</v>
      </c>
      <c r="AO424" s="271" t="s">
        <v>1</v>
      </c>
      <c r="AP424" s="271" t="s">
        <v>1</v>
      </c>
      <c r="AQ424" s="271" t="s">
        <v>1</v>
      </c>
      <c r="AR424" s="271" t="s">
        <v>1</v>
      </c>
      <c r="AS424" s="271" t="s">
        <v>1</v>
      </c>
      <c r="AT424" s="271" t="s">
        <v>1</v>
      </c>
      <c r="AU424" s="271" t="s">
        <v>1</v>
      </c>
      <c r="AV424" s="271" t="s">
        <v>1</v>
      </c>
      <c r="AW424" s="284" t="s">
        <v>1</v>
      </c>
      <c r="AX424" s="284">
        <v>0</v>
      </c>
      <c r="AY424" s="284">
        <v>0</v>
      </c>
      <c r="AZ424" s="276" t="s">
        <v>1</v>
      </c>
      <c r="BA424" s="276" t="s">
        <v>1</v>
      </c>
      <c r="BB424" s="283" t="s">
        <v>1</v>
      </c>
      <c r="BD424" s="150" t="e">
        <f>_xlfn.XLOOKUP(A424,'KSD auditees'!A:A,'KSD auditees'!A:A)</f>
        <v>#N/A</v>
      </c>
      <c r="BE424" s="150" t="e">
        <f>_xlfn.XLOOKUP(A424,'KSD auditees'!A:A,'KSD auditees'!G:G)</f>
        <v>#N/A</v>
      </c>
      <c r="BF424" s="150" t="e">
        <f>_xlfn.XLOOKUP(A424,'[27]Non AGSA'!B:B,'[27]Non AGSA'!B:B)</f>
        <v>#N/A</v>
      </c>
      <c r="BG424" s="150">
        <f>_xlfn.XLOOKUP(A424,'[27]Dormant auditee list'!C:C,'[27]Dormant auditee list'!C:C)</f>
        <v>564</v>
      </c>
      <c r="BH424" s="150" t="e">
        <f>_xlfn.XLOOKUP(A424,[27]Reworked!A:A,[27]Reworked!I:I)</f>
        <v>#N/A</v>
      </c>
      <c r="BJ424" s="150">
        <v>3</v>
      </c>
      <c r="BK424" s="150">
        <v>6</v>
      </c>
    </row>
    <row r="425" spans="1:63" ht="18.75" customHeight="1" x14ac:dyDescent="0.25">
      <c r="A425" s="265">
        <v>215</v>
      </c>
      <c r="B425" s="266" t="s">
        <v>570</v>
      </c>
      <c r="C425" s="271" t="s">
        <v>1193</v>
      </c>
      <c r="D425" s="271" t="s">
        <v>571</v>
      </c>
      <c r="E425" s="271" t="s">
        <v>1323</v>
      </c>
      <c r="F425" s="271" t="s">
        <v>1</v>
      </c>
      <c r="G425" s="271" t="s">
        <v>1</v>
      </c>
      <c r="H425" s="266" t="s">
        <v>1</v>
      </c>
      <c r="I425" s="266" t="s">
        <v>571</v>
      </c>
      <c r="J425" s="279" t="s">
        <v>26</v>
      </c>
      <c r="K425" s="271" t="s">
        <v>1</v>
      </c>
      <c r="L425" s="272" t="s">
        <v>23</v>
      </c>
      <c r="M425" s="279" t="s">
        <v>26</v>
      </c>
      <c r="N425" s="271" t="s">
        <v>1</v>
      </c>
      <c r="O425" s="272" t="s">
        <v>23</v>
      </c>
      <c r="P425" s="271" t="s">
        <v>1</v>
      </c>
      <c r="Q425" s="272" t="s">
        <v>23</v>
      </c>
      <c r="R425" s="271" t="s">
        <v>1</v>
      </c>
      <c r="S425" s="271" t="s">
        <v>1</v>
      </c>
      <c r="T425" s="271" t="s">
        <v>1</v>
      </c>
      <c r="U425" s="271" t="s">
        <v>1</v>
      </c>
      <c r="V425" s="271" t="s">
        <v>1</v>
      </c>
      <c r="W425" s="272" t="s">
        <v>23</v>
      </c>
      <c r="X425" s="272" t="s">
        <v>23</v>
      </c>
      <c r="Y425" s="271" t="s">
        <v>1</v>
      </c>
      <c r="Z425" s="271" t="s">
        <v>1</v>
      </c>
      <c r="AA425" s="271" t="s">
        <v>1</v>
      </c>
      <c r="AB425" s="271" t="s">
        <v>1</v>
      </c>
      <c r="AC425" s="271" t="s">
        <v>1</v>
      </c>
      <c r="AD425" s="271" t="s">
        <v>1</v>
      </c>
      <c r="AE425" s="272" t="s">
        <v>23</v>
      </c>
      <c r="AF425" s="274" t="s">
        <v>20</v>
      </c>
      <c r="AG425" s="271" t="s">
        <v>1</v>
      </c>
      <c r="AH425" s="271" t="s">
        <v>1</v>
      </c>
      <c r="AI425" s="271" t="s">
        <v>1</v>
      </c>
      <c r="AJ425" s="271" t="s">
        <v>1</v>
      </c>
      <c r="AK425" s="271" t="s">
        <v>1</v>
      </c>
      <c r="AL425" s="274" t="s">
        <v>20</v>
      </c>
      <c r="AM425" s="271" t="s">
        <v>1</v>
      </c>
      <c r="AN425" s="271" t="s">
        <v>1</v>
      </c>
      <c r="AO425" s="271" t="s">
        <v>1</v>
      </c>
      <c r="AP425" s="271" t="s">
        <v>1</v>
      </c>
      <c r="AQ425" s="271" t="s">
        <v>1</v>
      </c>
      <c r="AR425" s="274" t="s">
        <v>20</v>
      </c>
      <c r="AS425" s="271" t="s">
        <v>1</v>
      </c>
      <c r="AT425" s="271" t="s">
        <v>1</v>
      </c>
      <c r="AU425" s="274" t="s">
        <v>20</v>
      </c>
      <c r="AV425" s="271" t="s">
        <v>1</v>
      </c>
      <c r="AW425" s="284" t="s">
        <v>1</v>
      </c>
      <c r="AX425" s="275">
        <v>1</v>
      </c>
      <c r="AY425" s="284">
        <v>0</v>
      </c>
      <c r="AZ425" s="276">
        <v>0</v>
      </c>
      <c r="BA425" s="280">
        <v>2</v>
      </c>
      <c r="BB425" s="278">
        <v>0.15</v>
      </c>
      <c r="BF425" s="150" t="e">
        <f>_xlfn.XLOOKUP(A425,'[27]Non AGSA'!B:B,'[27]Non AGSA'!B:B)</f>
        <v>#N/A</v>
      </c>
      <c r="BG425" s="150" t="e">
        <f>_xlfn.XLOOKUP(A425,'[27]Dormant auditee list'!C:C,'[27]Dormant auditee list'!C:C)</f>
        <v>#N/A</v>
      </c>
      <c r="BH425" s="150" t="e">
        <f>_xlfn.XLOOKUP(A425,[27]Reworked!A:A,[27]Reworked!I:I)</f>
        <v>#N/A</v>
      </c>
      <c r="BJ425" s="150">
        <v>3</v>
      </c>
      <c r="BK425" s="150">
        <v>3</v>
      </c>
    </row>
    <row r="426" spans="1:63" ht="14.25" customHeight="1" x14ac:dyDescent="0.25">
      <c r="A426" s="265">
        <v>16</v>
      </c>
      <c r="B426" s="266" t="s">
        <v>1325</v>
      </c>
      <c r="C426" s="271" t="s">
        <v>1193</v>
      </c>
      <c r="D426" s="271" t="s">
        <v>571</v>
      </c>
      <c r="E426" s="271" t="s">
        <v>1323</v>
      </c>
      <c r="F426" s="271" t="s">
        <v>1</v>
      </c>
      <c r="G426" s="271" t="s">
        <v>1</v>
      </c>
      <c r="H426" s="266" t="s">
        <v>1</v>
      </c>
      <c r="I426" s="266" t="s">
        <v>571</v>
      </c>
      <c r="J426" s="275" t="s">
        <v>33</v>
      </c>
      <c r="K426" s="271" t="s">
        <v>1</v>
      </c>
      <c r="L426" s="271" t="s">
        <v>1</v>
      </c>
      <c r="M426" s="275" t="s">
        <v>33</v>
      </c>
      <c r="N426" s="271" t="s">
        <v>1</v>
      </c>
      <c r="O426" s="273" t="s">
        <v>22</v>
      </c>
      <c r="P426" s="271" t="s">
        <v>1</v>
      </c>
      <c r="Q426" s="271" t="s">
        <v>1</v>
      </c>
      <c r="R426" s="271" t="s">
        <v>1</v>
      </c>
      <c r="S426" s="271" t="s">
        <v>1</v>
      </c>
      <c r="T426" s="271" t="s">
        <v>1</v>
      </c>
      <c r="U426" s="271" t="s">
        <v>1</v>
      </c>
      <c r="V426" s="271" t="s">
        <v>1</v>
      </c>
      <c r="W426" s="271" t="s">
        <v>1</v>
      </c>
      <c r="X426" s="271" t="s">
        <v>1</v>
      </c>
      <c r="Y426" s="271" t="s">
        <v>1</v>
      </c>
      <c r="Z426" s="271" t="s">
        <v>1</v>
      </c>
      <c r="AA426" s="271" t="s">
        <v>1</v>
      </c>
      <c r="AB426" s="271" t="s">
        <v>1</v>
      </c>
      <c r="AC426" s="271" t="s">
        <v>1</v>
      </c>
      <c r="AD426" s="271" t="s">
        <v>1</v>
      </c>
      <c r="AE426" s="271" t="s">
        <v>1</v>
      </c>
      <c r="AF426" s="271" t="s">
        <v>1</v>
      </c>
      <c r="AG426" s="271" t="s">
        <v>1</v>
      </c>
      <c r="AH426" s="271" t="s">
        <v>1</v>
      </c>
      <c r="AI426" s="271" t="s">
        <v>1</v>
      </c>
      <c r="AJ426" s="271" t="s">
        <v>1</v>
      </c>
      <c r="AK426" s="271" t="s">
        <v>1</v>
      </c>
      <c r="AL426" s="271" t="s">
        <v>1</v>
      </c>
      <c r="AM426" s="271" t="s">
        <v>1</v>
      </c>
      <c r="AN426" s="271" t="s">
        <v>1</v>
      </c>
      <c r="AO426" s="271" t="s">
        <v>1</v>
      </c>
      <c r="AP426" s="271" t="s">
        <v>1</v>
      </c>
      <c r="AQ426" s="271" t="s">
        <v>1</v>
      </c>
      <c r="AR426" s="271" t="s">
        <v>1</v>
      </c>
      <c r="AS426" s="271" t="s">
        <v>1</v>
      </c>
      <c r="AT426" s="271" t="s">
        <v>1</v>
      </c>
      <c r="AU426" s="271" t="s">
        <v>1</v>
      </c>
      <c r="AV426" s="271" t="s">
        <v>1</v>
      </c>
      <c r="AW426" s="284" t="s">
        <v>1</v>
      </c>
      <c r="AX426" s="275">
        <v>1</v>
      </c>
      <c r="AY426" s="284">
        <v>0</v>
      </c>
      <c r="AZ426" s="276">
        <v>0</v>
      </c>
      <c r="BA426" s="280">
        <v>1</v>
      </c>
      <c r="BB426" s="283">
        <v>0</v>
      </c>
      <c r="BF426" s="150" t="e">
        <f>_xlfn.XLOOKUP(A426,'[27]Non AGSA'!B:B,'[27]Non AGSA'!B:B)</f>
        <v>#N/A</v>
      </c>
      <c r="BG426" s="150" t="e">
        <f>_xlfn.XLOOKUP(A426,'[27]Dormant auditee list'!C:C,'[27]Dormant auditee list'!C:C)</f>
        <v>#N/A</v>
      </c>
      <c r="BH426" s="150" t="e">
        <f>_xlfn.XLOOKUP(A426,[27]Reworked!A:A,[27]Reworked!I:I)</f>
        <v>#N/A</v>
      </c>
      <c r="BJ426" s="150">
        <v>3</v>
      </c>
      <c r="BK426" s="150">
        <v>1</v>
      </c>
    </row>
    <row r="427" spans="1:63" ht="26.25" customHeight="1" x14ac:dyDescent="0.25">
      <c r="A427" s="265">
        <v>496</v>
      </c>
      <c r="B427" s="266" t="s">
        <v>1326</v>
      </c>
      <c r="C427" s="271" t="s">
        <v>1193</v>
      </c>
      <c r="D427" s="271" t="s">
        <v>438</v>
      </c>
      <c r="E427" s="271" t="s">
        <v>1323</v>
      </c>
      <c r="F427" s="271" t="s">
        <v>1</v>
      </c>
      <c r="G427" s="271" t="s">
        <v>443</v>
      </c>
      <c r="H427" s="266" t="s">
        <v>444</v>
      </c>
      <c r="I427" s="266" t="s">
        <v>437</v>
      </c>
      <c r="J427" s="275" t="s">
        <v>33</v>
      </c>
      <c r="K427" s="273" t="s">
        <v>22</v>
      </c>
      <c r="L427" s="273" t="s">
        <v>22</v>
      </c>
      <c r="M427" s="152" t="s">
        <v>17</v>
      </c>
      <c r="N427" s="274" t="s">
        <v>20</v>
      </c>
      <c r="O427" s="272" t="s">
        <v>23</v>
      </c>
      <c r="P427" s="271" t="s">
        <v>1</v>
      </c>
      <c r="Q427" s="271" t="s">
        <v>1</v>
      </c>
      <c r="R427" s="271" t="s">
        <v>1</v>
      </c>
      <c r="S427" s="271" t="s">
        <v>1</v>
      </c>
      <c r="T427" s="271" t="s">
        <v>1</v>
      </c>
      <c r="U427" s="271" t="s">
        <v>1</v>
      </c>
      <c r="V427" s="271" t="s">
        <v>1</v>
      </c>
      <c r="W427" s="271" t="s">
        <v>1</v>
      </c>
      <c r="X427" s="271" t="s">
        <v>1</v>
      </c>
      <c r="Y427" s="271" t="s">
        <v>1</v>
      </c>
      <c r="Z427" s="273" t="s">
        <v>22</v>
      </c>
      <c r="AA427" s="271" t="s">
        <v>1</v>
      </c>
      <c r="AB427" s="271" t="s">
        <v>1</v>
      </c>
      <c r="AC427" s="271" t="s">
        <v>1</v>
      </c>
      <c r="AD427" s="271" t="s">
        <v>1</v>
      </c>
      <c r="AE427" s="273" t="s">
        <v>22</v>
      </c>
      <c r="AF427" s="271" t="s">
        <v>1</v>
      </c>
      <c r="AG427" s="271" t="s">
        <v>1</v>
      </c>
      <c r="AH427" s="271" t="s">
        <v>1</v>
      </c>
      <c r="AI427" s="271" t="s">
        <v>1</v>
      </c>
      <c r="AJ427" s="271" t="s">
        <v>1</v>
      </c>
      <c r="AK427" s="271" t="s">
        <v>1</v>
      </c>
      <c r="AL427" s="271" t="s">
        <v>1</v>
      </c>
      <c r="AM427" s="271" t="s">
        <v>1</v>
      </c>
      <c r="AN427" s="271" t="s">
        <v>1</v>
      </c>
      <c r="AO427" s="271" t="s">
        <v>1</v>
      </c>
      <c r="AP427" s="271" t="s">
        <v>1</v>
      </c>
      <c r="AQ427" s="271" t="s">
        <v>1</v>
      </c>
      <c r="AR427" s="273" t="s">
        <v>22</v>
      </c>
      <c r="AS427" s="271" t="s">
        <v>1</v>
      </c>
      <c r="AT427" s="271" t="s">
        <v>1</v>
      </c>
      <c r="AU427" s="273" t="s">
        <v>22</v>
      </c>
      <c r="AV427" s="271" t="s">
        <v>1</v>
      </c>
      <c r="AW427" s="274" t="s">
        <v>1240</v>
      </c>
      <c r="AX427" s="275">
        <v>1</v>
      </c>
      <c r="AY427" s="284">
        <v>0</v>
      </c>
      <c r="AZ427" s="276">
        <v>0</v>
      </c>
      <c r="BA427" s="277">
        <v>0</v>
      </c>
      <c r="BB427" s="283">
        <v>0</v>
      </c>
      <c r="BF427" s="150" t="e">
        <f>_xlfn.XLOOKUP(A427,'[27]Non AGSA'!B:B,'[27]Non AGSA'!B:B)</f>
        <v>#N/A</v>
      </c>
      <c r="BG427" s="150" t="e">
        <f>_xlfn.XLOOKUP(A427,'[27]Dormant auditee list'!C:C,'[27]Dormant auditee list'!C:C)</f>
        <v>#N/A</v>
      </c>
      <c r="BH427" s="150" t="e">
        <f>_xlfn.XLOOKUP(A427,[27]Reworked!A:A,[27]Reworked!I:I)</f>
        <v>#N/A</v>
      </c>
      <c r="BJ427" s="150">
        <v>3</v>
      </c>
      <c r="BK427" s="150">
        <v>1</v>
      </c>
    </row>
    <row r="428" spans="1:63" ht="27" customHeight="1" x14ac:dyDescent="0.25">
      <c r="A428" s="265">
        <v>22</v>
      </c>
      <c r="B428" s="266" t="s">
        <v>1087</v>
      </c>
      <c r="C428" s="271" t="s">
        <v>1193</v>
      </c>
      <c r="D428" s="271" t="s">
        <v>1086</v>
      </c>
      <c r="E428" s="271" t="s">
        <v>1323</v>
      </c>
      <c r="F428" s="271" t="s">
        <v>1</v>
      </c>
      <c r="G428" s="271" t="s">
        <v>443</v>
      </c>
      <c r="H428" s="266" t="s">
        <v>444</v>
      </c>
      <c r="I428" s="266" t="s">
        <v>437</v>
      </c>
      <c r="J428" s="275" t="s">
        <v>33</v>
      </c>
      <c r="K428" s="271" t="s">
        <v>1</v>
      </c>
      <c r="L428" s="271" t="s">
        <v>1</v>
      </c>
      <c r="M428" s="275" t="s">
        <v>33</v>
      </c>
      <c r="N428" s="271" t="s">
        <v>1</v>
      </c>
      <c r="O428" s="273" t="s">
        <v>22</v>
      </c>
      <c r="P428" s="271" t="s">
        <v>1</v>
      </c>
      <c r="Q428" s="271" t="s">
        <v>1</v>
      </c>
      <c r="R428" s="271" t="s">
        <v>1</v>
      </c>
      <c r="S428" s="271" t="s">
        <v>1</v>
      </c>
      <c r="T428" s="271" t="s">
        <v>1</v>
      </c>
      <c r="U428" s="271" t="s">
        <v>1</v>
      </c>
      <c r="V428" s="271" t="s">
        <v>1</v>
      </c>
      <c r="W428" s="271" t="s">
        <v>1</v>
      </c>
      <c r="X428" s="271" t="s">
        <v>1</v>
      </c>
      <c r="Y428" s="271" t="s">
        <v>1</v>
      </c>
      <c r="Z428" s="271" t="s">
        <v>1</v>
      </c>
      <c r="AA428" s="271" t="s">
        <v>1</v>
      </c>
      <c r="AB428" s="271" t="s">
        <v>1</v>
      </c>
      <c r="AC428" s="271" t="s">
        <v>1</v>
      </c>
      <c r="AD428" s="271" t="s">
        <v>1</v>
      </c>
      <c r="AE428" s="271" t="s">
        <v>1</v>
      </c>
      <c r="AF428" s="271" t="s">
        <v>1</v>
      </c>
      <c r="AG428" s="271" t="s">
        <v>1</v>
      </c>
      <c r="AH428" s="271" t="s">
        <v>1</v>
      </c>
      <c r="AI428" s="271" t="s">
        <v>1</v>
      </c>
      <c r="AJ428" s="271" t="s">
        <v>1</v>
      </c>
      <c r="AK428" s="271" t="s">
        <v>1</v>
      </c>
      <c r="AL428" s="271" t="s">
        <v>1</v>
      </c>
      <c r="AM428" s="271" t="s">
        <v>1</v>
      </c>
      <c r="AN428" s="271" t="s">
        <v>1</v>
      </c>
      <c r="AO428" s="271" t="s">
        <v>1</v>
      </c>
      <c r="AP428" s="271" t="s">
        <v>1</v>
      </c>
      <c r="AQ428" s="271" t="s">
        <v>1</v>
      </c>
      <c r="AR428" s="271" t="s">
        <v>1</v>
      </c>
      <c r="AS428" s="271" t="s">
        <v>1</v>
      </c>
      <c r="AT428" s="271" t="s">
        <v>1</v>
      </c>
      <c r="AU428" s="271" t="s">
        <v>1</v>
      </c>
      <c r="AV428" s="271" t="s">
        <v>1</v>
      </c>
      <c r="AW428" s="284" t="s">
        <v>1</v>
      </c>
      <c r="AX428" s="284">
        <v>0</v>
      </c>
      <c r="AY428" s="284">
        <v>0</v>
      </c>
      <c r="AZ428" s="276">
        <v>0</v>
      </c>
      <c r="BA428" s="280">
        <v>1.9</v>
      </c>
      <c r="BB428" s="283">
        <v>0</v>
      </c>
      <c r="BF428" s="150" t="e">
        <f>_xlfn.XLOOKUP(A428,'[27]Non AGSA'!B:B,'[27]Non AGSA'!B:B)</f>
        <v>#N/A</v>
      </c>
      <c r="BG428" s="150" t="e">
        <f>_xlfn.XLOOKUP(A428,'[27]Dormant auditee list'!C:C,'[27]Dormant auditee list'!C:C)</f>
        <v>#N/A</v>
      </c>
      <c r="BH428" s="150" t="e">
        <f>_xlfn.XLOOKUP(A428,[27]Reworked!A:A,[27]Reworked!I:I)</f>
        <v>#N/A</v>
      </c>
      <c r="BI428" s="150" t="e">
        <f>_xlfn.XLOOKUP(A428,[27]Reworked!A:A,[27]Reworked!J:J)</f>
        <v>#N/A</v>
      </c>
      <c r="BJ428" s="150">
        <v>3</v>
      </c>
      <c r="BK428" s="150">
        <v>1</v>
      </c>
    </row>
    <row r="429" spans="1:63" ht="14.25" customHeight="1" x14ac:dyDescent="0.25">
      <c r="A429" s="265">
        <v>1382</v>
      </c>
      <c r="B429" s="266" t="s">
        <v>626</v>
      </c>
      <c r="C429" s="271" t="s">
        <v>1193</v>
      </c>
      <c r="D429" s="271" t="s">
        <v>625</v>
      </c>
      <c r="E429" s="271" t="s">
        <v>1323</v>
      </c>
      <c r="F429" s="271" t="s">
        <v>1</v>
      </c>
      <c r="G429" s="271" t="s">
        <v>1</v>
      </c>
      <c r="H429" s="266" t="s">
        <v>1</v>
      </c>
      <c r="I429" s="266" t="s">
        <v>625</v>
      </c>
      <c r="J429" s="275" t="s">
        <v>33</v>
      </c>
      <c r="K429" s="271" t="s">
        <v>1</v>
      </c>
      <c r="L429" s="271" t="s">
        <v>1</v>
      </c>
      <c r="M429" s="275" t="s">
        <v>33</v>
      </c>
      <c r="N429" s="271" t="s">
        <v>1</v>
      </c>
      <c r="O429" s="271" t="s">
        <v>1</v>
      </c>
      <c r="P429" s="271" t="s">
        <v>1</v>
      </c>
      <c r="Q429" s="271" t="s">
        <v>1</v>
      </c>
      <c r="R429" s="271" t="s">
        <v>1</v>
      </c>
      <c r="S429" s="271" t="s">
        <v>1</v>
      </c>
      <c r="T429" s="271" t="s">
        <v>1</v>
      </c>
      <c r="U429" s="271" t="s">
        <v>1</v>
      </c>
      <c r="V429" s="271" t="s">
        <v>1</v>
      </c>
      <c r="W429" s="271" t="s">
        <v>1</v>
      </c>
      <c r="X429" s="271" t="s">
        <v>1</v>
      </c>
      <c r="Y429" s="271" t="s">
        <v>1</v>
      </c>
      <c r="Z429" s="271" t="s">
        <v>1</v>
      </c>
      <c r="AA429" s="271" t="s">
        <v>1</v>
      </c>
      <c r="AB429" s="271" t="s">
        <v>1</v>
      </c>
      <c r="AC429" s="271" t="s">
        <v>1</v>
      </c>
      <c r="AD429" s="271" t="s">
        <v>1</v>
      </c>
      <c r="AE429" s="271" t="s">
        <v>1</v>
      </c>
      <c r="AF429" s="271" t="s">
        <v>1</v>
      </c>
      <c r="AG429" s="271" t="s">
        <v>1</v>
      </c>
      <c r="AH429" s="271" t="s">
        <v>1</v>
      </c>
      <c r="AI429" s="271" t="s">
        <v>1</v>
      </c>
      <c r="AJ429" s="271" t="s">
        <v>1</v>
      </c>
      <c r="AK429" s="271" t="s">
        <v>1</v>
      </c>
      <c r="AL429" s="271" t="s">
        <v>1</v>
      </c>
      <c r="AM429" s="271" t="s">
        <v>1</v>
      </c>
      <c r="AN429" s="271" t="s">
        <v>1</v>
      </c>
      <c r="AO429" s="271" t="s">
        <v>1</v>
      </c>
      <c r="AP429" s="271" t="s">
        <v>1</v>
      </c>
      <c r="AQ429" s="271" t="s">
        <v>1</v>
      </c>
      <c r="AR429" s="271" t="s">
        <v>1</v>
      </c>
      <c r="AS429" s="271" t="s">
        <v>1</v>
      </c>
      <c r="AT429" s="271" t="s">
        <v>1</v>
      </c>
      <c r="AU429" s="271" t="s">
        <v>1</v>
      </c>
      <c r="AV429" s="271" t="s">
        <v>1</v>
      </c>
      <c r="AW429" s="284" t="s">
        <v>1</v>
      </c>
      <c r="AX429" s="275">
        <v>1</v>
      </c>
      <c r="AY429" s="284">
        <v>0</v>
      </c>
      <c r="AZ429" s="276" t="s">
        <v>1</v>
      </c>
      <c r="BA429" s="276" t="s">
        <v>1</v>
      </c>
      <c r="BB429" s="283" t="s">
        <v>1</v>
      </c>
      <c r="BF429" s="150" t="e">
        <f>_xlfn.XLOOKUP(A429,'[27]Non AGSA'!B:B,'[27]Non AGSA'!B:B)</f>
        <v>#N/A</v>
      </c>
      <c r="BG429" s="150">
        <f>_xlfn.XLOOKUP(A429,'[27]Dormant auditee list'!C:C,'[27]Dormant auditee list'!C:C)</f>
        <v>1382</v>
      </c>
      <c r="BH429" s="150" t="e">
        <f>_xlfn.XLOOKUP(A429,[27]Reworked!A:A,[27]Reworked!I:I)</f>
        <v>#N/A</v>
      </c>
      <c r="BJ429" s="150">
        <v>3</v>
      </c>
      <c r="BK429" s="150">
        <v>1</v>
      </c>
    </row>
    <row r="430" spans="1:63" ht="27" customHeight="1" x14ac:dyDescent="0.25">
      <c r="A430" s="265">
        <v>26</v>
      </c>
      <c r="B430" s="266" t="s">
        <v>1327</v>
      </c>
      <c r="C430" s="271" t="s">
        <v>1193</v>
      </c>
      <c r="D430" s="271" t="s">
        <v>815</v>
      </c>
      <c r="E430" s="271" t="s">
        <v>1323</v>
      </c>
      <c r="F430" s="271" t="s">
        <v>1</v>
      </c>
      <c r="G430" s="271" t="s">
        <v>443</v>
      </c>
      <c r="H430" s="266" t="s">
        <v>444</v>
      </c>
      <c r="I430" s="266" t="s">
        <v>437</v>
      </c>
      <c r="J430" s="279" t="s">
        <v>26</v>
      </c>
      <c r="K430" s="271" t="s">
        <v>1</v>
      </c>
      <c r="L430" s="272" t="s">
        <v>23</v>
      </c>
      <c r="M430" s="279" t="s">
        <v>26</v>
      </c>
      <c r="N430" s="271" t="s">
        <v>1</v>
      </c>
      <c r="O430" s="272" t="s">
        <v>23</v>
      </c>
      <c r="P430" s="271" t="s">
        <v>1</v>
      </c>
      <c r="Q430" s="273" t="s">
        <v>22</v>
      </c>
      <c r="R430" s="271" t="s">
        <v>1</v>
      </c>
      <c r="S430" s="271" t="s">
        <v>1</v>
      </c>
      <c r="T430" s="271" t="s">
        <v>1</v>
      </c>
      <c r="U430" s="271" t="s">
        <v>1</v>
      </c>
      <c r="V430" s="272" t="s">
        <v>23</v>
      </c>
      <c r="W430" s="273" t="s">
        <v>22</v>
      </c>
      <c r="X430" s="271" t="s">
        <v>1</v>
      </c>
      <c r="Y430" s="271" t="s">
        <v>1</v>
      </c>
      <c r="Z430" s="271" t="s">
        <v>1</v>
      </c>
      <c r="AA430" s="271" t="s">
        <v>1</v>
      </c>
      <c r="AB430" s="271" t="s">
        <v>1</v>
      </c>
      <c r="AC430" s="271" t="s">
        <v>1</v>
      </c>
      <c r="AD430" s="271" t="s">
        <v>1</v>
      </c>
      <c r="AE430" s="272" t="s">
        <v>23</v>
      </c>
      <c r="AF430" s="271" t="s">
        <v>1</v>
      </c>
      <c r="AG430" s="271" t="s">
        <v>1</v>
      </c>
      <c r="AH430" s="271" t="s">
        <v>1</v>
      </c>
      <c r="AI430" s="271" t="s">
        <v>1</v>
      </c>
      <c r="AJ430" s="271" t="s">
        <v>1</v>
      </c>
      <c r="AK430" s="271" t="s">
        <v>1</v>
      </c>
      <c r="AL430" s="272" t="s">
        <v>23</v>
      </c>
      <c r="AM430" s="271" t="s">
        <v>1</v>
      </c>
      <c r="AN430" s="271" t="s">
        <v>1</v>
      </c>
      <c r="AO430" s="273" t="s">
        <v>22</v>
      </c>
      <c r="AP430" s="271" t="s">
        <v>1</v>
      </c>
      <c r="AQ430" s="271" t="s">
        <v>1</v>
      </c>
      <c r="AR430" s="274" t="s">
        <v>20</v>
      </c>
      <c r="AS430" s="271" t="s">
        <v>1</v>
      </c>
      <c r="AT430" s="271" t="s">
        <v>1</v>
      </c>
      <c r="AU430" s="271" t="s">
        <v>1</v>
      </c>
      <c r="AV430" s="271" t="s">
        <v>1</v>
      </c>
      <c r="AW430" s="284" t="s">
        <v>1</v>
      </c>
      <c r="AX430" s="284">
        <v>0</v>
      </c>
      <c r="AY430" s="284">
        <v>0</v>
      </c>
      <c r="AZ430" s="276">
        <v>0</v>
      </c>
      <c r="BA430" s="277">
        <v>0</v>
      </c>
      <c r="BB430" s="283">
        <v>0</v>
      </c>
      <c r="BF430" s="150" t="e">
        <f>_xlfn.XLOOKUP(A430,'[27]Non AGSA'!B:B,'[27]Non AGSA'!B:B)</f>
        <v>#N/A</v>
      </c>
      <c r="BG430" s="150" t="e">
        <f>_xlfn.XLOOKUP(A430,'[27]Dormant auditee list'!C:C,'[27]Dormant auditee list'!C:C)</f>
        <v>#N/A</v>
      </c>
      <c r="BH430" s="150" t="e">
        <f>_xlfn.XLOOKUP(A430,[27]Reworked!A:A,[27]Reworked!I:I)</f>
        <v>#N/A</v>
      </c>
      <c r="BJ430" s="150">
        <v>3</v>
      </c>
      <c r="BK430" s="150">
        <v>3</v>
      </c>
    </row>
    <row r="431" spans="1:63" ht="34.5" customHeight="1" x14ac:dyDescent="0.25">
      <c r="A431" s="265">
        <v>1512</v>
      </c>
      <c r="B431" s="266" t="s">
        <v>1328</v>
      </c>
      <c r="C431" s="271" t="s">
        <v>1193</v>
      </c>
      <c r="D431" s="271" t="s">
        <v>737</v>
      </c>
      <c r="E431" s="271" t="s">
        <v>1323</v>
      </c>
      <c r="F431" s="271" t="s">
        <v>1</v>
      </c>
      <c r="G431" s="271" t="s">
        <v>156</v>
      </c>
      <c r="H431" s="266" t="s">
        <v>440</v>
      </c>
      <c r="I431" s="266" t="s">
        <v>437</v>
      </c>
      <c r="J431" s="279" t="s">
        <v>26</v>
      </c>
      <c r="K431" s="271" t="s">
        <v>1</v>
      </c>
      <c r="L431" s="272" t="s">
        <v>23</v>
      </c>
      <c r="M431" s="279" t="s">
        <v>26</v>
      </c>
      <c r="N431" s="271" t="s">
        <v>1</v>
      </c>
      <c r="O431" s="272" t="s">
        <v>23</v>
      </c>
      <c r="P431" s="272" t="s">
        <v>23</v>
      </c>
      <c r="Q431" s="274" t="s">
        <v>20</v>
      </c>
      <c r="R431" s="274" t="s">
        <v>20</v>
      </c>
      <c r="S431" s="271" t="s">
        <v>1</v>
      </c>
      <c r="T431" s="271" t="s">
        <v>1</v>
      </c>
      <c r="U431" s="271" t="s">
        <v>1</v>
      </c>
      <c r="V431" s="274" t="s">
        <v>20</v>
      </c>
      <c r="W431" s="271" t="s">
        <v>1</v>
      </c>
      <c r="X431" s="271" t="s">
        <v>1</v>
      </c>
      <c r="Y431" s="271" t="s">
        <v>1</v>
      </c>
      <c r="Z431" s="271" t="s">
        <v>1</v>
      </c>
      <c r="AA431" s="271" t="s">
        <v>1</v>
      </c>
      <c r="AB431" s="271" t="s">
        <v>1</v>
      </c>
      <c r="AC431" s="271" t="s">
        <v>1</v>
      </c>
      <c r="AD431" s="271" t="s">
        <v>1</v>
      </c>
      <c r="AE431" s="272" t="s">
        <v>23</v>
      </c>
      <c r="AF431" s="274" t="s">
        <v>20</v>
      </c>
      <c r="AG431" s="272" t="s">
        <v>23</v>
      </c>
      <c r="AH431" s="271" t="s">
        <v>1</v>
      </c>
      <c r="AI431" s="271" t="s">
        <v>1</v>
      </c>
      <c r="AJ431" s="271" t="s">
        <v>1</v>
      </c>
      <c r="AK431" s="271" t="s">
        <v>1</v>
      </c>
      <c r="AL431" s="271" t="s">
        <v>1</v>
      </c>
      <c r="AM431" s="271" t="s">
        <v>1</v>
      </c>
      <c r="AN431" s="271" t="s">
        <v>1</v>
      </c>
      <c r="AO431" s="271" t="s">
        <v>1</v>
      </c>
      <c r="AP431" s="271" t="s">
        <v>1</v>
      </c>
      <c r="AQ431" s="271" t="s">
        <v>1</v>
      </c>
      <c r="AR431" s="274" t="s">
        <v>20</v>
      </c>
      <c r="AS431" s="271" t="s">
        <v>1</v>
      </c>
      <c r="AT431" s="271" t="s">
        <v>1</v>
      </c>
      <c r="AU431" s="271" t="s">
        <v>1</v>
      </c>
      <c r="AV431" s="271" t="s">
        <v>1</v>
      </c>
      <c r="AW431" s="275" t="s">
        <v>1241</v>
      </c>
      <c r="AX431" s="152">
        <v>2</v>
      </c>
      <c r="AY431" s="284">
        <v>0</v>
      </c>
      <c r="AZ431" s="276">
        <v>0</v>
      </c>
      <c r="BA431" s="280">
        <v>0.55000000000000004</v>
      </c>
      <c r="BB431" s="278">
        <v>0.1</v>
      </c>
      <c r="BF431" s="150" t="e">
        <f>_xlfn.XLOOKUP(A431,'[27]Non AGSA'!B:B,'[27]Non AGSA'!B:B)</f>
        <v>#N/A</v>
      </c>
      <c r="BG431" s="150" t="e">
        <f>_xlfn.XLOOKUP(A431,'[27]Dormant auditee list'!C:C,'[27]Dormant auditee list'!C:C)</f>
        <v>#N/A</v>
      </c>
      <c r="BH431" s="150" t="e">
        <f>_xlfn.XLOOKUP(A431,[27]Reworked!A:A,[27]Reworked!I:I)</f>
        <v>#N/A</v>
      </c>
      <c r="BJ431" s="150">
        <v>3</v>
      </c>
      <c r="BK431" s="150">
        <v>3</v>
      </c>
    </row>
    <row r="432" spans="1:63" ht="26.25" customHeight="1" x14ac:dyDescent="0.25">
      <c r="A432" s="265">
        <v>29</v>
      </c>
      <c r="B432" s="266" t="s">
        <v>1094</v>
      </c>
      <c r="C432" s="271" t="s">
        <v>1193</v>
      </c>
      <c r="D432" s="271" t="s">
        <v>1086</v>
      </c>
      <c r="E432" s="271" t="s">
        <v>1323</v>
      </c>
      <c r="F432" s="271" t="s">
        <v>1</v>
      </c>
      <c r="G432" s="271" t="s">
        <v>817</v>
      </c>
      <c r="H432" s="266" t="s">
        <v>696</v>
      </c>
      <c r="I432" s="266" t="s">
        <v>437</v>
      </c>
      <c r="J432" s="152" t="s">
        <v>17</v>
      </c>
      <c r="K432" s="271" t="s">
        <v>1</v>
      </c>
      <c r="L432" s="272" t="s">
        <v>23</v>
      </c>
      <c r="M432" s="152" t="s">
        <v>17</v>
      </c>
      <c r="N432" s="271" t="s">
        <v>1</v>
      </c>
      <c r="O432" s="272" t="s">
        <v>23</v>
      </c>
      <c r="P432" s="271" t="s">
        <v>1</v>
      </c>
      <c r="Q432" s="271" t="s">
        <v>1</v>
      </c>
      <c r="R432" s="271" t="s">
        <v>1</v>
      </c>
      <c r="S432" s="271" t="s">
        <v>1</v>
      </c>
      <c r="T432" s="271" t="s">
        <v>1</v>
      </c>
      <c r="U432" s="271" t="s">
        <v>1</v>
      </c>
      <c r="V432" s="271" t="s">
        <v>1</v>
      </c>
      <c r="W432" s="271" t="s">
        <v>1</v>
      </c>
      <c r="X432" s="271" t="s">
        <v>1</v>
      </c>
      <c r="Y432" s="271" t="s">
        <v>1</v>
      </c>
      <c r="Z432" s="271" t="s">
        <v>1</v>
      </c>
      <c r="AA432" s="271" t="s">
        <v>1</v>
      </c>
      <c r="AB432" s="271" t="s">
        <v>1</v>
      </c>
      <c r="AC432" s="271" t="s">
        <v>1</v>
      </c>
      <c r="AD432" s="271" t="s">
        <v>1</v>
      </c>
      <c r="AE432" s="271" t="s">
        <v>1</v>
      </c>
      <c r="AF432" s="273" t="s">
        <v>22</v>
      </c>
      <c r="AG432" s="271" t="s">
        <v>1</v>
      </c>
      <c r="AH432" s="271" t="s">
        <v>1</v>
      </c>
      <c r="AI432" s="271" t="s">
        <v>1</v>
      </c>
      <c r="AJ432" s="271" t="s">
        <v>1</v>
      </c>
      <c r="AK432" s="271" t="s">
        <v>1</v>
      </c>
      <c r="AL432" s="271" t="s">
        <v>1</v>
      </c>
      <c r="AM432" s="271" t="s">
        <v>1</v>
      </c>
      <c r="AN432" s="271" t="s">
        <v>1</v>
      </c>
      <c r="AO432" s="274" t="s">
        <v>20</v>
      </c>
      <c r="AP432" s="271" t="s">
        <v>1</v>
      </c>
      <c r="AQ432" s="271" t="s">
        <v>1</v>
      </c>
      <c r="AR432" s="272" t="s">
        <v>23</v>
      </c>
      <c r="AS432" s="271" t="s">
        <v>1</v>
      </c>
      <c r="AT432" s="271" t="s">
        <v>1</v>
      </c>
      <c r="AU432" s="271" t="s">
        <v>1</v>
      </c>
      <c r="AV432" s="271" t="s">
        <v>1</v>
      </c>
      <c r="AW432" s="275" t="s">
        <v>1241</v>
      </c>
      <c r="AX432" s="275">
        <v>1</v>
      </c>
      <c r="AY432" s="284">
        <v>0</v>
      </c>
      <c r="AZ432" s="276">
        <v>0</v>
      </c>
      <c r="BA432" s="280">
        <v>0.08</v>
      </c>
      <c r="BB432" s="283">
        <v>0</v>
      </c>
      <c r="BF432" s="150" t="e">
        <f>_xlfn.XLOOKUP(A432,'[27]Non AGSA'!B:B,'[27]Non AGSA'!B:B)</f>
        <v>#N/A</v>
      </c>
      <c r="BG432" s="150" t="e">
        <f>_xlfn.XLOOKUP(A432,'[27]Dormant auditee list'!C:C,'[27]Dormant auditee list'!C:C)</f>
        <v>#N/A</v>
      </c>
      <c r="BH432" s="150" t="e">
        <f>_xlfn.XLOOKUP(A432,[27]Reworked!A:A,[27]Reworked!I:I)</f>
        <v>#N/A</v>
      </c>
      <c r="BJ432" s="150">
        <v>3</v>
      </c>
      <c r="BK432" s="150">
        <v>2</v>
      </c>
    </row>
    <row r="433" spans="1:63" ht="27" customHeight="1" x14ac:dyDescent="0.25">
      <c r="A433" s="265">
        <v>1456</v>
      </c>
      <c r="B433" s="266" t="s">
        <v>1329</v>
      </c>
      <c r="C433" s="271" t="s">
        <v>1193</v>
      </c>
      <c r="D433" s="271" t="s">
        <v>896</v>
      </c>
      <c r="E433" s="271" t="s">
        <v>1323</v>
      </c>
      <c r="F433" s="271" t="s">
        <v>1</v>
      </c>
      <c r="G433" s="271" t="s">
        <v>902</v>
      </c>
      <c r="H433" s="266" t="s">
        <v>755</v>
      </c>
      <c r="I433" s="266" t="s">
        <v>437</v>
      </c>
      <c r="J433" s="275" t="s">
        <v>33</v>
      </c>
      <c r="K433" s="271" t="s">
        <v>1</v>
      </c>
      <c r="L433" s="271" t="s">
        <v>1</v>
      </c>
      <c r="M433" s="275" t="s">
        <v>33</v>
      </c>
      <c r="N433" s="271" t="s">
        <v>1</v>
      </c>
      <c r="O433" s="271" t="s">
        <v>1</v>
      </c>
      <c r="P433" s="271" t="s">
        <v>1</v>
      </c>
      <c r="Q433" s="271" t="s">
        <v>1</v>
      </c>
      <c r="R433" s="271" t="s">
        <v>1</v>
      </c>
      <c r="S433" s="271" t="s">
        <v>1</v>
      </c>
      <c r="T433" s="271" t="s">
        <v>1</v>
      </c>
      <c r="U433" s="271" t="s">
        <v>1</v>
      </c>
      <c r="V433" s="271" t="s">
        <v>1</v>
      </c>
      <c r="W433" s="271" t="s">
        <v>1</v>
      </c>
      <c r="X433" s="271" t="s">
        <v>1</v>
      </c>
      <c r="Y433" s="271" t="s">
        <v>1</v>
      </c>
      <c r="Z433" s="271" t="s">
        <v>1</v>
      </c>
      <c r="AA433" s="271" t="s">
        <v>1</v>
      </c>
      <c r="AB433" s="271" t="s">
        <v>1</v>
      </c>
      <c r="AC433" s="271" t="s">
        <v>1</v>
      </c>
      <c r="AD433" s="271" t="s">
        <v>1</v>
      </c>
      <c r="AE433" s="271" t="s">
        <v>1</v>
      </c>
      <c r="AF433" s="271" t="s">
        <v>1</v>
      </c>
      <c r="AG433" s="271" t="s">
        <v>1</v>
      </c>
      <c r="AH433" s="271" t="s">
        <v>1</v>
      </c>
      <c r="AI433" s="271" t="s">
        <v>1</v>
      </c>
      <c r="AJ433" s="271" t="s">
        <v>1</v>
      </c>
      <c r="AK433" s="271" t="s">
        <v>1</v>
      </c>
      <c r="AL433" s="271" t="s">
        <v>1</v>
      </c>
      <c r="AM433" s="271" t="s">
        <v>1</v>
      </c>
      <c r="AN433" s="271" t="s">
        <v>1</v>
      </c>
      <c r="AO433" s="271" t="s">
        <v>1</v>
      </c>
      <c r="AP433" s="271" t="s">
        <v>1</v>
      </c>
      <c r="AQ433" s="271" t="s">
        <v>1</v>
      </c>
      <c r="AR433" s="271" t="s">
        <v>1</v>
      </c>
      <c r="AS433" s="271" t="s">
        <v>1</v>
      </c>
      <c r="AT433" s="271" t="s">
        <v>1</v>
      </c>
      <c r="AU433" s="271" t="s">
        <v>1</v>
      </c>
      <c r="AV433" s="271" t="s">
        <v>1</v>
      </c>
      <c r="AW433" s="284" t="s">
        <v>1</v>
      </c>
      <c r="AX433" s="275">
        <v>1</v>
      </c>
      <c r="AY433" s="284">
        <v>0</v>
      </c>
      <c r="AZ433" s="276">
        <v>0</v>
      </c>
      <c r="BA433" s="276">
        <v>0</v>
      </c>
      <c r="BB433" s="278">
        <v>0.02</v>
      </c>
      <c r="BF433" s="150" t="e">
        <f>_xlfn.XLOOKUP(A433,'[27]Non AGSA'!B:B,'[27]Non AGSA'!B:B)</f>
        <v>#N/A</v>
      </c>
      <c r="BG433" s="150" t="e">
        <f>_xlfn.XLOOKUP(A433,'[27]Dormant auditee list'!C:C,'[27]Dormant auditee list'!C:C)</f>
        <v>#N/A</v>
      </c>
      <c r="BH433" s="150" t="e">
        <f>_xlfn.XLOOKUP(A433,[27]Reworked!A:A,[27]Reworked!I:I)</f>
        <v>#N/A</v>
      </c>
      <c r="BJ433" s="150">
        <v>3</v>
      </c>
      <c r="BK433" s="150">
        <v>1</v>
      </c>
    </row>
    <row r="434" spans="1:63" ht="34.5" customHeight="1" x14ac:dyDescent="0.25">
      <c r="A434" s="265">
        <v>42</v>
      </c>
      <c r="B434" s="266" t="s">
        <v>692</v>
      </c>
      <c r="C434" s="271" t="s">
        <v>1193</v>
      </c>
      <c r="D434" s="271" t="s">
        <v>683</v>
      </c>
      <c r="E434" s="271" t="s">
        <v>1323</v>
      </c>
      <c r="F434" s="271" t="s">
        <v>1</v>
      </c>
      <c r="G434" s="271" t="s">
        <v>687</v>
      </c>
      <c r="H434" s="266" t="s">
        <v>440</v>
      </c>
      <c r="I434" s="266" t="s">
        <v>437</v>
      </c>
      <c r="J434" s="275" t="s">
        <v>33</v>
      </c>
      <c r="K434" s="271" t="s">
        <v>1</v>
      </c>
      <c r="L434" s="271" t="s">
        <v>1</v>
      </c>
      <c r="M434" s="275" t="s">
        <v>33</v>
      </c>
      <c r="N434" s="271" t="s">
        <v>1</v>
      </c>
      <c r="O434" s="271" t="s">
        <v>1</v>
      </c>
      <c r="P434" s="271" t="s">
        <v>1</v>
      </c>
      <c r="Q434" s="271" t="s">
        <v>1</v>
      </c>
      <c r="R434" s="271" t="s">
        <v>1</v>
      </c>
      <c r="S434" s="271" t="s">
        <v>1</v>
      </c>
      <c r="T434" s="271" t="s">
        <v>1</v>
      </c>
      <c r="U434" s="271" t="s">
        <v>1</v>
      </c>
      <c r="V434" s="271" t="s">
        <v>1</v>
      </c>
      <c r="W434" s="271" t="s">
        <v>1</v>
      </c>
      <c r="X434" s="271" t="s">
        <v>1</v>
      </c>
      <c r="Y434" s="271" t="s">
        <v>1</v>
      </c>
      <c r="Z434" s="271" t="s">
        <v>1</v>
      </c>
      <c r="AA434" s="271" t="s">
        <v>1</v>
      </c>
      <c r="AB434" s="271" t="s">
        <v>1</v>
      </c>
      <c r="AC434" s="271" t="s">
        <v>1</v>
      </c>
      <c r="AD434" s="271" t="s">
        <v>1</v>
      </c>
      <c r="AE434" s="271" t="s">
        <v>1</v>
      </c>
      <c r="AF434" s="271" t="s">
        <v>1</v>
      </c>
      <c r="AG434" s="271" t="s">
        <v>1</v>
      </c>
      <c r="AH434" s="271" t="s">
        <v>1</v>
      </c>
      <c r="AI434" s="271" t="s">
        <v>1</v>
      </c>
      <c r="AJ434" s="271" t="s">
        <v>1</v>
      </c>
      <c r="AK434" s="271" t="s">
        <v>1</v>
      </c>
      <c r="AL434" s="271" t="s">
        <v>1</v>
      </c>
      <c r="AM434" s="271" t="s">
        <v>1</v>
      </c>
      <c r="AN434" s="271" t="s">
        <v>1</v>
      </c>
      <c r="AO434" s="271" t="s">
        <v>1</v>
      </c>
      <c r="AP434" s="271" t="s">
        <v>1</v>
      </c>
      <c r="AQ434" s="271" t="s">
        <v>1</v>
      </c>
      <c r="AR434" s="271" t="s">
        <v>1</v>
      </c>
      <c r="AS434" s="271" t="s">
        <v>1</v>
      </c>
      <c r="AT434" s="271" t="s">
        <v>1</v>
      </c>
      <c r="AU434" s="271" t="s">
        <v>1</v>
      </c>
      <c r="AV434" s="271" t="s">
        <v>1</v>
      </c>
      <c r="AW434" s="275" t="s">
        <v>1241</v>
      </c>
      <c r="AX434" s="275">
        <v>1</v>
      </c>
      <c r="AY434" s="284">
        <v>0</v>
      </c>
      <c r="AZ434" s="276">
        <v>0</v>
      </c>
      <c r="BA434" s="276">
        <v>0</v>
      </c>
      <c r="BB434" s="283">
        <v>0</v>
      </c>
      <c r="BF434" s="150" t="e">
        <f>_xlfn.XLOOKUP(A434,'[27]Non AGSA'!B:B,'[27]Non AGSA'!B:B)</f>
        <v>#N/A</v>
      </c>
      <c r="BG434" s="150" t="e">
        <f>_xlfn.XLOOKUP(A434,'[27]Dormant auditee list'!C:C,'[27]Dormant auditee list'!C:C)</f>
        <v>#N/A</v>
      </c>
      <c r="BH434" s="150" t="e">
        <f>_xlfn.XLOOKUP(A434,[27]Reworked!A:A,[27]Reworked!I:I)</f>
        <v>#N/A</v>
      </c>
      <c r="BJ434" s="150">
        <v>3</v>
      </c>
      <c r="BK434" s="150">
        <v>1</v>
      </c>
    </row>
    <row r="435" spans="1:63" ht="18.75" customHeight="1" x14ac:dyDescent="0.25">
      <c r="A435" s="265">
        <v>43</v>
      </c>
      <c r="B435" s="266" t="s">
        <v>1330</v>
      </c>
      <c r="C435" s="271" t="s">
        <v>1193</v>
      </c>
      <c r="D435" s="271" t="s">
        <v>519</v>
      </c>
      <c r="E435" s="271" t="s">
        <v>1323</v>
      </c>
      <c r="F435" s="271" t="s">
        <v>1</v>
      </c>
      <c r="G435" s="271" t="s">
        <v>1</v>
      </c>
      <c r="H435" s="266" t="s">
        <v>1</v>
      </c>
      <c r="I435" s="266" t="s">
        <v>519</v>
      </c>
      <c r="J435" s="275" t="s">
        <v>33</v>
      </c>
      <c r="K435" s="271" t="s">
        <v>1</v>
      </c>
      <c r="L435" s="271" t="s">
        <v>1</v>
      </c>
      <c r="M435" s="275" t="s">
        <v>33</v>
      </c>
      <c r="N435" s="271" t="s">
        <v>1</v>
      </c>
      <c r="O435" s="271" t="s">
        <v>1</v>
      </c>
      <c r="P435" s="271" t="s">
        <v>1</v>
      </c>
      <c r="Q435" s="271" t="s">
        <v>1</v>
      </c>
      <c r="R435" s="271" t="s">
        <v>1</v>
      </c>
      <c r="S435" s="271" t="s">
        <v>1</v>
      </c>
      <c r="T435" s="271" t="s">
        <v>1</v>
      </c>
      <c r="U435" s="271" t="s">
        <v>1</v>
      </c>
      <c r="V435" s="271" t="s">
        <v>1</v>
      </c>
      <c r="W435" s="271" t="s">
        <v>1</v>
      </c>
      <c r="X435" s="271" t="s">
        <v>1</v>
      </c>
      <c r="Y435" s="271" t="s">
        <v>1</v>
      </c>
      <c r="Z435" s="271" t="s">
        <v>1</v>
      </c>
      <c r="AA435" s="271" t="s">
        <v>1</v>
      </c>
      <c r="AB435" s="271" t="s">
        <v>1</v>
      </c>
      <c r="AC435" s="271" t="s">
        <v>1</v>
      </c>
      <c r="AD435" s="271" t="s">
        <v>1</v>
      </c>
      <c r="AE435" s="271" t="s">
        <v>1</v>
      </c>
      <c r="AF435" s="271" t="s">
        <v>1</v>
      </c>
      <c r="AG435" s="271" t="s">
        <v>1</v>
      </c>
      <c r="AH435" s="271" t="s">
        <v>1</v>
      </c>
      <c r="AI435" s="271" t="s">
        <v>1</v>
      </c>
      <c r="AJ435" s="271" t="s">
        <v>1</v>
      </c>
      <c r="AK435" s="271" t="s">
        <v>1</v>
      </c>
      <c r="AL435" s="271" t="s">
        <v>1</v>
      </c>
      <c r="AM435" s="271" t="s">
        <v>1</v>
      </c>
      <c r="AN435" s="271" t="s">
        <v>1</v>
      </c>
      <c r="AO435" s="271" t="s">
        <v>1</v>
      </c>
      <c r="AP435" s="271" t="s">
        <v>1</v>
      </c>
      <c r="AQ435" s="271" t="s">
        <v>1</v>
      </c>
      <c r="AR435" s="271" t="s">
        <v>1</v>
      </c>
      <c r="AS435" s="271" t="s">
        <v>1</v>
      </c>
      <c r="AT435" s="271" t="s">
        <v>1</v>
      </c>
      <c r="AU435" s="271" t="s">
        <v>1</v>
      </c>
      <c r="AV435" s="271" t="s">
        <v>1</v>
      </c>
      <c r="AW435" s="284" t="s">
        <v>1</v>
      </c>
      <c r="AX435" s="275">
        <v>1</v>
      </c>
      <c r="AY435" s="284">
        <v>0</v>
      </c>
      <c r="AZ435" s="276">
        <v>0</v>
      </c>
      <c r="BA435" s="276">
        <v>0</v>
      </c>
      <c r="BB435" s="283">
        <v>0</v>
      </c>
      <c r="BF435" s="150" t="e">
        <f>_xlfn.XLOOKUP(A435,'[27]Non AGSA'!B:B,'[27]Non AGSA'!B:B)</f>
        <v>#N/A</v>
      </c>
      <c r="BG435" s="150" t="e">
        <f>_xlfn.XLOOKUP(A435,'[27]Dormant auditee list'!C:C,'[27]Dormant auditee list'!C:C)</f>
        <v>#N/A</v>
      </c>
      <c r="BH435" s="150" t="e">
        <f>_xlfn.XLOOKUP(A435,[27]Reworked!A:A,[27]Reworked!I:I)</f>
        <v>#N/A</v>
      </c>
      <c r="BJ435" s="150">
        <v>3</v>
      </c>
      <c r="BK435" s="150">
        <v>1</v>
      </c>
    </row>
    <row r="436" spans="1:63" ht="34.5" customHeight="1" x14ac:dyDescent="0.25">
      <c r="A436" s="265">
        <v>1222</v>
      </c>
      <c r="B436" s="266" t="s">
        <v>752</v>
      </c>
      <c r="C436" s="271" t="s">
        <v>1193</v>
      </c>
      <c r="D436" s="271" t="s">
        <v>737</v>
      </c>
      <c r="E436" s="271" t="s">
        <v>1323</v>
      </c>
      <c r="F436" s="271" t="s">
        <v>1</v>
      </c>
      <c r="G436" s="271" t="s">
        <v>739</v>
      </c>
      <c r="H436" s="266" t="s">
        <v>440</v>
      </c>
      <c r="I436" s="266" t="s">
        <v>437</v>
      </c>
      <c r="J436" s="275" t="s">
        <v>33</v>
      </c>
      <c r="K436" s="271" t="s">
        <v>1</v>
      </c>
      <c r="L436" s="271" t="s">
        <v>1</v>
      </c>
      <c r="M436" s="275" t="s">
        <v>33</v>
      </c>
      <c r="N436" s="271" t="s">
        <v>1</v>
      </c>
      <c r="O436" s="273" t="s">
        <v>22</v>
      </c>
      <c r="P436" s="271" t="s">
        <v>1</v>
      </c>
      <c r="Q436" s="271" t="s">
        <v>1</v>
      </c>
      <c r="R436" s="271" t="s">
        <v>1</v>
      </c>
      <c r="S436" s="271" t="s">
        <v>1</v>
      </c>
      <c r="T436" s="271" t="s">
        <v>1</v>
      </c>
      <c r="U436" s="271" t="s">
        <v>1</v>
      </c>
      <c r="V436" s="271" t="s">
        <v>1</v>
      </c>
      <c r="W436" s="271" t="s">
        <v>1</v>
      </c>
      <c r="X436" s="271" t="s">
        <v>1</v>
      </c>
      <c r="Y436" s="271" t="s">
        <v>1</v>
      </c>
      <c r="Z436" s="271" t="s">
        <v>1</v>
      </c>
      <c r="AA436" s="271" t="s">
        <v>1</v>
      </c>
      <c r="AB436" s="271" t="s">
        <v>1</v>
      </c>
      <c r="AC436" s="271" t="s">
        <v>1</v>
      </c>
      <c r="AD436" s="271" t="s">
        <v>1</v>
      </c>
      <c r="AE436" s="271" t="s">
        <v>1</v>
      </c>
      <c r="AF436" s="271" t="s">
        <v>1</v>
      </c>
      <c r="AG436" s="271" t="s">
        <v>1</v>
      </c>
      <c r="AH436" s="271" t="s">
        <v>1</v>
      </c>
      <c r="AI436" s="271" t="s">
        <v>1</v>
      </c>
      <c r="AJ436" s="271" t="s">
        <v>1</v>
      </c>
      <c r="AK436" s="271" t="s">
        <v>1</v>
      </c>
      <c r="AL436" s="271" t="s">
        <v>1</v>
      </c>
      <c r="AM436" s="271" t="s">
        <v>1</v>
      </c>
      <c r="AN436" s="271" t="s">
        <v>1</v>
      </c>
      <c r="AO436" s="271" t="s">
        <v>1</v>
      </c>
      <c r="AP436" s="271" t="s">
        <v>1</v>
      </c>
      <c r="AQ436" s="271" t="s">
        <v>1</v>
      </c>
      <c r="AR436" s="271" t="s">
        <v>1</v>
      </c>
      <c r="AS436" s="271" t="s">
        <v>1</v>
      </c>
      <c r="AT436" s="271" t="s">
        <v>1</v>
      </c>
      <c r="AU436" s="271" t="s">
        <v>1</v>
      </c>
      <c r="AV436" s="271" t="s">
        <v>1</v>
      </c>
      <c r="AW436" s="275" t="s">
        <v>1241</v>
      </c>
      <c r="AX436" s="275">
        <v>1</v>
      </c>
      <c r="AY436" s="284">
        <v>0</v>
      </c>
      <c r="AZ436" s="276">
        <v>0</v>
      </c>
      <c r="BA436" s="276">
        <v>0</v>
      </c>
      <c r="BB436" s="283">
        <v>0</v>
      </c>
      <c r="BF436" s="150" t="e">
        <f>_xlfn.XLOOKUP(A436,'[27]Non AGSA'!B:B,'[27]Non AGSA'!B:B)</f>
        <v>#N/A</v>
      </c>
      <c r="BG436" s="150" t="e">
        <f>_xlfn.XLOOKUP(A436,'[27]Dormant auditee list'!C:C,'[27]Dormant auditee list'!C:C)</f>
        <v>#N/A</v>
      </c>
      <c r="BH436" s="150" t="e">
        <f>_xlfn.XLOOKUP(A436,[27]Reworked!A:A,[27]Reworked!I:I)</f>
        <v>#N/A</v>
      </c>
      <c r="BJ436" s="150">
        <v>3</v>
      </c>
      <c r="BK436" s="150">
        <v>1</v>
      </c>
    </row>
    <row r="437" spans="1:63" ht="27" customHeight="1" x14ac:dyDescent="0.25">
      <c r="A437" s="265">
        <v>52</v>
      </c>
      <c r="B437" s="266" t="s">
        <v>857</v>
      </c>
      <c r="C437" s="271" t="s">
        <v>1193</v>
      </c>
      <c r="D437" s="271" t="s">
        <v>854</v>
      </c>
      <c r="E437" s="271" t="s">
        <v>1323</v>
      </c>
      <c r="F437" s="271" t="s">
        <v>1</v>
      </c>
      <c r="G437" s="271" t="s">
        <v>151</v>
      </c>
      <c r="H437" s="266" t="s">
        <v>444</v>
      </c>
      <c r="I437" s="266" t="s">
        <v>437</v>
      </c>
      <c r="J437" s="152" t="s">
        <v>17</v>
      </c>
      <c r="K437" s="271" t="s">
        <v>1</v>
      </c>
      <c r="L437" s="272" t="s">
        <v>23</v>
      </c>
      <c r="M437" s="152" t="s">
        <v>17</v>
      </c>
      <c r="N437" s="271" t="s">
        <v>1</v>
      </c>
      <c r="O437" s="272" t="s">
        <v>23</v>
      </c>
      <c r="P437" s="271" t="s">
        <v>1</v>
      </c>
      <c r="Q437" s="271" t="s">
        <v>1</v>
      </c>
      <c r="R437" s="271" t="s">
        <v>1</v>
      </c>
      <c r="S437" s="271" t="s">
        <v>1</v>
      </c>
      <c r="T437" s="271" t="s">
        <v>1</v>
      </c>
      <c r="U437" s="271" t="s">
        <v>1</v>
      </c>
      <c r="V437" s="271" t="s">
        <v>1</v>
      </c>
      <c r="W437" s="271" t="s">
        <v>1</v>
      </c>
      <c r="X437" s="271" t="s">
        <v>1</v>
      </c>
      <c r="Y437" s="271" t="s">
        <v>1</v>
      </c>
      <c r="Z437" s="271" t="s">
        <v>1</v>
      </c>
      <c r="AA437" s="271" t="s">
        <v>1</v>
      </c>
      <c r="AB437" s="271" t="s">
        <v>1</v>
      </c>
      <c r="AC437" s="271" t="s">
        <v>1</v>
      </c>
      <c r="AD437" s="271" t="s">
        <v>1</v>
      </c>
      <c r="AE437" s="271" t="s">
        <v>1</v>
      </c>
      <c r="AF437" s="271" t="s">
        <v>1</v>
      </c>
      <c r="AG437" s="271" t="s">
        <v>1</v>
      </c>
      <c r="AH437" s="271" t="s">
        <v>1</v>
      </c>
      <c r="AI437" s="271" t="s">
        <v>1</v>
      </c>
      <c r="AJ437" s="271" t="s">
        <v>1</v>
      </c>
      <c r="AK437" s="271" t="s">
        <v>1</v>
      </c>
      <c r="AL437" s="272" t="s">
        <v>23</v>
      </c>
      <c r="AM437" s="271" t="s">
        <v>1</v>
      </c>
      <c r="AN437" s="271" t="s">
        <v>1</v>
      </c>
      <c r="AO437" s="271" t="s">
        <v>1</v>
      </c>
      <c r="AP437" s="271" t="s">
        <v>1</v>
      </c>
      <c r="AQ437" s="271" t="s">
        <v>1</v>
      </c>
      <c r="AR437" s="271" t="s">
        <v>1</v>
      </c>
      <c r="AS437" s="271" t="s">
        <v>1</v>
      </c>
      <c r="AT437" s="271" t="s">
        <v>1</v>
      </c>
      <c r="AU437" s="274" t="s">
        <v>20</v>
      </c>
      <c r="AV437" s="271" t="s">
        <v>1</v>
      </c>
      <c r="AW437" s="275" t="s">
        <v>1241</v>
      </c>
      <c r="AX437" s="284">
        <v>0</v>
      </c>
      <c r="AY437" s="284">
        <v>0</v>
      </c>
      <c r="AZ437" s="276">
        <v>0</v>
      </c>
      <c r="BA437" s="277">
        <v>0.66</v>
      </c>
      <c r="BB437" s="278">
        <v>0.69</v>
      </c>
      <c r="BF437" s="150" t="e">
        <f>_xlfn.XLOOKUP(A437,'[27]Non AGSA'!B:B,'[27]Non AGSA'!B:B)</f>
        <v>#N/A</v>
      </c>
      <c r="BG437" s="150" t="e">
        <f>_xlfn.XLOOKUP(A437,'[27]Dormant auditee list'!C:C,'[27]Dormant auditee list'!C:C)</f>
        <v>#N/A</v>
      </c>
      <c r="BH437" s="150" t="e">
        <f>_xlfn.XLOOKUP(A437,[27]Reworked!A:A,[27]Reworked!I:I)</f>
        <v>#N/A</v>
      </c>
      <c r="BJ437" s="150">
        <v>3</v>
      </c>
      <c r="BK437" s="150">
        <v>2</v>
      </c>
    </row>
    <row r="438" spans="1:63" ht="26.25" customHeight="1" x14ac:dyDescent="0.25">
      <c r="A438" s="265">
        <v>56</v>
      </c>
      <c r="B438" s="266" t="s">
        <v>954</v>
      </c>
      <c r="C438" s="271" t="s">
        <v>1193</v>
      </c>
      <c r="D438" s="271" t="s">
        <v>941</v>
      </c>
      <c r="E438" s="271" t="s">
        <v>1323</v>
      </c>
      <c r="F438" s="271" t="s">
        <v>1</v>
      </c>
      <c r="G438" s="271" t="s">
        <v>447</v>
      </c>
      <c r="H438" s="266" t="s">
        <v>444</v>
      </c>
      <c r="I438" s="266" t="s">
        <v>437</v>
      </c>
      <c r="J438" s="275" t="s">
        <v>33</v>
      </c>
      <c r="K438" s="271" t="s">
        <v>1</v>
      </c>
      <c r="L438" s="271" t="s">
        <v>1</v>
      </c>
      <c r="M438" s="275" t="s">
        <v>33</v>
      </c>
      <c r="N438" s="271" t="s">
        <v>1</v>
      </c>
      <c r="O438" s="271" t="s">
        <v>1</v>
      </c>
      <c r="P438" s="271" t="s">
        <v>1</v>
      </c>
      <c r="Q438" s="271" t="s">
        <v>1</v>
      </c>
      <c r="R438" s="271" t="s">
        <v>1</v>
      </c>
      <c r="S438" s="271" t="s">
        <v>1</v>
      </c>
      <c r="T438" s="271" t="s">
        <v>1</v>
      </c>
      <c r="U438" s="271" t="s">
        <v>1</v>
      </c>
      <c r="V438" s="271" t="s">
        <v>1</v>
      </c>
      <c r="W438" s="271" t="s">
        <v>1</v>
      </c>
      <c r="X438" s="271" t="s">
        <v>1</v>
      </c>
      <c r="Y438" s="271" t="s">
        <v>1</v>
      </c>
      <c r="Z438" s="271" t="s">
        <v>1</v>
      </c>
      <c r="AA438" s="271" t="s">
        <v>1</v>
      </c>
      <c r="AB438" s="271" t="s">
        <v>1</v>
      </c>
      <c r="AC438" s="271" t="s">
        <v>1</v>
      </c>
      <c r="AD438" s="271" t="s">
        <v>1</v>
      </c>
      <c r="AE438" s="271" t="s">
        <v>1</v>
      </c>
      <c r="AF438" s="271" t="s">
        <v>1</v>
      </c>
      <c r="AG438" s="271" t="s">
        <v>1</v>
      </c>
      <c r="AH438" s="271" t="s">
        <v>1</v>
      </c>
      <c r="AI438" s="271" t="s">
        <v>1</v>
      </c>
      <c r="AJ438" s="271" t="s">
        <v>1</v>
      </c>
      <c r="AK438" s="271" t="s">
        <v>1</v>
      </c>
      <c r="AL438" s="271" t="s">
        <v>1</v>
      </c>
      <c r="AM438" s="271" t="s">
        <v>1</v>
      </c>
      <c r="AN438" s="271" t="s">
        <v>1</v>
      </c>
      <c r="AO438" s="271" t="s">
        <v>1</v>
      </c>
      <c r="AP438" s="271" t="s">
        <v>1</v>
      </c>
      <c r="AQ438" s="271" t="s">
        <v>1</v>
      </c>
      <c r="AR438" s="271" t="s">
        <v>1</v>
      </c>
      <c r="AS438" s="271" t="s">
        <v>1</v>
      </c>
      <c r="AT438" s="271" t="s">
        <v>1</v>
      </c>
      <c r="AU438" s="271" t="s">
        <v>1</v>
      </c>
      <c r="AV438" s="271" t="s">
        <v>1</v>
      </c>
      <c r="AW438" s="275" t="s">
        <v>1241</v>
      </c>
      <c r="AX438" s="275">
        <v>1</v>
      </c>
      <c r="AY438" s="284">
        <v>0</v>
      </c>
      <c r="AZ438" s="276">
        <v>0</v>
      </c>
      <c r="BA438" s="277">
        <v>0</v>
      </c>
      <c r="BB438" s="281">
        <v>0</v>
      </c>
      <c r="BF438" s="150" t="e">
        <f>_xlfn.XLOOKUP(A438,'[27]Non AGSA'!B:B,'[27]Non AGSA'!B:B)</f>
        <v>#N/A</v>
      </c>
      <c r="BG438" s="150" t="e">
        <f>_xlfn.XLOOKUP(A438,'[27]Dormant auditee list'!C:C,'[27]Dormant auditee list'!C:C)</f>
        <v>#N/A</v>
      </c>
      <c r="BH438" s="150" t="e">
        <f>_xlfn.XLOOKUP(A438,[27]Reworked!A:A,[27]Reworked!I:I)</f>
        <v>#N/A</v>
      </c>
      <c r="BJ438" s="150">
        <v>3</v>
      </c>
      <c r="BK438" s="150">
        <v>1</v>
      </c>
    </row>
    <row r="439" spans="1:63" ht="18.75" customHeight="1" x14ac:dyDescent="0.25">
      <c r="A439" s="265">
        <v>58</v>
      </c>
      <c r="B439" s="266" t="s">
        <v>1331</v>
      </c>
      <c r="C439" s="271" t="s">
        <v>1193</v>
      </c>
      <c r="D439" s="271" t="s">
        <v>519</v>
      </c>
      <c r="E439" s="271" t="s">
        <v>1323</v>
      </c>
      <c r="F439" s="271" t="s">
        <v>1</v>
      </c>
      <c r="G439" s="271" t="s">
        <v>1</v>
      </c>
      <c r="H439" s="266" t="s">
        <v>1</v>
      </c>
      <c r="I439" s="266" t="s">
        <v>519</v>
      </c>
      <c r="J439" s="275" t="s">
        <v>33</v>
      </c>
      <c r="K439" s="271" t="s">
        <v>1</v>
      </c>
      <c r="L439" s="271" t="s">
        <v>1</v>
      </c>
      <c r="M439" s="275" t="s">
        <v>33</v>
      </c>
      <c r="N439" s="271" t="s">
        <v>1</v>
      </c>
      <c r="O439" s="271" t="s">
        <v>1</v>
      </c>
      <c r="P439" s="271" t="s">
        <v>1</v>
      </c>
      <c r="Q439" s="271" t="s">
        <v>1</v>
      </c>
      <c r="R439" s="271" t="s">
        <v>1</v>
      </c>
      <c r="S439" s="271" t="s">
        <v>1</v>
      </c>
      <c r="T439" s="271" t="s">
        <v>1</v>
      </c>
      <c r="U439" s="271" t="s">
        <v>1</v>
      </c>
      <c r="V439" s="271" t="s">
        <v>1</v>
      </c>
      <c r="W439" s="271" t="s">
        <v>1</v>
      </c>
      <c r="X439" s="271" t="s">
        <v>1</v>
      </c>
      <c r="Y439" s="271" t="s">
        <v>1</v>
      </c>
      <c r="Z439" s="271" t="s">
        <v>1</v>
      </c>
      <c r="AA439" s="271" t="s">
        <v>1</v>
      </c>
      <c r="AB439" s="271" t="s">
        <v>1</v>
      </c>
      <c r="AC439" s="271" t="s">
        <v>1</v>
      </c>
      <c r="AD439" s="271" t="s">
        <v>1</v>
      </c>
      <c r="AE439" s="271" t="s">
        <v>1</v>
      </c>
      <c r="AF439" s="271" t="s">
        <v>1</v>
      </c>
      <c r="AG439" s="271" t="s">
        <v>1</v>
      </c>
      <c r="AH439" s="271" t="s">
        <v>1</v>
      </c>
      <c r="AI439" s="271" t="s">
        <v>1</v>
      </c>
      <c r="AJ439" s="271" t="s">
        <v>1</v>
      </c>
      <c r="AK439" s="271" t="s">
        <v>1</v>
      </c>
      <c r="AL439" s="271" t="s">
        <v>1</v>
      </c>
      <c r="AM439" s="271" t="s">
        <v>1</v>
      </c>
      <c r="AN439" s="271" t="s">
        <v>1</v>
      </c>
      <c r="AO439" s="271" t="s">
        <v>1</v>
      </c>
      <c r="AP439" s="271" t="s">
        <v>1</v>
      </c>
      <c r="AQ439" s="271" t="s">
        <v>1</v>
      </c>
      <c r="AR439" s="271" t="s">
        <v>1</v>
      </c>
      <c r="AS439" s="271" t="s">
        <v>1</v>
      </c>
      <c r="AT439" s="271" t="s">
        <v>1</v>
      </c>
      <c r="AU439" s="271" t="s">
        <v>1</v>
      </c>
      <c r="AV439" s="271" t="s">
        <v>1</v>
      </c>
      <c r="AW439" s="284" t="s">
        <v>1</v>
      </c>
      <c r="AX439" s="275">
        <v>1</v>
      </c>
      <c r="AY439" s="284">
        <v>0</v>
      </c>
      <c r="AZ439" s="276">
        <v>0</v>
      </c>
      <c r="BA439" s="280">
        <v>0.16</v>
      </c>
      <c r="BB439" s="283">
        <v>0</v>
      </c>
      <c r="BF439" s="150" t="e">
        <f>_xlfn.XLOOKUP(A439,'[27]Non AGSA'!B:B,'[27]Non AGSA'!B:B)</f>
        <v>#N/A</v>
      </c>
      <c r="BG439" s="150" t="e">
        <f>_xlfn.XLOOKUP(A439,'[27]Dormant auditee list'!C:C,'[27]Dormant auditee list'!C:C)</f>
        <v>#N/A</v>
      </c>
      <c r="BH439" s="150" t="e">
        <f>_xlfn.XLOOKUP(A439,[27]Reworked!A:A,[27]Reworked!I:I)</f>
        <v>#N/A</v>
      </c>
      <c r="BJ439" s="150">
        <v>3</v>
      </c>
      <c r="BK439" s="150">
        <v>1</v>
      </c>
    </row>
    <row r="440" spans="1:63" ht="26.25" customHeight="1" x14ac:dyDescent="0.25">
      <c r="A440" s="265">
        <v>93</v>
      </c>
      <c r="B440" s="266" t="s">
        <v>1332</v>
      </c>
      <c r="C440" s="271" t="s">
        <v>1193</v>
      </c>
      <c r="D440" s="271" t="s">
        <v>1086</v>
      </c>
      <c r="E440" s="271" t="s">
        <v>1323</v>
      </c>
      <c r="F440" s="271" t="s">
        <v>1</v>
      </c>
      <c r="G440" s="271" t="s">
        <v>443</v>
      </c>
      <c r="H440" s="266" t="s">
        <v>444</v>
      </c>
      <c r="I440" s="266" t="s">
        <v>437</v>
      </c>
      <c r="J440" s="275" t="s">
        <v>33</v>
      </c>
      <c r="K440" s="271" t="s">
        <v>1</v>
      </c>
      <c r="L440" s="271" t="s">
        <v>1</v>
      </c>
      <c r="M440" s="275" t="s">
        <v>33</v>
      </c>
      <c r="N440" s="271" t="s">
        <v>1</v>
      </c>
      <c r="O440" s="271" t="s">
        <v>1</v>
      </c>
      <c r="P440" s="271" t="s">
        <v>1</v>
      </c>
      <c r="Q440" s="271" t="s">
        <v>1</v>
      </c>
      <c r="R440" s="271" t="s">
        <v>1</v>
      </c>
      <c r="S440" s="271" t="s">
        <v>1</v>
      </c>
      <c r="T440" s="271" t="s">
        <v>1</v>
      </c>
      <c r="U440" s="271" t="s">
        <v>1</v>
      </c>
      <c r="V440" s="271" t="s">
        <v>1</v>
      </c>
      <c r="W440" s="271" t="s">
        <v>1</v>
      </c>
      <c r="X440" s="271" t="s">
        <v>1</v>
      </c>
      <c r="Y440" s="271" t="s">
        <v>1</v>
      </c>
      <c r="Z440" s="271" t="s">
        <v>1</v>
      </c>
      <c r="AA440" s="271" t="s">
        <v>1</v>
      </c>
      <c r="AB440" s="271" t="s">
        <v>1</v>
      </c>
      <c r="AC440" s="271" t="s">
        <v>1</v>
      </c>
      <c r="AD440" s="271" t="s">
        <v>1</v>
      </c>
      <c r="AE440" s="271" t="s">
        <v>1</v>
      </c>
      <c r="AF440" s="271" t="s">
        <v>1</v>
      </c>
      <c r="AG440" s="271" t="s">
        <v>1</v>
      </c>
      <c r="AH440" s="271" t="s">
        <v>1</v>
      </c>
      <c r="AI440" s="271" t="s">
        <v>1</v>
      </c>
      <c r="AJ440" s="271" t="s">
        <v>1</v>
      </c>
      <c r="AK440" s="271" t="s">
        <v>1</v>
      </c>
      <c r="AL440" s="271" t="s">
        <v>1</v>
      </c>
      <c r="AM440" s="271" t="s">
        <v>1</v>
      </c>
      <c r="AN440" s="271" t="s">
        <v>1</v>
      </c>
      <c r="AO440" s="271" t="s">
        <v>1</v>
      </c>
      <c r="AP440" s="271" t="s">
        <v>1</v>
      </c>
      <c r="AQ440" s="271" t="s">
        <v>1</v>
      </c>
      <c r="AR440" s="271" t="s">
        <v>1</v>
      </c>
      <c r="AS440" s="271" t="s">
        <v>1</v>
      </c>
      <c r="AT440" s="271" t="s">
        <v>1</v>
      </c>
      <c r="AU440" s="271" t="s">
        <v>1</v>
      </c>
      <c r="AV440" s="271" t="s">
        <v>1</v>
      </c>
      <c r="AW440" s="284" t="s">
        <v>1</v>
      </c>
      <c r="AX440" s="284">
        <v>0</v>
      </c>
      <c r="AY440" s="284">
        <v>0</v>
      </c>
      <c r="AZ440" s="276">
        <v>0</v>
      </c>
      <c r="BA440" s="276">
        <v>0</v>
      </c>
      <c r="BB440" s="283">
        <v>0</v>
      </c>
      <c r="BF440" s="150" t="e">
        <f>_xlfn.XLOOKUP(A440,'[27]Non AGSA'!B:B,'[27]Non AGSA'!B:B)</f>
        <v>#N/A</v>
      </c>
      <c r="BG440" s="150" t="e">
        <f>_xlfn.XLOOKUP(A440,'[27]Dormant auditee list'!C:C,'[27]Dormant auditee list'!C:C)</f>
        <v>#N/A</v>
      </c>
      <c r="BH440" s="150" t="e">
        <f>_xlfn.XLOOKUP(A440,[27]Reworked!A:A,[27]Reworked!I:I)</f>
        <v>#N/A</v>
      </c>
      <c r="BJ440" s="150">
        <v>3</v>
      </c>
      <c r="BK440" s="150">
        <v>1</v>
      </c>
    </row>
    <row r="441" spans="1:63" ht="14.25" customHeight="1" x14ac:dyDescent="0.25">
      <c r="A441" s="265">
        <v>94</v>
      </c>
      <c r="B441" s="266" t="s">
        <v>1333</v>
      </c>
      <c r="C441" s="271" t="s">
        <v>1193</v>
      </c>
      <c r="D441" s="271" t="s">
        <v>519</v>
      </c>
      <c r="E441" s="271" t="s">
        <v>1323</v>
      </c>
      <c r="F441" s="271" t="s">
        <v>1</v>
      </c>
      <c r="G441" s="271" t="s">
        <v>1</v>
      </c>
      <c r="H441" s="266" t="s">
        <v>1</v>
      </c>
      <c r="I441" s="266" t="s">
        <v>519</v>
      </c>
      <c r="J441" s="275" t="s">
        <v>33</v>
      </c>
      <c r="K441" s="271" t="s">
        <v>1</v>
      </c>
      <c r="L441" s="271" t="s">
        <v>1</v>
      </c>
      <c r="M441" s="275" t="s">
        <v>33</v>
      </c>
      <c r="N441" s="271" t="s">
        <v>1</v>
      </c>
      <c r="O441" s="271" t="s">
        <v>1</v>
      </c>
      <c r="P441" s="271" t="s">
        <v>1</v>
      </c>
      <c r="Q441" s="271" t="s">
        <v>1</v>
      </c>
      <c r="R441" s="271" t="s">
        <v>1</v>
      </c>
      <c r="S441" s="271" t="s">
        <v>1</v>
      </c>
      <c r="T441" s="271" t="s">
        <v>1</v>
      </c>
      <c r="U441" s="271" t="s">
        <v>1</v>
      </c>
      <c r="V441" s="271" t="s">
        <v>1</v>
      </c>
      <c r="W441" s="271" t="s">
        <v>1</v>
      </c>
      <c r="X441" s="271" t="s">
        <v>1</v>
      </c>
      <c r="Y441" s="271" t="s">
        <v>1</v>
      </c>
      <c r="Z441" s="271" t="s">
        <v>1</v>
      </c>
      <c r="AA441" s="271" t="s">
        <v>1</v>
      </c>
      <c r="AB441" s="271" t="s">
        <v>1</v>
      </c>
      <c r="AC441" s="271" t="s">
        <v>1</v>
      </c>
      <c r="AD441" s="271" t="s">
        <v>1</v>
      </c>
      <c r="AE441" s="271" t="s">
        <v>1</v>
      </c>
      <c r="AF441" s="271" t="s">
        <v>1</v>
      </c>
      <c r="AG441" s="271" t="s">
        <v>1</v>
      </c>
      <c r="AH441" s="271" t="s">
        <v>1</v>
      </c>
      <c r="AI441" s="271" t="s">
        <v>1</v>
      </c>
      <c r="AJ441" s="271" t="s">
        <v>1</v>
      </c>
      <c r="AK441" s="271" t="s">
        <v>1</v>
      </c>
      <c r="AL441" s="271" t="s">
        <v>1</v>
      </c>
      <c r="AM441" s="271" t="s">
        <v>1</v>
      </c>
      <c r="AN441" s="271" t="s">
        <v>1</v>
      </c>
      <c r="AO441" s="271" t="s">
        <v>1</v>
      </c>
      <c r="AP441" s="271" t="s">
        <v>1</v>
      </c>
      <c r="AQ441" s="271" t="s">
        <v>1</v>
      </c>
      <c r="AR441" s="271" t="s">
        <v>1</v>
      </c>
      <c r="AS441" s="271" t="s">
        <v>1</v>
      </c>
      <c r="AT441" s="271" t="s">
        <v>1</v>
      </c>
      <c r="AU441" s="271" t="s">
        <v>1</v>
      </c>
      <c r="AV441" s="271" t="s">
        <v>1</v>
      </c>
      <c r="AW441" s="275" t="s">
        <v>1241</v>
      </c>
      <c r="AX441" s="275">
        <v>1</v>
      </c>
      <c r="AY441" s="284">
        <v>0</v>
      </c>
      <c r="AZ441" s="276">
        <v>0</v>
      </c>
      <c r="BA441" s="276">
        <v>0</v>
      </c>
      <c r="BB441" s="283">
        <v>0</v>
      </c>
      <c r="BF441" s="150" t="e">
        <f>_xlfn.XLOOKUP(A441,'[27]Non AGSA'!B:B,'[27]Non AGSA'!B:B)</f>
        <v>#N/A</v>
      </c>
      <c r="BG441" s="150" t="e">
        <f>_xlfn.XLOOKUP(A441,'[27]Dormant auditee list'!C:C,'[27]Dormant auditee list'!C:C)</f>
        <v>#N/A</v>
      </c>
      <c r="BH441" s="150" t="e">
        <f>_xlfn.XLOOKUP(A441,[27]Reworked!A:A,[27]Reworked!I:I)</f>
        <v>#N/A</v>
      </c>
      <c r="BJ441" s="150">
        <v>3</v>
      </c>
      <c r="BK441" s="150">
        <v>1</v>
      </c>
    </row>
    <row r="442" spans="1:63" ht="26.25" customHeight="1" x14ac:dyDescent="0.25">
      <c r="A442" s="265">
        <v>95</v>
      </c>
      <c r="B442" s="266" t="s">
        <v>827</v>
      </c>
      <c r="C442" s="271" t="s">
        <v>1193</v>
      </c>
      <c r="D442" s="271" t="s">
        <v>815</v>
      </c>
      <c r="E442" s="271" t="s">
        <v>1323</v>
      </c>
      <c r="F442" s="271" t="s">
        <v>1</v>
      </c>
      <c r="G442" s="271" t="s">
        <v>463</v>
      </c>
      <c r="H442" s="266" t="s">
        <v>444</v>
      </c>
      <c r="I442" s="266" t="s">
        <v>437</v>
      </c>
      <c r="J442" s="275" t="s">
        <v>33</v>
      </c>
      <c r="K442" s="271" t="s">
        <v>1</v>
      </c>
      <c r="L442" s="271" t="s">
        <v>1</v>
      </c>
      <c r="M442" s="275" t="s">
        <v>33</v>
      </c>
      <c r="N442" s="271" t="s">
        <v>1</v>
      </c>
      <c r="O442" s="271" t="s">
        <v>1</v>
      </c>
      <c r="P442" s="271" t="s">
        <v>1</v>
      </c>
      <c r="Q442" s="271" t="s">
        <v>1</v>
      </c>
      <c r="R442" s="271" t="s">
        <v>1</v>
      </c>
      <c r="S442" s="271" t="s">
        <v>1</v>
      </c>
      <c r="T442" s="271" t="s">
        <v>1</v>
      </c>
      <c r="U442" s="271" t="s">
        <v>1</v>
      </c>
      <c r="V442" s="271" t="s">
        <v>1</v>
      </c>
      <c r="W442" s="271" t="s">
        <v>1</v>
      </c>
      <c r="X442" s="271" t="s">
        <v>1</v>
      </c>
      <c r="Y442" s="271" t="s">
        <v>1</v>
      </c>
      <c r="Z442" s="271" t="s">
        <v>1</v>
      </c>
      <c r="AA442" s="271" t="s">
        <v>1</v>
      </c>
      <c r="AB442" s="271" t="s">
        <v>1</v>
      </c>
      <c r="AC442" s="271" t="s">
        <v>1</v>
      </c>
      <c r="AD442" s="271" t="s">
        <v>1</v>
      </c>
      <c r="AE442" s="271" t="s">
        <v>1</v>
      </c>
      <c r="AF442" s="271" t="s">
        <v>1</v>
      </c>
      <c r="AG442" s="271" t="s">
        <v>1</v>
      </c>
      <c r="AH442" s="271" t="s">
        <v>1</v>
      </c>
      <c r="AI442" s="271" t="s">
        <v>1</v>
      </c>
      <c r="AJ442" s="271" t="s">
        <v>1</v>
      </c>
      <c r="AK442" s="271" t="s">
        <v>1</v>
      </c>
      <c r="AL442" s="271" t="s">
        <v>1</v>
      </c>
      <c r="AM442" s="271" t="s">
        <v>1</v>
      </c>
      <c r="AN442" s="271" t="s">
        <v>1</v>
      </c>
      <c r="AO442" s="271" t="s">
        <v>1</v>
      </c>
      <c r="AP442" s="271" t="s">
        <v>1</v>
      </c>
      <c r="AQ442" s="271" t="s">
        <v>1</v>
      </c>
      <c r="AR442" s="271" t="s">
        <v>1</v>
      </c>
      <c r="AS442" s="271" t="s">
        <v>1</v>
      </c>
      <c r="AT442" s="271" t="s">
        <v>1</v>
      </c>
      <c r="AU442" s="271" t="s">
        <v>1</v>
      </c>
      <c r="AV442" s="271" t="s">
        <v>1</v>
      </c>
      <c r="AW442" s="284" t="s">
        <v>1</v>
      </c>
      <c r="AX442" s="284">
        <v>0</v>
      </c>
      <c r="AY442" s="284">
        <v>0</v>
      </c>
      <c r="AZ442" s="276" t="s">
        <v>1</v>
      </c>
      <c r="BA442" s="276" t="s">
        <v>1</v>
      </c>
      <c r="BB442" s="283" t="s">
        <v>1</v>
      </c>
      <c r="BF442" s="150" t="e">
        <f>_xlfn.XLOOKUP(A442,'[27]Non AGSA'!B:B,'[27]Non AGSA'!B:B)</f>
        <v>#N/A</v>
      </c>
      <c r="BG442" s="150" t="e">
        <f>_xlfn.XLOOKUP(A442,'[27]Dormant auditee list'!C:C,'[27]Dormant auditee list'!C:C)</f>
        <v>#N/A</v>
      </c>
      <c r="BH442" s="150" t="e">
        <f>_xlfn.XLOOKUP(A442,[27]Reworked!A:A,[27]Reworked!I:I)</f>
        <v>#N/A</v>
      </c>
      <c r="BJ442" s="150">
        <v>3</v>
      </c>
      <c r="BK442" s="150">
        <v>1</v>
      </c>
    </row>
    <row r="443" spans="1:63" ht="34.5" customHeight="1" x14ac:dyDescent="0.25">
      <c r="A443" s="265">
        <v>96</v>
      </c>
      <c r="B443" s="266" t="s">
        <v>908</v>
      </c>
      <c r="C443" s="271" t="s">
        <v>1193</v>
      </c>
      <c r="D443" s="271" t="s">
        <v>896</v>
      </c>
      <c r="E443" s="271" t="s">
        <v>1323</v>
      </c>
      <c r="F443" s="271" t="s">
        <v>1</v>
      </c>
      <c r="G443" s="271" t="s">
        <v>520</v>
      </c>
      <c r="H443" s="266" t="s">
        <v>440</v>
      </c>
      <c r="I443" s="266" t="s">
        <v>437</v>
      </c>
      <c r="J443" s="285" t="s">
        <v>39</v>
      </c>
      <c r="K443" s="271" t="s">
        <v>1</v>
      </c>
      <c r="L443" s="271" t="s">
        <v>1</v>
      </c>
      <c r="M443" s="275" t="s">
        <v>33</v>
      </c>
      <c r="N443" s="271" t="s">
        <v>1</v>
      </c>
      <c r="O443" s="271" t="s">
        <v>1</v>
      </c>
      <c r="P443" s="271" t="s">
        <v>1</v>
      </c>
      <c r="Q443" s="271" t="s">
        <v>1</v>
      </c>
      <c r="R443" s="271" t="s">
        <v>1</v>
      </c>
      <c r="S443" s="271" t="s">
        <v>1</v>
      </c>
      <c r="T443" s="271" t="s">
        <v>1</v>
      </c>
      <c r="U443" s="271" t="s">
        <v>1</v>
      </c>
      <c r="V443" s="271" t="s">
        <v>1</v>
      </c>
      <c r="W443" s="271" t="s">
        <v>1</v>
      </c>
      <c r="X443" s="271" t="s">
        <v>1</v>
      </c>
      <c r="Y443" s="271" t="s">
        <v>1</v>
      </c>
      <c r="Z443" s="271" t="s">
        <v>1</v>
      </c>
      <c r="AA443" s="271" t="s">
        <v>1</v>
      </c>
      <c r="AB443" s="271" t="s">
        <v>1</v>
      </c>
      <c r="AC443" s="271" t="s">
        <v>1</v>
      </c>
      <c r="AD443" s="271" t="s">
        <v>1</v>
      </c>
      <c r="AE443" s="271" t="s">
        <v>1</v>
      </c>
      <c r="AF443" s="271" t="s">
        <v>1</v>
      </c>
      <c r="AG443" s="271" t="s">
        <v>1</v>
      </c>
      <c r="AH443" s="271" t="s">
        <v>1</v>
      </c>
      <c r="AI443" s="271" t="s">
        <v>1</v>
      </c>
      <c r="AJ443" s="271" t="s">
        <v>1</v>
      </c>
      <c r="AK443" s="271" t="s">
        <v>1</v>
      </c>
      <c r="AL443" s="271" t="s">
        <v>1</v>
      </c>
      <c r="AM443" s="271" t="s">
        <v>1</v>
      </c>
      <c r="AN443" s="271" t="s">
        <v>1</v>
      </c>
      <c r="AO443" s="271" t="s">
        <v>1</v>
      </c>
      <c r="AP443" s="271" t="s">
        <v>1</v>
      </c>
      <c r="AQ443" s="271" t="s">
        <v>1</v>
      </c>
      <c r="AR443" s="271" t="s">
        <v>1</v>
      </c>
      <c r="AS443" s="271" t="s">
        <v>1</v>
      </c>
      <c r="AT443" s="271" t="s">
        <v>1</v>
      </c>
      <c r="AU443" s="271" t="s">
        <v>1</v>
      </c>
      <c r="AV443" s="271" t="s">
        <v>1</v>
      </c>
      <c r="AW443" s="284" t="s">
        <v>1</v>
      </c>
      <c r="AX443" s="284">
        <v>0</v>
      </c>
      <c r="AY443" s="284">
        <v>0</v>
      </c>
      <c r="AZ443" s="276" t="s">
        <v>1</v>
      </c>
      <c r="BA443" s="276" t="s">
        <v>1</v>
      </c>
      <c r="BB443" s="283" t="s">
        <v>1</v>
      </c>
      <c r="BD443" s="150" t="e">
        <f>_xlfn.XLOOKUP(A443,'KSD auditees'!A:A,'KSD auditees'!A:A)</f>
        <v>#N/A</v>
      </c>
      <c r="BE443" s="150" t="e">
        <f>_xlfn.XLOOKUP(A443,'KSD auditees'!A:A,'KSD auditees'!G:G)</f>
        <v>#N/A</v>
      </c>
      <c r="BF443" s="150" t="e">
        <f>_xlfn.XLOOKUP(A443,'[27]Non AGSA'!B:B,'[27]Non AGSA'!B:B)</f>
        <v>#N/A</v>
      </c>
      <c r="BG443" s="150" t="e">
        <f>_xlfn.XLOOKUP(A443,'[27]Dormant auditee list'!C:C,'[27]Dormant auditee list'!C:C)</f>
        <v>#N/A</v>
      </c>
      <c r="BH443" s="150" t="e">
        <f>_xlfn.XLOOKUP(A443,[27]Reworked!A:A,[27]Reworked!I:I)</f>
        <v>#N/A</v>
      </c>
      <c r="BJ443" s="150">
        <v>3</v>
      </c>
      <c r="BK443" s="150">
        <v>6</v>
      </c>
    </row>
    <row r="444" spans="1:63" ht="14.25" customHeight="1" x14ac:dyDescent="0.25">
      <c r="A444" s="265">
        <v>1472</v>
      </c>
      <c r="B444" s="266" t="s">
        <v>1334</v>
      </c>
      <c r="C444" s="271" t="s">
        <v>1193</v>
      </c>
      <c r="D444" s="271" t="s">
        <v>1021</v>
      </c>
      <c r="E444" s="271" t="s">
        <v>1323</v>
      </c>
      <c r="F444" s="271" t="s">
        <v>1</v>
      </c>
      <c r="G444" s="271" t="s">
        <v>1</v>
      </c>
      <c r="H444" s="266" t="s">
        <v>1</v>
      </c>
      <c r="I444" s="266" t="s">
        <v>1021</v>
      </c>
      <c r="J444" s="275" t="s">
        <v>33</v>
      </c>
      <c r="K444" s="273" t="s">
        <v>22</v>
      </c>
      <c r="L444" s="273" t="s">
        <v>22</v>
      </c>
      <c r="M444" s="279" t="s">
        <v>26</v>
      </c>
      <c r="N444" s="272" t="s">
        <v>23</v>
      </c>
      <c r="O444" s="272" t="s">
        <v>23</v>
      </c>
      <c r="P444" s="271" t="s">
        <v>1</v>
      </c>
      <c r="Q444" s="271" t="s">
        <v>1</v>
      </c>
      <c r="R444" s="271" t="s">
        <v>1</v>
      </c>
      <c r="S444" s="273" t="s">
        <v>22</v>
      </c>
      <c r="T444" s="271" t="s">
        <v>1</v>
      </c>
      <c r="U444" s="271" t="s">
        <v>1</v>
      </c>
      <c r="V444" s="271" t="s">
        <v>1</v>
      </c>
      <c r="W444" s="271" t="s">
        <v>1</v>
      </c>
      <c r="X444" s="271" t="s">
        <v>1</v>
      </c>
      <c r="Y444" s="271" t="s">
        <v>1</v>
      </c>
      <c r="Z444" s="273" t="s">
        <v>22</v>
      </c>
      <c r="AA444" s="271" t="s">
        <v>1</v>
      </c>
      <c r="AB444" s="271" t="s">
        <v>1</v>
      </c>
      <c r="AC444" s="271" t="s">
        <v>1</v>
      </c>
      <c r="AD444" s="271" t="s">
        <v>1</v>
      </c>
      <c r="AE444" s="271" t="s">
        <v>1</v>
      </c>
      <c r="AF444" s="271" t="s">
        <v>1</v>
      </c>
      <c r="AG444" s="271" t="s">
        <v>1</v>
      </c>
      <c r="AH444" s="271" t="s">
        <v>1</v>
      </c>
      <c r="AI444" s="271" t="s">
        <v>1</v>
      </c>
      <c r="AJ444" s="271" t="s">
        <v>1</v>
      </c>
      <c r="AK444" s="271" t="s">
        <v>1</v>
      </c>
      <c r="AL444" s="273" t="s">
        <v>22</v>
      </c>
      <c r="AM444" s="271" t="s">
        <v>1</v>
      </c>
      <c r="AN444" s="271" t="s">
        <v>1</v>
      </c>
      <c r="AO444" s="271" t="s">
        <v>1</v>
      </c>
      <c r="AP444" s="273" t="s">
        <v>22</v>
      </c>
      <c r="AQ444" s="271" t="s">
        <v>1</v>
      </c>
      <c r="AR444" s="271" t="s">
        <v>1</v>
      </c>
      <c r="AS444" s="271" t="s">
        <v>1</v>
      </c>
      <c r="AT444" s="271" t="s">
        <v>1</v>
      </c>
      <c r="AU444" s="273" t="s">
        <v>22</v>
      </c>
      <c r="AV444" s="271" t="s">
        <v>1</v>
      </c>
      <c r="AW444" s="272" t="s">
        <v>1242</v>
      </c>
      <c r="AX444" s="275">
        <v>1</v>
      </c>
      <c r="AY444" s="284">
        <v>0</v>
      </c>
      <c r="AZ444" s="276">
        <v>0</v>
      </c>
      <c r="BA444" s="276">
        <v>0</v>
      </c>
      <c r="BB444" s="283">
        <v>0</v>
      </c>
      <c r="BF444" s="150" t="e">
        <f>_xlfn.XLOOKUP(A444,'[27]Non AGSA'!B:B,'[27]Non AGSA'!B:B)</f>
        <v>#N/A</v>
      </c>
      <c r="BG444" s="150" t="e">
        <f>_xlfn.XLOOKUP(A444,'[27]Dormant auditee list'!C:C,'[27]Dormant auditee list'!C:C)</f>
        <v>#N/A</v>
      </c>
      <c r="BH444" s="150" t="e">
        <f>_xlfn.XLOOKUP(A444,[27]Reworked!A:A,[27]Reworked!I:I)</f>
        <v>#N/A</v>
      </c>
      <c r="BJ444" s="150">
        <v>3</v>
      </c>
      <c r="BK444" s="150">
        <v>1</v>
      </c>
    </row>
    <row r="445" spans="1:63" ht="18.75" customHeight="1" x14ac:dyDescent="0.25">
      <c r="A445" s="265">
        <v>151</v>
      </c>
      <c r="B445" s="266" t="s">
        <v>468</v>
      </c>
      <c r="C445" s="271" t="s">
        <v>1193</v>
      </c>
      <c r="D445" s="271" t="s">
        <v>438</v>
      </c>
      <c r="E445" s="271" t="s">
        <v>1323</v>
      </c>
      <c r="F445" s="271" t="s">
        <v>1</v>
      </c>
      <c r="G445" s="271" t="s">
        <v>1</v>
      </c>
      <c r="H445" s="266" t="s">
        <v>1</v>
      </c>
      <c r="I445" s="266" t="s">
        <v>438</v>
      </c>
      <c r="J445" s="275" t="s">
        <v>33</v>
      </c>
      <c r="K445" s="271" t="s">
        <v>1</v>
      </c>
      <c r="L445" s="271" t="s">
        <v>1</v>
      </c>
      <c r="M445" s="275" t="s">
        <v>33</v>
      </c>
      <c r="N445" s="271" t="s">
        <v>1</v>
      </c>
      <c r="O445" s="271" t="s">
        <v>1</v>
      </c>
      <c r="P445" s="271" t="s">
        <v>1</v>
      </c>
      <c r="Q445" s="271" t="s">
        <v>1</v>
      </c>
      <c r="R445" s="271" t="s">
        <v>1</v>
      </c>
      <c r="S445" s="271" t="s">
        <v>1</v>
      </c>
      <c r="T445" s="271" t="s">
        <v>1</v>
      </c>
      <c r="U445" s="271" t="s">
        <v>1</v>
      </c>
      <c r="V445" s="271" t="s">
        <v>1</v>
      </c>
      <c r="W445" s="271" t="s">
        <v>1</v>
      </c>
      <c r="X445" s="271" t="s">
        <v>1</v>
      </c>
      <c r="Y445" s="271" t="s">
        <v>1</v>
      </c>
      <c r="Z445" s="271" t="s">
        <v>1</v>
      </c>
      <c r="AA445" s="271" t="s">
        <v>1</v>
      </c>
      <c r="AB445" s="271" t="s">
        <v>1</v>
      </c>
      <c r="AC445" s="271" t="s">
        <v>1</v>
      </c>
      <c r="AD445" s="271" t="s">
        <v>1</v>
      </c>
      <c r="AE445" s="271" t="s">
        <v>1</v>
      </c>
      <c r="AF445" s="271" t="s">
        <v>1</v>
      </c>
      <c r="AG445" s="271" t="s">
        <v>1</v>
      </c>
      <c r="AH445" s="271" t="s">
        <v>1</v>
      </c>
      <c r="AI445" s="271" t="s">
        <v>1</v>
      </c>
      <c r="AJ445" s="271" t="s">
        <v>1</v>
      </c>
      <c r="AK445" s="271" t="s">
        <v>1</v>
      </c>
      <c r="AL445" s="271" t="s">
        <v>1</v>
      </c>
      <c r="AM445" s="271" t="s">
        <v>1</v>
      </c>
      <c r="AN445" s="271" t="s">
        <v>1</v>
      </c>
      <c r="AO445" s="271" t="s">
        <v>1</v>
      </c>
      <c r="AP445" s="271" t="s">
        <v>1</v>
      </c>
      <c r="AQ445" s="271" t="s">
        <v>1</v>
      </c>
      <c r="AR445" s="271" t="s">
        <v>1</v>
      </c>
      <c r="AS445" s="271" t="s">
        <v>1</v>
      </c>
      <c r="AT445" s="271" t="s">
        <v>1</v>
      </c>
      <c r="AU445" s="271" t="s">
        <v>1</v>
      </c>
      <c r="AV445" s="271" t="s">
        <v>1</v>
      </c>
      <c r="AW445" s="275" t="s">
        <v>1241</v>
      </c>
      <c r="AX445" s="275">
        <v>1</v>
      </c>
      <c r="AY445" s="284">
        <v>0</v>
      </c>
      <c r="AZ445" s="276">
        <v>0</v>
      </c>
      <c r="BA445" s="276">
        <v>0</v>
      </c>
      <c r="BB445" s="283">
        <v>0</v>
      </c>
      <c r="BF445" s="150" t="e">
        <f>_xlfn.XLOOKUP(A445,'[27]Non AGSA'!B:B,'[27]Non AGSA'!B:B)</f>
        <v>#N/A</v>
      </c>
      <c r="BG445" s="150" t="e">
        <f>_xlfn.XLOOKUP(A445,'[27]Dormant auditee list'!C:C,'[27]Dormant auditee list'!C:C)</f>
        <v>#N/A</v>
      </c>
      <c r="BH445" s="150" t="e">
        <f>_xlfn.XLOOKUP(A445,[27]Reworked!A:A,[27]Reworked!I:I)</f>
        <v>#N/A</v>
      </c>
      <c r="BJ445" s="150">
        <v>3</v>
      </c>
      <c r="BK445" s="150">
        <v>1</v>
      </c>
    </row>
    <row r="446" spans="1:63" ht="14.25" customHeight="1" x14ac:dyDescent="0.25">
      <c r="A446" s="265">
        <v>228</v>
      </c>
      <c r="B446" s="266" t="s">
        <v>470</v>
      </c>
      <c r="C446" s="271" t="s">
        <v>1193</v>
      </c>
      <c r="D446" s="271" t="s">
        <v>438</v>
      </c>
      <c r="E446" s="271" t="s">
        <v>1323</v>
      </c>
      <c r="F446" s="271" t="s">
        <v>1</v>
      </c>
      <c r="G446" s="271" t="s">
        <v>1</v>
      </c>
      <c r="H446" s="266" t="s">
        <v>1</v>
      </c>
      <c r="I446" s="266" t="s">
        <v>438</v>
      </c>
      <c r="J446" s="275" t="s">
        <v>33</v>
      </c>
      <c r="K446" s="271" t="s">
        <v>1</v>
      </c>
      <c r="L446" s="271" t="s">
        <v>1</v>
      </c>
      <c r="M446" s="275" t="s">
        <v>33</v>
      </c>
      <c r="N446" s="271" t="s">
        <v>1</v>
      </c>
      <c r="O446" s="271" t="s">
        <v>1</v>
      </c>
      <c r="P446" s="271" t="s">
        <v>1</v>
      </c>
      <c r="Q446" s="271" t="s">
        <v>1</v>
      </c>
      <c r="R446" s="271" t="s">
        <v>1</v>
      </c>
      <c r="S446" s="271" t="s">
        <v>1</v>
      </c>
      <c r="T446" s="271" t="s">
        <v>1</v>
      </c>
      <c r="U446" s="271" t="s">
        <v>1</v>
      </c>
      <c r="V446" s="271" t="s">
        <v>1</v>
      </c>
      <c r="W446" s="271" t="s">
        <v>1</v>
      </c>
      <c r="X446" s="271" t="s">
        <v>1</v>
      </c>
      <c r="Y446" s="271" t="s">
        <v>1</v>
      </c>
      <c r="Z446" s="271" t="s">
        <v>1</v>
      </c>
      <c r="AA446" s="271" t="s">
        <v>1</v>
      </c>
      <c r="AB446" s="271" t="s">
        <v>1</v>
      </c>
      <c r="AC446" s="271" t="s">
        <v>1</v>
      </c>
      <c r="AD446" s="271" t="s">
        <v>1</v>
      </c>
      <c r="AE446" s="271" t="s">
        <v>1</v>
      </c>
      <c r="AF446" s="271" t="s">
        <v>1</v>
      </c>
      <c r="AG446" s="271" t="s">
        <v>1</v>
      </c>
      <c r="AH446" s="271" t="s">
        <v>1</v>
      </c>
      <c r="AI446" s="271" t="s">
        <v>1</v>
      </c>
      <c r="AJ446" s="271" t="s">
        <v>1</v>
      </c>
      <c r="AK446" s="271" t="s">
        <v>1</v>
      </c>
      <c r="AL446" s="271" t="s">
        <v>1</v>
      </c>
      <c r="AM446" s="271" t="s">
        <v>1</v>
      </c>
      <c r="AN446" s="271" t="s">
        <v>1</v>
      </c>
      <c r="AO446" s="271" t="s">
        <v>1</v>
      </c>
      <c r="AP446" s="271" t="s">
        <v>1</v>
      </c>
      <c r="AQ446" s="271" t="s">
        <v>1</v>
      </c>
      <c r="AR446" s="271" t="s">
        <v>1</v>
      </c>
      <c r="AS446" s="271" t="s">
        <v>1</v>
      </c>
      <c r="AT446" s="271" t="s">
        <v>1</v>
      </c>
      <c r="AU446" s="273" t="s">
        <v>22</v>
      </c>
      <c r="AV446" s="271" t="s">
        <v>1</v>
      </c>
      <c r="AW446" s="275" t="s">
        <v>1241</v>
      </c>
      <c r="AX446" s="275">
        <v>1</v>
      </c>
      <c r="AY446" s="284">
        <v>0</v>
      </c>
      <c r="AZ446" s="276">
        <v>0</v>
      </c>
      <c r="BA446" s="276">
        <v>0</v>
      </c>
      <c r="BB446" s="281">
        <v>0</v>
      </c>
      <c r="BF446" s="150" t="e">
        <f>_xlfn.XLOOKUP(A446,'[27]Non AGSA'!B:B,'[27]Non AGSA'!B:B)</f>
        <v>#N/A</v>
      </c>
      <c r="BG446" s="150" t="e">
        <f>_xlfn.XLOOKUP(A446,'[27]Dormant auditee list'!C:C,'[27]Dormant auditee list'!C:C)</f>
        <v>#N/A</v>
      </c>
      <c r="BH446" s="150" t="e">
        <f>_xlfn.XLOOKUP(A446,[27]Reworked!A:A,[27]Reworked!I:I)</f>
        <v>#N/A</v>
      </c>
      <c r="BJ446" s="150">
        <v>3</v>
      </c>
      <c r="BK446" s="150">
        <v>1</v>
      </c>
    </row>
    <row r="447" spans="1:63" ht="18" customHeight="1" x14ac:dyDescent="0.25">
      <c r="A447" s="265">
        <v>347</v>
      </c>
      <c r="B447" s="266" t="s">
        <v>472</v>
      </c>
      <c r="C447" s="271" t="s">
        <v>1193</v>
      </c>
      <c r="D447" s="271" t="s">
        <v>438</v>
      </c>
      <c r="E447" s="271" t="s">
        <v>1323</v>
      </c>
      <c r="F447" s="271" t="s">
        <v>1</v>
      </c>
      <c r="G447" s="271" t="s">
        <v>1</v>
      </c>
      <c r="H447" s="266" t="s">
        <v>1</v>
      </c>
      <c r="I447" s="266" t="s">
        <v>438</v>
      </c>
      <c r="J447" s="275" t="s">
        <v>33</v>
      </c>
      <c r="K447" s="271" t="s">
        <v>1</v>
      </c>
      <c r="L447" s="271" t="s">
        <v>1</v>
      </c>
      <c r="M447" s="275" t="s">
        <v>33</v>
      </c>
      <c r="N447" s="271" t="s">
        <v>1</v>
      </c>
      <c r="O447" s="273" t="s">
        <v>22</v>
      </c>
      <c r="P447" s="271" t="s">
        <v>1</v>
      </c>
      <c r="Q447" s="271" t="s">
        <v>1</v>
      </c>
      <c r="R447" s="271" t="s">
        <v>1</v>
      </c>
      <c r="S447" s="271" t="s">
        <v>1</v>
      </c>
      <c r="T447" s="271" t="s">
        <v>1</v>
      </c>
      <c r="U447" s="271" t="s">
        <v>1</v>
      </c>
      <c r="V447" s="271" t="s">
        <v>1</v>
      </c>
      <c r="W447" s="271" t="s">
        <v>1</v>
      </c>
      <c r="X447" s="271" t="s">
        <v>1</v>
      </c>
      <c r="Y447" s="271" t="s">
        <v>1</v>
      </c>
      <c r="Z447" s="271" t="s">
        <v>1</v>
      </c>
      <c r="AA447" s="271" t="s">
        <v>1</v>
      </c>
      <c r="AB447" s="271" t="s">
        <v>1</v>
      </c>
      <c r="AC447" s="271" t="s">
        <v>1</v>
      </c>
      <c r="AD447" s="271" t="s">
        <v>1</v>
      </c>
      <c r="AE447" s="271" t="s">
        <v>1</v>
      </c>
      <c r="AF447" s="271" t="s">
        <v>1</v>
      </c>
      <c r="AG447" s="271" t="s">
        <v>1</v>
      </c>
      <c r="AH447" s="271" t="s">
        <v>1</v>
      </c>
      <c r="AI447" s="271" t="s">
        <v>1</v>
      </c>
      <c r="AJ447" s="271" t="s">
        <v>1</v>
      </c>
      <c r="AK447" s="271" t="s">
        <v>1</v>
      </c>
      <c r="AL447" s="271" t="s">
        <v>1</v>
      </c>
      <c r="AM447" s="271" t="s">
        <v>1</v>
      </c>
      <c r="AN447" s="271" t="s">
        <v>1</v>
      </c>
      <c r="AO447" s="271" t="s">
        <v>1</v>
      </c>
      <c r="AP447" s="271" t="s">
        <v>1</v>
      </c>
      <c r="AQ447" s="271" t="s">
        <v>1</v>
      </c>
      <c r="AR447" s="271" t="s">
        <v>1</v>
      </c>
      <c r="AS447" s="271" t="s">
        <v>1</v>
      </c>
      <c r="AT447" s="271" t="s">
        <v>1</v>
      </c>
      <c r="AU447" s="271" t="s">
        <v>1</v>
      </c>
      <c r="AV447" s="271" t="s">
        <v>1</v>
      </c>
      <c r="AW447" s="275" t="s">
        <v>1241</v>
      </c>
      <c r="AX447" s="275">
        <v>1</v>
      </c>
      <c r="AY447" s="284">
        <v>0</v>
      </c>
      <c r="AZ447" s="276">
        <v>0</v>
      </c>
      <c r="BA447" s="277">
        <v>0</v>
      </c>
      <c r="BB447" s="283">
        <v>0</v>
      </c>
      <c r="BF447" s="150" t="e">
        <f>_xlfn.XLOOKUP(A447,'[27]Non AGSA'!B:B,'[27]Non AGSA'!B:B)</f>
        <v>#N/A</v>
      </c>
      <c r="BG447" s="150" t="e">
        <f>_xlfn.XLOOKUP(A447,'[27]Dormant auditee list'!C:C,'[27]Dormant auditee list'!C:C)</f>
        <v>#N/A</v>
      </c>
      <c r="BH447" s="150" t="e">
        <f>_xlfn.XLOOKUP(A447,[27]Reworked!A:A,[27]Reworked!I:I)</f>
        <v>#N/A</v>
      </c>
      <c r="BJ447" s="150">
        <v>3</v>
      </c>
      <c r="BK447" s="150">
        <v>1</v>
      </c>
    </row>
    <row r="448" spans="1:63" ht="18.75" customHeight="1" x14ac:dyDescent="0.25">
      <c r="A448" s="265">
        <v>102</v>
      </c>
      <c r="B448" s="266" t="s">
        <v>1335</v>
      </c>
      <c r="C448" s="271" t="s">
        <v>1193</v>
      </c>
      <c r="D448" s="271" t="s">
        <v>438</v>
      </c>
      <c r="E448" s="271" t="s">
        <v>1323</v>
      </c>
      <c r="F448" s="271" t="s">
        <v>1</v>
      </c>
      <c r="G448" s="271" t="s">
        <v>1</v>
      </c>
      <c r="H448" s="266" t="s">
        <v>1</v>
      </c>
      <c r="I448" s="266" t="s">
        <v>438</v>
      </c>
      <c r="J448" s="275" t="s">
        <v>33</v>
      </c>
      <c r="K448" s="271" t="s">
        <v>1</v>
      </c>
      <c r="L448" s="271" t="s">
        <v>1</v>
      </c>
      <c r="M448" s="275" t="s">
        <v>33</v>
      </c>
      <c r="N448" s="271" t="s">
        <v>1</v>
      </c>
      <c r="O448" s="271" t="s">
        <v>1</v>
      </c>
      <c r="P448" s="271" t="s">
        <v>1</v>
      </c>
      <c r="Q448" s="271" t="s">
        <v>1</v>
      </c>
      <c r="R448" s="271" t="s">
        <v>1</v>
      </c>
      <c r="S448" s="271" t="s">
        <v>1</v>
      </c>
      <c r="T448" s="271" t="s">
        <v>1</v>
      </c>
      <c r="U448" s="271" t="s">
        <v>1</v>
      </c>
      <c r="V448" s="271" t="s">
        <v>1</v>
      </c>
      <c r="W448" s="271" t="s">
        <v>1</v>
      </c>
      <c r="X448" s="271" t="s">
        <v>1</v>
      </c>
      <c r="Y448" s="271" t="s">
        <v>1</v>
      </c>
      <c r="Z448" s="271" t="s">
        <v>1</v>
      </c>
      <c r="AA448" s="271" t="s">
        <v>1</v>
      </c>
      <c r="AB448" s="271" t="s">
        <v>1</v>
      </c>
      <c r="AC448" s="271" t="s">
        <v>1</v>
      </c>
      <c r="AD448" s="271" t="s">
        <v>1</v>
      </c>
      <c r="AE448" s="271" t="s">
        <v>1</v>
      </c>
      <c r="AF448" s="271" t="s">
        <v>1</v>
      </c>
      <c r="AG448" s="271" t="s">
        <v>1</v>
      </c>
      <c r="AH448" s="271" t="s">
        <v>1</v>
      </c>
      <c r="AI448" s="271" t="s">
        <v>1</v>
      </c>
      <c r="AJ448" s="271" t="s">
        <v>1</v>
      </c>
      <c r="AK448" s="271" t="s">
        <v>1</v>
      </c>
      <c r="AL448" s="271" t="s">
        <v>1</v>
      </c>
      <c r="AM448" s="271" t="s">
        <v>1</v>
      </c>
      <c r="AN448" s="271" t="s">
        <v>1</v>
      </c>
      <c r="AO448" s="271" t="s">
        <v>1</v>
      </c>
      <c r="AP448" s="271" t="s">
        <v>1</v>
      </c>
      <c r="AQ448" s="271" t="s">
        <v>1</v>
      </c>
      <c r="AR448" s="271" t="s">
        <v>1</v>
      </c>
      <c r="AS448" s="271" t="s">
        <v>1</v>
      </c>
      <c r="AT448" s="271" t="s">
        <v>1</v>
      </c>
      <c r="AU448" s="271" t="s">
        <v>1</v>
      </c>
      <c r="AV448" s="271" t="s">
        <v>1</v>
      </c>
      <c r="AW448" s="275" t="s">
        <v>1241</v>
      </c>
      <c r="AX448" s="275">
        <v>1</v>
      </c>
      <c r="AY448" s="284">
        <v>0</v>
      </c>
      <c r="AZ448" s="276">
        <v>0</v>
      </c>
      <c r="BA448" s="276">
        <v>0</v>
      </c>
      <c r="BB448" s="281">
        <v>3.0000000000000001E-3</v>
      </c>
      <c r="BF448" s="150" t="e">
        <f>_xlfn.XLOOKUP(A448,'[27]Non AGSA'!B:B,'[27]Non AGSA'!B:B)</f>
        <v>#N/A</v>
      </c>
      <c r="BG448" s="150" t="e">
        <f>_xlfn.XLOOKUP(A448,'[27]Dormant auditee list'!C:C,'[27]Dormant auditee list'!C:C)</f>
        <v>#N/A</v>
      </c>
      <c r="BH448" s="150" t="e">
        <f>_xlfn.XLOOKUP(A448,[27]Reworked!A:A,[27]Reworked!I:I)</f>
        <v>#N/A</v>
      </c>
      <c r="BJ448" s="150">
        <v>3</v>
      </c>
      <c r="BK448" s="150">
        <v>1</v>
      </c>
    </row>
    <row r="449" spans="1:63" ht="34.5" customHeight="1" x14ac:dyDescent="0.25">
      <c r="A449" s="265">
        <v>128</v>
      </c>
      <c r="B449" s="266" t="s">
        <v>527</v>
      </c>
      <c r="C449" s="271" t="s">
        <v>1193</v>
      </c>
      <c r="D449" s="271" t="s">
        <v>519</v>
      </c>
      <c r="E449" s="271" t="s">
        <v>1323</v>
      </c>
      <c r="F449" s="271" t="s">
        <v>1</v>
      </c>
      <c r="G449" s="271" t="s">
        <v>520</v>
      </c>
      <c r="H449" s="266" t="s">
        <v>440</v>
      </c>
      <c r="I449" s="266" t="s">
        <v>437</v>
      </c>
      <c r="J449" s="275" t="s">
        <v>33</v>
      </c>
      <c r="K449" s="271" t="s">
        <v>1</v>
      </c>
      <c r="L449" s="271" t="s">
        <v>1</v>
      </c>
      <c r="M449" s="275" t="s">
        <v>33</v>
      </c>
      <c r="N449" s="271" t="s">
        <v>1</v>
      </c>
      <c r="O449" s="271" t="s">
        <v>1</v>
      </c>
      <c r="P449" s="271" t="s">
        <v>1</v>
      </c>
      <c r="Q449" s="271" t="s">
        <v>1</v>
      </c>
      <c r="R449" s="271" t="s">
        <v>1</v>
      </c>
      <c r="S449" s="271" t="s">
        <v>1</v>
      </c>
      <c r="T449" s="271" t="s">
        <v>1</v>
      </c>
      <c r="U449" s="271" t="s">
        <v>1</v>
      </c>
      <c r="V449" s="271" t="s">
        <v>1</v>
      </c>
      <c r="W449" s="271" t="s">
        <v>1</v>
      </c>
      <c r="X449" s="271" t="s">
        <v>1</v>
      </c>
      <c r="Y449" s="271" t="s">
        <v>1</v>
      </c>
      <c r="Z449" s="271" t="s">
        <v>1</v>
      </c>
      <c r="AA449" s="271" t="s">
        <v>1</v>
      </c>
      <c r="AB449" s="271" t="s">
        <v>1</v>
      </c>
      <c r="AC449" s="271" t="s">
        <v>1</v>
      </c>
      <c r="AD449" s="271" t="s">
        <v>1</v>
      </c>
      <c r="AE449" s="271" t="s">
        <v>1</v>
      </c>
      <c r="AF449" s="271" t="s">
        <v>1</v>
      </c>
      <c r="AG449" s="271" t="s">
        <v>1</v>
      </c>
      <c r="AH449" s="271" t="s">
        <v>1</v>
      </c>
      <c r="AI449" s="271" t="s">
        <v>1</v>
      </c>
      <c r="AJ449" s="271" t="s">
        <v>1</v>
      </c>
      <c r="AK449" s="271" t="s">
        <v>1</v>
      </c>
      <c r="AL449" s="271" t="s">
        <v>1</v>
      </c>
      <c r="AM449" s="271" t="s">
        <v>1</v>
      </c>
      <c r="AN449" s="271" t="s">
        <v>1</v>
      </c>
      <c r="AO449" s="271" t="s">
        <v>1</v>
      </c>
      <c r="AP449" s="271" t="s">
        <v>1</v>
      </c>
      <c r="AQ449" s="271" t="s">
        <v>1</v>
      </c>
      <c r="AR449" s="271" t="s">
        <v>1</v>
      </c>
      <c r="AS449" s="271" t="s">
        <v>1</v>
      </c>
      <c r="AT449" s="271" t="s">
        <v>1</v>
      </c>
      <c r="AU449" s="271" t="s">
        <v>1</v>
      </c>
      <c r="AV449" s="271" t="s">
        <v>1</v>
      </c>
      <c r="AW449" s="274" t="s">
        <v>1240</v>
      </c>
      <c r="AX449" s="284">
        <v>0</v>
      </c>
      <c r="AY449" s="284">
        <v>0</v>
      </c>
      <c r="AZ449" s="276">
        <v>0</v>
      </c>
      <c r="BA449" s="276">
        <v>0</v>
      </c>
      <c r="BB449" s="283">
        <v>0</v>
      </c>
      <c r="BF449" s="150" t="e">
        <f>_xlfn.XLOOKUP(A449,'[27]Non AGSA'!B:B,'[27]Non AGSA'!B:B)</f>
        <v>#N/A</v>
      </c>
      <c r="BG449" s="150" t="e">
        <f>_xlfn.XLOOKUP(A449,'[27]Dormant auditee list'!C:C,'[27]Dormant auditee list'!C:C)</f>
        <v>#N/A</v>
      </c>
      <c r="BH449" s="150" t="e">
        <f>_xlfn.XLOOKUP(A449,[27]Reworked!A:A,[27]Reworked!I:I)</f>
        <v>#N/A</v>
      </c>
      <c r="BJ449" s="150">
        <v>3</v>
      </c>
      <c r="BK449" s="150">
        <v>1</v>
      </c>
    </row>
    <row r="450" spans="1:63" ht="27" customHeight="1" x14ac:dyDescent="0.25">
      <c r="A450" s="265">
        <v>130</v>
      </c>
      <c r="B450" s="266" t="s">
        <v>860</v>
      </c>
      <c r="C450" s="271" t="s">
        <v>1193</v>
      </c>
      <c r="D450" s="271" t="s">
        <v>854</v>
      </c>
      <c r="E450" s="271" t="s">
        <v>1323</v>
      </c>
      <c r="F450" s="271" t="s">
        <v>1</v>
      </c>
      <c r="G450" s="271" t="s">
        <v>439</v>
      </c>
      <c r="H450" s="266" t="s">
        <v>444</v>
      </c>
      <c r="I450" s="266" t="s">
        <v>437</v>
      </c>
      <c r="J450" s="275" t="s">
        <v>33</v>
      </c>
      <c r="K450" s="271" t="s">
        <v>1</v>
      </c>
      <c r="L450" s="271" t="s">
        <v>1</v>
      </c>
      <c r="M450" s="275" t="s">
        <v>33</v>
      </c>
      <c r="N450" s="271" t="s">
        <v>1</v>
      </c>
      <c r="O450" s="271" t="s">
        <v>1</v>
      </c>
      <c r="P450" s="271" t="s">
        <v>1</v>
      </c>
      <c r="Q450" s="271" t="s">
        <v>1</v>
      </c>
      <c r="R450" s="271" t="s">
        <v>1</v>
      </c>
      <c r="S450" s="271" t="s">
        <v>1</v>
      </c>
      <c r="T450" s="271" t="s">
        <v>1</v>
      </c>
      <c r="U450" s="271" t="s">
        <v>1</v>
      </c>
      <c r="V450" s="271" t="s">
        <v>1</v>
      </c>
      <c r="W450" s="271" t="s">
        <v>1</v>
      </c>
      <c r="X450" s="271" t="s">
        <v>1</v>
      </c>
      <c r="Y450" s="271" t="s">
        <v>1</v>
      </c>
      <c r="Z450" s="271" t="s">
        <v>1</v>
      </c>
      <c r="AA450" s="271" t="s">
        <v>1</v>
      </c>
      <c r="AB450" s="271" t="s">
        <v>1</v>
      </c>
      <c r="AC450" s="271" t="s">
        <v>1</v>
      </c>
      <c r="AD450" s="271" t="s">
        <v>1</v>
      </c>
      <c r="AE450" s="271" t="s">
        <v>1</v>
      </c>
      <c r="AF450" s="271" t="s">
        <v>1</v>
      </c>
      <c r="AG450" s="271" t="s">
        <v>1</v>
      </c>
      <c r="AH450" s="271" t="s">
        <v>1</v>
      </c>
      <c r="AI450" s="271" t="s">
        <v>1</v>
      </c>
      <c r="AJ450" s="271" t="s">
        <v>1</v>
      </c>
      <c r="AK450" s="271" t="s">
        <v>1</v>
      </c>
      <c r="AL450" s="271" t="s">
        <v>1</v>
      </c>
      <c r="AM450" s="271" t="s">
        <v>1</v>
      </c>
      <c r="AN450" s="271" t="s">
        <v>1</v>
      </c>
      <c r="AO450" s="271" t="s">
        <v>1</v>
      </c>
      <c r="AP450" s="271" t="s">
        <v>1</v>
      </c>
      <c r="AQ450" s="271" t="s">
        <v>1</v>
      </c>
      <c r="AR450" s="271" t="s">
        <v>1</v>
      </c>
      <c r="AS450" s="271" t="s">
        <v>1</v>
      </c>
      <c r="AT450" s="271" t="s">
        <v>1</v>
      </c>
      <c r="AU450" s="271" t="s">
        <v>1</v>
      </c>
      <c r="AV450" s="271" t="s">
        <v>1</v>
      </c>
      <c r="AW450" s="284" t="s">
        <v>1</v>
      </c>
      <c r="AX450" s="275">
        <v>1</v>
      </c>
      <c r="AY450" s="284">
        <v>0</v>
      </c>
      <c r="AZ450" s="276">
        <v>0</v>
      </c>
      <c r="BA450" s="276">
        <v>0</v>
      </c>
      <c r="BB450" s="281">
        <v>0</v>
      </c>
      <c r="BF450" s="150" t="e">
        <f>_xlfn.XLOOKUP(A450,'[27]Non AGSA'!B:B,'[27]Non AGSA'!B:B)</f>
        <v>#N/A</v>
      </c>
      <c r="BG450" s="150">
        <f>_xlfn.XLOOKUP(A450,'[27]Dormant auditee list'!C:C,'[27]Dormant auditee list'!C:C)</f>
        <v>130</v>
      </c>
      <c r="BH450" s="150" t="e">
        <f>_xlfn.XLOOKUP(A450,[27]Reworked!A:A,[27]Reworked!I:I)</f>
        <v>#N/A</v>
      </c>
      <c r="BJ450" s="150">
        <v>3</v>
      </c>
      <c r="BK450" s="150">
        <v>1</v>
      </c>
    </row>
    <row r="451" spans="1:63" ht="14.25" customHeight="1" x14ac:dyDescent="0.25">
      <c r="A451" s="265">
        <v>1572</v>
      </c>
      <c r="B451" s="266" t="s">
        <v>1336</v>
      </c>
      <c r="C451" s="271" t="s">
        <v>1193</v>
      </c>
      <c r="D451" s="271" t="s">
        <v>625</v>
      </c>
      <c r="E451" s="271" t="s">
        <v>1323</v>
      </c>
      <c r="F451" s="271" t="s">
        <v>1</v>
      </c>
      <c r="G451" s="271" t="s">
        <v>1</v>
      </c>
      <c r="H451" s="266" t="s">
        <v>1</v>
      </c>
      <c r="I451" s="266" t="s">
        <v>625</v>
      </c>
      <c r="J451" s="152" t="s">
        <v>17</v>
      </c>
      <c r="K451" s="271" t="s">
        <v>1</v>
      </c>
      <c r="L451" s="274" t="s">
        <v>20</v>
      </c>
      <c r="M451" s="275" t="s">
        <v>33</v>
      </c>
      <c r="N451" s="271" t="s">
        <v>1</v>
      </c>
      <c r="O451" s="271" t="s">
        <v>1</v>
      </c>
      <c r="P451" s="271" t="s">
        <v>1</v>
      </c>
      <c r="Q451" s="271" t="s">
        <v>1</v>
      </c>
      <c r="R451" s="271" t="s">
        <v>1</v>
      </c>
      <c r="S451" s="271" t="s">
        <v>1</v>
      </c>
      <c r="T451" s="271" t="s">
        <v>1</v>
      </c>
      <c r="U451" s="271" t="s">
        <v>1</v>
      </c>
      <c r="V451" s="271" t="s">
        <v>1</v>
      </c>
      <c r="W451" s="271" t="s">
        <v>1</v>
      </c>
      <c r="X451" s="271" t="s">
        <v>1</v>
      </c>
      <c r="Y451" s="271" t="s">
        <v>1</v>
      </c>
      <c r="Z451" s="271" t="s">
        <v>1</v>
      </c>
      <c r="AA451" s="271" t="s">
        <v>1</v>
      </c>
      <c r="AB451" s="271" t="s">
        <v>1</v>
      </c>
      <c r="AC451" s="271" t="s">
        <v>1</v>
      </c>
      <c r="AD451" s="271" t="s">
        <v>1</v>
      </c>
      <c r="AE451" s="274" t="s">
        <v>20</v>
      </c>
      <c r="AF451" s="271" t="s">
        <v>1</v>
      </c>
      <c r="AG451" s="271" t="s">
        <v>1</v>
      </c>
      <c r="AH451" s="271" t="s">
        <v>1</v>
      </c>
      <c r="AI451" s="271" t="s">
        <v>1</v>
      </c>
      <c r="AJ451" s="271" t="s">
        <v>1</v>
      </c>
      <c r="AK451" s="271" t="s">
        <v>1</v>
      </c>
      <c r="AL451" s="271" t="s">
        <v>1</v>
      </c>
      <c r="AM451" s="271" t="s">
        <v>1</v>
      </c>
      <c r="AN451" s="271" t="s">
        <v>1</v>
      </c>
      <c r="AO451" s="271" t="s">
        <v>1</v>
      </c>
      <c r="AP451" s="271" t="s">
        <v>1</v>
      </c>
      <c r="AQ451" s="271" t="s">
        <v>1</v>
      </c>
      <c r="AR451" s="271" t="s">
        <v>1</v>
      </c>
      <c r="AS451" s="271" t="s">
        <v>1</v>
      </c>
      <c r="AT451" s="271" t="s">
        <v>1</v>
      </c>
      <c r="AU451" s="272" t="s">
        <v>23</v>
      </c>
      <c r="AV451" s="271" t="s">
        <v>1</v>
      </c>
      <c r="AW451" s="275" t="s">
        <v>1241</v>
      </c>
      <c r="AX451" s="275">
        <v>1</v>
      </c>
      <c r="AY451" s="284">
        <v>0</v>
      </c>
      <c r="AZ451" s="276">
        <v>0</v>
      </c>
      <c r="BA451" s="276">
        <v>0</v>
      </c>
      <c r="BB451" s="278">
        <v>0.03</v>
      </c>
      <c r="BF451" s="150" t="e">
        <f>_xlfn.XLOOKUP(A451,'[27]Non AGSA'!B:B,'[27]Non AGSA'!B:B)</f>
        <v>#N/A</v>
      </c>
      <c r="BG451" s="150" t="e">
        <f>_xlfn.XLOOKUP(A451,'[27]Dormant auditee list'!C:C,'[27]Dormant auditee list'!C:C)</f>
        <v>#N/A</v>
      </c>
      <c r="BH451" s="150" t="e">
        <f>_xlfn.XLOOKUP(A451,[27]Reworked!A:A,[27]Reworked!I:I)</f>
        <v>#N/A</v>
      </c>
      <c r="BJ451" s="150">
        <v>3</v>
      </c>
      <c r="BK451" s="150">
        <v>2</v>
      </c>
    </row>
    <row r="452" spans="1:63" ht="18" customHeight="1" x14ac:dyDescent="0.25">
      <c r="A452" s="265">
        <v>1232</v>
      </c>
      <c r="B452" s="266" t="s">
        <v>1337</v>
      </c>
      <c r="C452" s="271" t="s">
        <v>1193</v>
      </c>
      <c r="D452" s="271" t="s">
        <v>492</v>
      </c>
      <c r="E452" s="271" t="s">
        <v>1323</v>
      </c>
      <c r="F452" s="271" t="s">
        <v>1</v>
      </c>
      <c r="G452" s="271" t="s">
        <v>1</v>
      </c>
      <c r="H452" s="266" t="s">
        <v>1</v>
      </c>
      <c r="I452" s="266" t="s">
        <v>492</v>
      </c>
      <c r="J452" s="279" t="s">
        <v>26</v>
      </c>
      <c r="K452" s="273" t="s">
        <v>22</v>
      </c>
      <c r="L452" s="272" t="s">
        <v>23</v>
      </c>
      <c r="M452" s="279" t="s">
        <v>26</v>
      </c>
      <c r="N452" s="274" t="s">
        <v>20</v>
      </c>
      <c r="O452" s="272" t="s">
        <v>23</v>
      </c>
      <c r="P452" s="271" t="s">
        <v>1</v>
      </c>
      <c r="Q452" s="271" t="s">
        <v>1</v>
      </c>
      <c r="R452" s="271" t="s">
        <v>1</v>
      </c>
      <c r="S452" s="271" t="s">
        <v>1</v>
      </c>
      <c r="T452" s="271" t="s">
        <v>1</v>
      </c>
      <c r="U452" s="272" t="s">
        <v>23</v>
      </c>
      <c r="V452" s="271" t="s">
        <v>1</v>
      </c>
      <c r="W452" s="271" t="s">
        <v>1</v>
      </c>
      <c r="X452" s="271" t="s">
        <v>1</v>
      </c>
      <c r="Y452" s="271" t="s">
        <v>1</v>
      </c>
      <c r="Z452" s="273" t="s">
        <v>22</v>
      </c>
      <c r="AA452" s="271" t="s">
        <v>1</v>
      </c>
      <c r="AB452" s="271" t="s">
        <v>1</v>
      </c>
      <c r="AC452" s="271" t="s">
        <v>1</v>
      </c>
      <c r="AD452" s="271" t="s">
        <v>1</v>
      </c>
      <c r="AE452" s="272" t="s">
        <v>23</v>
      </c>
      <c r="AF452" s="272" t="s">
        <v>23</v>
      </c>
      <c r="AG452" s="271" t="s">
        <v>1</v>
      </c>
      <c r="AH452" s="271" t="s">
        <v>1</v>
      </c>
      <c r="AI452" s="271" t="s">
        <v>1</v>
      </c>
      <c r="AJ452" s="271" t="s">
        <v>1</v>
      </c>
      <c r="AK452" s="272" t="s">
        <v>23</v>
      </c>
      <c r="AL452" s="272" t="s">
        <v>23</v>
      </c>
      <c r="AM452" s="271" t="s">
        <v>1</v>
      </c>
      <c r="AN452" s="271" t="s">
        <v>1</v>
      </c>
      <c r="AO452" s="271" t="s">
        <v>1</v>
      </c>
      <c r="AP452" s="272" t="s">
        <v>23</v>
      </c>
      <c r="AQ452" s="271" t="s">
        <v>1</v>
      </c>
      <c r="AR452" s="272" t="s">
        <v>23</v>
      </c>
      <c r="AS452" s="271" t="s">
        <v>1</v>
      </c>
      <c r="AT452" s="271" t="s">
        <v>1</v>
      </c>
      <c r="AU452" s="273" t="s">
        <v>22</v>
      </c>
      <c r="AV452" s="271" t="s">
        <v>1</v>
      </c>
      <c r="AW452" s="272" t="s">
        <v>1242</v>
      </c>
      <c r="AX452" s="284">
        <v>0</v>
      </c>
      <c r="AY452" s="284">
        <v>0</v>
      </c>
      <c r="AZ452" s="276">
        <v>0</v>
      </c>
      <c r="BA452" s="277">
        <v>14.2</v>
      </c>
      <c r="BB452" s="278">
        <v>0.23</v>
      </c>
      <c r="BF452" s="150" t="e">
        <f>_xlfn.XLOOKUP(A452,'[27]Non AGSA'!B:B,'[27]Non AGSA'!B:B)</f>
        <v>#N/A</v>
      </c>
      <c r="BG452" s="150" t="e">
        <f>_xlfn.XLOOKUP(A452,'[27]Dormant auditee list'!C:C,'[27]Dormant auditee list'!C:C)</f>
        <v>#N/A</v>
      </c>
      <c r="BH452" s="150" t="e">
        <f>_xlfn.XLOOKUP(A452,[27]Reworked!A:A,[27]Reworked!I:I)</f>
        <v>#N/A</v>
      </c>
      <c r="BJ452" s="150">
        <v>3</v>
      </c>
      <c r="BK452" s="150">
        <v>3</v>
      </c>
    </row>
    <row r="453" spans="1:63" ht="14.25" customHeight="1" x14ac:dyDescent="0.25">
      <c r="A453" s="265">
        <v>1356</v>
      </c>
      <c r="B453" s="266" t="s">
        <v>1338</v>
      </c>
      <c r="C453" s="271" t="s">
        <v>1193</v>
      </c>
      <c r="D453" s="271" t="s">
        <v>625</v>
      </c>
      <c r="E453" s="271" t="s">
        <v>1323</v>
      </c>
      <c r="F453" s="271" t="s">
        <v>1</v>
      </c>
      <c r="G453" s="271" t="s">
        <v>1</v>
      </c>
      <c r="H453" s="266" t="s">
        <v>1</v>
      </c>
      <c r="I453" s="266" t="s">
        <v>625</v>
      </c>
      <c r="J453" s="275" t="s">
        <v>33</v>
      </c>
      <c r="K453" s="271" t="s">
        <v>1</v>
      </c>
      <c r="L453" s="271" t="s">
        <v>1</v>
      </c>
      <c r="M453" s="275" t="s">
        <v>33</v>
      </c>
      <c r="N453" s="271" t="s">
        <v>1</v>
      </c>
      <c r="O453" s="271" t="s">
        <v>1</v>
      </c>
      <c r="P453" s="271" t="s">
        <v>1</v>
      </c>
      <c r="Q453" s="271" t="s">
        <v>1</v>
      </c>
      <c r="R453" s="271" t="s">
        <v>1</v>
      </c>
      <c r="S453" s="271" t="s">
        <v>1</v>
      </c>
      <c r="T453" s="271" t="s">
        <v>1</v>
      </c>
      <c r="U453" s="271" t="s">
        <v>1</v>
      </c>
      <c r="V453" s="271" t="s">
        <v>1</v>
      </c>
      <c r="W453" s="271" t="s">
        <v>1</v>
      </c>
      <c r="X453" s="271" t="s">
        <v>1</v>
      </c>
      <c r="Y453" s="271" t="s">
        <v>1</v>
      </c>
      <c r="Z453" s="271" t="s">
        <v>1</v>
      </c>
      <c r="AA453" s="271" t="s">
        <v>1</v>
      </c>
      <c r="AB453" s="271" t="s">
        <v>1</v>
      </c>
      <c r="AC453" s="271" t="s">
        <v>1</v>
      </c>
      <c r="AD453" s="271" t="s">
        <v>1</v>
      </c>
      <c r="AE453" s="271" t="s">
        <v>1</v>
      </c>
      <c r="AF453" s="271" t="s">
        <v>1</v>
      </c>
      <c r="AG453" s="271" t="s">
        <v>1</v>
      </c>
      <c r="AH453" s="271" t="s">
        <v>1</v>
      </c>
      <c r="AI453" s="271" t="s">
        <v>1</v>
      </c>
      <c r="AJ453" s="271" t="s">
        <v>1</v>
      </c>
      <c r="AK453" s="271" t="s">
        <v>1</v>
      </c>
      <c r="AL453" s="271" t="s">
        <v>1</v>
      </c>
      <c r="AM453" s="271" t="s">
        <v>1</v>
      </c>
      <c r="AN453" s="271" t="s">
        <v>1</v>
      </c>
      <c r="AO453" s="271" t="s">
        <v>1</v>
      </c>
      <c r="AP453" s="271" t="s">
        <v>1</v>
      </c>
      <c r="AQ453" s="271" t="s">
        <v>1</v>
      </c>
      <c r="AR453" s="271" t="s">
        <v>1</v>
      </c>
      <c r="AS453" s="271" t="s">
        <v>1</v>
      </c>
      <c r="AT453" s="271" t="s">
        <v>1</v>
      </c>
      <c r="AU453" s="271" t="s">
        <v>1</v>
      </c>
      <c r="AV453" s="271" t="s">
        <v>1</v>
      </c>
      <c r="AW453" s="284" t="s">
        <v>1</v>
      </c>
      <c r="AX453" s="275">
        <v>1</v>
      </c>
      <c r="AY453" s="284">
        <v>0</v>
      </c>
      <c r="AZ453" s="276" t="s">
        <v>1</v>
      </c>
      <c r="BA453" s="276" t="s">
        <v>1</v>
      </c>
      <c r="BB453" s="283" t="s">
        <v>1</v>
      </c>
      <c r="BF453" s="150" t="e">
        <f>_xlfn.XLOOKUP(A453,'[27]Non AGSA'!B:B,'[27]Non AGSA'!B:B)</f>
        <v>#N/A</v>
      </c>
      <c r="BG453" s="150">
        <f>_xlfn.XLOOKUP(A453,'[27]Dormant auditee list'!C:C,'[27]Dormant auditee list'!C:C)</f>
        <v>1356</v>
      </c>
      <c r="BH453" s="150" t="e">
        <f>_xlfn.XLOOKUP(A453,[27]Reworked!A:A,[27]Reworked!I:I)</f>
        <v>#N/A</v>
      </c>
      <c r="BJ453" s="150">
        <v>3</v>
      </c>
      <c r="BK453" s="150">
        <v>1</v>
      </c>
    </row>
    <row r="454" spans="1:63" ht="18.75" customHeight="1" x14ac:dyDescent="0.25">
      <c r="A454" s="265">
        <v>153</v>
      </c>
      <c r="B454" s="266" t="s">
        <v>1339</v>
      </c>
      <c r="C454" s="271" t="s">
        <v>1193</v>
      </c>
      <c r="D454" s="271" t="s">
        <v>1086</v>
      </c>
      <c r="E454" s="271" t="s">
        <v>1323</v>
      </c>
      <c r="F454" s="271" t="s">
        <v>1</v>
      </c>
      <c r="G454" s="271" t="s">
        <v>1</v>
      </c>
      <c r="H454" s="266" t="s">
        <v>1</v>
      </c>
      <c r="I454" s="266" t="s">
        <v>1086</v>
      </c>
      <c r="J454" s="275" t="s">
        <v>33</v>
      </c>
      <c r="K454" s="271" t="s">
        <v>1</v>
      </c>
      <c r="L454" s="271" t="s">
        <v>1</v>
      </c>
      <c r="M454" s="275" t="s">
        <v>33</v>
      </c>
      <c r="N454" s="271" t="s">
        <v>1</v>
      </c>
      <c r="O454" s="271" t="s">
        <v>1</v>
      </c>
      <c r="P454" s="271" t="s">
        <v>1</v>
      </c>
      <c r="Q454" s="271" t="s">
        <v>1</v>
      </c>
      <c r="R454" s="271" t="s">
        <v>1</v>
      </c>
      <c r="S454" s="271" t="s">
        <v>1</v>
      </c>
      <c r="T454" s="271" t="s">
        <v>1</v>
      </c>
      <c r="U454" s="271" t="s">
        <v>1</v>
      </c>
      <c r="V454" s="271" t="s">
        <v>1</v>
      </c>
      <c r="W454" s="271" t="s">
        <v>1</v>
      </c>
      <c r="X454" s="271" t="s">
        <v>1</v>
      </c>
      <c r="Y454" s="271" t="s">
        <v>1</v>
      </c>
      <c r="Z454" s="271" t="s">
        <v>1</v>
      </c>
      <c r="AA454" s="271" t="s">
        <v>1</v>
      </c>
      <c r="AB454" s="271" t="s">
        <v>1</v>
      </c>
      <c r="AC454" s="271" t="s">
        <v>1</v>
      </c>
      <c r="AD454" s="271" t="s">
        <v>1</v>
      </c>
      <c r="AE454" s="271" t="s">
        <v>1</v>
      </c>
      <c r="AF454" s="271" t="s">
        <v>1</v>
      </c>
      <c r="AG454" s="271" t="s">
        <v>1</v>
      </c>
      <c r="AH454" s="271" t="s">
        <v>1</v>
      </c>
      <c r="AI454" s="271" t="s">
        <v>1</v>
      </c>
      <c r="AJ454" s="271" t="s">
        <v>1</v>
      </c>
      <c r="AK454" s="271" t="s">
        <v>1</v>
      </c>
      <c r="AL454" s="271" t="s">
        <v>1</v>
      </c>
      <c r="AM454" s="271" t="s">
        <v>1</v>
      </c>
      <c r="AN454" s="271" t="s">
        <v>1</v>
      </c>
      <c r="AO454" s="271" t="s">
        <v>1</v>
      </c>
      <c r="AP454" s="271" t="s">
        <v>1</v>
      </c>
      <c r="AQ454" s="271" t="s">
        <v>1</v>
      </c>
      <c r="AR454" s="271" t="s">
        <v>1</v>
      </c>
      <c r="AS454" s="271" t="s">
        <v>1</v>
      </c>
      <c r="AT454" s="271" t="s">
        <v>1</v>
      </c>
      <c r="AU454" s="271" t="s">
        <v>1</v>
      </c>
      <c r="AV454" s="271" t="s">
        <v>1</v>
      </c>
      <c r="AW454" s="275" t="s">
        <v>1241</v>
      </c>
      <c r="AX454" s="275">
        <v>1</v>
      </c>
      <c r="AY454" s="284">
        <v>0</v>
      </c>
      <c r="AZ454" s="276">
        <v>0</v>
      </c>
      <c r="BA454" s="280">
        <v>0.7</v>
      </c>
      <c r="BB454" s="281">
        <v>0</v>
      </c>
      <c r="BF454" s="150" t="e">
        <f>_xlfn.XLOOKUP(A454,'[27]Non AGSA'!B:B,'[27]Non AGSA'!B:B)</f>
        <v>#N/A</v>
      </c>
      <c r="BG454" s="150" t="e">
        <f>_xlfn.XLOOKUP(A454,'[27]Dormant auditee list'!C:C,'[27]Dormant auditee list'!C:C)</f>
        <v>#N/A</v>
      </c>
      <c r="BH454" s="150" t="e">
        <f>_xlfn.XLOOKUP(A454,[27]Reworked!A:A,[27]Reworked!I:I)</f>
        <v>#N/A</v>
      </c>
      <c r="BJ454" s="150">
        <v>3</v>
      </c>
      <c r="BK454" s="150">
        <v>1</v>
      </c>
    </row>
    <row r="455" spans="1:63" ht="14.25" customHeight="1" x14ac:dyDescent="0.25">
      <c r="A455" s="265">
        <v>158</v>
      </c>
      <c r="B455" s="266" t="s">
        <v>540</v>
      </c>
      <c r="C455" s="271" t="s">
        <v>1193</v>
      </c>
      <c r="D455" s="271" t="s">
        <v>519</v>
      </c>
      <c r="E455" s="271" t="s">
        <v>1323</v>
      </c>
      <c r="F455" s="271" t="s">
        <v>1</v>
      </c>
      <c r="G455" s="271" t="s">
        <v>1</v>
      </c>
      <c r="H455" s="266" t="s">
        <v>1</v>
      </c>
      <c r="I455" s="266" t="s">
        <v>519</v>
      </c>
      <c r="J455" s="275" t="s">
        <v>33</v>
      </c>
      <c r="K455" s="271" t="s">
        <v>1</v>
      </c>
      <c r="L455" s="271" t="s">
        <v>1</v>
      </c>
      <c r="M455" s="275" t="s">
        <v>33</v>
      </c>
      <c r="N455" s="271" t="s">
        <v>1</v>
      </c>
      <c r="O455" s="271" t="s">
        <v>1</v>
      </c>
      <c r="P455" s="271" t="s">
        <v>1</v>
      </c>
      <c r="Q455" s="271" t="s">
        <v>1</v>
      </c>
      <c r="R455" s="271" t="s">
        <v>1</v>
      </c>
      <c r="S455" s="271" t="s">
        <v>1</v>
      </c>
      <c r="T455" s="271" t="s">
        <v>1</v>
      </c>
      <c r="U455" s="271" t="s">
        <v>1</v>
      </c>
      <c r="V455" s="271" t="s">
        <v>1</v>
      </c>
      <c r="W455" s="271" t="s">
        <v>1</v>
      </c>
      <c r="X455" s="271" t="s">
        <v>1</v>
      </c>
      <c r="Y455" s="271" t="s">
        <v>1</v>
      </c>
      <c r="Z455" s="271" t="s">
        <v>1</v>
      </c>
      <c r="AA455" s="271" t="s">
        <v>1</v>
      </c>
      <c r="AB455" s="271" t="s">
        <v>1</v>
      </c>
      <c r="AC455" s="271" t="s">
        <v>1</v>
      </c>
      <c r="AD455" s="271" t="s">
        <v>1</v>
      </c>
      <c r="AE455" s="271" t="s">
        <v>1</v>
      </c>
      <c r="AF455" s="271" t="s">
        <v>1</v>
      </c>
      <c r="AG455" s="271" t="s">
        <v>1</v>
      </c>
      <c r="AH455" s="271" t="s">
        <v>1</v>
      </c>
      <c r="AI455" s="271" t="s">
        <v>1</v>
      </c>
      <c r="AJ455" s="271" t="s">
        <v>1</v>
      </c>
      <c r="AK455" s="271" t="s">
        <v>1</v>
      </c>
      <c r="AL455" s="271" t="s">
        <v>1</v>
      </c>
      <c r="AM455" s="271" t="s">
        <v>1</v>
      </c>
      <c r="AN455" s="271" t="s">
        <v>1</v>
      </c>
      <c r="AO455" s="271" t="s">
        <v>1</v>
      </c>
      <c r="AP455" s="271" t="s">
        <v>1</v>
      </c>
      <c r="AQ455" s="271" t="s">
        <v>1</v>
      </c>
      <c r="AR455" s="271" t="s">
        <v>1</v>
      </c>
      <c r="AS455" s="271" t="s">
        <v>1</v>
      </c>
      <c r="AT455" s="271" t="s">
        <v>1</v>
      </c>
      <c r="AU455" s="271" t="s">
        <v>1</v>
      </c>
      <c r="AV455" s="271" t="s">
        <v>1</v>
      </c>
      <c r="AW455" s="284" t="s">
        <v>1</v>
      </c>
      <c r="AX455" s="284">
        <v>0</v>
      </c>
      <c r="AY455" s="284">
        <v>0</v>
      </c>
      <c r="AZ455" s="276">
        <v>0</v>
      </c>
      <c r="BA455" s="276">
        <v>0</v>
      </c>
      <c r="BB455" s="283">
        <v>0</v>
      </c>
      <c r="BF455" s="150" t="e">
        <f>_xlfn.XLOOKUP(A455,'[27]Non AGSA'!B:B,'[27]Non AGSA'!B:B)</f>
        <v>#N/A</v>
      </c>
      <c r="BG455" s="150" t="e">
        <f>_xlfn.XLOOKUP(A455,'[27]Dormant auditee list'!C:C,'[27]Dormant auditee list'!C:C)</f>
        <v>#N/A</v>
      </c>
      <c r="BH455" s="150" t="e">
        <f>_xlfn.XLOOKUP(A455,[27]Reworked!A:A,[27]Reworked!I:I)</f>
        <v>#N/A</v>
      </c>
      <c r="BJ455" s="150">
        <v>3</v>
      </c>
      <c r="BK455" s="150">
        <v>1</v>
      </c>
    </row>
    <row r="456" spans="1:63" ht="14.25" customHeight="1" x14ac:dyDescent="0.25">
      <c r="A456" s="265">
        <v>160</v>
      </c>
      <c r="B456" s="266" t="s">
        <v>541</v>
      </c>
      <c r="C456" s="271" t="s">
        <v>1193</v>
      </c>
      <c r="D456" s="271" t="s">
        <v>519</v>
      </c>
      <c r="E456" s="271" t="s">
        <v>1323</v>
      </c>
      <c r="F456" s="271" t="s">
        <v>1</v>
      </c>
      <c r="G456" s="271" t="s">
        <v>1</v>
      </c>
      <c r="H456" s="266" t="s">
        <v>1</v>
      </c>
      <c r="I456" s="266" t="s">
        <v>519</v>
      </c>
      <c r="J456" s="275" t="s">
        <v>33</v>
      </c>
      <c r="K456" s="271" t="s">
        <v>1</v>
      </c>
      <c r="L456" s="271" t="s">
        <v>1</v>
      </c>
      <c r="M456" s="275" t="s">
        <v>33</v>
      </c>
      <c r="N456" s="271" t="s">
        <v>1</v>
      </c>
      <c r="O456" s="273" t="s">
        <v>22</v>
      </c>
      <c r="P456" s="271" t="s">
        <v>1</v>
      </c>
      <c r="Q456" s="271" t="s">
        <v>1</v>
      </c>
      <c r="R456" s="271" t="s">
        <v>1</v>
      </c>
      <c r="S456" s="271" t="s">
        <v>1</v>
      </c>
      <c r="T456" s="271" t="s">
        <v>1</v>
      </c>
      <c r="U456" s="271" t="s">
        <v>1</v>
      </c>
      <c r="V456" s="271" t="s">
        <v>1</v>
      </c>
      <c r="W456" s="271" t="s">
        <v>1</v>
      </c>
      <c r="X456" s="271" t="s">
        <v>1</v>
      </c>
      <c r="Y456" s="271" t="s">
        <v>1</v>
      </c>
      <c r="Z456" s="271" t="s">
        <v>1</v>
      </c>
      <c r="AA456" s="271" t="s">
        <v>1</v>
      </c>
      <c r="AB456" s="271" t="s">
        <v>1</v>
      </c>
      <c r="AC456" s="271" t="s">
        <v>1</v>
      </c>
      <c r="AD456" s="271" t="s">
        <v>1</v>
      </c>
      <c r="AE456" s="271" t="s">
        <v>1</v>
      </c>
      <c r="AF456" s="271" t="s">
        <v>1</v>
      </c>
      <c r="AG456" s="271" t="s">
        <v>1</v>
      </c>
      <c r="AH456" s="271" t="s">
        <v>1</v>
      </c>
      <c r="AI456" s="271" t="s">
        <v>1</v>
      </c>
      <c r="AJ456" s="271" t="s">
        <v>1</v>
      </c>
      <c r="AK456" s="271" t="s">
        <v>1</v>
      </c>
      <c r="AL456" s="271" t="s">
        <v>1</v>
      </c>
      <c r="AM456" s="271" t="s">
        <v>1</v>
      </c>
      <c r="AN456" s="271" t="s">
        <v>1</v>
      </c>
      <c r="AO456" s="271" t="s">
        <v>1</v>
      </c>
      <c r="AP456" s="271" t="s">
        <v>1</v>
      </c>
      <c r="AQ456" s="271" t="s">
        <v>1</v>
      </c>
      <c r="AR456" s="271" t="s">
        <v>1</v>
      </c>
      <c r="AS456" s="271" t="s">
        <v>1</v>
      </c>
      <c r="AT456" s="271" t="s">
        <v>1</v>
      </c>
      <c r="AU456" s="271" t="s">
        <v>1</v>
      </c>
      <c r="AV456" s="271" t="s">
        <v>1</v>
      </c>
      <c r="AW456" s="274" t="s">
        <v>1240</v>
      </c>
      <c r="AX456" s="275">
        <v>1</v>
      </c>
      <c r="AY456" s="284">
        <v>0</v>
      </c>
      <c r="AZ456" s="276">
        <v>0</v>
      </c>
      <c r="BA456" s="276">
        <v>0</v>
      </c>
      <c r="BB456" s="283">
        <v>0</v>
      </c>
      <c r="BF456" s="150" t="e">
        <f>_xlfn.XLOOKUP(A456,'[27]Non AGSA'!B:B,'[27]Non AGSA'!B:B)</f>
        <v>#N/A</v>
      </c>
      <c r="BG456" s="150" t="e">
        <f>_xlfn.XLOOKUP(A456,'[27]Dormant auditee list'!C:C,'[27]Dormant auditee list'!C:C)</f>
        <v>#N/A</v>
      </c>
      <c r="BH456" s="150" t="e">
        <f>_xlfn.XLOOKUP(A456,[27]Reworked!A:A,[27]Reworked!I:I)</f>
        <v>#N/A</v>
      </c>
      <c r="BI456" s="150" t="e">
        <f>_xlfn.XLOOKUP(A456,[27]Reworked!A:A,[27]Reworked!J:J)</f>
        <v>#N/A</v>
      </c>
      <c r="BJ456" s="150">
        <v>3</v>
      </c>
      <c r="BK456" s="150">
        <v>1</v>
      </c>
    </row>
    <row r="457" spans="1:63" ht="18.75" customHeight="1" x14ac:dyDescent="0.25">
      <c r="A457" s="265">
        <v>1364</v>
      </c>
      <c r="B457" s="266" t="s">
        <v>1340</v>
      </c>
      <c r="C457" s="271" t="s">
        <v>1193</v>
      </c>
      <c r="D457" s="271" t="s">
        <v>519</v>
      </c>
      <c r="E457" s="271" t="s">
        <v>1323</v>
      </c>
      <c r="F457" s="271" t="s">
        <v>1</v>
      </c>
      <c r="G457" s="271" t="s">
        <v>1</v>
      </c>
      <c r="H457" s="266" t="s">
        <v>1</v>
      </c>
      <c r="I457" s="266" t="s">
        <v>519</v>
      </c>
      <c r="J457" s="275" t="s">
        <v>33</v>
      </c>
      <c r="K457" s="271" t="s">
        <v>1</v>
      </c>
      <c r="L457" s="271" t="s">
        <v>1</v>
      </c>
      <c r="M457" s="275" t="s">
        <v>33</v>
      </c>
      <c r="N457" s="271" t="s">
        <v>1</v>
      </c>
      <c r="O457" s="271" t="s">
        <v>1</v>
      </c>
      <c r="P457" s="271" t="s">
        <v>1</v>
      </c>
      <c r="Q457" s="271" t="s">
        <v>1</v>
      </c>
      <c r="R457" s="271" t="s">
        <v>1</v>
      </c>
      <c r="S457" s="271" t="s">
        <v>1</v>
      </c>
      <c r="T457" s="271" t="s">
        <v>1</v>
      </c>
      <c r="U457" s="271" t="s">
        <v>1</v>
      </c>
      <c r="V457" s="271" t="s">
        <v>1</v>
      </c>
      <c r="W457" s="271" t="s">
        <v>1</v>
      </c>
      <c r="X457" s="271" t="s">
        <v>1</v>
      </c>
      <c r="Y457" s="271" t="s">
        <v>1</v>
      </c>
      <c r="Z457" s="271" t="s">
        <v>1</v>
      </c>
      <c r="AA457" s="271" t="s">
        <v>1</v>
      </c>
      <c r="AB457" s="271" t="s">
        <v>1</v>
      </c>
      <c r="AC457" s="271" t="s">
        <v>1</v>
      </c>
      <c r="AD457" s="271" t="s">
        <v>1</v>
      </c>
      <c r="AE457" s="271" t="s">
        <v>1</v>
      </c>
      <c r="AF457" s="271" t="s">
        <v>1</v>
      </c>
      <c r="AG457" s="271" t="s">
        <v>1</v>
      </c>
      <c r="AH457" s="271" t="s">
        <v>1</v>
      </c>
      <c r="AI457" s="271" t="s">
        <v>1</v>
      </c>
      <c r="AJ457" s="271" t="s">
        <v>1</v>
      </c>
      <c r="AK457" s="271" t="s">
        <v>1</v>
      </c>
      <c r="AL457" s="271" t="s">
        <v>1</v>
      </c>
      <c r="AM457" s="271" t="s">
        <v>1</v>
      </c>
      <c r="AN457" s="271" t="s">
        <v>1</v>
      </c>
      <c r="AO457" s="271" t="s">
        <v>1</v>
      </c>
      <c r="AP457" s="271" t="s">
        <v>1</v>
      </c>
      <c r="AQ457" s="271" t="s">
        <v>1</v>
      </c>
      <c r="AR457" s="271" t="s">
        <v>1</v>
      </c>
      <c r="AS457" s="271" t="s">
        <v>1</v>
      </c>
      <c r="AT457" s="271" t="s">
        <v>1</v>
      </c>
      <c r="AU457" s="271" t="s">
        <v>1</v>
      </c>
      <c r="AV457" s="271" t="s">
        <v>1</v>
      </c>
      <c r="AW457" s="284" t="s">
        <v>1</v>
      </c>
      <c r="AX457" s="275">
        <v>1</v>
      </c>
      <c r="AY457" s="284">
        <v>0</v>
      </c>
      <c r="AZ457" s="276">
        <v>0</v>
      </c>
      <c r="BA457" s="276">
        <v>0</v>
      </c>
      <c r="BB457" s="283">
        <v>0</v>
      </c>
      <c r="BF457" s="150" t="e">
        <f>_xlfn.XLOOKUP(A457,'[27]Non AGSA'!B:B,'[27]Non AGSA'!B:B)</f>
        <v>#N/A</v>
      </c>
      <c r="BG457" s="150" t="e">
        <f>_xlfn.XLOOKUP(A457,'[27]Dormant auditee list'!C:C,'[27]Dormant auditee list'!C:C)</f>
        <v>#N/A</v>
      </c>
      <c r="BH457" s="150" t="e">
        <f>_xlfn.XLOOKUP(A457,[27]Reworked!A:A,[27]Reworked!I:I)</f>
        <v>#N/A</v>
      </c>
      <c r="BJ457" s="150">
        <v>3</v>
      </c>
      <c r="BK457" s="150">
        <v>1</v>
      </c>
    </row>
    <row r="458" spans="1:63" ht="18" customHeight="1" x14ac:dyDescent="0.25">
      <c r="A458" s="265">
        <v>159</v>
      </c>
      <c r="B458" s="266" t="s">
        <v>545</v>
      </c>
      <c r="C458" s="271" t="s">
        <v>1193</v>
      </c>
      <c r="D458" s="271" t="s">
        <v>519</v>
      </c>
      <c r="E458" s="271" t="s">
        <v>1323</v>
      </c>
      <c r="F458" s="271" t="s">
        <v>1</v>
      </c>
      <c r="G458" s="271" t="s">
        <v>1</v>
      </c>
      <c r="H458" s="266" t="s">
        <v>1</v>
      </c>
      <c r="I458" s="266" t="s">
        <v>519</v>
      </c>
      <c r="J458" s="275" t="s">
        <v>33</v>
      </c>
      <c r="K458" s="271" t="s">
        <v>1</v>
      </c>
      <c r="L458" s="271" t="s">
        <v>1</v>
      </c>
      <c r="M458" s="275" t="s">
        <v>33</v>
      </c>
      <c r="N458" s="271" t="s">
        <v>1</v>
      </c>
      <c r="O458" s="271" t="s">
        <v>1</v>
      </c>
      <c r="P458" s="271" t="s">
        <v>1</v>
      </c>
      <c r="Q458" s="271" t="s">
        <v>1</v>
      </c>
      <c r="R458" s="271" t="s">
        <v>1</v>
      </c>
      <c r="S458" s="271" t="s">
        <v>1</v>
      </c>
      <c r="T458" s="271" t="s">
        <v>1</v>
      </c>
      <c r="U458" s="271" t="s">
        <v>1</v>
      </c>
      <c r="V458" s="271" t="s">
        <v>1</v>
      </c>
      <c r="W458" s="271" t="s">
        <v>1</v>
      </c>
      <c r="X458" s="271" t="s">
        <v>1</v>
      </c>
      <c r="Y458" s="271" t="s">
        <v>1</v>
      </c>
      <c r="Z458" s="271" t="s">
        <v>1</v>
      </c>
      <c r="AA458" s="271" t="s">
        <v>1</v>
      </c>
      <c r="AB458" s="271" t="s">
        <v>1</v>
      </c>
      <c r="AC458" s="271" t="s">
        <v>1</v>
      </c>
      <c r="AD458" s="271" t="s">
        <v>1</v>
      </c>
      <c r="AE458" s="271" t="s">
        <v>1</v>
      </c>
      <c r="AF458" s="271" t="s">
        <v>1</v>
      </c>
      <c r="AG458" s="271" t="s">
        <v>1</v>
      </c>
      <c r="AH458" s="271" t="s">
        <v>1</v>
      </c>
      <c r="AI458" s="271" t="s">
        <v>1</v>
      </c>
      <c r="AJ458" s="271" t="s">
        <v>1</v>
      </c>
      <c r="AK458" s="271" t="s">
        <v>1</v>
      </c>
      <c r="AL458" s="271" t="s">
        <v>1</v>
      </c>
      <c r="AM458" s="271" t="s">
        <v>1</v>
      </c>
      <c r="AN458" s="271" t="s">
        <v>1</v>
      </c>
      <c r="AO458" s="271" t="s">
        <v>1</v>
      </c>
      <c r="AP458" s="271" t="s">
        <v>1</v>
      </c>
      <c r="AQ458" s="271" t="s">
        <v>1</v>
      </c>
      <c r="AR458" s="271" t="s">
        <v>1</v>
      </c>
      <c r="AS458" s="271" t="s">
        <v>1</v>
      </c>
      <c r="AT458" s="271" t="s">
        <v>1</v>
      </c>
      <c r="AU458" s="273" t="s">
        <v>22</v>
      </c>
      <c r="AV458" s="271" t="s">
        <v>1</v>
      </c>
      <c r="AW458" s="284" t="s">
        <v>1</v>
      </c>
      <c r="AX458" s="275">
        <v>1</v>
      </c>
      <c r="AY458" s="284">
        <v>0</v>
      </c>
      <c r="AZ458" s="276">
        <v>0</v>
      </c>
      <c r="BA458" s="276">
        <v>0</v>
      </c>
      <c r="BB458" s="283">
        <v>0</v>
      </c>
      <c r="BF458" s="150" t="e">
        <f>_xlfn.XLOOKUP(A458,'[27]Non AGSA'!B:B,'[27]Non AGSA'!B:B)</f>
        <v>#N/A</v>
      </c>
      <c r="BG458" s="150" t="e">
        <f>_xlfn.XLOOKUP(A458,'[27]Dormant auditee list'!C:C,'[27]Dormant auditee list'!C:C)</f>
        <v>#N/A</v>
      </c>
      <c r="BH458" s="150" t="e">
        <f>_xlfn.XLOOKUP(A458,[27]Reworked!A:A,[27]Reworked!I:I)</f>
        <v>#N/A</v>
      </c>
      <c r="BJ458" s="150">
        <v>3</v>
      </c>
      <c r="BK458" s="150">
        <v>1</v>
      </c>
    </row>
    <row r="459" spans="1:63" ht="14.25" customHeight="1" x14ac:dyDescent="0.25">
      <c r="A459" s="265">
        <v>163</v>
      </c>
      <c r="B459" s="266" t="s">
        <v>547</v>
      </c>
      <c r="C459" s="271" t="s">
        <v>1193</v>
      </c>
      <c r="D459" s="271" t="s">
        <v>519</v>
      </c>
      <c r="E459" s="271" t="s">
        <v>1323</v>
      </c>
      <c r="F459" s="271" t="s">
        <v>1</v>
      </c>
      <c r="G459" s="271" t="s">
        <v>1</v>
      </c>
      <c r="H459" s="266" t="s">
        <v>1</v>
      </c>
      <c r="I459" s="266" t="s">
        <v>519</v>
      </c>
      <c r="J459" s="275" t="s">
        <v>33</v>
      </c>
      <c r="K459" s="271" t="s">
        <v>1</v>
      </c>
      <c r="L459" s="271" t="s">
        <v>1</v>
      </c>
      <c r="M459" s="275" t="s">
        <v>33</v>
      </c>
      <c r="N459" s="271" t="s">
        <v>1</v>
      </c>
      <c r="O459" s="271" t="s">
        <v>1</v>
      </c>
      <c r="P459" s="271" t="s">
        <v>1</v>
      </c>
      <c r="Q459" s="271" t="s">
        <v>1</v>
      </c>
      <c r="R459" s="271" t="s">
        <v>1</v>
      </c>
      <c r="S459" s="271" t="s">
        <v>1</v>
      </c>
      <c r="T459" s="271" t="s">
        <v>1</v>
      </c>
      <c r="U459" s="271" t="s">
        <v>1</v>
      </c>
      <c r="V459" s="271" t="s">
        <v>1</v>
      </c>
      <c r="W459" s="271" t="s">
        <v>1</v>
      </c>
      <c r="X459" s="271" t="s">
        <v>1</v>
      </c>
      <c r="Y459" s="271" t="s">
        <v>1</v>
      </c>
      <c r="Z459" s="271" t="s">
        <v>1</v>
      </c>
      <c r="AA459" s="271" t="s">
        <v>1</v>
      </c>
      <c r="AB459" s="271" t="s">
        <v>1</v>
      </c>
      <c r="AC459" s="271" t="s">
        <v>1</v>
      </c>
      <c r="AD459" s="271" t="s">
        <v>1</v>
      </c>
      <c r="AE459" s="271" t="s">
        <v>1</v>
      </c>
      <c r="AF459" s="271" t="s">
        <v>1</v>
      </c>
      <c r="AG459" s="271" t="s">
        <v>1</v>
      </c>
      <c r="AH459" s="271" t="s">
        <v>1</v>
      </c>
      <c r="AI459" s="271" t="s">
        <v>1</v>
      </c>
      <c r="AJ459" s="271" t="s">
        <v>1</v>
      </c>
      <c r="AK459" s="271" t="s">
        <v>1</v>
      </c>
      <c r="AL459" s="271" t="s">
        <v>1</v>
      </c>
      <c r="AM459" s="271" t="s">
        <v>1</v>
      </c>
      <c r="AN459" s="271" t="s">
        <v>1</v>
      </c>
      <c r="AO459" s="271" t="s">
        <v>1</v>
      </c>
      <c r="AP459" s="271" t="s">
        <v>1</v>
      </c>
      <c r="AQ459" s="271" t="s">
        <v>1</v>
      </c>
      <c r="AR459" s="271" t="s">
        <v>1</v>
      </c>
      <c r="AS459" s="271" t="s">
        <v>1</v>
      </c>
      <c r="AT459" s="271" t="s">
        <v>1</v>
      </c>
      <c r="AU459" s="271" t="s">
        <v>1</v>
      </c>
      <c r="AV459" s="271" t="s">
        <v>1</v>
      </c>
      <c r="AW459" s="275" t="s">
        <v>1241</v>
      </c>
      <c r="AX459" s="275">
        <v>1</v>
      </c>
      <c r="AY459" s="284">
        <v>0</v>
      </c>
      <c r="AZ459" s="276">
        <v>0</v>
      </c>
      <c r="BA459" s="276">
        <v>0</v>
      </c>
      <c r="BB459" s="281">
        <v>0</v>
      </c>
      <c r="BF459" s="150" t="e">
        <f>_xlfn.XLOOKUP(A459,'[27]Non AGSA'!B:B,'[27]Non AGSA'!B:B)</f>
        <v>#N/A</v>
      </c>
      <c r="BG459" s="150" t="e">
        <f>_xlfn.XLOOKUP(A459,'[27]Dormant auditee list'!C:C,'[27]Dormant auditee list'!C:C)</f>
        <v>#N/A</v>
      </c>
      <c r="BH459" s="150" t="e">
        <f>_xlfn.XLOOKUP(A459,[27]Reworked!A:A,[27]Reworked!I:I)</f>
        <v>#N/A</v>
      </c>
      <c r="BJ459" s="150">
        <v>3</v>
      </c>
      <c r="BK459" s="150">
        <v>1</v>
      </c>
    </row>
    <row r="460" spans="1:63" ht="14.25" customHeight="1" x14ac:dyDescent="0.25">
      <c r="A460" s="265">
        <v>167</v>
      </c>
      <c r="B460" s="266" t="s">
        <v>557</v>
      </c>
      <c r="C460" s="271" t="s">
        <v>1193</v>
      </c>
      <c r="D460" s="271" t="s">
        <v>519</v>
      </c>
      <c r="E460" s="271" t="s">
        <v>1323</v>
      </c>
      <c r="F460" s="271" t="s">
        <v>1</v>
      </c>
      <c r="G460" s="271" t="s">
        <v>1</v>
      </c>
      <c r="H460" s="266" t="s">
        <v>1</v>
      </c>
      <c r="I460" s="266" t="s">
        <v>519</v>
      </c>
      <c r="J460" s="152" t="s">
        <v>17</v>
      </c>
      <c r="K460" s="271" t="s">
        <v>1</v>
      </c>
      <c r="L460" s="274" t="s">
        <v>20</v>
      </c>
      <c r="M460" s="275" t="s">
        <v>33</v>
      </c>
      <c r="N460" s="273" t="s">
        <v>22</v>
      </c>
      <c r="O460" s="271" t="s">
        <v>1</v>
      </c>
      <c r="P460" s="271" t="s">
        <v>1</v>
      </c>
      <c r="Q460" s="271" t="s">
        <v>1</v>
      </c>
      <c r="R460" s="271" t="s">
        <v>1</v>
      </c>
      <c r="S460" s="271" t="s">
        <v>1</v>
      </c>
      <c r="T460" s="271" t="s">
        <v>1</v>
      </c>
      <c r="U460" s="271" t="s">
        <v>1</v>
      </c>
      <c r="V460" s="271" t="s">
        <v>1</v>
      </c>
      <c r="W460" s="271" t="s">
        <v>1</v>
      </c>
      <c r="X460" s="271" t="s">
        <v>1</v>
      </c>
      <c r="Y460" s="271" t="s">
        <v>1</v>
      </c>
      <c r="Z460" s="271" t="s">
        <v>1</v>
      </c>
      <c r="AA460" s="271" t="s">
        <v>1</v>
      </c>
      <c r="AB460" s="271" t="s">
        <v>1</v>
      </c>
      <c r="AC460" s="271" t="s">
        <v>1</v>
      </c>
      <c r="AD460" s="271" t="s">
        <v>1</v>
      </c>
      <c r="AE460" s="274" t="s">
        <v>20</v>
      </c>
      <c r="AF460" s="271" t="s">
        <v>1</v>
      </c>
      <c r="AG460" s="271" t="s">
        <v>1</v>
      </c>
      <c r="AH460" s="271" t="s">
        <v>1</v>
      </c>
      <c r="AI460" s="271" t="s">
        <v>1</v>
      </c>
      <c r="AJ460" s="271" t="s">
        <v>1</v>
      </c>
      <c r="AK460" s="271" t="s">
        <v>1</v>
      </c>
      <c r="AL460" s="271" t="s">
        <v>1</v>
      </c>
      <c r="AM460" s="271" t="s">
        <v>1</v>
      </c>
      <c r="AN460" s="271" t="s">
        <v>1</v>
      </c>
      <c r="AO460" s="271" t="s">
        <v>1</v>
      </c>
      <c r="AP460" s="271" t="s">
        <v>1</v>
      </c>
      <c r="AQ460" s="271" t="s">
        <v>1</v>
      </c>
      <c r="AR460" s="271" t="s">
        <v>1</v>
      </c>
      <c r="AS460" s="271" t="s">
        <v>1</v>
      </c>
      <c r="AT460" s="271" t="s">
        <v>1</v>
      </c>
      <c r="AU460" s="271" t="s">
        <v>1</v>
      </c>
      <c r="AV460" s="271" t="s">
        <v>1</v>
      </c>
      <c r="AW460" s="275" t="s">
        <v>1241</v>
      </c>
      <c r="AX460" s="275">
        <v>1</v>
      </c>
      <c r="AY460" s="284">
        <v>0</v>
      </c>
      <c r="AZ460" s="276">
        <v>0</v>
      </c>
      <c r="BA460" s="276">
        <v>0</v>
      </c>
      <c r="BB460" s="283">
        <v>0</v>
      </c>
      <c r="BF460" s="150" t="e">
        <f>_xlfn.XLOOKUP(A460,'[27]Non AGSA'!B:B,'[27]Non AGSA'!B:B)</f>
        <v>#N/A</v>
      </c>
      <c r="BG460" s="150" t="e">
        <f>_xlfn.XLOOKUP(A460,'[27]Dormant auditee list'!C:C,'[27]Dormant auditee list'!C:C)</f>
        <v>#N/A</v>
      </c>
      <c r="BH460" s="150" t="e">
        <f>_xlfn.XLOOKUP(A460,[27]Reworked!A:A,[27]Reworked!I:I)</f>
        <v>#N/A</v>
      </c>
      <c r="BJ460" s="150">
        <v>3</v>
      </c>
      <c r="BK460" s="150">
        <v>2</v>
      </c>
    </row>
    <row r="461" spans="1:63" ht="14.25" customHeight="1" x14ac:dyDescent="0.25">
      <c r="A461" s="265">
        <v>983</v>
      </c>
      <c r="B461" s="266" t="s">
        <v>1034</v>
      </c>
      <c r="C461" s="271" t="s">
        <v>1193</v>
      </c>
      <c r="D461" s="271" t="s">
        <v>1021</v>
      </c>
      <c r="E461" s="271" t="s">
        <v>1323</v>
      </c>
      <c r="F461" s="271" t="s">
        <v>1</v>
      </c>
      <c r="G461" s="271" t="s">
        <v>1</v>
      </c>
      <c r="H461" s="266" t="s">
        <v>1</v>
      </c>
      <c r="I461" s="266" t="s">
        <v>1021</v>
      </c>
      <c r="J461" s="282" t="s">
        <v>94</v>
      </c>
      <c r="K461" s="271" t="s">
        <v>1</v>
      </c>
      <c r="L461" s="272" t="s">
        <v>23</v>
      </c>
      <c r="M461" s="282" t="s">
        <v>94</v>
      </c>
      <c r="N461" s="271" t="s">
        <v>1</v>
      </c>
      <c r="O461" s="272" t="s">
        <v>23</v>
      </c>
      <c r="P461" s="272" t="s">
        <v>23</v>
      </c>
      <c r="Q461" s="272" t="s">
        <v>23</v>
      </c>
      <c r="R461" s="272" t="s">
        <v>23</v>
      </c>
      <c r="S461" s="274" t="s">
        <v>20</v>
      </c>
      <c r="T461" s="273" t="s">
        <v>22</v>
      </c>
      <c r="U461" s="273" t="s">
        <v>22</v>
      </c>
      <c r="V461" s="272" t="s">
        <v>23</v>
      </c>
      <c r="W461" s="272" t="s">
        <v>23</v>
      </c>
      <c r="X461" s="271" t="s">
        <v>1</v>
      </c>
      <c r="Y461" s="271" t="s">
        <v>1</v>
      </c>
      <c r="Z461" s="271" t="s">
        <v>1</v>
      </c>
      <c r="AA461" s="271" t="s">
        <v>1</v>
      </c>
      <c r="AB461" s="271" t="s">
        <v>1</v>
      </c>
      <c r="AC461" s="271" t="s">
        <v>1</v>
      </c>
      <c r="AD461" s="271" t="s">
        <v>1</v>
      </c>
      <c r="AE461" s="272" t="s">
        <v>23</v>
      </c>
      <c r="AF461" s="273" t="s">
        <v>22</v>
      </c>
      <c r="AG461" s="271" t="s">
        <v>1</v>
      </c>
      <c r="AH461" s="271" t="s">
        <v>1</v>
      </c>
      <c r="AI461" s="271" t="s">
        <v>1</v>
      </c>
      <c r="AJ461" s="271" t="s">
        <v>1</v>
      </c>
      <c r="AK461" s="272" t="s">
        <v>23</v>
      </c>
      <c r="AL461" s="272" t="s">
        <v>23</v>
      </c>
      <c r="AM461" s="271" t="s">
        <v>1</v>
      </c>
      <c r="AN461" s="271" t="s">
        <v>1</v>
      </c>
      <c r="AO461" s="272" t="s">
        <v>23</v>
      </c>
      <c r="AP461" s="271" t="s">
        <v>1</v>
      </c>
      <c r="AQ461" s="271" t="s">
        <v>1</v>
      </c>
      <c r="AR461" s="272" t="s">
        <v>23</v>
      </c>
      <c r="AS461" s="271" t="s">
        <v>1</v>
      </c>
      <c r="AT461" s="271" t="s">
        <v>1</v>
      </c>
      <c r="AU461" s="271" t="s">
        <v>1</v>
      </c>
      <c r="AV461" s="273" t="s">
        <v>22</v>
      </c>
      <c r="AW461" s="272" t="s">
        <v>1242</v>
      </c>
      <c r="AX461" s="284">
        <v>0</v>
      </c>
      <c r="AY461" s="284">
        <v>0</v>
      </c>
      <c r="AZ461" s="276">
        <v>0</v>
      </c>
      <c r="BA461" s="277">
        <v>62.2</v>
      </c>
      <c r="BB461" s="278">
        <v>3.6</v>
      </c>
      <c r="BF461" s="150" t="e">
        <f>_xlfn.XLOOKUP(A461,'[27]Non AGSA'!B:B,'[27]Non AGSA'!B:B)</f>
        <v>#N/A</v>
      </c>
      <c r="BG461" s="150" t="e">
        <f>_xlfn.XLOOKUP(A461,'[27]Dormant auditee list'!C:C,'[27]Dormant auditee list'!C:C)</f>
        <v>#N/A</v>
      </c>
      <c r="BH461" s="150" t="e">
        <f>_xlfn.XLOOKUP(A461,[27]Reworked!A:A,[27]Reworked!I:I)</f>
        <v>#N/A</v>
      </c>
      <c r="BJ461" s="150">
        <v>3</v>
      </c>
      <c r="BK461" s="150">
        <v>5</v>
      </c>
    </row>
    <row r="462" spans="1:63" ht="14.25" customHeight="1" x14ac:dyDescent="0.25">
      <c r="A462" s="265">
        <v>185</v>
      </c>
      <c r="B462" s="266" t="s">
        <v>1108</v>
      </c>
      <c r="C462" s="271" t="s">
        <v>1193</v>
      </c>
      <c r="D462" s="271" t="s">
        <v>1086</v>
      </c>
      <c r="E462" s="271" t="s">
        <v>1323</v>
      </c>
      <c r="F462" s="271" t="s">
        <v>1</v>
      </c>
      <c r="G462" s="271" t="s">
        <v>1</v>
      </c>
      <c r="H462" s="266" t="s">
        <v>1</v>
      </c>
      <c r="I462" s="266" t="s">
        <v>1086</v>
      </c>
      <c r="J462" s="275" t="s">
        <v>33</v>
      </c>
      <c r="K462" s="271" t="s">
        <v>1</v>
      </c>
      <c r="L462" s="271" t="s">
        <v>1</v>
      </c>
      <c r="M462" s="275" t="s">
        <v>33</v>
      </c>
      <c r="N462" s="271" t="s">
        <v>1</v>
      </c>
      <c r="O462" s="271" t="s">
        <v>1</v>
      </c>
      <c r="P462" s="271" t="s">
        <v>1</v>
      </c>
      <c r="Q462" s="271" t="s">
        <v>1</v>
      </c>
      <c r="R462" s="271" t="s">
        <v>1</v>
      </c>
      <c r="S462" s="271" t="s">
        <v>1</v>
      </c>
      <c r="T462" s="271" t="s">
        <v>1</v>
      </c>
      <c r="U462" s="271" t="s">
        <v>1</v>
      </c>
      <c r="V462" s="271" t="s">
        <v>1</v>
      </c>
      <c r="W462" s="271" t="s">
        <v>1</v>
      </c>
      <c r="X462" s="271" t="s">
        <v>1</v>
      </c>
      <c r="Y462" s="271" t="s">
        <v>1</v>
      </c>
      <c r="Z462" s="271" t="s">
        <v>1</v>
      </c>
      <c r="AA462" s="271" t="s">
        <v>1</v>
      </c>
      <c r="AB462" s="271" t="s">
        <v>1</v>
      </c>
      <c r="AC462" s="271" t="s">
        <v>1</v>
      </c>
      <c r="AD462" s="271" t="s">
        <v>1</v>
      </c>
      <c r="AE462" s="271" t="s">
        <v>1</v>
      </c>
      <c r="AF462" s="271" t="s">
        <v>1</v>
      </c>
      <c r="AG462" s="271" t="s">
        <v>1</v>
      </c>
      <c r="AH462" s="271" t="s">
        <v>1</v>
      </c>
      <c r="AI462" s="271" t="s">
        <v>1</v>
      </c>
      <c r="AJ462" s="271" t="s">
        <v>1</v>
      </c>
      <c r="AK462" s="271" t="s">
        <v>1</v>
      </c>
      <c r="AL462" s="271" t="s">
        <v>1</v>
      </c>
      <c r="AM462" s="271" t="s">
        <v>1</v>
      </c>
      <c r="AN462" s="271" t="s">
        <v>1</v>
      </c>
      <c r="AO462" s="271" t="s">
        <v>1</v>
      </c>
      <c r="AP462" s="271" t="s">
        <v>1</v>
      </c>
      <c r="AQ462" s="271" t="s">
        <v>1</v>
      </c>
      <c r="AR462" s="271" t="s">
        <v>1</v>
      </c>
      <c r="AS462" s="271" t="s">
        <v>1</v>
      </c>
      <c r="AT462" s="271" t="s">
        <v>1</v>
      </c>
      <c r="AU462" s="271" t="s">
        <v>1</v>
      </c>
      <c r="AV462" s="271" t="s">
        <v>1</v>
      </c>
      <c r="AW462" s="284" t="s">
        <v>1</v>
      </c>
      <c r="AX462" s="284">
        <v>0</v>
      </c>
      <c r="AY462" s="284">
        <v>0</v>
      </c>
      <c r="AZ462" s="276">
        <v>0</v>
      </c>
      <c r="BA462" s="276">
        <v>0</v>
      </c>
      <c r="BB462" s="283">
        <v>0</v>
      </c>
      <c r="BF462" s="150" t="e">
        <f>_xlfn.XLOOKUP(A462,'[27]Non AGSA'!B:B,'[27]Non AGSA'!B:B)</f>
        <v>#N/A</v>
      </c>
      <c r="BG462" s="150" t="e">
        <f>_xlfn.XLOOKUP(A462,'[27]Dormant auditee list'!C:C,'[27]Dormant auditee list'!C:C)</f>
        <v>#N/A</v>
      </c>
      <c r="BH462" s="150" t="e">
        <f>_xlfn.XLOOKUP(A462,[27]Reworked!A:A,[27]Reworked!I:I)</f>
        <v>#N/A</v>
      </c>
      <c r="BJ462" s="150">
        <v>3</v>
      </c>
      <c r="BK462" s="150">
        <v>1</v>
      </c>
    </row>
    <row r="463" spans="1:63" ht="14.25" customHeight="1" x14ac:dyDescent="0.25">
      <c r="A463" s="265">
        <v>193</v>
      </c>
      <c r="B463" s="266" t="s">
        <v>1341</v>
      </c>
      <c r="C463" s="271" t="s">
        <v>1193</v>
      </c>
      <c r="D463" s="271" t="s">
        <v>1065</v>
      </c>
      <c r="E463" s="271" t="s">
        <v>1323</v>
      </c>
      <c r="F463" s="271" t="s">
        <v>1</v>
      </c>
      <c r="G463" s="271" t="s">
        <v>1</v>
      </c>
      <c r="H463" s="266" t="s">
        <v>1</v>
      </c>
      <c r="I463" s="266" t="s">
        <v>1065</v>
      </c>
      <c r="J463" s="275" t="s">
        <v>33</v>
      </c>
      <c r="K463" s="271" t="s">
        <v>1</v>
      </c>
      <c r="L463" s="271" t="s">
        <v>1</v>
      </c>
      <c r="M463" s="275" t="s">
        <v>33</v>
      </c>
      <c r="N463" s="271" t="s">
        <v>1</v>
      </c>
      <c r="O463" s="271" t="s">
        <v>1</v>
      </c>
      <c r="P463" s="271" t="s">
        <v>1</v>
      </c>
      <c r="Q463" s="271" t="s">
        <v>1</v>
      </c>
      <c r="R463" s="271" t="s">
        <v>1</v>
      </c>
      <c r="S463" s="271" t="s">
        <v>1</v>
      </c>
      <c r="T463" s="271" t="s">
        <v>1</v>
      </c>
      <c r="U463" s="271" t="s">
        <v>1</v>
      </c>
      <c r="V463" s="271" t="s">
        <v>1</v>
      </c>
      <c r="W463" s="271" t="s">
        <v>1</v>
      </c>
      <c r="X463" s="271" t="s">
        <v>1</v>
      </c>
      <c r="Y463" s="271" t="s">
        <v>1</v>
      </c>
      <c r="Z463" s="271" t="s">
        <v>1</v>
      </c>
      <c r="AA463" s="271" t="s">
        <v>1</v>
      </c>
      <c r="AB463" s="271" t="s">
        <v>1</v>
      </c>
      <c r="AC463" s="271" t="s">
        <v>1</v>
      </c>
      <c r="AD463" s="271" t="s">
        <v>1</v>
      </c>
      <c r="AE463" s="271" t="s">
        <v>1</v>
      </c>
      <c r="AF463" s="271" t="s">
        <v>1</v>
      </c>
      <c r="AG463" s="271" t="s">
        <v>1</v>
      </c>
      <c r="AH463" s="271" t="s">
        <v>1</v>
      </c>
      <c r="AI463" s="271" t="s">
        <v>1</v>
      </c>
      <c r="AJ463" s="271" t="s">
        <v>1</v>
      </c>
      <c r="AK463" s="271" t="s">
        <v>1</v>
      </c>
      <c r="AL463" s="271" t="s">
        <v>1</v>
      </c>
      <c r="AM463" s="271" t="s">
        <v>1</v>
      </c>
      <c r="AN463" s="271" t="s">
        <v>1</v>
      </c>
      <c r="AO463" s="271" t="s">
        <v>1</v>
      </c>
      <c r="AP463" s="271" t="s">
        <v>1</v>
      </c>
      <c r="AQ463" s="271" t="s">
        <v>1</v>
      </c>
      <c r="AR463" s="271" t="s">
        <v>1</v>
      </c>
      <c r="AS463" s="271" t="s">
        <v>1</v>
      </c>
      <c r="AT463" s="271" t="s">
        <v>1</v>
      </c>
      <c r="AU463" s="271" t="s">
        <v>1</v>
      </c>
      <c r="AV463" s="271" t="s">
        <v>1</v>
      </c>
      <c r="AW463" s="284" t="s">
        <v>1</v>
      </c>
      <c r="AX463" s="284">
        <v>0</v>
      </c>
      <c r="AY463" s="284">
        <v>0</v>
      </c>
      <c r="AZ463" s="276">
        <v>0</v>
      </c>
      <c r="BA463" s="276">
        <v>0</v>
      </c>
      <c r="BB463" s="283">
        <v>0</v>
      </c>
      <c r="BF463" s="150" t="e">
        <f>_xlfn.XLOOKUP(A463,'[27]Non AGSA'!B:B,'[27]Non AGSA'!B:B)</f>
        <v>#N/A</v>
      </c>
      <c r="BG463" s="150" t="e">
        <f>_xlfn.XLOOKUP(A463,'[27]Dormant auditee list'!C:C,'[27]Dormant auditee list'!C:C)</f>
        <v>#N/A</v>
      </c>
      <c r="BH463" s="150" t="e">
        <f>_xlfn.XLOOKUP(A463,[27]Reworked!A:A,[27]Reworked!I:I)</f>
        <v>#N/A</v>
      </c>
      <c r="BJ463" s="150">
        <v>3</v>
      </c>
      <c r="BK463" s="150">
        <v>1</v>
      </c>
    </row>
    <row r="464" spans="1:63" ht="34.5" customHeight="1" x14ac:dyDescent="0.25">
      <c r="A464" s="265">
        <v>1180</v>
      </c>
      <c r="B464" s="266" t="s">
        <v>1342</v>
      </c>
      <c r="C464" s="271" t="s">
        <v>1193</v>
      </c>
      <c r="D464" s="271" t="s">
        <v>737</v>
      </c>
      <c r="E464" s="271" t="s">
        <v>1323</v>
      </c>
      <c r="F464" s="271" t="s">
        <v>1</v>
      </c>
      <c r="G464" s="271" t="s">
        <v>739</v>
      </c>
      <c r="H464" s="266" t="s">
        <v>440</v>
      </c>
      <c r="I464" s="266" t="s">
        <v>437</v>
      </c>
      <c r="J464" s="275" t="s">
        <v>33</v>
      </c>
      <c r="K464" s="271" t="s">
        <v>1</v>
      </c>
      <c r="L464" s="271" t="s">
        <v>1</v>
      </c>
      <c r="M464" s="275" t="s">
        <v>33</v>
      </c>
      <c r="N464" s="271" t="s">
        <v>1</v>
      </c>
      <c r="O464" s="271" t="s">
        <v>1</v>
      </c>
      <c r="P464" s="271" t="s">
        <v>1</v>
      </c>
      <c r="Q464" s="271" t="s">
        <v>1</v>
      </c>
      <c r="R464" s="271" t="s">
        <v>1</v>
      </c>
      <c r="S464" s="271" t="s">
        <v>1</v>
      </c>
      <c r="T464" s="271" t="s">
        <v>1</v>
      </c>
      <c r="U464" s="271" t="s">
        <v>1</v>
      </c>
      <c r="V464" s="271" t="s">
        <v>1</v>
      </c>
      <c r="W464" s="271" t="s">
        <v>1</v>
      </c>
      <c r="X464" s="271" t="s">
        <v>1</v>
      </c>
      <c r="Y464" s="271" t="s">
        <v>1</v>
      </c>
      <c r="Z464" s="271" t="s">
        <v>1</v>
      </c>
      <c r="AA464" s="271" t="s">
        <v>1</v>
      </c>
      <c r="AB464" s="271" t="s">
        <v>1</v>
      </c>
      <c r="AC464" s="271" t="s">
        <v>1</v>
      </c>
      <c r="AD464" s="271" t="s">
        <v>1</v>
      </c>
      <c r="AE464" s="271" t="s">
        <v>1</v>
      </c>
      <c r="AF464" s="271" t="s">
        <v>1</v>
      </c>
      <c r="AG464" s="271" t="s">
        <v>1</v>
      </c>
      <c r="AH464" s="271" t="s">
        <v>1</v>
      </c>
      <c r="AI464" s="271" t="s">
        <v>1</v>
      </c>
      <c r="AJ464" s="271" t="s">
        <v>1</v>
      </c>
      <c r="AK464" s="271" t="s">
        <v>1</v>
      </c>
      <c r="AL464" s="271" t="s">
        <v>1</v>
      </c>
      <c r="AM464" s="271" t="s">
        <v>1</v>
      </c>
      <c r="AN464" s="271" t="s">
        <v>1</v>
      </c>
      <c r="AO464" s="271" t="s">
        <v>1</v>
      </c>
      <c r="AP464" s="271" t="s">
        <v>1</v>
      </c>
      <c r="AQ464" s="271" t="s">
        <v>1</v>
      </c>
      <c r="AR464" s="271" t="s">
        <v>1</v>
      </c>
      <c r="AS464" s="271" t="s">
        <v>1</v>
      </c>
      <c r="AT464" s="271" t="s">
        <v>1</v>
      </c>
      <c r="AU464" s="271" t="s">
        <v>1</v>
      </c>
      <c r="AV464" s="271" t="s">
        <v>1</v>
      </c>
      <c r="AW464" s="275" t="s">
        <v>1241</v>
      </c>
      <c r="AX464" s="275">
        <v>1</v>
      </c>
      <c r="AY464" s="284">
        <v>0</v>
      </c>
      <c r="AZ464" s="276">
        <v>0</v>
      </c>
      <c r="BA464" s="276">
        <v>0</v>
      </c>
      <c r="BB464" s="283">
        <v>0</v>
      </c>
      <c r="BF464" s="150" t="e">
        <f>_xlfn.XLOOKUP(A464,'[27]Non AGSA'!B:B,'[27]Non AGSA'!B:B)</f>
        <v>#N/A</v>
      </c>
      <c r="BG464" s="150" t="e">
        <f>_xlfn.XLOOKUP(A464,'[27]Dormant auditee list'!C:C,'[27]Dormant auditee list'!C:C)</f>
        <v>#N/A</v>
      </c>
      <c r="BH464" s="150" t="e">
        <f>_xlfn.XLOOKUP(A464,[27]Reworked!A:A,[27]Reworked!I:I)</f>
        <v>#N/A</v>
      </c>
      <c r="BJ464" s="150">
        <v>3</v>
      </c>
      <c r="BK464" s="150">
        <v>1</v>
      </c>
    </row>
    <row r="465" spans="1:63" ht="34.5" customHeight="1" x14ac:dyDescent="0.25">
      <c r="A465" s="265">
        <v>1179</v>
      </c>
      <c r="B465" s="266" t="s">
        <v>1343</v>
      </c>
      <c r="C465" s="271" t="s">
        <v>1193</v>
      </c>
      <c r="D465" s="271" t="s">
        <v>683</v>
      </c>
      <c r="E465" s="271" t="s">
        <v>1323</v>
      </c>
      <c r="F465" s="271" t="s">
        <v>1</v>
      </c>
      <c r="G465" s="271" t="s">
        <v>209</v>
      </c>
      <c r="H465" s="266" t="s">
        <v>440</v>
      </c>
      <c r="I465" s="266" t="s">
        <v>437</v>
      </c>
      <c r="J465" s="275" t="s">
        <v>33</v>
      </c>
      <c r="K465" s="271" t="s">
        <v>1</v>
      </c>
      <c r="L465" s="271" t="s">
        <v>1</v>
      </c>
      <c r="M465" s="275" t="s">
        <v>33</v>
      </c>
      <c r="N465" s="271" t="s">
        <v>1</v>
      </c>
      <c r="O465" s="271" t="s">
        <v>1</v>
      </c>
      <c r="P465" s="271" t="s">
        <v>1</v>
      </c>
      <c r="Q465" s="271" t="s">
        <v>1</v>
      </c>
      <c r="R465" s="271" t="s">
        <v>1</v>
      </c>
      <c r="S465" s="271" t="s">
        <v>1</v>
      </c>
      <c r="T465" s="271" t="s">
        <v>1</v>
      </c>
      <c r="U465" s="271" t="s">
        <v>1</v>
      </c>
      <c r="V465" s="271" t="s">
        <v>1</v>
      </c>
      <c r="W465" s="271" t="s">
        <v>1</v>
      </c>
      <c r="X465" s="271" t="s">
        <v>1</v>
      </c>
      <c r="Y465" s="271" t="s">
        <v>1</v>
      </c>
      <c r="Z465" s="271" t="s">
        <v>1</v>
      </c>
      <c r="AA465" s="271" t="s">
        <v>1</v>
      </c>
      <c r="AB465" s="271" t="s">
        <v>1</v>
      </c>
      <c r="AC465" s="271" t="s">
        <v>1</v>
      </c>
      <c r="AD465" s="271" t="s">
        <v>1</v>
      </c>
      <c r="AE465" s="271" t="s">
        <v>1</v>
      </c>
      <c r="AF465" s="271" t="s">
        <v>1</v>
      </c>
      <c r="AG465" s="271" t="s">
        <v>1</v>
      </c>
      <c r="AH465" s="271" t="s">
        <v>1</v>
      </c>
      <c r="AI465" s="271" t="s">
        <v>1</v>
      </c>
      <c r="AJ465" s="271" t="s">
        <v>1</v>
      </c>
      <c r="AK465" s="271" t="s">
        <v>1</v>
      </c>
      <c r="AL465" s="271" t="s">
        <v>1</v>
      </c>
      <c r="AM465" s="271" t="s">
        <v>1</v>
      </c>
      <c r="AN465" s="271" t="s">
        <v>1</v>
      </c>
      <c r="AO465" s="271" t="s">
        <v>1</v>
      </c>
      <c r="AP465" s="271" t="s">
        <v>1</v>
      </c>
      <c r="AQ465" s="271" t="s">
        <v>1</v>
      </c>
      <c r="AR465" s="271" t="s">
        <v>1</v>
      </c>
      <c r="AS465" s="271" t="s">
        <v>1</v>
      </c>
      <c r="AT465" s="271" t="s">
        <v>1</v>
      </c>
      <c r="AU465" s="271" t="s">
        <v>1</v>
      </c>
      <c r="AV465" s="271" t="s">
        <v>1</v>
      </c>
      <c r="AW465" s="275" t="s">
        <v>1241</v>
      </c>
      <c r="AX465" s="275">
        <v>1</v>
      </c>
      <c r="AY465" s="284">
        <v>0</v>
      </c>
      <c r="AZ465" s="276">
        <v>0</v>
      </c>
      <c r="BA465" s="276">
        <v>0</v>
      </c>
      <c r="BB465" s="283">
        <v>0</v>
      </c>
      <c r="BF465" s="150" t="e">
        <f>_xlfn.XLOOKUP(A465,'[27]Non AGSA'!B:B,'[27]Non AGSA'!B:B)</f>
        <v>#N/A</v>
      </c>
      <c r="BG465" s="150" t="e">
        <f>_xlfn.XLOOKUP(A465,'[27]Dormant auditee list'!C:C,'[27]Dormant auditee list'!C:C)</f>
        <v>#N/A</v>
      </c>
      <c r="BH465" s="150" t="e">
        <f>_xlfn.XLOOKUP(A465,[27]Reworked!A:A,[27]Reworked!I:I)</f>
        <v>#N/A</v>
      </c>
      <c r="BJ465" s="150">
        <v>3</v>
      </c>
      <c r="BK465" s="150">
        <v>1</v>
      </c>
    </row>
    <row r="466" spans="1:63" ht="34.5" customHeight="1" x14ac:dyDescent="0.25">
      <c r="A466" s="265">
        <v>208</v>
      </c>
      <c r="B466" s="266" t="s">
        <v>1344</v>
      </c>
      <c r="C466" s="271" t="s">
        <v>1193</v>
      </c>
      <c r="D466" s="271" t="s">
        <v>571</v>
      </c>
      <c r="E466" s="271" t="s">
        <v>1323</v>
      </c>
      <c r="F466" s="271" t="s">
        <v>1</v>
      </c>
      <c r="G466" s="271" t="s">
        <v>587</v>
      </c>
      <c r="H466" s="266" t="s">
        <v>440</v>
      </c>
      <c r="I466" s="266" t="s">
        <v>437</v>
      </c>
      <c r="J466" s="275" t="s">
        <v>33</v>
      </c>
      <c r="K466" s="271" t="s">
        <v>1</v>
      </c>
      <c r="L466" s="271" t="s">
        <v>1</v>
      </c>
      <c r="M466" s="275" t="s">
        <v>33</v>
      </c>
      <c r="N466" s="271" t="s">
        <v>1</v>
      </c>
      <c r="O466" s="271" t="s">
        <v>1</v>
      </c>
      <c r="P466" s="271" t="s">
        <v>1</v>
      </c>
      <c r="Q466" s="271" t="s">
        <v>1</v>
      </c>
      <c r="R466" s="271" t="s">
        <v>1</v>
      </c>
      <c r="S466" s="271" t="s">
        <v>1</v>
      </c>
      <c r="T466" s="271" t="s">
        <v>1</v>
      </c>
      <c r="U466" s="271" t="s">
        <v>1</v>
      </c>
      <c r="V466" s="271" t="s">
        <v>1</v>
      </c>
      <c r="W466" s="271" t="s">
        <v>1</v>
      </c>
      <c r="X466" s="271" t="s">
        <v>1</v>
      </c>
      <c r="Y466" s="271" t="s">
        <v>1</v>
      </c>
      <c r="Z466" s="271" t="s">
        <v>1</v>
      </c>
      <c r="AA466" s="271" t="s">
        <v>1</v>
      </c>
      <c r="AB466" s="271" t="s">
        <v>1</v>
      </c>
      <c r="AC466" s="271" t="s">
        <v>1</v>
      </c>
      <c r="AD466" s="271" t="s">
        <v>1</v>
      </c>
      <c r="AE466" s="271" t="s">
        <v>1</v>
      </c>
      <c r="AF466" s="271" t="s">
        <v>1</v>
      </c>
      <c r="AG466" s="271" t="s">
        <v>1</v>
      </c>
      <c r="AH466" s="271" t="s">
        <v>1</v>
      </c>
      <c r="AI466" s="271" t="s">
        <v>1</v>
      </c>
      <c r="AJ466" s="271" t="s">
        <v>1</v>
      </c>
      <c r="AK466" s="271" t="s">
        <v>1</v>
      </c>
      <c r="AL466" s="271" t="s">
        <v>1</v>
      </c>
      <c r="AM466" s="271" t="s">
        <v>1</v>
      </c>
      <c r="AN466" s="271" t="s">
        <v>1</v>
      </c>
      <c r="AO466" s="271" t="s">
        <v>1</v>
      </c>
      <c r="AP466" s="271" t="s">
        <v>1</v>
      </c>
      <c r="AQ466" s="271" t="s">
        <v>1</v>
      </c>
      <c r="AR466" s="271" t="s">
        <v>1</v>
      </c>
      <c r="AS466" s="271" t="s">
        <v>1</v>
      </c>
      <c r="AT466" s="271" t="s">
        <v>1</v>
      </c>
      <c r="AU466" s="271" t="s">
        <v>1</v>
      </c>
      <c r="AV466" s="271" t="s">
        <v>1</v>
      </c>
      <c r="AW466" s="284" t="s">
        <v>1</v>
      </c>
      <c r="AX466" s="275">
        <v>1</v>
      </c>
      <c r="AY466" s="284">
        <v>0</v>
      </c>
      <c r="AZ466" s="276">
        <v>0</v>
      </c>
      <c r="BA466" s="276">
        <v>0</v>
      </c>
      <c r="BB466" s="281">
        <v>0</v>
      </c>
      <c r="BF466" s="150" t="e">
        <f>_xlfn.XLOOKUP(A466,'[27]Non AGSA'!B:B,'[27]Non AGSA'!B:B)</f>
        <v>#N/A</v>
      </c>
      <c r="BG466" s="150" t="e">
        <f>_xlfn.XLOOKUP(A466,'[27]Dormant auditee list'!C:C,'[27]Dormant auditee list'!C:C)</f>
        <v>#N/A</v>
      </c>
      <c r="BH466" s="150" t="e">
        <f>_xlfn.XLOOKUP(A466,[27]Reworked!A:A,[27]Reworked!I:I)</f>
        <v>#N/A</v>
      </c>
      <c r="BJ466" s="150">
        <v>3</v>
      </c>
      <c r="BK466" s="150">
        <v>1</v>
      </c>
    </row>
    <row r="467" spans="1:63" ht="13.5" customHeight="1" x14ac:dyDescent="0.25">
      <c r="A467" s="265">
        <v>1441</v>
      </c>
      <c r="B467" s="266" t="s">
        <v>774</v>
      </c>
      <c r="C467" s="271" t="s">
        <v>1193</v>
      </c>
      <c r="D467" s="271" t="s">
        <v>737</v>
      </c>
      <c r="E467" s="271" t="s">
        <v>1323</v>
      </c>
      <c r="F467" s="271" t="s">
        <v>1</v>
      </c>
      <c r="G467" s="271" t="s">
        <v>209</v>
      </c>
      <c r="H467" s="266" t="s">
        <v>1</v>
      </c>
      <c r="I467" s="266" t="s">
        <v>437</v>
      </c>
      <c r="J467" s="275" t="s">
        <v>33</v>
      </c>
      <c r="K467" s="271" t="s">
        <v>1</v>
      </c>
      <c r="L467" s="271" t="s">
        <v>1</v>
      </c>
      <c r="M467" s="275" t="s">
        <v>33</v>
      </c>
      <c r="N467" s="271" t="s">
        <v>1</v>
      </c>
      <c r="O467" s="271" t="s">
        <v>1</v>
      </c>
      <c r="P467" s="271" t="s">
        <v>1</v>
      </c>
      <c r="Q467" s="271" t="s">
        <v>1</v>
      </c>
      <c r="R467" s="271" t="s">
        <v>1</v>
      </c>
      <c r="S467" s="271" t="s">
        <v>1</v>
      </c>
      <c r="T467" s="271" t="s">
        <v>1</v>
      </c>
      <c r="U467" s="271" t="s">
        <v>1</v>
      </c>
      <c r="V467" s="271" t="s">
        <v>1</v>
      </c>
      <c r="W467" s="271" t="s">
        <v>1</v>
      </c>
      <c r="X467" s="271" t="s">
        <v>1</v>
      </c>
      <c r="Y467" s="271" t="s">
        <v>1</v>
      </c>
      <c r="Z467" s="271" t="s">
        <v>1</v>
      </c>
      <c r="AA467" s="271" t="s">
        <v>1</v>
      </c>
      <c r="AB467" s="271" t="s">
        <v>1</v>
      </c>
      <c r="AC467" s="271" t="s">
        <v>1</v>
      </c>
      <c r="AD467" s="271" t="s">
        <v>1</v>
      </c>
      <c r="AE467" s="271" t="s">
        <v>1</v>
      </c>
      <c r="AF467" s="271" t="s">
        <v>1</v>
      </c>
      <c r="AG467" s="271" t="s">
        <v>1</v>
      </c>
      <c r="AH467" s="271" t="s">
        <v>1</v>
      </c>
      <c r="AI467" s="271" t="s">
        <v>1</v>
      </c>
      <c r="AJ467" s="271" t="s">
        <v>1</v>
      </c>
      <c r="AK467" s="271" t="s">
        <v>1</v>
      </c>
      <c r="AL467" s="271" t="s">
        <v>1</v>
      </c>
      <c r="AM467" s="271" t="s">
        <v>1</v>
      </c>
      <c r="AN467" s="271" t="s">
        <v>1</v>
      </c>
      <c r="AO467" s="271" t="s">
        <v>1</v>
      </c>
      <c r="AP467" s="271" t="s">
        <v>1</v>
      </c>
      <c r="AQ467" s="271" t="s">
        <v>1</v>
      </c>
      <c r="AR467" s="271" t="s">
        <v>1</v>
      </c>
      <c r="AS467" s="271" t="s">
        <v>1</v>
      </c>
      <c r="AT467" s="271" t="s">
        <v>1</v>
      </c>
      <c r="AU467" s="271" t="s">
        <v>1</v>
      </c>
      <c r="AV467" s="271" t="s">
        <v>1</v>
      </c>
      <c r="AW467" s="275" t="s">
        <v>1241</v>
      </c>
      <c r="AX467" s="275">
        <v>1</v>
      </c>
      <c r="AY467" s="284">
        <v>0</v>
      </c>
      <c r="AZ467" s="276">
        <v>0</v>
      </c>
      <c r="BA467" s="276">
        <v>0</v>
      </c>
      <c r="BB467" s="283">
        <v>0</v>
      </c>
      <c r="BF467" s="150" t="e">
        <f>_xlfn.XLOOKUP(A467,'[27]Non AGSA'!B:B,'[27]Non AGSA'!B:B)</f>
        <v>#N/A</v>
      </c>
      <c r="BG467" s="150" t="e">
        <f>_xlfn.XLOOKUP(A467,'[27]Dormant auditee list'!C:C,'[27]Dormant auditee list'!C:C)</f>
        <v>#N/A</v>
      </c>
      <c r="BH467" s="150" t="e">
        <f>_xlfn.XLOOKUP(A467,[27]Reworked!A:A,[27]Reworked!I:I)</f>
        <v>#N/A</v>
      </c>
      <c r="BJ467" s="150">
        <v>3</v>
      </c>
      <c r="BK467" s="150">
        <v>1</v>
      </c>
    </row>
    <row r="468" spans="1:63" ht="34.5" customHeight="1" x14ac:dyDescent="0.25">
      <c r="A468" s="265">
        <v>1163</v>
      </c>
      <c r="B468" s="266" t="s">
        <v>1345</v>
      </c>
      <c r="C468" s="271" t="s">
        <v>1193</v>
      </c>
      <c r="D468" s="271" t="s">
        <v>896</v>
      </c>
      <c r="E468" s="271" t="s">
        <v>1323</v>
      </c>
      <c r="F468" s="271" t="s">
        <v>1</v>
      </c>
      <c r="G468" s="271" t="s">
        <v>587</v>
      </c>
      <c r="H468" s="266" t="s">
        <v>440</v>
      </c>
      <c r="I468" s="266" t="s">
        <v>437</v>
      </c>
      <c r="J468" s="285" t="s">
        <v>39</v>
      </c>
      <c r="K468" s="271" t="s">
        <v>1</v>
      </c>
      <c r="L468" s="271" t="s">
        <v>1</v>
      </c>
      <c r="M468" s="275" t="s">
        <v>33</v>
      </c>
      <c r="N468" s="271" t="s">
        <v>1</v>
      </c>
      <c r="O468" s="271" t="s">
        <v>1</v>
      </c>
      <c r="P468" s="271" t="s">
        <v>1</v>
      </c>
      <c r="Q468" s="271" t="s">
        <v>1</v>
      </c>
      <c r="R468" s="271" t="s">
        <v>1</v>
      </c>
      <c r="S468" s="271" t="s">
        <v>1</v>
      </c>
      <c r="T468" s="271" t="s">
        <v>1</v>
      </c>
      <c r="U468" s="271" t="s">
        <v>1</v>
      </c>
      <c r="V468" s="271" t="s">
        <v>1</v>
      </c>
      <c r="W468" s="271" t="s">
        <v>1</v>
      </c>
      <c r="X468" s="271" t="s">
        <v>1</v>
      </c>
      <c r="Y468" s="271" t="s">
        <v>1</v>
      </c>
      <c r="Z468" s="271" t="s">
        <v>1</v>
      </c>
      <c r="AA468" s="271" t="s">
        <v>1</v>
      </c>
      <c r="AB468" s="271" t="s">
        <v>1</v>
      </c>
      <c r="AC468" s="271" t="s">
        <v>1</v>
      </c>
      <c r="AD468" s="271" t="s">
        <v>1</v>
      </c>
      <c r="AE468" s="271" t="s">
        <v>1</v>
      </c>
      <c r="AF468" s="271" t="s">
        <v>1</v>
      </c>
      <c r="AG468" s="271" t="s">
        <v>1</v>
      </c>
      <c r="AH468" s="271" t="s">
        <v>1</v>
      </c>
      <c r="AI468" s="271" t="s">
        <v>1</v>
      </c>
      <c r="AJ468" s="271" t="s">
        <v>1</v>
      </c>
      <c r="AK468" s="271" t="s">
        <v>1</v>
      </c>
      <c r="AL468" s="271" t="s">
        <v>1</v>
      </c>
      <c r="AM468" s="271" t="s">
        <v>1</v>
      </c>
      <c r="AN468" s="271" t="s">
        <v>1</v>
      </c>
      <c r="AO468" s="271" t="s">
        <v>1</v>
      </c>
      <c r="AP468" s="271" t="s">
        <v>1</v>
      </c>
      <c r="AQ468" s="271" t="s">
        <v>1</v>
      </c>
      <c r="AR468" s="271" t="s">
        <v>1</v>
      </c>
      <c r="AS468" s="271" t="s">
        <v>1</v>
      </c>
      <c r="AT468" s="271" t="s">
        <v>1</v>
      </c>
      <c r="AU468" s="271" t="s">
        <v>1</v>
      </c>
      <c r="AV468" s="271" t="s">
        <v>1</v>
      </c>
      <c r="AW468" s="284" t="s">
        <v>1</v>
      </c>
      <c r="AX468" s="284">
        <v>0</v>
      </c>
      <c r="AY468" s="284">
        <v>0</v>
      </c>
      <c r="AZ468" s="276">
        <v>0</v>
      </c>
      <c r="BA468" s="276">
        <v>0</v>
      </c>
      <c r="BB468" s="283">
        <v>0</v>
      </c>
      <c r="BD468" s="150" t="e">
        <f>_xlfn.XLOOKUP(A468,'KSD auditees'!A:A,'KSD auditees'!A:A)</f>
        <v>#N/A</v>
      </c>
      <c r="BE468" s="150" t="e">
        <f>_xlfn.XLOOKUP(A468,'KSD auditees'!A:A,'KSD auditees'!G:G)</f>
        <v>#N/A</v>
      </c>
      <c r="BF468" s="150" t="e">
        <f>_xlfn.XLOOKUP(A468,'[27]Non AGSA'!B:B,'[27]Non AGSA'!B:B)</f>
        <v>#N/A</v>
      </c>
      <c r="BG468" s="150" t="e">
        <f>_xlfn.XLOOKUP(A468,'[27]Dormant auditee list'!C:C,'[27]Dormant auditee list'!C:C)</f>
        <v>#N/A</v>
      </c>
      <c r="BH468" s="150" t="e">
        <f>_xlfn.XLOOKUP(A468,[27]Reworked!A:A,[27]Reworked!I:I)</f>
        <v>#N/A</v>
      </c>
      <c r="BJ468" s="150">
        <v>3</v>
      </c>
      <c r="BK468" s="150">
        <v>6</v>
      </c>
    </row>
    <row r="469" spans="1:63" ht="14.25" customHeight="1" x14ac:dyDescent="0.25">
      <c r="A469" s="265">
        <v>1023</v>
      </c>
      <c r="B469" s="266" t="s">
        <v>1038</v>
      </c>
      <c r="C469" s="271" t="s">
        <v>1193</v>
      </c>
      <c r="D469" s="271" t="s">
        <v>1021</v>
      </c>
      <c r="E469" s="271" t="s">
        <v>1323</v>
      </c>
      <c r="F469" s="271" t="s">
        <v>1</v>
      </c>
      <c r="G469" s="271" t="s">
        <v>1</v>
      </c>
      <c r="H469" s="266" t="s">
        <v>1</v>
      </c>
      <c r="I469" s="266" t="s">
        <v>1021</v>
      </c>
      <c r="J469" s="275" t="s">
        <v>33</v>
      </c>
      <c r="K469" s="271" t="s">
        <v>1</v>
      </c>
      <c r="L469" s="271" t="s">
        <v>1</v>
      </c>
      <c r="M469" s="275" t="s">
        <v>33</v>
      </c>
      <c r="N469" s="271" t="s">
        <v>1</v>
      </c>
      <c r="O469" s="271" t="s">
        <v>1</v>
      </c>
      <c r="P469" s="271" t="s">
        <v>1</v>
      </c>
      <c r="Q469" s="271" t="s">
        <v>1</v>
      </c>
      <c r="R469" s="271" t="s">
        <v>1</v>
      </c>
      <c r="S469" s="271" t="s">
        <v>1</v>
      </c>
      <c r="T469" s="271" t="s">
        <v>1</v>
      </c>
      <c r="U469" s="271" t="s">
        <v>1</v>
      </c>
      <c r="V469" s="271" t="s">
        <v>1</v>
      </c>
      <c r="W469" s="271" t="s">
        <v>1</v>
      </c>
      <c r="X469" s="271" t="s">
        <v>1</v>
      </c>
      <c r="Y469" s="271" t="s">
        <v>1</v>
      </c>
      <c r="Z469" s="271" t="s">
        <v>1</v>
      </c>
      <c r="AA469" s="271" t="s">
        <v>1</v>
      </c>
      <c r="AB469" s="271" t="s">
        <v>1</v>
      </c>
      <c r="AC469" s="271" t="s">
        <v>1</v>
      </c>
      <c r="AD469" s="271" t="s">
        <v>1</v>
      </c>
      <c r="AE469" s="271" t="s">
        <v>1</v>
      </c>
      <c r="AF469" s="271" t="s">
        <v>1</v>
      </c>
      <c r="AG469" s="271" t="s">
        <v>1</v>
      </c>
      <c r="AH469" s="271" t="s">
        <v>1</v>
      </c>
      <c r="AI469" s="271" t="s">
        <v>1</v>
      </c>
      <c r="AJ469" s="271" t="s">
        <v>1</v>
      </c>
      <c r="AK469" s="271" t="s">
        <v>1</v>
      </c>
      <c r="AL469" s="271" t="s">
        <v>1</v>
      </c>
      <c r="AM469" s="271" t="s">
        <v>1</v>
      </c>
      <c r="AN469" s="271" t="s">
        <v>1</v>
      </c>
      <c r="AO469" s="271" t="s">
        <v>1</v>
      </c>
      <c r="AP469" s="271" t="s">
        <v>1</v>
      </c>
      <c r="AQ469" s="271" t="s">
        <v>1</v>
      </c>
      <c r="AR469" s="271" t="s">
        <v>1</v>
      </c>
      <c r="AS469" s="271" t="s">
        <v>1</v>
      </c>
      <c r="AT469" s="271" t="s">
        <v>1</v>
      </c>
      <c r="AU469" s="271" t="s">
        <v>1</v>
      </c>
      <c r="AV469" s="271" t="s">
        <v>1</v>
      </c>
      <c r="AW469" s="284" t="s">
        <v>1</v>
      </c>
      <c r="AX469" s="275">
        <v>1</v>
      </c>
      <c r="AY469" s="284">
        <v>0</v>
      </c>
      <c r="AZ469" s="276">
        <v>0</v>
      </c>
      <c r="BA469" s="276">
        <v>0</v>
      </c>
      <c r="BB469" s="281">
        <v>1E-3</v>
      </c>
      <c r="BF469" s="150" t="e">
        <f>_xlfn.XLOOKUP(A469,'[27]Non AGSA'!B:B,'[27]Non AGSA'!B:B)</f>
        <v>#N/A</v>
      </c>
      <c r="BG469" s="150">
        <f>_xlfn.XLOOKUP(A469,'[27]Dormant auditee list'!C:C,'[27]Dormant auditee list'!C:C)</f>
        <v>1023</v>
      </c>
      <c r="BH469" s="150" t="e">
        <f>_xlfn.XLOOKUP(A469,[27]Reworked!A:A,[27]Reworked!I:I)</f>
        <v>#N/A</v>
      </c>
      <c r="BJ469" s="150">
        <v>3</v>
      </c>
      <c r="BK469" s="150">
        <v>1</v>
      </c>
    </row>
    <row r="470" spans="1:63" ht="14.25" customHeight="1" x14ac:dyDescent="0.25">
      <c r="A470" s="265">
        <v>1358</v>
      </c>
      <c r="B470" s="266" t="s">
        <v>1346</v>
      </c>
      <c r="C470" s="271" t="s">
        <v>1193</v>
      </c>
      <c r="D470" s="271" t="s">
        <v>625</v>
      </c>
      <c r="E470" s="271" t="s">
        <v>1323</v>
      </c>
      <c r="F470" s="271" t="s">
        <v>1</v>
      </c>
      <c r="G470" s="271" t="s">
        <v>1</v>
      </c>
      <c r="H470" s="266" t="s">
        <v>1</v>
      </c>
      <c r="I470" s="266" t="s">
        <v>625</v>
      </c>
      <c r="J470" s="275" t="s">
        <v>33</v>
      </c>
      <c r="K470" s="271" t="s">
        <v>1</v>
      </c>
      <c r="L470" s="271" t="s">
        <v>1</v>
      </c>
      <c r="M470" s="275" t="s">
        <v>33</v>
      </c>
      <c r="N470" s="271" t="s">
        <v>1</v>
      </c>
      <c r="O470" s="271" t="s">
        <v>1</v>
      </c>
      <c r="P470" s="271" t="s">
        <v>1</v>
      </c>
      <c r="Q470" s="271" t="s">
        <v>1</v>
      </c>
      <c r="R470" s="271" t="s">
        <v>1</v>
      </c>
      <c r="S470" s="271" t="s">
        <v>1</v>
      </c>
      <c r="T470" s="271" t="s">
        <v>1</v>
      </c>
      <c r="U470" s="271" t="s">
        <v>1</v>
      </c>
      <c r="V470" s="271" t="s">
        <v>1</v>
      </c>
      <c r="W470" s="271" t="s">
        <v>1</v>
      </c>
      <c r="X470" s="271" t="s">
        <v>1</v>
      </c>
      <c r="Y470" s="271" t="s">
        <v>1</v>
      </c>
      <c r="Z470" s="271" t="s">
        <v>1</v>
      </c>
      <c r="AA470" s="271" t="s">
        <v>1</v>
      </c>
      <c r="AB470" s="271" t="s">
        <v>1</v>
      </c>
      <c r="AC470" s="271" t="s">
        <v>1</v>
      </c>
      <c r="AD470" s="271" t="s">
        <v>1</v>
      </c>
      <c r="AE470" s="271" t="s">
        <v>1</v>
      </c>
      <c r="AF470" s="271" t="s">
        <v>1</v>
      </c>
      <c r="AG470" s="271" t="s">
        <v>1</v>
      </c>
      <c r="AH470" s="271" t="s">
        <v>1</v>
      </c>
      <c r="AI470" s="271" t="s">
        <v>1</v>
      </c>
      <c r="AJ470" s="271" t="s">
        <v>1</v>
      </c>
      <c r="AK470" s="271" t="s">
        <v>1</v>
      </c>
      <c r="AL470" s="271" t="s">
        <v>1</v>
      </c>
      <c r="AM470" s="271" t="s">
        <v>1</v>
      </c>
      <c r="AN470" s="271" t="s">
        <v>1</v>
      </c>
      <c r="AO470" s="271" t="s">
        <v>1</v>
      </c>
      <c r="AP470" s="271" t="s">
        <v>1</v>
      </c>
      <c r="AQ470" s="271" t="s">
        <v>1</v>
      </c>
      <c r="AR470" s="271" t="s">
        <v>1</v>
      </c>
      <c r="AS470" s="271" t="s">
        <v>1</v>
      </c>
      <c r="AT470" s="271" t="s">
        <v>1</v>
      </c>
      <c r="AU470" s="271" t="s">
        <v>1</v>
      </c>
      <c r="AV470" s="271" t="s">
        <v>1</v>
      </c>
      <c r="AW470" s="284" t="s">
        <v>1</v>
      </c>
      <c r="AX470" s="275">
        <v>1</v>
      </c>
      <c r="AY470" s="284">
        <v>0</v>
      </c>
      <c r="AZ470" s="276" t="s">
        <v>1</v>
      </c>
      <c r="BA470" s="276" t="s">
        <v>1</v>
      </c>
      <c r="BB470" s="283" t="s">
        <v>1</v>
      </c>
      <c r="BF470" s="150" t="e">
        <f>_xlfn.XLOOKUP(A470,'[27]Non AGSA'!B:B,'[27]Non AGSA'!B:B)</f>
        <v>#N/A</v>
      </c>
      <c r="BG470" s="150">
        <f>_xlfn.XLOOKUP(A470,'[27]Dormant auditee list'!C:C,'[27]Dormant auditee list'!C:C)</f>
        <v>1358</v>
      </c>
      <c r="BH470" s="150" t="e">
        <f>_xlfn.XLOOKUP(A470,[27]Reworked!A:A,[27]Reworked!I:I)</f>
        <v>#N/A</v>
      </c>
      <c r="BJ470" s="150">
        <v>3</v>
      </c>
      <c r="BK470" s="150">
        <v>1</v>
      </c>
    </row>
    <row r="471" spans="1:63" ht="14.25" customHeight="1" x14ac:dyDescent="0.25">
      <c r="A471" s="265">
        <v>1473</v>
      </c>
      <c r="B471" s="266" t="s">
        <v>1347</v>
      </c>
      <c r="C471" s="271" t="s">
        <v>1193</v>
      </c>
      <c r="D471" s="271" t="s">
        <v>1021</v>
      </c>
      <c r="E471" s="271" t="s">
        <v>1323</v>
      </c>
      <c r="F471" s="271" t="s">
        <v>1</v>
      </c>
      <c r="G471" s="271" t="s">
        <v>1</v>
      </c>
      <c r="H471" s="266" t="s">
        <v>1</v>
      </c>
      <c r="I471" s="266" t="s">
        <v>1021</v>
      </c>
      <c r="J471" s="275" t="s">
        <v>33</v>
      </c>
      <c r="K471" s="273" t="s">
        <v>22</v>
      </c>
      <c r="L471" s="273" t="s">
        <v>22</v>
      </c>
      <c r="M471" s="279" t="s">
        <v>26</v>
      </c>
      <c r="N471" s="272" t="s">
        <v>23</v>
      </c>
      <c r="O471" s="272" t="s">
        <v>23</v>
      </c>
      <c r="P471" s="273" t="s">
        <v>22</v>
      </c>
      <c r="Q471" s="271" t="s">
        <v>1</v>
      </c>
      <c r="R471" s="271" t="s">
        <v>1</v>
      </c>
      <c r="S471" s="271" t="s">
        <v>1</v>
      </c>
      <c r="T471" s="271" t="s">
        <v>1</v>
      </c>
      <c r="U471" s="271" t="s">
        <v>1</v>
      </c>
      <c r="V471" s="271" t="s">
        <v>1</v>
      </c>
      <c r="W471" s="271" t="s">
        <v>1</v>
      </c>
      <c r="X471" s="271" t="s">
        <v>1</v>
      </c>
      <c r="Y471" s="271" t="s">
        <v>1</v>
      </c>
      <c r="Z471" s="273" t="s">
        <v>22</v>
      </c>
      <c r="AA471" s="271" t="s">
        <v>1</v>
      </c>
      <c r="AB471" s="271" t="s">
        <v>1</v>
      </c>
      <c r="AC471" s="271" t="s">
        <v>1</v>
      </c>
      <c r="AD471" s="271" t="s">
        <v>1</v>
      </c>
      <c r="AE471" s="271" t="s">
        <v>1</v>
      </c>
      <c r="AF471" s="271" t="s">
        <v>1</v>
      </c>
      <c r="AG471" s="271" t="s">
        <v>1</v>
      </c>
      <c r="AH471" s="271" t="s">
        <v>1</v>
      </c>
      <c r="AI471" s="271" t="s">
        <v>1</v>
      </c>
      <c r="AJ471" s="271" t="s">
        <v>1</v>
      </c>
      <c r="AK471" s="271" t="s">
        <v>1</v>
      </c>
      <c r="AL471" s="273" t="s">
        <v>22</v>
      </c>
      <c r="AM471" s="271" t="s">
        <v>1</v>
      </c>
      <c r="AN471" s="271" t="s">
        <v>1</v>
      </c>
      <c r="AO471" s="271" t="s">
        <v>1</v>
      </c>
      <c r="AP471" s="273" t="s">
        <v>22</v>
      </c>
      <c r="AQ471" s="271" t="s">
        <v>1</v>
      </c>
      <c r="AR471" s="271" t="s">
        <v>1</v>
      </c>
      <c r="AS471" s="271" t="s">
        <v>1</v>
      </c>
      <c r="AT471" s="271" t="s">
        <v>1</v>
      </c>
      <c r="AU471" s="273" t="s">
        <v>22</v>
      </c>
      <c r="AV471" s="271" t="s">
        <v>1</v>
      </c>
      <c r="AW471" s="275" t="s">
        <v>1241</v>
      </c>
      <c r="AX471" s="284">
        <v>0</v>
      </c>
      <c r="AY471" s="284">
        <v>0</v>
      </c>
      <c r="AZ471" s="276">
        <v>0</v>
      </c>
      <c r="BA471" s="276">
        <v>0</v>
      </c>
      <c r="BB471" s="283">
        <v>0</v>
      </c>
      <c r="BF471" s="150" t="e">
        <f>_xlfn.XLOOKUP(A471,'[27]Non AGSA'!B:B,'[27]Non AGSA'!B:B)</f>
        <v>#N/A</v>
      </c>
      <c r="BG471" s="150" t="e">
        <f>_xlfn.XLOOKUP(A471,'[27]Dormant auditee list'!C:C,'[27]Dormant auditee list'!C:C)</f>
        <v>#N/A</v>
      </c>
      <c r="BH471" s="150" t="e">
        <f>_xlfn.XLOOKUP(A471,[27]Reworked!A:A,[27]Reworked!I:I)</f>
        <v>#N/A</v>
      </c>
      <c r="BJ471" s="150">
        <v>3</v>
      </c>
      <c r="BK471" s="150">
        <v>1</v>
      </c>
    </row>
    <row r="472" spans="1:63" ht="18.75" customHeight="1" x14ac:dyDescent="0.25">
      <c r="A472" s="265">
        <v>1596</v>
      </c>
      <c r="B472" s="266" t="s">
        <v>590</v>
      </c>
      <c r="C472" s="271" t="s">
        <v>1193</v>
      </c>
      <c r="D472" s="271" t="s">
        <v>571</v>
      </c>
      <c r="E472" s="271" t="s">
        <v>1323</v>
      </c>
      <c r="F472" s="271" t="s">
        <v>1</v>
      </c>
      <c r="G472" s="271" t="s">
        <v>1</v>
      </c>
      <c r="H472" s="266" t="s">
        <v>1</v>
      </c>
      <c r="I472" s="266" t="s">
        <v>571</v>
      </c>
      <c r="J472" s="152" t="s">
        <v>17</v>
      </c>
      <c r="K472" s="274" t="s">
        <v>20</v>
      </c>
      <c r="L472" s="274" t="s">
        <v>20</v>
      </c>
      <c r="M472" s="151" t="s">
        <v>111</v>
      </c>
      <c r="N472" s="271" t="s">
        <v>1</v>
      </c>
      <c r="O472" s="271" t="s">
        <v>1</v>
      </c>
      <c r="P472" s="271" t="s">
        <v>1</v>
      </c>
      <c r="Q472" s="271" t="s">
        <v>1</v>
      </c>
      <c r="R472" s="271" t="s">
        <v>1</v>
      </c>
      <c r="S472" s="271" t="s">
        <v>1</v>
      </c>
      <c r="T472" s="271" t="s">
        <v>1</v>
      </c>
      <c r="U472" s="271" t="s">
        <v>1</v>
      </c>
      <c r="V472" s="271" t="s">
        <v>1</v>
      </c>
      <c r="W472" s="271" t="s">
        <v>1</v>
      </c>
      <c r="X472" s="271" t="s">
        <v>1</v>
      </c>
      <c r="Y472" s="271" t="s">
        <v>1</v>
      </c>
      <c r="Z472" s="271" t="s">
        <v>1</v>
      </c>
      <c r="AA472" s="271" t="s">
        <v>1</v>
      </c>
      <c r="AB472" s="271" t="s">
        <v>1</v>
      </c>
      <c r="AC472" s="271" t="s">
        <v>1</v>
      </c>
      <c r="AD472" s="274" t="s">
        <v>20</v>
      </c>
      <c r="AE472" s="271" t="s">
        <v>1</v>
      </c>
      <c r="AF472" s="271" t="s">
        <v>1</v>
      </c>
      <c r="AG472" s="271" t="s">
        <v>1</v>
      </c>
      <c r="AH472" s="271" t="s">
        <v>1</v>
      </c>
      <c r="AI472" s="271" t="s">
        <v>1</v>
      </c>
      <c r="AJ472" s="271" t="s">
        <v>1</v>
      </c>
      <c r="AK472" s="271" t="s">
        <v>1</v>
      </c>
      <c r="AL472" s="271" t="s">
        <v>1</v>
      </c>
      <c r="AM472" s="271" t="s">
        <v>1</v>
      </c>
      <c r="AN472" s="271" t="s">
        <v>1</v>
      </c>
      <c r="AO472" s="271" t="s">
        <v>1</v>
      </c>
      <c r="AP472" s="274" t="s">
        <v>20</v>
      </c>
      <c r="AQ472" s="271" t="s">
        <v>1</v>
      </c>
      <c r="AR472" s="271" t="s">
        <v>1</v>
      </c>
      <c r="AS472" s="271" t="s">
        <v>1</v>
      </c>
      <c r="AT472" s="271" t="s">
        <v>1</v>
      </c>
      <c r="AU472" s="274" t="s">
        <v>20</v>
      </c>
      <c r="AV472" s="271" t="s">
        <v>1</v>
      </c>
      <c r="AW472" s="284" t="s">
        <v>1</v>
      </c>
      <c r="AX472" s="275">
        <v>1</v>
      </c>
      <c r="AY472" s="284">
        <v>0</v>
      </c>
      <c r="AZ472" s="276">
        <v>0</v>
      </c>
      <c r="BA472" s="276">
        <v>0</v>
      </c>
      <c r="BB472" s="283">
        <v>0</v>
      </c>
      <c r="BF472" s="150" t="e">
        <f>_xlfn.XLOOKUP(A472,'[27]Non AGSA'!B:B,'[27]Non AGSA'!B:B)</f>
        <v>#N/A</v>
      </c>
      <c r="BG472" s="150" t="e">
        <f>_xlfn.XLOOKUP(A472,'[27]Dormant auditee list'!C:C,'[27]Dormant auditee list'!C:C)</f>
        <v>#N/A</v>
      </c>
      <c r="BH472" s="150" t="e">
        <f>_xlfn.XLOOKUP(A472,[27]Reworked!A:A,[27]Reworked!I:I)</f>
        <v>#N/A</v>
      </c>
      <c r="BJ472" s="150">
        <v>3</v>
      </c>
      <c r="BK472" s="150">
        <v>2</v>
      </c>
    </row>
    <row r="473" spans="1:63" ht="26.25" customHeight="1" x14ac:dyDescent="0.25">
      <c r="A473" s="265">
        <v>264</v>
      </c>
      <c r="B473" s="266" t="s">
        <v>1348</v>
      </c>
      <c r="C473" s="271" t="s">
        <v>1193</v>
      </c>
      <c r="D473" s="271" t="s">
        <v>571</v>
      </c>
      <c r="E473" s="271" t="s">
        <v>1323</v>
      </c>
      <c r="F473" s="271" t="s">
        <v>1</v>
      </c>
      <c r="G473" s="271" t="s">
        <v>443</v>
      </c>
      <c r="H473" s="266" t="s">
        <v>444</v>
      </c>
      <c r="I473" s="266" t="s">
        <v>437</v>
      </c>
      <c r="J473" s="275" t="s">
        <v>33</v>
      </c>
      <c r="K473" s="271" t="s">
        <v>1</v>
      </c>
      <c r="L473" s="271" t="s">
        <v>1</v>
      </c>
      <c r="M473" s="275" t="s">
        <v>33</v>
      </c>
      <c r="N473" s="271" t="s">
        <v>1</v>
      </c>
      <c r="O473" s="271" t="s">
        <v>1</v>
      </c>
      <c r="P473" s="271" t="s">
        <v>1</v>
      </c>
      <c r="Q473" s="271" t="s">
        <v>1</v>
      </c>
      <c r="R473" s="271" t="s">
        <v>1</v>
      </c>
      <c r="S473" s="271" t="s">
        <v>1</v>
      </c>
      <c r="T473" s="271" t="s">
        <v>1</v>
      </c>
      <c r="U473" s="271" t="s">
        <v>1</v>
      </c>
      <c r="V473" s="271" t="s">
        <v>1</v>
      </c>
      <c r="W473" s="271" t="s">
        <v>1</v>
      </c>
      <c r="X473" s="271" t="s">
        <v>1</v>
      </c>
      <c r="Y473" s="271" t="s">
        <v>1</v>
      </c>
      <c r="Z473" s="271" t="s">
        <v>1</v>
      </c>
      <c r="AA473" s="271" t="s">
        <v>1</v>
      </c>
      <c r="AB473" s="271" t="s">
        <v>1</v>
      </c>
      <c r="AC473" s="271" t="s">
        <v>1</v>
      </c>
      <c r="AD473" s="271" t="s">
        <v>1</v>
      </c>
      <c r="AE473" s="271" t="s">
        <v>1</v>
      </c>
      <c r="AF473" s="271" t="s">
        <v>1</v>
      </c>
      <c r="AG473" s="271" t="s">
        <v>1</v>
      </c>
      <c r="AH473" s="271" t="s">
        <v>1</v>
      </c>
      <c r="AI473" s="271" t="s">
        <v>1</v>
      </c>
      <c r="AJ473" s="271" t="s">
        <v>1</v>
      </c>
      <c r="AK473" s="271" t="s">
        <v>1</v>
      </c>
      <c r="AL473" s="271" t="s">
        <v>1</v>
      </c>
      <c r="AM473" s="271" t="s">
        <v>1</v>
      </c>
      <c r="AN473" s="271" t="s">
        <v>1</v>
      </c>
      <c r="AO473" s="271" t="s">
        <v>1</v>
      </c>
      <c r="AP473" s="271" t="s">
        <v>1</v>
      </c>
      <c r="AQ473" s="271" t="s">
        <v>1</v>
      </c>
      <c r="AR473" s="271" t="s">
        <v>1</v>
      </c>
      <c r="AS473" s="271" t="s">
        <v>1</v>
      </c>
      <c r="AT473" s="271" t="s">
        <v>1</v>
      </c>
      <c r="AU473" s="271" t="s">
        <v>1</v>
      </c>
      <c r="AV473" s="271" t="s">
        <v>1</v>
      </c>
      <c r="AW473" s="284" t="s">
        <v>1</v>
      </c>
      <c r="AX473" s="275">
        <v>1</v>
      </c>
      <c r="AY473" s="284">
        <v>0</v>
      </c>
      <c r="AZ473" s="276">
        <v>0</v>
      </c>
      <c r="BA473" s="280">
        <v>0.09</v>
      </c>
      <c r="BB473" s="283">
        <v>0</v>
      </c>
      <c r="BF473" s="150" t="e">
        <f>_xlfn.XLOOKUP(A473,'[27]Non AGSA'!B:B,'[27]Non AGSA'!B:B)</f>
        <v>#N/A</v>
      </c>
      <c r="BG473" s="150" t="e">
        <f>_xlfn.XLOOKUP(A473,'[27]Dormant auditee list'!C:C,'[27]Dormant auditee list'!C:C)</f>
        <v>#N/A</v>
      </c>
      <c r="BH473" s="150" t="e">
        <f>_xlfn.XLOOKUP(A473,[27]Reworked!A:A,[27]Reworked!I:I)</f>
        <v>#N/A</v>
      </c>
      <c r="BJ473" s="150">
        <v>3</v>
      </c>
      <c r="BK473" s="150">
        <v>1</v>
      </c>
    </row>
    <row r="474" spans="1:63" ht="14.25" customHeight="1" x14ac:dyDescent="0.25">
      <c r="A474" s="265">
        <v>265</v>
      </c>
      <c r="B474" s="266" t="s">
        <v>1349</v>
      </c>
      <c r="C474" s="271" t="s">
        <v>1193</v>
      </c>
      <c r="D474" s="271" t="s">
        <v>571</v>
      </c>
      <c r="E474" s="271" t="s">
        <v>1323</v>
      </c>
      <c r="F474" s="271" t="s">
        <v>1</v>
      </c>
      <c r="G474" s="271" t="s">
        <v>1</v>
      </c>
      <c r="H474" s="266" t="s">
        <v>1</v>
      </c>
      <c r="I474" s="266" t="s">
        <v>571</v>
      </c>
      <c r="J474" s="152" t="s">
        <v>17</v>
      </c>
      <c r="K474" s="271" t="s">
        <v>1</v>
      </c>
      <c r="L474" s="272" t="s">
        <v>23</v>
      </c>
      <c r="M474" s="152" t="s">
        <v>17</v>
      </c>
      <c r="N474" s="271" t="s">
        <v>1</v>
      </c>
      <c r="O474" s="274" t="s">
        <v>20</v>
      </c>
      <c r="P474" s="271" t="s">
        <v>1</v>
      </c>
      <c r="Q474" s="271" t="s">
        <v>1</v>
      </c>
      <c r="R474" s="271" t="s">
        <v>1</v>
      </c>
      <c r="S474" s="271" t="s">
        <v>1</v>
      </c>
      <c r="T474" s="271" t="s">
        <v>1</v>
      </c>
      <c r="U474" s="271" t="s">
        <v>1</v>
      </c>
      <c r="V474" s="271" t="s">
        <v>1</v>
      </c>
      <c r="W474" s="271" t="s">
        <v>1</v>
      </c>
      <c r="X474" s="271" t="s">
        <v>1</v>
      </c>
      <c r="Y474" s="271" t="s">
        <v>1</v>
      </c>
      <c r="Z474" s="271" t="s">
        <v>1</v>
      </c>
      <c r="AA474" s="271" t="s">
        <v>1</v>
      </c>
      <c r="AB474" s="271" t="s">
        <v>1</v>
      </c>
      <c r="AC474" s="271" t="s">
        <v>1</v>
      </c>
      <c r="AD474" s="271" t="s">
        <v>1</v>
      </c>
      <c r="AE474" s="272" t="s">
        <v>23</v>
      </c>
      <c r="AF474" s="271" t="s">
        <v>1</v>
      </c>
      <c r="AG474" s="271" t="s">
        <v>1</v>
      </c>
      <c r="AH474" s="271" t="s">
        <v>1</v>
      </c>
      <c r="AI474" s="271" t="s">
        <v>1</v>
      </c>
      <c r="AJ474" s="271" t="s">
        <v>1</v>
      </c>
      <c r="AK474" s="271" t="s">
        <v>1</v>
      </c>
      <c r="AL474" s="271" t="s">
        <v>1</v>
      </c>
      <c r="AM474" s="271" t="s">
        <v>1</v>
      </c>
      <c r="AN474" s="271" t="s">
        <v>1</v>
      </c>
      <c r="AO474" s="271" t="s">
        <v>1</v>
      </c>
      <c r="AP474" s="271" t="s">
        <v>1</v>
      </c>
      <c r="AQ474" s="271" t="s">
        <v>1</v>
      </c>
      <c r="AR474" s="271" t="s">
        <v>1</v>
      </c>
      <c r="AS474" s="271" t="s">
        <v>1</v>
      </c>
      <c r="AT474" s="271" t="s">
        <v>1</v>
      </c>
      <c r="AU474" s="273" t="s">
        <v>22</v>
      </c>
      <c r="AV474" s="271" t="s">
        <v>1</v>
      </c>
      <c r="AW474" s="284" t="s">
        <v>1</v>
      </c>
      <c r="AX474" s="284">
        <v>0</v>
      </c>
      <c r="AY474" s="284">
        <v>0</v>
      </c>
      <c r="AZ474" s="276">
        <v>0</v>
      </c>
      <c r="BA474" s="276">
        <v>0</v>
      </c>
      <c r="BB474" s="283">
        <v>0</v>
      </c>
      <c r="BF474" s="150" t="e">
        <f>_xlfn.XLOOKUP(A474,'[27]Non AGSA'!B:B,'[27]Non AGSA'!B:B)</f>
        <v>#N/A</v>
      </c>
      <c r="BG474" s="150" t="e">
        <f>_xlfn.XLOOKUP(A474,'[27]Dormant auditee list'!C:C,'[27]Dormant auditee list'!C:C)</f>
        <v>#N/A</v>
      </c>
      <c r="BH474" s="150" t="e">
        <f>_xlfn.XLOOKUP(A474,[27]Reworked!A:A,[27]Reworked!I:I)</f>
        <v>#N/A</v>
      </c>
      <c r="BJ474" s="150">
        <v>3</v>
      </c>
      <c r="BK474" s="150">
        <v>2</v>
      </c>
    </row>
    <row r="475" spans="1:63" ht="18.75" customHeight="1" x14ac:dyDescent="0.25">
      <c r="A475" s="265">
        <v>1595</v>
      </c>
      <c r="B475" s="266" t="s">
        <v>594</v>
      </c>
      <c r="C475" s="271" t="s">
        <v>1193</v>
      </c>
      <c r="D475" s="271" t="s">
        <v>571</v>
      </c>
      <c r="E475" s="271" t="s">
        <v>1323</v>
      </c>
      <c r="F475" s="271" t="s">
        <v>1</v>
      </c>
      <c r="G475" s="271" t="s">
        <v>1</v>
      </c>
      <c r="H475" s="266" t="s">
        <v>1</v>
      </c>
      <c r="I475" s="266" t="s">
        <v>571</v>
      </c>
      <c r="J475" s="152" t="s">
        <v>17</v>
      </c>
      <c r="K475" s="274" t="s">
        <v>20</v>
      </c>
      <c r="L475" s="274" t="s">
        <v>20</v>
      </c>
      <c r="M475" s="151" t="s">
        <v>111</v>
      </c>
      <c r="N475" s="271" t="s">
        <v>1</v>
      </c>
      <c r="O475" s="271" t="s">
        <v>1</v>
      </c>
      <c r="P475" s="271" t="s">
        <v>1</v>
      </c>
      <c r="Q475" s="271" t="s">
        <v>1</v>
      </c>
      <c r="R475" s="271" t="s">
        <v>1</v>
      </c>
      <c r="S475" s="271" t="s">
        <v>1</v>
      </c>
      <c r="T475" s="271" t="s">
        <v>1</v>
      </c>
      <c r="U475" s="271" t="s">
        <v>1</v>
      </c>
      <c r="V475" s="271" t="s">
        <v>1</v>
      </c>
      <c r="W475" s="271" t="s">
        <v>1</v>
      </c>
      <c r="X475" s="271" t="s">
        <v>1</v>
      </c>
      <c r="Y475" s="271" t="s">
        <v>1</v>
      </c>
      <c r="Z475" s="271" t="s">
        <v>1</v>
      </c>
      <c r="AA475" s="271" t="s">
        <v>1</v>
      </c>
      <c r="AB475" s="271" t="s">
        <v>1</v>
      </c>
      <c r="AC475" s="271" t="s">
        <v>1</v>
      </c>
      <c r="AD475" s="274" t="s">
        <v>20</v>
      </c>
      <c r="AE475" s="271" t="s">
        <v>1</v>
      </c>
      <c r="AF475" s="271" t="s">
        <v>1</v>
      </c>
      <c r="AG475" s="271" t="s">
        <v>1</v>
      </c>
      <c r="AH475" s="271" t="s">
        <v>1</v>
      </c>
      <c r="AI475" s="271" t="s">
        <v>1</v>
      </c>
      <c r="AJ475" s="271" t="s">
        <v>1</v>
      </c>
      <c r="AK475" s="271" t="s">
        <v>1</v>
      </c>
      <c r="AL475" s="271" t="s">
        <v>1</v>
      </c>
      <c r="AM475" s="271" t="s">
        <v>1</v>
      </c>
      <c r="AN475" s="271" t="s">
        <v>1</v>
      </c>
      <c r="AO475" s="271" t="s">
        <v>1</v>
      </c>
      <c r="AP475" s="274" t="s">
        <v>20</v>
      </c>
      <c r="AQ475" s="271" t="s">
        <v>1</v>
      </c>
      <c r="AR475" s="271" t="s">
        <v>1</v>
      </c>
      <c r="AS475" s="271" t="s">
        <v>1</v>
      </c>
      <c r="AT475" s="271" t="s">
        <v>1</v>
      </c>
      <c r="AU475" s="274" t="s">
        <v>20</v>
      </c>
      <c r="AV475" s="271" t="s">
        <v>1</v>
      </c>
      <c r="AW475" s="284" t="s">
        <v>1</v>
      </c>
      <c r="AX475" s="284">
        <v>0</v>
      </c>
      <c r="AY475" s="284">
        <v>0</v>
      </c>
      <c r="AZ475" s="276">
        <v>0</v>
      </c>
      <c r="BA475" s="280">
        <v>0.67</v>
      </c>
      <c r="BB475" s="278">
        <v>0.85</v>
      </c>
      <c r="BF475" s="150" t="e">
        <f>_xlfn.XLOOKUP(A475,'[27]Non AGSA'!B:B,'[27]Non AGSA'!B:B)</f>
        <v>#N/A</v>
      </c>
      <c r="BG475" s="150" t="e">
        <f>_xlfn.XLOOKUP(A475,'[27]Dormant auditee list'!C:C,'[27]Dormant auditee list'!C:C)</f>
        <v>#N/A</v>
      </c>
      <c r="BH475" s="150" t="e">
        <f>_xlfn.XLOOKUP(A475,[27]Reworked!A:A,[27]Reworked!I:I)</f>
        <v>#N/A</v>
      </c>
      <c r="BJ475" s="150">
        <v>3</v>
      </c>
      <c r="BK475" s="150">
        <v>2</v>
      </c>
    </row>
    <row r="476" spans="1:63" ht="14.25" customHeight="1" x14ac:dyDescent="0.25">
      <c r="A476" s="265">
        <v>1432</v>
      </c>
      <c r="B476" s="266" t="s">
        <v>595</v>
      </c>
      <c r="C476" s="271" t="s">
        <v>1193</v>
      </c>
      <c r="D476" s="271" t="s">
        <v>571</v>
      </c>
      <c r="E476" s="271" t="s">
        <v>1323</v>
      </c>
      <c r="F476" s="271" t="s">
        <v>1</v>
      </c>
      <c r="G476" s="271" t="s">
        <v>1</v>
      </c>
      <c r="H476" s="266" t="s">
        <v>1</v>
      </c>
      <c r="I476" s="266" t="s">
        <v>571</v>
      </c>
      <c r="J476" s="275" t="s">
        <v>33</v>
      </c>
      <c r="K476" s="271" t="s">
        <v>1</v>
      </c>
      <c r="L476" s="271" t="s">
        <v>1</v>
      </c>
      <c r="M476" s="275" t="s">
        <v>33</v>
      </c>
      <c r="N476" s="271" t="s">
        <v>1</v>
      </c>
      <c r="O476" s="271" t="s">
        <v>1</v>
      </c>
      <c r="P476" s="271" t="s">
        <v>1</v>
      </c>
      <c r="Q476" s="271" t="s">
        <v>1</v>
      </c>
      <c r="R476" s="271" t="s">
        <v>1</v>
      </c>
      <c r="S476" s="271" t="s">
        <v>1</v>
      </c>
      <c r="T476" s="271" t="s">
        <v>1</v>
      </c>
      <c r="U476" s="271" t="s">
        <v>1</v>
      </c>
      <c r="V476" s="271" t="s">
        <v>1</v>
      </c>
      <c r="W476" s="271" t="s">
        <v>1</v>
      </c>
      <c r="X476" s="271" t="s">
        <v>1</v>
      </c>
      <c r="Y476" s="271" t="s">
        <v>1</v>
      </c>
      <c r="Z476" s="271" t="s">
        <v>1</v>
      </c>
      <c r="AA476" s="271" t="s">
        <v>1</v>
      </c>
      <c r="AB476" s="271" t="s">
        <v>1</v>
      </c>
      <c r="AC476" s="271" t="s">
        <v>1</v>
      </c>
      <c r="AD476" s="271" t="s">
        <v>1</v>
      </c>
      <c r="AE476" s="271" t="s">
        <v>1</v>
      </c>
      <c r="AF476" s="271" t="s">
        <v>1</v>
      </c>
      <c r="AG476" s="271" t="s">
        <v>1</v>
      </c>
      <c r="AH476" s="271" t="s">
        <v>1</v>
      </c>
      <c r="AI476" s="271" t="s">
        <v>1</v>
      </c>
      <c r="AJ476" s="271" t="s">
        <v>1</v>
      </c>
      <c r="AK476" s="271" t="s">
        <v>1</v>
      </c>
      <c r="AL476" s="271" t="s">
        <v>1</v>
      </c>
      <c r="AM476" s="271" t="s">
        <v>1</v>
      </c>
      <c r="AN476" s="271" t="s">
        <v>1</v>
      </c>
      <c r="AO476" s="271" t="s">
        <v>1</v>
      </c>
      <c r="AP476" s="271" t="s">
        <v>1</v>
      </c>
      <c r="AQ476" s="271" t="s">
        <v>1</v>
      </c>
      <c r="AR476" s="271" t="s">
        <v>1</v>
      </c>
      <c r="AS476" s="271" t="s">
        <v>1</v>
      </c>
      <c r="AT476" s="271" t="s">
        <v>1</v>
      </c>
      <c r="AU476" s="271" t="s">
        <v>1</v>
      </c>
      <c r="AV476" s="271" t="s">
        <v>1</v>
      </c>
      <c r="AW476" s="284" t="s">
        <v>1</v>
      </c>
      <c r="AX476" s="284">
        <v>0</v>
      </c>
      <c r="AY476" s="284">
        <v>0</v>
      </c>
      <c r="AZ476" s="276">
        <v>0</v>
      </c>
      <c r="BA476" s="276">
        <v>0</v>
      </c>
      <c r="BB476" s="283">
        <v>0</v>
      </c>
      <c r="BF476" s="150" t="e">
        <f>_xlfn.XLOOKUP(A476,'[27]Non AGSA'!B:B,'[27]Non AGSA'!B:B)</f>
        <v>#N/A</v>
      </c>
      <c r="BG476" s="150" t="e">
        <f>_xlfn.XLOOKUP(A476,'[27]Dormant auditee list'!C:C,'[27]Dormant auditee list'!C:C)</f>
        <v>#N/A</v>
      </c>
      <c r="BH476" s="150" t="e">
        <f>_xlfn.XLOOKUP(A476,[27]Reworked!A:A,[27]Reworked!I:I)</f>
        <v>#N/A</v>
      </c>
      <c r="BJ476" s="150">
        <v>3</v>
      </c>
      <c r="BK476" s="150">
        <v>1</v>
      </c>
    </row>
    <row r="477" spans="1:63" ht="14.25" customHeight="1" x14ac:dyDescent="0.25">
      <c r="A477" s="265">
        <v>1381</v>
      </c>
      <c r="B477" s="266" t="s">
        <v>1350</v>
      </c>
      <c r="C477" s="271" t="s">
        <v>1193</v>
      </c>
      <c r="D477" s="271" t="s">
        <v>625</v>
      </c>
      <c r="E477" s="271" t="s">
        <v>1323</v>
      </c>
      <c r="F477" s="271" t="s">
        <v>1</v>
      </c>
      <c r="G477" s="271" t="s">
        <v>1</v>
      </c>
      <c r="H477" s="266" t="s">
        <v>1</v>
      </c>
      <c r="I477" s="266" t="s">
        <v>625</v>
      </c>
      <c r="J477" s="275" t="s">
        <v>33</v>
      </c>
      <c r="K477" s="271" t="s">
        <v>1</v>
      </c>
      <c r="L477" s="271" t="s">
        <v>1</v>
      </c>
      <c r="M477" s="275" t="s">
        <v>33</v>
      </c>
      <c r="N477" s="271" t="s">
        <v>1</v>
      </c>
      <c r="O477" s="273" t="s">
        <v>22</v>
      </c>
      <c r="P477" s="271" t="s">
        <v>1</v>
      </c>
      <c r="Q477" s="271" t="s">
        <v>1</v>
      </c>
      <c r="R477" s="271" t="s">
        <v>1</v>
      </c>
      <c r="S477" s="271" t="s">
        <v>1</v>
      </c>
      <c r="T477" s="271" t="s">
        <v>1</v>
      </c>
      <c r="U477" s="271" t="s">
        <v>1</v>
      </c>
      <c r="V477" s="271" t="s">
        <v>1</v>
      </c>
      <c r="W477" s="271" t="s">
        <v>1</v>
      </c>
      <c r="X477" s="271" t="s">
        <v>1</v>
      </c>
      <c r="Y477" s="271" t="s">
        <v>1</v>
      </c>
      <c r="Z477" s="271" t="s">
        <v>1</v>
      </c>
      <c r="AA477" s="271" t="s">
        <v>1</v>
      </c>
      <c r="AB477" s="271" t="s">
        <v>1</v>
      </c>
      <c r="AC477" s="271" t="s">
        <v>1</v>
      </c>
      <c r="AD477" s="271" t="s">
        <v>1</v>
      </c>
      <c r="AE477" s="271" t="s">
        <v>1</v>
      </c>
      <c r="AF477" s="271" t="s">
        <v>1</v>
      </c>
      <c r="AG477" s="271" t="s">
        <v>1</v>
      </c>
      <c r="AH477" s="271" t="s">
        <v>1</v>
      </c>
      <c r="AI477" s="271" t="s">
        <v>1</v>
      </c>
      <c r="AJ477" s="271" t="s">
        <v>1</v>
      </c>
      <c r="AK477" s="271" t="s">
        <v>1</v>
      </c>
      <c r="AL477" s="271" t="s">
        <v>1</v>
      </c>
      <c r="AM477" s="271" t="s">
        <v>1</v>
      </c>
      <c r="AN477" s="271" t="s">
        <v>1</v>
      </c>
      <c r="AO477" s="271" t="s">
        <v>1</v>
      </c>
      <c r="AP477" s="271" t="s">
        <v>1</v>
      </c>
      <c r="AQ477" s="271" t="s">
        <v>1</v>
      </c>
      <c r="AR477" s="271" t="s">
        <v>1</v>
      </c>
      <c r="AS477" s="271" t="s">
        <v>1</v>
      </c>
      <c r="AT477" s="271" t="s">
        <v>1</v>
      </c>
      <c r="AU477" s="271" t="s">
        <v>1</v>
      </c>
      <c r="AV477" s="271" t="s">
        <v>1</v>
      </c>
      <c r="AW477" s="275" t="s">
        <v>1241</v>
      </c>
      <c r="AX477" s="275">
        <v>1</v>
      </c>
      <c r="AY477" s="284">
        <v>0</v>
      </c>
      <c r="AZ477" s="276">
        <v>0</v>
      </c>
      <c r="BA477" s="276">
        <v>0</v>
      </c>
      <c r="BB477" s="283">
        <v>0</v>
      </c>
      <c r="BF477" s="150" t="e">
        <f>_xlfn.XLOOKUP(A477,'[27]Non AGSA'!B:B,'[27]Non AGSA'!B:B)</f>
        <v>#N/A</v>
      </c>
      <c r="BG477" s="150" t="e">
        <f>_xlfn.XLOOKUP(A477,'[27]Dormant auditee list'!C:C,'[27]Dormant auditee list'!C:C)</f>
        <v>#N/A</v>
      </c>
      <c r="BH477" s="150" t="e">
        <f>_xlfn.XLOOKUP(A477,[27]Reworked!A:A,[27]Reworked!I:I)</f>
        <v>#N/A</v>
      </c>
      <c r="BJ477" s="150">
        <v>3</v>
      </c>
      <c r="BK477" s="150">
        <v>1</v>
      </c>
    </row>
    <row r="478" spans="1:63" ht="14.25" customHeight="1" x14ac:dyDescent="0.25">
      <c r="A478" s="265">
        <v>227</v>
      </c>
      <c r="B478" s="266" t="s">
        <v>1351</v>
      </c>
      <c r="C478" s="271" t="s">
        <v>1193</v>
      </c>
      <c r="D478" s="271" t="s">
        <v>625</v>
      </c>
      <c r="E478" s="271" t="s">
        <v>1323</v>
      </c>
      <c r="F478" s="271" t="s">
        <v>1</v>
      </c>
      <c r="G478" s="271" t="s">
        <v>1</v>
      </c>
      <c r="H478" s="266" t="s">
        <v>1</v>
      </c>
      <c r="I478" s="266" t="s">
        <v>625</v>
      </c>
      <c r="J478" s="285" t="s">
        <v>39</v>
      </c>
      <c r="K478" s="271" t="s">
        <v>1</v>
      </c>
      <c r="L478" s="271" t="s">
        <v>1</v>
      </c>
      <c r="M478" s="285" t="s">
        <v>39</v>
      </c>
      <c r="N478" s="271" t="s">
        <v>1</v>
      </c>
      <c r="O478" s="271" t="s">
        <v>1</v>
      </c>
      <c r="P478" s="271" t="s">
        <v>1</v>
      </c>
      <c r="Q478" s="271" t="s">
        <v>1</v>
      </c>
      <c r="R478" s="271" t="s">
        <v>1</v>
      </c>
      <c r="S478" s="271" t="s">
        <v>1</v>
      </c>
      <c r="T478" s="271" t="s">
        <v>1</v>
      </c>
      <c r="U478" s="271" t="s">
        <v>1</v>
      </c>
      <c r="V478" s="271" t="s">
        <v>1</v>
      </c>
      <c r="W478" s="271" t="s">
        <v>1</v>
      </c>
      <c r="X478" s="271" t="s">
        <v>1</v>
      </c>
      <c r="Y478" s="271" t="s">
        <v>1</v>
      </c>
      <c r="Z478" s="271" t="s">
        <v>1</v>
      </c>
      <c r="AA478" s="271" t="s">
        <v>1</v>
      </c>
      <c r="AB478" s="271" t="s">
        <v>1</v>
      </c>
      <c r="AC478" s="271" t="s">
        <v>1</v>
      </c>
      <c r="AD478" s="271" t="s">
        <v>1</v>
      </c>
      <c r="AE478" s="271" t="s">
        <v>1</v>
      </c>
      <c r="AF478" s="271" t="s">
        <v>1</v>
      </c>
      <c r="AG478" s="271" t="s">
        <v>1</v>
      </c>
      <c r="AH478" s="271" t="s">
        <v>1</v>
      </c>
      <c r="AI478" s="271" t="s">
        <v>1</v>
      </c>
      <c r="AJ478" s="271" t="s">
        <v>1</v>
      </c>
      <c r="AK478" s="271" t="s">
        <v>1</v>
      </c>
      <c r="AL478" s="271" t="s">
        <v>1</v>
      </c>
      <c r="AM478" s="271" t="s">
        <v>1</v>
      </c>
      <c r="AN478" s="271" t="s">
        <v>1</v>
      </c>
      <c r="AO478" s="271" t="s">
        <v>1</v>
      </c>
      <c r="AP478" s="271" t="s">
        <v>1</v>
      </c>
      <c r="AQ478" s="271" t="s">
        <v>1</v>
      </c>
      <c r="AR478" s="271" t="s">
        <v>1</v>
      </c>
      <c r="AS478" s="271" t="s">
        <v>1</v>
      </c>
      <c r="AT478" s="271" t="s">
        <v>1</v>
      </c>
      <c r="AU478" s="271" t="s">
        <v>1</v>
      </c>
      <c r="AV478" s="271" t="s">
        <v>1</v>
      </c>
      <c r="AW478" s="284" t="s">
        <v>1</v>
      </c>
      <c r="AX478" s="284">
        <v>0</v>
      </c>
      <c r="AY478" s="284">
        <v>0</v>
      </c>
      <c r="AZ478" s="276" t="s">
        <v>1</v>
      </c>
      <c r="BA478" s="276" t="s">
        <v>1</v>
      </c>
      <c r="BB478" s="283" t="s">
        <v>1</v>
      </c>
      <c r="BD478" s="150" t="e">
        <f>_xlfn.XLOOKUP(A478,'KSD auditees'!A:A,'KSD auditees'!A:A)</f>
        <v>#N/A</v>
      </c>
      <c r="BE478" s="150" t="e">
        <f>_xlfn.XLOOKUP(A478,'KSD auditees'!A:A,'KSD auditees'!G:G)</f>
        <v>#N/A</v>
      </c>
      <c r="BF478" s="150" t="e">
        <f>_xlfn.XLOOKUP(A478,'[27]Non AGSA'!B:B,'[27]Non AGSA'!B:B)</f>
        <v>#N/A</v>
      </c>
      <c r="BG478" s="150">
        <f>_xlfn.XLOOKUP(A478,'[27]Dormant auditee list'!C:C,'[27]Dormant auditee list'!C:C)</f>
        <v>227</v>
      </c>
      <c r="BH478" s="150" t="e">
        <f>_xlfn.XLOOKUP(A478,[27]Reworked!A:A,[27]Reworked!I:I)</f>
        <v>#N/A</v>
      </c>
      <c r="BJ478" s="150">
        <v>3</v>
      </c>
      <c r="BK478" s="150">
        <v>6</v>
      </c>
    </row>
    <row r="479" spans="1:63" ht="26.25" customHeight="1" x14ac:dyDescent="0.25">
      <c r="A479" s="265">
        <v>1603</v>
      </c>
      <c r="B479" s="266" t="s">
        <v>864</v>
      </c>
      <c r="C479" s="271" t="s">
        <v>1193</v>
      </c>
      <c r="D479" s="271" t="s">
        <v>854</v>
      </c>
      <c r="E479" s="271" t="s">
        <v>1323</v>
      </c>
      <c r="F479" s="271" t="s">
        <v>1</v>
      </c>
      <c r="G479" s="271" t="s">
        <v>439</v>
      </c>
      <c r="H479" s="266" t="s">
        <v>444</v>
      </c>
      <c r="I479" s="266" t="s">
        <v>437</v>
      </c>
      <c r="J479" s="282" t="s">
        <v>94</v>
      </c>
      <c r="K479" s="274" t="s">
        <v>20</v>
      </c>
      <c r="L479" s="274" t="s">
        <v>20</v>
      </c>
      <c r="M479" s="151" t="s">
        <v>111</v>
      </c>
      <c r="N479" s="271" t="s">
        <v>1</v>
      </c>
      <c r="O479" s="271" t="s">
        <v>1</v>
      </c>
      <c r="P479" s="271" t="s">
        <v>1</v>
      </c>
      <c r="Q479" s="274" t="s">
        <v>20</v>
      </c>
      <c r="R479" s="271" t="s">
        <v>1</v>
      </c>
      <c r="S479" s="271" t="s">
        <v>1</v>
      </c>
      <c r="T479" s="271" t="s">
        <v>1</v>
      </c>
      <c r="U479" s="274" t="s">
        <v>20</v>
      </c>
      <c r="V479" s="274" t="s">
        <v>20</v>
      </c>
      <c r="W479" s="271" t="s">
        <v>1</v>
      </c>
      <c r="X479" s="271" t="s">
        <v>1</v>
      </c>
      <c r="Y479" s="271" t="s">
        <v>1</v>
      </c>
      <c r="Z479" s="274" t="s">
        <v>20</v>
      </c>
      <c r="AA479" s="274" t="s">
        <v>20</v>
      </c>
      <c r="AB479" s="271" t="s">
        <v>1</v>
      </c>
      <c r="AC479" s="271" t="s">
        <v>1</v>
      </c>
      <c r="AD479" s="271" t="s">
        <v>1</v>
      </c>
      <c r="AE479" s="274" t="s">
        <v>20</v>
      </c>
      <c r="AF479" s="271" t="s">
        <v>1</v>
      </c>
      <c r="AG479" s="271" t="s">
        <v>1</v>
      </c>
      <c r="AH479" s="271" t="s">
        <v>1</v>
      </c>
      <c r="AI479" s="271" t="s">
        <v>1</v>
      </c>
      <c r="AJ479" s="271" t="s">
        <v>1</v>
      </c>
      <c r="AK479" s="271" t="s">
        <v>1</v>
      </c>
      <c r="AL479" s="271" t="s">
        <v>1</v>
      </c>
      <c r="AM479" s="271" t="s">
        <v>1</v>
      </c>
      <c r="AN479" s="271" t="s">
        <v>1</v>
      </c>
      <c r="AO479" s="274" t="s">
        <v>20</v>
      </c>
      <c r="AP479" s="274" t="s">
        <v>20</v>
      </c>
      <c r="AQ479" s="271" t="s">
        <v>1</v>
      </c>
      <c r="AR479" s="274" t="s">
        <v>20</v>
      </c>
      <c r="AS479" s="271" t="s">
        <v>1</v>
      </c>
      <c r="AT479" s="271" t="s">
        <v>1</v>
      </c>
      <c r="AU479" s="274" t="s">
        <v>20</v>
      </c>
      <c r="AV479" s="271" t="s">
        <v>1</v>
      </c>
      <c r="AW479" s="272" t="s">
        <v>23</v>
      </c>
      <c r="AX479" s="284">
        <v>0</v>
      </c>
      <c r="AY479" s="284">
        <v>0</v>
      </c>
      <c r="AZ479" s="276">
        <v>0</v>
      </c>
      <c r="BA479" s="276">
        <v>0</v>
      </c>
      <c r="BB479" s="283">
        <v>0</v>
      </c>
      <c r="BF479" s="150" t="e">
        <f>_xlfn.XLOOKUP(A479,'[27]Non AGSA'!B:B,'[27]Non AGSA'!B:B)</f>
        <v>#N/A</v>
      </c>
      <c r="BG479" s="150" t="e">
        <f>_xlfn.XLOOKUP(A479,'[27]Dormant auditee list'!C:C,'[27]Dormant auditee list'!C:C)</f>
        <v>#N/A</v>
      </c>
      <c r="BH479" s="150" t="e">
        <f>_xlfn.XLOOKUP(A479,[27]Reworked!A:A,[27]Reworked!I:I)</f>
        <v>#N/A</v>
      </c>
      <c r="BJ479" s="150">
        <v>3</v>
      </c>
      <c r="BK479" s="150">
        <v>5</v>
      </c>
    </row>
    <row r="480" spans="1:63" ht="26.25" customHeight="1" x14ac:dyDescent="0.25">
      <c r="A480" s="265">
        <v>1500</v>
      </c>
      <c r="B480" s="266" t="s">
        <v>1352</v>
      </c>
      <c r="C480" s="271" t="s">
        <v>1193</v>
      </c>
      <c r="D480" s="271" t="s">
        <v>896</v>
      </c>
      <c r="E480" s="271" t="s">
        <v>1323</v>
      </c>
      <c r="F480" s="271" t="s">
        <v>1</v>
      </c>
      <c r="G480" s="271" t="s">
        <v>817</v>
      </c>
      <c r="H480" s="266" t="s">
        <v>696</v>
      </c>
      <c r="I480" s="266" t="s">
        <v>437</v>
      </c>
      <c r="J480" s="285" t="s">
        <v>39</v>
      </c>
      <c r="K480" s="271" t="s">
        <v>1</v>
      </c>
      <c r="L480" s="271" t="s">
        <v>1</v>
      </c>
      <c r="M480" s="285" t="s">
        <v>39</v>
      </c>
      <c r="N480" s="271" t="s">
        <v>1</v>
      </c>
      <c r="O480" s="271" t="s">
        <v>1</v>
      </c>
      <c r="P480" s="271" t="s">
        <v>1</v>
      </c>
      <c r="Q480" s="271" t="s">
        <v>1</v>
      </c>
      <c r="R480" s="271" t="s">
        <v>1</v>
      </c>
      <c r="S480" s="271" t="s">
        <v>1</v>
      </c>
      <c r="T480" s="271" t="s">
        <v>1</v>
      </c>
      <c r="U480" s="271" t="s">
        <v>1</v>
      </c>
      <c r="V480" s="271" t="s">
        <v>1</v>
      </c>
      <c r="W480" s="271" t="s">
        <v>1</v>
      </c>
      <c r="X480" s="271" t="s">
        <v>1</v>
      </c>
      <c r="Y480" s="271" t="s">
        <v>1</v>
      </c>
      <c r="Z480" s="271" t="s">
        <v>1</v>
      </c>
      <c r="AA480" s="271" t="s">
        <v>1</v>
      </c>
      <c r="AB480" s="271" t="s">
        <v>1</v>
      </c>
      <c r="AC480" s="271" t="s">
        <v>1</v>
      </c>
      <c r="AD480" s="271" t="s">
        <v>1</v>
      </c>
      <c r="AE480" s="271" t="s">
        <v>1</v>
      </c>
      <c r="AF480" s="271" t="s">
        <v>1</v>
      </c>
      <c r="AG480" s="271" t="s">
        <v>1</v>
      </c>
      <c r="AH480" s="271" t="s">
        <v>1</v>
      </c>
      <c r="AI480" s="271" t="s">
        <v>1</v>
      </c>
      <c r="AJ480" s="271" t="s">
        <v>1</v>
      </c>
      <c r="AK480" s="271" t="s">
        <v>1</v>
      </c>
      <c r="AL480" s="271" t="s">
        <v>1</v>
      </c>
      <c r="AM480" s="271" t="s">
        <v>1</v>
      </c>
      <c r="AN480" s="271" t="s">
        <v>1</v>
      </c>
      <c r="AO480" s="271" t="s">
        <v>1</v>
      </c>
      <c r="AP480" s="271" t="s">
        <v>1</v>
      </c>
      <c r="AQ480" s="271" t="s">
        <v>1</v>
      </c>
      <c r="AR480" s="271" t="s">
        <v>1</v>
      </c>
      <c r="AS480" s="271" t="s">
        <v>1</v>
      </c>
      <c r="AT480" s="271" t="s">
        <v>1</v>
      </c>
      <c r="AU480" s="271" t="s">
        <v>1</v>
      </c>
      <c r="AV480" s="271" t="s">
        <v>1</v>
      </c>
      <c r="AW480" s="284" t="s">
        <v>1</v>
      </c>
      <c r="AX480" s="284">
        <v>0</v>
      </c>
      <c r="AY480" s="284">
        <v>0</v>
      </c>
      <c r="AZ480" s="276" t="s">
        <v>1</v>
      </c>
      <c r="BA480" s="276" t="s">
        <v>1</v>
      </c>
      <c r="BB480" s="283" t="s">
        <v>1</v>
      </c>
      <c r="BD480" s="150" t="e">
        <f>_xlfn.XLOOKUP(A480,'KSD auditees'!A:A,'KSD auditees'!A:A)</f>
        <v>#N/A</v>
      </c>
      <c r="BE480" s="150" t="e">
        <f>_xlfn.XLOOKUP(A480,'KSD auditees'!A:A,'KSD auditees'!G:G)</f>
        <v>#N/A</v>
      </c>
      <c r="BF480" s="150" t="e">
        <f>_xlfn.XLOOKUP(A480,'[27]Non AGSA'!B:B,'[27]Non AGSA'!B:B)</f>
        <v>#N/A</v>
      </c>
      <c r="BG480" s="150">
        <f>_xlfn.XLOOKUP(A480,'[27]Dormant auditee list'!C:C,'[27]Dormant auditee list'!C:C)</f>
        <v>1500</v>
      </c>
      <c r="BH480" s="150" t="e">
        <f>_xlfn.XLOOKUP(A480,[27]Reworked!A:A,[27]Reworked!I:I)</f>
        <v>#N/A</v>
      </c>
      <c r="BJ480" s="150">
        <v>3</v>
      </c>
      <c r="BK480" s="150">
        <v>6</v>
      </c>
    </row>
    <row r="481" spans="1:63" ht="27" customHeight="1" x14ac:dyDescent="0.25">
      <c r="A481" s="265">
        <v>1504</v>
      </c>
      <c r="B481" s="266" t="s">
        <v>1353</v>
      </c>
      <c r="C481" s="271" t="s">
        <v>1193</v>
      </c>
      <c r="D481" s="271" t="s">
        <v>896</v>
      </c>
      <c r="E481" s="271" t="s">
        <v>1323</v>
      </c>
      <c r="F481" s="271" t="s">
        <v>1</v>
      </c>
      <c r="G481" s="271" t="s">
        <v>817</v>
      </c>
      <c r="H481" s="266" t="s">
        <v>696</v>
      </c>
      <c r="I481" s="266" t="s">
        <v>437</v>
      </c>
      <c r="J481" s="285" t="s">
        <v>39</v>
      </c>
      <c r="K481" s="271" t="s">
        <v>1</v>
      </c>
      <c r="L481" s="271" t="s">
        <v>1</v>
      </c>
      <c r="M481" s="285" t="s">
        <v>39</v>
      </c>
      <c r="N481" s="271" t="s">
        <v>1</v>
      </c>
      <c r="O481" s="271" t="s">
        <v>1</v>
      </c>
      <c r="P481" s="271" t="s">
        <v>1</v>
      </c>
      <c r="Q481" s="271" t="s">
        <v>1</v>
      </c>
      <c r="R481" s="271" t="s">
        <v>1</v>
      </c>
      <c r="S481" s="271" t="s">
        <v>1</v>
      </c>
      <c r="T481" s="271" t="s">
        <v>1</v>
      </c>
      <c r="U481" s="271" t="s">
        <v>1</v>
      </c>
      <c r="V481" s="271" t="s">
        <v>1</v>
      </c>
      <c r="W481" s="271" t="s">
        <v>1</v>
      </c>
      <c r="X481" s="271" t="s">
        <v>1</v>
      </c>
      <c r="Y481" s="271" t="s">
        <v>1</v>
      </c>
      <c r="Z481" s="271" t="s">
        <v>1</v>
      </c>
      <c r="AA481" s="271" t="s">
        <v>1</v>
      </c>
      <c r="AB481" s="271" t="s">
        <v>1</v>
      </c>
      <c r="AC481" s="271" t="s">
        <v>1</v>
      </c>
      <c r="AD481" s="271" t="s">
        <v>1</v>
      </c>
      <c r="AE481" s="271" t="s">
        <v>1</v>
      </c>
      <c r="AF481" s="271" t="s">
        <v>1</v>
      </c>
      <c r="AG481" s="271" t="s">
        <v>1</v>
      </c>
      <c r="AH481" s="271" t="s">
        <v>1</v>
      </c>
      <c r="AI481" s="271" t="s">
        <v>1</v>
      </c>
      <c r="AJ481" s="271" t="s">
        <v>1</v>
      </c>
      <c r="AK481" s="271" t="s">
        <v>1</v>
      </c>
      <c r="AL481" s="271" t="s">
        <v>1</v>
      </c>
      <c r="AM481" s="271" t="s">
        <v>1</v>
      </c>
      <c r="AN481" s="271" t="s">
        <v>1</v>
      </c>
      <c r="AO481" s="271" t="s">
        <v>1</v>
      </c>
      <c r="AP481" s="271" t="s">
        <v>1</v>
      </c>
      <c r="AQ481" s="271" t="s">
        <v>1</v>
      </c>
      <c r="AR481" s="271" t="s">
        <v>1</v>
      </c>
      <c r="AS481" s="271" t="s">
        <v>1</v>
      </c>
      <c r="AT481" s="271" t="s">
        <v>1</v>
      </c>
      <c r="AU481" s="271" t="s">
        <v>1</v>
      </c>
      <c r="AV481" s="271" t="s">
        <v>1</v>
      </c>
      <c r="AW481" s="284" t="s">
        <v>1</v>
      </c>
      <c r="AX481" s="284">
        <v>0</v>
      </c>
      <c r="AY481" s="284">
        <v>0</v>
      </c>
      <c r="AZ481" s="276" t="s">
        <v>1</v>
      </c>
      <c r="BA481" s="276" t="s">
        <v>1</v>
      </c>
      <c r="BB481" s="283" t="s">
        <v>1</v>
      </c>
      <c r="BD481" s="150" t="e">
        <f>_xlfn.XLOOKUP(A481,'KSD auditees'!A:A,'KSD auditees'!A:A)</f>
        <v>#N/A</v>
      </c>
      <c r="BE481" s="150" t="e">
        <f>_xlfn.XLOOKUP(A481,'KSD auditees'!A:A,'KSD auditees'!G:G)</f>
        <v>#N/A</v>
      </c>
      <c r="BF481" s="150" t="e">
        <f>_xlfn.XLOOKUP(A481,'[27]Non AGSA'!B:B,'[27]Non AGSA'!B:B)</f>
        <v>#N/A</v>
      </c>
      <c r="BG481" s="150">
        <f>_xlfn.XLOOKUP(A481,'[27]Dormant auditee list'!C:C,'[27]Dormant auditee list'!C:C)</f>
        <v>1504</v>
      </c>
      <c r="BH481" s="150" t="e">
        <f>_xlfn.XLOOKUP(A481,[27]Reworked!A:A,[27]Reworked!I:I)</f>
        <v>#N/A</v>
      </c>
      <c r="BJ481" s="150">
        <v>3</v>
      </c>
      <c r="BK481" s="150">
        <v>6</v>
      </c>
    </row>
    <row r="482" spans="1:63" ht="26.25" customHeight="1" x14ac:dyDescent="0.25">
      <c r="A482" s="265">
        <v>238</v>
      </c>
      <c r="B482" s="266" t="s">
        <v>599</v>
      </c>
      <c r="C482" s="271" t="s">
        <v>1193</v>
      </c>
      <c r="D482" s="271" t="s">
        <v>571</v>
      </c>
      <c r="E482" s="271" t="s">
        <v>1323</v>
      </c>
      <c r="F482" s="271" t="s">
        <v>1</v>
      </c>
      <c r="G482" s="271" t="s">
        <v>443</v>
      </c>
      <c r="H482" s="266" t="s">
        <v>444</v>
      </c>
      <c r="I482" s="266" t="s">
        <v>437</v>
      </c>
      <c r="J482" s="152" t="s">
        <v>17</v>
      </c>
      <c r="K482" s="271" t="s">
        <v>1</v>
      </c>
      <c r="L482" s="272" t="s">
        <v>23</v>
      </c>
      <c r="M482" s="152" t="s">
        <v>17</v>
      </c>
      <c r="N482" s="271" t="s">
        <v>1</v>
      </c>
      <c r="O482" s="272" t="s">
        <v>23</v>
      </c>
      <c r="P482" s="271" t="s">
        <v>1</v>
      </c>
      <c r="Q482" s="271" t="s">
        <v>1</v>
      </c>
      <c r="R482" s="271" t="s">
        <v>1</v>
      </c>
      <c r="S482" s="271" t="s">
        <v>1</v>
      </c>
      <c r="T482" s="271" t="s">
        <v>1</v>
      </c>
      <c r="U482" s="271" t="s">
        <v>1</v>
      </c>
      <c r="V482" s="271" t="s">
        <v>1</v>
      </c>
      <c r="W482" s="271" t="s">
        <v>1</v>
      </c>
      <c r="X482" s="271" t="s">
        <v>1</v>
      </c>
      <c r="Y482" s="271" t="s">
        <v>1</v>
      </c>
      <c r="Z482" s="271" t="s">
        <v>1</v>
      </c>
      <c r="AA482" s="271" t="s">
        <v>1</v>
      </c>
      <c r="AB482" s="271" t="s">
        <v>1</v>
      </c>
      <c r="AC482" s="271" t="s">
        <v>1</v>
      </c>
      <c r="AD482" s="271" t="s">
        <v>1</v>
      </c>
      <c r="AE482" s="271" t="s">
        <v>1</v>
      </c>
      <c r="AF482" s="272" t="s">
        <v>23</v>
      </c>
      <c r="AG482" s="271" t="s">
        <v>1</v>
      </c>
      <c r="AH482" s="271" t="s">
        <v>1</v>
      </c>
      <c r="AI482" s="271" t="s">
        <v>1</v>
      </c>
      <c r="AJ482" s="271" t="s">
        <v>1</v>
      </c>
      <c r="AK482" s="271" t="s">
        <v>1</v>
      </c>
      <c r="AL482" s="271" t="s">
        <v>1</v>
      </c>
      <c r="AM482" s="271" t="s">
        <v>1</v>
      </c>
      <c r="AN482" s="271" t="s">
        <v>1</v>
      </c>
      <c r="AO482" s="271" t="s">
        <v>1</v>
      </c>
      <c r="AP482" s="271" t="s">
        <v>1</v>
      </c>
      <c r="AQ482" s="271" t="s">
        <v>1</v>
      </c>
      <c r="AR482" s="272" t="s">
        <v>23</v>
      </c>
      <c r="AS482" s="271" t="s">
        <v>1</v>
      </c>
      <c r="AT482" s="271" t="s">
        <v>1</v>
      </c>
      <c r="AU482" s="273" t="s">
        <v>22</v>
      </c>
      <c r="AV482" s="271" t="s">
        <v>1</v>
      </c>
      <c r="AW482" s="284" t="s">
        <v>1</v>
      </c>
      <c r="AX482" s="275">
        <v>1</v>
      </c>
      <c r="AY482" s="284">
        <v>0</v>
      </c>
      <c r="AZ482" s="276">
        <v>0</v>
      </c>
      <c r="BA482" s="277">
        <v>0.2</v>
      </c>
      <c r="BB482" s="283">
        <v>0</v>
      </c>
      <c r="BF482" s="150" t="e">
        <f>_xlfn.XLOOKUP(A482,'[27]Non AGSA'!B:B,'[27]Non AGSA'!B:B)</f>
        <v>#N/A</v>
      </c>
      <c r="BG482" s="150" t="e">
        <f>_xlfn.XLOOKUP(A482,'[27]Dormant auditee list'!C:C,'[27]Dormant auditee list'!C:C)</f>
        <v>#N/A</v>
      </c>
      <c r="BH482" s="150" t="e">
        <f>_xlfn.XLOOKUP(A482,[27]Reworked!A:A,[27]Reworked!I:I)</f>
        <v>#N/A</v>
      </c>
      <c r="BJ482" s="150">
        <v>3</v>
      </c>
      <c r="BK482" s="150">
        <v>2</v>
      </c>
    </row>
    <row r="483" spans="1:63" ht="14.25" customHeight="1" x14ac:dyDescent="0.25">
      <c r="A483" s="265">
        <v>1346</v>
      </c>
      <c r="B483" s="266" t="s">
        <v>1041</v>
      </c>
      <c r="C483" s="271" t="s">
        <v>1193</v>
      </c>
      <c r="D483" s="271" t="s">
        <v>1021</v>
      </c>
      <c r="E483" s="271" t="s">
        <v>1323</v>
      </c>
      <c r="F483" s="271" t="s">
        <v>1</v>
      </c>
      <c r="G483" s="271" t="s">
        <v>1</v>
      </c>
      <c r="H483" s="266" t="s">
        <v>1</v>
      </c>
      <c r="I483" s="266" t="s">
        <v>1021</v>
      </c>
      <c r="J483" s="282" t="s">
        <v>94</v>
      </c>
      <c r="K483" s="271" t="s">
        <v>1</v>
      </c>
      <c r="L483" s="272" t="s">
        <v>23</v>
      </c>
      <c r="M483" s="279" t="s">
        <v>26</v>
      </c>
      <c r="N483" s="271" t="s">
        <v>1</v>
      </c>
      <c r="O483" s="272" t="s">
        <v>23</v>
      </c>
      <c r="P483" s="274" t="s">
        <v>20</v>
      </c>
      <c r="Q483" s="272" t="s">
        <v>23</v>
      </c>
      <c r="R483" s="272" t="s">
        <v>23</v>
      </c>
      <c r="S483" s="271" t="s">
        <v>1</v>
      </c>
      <c r="T483" s="273" t="s">
        <v>22</v>
      </c>
      <c r="U483" s="272" t="s">
        <v>23</v>
      </c>
      <c r="V483" s="274" t="s">
        <v>20</v>
      </c>
      <c r="W483" s="272" t="s">
        <v>23</v>
      </c>
      <c r="X483" s="271" t="s">
        <v>1</v>
      </c>
      <c r="Y483" s="271" t="s">
        <v>1</v>
      </c>
      <c r="Z483" s="271" t="s">
        <v>1</v>
      </c>
      <c r="AA483" s="271" t="s">
        <v>1</v>
      </c>
      <c r="AB483" s="271" t="s">
        <v>1</v>
      </c>
      <c r="AC483" s="271" t="s">
        <v>1</v>
      </c>
      <c r="AD483" s="271" t="s">
        <v>1</v>
      </c>
      <c r="AE483" s="272" t="s">
        <v>23</v>
      </c>
      <c r="AF483" s="273" t="s">
        <v>22</v>
      </c>
      <c r="AG483" s="271" t="s">
        <v>1</v>
      </c>
      <c r="AH483" s="271" t="s">
        <v>1</v>
      </c>
      <c r="AI483" s="271" t="s">
        <v>1</v>
      </c>
      <c r="AJ483" s="271" t="s">
        <v>1</v>
      </c>
      <c r="AK483" s="272" t="s">
        <v>23</v>
      </c>
      <c r="AL483" s="272" t="s">
        <v>23</v>
      </c>
      <c r="AM483" s="271" t="s">
        <v>1</v>
      </c>
      <c r="AN483" s="271" t="s">
        <v>1</v>
      </c>
      <c r="AO483" s="272" t="s">
        <v>23</v>
      </c>
      <c r="AP483" s="271" t="s">
        <v>1</v>
      </c>
      <c r="AQ483" s="271" t="s">
        <v>1</v>
      </c>
      <c r="AR483" s="272" t="s">
        <v>23</v>
      </c>
      <c r="AS483" s="271" t="s">
        <v>1</v>
      </c>
      <c r="AT483" s="271" t="s">
        <v>1</v>
      </c>
      <c r="AU483" s="271" t="s">
        <v>1</v>
      </c>
      <c r="AV483" s="271" t="s">
        <v>1</v>
      </c>
      <c r="AW483" s="272" t="s">
        <v>1242</v>
      </c>
      <c r="AX483" s="282">
        <v>3</v>
      </c>
      <c r="AY483" s="284">
        <v>0</v>
      </c>
      <c r="AZ483" s="276">
        <v>0</v>
      </c>
      <c r="BA483" s="280">
        <v>36.200000000000003</v>
      </c>
      <c r="BB483" s="278">
        <v>0.11</v>
      </c>
      <c r="BF483" s="150" t="e">
        <f>_xlfn.XLOOKUP(A483,'[27]Non AGSA'!B:B,'[27]Non AGSA'!B:B)</f>
        <v>#N/A</v>
      </c>
      <c r="BG483" s="150" t="e">
        <f>_xlfn.XLOOKUP(A483,'[27]Dormant auditee list'!C:C,'[27]Dormant auditee list'!C:C)</f>
        <v>#N/A</v>
      </c>
      <c r="BH483" s="150" t="e">
        <f>_xlfn.XLOOKUP(A483,[27]Reworked!A:A,[27]Reworked!I:I)</f>
        <v>#N/A</v>
      </c>
      <c r="BJ483" s="150">
        <v>3</v>
      </c>
      <c r="BK483" s="150">
        <v>5</v>
      </c>
    </row>
    <row r="484" spans="1:63" ht="14.25" customHeight="1" x14ac:dyDescent="0.25">
      <c r="A484" s="265">
        <v>1507</v>
      </c>
      <c r="B484" s="266" t="s">
        <v>1354</v>
      </c>
      <c r="C484" s="271" t="s">
        <v>1193</v>
      </c>
      <c r="D484" s="271" t="s">
        <v>492</v>
      </c>
      <c r="E484" s="271" t="s">
        <v>1323</v>
      </c>
      <c r="F484" s="271" t="s">
        <v>1</v>
      </c>
      <c r="G484" s="271" t="s">
        <v>1</v>
      </c>
      <c r="H484" s="266" t="s">
        <v>1</v>
      </c>
      <c r="I484" s="266" t="s">
        <v>492</v>
      </c>
      <c r="J484" s="152" t="s">
        <v>17</v>
      </c>
      <c r="K484" s="272" t="s">
        <v>23</v>
      </c>
      <c r="L484" s="272" t="s">
        <v>23</v>
      </c>
      <c r="M484" s="152" t="s">
        <v>17</v>
      </c>
      <c r="N484" s="272" t="s">
        <v>23</v>
      </c>
      <c r="O484" s="272" t="s">
        <v>23</v>
      </c>
      <c r="P484" s="271" t="s">
        <v>1</v>
      </c>
      <c r="Q484" s="271" t="s">
        <v>1</v>
      </c>
      <c r="R484" s="271" t="s">
        <v>1</v>
      </c>
      <c r="S484" s="271" t="s">
        <v>1</v>
      </c>
      <c r="T484" s="271" t="s">
        <v>1</v>
      </c>
      <c r="U484" s="271" t="s">
        <v>1</v>
      </c>
      <c r="V484" s="271" t="s">
        <v>1</v>
      </c>
      <c r="W484" s="271" t="s">
        <v>1</v>
      </c>
      <c r="X484" s="271" t="s">
        <v>1</v>
      </c>
      <c r="Y484" s="271" t="s">
        <v>1</v>
      </c>
      <c r="Z484" s="271" t="s">
        <v>1</v>
      </c>
      <c r="AA484" s="272" t="s">
        <v>23</v>
      </c>
      <c r="AB484" s="271" t="s">
        <v>1</v>
      </c>
      <c r="AC484" s="271" t="s">
        <v>1</v>
      </c>
      <c r="AD484" s="271" t="s">
        <v>1</v>
      </c>
      <c r="AE484" s="272" t="s">
        <v>23</v>
      </c>
      <c r="AF484" s="272" t="s">
        <v>23</v>
      </c>
      <c r="AG484" s="271" t="s">
        <v>1</v>
      </c>
      <c r="AH484" s="271" t="s">
        <v>1</v>
      </c>
      <c r="AI484" s="271" t="s">
        <v>1</v>
      </c>
      <c r="AJ484" s="271" t="s">
        <v>1</v>
      </c>
      <c r="AK484" s="271" t="s">
        <v>1</v>
      </c>
      <c r="AL484" s="272" t="s">
        <v>23</v>
      </c>
      <c r="AM484" s="271" t="s">
        <v>1</v>
      </c>
      <c r="AN484" s="271" t="s">
        <v>1</v>
      </c>
      <c r="AO484" s="271" t="s">
        <v>1</v>
      </c>
      <c r="AP484" s="271" t="s">
        <v>1</v>
      </c>
      <c r="AQ484" s="271" t="s">
        <v>1</v>
      </c>
      <c r="AR484" s="272" t="s">
        <v>23</v>
      </c>
      <c r="AS484" s="271" t="s">
        <v>1</v>
      </c>
      <c r="AT484" s="271" t="s">
        <v>1</v>
      </c>
      <c r="AU484" s="272" t="s">
        <v>23</v>
      </c>
      <c r="AV484" s="271" t="s">
        <v>1</v>
      </c>
      <c r="AW484" s="274" t="s">
        <v>1240</v>
      </c>
      <c r="AX484" s="284">
        <v>0</v>
      </c>
      <c r="AY484" s="284">
        <v>0</v>
      </c>
      <c r="AZ484" s="276">
        <v>0</v>
      </c>
      <c r="BA484" s="277">
        <v>2.2999999999999998</v>
      </c>
      <c r="BB484" s="278">
        <v>0.33</v>
      </c>
      <c r="BF484" s="150" t="e">
        <f>_xlfn.XLOOKUP(A484,'[27]Non AGSA'!B:B,'[27]Non AGSA'!B:B)</f>
        <v>#N/A</v>
      </c>
      <c r="BG484" s="150" t="e">
        <f>_xlfn.XLOOKUP(A484,'[27]Dormant auditee list'!C:C,'[27]Dormant auditee list'!C:C)</f>
        <v>#N/A</v>
      </c>
      <c r="BH484" s="150" t="e">
        <f>_xlfn.XLOOKUP(A484,[27]Reworked!A:A,[27]Reworked!I:I)</f>
        <v>#N/A</v>
      </c>
      <c r="BJ484" s="150">
        <v>3</v>
      </c>
      <c r="BK484" s="150">
        <v>2</v>
      </c>
    </row>
    <row r="485" spans="1:63" ht="14.25" customHeight="1" x14ac:dyDescent="0.25">
      <c r="A485" s="265">
        <v>1566</v>
      </c>
      <c r="B485" s="266" t="s">
        <v>475</v>
      </c>
      <c r="C485" s="271" t="s">
        <v>1193</v>
      </c>
      <c r="D485" s="271" t="s">
        <v>438</v>
      </c>
      <c r="E485" s="271" t="s">
        <v>1323</v>
      </c>
      <c r="F485" s="271" t="s">
        <v>1</v>
      </c>
      <c r="G485" s="271" t="s">
        <v>1</v>
      </c>
      <c r="H485" s="266" t="s">
        <v>1</v>
      </c>
      <c r="I485" s="266" t="s">
        <v>438</v>
      </c>
      <c r="J485" s="279" t="s">
        <v>26</v>
      </c>
      <c r="K485" s="274" t="s">
        <v>20</v>
      </c>
      <c r="L485" s="274" t="s">
        <v>20</v>
      </c>
      <c r="M485" s="279" t="s">
        <v>26</v>
      </c>
      <c r="N485" s="271" t="s">
        <v>1</v>
      </c>
      <c r="O485" s="271" t="s">
        <v>1</v>
      </c>
      <c r="P485" s="271" t="s">
        <v>1</v>
      </c>
      <c r="Q485" s="271" t="s">
        <v>1</v>
      </c>
      <c r="R485" s="273" t="s">
        <v>22</v>
      </c>
      <c r="S485" s="271" t="s">
        <v>1</v>
      </c>
      <c r="T485" s="271" t="s">
        <v>1</v>
      </c>
      <c r="U485" s="271" t="s">
        <v>1</v>
      </c>
      <c r="V485" s="274" t="s">
        <v>20</v>
      </c>
      <c r="W485" s="271" t="s">
        <v>1</v>
      </c>
      <c r="X485" s="274" t="s">
        <v>20</v>
      </c>
      <c r="Y485" s="273" t="s">
        <v>22</v>
      </c>
      <c r="Z485" s="274" t="s">
        <v>20</v>
      </c>
      <c r="AA485" s="274" t="s">
        <v>20</v>
      </c>
      <c r="AB485" s="271" t="s">
        <v>1</v>
      </c>
      <c r="AC485" s="271" t="s">
        <v>1</v>
      </c>
      <c r="AD485" s="271" t="s">
        <v>1</v>
      </c>
      <c r="AE485" s="274" t="s">
        <v>20</v>
      </c>
      <c r="AF485" s="271" t="s">
        <v>1</v>
      </c>
      <c r="AG485" s="271" t="s">
        <v>1</v>
      </c>
      <c r="AH485" s="271" t="s">
        <v>1</v>
      </c>
      <c r="AI485" s="271" t="s">
        <v>1</v>
      </c>
      <c r="AJ485" s="271" t="s">
        <v>1</v>
      </c>
      <c r="AK485" s="271" t="s">
        <v>1</v>
      </c>
      <c r="AL485" s="271" t="s">
        <v>1</v>
      </c>
      <c r="AM485" s="271" t="s">
        <v>1</v>
      </c>
      <c r="AN485" s="271" t="s">
        <v>1</v>
      </c>
      <c r="AO485" s="271" t="s">
        <v>1</v>
      </c>
      <c r="AP485" s="271" t="s">
        <v>1</v>
      </c>
      <c r="AQ485" s="271" t="s">
        <v>1</v>
      </c>
      <c r="AR485" s="274" t="s">
        <v>20</v>
      </c>
      <c r="AS485" s="271" t="s">
        <v>1</v>
      </c>
      <c r="AT485" s="271" t="s">
        <v>1</v>
      </c>
      <c r="AU485" s="274" t="s">
        <v>20</v>
      </c>
      <c r="AV485" s="271" t="s">
        <v>1</v>
      </c>
      <c r="AW485" s="275" t="s">
        <v>1241</v>
      </c>
      <c r="AX485" s="152">
        <v>2</v>
      </c>
      <c r="AY485" s="284">
        <v>0</v>
      </c>
      <c r="AZ485" s="276">
        <v>0</v>
      </c>
      <c r="BA485" s="276">
        <v>0</v>
      </c>
      <c r="BB485" s="278">
        <v>0.15</v>
      </c>
      <c r="BF485" s="150" t="e">
        <f>_xlfn.XLOOKUP(A485,'[27]Non AGSA'!B:B,'[27]Non AGSA'!B:B)</f>
        <v>#N/A</v>
      </c>
      <c r="BG485" s="150" t="e">
        <f>_xlfn.XLOOKUP(A485,'[27]Dormant auditee list'!C:C,'[27]Dormant auditee list'!C:C)</f>
        <v>#N/A</v>
      </c>
      <c r="BH485" s="150" t="e">
        <f>_xlfn.XLOOKUP(A485,[27]Reworked!A:A,[27]Reworked!I:I)</f>
        <v>#N/A</v>
      </c>
      <c r="BJ485" s="150">
        <v>3</v>
      </c>
      <c r="BK485" s="150">
        <v>3</v>
      </c>
    </row>
    <row r="486" spans="1:63" ht="26.25" customHeight="1" x14ac:dyDescent="0.25">
      <c r="A486" s="265">
        <v>242</v>
      </c>
      <c r="B486" s="266" t="s">
        <v>832</v>
      </c>
      <c r="C486" s="271" t="s">
        <v>1193</v>
      </c>
      <c r="D486" s="271" t="s">
        <v>815</v>
      </c>
      <c r="E486" s="271" t="s">
        <v>1323</v>
      </c>
      <c r="F486" s="271" t="s">
        <v>1</v>
      </c>
      <c r="G486" s="271" t="s">
        <v>443</v>
      </c>
      <c r="H486" s="266" t="s">
        <v>444</v>
      </c>
      <c r="I486" s="266" t="s">
        <v>437</v>
      </c>
      <c r="J486" s="275" t="s">
        <v>33</v>
      </c>
      <c r="K486" s="271" t="s">
        <v>1</v>
      </c>
      <c r="L486" s="273" t="s">
        <v>22</v>
      </c>
      <c r="M486" s="152" t="s">
        <v>17</v>
      </c>
      <c r="N486" s="271" t="s">
        <v>1</v>
      </c>
      <c r="O486" s="272" t="s">
        <v>23</v>
      </c>
      <c r="P486" s="271" t="s">
        <v>1</v>
      </c>
      <c r="Q486" s="271" t="s">
        <v>1</v>
      </c>
      <c r="R486" s="271" t="s">
        <v>1</v>
      </c>
      <c r="S486" s="271" t="s">
        <v>1</v>
      </c>
      <c r="T486" s="271" t="s">
        <v>1</v>
      </c>
      <c r="U486" s="271" t="s">
        <v>1</v>
      </c>
      <c r="V486" s="271" t="s">
        <v>1</v>
      </c>
      <c r="W486" s="271" t="s">
        <v>1</v>
      </c>
      <c r="X486" s="271" t="s">
        <v>1</v>
      </c>
      <c r="Y486" s="271" t="s">
        <v>1</v>
      </c>
      <c r="Z486" s="271" t="s">
        <v>1</v>
      </c>
      <c r="AA486" s="271" t="s">
        <v>1</v>
      </c>
      <c r="AB486" s="271" t="s">
        <v>1</v>
      </c>
      <c r="AC486" s="271" t="s">
        <v>1</v>
      </c>
      <c r="AD486" s="271" t="s">
        <v>1</v>
      </c>
      <c r="AE486" s="271" t="s">
        <v>1</v>
      </c>
      <c r="AF486" s="273" t="s">
        <v>22</v>
      </c>
      <c r="AG486" s="271" t="s">
        <v>1</v>
      </c>
      <c r="AH486" s="271" t="s">
        <v>1</v>
      </c>
      <c r="AI486" s="271" t="s">
        <v>1</v>
      </c>
      <c r="AJ486" s="271" t="s">
        <v>1</v>
      </c>
      <c r="AK486" s="271" t="s">
        <v>1</v>
      </c>
      <c r="AL486" s="271" t="s">
        <v>1</v>
      </c>
      <c r="AM486" s="271" t="s">
        <v>1</v>
      </c>
      <c r="AN486" s="271" t="s">
        <v>1</v>
      </c>
      <c r="AO486" s="271" t="s">
        <v>1</v>
      </c>
      <c r="AP486" s="271" t="s">
        <v>1</v>
      </c>
      <c r="AQ486" s="271" t="s">
        <v>1</v>
      </c>
      <c r="AR486" s="271" t="s">
        <v>1</v>
      </c>
      <c r="AS486" s="271" t="s">
        <v>1</v>
      </c>
      <c r="AT486" s="271" t="s">
        <v>1</v>
      </c>
      <c r="AU486" s="271" t="s">
        <v>1</v>
      </c>
      <c r="AV486" s="271" t="s">
        <v>1</v>
      </c>
      <c r="AW486" s="284" t="s">
        <v>1</v>
      </c>
      <c r="AX486" s="284">
        <v>0</v>
      </c>
      <c r="AY486" s="284">
        <v>0</v>
      </c>
      <c r="AZ486" s="276">
        <v>0</v>
      </c>
      <c r="BA486" s="277">
        <v>0</v>
      </c>
      <c r="BB486" s="281">
        <v>0</v>
      </c>
      <c r="BF486" s="150" t="e">
        <f>_xlfn.XLOOKUP(A486,'[27]Non AGSA'!B:B,'[27]Non AGSA'!B:B)</f>
        <v>#N/A</v>
      </c>
      <c r="BG486" s="150" t="e">
        <f>_xlfn.XLOOKUP(A486,'[27]Dormant auditee list'!C:C,'[27]Dormant auditee list'!C:C)</f>
        <v>#N/A</v>
      </c>
      <c r="BH486" s="150" t="e">
        <f>_xlfn.XLOOKUP(A486,[27]Reworked!A:A,[27]Reworked!I:I)</f>
        <v>#N/A</v>
      </c>
      <c r="BJ486" s="150">
        <v>3</v>
      </c>
      <c r="BK486" s="150">
        <v>1</v>
      </c>
    </row>
    <row r="487" spans="1:63" ht="14.25" customHeight="1" x14ac:dyDescent="0.25">
      <c r="A487" s="265">
        <v>244</v>
      </c>
      <c r="B487" s="266" t="s">
        <v>1069</v>
      </c>
      <c r="C487" s="271" t="s">
        <v>1193</v>
      </c>
      <c r="D487" s="271" t="s">
        <v>1065</v>
      </c>
      <c r="E487" s="271" t="s">
        <v>1323</v>
      </c>
      <c r="F487" s="271" t="s">
        <v>1</v>
      </c>
      <c r="G487" s="271" t="s">
        <v>1</v>
      </c>
      <c r="H487" s="266" t="s">
        <v>1</v>
      </c>
      <c r="I487" s="266" t="s">
        <v>1065</v>
      </c>
      <c r="J487" s="275" t="s">
        <v>33</v>
      </c>
      <c r="K487" s="271" t="s">
        <v>1</v>
      </c>
      <c r="L487" s="273" t="s">
        <v>22</v>
      </c>
      <c r="M487" s="152" t="s">
        <v>17</v>
      </c>
      <c r="N487" s="271" t="s">
        <v>1</v>
      </c>
      <c r="O487" s="274" t="s">
        <v>20</v>
      </c>
      <c r="P487" s="271" t="s">
        <v>1</v>
      </c>
      <c r="Q487" s="271" t="s">
        <v>1</v>
      </c>
      <c r="R487" s="271" t="s">
        <v>1</v>
      </c>
      <c r="S487" s="271" t="s">
        <v>1</v>
      </c>
      <c r="T487" s="271" t="s">
        <v>1</v>
      </c>
      <c r="U487" s="271" t="s">
        <v>1</v>
      </c>
      <c r="V487" s="271" t="s">
        <v>1</v>
      </c>
      <c r="W487" s="271" t="s">
        <v>1</v>
      </c>
      <c r="X487" s="271" t="s">
        <v>1</v>
      </c>
      <c r="Y487" s="271" t="s">
        <v>1</v>
      </c>
      <c r="Z487" s="271" t="s">
        <v>1</v>
      </c>
      <c r="AA487" s="271" t="s">
        <v>1</v>
      </c>
      <c r="AB487" s="271" t="s">
        <v>1</v>
      </c>
      <c r="AC487" s="271" t="s">
        <v>1</v>
      </c>
      <c r="AD487" s="271" t="s">
        <v>1</v>
      </c>
      <c r="AE487" s="273" t="s">
        <v>22</v>
      </c>
      <c r="AF487" s="271" t="s">
        <v>1</v>
      </c>
      <c r="AG487" s="271" t="s">
        <v>1</v>
      </c>
      <c r="AH487" s="271" t="s">
        <v>1</v>
      </c>
      <c r="AI487" s="271" t="s">
        <v>1</v>
      </c>
      <c r="AJ487" s="271" t="s">
        <v>1</v>
      </c>
      <c r="AK487" s="271" t="s">
        <v>1</v>
      </c>
      <c r="AL487" s="271" t="s">
        <v>1</v>
      </c>
      <c r="AM487" s="271" t="s">
        <v>1</v>
      </c>
      <c r="AN487" s="271" t="s">
        <v>1</v>
      </c>
      <c r="AO487" s="271" t="s">
        <v>1</v>
      </c>
      <c r="AP487" s="271" t="s">
        <v>1</v>
      </c>
      <c r="AQ487" s="271" t="s">
        <v>1</v>
      </c>
      <c r="AR487" s="271" t="s">
        <v>1</v>
      </c>
      <c r="AS487" s="271" t="s">
        <v>1</v>
      </c>
      <c r="AT487" s="271" t="s">
        <v>1</v>
      </c>
      <c r="AU487" s="271" t="s">
        <v>1</v>
      </c>
      <c r="AV487" s="271" t="s">
        <v>1</v>
      </c>
      <c r="AW487" s="284" t="s">
        <v>1</v>
      </c>
      <c r="AX487" s="284">
        <v>0</v>
      </c>
      <c r="AY487" s="284">
        <v>0</v>
      </c>
      <c r="AZ487" s="276">
        <v>0</v>
      </c>
      <c r="BA487" s="276">
        <v>0</v>
      </c>
      <c r="BB487" s="278">
        <v>1E-3</v>
      </c>
      <c r="BF487" s="150" t="e">
        <f>_xlfn.XLOOKUP(A487,'[27]Non AGSA'!B:B,'[27]Non AGSA'!B:B)</f>
        <v>#N/A</v>
      </c>
      <c r="BG487" s="150" t="e">
        <f>_xlfn.XLOOKUP(A487,'[27]Dormant auditee list'!C:C,'[27]Dormant auditee list'!C:C)</f>
        <v>#N/A</v>
      </c>
      <c r="BH487" s="150" t="e">
        <f>_xlfn.XLOOKUP(A487,[27]Reworked!A:A,[27]Reworked!I:I)</f>
        <v>#N/A</v>
      </c>
      <c r="BJ487" s="150">
        <v>3</v>
      </c>
      <c r="BK487" s="150">
        <v>1</v>
      </c>
    </row>
    <row r="488" spans="1:63" ht="34.5" customHeight="1" x14ac:dyDescent="0.25">
      <c r="A488" s="265">
        <v>249</v>
      </c>
      <c r="B488" s="266" t="s">
        <v>924</v>
      </c>
      <c r="C488" s="271" t="s">
        <v>1193</v>
      </c>
      <c r="D488" s="271" t="s">
        <v>896</v>
      </c>
      <c r="E488" s="271" t="s">
        <v>1323</v>
      </c>
      <c r="F488" s="271" t="s">
        <v>1</v>
      </c>
      <c r="G488" s="271" t="s">
        <v>520</v>
      </c>
      <c r="H488" s="266" t="s">
        <v>440</v>
      </c>
      <c r="I488" s="266" t="s">
        <v>437</v>
      </c>
      <c r="J488" s="152" t="s">
        <v>17</v>
      </c>
      <c r="K488" s="271" t="s">
        <v>1</v>
      </c>
      <c r="L488" s="272" t="s">
        <v>23</v>
      </c>
      <c r="M488" s="152" t="s">
        <v>17</v>
      </c>
      <c r="N488" s="271" t="s">
        <v>1</v>
      </c>
      <c r="O488" s="272" t="s">
        <v>23</v>
      </c>
      <c r="P488" s="271" t="s">
        <v>1</v>
      </c>
      <c r="Q488" s="271" t="s">
        <v>1</v>
      </c>
      <c r="R488" s="271" t="s">
        <v>1</v>
      </c>
      <c r="S488" s="271" t="s">
        <v>1</v>
      </c>
      <c r="T488" s="271" t="s">
        <v>1</v>
      </c>
      <c r="U488" s="271" t="s">
        <v>1</v>
      </c>
      <c r="V488" s="271" t="s">
        <v>1</v>
      </c>
      <c r="W488" s="271" t="s">
        <v>1</v>
      </c>
      <c r="X488" s="271" t="s">
        <v>1</v>
      </c>
      <c r="Y488" s="271" t="s">
        <v>1</v>
      </c>
      <c r="Z488" s="271" t="s">
        <v>1</v>
      </c>
      <c r="AA488" s="271" t="s">
        <v>1</v>
      </c>
      <c r="AB488" s="271" t="s">
        <v>1</v>
      </c>
      <c r="AC488" s="271" t="s">
        <v>1</v>
      </c>
      <c r="AD488" s="271" t="s">
        <v>1</v>
      </c>
      <c r="AE488" s="272" t="s">
        <v>23</v>
      </c>
      <c r="AF488" s="271" t="s">
        <v>1</v>
      </c>
      <c r="AG488" s="271" t="s">
        <v>1</v>
      </c>
      <c r="AH488" s="271" t="s">
        <v>1</v>
      </c>
      <c r="AI488" s="271" t="s">
        <v>1</v>
      </c>
      <c r="AJ488" s="271" t="s">
        <v>1</v>
      </c>
      <c r="AK488" s="271" t="s">
        <v>1</v>
      </c>
      <c r="AL488" s="274" t="s">
        <v>20</v>
      </c>
      <c r="AM488" s="271" t="s">
        <v>1</v>
      </c>
      <c r="AN488" s="271" t="s">
        <v>1</v>
      </c>
      <c r="AO488" s="274" t="s">
        <v>20</v>
      </c>
      <c r="AP488" s="271" t="s">
        <v>1</v>
      </c>
      <c r="AQ488" s="271" t="s">
        <v>1</v>
      </c>
      <c r="AR488" s="271" t="s">
        <v>1</v>
      </c>
      <c r="AS488" s="271" t="s">
        <v>1</v>
      </c>
      <c r="AT488" s="271" t="s">
        <v>1</v>
      </c>
      <c r="AU488" s="271" t="s">
        <v>1</v>
      </c>
      <c r="AV488" s="271" t="s">
        <v>1</v>
      </c>
      <c r="AW488" s="275" t="s">
        <v>1241</v>
      </c>
      <c r="AX488" s="275">
        <v>1</v>
      </c>
      <c r="AY488" s="284">
        <v>0</v>
      </c>
      <c r="AZ488" s="276">
        <v>0</v>
      </c>
      <c r="BA488" s="276">
        <v>0</v>
      </c>
      <c r="BB488" s="281">
        <v>0</v>
      </c>
      <c r="BF488" s="150" t="e">
        <f>_xlfn.XLOOKUP(A488,'[27]Non AGSA'!B:B,'[27]Non AGSA'!B:B)</f>
        <v>#N/A</v>
      </c>
      <c r="BG488" s="150" t="e">
        <f>_xlfn.XLOOKUP(A488,'[27]Dormant auditee list'!C:C,'[27]Dormant auditee list'!C:C)</f>
        <v>#N/A</v>
      </c>
      <c r="BH488" s="150" t="e">
        <f>_xlfn.XLOOKUP(A488,[27]Reworked!A:A,[27]Reworked!I:I)</f>
        <v>#N/A</v>
      </c>
      <c r="BJ488" s="150">
        <v>3</v>
      </c>
      <c r="BK488" s="150">
        <v>2</v>
      </c>
    </row>
    <row r="489" spans="1:63" ht="18.75" customHeight="1" x14ac:dyDescent="0.25">
      <c r="A489" s="265">
        <v>1361</v>
      </c>
      <c r="B489" s="266" t="s">
        <v>1355</v>
      </c>
      <c r="C489" s="271" t="s">
        <v>1193</v>
      </c>
      <c r="D489" s="271" t="s">
        <v>625</v>
      </c>
      <c r="E489" s="271" t="s">
        <v>1323</v>
      </c>
      <c r="F489" s="271" t="s">
        <v>1</v>
      </c>
      <c r="G489" s="271" t="s">
        <v>1</v>
      </c>
      <c r="H489" s="266" t="s">
        <v>1</v>
      </c>
      <c r="I489" s="266" t="s">
        <v>625</v>
      </c>
      <c r="J489" s="275" t="s">
        <v>33</v>
      </c>
      <c r="K489" s="271" t="s">
        <v>1</v>
      </c>
      <c r="L489" s="271" t="s">
        <v>1</v>
      </c>
      <c r="M489" s="275" t="s">
        <v>33</v>
      </c>
      <c r="N489" s="271" t="s">
        <v>1</v>
      </c>
      <c r="O489" s="271" t="s">
        <v>1</v>
      </c>
      <c r="P489" s="271" t="s">
        <v>1</v>
      </c>
      <c r="Q489" s="271" t="s">
        <v>1</v>
      </c>
      <c r="R489" s="271" t="s">
        <v>1</v>
      </c>
      <c r="S489" s="271" t="s">
        <v>1</v>
      </c>
      <c r="T489" s="271" t="s">
        <v>1</v>
      </c>
      <c r="U489" s="271" t="s">
        <v>1</v>
      </c>
      <c r="V489" s="271" t="s">
        <v>1</v>
      </c>
      <c r="W489" s="271" t="s">
        <v>1</v>
      </c>
      <c r="X489" s="271" t="s">
        <v>1</v>
      </c>
      <c r="Y489" s="271" t="s">
        <v>1</v>
      </c>
      <c r="Z489" s="271" t="s">
        <v>1</v>
      </c>
      <c r="AA489" s="271" t="s">
        <v>1</v>
      </c>
      <c r="AB489" s="271" t="s">
        <v>1</v>
      </c>
      <c r="AC489" s="271" t="s">
        <v>1</v>
      </c>
      <c r="AD489" s="271" t="s">
        <v>1</v>
      </c>
      <c r="AE489" s="271" t="s">
        <v>1</v>
      </c>
      <c r="AF489" s="271" t="s">
        <v>1</v>
      </c>
      <c r="AG489" s="271" t="s">
        <v>1</v>
      </c>
      <c r="AH489" s="271" t="s">
        <v>1</v>
      </c>
      <c r="AI489" s="271" t="s">
        <v>1</v>
      </c>
      <c r="AJ489" s="271" t="s">
        <v>1</v>
      </c>
      <c r="AK489" s="271" t="s">
        <v>1</v>
      </c>
      <c r="AL489" s="271" t="s">
        <v>1</v>
      </c>
      <c r="AM489" s="271" t="s">
        <v>1</v>
      </c>
      <c r="AN489" s="271" t="s">
        <v>1</v>
      </c>
      <c r="AO489" s="271" t="s">
        <v>1</v>
      </c>
      <c r="AP489" s="271" t="s">
        <v>1</v>
      </c>
      <c r="AQ489" s="271" t="s">
        <v>1</v>
      </c>
      <c r="AR489" s="271" t="s">
        <v>1</v>
      </c>
      <c r="AS489" s="271" t="s">
        <v>1</v>
      </c>
      <c r="AT489" s="271" t="s">
        <v>1</v>
      </c>
      <c r="AU489" s="271" t="s">
        <v>1</v>
      </c>
      <c r="AV489" s="271" t="s">
        <v>1</v>
      </c>
      <c r="AW489" s="284" t="s">
        <v>1</v>
      </c>
      <c r="AX489" s="275">
        <v>1</v>
      </c>
      <c r="AY489" s="284">
        <v>0</v>
      </c>
      <c r="AZ489" s="276" t="s">
        <v>1</v>
      </c>
      <c r="BA489" s="276" t="s">
        <v>1</v>
      </c>
      <c r="BB489" s="283" t="s">
        <v>1</v>
      </c>
      <c r="BF489" s="150" t="e">
        <f>_xlfn.XLOOKUP(A489,'[27]Non AGSA'!B:B,'[27]Non AGSA'!B:B)</f>
        <v>#N/A</v>
      </c>
      <c r="BG489" s="150">
        <f>_xlfn.XLOOKUP(A489,'[27]Dormant auditee list'!C:C,'[27]Dormant auditee list'!C:C)</f>
        <v>1361</v>
      </c>
      <c r="BH489" s="150" t="e">
        <f>_xlfn.XLOOKUP(A489,[27]Reworked!A:A,[27]Reworked!I:I)</f>
        <v>#N/A</v>
      </c>
      <c r="BJ489" s="150">
        <v>3</v>
      </c>
      <c r="BK489" s="150">
        <v>1</v>
      </c>
    </row>
    <row r="490" spans="1:63" ht="14.25" customHeight="1" x14ac:dyDescent="0.25">
      <c r="A490" s="265">
        <v>1174</v>
      </c>
      <c r="B490" s="266" t="s">
        <v>600</v>
      </c>
      <c r="C490" s="271" t="s">
        <v>1193</v>
      </c>
      <c r="D490" s="271" t="s">
        <v>571</v>
      </c>
      <c r="E490" s="271" t="s">
        <v>1323</v>
      </c>
      <c r="F490" s="271" t="s">
        <v>1</v>
      </c>
      <c r="G490" s="271" t="s">
        <v>1</v>
      </c>
      <c r="H490" s="266" t="s">
        <v>1</v>
      </c>
      <c r="I490" s="266" t="s">
        <v>571</v>
      </c>
      <c r="J490" s="275" t="s">
        <v>33</v>
      </c>
      <c r="K490" s="271" t="s">
        <v>1</v>
      </c>
      <c r="L490" s="271" t="s">
        <v>1</v>
      </c>
      <c r="M490" s="275" t="s">
        <v>33</v>
      </c>
      <c r="N490" s="271" t="s">
        <v>1</v>
      </c>
      <c r="O490" s="271" t="s">
        <v>1</v>
      </c>
      <c r="P490" s="271" t="s">
        <v>1</v>
      </c>
      <c r="Q490" s="271" t="s">
        <v>1</v>
      </c>
      <c r="R490" s="271" t="s">
        <v>1</v>
      </c>
      <c r="S490" s="271" t="s">
        <v>1</v>
      </c>
      <c r="T490" s="271" t="s">
        <v>1</v>
      </c>
      <c r="U490" s="271" t="s">
        <v>1</v>
      </c>
      <c r="V490" s="271" t="s">
        <v>1</v>
      </c>
      <c r="W490" s="271" t="s">
        <v>1</v>
      </c>
      <c r="X490" s="271" t="s">
        <v>1</v>
      </c>
      <c r="Y490" s="271" t="s">
        <v>1</v>
      </c>
      <c r="Z490" s="271" t="s">
        <v>1</v>
      </c>
      <c r="AA490" s="271" t="s">
        <v>1</v>
      </c>
      <c r="AB490" s="271" t="s">
        <v>1</v>
      </c>
      <c r="AC490" s="271" t="s">
        <v>1</v>
      </c>
      <c r="AD490" s="271" t="s">
        <v>1</v>
      </c>
      <c r="AE490" s="271" t="s">
        <v>1</v>
      </c>
      <c r="AF490" s="271" t="s">
        <v>1</v>
      </c>
      <c r="AG490" s="271" t="s">
        <v>1</v>
      </c>
      <c r="AH490" s="271" t="s">
        <v>1</v>
      </c>
      <c r="AI490" s="271" t="s">
        <v>1</v>
      </c>
      <c r="AJ490" s="271" t="s">
        <v>1</v>
      </c>
      <c r="AK490" s="271" t="s">
        <v>1</v>
      </c>
      <c r="AL490" s="271" t="s">
        <v>1</v>
      </c>
      <c r="AM490" s="271" t="s">
        <v>1</v>
      </c>
      <c r="AN490" s="271" t="s">
        <v>1</v>
      </c>
      <c r="AO490" s="271" t="s">
        <v>1</v>
      </c>
      <c r="AP490" s="271" t="s">
        <v>1</v>
      </c>
      <c r="AQ490" s="271" t="s">
        <v>1</v>
      </c>
      <c r="AR490" s="271" t="s">
        <v>1</v>
      </c>
      <c r="AS490" s="271" t="s">
        <v>1</v>
      </c>
      <c r="AT490" s="271" t="s">
        <v>1</v>
      </c>
      <c r="AU490" s="271" t="s">
        <v>1</v>
      </c>
      <c r="AV490" s="271" t="s">
        <v>1</v>
      </c>
      <c r="AW490" s="284" t="s">
        <v>1</v>
      </c>
      <c r="AX490" s="284">
        <v>0</v>
      </c>
      <c r="AY490" s="284">
        <v>0</v>
      </c>
      <c r="AZ490" s="276">
        <v>0</v>
      </c>
      <c r="BA490" s="276">
        <v>0</v>
      </c>
      <c r="BB490" s="283">
        <v>0</v>
      </c>
      <c r="BF490" s="150" t="e">
        <f>_xlfn.XLOOKUP(A490,'[27]Non AGSA'!B:B,'[27]Non AGSA'!B:B)</f>
        <v>#N/A</v>
      </c>
      <c r="BG490" s="150" t="e">
        <f>_xlfn.XLOOKUP(A490,'[27]Dormant auditee list'!C:C,'[27]Dormant auditee list'!C:C)</f>
        <v>#N/A</v>
      </c>
      <c r="BH490" s="150" t="e">
        <f>_xlfn.XLOOKUP(A490,[27]Reworked!A:A,[27]Reworked!I:I)</f>
        <v>#N/A</v>
      </c>
      <c r="BJ490" s="150">
        <v>3</v>
      </c>
      <c r="BK490" s="150">
        <v>1</v>
      </c>
    </row>
    <row r="491" spans="1:63" ht="14.25" customHeight="1" x14ac:dyDescent="0.25">
      <c r="A491" s="265">
        <v>1505</v>
      </c>
      <c r="B491" s="266" t="s">
        <v>669</v>
      </c>
      <c r="C491" s="271" t="s">
        <v>1193</v>
      </c>
      <c r="D491" s="271" t="s">
        <v>658</v>
      </c>
      <c r="E491" s="271" t="s">
        <v>1323</v>
      </c>
      <c r="F491" s="271" t="s">
        <v>1</v>
      </c>
      <c r="G491" s="271" t="s">
        <v>1</v>
      </c>
      <c r="H491" s="266" t="s">
        <v>1</v>
      </c>
      <c r="I491" s="266" t="s">
        <v>658</v>
      </c>
      <c r="J491" s="275" t="s">
        <v>33</v>
      </c>
      <c r="K491" s="271" t="s">
        <v>1</v>
      </c>
      <c r="L491" s="271" t="s">
        <v>1</v>
      </c>
      <c r="M491" s="275" t="s">
        <v>33</v>
      </c>
      <c r="N491" s="271" t="s">
        <v>1</v>
      </c>
      <c r="O491" s="271" t="s">
        <v>1</v>
      </c>
      <c r="P491" s="271" t="s">
        <v>1</v>
      </c>
      <c r="Q491" s="271" t="s">
        <v>1</v>
      </c>
      <c r="R491" s="271" t="s">
        <v>1</v>
      </c>
      <c r="S491" s="271" t="s">
        <v>1</v>
      </c>
      <c r="T491" s="271" t="s">
        <v>1</v>
      </c>
      <c r="U491" s="271" t="s">
        <v>1</v>
      </c>
      <c r="V491" s="271" t="s">
        <v>1</v>
      </c>
      <c r="W491" s="271" t="s">
        <v>1</v>
      </c>
      <c r="X491" s="271" t="s">
        <v>1</v>
      </c>
      <c r="Y491" s="271" t="s">
        <v>1</v>
      </c>
      <c r="Z491" s="271" t="s">
        <v>1</v>
      </c>
      <c r="AA491" s="271" t="s">
        <v>1</v>
      </c>
      <c r="AB491" s="271" t="s">
        <v>1</v>
      </c>
      <c r="AC491" s="271" t="s">
        <v>1</v>
      </c>
      <c r="AD491" s="271" t="s">
        <v>1</v>
      </c>
      <c r="AE491" s="271" t="s">
        <v>1</v>
      </c>
      <c r="AF491" s="271" t="s">
        <v>1</v>
      </c>
      <c r="AG491" s="271" t="s">
        <v>1</v>
      </c>
      <c r="AH491" s="271" t="s">
        <v>1</v>
      </c>
      <c r="AI491" s="271" t="s">
        <v>1</v>
      </c>
      <c r="AJ491" s="271" t="s">
        <v>1</v>
      </c>
      <c r="AK491" s="271" t="s">
        <v>1</v>
      </c>
      <c r="AL491" s="271" t="s">
        <v>1</v>
      </c>
      <c r="AM491" s="271" t="s">
        <v>1</v>
      </c>
      <c r="AN491" s="271" t="s">
        <v>1</v>
      </c>
      <c r="AO491" s="271" t="s">
        <v>1</v>
      </c>
      <c r="AP491" s="271" t="s">
        <v>1</v>
      </c>
      <c r="AQ491" s="271" t="s">
        <v>1</v>
      </c>
      <c r="AR491" s="271" t="s">
        <v>1</v>
      </c>
      <c r="AS491" s="271" t="s">
        <v>1</v>
      </c>
      <c r="AT491" s="271" t="s">
        <v>1</v>
      </c>
      <c r="AU491" s="271" t="s">
        <v>1</v>
      </c>
      <c r="AV491" s="271" t="s">
        <v>1</v>
      </c>
      <c r="AW491" s="284" t="s">
        <v>1</v>
      </c>
      <c r="AX491" s="275">
        <v>1</v>
      </c>
      <c r="AY491" s="284">
        <v>0</v>
      </c>
      <c r="AZ491" s="276">
        <v>0</v>
      </c>
      <c r="BA491" s="276">
        <v>0</v>
      </c>
      <c r="BB491" s="283">
        <v>0</v>
      </c>
      <c r="BF491" s="150" t="e">
        <f>_xlfn.XLOOKUP(A491,'[27]Non AGSA'!B:B,'[27]Non AGSA'!B:B)</f>
        <v>#N/A</v>
      </c>
      <c r="BG491" s="150" t="e">
        <f>_xlfn.XLOOKUP(A491,'[27]Dormant auditee list'!C:C,'[27]Dormant auditee list'!C:C)</f>
        <v>#N/A</v>
      </c>
      <c r="BH491" s="150" t="e">
        <f>_xlfn.XLOOKUP(A491,[27]Reworked!A:A,[27]Reworked!I:I)</f>
        <v>#N/A</v>
      </c>
      <c r="BJ491" s="150">
        <v>3</v>
      </c>
      <c r="BK491" s="150">
        <v>1</v>
      </c>
    </row>
    <row r="492" spans="1:63" ht="18" customHeight="1" x14ac:dyDescent="0.25">
      <c r="A492" s="265">
        <v>1568</v>
      </c>
      <c r="B492" s="266" t="s">
        <v>1356</v>
      </c>
      <c r="C492" s="271" t="s">
        <v>1193</v>
      </c>
      <c r="D492" s="271" t="s">
        <v>658</v>
      </c>
      <c r="E492" s="271" t="s">
        <v>1323</v>
      </c>
      <c r="F492" s="271" t="s">
        <v>1</v>
      </c>
      <c r="G492" s="271" t="s">
        <v>1</v>
      </c>
      <c r="H492" s="266" t="s">
        <v>1</v>
      </c>
      <c r="I492" s="266" t="s">
        <v>658</v>
      </c>
      <c r="J492" s="279" t="s">
        <v>26</v>
      </c>
      <c r="K492" s="271" t="s">
        <v>1</v>
      </c>
      <c r="L492" s="272" t="s">
        <v>23</v>
      </c>
      <c r="M492" s="279" t="s">
        <v>26</v>
      </c>
      <c r="N492" s="271" t="s">
        <v>1</v>
      </c>
      <c r="O492" s="274" t="s">
        <v>20</v>
      </c>
      <c r="P492" s="271" t="s">
        <v>1</v>
      </c>
      <c r="Q492" s="272" t="s">
        <v>23</v>
      </c>
      <c r="R492" s="271" t="s">
        <v>1</v>
      </c>
      <c r="S492" s="271" t="s">
        <v>1</v>
      </c>
      <c r="T492" s="271" t="s">
        <v>1</v>
      </c>
      <c r="U492" s="273" t="s">
        <v>22</v>
      </c>
      <c r="V492" s="271" t="s">
        <v>1</v>
      </c>
      <c r="W492" s="271" t="s">
        <v>1</v>
      </c>
      <c r="X492" s="273" t="s">
        <v>22</v>
      </c>
      <c r="Y492" s="271" t="s">
        <v>1</v>
      </c>
      <c r="Z492" s="271" t="s">
        <v>1</v>
      </c>
      <c r="AA492" s="271" t="s">
        <v>1</v>
      </c>
      <c r="AB492" s="271" t="s">
        <v>1</v>
      </c>
      <c r="AC492" s="271" t="s">
        <v>1</v>
      </c>
      <c r="AD492" s="271" t="s">
        <v>1</v>
      </c>
      <c r="AE492" s="272" t="s">
        <v>23</v>
      </c>
      <c r="AF492" s="271" t="s">
        <v>1</v>
      </c>
      <c r="AG492" s="271" t="s">
        <v>1</v>
      </c>
      <c r="AH492" s="271" t="s">
        <v>1</v>
      </c>
      <c r="AI492" s="271" t="s">
        <v>1</v>
      </c>
      <c r="AJ492" s="271" t="s">
        <v>1</v>
      </c>
      <c r="AK492" s="273" t="s">
        <v>22</v>
      </c>
      <c r="AL492" s="271" t="s">
        <v>1</v>
      </c>
      <c r="AM492" s="271" t="s">
        <v>1</v>
      </c>
      <c r="AN492" s="271" t="s">
        <v>1</v>
      </c>
      <c r="AO492" s="271" t="s">
        <v>1</v>
      </c>
      <c r="AP492" s="271" t="s">
        <v>1</v>
      </c>
      <c r="AQ492" s="271" t="s">
        <v>1</v>
      </c>
      <c r="AR492" s="271" t="s">
        <v>1</v>
      </c>
      <c r="AS492" s="271" t="s">
        <v>1</v>
      </c>
      <c r="AT492" s="271" t="s">
        <v>1</v>
      </c>
      <c r="AU492" s="271" t="s">
        <v>1</v>
      </c>
      <c r="AV492" s="271" t="s">
        <v>1</v>
      </c>
      <c r="AW492" s="275" t="s">
        <v>1241</v>
      </c>
      <c r="AX492" s="282">
        <v>3</v>
      </c>
      <c r="AY492" s="284">
        <v>0</v>
      </c>
      <c r="AZ492" s="276">
        <v>0</v>
      </c>
      <c r="BA492" s="280">
        <v>1.8</v>
      </c>
      <c r="BB492" s="283">
        <v>0</v>
      </c>
      <c r="BF492" s="150" t="e">
        <f>_xlfn.XLOOKUP(A492,'[27]Non AGSA'!B:B,'[27]Non AGSA'!B:B)</f>
        <v>#N/A</v>
      </c>
      <c r="BG492" s="150" t="e">
        <f>_xlfn.XLOOKUP(A492,'[27]Dormant auditee list'!C:C,'[27]Dormant auditee list'!C:C)</f>
        <v>#N/A</v>
      </c>
      <c r="BH492" s="150" t="e">
        <f>_xlfn.XLOOKUP(A492,[27]Reworked!A:A,[27]Reworked!I:I)</f>
        <v>#N/A</v>
      </c>
      <c r="BJ492" s="150">
        <v>3</v>
      </c>
      <c r="BK492" s="150">
        <v>3</v>
      </c>
    </row>
    <row r="493" spans="1:63" ht="27" customHeight="1" x14ac:dyDescent="0.25">
      <c r="A493" s="265">
        <v>1528</v>
      </c>
      <c r="B493" s="266" t="s">
        <v>1357</v>
      </c>
      <c r="C493" s="271" t="s">
        <v>1193</v>
      </c>
      <c r="D493" s="271" t="s">
        <v>571</v>
      </c>
      <c r="E493" s="271" t="s">
        <v>1323</v>
      </c>
      <c r="F493" s="271" t="s">
        <v>1</v>
      </c>
      <c r="G493" s="271" t="s">
        <v>439</v>
      </c>
      <c r="H493" s="266" t="s">
        <v>444</v>
      </c>
      <c r="I493" s="266" t="s">
        <v>437</v>
      </c>
      <c r="J493" s="285" t="s">
        <v>39</v>
      </c>
      <c r="K493" s="271" t="s">
        <v>1</v>
      </c>
      <c r="L493" s="271" t="s">
        <v>1</v>
      </c>
      <c r="M493" s="275" t="s">
        <v>33</v>
      </c>
      <c r="N493" s="271" t="s">
        <v>1</v>
      </c>
      <c r="O493" s="271" t="s">
        <v>1</v>
      </c>
      <c r="P493" s="271" t="s">
        <v>1</v>
      </c>
      <c r="Q493" s="271" t="s">
        <v>1</v>
      </c>
      <c r="R493" s="271" t="s">
        <v>1</v>
      </c>
      <c r="S493" s="271" t="s">
        <v>1</v>
      </c>
      <c r="T493" s="271" t="s">
        <v>1</v>
      </c>
      <c r="U493" s="271" t="s">
        <v>1</v>
      </c>
      <c r="V493" s="271" t="s">
        <v>1</v>
      </c>
      <c r="W493" s="271" t="s">
        <v>1</v>
      </c>
      <c r="X493" s="271" t="s">
        <v>1</v>
      </c>
      <c r="Y493" s="271" t="s">
        <v>1</v>
      </c>
      <c r="Z493" s="271" t="s">
        <v>1</v>
      </c>
      <c r="AA493" s="271" t="s">
        <v>1</v>
      </c>
      <c r="AB493" s="271" t="s">
        <v>1</v>
      </c>
      <c r="AC493" s="271" t="s">
        <v>1</v>
      </c>
      <c r="AD493" s="271" t="s">
        <v>1</v>
      </c>
      <c r="AE493" s="271" t="s">
        <v>1</v>
      </c>
      <c r="AF493" s="271" t="s">
        <v>1</v>
      </c>
      <c r="AG493" s="271" t="s">
        <v>1</v>
      </c>
      <c r="AH493" s="271" t="s">
        <v>1</v>
      </c>
      <c r="AI493" s="271" t="s">
        <v>1</v>
      </c>
      <c r="AJ493" s="271" t="s">
        <v>1</v>
      </c>
      <c r="AK493" s="271" t="s">
        <v>1</v>
      </c>
      <c r="AL493" s="271" t="s">
        <v>1</v>
      </c>
      <c r="AM493" s="271" t="s">
        <v>1</v>
      </c>
      <c r="AN493" s="271" t="s">
        <v>1</v>
      </c>
      <c r="AO493" s="271" t="s">
        <v>1</v>
      </c>
      <c r="AP493" s="271" t="s">
        <v>1</v>
      </c>
      <c r="AQ493" s="271" t="s">
        <v>1</v>
      </c>
      <c r="AR493" s="271" t="s">
        <v>1</v>
      </c>
      <c r="AS493" s="271" t="s">
        <v>1</v>
      </c>
      <c r="AT493" s="271" t="s">
        <v>1</v>
      </c>
      <c r="AU493" s="273" t="s">
        <v>22</v>
      </c>
      <c r="AV493" s="271" t="s">
        <v>1</v>
      </c>
      <c r="AW493" s="284" t="s">
        <v>1</v>
      </c>
      <c r="AX493" s="284">
        <v>0</v>
      </c>
      <c r="AY493" s="284">
        <v>0</v>
      </c>
      <c r="AZ493" s="276">
        <v>0</v>
      </c>
      <c r="BA493" s="280">
        <v>5.6</v>
      </c>
      <c r="BB493" s="281">
        <v>0.02</v>
      </c>
      <c r="BD493" s="150" t="e">
        <f>_xlfn.XLOOKUP(A493,'KSD auditees'!A:A,'KSD auditees'!A:A)</f>
        <v>#N/A</v>
      </c>
      <c r="BE493" s="150" t="e">
        <f>_xlfn.XLOOKUP(A493,'KSD auditees'!A:A,'KSD auditees'!G:G)</f>
        <v>#N/A</v>
      </c>
      <c r="BF493" s="150" t="e">
        <f>_xlfn.XLOOKUP(A493,'[27]Non AGSA'!B:B,'[27]Non AGSA'!B:B)</f>
        <v>#N/A</v>
      </c>
      <c r="BG493" s="150" t="e">
        <f>_xlfn.XLOOKUP(A493,'[27]Dormant auditee list'!C:C,'[27]Dormant auditee list'!C:C)</f>
        <v>#N/A</v>
      </c>
      <c r="BH493" s="150" t="e">
        <f>_xlfn.XLOOKUP(A493,[27]Reworked!A:A,[27]Reworked!I:I)</f>
        <v>#N/A</v>
      </c>
      <c r="BJ493" s="150">
        <v>3</v>
      </c>
      <c r="BK493" s="150">
        <v>6</v>
      </c>
    </row>
    <row r="494" spans="1:63" ht="26.25" customHeight="1" x14ac:dyDescent="0.25">
      <c r="A494" s="265">
        <v>530</v>
      </c>
      <c r="B494" s="266" t="s">
        <v>1358</v>
      </c>
      <c r="C494" s="271" t="s">
        <v>1193</v>
      </c>
      <c r="D494" s="271" t="s">
        <v>571</v>
      </c>
      <c r="E494" s="271" t="s">
        <v>1323</v>
      </c>
      <c r="F494" s="271" t="s">
        <v>1</v>
      </c>
      <c r="G494" s="271" t="s">
        <v>443</v>
      </c>
      <c r="H494" s="266" t="s">
        <v>444</v>
      </c>
      <c r="I494" s="266" t="s">
        <v>437</v>
      </c>
      <c r="J494" s="275" t="s">
        <v>33</v>
      </c>
      <c r="K494" s="271" t="s">
        <v>1</v>
      </c>
      <c r="L494" s="271" t="s">
        <v>1</v>
      </c>
      <c r="M494" s="275" t="s">
        <v>33</v>
      </c>
      <c r="N494" s="271" t="s">
        <v>1</v>
      </c>
      <c r="O494" s="273" t="s">
        <v>22</v>
      </c>
      <c r="P494" s="271" t="s">
        <v>1</v>
      </c>
      <c r="Q494" s="271" t="s">
        <v>1</v>
      </c>
      <c r="R494" s="271" t="s">
        <v>1</v>
      </c>
      <c r="S494" s="271" t="s">
        <v>1</v>
      </c>
      <c r="T494" s="271" t="s">
        <v>1</v>
      </c>
      <c r="U494" s="271" t="s">
        <v>1</v>
      </c>
      <c r="V494" s="271" t="s">
        <v>1</v>
      </c>
      <c r="W494" s="271" t="s">
        <v>1</v>
      </c>
      <c r="X494" s="271" t="s">
        <v>1</v>
      </c>
      <c r="Y494" s="271" t="s">
        <v>1</v>
      </c>
      <c r="Z494" s="271" t="s">
        <v>1</v>
      </c>
      <c r="AA494" s="271" t="s">
        <v>1</v>
      </c>
      <c r="AB494" s="271" t="s">
        <v>1</v>
      </c>
      <c r="AC494" s="271" t="s">
        <v>1</v>
      </c>
      <c r="AD494" s="271" t="s">
        <v>1</v>
      </c>
      <c r="AE494" s="271" t="s">
        <v>1</v>
      </c>
      <c r="AF494" s="271" t="s">
        <v>1</v>
      </c>
      <c r="AG494" s="271" t="s">
        <v>1</v>
      </c>
      <c r="AH494" s="271" t="s">
        <v>1</v>
      </c>
      <c r="AI494" s="271" t="s">
        <v>1</v>
      </c>
      <c r="AJ494" s="271" t="s">
        <v>1</v>
      </c>
      <c r="AK494" s="271" t="s">
        <v>1</v>
      </c>
      <c r="AL494" s="271" t="s">
        <v>1</v>
      </c>
      <c r="AM494" s="271" t="s">
        <v>1</v>
      </c>
      <c r="AN494" s="271" t="s">
        <v>1</v>
      </c>
      <c r="AO494" s="271" t="s">
        <v>1</v>
      </c>
      <c r="AP494" s="271" t="s">
        <v>1</v>
      </c>
      <c r="AQ494" s="271" t="s">
        <v>1</v>
      </c>
      <c r="AR494" s="271" t="s">
        <v>1</v>
      </c>
      <c r="AS494" s="271" t="s">
        <v>1</v>
      </c>
      <c r="AT494" s="271" t="s">
        <v>1</v>
      </c>
      <c r="AU494" s="271" t="s">
        <v>1</v>
      </c>
      <c r="AV494" s="271" t="s">
        <v>1</v>
      </c>
      <c r="AW494" s="284" t="s">
        <v>1</v>
      </c>
      <c r="AX494" s="275">
        <v>1</v>
      </c>
      <c r="AY494" s="284">
        <v>0</v>
      </c>
      <c r="AZ494" s="276">
        <v>0</v>
      </c>
      <c r="BA494" s="277">
        <v>0</v>
      </c>
      <c r="BB494" s="283">
        <v>0</v>
      </c>
      <c r="BF494" s="150" t="e">
        <f>_xlfn.XLOOKUP(A494,'[27]Non AGSA'!B:B,'[27]Non AGSA'!B:B)</f>
        <v>#N/A</v>
      </c>
      <c r="BG494" s="150" t="e">
        <f>_xlfn.XLOOKUP(A494,'[27]Dormant auditee list'!C:C,'[27]Dormant auditee list'!C:C)</f>
        <v>#N/A</v>
      </c>
      <c r="BH494" s="150" t="e">
        <f>_xlfn.XLOOKUP(A494,[27]Reworked!A:A,[27]Reworked!I:I)</f>
        <v>#N/A</v>
      </c>
      <c r="BJ494" s="150">
        <v>3</v>
      </c>
      <c r="BK494" s="150">
        <v>1</v>
      </c>
    </row>
    <row r="495" spans="1:63" ht="18.75" customHeight="1" x14ac:dyDescent="0.25">
      <c r="A495" s="265">
        <v>1509</v>
      </c>
      <c r="B495" s="266" t="s">
        <v>1359</v>
      </c>
      <c r="C495" s="271" t="s">
        <v>1193</v>
      </c>
      <c r="D495" s="271" t="s">
        <v>625</v>
      </c>
      <c r="E495" s="271" t="s">
        <v>1323</v>
      </c>
      <c r="F495" s="271" t="s">
        <v>1</v>
      </c>
      <c r="G495" s="271" t="s">
        <v>1</v>
      </c>
      <c r="H495" s="266" t="s">
        <v>1</v>
      </c>
      <c r="I495" s="266" t="s">
        <v>625</v>
      </c>
      <c r="J495" s="279" t="s">
        <v>26</v>
      </c>
      <c r="K495" s="273" t="s">
        <v>22</v>
      </c>
      <c r="L495" s="272" t="s">
        <v>23</v>
      </c>
      <c r="M495" s="152" t="s">
        <v>17</v>
      </c>
      <c r="N495" s="272" t="s">
        <v>23</v>
      </c>
      <c r="O495" s="272" t="s">
        <v>23</v>
      </c>
      <c r="P495" s="274" t="s">
        <v>20</v>
      </c>
      <c r="Q495" s="271" t="s">
        <v>1</v>
      </c>
      <c r="R495" s="271" t="s">
        <v>1</v>
      </c>
      <c r="S495" s="271" t="s">
        <v>1</v>
      </c>
      <c r="T495" s="271" t="s">
        <v>1</v>
      </c>
      <c r="U495" s="271" t="s">
        <v>1</v>
      </c>
      <c r="V495" s="271" t="s">
        <v>1</v>
      </c>
      <c r="W495" s="271" t="s">
        <v>1</v>
      </c>
      <c r="X495" s="271" t="s">
        <v>1</v>
      </c>
      <c r="Y495" s="271" t="s">
        <v>1</v>
      </c>
      <c r="Z495" s="273" t="s">
        <v>22</v>
      </c>
      <c r="AA495" s="271" t="s">
        <v>1</v>
      </c>
      <c r="AB495" s="271" t="s">
        <v>1</v>
      </c>
      <c r="AC495" s="271" t="s">
        <v>1</v>
      </c>
      <c r="AD495" s="271" t="s">
        <v>1</v>
      </c>
      <c r="AE495" s="272" t="s">
        <v>23</v>
      </c>
      <c r="AF495" s="271" t="s">
        <v>1</v>
      </c>
      <c r="AG495" s="271" t="s">
        <v>1</v>
      </c>
      <c r="AH495" s="271" t="s">
        <v>1</v>
      </c>
      <c r="AI495" s="271" t="s">
        <v>1</v>
      </c>
      <c r="AJ495" s="271" t="s">
        <v>1</v>
      </c>
      <c r="AK495" s="271" t="s">
        <v>1</v>
      </c>
      <c r="AL495" s="274" t="s">
        <v>20</v>
      </c>
      <c r="AM495" s="271" t="s">
        <v>1</v>
      </c>
      <c r="AN495" s="271" t="s">
        <v>1</v>
      </c>
      <c r="AO495" s="271" t="s">
        <v>1</v>
      </c>
      <c r="AP495" s="271" t="s">
        <v>1</v>
      </c>
      <c r="AQ495" s="271" t="s">
        <v>1</v>
      </c>
      <c r="AR495" s="271" t="s">
        <v>1</v>
      </c>
      <c r="AS495" s="271" t="s">
        <v>1</v>
      </c>
      <c r="AT495" s="271" t="s">
        <v>1</v>
      </c>
      <c r="AU495" s="272" t="s">
        <v>23</v>
      </c>
      <c r="AV495" s="271" t="s">
        <v>1</v>
      </c>
      <c r="AW495" s="275" t="s">
        <v>1241</v>
      </c>
      <c r="AX495" s="275">
        <v>1</v>
      </c>
      <c r="AY495" s="284">
        <v>0</v>
      </c>
      <c r="AZ495" s="276">
        <v>0</v>
      </c>
      <c r="BA495" s="280">
        <v>3.6</v>
      </c>
      <c r="BB495" s="278">
        <v>2.9</v>
      </c>
      <c r="BF495" s="150" t="e">
        <f>_xlfn.XLOOKUP(A495,'[27]Non AGSA'!B:B,'[27]Non AGSA'!B:B)</f>
        <v>#N/A</v>
      </c>
      <c r="BG495" s="150" t="e">
        <f>_xlfn.XLOOKUP(A495,'[27]Dormant auditee list'!C:C,'[27]Dormant auditee list'!C:C)</f>
        <v>#N/A</v>
      </c>
      <c r="BH495" s="150" t="e">
        <f>_xlfn.XLOOKUP(A495,[27]Reworked!A:A,[27]Reworked!I:I)</f>
        <v>#N/A</v>
      </c>
      <c r="BJ495" s="150">
        <v>3</v>
      </c>
      <c r="BK495" s="150">
        <v>3</v>
      </c>
    </row>
    <row r="496" spans="1:63" ht="26.25" customHeight="1" x14ac:dyDescent="0.25">
      <c r="A496" s="265">
        <v>1601</v>
      </c>
      <c r="B496" s="266" t="s">
        <v>867</v>
      </c>
      <c r="C496" s="271" t="s">
        <v>1193</v>
      </c>
      <c r="D496" s="271" t="s">
        <v>854</v>
      </c>
      <c r="E496" s="271" t="s">
        <v>1323</v>
      </c>
      <c r="F496" s="271" t="s">
        <v>1</v>
      </c>
      <c r="G496" s="271" t="s">
        <v>439</v>
      </c>
      <c r="H496" s="266" t="s">
        <v>444</v>
      </c>
      <c r="I496" s="266" t="s">
        <v>437</v>
      </c>
      <c r="J496" s="282" t="s">
        <v>94</v>
      </c>
      <c r="K496" s="274" t="s">
        <v>20</v>
      </c>
      <c r="L496" s="274" t="s">
        <v>20</v>
      </c>
      <c r="M496" s="151" t="s">
        <v>111</v>
      </c>
      <c r="N496" s="271" t="s">
        <v>1</v>
      </c>
      <c r="O496" s="271" t="s">
        <v>1</v>
      </c>
      <c r="P496" s="271" t="s">
        <v>1</v>
      </c>
      <c r="Q496" s="274" t="s">
        <v>20</v>
      </c>
      <c r="R496" s="271" t="s">
        <v>1</v>
      </c>
      <c r="S496" s="271" t="s">
        <v>1</v>
      </c>
      <c r="T496" s="271" t="s">
        <v>1</v>
      </c>
      <c r="U496" s="274" t="s">
        <v>20</v>
      </c>
      <c r="V496" s="274" t="s">
        <v>20</v>
      </c>
      <c r="W496" s="271" t="s">
        <v>1</v>
      </c>
      <c r="X496" s="271" t="s">
        <v>1</v>
      </c>
      <c r="Y496" s="271" t="s">
        <v>1</v>
      </c>
      <c r="Z496" s="271" t="s">
        <v>1</v>
      </c>
      <c r="AA496" s="271" t="s">
        <v>1</v>
      </c>
      <c r="AB496" s="271" t="s">
        <v>1</v>
      </c>
      <c r="AC496" s="271" t="s">
        <v>1</v>
      </c>
      <c r="AD496" s="274" t="s">
        <v>20</v>
      </c>
      <c r="AE496" s="274" t="s">
        <v>20</v>
      </c>
      <c r="AF496" s="271" t="s">
        <v>1</v>
      </c>
      <c r="AG496" s="271" t="s">
        <v>1</v>
      </c>
      <c r="AH496" s="271" t="s">
        <v>1</v>
      </c>
      <c r="AI496" s="271" t="s">
        <v>1</v>
      </c>
      <c r="AJ496" s="271" t="s">
        <v>1</v>
      </c>
      <c r="AK496" s="271" t="s">
        <v>1</v>
      </c>
      <c r="AL496" s="271" t="s">
        <v>1</v>
      </c>
      <c r="AM496" s="271" t="s">
        <v>1</v>
      </c>
      <c r="AN496" s="271" t="s">
        <v>1</v>
      </c>
      <c r="AO496" s="274" t="s">
        <v>20</v>
      </c>
      <c r="AP496" s="274" t="s">
        <v>20</v>
      </c>
      <c r="AQ496" s="271" t="s">
        <v>1</v>
      </c>
      <c r="AR496" s="274" t="s">
        <v>20</v>
      </c>
      <c r="AS496" s="271" t="s">
        <v>1</v>
      </c>
      <c r="AT496" s="271" t="s">
        <v>1</v>
      </c>
      <c r="AU496" s="274" t="s">
        <v>20</v>
      </c>
      <c r="AV496" s="271" t="s">
        <v>1</v>
      </c>
      <c r="AW496" s="272" t="s">
        <v>23</v>
      </c>
      <c r="AX496" s="284">
        <v>0</v>
      </c>
      <c r="AY496" s="284">
        <v>0</v>
      </c>
      <c r="AZ496" s="276">
        <v>0</v>
      </c>
      <c r="BA496" s="276">
        <v>0</v>
      </c>
      <c r="BB496" s="283">
        <v>0</v>
      </c>
      <c r="BF496" s="150" t="e">
        <f>_xlfn.XLOOKUP(A496,'[27]Non AGSA'!B:B,'[27]Non AGSA'!B:B)</f>
        <v>#N/A</v>
      </c>
      <c r="BG496" s="150" t="e">
        <f>_xlfn.XLOOKUP(A496,'[27]Dormant auditee list'!C:C,'[27]Dormant auditee list'!C:C)</f>
        <v>#N/A</v>
      </c>
      <c r="BH496" s="150" t="e">
        <f>_xlfn.XLOOKUP(A496,[27]Reworked!A:A,[27]Reworked!I:I)</f>
        <v>#N/A</v>
      </c>
      <c r="BJ496" s="150">
        <v>3</v>
      </c>
      <c r="BK496" s="150">
        <v>5</v>
      </c>
    </row>
    <row r="497" spans="1:63" ht="27" customHeight="1" x14ac:dyDescent="0.25">
      <c r="A497" s="265">
        <v>267</v>
      </c>
      <c r="B497" s="266" t="s">
        <v>833</v>
      </c>
      <c r="C497" s="271" t="s">
        <v>1193</v>
      </c>
      <c r="D497" s="271" t="s">
        <v>815</v>
      </c>
      <c r="E497" s="271" t="s">
        <v>1323</v>
      </c>
      <c r="F497" s="271" t="s">
        <v>1</v>
      </c>
      <c r="G497" s="271" t="s">
        <v>443</v>
      </c>
      <c r="H497" s="266" t="s">
        <v>444</v>
      </c>
      <c r="I497" s="266" t="s">
        <v>437</v>
      </c>
      <c r="J497" s="152" t="s">
        <v>17</v>
      </c>
      <c r="K497" s="272" t="s">
        <v>23</v>
      </c>
      <c r="L497" s="272" t="s">
        <v>23</v>
      </c>
      <c r="M497" s="152" t="s">
        <v>17</v>
      </c>
      <c r="N497" s="274" t="s">
        <v>20</v>
      </c>
      <c r="O497" s="272" t="s">
        <v>23</v>
      </c>
      <c r="P497" s="271" t="s">
        <v>1</v>
      </c>
      <c r="Q497" s="271" t="s">
        <v>1</v>
      </c>
      <c r="R497" s="271" t="s">
        <v>1</v>
      </c>
      <c r="S497" s="271" t="s">
        <v>1</v>
      </c>
      <c r="T497" s="271" t="s">
        <v>1</v>
      </c>
      <c r="U497" s="271" t="s">
        <v>1</v>
      </c>
      <c r="V497" s="271" t="s">
        <v>1</v>
      </c>
      <c r="W497" s="271" t="s">
        <v>1</v>
      </c>
      <c r="X497" s="271" t="s">
        <v>1</v>
      </c>
      <c r="Y497" s="271" t="s">
        <v>1</v>
      </c>
      <c r="Z497" s="272" t="s">
        <v>23</v>
      </c>
      <c r="AA497" s="273" t="s">
        <v>22</v>
      </c>
      <c r="AB497" s="271" t="s">
        <v>1</v>
      </c>
      <c r="AC497" s="271" t="s">
        <v>1</v>
      </c>
      <c r="AD497" s="271" t="s">
        <v>1</v>
      </c>
      <c r="AE497" s="271" t="s">
        <v>1</v>
      </c>
      <c r="AF497" s="273" t="s">
        <v>22</v>
      </c>
      <c r="AG497" s="271" t="s">
        <v>1</v>
      </c>
      <c r="AH497" s="271" t="s">
        <v>1</v>
      </c>
      <c r="AI497" s="271" t="s">
        <v>1</v>
      </c>
      <c r="AJ497" s="271" t="s">
        <v>1</v>
      </c>
      <c r="AK497" s="273" t="s">
        <v>22</v>
      </c>
      <c r="AL497" s="272" t="s">
        <v>23</v>
      </c>
      <c r="AM497" s="271" t="s">
        <v>1</v>
      </c>
      <c r="AN497" s="271" t="s">
        <v>1</v>
      </c>
      <c r="AO497" s="271" t="s">
        <v>1</v>
      </c>
      <c r="AP497" s="273" t="s">
        <v>22</v>
      </c>
      <c r="AQ497" s="271" t="s">
        <v>1</v>
      </c>
      <c r="AR497" s="271" t="s">
        <v>1</v>
      </c>
      <c r="AS497" s="271" t="s">
        <v>1</v>
      </c>
      <c r="AT497" s="271" t="s">
        <v>1</v>
      </c>
      <c r="AU497" s="272" t="s">
        <v>23</v>
      </c>
      <c r="AV497" s="271" t="s">
        <v>1</v>
      </c>
      <c r="AW497" s="284" t="s">
        <v>1</v>
      </c>
      <c r="AX497" s="284">
        <v>0</v>
      </c>
      <c r="AY497" s="284">
        <v>0</v>
      </c>
      <c r="AZ497" s="276">
        <v>0</v>
      </c>
      <c r="BA497" s="277">
        <v>0</v>
      </c>
      <c r="BB497" s="283">
        <v>0</v>
      </c>
      <c r="BF497" s="150" t="e">
        <f>_xlfn.XLOOKUP(A497,'[27]Non AGSA'!B:B,'[27]Non AGSA'!B:B)</f>
        <v>#N/A</v>
      </c>
      <c r="BG497" s="150" t="e">
        <f>_xlfn.XLOOKUP(A497,'[27]Dormant auditee list'!C:C,'[27]Dormant auditee list'!C:C)</f>
        <v>#N/A</v>
      </c>
      <c r="BH497" s="150" t="e">
        <f>_xlfn.XLOOKUP(A497,[27]Reworked!A:A,[27]Reworked!I:I)</f>
        <v>#N/A</v>
      </c>
      <c r="BJ497" s="150">
        <v>3</v>
      </c>
      <c r="BK497" s="150">
        <v>2</v>
      </c>
    </row>
    <row r="498" spans="1:63" ht="34.5" customHeight="1" x14ac:dyDescent="0.25">
      <c r="A498" s="265">
        <v>271</v>
      </c>
      <c r="B498" s="266" t="s">
        <v>1360</v>
      </c>
      <c r="C498" s="271" t="s">
        <v>1193</v>
      </c>
      <c r="D498" s="271" t="s">
        <v>815</v>
      </c>
      <c r="E498" s="271" t="s">
        <v>1323</v>
      </c>
      <c r="F498" s="271" t="s">
        <v>1</v>
      </c>
      <c r="G498" s="271" t="s">
        <v>837</v>
      </c>
      <c r="H498" s="266" t="s">
        <v>440</v>
      </c>
      <c r="I498" s="266" t="s">
        <v>437</v>
      </c>
      <c r="J498" s="275" t="s">
        <v>33</v>
      </c>
      <c r="K498" s="271" t="s">
        <v>1</v>
      </c>
      <c r="L498" s="271" t="s">
        <v>1</v>
      </c>
      <c r="M498" s="275" t="s">
        <v>33</v>
      </c>
      <c r="N498" s="271" t="s">
        <v>1</v>
      </c>
      <c r="O498" s="271" t="s">
        <v>1</v>
      </c>
      <c r="P498" s="271" t="s">
        <v>1</v>
      </c>
      <c r="Q498" s="271" t="s">
        <v>1</v>
      </c>
      <c r="R498" s="271" t="s">
        <v>1</v>
      </c>
      <c r="S498" s="271" t="s">
        <v>1</v>
      </c>
      <c r="T498" s="271" t="s">
        <v>1</v>
      </c>
      <c r="U498" s="271" t="s">
        <v>1</v>
      </c>
      <c r="V498" s="271" t="s">
        <v>1</v>
      </c>
      <c r="W498" s="271" t="s">
        <v>1</v>
      </c>
      <c r="X498" s="271" t="s">
        <v>1</v>
      </c>
      <c r="Y498" s="271" t="s">
        <v>1</v>
      </c>
      <c r="Z498" s="271" t="s">
        <v>1</v>
      </c>
      <c r="AA498" s="271" t="s">
        <v>1</v>
      </c>
      <c r="AB498" s="271" t="s">
        <v>1</v>
      </c>
      <c r="AC498" s="271" t="s">
        <v>1</v>
      </c>
      <c r="AD498" s="271" t="s">
        <v>1</v>
      </c>
      <c r="AE498" s="271" t="s">
        <v>1</v>
      </c>
      <c r="AF498" s="271" t="s">
        <v>1</v>
      </c>
      <c r="AG498" s="271" t="s">
        <v>1</v>
      </c>
      <c r="AH498" s="271" t="s">
        <v>1</v>
      </c>
      <c r="AI498" s="271" t="s">
        <v>1</v>
      </c>
      <c r="AJ498" s="271" t="s">
        <v>1</v>
      </c>
      <c r="AK498" s="271" t="s">
        <v>1</v>
      </c>
      <c r="AL498" s="271" t="s">
        <v>1</v>
      </c>
      <c r="AM498" s="271" t="s">
        <v>1</v>
      </c>
      <c r="AN498" s="271" t="s">
        <v>1</v>
      </c>
      <c r="AO498" s="271" t="s">
        <v>1</v>
      </c>
      <c r="AP498" s="271" t="s">
        <v>1</v>
      </c>
      <c r="AQ498" s="271" t="s">
        <v>1</v>
      </c>
      <c r="AR498" s="271" t="s">
        <v>1</v>
      </c>
      <c r="AS498" s="271" t="s">
        <v>1</v>
      </c>
      <c r="AT498" s="271" t="s">
        <v>1</v>
      </c>
      <c r="AU498" s="274" t="s">
        <v>20</v>
      </c>
      <c r="AV498" s="271" t="s">
        <v>1</v>
      </c>
      <c r="AW498" s="284" t="s">
        <v>1</v>
      </c>
      <c r="AX498" s="284">
        <v>0</v>
      </c>
      <c r="AY498" s="284">
        <v>0</v>
      </c>
      <c r="AZ498" s="276">
        <v>0</v>
      </c>
      <c r="BA498" s="280">
        <v>1.7</v>
      </c>
      <c r="BB498" s="281">
        <v>3.0000000000000001E-3</v>
      </c>
      <c r="BF498" s="150" t="e">
        <f>_xlfn.XLOOKUP(A498,'[27]Non AGSA'!B:B,'[27]Non AGSA'!B:B)</f>
        <v>#N/A</v>
      </c>
      <c r="BG498" s="150" t="e">
        <f>_xlfn.XLOOKUP(A498,'[27]Dormant auditee list'!C:C,'[27]Dormant auditee list'!C:C)</f>
        <v>#N/A</v>
      </c>
      <c r="BH498" s="150" t="e">
        <f>_xlfn.XLOOKUP(A498,[27]Reworked!A:A,[27]Reworked!I:I)</f>
        <v>#N/A</v>
      </c>
      <c r="BJ498" s="150">
        <v>3</v>
      </c>
      <c r="BK498" s="150">
        <v>1</v>
      </c>
    </row>
    <row r="499" spans="1:63" ht="26.25" customHeight="1" x14ac:dyDescent="0.25">
      <c r="A499" s="265">
        <v>273</v>
      </c>
      <c r="B499" s="266" t="s">
        <v>562</v>
      </c>
      <c r="C499" s="271" t="s">
        <v>1193</v>
      </c>
      <c r="D499" s="271" t="s">
        <v>519</v>
      </c>
      <c r="E499" s="271" t="s">
        <v>1323</v>
      </c>
      <c r="F499" s="271" t="s">
        <v>1</v>
      </c>
      <c r="G499" s="271" t="s">
        <v>443</v>
      </c>
      <c r="H499" s="266" t="s">
        <v>444</v>
      </c>
      <c r="I499" s="266" t="s">
        <v>437</v>
      </c>
      <c r="J499" s="152" t="s">
        <v>17</v>
      </c>
      <c r="K499" s="271" t="s">
        <v>1</v>
      </c>
      <c r="L499" s="272" t="s">
        <v>23</v>
      </c>
      <c r="M499" s="152" t="s">
        <v>17</v>
      </c>
      <c r="N499" s="271" t="s">
        <v>1</v>
      </c>
      <c r="O499" s="272" t="s">
        <v>23</v>
      </c>
      <c r="P499" s="271" t="s">
        <v>1</v>
      </c>
      <c r="Q499" s="271" t="s">
        <v>1</v>
      </c>
      <c r="R499" s="271" t="s">
        <v>1</v>
      </c>
      <c r="S499" s="271" t="s">
        <v>1</v>
      </c>
      <c r="T499" s="271" t="s">
        <v>1</v>
      </c>
      <c r="U499" s="271" t="s">
        <v>1</v>
      </c>
      <c r="V499" s="271" t="s">
        <v>1</v>
      </c>
      <c r="W499" s="271" t="s">
        <v>1</v>
      </c>
      <c r="X499" s="271" t="s">
        <v>1</v>
      </c>
      <c r="Y499" s="271" t="s">
        <v>1</v>
      </c>
      <c r="Z499" s="271" t="s">
        <v>1</v>
      </c>
      <c r="AA499" s="271" t="s">
        <v>1</v>
      </c>
      <c r="AB499" s="271" t="s">
        <v>1</v>
      </c>
      <c r="AC499" s="271" t="s">
        <v>1</v>
      </c>
      <c r="AD499" s="271" t="s">
        <v>1</v>
      </c>
      <c r="AE499" s="272" t="s">
        <v>23</v>
      </c>
      <c r="AF499" s="271" t="s">
        <v>1</v>
      </c>
      <c r="AG499" s="271" t="s">
        <v>1</v>
      </c>
      <c r="AH499" s="271" t="s">
        <v>1</v>
      </c>
      <c r="AI499" s="271" t="s">
        <v>1</v>
      </c>
      <c r="AJ499" s="271" t="s">
        <v>1</v>
      </c>
      <c r="AK499" s="271" t="s">
        <v>1</v>
      </c>
      <c r="AL499" s="271" t="s">
        <v>1</v>
      </c>
      <c r="AM499" s="271" t="s">
        <v>1</v>
      </c>
      <c r="AN499" s="271" t="s">
        <v>1</v>
      </c>
      <c r="AO499" s="271" t="s">
        <v>1</v>
      </c>
      <c r="AP499" s="271" t="s">
        <v>1</v>
      </c>
      <c r="AQ499" s="271" t="s">
        <v>1</v>
      </c>
      <c r="AR499" s="271" t="s">
        <v>1</v>
      </c>
      <c r="AS499" s="271" t="s">
        <v>1</v>
      </c>
      <c r="AT499" s="271" t="s">
        <v>1</v>
      </c>
      <c r="AU499" s="272" t="s">
        <v>23</v>
      </c>
      <c r="AV499" s="271" t="s">
        <v>1</v>
      </c>
      <c r="AW499" s="275" t="s">
        <v>1241</v>
      </c>
      <c r="AX499" s="275">
        <v>1</v>
      </c>
      <c r="AY499" s="284">
        <v>0</v>
      </c>
      <c r="AZ499" s="276">
        <v>0</v>
      </c>
      <c r="BA499" s="280">
        <v>1.1000000000000001</v>
      </c>
      <c r="BB499" s="278">
        <v>5.0000000000000001E-3</v>
      </c>
      <c r="BF499" s="150" t="e">
        <f>_xlfn.XLOOKUP(A499,'[27]Non AGSA'!B:B,'[27]Non AGSA'!B:B)</f>
        <v>#N/A</v>
      </c>
      <c r="BG499" s="150" t="e">
        <f>_xlfn.XLOOKUP(A499,'[27]Dormant auditee list'!C:C,'[27]Dormant auditee list'!C:C)</f>
        <v>#N/A</v>
      </c>
      <c r="BH499" s="150" t="e">
        <f>_xlfn.XLOOKUP(A499,[27]Reworked!A:A,[27]Reworked!I:I)</f>
        <v>#N/A</v>
      </c>
      <c r="BJ499" s="150">
        <v>3</v>
      </c>
      <c r="BK499" s="150">
        <v>2</v>
      </c>
    </row>
    <row r="500" spans="1:63" ht="27" customHeight="1" x14ac:dyDescent="0.25">
      <c r="A500" s="265">
        <v>276</v>
      </c>
      <c r="B500" s="266" t="s">
        <v>1361</v>
      </c>
      <c r="C500" s="271" t="s">
        <v>1193</v>
      </c>
      <c r="D500" s="271" t="s">
        <v>815</v>
      </c>
      <c r="E500" s="271" t="s">
        <v>1323</v>
      </c>
      <c r="F500" s="271" t="s">
        <v>1</v>
      </c>
      <c r="G500" s="271" t="s">
        <v>443</v>
      </c>
      <c r="H500" s="266" t="s">
        <v>444</v>
      </c>
      <c r="I500" s="266" t="s">
        <v>437</v>
      </c>
      <c r="J500" s="279" t="s">
        <v>26</v>
      </c>
      <c r="K500" s="271" t="s">
        <v>1</v>
      </c>
      <c r="L500" s="272" t="s">
        <v>23</v>
      </c>
      <c r="M500" s="279" t="s">
        <v>26</v>
      </c>
      <c r="N500" s="271" t="s">
        <v>1</v>
      </c>
      <c r="O500" s="272" t="s">
        <v>23</v>
      </c>
      <c r="P500" s="271" t="s">
        <v>1</v>
      </c>
      <c r="Q500" s="272" t="s">
        <v>23</v>
      </c>
      <c r="R500" s="271" t="s">
        <v>1</v>
      </c>
      <c r="S500" s="271" t="s">
        <v>1</v>
      </c>
      <c r="T500" s="271" t="s">
        <v>1</v>
      </c>
      <c r="U500" s="271" t="s">
        <v>1</v>
      </c>
      <c r="V500" s="271" t="s">
        <v>1</v>
      </c>
      <c r="W500" s="271" t="s">
        <v>1</v>
      </c>
      <c r="X500" s="271" t="s">
        <v>1</v>
      </c>
      <c r="Y500" s="271" t="s">
        <v>1</v>
      </c>
      <c r="Z500" s="271" t="s">
        <v>1</v>
      </c>
      <c r="AA500" s="271" t="s">
        <v>1</v>
      </c>
      <c r="AB500" s="271" t="s">
        <v>1</v>
      </c>
      <c r="AC500" s="271" t="s">
        <v>1</v>
      </c>
      <c r="AD500" s="271" t="s">
        <v>1</v>
      </c>
      <c r="AE500" s="272" t="s">
        <v>23</v>
      </c>
      <c r="AF500" s="272" t="s">
        <v>23</v>
      </c>
      <c r="AG500" s="271" t="s">
        <v>1</v>
      </c>
      <c r="AH500" s="271" t="s">
        <v>1</v>
      </c>
      <c r="AI500" s="271" t="s">
        <v>1</v>
      </c>
      <c r="AJ500" s="271" t="s">
        <v>1</v>
      </c>
      <c r="AK500" s="271" t="s">
        <v>1</v>
      </c>
      <c r="AL500" s="274" t="s">
        <v>20</v>
      </c>
      <c r="AM500" s="271" t="s">
        <v>1</v>
      </c>
      <c r="AN500" s="271" t="s">
        <v>1</v>
      </c>
      <c r="AO500" s="271" t="s">
        <v>1</v>
      </c>
      <c r="AP500" s="271" t="s">
        <v>1</v>
      </c>
      <c r="AQ500" s="271" t="s">
        <v>1</v>
      </c>
      <c r="AR500" s="272" t="s">
        <v>23</v>
      </c>
      <c r="AS500" s="271" t="s">
        <v>1</v>
      </c>
      <c r="AT500" s="271" t="s">
        <v>1</v>
      </c>
      <c r="AU500" s="272" t="s">
        <v>23</v>
      </c>
      <c r="AV500" s="271" t="s">
        <v>1</v>
      </c>
      <c r="AW500" s="284" t="s">
        <v>1</v>
      </c>
      <c r="AX500" s="284">
        <v>0</v>
      </c>
      <c r="AY500" s="284">
        <v>0</v>
      </c>
      <c r="AZ500" s="276">
        <v>0</v>
      </c>
      <c r="BA500" s="277">
        <v>3</v>
      </c>
      <c r="BB500" s="281">
        <v>0</v>
      </c>
      <c r="BF500" s="150" t="e">
        <f>_xlfn.XLOOKUP(A500,'[27]Non AGSA'!B:B,'[27]Non AGSA'!B:B)</f>
        <v>#N/A</v>
      </c>
      <c r="BG500" s="150" t="e">
        <f>_xlfn.XLOOKUP(A500,'[27]Dormant auditee list'!C:C,'[27]Dormant auditee list'!C:C)</f>
        <v>#N/A</v>
      </c>
      <c r="BH500" s="150" t="e">
        <f>_xlfn.XLOOKUP(A500,[27]Reworked!A:A,[27]Reworked!I:I)</f>
        <v>#N/A</v>
      </c>
      <c r="BJ500" s="150">
        <v>3</v>
      </c>
      <c r="BK500" s="150">
        <v>3</v>
      </c>
    </row>
    <row r="501" spans="1:63" ht="26.25" customHeight="1" x14ac:dyDescent="0.25">
      <c r="A501" s="265">
        <v>1458</v>
      </c>
      <c r="B501" s="266" t="s">
        <v>979</v>
      </c>
      <c r="C501" s="271" t="s">
        <v>1193</v>
      </c>
      <c r="D501" s="271" t="s">
        <v>941</v>
      </c>
      <c r="E501" s="271" t="s">
        <v>1323</v>
      </c>
      <c r="F501" s="271" t="s">
        <v>1</v>
      </c>
      <c r="G501" s="271" t="s">
        <v>447</v>
      </c>
      <c r="H501" s="266" t="s">
        <v>444</v>
      </c>
      <c r="I501" s="266" t="s">
        <v>437</v>
      </c>
      <c r="J501" s="275" t="s">
        <v>33</v>
      </c>
      <c r="K501" s="273" t="s">
        <v>22</v>
      </c>
      <c r="L501" s="271" t="s">
        <v>1</v>
      </c>
      <c r="M501" s="152" t="s">
        <v>17</v>
      </c>
      <c r="N501" s="274" t="s">
        <v>20</v>
      </c>
      <c r="O501" s="271" t="s">
        <v>1</v>
      </c>
      <c r="P501" s="271" t="s">
        <v>1</v>
      </c>
      <c r="Q501" s="271" t="s">
        <v>1</v>
      </c>
      <c r="R501" s="271" t="s">
        <v>1</v>
      </c>
      <c r="S501" s="271" t="s">
        <v>1</v>
      </c>
      <c r="T501" s="271" t="s">
        <v>1</v>
      </c>
      <c r="U501" s="271" t="s">
        <v>1</v>
      </c>
      <c r="V501" s="271" t="s">
        <v>1</v>
      </c>
      <c r="W501" s="271" t="s">
        <v>1</v>
      </c>
      <c r="X501" s="271" t="s">
        <v>1</v>
      </c>
      <c r="Y501" s="271" t="s">
        <v>1</v>
      </c>
      <c r="Z501" s="271" t="s">
        <v>1</v>
      </c>
      <c r="AA501" s="271" t="s">
        <v>1</v>
      </c>
      <c r="AB501" s="271" t="s">
        <v>1</v>
      </c>
      <c r="AC501" s="271" t="s">
        <v>1</v>
      </c>
      <c r="AD501" s="273" t="s">
        <v>22</v>
      </c>
      <c r="AE501" s="271" t="s">
        <v>1</v>
      </c>
      <c r="AF501" s="271" t="s">
        <v>1</v>
      </c>
      <c r="AG501" s="271" t="s">
        <v>1</v>
      </c>
      <c r="AH501" s="271" t="s">
        <v>1</v>
      </c>
      <c r="AI501" s="271" t="s">
        <v>1</v>
      </c>
      <c r="AJ501" s="271" t="s">
        <v>1</v>
      </c>
      <c r="AK501" s="271" t="s">
        <v>1</v>
      </c>
      <c r="AL501" s="271" t="s">
        <v>1</v>
      </c>
      <c r="AM501" s="271" t="s">
        <v>1</v>
      </c>
      <c r="AN501" s="271" t="s">
        <v>1</v>
      </c>
      <c r="AO501" s="271" t="s">
        <v>1</v>
      </c>
      <c r="AP501" s="271" t="s">
        <v>1</v>
      </c>
      <c r="AQ501" s="271" t="s">
        <v>1</v>
      </c>
      <c r="AR501" s="271" t="s">
        <v>1</v>
      </c>
      <c r="AS501" s="271" t="s">
        <v>1</v>
      </c>
      <c r="AT501" s="271" t="s">
        <v>1</v>
      </c>
      <c r="AU501" s="273" t="s">
        <v>22</v>
      </c>
      <c r="AV501" s="271" t="s">
        <v>1</v>
      </c>
      <c r="AW501" s="274" t="s">
        <v>1240</v>
      </c>
      <c r="AX501" s="152">
        <v>2</v>
      </c>
      <c r="AY501" s="284">
        <v>0</v>
      </c>
      <c r="AZ501" s="276">
        <v>0</v>
      </c>
      <c r="BA501" s="276">
        <v>0</v>
      </c>
      <c r="BB501" s="281">
        <v>0</v>
      </c>
      <c r="BF501" s="150" t="e">
        <f>_xlfn.XLOOKUP(A501,'[27]Non AGSA'!B:B,'[27]Non AGSA'!B:B)</f>
        <v>#N/A</v>
      </c>
      <c r="BG501" s="150" t="e">
        <f>_xlfn.XLOOKUP(A501,'[27]Dormant auditee list'!C:C,'[27]Dormant auditee list'!C:C)</f>
        <v>#N/A</v>
      </c>
      <c r="BH501" s="150" t="e">
        <f>_xlfn.XLOOKUP(A501,[27]Reworked!A:A,[27]Reworked!I:I)</f>
        <v>#N/A</v>
      </c>
      <c r="BJ501" s="150">
        <v>3</v>
      </c>
      <c r="BK501" s="150">
        <v>1</v>
      </c>
    </row>
    <row r="502" spans="1:63" ht="26.25" customHeight="1" x14ac:dyDescent="0.25">
      <c r="A502" s="265">
        <v>280</v>
      </c>
      <c r="B502" s="266" t="s">
        <v>839</v>
      </c>
      <c r="C502" s="271" t="s">
        <v>1193</v>
      </c>
      <c r="D502" s="271" t="s">
        <v>815</v>
      </c>
      <c r="E502" s="271" t="s">
        <v>1323</v>
      </c>
      <c r="F502" s="271" t="s">
        <v>1</v>
      </c>
      <c r="G502" s="271" t="s">
        <v>443</v>
      </c>
      <c r="H502" s="266" t="s">
        <v>444</v>
      </c>
      <c r="I502" s="266" t="s">
        <v>437</v>
      </c>
      <c r="J502" s="279" t="s">
        <v>26</v>
      </c>
      <c r="K502" s="271" t="s">
        <v>1</v>
      </c>
      <c r="L502" s="272" t="s">
        <v>23</v>
      </c>
      <c r="M502" s="279" t="s">
        <v>26</v>
      </c>
      <c r="N502" s="271" t="s">
        <v>1</v>
      </c>
      <c r="O502" s="272" t="s">
        <v>23</v>
      </c>
      <c r="P502" s="272" t="s">
        <v>23</v>
      </c>
      <c r="Q502" s="271" t="s">
        <v>1</v>
      </c>
      <c r="R502" s="271" t="s">
        <v>1</v>
      </c>
      <c r="S502" s="271" t="s">
        <v>1</v>
      </c>
      <c r="T502" s="271" t="s">
        <v>1</v>
      </c>
      <c r="U502" s="271" t="s">
        <v>1</v>
      </c>
      <c r="V502" s="271" t="s">
        <v>1</v>
      </c>
      <c r="W502" s="271" t="s">
        <v>1</v>
      </c>
      <c r="X502" s="271" t="s">
        <v>1</v>
      </c>
      <c r="Y502" s="271" t="s">
        <v>1</v>
      </c>
      <c r="Z502" s="271" t="s">
        <v>1</v>
      </c>
      <c r="AA502" s="271" t="s">
        <v>1</v>
      </c>
      <c r="AB502" s="271" t="s">
        <v>1</v>
      </c>
      <c r="AC502" s="271" t="s">
        <v>1</v>
      </c>
      <c r="AD502" s="271" t="s">
        <v>1</v>
      </c>
      <c r="AE502" s="272" t="s">
        <v>23</v>
      </c>
      <c r="AF502" s="271" t="s">
        <v>1</v>
      </c>
      <c r="AG502" s="271" t="s">
        <v>1</v>
      </c>
      <c r="AH502" s="271" t="s">
        <v>1</v>
      </c>
      <c r="AI502" s="271" t="s">
        <v>1</v>
      </c>
      <c r="AJ502" s="271" t="s">
        <v>1</v>
      </c>
      <c r="AK502" s="271" t="s">
        <v>1</v>
      </c>
      <c r="AL502" s="274" t="s">
        <v>20</v>
      </c>
      <c r="AM502" s="271" t="s">
        <v>1</v>
      </c>
      <c r="AN502" s="271" t="s">
        <v>1</v>
      </c>
      <c r="AO502" s="271" t="s">
        <v>1</v>
      </c>
      <c r="AP502" s="271" t="s">
        <v>1</v>
      </c>
      <c r="AQ502" s="271" t="s">
        <v>1</v>
      </c>
      <c r="AR502" s="271" t="s">
        <v>1</v>
      </c>
      <c r="AS502" s="271" t="s">
        <v>1</v>
      </c>
      <c r="AT502" s="271" t="s">
        <v>1</v>
      </c>
      <c r="AU502" s="271" t="s">
        <v>1</v>
      </c>
      <c r="AV502" s="271" t="s">
        <v>1</v>
      </c>
      <c r="AW502" s="284" t="s">
        <v>1</v>
      </c>
      <c r="AX502" s="284">
        <v>0</v>
      </c>
      <c r="AY502" s="284">
        <v>0</v>
      </c>
      <c r="AZ502" s="276">
        <v>0</v>
      </c>
      <c r="BA502" s="276">
        <v>0</v>
      </c>
      <c r="BB502" s="278">
        <v>0.09</v>
      </c>
      <c r="BF502" s="150" t="e">
        <f>_xlfn.XLOOKUP(A502,'[27]Non AGSA'!B:B,'[27]Non AGSA'!B:B)</f>
        <v>#N/A</v>
      </c>
      <c r="BG502" s="150" t="e">
        <f>_xlfn.XLOOKUP(A502,'[27]Dormant auditee list'!C:C,'[27]Dormant auditee list'!C:C)</f>
        <v>#N/A</v>
      </c>
      <c r="BH502" s="150" t="e">
        <f>_xlfn.XLOOKUP(A502,[27]Reworked!A:A,[27]Reworked!I:I)</f>
        <v>#N/A</v>
      </c>
      <c r="BJ502" s="150">
        <v>3</v>
      </c>
      <c r="BK502" s="150">
        <v>3</v>
      </c>
    </row>
    <row r="503" spans="1:63" ht="34.5" customHeight="1" x14ac:dyDescent="0.25">
      <c r="A503" s="265">
        <v>1524</v>
      </c>
      <c r="B503" s="266" t="s">
        <v>712</v>
      </c>
      <c r="C503" s="271" t="s">
        <v>1193</v>
      </c>
      <c r="D503" s="271" t="s">
        <v>683</v>
      </c>
      <c r="E503" s="271" t="s">
        <v>1323</v>
      </c>
      <c r="F503" s="271" t="s">
        <v>1</v>
      </c>
      <c r="G503" s="271" t="s">
        <v>687</v>
      </c>
      <c r="H503" s="266" t="s">
        <v>440</v>
      </c>
      <c r="I503" s="266" t="s">
        <v>437</v>
      </c>
      <c r="J503" s="275" t="s">
        <v>33</v>
      </c>
      <c r="K503" s="271" t="s">
        <v>1</v>
      </c>
      <c r="L503" s="271" t="s">
        <v>1</v>
      </c>
      <c r="M503" s="275" t="s">
        <v>33</v>
      </c>
      <c r="N503" s="271" t="s">
        <v>1</v>
      </c>
      <c r="O503" s="271" t="s">
        <v>1</v>
      </c>
      <c r="P503" s="271" t="s">
        <v>1</v>
      </c>
      <c r="Q503" s="271" t="s">
        <v>1</v>
      </c>
      <c r="R503" s="271" t="s">
        <v>1</v>
      </c>
      <c r="S503" s="271" t="s">
        <v>1</v>
      </c>
      <c r="T503" s="271" t="s">
        <v>1</v>
      </c>
      <c r="U503" s="271" t="s">
        <v>1</v>
      </c>
      <c r="V503" s="271" t="s">
        <v>1</v>
      </c>
      <c r="W503" s="271" t="s">
        <v>1</v>
      </c>
      <c r="X503" s="271" t="s">
        <v>1</v>
      </c>
      <c r="Y503" s="271" t="s">
        <v>1</v>
      </c>
      <c r="Z503" s="271" t="s">
        <v>1</v>
      </c>
      <c r="AA503" s="271" t="s">
        <v>1</v>
      </c>
      <c r="AB503" s="271" t="s">
        <v>1</v>
      </c>
      <c r="AC503" s="271" t="s">
        <v>1</v>
      </c>
      <c r="AD503" s="271" t="s">
        <v>1</v>
      </c>
      <c r="AE503" s="271" t="s">
        <v>1</v>
      </c>
      <c r="AF503" s="271" t="s">
        <v>1</v>
      </c>
      <c r="AG503" s="271" t="s">
        <v>1</v>
      </c>
      <c r="AH503" s="271" t="s">
        <v>1</v>
      </c>
      <c r="AI503" s="271" t="s">
        <v>1</v>
      </c>
      <c r="AJ503" s="271" t="s">
        <v>1</v>
      </c>
      <c r="AK503" s="271" t="s">
        <v>1</v>
      </c>
      <c r="AL503" s="271" t="s">
        <v>1</v>
      </c>
      <c r="AM503" s="271" t="s">
        <v>1</v>
      </c>
      <c r="AN503" s="271" t="s">
        <v>1</v>
      </c>
      <c r="AO503" s="271" t="s">
        <v>1</v>
      </c>
      <c r="AP503" s="271" t="s">
        <v>1</v>
      </c>
      <c r="AQ503" s="271" t="s">
        <v>1</v>
      </c>
      <c r="AR503" s="271" t="s">
        <v>1</v>
      </c>
      <c r="AS503" s="271" t="s">
        <v>1</v>
      </c>
      <c r="AT503" s="271" t="s">
        <v>1</v>
      </c>
      <c r="AU503" s="271" t="s">
        <v>1</v>
      </c>
      <c r="AV503" s="271" t="s">
        <v>1</v>
      </c>
      <c r="AW503" s="284" t="s">
        <v>1</v>
      </c>
      <c r="AX503" s="275">
        <v>1</v>
      </c>
      <c r="AY503" s="284">
        <v>0</v>
      </c>
      <c r="AZ503" s="276">
        <v>0</v>
      </c>
      <c r="BA503" s="276">
        <v>0</v>
      </c>
      <c r="BB503" s="283">
        <v>0</v>
      </c>
      <c r="BF503" s="150" t="e">
        <f>_xlfn.XLOOKUP(A503,'[27]Non AGSA'!B:B,'[27]Non AGSA'!B:B)</f>
        <v>#N/A</v>
      </c>
      <c r="BG503" s="150" t="e">
        <f>_xlfn.XLOOKUP(A503,'[27]Dormant auditee list'!C:C,'[27]Dormant auditee list'!C:C)</f>
        <v>#N/A</v>
      </c>
      <c r="BH503" s="150" t="e">
        <f>_xlfn.XLOOKUP(A503,[27]Reworked!A:A,[27]Reworked!I:I)</f>
        <v>#N/A</v>
      </c>
      <c r="BJ503" s="150">
        <v>3</v>
      </c>
      <c r="BK503" s="150">
        <v>1</v>
      </c>
    </row>
    <row r="504" spans="1:63" ht="27" customHeight="1" x14ac:dyDescent="0.25">
      <c r="A504" s="265">
        <v>283</v>
      </c>
      <c r="B504" s="266" t="s">
        <v>1362</v>
      </c>
      <c r="C504" s="271" t="s">
        <v>1193</v>
      </c>
      <c r="D504" s="271" t="s">
        <v>492</v>
      </c>
      <c r="E504" s="271" t="s">
        <v>1323</v>
      </c>
      <c r="F504" s="271" t="s">
        <v>1</v>
      </c>
      <c r="G504" s="271" t="s">
        <v>443</v>
      </c>
      <c r="H504" s="266" t="s">
        <v>444</v>
      </c>
      <c r="I504" s="266" t="s">
        <v>437</v>
      </c>
      <c r="J504" s="275" t="s">
        <v>33</v>
      </c>
      <c r="K504" s="271" t="s">
        <v>1</v>
      </c>
      <c r="L504" s="271" t="s">
        <v>1</v>
      </c>
      <c r="M504" s="275" t="s">
        <v>33</v>
      </c>
      <c r="N504" s="271" t="s">
        <v>1</v>
      </c>
      <c r="O504" s="271" t="s">
        <v>1</v>
      </c>
      <c r="P504" s="271" t="s">
        <v>1</v>
      </c>
      <c r="Q504" s="271" t="s">
        <v>1</v>
      </c>
      <c r="R504" s="271" t="s">
        <v>1</v>
      </c>
      <c r="S504" s="271" t="s">
        <v>1</v>
      </c>
      <c r="T504" s="271" t="s">
        <v>1</v>
      </c>
      <c r="U504" s="271" t="s">
        <v>1</v>
      </c>
      <c r="V504" s="271" t="s">
        <v>1</v>
      </c>
      <c r="W504" s="271" t="s">
        <v>1</v>
      </c>
      <c r="X504" s="271" t="s">
        <v>1</v>
      </c>
      <c r="Y504" s="271" t="s">
        <v>1</v>
      </c>
      <c r="Z504" s="271" t="s">
        <v>1</v>
      </c>
      <c r="AA504" s="271" t="s">
        <v>1</v>
      </c>
      <c r="AB504" s="271" t="s">
        <v>1</v>
      </c>
      <c r="AC504" s="271" t="s">
        <v>1</v>
      </c>
      <c r="AD504" s="271" t="s">
        <v>1</v>
      </c>
      <c r="AE504" s="271" t="s">
        <v>1</v>
      </c>
      <c r="AF504" s="271" t="s">
        <v>1</v>
      </c>
      <c r="AG504" s="271" t="s">
        <v>1</v>
      </c>
      <c r="AH504" s="271" t="s">
        <v>1</v>
      </c>
      <c r="AI504" s="271" t="s">
        <v>1</v>
      </c>
      <c r="AJ504" s="271" t="s">
        <v>1</v>
      </c>
      <c r="AK504" s="271" t="s">
        <v>1</v>
      </c>
      <c r="AL504" s="271" t="s">
        <v>1</v>
      </c>
      <c r="AM504" s="271" t="s">
        <v>1</v>
      </c>
      <c r="AN504" s="271" t="s">
        <v>1</v>
      </c>
      <c r="AO504" s="271" t="s">
        <v>1</v>
      </c>
      <c r="AP504" s="271" t="s">
        <v>1</v>
      </c>
      <c r="AQ504" s="271" t="s">
        <v>1</v>
      </c>
      <c r="AR504" s="271" t="s">
        <v>1</v>
      </c>
      <c r="AS504" s="271" t="s">
        <v>1</v>
      </c>
      <c r="AT504" s="271" t="s">
        <v>1</v>
      </c>
      <c r="AU504" s="271" t="s">
        <v>1</v>
      </c>
      <c r="AV504" s="271" t="s">
        <v>1</v>
      </c>
      <c r="AW504" s="284" t="s">
        <v>1</v>
      </c>
      <c r="AX504" s="284">
        <v>0</v>
      </c>
      <c r="AY504" s="284">
        <v>0</v>
      </c>
      <c r="AZ504" s="276">
        <v>0</v>
      </c>
      <c r="BA504" s="276">
        <v>0</v>
      </c>
      <c r="BB504" s="283">
        <v>0</v>
      </c>
      <c r="BF504" s="150" t="e">
        <f>_xlfn.XLOOKUP(A504,'[27]Non AGSA'!B:B,'[27]Non AGSA'!B:B)</f>
        <v>#N/A</v>
      </c>
      <c r="BG504" s="150" t="e">
        <f>_xlfn.XLOOKUP(A504,'[27]Dormant auditee list'!C:C,'[27]Dormant auditee list'!C:C)</f>
        <v>#N/A</v>
      </c>
      <c r="BH504" s="150" t="e">
        <f>_xlfn.XLOOKUP(A504,[27]Reworked!A:A,[27]Reworked!I:I)</f>
        <v>#N/A</v>
      </c>
      <c r="BJ504" s="150">
        <v>3</v>
      </c>
      <c r="BK504" s="150">
        <v>1</v>
      </c>
    </row>
    <row r="505" spans="1:63" ht="34.5" customHeight="1" x14ac:dyDescent="0.25">
      <c r="A505" s="265">
        <v>1440</v>
      </c>
      <c r="B505" s="266" t="s">
        <v>1043</v>
      </c>
      <c r="C505" s="271" t="s">
        <v>1193</v>
      </c>
      <c r="D505" s="271" t="s">
        <v>1021</v>
      </c>
      <c r="E505" s="271" t="s">
        <v>1323</v>
      </c>
      <c r="F505" s="271" t="s">
        <v>1</v>
      </c>
      <c r="G505" s="271" t="s">
        <v>520</v>
      </c>
      <c r="H505" s="266" t="s">
        <v>440</v>
      </c>
      <c r="I505" s="266" t="s">
        <v>437</v>
      </c>
      <c r="J505" s="275" t="s">
        <v>33</v>
      </c>
      <c r="K505" s="271" t="s">
        <v>1</v>
      </c>
      <c r="L505" s="271" t="s">
        <v>1</v>
      </c>
      <c r="M505" s="275" t="s">
        <v>33</v>
      </c>
      <c r="N505" s="271" t="s">
        <v>1</v>
      </c>
      <c r="O505" s="271" t="s">
        <v>1</v>
      </c>
      <c r="P505" s="271" t="s">
        <v>1</v>
      </c>
      <c r="Q505" s="271" t="s">
        <v>1</v>
      </c>
      <c r="R505" s="271" t="s">
        <v>1</v>
      </c>
      <c r="S505" s="271" t="s">
        <v>1</v>
      </c>
      <c r="T505" s="271" t="s">
        <v>1</v>
      </c>
      <c r="U505" s="271" t="s">
        <v>1</v>
      </c>
      <c r="V505" s="271" t="s">
        <v>1</v>
      </c>
      <c r="W505" s="271" t="s">
        <v>1</v>
      </c>
      <c r="X505" s="271" t="s">
        <v>1</v>
      </c>
      <c r="Y505" s="271" t="s">
        <v>1</v>
      </c>
      <c r="Z505" s="271" t="s">
        <v>1</v>
      </c>
      <c r="AA505" s="271" t="s">
        <v>1</v>
      </c>
      <c r="AB505" s="271" t="s">
        <v>1</v>
      </c>
      <c r="AC505" s="271" t="s">
        <v>1</v>
      </c>
      <c r="AD505" s="271" t="s">
        <v>1</v>
      </c>
      <c r="AE505" s="271" t="s">
        <v>1</v>
      </c>
      <c r="AF505" s="271" t="s">
        <v>1</v>
      </c>
      <c r="AG505" s="271" t="s">
        <v>1</v>
      </c>
      <c r="AH505" s="271" t="s">
        <v>1</v>
      </c>
      <c r="AI505" s="271" t="s">
        <v>1</v>
      </c>
      <c r="AJ505" s="271" t="s">
        <v>1</v>
      </c>
      <c r="AK505" s="271" t="s">
        <v>1</v>
      </c>
      <c r="AL505" s="271" t="s">
        <v>1</v>
      </c>
      <c r="AM505" s="271" t="s">
        <v>1</v>
      </c>
      <c r="AN505" s="271" t="s">
        <v>1</v>
      </c>
      <c r="AO505" s="271" t="s">
        <v>1</v>
      </c>
      <c r="AP505" s="271" t="s">
        <v>1</v>
      </c>
      <c r="AQ505" s="271" t="s">
        <v>1</v>
      </c>
      <c r="AR505" s="271" t="s">
        <v>1</v>
      </c>
      <c r="AS505" s="271" t="s">
        <v>1</v>
      </c>
      <c r="AT505" s="271" t="s">
        <v>1</v>
      </c>
      <c r="AU505" s="274" t="s">
        <v>20</v>
      </c>
      <c r="AV505" s="271" t="s">
        <v>1</v>
      </c>
      <c r="AW505" s="275" t="s">
        <v>1241</v>
      </c>
      <c r="AX505" s="275">
        <v>1</v>
      </c>
      <c r="AY505" s="284">
        <v>0</v>
      </c>
      <c r="AZ505" s="276">
        <v>0</v>
      </c>
      <c r="BA505" s="277">
        <v>0</v>
      </c>
      <c r="BB505" s="283">
        <v>0</v>
      </c>
      <c r="BF505" s="150" t="e">
        <f>_xlfn.XLOOKUP(A505,'[27]Non AGSA'!B:B,'[27]Non AGSA'!B:B)</f>
        <v>#N/A</v>
      </c>
      <c r="BG505" s="150" t="e">
        <f>_xlfn.XLOOKUP(A505,'[27]Dormant auditee list'!C:C,'[27]Dormant auditee list'!C:C)</f>
        <v>#N/A</v>
      </c>
      <c r="BH505" s="150" t="e">
        <f>_xlfn.XLOOKUP(A505,[27]Reworked!A:A,[27]Reworked!I:I)</f>
        <v>#N/A</v>
      </c>
      <c r="BJ505" s="150">
        <v>3</v>
      </c>
      <c r="BK505" s="150">
        <v>1</v>
      </c>
    </row>
    <row r="506" spans="1:63" ht="26.25" customHeight="1" x14ac:dyDescent="0.25">
      <c r="A506" s="265">
        <v>295</v>
      </c>
      <c r="B506" s="266" t="s">
        <v>1363</v>
      </c>
      <c r="C506" s="271" t="s">
        <v>1193</v>
      </c>
      <c r="D506" s="271" t="s">
        <v>438</v>
      </c>
      <c r="E506" s="271" t="s">
        <v>1323</v>
      </c>
      <c r="F506" s="271" t="s">
        <v>1</v>
      </c>
      <c r="G506" s="271" t="s">
        <v>443</v>
      </c>
      <c r="H506" s="266" t="s">
        <v>444</v>
      </c>
      <c r="I506" s="266" t="s">
        <v>437</v>
      </c>
      <c r="J506" s="152" t="s">
        <v>17</v>
      </c>
      <c r="K506" s="271" t="s">
        <v>1</v>
      </c>
      <c r="L506" s="272" t="s">
        <v>23</v>
      </c>
      <c r="M506" s="152" t="s">
        <v>17</v>
      </c>
      <c r="N506" s="273" t="s">
        <v>22</v>
      </c>
      <c r="O506" s="272" t="s">
        <v>23</v>
      </c>
      <c r="P506" s="271" t="s">
        <v>1</v>
      </c>
      <c r="Q506" s="271" t="s">
        <v>1</v>
      </c>
      <c r="R506" s="271" t="s">
        <v>1</v>
      </c>
      <c r="S506" s="271" t="s">
        <v>1</v>
      </c>
      <c r="T506" s="271" t="s">
        <v>1</v>
      </c>
      <c r="U506" s="271" t="s">
        <v>1</v>
      </c>
      <c r="V506" s="271" t="s">
        <v>1</v>
      </c>
      <c r="W506" s="271" t="s">
        <v>1</v>
      </c>
      <c r="X506" s="271" t="s">
        <v>1</v>
      </c>
      <c r="Y506" s="271" t="s">
        <v>1</v>
      </c>
      <c r="Z506" s="271" t="s">
        <v>1</v>
      </c>
      <c r="AA506" s="271" t="s">
        <v>1</v>
      </c>
      <c r="AB506" s="271" t="s">
        <v>1</v>
      </c>
      <c r="AC506" s="271" t="s">
        <v>1</v>
      </c>
      <c r="AD506" s="271" t="s">
        <v>1</v>
      </c>
      <c r="AE506" s="274" t="s">
        <v>20</v>
      </c>
      <c r="AF506" s="271" t="s">
        <v>1</v>
      </c>
      <c r="AG506" s="271" t="s">
        <v>1</v>
      </c>
      <c r="AH506" s="271" t="s">
        <v>1</v>
      </c>
      <c r="AI506" s="271" t="s">
        <v>1</v>
      </c>
      <c r="AJ506" s="271" t="s">
        <v>1</v>
      </c>
      <c r="AK506" s="273" t="s">
        <v>22</v>
      </c>
      <c r="AL506" s="271" t="s">
        <v>1</v>
      </c>
      <c r="AM506" s="271" t="s">
        <v>1</v>
      </c>
      <c r="AN506" s="271" t="s">
        <v>1</v>
      </c>
      <c r="AO506" s="271" t="s">
        <v>1</v>
      </c>
      <c r="AP506" s="271" t="s">
        <v>1</v>
      </c>
      <c r="AQ506" s="271" t="s">
        <v>1</v>
      </c>
      <c r="AR506" s="273" t="s">
        <v>22</v>
      </c>
      <c r="AS506" s="271" t="s">
        <v>1</v>
      </c>
      <c r="AT506" s="271" t="s">
        <v>1</v>
      </c>
      <c r="AU506" s="273" t="s">
        <v>22</v>
      </c>
      <c r="AV506" s="271" t="s">
        <v>1</v>
      </c>
      <c r="AW506" s="274" t="s">
        <v>1240</v>
      </c>
      <c r="AX506" s="152">
        <v>2</v>
      </c>
      <c r="AY506" s="284">
        <v>0</v>
      </c>
      <c r="AZ506" s="276">
        <v>0</v>
      </c>
      <c r="BA506" s="277">
        <v>0.57999999999999996</v>
      </c>
      <c r="BB506" s="278">
        <v>0.1</v>
      </c>
      <c r="BF506" s="150" t="e">
        <f>_xlfn.XLOOKUP(A506,'[27]Non AGSA'!B:B,'[27]Non AGSA'!B:B)</f>
        <v>#N/A</v>
      </c>
      <c r="BG506" s="150" t="e">
        <f>_xlfn.XLOOKUP(A506,'[27]Dormant auditee list'!C:C,'[27]Dormant auditee list'!C:C)</f>
        <v>#N/A</v>
      </c>
      <c r="BH506" s="150" t="e">
        <f>_xlfn.XLOOKUP(A506,[27]Reworked!A:A,[27]Reworked!I:I)</f>
        <v>#N/A</v>
      </c>
      <c r="BJ506" s="150">
        <v>3</v>
      </c>
      <c r="BK506" s="150">
        <v>2</v>
      </c>
    </row>
    <row r="507" spans="1:63" ht="14.25" customHeight="1" x14ac:dyDescent="0.25">
      <c r="A507" s="265">
        <v>1258</v>
      </c>
      <c r="B507" s="266" t="s">
        <v>1364</v>
      </c>
      <c r="C507" s="271" t="s">
        <v>1193</v>
      </c>
      <c r="D507" s="271" t="s">
        <v>1065</v>
      </c>
      <c r="E507" s="271" t="s">
        <v>1323</v>
      </c>
      <c r="F507" s="271" t="s">
        <v>1</v>
      </c>
      <c r="G507" s="271" t="s">
        <v>1</v>
      </c>
      <c r="H507" s="266" t="s">
        <v>1</v>
      </c>
      <c r="I507" s="266" t="s">
        <v>1065</v>
      </c>
      <c r="J507" s="152" t="s">
        <v>17</v>
      </c>
      <c r="K507" s="271" t="s">
        <v>1</v>
      </c>
      <c r="L507" s="272" t="s">
        <v>23</v>
      </c>
      <c r="M507" s="152" t="s">
        <v>17</v>
      </c>
      <c r="N507" s="271" t="s">
        <v>1</v>
      </c>
      <c r="O507" s="272" t="s">
        <v>23</v>
      </c>
      <c r="P507" s="271" t="s">
        <v>1</v>
      </c>
      <c r="Q507" s="271" t="s">
        <v>1</v>
      </c>
      <c r="R507" s="271" t="s">
        <v>1</v>
      </c>
      <c r="S507" s="271" t="s">
        <v>1</v>
      </c>
      <c r="T507" s="271" t="s">
        <v>1</v>
      </c>
      <c r="U507" s="271" t="s">
        <v>1</v>
      </c>
      <c r="V507" s="271" t="s">
        <v>1</v>
      </c>
      <c r="W507" s="271" t="s">
        <v>1</v>
      </c>
      <c r="X507" s="271" t="s">
        <v>1</v>
      </c>
      <c r="Y507" s="271" t="s">
        <v>1</v>
      </c>
      <c r="Z507" s="271" t="s">
        <v>1</v>
      </c>
      <c r="AA507" s="271" t="s">
        <v>1</v>
      </c>
      <c r="AB507" s="271" t="s">
        <v>1</v>
      </c>
      <c r="AC507" s="271" t="s">
        <v>1</v>
      </c>
      <c r="AD507" s="271" t="s">
        <v>1</v>
      </c>
      <c r="AE507" s="271" t="s">
        <v>1</v>
      </c>
      <c r="AF507" s="271" t="s">
        <v>1</v>
      </c>
      <c r="AG507" s="271" t="s">
        <v>1</v>
      </c>
      <c r="AH507" s="271" t="s">
        <v>1</v>
      </c>
      <c r="AI507" s="271" t="s">
        <v>1</v>
      </c>
      <c r="AJ507" s="271" t="s">
        <v>1</v>
      </c>
      <c r="AK507" s="272" t="s">
        <v>23</v>
      </c>
      <c r="AL507" s="272" t="s">
        <v>23</v>
      </c>
      <c r="AM507" s="271" t="s">
        <v>1</v>
      </c>
      <c r="AN507" s="271" t="s">
        <v>1</v>
      </c>
      <c r="AO507" s="271" t="s">
        <v>1</v>
      </c>
      <c r="AP507" s="271" t="s">
        <v>1</v>
      </c>
      <c r="AQ507" s="271" t="s">
        <v>1</v>
      </c>
      <c r="AR507" s="273" t="s">
        <v>22</v>
      </c>
      <c r="AS507" s="271" t="s">
        <v>1</v>
      </c>
      <c r="AT507" s="271" t="s">
        <v>1</v>
      </c>
      <c r="AU507" s="271" t="s">
        <v>1</v>
      </c>
      <c r="AV507" s="271" t="s">
        <v>1</v>
      </c>
      <c r="AW507" s="274" t="s">
        <v>1240</v>
      </c>
      <c r="AX507" s="284">
        <v>0</v>
      </c>
      <c r="AY507" s="284">
        <v>0</v>
      </c>
      <c r="AZ507" s="276">
        <v>0</v>
      </c>
      <c r="BA507" s="277">
        <v>0.25</v>
      </c>
      <c r="BB507" s="278">
        <v>0.32</v>
      </c>
      <c r="BF507" s="150" t="e">
        <f>_xlfn.XLOOKUP(A507,'[27]Non AGSA'!B:B,'[27]Non AGSA'!B:B)</f>
        <v>#N/A</v>
      </c>
      <c r="BG507" s="150" t="e">
        <f>_xlfn.XLOOKUP(A507,'[27]Dormant auditee list'!C:C,'[27]Dormant auditee list'!C:C)</f>
        <v>#N/A</v>
      </c>
      <c r="BH507" s="150" t="e">
        <f>_xlfn.XLOOKUP(A507,[27]Reworked!A:A,[27]Reworked!I:I)</f>
        <v>#N/A</v>
      </c>
      <c r="BJ507" s="150">
        <v>3</v>
      </c>
      <c r="BK507" s="150">
        <v>2</v>
      </c>
    </row>
    <row r="508" spans="1:63" ht="26.25" customHeight="1" x14ac:dyDescent="0.25">
      <c r="A508" s="265">
        <v>1521</v>
      </c>
      <c r="B508" s="266" t="s">
        <v>1365</v>
      </c>
      <c r="C508" s="271" t="s">
        <v>1193</v>
      </c>
      <c r="D508" s="271" t="s">
        <v>737</v>
      </c>
      <c r="E508" s="271" t="s">
        <v>1323</v>
      </c>
      <c r="F508" s="271" t="s">
        <v>1</v>
      </c>
      <c r="G508" s="271" t="s">
        <v>156</v>
      </c>
      <c r="H508" s="266" t="s">
        <v>444</v>
      </c>
      <c r="I508" s="266" t="s">
        <v>437</v>
      </c>
      <c r="J508" s="275" t="s">
        <v>33</v>
      </c>
      <c r="K508" s="271" t="s">
        <v>1</v>
      </c>
      <c r="L508" s="273" t="s">
        <v>22</v>
      </c>
      <c r="M508" s="152" t="s">
        <v>17</v>
      </c>
      <c r="N508" s="271" t="s">
        <v>1</v>
      </c>
      <c r="O508" s="274" t="s">
        <v>20</v>
      </c>
      <c r="P508" s="271" t="s">
        <v>1</v>
      </c>
      <c r="Q508" s="271" t="s">
        <v>1</v>
      </c>
      <c r="R508" s="271" t="s">
        <v>1</v>
      </c>
      <c r="S508" s="271" t="s">
        <v>1</v>
      </c>
      <c r="T508" s="271" t="s">
        <v>1</v>
      </c>
      <c r="U508" s="271" t="s">
        <v>1</v>
      </c>
      <c r="V508" s="271" t="s">
        <v>1</v>
      </c>
      <c r="W508" s="271" t="s">
        <v>1</v>
      </c>
      <c r="X508" s="271" t="s">
        <v>1</v>
      </c>
      <c r="Y508" s="271" t="s">
        <v>1</v>
      </c>
      <c r="Z508" s="271" t="s">
        <v>1</v>
      </c>
      <c r="AA508" s="271" t="s">
        <v>1</v>
      </c>
      <c r="AB508" s="271" t="s">
        <v>1</v>
      </c>
      <c r="AC508" s="271" t="s">
        <v>1</v>
      </c>
      <c r="AD508" s="271" t="s">
        <v>1</v>
      </c>
      <c r="AE508" s="271" t="s">
        <v>1</v>
      </c>
      <c r="AF508" s="271" t="s">
        <v>1</v>
      </c>
      <c r="AG508" s="273" t="s">
        <v>22</v>
      </c>
      <c r="AH508" s="271" t="s">
        <v>1</v>
      </c>
      <c r="AI508" s="271" t="s">
        <v>1</v>
      </c>
      <c r="AJ508" s="271" t="s">
        <v>1</v>
      </c>
      <c r="AK508" s="271" t="s">
        <v>1</v>
      </c>
      <c r="AL508" s="271" t="s">
        <v>1</v>
      </c>
      <c r="AM508" s="271" t="s">
        <v>1</v>
      </c>
      <c r="AN508" s="271" t="s">
        <v>1</v>
      </c>
      <c r="AO508" s="271" t="s">
        <v>1</v>
      </c>
      <c r="AP508" s="271" t="s">
        <v>1</v>
      </c>
      <c r="AQ508" s="271" t="s">
        <v>1</v>
      </c>
      <c r="AR508" s="271" t="s">
        <v>1</v>
      </c>
      <c r="AS508" s="271" t="s">
        <v>1</v>
      </c>
      <c r="AT508" s="271" t="s">
        <v>1</v>
      </c>
      <c r="AU508" s="271" t="s">
        <v>1</v>
      </c>
      <c r="AV508" s="271" t="s">
        <v>1</v>
      </c>
      <c r="AW508" s="275" t="s">
        <v>1241</v>
      </c>
      <c r="AX508" s="284">
        <v>0</v>
      </c>
      <c r="AY508" s="284">
        <v>0</v>
      </c>
      <c r="AZ508" s="276">
        <v>0</v>
      </c>
      <c r="BA508" s="276">
        <v>0</v>
      </c>
      <c r="BB508" s="281">
        <v>0</v>
      </c>
      <c r="BF508" s="150" t="e">
        <f>_xlfn.XLOOKUP(A508,'[27]Non AGSA'!B:B,'[27]Non AGSA'!B:B)</f>
        <v>#N/A</v>
      </c>
      <c r="BG508" s="150" t="e">
        <f>_xlfn.XLOOKUP(A508,'[27]Dormant auditee list'!C:C,'[27]Dormant auditee list'!C:C)</f>
        <v>#N/A</v>
      </c>
      <c r="BH508" s="150" t="e">
        <f>_xlfn.XLOOKUP(A508,[27]Reworked!A:A,[27]Reworked!I:I)</f>
        <v>#N/A</v>
      </c>
      <c r="BJ508" s="150">
        <v>3</v>
      </c>
      <c r="BK508" s="150">
        <v>1</v>
      </c>
    </row>
    <row r="509" spans="1:63" ht="14.25" customHeight="1" x14ac:dyDescent="0.25">
      <c r="A509" s="265">
        <v>561</v>
      </c>
      <c r="B509" s="266" t="s">
        <v>1366</v>
      </c>
      <c r="C509" s="271" t="s">
        <v>1193</v>
      </c>
      <c r="D509" s="271" t="s">
        <v>1021</v>
      </c>
      <c r="E509" s="271" t="s">
        <v>1323</v>
      </c>
      <c r="F509" s="271" t="s">
        <v>1</v>
      </c>
      <c r="G509" s="271" t="s">
        <v>1</v>
      </c>
      <c r="H509" s="266" t="s">
        <v>1</v>
      </c>
      <c r="I509" s="266" t="s">
        <v>1021</v>
      </c>
      <c r="J509" s="275" t="s">
        <v>33</v>
      </c>
      <c r="K509" s="271" t="s">
        <v>1</v>
      </c>
      <c r="L509" s="271" t="s">
        <v>1</v>
      </c>
      <c r="M509" s="275" t="s">
        <v>33</v>
      </c>
      <c r="N509" s="271" t="s">
        <v>1</v>
      </c>
      <c r="O509" s="271" t="s">
        <v>1</v>
      </c>
      <c r="P509" s="271" t="s">
        <v>1</v>
      </c>
      <c r="Q509" s="271" t="s">
        <v>1</v>
      </c>
      <c r="R509" s="271" t="s">
        <v>1</v>
      </c>
      <c r="S509" s="271" t="s">
        <v>1</v>
      </c>
      <c r="T509" s="271" t="s">
        <v>1</v>
      </c>
      <c r="U509" s="271" t="s">
        <v>1</v>
      </c>
      <c r="V509" s="271" t="s">
        <v>1</v>
      </c>
      <c r="W509" s="271" t="s">
        <v>1</v>
      </c>
      <c r="X509" s="271" t="s">
        <v>1</v>
      </c>
      <c r="Y509" s="271" t="s">
        <v>1</v>
      </c>
      <c r="Z509" s="271" t="s">
        <v>1</v>
      </c>
      <c r="AA509" s="271" t="s">
        <v>1</v>
      </c>
      <c r="AB509" s="271" t="s">
        <v>1</v>
      </c>
      <c r="AC509" s="271" t="s">
        <v>1</v>
      </c>
      <c r="AD509" s="271" t="s">
        <v>1</v>
      </c>
      <c r="AE509" s="271" t="s">
        <v>1</v>
      </c>
      <c r="AF509" s="271" t="s">
        <v>1</v>
      </c>
      <c r="AG509" s="271" t="s">
        <v>1</v>
      </c>
      <c r="AH509" s="271" t="s">
        <v>1</v>
      </c>
      <c r="AI509" s="271" t="s">
        <v>1</v>
      </c>
      <c r="AJ509" s="271" t="s">
        <v>1</v>
      </c>
      <c r="AK509" s="271" t="s">
        <v>1</v>
      </c>
      <c r="AL509" s="271" t="s">
        <v>1</v>
      </c>
      <c r="AM509" s="271" t="s">
        <v>1</v>
      </c>
      <c r="AN509" s="271" t="s">
        <v>1</v>
      </c>
      <c r="AO509" s="271" t="s">
        <v>1</v>
      </c>
      <c r="AP509" s="271" t="s">
        <v>1</v>
      </c>
      <c r="AQ509" s="271" t="s">
        <v>1</v>
      </c>
      <c r="AR509" s="271" t="s">
        <v>1</v>
      </c>
      <c r="AS509" s="271" t="s">
        <v>1</v>
      </c>
      <c r="AT509" s="271" t="s">
        <v>1</v>
      </c>
      <c r="AU509" s="271" t="s">
        <v>1</v>
      </c>
      <c r="AV509" s="271" t="s">
        <v>1</v>
      </c>
      <c r="AW509" s="284" t="s">
        <v>1</v>
      </c>
      <c r="AX509" s="284">
        <v>0</v>
      </c>
      <c r="AY509" s="284">
        <v>0</v>
      </c>
      <c r="AZ509" s="276" t="s">
        <v>1</v>
      </c>
      <c r="BA509" s="276" t="s">
        <v>1</v>
      </c>
      <c r="BB509" s="283" t="s">
        <v>1</v>
      </c>
      <c r="BF509" s="150" t="e">
        <f>_xlfn.XLOOKUP(A509,'[27]Non AGSA'!B:B,'[27]Non AGSA'!B:B)</f>
        <v>#N/A</v>
      </c>
      <c r="BG509" s="150">
        <f>_xlfn.XLOOKUP(A509,'[27]Dormant auditee list'!C:C,'[27]Dormant auditee list'!C:C)</f>
        <v>561</v>
      </c>
      <c r="BH509" s="150" t="e">
        <f>_xlfn.XLOOKUP(A509,[27]Reworked!A:A,[27]Reworked!I:I)</f>
        <v>#N/A</v>
      </c>
      <c r="BJ509" s="150">
        <v>3</v>
      </c>
      <c r="BK509" s="150">
        <v>1</v>
      </c>
    </row>
    <row r="510" spans="1:63" ht="14.25" customHeight="1" x14ac:dyDescent="0.25">
      <c r="A510" s="265">
        <v>298</v>
      </c>
      <c r="B510" s="266" t="s">
        <v>1046</v>
      </c>
      <c r="C510" s="271" t="s">
        <v>1193</v>
      </c>
      <c r="D510" s="271" t="s">
        <v>1021</v>
      </c>
      <c r="E510" s="271" t="s">
        <v>1323</v>
      </c>
      <c r="F510" s="271" t="s">
        <v>1</v>
      </c>
      <c r="G510" s="271" t="s">
        <v>1</v>
      </c>
      <c r="H510" s="266" t="s">
        <v>1</v>
      </c>
      <c r="I510" s="266" t="s">
        <v>1021</v>
      </c>
      <c r="J510" s="275" t="s">
        <v>33</v>
      </c>
      <c r="K510" s="271" t="s">
        <v>1</v>
      </c>
      <c r="L510" s="273" t="s">
        <v>22</v>
      </c>
      <c r="M510" s="152" t="s">
        <v>17</v>
      </c>
      <c r="N510" s="273" t="s">
        <v>22</v>
      </c>
      <c r="O510" s="272" t="s">
        <v>23</v>
      </c>
      <c r="P510" s="271" t="s">
        <v>1</v>
      </c>
      <c r="Q510" s="271" t="s">
        <v>1</v>
      </c>
      <c r="R510" s="271" t="s">
        <v>1</v>
      </c>
      <c r="S510" s="271" t="s">
        <v>1</v>
      </c>
      <c r="T510" s="271" t="s">
        <v>1</v>
      </c>
      <c r="U510" s="271" t="s">
        <v>1</v>
      </c>
      <c r="V510" s="271" t="s">
        <v>1</v>
      </c>
      <c r="W510" s="271" t="s">
        <v>1</v>
      </c>
      <c r="X510" s="271" t="s">
        <v>1</v>
      </c>
      <c r="Y510" s="271" t="s">
        <v>1</v>
      </c>
      <c r="Z510" s="271" t="s">
        <v>1</v>
      </c>
      <c r="AA510" s="271" t="s">
        <v>1</v>
      </c>
      <c r="AB510" s="271" t="s">
        <v>1</v>
      </c>
      <c r="AC510" s="271" t="s">
        <v>1</v>
      </c>
      <c r="AD510" s="271" t="s">
        <v>1</v>
      </c>
      <c r="AE510" s="271" t="s">
        <v>1</v>
      </c>
      <c r="AF510" s="271" t="s">
        <v>1</v>
      </c>
      <c r="AG510" s="271" t="s">
        <v>1</v>
      </c>
      <c r="AH510" s="271" t="s">
        <v>1</v>
      </c>
      <c r="AI510" s="271" t="s">
        <v>1</v>
      </c>
      <c r="AJ510" s="271" t="s">
        <v>1</v>
      </c>
      <c r="AK510" s="271" t="s">
        <v>1</v>
      </c>
      <c r="AL510" s="271" t="s">
        <v>1</v>
      </c>
      <c r="AM510" s="271" t="s">
        <v>1</v>
      </c>
      <c r="AN510" s="271" t="s">
        <v>1</v>
      </c>
      <c r="AO510" s="271" t="s">
        <v>1</v>
      </c>
      <c r="AP510" s="271" t="s">
        <v>1</v>
      </c>
      <c r="AQ510" s="271" t="s">
        <v>1</v>
      </c>
      <c r="AR510" s="273" t="s">
        <v>22</v>
      </c>
      <c r="AS510" s="271" t="s">
        <v>1</v>
      </c>
      <c r="AT510" s="271" t="s">
        <v>1</v>
      </c>
      <c r="AU510" s="271" t="s">
        <v>1</v>
      </c>
      <c r="AV510" s="271" t="s">
        <v>1</v>
      </c>
      <c r="AW510" s="275" t="s">
        <v>1241</v>
      </c>
      <c r="AX510" s="152">
        <v>2</v>
      </c>
      <c r="AY510" s="284">
        <v>0</v>
      </c>
      <c r="AZ510" s="276">
        <v>0</v>
      </c>
      <c r="BA510" s="277">
        <v>0.2</v>
      </c>
      <c r="BB510" s="281">
        <v>0</v>
      </c>
      <c r="BF510" s="150" t="e">
        <f>_xlfn.XLOOKUP(A510,'[27]Non AGSA'!B:B,'[27]Non AGSA'!B:B)</f>
        <v>#N/A</v>
      </c>
      <c r="BG510" s="150" t="e">
        <f>_xlfn.XLOOKUP(A510,'[27]Dormant auditee list'!C:C,'[27]Dormant auditee list'!C:C)</f>
        <v>#N/A</v>
      </c>
      <c r="BH510" s="150" t="e">
        <f>_xlfn.XLOOKUP(A510,[27]Reworked!A:A,[27]Reworked!I:I)</f>
        <v>#N/A</v>
      </c>
      <c r="BJ510" s="150">
        <v>3</v>
      </c>
      <c r="BK510" s="150">
        <v>1</v>
      </c>
    </row>
    <row r="511" spans="1:63" ht="14.25" customHeight="1" x14ac:dyDescent="0.25">
      <c r="A511" s="265">
        <v>299</v>
      </c>
      <c r="B511" s="266" t="s">
        <v>1047</v>
      </c>
      <c r="C511" s="271" t="s">
        <v>1193</v>
      </c>
      <c r="D511" s="271" t="s">
        <v>1021</v>
      </c>
      <c r="E511" s="271" t="s">
        <v>1323</v>
      </c>
      <c r="F511" s="271" t="s">
        <v>1</v>
      </c>
      <c r="G511" s="271" t="s">
        <v>1</v>
      </c>
      <c r="H511" s="266" t="s">
        <v>1</v>
      </c>
      <c r="I511" s="266" t="s">
        <v>1021</v>
      </c>
      <c r="J511" s="152" t="s">
        <v>17</v>
      </c>
      <c r="K511" s="271" t="s">
        <v>1</v>
      </c>
      <c r="L511" s="272" t="s">
        <v>23</v>
      </c>
      <c r="M511" s="152" t="s">
        <v>17</v>
      </c>
      <c r="N511" s="271" t="s">
        <v>1</v>
      </c>
      <c r="O511" s="272" t="s">
        <v>23</v>
      </c>
      <c r="P511" s="271" t="s">
        <v>1</v>
      </c>
      <c r="Q511" s="271" t="s">
        <v>1</v>
      </c>
      <c r="R511" s="271" t="s">
        <v>1</v>
      </c>
      <c r="S511" s="271" t="s">
        <v>1</v>
      </c>
      <c r="T511" s="271" t="s">
        <v>1</v>
      </c>
      <c r="U511" s="271" t="s">
        <v>1</v>
      </c>
      <c r="V511" s="271" t="s">
        <v>1</v>
      </c>
      <c r="W511" s="271" t="s">
        <v>1</v>
      </c>
      <c r="X511" s="271" t="s">
        <v>1</v>
      </c>
      <c r="Y511" s="271" t="s">
        <v>1</v>
      </c>
      <c r="Z511" s="271" t="s">
        <v>1</v>
      </c>
      <c r="AA511" s="271" t="s">
        <v>1</v>
      </c>
      <c r="AB511" s="271" t="s">
        <v>1</v>
      </c>
      <c r="AC511" s="271" t="s">
        <v>1</v>
      </c>
      <c r="AD511" s="271" t="s">
        <v>1</v>
      </c>
      <c r="AE511" s="272" t="s">
        <v>23</v>
      </c>
      <c r="AF511" s="273" t="s">
        <v>22</v>
      </c>
      <c r="AG511" s="271" t="s">
        <v>1</v>
      </c>
      <c r="AH511" s="271" t="s">
        <v>1</v>
      </c>
      <c r="AI511" s="271" t="s">
        <v>1</v>
      </c>
      <c r="AJ511" s="271" t="s">
        <v>1</v>
      </c>
      <c r="AK511" s="272" t="s">
        <v>23</v>
      </c>
      <c r="AL511" s="273" t="s">
        <v>22</v>
      </c>
      <c r="AM511" s="271" t="s">
        <v>1</v>
      </c>
      <c r="AN511" s="271" t="s">
        <v>1</v>
      </c>
      <c r="AO511" s="273" t="s">
        <v>22</v>
      </c>
      <c r="AP511" s="271" t="s">
        <v>1</v>
      </c>
      <c r="AQ511" s="271" t="s">
        <v>1</v>
      </c>
      <c r="AR511" s="271" t="s">
        <v>1</v>
      </c>
      <c r="AS511" s="271" t="s">
        <v>1</v>
      </c>
      <c r="AT511" s="271" t="s">
        <v>1</v>
      </c>
      <c r="AU511" s="273" t="s">
        <v>22</v>
      </c>
      <c r="AV511" s="271" t="s">
        <v>1</v>
      </c>
      <c r="AW511" s="275" t="s">
        <v>1241</v>
      </c>
      <c r="AX511" s="152">
        <v>2</v>
      </c>
      <c r="AY511" s="284">
        <v>0</v>
      </c>
      <c r="AZ511" s="276">
        <v>0</v>
      </c>
      <c r="BA511" s="277">
        <v>1.5</v>
      </c>
      <c r="BB511" s="278">
        <v>10.9</v>
      </c>
      <c r="BF511" s="150" t="e">
        <f>_xlfn.XLOOKUP(A511,'[27]Non AGSA'!B:B,'[27]Non AGSA'!B:B)</f>
        <v>#N/A</v>
      </c>
      <c r="BG511" s="150" t="e">
        <f>_xlfn.XLOOKUP(A511,'[27]Dormant auditee list'!C:C,'[27]Dormant auditee list'!C:C)</f>
        <v>#N/A</v>
      </c>
      <c r="BH511" s="150" t="e">
        <f>_xlfn.XLOOKUP(A511,[27]Reworked!A:A,[27]Reworked!I:I)</f>
        <v>#N/A</v>
      </c>
      <c r="BJ511" s="150">
        <v>3</v>
      </c>
      <c r="BK511" s="150">
        <v>2</v>
      </c>
    </row>
    <row r="512" spans="1:63" ht="18.75" customHeight="1" x14ac:dyDescent="0.25">
      <c r="A512" s="265">
        <v>1471</v>
      </c>
      <c r="B512" s="266" t="s">
        <v>1052</v>
      </c>
      <c r="C512" s="271" t="s">
        <v>1193</v>
      </c>
      <c r="D512" s="271" t="s">
        <v>1021</v>
      </c>
      <c r="E512" s="271" t="s">
        <v>1323</v>
      </c>
      <c r="F512" s="271" t="s">
        <v>1</v>
      </c>
      <c r="G512" s="271" t="s">
        <v>1</v>
      </c>
      <c r="H512" s="266" t="s">
        <v>1</v>
      </c>
      <c r="I512" s="266" t="s">
        <v>1021</v>
      </c>
      <c r="J512" s="275" t="s">
        <v>33</v>
      </c>
      <c r="K512" s="271" t="s">
        <v>1</v>
      </c>
      <c r="L512" s="271" t="s">
        <v>1</v>
      </c>
      <c r="M512" s="275" t="s">
        <v>33</v>
      </c>
      <c r="N512" s="271" t="s">
        <v>1</v>
      </c>
      <c r="O512" s="271" t="s">
        <v>1</v>
      </c>
      <c r="P512" s="271" t="s">
        <v>1</v>
      </c>
      <c r="Q512" s="271" t="s">
        <v>1</v>
      </c>
      <c r="R512" s="271" t="s">
        <v>1</v>
      </c>
      <c r="S512" s="271" t="s">
        <v>1</v>
      </c>
      <c r="T512" s="271" t="s">
        <v>1</v>
      </c>
      <c r="U512" s="271" t="s">
        <v>1</v>
      </c>
      <c r="V512" s="271" t="s">
        <v>1</v>
      </c>
      <c r="W512" s="271" t="s">
        <v>1</v>
      </c>
      <c r="X512" s="271" t="s">
        <v>1</v>
      </c>
      <c r="Y512" s="271" t="s">
        <v>1</v>
      </c>
      <c r="Z512" s="271" t="s">
        <v>1</v>
      </c>
      <c r="AA512" s="271" t="s">
        <v>1</v>
      </c>
      <c r="AB512" s="271" t="s">
        <v>1</v>
      </c>
      <c r="AC512" s="271" t="s">
        <v>1</v>
      </c>
      <c r="AD512" s="271" t="s">
        <v>1</v>
      </c>
      <c r="AE512" s="271" t="s">
        <v>1</v>
      </c>
      <c r="AF512" s="271" t="s">
        <v>1</v>
      </c>
      <c r="AG512" s="271" t="s">
        <v>1</v>
      </c>
      <c r="AH512" s="271" t="s">
        <v>1</v>
      </c>
      <c r="AI512" s="271" t="s">
        <v>1</v>
      </c>
      <c r="AJ512" s="271" t="s">
        <v>1</v>
      </c>
      <c r="AK512" s="271" t="s">
        <v>1</v>
      </c>
      <c r="AL512" s="271" t="s">
        <v>1</v>
      </c>
      <c r="AM512" s="271" t="s">
        <v>1</v>
      </c>
      <c r="AN512" s="271" t="s">
        <v>1</v>
      </c>
      <c r="AO512" s="271" t="s">
        <v>1</v>
      </c>
      <c r="AP512" s="271" t="s">
        <v>1</v>
      </c>
      <c r="AQ512" s="271" t="s">
        <v>1</v>
      </c>
      <c r="AR512" s="271" t="s">
        <v>1</v>
      </c>
      <c r="AS512" s="271" t="s">
        <v>1</v>
      </c>
      <c r="AT512" s="271" t="s">
        <v>1</v>
      </c>
      <c r="AU512" s="271" t="s">
        <v>1</v>
      </c>
      <c r="AV512" s="271" t="s">
        <v>1</v>
      </c>
      <c r="AW512" s="284" t="s">
        <v>1</v>
      </c>
      <c r="AX512" s="284">
        <v>0</v>
      </c>
      <c r="AY512" s="284">
        <v>0</v>
      </c>
      <c r="AZ512" s="276" t="s">
        <v>1</v>
      </c>
      <c r="BA512" s="276" t="s">
        <v>1</v>
      </c>
      <c r="BB512" s="283" t="s">
        <v>1</v>
      </c>
      <c r="BF512" s="150" t="e">
        <f>_xlfn.XLOOKUP(A512,'[27]Non AGSA'!B:B,'[27]Non AGSA'!B:B)</f>
        <v>#N/A</v>
      </c>
      <c r="BG512" s="150">
        <f>_xlfn.XLOOKUP(A512,'[27]Dormant auditee list'!C:C,'[27]Dormant auditee list'!C:C)</f>
        <v>1471</v>
      </c>
      <c r="BH512" s="150" t="e">
        <f>_xlfn.XLOOKUP(A512,[27]Reworked!A:A,[27]Reworked!I:I)</f>
        <v>#N/A</v>
      </c>
      <c r="BJ512" s="150">
        <v>3</v>
      </c>
      <c r="BK512" s="150">
        <v>1</v>
      </c>
    </row>
    <row r="513" spans="1:63" ht="18" customHeight="1" x14ac:dyDescent="0.25">
      <c r="A513" s="265">
        <v>303</v>
      </c>
      <c r="B513" s="266" t="s">
        <v>1071</v>
      </c>
      <c r="C513" s="271" t="s">
        <v>1193</v>
      </c>
      <c r="D513" s="271" t="s">
        <v>1065</v>
      </c>
      <c r="E513" s="271" t="s">
        <v>1323</v>
      </c>
      <c r="F513" s="271" t="s">
        <v>1</v>
      </c>
      <c r="G513" s="271" t="s">
        <v>1</v>
      </c>
      <c r="H513" s="266" t="s">
        <v>1</v>
      </c>
      <c r="I513" s="266" t="s">
        <v>1065</v>
      </c>
      <c r="J513" s="279" t="s">
        <v>26</v>
      </c>
      <c r="K513" s="271" t="s">
        <v>1</v>
      </c>
      <c r="L513" s="272" t="s">
        <v>23</v>
      </c>
      <c r="M513" s="279" t="s">
        <v>26</v>
      </c>
      <c r="N513" s="271" t="s">
        <v>1</v>
      </c>
      <c r="O513" s="272" t="s">
        <v>23</v>
      </c>
      <c r="P513" s="272" t="s">
        <v>23</v>
      </c>
      <c r="Q513" s="271" t="s">
        <v>1</v>
      </c>
      <c r="R513" s="272" t="s">
        <v>23</v>
      </c>
      <c r="S513" s="271" t="s">
        <v>1</v>
      </c>
      <c r="T513" s="271" t="s">
        <v>1</v>
      </c>
      <c r="U513" s="274" t="s">
        <v>20</v>
      </c>
      <c r="V513" s="272" t="s">
        <v>23</v>
      </c>
      <c r="W513" s="272" t="s">
        <v>23</v>
      </c>
      <c r="X513" s="274" t="s">
        <v>20</v>
      </c>
      <c r="Y513" s="274" t="s">
        <v>20</v>
      </c>
      <c r="Z513" s="271" t="s">
        <v>1</v>
      </c>
      <c r="AA513" s="271" t="s">
        <v>1</v>
      </c>
      <c r="AB513" s="271" t="s">
        <v>1</v>
      </c>
      <c r="AC513" s="271" t="s">
        <v>1</v>
      </c>
      <c r="AD513" s="271" t="s">
        <v>1</v>
      </c>
      <c r="AE513" s="272" t="s">
        <v>23</v>
      </c>
      <c r="AF513" s="271" t="s">
        <v>1</v>
      </c>
      <c r="AG513" s="274" t="s">
        <v>20</v>
      </c>
      <c r="AH513" s="271" t="s">
        <v>1</v>
      </c>
      <c r="AI513" s="271" t="s">
        <v>1</v>
      </c>
      <c r="AJ513" s="271" t="s">
        <v>1</v>
      </c>
      <c r="AK513" s="272" t="s">
        <v>23</v>
      </c>
      <c r="AL513" s="272" t="s">
        <v>23</v>
      </c>
      <c r="AM513" s="271" t="s">
        <v>1</v>
      </c>
      <c r="AN513" s="271" t="s">
        <v>1</v>
      </c>
      <c r="AO513" s="272" t="s">
        <v>23</v>
      </c>
      <c r="AP513" s="271" t="s">
        <v>1</v>
      </c>
      <c r="AQ513" s="271" t="s">
        <v>1</v>
      </c>
      <c r="AR513" s="273" t="s">
        <v>22</v>
      </c>
      <c r="AS513" s="271" t="s">
        <v>1</v>
      </c>
      <c r="AT513" s="271" t="s">
        <v>1</v>
      </c>
      <c r="AU513" s="271" t="s">
        <v>1</v>
      </c>
      <c r="AV513" s="271" t="s">
        <v>1</v>
      </c>
      <c r="AW513" s="274" t="s">
        <v>1240</v>
      </c>
      <c r="AX513" s="284">
        <v>0</v>
      </c>
      <c r="AY513" s="284">
        <v>0</v>
      </c>
      <c r="AZ513" s="276">
        <v>0</v>
      </c>
      <c r="BA513" s="277">
        <v>0</v>
      </c>
      <c r="BB513" s="278">
        <v>0.2</v>
      </c>
      <c r="BF513" s="150" t="e">
        <f>_xlfn.XLOOKUP(A513,'[27]Non AGSA'!B:B,'[27]Non AGSA'!B:B)</f>
        <v>#N/A</v>
      </c>
      <c r="BG513" s="150" t="e">
        <f>_xlfn.XLOOKUP(A513,'[27]Dormant auditee list'!C:C,'[27]Dormant auditee list'!C:C)</f>
        <v>#N/A</v>
      </c>
      <c r="BH513" s="150" t="e">
        <f>_xlfn.XLOOKUP(A513,[27]Reworked!A:A,[27]Reworked!I:I)</f>
        <v>#N/A</v>
      </c>
      <c r="BJ513" s="150">
        <v>3</v>
      </c>
      <c r="BK513" s="150">
        <v>3</v>
      </c>
    </row>
    <row r="514" spans="1:63" ht="27" customHeight="1" x14ac:dyDescent="0.25">
      <c r="A514" s="265">
        <v>1234</v>
      </c>
      <c r="B514" s="266" t="s">
        <v>1072</v>
      </c>
      <c r="C514" s="271" t="s">
        <v>1193</v>
      </c>
      <c r="D514" s="271" t="s">
        <v>1065</v>
      </c>
      <c r="E514" s="271" t="s">
        <v>1323</v>
      </c>
      <c r="F514" s="271" t="s">
        <v>1</v>
      </c>
      <c r="G514" s="271" t="s">
        <v>1</v>
      </c>
      <c r="H514" s="266" t="s">
        <v>1</v>
      </c>
      <c r="I514" s="266" t="s">
        <v>1065</v>
      </c>
      <c r="J514" s="152" t="s">
        <v>17</v>
      </c>
      <c r="K514" s="271" t="s">
        <v>1</v>
      </c>
      <c r="L514" s="274" t="s">
        <v>20</v>
      </c>
      <c r="M514" s="275" t="s">
        <v>33</v>
      </c>
      <c r="N514" s="271" t="s">
        <v>1</v>
      </c>
      <c r="O514" s="273" t="s">
        <v>22</v>
      </c>
      <c r="P514" s="271" t="s">
        <v>1</v>
      </c>
      <c r="Q514" s="271" t="s">
        <v>1</v>
      </c>
      <c r="R514" s="271" t="s">
        <v>1</v>
      </c>
      <c r="S514" s="271" t="s">
        <v>1</v>
      </c>
      <c r="T514" s="271" t="s">
        <v>1</v>
      </c>
      <c r="U514" s="271" t="s">
        <v>1</v>
      </c>
      <c r="V514" s="271" t="s">
        <v>1</v>
      </c>
      <c r="W514" s="271" t="s">
        <v>1</v>
      </c>
      <c r="X514" s="271" t="s">
        <v>1</v>
      </c>
      <c r="Y514" s="271" t="s">
        <v>1</v>
      </c>
      <c r="Z514" s="271" t="s">
        <v>1</v>
      </c>
      <c r="AA514" s="271" t="s">
        <v>1</v>
      </c>
      <c r="AB514" s="271" t="s">
        <v>1</v>
      </c>
      <c r="AC514" s="271" t="s">
        <v>1</v>
      </c>
      <c r="AD514" s="271" t="s">
        <v>1</v>
      </c>
      <c r="AE514" s="274" t="s">
        <v>20</v>
      </c>
      <c r="AF514" s="271" t="s">
        <v>1</v>
      </c>
      <c r="AG514" s="271" t="s">
        <v>1</v>
      </c>
      <c r="AH514" s="271" t="s">
        <v>1</v>
      </c>
      <c r="AI514" s="271" t="s">
        <v>1</v>
      </c>
      <c r="AJ514" s="271" t="s">
        <v>1</v>
      </c>
      <c r="AK514" s="271" t="s">
        <v>1</v>
      </c>
      <c r="AL514" s="271" t="s">
        <v>1</v>
      </c>
      <c r="AM514" s="271" t="s">
        <v>1</v>
      </c>
      <c r="AN514" s="271" t="s">
        <v>1</v>
      </c>
      <c r="AO514" s="271" t="s">
        <v>1</v>
      </c>
      <c r="AP514" s="271" t="s">
        <v>1</v>
      </c>
      <c r="AQ514" s="271" t="s">
        <v>1</v>
      </c>
      <c r="AR514" s="271" t="s">
        <v>1</v>
      </c>
      <c r="AS514" s="271" t="s">
        <v>1</v>
      </c>
      <c r="AT514" s="271" t="s">
        <v>1</v>
      </c>
      <c r="AU514" s="272" t="s">
        <v>23</v>
      </c>
      <c r="AV514" s="271" t="s">
        <v>1</v>
      </c>
      <c r="AW514" s="275" t="s">
        <v>1241</v>
      </c>
      <c r="AX514" s="284">
        <v>0</v>
      </c>
      <c r="AY514" s="284">
        <v>0</v>
      </c>
      <c r="AZ514" s="276">
        <v>0</v>
      </c>
      <c r="BA514" s="276">
        <v>0</v>
      </c>
      <c r="BB514" s="278">
        <v>7.0000000000000007E-2</v>
      </c>
      <c r="BF514" s="150" t="e">
        <f>_xlfn.XLOOKUP(A514,'[27]Non AGSA'!B:B,'[27]Non AGSA'!B:B)</f>
        <v>#N/A</v>
      </c>
      <c r="BG514" s="150" t="e">
        <f>_xlfn.XLOOKUP(A514,'[27]Dormant auditee list'!C:C,'[27]Dormant auditee list'!C:C)</f>
        <v>#N/A</v>
      </c>
      <c r="BH514" s="150" t="e">
        <f>_xlfn.XLOOKUP(A514,[27]Reworked!A:A,[27]Reworked!I:I)</f>
        <v>#N/A</v>
      </c>
      <c r="BJ514" s="150">
        <v>3</v>
      </c>
      <c r="BK514" s="150">
        <v>2</v>
      </c>
    </row>
    <row r="515" spans="1:63" ht="18.75" customHeight="1" x14ac:dyDescent="0.25">
      <c r="A515" s="265">
        <v>426</v>
      </c>
      <c r="B515" s="266" t="s">
        <v>1073</v>
      </c>
      <c r="C515" s="271" t="s">
        <v>1193</v>
      </c>
      <c r="D515" s="271" t="s">
        <v>1065</v>
      </c>
      <c r="E515" s="271" t="s">
        <v>1323</v>
      </c>
      <c r="F515" s="271" t="s">
        <v>1</v>
      </c>
      <c r="G515" s="271" t="s">
        <v>1</v>
      </c>
      <c r="H515" s="266" t="s">
        <v>1</v>
      </c>
      <c r="I515" s="266" t="s">
        <v>1065</v>
      </c>
      <c r="J515" s="275" t="s">
        <v>33</v>
      </c>
      <c r="K515" s="271" t="s">
        <v>1</v>
      </c>
      <c r="L515" s="273" t="s">
        <v>22</v>
      </c>
      <c r="M515" s="152" t="s">
        <v>17</v>
      </c>
      <c r="N515" s="271" t="s">
        <v>1</v>
      </c>
      <c r="O515" s="274" t="s">
        <v>20</v>
      </c>
      <c r="P515" s="271" t="s">
        <v>1</v>
      </c>
      <c r="Q515" s="271" t="s">
        <v>1</v>
      </c>
      <c r="R515" s="271" t="s">
        <v>1</v>
      </c>
      <c r="S515" s="271" t="s">
        <v>1</v>
      </c>
      <c r="T515" s="271" t="s">
        <v>1</v>
      </c>
      <c r="U515" s="271" t="s">
        <v>1</v>
      </c>
      <c r="V515" s="271" t="s">
        <v>1</v>
      </c>
      <c r="W515" s="271" t="s">
        <v>1</v>
      </c>
      <c r="X515" s="271" t="s">
        <v>1</v>
      </c>
      <c r="Y515" s="271" t="s">
        <v>1</v>
      </c>
      <c r="Z515" s="271" t="s">
        <v>1</v>
      </c>
      <c r="AA515" s="271" t="s">
        <v>1</v>
      </c>
      <c r="AB515" s="271" t="s">
        <v>1</v>
      </c>
      <c r="AC515" s="271" t="s">
        <v>1</v>
      </c>
      <c r="AD515" s="271" t="s">
        <v>1</v>
      </c>
      <c r="AE515" s="273" t="s">
        <v>22</v>
      </c>
      <c r="AF515" s="271" t="s">
        <v>1</v>
      </c>
      <c r="AG515" s="271" t="s">
        <v>1</v>
      </c>
      <c r="AH515" s="271" t="s">
        <v>1</v>
      </c>
      <c r="AI515" s="271" t="s">
        <v>1</v>
      </c>
      <c r="AJ515" s="271" t="s">
        <v>1</v>
      </c>
      <c r="AK515" s="271" t="s">
        <v>1</v>
      </c>
      <c r="AL515" s="271" t="s">
        <v>1</v>
      </c>
      <c r="AM515" s="271" t="s">
        <v>1</v>
      </c>
      <c r="AN515" s="271" t="s">
        <v>1</v>
      </c>
      <c r="AO515" s="271" t="s">
        <v>1</v>
      </c>
      <c r="AP515" s="271" t="s">
        <v>1</v>
      </c>
      <c r="AQ515" s="271" t="s">
        <v>1</v>
      </c>
      <c r="AR515" s="273" t="s">
        <v>22</v>
      </c>
      <c r="AS515" s="271" t="s">
        <v>1</v>
      </c>
      <c r="AT515" s="271" t="s">
        <v>1</v>
      </c>
      <c r="AU515" s="271" t="s">
        <v>1</v>
      </c>
      <c r="AV515" s="271" t="s">
        <v>1</v>
      </c>
      <c r="AW515" s="284" t="s">
        <v>1</v>
      </c>
      <c r="AX515" s="284">
        <v>0</v>
      </c>
      <c r="AY515" s="284">
        <v>0</v>
      </c>
      <c r="AZ515" s="276">
        <v>0</v>
      </c>
      <c r="BA515" s="277">
        <v>0</v>
      </c>
      <c r="BB515" s="283">
        <v>0</v>
      </c>
      <c r="BF515" s="150" t="e">
        <f>_xlfn.XLOOKUP(A515,'[27]Non AGSA'!B:B,'[27]Non AGSA'!B:B)</f>
        <v>#N/A</v>
      </c>
      <c r="BG515" s="150" t="e">
        <f>_xlfn.XLOOKUP(A515,'[27]Dormant auditee list'!C:C,'[27]Dormant auditee list'!C:C)</f>
        <v>#N/A</v>
      </c>
      <c r="BH515" s="150" t="e">
        <f>_xlfn.XLOOKUP(A515,[27]Reworked!A:A,[27]Reworked!I:I)</f>
        <v>#N/A</v>
      </c>
      <c r="BJ515" s="150">
        <v>3</v>
      </c>
      <c r="BK515" s="150">
        <v>1</v>
      </c>
    </row>
    <row r="516" spans="1:63" ht="18" customHeight="1" x14ac:dyDescent="0.25">
      <c r="A516" s="265">
        <v>1597</v>
      </c>
      <c r="B516" s="266" t="s">
        <v>1074</v>
      </c>
      <c r="C516" s="271" t="s">
        <v>1193</v>
      </c>
      <c r="D516" s="271" t="s">
        <v>1065</v>
      </c>
      <c r="E516" s="271" t="s">
        <v>1323</v>
      </c>
      <c r="F516" s="271" t="s">
        <v>1</v>
      </c>
      <c r="G516" s="271" t="s">
        <v>1</v>
      </c>
      <c r="H516" s="266" t="s">
        <v>1</v>
      </c>
      <c r="I516" s="266" t="s">
        <v>1065</v>
      </c>
      <c r="J516" s="152" t="s">
        <v>17</v>
      </c>
      <c r="K516" s="274" t="s">
        <v>20</v>
      </c>
      <c r="L516" s="274" t="s">
        <v>20</v>
      </c>
      <c r="M516" s="151" t="s">
        <v>111</v>
      </c>
      <c r="N516" s="271" t="s">
        <v>1</v>
      </c>
      <c r="O516" s="271" t="s">
        <v>1</v>
      </c>
      <c r="P516" s="271" t="s">
        <v>1</v>
      </c>
      <c r="Q516" s="271" t="s">
        <v>1</v>
      </c>
      <c r="R516" s="271" t="s">
        <v>1</v>
      </c>
      <c r="S516" s="271" t="s">
        <v>1</v>
      </c>
      <c r="T516" s="271" t="s">
        <v>1</v>
      </c>
      <c r="U516" s="271" t="s">
        <v>1</v>
      </c>
      <c r="V516" s="271" t="s">
        <v>1</v>
      </c>
      <c r="W516" s="271" t="s">
        <v>1</v>
      </c>
      <c r="X516" s="271" t="s">
        <v>1</v>
      </c>
      <c r="Y516" s="271" t="s">
        <v>1</v>
      </c>
      <c r="Z516" s="271" t="s">
        <v>1</v>
      </c>
      <c r="AA516" s="274" t="s">
        <v>20</v>
      </c>
      <c r="AB516" s="271" t="s">
        <v>1</v>
      </c>
      <c r="AC516" s="271" t="s">
        <v>1</v>
      </c>
      <c r="AD516" s="271" t="s">
        <v>1</v>
      </c>
      <c r="AE516" s="274" t="s">
        <v>20</v>
      </c>
      <c r="AF516" s="271" t="s">
        <v>1</v>
      </c>
      <c r="AG516" s="271" t="s">
        <v>1</v>
      </c>
      <c r="AH516" s="271" t="s">
        <v>1</v>
      </c>
      <c r="AI516" s="271" t="s">
        <v>1</v>
      </c>
      <c r="AJ516" s="271" t="s">
        <v>1</v>
      </c>
      <c r="AK516" s="271" t="s">
        <v>1</v>
      </c>
      <c r="AL516" s="271" t="s">
        <v>1</v>
      </c>
      <c r="AM516" s="271" t="s">
        <v>1</v>
      </c>
      <c r="AN516" s="271" t="s">
        <v>1</v>
      </c>
      <c r="AO516" s="271" t="s">
        <v>1</v>
      </c>
      <c r="AP516" s="271" t="s">
        <v>1</v>
      </c>
      <c r="AQ516" s="271" t="s">
        <v>1</v>
      </c>
      <c r="AR516" s="274" t="s">
        <v>20</v>
      </c>
      <c r="AS516" s="271" t="s">
        <v>1</v>
      </c>
      <c r="AT516" s="271" t="s">
        <v>1</v>
      </c>
      <c r="AU516" s="274" t="s">
        <v>20</v>
      </c>
      <c r="AV516" s="271" t="s">
        <v>1</v>
      </c>
      <c r="AW516" s="284" t="s">
        <v>1</v>
      </c>
      <c r="AX516" s="284">
        <v>0</v>
      </c>
      <c r="AY516" s="284">
        <v>0</v>
      </c>
      <c r="AZ516" s="276">
        <v>0</v>
      </c>
      <c r="BA516" s="280">
        <v>0.86</v>
      </c>
      <c r="BB516" s="278">
        <v>0.04</v>
      </c>
      <c r="BF516" s="150" t="e">
        <f>_xlfn.XLOOKUP(A516,'[27]Non AGSA'!B:B,'[27]Non AGSA'!B:B)</f>
        <v>#N/A</v>
      </c>
      <c r="BG516" s="150" t="e">
        <f>_xlfn.XLOOKUP(A516,'[27]Dormant auditee list'!C:C,'[27]Dormant auditee list'!C:C)</f>
        <v>#N/A</v>
      </c>
      <c r="BH516" s="150" t="e">
        <f>_xlfn.XLOOKUP(A516,[27]Reworked!A:A,[27]Reworked!I:I)</f>
        <v>#N/A</v>
      </c>
      <c r="BJ516" s="150">
        <v>3</v>
      </c>
      <c r="BK516" s="150">
        <v>2</v>
      </c>
    </row>
    <row r="517" spans="1:63" ht="34.5" customHeight="1" x14ac:dyDescent="0.25">
      <c r="A517" s="265">
        <v>307</v>
      </c>
      <c r="B517" s="266" t="s">
        <v>1367</v>
      </c>
      <c r="C517" s="271" t="s">
        <v>1193</v>
      </c>
      <c r="D517" s="271" t="s">
        <v>1021</v>
      </c>
      <c r="E517" s="271" t="s">
        <v>1323</v>
      </c>
      <c r="F517" s="271" t="s">
        <v>1</v>
      </c>
      <c r="G517" s="271" t="s">
        <v>520</v>
      </c>
      <c r="H517" s="266" t="s">
        <v>440</v>
      </c>
      <c r="I517" s="266" t="s">
        <v>437</v>
      </c>
      <c r="J517" s="275" t="s">
        <v>33</v>
      </c>
      <c r="K517" s="271" t="s">
        <v>1</v>
      </c>
      <c r="L517" s="271" t="s">
        <v>1</v>
      </c>
      <c r="M517" s="275" t="s">
        <v>33</v>
      </c>
      <c r="N517" s="271" t="s">
        <v>1</v>
      </c>
      <c r="O517" s="271" t="s">
        <v>1</v>
      </c>
      <c r="P517" s="271" t="s">
        <v>1</v>
      </c>
      <c r="Q517" s="271" t="s">
        <v>1</v>
      </c>
      <c r="R517" s="271" t="s">
        <v>1</v>
      </c>
      <c r="S517" s="271" t="s">
        <v>1</v>
      </c>
      <c r="T517" s="271" t="s">
        <v>1</v>
      </c>
      <c r="U517" s="271" t="s">
        <v>1</v>
      </c>
      <c r="V517" s="271" t="s">
        <v>1</v>
      </c>
      <c r="W517" s="271" t="s">
        <v>1</v>
      </c>
      <c r="X517" s="271" t="s">
        <v>1</v>
      </c>
      <c r="Y517" s="271" t="s">
        <v>1</v>
      </c>
      <c r="Z517" s="271" t="s">
        <v>1</v>
      </c>
      <c r="AA517" s="271" t="s">
        <v>1</v>
      </c>
      <c r="AB517" s="271" t="s">
        <v>1</v>
      </c>
      <c r="AC517" s="271" t="s">
        <v>1</v>
      </c>
      <c r="AD517" s="271" t="s">
        <v>1</v>
      </c>
      <c r="AE517" s="271" t="s">
        <v>1</v>
      </c>
      <c r="AF517" s="271" t="s">
        <v>1</v>
      </c>
      <c r="AG517" s="271" t="s">
        <v>1</v>
      </c>
      <c r="AH517" s="271" t="s">
        <v>1</v>
      </c>
      <c r="AI517" s="271" t="s">
        <v>1</v>
      </c>
      <c r="AJ517" s="271" t="s">
        <v>1</v>
      </c>
      <c r="AK517" s="271" t="s">
        <v>1</v>
      </c>
      <c r="AL517" s="271" t="s">
        <v>1</v>
      </c>
      <c r="AM517" s="271" t="s">
        <v>1</v>
      </c>
      <c r="AN517" s="271" t="s">
        <v>1</v>
      </c>
      <c r="AO517" s="271" t="s">
        <v>1</v>
      </c>
      <c r="AP517" s="271" t="s">
        <v>1</v>
      </c>
      <c r="AQ517" s="271" t="s">
        <v>1</v>
      </c>
      <c r="AR517" s="271" t="s">
        <v>1</v>
      </c>
      <c r="AS517" s="271" t="s">
        <v>1</v>
      </c>
      <c r="AT517" s="271" t="s">
        <v>1</v>
      </c>
      <c r="AU517" s="271" t="s">
        <v>1</v>
      </c>
      <c r="AV517" s="271" t="s">
        <v>1</v>
      </c>
      <c r="AW517" s="275" t="s">
        <v>1241</v>
      </c>
      <c r="AX517" s="275">
        <v>1</v>
      </c>
      <c r="AY517" s="284">
        <v>0</v>
      </c>
      <c r="AZ517" s="276">
        <v>0</v>
      </c>
      <c r="BA517" s="276">
        <v>0</v>
      </c>
      <c r="BB517" s="278">
        <v>0.02</v>
      </c>
      <c r="BF517" s="150" t="e">
        <f>_xlfn.XLOOKUP(A517,'[27]Non AGSA'!B:B,'[27]Non AGSA'!B:B)</f>
        <v>#N/A</v>
      </c>
      <c r="BG517" s="150" t="e">
        <f>_xlfn.XLOOKUP(A517,'[27]Dormant auditee list'!C:C,'[27]Dormant auditee list'!C:C)</f>
        <v>#N/A</v>
      </c>
      <c r="BH517" s="150" t="e">
        <f>_xlfn.XLOOKUP(A517,[27]Reworked!A:A,[27]Reworked!I:I)</f>
        <v>#N/A</v>
      </c>
      <c r="BJ517" s="150">
        <v>3</v>
      </c>
      <c r="BK517" s="150">
        <v>1</v>
      </c>
    </row>
    <row r="518" spans="1:63" ht="27" customHeight="1" x14ac:dyDescent="0.25">
      <c r="A518" s="265">
        <v>1455</v>
      </c>
      <c r="B518" s="266" t="s">
        <v>1368</v>
      </c>
      <c r="C518" s="271" t="s">
        <v>1193</v>
      </c>
      <c r="D518" s="271" t="s">
        <v>854</v>
      </c>
      <c r="E518" s="271" t="s">
        <v>1323</v>
      </c>
      <c r="F518" s="271" t="s">
        <v>1</v>
      </c>
      <c r="G518" s="271" t="s">
        <v>151</v>
      </c>
      <c r="H518" s="266" t="s">
        <v>444</v>
      </c>
      <c r="I518" s="266" t="s">
        <v>437</v>
      </c>
      <c r="J518" s="275" t="s">
        <v>33</v>
      </c>
      <c r="K518" s="271" t="s">
        <v>1</v>
      </c>
      <c r="L518" s="271" t="s">
        <v>1</v>
      </c>
      <c r="M518" s="275" t="s">
        <v>33</v>
      </c>
      <c r="N518" s="271" t="s">
        <v>1</v>
      </c>
      <c r="O518" s="271" t="s">
        <v>1</v>
      </c>
      <c r="P518" s="271" t="s">
        <v>1</v>
      </c>
      <c r="Q518" s="271" t="s">
        <v>1</v>
      </c>
      <c r="R518" s="271" t="s">
        <v>1</v>
      </c>
      <c r="S518" s="271" t="s">
        <v>1</v>
      </c>
      <c r="T518" s="271" t="s">
        <v>1</v>
      </c>
      <c r="U518" s="271" t="s">
        <v>1</v>
      </c>
      <c r="V518" s="271" t="s">
        <v>1</v>
      </c>
      <c r="W518" s="271" t="s">
        <v>1</v>
      </c>
      <c r="X518" s="271" t="s">
        <v>1</v>
      </c>
      <c r="Y518" s="271" t="s">
        <v>1</v>
      </c>
      <c r="Z518" s="271" t="s">
        <v>1</v>
      </c>
      <c r="AA518" s="271" t="s">
        <v>1</v>
      </c>
      <c r="AB518" s="271" t="s">
        <v>1</v>
      </c>
      <c r="AC518" s="271" t="s">
        <v>1</v>
      </c>
      <c r="AD518" s="271" t="s">
        <v>1</v>
      </c>
      <c r="AE518" s="271" t="s">
        <v>1</v>
      </c>
      <c r="AF518" s="271" t="s">
        <v>1</v>
      </c>
      <c r="AG518" s="271" t="s">
        <v>1</v>
      </c>
      <c r="AH518" s="271" t="s">
        <v>1</v>
      </c>
      <c r="AI518" s="271" t="s">
        <v>1</v>
      </c>
      <c r="AJ518" s="271" t="s">
        <v>1</v>
      </c>
      <c r="AK518" s="271" t="s">
        <v>1</v>
      </c>
      <c r="AL518" s="271" t="s">
        <v>1</v>
      </c>
      <c r="AM518" s="271" t="s">
        <v>1</v>
      </c>
      <c r="AN518" s="271" t="s">
        <v>1</v>
      </c>
      <c r="AO518" s="271" t="s">
        <v>1</v>
      </c>
      <c r="AP518" s="271" t="s">
        <v>1</v>
      </c>
      <c r="AQ518" s="271" t="s">
        <v>1</v>
      </c>
      <c r="AR518" s="271" t="s">
        <v>1</v>
      </c>
      <c r="AS518" s="271" t="s">
        <v>1</v>
      </c>
      <c r="AT518" s="271" t="s">
        <v>1</v>
      </c>
      <c r="AU518" s="271" t="s">
        <v>1</v>
      </c>
      <c r="AV518" s="271" t="s">
        <v>1</v>
      </c>
      <c r="AW518" s="284" t="s">
        <v>1</v>
      </c>
      <c r="AX518" s="284">
        <v>0</v>
      </c>
      <c r="AY518" s="284">
        <v>0</v>
      </c>
      <c r="AZ518" s="276">
        <v>0</v>
      </c>
      <c r="BA518" s="276">
        <v>0</v>
      </c>
      <c r="BB518" s="283">
        <v>0</v>
      </c>
      <c r="BF518" s="150" t="e">
        <f>_xlfn.XLOOKUP(A518,'[27]Non AGSA'!B:B,'[27]Non AGSA'!B:B)</f>
        <v>#N/A</v>
      </c>
      <c r="BG518" s="150" t="e">
        <f>_xlfn.XLOOKUP(A518,'[27]Dormant auditee list'!C:C,'[27]Dormant auditee list'!C:C)</f>
        <v>#N/A</v>
      </c>
      <c r="BH518" s="150" t="e">
        <f>_xlfn.XLOOKUP(A518,[27]Reworked!A:A,[27]Reworked!I:I)</f>
        <v>#N/A</v>
      </c>
      <c r="BI518" s="150" t="e">
        <f>_xlfn.XLOOKUP(A518,[27]Reworked!A:A,[27]Reworked!J:J)</f>
        <v>#N/A</v>
      </c>
      <c r="BJ518" s="150">
        <v>3</v>
      </c>
      <c r="BK518" s="150">
        <v>1</v>
      </c>
    </row>
    <row r="519" spans="1:63" ht="34.5" customHeight="1" x14ac:dyDescent="0.25">
      <c r="A519" s="265">
        <v>323</v>
      </c>
      <c r="B519" s="266" t="s">
        <v>1124</v>
      </c>
      <c r="C519" s="271" t="s">
        <v>1193</v>
      </c>
      <c r="D519" s="271" t="s">
        <v>1086</v>
      </c>
      <c r="E519" s="271" t="s">
        <v>1323</v>
      </c>
      <c r="F519" s="271" t="s">
        <v>1</v>
      </c>
      <c r="G519" s="271" t="s">
        <v>169</v>
      </c>
      <c r="H519" s="266" t="s">
        <v>440</v>
      </c>
      <c r="I519" s="266" t="s">
        <v>437</v>
      </c>
      <c r="J519" s="285" t="s">
        <v>39</v>
      </c>
      <c r="K519" s="271" t="s">
        <v>1</v>
      </c>
      <c r="L519" s="271" t="s">
        <v>1</v>
      </c>
      <c r="M519" s="285" t="s">
        <v>39</v>
      </c>
      <c r="N519" s="271" t="s">
        <v>1</v>
      </c>
      <c r="O519" s="271" t="s">
        <v>1</v>
      </c>
      <c r="P519" s="271" t="s">
        <v>1</v>
      </c>
      <c r="Q519" s="271" t="s">
        <v>1</v>
      </c>
      <c r="R519" s="271" t="s">
        <v>1</v>
      </c>
      <c r="S519" s="271" t="s">
        <v>1</v>
      </c>
      <c r="T519" s="271" t="s">
        <v>1</v>
      </c>
      <c r="U519" s="271" t="s">
        <v>1</v>
      </c>
      <c r="V519" s="271" t="s">
        <v>1</v>
      </c>
      <c r="W519" s="271" t="s">
        <v>1</v>
      </c>
      <c r="X519" s="271" t="s">
        <v>1</v>
      </c>
      <c r="Y519" s="271" t="s">
        <v>1</v>
      </c>
      <c r="Z519" s="271" t="s">
        <v>1</v>
      </c>
      <c r="AA519" s="271" t="s">
        <v>1</v>
      </c>
      <c r="AB519" s="271" t="s">
        <v>1</v>
      </c>
      <c r="AC519" s="271" t="s">
        <v>1</v>
      </c>
      <c r="AD519" s="271" t="s">
        <v>1</v>
      </c>
      <c r="AE519" s="271" t="s">
        <v>1</v>
      </c>
      <c r="AF519" s="271" t="s">
        <v>1</v>
      </c>
      <c r="AG519" s="271" t="s">
        <v>1</v>
      </c>
      <c r="AH519" s="271" t="s">
        <v>1</v>
      </c>
      <c r="AI519" s="271" t="s">
        <v>1</v>
      </c>
      <c r="AJ519" s="271" t="s">
        <v>1</v>
      </c>
      <c r="AK519" s="271" t="s">
        <v>1</v>
      </c>
      <c r="AL519" s="271" t="s">
        <v>1</v>
      </c>
      <c r="AM519" s="271" t="s">
        <v>1</v>
      </c>
      <c r="AN519" s="271" t="s">
        <v>1</v>
      </c>
      <c r="AO519" s="271" t="s">
        <v>1</v>
      </c>
      <c r="AP519" s="271" t="s">
        <v>1</v>
      </c>
      <c r="AQ519" s="271" t="s">
        <v>1</v>
      </c>
      <c r="AR519" s="271" t="s">
        <v>1</v>
      </c>
      <c r="AS519" s="271" t="s">
        <v>1</v>
      </c>
      <c r="AT519" s="271" t="s">
        <v>1</v>
      </c>
      <c r="AU519" s="271" t="s">
        <v>1</v>
      </c>
      <c r="AV519" s="271" t="s">
        <v>1</v>
      </c>
      <c r="AW519" s="284" t="s">
        <v>1</v>
      </c>
      <c r="AX519" s="284">
        <v>0</v>
      </c>
      <c r="AY519" s="284">
        <v>0</v>
      </c>
      <c r="AZ519" s="276" t="s">
        <v>1</v>
      </c>
      <c r="BA519" s="276" t="s">
        <v>1</v>
      </c>
      <c r="BB519" s="283" t="s">
        <v>1</v>
      </c>
      <c r="BD519" s="150" t="e">
        <f>_xlfn.XLOOKUP(A519,'KSD auditees'!A:A,'KSD auditees'!A:A)</f>
        <v>#N/A</v>
      </c>
      <c r="BE519" s="150" t="e">
        <f>_xlfn.XLOOKUP(A519,'KSD auditees'!A:A,'KSD auditees'!G:G)</f>
        <v>#N/A</v>
      </c>
      <c r="BF519" s="150" t="e">
        <f>_xlfn.XLOOKUP(A519,'[27]Non AGSA'!B:B,'[27]Non AGSA'!B:B)</f>
        <v>#N/A</v>
      </c>
      <c r="BG519" s="150" t="e">
        <f>_xlfn.XLOOKUP(A519,'[27]Dormant auditee list'!C:C,'[27]Dormant auditee list'!C:C)</f>
        <v>#N/A</v>
      </c>
      <c r="BH519" s="150" t="e">
        <f>_xlfn.XLOOKUP(A519,[27]Reworked!A:A,[27]Reworked!I:I)</f>
        <v>#N/A</v>
      </c>
      <c r="BJ519" s="150">
        <v>3</v>
      </c>
      <c r="BK519" s="150">
        <v>6</v>
      </c>
    </row>
    <row r="520" spans="1:63" ht="27" customHeight="1" x14ac:dyDescent="0.25">
      <c r="A520" s="265">
        <v>328</v>
      </c>
      <c r="B520" s="266" t="s">
        <v>510</v>
      </c>
      <c r="C520" s="271" t="s">
        <v>1193</v>
      </c>
      <c r="D520" s="271" t="s">
        <v>492</v>
      </c>
      <c r="E520" s="271" t="s">
        <v>1323</v>
      </c>
      <c r="F520" s="271" t="s">
        <v>1</v>
      </c>
      <c r="G520" s="271" t="s">
        <v>443</v>
      </c>
      <c r="H520" s="266" t="s">
        <v>444</v>
      </c>
      <c r="I520" s="266" t="s">
        <v>437</v>
      </c>
      <c r="J520" s="152" t="s">
        <v>17</v>
      </c>
      <c r="K520" s="271" t="s">
        <v>1</v>
      </c>
      <c r="L520" s="272" t="s">
        <v>23</v>
      </c>
      <c r="M520" s="152" t="s">
        <v>17</v>
      </c>
      <c r="N520" s="271" t="s">
        <v>1</v>
      </c>
      <c r="O520" s="272" t="s">
        <v>23</v>
      </c>
      <c r="P520" s="271" t="s">
        <v>1</v>
      </c>
      <c r="Q520" s="271" t="s">
        <v>1</v>
      </c>
      <c r="R520" s="271" t="s">
        <v>1</v>
      </c>
      <c r="S520" s="271" t="s">
        <v>1</v>
      </c>
      <c r="T520" s="271" t="s">
        <v>1</v>
      </c>
      <c r="U520" s="271" t="s">
        <v>1</v>
      </c>
      <c r="V520" s="271" t="s">
        <v>1</v>
      </c>
      <c r="W520" s="271" t="s">
        <v>1</v>
      </c>
      <c r="X520" s="271" t="s">
        <v>1</v>
      </c>
      <c r="Y520" s="271" t="s">
        <v>1</v>
      </c>
      <c r="Z520" s="271" t="s">
        <v>1</v>
      </c>
      <c r="AA520" s="271" t="s">
        <v>1</v>
      </c>
      <c r="AB520" s="271" t="s">
        <v>1</v>
      </c>
      <c r="AC520" s="271" t="s">
        <v>1</v>
      </c>
      <c r="AD520" s="271" t="s">
        <v>1</v>
      </c>
      <c r="AE520" s="272" t="s">
        <v>23</v>
      </c>
      <c r="AF520" s="274" t="s">
        <v>20</v>
      </c>
      <c r="AG520" s="271" t="s">
        <v>1</v>
      </c>
      <c r="AH520" s="271" t="s">
        <v>1</v>
      </c>
      <c r="AI520" s="271" t="s">
        <v>1</v>
      </c>
      <c r="AJ520" s="271" t="s">
        <v>1</v>
      </c>
      <c r="AK520" s="271" t="s">
        <v>1</v>
      </c>
      <c r="AL520" s="274" t="s">
        <v>20</v>
      </c>
      <c r="AM520" s="271" t="s">
        <v>1</v>
      </c>
      <c r="AN520" s="271" t="s">
        <v>1</v>
      </c>
      <c r="AO520" s="271" t="s">
        <v>1</v>
      </c>
      <c r="AP520" s="271" t="s">
        <v>1</v>
      </c>
      <c r="AQ520" s="271" t="s">
        <v>1</v>
      </c>
      <c r="AR520" s="272" t="s">
        <v>23</v>
      </c>
      <c r="AS520" s="271" t="s">
        <v>1</v>
      </c>
      <c r="AT520" s="271" t="s">
        <v>1</v>
      </c>
      <c r="AU520" s="272" t="s">
        <v>23</v>
      </c>
      <c r="AV520" s="271" t="s">
        <v>1</v>
      </c>
      <c r="AW520" s="284" t="s">
        <v>1</v>
      </c>
      <c r="AX520" s="284">
        <v>0</v>
      </c>
      <c r="AY520" s="284">
        <v>0</v>
      </c>
      <c r="AZ520" s="276">
        <v>0</v>
      </c>
      <c r="BA520" s="277">
        <v>4.4000000000000004</v>
      </c>
      <c r="BB520" s="278">
        <v>0.13</v>
      </c>
      <c r="BF520" s="150" t="e">
        <f>_xlfn.XLOOKUP(A520,'[27]Non AGSA'!B:B,'[27]Non AGSA'!B:B)</f>
        <v>#N/A</v>
      </c>
      <c r="BG520" s="150" t="e">
        <f>_xlfn.XLOOKUP(A520,'[27]Dormant auditee list'!C:C,'[27]Dormant auditee list'!C:C)</f>
        <v>#N/A</v>
      </c>
      <c r="BH520" s="150" t="e">
        <f>_xlfn.XLOOKUP(A520,[27]Reworked!A:A,[27]Reworked!I:I)</f>
        <v>#N/A</v>
      </c>
      <c r="BJ520" s="150">
        <v>3</v>
      </c>
      <c r="BK520" s="150">
        <v>2</v>
      </c>
    </row>
    <row r="521" spans="1:63" ht="34.5" customHeight="1" x14ac:dyDescent="0.25">
      <c r="A521" s="265">
        <v>125</v>
      </c>
      <c r="B521" s="266" t="s">
        <v>1131</v>
      </c>
      <c r="C521" s="271" t="s">
        <v>1193</v>
      </c>
      <c r="D521" s="271" t="s">
        <v>1086</v>
      </c>
      <c r="E521" s="271" t="s">
        <v>1323</v>
      </c>
      <c r="F521" s="271" t="s">
        <v>1</v>
      </c>
      <c r="G521" s="271" t="s">
        <v>520</v>
      </c>
      <c r="H521" s="266" t="s">
        <v>440</v>
      </c>
      <c r="I521" s="266" t="s">
        <v>437</v>
      </c>
      <c r="J521" s="275" t="s">
        <v>33</v>
      </c>
      <c r="K521" s="271" t="s">
        <v>1</v>
      </c>
      <c r="L521" s="273" t="s">
        <v>22</v>
      </c>
      <c r="M521" s="152" t="s">
        <v>17</v>
      </c>
      <c r="N521" s="271" t="s">
        <v>1</v>
      </c>
      <c r="O521" s="272" t="s">
        <v>23</v>
      </c>
      <c r="P521" s="271" t="s">
        <v>1</v>
      </c>
      <c r="Q521" s="271" t="s">
        <v>1</v>
      </c>
      <c r="R521" s="271" t="s">
        <v>1</v>
      </c>
      <c r="S521" s="271" t="s">
        <v>1</v>
      </c>
      <c r="T521" s="271" t="s">
        <v>1</v>
      </c>
      <c r="U521" s="271" t="s">
        <v>1</v>
      </c>
      <c r="V521" s="271" t="s">
        <v>1</v>
      </c>
      <c r="W521" s="271" t="s">
        <v>1</v>
      </c>
      <c r="X521" s="271" t="s">
        <v>1</v>
      </c>
      <c r="Y521" s="271" t="s">
        <v>1</v>
      </c>
      <c r="Z521" s="271" t="s">
        <v>1</v>
      </c>
      <c r="AA521" s="271" t="s">
        <v>1</v>
      </c>
      <c r="AB521" s="271" t="s">
        <v>1</v>
      </c>
      <c r="AC521" s="271" t="s">
        <v>1</v>
      </c>
      <c r="AD521" s="271" t="s">
        <v>1</v>
      </c>
      <c r="AE521" s="271" t="s">
        <v>1</v>
      </c>
      <c r="AF521" s="271" t="s">
        <v>1</v>
      </c>
      <c r="AG521" s="271" t="s">
        <v>1</v>
      </c>
      <c r="AH521" s="271" t="s">
        <v>1</v>
      </c>
      <c r="AI521" s="271" t="s">
        <v>1</v>
      </c>
      <c r="AJ521" s="271" t="s">
        <v>1</v>
      </c>
      <c r="AK521" s="271" t="s">
        <v>1</v>
      </c>
      <c r="AL521" s="271" t="s">
        <v>1</v>
      </c>
      <c r="AM521" s="271" t="s">
        <v>1</v>
      </c>
      <c r="AN521" s="271" t="s">
        <v>1</v>
      </c>
      <c r="AO521" s="271" t="s">
        <v>1</v>
      </c>
      <c r="AP521" s="273" t="s">
        <v>22</v>
      </c>
      <c r="AQ521" s="271" t="s">
        <v>1</v>
      </c>
      <c r="AR521" s="271" t="s">
        <v>1</v>
      </c>
      <c r="AS521" s="271" t="s">
        <v>1</v>
      </c>
      <c r="AT521" s="271" t="s">
        <v>1</v>
      </c>
      <c r="AU521" s="271" t="s">
        <v>1</v>
      </c>
      <c r="AV521" s="271" t="s">
        <v>1</v>
      </c>
      <c r="AW521" s="275" t="s">
        <v>1241</v>
      </c>
      <c r="AX521" s="275">
        <v>1</v>
      </c>
      <c r="AY521" s="284">
        <v>0</v>
      </c>
      <c r="AZ521" s="276">
        <v>0</v>
      </c>
      <c r="BA521" s="276">
        <v>0</v>
      </c>
      <c r="BB521" s="283">
        <v>0</v>
      </c>
      <c r="BF521" s="150" t="e">
        <f>_xlfn.XLOOKUP(A521,'[27]Non AGSA'!B:B,'[27]Non AGSA'!B:B)</f>
        <v>#N/A</v>
      </c>
      <c r="BG521" s="150" t="e">
        <f>_xlfn.XLOOKUP(A521,'[27]Dormant auditee list'!C:C,'[27]Dormant auditee list'!C:C)</f>
        <v>#N/A</v>
      </c>
      <c r="BH521" s="150" t="e">
        <f>_xlfn.XLOOKUP(A521,[27]Reworked!A:A,[27]Reworked!I:I)</f>
        <v>#N/A</v>
      </c>
      <c r="BJ521" s="150">
        <v>3</v>
      </c>
      <c r="BK521" s="150">
        <v>1</v>
      </c>
    </row>
    <row r="522" spans="1:63" ht="26.25" customHeight="1" x14ac:dyDescent="0.25">
      <c r="A522" s="265">
        <v>1599</v>
      </c>
      <c r="B522" s="266" t="s">
        <v>869</v>
      </c>
      <c r="C522" s="271" t="s">
        <v>1193</v>
      </c>
      <c r="D522" s="271" t="s">
        <v>854</v>
      </c>
      <c r="E522" s="271" t="s">
        <v>1323</v>
      </c>
      <c r="F522" s="271" t="s">
        <v>1</v>
      </c>
      <c r="G522" s="271" t="s">
        <v>439</v>
      </c>
      <c r="H522" s="266" t="s">
        <v>444</v>
      </c>
      <c r="I522" s="266" t="s">
        <v>437</v>
      </c>
      <c r="J522" s="279" t="s">
        <v>26</v>
      </c>
      <c r="K522" s="274" t="s">
        <v>20</v>
      </c>
      <c r="L522" s="274" t="s">
        <v>20</v>
      </c>
      <c r="M522" s="151" t="s">
        <v>111</v>
      </c>
      <c r="N522" s="271" t="s">
        <v>1</v>
      </c>
      <c r="O522" s="271" t="s">
        <v>1</v>
      </c>
      <c r="P522" s="271" t="s">
        <v>1</v>
      </c>
      <c r="Q522" s="271" t="s">
        <v>1</v>
      </c>
      <c r="R522" s="271" t="s">
        <v>1</v>
      </c>
      <c r="S522" s="271" t="s">
        <v>1</v>
      </c>
      <c r="T522" s="271" t="s">
        <v>1</v>
      </c>
      <c r="U522" s="271" t="s">
        <v>1</v>
      </c>
      <c r="V522" s="274" t="s">
        <v>20</v>
      </c>
      <c r="W522" s="274" t="s">
        <v>20</v>
      </c>
      <c r="X522" s="271" t="s">
        <v>1</v>
      </c>
      <c r="Y522" s="271" t="s">
        <v>1</v>
      </c>
      <c r="Z522" s="274" t="s">
        <v>20</v>
      </c>
      <c r="AA522" s="274" t="s">
        <v>20</v>
      </c>
      <c r="AB522" s="271" t="s">
        <v>1</v>
      </c>
      <c r="AC522" s="271" t="s">
        <v>1</v>
      </c>
      <c r="AD522" s="271" t="s">
        <v>1</v>
      </c>
      <c r="AE522" s="274" t="s">
        <v>20</v>
      </c>
      <c r="AF522" s="271" t="s">
        <v>1</v>
      </c>
      <c r="AG522" s="271" t="s">
        <v>1</v>
      </c>
      <c r="AH522" s="271" t="s">
        <v>1</v>
      </c>
      <c r="AI522" s="271" t="s">
        <v>1</v>
      </c>
      <c r="AJ522" s="271" t="s">
        <v>1</v>
      </c>
      <c r="AK522" s="271" t="s">
        <v>1</v>
      </c>
      <c r="AL522" s="271" t="s">
        <v>1</v>
      </c>
      <c r="AM522" s="271" t="s">
        <v>1</v>
      </c>
      <c r="AN522" s="271" t="s">
        <v>1</v>
      </c>
      <c r="AO522" s="271" t="s">
        <v>1</v>
      </c>
      <c r="AP522" s="274" t="s">
        <v>20</v>
      </c>
      <c r="AQ522" s="271" t="s">
        <v>1</v>
      </c>
      <c r="AR522" s="274" t="s">
        <v>20</v>
      </c>
      <c r="AS522" s="271" t="s">
        <v>1</v>
      </c>
      <c r="AT522" s="271" t="s">
        <v>1</v>
      </c>
      <c r="AU522" s="274" t="s">
        <v>20</v>
      </c>
      <c r="AV522" s="274" t="s">
        <v>20</v>
      </c>
      <c r="AW522" s="273" t="s">
        <v>22</v>
      </c>
      <c r="AX522" s="152">
        <v>2</v>
      </c>
      <c r="AY522" s="284">
        <v>0</v>
      </c>
      <c r="AZ522" s="276">
        <v>0</v>
      </c>
      <c r="BA522" s="276">
        <v>0</v>
      </c>
      <c r="BB522" s="283">
        <v>0</v>
      </c>
      <c r="BF522" s="150" t="e">
        <f>_xlfn.XLOOKUP(A522,'[27]Non AGSA'!B:B,'[27]Non AGSA'!B:B)</f>
        <v>#N/A</v>
      </c>
      <c r="BG522" s="150" t="e">
        <f>_xlfn.XLOOKUP(A522,'[27]Dormant auditee list'!C:C,'[27]Dormant auditee list'!C:C)</f>
        <v>#N/A</v>
      </c>
      <c r="BH522" s="150" t="e">
        <f>_xlfn.XLOOKUP(A522,[27]Reworked!A:A,[27]Reworked!I:I)</f>
        <v>#N/A</v>
      </c>
      <c r="BJ522" s="150">
        <v>3</v>
      </c>
      <c r="BK522" s="150">
        <v>3</v>
      </c>
    </row>
    <row r="523" spans="1:63" ht="34.5" customHeight="1" x14ac:dyDescent="0.25">
      <c r="A523" s="265">
        <v>343</v>
      </c>
      <c r="B523" s="266" t="s">
        <v>608</v>
      </c>
      <c r="C523" s="271" t="s">
        <v>1193</v>
      </c>
      <c r="D523" s="271" t="s">
        <v>571</v>
      </c>
      <c r="E523" s="271" t="s">
        <v>1323</v>
      </c>
      <c r="F523" s="271" t="s">
        <v>1</v>
      </c>
      <c r="G523" s="271" t="s">
        <v>209</v>
      </c>
      <c r="H523" s="266" t="s">
        <v>440</v>
      </c>
      <c r="I523" s="266" t="s">
        <v>437</v>
      </c>
      <c r="J523" s="275" t="s">
        <v>33</v>
      </c>
      <c r="K523" s="271" t="s">
        <v>1</v>
      </c>
      <c r="L523" s="273" t="s">
        <v>22</v>
      </c>
      <c r="M523" s="152" t="s">
        <v>17</v>
      </c>
      <c r="N523" s="271" t="s">
        <v>1</v>
      </c>
      <c r="O523" s="274" t="s">
        <v>20</v>
      </c>
      <c r="P523" s="271" t="s">
        <v>1</v>
      </c>
      <c r="Q523" s="271" t="s">
        <v>1</v>
      </c>
      <c r="R523" s="271" t="s">
        <v>1</v>
      </c>
      <c r="S523" s="271" t="s">
        <v>1</v>
      </c>
      <c r="T523" s="271" t="s">
        <v>1</v>
      </c>
      <c r="U523" s="271" t="s">
        <v>1</v>
      </c>
      <c r="V523" s="271" t="s">
        <v>1</v>
      </c>
      <c r="W523" s="271" t="s">
        <v>1</v>
      </c>
      <c r="X523" s="271" t="s">
        <v>1</v>
      </c>
      <c r="Y523" s="271" t="s">
        <v>1</v>
      </c>
      <c r="Z523" s="271" t="s">
        <v>1</v>
      </c>
      <c r="AA523" s="271" t="s">
        <v>1</v>
      </c>
      <c r="AB523" s="271" t="s">
        <v>1</v>
      </c>
      <c r="AC523" s="271" t="s">
        <v>1</v>
      </c>
      <c r="AD523" s="271" t="s">
        <v>1</v>
      </c>
      <c r="AE523" s="271" t="s">
        <v>1</v>
      </c>
      <c r="AF523" s="271" t="s">
        <v>1</v>
      </c>
      <c r="AG523" s="271" t="s">
        <v>1</v>
      </c>
      <c r="AH523" s="271" t="s">
        <v>1</v>
      </c>
      <c r="AI523" s="271" t="s">
        <v>1</v>
      </c>
      <c r="AJ523" s="271" t="s">
        <v>1</v>
      </c>
      <c r="AK523" s="271" t="s">
        <v>1</v>
      </c>
      <c r="AL523" s="271" t="s">
        <v>1</v>
      </c>
      <c r="AM523" s="271" t="s">
        <v>1</v>
      </c>
      <c r="AN523" s="271" t="s">
        <v>1</v>
      </c>
      <c r="AO523" s="271" t="s">
        <v>1</v>
      </c>
      <c r="AP523" s="271" t="s">
        <v>1</v>
      </c>
      <c r="AQ523" s="271" t="s">
        <v>1</v>
      </c>
      <c r="AR523" s="273" t="s">
        <v>22</v>
      </c>
      <c r="AS523" s="271" t="s">
        <v>1</v>
      </c>
      <c r="AT523" s="271" t="s">
        <v>1</v>
      </c>
      <c r="AU523" s="271" t="s">
        <v>1</v>
      </c>
      <c r="AV523" s="271" t="s">
        <v>1</v>
      </c>
      <c r="AW523" s="284" t="s">
        <v>1</v>
      </c>
      <c r="AX523" s="284">
        <v>0</v>
      </c>
      <c r="AY523" s="284">
        <v>0</v>
      </c>
      <c r="AZ523" s="276">
        <v>0</v>
      </c>
      <c r="BA523" s="280">
        <v>14.1</v>
      </c>
      <c r="BB523" s="281">
        <v>0</v>
      </c>
      <c r="BF523" s="150" t="e">
        <f>_xlfn.XLOOKUP(A523,'[27]Non AGSA'!B:B,'[27]Non AGSA'!B:B)</f>
        <v>#N/A</v>
      </c>
      <c r="BG523" s="150" t="e">
        <f>_xlfn.XLOOKUP(A523,'[27]Dormant auditee list'!C:C,'[27]Dormant auditee list'!C:C)</f>
        <v>#N/A</v>
      </c>
      <c r="BH523" s="150" t="e">
        <f>_xlfn.XLOOKUP(A523,[27]Reworked!A:A,[27]Reworked!I:I)</f>
        <v>#N/A</v>
      </c>
      <c r="BJ523" s="150">
        <v>3</v>
      </c>
      <c r="BK523" s="150">
        <v>1</v>
      </c>
    </row>
    <row r="524" spans="1:63" ht="34.5" customHeight="1" x14ac:dyDescent="0.25">
      <c r="A524" s="265">
        <v>1444</v>
      </c>
      <c r="B524" s="266" t="s">
        <v>797</v>
      </c>
      <c r="C524" s="271" t="s">
        <v>1193</v>
      </c>
      <c r="D524" s="271" t="s">
        <v>737</v>
      </c>
      <c r="E524" s="271" t="s">
        <v>1323</v>
      </c>
      <c r="F524" s="271" t="s">
        <v>1</v>
      </c>
      <c r="G524" s="271" t="s">
        <v>209</v>
      </c>
      <c r="H524" s="266" t="s">
        <v>440</v>
      </c>
      <c r="I524" s="266" t="s">
        <v>437</v>
      </c>
      <c r="J524" s="275" t="s">
        <v>33</v>
      </c>
      <c r="K524" s="271" t="s">
        <v>1</v>
      </c>
      <c r="L524" s="273" t="s">
        <v>22</v>
      </c>
      <c r="M524" s="152" t="s">
        <v>17</v>
      </c>
      <c r="N524" s="271" t="s">
        <v>1</v>
      </c>
      <c r="O524" s="274" t="s">
        <v>20</v>
      </c>
      <c r="P524" s="271" t="s">
        <v>1</v>
      </c>
      <c r="Q524" s="271" t="s">
        <v>1</v>
      </c>
      <c r="R524" s="271" t="s">
        <v>1</v>
      </c>
      <c r="S524" s="271" t="s">
        <v>1</v>
      </c>
      <c r="T524" s="271" t="s">
        <v>1</v>
      </c>
      <c r="U524" s="271" t="s">
        <v>1</v>
      </c>
      <c r="V524" s="271" t="s">
        <v>1</v>
      </c>
      <c r="W524" s="271" t="s">
        <v>1</v>
      </c>
      <c r="X524" s="271" t="s">
        <v>1</v>
      </c>
      <c r="Y524" s="271" t="s">
        <v>1</v>
      </c>
      <c r="Z524" s="271" t="s">
        <v>1</v>
      </c>
      <c r="AA524" s="271" t="s">
        <v>1</v>
      </c>
      <c r="AB524" s="271" t="s">
        <v>1</v>
      </c>
      <c r="AC524" s="271" t="s">
        <v>1</v>
      </c>
      <c r="AD524" s="271" t="s">
        <v>1</v>
      </c>
      <c r="AE524" s="271" t="s">
        <v>1</v>
      </c>
      <c r="AF524" s="273" t="s">
        <v>22</v>
      </c>
      <c r="AG524" s="271" t="s">
        <v>1</v>
      </c>
      <c r="AH524" s="271" t="s">
        <v>1</v>
      </c>
      <c r="AI524" s="271" t="s">
        <v>1</v>
      </c>
      <c r="AJ524" s="271" t="s">
        <v>1</v>
      </c>
      <c r="AK524" s="271" t="s">
        <v>1</v>
      </c>
      <c r="AL524" s="271" t="s">
        <v>1</v>
      </c>
      <c r="AM524" s="271" t="s">
        <v>1</v>
      </c>
      <c r="AN524" s="271" t="s">
        <v>1</v>
      </c>
      <c r="AO524" s="271" t="s">
        <v>1</v>
      </c>
      <c r="AP524" s="271" t="s">
        <v>1</v>
      </c>
      <c r="AQ524" s="271" t="s">
        <v>1</v>
      </c>
      <c r="AR524" s="271" t="s">
        <v>1</v>
      </c>
      <c r="AS524" s="271" t="s">
        <v>1</v>
      </c>
      <c r="AT524" s="271" t="s">
        <v>1</v>
      </c>
      <c r="AU524" s="271" t="s">
        <v>1</v>
      </c>
      <c r="AV524" s="271" t="s">
        <v>1</v>
      </c>
      <c r="AW524" s="284" t="s">
        <v>1</v>
      </c>
      <c r="AX524" s="284">
        <v>0</v>
      </c>
      <c r="AY524" s="284">
        <v>0</v>
      </c>
      <c r="AZ524" s="276">
        <v>0</v>
      </c>
      <c r="BA524" s="277">
        <v>0.24</v>
      </c>
      <c r="BB524" s="278">
        <v>0.03</v>
      </c>
      <c r="BF524" s="150" t="e">
        <f>_xlfn.XLOOKUP(A524,'[27]Non AGSA'!B:B,'[27]Non AGSA'!B:B)</f>
        <v>#N/A</v>
      </c>
      <c r="BG524" s="150" t="e">
        <f>_xlfn.XLOOKUP(A524,'[27]Dormant auditee list'!C:C,'[27]Dormant auditee list'!C:C)</f>
        <v>#N/A</v>
      </c>
      <c r="BH524" s="150" t="e">
        <f>_xlfn.XLOOKUP(A524,[27]Reworked!A:A,[27]Reworked!I:I)</f>
        <v>#N/A</v>
      </c>
      <c r="BJ524" s="150">
        <v>3</v>
      </c>
      <c r="BK524" s="150">
        <v>1</v>
      </c>
    </row>
    <row r="525" spans="1:63" ht="26.25" customHeight="1" x14ac:dyDescent="0.25">
      <c r="A525" s="265">
        <v>344</v>
      </c>
      <c r="B525" s="266" t="s">
        <v>718</v>
      </c>
      <c r="C525" s="271" t="s">
        <v>1193</v>
      </c>
      <c r="D525" s="271" t="s">
        <v>683</v>
      </c>
      <c r="E525" s="271" t="s">
        <v>1323</v>
      </c>
      <c r="F525" s="271" t="s">
        <v>1</v>
      </c>
      <c r="G525" s="271" t="s">
        <v>695</v>
      </c>
      <c r="H525" s="266" t="s">
        <v>696</v>
      </c>
      <c r="I525" s="266" t="s">
        <v>437</v>
      </c>
      <c r="J525" s="275" t="s">
        <v>33</v>
      </c>
      <c r="K525" s="271" t="s">
        <v>1</v>
      </c>
      <c r="L525" s="271" t="s">
        <v>1</v>
      </c>
      <c r="M525" s="275" t="s">
        <v>33</v>
      </c>
      <c r="N525" s="271" t="s">
        <v>1</v>
      </c>
      <c r="O525" s="271" t="s">
        <v>1</v>
      </c>
      <c r="P525" s="271" t="s">
        <v>1</v>
      </c>
      <c r="Q525" s="271" t="s">
        <v>1</v>
      </c>
      <c r="R525" s="271" t="s">
        <v>1</v>
      </c>
      <c r="S525" s="271" t="s">
        <v>1</v>
      </c>
      <c r="T525" s="271" t="s">
        <v>1</v>
      </c>
      <c r="U525" s="271" t="s">
        <v>1</v>
      </c>
      <c r="V525" s="271" t="s">
        <v>1</v>
      </c>
      <c r="W525" s="271" t="s">
        <v>1</v>
      </c>
      <c r="X525" s="271" t="s">
        <v>1</v>
      </c>
      <c r="Y525" s="271" t="s">
        <v>1</v>
      </c>
      <c r="Z525" s="271" t="s">
        <v>1</v>
      </c>
      <c r="AA525" s="271" t="s">
        <v>1</v>
      </c>
      <c r="AB525" s="271" t="s">
        <v>1</v>
      </c>
      <c r="AC525" s="271" t="s">
        <v>1</v>
      </c>
      <c r="AD525" s="271" t="s">
        <v>1</v>
      </c>
      <c r="AE525" s="271" t="s">
        <v>1</v>
      </c>
      <c r="AF525" s="271" t="s">
        <v>1</v>
      </c>
      <c r="AG525" s="271" t="s">
        <v>1</v>
      </c>
      <c r="AH525" s="271" t="s">
        <v>1</v>
      </c>
      <c r="AI525" s="271" t="s">
        <v>1</v>
      </c>
      <c r="AJ525" s="271" t="s">
        <v>1</v>
      </c>
      <c r="AK525" s="271" t="s">
        <v>1</v>
      </c>
      <c r="AL525" s="271" t="s">
        <v>1</v>
      </c>
      <c r="AM525" s="271" t="s">
        <v>1</v>
      </c>
      <c r="AN525" s="271" t="s">
        <v>1</v>
      </c>
      <c r="AO525" s="271" t="s">
        <v>1</v>
      </c>
      <c r="AP525" s="271" t="s">
        <v>1</v>
      </c>
      <c r="AQ525" s="271" t="s">
        <v>1</v>
      </c>
      <c r="AR525" s="271" t="s">
        <v>1</v>
      </c>
      <c r="AS525" s="271" t="s">
        <v>1</v>
      </c>
      <c r="AT525" s="271" t="s">
        <v>1</v>
      </c>
      <c r="AU525" s="271" t="s">
        <v>1</v>
      </c>
      <c r="AV525" s="271" t="s">
        <v>1</v>
      </c>
      <c r="AW525" s="284" t="s">
        <v>1</v>
      </c>
      <c r="AX525" s="275">
        <v>1</v>
      </c>
      <c r="AY525" s="284">
        <v>0</v>
      </c>
      <c r="AZ525" s="276" t="s">
        <v>1</v>
      </c>
      <c r="BA525" s="276" t="s">
        <v>1</v>
      </c>
      <c r="BB525" s="283" t="s">
        <v>1</v>
      </c>
      <c r="BF525" s="150" t="e">
        <f>_xlfn.XLOOKUP(A525,'[27]Non AGSA'!B:B,'[27]Non AGSA'!B:B)</f>
        <v>#N/A</v>
      </c>
      <c r="BG525" s="150" t="e">
        <f>_xlfn.XLOOKUP(A525,'[27]Dormant auditee list'!C:C,'[27]Dormant auditee list'!C:C)</f>
        <v>#N/A</v>
      </c>
      <c r="BH525" s="150" t="e">
        <f>_xlfn.XLOOKUP(A525,[27]Reworked!A:A,[27]Reworked!I:I)</f>
        <v>#N/A</v>
      </c>
      <c r="BJ525" s="150">
        <v>3</v>
      </c>
      <c r="BK525" s="150">
        <v>1</v>
      </c>
    </row>
    <row r="526" spans="1:63" ht="27" customHeight="1" x14ac:dyDescent="0.25">
      <c r="A526" s="265">
        <v>1526</v>
      </c>
      <c r="B526" s="266" t="s">
        <v>719</v>
      </c>
      <c r="C526" s="271" t="s">
        <v>1193</v>
      </c>
      <c r="D526" s="271" t="s">
        <v>683</v>
      </c>
      <c r="E526" s="271" t="s">
        <v>1323</v>
      </c>
      <c r="F526" s="271" t="s">
        <v>1</v>
      </c>
      <c r="G526" s="271" t="s">
        <v>156</v>
      </c>
      <c r="H526" s="266" t="s">
        <v>444</v>
      </c>
      <c r="I526" s="266" t="s">
        <v>437</v>
      </c>
      <c r="J526" s="152" t="s">
        <v>17</v>
      </c>
      <c r="K526" s="271" t="s">
        <v>1</v>
      </c>
      <c r="L526" s="272" t="s">
        <v>23</v>
      </c>
      <c r="M526" s="152" t="s">
        <v>17</v>
      </c>
      <c r="N526" s="271" t="s">
        <v>1</v>
      </c>
      <c r="O526" s="272" t="s">
        <v>23</v>
      </c>
      <c r="P526" s="271" t="s">
        <v>1</v>
      </c>
      <c r="Q526" s="271" t="s">
        <v>1</v>
      </c>
      <c r="R526" s="271" t="s">
        <v>1</v>
      </c>
      <c r="S526" s="271" t="s">
        <v>1</v>
      </c>
      <c r="T526" s="271" t="s">
        <v>1</v>
      </c>
      <c r="U526" s="271" t="s">
        <v>1</v>
      </c>
      <c r="V526" s="271" t="s">
        <v>1</v>
      </c>
      <c r="W526" s="271" t="s">
        <v>1</v>
      </c>
      <c r="X526" s="271" t="s">
        <v>1</v>
      </c>
      <c r="Y526" s="271" t="s">
        <v>1</v>
      </c>
      <c r="Z526" s="271" t="s">
        <v>1</v>
      </c>
      <c r="AA526" s="271" t="s">
        <v>1</v>
      </c>
      <c r="AB526" s="271" t="s">
        <v>1</v>
      </c>
      <c r="AC526" s="271" t="s">
        <v>1</v>
      </c>
      <c r="AD526" s="271" t="s">
        <v>1</v>
      </c>
      <c r="AE526" s="272" t="s">
        <v>23</v>
      </c>
      <c r="AF526" s="271" t="s">
        <v>1</v>
      </c>
      <c r="AG526" s="271" t="s">
        <v>1</v>
      </c>
      <c r="AH526" s="271" t="s">
        <v>1</v>
      </c>
      <c r="AI526" s="271" t="s">
        <v>1</v>
      </c>
      <c r="AJ526" s="271" t="s">
        <v>1</v>
      </c>
      <c r="AK526" s="271" t="s">
        <v>1</v>
      </c>
      <c r="AL526" s="271" t="s">
        <v>1</v>
      </c>
      <c r="AM526" s="271" t="s">
        <v>1</v>
      </c>
      <c r="AN526" s="271" t="s">
        <v>1</v>
      </c>
      <c r="AO526" s="274" t="s">
        <v>20</v>
      </c>
      <c r="AP526" s="271" t="s">
        <v>1</v>
      </c>
      <c r="AQ526" s="271" t="s">
        <v>1</v>
      </c>
      <c r="AR526" s="271" t="s">
        <v>1</v>
      </c>
      <c r="AS526" s="271" t="s">
        <v>1</v>
      </c>
      <c r="AT526" s="271" t="s">
        <v>1</v>
      </c>
      <c r="AU526" s="271" t="s">
        <v>1</v>
      </c>
      <c r="AV526" s="271" t="s">
        <v>1</v>
      </c>
      <c r="AW526" s="275" t="s">
        <v>1241</v>
      </c>
      <c r="AX526" s="275">
        <v>1</v>
      </c>
      <c r="AY526" s="284">
        <v>0</v>
      </c>
      <c r="AZ526" s="276">
        <v>0</v>
      </c>
      <c r="BA526" s="276">
        <v>0</v>
      </c>
      <c r="BB526" s="283">
        <v>0</v>
      </c>
      <c r="BF526" s="150" t="e">
        <f>_xlfn.XLOOKUP(A526,'[27]Non AGSA'!B:B,'[27]Non AGSA'!B:B)</f>
        <v>#N/A</v>
      </c>
      <c r="BG526" s="150" t="e">
        <f>_xlfn.XLOOKUP(A526,'[27]Dormant auditee list'!C:C,'[27]Dormant auditee list'!C:C)</f>
        <v>#N/A</v>
      </c>
      <c r="BH526" s="150" t="e">
        <f>_xlfn.XLOOKUP(A526,[27]Reworked!A:A,[27]Reworked!I:I)</f>
        <v>#N/A</v>
      </c>
      <c r="BJ526" s="150">
        <v>3</v>
      </c>
      <c r="BK526" s="150">
        <v>2</v>
      </c>
    </row>
    <row r="527" spans="1:63" ht="26.25" customHeight="1" x14ac:dyDescent="0.25">
      <c r="A527" s="265">
        <v>1565</v>
      </c>
      <c r="B527" s="266" t="s">
        <v>721</v>
      </c>
      <c r="C527" s="271" t="s">
        <v>1193</v>
      </c>
      <c r="D527" s="271" t="s">
        <v>683</v>
      </c>
      <c r="E527" s="271" t="s">
        <v>1323</v>
      </c>
      <c r="F527" s="271" t="s">
        <v>1</v>
      </c>
      <c r="G527" s="271" t="s">
        <v>156</v>
      </c>
      <c r="H527" s="266" t="s">
        <v>444</v>
      </c>
      <c r="I527" s="266" t="s">
        <v>437</v>
      </c>
      <c r="J527" s="152" t="s">
        <v>17</v>
      </c>
      <c r="K527" s="271" t="s">
        <v>1</v>
      </c>
      <c r="L527" s="272" t="s">
        <v>23</v>
      </c>
      <c r="M527" s="152" t="s">
        <v>17</v>
      </c>
      <c r="N527" s="271" t="s">
        <v>1</v>
      </c>
      <c r="O527" s="272" t="s">
        <v>23</v>
      </c>
      <c r="P527" s="271" t="s">
        <v>1</v>
      </c>
      <c r="Q527" s="271" t="s">
        <v>1</v>
      </c>
      <c r="R527" s="271" t="s">
        <v>1</v>
      </c>
      <c r="S527" s="271" t="s">
        <v>1</v>
      </c>
      <c r="T527" s="271" t="s">
        <v>1</v>
      </c>
      <c r="U527" s="271" t="s">
        <v>1</v>
      </c>
      <c r="V527" s="271" t="s">
        <v>1</v>
      </c>
      <c r="W527" s="271" t="s">
        <v>1</v>
      </c>
      <c r="X527" s="271" t="s">
        <v>1</v>
      </c>
      <c r="Y527" s="271" t="s">
        <v>1</v>
      </c>
      <c r="Z527" s="271" t="s">
        <v>1</v>
      </c>
      <c r="AA527" s="271" t="s">
        <v>1</v>
      </c>
      <c r="AB527" s="271" t="s">
        <v>1</v>
      </c>
      <c r="AC527" s="271" t="s">
        <v>1</v>
      </c>
      <c r="AD527" s="271" t="s">
        <v>1</v>
      </c>
      <c r="AE527" s="272" t="s">
        <v>23</v>
      </c>
      <c r="AF527" s="271" t="s">
        <v>1</v>
      </c>
      <c r="AG527" s="271" t="s">
        <v>1</v>
      </c>
      <c r="AH527" s="271" t="s">
        <v>1</v>
      </c>
      <c r="AI527" s="271" t="s">
        <v>1</v>
      </c>
      <c r="AJ527" s="271" t="s">
        <v>1</v>
      </c>
      <c r="AK527" s="271" t="s">
        <v>1</v>
      </c>
      <c r="AL527" s="271" t="s">
        <v>1</v>
      </c>
      <c r="AM527" s="271" t="s">
        <v>1</v>
      </c>
      <c r="AN527" s="271" t="s">
        <v>1</v>
      </c>
      <c r="AO527" s="271" t="s">
        <v>1</v>
      </c>
      <c r="AP527" s="271" t="s">
        <v>1</v>
      </c>
      <c r="AQ527" s="271" t="s">
        <v>1</v>
      </c>
      <c r="AR527" s="271" t="s">
        <v>1</v>
      </c>
      <c r="AS527" s="271" t="s">
        <v>1</v>
      </c>
      <c r="AT527" s="271" t="s">
        <v>1</v>
      </c>
      <c r="AU527" s="271" t="s">
        <v>1</v>
      </c>
      <c r="AV527" s="271" t="s">
        <v>1</v>
      </c>
      <c r="AW527" s="272" t="s">
        <v>1242</v>
      </c>
      <c r="AX527" s="152">
        <v>2</v>
      </c>
      <c r="AY527" s="284">
        <v>0</v>
      </c>
      <c r="AZ527" s="276">
        <v>0</v>
      </c>
      <c r="BA527" s="276">
        <v>0</v>
      </c>
      <c r="BB527" s="283">
        <v>0</v>
      </c>
      <c r="BF527" s="150" t="e">
        <f>_xlfn.XLOOKUP(A527,'[27]Non AGSA'!B:B,'[27]Non AGSA'!B:B)</f>
        <v>#N/A</v>
      </c>
      <c r="BG527" s="150" t="e">
        <f>_xlfn.XLOOKUP(A527,'[27]Dormant auditee list'!C:C,'[27]Dormant auditee list'!C:C)</f>
        <v>#N/A</v>
      </c>
      <c r="BH527" s="150" t="e">
        <f>_xlfn.XLOOKUP(A527,[27]Reworked!A:A,[27]Reworked!I:I)</f>
        <v>#N/A</v>
      </c>
      <c r="BI527" s="150" t="e">
        <f>_xlfn.XLOOKUP(A527,[27]Reworked!A:A,[27]Reworked!J:J)</f>
        <v>#N/A</v>
      </c>
      <c r="BJ527" s="150">
        <v>3</v>
      </c>
      <c r="BK527" s="150">
        <v>2</v>
      </c>
    </row>
    <row r="528" spans="1:63" ht="27" customHeight="1" x14ac:dyDescent="0.25">
      <c r="A528" s="265">
        <v>1469</v>
      </c>
      <c r="B528" s="266" t="s">
        <v>873</v>
      </c>
      <c r="C528" s="271" t="s">
        <v>1193</v>
      </c>
      <c r="D528" s="271" t="s">
        <v>854</v>
      </c>
      <c r="E528" s="271" t="s">
        <v>1323</v>
      </c>
      <c r="F528" s="271" t="s">
        <v>1</v>
      </c>
      <c r="G528" s="271" t="s">
        <v>439</v>
      </c>
      <c r="H528" s="266" t="s">
        <v>444</v>
      </c>
      <c r="I528" s="266" t="s">
        <v>437</v>
      </c>
      <c r="J528" s="285" t="s">
        <v>39</v>
      </c>
      <c r="K528" s="271" t="s">
        <v>1</v>
      </c>
      <c r="L528" s="274" t="s">
        <v>20</v>
      </c>
      <c r="M528" s="275" t="s">
        <v>33</v>
      </c>
      <c r="N528" s="271" t="s">
        <v>1</v>
      </c>
      <c r="O528" s="271" t="s">
        <v>1</v>
      </c>
      <c r="P528" s="271" t="s">
        <v>1</v>
      </c>
      <c r="Q528" s="271" t="s">
        <v>1</v>
      </c>
      <c r="R528" s="271" t="s">
        <v>1</v>
      </c>
      <c r="S528" s="271" t="s">
        <v>1</v>
      </c>
      <c r="T528" s="271" t="s">
        <v>1</v>
      </c>
      <c r="U528" s="271" t="s">
        <v>1</v>
      </c>
      <c r="V528" s="271" t="s">
        <v>1</v>
      </c>
      <c r="W528" s="271" t="s">
        <v>1</v>
      </c>
      <c r="X528" s="271" t="s">
        <v>1</v>
      </c>
      <c r="Y528" s="271" t="s">
        <v>1</v>
      </c>
      <c r="Z528" s="271" t="s">
        <v>1</v>
      </c>
      <c r="AA528" s="271" t="s">
        <v>1</v>
      </c>
      <c r="AB528" s="271" t="s">
        <v>1</v>
      </c>
      <c r="AC528" s="271" t="s">
        <v>1</v>
      </c>
      <c r="AD528" s="271" t="s">
        <v>1</v>
      </c>
      <c r="AE528" s="271" t="s">
        <v>1</v>
      </c>
      <c r="AF528" s="271" t="s">
        <v>1</v>
      </c>
      <c r="AG528" s="271" t="s">
        <v>1</v>
      </c>
      <c r="AH528" s="271" t="s">
        <v>1</v>
      </c>
      <c r="AI528" s="271" t="s">
        <v>1</v>
      </c>
      <c r="AJ528" s="271" t="s">
        <v>1</v>
      </c>
      <c r="AK528" s="271" t="s">
        <v>1</v>
      </c>
      <c r="AL528" s="271" t="s">
        <v>1</v>
      </c>
      <c r="AM528" s="271" t="s">
        <v>1</v>
      </c>
      <c r="AN528" s="271" t="s">
        <v>1</v>
      </c>
      <c r="AO528" s="271" t="s">
        <v>1</v>
      </c>
      <c r="AP528" s="274" t="s">
        <v>20</v>
      </c>
      <c r="AQ528" s="271" t="s">
        <v>1</v>
      </c>
      <c r="AR528" s="271" t="s">
        <v>1</v>
      </c>
      <c r="AS528" s="271" t="s">
        <v>1</v>
      </c>
      <c r="AT528" s="271" t="s">
        <v>1</v>
      </c>
      <c r="AU528" s="271" t="s">
        <v>1</v>
      </c>
      <c r="AV528" s="271" t="s">
        <v>1</v>
      </c>
      <c r="AW528" s="284" t="s">
        <v>1</v>
      </c>
      <c r="AX528" s="275">
        <v>1</v>
      </c>
      <c r="AY528" s="284">
        <v>0</v>
      </c>
      <c r="AZ528" s="276">
        <v>0</v>
      </c>
      <c r="BA528" s="276">
        <v>0</v>
      </c>
      <c r="BB528" s="283">
        <v>0</v>
      </c>
      <c r="BD528" s="150" t="e">
        <f>_xlfn.XLOOKUP(A528,'KSD auditees'!A:A,'KSD auditees'!A:A)</f>
        <v>#N/A</v>
      </c>
      <c r="BE528" s="150" t="e">
        <f>_xlfn.XLOOKUP(A528,'KSD auditees'!A:A,'KSD auditees'!G:G)</f>
        <v>#N/A</v>
      </c>
      <c r="BF528" s="150" t="e">
        <f>_xlfn.XLOOKUP(A528,'[27]Non AGSA'!B:B,'[27]Non AGSA'!B:B)</f>
        <v>#N/A</v>
      </c>
      <c r="BG528" s="150" t="e">
        <f>_xlfn.XLOOKUP(A528,'[27]Dormant auditee list'!C:C,'[27]Dormant auditee list'!C:C)</f>
        <v>#N/A</v>
      </c>
      <c r="BH528" s="150" t="e">
        <f>_xlfn.XLOOKUP(A528,[27]Reworked!A:A,[27]Reworked!I:I)</f>
        <v>#N/A</v>
      </c>
      <c r="BJ528" s="150">
        <v>3</v>
      </c>
      <c r="BK528" s="150">
        <v>6</v>
      </c>
    </row>
    <row r="529" spans="1:63" ht="26.25" customHeight="1" x14ac:dyDescent="0.25">
      <c r="A529" s="265">
        <v>1470</v>
      </c>
      <c r="B529" s="266" t="s">
        <v>874</v>
      </c>
      <c r="C529" s="271" t="s">
        <v>1193</v>
      </c>
      <c r="D529" s="271" t="s">
        <v>854</v>
      </c>
      <c r="E529" s="271" t="s">
        <v>1323</v>
      </c>
      <c r="F529" s="271" t="s">
        <v>1</v>
      </c>
      <c r="G529" s="271" t="s">
        <v>439</v>
      </c>
      <c r="H529" s="266" t="s">
        <v>444</v>
      </c>
      <c r="I529" s="266" t="s">
        <v>437</v>
      </c>
      <c r="J529" s="285" t="s">
        <v>39</v>
      </c>
      <c r="K529" s="271" t="s">
        <v>1</v>
      </c>
      <c r="L529" s="274" t="s">
        <v>20</v>
      </c>
      <c r="M529" s="285" t="s">
        <v>39</v>
      </c>
      <c r="N529" s="271" t="s">
        <v>1</v>
      </c>
      <c r="O529" s="271" t="s">
        <v>1</v>
      </c>
      <c r="P529" s="271" t="s">
        <v>1</v>
      </c>
      <c r="Q529" s="271" t="s">
        <v>1</v>
      </c>
      <c r="R529" s="271" t="s">
        <v>1</v>
      </c>
      <c r="S529" s="271" t="s">
        <v>1</v>
      </c>
      <c r="T529" s="271" t="s">
        <v>1</v>
      </c>
      <c r="U529" s="271" t="s">
        <v>1</v>
      </c>
      <c r="V529" s="271" t="s">
        <v>1</v>
      </c>
      <c r="W529" s="271" t="s">
        <v>1</v>
      </c>
      <c r="X529" s="271" t="s">
        <v>1</v>
      </c>
      <c r="Y529" s="271" t="s">
        <v>1</v>
      </c>
      <c r="Z529" s="271" t="s">
        <v>1</v>
      </c>
      <c r="AA529" s="271" t="s">
        <v>1</v>
      </c>
      <c r="AB529" s="271" t="s">
        <v>1</v>
      </c>
      <c r="AC529" s="271" t="s">
        <v>1</v>
      </c>
      <c r="AD529" s="271" t="s">
        <v>1</v>
      </c>
      <c r="AE529" s="271" t="s">
        <v>1</v>
      </c>
      <c r="AF529" s="271" t="s">
        <v>1</v>
      </c>
      <c r="AG529" s="271" t="s">
        <v>1</v>
      </c>
      <c r="AH529" s="271" t="s">
        <v>1</v>
      </c>
      <c r="AI529" s="271" t="s">
        <v>1</v>
      </c>
      <c r="AJ529" s="271" t="s">
        <v>1</v>
      </c>
      <c r="AK529" s="271" t="s">
        <v>1</v>
      </c>
      <c r="AL529" s="271" t="s">
        <v>1</v>
      </c>
      <c r="AM529" s="271" t="s">
        <v>1</v>
      </c>
      <c r="AN529" s="271" t="s">
        <v>1</v>
      </c>
      <c r="AO529" s="271" t="s">
        <v>1</v>
      </c>
      <c r="AP529" s="274" t="s">
        <v>20</v>
      </c>
      <c r="AQ529" s="271" t="s">
        <v>1</v>
      </c>
      <c r="AR529" s="271" t="s">
        <v>1</v>
      </c>
      <c r="AS529" s="271" t="s">
        <v>1</v>
      </c>
      <c r="AT529" s="271" t="s">
        <v>1</v>
      </c>
      <c r="AU529" s="271" t="s">
        <v>1</v>
      </c>
      <c r="AV529" s="271" t="s">
        <v>1</v>
      </c>
      <c r="AW529" s="284" t="s">
        <v>1</v>
      </c>
      <c r="AX529" s="275">
        <v>1</v>
      </c>
      <c r="AY529" s="284">
        <v>0</v>
      </c>
      <c r="AZ529" s="276">
        <v>0</v>
      </c>
      <c r="BA529" s="276">
        <v>0</v>
      </c>
      <c r="BB529" s="283">
        <v>0</v>
      </c>
      <c r="BD529" s="150" t="e">
        <f>_xlfn.XLOOKUP(A529,'KSD auditees'!A:A,'KSD auditees'!A:A)</f>
        <v>#N/A</v>
      </c>
      <c r="BE529" s="150" t="e">
        <f>_xlfn.XLOOKUP(A529,'KSD auditees'!A:A,'KSD auditees'!G:G)</f>
        <v>#N/A</v>
      </c>
      <c r="BF529" s="150" t="e">
        <f>_xlfn.XLOOKUP(A529,'[27]Non AGSA'!B:B,'[27]Non AGSA'!B:B)</f>
        <v>#N/A</v>
      </c>
      <c r="BG529" s="150" t="e">
        <f>_xlfn.XLOOKUP(A529,'[27]Dormant auditee list'!C:C,'[27]Dormant auditee list'!C:C)</f>
        <v>#N/A</v>
      </c>
      <c r="BH529" s="150" t="e">
        <f>_xlfn.XLOOKUP(A529,[27]Reworked!A:A,[27]Reworked!I:I)</f>
        <v>#N/A</v>
      </c>
      <c r="BJ529" s="150">
        <v>3</v>
      </c>
      <c r="BK529" s="150">
        <v>6</v>
      </c>
    </row>
    <row r="530" spans="1:63" ht="14.25" customHeight="1" x14ac:dyDescent="0.25">
      <c r="A530" s="265">
        <v>420</v>
      </c>
      <c r="B530" s="266" t="s">
        <v>932</v>
      </c>
      <c r="C530" s="271" t="s">
        <v>1193</v>
      </c>
      <c r="D530" s="271" t="s">
        <v>896</v>
      </c>
      <c r="E530" s="271" t="s">
        <v>1323</v>
      </c>
      <c r="F530" s="271" t="s">
        <v>1</v>
      </c>
      <c r="G530" s="271" t="s">
        <v>900</v>
      </c>
      <c r="H530" s="266" t="s">
        <v>1</v>
      </c>
      <c r="I530" s="266" t="s">
        <v>437</v>
      </c>
      <c r="J530" s="275" t="s">
        <v>33</v>
      </c>
      <c r="K530" s="271" t="s">
        <v>1</v>
      </c>
      <c r="L530" s="271" t="s">
        <v>1</v>
      </c>
      <c r="M530" s="275" t="s">
        <v>33</v>
      </c>
      <c r="N530" s="271" t="s">
        <v>1</v>
      </c>
      <c r="O530" s="271" t="s">
        <v>1</v>
      </c>
      <c r="P530" s="271" t="s">
        <v>1</v>
      </c>
      <c r="Q530" s="271" t="s">
        <v>1</v>
      </c>
      <c r="R530" s="271" t="s">
        <v>1</v>
      </c>
      <c r="S530" s="271" t="s">
        <v>1</v>
      </c>
      <c r="T530" s="271" t="s">
        <v>1</v>
      </c>
      <c r="U530" s="271" t="s">
        <v>1</v>
      </c>
      <c r="V530" s="271" t="s">
        <v>1</v>
      </c>
      <c r="W530" s="271" t="s">
        <v>1</v>
      </c>
      <c r="X530" s="271" t="s">
        <v>1</v>
      </c>
      <c r="Y530" s="271" t="s">
        <v>1</v>
      </c>
      <c r="Z530" s="271" t="s">
        <v>1</v>
      </c>
      <c r="AA530" s="271" t="s">
        <v>1</v>
      </c>
      <c r="AB530" s="271" t="s">
        <v>1</v>
      </c>
      <c r="AC530" s="271" t="s">
        <v>1</v>
      </c>
      <c r="AD530" s="271" t="s">
        <v>1</v>
      </c>
      <c r="AE530" s="271" t="s">
        <v>1</v>
      </c>
      <c r="AF530" s="271" t="s">
        <v>1</v>
      </c>
      <c r="AG530" s="271" t="s">
        <v>1</v>
      </c>
      <c r="AH530" s="271" t="s">
        <v>1</v>
      </c>
      <c r="AI530" s="271" t="s">
        <v>1</v>
      </c>
      <c r="AJ530" s="271" t="s">
        <v>1</v>
      </c>
      <c r="AK530" s="271" t="s">
        <v>1</v>
      </c>
      <c r="AL530" s="271" t="s">
        <v>1</v>
      </c>
      <c r="AM530" s="271" t="s">
        <v>1</v>
      </c>
      <c r="AN530" s="271" t="s">
        <v>1</v>
      </c>
      <c r="AO530" s="271" t="s">
        <v>1</v>
      </c>
      <c r="AP530" s="271" t="s">
        <v>1</v>
      </c>
      <c r="AQ530" s="271" t="s">
        <v>1</v>
      </c>
      <c r="AR530" s="271" t="s">
        <v>1</v>
      </c>
      <c r="AS530" s="271" t="s">
        <v>1</v>
      </c>
      <c r="AT530" s="271" t="s">
        <v>1</v>
      </c>
      <c r="AU530" s="271" t="s">
        <v>1</v>
      </c>
      <c r="AV530" s="271" t="s">
        <v>1</v>
      </c>
      <c r="AW530" s="275" t="s">
        <v>1241</v>
      </c>
      <c r="AX530" s="275">
        <v>1</v>
      </c>
      <c r="AY530" s="284">
        <v>0</v>
      </c>
      <c r="AZ530" s="276">
        <v>0</v>
      </c>
      <c r="BA530" s="276">
        <v>0</v>
      </c>
      <c r="BB530" s="283">
        <v>0</v>
      </c>
      <c r="BF530" s="150" t="e">
        <f>_xlfn.XLOOKUP(A530,'[27]Non AGSA'!B:B,'[27]Non AGSA'!B:B)</f>
        <v>#N/A</v>
      </c>
      <c r="BG530" s="150" t="e">
        <f>_xlfn.XLOOKUP(A530,'[27]Dormant auditee list'!C:C,'[27]Dormant auditee list'!C:C)</f>
        <v>#N/A</v>
      </c>
      <c r="BH530" s="150" t="e">
        <f>_xlfn.XLOOKUP(A530,[27]Reworked!A:A,[27]Reworked!I:I)</f>
        <v>#N/A</v>
      </c>
      <c r="BJ530" s="150">
        <v>3</v>
      </c>
      <c r="BK530" s="150">
        <v>1</v>
      </c>
    </row>
    <row r="531" spans="1:63" ht="18.75" customHeight="1" x14ac:dyDescent="0.25">
      <c r="A531" s="265">
        <v>1151</v>
      </c>
      <c r="B531" s="266" t="s">
        <v>614</v>
      </c>
      <c r="C531" s="271" t="s">
        <v>1193</v>
      </c>
      <c r="D531" s="271" t="s">
        <v>571</v>
      </c>
      <c r="E531" s="271" t="s">
        <v>1323</v>
      </c>
      <c r="F531" s="271" t="s">
        <v>1</v>
      </c>
      <c r="G531" s="271" t="s">
        <v>1</v>
      </c>
      <c r="H531" s="266" t="s">
        <v>1</v>
      </c>
      <c r="I531" s="266" t="s">
        <v>571</v>
      </c>
      <c r="J531" s="275" t="s">
        <v>33</v>
      </c>
      <c r="K531" s="271" t="s">
        <v>1</v>
      </c>
      <c r="L531" s="271" t="s">
        <v>1</v>
      </c>
      <c r="M531" s="275" t="s">
        <v>33</v>
      </c>
      <c r="N531" s="271" t="s">
        <v>1</v>
      </c>
      <c r="O531" s="271" t="s">
        <v>1</v>
      </c>
      <c r="P531" s="271" t="s">
        <v>1</v>
      </c>
      <c r="Q531" s="271" t="s">
        <v>1</v>
      </c>
      <c r="R531" s="271" t="s">
        <v>1</v>
      </c>
      <c r="S531" s="271" t="s">
        <v>1</v>
      </c>
      <c r="T531" s="271" t="s">
        <v>1</v>
      </c>
      <c r="U531" s="271" t="s">
        <v>1</v>
      </c>
      <c r="V531" s="271" t="s">
        <v>1</v>
      </c>
      <c r="W531" s="271" t="s">
        <v>1</v>
      </c>
      <c r="X531" s="271" t="s">
        <v>1</v>
      </c>
      <c r="Y531" s="271" t="s">
        <v>1</v>
      </c>
      <c r="Z531" s="271" t="s">
        <v>1</v>
      </c>
      <c r="AA531" s="271" t="s">
        <v>1</v>
      </c>
      <c r="AB531" s="271" t="s">
        <v>1</v>
      </c>
      <c r="AC531" s="271" t="s">
        <v>1</v>
      </c>
      <c r="AD531" s="271" t="s">
        <v>1</v>
      </c>
      <c r="AE531" s="271" t="s">
        <v>1</v>
      </c>
      <c r="AF531" s="271" t="s">
        <v>1</v>
      </c>
      <c r="AG531" s="271" t="s">
        <v>1</v>
      </c>
      <c r="AH531" s="271" t="s">
        <v>1</v>
      </c>
      <c r="AI531" s="271" t="s">
        <v>1</v>
      </c>
      <c r="AJ531" s="271" t="s">
        <v>1</v>
      </c>
      <c r="AK531" s="271" t="s">
        <v>1</v>
      </c>
      <c r="AL531" s="271" t="s">
        <v>1</v>
      </c>
      <c r="AM531" s="271" t="s">
        <v>1</v>
      </c>
      <c r="AN531" s="271" t="s">
        <v>1</v>
      </c>
      <c r="AO531" s="271" t="s">
        <v>1</v>
      </c>
      <c r="AP531" s="271" t="s">
        <v>1</v>
      </c>
      <c r="AQ531" s="271" t="s">
        <v>1</v>
      </c>
      <c r="AR531" s="271" t="s">
        <v>1</v>
      </c>
      <c r="AS531" s="271" t="s">
        <v>1</v>
      </c>
      <c r="AT531" s="271" t="s">
        <v>1</v>
      </c>
      <c r="AU531" s="273" t="s">
        <v>22</v>
      </c>
      <c r="AV531" s="271" t="s">
        <v>1</v>
      </c>
      <c r="AW531" s="284" t="s">
        <v>1</v>
      </c>
      <c r="AX531" s="284">
        <v>0</v>
      </c>
      <c r="AY531" s="284">
        <v>0</v>
      </c>
      <c r="AZ531" s="276">
        <v>0</v>
      </c>
      <c r="BA531" s="276">
        <v>0</v>
      </c>
      <c r="BB531" s="283">
        <v>0</v>
      </c>
      <c r="BF531" s="150" t="e">
        <f>_xlfn.XLOOKUP(A531,'[27]Non AGSA'!B:B,'[27]Non AGSA'!B:B)</f>
        <v>#N/A</v>
      </c>
      <c r="BG531" s="150" t="e">
        <f>_xlfn.XLOOKUP(A531,'[27]Dormant auditee list'!C:C,'[27]Dormant auditee list'!C:C)</f>
        <v>#N/A</v>
      </c>
      <c r="BH531" s="150" t="e">
        <f>_xlfn.XLOOKUP(A531,[27]Reworked!A:A,[27]Reworked!I:I)</f>
        <v>#N/A</v>
      </c>
      <c r="BJ531" s="150">
        <v>3</v>
      </c>
      <c r="BK531" s="150">
        <v>1</v>
      </c>
    </row>
    <row r="532" spans="1:63" ht="18.75" customHeight="1" x14ac:dyDescent="0.25">
      <c r="A532" s="265">
        <v>1354</v>
      </c>
      <c r="B532" s="266" t="s">
        <v>1369</v>
      </c>
      <c r="C532" s="271" t="s">
        <v>1193</v>
      </c>
      <c r="D532" s="271" t="s">
        <v>625</v>
      </c>
      <c r="E532" s="271" t="s">
        <v>1323</v>
      </c>
      <c r="F532" s="271" t="s">
        <v>1</v>
      </c>
      <c r="G532" s="271" t="s">
        <v>1</v>
      </c>
      <c r="H532" s="266" t="s">
        <v>1</v>
      </c>
      <c r="I532" s="266" t="s">
        <v>625</v>
      </c>
      <c r="J532" s="275" t="s">
        <v>33</v>
      </c>
      <c r="K532" s="271" t="s">
        <v>1</v>
      </c>
      <c r="L532" s="271" t="s">
        <v>1</v>
      </c>
      <c r="M532" s="275" t="s">
        <v>33</v>
      </c>
      <c r="N532" s="271" t="s">
        <v>1</v>
      </c>
      <c r="O532" s="271" t="s">
        <v>1</v>
      </c>
      <c r="P532" s="271" t="s">
        <v>1</v>
      </c>
      <c r="Q532" s="271" t="s">
        <v>1</v>
      </c>
      <c r="R532" s="271" t="s">
        <v>1</v>
      </c>
      <c r="S532" s="271" t="s">
        <v>1</v>
      </c>
      <c r="T532" s="271" t="s">
        <v>1</v>
      </c>
      <c r="U532" s="271" t="s">
        <v>1</v>
      </c>
      <c r="V532" s="271" t="s">
        <v>1</v>
      </c>
      <c r="W532" s="271" t="s">
        <v>1</v>
      </c>
      <c r="X532" s="271" t="s">
        <v>1</v>
      </c>
      <c r="Y532" s="271" t="s">
        <v>1</v>
      </c>
      <c r="Z532" s="271" t="s">
        <v>1</v>
      </c>
      <c r="AA532" s="271" t="s">
        <v>1</v>
      </c>
      <c r="AB532" s="271" t="s">
        <v>1</v>
      </c>
      <c r="AC532" s="271" t="s">
        <v>1</v>
      </c>
      <c r="AD532" s="271" t="s">
        <v>1</v>
      </c>
      <c r="AE532" s="271" t="s">
        <v>1</v>
      </c>
      <c r="AF532" s="271" t="s">
        <v>1</v>
      </c>
      <c r="AG532" s="271" t="s">
        <v>1</v>
      </c>
      <c r="AH532" s="271" t="s">
        <v>1</v>
      </c>
      <c r="AI532" s="271" t="s">
        <v>1</v>
      </c>
      <c r="AJ532" s="271" t="s">
        <v>1</v>
      </c>
      <c r="AK532" s="271" t="s">
        <v>1</v>
      </c>
      <c r="AL532" s="271" t="s">
        <v>1</v>
      </c>
      <c r="AM532" s="271" t="s">
        <v>1</v>
      </c>
      <c r="AN532" s="271" t="s">
        <v>1</v>
      </c>
      <c r="AO532" s="271" t="s">
        <v>1</v>
      </c>
      <c r="AP532" s="271" t="s">
        <v>1</v>
      </c>
      <c r="AQ532" s="271" t="s">
        <v>1</v>
      </c>
      <c r="AR532" s="271" t="s">
        <v>1</v>
      </c>
      <c r="AS532" s="271" t="s">
        <v>1</v>
      </c>
      <c r="AT532" s="271" t="s">
        <v>1</v>
      </c>
      <c r="AU532" s="274" t="s">
        <v>20</v>
      </c>
      <c r="AV532" s="271" t="s">
        <v>1</v>
      </c>
      <c r="AW532" s="275" t="s">
        <v>1241</v>
      </c>
      <c r="AX532" s="275">
        <v>1</v>
      </c>
      <c r="AY532" s="284">
        <v>0</v>
      </c>
      <c r="AZ532" s="276">
        <v>0</v>
      </c>
      <c r="BA532" s="276">
        <v>0</v>
      </c>
      <c r="BB532" s="283">
        <v>0</v>
      </c>
      <c r="BF532" s="150" t="e">
        <f>_xlfn.XLOOKUP(A532,'[27]Non AGSA'!B:B,'[27]Non AGSA'!B:B)</f>
        <v>#N/A</v>
      </c>
      <c r="BG532" s="150" t="e">
        <f>_xlfn.XLOOKUP(A532,'[27]Dormant auditee list'!C:C,'[27]Dormant auditee list'!C:C)</f>
        <v>#N/A</v>
      </c>
      <c r="BH532" s="150" t="e">
        <f>_xlfn.XLOOKUP(A532,[27]Reworked!A:A,[27]Reworked!I:I)</f>
        <v>#N/A</v>
      </c>
      <c r="BJ532" s="150">
        <v>3</v>
      </c>
      <c r="BK532" s="150">
        <v>1</v>
      </c>
    </row>
    <row r="533" spans="1:63" ht="26.25" customHeight="1" x14ac:dyDescent="0.25">
      <c r="A533" s="265">
        <v>428</v>
      </c>
      <c r="B533" s="266" t="s">
        <v>1370</v>
      </c>
      <c r="C533" s="271" t="s">
        <v>1193</v>
      </c>
      <c r="D533" s="271" t="s">
        <v>1086</v>
      </c>
      <c r="E533" s="271" t="s">
        <v>1323</v>
      </c>
      <c r="F533" s="271" t="s">
        <v>1</v>
      </c>
      <c r="G533" s="271" t="s">
        <v>443</v>
      </c>
      <c r="H533" s="266" t="s">
        <v>444</v>
      </c>
      <c r="I533" s="266" t="s">
        <v>437</v>
      </c>
      <c r="J533" s="275" t="s">
        <v>33</v>
      </c>
      <c r="K533" s="271" t="s">
        <v>1</v>
      </c>
      <c r="L533" s="271" t="s">
        <v>1</v>
      </c>
      <c r="M533" s="275" t="s">
        <v>33</v>
      </c>
      <c r="N533" s="271" t="s">
        <v>1</v>
      </c>
      <c r="O533" s="271" t="s">
        <v>1</v>
      </c>
      <c r="P533" s="271" t="s">
        <v>1</v>
      </c>
      <c r="Q533" s="271" t="s">
        <v>1</v>
      </c>
      <c r="R533" s="271" t="s">
        <v>1</v>
      </c>
      <c r="S533" s="271" t="s">
        <v>1</v>
      </c>
      <c r="T533" s="271" t="s">
        <v>1</v>
      </c>
      <c r="U533" s="271" t="s">
        <v>1</v>
      </c>
      <c r="V533" s="271" t="s">
        <v>1</v>
      </c>
      <c r="W533" s="271" t="s">
        <v>1</v>
      </c>
      <c r="X533" s="271" t="s">
        <v>1</v>
      </c>
      <c r="Y533" s="271" t="s">
        <v>1</v>
      </c>
      <c r="Z533" s="271" t="s">
        <v>1</v>
      </c>
      <c r="AA533" s="271" t="s">
        <v>1</v>
      </c>
      <c r="AB533" s="271" t="s">
        <v>1</v>
      </c>
      <c r="AC533" s="271" t="s">
        <v>1</v>
      </c>
      <c r="AD533" s="271" t="s">
        <v>1</v>
      </c>
      <c r="AE533" s="271" t="s">
        <v>1</v>
      </c>
      <c r="AF533" s="271" t="s">
        <v>1</v>
      </c>
      <c r="AG533" s="271" t="s">
        <v>1</v>
      </c>
      <c r="AH533" s="271" t="s">
        <v>1</v>
      </c>
      <c r="AI533" s="271" t="s">
        <v>1</v>
      </c>
      <c r="AJ533" s="271" t="s">
        <v>1</v>
      </c>
      <c r="AK533" s="271" t="s">
        <v>1</v>
      </c>
      <c r="AL533" s="271" t="s">
        <v>1</v>
      </c>
      <c r="AM533" s="271" t="s">
        <v>1</v>
      </c>
      <c r="AN533" s="271" t="s">
        <v>1</v>
      </c>
      <c r="AO533" s="271" t="s">
        <v>1</v>
      </c>
      <c r="AP533" s="271" t="s">
        <v>1</v>
      </c>
      <c r="AQ533" s="271" t="s">
        <v>1</v>
      </c>
      <c r="AR533" s="271" t="s">
        <v>1</v>
      </c>
      <c r="AS533" s="271" t="s">
        <v>1</v>
      </c>
      <c r="AT533" s="271" t="s">
        <v>1</v>
      </c>
      <c r="AU533" s="271" t="s">
        <v>1</v>
      </c>
      <c r="AV533" s="271" t="s">
        <v>1</v>
      </c>
      <c r="AW533" s="284" t="s">
        <v>1</v>
      </c>
      <c r="AX533" s="275">
        <v>1</v>
      </c>
      <c r="AY533" s="284">
        <v>0</v>
      </c>
      <c r="AZ533" s="276">
        <v>0</v>
      </c>
      <c r="BA533" s="277">
        <v>1.4</v>
      </c>
      <c r="BB533" s="283">
        <v>0</v>
      </c>
      <c r="BF533" s="150" t="e">
        <f>_xlfn.XLOOKUP(A533,'[27]Non AGSA'!B:B,'[27]Non AGSA'!B:B)</f>
        <v>#N/A</v>
      </c>
      <c r="BG533" s="150" t="e">
        <f>_xlfn.XLOOKUP(A533,'[27]Dormant auditee list'!C:C,'[27]Dormant auditee list'!C:C)</f>
        <v>#N/A</v>
      </c>
      <c r="BH533" s="150" t="e">
        <f>_xlfn.XLOOKUP(A533,[27]Reworked!A:A,[27]Reworked!I:I)</f>
        <v>#N/A</v>
      </c>
      <c r="BJ533" s="150">
        <v>3</v>
      </c>
      <c r="BK533" s="150">
        <v>1</v>
      </c>
    </row>
    <row r="534" spans="1:63" ht="26.25" customHeight="1" x14ac:dyDescent="0.25">
      <c r="A534" s="265">
        <v>434</v>
      </c>
      <c r="B534" s="266" t="s">
        <v>490</v>
      </c>
      <c r="C534" s="271" t="s">
        <v>1193</v>
      </c>
      <c r="D534" s="271" t="s">
        <v>438</v>
      </c>
      <c r="E534" s="271" t="s">
        <v>1323</v>
      </c>
      <c r="F534" s="271" t="s">
        <v>1</v>
      </c>
      <c r="G534" s="271" t="s">
        <v>443</v>
      </c>
      <c r="H534" s="266" t="s">
        <v>444</v>
      </c>
      <c r="I534" s="266" t="s">
        <v>437</v>
      </c>
      <c r="J534" s="152" t="s">
        <v>17</v>
      </c>
      <c r="K534" s="271" t="s">
        <v>1</v>
      </c>
      <c r="L534" s="272" t="s">
        <v>23</v>
      </c>
      <c r="M534" s="152" t="s">
        <v>17</v>
      </c>
      <c r="N534" s="271" t="s">
        <v>1</v>
      </c>
      <c r="O534" s="272" t="s">
        <v>23</v>
      </c>
      <c r="P534" s="271" t="s">
        <v>1</v>
      </c>
      <c r="Q534" s="271" t="s">
        <v>1</v>
      </c>
      <c r="R534" s="271" t="s">
        <v>1</v>
      </c>
      <c r="S534" s="271" t="s">
        <v>1</v>
      </c>
      <c r="T534" s="271" t="s">
        <v>1</v>
      </c>
      <c r="U534" s="271" t="s">
        <v>1</v>
      </c>
      <c r="V534" s="271" t="s">
        <v>1</v>
      </c>
      <c r="W534" s="271" t="s">
        <v>1</v>
      </c>
      <c r="X534" s="271" t="s">
        <v>1</v>
      </c>
      <c r="Y534" s="271" t="s">
        <v>1</v>
      </c>
      <c r="Z534" s="271" t="s">
        <v>1</v>
      </c>
      <c r="AA534" s="271" t="s">
        <v>1</v>
      </c>
      <c r="AB534" s="271" t="s">
        <v>1</v>
      </c>
      <c r="AC534" s="271" t="s">
        <v>1</v>
      </c>
      <c r="AD534" s="271" t="s">
        <v>1</v>
      </c>
      <c r="AE534" s="272" t="s">
        <v>23</v>
      </c>
      <c r="AF534" s="274" t="s">
        <v>20</v>
      </c>
      <c r="AG534" s="271" t="s">
        <v>1</v>
      </c>
      <c r="AH534" s="271" t="s">
        <v>1</v>
      </c>
      <c r="AI534" s="271" t="s">
        <v>1</v>
      </c>
      <c r="AJ534" s="271" t="s">
        <v>1</v>
      </c>
      <c r="AK534" s="271" t="s">
        <v>1</v>
      </c>
      <c r="AL534" s="274" t="s">
        <v>20</v>
      </c>
      <c r="AM534" s="271" t="s">
        <v>1</v>
      </c>
      <c r="AN534" s="271" t="s">
        <v>1</v>
      </c>
      <c r="AO534" s="271" t="s">
        <v>1</v>
      </c>
      <c r="AP534" s="271" t="s">
        <v>1</v>
      </c>
      <c r="AQ534" s="271" t="s">
        <v>1</v>
      </c>
      <c r="AR534" s="273" t="s">
        <v>22</v>
      </c>
      <c r="AS534" s="271" t="s">
        <v>1</v>
      </c>
      <c r="AT534" s="271" t="s">
        <v>1</v>
      </c>
      <c r="AU534" s="271" t="s">
        <v>1</v>
      </c>
      <c r="AV534" s="271" t="s">
        <v>1</v>
      </c>
      <c r="AW534" s="275" t="s">
        <v>1241</v>
      </c>
      <c r="AX534" s="275">
        <v>1</v>
      </c>
      <c r="AY534" s="284">
        <v>0</v>
      </c>
      <c r="AZ534" s="276">
        <v>0</v>
      </c>
      <c r="BA534" s="277">
        <v>2.4</v>
      </c>
      <c r="BB534" s="278">
        <v>0.03</v>
      </c>
      <c r="BF534" s="150" t="e">
        <f>_xlfn.XLOOKUP(A534,'[27]Non AGSA'!B:B,'[27]Non AGSA'!B:B)</f>
        <v>#N/A</v>
      </c>
      <c r="BG534" s="150" t="e">
        <f>_xlfn.XLOOKUP(A534,'[27]Dormant auditee list'!C:C,'[27]Dormant auditee list'!C:C)</f>
        <v>#N/A</v>
      </c>
      <c r="BH534" s="150" t="e">
        <f>_xlfn.XLOOKUP(A534,[27]Reworked!A:A,[27]Reworked!I:I)</f>
        <v>#N/A</v>
      </c>
      <c r="BJ534" s="150">
        <v>3</v>
      </c>
      <c r="BK534" s="150">
        <v>2</v>
      </c>
    </row>
    <row r="535" spans="1:63" ht="34.5" customHeight="1" x14ac:dyDescent="0.25">
      <c r="A535" s="265">
        <v>1113</v>
      </c>
      <c r="B535" s="266" t="s">
        <v>1371</v>
      </c>
      <c r="C535" s="271" t="s">
        <v>1193</v>
      </c>
      <c r="D535" s="271" t="s">
        <v>896</v>
      </c>
      <c r="E535" s="271" t="s">
        <v>1323</v>
      </c>
      <c r="F535" s="271" t="s">
        <v>1</v>
      </c>
      <c r="G535" s="271" t="s">
        <v>209</v>
      </c>
      <c r="H535" s="266" t="s">
        <v>440</v>
      </c>
      <c r="I535" s="266" t="s">
        <v>437</v>
      </c>
      <c r="J535" s="285" t="s">
        <v>39</v>
      </c>
      <c r="K535" s="271" t="s">
        <v>1</v>
      </c>
      <c r="L535" s="271" t="s">
        <v>1</v>
      </c>
      <c r="M535" s="285" t="s">
        <v>39</v>
      </c>
      <c r="N535" s="271" t="s">
        <v>1</v>
      </c>
      <c r="O535" s="271" t="s">
        <v>1</v>
      </c>
      <c r="P535" s="271" t="s">
        <v>1</v>
      </c>
      <c r="Q535" s="271" t="s">
        <v>1</v>
      </c>
      <c r="R535" s="271" t="s">
        <v>1</v>
      </c>
      <c r="S535" s="271" t="s">
        <v>1</v>
      </c>
      <c r="T535" s="271" t="s">
        <v>1</v>
      </c>
      <c r="U535" s="271" t="s">
        <v>1</v>
      </c>
      <c r="V535" s="271" t="s">
        <v>1</v>
      </c>
      <c r="W535" s="271" t="s">
        <v>1</v>
      </c>
      <c r="X535" s="271" t="s">
        <v>1</v>
      </c>
      <c r="Y535" s="271" t="s">
        <v>1</v>
      </c>
      <c r="Z535" s="271" t="s">
        <v>1</v>
      </c>
      <c r="AA535" s="271" t="s">
        <v>1</v>
      </c>
      <c r="AB535" s="271" t="s">
        <v>1</v>
      </c>
      <c r="AC535" s="271" t="s">
        <v>1</v>
      </c>
      <c r="AD535" s="271" t="s">
        <v>1</v>
      </c>
      <c r="AE535" s="271" t="s">
        <v>1</v>
      </c>
      <c r="AF535" s="271" t="s">
        <v>1</v>
      </c>
      <c r="AG535" s="271" t="s">
        <v>1</v>
      </c>
      <c r="AH535" s="271" t="s">
        <v>1</v>
      </c>
      <c r="AI535" s="271" t="s">
        <v>1</v>
      </c>
      <c r="AJ535" s="271" t="s">
        <v>1</v>
      </c>
      <c r="AK535" s="271" t="s">
        <v>1</v>
      </c>
      <c r="AL535" s="271" t="s">
        <v>1</v>
      </c>
      <c r="AM535" s="271" t="s">
        <v>1</v>
      </c>
      <c r="AN535" s="271" t="s">
        <v>1</v>
      </c>
      <c r="AO535" s="271" t="s">
        <v>1</v>
      </c>
      <c r="AP535" s="271" t="s">
        <v>1</v>
      </c>
      <c r="AQ535" s="271" t="s">
        <v>1</v>
      </c>
      <c r="AR535" s="271" t="s">
        <v>1</v>
      </c>
      <c r="AS535" s="271" t="s">
        <v>1</v>
      </c>
      <c r="AT535" s="271" t="s">
        <v>1</v>
      </c>
      <c r="AU535" s="271" t="s">
        <v>1</v>
      </c>
      <c r="AV535" s="271" t="s">
        <v>1</v>
      </c>
      <c r="AW535" s="284" t="s">
        <v>1</v>
      </c>
      <c r="AX535" s="284">
        <v>0</v>
      </c>
      <c r="AY535" s="284">
        <v>0</v>
      </c>
      <c r="AZ535" s="276" t="s">
        <v>1</v>
      </c>
      <c r="BA535" s="276" t="s">
        <v>1</v>
      </c>
      <c r="BB535" s="283" t="s">
        <v>1</v>
      </c>
      <c r="BD535" s="150" t="e">
        <f>_xlfn.XLOOKUP(A535,'KSD auditees'!A:A,'KSD auditees'!A:A)</f>
        <v>#N/A</v>
      </c>
      <c r="BE535" s="150" t="e">
        <f>_xlfn.XLOOKUP(A535,'KSD auditees'!A:A,'KSD auditees'!G:G)</f>
        <v>#N/A</v>
      </c>
      <c r="BF535" s="150" t="e">
        <f>_xlfn.XLOOKUP(A535,'[27]Non AGSA'!B:B,'[27]Non AGSA'!B:B)</f>
        <v>#N/A</v>
      </c>
      <c r="BG535" s="150" t="e">
        <f>_xlfn.XLOOKUP(A535,'[27]Dormant auditee list'!C:C,'[27]Dormant auditee list'!C:C)</f>
        <v>#N/A</v>
      </c>
      <c r="BH535" s="150" t="e">
        <f>_xlfn.XLOOKUP(A535,[27]Reworked!A:A,[27]Reworked!I:I)</f>
        <v>#N/A</v>
      </c>
      <c r="BJ535" s="150">
        <v>3</v>
      </c>
      <c r="BK535" s="150">
        <v>6</v>
      </c>
    </row>
    <row r="536" spans="1:63" ht="18.75" customHeight="1" x14ac:dyDescent="0.25">
      <c r="A536" s="265">
        <v>1445</v>
      </c>
      <c r="B536" s="266" t="s">
        <v>801</v>
      </c>
      <c r="C536" s="271" t="s">
        <v>1193</v>
      </c>
      <c r="D536" s="271" t="s">
        <v>737</v>
      </c>
      <c r="E536" s="271" t="s">
        <v>1323</v>
      </c>
      <c r="F536" s="271" t="s">
        <v>1</v>
      </c>
      <c r="G536" s="271" t="s">
        <v>209</v>
      </c>
      <c r="H536" s="266" t="s">
        <v>1</v>
      </c>
      <c r="I536" s="266" t="s">
        <v>437</v>
      </c>
      <c r="J536" s="275" t="s">
        <v>33</v>
      </c>
      <c r="K536" s="271" t="s">
        <v>1</v>
      </c>
      <c r="L536" s="271" t="s">
        <v>1</v>
      </c>
      <c r="M536" s="275" t="s">
        <v>33</v>
      </c>
      <c r="N536" s="271" t="s">
        <v>1</v>
      </c>
      <c r="O536" s="271" t="s">
        <v>1</v>
      </c>
      <c r="P536" s="271" t="s">
        <v>1</v>
      </c>
      <c r="Q536" s="271" t="s">
        <v>1</v>
      </c>
      <c r="R536" s="271" t="s">
        <v>1</v>
      </c>
      <c r="S536" s="271" t="s">
        <v>1</v>
      </c>
      <c r="T536" s="271" t="s">
        <v>1</v>
      </c>
      <c r="U536" s="271" t="s">
        <v>1</v>
      </c>
      <c r="V536" s="271" t="s">
        <v>1</v>
      </c>
      <c r="W536" s="271" t="s">
        <v>1</v>
      </c>
      <c r="X536" s="271" t="s">
        <v>1</v>
      </c>
      <c r="Y536" s="271" t="s">
        <v>1</v>
      </c>
      <c r="Z536" s="271" t="s">
        <v>1</v>
      </c>
      <c r="AA536" s="271" t="s">
        <v>1</v>
      </c>
      <c r="AB536" s="271" t="s">
        <v>1</v>
      </c>
      <c r="AC536" s="271" t="s">
        <v>1</v>
      </c>
      <c r="AD536" s="271" t="s">
        <v>1</v>
      </c>
      <c r="AE536" s="271" t="s">
        <v>1</v>
      </c>
      <c r="AF536" s="271" t="s">
        <v>1</v>
      </c>
      <c r="AG536" s="271" t="s">
        <v>1</v>
      </c>
      <c r="AH536" s="271" t="s">
        <v>1</v>
      </c>
      <c r="AI536" s="271" t="s">
        <v>1</v>
      </c>
      <c r="AJ536" s="271" t="s">
        <v>1</v>
      </c>
      <c r="AK536" s="271" t="s">
        <v>1</v>
      </c>
      <c r="AL536" s="271" t="s">
        <v>1</v>
      </c>
      <c r="AM536" s="271" t="s">
        <v>1</v>
      </c>
      <c r="AN536" s="271" t="s">
        <v>1</v>
      </c>
      <c r="AO536" s="271" t="s">
        <v>1</v>
      </c>
      <c r="AP536" s="271" t="s">
        <v>1</v>
      </c>
      <c r="AQ536" s="271" t="s">
        <v>1</v>
      </c>
      <c r="AR536" s="271" t="s">
        <v>1</v>
      </c>
      <c r="AS536" s="271" t="s">
        <v>1</v>
      </c>
      <c r="AT536" s="271" t="s">
        <v>1</v>
      </c>
      <c r="AU536" s="271" t="s">
        <v>1</v>
      </c>
      <c r="AV536" s="271" t="s">
        <v>1</v>
      </c>
      <c r="AW536" s="275" t="s">
        <v>1241</v>
      </c>
      <c r="AX536" s="284">
        <v>0</v>
      </c>
      <c r="AY536" s="284">
        <v>0</v>
      </c>
      <c r="AZ536" s="276">
        <v>0</v>
      </c>
      <c r="BA536" s="276">
        <v>0</v>
      </c>
      <c r="BB536" s="283">
        <v>0</v>
      </c>
      <c r="BF536" s="150" t="e">
        <f>_xlfn.XLOOKUP(A536,'[27]Non AGSA'!B:B,'[27]Non AGSA'!B:B)</f>
        <v>#N/A</v>
      </c>
      <c r="BG536" s="150" t="e">
        <f>_xlfn.XLOOKUP(A536,'[27]Dormant auditee list'!C:C,'[27]Dormant auditee list'!C:C)</f>
        <v>#N/A</v>
      </c>
      <c r="BH536" s="150" t="e">
        <f>_xlfn.XLOOKUP(A536,[27]Reworked!A:A,[27]Reworked!I:I)</f>
        <v>#N/A</v>
      </c>
      <c r="BJ536" s="150">
        <v>3</v>
      </c>
      <c r="BK536" s="150">
        <v>1</v>
      </c>
    </row>
    <row r="537" spans="1:63" ht="26.25" customHeight="1" x14ac:dyDescent="0.25">
      <c r="A537" s="265">
        <v>448</v>
      </c>
      <c r="B537" s="266" t="s">
        <v>1372</v>
      </c>
      <c r="C537" s="271" t="s">
        <v>1193</v>
      </c>
      <c r="D537" s="271" t="s">
        <v>815</v>
      </c>
      <c r="E537" s="271" t="s">
        <v>1323</v>
      </c>
      <c r="F537" s="271" t="s">
        <v>1</v>
      </c>
      <c r="G537" s="271" t="s">
        <v>817</v>
      </c>
      <c r="H537" s="266" t="s">
        <v>696</v>
      </c>
      <c r="I537" s="266" t="s">
        <v>437</v>
      </c>
      <c r="J537" s="275" t="s">
        <v>33</v>
      </c>
      <c r="K537" s="271" t="s">
        <v>1</v>
      </c>
      <c r="L537" s="271" t="s">
        <v>1</v>
      </c>
      <c r="M537" s="275" t="s">
        <v>33</v>
      </c>
      <c r="N537" s="271" t="s">
        <v>1</v>
      </c>
      <c r="O537" s="271" t="s">
        <v>1</v>
      </c>
      <c r="P537" s="271" t="s">
        <v>1</v>
      </c>
      <c r="Q537" s="271" t="s">
        <v>1</v>
      </c>
      <c r="R537" s="271" t="s">
        <v>1</v>
      </c>
      <c r="S537" s="271" t="s">
        <v>1</v>
      </c>
      <c r="T537" s="271" t="s">
        <v>1</v>
      </c>
      <c r="U537" s="271" t="s">
        <v>1</v>
      </c>
      <c r="V537" s="271" t="s">
        <v>1</v>
      </c>
      <c r="W537" s="271" t="s">
        <v>1</v>
      </c>
      <c r="X537" s="271" t="s">
        <v>1</v>
      </c>
      <c r="Y537" s="271" t="s">
        <v>1</v>
      </c>
      <c r="Z537" s="271" t="s">
        <v>1</v>
      </c>
      <c r="AA537" s="271" t="s">
        <v>1</v>
      </c>
      <c r="AB537" s="271" t="s">
        <v>1</v>
      </c>
      <c r="AC537" s="271" t="s">
        <v>1</v>
      </c>
      <c r="AD537" s="271" t="s">
        <v>1</v>
      </c>
      <c r="AE537" s="271" t="s">
        <v>1</v>
      </c>
      <c r="AF537" s="271" t="s">
        <v>1</v>
      </c>
      <c r="AG537" s="271" t="s">
        <v>1</v>
      </c>
      <c r="AH537" s="271" t="s">
        <v>1</v>
      </c>
      <c r="AI537" s="271" t="s">
        <v>1</v>
      </c>
      <c r="AJ537" s="271" t="s">
        <v>1</v>
      </c>
      <c r="AK537" s="271" t="s">
        <v>1</v>
      </c>
      <c r="AL537" s="271" t="s">
        <v>1</v>
      </c>
      <c r="AM537" s="271" t="s">
        <v>1</v>
      </c>
      <c r="AN537" s="271" t="s">
        <v>1</v>
      </c>
      <c r="AO537" s="271" t="s">
        <v>1</v>
      </c>
      <c r="AP537" s="271" t="s">
        <v>1</v>
      </c>
      <c r="AQ537" s="271" t="s">
        <v>1</v>
      </c>
      <c r="AR537" s="271" t="s">
        <v>1</v>
      </c>
      <c r="AS537" s="271" t="s">
        <v>1</v>
      </c>
      <c r="AT537" s="271" t="s">
        <v>1</v>
      </c>
      <c r="AU537" s="271" t="s">
        <v>1</v>
      </c>
      <c r="AV537" s="271" t="s">
        <v>1</v>
      </c>
      <c r="AW537" s="284" t="s">
        <v>1</v>
      </c>
      <c r="AX537" s="284">
        <v>0</v>
      </c>
      <c r="AY537" s="284">
        <v>0</v>
      </c>
      <c r="AZ537" s="276" t="s">
        <v>1</v>
      </c>
      <c r="BA537" s="276" t="s">
        <v>1</v>
      </c>
      <c r="BB537" s="283" t="s">
        <v>1</v>
      </c>
      <c r="BF537" s="150" t="e">
        <f>_xlfn.XLOOKUP(A537,'[27]Non AGSA'!B:B,'[27]Non AGSA'!B:B)</f>
        <v>#N/A</v>
      </c>
      <c r="BG537" s="150" t="e">
        <f>_xlfn.XLOOKUP(A537,'[27]Dormant auditee list'!C:C,'[27]Dormant auditee list'!C:C)</f>
        <v>#N/A</v>
      </c>
      <c r="BH537" s="150" t="e">
        <f>_xlfn.XLOOKUP(A537,[27]Reworked!A:A,[27]Reworked!I:I)</f>
        <v>#N/A</v>
      </c>
      <c r="BJ537" s="150">
        <v>3</v>
      </c>
      <c r="BK537" s="150">
        <v>1</v>
      </c>
    </row>
    <row r="538" spans="1:63" ht="34.5" customHeight="1" x14ac:dyDescent="0.25">
      <c r="A538" s="265">
        <v>1426</v>
      </c>
      <c r="B538" s="266" t="s">
        <v>1373</v>
      </c>
      <c r="C538" s="271" t="s">
        <v>1193</v>
      </c>
      <c r="D538" s="271" t="s">
        <v>854</v>
      </c>
      <c r="E538" s="271" t="s">
        <v>1323</v>
      </c>
      <c r="F538" s="271" t="s">
        <v>1</v>
      </c>
      <c r="G538" s="271" t="s">
        <v>837</v>
      </c>
      <c r="H538" s="266" t="s">
        <v>440</v>
      </c>
      <c r="I538" s="266" t="s">
        <v>437</v>
      </c>
      <c r="J538" s="282" t="s">
        <v>94</v>
      </c>
      <c r="K538" s="271" t="s">
        <v>1</v>
      </c>
      <c r="L538" s="272" t="s">
        <v>23</v>
      </c>
      <c r="M538" s="282" t="s">
        <v>94</v>
      </c>
      <c r="N538" s="271" t="s">
        <v>1</v>
      </c>
      <c r="O538" s="272" t="s">
        <v>23</v>
      </c>
      <c r="P538" s="273" t="s">
        <v>22</v>
      </c>
      <c r="Q538" s="273" t="s">
        <v>22</v>
      </c>
      <c r="R538" s="271" t="s">
        <v>1</v>
      </c>
      <c r="S538" s="271" t="s">
        <v>1</v>
      </c>
      <c r="T538" s="271" t="s">
        <v>1</v>
      </c>
      <c r="U538" s="274" t="s">
        <v>20</v>
      </c>
      <c r="V538" s="271" t="s">
        <v>1</v>
      </c>
      <c r="W538" s="272" t="s">
        <v>23</v>
      </c>
      <c r="X538" s="271" t="s">
        <v>1</v>
      </c>
      <c r="Y538" s="271" t="s">
        <v>1</v>
      </c>
      <c r="Z538" s="271" t="s">
        <v>1</v>
      </c>
      <c r="AA538" s="271" t="s">
        <v>1</v>
      </c>
      <c r="AB538" s="271" t="s">
        <v>1</v>
      </c>
      <c r="AC538" s="271" t="s">
        <v>1</v>
      </c>
      <c r="AD538" s="271" t="s">
        <v>1</v>
      </c>
      <c r="AE538" s="274" t="s">
        <v>20</v>
      </c>
      <c r="AF538" s="271" t="s">
        <v>1</v>
      </c>
      <c r="AG538" s="273" t="s">
        <v>22</v>
      </c>
      <c r="AH538" s="271" t="s">
        <v>1</v>
      </c>
      <c r="AI538" s="271" t="s">
        <v>1</v>
      </c>
      <c r="AJ538" s="271" t="s">
        <v>1</v>
      </c>
      <c r="AK538" s="271" t="s">
        <v>1</v>
      </c>
      <c r="AL538" s="271" t="s">
        <v>1</v>
      </c>
      <c r="AM538" s="271" t="s">
        <v>1</v>
      </c>
      <c r="AN538" s="271" t="s">
        <v>1</v>
      </c>
      <c r="AO538" s="271" t="s">
        <v>1</v>
      </c>
      <c r="AP538" s="272" t="s">
        <v>23</v>
      </c>
      <c r="AQ538" s="271" t="s">
        <v>1</v>
      </c>
      <c r="AR538" s="271" t="s">
        <v>1</v>
      </c>
      <c r="AS538" s="271" t="s">
        <v>1</v>
      </c>
      <c r="AT538" s="271" t="s">
        <v>1</v>
      </c>
      <c r="AU538" s="271" t="s">
        <v>1</v>
      </c>
      <c r="AV538" s="271" t="s">
        <v>1</v>
      </c>
      <c r="AW538" s="272" t="s">
        <v>1242</v>
      </c>
      <c r="AX538" s="282">
        <v>3</v>
      </c>
      <c r="AY538" s="284">
        <v>0</v>
      </c>
      <c r="AZ538" s="276" t="s">
        <v>1</v>
      </c>
      <c r="BA538" s="276" t="s">
        <v>1</v>
      </c>
      <c r="BB538" s="283" t="s">
        <v>1</v>
      </c>
      <c r="BF538" s="150" t="e">
        <f>_xlfn.XLOOKUP(A538,'[27]Non AGSA'!B:B,'[27]Non AGSA'!B:B)</f>
        <v>#N/A</v>
      </c>
      <c r="BG538" s="150" t="e">
        <f>_xlfn.XLOOKUP(A538,'[27]Dormant auditee list'!C:C,'[27]Dormant auditee list'!C:C)</f>
        <v>#N/A</v>
      </c>
      <c r="BH538" s="150" t="e">
        <f>_xlfn.XLOOKUP(A538,[27]Reworked!A:A,[27]Reworked!I:I)</f>
        <v>#N/A</v>
      </c>
      <c r="BJ538" s="150">
        <v>3</v>
      </c>
      <c r="BK538" s="150">
        <v>5</v>
      </c>
    </row>
    <row r="539" spans="1:63" ht="34.5" customHeight="1" x14ac:dyDescent="0.25">
      <c r="A539" s="265">
        <v>1427</v>
      </c>
      <c r="B539" s="266" t="s">
        <v>1374</v>
      </c>
      <c r="C539" s="271" t="s">
        <v>1193</v>
      </c>
      <c r="D539" s="271" t="s">
        <v>854</v>
      </c>
      <c r="E539" s="271" t="s">
        <v>1323</v>
      </c>
      <c r="F539" s="271" t="s">
        <v>1</v>
      </c>
      <c r="G539" s="271" t="s">
        <v>837</v>
      </c>
      <c r="H539" s="266" t="s">
        <v>440</v>
      </c>
      <c r="I539" s="266" t="s">
        <v>437</v>
      </c>
      <c r="J539" s="282" t="s">
        <v>94</v>
      </c>
      <c r="K539" s="271" t="s">
        <v>1</v>
      </c>
      <c r="L539" s="272" t="s">
        <v>23</v>
      </c>
      <c r="M539" s="282" t="s">
        <v>94</v>
      </c>
      <c r="N539" s="271" t="s">
        <v>1</v>
      </c>
      <c r="O539" s="272" t="s">
        <v>23</v>
      </c>
      <c r="P539" s="273" t="s">
        <v>22</v>
      </c>
      <c r="Q539" s="272" t="s">
        <v>23</v>
      </c>
      <c r="R539" s="271" t="s">
        <v>1</v>
      </c>
      <c r="S539" s="271" t="s">
        <v>1</v>
      </c>
      <c r="T539" s="271" t="s">
        <v>1</v>
      </c>
      <c r="U539" s="274" t="s">
        <v>20</v>
      </c>
      <c r="V539" s="271" t="s">
        <v>1</v>
      </c>
      <c r="W539" s="272" t="s">
        <v>23</v>
      </c>
      <c r="X539" s="271" t="s">
        <v>1</v>
      </c>
      <c r="Y539" s="271" t="s">
        <v>1</v>
      </c>
      <c r="Z539" s="271" t="s">
        <v>1</v>
      </c>
      <c r="AA539" s="271" t="s">
        <v>1</v>
      </c>
      <c r="AB539" s="271" t="s">
        <v>1</v>
      </c>
      <c r="AC539" s="271" t="s">
        <v>1</v>
      </c>
      <c r="AD539" s="271" t="s">
        <v>1</v>
      </c>
      <c r="AE539" s="274" t="s">
        <v>20</v>
      </c>
      <c r="AF539" s="271" t="s">
        <v>1</v>
      </c>
      <c r="AG539" s="273" t="s">
        <v>22</v>
      </c>
      <c r="AH539" s="271" t="s">
        <v>1</v>
      </c>
      <c r="AI539" s="271" t="s">
        <v>1</v>
      </c>
      <c r="AJ539" s="271" t="s">
        <v>1</v>
      </c>
      <c r="AK539" s="271" t="s">
        <v>1</v>
      </c>
      <c r="AL539" s="271" t="s">
        <v>1</v>
      </c>
      <c r="AM539" s="271" t="s">
        <v>1</v>
      </c>
      <c r="AN539" s="271" t="s">
        <v>1</v>
      </c>
      <c r="AO539" s="271" t="s">
        <v>1</v>
      </c>
      <c r="AP539" s="272" t="s">
        <v>23</v>
      </c>
      <c r="AQ539" s="271" t="s">
        <v>1</v>
      </c>
      <c r="AR539" s="271" t="s">
        <v>1</v>
      </c>
      <c r="AS539" s="271" t="s">
        <v>1</v>
      </c>
      <c r="AT539" s="271" t="s">
        <v>1</v>
      </c>
      <c r="AU539" s="271" t="s">
        <v>1</v>
      </c>
      <c r="AV539" s="271" t="s">
        <v>1</v>
      </c>
      <c r="AW539" s="272" t="s">
        <v>1242</v>
      </c>
      <c r="AX539" s="282">
        <v>3</v>
      </c>
      <c r="AY539" s="284">
        <v>0</v>
      </c>
      <c r="AZ539" s="276" t="s">
        <v>1</v>
      </c>
      <c r="BA539" s="276" t="s">
        <v>1</v>
      </c>
      <c r="BB539" s="283" t="s">
        <v>1</v>
      </c>
      <c r="BF539" s="150" t="e">
        <f>_xlfn.XLOOKUP(A539,'[27]Non AGSA'!B:B,'[27]Non AGSA'!B:B)</f>
        <v>#N/A</v>
      </c>
      <c r="BG539" s="150" t="e">
        <f>_xlfn.XLOOKUP(A539,'[27]Dormant auditee list'!C:C,'[27]Dormant auditee list'!C:C)</f>
        <v>#N/A</v>
      </c>
      <c r="BH539" s="150" t="e">
        <f>_xlfn.XLOOKUP(A539,[27]Reworked!A:A,[27]Reworked!I:I)</f>
        <v>#N/A</v>
      </c>
      <c r="BJ539" s="150">
        <v>3</v>
      </c>
      <c r="BK539" s="150">
        <v>5</v>
      </c>
    </row>
    <row r="540" spans="1:63" ht="34.5" customHeight="1" x14ac:dyDescent="0.25">
      <c r="A540" s="265">
        <v>1422</v>
      </c>
      <c r="B540" s="266" t="s">
        <v>1375</v>
      </c>
      <c r="C540" s="271" t="s">
        <v>1193</v>
      </c>
      <c r="D540" s="271" t="s">
        <v>854</v>
      </c>
      <c r="E540" s="271" t="s">
        <v>1323</v>
      </c>
      <c r="F540" s="271" t="s">
        <v>1</v>
      </c>
      <c r="G540" s="271" t="s">
        <v>837</v>
      </c>
      <c r="H540" s="266" t="s">
        <v>440</v>
      </c>
      <c r="I540" s="266" t="s">
        <v>437</v>
      </c>
      <c r="J540" s="282" t="s">
        <v>94</v>
      </c>
      <c r="K540" s="271" t="s">
        <v>1</v>
      </c>
      <c r="L540" s="272" t="s">
        <v>23</v>
      </c>
      <c r="M540" s="282" t="s">
        <v>94</v>
      </c>
      <c r="N540" s="271" t="s">
        <v>1</v>
      </c>
      <c r="O540" s="272" t="s">
        <v>23</v>
      </c>
      <c r="P540" s="273" t="s">
        <v>22</v>
      </c>
      <c r="Q540" s="273" t="s">
        <v>22</v>
      </c>
      <c r="R540" s="273" t="s">
        <v>22</v>
      </c>
      <c r="S540" s="271" t="s">
        <v>1</v>
      </c>
      <c r="T540" s="271" t="s">
        <v>1</v>
      </c>
      <c r="U540" s="274" t="s">
        <v>20</v>
      </c>
      <c r="V540" s="274" t="s">
        <v>20</v>
      </c>
      <c r="W540" s="272" t="s">
        <v>23</v>
      </c>
      <c r="X540" s="271" t="s">
        <v>1</v>
      </c>
      <c r="Y540" s="271" t="s">
        <v>1</v>
      </c>
      <c r="Z540" s="271" t="s">
        <v>1</v>
      </c>
      <c r="AA540" s="271" t="s">
        <v>1</v>
      </c>
      <c r="AB540" s="271" t="s">
        <v>1</v>
      </c>
      <c r="AC540" s="271" t="s">
        <v>1</v>
      </c>
      <c r="AD540" s="271" t="s">
        <v>1</v>
      </c>
      <c r="AE540" s="272" t="s">
        <v>23</v>
      </c>
      <c r="AF540" s="271" t="s">
        <v>1</v>
      </c>
      <c r="AG540" s="273" t="s">
        <v>22</v>
      </c>
      <c r="AH540" s="271" t="s">
        <v>1</v>
      </c>
      <c r="AI540" s="271" t="s">
        <v>1</v>
      </c>
      <c r="AJ540" s="271" t="s">
        <v>1</v>
      </c>
      <c r="AK540" s="271" t="s">
        <v>1</v>
      </c>
      <c r="AL540" s="271" t="s">
        <v>1</v>
      </c>
      <c r="AM540" s="271" t="s">
        <v>1</v>
      </c>
      <c r="AN540" s="271" t="s">
        <v>1</v>
      </c>
      <c r="AO540" s="273" t="s">
        <v>22</v>
      </c>
      <c r="AP540" s="272" t="s">
        <v>23</v>
      </c>
      <c r="AQ540" s="271" t="s">
        <v>1</v>
      </c>
      <c r="AR540" s="271" t="s">
        <v>1</v>
      </c>
      <c r="AS540" s="271" t="s">
        <v>1</v>
      </c>
      <c r="AT540" s="271" t="s">
        <v>1</v>
      </c>
      <c r="AU540" s="271" t="s">
        <v>1</v>
      </c>
      <c r="AV540" s="271" t="s">
        <v>1</v>
      </c>
      <c r="AW540" s="272" t="s">
        <v>1242</v>
      </c>
      <c r="AX540" s="284">
        <v>0</v>
      </c>
      <c r="AY540" s="284">
        <v>0</v>
      </c>
      <c r="AZ540" s="276" t="s">
        <v>1</v>
      </c>
      <c r="BA540" s="276" t="s">
        <v>1</v>
      </c>
      <c r="BB540" s="283" t="s">
        <v>1</v>
      </c>
      <c r="BF540" s="150" t="e">
        <f>_xlfn.XLOOKUP(A540,'[27]Non AGSA'!B:B,'[27]Non AGSA'!B:B)</f>
        <v>#N/A</v>
      </c>
      <c r="BG540" s="150" t="e">
        <f>_xlfn.XLOOKUP(A540,'[27]Dormant auditee list'!C:C,'[27]Dormant auditee list'!C:C)</f>
        <v>#N/A</v>
      </c>
      <c r="BH540" s="150" t="e">
        <f>_xlfn.XLOOKUP(A540,[27]Reworked!A:A,[27]Reworked!I:I)</f>
        <v>#N/A</v>
      </c>
      <c r="BJ540" s="150">
        <v>3</v>
      </c>
      <c r="BK540" s="150">
        <v>5</v>
      </c>
    </row>
    <row r="541" spans="1:63" ht="34.5" customHeight="1" x14ac:dyDescent="0.25">
      <c r="A541" s="265">
        <v>1430</v>
      </c>
      <c r="B541" s="266" t="s">
        <v>1376</v>
      </c>
      <c r="C541" s="271" t="s">
        <v>1193</v>
      </c>
      <c r="D541" s="271" t="s">
        <v>854</v>
      </c>
      <c r="E541" s="271" t="s">
        <v>1323</v>
      </c>
      <c r="F541" s="271" t="s">
        <v>1</v>
      </c>
      <c r="G541" s="271" t="s">
        <v>837</v>
      </c>
      <c r="H541" s="266" t="s">
        <v>440</v>
      </c>
      <c r="I541" s="266" t="s">
        <v>437</v>
      </c>
      <c r="J541" s="282" t="s">
        <v>94</v>
      </c>
      <c r="K541" s="271" t="s">
        <v>1</v>
      </c>
      <c r="L541" s="272" t="s">
        <v>23</v>
      </c>
      <c r="M541" s="282" t="s">
        <v>94</v>
      </c>
      <c r="N541" s="271" t="s">
        <v>1</v>
      </c>
      <c r="O541" s="272" t="s">
        <v>23</v>
      </c>
      <c r="P541" s="271" t="s">
        <v>1</v>
      </c>
      <c r="Q541" s="273" t="s">
        <v>22</v>
      </c>
      <c r="R541" s="271" t="s">
        <v>1</v>
      </c>
      <c r="S541" s="271" t="s">
        <v>1</v>
      </c>
      <c r="T541" s="271" t="s">
        <v>1</v>
      </c>
      <c r="U541" s="272" t="s">
        <v>23</v>
      </c>
      <c r="V541" s="271" t="s">
        <v>1</v>
      </c>
      <c r="W541" s="272" t="s">
        <v>23</v>
      </c>
      <c r="X541" s="271" t="s">
        <v>1</v>
      </c>
      <c r="Y541" s="271" t="s">
        <v>1</v>
      </c>
      <c r="Z541" s="271" t="s">
        <v>1</v>
      </c>
      <c r="AA541" s="271" t="s">
        <v>1</v>
      </c>
      <c r="AB541" s="271" t="s">
        <v>1</v>
      </c>
      <c r="AC541" s="271" t="s">
        <v>1</v>
      </c>
      <c r="AD541" s="271" t="s">
        <v>1</v>
      </c>
      <c r="AE541" s="274" t="s">
        <v>20</v>
      </c>
      <c r="AF541" s="271" t="s">
        <v>1</v>
      </c>
      <c r="AG541" s="273" t="s">
        <v>22</v>
      </c>
      <c r="AH541" s="271" t="s">
        <v>1</v>
      </c>
      <c r="AI541" s="271" t="s">
        <v>1</v>
      </c>
      <c r="AJ541" s="271" t="s">
        <v>1</v>
      </c>
      <c r="AK541" s="271" t="s">
        <v>1</v>
      </c>
      <c r="AL541" s="271" t="s">
        <v>1</v>
      </c>
      <c r="AM541" s="271" t="s">
        <v>1</v>
      </c>
      <c r="AN541" s="271" t="s">
        <v>1</v>
      </c>
      <c r="AO541" s="271" t="s">
        <v>1</v>
      </c>
      <c r="AP541" s="272" t="s">
        <v>23</v>
      </c>
      <c r="AQ541" s="271" t="s">
        <v>1</v>
      </c>
      <c r="AR541" s="271" t="s">
        <v>1</v>
      </c>
      <c r="AS541" s="271" t="s">
        <v>1</v>
      </c>
      <c r="AT541" s="271" t="s">
        <v>1</v>
      </c>
      <c r="AU541" s="271" t="s">
        <v>1</v>
      </c>
      <c r="AV541" s="271" t="s">
        <v>1</v>
      </c>
      <c r="AW541" s="272" t="s">
        <v>1242</v>
      </c>
      <c r="AX541" s="282">
        <v>3</v>
      </c>
      <c r="AY541" s="284">
        <v>0</v>
      </c>
      <c r="AZ541" s="276" t="s">
        <v>1</v>
      </c>
      <c r="BA541" s="276" t="s">
        <v>1</v>
      </c>
      <c r="BB541" s="283" t="s">
        <v>1</v>
      </c>
      <c r="BF541" s="150" t="e">
        <f>_xlfn.XLOOKUP(A541,'[27]Non AGSA'!B:B,'[27]Non AGSA'!B:B)</f>
        <v>#N/A</v>
      </c>
      <c r="BG541" s="150" t="e">
        <f>_xlfn.XLOOKUP(A541,'[27]Dormant auditee list'!C:C,'[27]Dormant auditee list'!C:C)</f>
        <v>#N/A</v>
      </c>
      <c r="BH541" s="150" t="e">
        <f>_xlfn.XLOOKUP(A541,[27]Reworked!A:A,[27]Reworked!I:I)</f>
        <v>#N/A</v>
      </c>
      <c r="BJ541" s="150">
        <v>3</v>
      </c>
      <c r="BK541" s="150">
        <v>5</v>
      </c>
    </row>
    <row r="542" spans="1:63" ht="34.5" customHeight="1" x14ac:dyDescent="0.25">
      <c r="A542" s="265">
        <v>1429</v>
      </c>
      <c r="B542" s="266" t="s">
        <v>1377</v>
      </c>
      <c r="C542" s="271" t="s">
        <v>1193</v>
      </c>
      <c r="D542" s="271" t="s">
        <v>854</v>
      </c>
      <c r="E542" s="271" t="s">
        <v>1323</v>
      </c>
      <c r="F542" s="271" t="s">
        <v>1</v>
      </c>
      <c r="G542" s="271" t="s">
        <v>837</v>
      </c>
      <c r="H542" s="266" t="s">
        <v>440</v>
      </c>
      <c r="I542" s="266" t="s">
        <v>437</v>
      </c>
      <c r="J542" s="279" t="s">
        <v>26</v>
      </c>
      <c r="K542" s="271" t="s">
        <v>1</v>
      </c>
      <c r="L542" s="272" t="s">
        <v>23</v>
      </c>
      <c r="M542" s="282" t="s">
        <v>94</v>
      </c>
      <c r="N542" s="271" t="s">
        <v>1</v>
      </c>
      <c r="O542" s="272" t="s">
        <v>23</v>
      </c>
      <c r="P542" s="271" t="s">
        <v>1</v>
      </c>
      <c r="Q542" s="273" t="s">
        <v>22</v>
      </c>
      <c r="R542" s="271" t="s">
        <v>1</v>
      </c>
      <c r="S542" s="271" t="s">
        <v>1</v>
      </c>
      <c r="T542" s="271" t="s">
        <v>1</v>
      </c>
      <c r="U542" s="274" t="s">
        <v>20</v>
      </c>
      <c r="V542" s="271" t="s">
        <v>1</v>
      </c>
      <c r="W542" s="272" t="s">
        <v>23</v>
      </c>
      <c r="X542" s="271" t="s">
        <v>1</v>
      </c>
      <c r="Y542" s="271" t="s">
        <v>1</v>
      </c>
      <c r="Z542" s="271" t="s">
        <v>1</v>
      </c>
      <c r="AA542" s="271" t="s">
        <v>1</v>
      </c>
      <c r="AB542" s="271" t="s">
        <v>1</v>
      </c>
      <c r="AC542" s="271" t="s">
        <v>1</v>
      </c>
      <c r="AD542" s="271" t="s">
        <v>1</v>
      </c>
      <c r="AE542" s="274" t="s">
        <v>20</v>
      </c>
      <c r="AF542" s="271" t="s">
        <v>1</v>
      </c>
      <c r="AG542" s="273" t="s">
        <v>22</v>
      </c>
      <c r="AH542" s="271" t="s">
        <v>1</v>
      </c>
      <c r="AI542" s="271" t="s">
        <v>1</v>
      </c>
      <c r="AJ542" s="271" t="s">
        <v>1</v>
      </c>
      <c r="AK542" s="271" t="s">
        <v>1</v>
      </c>
      <c r="AL542" s="271" t="s">
        <v>1</v>
      </c>
      <c r="AM542" s="271" t="s">
        <v>1</v>
      </c>
      <c r="AN542" s="271" t="s">
        <v>1</v>
      </c>
      <c r="AO542" s="271" t="s">
        <v>1</v>
      </c>
      <c r="AP542" s="272" t="s">
        <v>23</v>
      </c>
      <c r="AQ542" s="271" t="s">
        <v>1</v>
      </c>
      <c r="AR542" s="271" t="s">
        <v>1</v>
      </c>
      <c r="AS542" s="271" t="s">
        <v>1</v>
      </c>
      <c r="AT542" s="271" t="s">
        <v>1</v>
      </c>
      <c r="AU542" s="271" t="s">
        <v>1</v>
      </c>
      <c r="AV542" s="271" t="s">
        <v>1</v>
      </c>
      <c r="AW542" s="284" t="s">
        <v>1</v>
      </c>
      <c r="AX542" s="282">
        <v>3</v>
      </c>
      <c r="AY542" s="284">
        <v>0</v>
      </c>
      <c r="AZ542" s="276" t="s">
        <v>1</v>
      </c>
      <c r="BA542" s="276" t="s">
        <v>1</v>
      </c>
      <c r="BB542" s="283" t="s">
        <v>1</v>
      </c>
      <c r="BF542" s="150" t="e">
        <f>_xlfn.XLOOKUP(A542,'[27]Non AGSA'!B:B,'[27]Non AGSA'!B:B)</f>
        <v>#N/A</v>
      </c>
      <c r="BG542" s="150" t="e">
        <f>_xlfn.XLOOKUP(A542,'[27]Dormant auditee list'!C:C,'[27]Dormant auditee list'!C:C)</f>
        <v>#N/A</v>
      </c>
      <c r="BH542" s="150" t="e">
        <f>_xlfn.XLOOKUP(A542,[27]Reworked!A:A,[27]Reworked!I:I)</f>
        <v>#N/A</v>
      </c>
      <c r="BJ542" s="150">
        <v>3</v>
      </c>
      <c r="BK542" s="150">
        <v>3</v>
      </c>
    </row>
    <row r="543" spans="1:63" ht="14.25" customHeight="1" x14ac:dyDescent="0.25">
      <c r="A543" s="265">
        <v>1030</v>
      </c>
      <c r="B543" s="266" t="s">
        <v>1062</v>
      </c>
      <c r="C543" s="271" t="s">
        <v>1193</v>
      </c>
      <c r="D543" s="271" t="s">
        <v>1021</v>
      </c>
      <c r="E543" s="271" t="s">
        <v>1323</v>
      </c>
      <c r="F543" s="271" t="s">
        <v>1</v>
      </c>
      <c r="G543" s="271" t="s">
        <v>1</v>
      </c>
      <c r="H543" s="266" t="s">
        <v>1</v>
      </c>
      <c r="I543" s="266" t="s">
        <v>1021</v>
      </c>
      <c r="J543" s="152" t="s">
        <v>17</v>
      </c>
      <c r="K543" s="272" t="s">
        <v>23</v>
      </c>
      <c r="L543" s="272" t="s">
        <v>23</v>
      </c>
      <c r="M543" s="279" t="s">
        <v>26</v>
      </c>
      <c r="N543" s="272" t="s">
        <v>23</v>
      </c>
      <c r="O543" s="272" t="s">
        <v>23</v>
      </c>
      <c r="P543" s="271" t="s">
        <v>1</v>
      </c>
      <c r="Q543" s="271" t="s">
        <v>1</v>
      </c>
      <c r="R543" s="271" t="s">
        <v>1</v>
      </c>
      <c r="S543" s="271" t="s">
        <v>1</v>
      </c>
      <c r="T543" s="271" t="s">
        <v>1</v>
      </c>
      <c r="U543" s="271" t="s">
        <v>1</v>
      </c>
      <c r="V543" s="271" t="s">
        <v>1</v>
      </c>
      <c r="W543" s="273" t="s">
        <v>22</v>
      </c>
      <c r="X543" s="271" t="s">
        <v>1</v>
      </c>
      <c r="Y543" s="271" t="s">
        <v>1</v>
      </c>
      <c r="Z543" s="271" t="s">
        <v>1</v>
      </c>
      <c r="AA543" s="271" t="s">
        <v>1</v>
      </c>
      <c r="AB543" s="271" t="s">
        <v>1</v>
      </c>
      <c r="AC543" s="272" t="s">
        <v>23</v>
      </c>
      <c r="AD543" s="271" t="s">
        <v>1</v>
      </c>
      <c r="AE543" s="272" t="s">
        <v>23</v>
      </c>
      <c r="AF543" s="272" t="s">
        <v>23</v>
      </c>
      <c r="AG543" s="271" t="s">
        <v>1</v>
      </c>
      <c r="AH543" s="271" t="s">
        <v>1</v>
      </c>
      <c r="AI543" s="272" t="s">
        <v>23</v>
      </c>
      <c r="AJ543" s="271" t="s">
        <v>1</v>
      </c>
      <c r="AK543" s="271" t="s">
        <v>1</v>
      </c>
      <c r="AL543" s="272" t="s">
        <v>23</v>
      </c>
      <c r="AM543" s="271" t="s">
        <v>1</v>
      </c>
      <c r="AN543" s="271" t="s">
        <v>1</v>
      </c>
      <c r="AO543" s="271" t="s">
        <v>1</v>
      </c>
      <c r="AP543" s="272" t="s">
        <v>23</v>
      </c>
      <c r="AQ543" s="271" t="s">
        <v>1</v>
      </c>
      <c r="AR543" s="271" t="s">
        <v>1</v>
      </c>
      <c r="AS543" s="271" t="s">
        <v>1</v>
      </c>
      <c r="AT543" s="271" t="s">
        <v>1</v>
      </c>
      <c r="AU543" s="287" t="s">
        <v>1289</v>
      </c>
      <c r="AV543" s="271" t="s">
        <v>1</v>
      </c>
      <c r="AW543" s="284" t="s">
        <v>1</v>
      </c>
      <c r="AX543" s="282">
        <v>3</v>
      </c>
      <c r="AY543" s="284">
        <v>0</v>
      </c>
      <c r="AZ543" s="276">
        <v>0</v>
      </c>
      <c r="BA543" s="276">
        <v>0</v>
      </c>
      <c r="BB543" s="281">
        <v>1E-3</v>
      </c>
      <c r="BF543" s="150" t="e">
        <f>_xlfn.XLOOKUP(A543,'[27]Non AGSA'!B:B,'[27]Non AGSA'!B:B)</f>
        <v>#N/A</v>
      </c>
      <c r="BG543" s="150" t="e">
        <f>_xlfn.XLOOKUP(A543,'[27]Dormant auditee list'!C:C,'[27]Dormant auditee list'!C:C)</f>
        <v>#N/A</v>
      </c>
      <c r="BH543" s="150" t="e">
        <f>_xlfn.XLOOKUP(A543,[27]Reworked!A:A,[27]Reworked!I:I)</f>
        <v>#N/A</v>
      </c>
      <c r="BJ543" s="150">
        <v>3</v>
      </c>
      <c r="BK543" s="150">
        <v>2</v>
      </c>
    </row>
    <row r="544" spans="1:63" ht="26.25" customHeight="1" x14ac:dyDescent="0.25">
      <c r="A544" s="265">
        <v>432</v>
      </c>
      <c r="B544" s="266" t="s">
        <v>1148</v>
      </c>
      <c r="C544" s="271" t="s">
        <v>1193</v>
      </c>
      <c r="D544" s="271" t="s">
        <v>1086</v>
      </c>
      <c r="E544" s="271" t="s">
        <v>1323</v>
      </c>
      <c r="F544" s="271" t="s">
        <v>1</v>
      </c>
      <c r="G544" s="271" t="s">
        <v>443</v>
      </c>
      <c r="H544" s="266" t="s">
        <v>444</v>
      </c>
      <c r="I544" s="266" t="s">
        <v>437</v>
      </c>
      <c r="J544" s="275" t="s">
        <v>33</v>
      </c>
      <c r="K544" s="271" t="s">
        <v>1</v>
      </c>
      <c r="L544" s="271" t="s">
        <v>1</v>
      </c>
      <c r="M544" s="275" t="s">
        <v>33</v>
      </c>
      <c r="N544" s="271" t="s">
        <v>1</v>
      </c>
      <c r="O544" s="271" t="s">
        <v>1</v>
      </c>
      <c r="P544" s="271" t="s">
        <v>1</v>
      </c>
      <c r="Q544" s="271" t="s">
        <v>1</v>
      </c>
      <c r="R544" s="271" t="s">
        <v>1</v>
      </c>
      <c r="S544" s="271" t="s">
        <v>1</v>
      </c>
      <c r="T544" s="271" t="s">
        <v>1</v>
      </c>
      <c r="U544" s="271" t="s">
        <v>1</v>
      </c>
      <c r="V544" s="271" t="s">
        <v>1</v>
      </c>
      <c r="W544" s="271" t="s">
        <v>1</v>
      </c>
      <c r="X544" s="271" t="s">
        <v>1</v>
      </c>
      <c r="Y544" s="271" t="s">
        <v>1</v>
      </c>
      <c r="Z544" s="271" t="s">
        <v>1</v>
      </c>
      <c r="AA544" s="271" t="s">
        <v>1</v>
      </c>
      <c r="AB544" s="271" t="s">
        <v>1</v>
      </c>
      <c r="AC544" s="271" t="s">
        <v>1</v>
      </c>
      <c r="AD544" s="271" t="s">
        <v>1</v>
      </c>
      <c r="AE544" s="271" t="s">
        <v>1</v>
      </c>
      <c r="AF544" s="271" t="s">
        <v>1</v>
      </c>
      <c r="AG544" s="271" t="s">
        <v>1</v>
      </c>
      <c r="AH544" s="271" t="s">
        <v>1</v>
      </c>
      <c r="AI544" s="271" t="s">
        <v>1</v>
      </c>
      <c r="AJ544" s="271" t="s">
        <v>1</v>
      </c>
      <c r="AK544" s="271" t="s">
        <v>1</v>
      </c>
      <c r="AL544" s="271" t="s">
        <v>1</v>
      </c>
      <c r="AM544" s="271" t="s">
        <v>1</v>
      </c>
      <c r="AN544" s="271" t="s">
        <v>1</v>
      </c>
      <c r="AO544" s="271" t="s">
        <v>1</v>
      </c>
      <c r="AP544" s="271" t="s">
        <v>1</v>
      </c>
      <c r="AQ544" s="271" t="s">
        <v>1</v>
      </c>
      <c r="AR544" s="271" t="s">
        <v>1</v>
      </c>
      <c r="AS544" s="271" t="s">
        <v>1</v>
      </c>
      <c r="AT544" s="271" t="s">
        <v>1</v>
      </c>
      <c r="AU544" s="271" t="s">
        <v>1</v>
      </c>
      <c r="AV544" s="271" t="s">
        <v>1</v>
      </c>
      <c r="AW544" s="284" t="s">
        <v>1</v>
      </c>
      <c r="AX544" s="284">
        <v>0</v>
      </c>
      <c r="AY544" s="284">
        <v>0</v>
      </c>
      <c r="AZ544" s="276">
        <v>0</v>
      </c>
      <c r="BA544" s="276">
        <v>0</v>
      </c>
      <c r="BB544" s="283">
        <v>0</v>
      </c>
      <c r="BF544" s="150" t="e">
        <f>_xlfn.XLOOKUP(A544,'[27]Non AGSA'!B:B,'[27]Non AGSA'!B:B)</f>
        <v>#N/A</v>
      </c>
      <c r="BG544" s="150" t="e">
        <f>_xlfn.XLOOKUP(A544,'[27]Dormant auditee list'!C:C,'[27]Dormant auditee list'!C:C)</f>
        <v>#N/A</v>
      </c>
      <c r="BH544" s="150" t="e">
        <f>_xlfn.XLOOKUP(A544,[27]Reworked!A:A,[27]Reworked!I:I)</f>
        <v>#N/A</v>
      </c>
      <c r="BJ544" s="150">
        <v>3</v>
      </c>
      <c r="BK544" s="150">
        <v>1</v>
      </c>
    </row>
    <row r="545" spans="1:63" ht="34.5" customHeight="1" x14ac:dyDescent="0.25">
      <c r="A545" s="265">
        <v>431</v>
      </c>
      <c r="B545" s="266" t="s">
        <v>1378</v>
      </c>
      <c r="C545" s="271" t="s">
        <v>1193</v>
      </c>
      <c r="D545" s="271" t="s">
        <v>519</v>
      </c>
      <c r="E545" s="271" t="s">
        <v>1323</v>
      </c>
      <c r="F545" s="271" t="s">
        <v>1</v>
      </c>
      <c r="G545" s="271" t="s">
        <v>520</v>
      </c>
      <c r="H545" s="266" t="s">
        <v>440</v>
      </c>
      <c r="I545" s="266" t="s">
        <v>437</v>
      </c>
      <c r="J545" s="152" t="s">
        <v>17</v>
      </c>
      <c r="K545" s="271" t="s">
        <v>1</v>
      </c>
      <c r="L545" s="274" t="s">
        <v>20</v>
      </c>
      <c r="M545" s="275" t="s">
        <v>33</v>
      </c>
      <c r="N545" s="271" t="s">
        <v>1</v>
      </c>
      <c r="O545" s="273" t="s">
        <v>22</v>
      </c>
      <c r="P545" s="271" t="s">
        <v>1</v>
      </c>
      <c r="Q545" s="271" t="s">
        <v>1</v>
      </c>
      <c r="R545" s="271" t="s">
        <v>1</v>
      </c>
      <c r="S545" s="271" t="s">
        <v>1</v>
      </c>
      <c r="T545" s="271" t="s">
        <v>1</v>
      </c>
      <c r="U545" s="271" t="s">
        <v>1</v>
      </c>
      <c r="V545" s="271" t="s">
        <v>1</v>
      </c>
      <c r="W545" s="271" t="s">
        <v>1</v>
      </c>
      <c r="X545" s="271" t="s">
        <v>1</v>
      </c>
      <c r="Y545" s="271" t="s">
        <v>1</v>
      </c>
      <c r="Z545" s="271" t="s">
        <v>1</v>
      </c>
      <c r="AA545" s="271" t="s">
        <v>1</v>
      </c>
      <c r="AB545" s="271" t="s">
        <v>1</v>
      </c>
      <c r="AC545" s="271" t="s">
        <v>1</v>
      </c>
      <c r="AD545" s="271" t="s">
        <v>1</v>
      </c>
      <c r="AE545" s="274" t="s">
        <v>20</v>
      </c>
      <c r="AF545" s="271" t="s">
        <v>1</v>
      </c>
      <c r="AG545" s="271" t="s">
        <v>1</v>
      </c>
      <c r="AH545" s="271" t="s">
        <v>1</v>
      </c>
      <c r="AI545" s="271" t="s">
        <v>1</v>
      </c>
      <c r="AJ545" s="271" t="s">
        <v>1</v>
      </c>
      <c r="AK545" s="271" t="s">
        <v>1</v>
      </c>
      <c r="AL545" s="271" t="s">
        <v>1</v>
      </c>
      <c r="AM545" s="271" t="s">
        <v>1</v>
      </c>
      <c r="AN545" s="271" t="s">
        <v>1</v>
      </c>
      <c r="AO545" s="271" t="s">
        <v>1</v>
      </c>
      <c r="AP545" s="271" t="s">
        <v>1</v>
      </c>
      <c r="AQ545" s="271" t="s">
        <v>1</v>
      </c>
      <c r="AR545" s="271" t="s">
        <v>1</v>
      </c>
      <c r="AS545" s="271" t="s">
        <v>1</v>
      </c>
      <c r="AT545" s="271" t="s">
        <v>1</v>
      </c>
      <c r="AU545" s="271" t="s">
        <v>1</v>
      </c>
      <c r="AV545" s="271" t="s">
        <v>1</v>
      </c>
      <c r="AW545" s="274" t="s">
        <v>1240</v>
      </c>
      <c r="AX545" s="275">
        <v>1</v>
      </c>
      <c r="AY545" s="284">
        <v>0</v>
      </c>
      <c r="AZ545" s="276">
        <v>0</v>
      </c>
      <c r="BA545" s="276">
        <v>0</v>
      </c>
      <c r="BB545" s="278">
        <v>0.08</v>
      </c>
      <c r="BF545" s="150" t="e">
        <f>_xlfn.XLOOKUP(A545,'[27]Non AGSA'!B:B,'[27]Non AGSA'!B:B)</f>
        <v>#N/A</v>
      </c>
      <c r="BG545" s="150" t="e">
        <f>_xlfn.XLOOKUP(A545,'[27]Dormant auditee list'!C:C,'[27]Dormant auditee list'!C:C)</f>
        <v>#N/A</v>
      </c>
      <c r="BH545" s="150" t="e">
        <f>_xlfn.XLOOKUP(A545,[27]Reworked!A:A,[27]Reworked!I:I)</f>
        <v>#N/A</v>
      </c>
      <c r="BJ545" s="150">
        <v>3</v>
      </c>
      <c r="BK545" s="150">
        <v>2</v>
      </c>
    </row>
    <row r="546" spans="1:63" ht="27" customHeight="1" x14ac:dyDescent="0.25">
      <c r="A546" s="265">
        <v>1600</v>
      </c>
      <c r="B546" s="266" t="s">
        <v>884</v>
      </c>
      <c r="C546" s="271" t="s">
        <v>1193</v>
      </c>
      <c r="D546" s="271" t="s">
        <v>854</v>
      </c>
      <c r="E546" s="271" t="s">
        <v>1323</v>
      </c>
      <c r="F546" s="271" t="s">
        <v>1</v>
      </c>
      <c r="G546" s="271" t="s">
        <v>151</v>
      </c>
      <c r="H546" s="266" t="s">
        <v>444</v>
      </c>
      <c r="I546" s="266" t="s">
        <v>437</v>
      </c>
      <c r="J546" s="285" t="s">
        <v>39</v>
      </c>
      <c r="K546" s="271" t="s">
        <v>1</v>
      </c>
      <c r="L546" s="271" t="s">
        <v>1</v>
      </c>
      <c r="M546" s="271" t="s">
        <v>1</v>
      </c>
      <c r="N546" s="271" t="s">
        <v>1</v>
      </c>
      <c r="O546" s="271" t="s">
        <v>1</v>
      </c>
      <c r="P546" s="271" t="s">
        <v>1</v>
      </c>
      <c r="Q546" s="271" t="s">
        <v>1</v>
      </c>
      <c r="R546" s="271" t="s">
        <v>1</v>
      </c>
      <c r="S546" s="271" t="s">
        <v>1</v>
      </c>
      <c r="T546" s="271" t="s">
        <v>1</v>
      </c>
      <c r="U546" s="271" t="s">
        <v>1</v>
      </c>
      <c r="V546" s="271" t="s">
        <v>1</v>
      </c>
      <c r="W546" s="271" t="s">
        <v>1</v>
      </c>
      <c r="X546" s="271" t="s">
        <v>1</v>
      </c>
      <c r="Y546" s="271" t="s">
        <v>1</v>
      </c>
      <c r="Z546" s="271" t="s">
        <v>1</v>
      </c>
      <c r="AA546" s="271" t="s">
        <v>1</v>
      </c>
      <c r="AB546" s="271" t="s">
        <v>1</v>
      </c>
      <c r="AC546" s="271" t="s">
        <v>1</v>
      </c>
      <c r="AD546" s="271" t="s">
        <v>1</v>
      </c>
      <c r="AE546" s="271" t="s">
        <v>1</v>
      </c>
      <c r="AF546" s="271" t="s">
        <v>1</v>
      </c>
      <c r="AG546" s="271" t="s">
        <v>1</v>
      </c>
      <c r="AH546" s="271" t="s">
        <v>1</v>
      </c>
      <c r="AI546" s="271" t="s">
        <v>1</v>
      </c>
      <c r="AJ546" s="271" t="s">
        <v>1</v>
      </c>
      <c r="AK546" s="271" t="s">
        <v>1</v>
      </c>
      <c r="AL546" s="271" t="s">
        <v>1</v>
      </c>
      <c r="AM546" s="271" t="s">
        <v>1</v>
      </c>
      <c r="AN546" s="271" t="s">
        <v>1</v>
      </c>
      <c r="AO546" s="271" t="s">
        <v>1</v>
      </c>
      <c r="AP546" s="271" t="s">
        <v>1</v>
      </c>
      <c r="AQ546" s="271" t="s">
        <v>1</v>
      </c>
      <c r="AR546" s="271" t="s">
        <v>1</v>
      </c>
      <c r="AS546" s="271" t="s">
        <v>1</v>
      </c>
      <c r="AT546" s="271" t="s">
        <v>1</v>
      </c>
      <c r="AU546" s="271" t="s">
        <v>1</v>
      </c>
      <c r="AV546" s="271" t="s">
        <v>1</v>
      </c>
      <c r="AW546" s="284" t="s">
        <v>1</v>
      </c>
      <c r="AX546" s="284">
        <v>0</v>
      </c>
      <c r="AY546" s="284">
        <v>0</v>
      </c>
      <c r="AZ546" s="276">
        <v>0</v>
      </c>
      <c r="BA546" s="276">
        <v>0</v>
      </c>
      <c r="BB546" s="283">
        <v>0</v>
      </c>
      <c r="BD546" s="150" t="e">
        <f>_xlfn.XLOOKUP(A546,'KSD auditees'!A:A,'KSD auditees'!A:A)</f>
        <v>#N/A</v>
      </c>
      <c r="BE546" s="150" t="e">
        <f>_xlfn.XLOOKUP(A546,'KSD auditees'!A:A,'KSD auditees'!G:G)</f>
        <v>#N/A</v>
      </c>
      <c r="BF546" s="150" t="e">
        <f>_xlfn.XLOOKUP(A546,'[27]Non AGSA'!B:B,'[27]Non AGSA'!B:B)</f>
        <v>#N/A</v>
      </c>
      <c r="BG546" s="150" t="e">
        <f>_xlfn.XLOOKUP(A546,'[27]Dormant auditee list'!C:C,'[27]Dormant auditee list'!C:C)</f>
        <v>#N/A</v>
      </c>
      <c r="BH546" s="150" t="e">
        <f>_xlfn.XLOOKUP(A546,[27]Reworked!A:A,[27]Reworked!I:I)</f>
        <v>#N/A</v>
      </c>
      <c r="BJ546" s="150">
        <v>3</v>
      </c>
      <c r="BK546" s="150">
        <v>6</v>
      </c>
    </row>
    <row r="547" spans="1:63" ht="26.25" customHeight="1" x14ac:dyDescent="0.25">
      <c r="A547" s="265">
        <v>490</v>
      </c>
      <c r="B547" s="266" t="s">
        <v>851</v>
      </c>
      <c r="C547" s="271" t="s">
        <v>1193</v>
      </c>
      <c r="D547" s="271" t="s">
        <v>815</v>
      </c>
      <c r="E547" s="271" t="s">
        <v>1323</v>
      </c>
      <c r="F547" s="271" t="s">
        <v>1</v>
      </c>
      <c r="G547" s="271" t="s">
        <v>443</v>
      </c>
      <c r="H547" s="266" t="s">
        <v>444</v>
      </c>
      <c r="I547" s="266" t="s">
        <v>437</v>
      </c>
      <c r="J547" s="275" t="s">
        <v>33</v>
      </c>
      <c r="K547" s="271" t="s">
        <v>1</v>
      </c>
      <c r="L547" s="271" t="s">
        <v>1</v>
      </c>
      <c r="M547" s="275" t="s">
        <v>33</v>
      </c>
      <c r="N547" s="271" t="s">
        <v>1</v>
      </c>
      <c r="O547" s="271" t="s">
        <v>1</v>
      </c>
      <c r="P547" s="271" t="s">
        <v>1</v>
      </c>
      <c r="Q547" s="271" t="s">
        <v>1</v>
      </c>
      <c r="R547" s="271" t="s">
        <v>1</v>
      </c>
      <c r="S547" s="271" t="s">
        <v>1</v>
      </c>
      <c r="T547" s="271" t="s">
        <v>1</v>
      </c>
      <c r="U547" s="271" t="s">
        <v>1</v>
      </c>
      <c r="V547" s="271" t="s">
        <v>1</v>
      </c>
      <c r="W547" s="271" t="s">
        <v>1</v>
      </c>
      <c r="X547" s="271" t="s">
        <v>1</v>
      </c>
      <c r="Y547" s="271" t="s">
        <v>1</v>
      </c>
      <c r="Z547" s="271" t="s">
        <v>1</v>
      </c>
      <c r="AA547" s="271" t="s">
        <v>1</v>
      </c>
      <c r="AB547" s="271" t="s">
        <v>1</v>
      </c>
      <c r="AC547" s="271" t="s">
        <v>1</v>
      </c>
      <c r="AD547" s="271" t="s">
        <v>1</v>
      </c>
      <c r="AE547" s="271" t="s">
        <v>1</v>
      </c>
      <c r="AF547" s="271" t="s">
        <v>1</v>
      </c>
      <c r="AG547" s="271" t="s">
        <v>1</v>
      </c>
      <c r="AH547" s="271" t="s">
        <v>1</v>
      </c>
      <c r="AI547" s="271" t="s">
        <v>1</v>
      </c>
      <c r="AJ547" s="271" t="s">
        <v>1</v>
      </c>
      <c r="AK547" s="271" t="s">
        <v>1</v>
      </c>
      <c r="AL547" s="271" t="s">
        <v>1</v>
      </c>
      <c r="AM547" s="271" t="s">
        <v>1</v>
      </c>
      <c r="AN547" s="271" t="s">
        <v>1</v>
      </c>
      <c r="AO547" s="271" t="s">
        <v>1</v>
      </c>
      <c r="AP547" s="271" t="s">
        <v>1</v>
      </c>
      <c r="AQ547" s="271" t="s">
        <v>1</v>
      </c>
      <c r="AR547" s="271" t="s">
        <v>1</v>
      </c>
      <c r="AS547" s="271" t="s">
        <v>1</v>
      </c>
      <c r="AT547" s="271" t="s">
        <v>1</v>
      </c>
      <c r="AU547" s="271" t="s">
        <v>1</v>
      </c>
      <c r="AV547" s="271" t="s">
        <v>1</v>
      </c>
      <c r="AW547" s="284" t="s">
        <v>1</v>
      </c>
      <c r="AX547" s="284">
        <v>0</v>
      </c>
      <c r="AY547" s="284">
        <v>0</v>
      </c>
      <c r="AZ547" s="276">
        <v>0</v>
      </c>
      <c r="BA547" s="280">
        <v>11.3</v>
      </c>
      <c r="BB547" s="281">
        <v>0.02</v>
      </c>
      <c r="BF547" s="150" t="e">
        <f>_xlfn.XLOOKUP(A547,'[27]Non AGSA'!B:B,'[27]Non AGSA'!B:B)</f>
        <v>#N/A</v>
      </c>
      <c r="BG547" s="150" t="e">
        <f>_xlfn.XLOOKUP(A547,'[27]Dormant auditee list'!C:C,'[27]Dormant auditee list'!C:C)</f>
        <v>#N/A</v>
      </c>
      <c r="BH547" s="150" t="e">
        <f>_xlfn.XLOOKUP(A547,[27]Reworked!A:A,[27]Reworked!I:I)</f>
        <v>#N/A</v>
      </c>
      <c r="BJ547" s="150">
        <v>3</v>
      </c>
      <c r="BK547" s="150">
        <v>1</v>
      </c>
    </row>
    <row r="548" spans="1:63" ht="34.5" customHeight="1" x14ac:dyDescent="0.25">
      <c r="A548" s="265">
        <v>1424</v>
      </c>
      <c r="B548" s="266" t="s">
        <v>1379</v>
      </c>
      <c r="C548" s="271" t="s">
        <v>1193</v>
      </c>
      <c r="D548" s="271" t="s">
        <v>854</v>
      </c>
      <c r="E548" s="271" t="s">
        <v>1323</v>
      </c>
      <c r="F548" s="271" t="s">
        <v>1</v>
      </c>
      <c r="G548" s="271" t="s">
        <v>837</v>
      </c>
      <c r="H548" s="266" t="s">
        <v>440</v>
      </c>
      <c r="I548" s="266" t="s">
        <v>437</v>
      </c>
      <c r="J548" s="282" t="s">
        <v>94</v>
      </c>
      <c r="K548" s="271" t="s">
        <v>1</v>
      </c>
      <c r="L548" s="271" t="s">
        <v>1</v>
      </c>
      <c r="M548" s="282" t="s">
        <v>94</v>
      </c>
      <c r="N548" s="271" t="s">
        <v>1</v>
      </c>
      <c r="O548" s="271" t="s">
        <v>1</v>
      </c>
      <c r="P548" s="271" t="s">
        <v>1</v>
      </c>
      <c r="Q548" s="273" t="s">
        <v>22</v>
      </c>
      <c r="R548" s="273" t="s">
        <v>22</v>
      </c>
      <c r="S548" s="271" t="s">
        <v>1</v>
      </c>
      <c r="T548" s="271" t="s">
        <v>1</v>
      </c>
      <c r="U548" s="273" t="s">
        <v>22</v>
      </c>
      <c r="V548" s="272" t="s">
        <v>23</v>
      </c>
      <c r="W548" s="272" t="s">
        <v>23</v>
      </c>
      <c r="X548" s="273" t="s">
        <v>22</v>
      </c>
      <c r="Y548" s="271" t="s">
        <v>1</v>
      </c>
      <c r="Z548" s="271" t="s">
        <v>1</v>
      </c>
      <c r="AA548" s="271" t="s">
        <v>1</v>
      </c>
      <c r="AB548" s="271" t="s">
        <v>1</v>
      </c>
      <c r="AC548" s="271" t="s">
        <v>1</v>
      </c>
      <c r="AD548" s="271" t="s">
        <v>1</v>
      </c>
      <c r="AE548" s="271" t="s">
        <v>1</v>
      </c>
      <c r="AF548" s="271" t="s">
        <v>1</v>
      </c>
      <c r="AG548" s="271" t="s">
        <v>1</v>
      </c>
      <c r="AH548" s="271" t="s">
        <v>1</v>
      </c>
      <c r="AI548" s="271" t="s">
        <v>1</v>
      </c>
      <c r="AJ548" s="271" t="s">
        <v>1</v>
      </c>
      <c r="AK548" s="271" t="s">
        <v>1</v>
      </c>
      <c r="AL548" s="271" t="s">
        <v>1</v>
      </c>
      <c r="AM548" s="271" t="s">
        <v>1</v>
      </c>
      <c r="AN548" s="271" t="s">
        <v>1</v>
      </c>
      <c r="AO548" s="271" t="s">
        <v>1</v>
      </c>
      <c r="AP548" s="271" t="s">
        <v>1</v>
      </c>
      <c r="AQ548" s="271" t="s">
        <v>1</v>
      </c>
      <c r="AR548" s="271" t="s">
        <v>1</v>
      </c>
      <c r="AS548" s="271" t="s">
        <v>1</v>
      </c>
      <c r="AT548" s="271" t="s">
        <v>1</v>
      </c>
      <c r="AU548" s="271" t="s">
        <v>1</v>
      </c>
      <c r="AV548" s="271" t="s">
        <v>1</v>
      </c>
      <c r="AW548" s="272" t="s">
        <v>1242</v>
      </c>
      <c r="AX548" s="152">
        <v>2</v>
      </c>
      <c r="AY548" s="284">
        <v>0</v>
      </c>
      <c r="AZ548" s="276" t="s">
        <v>1</v>
      </c>
      <c r="BA548" s="276" t="s">
        <v>1</v>
      </c>
      <c r="BB548" s="283" t="s">
        <v>1</v>
      </c>
      <c r="BF548" s="150" t="e">
        <f>_xlfn.XLOOKUP(A548,'[27]Non AGSA'!B:B,'[27]Non AGSA'!B:B)</f>
        <v>#N/A</v>
      </c>
      <c r="BG548" s="150">
        <f>_xlfn.XLOOKUP(A548,'[27]Dormant auditee list'!C:C,'[27]Dormant auditee list'!C:C)</f>
        <v>1424</v>
      </c>
      <c r="BH548" s="150" t="e">
        <f>_xlfn.XLOOKUP(A548,[27]Reworked!A:A,[27]Reworked!I:I)</f>
        <v>#N/A</v>
      </c>
      <c r="BJ548" s="150">
        <v>3</v>
      </c>
      <c r="BK548" s="150">
        <v>5</v>
      </c>
    </row>
    <row r="549" spans="1:63" ht="34.5" customHeight="1" x14ac:dyDescent="0.25">
      <c r="A549" s="265">
        <v>1428</v>
      </c>
      <c r="B549" s="266" t="s">
        <v>1380</v>
      </c>
      <c r="C549" s="271" t="s">
        <v>1193</v>
      </c>
      <c r="D549" s="271" t="s">
        <v>854</v>
      </c>
      <c r="E549" s="271" t="s">
        <v>1323</v>
      </c>
      <c r="F549" s="271" t="s">
        <v>1</v>
      </c>
      <c r="G549" s="271" t="s">
        <v>837</v>
      </c>
      <c r="H549" s="266" t="s">
        <v>440</v>
      </c>
      <c r="I549" s="266" t="s">
        <v>437</v>
      </c>
      <c r="J549" s="152" t="s">
        <v>17</v>
      </c>
      <c r="K549" s="272" t="s">
        <v>23</v>
      </c>
      <c r="L549" s="272" t="s">
        <v>23</v>
      </c>
      <c r="M549" s="152" t="s">
        <v>17</v>
      </c>
      <c r="N549" s="272" t="s">
        <v>23</v>
      </c>
      <c r="O549" s="272" t="s">
        <v>23</v>
      </c>
      <c r="P549" s="271" t="s">
        <v>1</v>
      </c>
      <c r="Q549" s="271" t="s">
        <v>1</v>
      </c>
      <c r="R549" s="271" t="s">
        <v>1</v>
      </c>
      <c r="S549" s="271" t="s">
        <v>1</v>
      </c>
      <c r="T549" s="271" t="s">
        <v>1</v>
      </c>
      <c r="U549" s="271" t="s">
        <v>1</v>
      </c>
      <c r="V549" s="271" t="s">
        <v>1</v>
      </c>
      <c r="W549" s="271" t="s">
        <v>1</v>
      </c>
      <c r="X549" s="271" t="s">
        <v>1</v>
      </c>
      <c r="Y549" s="271" t="s">
        <v>1</v>
      </c>
      <c r="Z549" s="273" t="s">
        <v>22</v>
      </c>
      <c r="AA549" s="273" t="s">
        <v>22</v>
      </c>
      <c r="AB549" s="271" t="s">
        <v>1</v>
      </c>
      <c r="AC549" s="271" t="s">
        <v>1</v>
      </c>
      <c r="AD549" s="274" t="s">
        <v>20</v>
      </c>
      <c r="AE549" s="272" t="s">
        <v>23</v>
      </c>
      <c r="AF549" s="271" t="s">
        <v>1</v>
      </c>
      <c r="AG549" s="273" t="s">
        <v>22</v>
      </c>
      <c r="AH549" s="271" t="s">
        <v>1</v>
      </c>
      <c r="AI549" s="271" t="s">
        <v>1</v>
      </c>
      <c r="AJ549" s="271" t="s">
        <v>1</v>
      </c>
      <c r="AK549" s="274" t="s">
        <v>20</v>
      </c>
      <c r="AL549" s="272" t="s">
        <v>23</v>
      </c>
      <c r="AM549" s="271" t="s">
        <v>1</v>
      </c>
      <c r="AN549" s="271" t="s">
        <v>1</v>
      </c>
      <c r="AO549" s="272" t="s">
        <v>23</v>
      </c>
      <c r="AP549" s="274" t="s">
        <v>20</v>
      </c>
      <c r="AQ549" s="271" t="s">
        <v>1</v>
      </c>
      <c r="AR549" s="271" t="s">
        <v>1</v>
      </c>
      <c r="AS549" s="271" t="s">
        <v>1</v>
      </c>
      <c r="AT549" s="271" t="s">
        <v>1</v>
      </c>
      <c r="AU549" s="272" t="s">
        <v>23</v>
      </c>
      <c r="AV549" s="271" t="s">
        <v>1</v>
      </c>
      <c r="AW549" s="284" t="s">
        <v>1</v>
      </c>
      <c r="AX549" s="284">
        <v>0</v>
      </c>
      <c r="AY549" s="284">
        <v>0</v>
      </c>
      <c r="AZ549" s="276">
        <v>0</v>
      </c>
      <c r="BA549" s="280">
        <v>1</v>
      </c>
      <c r="BB549" s="278">
        <v>0.16</v>
      </c>
      <c r="BF549" s="150" t="e">
        <f>_xlfn.XLOOKUP(A549,'[27]Non AGSA'!B:B,'[27]Non AGSA'!B:B)</f>
        <v>#N/A</v>
      </c>
      <c r="BG549" s="150" t="e">
        <f>_xlfn.XLOOKUP(A549,'[27]Dormant auditee list'!C:C,'[27]Dormant auditee list'!C:C)</f>
        <v>#N/A</v>
      </c>
      <c r="BH549" s="150" t="e">
        <f>_xlfn.XLOOKUP(A549,[27]Reworked!A:A,[27]Reworked!I:I)</f>
        <v>#N/A</v>
      </c>
      <c r="BI549" s="150" t="e">
        <f>_xlfn.XLOOKUP(A549,[27]Reworked!A:A,[27]Reworked!J:J)</f>
        <v>#N/A</v>
      </c>
      <c r="BJ549" s="150">
        <v>3</v>
      </c>
      <c r="BK549" s="150">
        <v>2</v>
      </c>
    </row>
    <row r="550" spans="1:63" ht="18.75" customHeight="1" x14ac:dyDescent="0.25">
      <c r="A550" s="265">
        <v>917</v>
      </c>
      <c r="B550" s="266" t="s">
        <v>1381</v>
      </c>
      <c r="C550" s="271" t="s">
        <v>1193</v>
      </c>
      <c r="D550" s="271" t="s">
        <v>519</v>
      </c>
      <c r="E550" s="271" t="s">
        <v>1323</v>
      </c>
      <c r="F550" s="271" t="s">
        <v>1</v>
      </c>
      <c r="G550" s="271" t="s">
        <v>1</v>
      </c>
      <c r="H550" s="266" t="s">
        <v>1</v>
      </c>
      <c r="I550" s="266" t="s">
        <v>519</v>
      </c>
      <c r="J550" s="152" t="s">
        <v>17</v>
      </c>
      <c r="K550" s="271" t="s">
        <v>1</v>
      </c>
      <c r="L550" s="274" t="s">
        <v>20</v>
      </c>
      <c r="M550" s="275" t="s">
        <v>33</v>
      </c>
      <c r="N550" s="271" t="s">
        <v>1</v>
      </c>
      <c r="O550" s="271" t="s">
        <v>1</v>
      </c>
      <c r="P550" s="271" t="s">
        <v>1</v>
      </c>
      <c r="Q550" s="271" t="s">
        <v>1</v>
      </c>
      <c r="R550" s="271" t="s">
        <v>1</v>
      </c>
      <c r="S550" s="271" t="s">
        <v>1</v>
      </c>
      <c r="T550" s="271" t="s">
        <v>1</v>
      </c>
      <c r="U550" s="271" t="s">
        <v>1</v>
      </c>
      <c r="V550" s="271" t="s">
        <v>1</v>
      </c>
      <c r="W550" s="271" t="s">
        <v>1</v>
      </c>
      <c r="X550" s="271" t="s">
        <v>1</v>
      </c>
      <c r="Y550" s="271" t="s">
        <v>1</v>
      </c>
      <c r="Z550" s="271" t="s">
        <v>1</v>
      </c>
      <c r="AA550" s="271" t="s">
        <v>1</v>
      </c>
      <c r="AB550" s="271" t="s">
        <v>1</v>
      </c>
      <c r="AC550" s="271" t="s">
        <v>1</v>
      </c>
      <c r="AD550" s="271" t="s">
        <v>1</v>
      </c>
      <c r="AE550" s="274" t="s">
        <v>20</v>
      </c>
      <c r="AF550" s="271" t="s">
        <v>1</v>
      </c>
      <c r="AG550" s="271" t="s">
        <v>1</v>
      </c>
      <c r="AH550" s="271" t="s">
        <v>1</v>
      </c>
      <c r="AI550" s="271" t="s">
        <v>1</v>
      </c>
      <c r="AJ550" s="271" t="s">
        <v>1</v>
      </c>
      <c r="AK550" s="271" t="s">
        <v>1</v>
      </c>
      <c r="AL550" s="271" t="s">
        <v>1</v>
      </c>
      <c r="AM550" s="271" t="s">
        <v>1</v>
      </c>
      <c r="AN550" s="271" t="s">
        <v>1</v>
      </c>
      <c r="AO550" s="271" t="s">
        <v>1</v>
      </c>
      <c r="AP550" s="271" t="s">
        <v>1</v>
      </c>
      <c r="AQ550" s="271" t="s">
        <v>1</v>
      </c>
      <c r="AR550" s="271" t="s">
        <v>1</v>
      </c>
      <c r="AS550" s="271" t="s">
        <v>1</v>
      </c>
      <c r="AT550" s="271" t="s">
        <v>1</v>
      </c>
      <c r="AU550" s="271" t="s">
        <v>1</v>
      </c>
      <c r="AV550" s="271" t="s">
        <v>1</v>
      </c>
      <c r="AW550" s="284" t="s">
        <v>1</v>
      </c>
      <c r="AX550" s="275">
        <v>1</v>
      </c>
      <c r="AY550" s="284">
        <v>0</v>
      </c>
      <c r="AZ550" s="276">
        <v>0</v>
      </c>
      <c r="BA550" s="277">
        <v>0</v>
      </c>
      <c r="BB550" s="281">
        <v>0</v>
      </c>
      <c r="BF550" s="150" t="e">
        <f>_xlfn.XLOOKUP(A550,'[27]Non AGSA'!B:B,'[27]Non AGSA'!B:B)</f>
        <v>#N/A</v>
      </c>
      <c r="BG550" s="150" t="e">
        <f>_xlfn.XLOOKUP(A550,'[27]Dormant auditee list'!C:C,'[27]Dormant auditee list'!C:C)</f>
        <v>#N/A</v>
      </c>
      <c r="BH550" s="150" t="e">
        <f>_xlfn.XLOOKUP(A550,[27]Reworked!A:A,[27]Reworked!I:I)</f>
        <v>#N/A</v>
      </c>
      <c r="BJ550" s="150">
        <v>3</v>
      </c>
      <c r="BK550" s="150">
        <v>2</v>
      </c>
    </row>
    <row r="551" spans="1:63" ht="14.25" customHeight="1" x14ac:dyDescent="0.25">
      <c r="A551" s="265">
        <v>1240</v>
      </c>
      <c r="B551" s="266" t="s">
        <v>1382</v>
      </c>
      <c r="C551" s="271" t="s">
        <v>1193</v>
      </c>
      <c r="D551" s="271" t="s">
        <v>571</v>
      </c>
      <c r="E551" s="271" t="s">
        <v>1323</v>
      </c>
      <c r="F551" s="271" t="s">
        <v>1</v>
      </c>
      <c r="G551" s="271" t="s">
        <v>1</v>
      </c>
      <c r="H551" s="266" t="s">
        <v>1</v>
      </c>
      <c r="I551" s="266" t="s">
        <v>571</v>
      </c>
      <c r="J551" s="275" t="s">
        <v>33</v>
      </c>
      <c r="K551" s="273" t="s">
        <v>22</v>
      </c>
      <c r="L551" s="271" t="s">
        <v>1</v>
      </c>
      <c r="M551" s="152" t="s">
        <v>17</v>
      </c>
      <c r="N551" s="272" t="s">
        <v>23</v>
      </c>
      <c r="O551" s="273" t="s">
        <v>22</v>
      </c>
      <c r="P551" s="271" t="s">
        <v>1</v>
      </c>
      <c r="Q551" s="271" t="s">
        <v>1</v>
      </c>
      <c r="R551" s="271" t="s">
        <v>1</v>
      </c>
      <c r="S551" s="271" t="s">
        <v>1</v>
      </c>
      <c r="T551" s="271" t="s">
        <v>1</v>
      </c>
      <c r="U551" s="271" t="s">
        <v>1</v>
      </c>
      <c r="V551" s="271" t="s">
        <v>1</v>
      </c>
      <c r="W551" s="271" t="s">
        <v>1</v>
      </c>
      <c r="X551" s="271" t="s">
        <v>1</v>
      </c>
      <c r="Y551" s="271" t="s">
        <v>1</v>
      </c>
      <c r="Z551" s="273" t="s">
        <v>22</v>
      </c>
      <c r="AA551" s="271" t="s">
        <v>1</v>
      </c>
      <c r="AB551" s="271" t="s">
        <v>1</v>
      </c>
      <c r="AC551" s="271" t="s">
        <v>1</v>
      </c>
      <c r="AD551" s="271" t="s">
        <v>1</v>
      </c>
      <c r="AE551" s="271" t="s">
        <v>1</v>
      </c>
      <c r="AF551" s="271" t="s">
        <v>1</v>
      </c>
      <c r="AG551" s="271" t="s">
        <v>1</v>
      </c>
      <c r="AH551" s="271" t="s">
        <v>1</v>
      </c>
      <c r="AI551" s="271" t="s">
        <v>1</v>
      </c>
      <c r="AJ551" s="271" t="s">
        <v>1</v>
      </c>
      <c r="AK551" s="271" t="s">
        <v>1</v>
      </c>
      <c r="AL551" s="271" t="s">
        <v>1</v>
      </c>
      <c r="AM551" s="271" t="s">
        <v>1</v>
      </c>
      <c r="AN551" s="271" t="s">
        <v>1</v>
      </c>
      <c r="AO551" s="271" t="s">
        <v>1</v>
      </c>
      <c r="AP551" s="271" t="s">
        <v>1</v>
      </c>
      <c r="AQ551" s="271" t="s">
        <v>1</v>
      </c>
      <c r="AR551" s="271" t="s">
        <v>1</v>
      </c>
      <c r="AS551" s="271" t="s">
        <v>1</v>
      </c>
      <c r="AT551" s="271" t="s">
        <v>1</v>
      </c>
      <c r="AU551" s="273" t="s">
        <v>22</v>
      </c>
      <c r="AV551" s="271" t="s">
        <v>1</v>
      </c>
      <c r="AW551" s="284" t="s">
        <v>1</v>
      </c>
      <c r="AX551" s="284">
        <v>0</v>
      </c>
      <c r="AY551" s="284">
        <v>0</v>
      </c>
      <c r="AZ551" s="276">
        <v>0</v>
      </c>
      <c r="BA551" s="280">
        <v>2.4</v>
      </c>
      <c r="BB551" s="283">
        <v>0</v>
      </c>
      <c r="BF551" s="150" t="e">
        <f>_xlfn.XLOOKUP(A551,'[27]Non AGSA'!B:B,'[27]Non AGSA'!B:B)</f>
        <v>#N/A</v>
      </c>
      <c r="BG551" s="150" t="e">
        <f>_xlfn.XLOOKUP(A551,'[27]Dormant auditee list'!C:C,'[27]Dormant auditee list'!C:C)</f>
        <v>#N/A</v>
      </c>
      <c r="BH551" s="150" t="e">
        <f>_xlfn.XLOOKUP(A551,[27]Reworked!A:A,[27]Reworked!I:I)</f>
        <v>#N/A</v>
      </c>
      <c r="BJ551" s="150">
        <v>3</v>
      </c>
      <c r="BK551" s="150">
        <v>1</v>
      </c>
    </row>
    <row r="552" spans="1:63" ht="26.25" customHeight="1" x14ac:dyDescent="0.25">
      <c r="A552" s="265">
        <v>500</v>
      </c>
      <c r="B552" s="266" t="s">
        <v>618</v>
      </c>
      <c r="C552" s="271" t="s">
        <v>1193</v>
      </c>
      <c r="D552" s="271" t="s">
        <v>571</v>
      </c>
      <c r="E552" s="271" t="s">
        <v>1323</v>
      </c>
      <c r="F552" s="271" t="s">
        <v>1</v>
      </c>
      <c r="G552" s="271" t="s">
        <v>443</v>
      </c>
      <c r="H552" s="266" t="s">
        <v>444</v>
      </c>
      <c r="I552" s="266" t="s">
        <v>437</v>
      </c>
      <c r="J552" s="275" t="s">
        <v>33</v>
      </c>
      <c r="K552" s="271" t="s">
        <v>1</v>
      </c>
      <c r="L552" s="271" t="s">
        <v>1</v>
      </c>
      <c r="M552" s="275" t="s">
        <v>33</v>
      </c>
      <c r="N552" s="271" t="s">
        <v>1</v>
      </c>
      <c r="O552" s="271" t="s">
        <v>1</v>
      </c>
      <c r="P552" s="271" t="s">
        <v>1</v>
      </c>
      <c r="Q552" s="271" t="s">
        <v>1</v>
      </c>
      <c r="R552" s="271" t="s">
        <v>1</v>
      </c>
      <c r="S552" s="271" t="s">
        <v>1</v>
      </c>
      <c r="T552" s="271" t="s">
        <v>1</v>
      </c>
      <c r="U552" s="271" t="s">
        <v>1</v>
      </c>
      <c r="V552" s="271" t="s">
        <v>1</v>
      </c>
      <c r="W552" s="271" t="s">
        <v>1</v>
      </c>
      <c r="X552" s="271" t="s">
        <v>1</v>
      </c>
      <c r="Y552" s="271" t="s">
        <v>1</v>
      </c>
      <c r="Z552" s="271" t="s">
        <v>1</v>
      </c>
      <c r="AA552" s="271" t="s">
        <v>1</v>
      </c>
      <c r="AB552" s="271" t="s">
        <v>1</v>
      </c>
      <c r="AC552" s="271" t="s">
        <v>1</v>
      </c>
      <c r="AD552" s="271" t="s">
        <v>1</v>
      </c>
      <c r="AE552" s="271" t="s">
        <v>1</v>
      </c>
      <c r="AF552" s="271" t="s">
        <v>1</v>
      </c>
      <c r="AG552" s="271" t="s">
        <v>1</v>
      </c>
      <c r="AH552" s="271" t="s">
        <v>1</v>
      </c>
      <c r="AI552" s="271" t="s">
        <v>1</v>
      </c>
      <c r="AJ552" s="271" t="s">
        <v>1</v>
      </c>
      <c r="AK552" s="271" t="s">
        <v>1</v>
      </c>
      <c r="AL552" s="271" t="s">
        <v>1</v>
      </c>
      <c r="AM552" s="271" t="s">
        <v>1</v>
      </c>
      <c r="AN552" s="271" t="s">
        <v>1</v>
      </c>
      <c r="AO552" s="271" t="s">
        <v>1</v>
      </c>
      <c r="AP552" s="271" t="s">
        <v>1</v>
      </c>
      <c r="AQ552" s="271" t="s">
        <v>1</v>
      </c>
      <c r="AR552" s="271" t="s">
        <v>1</v>
      </c>
      <c r="AS552" s="271" t="s">
        <v>1</v>
      </c>
      <c r="AT552" s="271" t="s">
        <v>1</v>
      </c>
      <c r="AU552" s="271" t="s">
        <v>1</v>
      </c>
      <c r="AV552" s="271" t="s">
        <v>1</v>
      </c>
      <c r="AW552" s="275" t="s">
        <v>1241</v>
      </c>
      <c r="AX552" s="284">
        <v>0</v>
      </c>
      <c r="AY552" s="284">
        <v>0</v>
      </c>
      <c r="AZ552" s="276">
        <v>0</v>
      </c>
      <c r="BA552" s="280">
        <v>7.9</v>
      </c>
      <c r="BB552" s="283">
        <v>0</v>
      </c>
      <c r="BF552" s="150" t="e">
        <f>_xlfn.XLOOKUP(A552,'[27]Non AGSA'!B:B,'[27]Non AGSA'!B:B)</f>
        <v>#N/A</v>
      </c>
      <c r="BG552" s="150" t="e">
        <f>_xlfn.XLOOKUP(A552,'[27]Dormant auditee list'!C:C,'[27]Dormant auditee list'!C:C)</f>
        <v>#N/A</v>
      </c>
      <c r="BH552" s="150" t="e">
        <f>_xlfn.XLOOKUP(A552,[27]Reworked!A:A,[27]Reworked!I:I)</f>
        <v>#N/A</v>
      </c>
      <c r="BJ552" s="150">
        <v>3</v>
      </c>
      <c r="BK552" s="150">
        <v>1</v>
      </c>
    </row>
    <row r="553" spans="1:63" ht="18.75" customHeight="1" x14ac:dyDescent="0.25">
      <c r="A553" s="265">
        <v>512</v>
      </c>
      <c r="B553" s="266" t="s">
        <v>1383</v>
      </c>
      <c r="C553" s="271" t="s">
        <v>1193</v>
      </c>
      <c r="D553" s="271" t="s">
        <v>571</v>
      </c>
      <c r="E553" s="271" t="s">
        <v>1323</v>
      </c>
      <c r="F553" s="271" t="s">
        <v>1</v>
      </c>
      <c r="G553" s="271" t="s">
        <v>1</v>
      </c>
      <c r="H553" s="266" t="s">
        <v>1</v>
      </c>
      <c r="I553" s="266" t="s">
        <v>571</v>
      </c>
      <c r="J553" s="275" t="s">
        <v>33</v>
      </c>
      <c r="K553" s="271" t="s">
        <v>1</v>
      </c>
      <c r="L553" s="271" t="s">
        <v>1</v>
      </c>
      <c r="M553" s="275" t="s">
        <v>33</v>
      </c>
      <c r="N553" s="271" t="s">
        <v>1</v>
      </c>
      <c r="O553" s="271" t="s">
        <v>1</v>
      </c>
      <c r="P553" s="271" t="s">
        <v>1</v>
      </c>
      <c r="Q553" s="271" t="s">
        <v>1</v>
      </c>
      <c r="R553" s="271" t="s">
        <v>1</v>
      </c>
      <c r="S553" s="271" t="s">
        <v>1</v>
      </c>
      <c r="T553" s="271" t="s">
        <v>1</v>
      </c>
      <c r="U553" s="271" t="s">
        <v>1</v>
      </c>
      <c r="V553" s="271" t="s">
        <v>1</v>
      </c>
      <c r="W553" s="271" t="s">
        <v>1</v>
      </c>
      <c r="X553" s="271" t="s">
        <v>1</v>
      </c>
      <c r="Y553" s="271" t="s">
        <v>1</v>
      </c>
      <c r="Z553" s="271" t="s">
        <v>1</v>
      </c>
      <c r="AA553" s="271" t="s">
        <v>1</v>
      </c>
      <c r="AB553" s="271" t="s">
        <v>1</v>
      </c>
      <c r="AC553" s="271" t="s">
        <v>1</v>
      </c>
      <c r="AD553" s="271" t="s">
        <v>1</v>
      </c>
      <c r="AE553" s="271" t="s">
        <v>1</v>
      </c>
      <c r="AF553" s="271" t="s">
        <v>1</v>
      </c>
      <c r="AG553" s="271" t="s">
        <v>1</v>
      </c>
      <c r="AH553" s="271" t="s">
        <v>1</v>
      </c>
      <c r="AI553" s="271" t="s">
        <v>1</v>
      </c>
      <c r="AJ553" s="271" t="s">
        <v>1</v>
      </c>
      <c r="AK553" s="271" t="s">
        <v>1</v>
      </c>
      <c r="AL553" s="271" t="s">
        <v>1</v>
      </c>
      <c r="AM553" s="271" t="s">
        <v>1</v>
      </c>
      <c r="AN553" s="271" t="s">
        <v>1</v>
      </c>
      <c r="AO553" s="271" t="s">
        <v>1</v>
      </c>
      <c r="AP553" s="271" t="s">
        <v>1</v>
      </c>
      <c r="AQ553" s="271" t="s">
        <v>1</v>
      </c>
      <c r="AR553" s="271" t="s">
        <v>1</v>
      </c>
      <c r="AS553" s="271" t="s">
        <v>1</v>
      </c>
      <c r="AT553" s="271" t="s">
        <v>1</v>
      </c>
      <c r="AU553" s="271" t="s">
        <v>1</v>
      </c>
      <c r="AV553" s="271" t="s">
        <v>1</v>
      </c>
      <c r="AW553" s="284" t="s">
        <v>1</v>
      </c>
      <c r="AX553" s="284">
        <v>0</v>
      </c>
      <c r="AY553" s="284">
        <v>0</v>
      </c>
      <c r="AZ553" s="276">
        <v>0</v>
      </c>
      <c r="BA553" s="280">
        <v>0.31</v>
      </c>
      <c r="BB553" s="278">
        <v>0.03</v>
      </c>
      <c r="BF553" s="150" t="e">
        <f>_xlfn.XLOOKUP(A553,'[27]Non AGSA'!B:B,'[27]Non AGSA'!B:B)</f>
        <v>#N/A</v>
      </c>
      <c r="BG553" s="150" t="e">
        <f>_xlfn.XLOOKUP(A553,'[27]Dormant auditee list'!C:C,'[27]Dormant auditee list'!C:C)</f>
        <v>#N/A</v>
      </c>
      <c r="BH553" s="150" t="e">
        <f>_xlfn.XLOOKUP(A553,[27]Reworked!A:A,[27]Reworked!I:I)</f>
        <v>#N/A</v>
      </c>
      <c r="BJ553" s="150">
        <v>3</v>
      </c>
      <c r="BK553" s="150">
        <v>1</v>
      </c>
    </row>
    <row r="554" spans="1:63" ht="14.25" customHeight="1" x14ac:dyDescent="0.25">
      <c r="A554" s="265">
        <v>1567</v>
      </c>
      <c r="B554" s="266" t="s">
        <v>569</v>
      </c>
      <c r="C554" s="271" t="s">
        <v>1193</v>
      </c>
      <c r="D554" s="271" t="s">
        <v>519</v>
      </c>
      <c r="E554" s="271" t="s">
        <v>1323</v>
      </c>
      <c r="F554" s="271" t="s">
        <v>1</v>
      </c>
      <c r="G554" s="271" t="s">
        <v>1</v>
      </c>
      <c r="H554" s="266" t="s">
        <v>1</v>
      </c>
      <c r="I554" s="266" t="s">
        <v>519</v>
      </c>
      <c r="J554" s="275" t="s">
        <v>33</v>
      </c>
      <c r="K554" s="273" t="s">
        <v>22</v>
      </c>
      <c r="L554" s="273" t="s">
        <v>22</v>
      </c>
      <c r="M554" s="152" t="s">
        <v>17</v>
      </c>
      <c r="N554" s="274" t="s">
        <v>20</v>
      </c>
      <c r="O554" s="272" t="s">
        <v>23</v>
      </c>
      <c r="P554" s="271" t="s">
        <v>1</v>
      </c>
      <c r="Q554" s="271" t="s">
        <v>1</v>
      </c>
      <c r="R554" s="271" t="s">
        <v>1</v>
      </c>
      <c r="S554" s="271" t="s">
        <v>1</v>
      </c>
      <c r="T554" s="271" t="s">
        <v>1</v>
      </c>
      <c r="U554" s="271" t="s">
        <v>1</v>
      </c>
      <c r="V554" s="271" t="s">
        <v>1</v>
      </c>
      <c r="W554" s="271" t="s">
        <v>1</v>
      </c>
      <c r="X554" s="271" t="s">
        <v>1</v>
      </c>
      <c r="Y554" s="271" t="s">
        <v>1</v>
      </c>
      <c r="Z554" s="273" t="s">
        <v>22</v>
      </c>
      <c r="AA554" s="271" t="s">
        <v>1</v>
      </c>
      <c r="AB554" s="271" t="s">
        <v>1</v>
      </c>
      <c r="AC554" s="271" t="s">
        <v>1</v>
      </c>
      <c r="AD554" s="271" t="s">
        <v>1</v>
      </c>
      <c r="AE554" s="273" t="s">
        <v>22</v>
      </c>
      <c r="AF554" s="271" t="s">
        <v>1</v>
      </c>
      <c r="AG554" s="271" t="s">
        <v>1</v>
      </c>
      <c r="AH554" s="271" t="s">
        <v>1</v>
      </c>
      <c r="AI554" s="271" t="s">
        <v>1</v>
      </c>
      <c r="AJ554" s="271" t="s">
        <v>1</v>
      </c>
      <c r="AK554" s="271" t="s">
        <v>1</v>
      </c>
      <c r="AL554" s="271" t="s">
        <v>1</v>
      </c>
      <c r="AM554" s="271" t="s">
        <v>1</v>
      </c>
      <c r="AN554" s="271" t="s">
        <v>1</v>
      </c>
      <c r="AO554" s="271" t="s">
        <v>1</v>
      </c>
      <c r="AP554" s="271" t="s">
        <v>1</v>
      </c>
      <c r="AQ554" s="271" t="s">
        <v>1</v>
      </c>
      <c r="AR554" s="271" t="s">
        <v>1</v>
      </c>
      <c r="AS554" s="271" t="s">
        <v>1</v>
      </c>
      <c r="AT554" s="271" t="s">
        <v>1</v>
      </c>
      <c r="AU554" s="273" t="s">
        <v>22</v>
      </c>
      <c r="AV554" s="271" t="s">
        <v>1</v>
      </c>
      <c r="AW554" s="274" t="s">
        <v>1240</v>
      </c>
      <c r="AX554" s="275">
        <v>1</v>
      </c>
      <c r="AY554" s="284">
        <v>0</v>
      </c>
      <c r="AZ554" s="276">
        <v>0</v>
      </c>
      <c r="BA554" s="280">
        <v>0.01</v>
      </c>
      <c r="BB554" s="283">
        <v>0</v>
      </c>
      <c r="BF554" s="150" t="e">
        <f>_xlfn.XLOOKUP(A554,'[27]Non AGSA'!B:B,'[27]Non AGSA'!B:B)</f>
        <v>#N/A</v>
      </c>
      <c r="BG554" s="150" t="e">
        <f>_xlfn.XLOOKUP(A554,'[27]Dormant auditee list'!C:C,'[27]Dormant auditee list'!C:C)</f>
        <v>#N/A</v>
      </c>
      <c r="BH554" s="150" t="e">
        <f>_xlfn.XLOOKUP(A554,[27]Reworked!A:A,[27]Reworked!I:I)</f>
        <v>#N/A</v>
      </c>
      <c r="BJ554" s="150">
        <v>3</v>
      </c>
      <c r="BK554" s="150">
        <v>1</v>
      </c>
    </row>
    <row r="555" spans="1:63" ht="26.25" customHeight="1" x14ac:dyDescent="0.25">
      <c r="A555" s="265">
        <v>1529</v>
      </c>
      <c r="B555" s="266" t="s">
        <v>1384</v>
      </c>
      <c r="C555" s="271" t="s">
        <v>1193</v>
      </c>
      <c r="D555" s="271" t="s">
        <v>571</v>
      </c>
      <c r="E555" s="271" t="s">
        <v>1323</v>
      </c>
      <c r="F555" s="271" t="s">
        <v>1</v>
      </c>
      <c r="G555" s="271" t="s">
        <v>439</v>
      </c>
      <c r="H555" s="266" t="s">
        <v>444</v>
      </c>
      <c r="I555" s="266" t="s">
        <v>437</v>
      </c>
      <c r="J555" s="285" t="s">
        <v>39</v>
      </c>
      <c r="K555" s="271" t="s">
        <v>1</v>
      </c>
      <c r="L555" s="272" t="s">
        <v>23</v>
      </c>
      <c r="M555" s="152" t="s">
        <v>17</v>
      </c>
      <c r="N555" s="271" t="s">
        <v>1</v>
      </c>
      <c r="O555" s="274" t="s">
        <v>20</v>
      </c>
      <c r="P555" s="271" t="s">
        <v>1</v>
      </c>
      <c r="Q555" s="271" t="s">
        <v>1</v>
      </c>
      <c r="R555" s="271" t="s">
        <v>1</v>
      </c>
      <c r="S555" s="271" t="s">
        <v>1</v>
      </c>
      <c r="T555" s="271" t="s">
        <v>1</v>
      </c>
      <c r="U555" s="271" t="s">
        <v>1</v>
      </c>
      <c r="V555" s="271" t="s">
        <v>1</v>
      </c>
      <c r="W555" s="271" t="s">
        <v>1</v>
      </c>
      <c r="X555" s="271" t="s">
        <v>1</v>
      </c>
      <c r="Y555" s="271" t="s">
        <v>1</v>
      </c>
      <c r="Z555" s="271" t="s">
        <v>1</v>
      </c>
      <c r="AA555" s="271" t="s">
        <v>1</v>
      </c>
      <c r="AB555" s="271" t="s">
        <v>1</v>
      </c>
      <c r="AC555" s="271" t="s">
        <v>1</v>
      </c>
      <c r="AD555" s="271" t="s">
        <v>1</v>
      </c>
      <c r="AE555" s="272" t="s">
        <v>23</v>
      </c>
      <c r="AF555" s="271" t="s">
        <v>1</v>
      </c>
      <c r="AG555" s="271" t="s">
        <v>1</v>
      </c>
      <c r="AH555" s="271" t="s">
        <v>1</v>
      </c>
      <c r="AI555" s="271" t="s">
        <v>1</v>
      </c>
      <c r="AJ555" s="271" t="s">
        <v>1</v>
      </c>
      <c r="AK555" s="271" t="s">
        <v>1</v>
      </c>
      <c r="AL555" s="271" t="s">
        <v>1</v>
      </c>
      <c r="AM555" s="271" t="s">
        <v>1</v>
      </c>
      <c r="AN555" s="271" t="s">
        <v>1</v>
      </c>
      <c r="AO555" s="271" t="s">
        <v>1</v>
      </c>
      <c r="AP555" s="271" t="s">
        <v>1</v>
      </c>
      <c r="AQ555" s="271" t="s">
        <v>1</v>
      </c>
      <c r="AR555" s="274" t="s">
        <v>20</v>
      </c>
      <c r="AS555" s="271" t="s">
        <v>1</v>
      </c>
      <c r="AT555" s="271" t="s">
        <v>1</v>
      </c>
      <c r="AU555" s="271" t="s">
        <v>1</v>
      </c>
      <c r="AV555" s="271" t="s">
        <v>1</v>
      </c>
      <c r="AW555" s="284" t="s">
        <v>1</v>
      </c>
      <c r="AX555" s="284">
        <v>0</v>
      </c>
      <c r="AY555" s="284">
        <v>0</v>
      </c>
      <c r="AZ555" s="276">
        <v>0</v>
      </c>
      <c r="BA555" s="280">
        <v>22.1</v>
      </c>
      <c r="BB555" s="283">
        <v>0</v>
      </c>
      <c r="BD555" s="150" t="e">
        <f>_xlfn.XLOOKUP(A555,'KSD auditees'!A:A,'KSD auditees'!A:A)</f>
        <v>#N/A</v>
      </c>
      <c r="BE555" s="150" t="e">
        <f>_xlfn.XLOOKUP(A555,'KSD auditees'!A:A,'KSD auditees'!G:G)</f>
        <v>#N/A</v>
      </c>
      <c r="BF555" s="150" t="e">
        <f>_xlfn.XLOOKUP(A555,'[27]Non AGSA'!B:B,'[27]Non AGSA'!B:B)</f>
        <v>#N/A</v>
      </c>
      <c r="BG555" s="150" t="e">
        <f>_xlfn.XLOOKUP(A555,'[27]Dormant auditee list'!C:C,'[27]Dormant auditee list'!C:C)</f>
        <v>#N/A</v>
      </c>
      <c r="BH555" s="150" t="e">
        <f>_xlfn.XLOOKUP(A555,[27]Reworked!A:A,[27]Reworked!I:I)</f>
        <v>#N/A</v>
      </c>
      <c r="BJ555" s="150">
        <v>3</v>
      </c>
      <c r="BK555" s="150">
        <v>6</v>
      </c>
    </row>
    <row r="556" spans="1:63" ht="34.5" customHeight="1" x14ac:dyDescent="0.25">
      <c r="A556" s="265">
        <v>523</v>
      </c>
      <c r="B556" s="266" t="s">
        <v>1385</v>
      </c>
      <c r="C556" s="271" t="s">
        <v>1193</v>
      </c>
      <c r="D556" s="271" t="s">
        <v>854</v>
      </c>
      <c r="E556" s="271" t="s">
        <v>1323</v>
      </c>
      <c r="F556" s="271" t="s">
        <v>1</v>
      </c>
      <c r="G556" s="271" t="s">
        <v>837</v>
      </c>
      <c r="H556" s="266" t="s">
        <v>440</v>
      </c>
      <c r="I556" s="266" t="s">
        <v>437</v>
      </c>
      <c r="J556" s="279" t="s">
        <v>26</v>
      </c>
      <c r="K556" s="271" t="s">
        <v>1</v>
      </c>
      <c r="L556" s="272" t="s">
        <v>23</v>
      </c>
      <c r="M556" s="152" t="s">
        <v>17</v>
      </c>
      <c r="N556" s="271" t="s">
        <v>1</v>
      </c>
      <c r="O556" s="272" t="s">
        <v>23</v>
      </c>
      <c r="P556" s="271" t="s">
        <v>1</v>
      </c>
      <c r="Q556" s="271" t="s">
        <v>1</v>
      </c>
      <c r="R556" s="271" t="s">
        <v>1</v>
      </c>
      <c r="S556" s="271" t="s">
        <v>1</v>
      </c>
      <c r="T556" s="271" t="s">
        <v>1</v>
      </c>
      <c r="U556" s="271" t="s">
        <v>1</v>
      </c>
      <c r="V556" s="271" t="s">
        <v>1</v>
      </c>
      <c r="W556" s="274" t="s">
        <v>20</v>
      </c>
      <c r="X556" s="271" t="s">
        <v>1</v>
      </c>
      <c r="Y556" s="271" t="s">
        <v>1</v>
      </c>
      <c r="Z556" s="271" t="s">
        <v>1</v>
      </c>
      <c r="AA556" s="271" t="s">
        <v>1</v>
      </c>
      <c r="AB556" s="271" t="s">
        <v>1</v>
      </c>
      <c r="AC556" s="271" t="s">
        <v>1</v>
      </c>
      <c r="AD556" s="271" t="s">
        <v>1</v>
      </c>
      <c r="AE556" s="272" t="s">
        <v>23</v>
      </c>
      <c r="AF556" s="273" t="s">
        <v>22</v>
      </c>
      <c r="AG556" s="271" t="s">
        <v>1</v>
      </c>
      <c r="AH556" s="271" t="s">
        <v>1</v>
      </c>
      <c r="AI556" s="271" t="s">
        <v>1</v>
      </c>
      <c r="AJ556" s="271" t="s">
        <v>1</v>
      </c>
      <c r="AK556" s="274" t="s">
        <v>20</v>
      </c>
      <c r="AL556" s="272" t="s">
        <v>23</v>
      </c>
      <c r="AM556" s="271" t="s">
        <v>1</v>
      </c>
      <c r="AN556" s="271" t="s">
        <v>1</v>
      </c>
      <c r="AO556" s="271" t="s">
        <v>1</v>
      </c>
      <c r="AP556" s="271" t="s">
        <v>1</v>
      </c>
      <c r="AQ556" s="271" t="s">
        <v>1</v>
      </c>
      <c r="AR556" s="271" t="s">
        <v>1</v>
      </c>
      <c r="AS556" s="271" t="s">
        <v>1</v>
      </c>
      <c r="AT556" s="271" t="s">
        <v>1</v>
      </c>
      <c r="AU556" s="271" t="s">
        <v>1</v>
      </c>
      <c r="AV556" s="271" t="s">
        <v>1</v>
      </c>
      <c r="AW556" s="284" t="s">
        <v>1</v>
      </c>
      <c r="AX556" s="284">
        <v>0</v>
      </c>
      <c r="AY556" s="284">
        <v>0</v>
      </c>
      <c r="AZ556" s="276">
        <v>0</v>
      </c>
      <c r="BA556" s="280">
        <v>10.1</v>
      </c>
      <c r="BB556" s="278">
        <v>0.34</v>
      </c>
      <c r="BF556" s="150" t="e">
        <f>_xlfn.XLOOKUP(A556,'[27]Non AGSA'!B:B,'[27]Non AGSA'!B:B)</f>
        <v>#N/A</v>
      </c>
      <c r="BG556" s="150" t="e">
        <f>_xlfn.XLOOKUP(A556,'[27]Dormant auditee list'!C:C,'[27]Dormant auditee list'!C:C)</f>
        <v>#N/A</v>
      </c>
      <c r="BH556" s="150" t="e">
        <f>_xlfn.XLOOKUP(A556,[27]Reworked!A:A,[27]Reworked!I:I)</f>
        <v>#N/A</v>
      </c>
      <c r="BJ556" s="150">
        <v>3</v>
      </c>
      <c r="BK556" s="150">
        <v>3</v>
      </c>
    </row>
    <row r="557" spans="1:63" ht="34.5" customHeight="1" x14ac:dyDescent="0.25">
      <c r="A557" s="265">
        <v>524</v>
      </c>
      <c r="B557" s="266" t="s">
        <v>1386</v>
      </c>
      <c r="C557" s="271" t="s">
        <v>1193</v>
      </c>
      <c r="D557" s="271" t="s">
        <v>854</v>
      </c>
      <c r="E557" s="271" t="s">
        <v>1323</v>
      </c>
      <c r="F557" s="271" t="s">
        <v>1</v>
      </c>
      <c r="G557" s="271" t="s">
        <v>837</v>
      </c>
      <c r="H557" s="266" t="s">
        <v>440</v>
      </c>
      <c r="I557" s="266" t="s">
        <v>437</v>
      </c>
      <c r="J557" s="285" t="s">
        <v>39</v>
      </c>
      <c r="K557" s="271" t="s">
        <v>1</v>
      </c>
      <c r="L557" s="272" t="s">
        <v>23</v>
      </c>
      <c r="M557" s="279" t="s">
        <v>26</v>
      </c>
      <c r="N557" s="271" t="s">
        <v>1</v>
      </c>
      <c r="O557" s="272" t="s">
        <v>23</v>
      </c>
      <c r="P557" s="271" t="s">
        <v>1</v>
      </c>
      <c r="Q557" s="272" t="s">
        <v>23</v>
      </c>
      <c r="R557" s="271" t="s">
        <v>1</v>
      </c>
      <c r="S557" s="271" t="s">
        <v>1</v>
      </c>
      <c r="T557" s="271" t="s">
        <v>1</v>
      </c>
      <c r="U557" s="271" t="s">
        <v>1</v>
      </c>
      <c r="V557" s="271" t="s">
        <v>1</v>
      </c>
      <c r="W557" s="272" t="s">
        <v>23</v>
      </c>
      <c r="X557" s="271" t="s">
        <v>1</v>
      </c>
      <c r="Y557" s="271" t="s">
        <v>1</v>
      </c>
      <c r="Z557" s="271" t="s">
        <v>1</v>
      </c>
      <c r="AA557" s="271" t="s">
        <v>1</v>
      </c>
      <c r="AB557" s="271" t="s">
        <v>1</v>
      </c>
      <c r="AC557" s="271" t="s">
        <v>1</v>
      </c>
      <c r="AD557" s="271" t="s">
        <v>1</v>
      </c>
      <c r="AE557" s="272" t="s">
        <v>23</v>
      </c>
      <c r="AF557" s="271" t="s">
        <v>1</v>
      </c>
      <c r="AG557" s="274" t="s">
        <v>20</v>
      </c>
      <c r="AH557" s="271" t="s">
        <v>1</v>
      </c>
      <c r="AI557" s="271" t="s">
        <v>1</v>
      </c>
      <c r="AJ557" s="271" t="s">
        <v>1</v>
      </c>
      <c r="AK557" s="271" t="s">
        <v>1</v>
      </c>
      <c r="AL557" s="272" t="s">
        <v>23</v>
      </c>
      <c r="AM557" s="271" t="s">
        <v>1</v>
      </c>
      <c r="AN557" s="271" t="s">
        <v>1</v>
      </c>
      <c r="AO557" s="271" t="s">
        <v>1</v>
      </c>
      <c r="AP557" s="271" t="s">
        <v>1</v>
      </c>
      <c r="AQ557" s="271" t="s">
        <v>1</v>
      </c>
      <c r="AR557" s="271" t="s">
        <v>1</v>
      </c>
      <c r="AS557" s="271" t="s">
        <v>1</v>
      </c>
      <c r="AT557" s="271" t="s">
        <v>1</v>
      </c>
      <c r="AU557" s="273" t="s">
        <v>22</v>
      </c>
      <c r="AV557" s="271" t="s">
        <v>1</v>
      </c>
      <c r="AW557" s="284" t="s">
        <v>1</v>
      </c>
      <c r="AX557" s="284">
        <v>0</v>
      </c>
      <c r="AY557" s="284">
        <v>0</v>
      </c>
      <c r="AZ557" s="276">
        <v>0</v>
      </c>
      <c r="BA557" s="276">
        <v>0</v>
      </c>
      <c r="BB557" s="278">
        <v>20.3</v>
      </c>
      <c r="BD557" s="150" t="e">
        <f>_xlfn.XLOOKUP(A557,'KSD auditees'!A:A,'KSD auditees'!A:A)</f>
        <v>#N/A</v>
      </c>
      <c r="BE557" s="150" t="e">
        <f>_xlfn.XLOOKUP(A557,'KSD auditees'!A:A,'KSD auditees'!G:G)</f>
        <v>#N/A</v>
      </c>
      <c r="BF557" s="150" t="e">
        <f>_xlfn.XLOOKUP(A557,'[27]Non AGSA'!B:B,'[27]Non AGSA'!B:B)</f>
        <v>#N/A</v>
      </c>
      <c r="BG557" s="150" t="e">
        <f>_xlfn.XLOOKUP(A557,'[27]Dormant auditee list'!C:C,'[27]Dormant auditee list'!C:C)</f>
        <v>#N/A</v>
      </c>
      <c r="BH557" s="150" t="e">
        <f>_xlfn.XLOOKUP(A557,[27]Reworked!A:A,[27]Reworked!I:I)</f>
        <v>#N/A</v>
      </c>
      <c r="BJ557" s="150">
        <v>3</v>
      </c>
      <c r="BK557" s="150">
        <v>6</v>
      </c>
    </row>
    <row r="558" spans="1:63" ht="27" customHeight="1" x14ac:dyDescent="0.25">
      <c r="A558" s="265">
        <v>1602</v>
      </c>
      <c r="B558" s="266" t="s">
        <v>893</v>
      </c>
      <c r="C558" s="271" t="s">
        <v>1193</v>
      </c>
      <c r="D558" s="271" t="s">
        <v>854</v>
      </c>
      <c r="E558" s="271" t="s">
        <v>1323</v>
      </c>
      <c r="F558" s="271" t="s">
        <v>1</v>
      </c>
      <c r="G558" s="271" t="s">
        <v>439</v>
      </c>
      <c r="H558" s="266" t="s">
        <v>444</v>
      </c>
      <c r="I558" s="266" t="s">
        <v>437</v>
      </c>
      <c r="J558" s="282" t="s">
        <v>94</v>
      </c>
      <c r="K558" s="274" t="s">
        <v>20</v>
      </c>
      <c r="L558" s="274" t="s">
        <v>20</v>
      </c>
      <c r="M558" s="151" t="s">
        <v>111</v>
      </c>
      <c r="N558" s="271" t="s">
        <v>1</v>
      </c>
      <c r="O558" s="271" t="s">
        <v>1</v>
      </c>
      <c r="P558" s="271" t="s">
        <v>1</v>
      </c>
      <c r="Q558" s="274" t="s">
        <v>20</v>
      </c>
      <c r="R558" s="274" t="s">
        <v>20</v>
      </c>
      <c r="S558" s="271" t="s">
        <v>1</v>
      </c>
      <c r="T558" s="271" t="s">
        <v>1</v>
      </c>
      <c r="U558" s="274" t="s">
        <v>20</v>
      </c>
      <c r="V558" s="274" t="s">
        <v>20</v>
      </c>
      <c r="W558" s="271" t="s">
        <v>1</v>
      </c>
      <c r="X558" s="271" t="s">
        <v>1</v>
      </c>
      <c r="Y558" s="271" t="s">
        <v>1</v>
      </c>
      <c r="Z558" s="274" t="s">
        <v>20</v>
      </c>
      <c r="AA558" s="271" t="s">
        <v>1</v>
      </c>
      <c r="AB558" s="271" t="s">
        <v>1</v>
      </c>
      <c r="AC558" s="271" t="s">
        <v>1</v>
      </c>
      <c r="AD558" s="271" t="s">
        <v>1</v>
      </c>
      <c r="AE558" s="274" t="s">
        <v>20</v>
      </c>
      <c r="AF558" s="271" t="s">
        <v>1</v>
      </c>
      <c r="AG558" s="271" t="s">
        <v>1</v>
      </c>
      <c r="AH558" s="271" t="s">
        <v>1</v>
      </c>
      <c r="AI558" s="271" t="s">
        <v>1</v>
      </c>
      <c r="AJ558" s="271" t="s">
        <v>1</v>
      </c>
      <c r="AK558" s="271" t="s">
        <v>1</v>
      </c>
      <c r="AL558" s="271" t="s">
        <v>1</v>
      </c>
      <c r="AM558" s="271" t="s">
        <v>1</v>
      </c>
      <c r="AN558" s="271" t="s">
        <v>1</v>
      </c>
      <c r="AO558" s="274" t="s">
        <v>20</v>
      </c>
      <c r="AP558" s="274" t="s">
        <v>20</v>
      </c>
      <c r="AQ558" s="271" t="s">
        <v>1</v>
      </c>
      <c r="AR558" s="274" t="s">
        <v>20</v>
      </c>
      <c r="AS558" s="271" t="s">
        <v>1</v>
      </c>
      <c r="AT558" s="271" t="s">
        <v>1</v>
      </c>
      <c r="AU558" s="274" t="s">
        <v>20</v>
      </c>
      <c r="AV558" s="271" t="s">
        <v>1</v>
      </c>
      <c r="AW558" s="272" t="s">
        <v>23</v>
      </c>
      <c r="AX558" s="284">
        <v>0</v>
      </c>
      <c r="AY558" s="284">
        <v>0</v>
      </c>
      <c r="AZ558" s="276">
        <v>0</v>
      </c>
      <c r="BA558" s="276">
        <v>0</v>
      </c>
      <c r="BB558" s="283">
        <v>0</v>
      </c>
      <c r="BF558" s="150" t="e">
        <f>_xlfn.XLOOKUP(A558,'[27]Non AGSA'!B:B,'[27]Non AGSA'!B:B)</f>
        <v>#N/A</v>
      </c>
      <c r="BG558" s="150" t="e">
        <f>_xlfn.XLOOKUP(A558,'[27]Dormant auditee list'!C:C,'[27]Dormant auditee list'!C:C)</f>
        <v>#N/A</v>
      </c>
      <c r="BH558" s="150" t="e">
        <f>_xlfn.XLOOKUP(A558,[27]Reworked!A:A,[27]Reworked!I:I)</f>
        <v>#N/A</v>
      </c>
      <c r="BJ558" s="150">
        <v>3</v>
      </c>
      <c r="BK558" s="150">
        <v>5</v>
      </c>
    </row>
    <row r="559" spans="1:63" ht="26.25" customHeight="1" x14ac:dyDescent="0.25">
      <c r="A559" s="265">
        <v>531</v>
      </c>
      <c r="B559" s="266" t="s">
        <v>517</v>
      </c>
      <c r="C559" s="271" t="s">
        <v>1193</v>
      </c>
      <c r="D559" s="271" t="s">
        <v>492</v>
      </c>
      <c r="E559" s="271" t="s">
        <v>1323</v>
      </c>
      <c r="F559" s="271" t="s">
        <v>1</v>
      </c>
      <c r="G559" s="271" t="s">
        <v>443</v>
      </c>
      <c r="H559" s="266" t="s">
        <v>444</v>
      </c>
      <c r="I559" s="266" t="s">
        <v>437</v>
      </c>
      <c r="J559" s="275" t="s">
        <v>33</v>
      </c>
      <c r="K559" s="271" t="s">
        <v>1</v>
      </c>
      <c r="L559" s="271" t="s">
        <v>1</v>
      </c>
      <c r="M559" s="275" t="s">
        <v>33</v>
      </c>
      <c r="N559" s="271" t="s">
        <v>1</v>
      </c>
      <c r="O559" s="271" t="s">
        <v>1</v>
      </c>
      <c r="P559" s="271" t="s">
        <v>1</v>
      </c>
      <c r="Q559" s="271" t="s">
        <v>1</v>
      </c>
      <c r="R559" s="271" t="s">
        <v>1</v>
      </c>
      <c r="S559" s="271" t="s">
        <v>1</v>
      </c>
      <c r="T559" s="271" t="s">
        <v>1</v>
      </c>
      <c r="U559" s="271" t="s">
        <v>1</v>
      </c>
      <c r="V559" s="271" t="s">
        <v>1</v>
      </c>
      <c r="W559" s="271" t="s">
        <v>1</v>
      </c>
      <c r="X559" s="271" t="s">
        <v>1</v>
      </c>
      <c r="Y559" s="271" t="s">
        <v>1</v>
      </c>
      <c r="Z559" s="271" t="s">
        <v>1</v>
      </c>
      <c r="AA559" s="271" t="s">
        <v>1</v>
      </c>
      <c r="AB559" s="271" t="s">
        <v>1</v>
      </c>
      <c r="AC559" s="271" t="s">
        <v>1</v>
      </c>
      <c r="AD559" s="271" t="s">
        <v>1</v>
      </c>
      <c r="AE559" s="271" t="s">
        <v>1</v>
      </c>
      <c r="AF559" s="271" t="s">
        <v>1</v>
      </c>
      <c r="AG559" s="271" t="s">
        <v>1</v>
      </c>
      <c r="AH559" s="271" t="s">
        <v>1</v>
      </c>
      <c r="AI559" s="271" t="s">
        <v>1</v>
      </c>
      <c r="AJ559" s="271" t="s">
        <v>1</v>
      </c>
      <c r="AK559" s="271" t="s">
        <v>1</v>
      </c>
      <c r="AL559" s="271" t="s">
        <v>1</v>
      </c>
      <c r="AM559" s="271" t="s">
        <v>1</v>
      </c>
      <c r="AN559" s="271" t="s">
        <v>1</v>
      </c>
      <c r="AO559" s="271" t="s">
        <v>1</v>
      </c>
      <c r="AP559" s="271" t="s">
        <v>1</v>
      </c>
      <c r="AQ559" s="271" t="s">
        <v>1</v>
      </c>
      <c r="AR559" s="271" t="s">
        <v>1</v>
      </c>
      <c r="AS559" s="271" t="s">
        <v>1</v>
      </c>
      <c r="AT559" s="271" t="s">
        <v>1</v>
      </c>
      <c r="AU559" s="271" t="s">
        <v>1</v>
      </c>
      <c r="AV559" s="271" t="s">
        <v>1</v>
      </c>
      <c r="AW559" s="284" t="s">
        <v>1</v>
      </c>
      <c r="AX559" s="284">
        <v>0</v>
      </c>
      <c r="AY559" s="284">
        <v>0</v>
      </c>
      <c r="AZ559" s="276">
        <v>0</v>
      </c>
      <c r="BA559" s="276">
        <v>0</v>
      </c>
      <c r="BB559" s="283">
        <v>0</v>
      </c>
      <c r="BF559" s="150" t="e">
        <f>_xlfn.XLOOKUP(A559,'[27]Non AGSA'!B:B,'[27]Non AGSA'!B:B)</f>
        <v>#N/A</v>
      </c>
      <c r="BG559" s="150" t="e">
        <f>_xlfn.XLOOKUP(A559,'[27]Dormant auditee list'!C:C,'[27]Dormant auditee list'!C:C)</f>
        <v>#N/A</v>
      </c>
      <c r="BH559" s="150" t="e">
        <f>_xlfn.XLOOKUP(A559,[27]Reworked!A:A,[27]Reworked!I:I)</f>
        <v>#N/A</v>
      </c>
      <c r="BJ559" s="150">
        <v>3</v>
      </c>
      <c r="BK559" s="150">
        <v>1</v>
      </c>
    </row>
    <row r="560" spans="1:63" ht="26.25" customHeight="1" x14ac:dyDescent="0.25">
      <c r="A560" s="265">
        <v>532</v>
      </c>
      <c r="B560" s="266" t="s">
        <v>894</v>
      </c>
      <c r="C560" s="271" t="s">
        <v>1193</v>
      </c>
      <c r="D560" s="271" t="s">
        <v>854</v>
      </c>
      <c r="E560" s="271" t="s">
        <v>1323</v>
      </c>
      <c r="F560" s="271" t="s">
        <v>1</v>
      </c>
      <c r="G560" s="271" t="s">
        <v>439</v>
      </c>
      <c r="H560" s="266" t="s">
        <v>444</v>
      </c>
      <c r="I560" s="266" t="s">
        <v>437</v>
      </c>
      <c r="J560" s="152" t="s">
        <v>17</v>
      </c>
      <c r="K560" s="274" t="s">
        <v>20</v>
      </c>
      <c r="L560" s="272" t="s">
        <v>23</v>
      </c>
      <c r="M560" s="152" t="s">
        <v>17</v>
      </c>
      <c r="N560" s="271" t="s">
        <v>1</v>
      </c>
      <c r="O560" s="274" t="s">
        <v>20</v>
      </c>
      <c r="P560" s="271" t="s">
        <v>1</v>
      </c>
      <c r="Q560" s="271" t="s">
        <v>1</v>
      </c>
      <c r="R560" s="271" t="s">
        <v>1</v>
      </c>
      <c r="S560" s="271" t="s">
        <v>1</v>
      </c>
      <c r="T560" s="271" t="s">
        <v>1</v>
      </c>
      <c r="U560" s="271" t="s">
        <v>1</v>
      </c>
      <c r="V560" s="271" t="s">
        <v>1</v>
      </c>
      <c r="W560" s="271" t="s">
        <v>1</v>
      </c>
      <c r="X560" s="271" t="s">
        <v>1</v>
      </c>
      <c r="Y560" s="271" t="s">
        <v>1</v>
      </c>
      <c r="Z560" s="274" t="s">
        <v>20</v>
      </c>
      <c r="AA560" s="271" t="s">
        <v>1</v>
      </c>
      <c r="AB560" s="271" t="s">
        <v>1</v>
      </c>
      <c r="AC560" s="271" t="s">
        <v>1</v>
      </c>
      <c r="AD560" s="271" t="s">
        <v>1</v>
      </c>
      <c r="AE560" s="272" t="s">
        <v>23</v>
      </c>
      <c r="AF560" s="271" t="s">
        <v>1</v>
      </c>
      <c r="AG560" s="271" t="s">
        <v>1</v>
      </c>
      <c r="AH560" s="271" t="s">
        <v>1</v>
      </c>
      <c r="AI560" s="271" t="s">
        <v>1</v>
      </c>
      <c r="AJ560" s="271" t="s">
        <v>1</v>
      </c>
      <c r="AK560" s="271" t="s">
        <v>1</v>
      </c>
      <c r="AL560" s="271" t="s">
        <v>1</v>
      </c>
      <c r="AM560" s="271" t="s">
        <v>1</v>
      </c>
      <c r="AN560" s="271" t="s">
        <v>1</v>
      </c>
      <c r="AO560" s="271" t="s">
        <v>1</v>
      </c>
      <c r="AP560" s="271" t="s">
        <v>1</v>
      </c>
      <c r="AQ560" s="271" t="s">
        <v>1</v>
      </c>
      <c r="AR560" s="271" t="s">
        <v>1</v>
      </c>
      <c r="AS560" s="271" t="s">
        <v>1</v>
      </c>
      <c r="AT560" s="271" t="s">
        <v>1</v>
      </c>
      <c r="AU560" s="272" t="s">
        <v>23</v>
      </c>
      <c r="AV560" s="271" t="s">
        <v>1</v>
      </c>
      <c r="AW560" s="284" t="s">
        <v>1</v>
      </c>
      <c r="AX560" s="284">
        <v>0</v>
      </c>
      <c r="AY560" s="284">
        <v>0</v>
      </c>
      <c r="AZ560" s="276">
        <v>0</v>
      </c>
      <c r="BA560" s="280">
        <v>0.19</v>
      </c>
      <c r="BB560" s="278">
        <v>0.26</v>
      </c>
      <c r="BF560" s="150" t="e">
        <f>_xlfn.XLOOKUP(A560,'[27]Non AGSA'!B:B,'[27]Non AGSA'!B:B)</f>
        <v>#N/A</v>
      </c>
      <c r="BG560" s="150" t="e">
        <f>_xlfn.XLOOKUP(A560,'[27]Dormant auditee list'!C:C,'[27]Dormant auditee list'!C:C)</f>
        <v>#N/A</v>
      </c>
      <c r="BH560" s="150" t="e">
        <f>_xlfn.XLOOKUP(A560,[27]Reworked!A:A,[27]Reworked!I:I)</f>
        <v>#N/A</v>
      </c>
      <c r="BJ560" s="150">
        <v>3</v>
      </c>
      <c r="BK560" s="150">
        <v>2</v>
      </c>
    </row>
    <row r="561" spans="1:63" ht="14.25" customHeight="1" x14ac:dyDescent="0.25">
      <c r="A561" s="265">
        <v>535</v>
      </c>
      <c r="B561" s="266" t="s">
        <v>1154</v>
      </c>
      <c r="C561" s="271" t="s">
        <v>1193</v>
      </c>
      <c r="D561" s="271" t="s">
        <v>1086</v>
      </c>
      <c r="E561" s="271" t="s">
        <v>1323</v>
      </c>
      <c r="F561" s="271" t="s">
        <v>1</v>
      </c>
      <c r="G561" s="271" t="s">
        <v>1</v>
      </c>
      <c r="H561" s="266" t="s">
        <v>1</v>
      </c>
      <c r="I561" s="266" t="s">
        <v>1086</v>
      </c>
      <c r="J561" s="275" t="s">
        <v>33</v>
      </c>
      <c r="K561" s="271" t="s">
        <v>1</v>
      </c>
      <c r="L561" s="271" t="s">
        <v>1</v>
      </c>
      <c r="M561" s="275" t="s">
        <v>33</v>
      </c>
      <c r="N561" s="271" t="s">
        <v>1</v>
      </c>
      <c r="O561" s="271" t="s">
        <v>1</v>
      </c>
      <c r="P561" s="271" t="s">
        <v>1</v>
      </c>
      <c r="Q561" s="271" t="s">
        <v>1</v>
      </c>
      <c r="R561" s="271" t="s">
        <v>1</v>
      </c>
      <c r="S561" s="271" t="s">
        <v>1</v>
      </c>
      <c r="T561" s="271" t="s">
        <v>1</v>
      </c>
      <c r="U561" s="271" t="s">
        <v>1</v>
      </c>
      <c r="V561" s="271" t="s">
        <v>1</v>
      </c>
      <c r="W561" s="271" t="s">
        <v>1</v>
      </c>
      <c r="X561" s="271" t="s">
        <v>1</v>
      </c>
      <c r="Y561" s="271" t="s">
        <v>1</v>
      </c>
      <c r="Z561" s="271" t="s">
        <v>1</v>
      </c>
      <c r="AA561" s="271" t="s">
        <v>1</v>
      </c>
      <c r="AB561" s="271" t="s">
        <v>1</v>
      </c>
      <c r="AC561" s="271" t="s">
        <v>1</v>
      </c>
      <c r="AD561" s="271" t="s">
        <v>1</v>
      </c>
      <c r="AE561" s="271" t="s">
        <v>1</v>
      </c>
      <c r="AF561" s="271" t="s">
        <v>1</v>
      </c>
      <c r="AG561" s="271" t="s">
        <v>1</v>
      </c>
      <c r="AH561" s="271" t="s">
        <v>1</v>
      </c>
      <c r="AI561" s="271" t="s">
        <v>1</v>
      </c>
      <c r="AJ561" s="271" t="s">
        <v>1</v>
      </c>
      <c r="AK561" s="271" t="s">
        <v>1</v>
      </c>
      <c r="AL561" s="271" t="s">
        <v>1</v>
      </c>
      <c r="AM561" s="271" t="s">
        <v>1</v>
      </c>
      <c r="AN561" s="271" t="s">
        <v>1</v>
      </c>
      <c r="AO561" s="271" t="s">
        <v>1</v>
      </c>
      <c r="AP561" s="271" t="s">
        <v>1</v>
      </c>
      <c r="AQ561" s="271" t="s">
        <v>1</v>
      </c>
      <c r="AR561" s="271" t="s">
        <v>1</v>
      </c>
      <c r="AS561" s="271" t="s">
        <v>1</v>
      </c>
      <c r="AT561" s="271" t="s">
        <v>1</v>
      </c>
      <c r="AU561" s="271" t="s">
        <v>1</v>
      </c>
      <c r="AV561" s="271" t="s">
        <v>1</v>
      </c>
      <c r="AW561" s="284" t="s">
        <v>1</v>
      </c>
      <c r="AX561" s="284">
        <v>0</v>
      </c>
      <c r="AY561" s="284">
        <v>0</v>
      </c>
      <c r="AZ561" s="276">
        <v>0</v>
      </c>
      <c r="BA561" s="276">
        <v>0</v>
      </c>
      <c r="BB561" s="283">
        <v>0</v>
      </c>
      <c r="BF561" s="150" t="e">
        <f>_xlfn.XLOOKUP(A561,'[27]Non AGSA'!B:B,'[27]Non AGSA'!B:B)</f>
        <v>#N/A</v>
      </c>
      <c r="BG561" s="150" t="e">
        <f>_xlfn.XLOOKUP(A561,'[27]Dormant auditee list'!C:C,'[27]Dormant auditee list'!C:C)</f>
        <v>#N/A</v>
      </c>
      <c r="BH561" s="150" t="e">
        <f>_xlfn.XLOOKUP(A561,[27]Reworked!A:A,[27]Reworked!I:I)</f>
        <v>#N/A</v>
      </c>
      <c r="BJ561" s="150">
        <v>3</v>
      </c>
      <c r="BK561" s="150">
        <v>1</v>
      </c>
    </row>
    <row r="562" spans="1:63" ht="18.75" customHeight="1" x14ac:dyDescent="0.25">
      <c r="A562" s="265">
        <v>537</v>
      </c>
      <c r="B562" s="266" t="s">
        <v>1156</v>
      </c>
      <c r="C562" s="271" t="s">
        <v>1193</v>
      </c>
      <c r="D562" s="271" t="s">
        <v>1086</v>
      </c>
      <c r="E562" s="271" t="s">
        <v>1323</v>
      </c>
      <c r="F562" s="271" t="s">
        <v>1</v>
      </c>
      <c r="G562" s="271" t="s">
        <v>1</v>
      </c>
      <c r="H562" s="266" t="s">
        <v>1</v>
      </c>
      <c r="I562" s="266" t="s">
        <v>1086</v>
      </c>
      <c r="J562" s="275" t="s">
        <v>33</v>
      </c>
      <c r="K562" s="271" t="s">
        <v>1</v>
      </c>
      <c r="L562" s="271" t="s">
        <v>1</v>
      </c>
      <c r="M562" s="275" t="s">
        <v>33</v>
      </c>
      <c r="N562" s="271" t="s">
        <v>1</v>
      </c>
      <c r="O562" s="271" t="s">
        <v>1</v>
      </c>
      <c r="P562" s="271" t="s">
        <v>1</v>
      </c>
      <c r="Q562" s="271" t="s">
        <v>1</v>
      </c>
      <c r="R562" s="271" t="s">
        <v>1</v>
      </c>
      <c r="S562" s="271" t="s">
        <v>1</v>
      </c>
      <c r="T562" s="271" t="s">
        <v>1</v>
      </c>
      <c r="U562" s="271" t="s">
        <v>1</v>
      </c>
      <c r="V562" s="271" t="s">
        <v>1</v>
      </c>
      <c r="W562" s="271" t="s">
        <v>1</v>
      </c>
      <c r="X562" s="271" t="s">
        <v>1</v>
      </c>
      <c r="Y562" s="271" t="s">
        <v>1</v>
      </c>
      <c r="Z562" s="271" t="s">
        <v>1</v>
      </c>
      <c r="AA562" s="271" t="s">
        <v>1</v>
      </c>
      <c r="AB562" s="271" t="s">
        <v>1</v>
      </c>
      <c r="AC562" s="271" t="s">
        <v>1</v>
      </c>
      <c r="AD562" s="271" t="s">
        <v>1</v>
      </c>
      <c r="AE562" s="271" t="s">
        <v>1</v>
      </c>
      <c r="AF562" s="271" t="s">
        <v>1</v>
      </c>
      <c r="AG562" s="271" t="s">
        <v>1</v>
      </c>
      <c r="AH562" s="271" t="s">
        <v>1</v>
      </c>
      <c r="AI562" s="271" t="s">
        <v>1</v>
      </c>
      <c r="AJ562" s="271" t="s">
        <v>1</v>
      </c>
      <c r="AK562" s="271" t="s">
        <v>1</v>
      </c>
      <c r="AL562" s="271" t="s">
        <v>1</v>
      </c>
      <c r="AM562" s="271" t="s">
        <v>1</v>
      </c>
      <c r="AN562" s="271" t="s">
        <v>1</v>
      </c>
      <c r="AO562" s="271" t="s">
        <v>1</v>
      </c>
      <c r="AP562" s="271" t="s">
        <v>1</v>
      </c>
      <c r="AQ562" s="271" t="s">
        <v>1</v>
      </c>
      <c r="AR562" s="271" t="s">
        <v>1</v>
      </c>
      <c r="AS562" s="271" t="s">
        <v>1</v>
      </c>
      <c r="AT562" s="271" t="s">
        <v>1</v>
      </c>
      <c r="AU562" s="271" t="s">
        <v>1</v>
      </c>
      <c r="AV562" s="271" t="s">
        <v>1</v>
      </c>
      <c r="AW562" s="284" t="s">
        <v>1</v>
      </c>
      <c r="AX562" s="284">
        <v>0</v>
      </c>
      <c r="AY562" s="284">
        <v>0</v>
      </c>
      <c r="AZ562" s="276">
        <v>0</v>
      </c>
      <c r="BA562" s="276">
        <v>0</v>
      </c>
      <c r="BB562" s="283">
        <v>0</v>
      </c>
      <c r="BF562" s="150" t="e">
        <f>_xlfn.XLOOKUP(A562,'[27]Non AGSA'!B:B,'[27]Non AGSA'!B:B)</f>
        <v>#N/A</v>
      </c>
      <c r="BG562" s="150" t="e">
        <f>_xlfn.XLOOKUP(A562,'[27]Dormant auditee list'!C:C,'[27]Dormant auditee list'!C:C)</f>
        <v>#N/A</v>
      </c>
      <c r="BH562" s="150" t="e">
        <f>_xlfn.XLOOKUP(A562,[27]Reworked!A:A,[27]Reworked!I:I)</f>
        <v>#N/A</v>
      </c>
      <c r="BJ562" s="150">
        <v>3</v>
      </c>
      <c r="BK562" s="150">
        <v>1</v>
      </c>
    </row>
    <row r="563" spans="1:63" ht="14.25" customHeight="1" x14ac:dyDescent="0.25">
      <c r="A563" s="265">
        <v>229</v>
      </c>
      <c r="B563" s="266" t="s">
        <v>1157</v>
      </c>
      <c r="C563" s="271" t="s">
        <v>1193</v>
      </c>
      <c r="D563" s="271" t="s">
        <v>1086</v>
      </c>
      <c r="E563" s="271" t="s">
        <v>1323</v>
      </c>
      <c r="F563" s="271" t="s">
        <v>1</v>
      </c>
      <c r="G563" s="271" t="s">
        <v>1</v>
      </c>
      <c r="H563" s="266" t="s">
        <v>1</v>
      </c>
      <c r="I563" s="266" t="s">
        <v>1086</v>
      </c>
      <c r="J563" s="275" t="s">
        <v>33</v>
      </c>
      <c r="K563" s="271" t="s">
        <v>1</v>
      </c>
      <c r="L563" s="271" t="s">
        <v>1</v>
      </c>
      <c r="M563" s="275" t="s">
        <v>33</v>
      </c>
      <c r="N563" s="271" t="s">
        <v>1</v>
      </c>
      <c r="O563" s="271" t="s">
        <v>1</v>
      </c>
      <c r="P563" s="271" t="s">
        <v>1</v>
      </c>
      <c r="Q563" s="271" t="s">
        <v>1</v>
      </c>
      <c r="R563" s="271" t="s">
        <v>1</v>
      </c>
      <c r="S563" s="271" t="s">
        <v>1</v>
      </c>
      <c r="T563" s="271" t="s">
        <v>1</v>
      </c>
      <c r="U563" s="271" t="s">
        <v>1</v>
      </c>
      <c r="V563" s="271" t="s">
        <v>1</v>
      </c>
      <c r="W563" s="271" t="s">
        <v>1</v>
      </c>
      <c r="X563" s="271" t="s">
        <v>1</v>
      </c>
      <c r="Y563" s="271" t="s">
        <v>1</v>
      </c>
      <c r="Z563" s="271" t="s">
        <v>1</v>
      </c>
      <c r="AA563" s="271" t="s">
        <v>1</v>
      </c>
      <c r="AB563" s="271" t="s">
        <v>1</v>
      </c>
      <c r="AC563" s="271" t="s">
        <v>1</v>
      </c>
      <c r="AD563" s="271" t="s">
        <v>1</v>
      </c>
      <c r="AE563" s="271" t="s">
        <v>1</v>
      </c>
      <c r="AF563" s="271" t="s">
        <v>1</v>
      </c>
      <c r="AG563" s="271" t="s">
        <v>1</v>
      </c>
      <c r="AH563" s="271" t="s">
        <v>1</v>
      </c>
      <c r="AI563" s="271" t="s">
        <v>1</v>
      </c>
      <c r="AJ563" s="271" t="s">
        <v>1</v>
      </c>
      <c r="AK563" s="271" t="s">
        <v>1</v>
      </c>
      <c r="AL563" s="271" t="s">
        <v>1</v>
      </c>
      <c r="AM563" s="271" t="s">
        <v>1</v>
      </c>
      <c r="AN563" s="271" t="s">
        <v>1</v>
      </c>
      <c r="AO563" s="271" t="s">
        <v>1</v>
      </c>
      <c r="AP563" s="271" t="s">
        <v>1</v>
      </c>
      <c r="AQ563" s="271" t="s">
        <v>1</v>
      </c>
      <c r="AR563" s="271" t="s">
        <v>1</v>
      </c>
      <c r="AS563" s="271" t="s">
        <v>1</v>
      </c>
      <c r="AT563" s="271" t="s">
        <v>1</v>
      </c>
      <c r="AU563" s="271" t="s">
        <v>1</v>
      </c>
      <c r="AV563" s="271" t="s">
        <v>1</v>
      </c>
      <c r="AW563" s="284" t="s">
        <v>1</v>
      </c>
      <c r="AX563" s="275">
        <v>1</v>
      </c>
      <c r="AY563" s="284">
        <v>0</v>
      </c>
      <c r="AZ563" s="276">
        <v>0</v>
      </c>
      <c r="BA563" s="280">
        <v>0.09</v>
      </c>
      <c r="BB563" s="283">
        <v>0</v>
      </c>
      <c r="BF563" s="150" t="e">
        <f>_xlfn.XLOOKUP(A563,'[27]Non AGSA'!B:B,'[27]Non AGSA'!B:B)</f>
        <v>#N/A</v>
      </c>
      <c r="BG563" s="150" t="e">
        <f>_xlfn.XLOOKUP(A563,'[27]Dormant auditee list'!C:C,'[27]Dormant auditee list'!C:C)</f>
        <v>#N/A</v>
      </c>
      <c r="BH563" s="150" t="e">
        <f>_xlfn.XLOOKUP(A563,[27]Reworked!A:A,[27]Reworked!I:I)</f>
        <v>#N/A</v>
      </c>
      <c r="BJ563" s="150">
        <v>3</v>
      </c>
      <c r="BK563" s="150">
        <v>1</v>
      </c>
    </row>
    <row r="564" spans="1:63" ht="26.25" customHeight="1" x14ac:dyDescent="0.25">
      <c r="A564" s="265">
        <v>540</v>
      </c>
      <c r="B564" s="266" t="s">
        <v>1387</v>
      </c>
      <c r="C564" s="271" t="s">
        <v>1193</v>
      </c>
      <c r="D564" s="271" t="s">
        <v>1065</v>
      </c>
      <c r="E564" s="271" t="s">
        <v>1323</v>
      </c>
      <c r="F564" s="271" t="s">
        <v>1</v>
      </c>
      <c r="G564" s="271" t="s">
        <v>443</v>
      </c>
      <c r="H564" s="266" t="s">
        <v>444</v>
      </c>
      <c r="I564" s="266" t="s">
        <v>437</v>
      </c>
      <c r="J564" s="275" t="s">
        <v>33</v>
      </c>
      <c r="K564" s="271" t="s">
        <v>1</v>
      </c>
      <c r="L564" s="271" t="s">
        <v>1</v>
      </c>
      <c r="M564" s="275" t="s">
        <v>33</v>
      </c>
      <c r="N564" s="271" t="s">
        <v>1</v>
      </c>
      <c r="O564" s="271" t="s">
        <v>1</v>
      </c>
      <c r="P564" s="271" t="s">
        <v>1</v>
      </c>
      <c r="Q564" s="271" t="s">
        <v>1</v>
      </c>
      <c r="R564" s="271" t="s">
        <v>1</v>
      </c>
      <c r="S564" s="271" t="s">
        <v>1</v>
      </c>
      <c r="T564" s="271" t="s">
        <v>1</v>
      </c>
      <c r="U564" s="271" t="s">
        <v>1</v>
      </c>
      <c r="V564" s="271" t="s">
        <v>1</v>
      </c>
      <c r="W564" s="271" t="s">
        <v>1</v>
      </c>
      <c r="X564" s="271" t="s">
        <v>1</v>
      </c>
      <c r="Y564" s="271" t="s">
        <v>1</v>
      </c>
      <c r="Z564" s="271" t="s">
        <v>1</v>
      </c>
      <c r="AA564" s="271" t="s">
        <v>1</v>
      </c>
      <c r="AB564" s="271" t="s">
        <v>1</v>
      </c>
      <c r="AC564" s="271" t="s">
        <v>1</v>
      </c>
      <c r="AD564" s="271" t="s">
        <v>1</v>
      </c>
      <c r="AE564" s="271" t="s">
        <v>1</v>
      </c>
      <c r="AF564" s="271" t="s">
        <v>1</v>
      </c>
      <c r="AG564" s="271" t="s">
        <v>1</v>
      </c>
      <c r="AH564" s="271" t="s">
        <v>1</v>
      </c>
      <c r="AI564" s="271" t="s">
        <v>1</v>
      </c>
      <c r="AJ564" s="271" t="s">
        <v>1</v>
      </c>
      <c r="AK564" s="271" t="s">
        <v>1</v>
      </c>
      <c r="AL564" s="271" t="s">
        <v>1</v>
      </c>
      <c r="AM564" s="271" t="s">
        <v>1</v>
      </c>
      <c r="AN564" s="271" t="s">
        <v>1</v>
      </c>
      <c r="AO564" s="271" t="s">
        <v>1</v>
      </c>
      <c r="AP564" s="271" t="s">
        <v>1</v>
      </c>
      <c r="AQ564" s="271" t="s">
        <v>1</v>
      </c>
      <c r="AR564" s="271" t="s">
        <v>1</v>
      </c>
      <c r="AS564" s="271" t="s">
        <v>1</v>
      </c>
      <c r="AT564" s="271" t="s">
        <v>1</v>
      </c>
      <c r="AU564" s="271" t="s">
        <v>1</v>
      </c>
      <c r="AV564" s="271" t="s">
        <v>1</v>
      </c>
      <c r="AW564" s="275" t="s">
        <v>1241</v>
      </c>
      <c r="AX564" s="284">
        <v>0</v>
      </c>
      <c r="AY564" s="284">
        <v>0</v>
      </c>
      <c r="AZ564" s="276">
        <v>0</v>
      </c>
      <c r="BA564" s="277">
        <v>0</v>
      </c>
      <c r="BB564" s="283">
        <v>0</v>
      </c>
      <c r="BF564" s="150" t="e">
        <f>_xlfn.XLOOKUP(A564,'[27]Non AGSA'!B:B,'[27]Non AGSA'!B:B)</f>
        <v>#N/A</v>
      </c>
      <c r="BG564" s="150" t="e">
        <f>_xlfn.XLOOKUP(A564,'[27]Dormant auditee list'!C:C,'[27]Dormant auditee list'!C:C)</f>
        <v>#N/A</v>
      </c>
      <c r="BH564" s="150" t="e">
        <f>_xlfn.XLOOKUP(A564,[27]Reworked!A:A,[27]Reworked!I:I)</f>
        <v>#N/A</v>
      </c>
      <c r="BJ564" s="150">
        <v>3</v>
      </c>
      <c r="BK564" s="150">
        <v>1</v>
      </c>
    </row>
    <row r="565" spans="1:63" ht="13.5" customHeight="1" x14ac:dyDescent="0.25">
      <c r="A565" s="265">
        <v>995</v>
      </c>
      <c r="B565" s="266" t="s">
        <v>1089</v>
      </c>
      <c r="C565" s="271" t="s">
        <v>1388</v>
      </c>
      <c r="D565" s="271" t="s">
        <v>1086</v>
      </c>
      <c r="E565" s="271" t="s">
        <v>1389</v>
      </c>
      <c r="F565" s="271" t="s">
        <v>1</v>
      </c>
      <c r="G565" s="271" t="s">
        <v>1</v>
      </c>
      <c r="H565" s="266" t="s">
        <v>1</v>
      </c>
      <c r="I565" s="266" t="s">
        <v>1086</v>
      </c>
      <c r="J565" s="285" t="s">
        <v>39</v>
      </c>
      <c r="K565" s="271" t="s">
        <v>1</v>
      </c>
      <c r="L565" s="271" t="s">
        <v>1</v>
      </c>
      <c r="M565" s="275" t="s">
        <v>33</v>
      </c>
      <c r="N565" s="271" t="s">
        <v>1</v>
      </c>
      <c r="O565" s="271" t="s">
        <v>1</v>
      </c>
      <c r="P565" s="271" t="s">
        <v>1</v>
      </c>
      <c r="Q565" s="271" t="s">
        <v>1</v>
      </c>
      <c r="R565" s="271" t="s">
        <v>1</v>
      </c>
      <c r="S565" s="271" t="s">
        <v>1</v>
      </c>
      <c r="T565" s="271" t="s">
        <v>1</v>
      </c>
      <c r="U565" s="271" t="s">
        <v>1</v>
      </c>
      <c r="V565" s="271" t="s">
        <v>1</v>
      </c>
      <c r="W565" s="271" t="s">
        <v>1</v>
      </c>
      <c r="X565" s="271" t="s">
        <v>1</v>
      </c>
      <c r="Y565" s="271" t="s">
        <v>1</v>
      </c>
      <c r="Z565" s="271" t="s">
        <v>1</v>
      </c>
      <c r="AA565" s="271" t="s">
        <v>1</v>
      </c>
      <c r="AB565" s="271" t="s">
        <v>1</v>
      </c>
      <c r="AC565" s="271" t="s">
        <v>1</v>
      </c>
      <c r="AD565" s="271" t="s">
        <v>1</v>
      </c>
      <c r="AE565" s="271" t="s">
        <v>1</v>
      </c>
      <c r="AF565" s="271" t="s">
        <v>1</v>
      </c>
      <c r="AG565" s="271" t="s">
        <v>1</v>
      </c>
      <c r="AH565" s="271" t="s">
        <v>1</v>
      </c>
      <c r="AI565" s="271" t="s">
        <v>1</v>
      </c>
      <c r="AJ565" s="271" t="s">
        <v>1</v>
      </c>
      <c r="AK565" s="271" t="s">
        <v>1</v>
      </c>
      <c r="AL565" s="271" t="s">
        <v>1</v>
      </c>
      <c r="AM565" s="271" t="s">
        <v>1</v>
      </c>
      <c r="AN565" s="271" t="s">
        <v>1</v>
      </c>
      <c r="AO565" s="271" t="s">
        <v>1</v>
      </c>
      <c r="AP565" s="271" t="s">
        <v>1</v>
      </c>
      <c r="AQ565" s="271" t="s">
        <v>1</v>
      </c>
      <c r="AR565" s="271" t="s">
        <v>1</v>
      </c>
      <c r="AS565" s="271" t="s">
        <v>1</v>
      </c>
      <c r="AT565" s="271" t="s">
        <v>1</v>
      </c>
      <c r="AU565" s="271" t="s">
        <v>1</v>
      </c>
      <c r="AV565" s="271" t="s">
        <v>1</v>
      </c>
      <c r="AW565" s="284" t="s">
        <v>1</v>
      </c>
      <c r="AX565" s="284">
        <v>0</v>
      </c>
      <c r="AY565" s="284">
        <v>0</v>
      </c>
      <c r="AZ565" s="276" t="s">
        <v>1</v>
      </c>
      <c r="BA565" s="276" t="s">
        <v>1</v>
      </c>
      <c r="BB565" s="283" t="s">
        <v>1</v>
      </c>
      <c r="BD565" s="150" t="e">
        <f>_xlfn.XLOOKUP(A565,'KSD auditees'!A:A,'KSD auditees'!A:A)</f>
        <v>#N/A</v>
      </c>
      <c r="BE565" s="150" t="e">
        <f>_xlfn.XLOOKUP(A565,'KSD auditees'!A:A,'KSD auditees'!G:G)</f>
        <v>#N/A</v>
      </c>
      <c r="BF565" s="150">
        <f>_xlfn.XLOOKUP(A565,'[27]Non AGSA'!B:B,'[27]Non AGSA'!B:B)</f>
        <v>995</v>
      </c>
      <c r="BG565" s="150" t="e">
        <f>_xlfn.XLOOKUP(A565,'[27]Dormant auditee list'!C:C,'[27]Dormant auditee list'!C:C)</f>
        <v>#N/A</v>
      </c>
      <c r="BH565" s="150" t="e">
        <f>_xlfn.XLOOKUP(A565,[27]Reworked!A:A,[27]Reworked!I:I)</f>
        <v>#N/A</v>
      </c>
      <c r="BJ565" s="150">
        <v>4</v>
      </c>
      <c r="BK565" s="150">
        <v>6</v>
      </c>
    </row>
    <row r="566" spans="1:63" ht="26.25" customHeight="1" x14ac:dyDescent="0.25">
      <c r="A566" s="265">
        <v>1494</v>
      </c>
      <c r="B566" s="266" t="s">
        <v>682</v>
      </c>
      <c r="C566" s="271" t="s">
        <v>1388</v>
      </c>
      <c r="D566" s="271" t="s">
        <v>683</v>
      </c>
      <c r="E566" s="271" t="s">
        <v>1389</v>
      </c>
      <c r="F566" s="271" t="s">
        <v>1</v>
      </c>
      <c r="G566" s="271" t="s">
        <v>169</v>
      </c>
      <c r="H566" s="266" t="s">
        <v>684</v>
      </c>
      <c r="I566" s="266" t="s">
        <v>437</v>
      </c>
      <c r="J566" s="275" t="s">
        <v>33</v>
      </c>
      <c r="K566" s="271" t="s">
        <v>1</v>
      </c>
      <c r="L566" s="273" t="s">
        <v>22</v>
      </c>
      <c r="M566" s="152" t="s">
        <v>17</v>
      </c>
      <c r="N566" s="271" t="s">
        <v>1</v>
      </c>
      <c r="O566" s="272" t="s">
        <v>23</v>
      </c>
      <c r="P566" s="271" t="s">
        <v>1</v>
      </c>
      <c r="Q566" s="271" t="s">
        <v>1</v>
      </c>
      <c r="R566" s="271" t="s">
        <v>1</v>
      </c>
      <c r="S566" s="271" t="s">
        <v>1</v>
      </c>
      <c r="T566" s="271" t="s">
        <v>1</v>
      </c>
      <c r="U566" s="271" t="s">
        <v>1</v>
      </c>
      <c r="V566" s="271" t="s">
        <v>1</v>
      </c>
      <c r="W566" s="271" t="s">
        <v>1</v>
      </c>
      <c r="X566" s="271" t="s">
        <v>1</v>
      </c>
      <c r="Y566" s="271" t="s">
        <v>1</v>
      </c>
      <c r="Z566" s="271" t="s">
        <v>1</v>
      </c>
      <c r="AA566" s="271" t="s">
        <v>1</v>
      </c>
      <c r="AB566" s="271" t="s">
        <v>1</v>
      </c>
      <c r="AC566" s="271" t="s">
        <v>1</v>
      </c>
      <c r="AD566" s="271" t="s">
        <v>1</v>
      </c>
      <c r="AE566" s="271" t="s">
        <v>1</v>
      </c>
      <c r="AF566" s="273" t="s">
        <v>22</v>
      </c>
      <c r="AG566" s="271" t="s">
        <v>1</v>
      </c>
      <c r="AH566" s="271" t="s">
        <v>1</v>
      </c>
      <c r="AI566" s="271" t="s">
        <v>1</v>
      </c>
      <c r="AJ566" s="271" t="s">
        <v>1</v>
      </c>
      <c r="AK566" s="271" t="s">
        <v>1</v>
      </c>
      <c r="AL566" s="271" t="s">
        <v>1</v>
      </c>
      <c r="AM566" s="271" t="s">
        <v>1</v>
      </c>
      <c r="AN566" s="271" t="s">
        <v>1</v>
      </c>
      <c r="AO566" s="271" t="s">
        <v>1</v>
      </c>
      <c r="AP566" s="271" t="s">
        <v>1</v>
      </c>
      <c r="AQ566" s="271" t="s">
        <v>1</v>
      </c>
      <c r="AR566" s="273" t="s">
        <v>22</v>
      </c>
      <c r="AS566" s="271" t="s">
        <v>1</v>
      </c>
      <c r="AT566" s="271" t="s">
        <v>1</v>
      </c>
      <c r="AU566" s="271" t="s">
        <v>1</v>
      </c>
      <c r="AV566" s="271" t="s">
        <v>1</v>
      </c>
      <c r="AW566" s="284" t="s">
        <v>1</v>
      </c>
      <c r="AX566" s="284">
        <v>0</v>
      </c>
      <c r="AY566" s="284">
        <v>0</v>
      </c>
      <c r="AZ566" s="276" t="s">
        <v>1</v>
      </c>
      <c r="BA566" s="276" t="s">
        <v>1</v>
      </c>
      <c r="BB566" s="283" t="s">
        <v>1</v>
      </c>
      <c r="BF566" s="150">
        <f>_xlfn.XLOOKUP(A566,'[27]Non AGSA'!B:B,'[27]Non AGSA'!B:B)</f>
        <v>1494</v>
      </c>
      <c r="BG566" s="150" t="e">
        <f>_xlfn.XLOOKUP(A566,'[27]Dormant auditee list'!C:C,'[27]Dormant auditee list'!C:C)</f>
        <v>#N/A</v>
      </c>
      <c r="BH566" s="150" t="e">
        <f>_xlfn.XLOOKUP(A566,[27]Reworked!A:A,[27]Reworked!I:I)</f>
        <v>#N/A</v>
      </c>
      <c r="BJ566" s="150">
        <v>4</v>
      </c>
      <c r="BK566" s="150">
        <v>1</v>
      </c>
    </row>
    <row r="567" spans="1:63" ht="34.5" customHeight="1" x14ac:dyDescent="0.25">
      <c r="A567" s="265">
        <v>54</v>
      </c>
      <c r="B567" s="266" t="s">
        <v>693</v>
      </c>
      <c r="C567" s="271" t="s">
        <v>1388</v>
      </c>
      <c r="D567" s="271" t="s">
        <v>683</v>
      </c>
      <c r="E567" s="271" t="s">
        <v>1389</v>
      </c>
      <c r="F567" s="271" t="s">
        <v>1</v>
      </c>
      <c r="G567" s="271" t="s">
        <v>169</v>
      </c>
      <c r="H567" s="266" t="s">
        <v>440</v>
      </c>
      <c r="I567" s="266" t="s">
        <v>437</v>
      </c>
      <c r="J567" s="285" t="s">
        <v>39</v>
      </c>
      <c r="K567" s="271" t="s">
        <v>1</v>
      </c>
      <c r="L567" s="271" t="s">
        <v>1</v>
      </c>
      <c r="M567" s="275" t="s">
        <v>33</v>
      </c>
      <c r="N567" s="271" t="s">
        <v>1</v>
      </c>
      <c r="O567" s="271" t="s">
        <v>1</v>
      </c>
      <c r="P567" s="271" t="s">
        <v>1</v>
      </c>
      <c r="Q567" s="271" t="s">
        <v>1</v>
      </c>
      <c r="R567" s="271" t="s">
        <v>1</v>
      </c>
      <c r="S567" s="271" t="s">
        <v>1</v>
      </c>
      <c r="T567" s="271" t="s">
        <v>1</v>
      </c>
      <c r="U567" s="271" t="s">
        <v>1</v>
      </c>
      <c r="V567" s="271" t="s">
        <v>1</v>
      </c>
      <c r="W567" s="271" t="s">
        <v>1</v>
      </c>
      <c r="X567" s="271" t="s">
        <v>1</v>
      </c>
      <c r="Y567" s="271" t="s">
        <v>1</v>
      </c>
      <c r="Z567" s="271" t="s">
        <v>1</v>
      </c>
      <c r="AA567" s="271" t="s">
        <v>1</v>
      </c>
      <c r="AB567" s="271" t="s">
        <v>1</v>
      </c>
      <c r="AC567" s="271" t="s">
        <v>1</v>
      </c>
      <c r="AD567" s="271" t="s">
        <v>1</v>
      </c>
      <c r="AE567" s="271" t="s">
        <v>1</v>
      </c>
      <c r="AF567" s="271" t="s">
        <v>1</v>
      </c>
      <c r="AG567" s="271" t="s">
        <v>1</v>
      </c>
      <c r="AH567" s="271" t="s">
        <v>1</v>
      </c>
      <c r="AI567" s="271" t="s">
        <v>1</v>
      </c>
      <c r="AJ567" s="271" t="s">
        <v>1</v>
      </c>
      <c r="AK567" s="271" t="s">
        <v>1</v>
      </c>
      <c r="AL567" s="271" t="s">
        <v>1</v>
      </c>
      <c r="AM567" s="271" t="s">
        <v>1</v>
      </c>
      <c r="AN567" s="271" t="s">
        <v>1</v>
      </c>
      <c r="AO567" s="271" t="s">
        <v>1</v>
      </c>
      <c r="AP567" s="271" t="s">
        <v>1</v>
      </c>
      <c r="AQ567" s="271" t="s">
        <v>1</v>
      </c>
      <c r="AR567" s="271" t="s">
        <v>1</v>
      </c>
      <c r="AS567" s="271" t="s">
        <v>1</v>
      </c>
      <c r="AT567" s="271" t="s">
        <v>1</v>
      </c>
      <c r="AU567" s="271" t="s">
        <v>1</v>
      </c>
      <c r="AV567" s="271" t="s">
        <v>1</v>
      </c>
      <c r="AW567" s="284" t="s">
        <v>1</v>
      </c>
      <c r="AX567" s="284">
        <v>0</v>
      </c>
      <c r="AY567" s="284">
        <v>0</v>
      </c>
      <c r="AZ567" s="276" t="s">
        <v>1</v>
      </c>
      <c r="BA567" s="276" t="s">
        <v>1</v>
      </c>
      <c r="BB567" s="283" t="s">
        <v>1</v>
      </c>
      <c r="BD567" s="150" t="e">
        <f>_xlfn.XLOOKUP(A567,'KSD auditees'!A:A,'KSD auditees'!A:A)</f>
        <v>#N/A</v>
      </c>
      <c r="BE567" s="150" t="e">
        <f>_xlfn.XLOOKUP(A567,'KSD auditees'!A:A,'KSD auditees'!G:G)</f>
        <v>#N/A</v>
      </c>
      <c r="BF567" s="150">
        <f>_xlfn.XLOOKUP(A567,'[27]Non AGSA'!B:B,'[27]Non AGSA'!B:B)</f>
        <v>54</v>
      </c>
      <c r="BG567" s="150" t="e">
        <f>_xlfn.XLOOKUP(A567,'[27]Dormant auditee list'!C:C,'[27]Dormant auditee list'!C:C)</f>
        <v>#N/A</v>
      </c>
      <c r="BH567" s="150" t="e">
        <f>_xlfn.XLOOKUP(A567,[27]Reworked!A:A,[27]Reworked!I:I)</f>
        <v>#N/A</v>
      </c>
      <c r="BJ567" s="150">
        <v>4</v>
      </c>
      <c r="BK567" s="150">
        <v>6</v>
      </c>
    </row>
    <row r="568" spans="1:63" ht="13.5" customHeight="1" x14ac:dyDescent="0.25">
      <c r="A568" s="265">
        <v>925</v>
      </c>
      <c r="B568" s="266" t="s">
        <v>1095</v>
      </c>
      <c r="C568" s="271" t="s">
        <v>1388</v>
      </c>
      <c r="D568" s="271" t="s">
        <v>1086</v>
      </c>
      <c r="E568" s="271" t="s">
        <v>1389</v>
      </c>
      <c r="F568" s="271" t="s">
        <v>1</v>
      </c>
      <c r="G568" s="271" t="s">
        <v>1</v>
      </c>
      <c r="H568" s="266" t="s">
        <v>1</v>
      </c>
      <c r="I568" s="266" t="s">
        <v>1086</v>
      </c>
      <c r="J568" s="279" t="s">
        <v>26</v>
      </c>
      <c r="K568" s="271" t="s">
        <v>1</v>
      </c>
      <c r="L568" s="271" t="s">
        <v>1</v>
      </c>
      <c r="M568" s="279" t="s">
        <v>26</v>
      </c>
      <c r="N568" s="271" t="s">
        <v>1</v>
      </c>
      <c r="O568" s="271" t="s">
        <v>1</v>
      </c>
      <c r="P568" s="271" t="s">
        <v>1</v>
      </c>
      <c r="Q568" s="271" t="s">
        <v>1</v>
      </c>
      <c r="R568" s="271" t="s">
        <v>1</v>
      </c>
      <c r="S568" s="271" t="s">
        <v>1</v>
      </c>
      <c r="T568" s="271" t="s">
        <v>1</v>
      </c>
      <c r="U568" s="271" t="s">
        <v>1</v>
      </c>
      <c r="V568" s="272" t="s">
        <v>23</v>
      </c>
      <c r="W568" s="271" t="s">
        <v>1</v>
      </c>
      <c r="X568" s="271" t="s">
        <v>1</v>
      </c>
      <c r="Y568" s="271" t="s">
        <v>1</v>
      </c>
      <c r="Z568" s="271" t="s">
        <v>1</v>
      </c>
      <c r="AA568" s="271" t="s">
        <v>1</v>
      </c>
      <c r="AB568" s="271" t="s">
        <v>1</v>
      </c>
      <c r="AC568" s="271" t="s">
        <v>1</v>
      </c>
      <c r="AD568" s="271" t="s">
        <v>1</v>
      </c>
      <c r="AE568" s="271" t="s">
        <v>1</v>
      </c>
      <c r="AF568" s="271" t="s">
        <v>1</v>
      </c>
      <c r="AG568" s="271" t="s">
        <v>1</v>
      </c>
      <c r="AH568" s="271" t="s">
        <v>1</v>
      </c>
      <c r="AI568" s="271" t="s">
        <v>1</v>
      </c>
      <c r="AJ568" s="271" t="s">
        <v>1</v>
      </c>
      <c r="AK568" s="271" t="s">
        <v>1</v>
      </c>
      <c r="AL568" s="271" t="s">
        <v>1</v>
      </c>
      <c r="AM568" s="271" t="s">
        <v>1</v>
      </c>
      <c r="AN568" s="271" t="s">
        <v>1</v>
      </c>
      <c r="AO568" s="271" t="s">
        <v>1</v>
      </c>
      <c r="AP568" s="271" t="s">
        <v>1</v>
      </c>
      <c r="AQ568" s="271" t="s">
        <v>1</v>
      </c>
      <c r="AR568" s="271" t="s">
        <v>1</v>
      </c>
      <c r="AS568" s="271" t="s">
        <v>1</v>
      </c>
      <c r="AT568" s="271" t="s">
        <v>1</v>
      </c>
      <c r="AU568" s="271" t="s">
        <v>1</v>
      </c>
      <c r="AV568" s="271" t="s">
        <v>1</v>
      </c>
      <c r="AW568" s="284" t="s">
        <v>1</v>
      </c>
      <c r="AX568" s="284">
        <v>0</v>
      </c>
      <c r="AY568" s="284">
        <v>0</v>
      </c>
      <c r="AZ568" s="276" t="s">
        <v>1</v>
      </c>
      <c r="BA568" s="276" t="s">
        <v>1</v>
      </c>
      <c r="BB568" s="283" t="s">
        <v>1</v>
      </c>
      <c r="BF568" s="150">
        <f>_xlfn.XLOOKUP(A568,'[27]Non AGSA'!B:B,'[27]Non AGSA'!B:B)</f>
        <v>925</v>
      </c>
      <c r="BG568" s="150" t="e">
        <f>_xlfn.XLOOKUP(A568,'[27]Dormant auditee list'!C:C,'[27]Dormant auditee list'!C:C)</f>
        <v>#N/A</v>
      </c>
      <c r="BH568" s="150" t="e">
        <f>_xlfn.XLOOKUP(A568,[27]Reworked!A:A,[27]Reworked!I:I)</f>
        <v>#N/A</v>
      </c>
      <c r="BJ568" s="150">
        <v>4</v>
      </c>
      <c r="BK568" s="150">
        <v>3</v>
      </c>
    </row>
    <row r="569" spans="1:63" ht="34.5" customHeight="1" x14ac:dyDescent="0.25">
      <c r="A569" s="265">
        <v>1369</v>
      </c>
      <c r="B569" s="266" t="s">
        <v>690</v>
      </c>
      <c r="C569" s="271" t="s">
        <v>1388</v>
      </c>
      <c r="D569" s="271" t="s">
        <v>683</v>
      </c>
      <c r="E569" s="271" t="s">
        <v>1389</v>
      </c>
      <c r="F569" s="271" t="s">
        <v>1</v>
      </c>
      <c r="G569" s="271" t="s">
        <v>687</v>
      </c>
      <c r="H569" s="266" t="s">
        <v>440</v>
      </c>
      <c r="I569" s="266" t="s">
        <v>437</v>
      </c>
      <c r="J569" s="285" t="s">
        <v>39</v>
      </c>
      <c r="K569" s="271" t="s">
        <v>1</v>
      </c>
      <c r="L569" s="271" t="s">
        <v>1</v>
      </c>
      <c r="M569" s="275" t="s">
        <v>33</v>
      </c>
      <c r="N569" s="271" t="s">
        <v>1</v>
      </c>
      <c r="O569" s="271" t="s">
        <v>1</v>
      </c>
      <c r="P569" s="271" t="s">
        <v>1</v>
      </c>
      <c r="Q569" s="271" t="s">
        <v>1</v>
      </c>
      <c r="R569" s="271" t="s">
        <v>1</v>
      </c>
      <c r="S569" s="271" t="s">
        <v>1</v>
      </c>
      <c r="T569" s="271" t="s">
        <v>1</v>
      </c>
      <c r="U569" s="271" t="s">
        <v>1</v>
      </c>
      <c r="V569" s="271" t="s">
        <v>1</v>
      </c>
      <c r="W569" s="271" t="s">
        <v>1</v>
      </c>
      <c r="X569" s="271" t="s">
        <v>1</v>
      </c>
      <c r="Y569" s="271" t="s">
        <v>1</v>
      </c>
      <c r="Z569" s="271" t="s">
        <v>1</v>
      </c>
      <c r="AA569" s="271" t="s">
        <v>1</v>
      </c>
      <c r="AB569" s="271" t="s">
        <v>1</v>
      </c>
      <c r="AC569" s="271" t="s">
        <v>1</v>
      </c>
      <c r="AD569" s="271" t="s">
        <v>1</v>
      </c>
      <c r="AE569" s="271" t="s">
        <v>1</v>
      </c>
      <c r="AF569" s="271" t="s">
        <v>1</v>
      </c>
      <c r="AG569" s="271" t="s">
        <v>1</v>
      </c>
      <c r="AH569" s="271" t="s">
        <v>1</v>
      </c>
      <c r="AI569" s="271" t="s">
        <v>1</v>
      </c>
      <c r="AJ569" s="271" t="s">
        <v>1</v>
      </c>
      <c r="AK569" s="271" t="s">
        <v>1</v>
      </c>
      <c r="AL569" s="271" t="s">
        <v>1</v>
      </c>
      <c r="AM569" s="271" t="s">
        <v>1</v>
      </c>
      <c r="AN569" s="271" t="s">
        <v>1</v>
      </c>
      <c r="AO569" s="271" t="s">
        <v>1</v>
      </c>
      <c r="AP569" s="271" t="s">
        <v>1</v>
      </c>
      <c r="AQ569" s="271" t="s">
        <v>1</v>
      </c>
      <c r="AR569" s="271" t="s">
        <v>1</v>
      </c>
      <c r="AS569" s="271" t="s">
        <v>1</v>
      </c>
      <c r="AT569" s="271" t="s">
        <v>1</v>
      </c>
      <c r="AU569" s="271" t="s">
        <v>1</v>
      </c>
      <c r="AV569" s="271" t="s">
        <v>1</v>
      </c>
      <c r="AW569" s="284" t="s">
        <v>1</v>
      </c>
      <c r="AX569" s="284">
        <v>0</v>
      </c>
      <c r="AY569" s="284">
        <v>0</v>
      </c>
      <c r="AZ569" s="276" t="s">
        <v>1</v>
      </c>
      <c r="BA569" s="276" t="s">
        <v>1</v>
      </c>
      <c r="BB569" s="283" t="s">
        <v>1</v>
      </c>
      <c r="BD569" s="150" t="e">
        <f>_xlfn.XLOOKUP(A569,'KSD auditees'!A:A,'KSD auditees'!A:A)</f>
        <v>#N/A</v>
      </c>
      <c r="BE569" s="150" t="e">
        <f>_xlfn.XLOOKUP(A569,'KSD auditees'!A:A,'KSD auditees'!G:G)</f>
        <v>#N/A</v>
      </c>
      <c r="BF569" s="150">
        <f>_xlfn.XLOOKUP(A569,'[27]Non AGSA'!B:B,'[27]Non AGSA'!B:B)</f>
        <v>1369</v>
      </c>
      <c r="BG569" s="150" t="e">
        <f>_xlfn.XLOOKUP(A569,'[27]Dormant auditee list'!C:C,'[27]Dormant auditee list'!C:C)</f>
        <v>#N/A</v>
      </c>
      <c r="BH569" s="150" t="e">
        <f>_xlfn.XLOOKUP(A569,[27]Reworked!A:A,[27]Reworked!I:I)</f>
        <v>#N/A</v>
      </c>
      <c r="BJ569" s="150">
        <v>4</v>
      </c>
      <c r="BK569" s="150">
        <v>6</v>
      </c>
    </row>
    <row r="570" spans="1:63" ht="14.25" customHeight="1" x14ac:dyDescent="0.25">
      <c r="A570" s="265">
        <v>928</v>
      </c>
      <c r="B570" s="266" t="s">
        <v>1097</v>
      </c>
      <c r="C570" s="271" t="s">
        <v>1388</v>
      </c>
      <c r="D570" s="271" t="s">
        <v>1086</v>
      </c>
      <c r="E570" s="271" t="s">
        <v>1389</v>
      </c>
      <c r="F570" s="271" t="s">
        <v>1</v>
      </c>
      <c r="G570" s="271" t="s">
        <v>1</v>
      </c>
      <c r="H570" s="266" t="s">
        <v>1</v>
      </c>
      <c r="I570" s="266" t="s">
        <v>1086</v>
      </c>
      <c r="J570" s="279" t="s">
        <v>26</v>
      </c>
      <c r="K570" s="271" t="s">
        <v>1</v>
      </c>
      <c r="L570" s="271" t="s">
        <v>1</v>
      </c>
      <c r="M570" s="282" t="s">
        <v>94</v>
      </c>
      <c r="N570" s="271" t="s">
        <v>1</v>
      </c>
      <c r="O570" s="271" t="s">
        <v>1</v>
      </c>
      <c r="P570" s="271" t="s">
        <v>1</v>
      </c>
      <c r="Q570" s="271" t="s">
        <v>1</v>
      </c>
      <c r="R570" s="271" t="s">
        <v>1</v>
      </c>
      <c r="S570" s="271" t="s">
        <v>1</v>
      </c>
      <c r="T570" s="271" t="s">
        <v>1</v>
      </c>
      <c r="U570" s="274" t="s">
        <v>20</v>
      </c>
      <c r="V570" s="274" t="s">
        <v>20</v>
      </c>
      <c r="W570" s="274" t="s">
        <v>20</v>
      </c>
      <c r="X570" s="271" t="s">
        <v>1</v>
      </c>
      <c r="Y570" s="273" t="s">
        <v>22</v>
      </c>
      <c r="Z570" s="271" t="s">
        <v>1</v>
      </c>
      <c r="AA570" s="271" t="s">
        <v>1</v>
      </c>
      <c r="AB570" s="271" t="s">
        <v>1</v>
      </c>
      <c r="AC570" s="271" t="s">
        <v>1</v>
      </c>
      <c r="AD570" s="271" t="s">
        <v>1</v>
      </c>
      <c r="AE570" s="271" t="s">
        <v>1</v>
      </c>
      <c r="AF570" s="271" t="s">
        <v>1</v>
      </c>
      <c r="AG570" s="271" t="s">
        <v>1</v>
      </c>
      <c r="AH570" s="271" t="s">
        <v>1</v>
      </c>
      <c r="AI570" s="271" t="s">
        <v>1</v>
      </c>
      <c r="AJ570" s="271" t="s">
        <v>1</v>
      </c>
      <c r="AK570" s="271" t="s">
        <v>1</v>
      </c>
      <c r="AL570" s="271" t="s">
        <v>1</v>
      </c>
      <c r="AM570" s="271" t="s">
        <v>1</v>
      </c>
      <c r="AN570" s="271" t="s">
        <v>1</v>
      </c>
      <c r="AO570" s="271" t="s">
        <v>1</v>
      </c>
      <c r="AP570" s="271" t="s">
        <v>1</v>
      </c>
      <c r="AQ570" s="271" t="s">
        <v>1</v>
      </c>
      <c r="AR570" s="271" t="s">
        <v>1</v>
      </c>
      <c r="AS570" s="271" t="s">
        <v>1</v>
      </c>
      <c r="AT570" s="271" t="s">
        <v>1</v>
      </c>
      <c r="AU570" s="271" t="s">
        <v>1</v>
      </c>
      <c r="AV570" s="271" t="s">
        <v>1</v>
      </c>
      <c r="AW570" s="284" t="s">
        <v>1</v>
      </c>
      <c r="AX570" s="284">
        <v>0</v>
      </c>
      <c r="AY570" s="284">
        <v>0</v>
      </c>
      <c r="AZ570" s="276" t="s">
        <v>1</v>
      </c>
      <c r="BA570" s="276" t="s">
        <v>1</v>
      </c>
      <c r="BB570" s="283" t="s">
        <v>1</v>
      </c>
      <c r="BF570" s="150">
        <f>_xlfn.XLOOKUP(A570,'[27]Non AGSA'!B:B,'[27]Non AGSA'!B:B)</f>
        <v>928</v>
      </c>
      <c r="BG570" s="150" t="e">
        <f>_xlfn.XLOOKUP(A570,'[27]Dormant auditee list'!C:C,'[27]Dormant auditee list'!C:C)</f>
        <v>#N/A</v>
      </c>
      <c r="BH570" s="150" t="e">
        <f>_xlfn.XLOOKUP(A570,[27]Reworked!A:A,[27]Reworked!I:I)</f>
        <v>#N/A</v>
      </c>
      <c r="BJ570" s="150">
        <v>4</v>
      </c>
      <c r="BK570" s="150">
        <v>3</v>
      </c>
    </row>
    <row r="571" spans="1:63" ht="34.5" customHeight="1" x14ac:dyDescent="0.25">
      <c r="A571" s="265">
        <v>97</v>
      </c>
      <c r="B571" s="266" t="s">
        <v>958</v>
      </c>
      <c r="C571" s="271" t="s">
        <v>1388</v>
      </c>
      <c r="D571" s="271" t="s">
        <v>941</v>
      </c>
      <c r="E571" s="271" t="s">
        <v>1389</v>
      </c>
      <c r="F571" s="271" t="s">
        <v>1</v>
      </c>
      <c r="G571" s="271" t="s">
        <v>953</v>
      </c>
      <c r="H571" s="266" t="s">
        <v>440</v>
      </c>
      <c r="I571" s="266" t="s">
        <v>437</v>
      </c>
      <c r="J571" s="285" t="s">
        <v>39</v>
      </c>
      <c r="K571" s="271" t="s">
        <v>1</v>
      </c>
      <c r="L571" s="271" t="s">
        <v>1</v>
      </c>
      <c r="M571" s="275" t="s">
        <v>33</v>
      </c>
      <c r="N571" s="271" t="s">
        <v>1</v>
      </c>
      <c r="O571" s="271" t="s">
        <v>1</v>
      </c>
      <c r="P571" s="271" t="s">
        <v>1</v>
      </c>
      <c r="Q571" s="271" t="s">
        <v>1</v>
      </c>
      <c r="R571" s="271" t="s">
        <v>1</v>
      </c>
      <c r="S571" s="271" t="s">
        <v>1</v>
      </c>
      <c r="T571" s="271" t="s">
        <v>1</v>
      </c>
      <c r="U571" s="271" t="s">
        <v>1</v>
      </c>
      <c r="V571" s="271" t="s">
        <v>1</v>
      </c>
      <c r="W571" s="271" t="s">
        <v>1</v>
      </c>
      <c r="X571" s="271" t="s">
        <v>1</v>
      </c>
      <c r="Y571" s="271" t="s">
        <v>1</v>
      </c>
      <c r="Z571" s="271" t="s">
        <v>1</v>
      </c>
      <c r="AA571" s="271" t="s">
        <v>1</v>
      </c>
      <c r="AB571" s="271" t="s">
        <v>1</v>
      </c>
      <c r="AC571" s="271" t="s">
        <v>1</v>
      </c>
      <c r="AD571" s="271" t="s">
        <v>1</v>
      </c>
      <c r="AE571" s="271" t="s">
        <v>1</v>
      </c>
      <c r="AF571" s="271" t="s">
        <v>1</v>
      </c>
      <c r="AG571" s="271" t="s">
        <v>1</v>
      </c>
      <c r="AH571" s="271" t="s">
        <v>1</v>
      </c>
      <c r="AI571" s="271" t="s">
        <v>1</v>
      </c>
      <c r="AJ571" s="271" t="s">
        <v>1</v>
      </c>
      <c r="AK571" s="271" t="s">
        <v>1</v>
      </c>
      <c r="AL571" s="271" t="s">
        <v>1</v>
      </c>
      <c r="AM571" s="271" t="s">
        <v>1</v>
      </c>
      <c r="AN571" s="271" t="s">
        <v>1</v>
      </c>
      <c r="AO571" s="271" t="s">
        <v>1</v>
      </c>
      <c r="AP571" s="271" t="s">
        <v>1</v>
      </c>
      <c r="AQ571" s="271" t="s">
        <v>1</v>
      </c>
      <c r="AR571" s="271" t="s">
        <v>1</v>
      </c>
      <c r="AS571" s="271" t="s">
        <v>1</v>
      </c>
      <c r="AT571" s="271" t="s">
        <v>1</v>
      </c>
      <c r="AU571" s="271" t="s">
        <v>1</v>
      </c>
      <c r="AV571" s="271" t="s">
        <v>1</v>
      </c>
      <c r="AW571" s="284" t="s">
        <v>1</v>
      </c>
      <c r="AX571" s="284">
        <v>0</v>
      </c>
      <c r="AY571" s="284">
        <v>0</v>
      </c>
      <c r="AZ571" s="276" t="s">
        <v>1</v>
      </c>
      <c r="BA571" s="276" t="s">
        <v>1</v>
      </c>
      <c r="BB571" s="283" t="s">
        <v>1</v>
      </c>
      <c r="BD571" s="150" t="e">
        <f>_xlfn.XLOOKUP(A571,'KSD auditees'!A:A,'KSD auditees'!A:A)</f>
        <v>#N/A</v>
      </c>
      <c r="BE571" s="150" t="e">
        <f>_xlfn.XLOOKUP(A571,'KSD auditees'!A:A,'KSD auditees'!G:G)</f>
        <v>#N/A</v>
      </c>
      <c r="BF571" s="150">
        <f>_xlfn.XLOOKUP(A571,'[27]Non AGSA'!B:B,'[27]Non AGSA'!B:B)</f>
        <v>97</v>
      </c>
      <c r="BG571" s="150" t="e">
        <f>_xlfn.XLOOKUP(A571,'[27]Dormant auditee list'!C:C,'[27]Dormant auditee list'!C:C)</f>
        <v>#N/A</v>
      </c>
      <c r="BH571" s="150" t="e">
        <f>_xlfn.XLOOKUP(A571,[27]Reworked!A:A,[27]Reworked!I:I)</f>
        <v>#N/A</v>
      </c>
      <c r="BJ571" s="150">
        <v>4</v>
      </c>
      <c r="BK571" s="150">
        <v>6</v>
      </c>
    </row>
    <row r="572" spans="1:63" ht="34.5" customHeight="1" x14ac:dyDescent="0.25">
      <c r="A572" s="265">
        <v>50</v>
      </c>
      <c r="B572" s="266" t="s">
        <v>952</v>
      </c>
      <c r="C572" s="271" t="s">
        <v>1388</v>
      </c>
      <c r="D572" s="271" t="s">
        <v>941</v>
      </c>
      <c r="E572" s="271" t="s">
        <v>1389</v>
      </c>
      <c r="F572" s="271" t="s">
        <v>1</v>
      </c>
      <c r="G572" s="271" t="s">
        <v>953</v>
      </c>
      <c r="H572" s="266" t="s">
        <v>440</v>
      </c>
      <c r="I572" s="266" t="s">
        <v>437</v>
      </c>
      <c r="J572" s="285" t="s">
        <v>39</v>
      </c>
      <c r="K572" s="271" t="s">
        <v>1</v>
      </c>
      <c r="L572" s="271" t="s">
        <v>1</v>
      </c>
      <c r="M572" s="275" t="s">
        <v>33</v>
      </c>
      <c r="N572" s="271" t="s">
        <v>1</v>
      </c>
      <c r="O572" s="271" t="s">
        <v>1</v>
      </c>
      <c r="P572" s="271" t="s">
        <v>1</v>
      </c>
      <c r="Q572" s="271" t="s">
        <v>1</v>
      </c>
      <c r="R572" s="271" t="s">
        <v>1</v>
      </c>
      <c r="S572" s="271" t="s">
        <v>1</v>
      </c>
      <c r="T572" s="271" t="s">
        <v>1</v>
      </c>
      <c r="U572" s="271" t="s">
        <v>1</v>
      </c>
      <c r="V572" s="271" t="s">
        <v>1</v>
      </c>
      <c r="W572" s="271" t="s">
        <v>1</v>
      </c>
      <c r="X572" s="271" t="s">
        <v>1</v>
      </c>
      <c r="Y572" s="271" t="s">
        <v>1</v>
      </c>
      <c r="Z572" s="271" t="s">
        <v>1</v>
      </c>
      <c r="AA572" s="271" t="s">
        <v>1</v>
      </c>
      <c r="AB572" s="271" t="s">
        <v>1</v>
      </c>
      <c r="AC572" s="271" t="s">
        <v>1</v>
      </c>
      <c r="AD572" s="271" t="s">
        <v>1</v>
      </c>
      <c r="AE572" s="271" t="s">
        <v>1</v>
      </c>
      <c r="AF572" s="271" t="s">
        <v>1</v>
      </c>
      <c r="AG572" s="271" t="s">
        <v>1</v>
      </c>
      <c r="AH572" s="271" t="s">
        <v>1</v>
      </c>
      <c r="AI572" s="271" t="s">
        <v>1</v>
      </c>
      <c r="AJ572" s="271" t="s">
        <v>1</v>
      </c>
      <c r="AK572" s="271" t="s">
        <v>1</v>
      </c>
      <c r="AL572" s="271" t="s">
        <v>1</v>
      </c>
      <c r="AM572" s="271" t="s">
        <v>1</v>
      </c>
      <c r="AN572" s="271" t="s">
        <v>1</v>
      </c>
      <c r="AO572" s="271" t="s">
        <v>1</v>
      </c>
      <c r="AP572" s="271" t="s">
        <v>1</v>
      </c>
      <c r="AQ572" s="271" t="s">
        <v>1</v>
      </c>
      <c r="AR572" s="271" t="s">
        <v>1</v>
      </c>
      <c r="AS572" s="271" t="s">
        <v>1</v>
      </c>
      <c r="AT572" s="271" t="s">
        <v>1</v>
      </c>
      <c r="AU572" s="271" t="s">
        <v>1</v>
      </c>
      <c r="AV572" s="271" t="s">
        <v>1</v>
      </c>
      <c r="AW572" s="284" t="s">
        <v>1</v>
      </c>
      <c r="AX572" s="284">
        <v>0</v>
      </c>
      <c r="AY572" s="284">
        <v>0</v>
      </c>
      <c r="AZ572" s="276" t="s">
        <v>1</v>
      </c>
      <c r="BA572" s="276" t="s">
        <v>1</v>
      </c>
      <c r="BB572" s="283" t="s">
        <v>1</v>
      </c>
      <c r="BD572" s="150" t="e">
        <f>_xlfn.XLOOKUP(A572,'KSD auditees'!A:A,'KSD auditees'!A:A)</f>
        <v>#N/A</v>
      </c>
      <c r="BE572" s="150" t="e">
        <f>_xlfn.XLOOKUP(A572,'KSD auditees'!A:A,'KSD auditees'!G:G)</f>
        <v>#N/A</v>
      </c>
      <c r="BF572" s="150">
        <f>_xlfn.XLOOKUP(A572,'[27]Non AGSA'!B:B,'[27]Non AGSA'!B:B)</f>
        <v>50</v>
      </c>
      <c r="BG572" s="150" t="e">
        <f>_xlfn.XLOOKUP(A572,'[27]Dormant auditee list'!C:C,'[27]Dormant auditee list'!C:C)</f>
        <v>#N/A</v>
      </c>
      <c r="BH572" s="150" t="e">
        <f>_xlfn.XLOOKUP(A572,[27]Reworked!A:A,[27]Reworked!I:I)</f>
        <v>#N/A</v>
      </c>
      <c r="BJ572" s="150">
        <v>4</v>
      </c>
      <c r="BK572" s="150">
        <v>6</v>
      </c>
    </row>
    <row r="573" spans="1:63" ht="14.25" customHeight="1" x14ac:dyDescent="0.25">
      <c r="A573" s="265">
        <v>929</v>
      </c>
      <c r="B573" s="266" t="s">
        <v>1101</v>
      </c>
      <c r="C573" s="271" t="s">
        <v>1388</v>
      </c>
      <c r="D573" s="271" t="s">
        <v>1086</v>
      </c>
      <c r="E573" s="271" t="s">
        <v>1389</v>
      </c>
      <c r="F573" s="271" t="s">
        <v>1</v>
      </c>
      <c r="G573" s="271" t="s">
        <v>1</v>
      </c>
      <c r="H573" s="266" t="s">
        <v>1</v>
      </c>
      <c r="I573" s="266" t="s">
        <v>1086</v>
      </c>
      <c r="J573" s="279" t="s">
        <v>26</v>
      </c>
      <c r="K573" s="271" t="s">
        <v>1</v>
      </c>
      <c r="L573" s="271" t="s">
        <v>1</v>
      </c>
      <c r="M573" s="279" t="s">
        <v>26</v>
      </c>
      <c r="N573" s="271" t="s">
        <v>1</v>
      </c>
      <c r="O573" s="271" t="s">
        <v>1</v>
      </c>
      <c r="P573" s="272" t="s">
        <v>23</v>
      </c>
      <c r="Q573" s="271" t="s">
        <v>1</v>
      </c>
      <c r="R573" s="271" t="s">
        <v>1</v>
      </c>
      <c r="S573" s="271" t="s">
        <v>1</v>
      </c>
      <c r="T573" s="271" t="s">
        <v>1</v>
      </c>
      <c r="U573" s="271" t="s">
        <v>1</v>
      </c>
      <c r="V573" s="274" t="s">
        <v>20</v>
      </c>
      <c r="W573" s="271" t="s">
        <v>1</v>
      </c>
      <c r="X573" s="271" t="s">
        <v>1</v>
      </c>
      <c r="Y573" s="271" t="s">
        <v>1</v>
      </c>
      <c r="Z573" s="271" t="s">
        <v>1</v>
      </c>
      <c r="AA573" s="271" t="s">
        <v>1</v>
      </c>
      <c r="AB573" s="271" t="s">
        <v>1</v>
      </c>
      <c r="AC573" s="271" t="s">
        <v>1</v>
      </c>
      <c r="AD573" s="271" t="s">
        <v>1</v>
      </c>
      <c r="AE573" s="271" t="s">
        <v>1</v>
      </c>
      <c r="AF573" s="271" t="s">
        <v>1</v>
      </c>
      <c r="AG573" s="271" t="s">
        <v>1</v>
      </c>
      <c r="AH573" s="271" t="s">
        <v>1</v>
      </c>
      <c r="AI573" s="271" t="s">
        <v>1</v>
      </c>
      <c r="AJ573" s="271" t="s">
        <v>1</v>
      </c>
      <c r="AK573" s="271" t="s">
        <v>1</v>
      </c>
      <c r="AL573" s="271" t="s">
        <v>1</v>
      </c>
      <c r="AM573" s="271" t="s">
        <v>1</v>
      </c>
      <c r="AN573" s="271" t="s">
        <v>1</v>
      </c>
      <c r="AO573" s="271" t="s">
        <v>1</v>
      </c>
      <c r="AP573" s="271" t="s">
        <v>1</v>
      </c>
      <c r="AQ573" s="271" t="s">
        <v>1</v>
      </c>
      <c r="AR573" s="271" t="s">
        <v>1</v>
      </c>
      <c r="AS573" s="271" t="s">
        <v>1</v>
      </c>
      <c r="AT573" s="271" t="s">
        <v>1</v>
      </c>
      <c r="AU573" s="271" t="s">
        <v>1</v>
      </c>
      <c r="AV573" s="271" t="s">
        <v>1</v>
      </c>
      <c r="AW573" s="284" t="s">
        <v>1</v>
      </c>
      <c r="AX573" s="284">
        <v>0</v>
      </c>
      <c r="AY573" s="284">
        <v>0</v>
      </c>
      <c r="AZ573" s="276" t="s">
        <v>1</v>
      </c>
      <c r="BA573" s="276" t="s">
        <v>1</v>
      </c>
      <c r="BB573" s="283" t="s">
        <v>1</v>
      </c>
      <c r="BF573" s="150">
        <f>_xlfn.XLOOKUP(A573,'[27]Non AGSA'!B:B,'[27]Non AGSA'!B:B)</f>
        <v>929</v>
      </c>
      <c r="BG573" s="150" t="e">
        <f>_xlfn.XLOOKUP(A573,'[27]Dormant auditee list'!C:C,'[27]Dormant auditee list'!C:C)</f>
        <v>#N/A</v>
      </c>
      <c r="BH573" s="150" t="e">
        <f>_xlfn.XLOOKUP(A573,[27]Reworked!A:A,[27]Reworked!I:I)</f>
        <v>#N/A</v>
      </c>
      <c r="BJ573" s="150">
        <v>4</v>
      </c>
      <c r="BK573" s="150">
        <v>3</v>
      </c>
    </row>
    <row r="574" spans="1:63" ht="14.25" customHeight="1" x14ac:dyDescent="0.25">
      <c r="A574" s="265">
        <v>996</v>
      </c>
      <c r="B574" s="266" t="s">
        <v>1090</v>
      </c>
      <c r="C574" s="271" t="s">
        <v>1388</v>
      </c>
      <c r="D574" s="271" t="s">
        <v>1086</v>
      </c>
      <c r="E574" s="271" t="s">
        <v>1389</v>
      </c>
      <c r="F574" s="271" t="s">
        <v>1</v>
      </c>
      <c r="G574" s="271" t="s">
        <v>1</v>
      </c>
      <c r="H574" s="266" t="s">
        <v>1</v>
      </c>
      <c r="I574" s="266" t="s">
        <v>1086</v>
      </c>
      <c r="J574" s="279" t="s">
        <v>26</v>
      </c>
      <c r="K574" s="271" t="s">
        <v>1</v>
      </c>
      <c r="L574" s="271" t="s">
        <v>1</v>
      </c>
      <c r="M574" s="279" t="s">
        <v>26</v>
      </c>
      <c r="N574" s="271" t="s">
        <v>1</v>
      </c>
      <c r="O574" s="271" t="s">
        <v>1</v>
      </c>
      <c r="P574" s="272" t="s">
        <v>23</v>
      </c>
      <c r="Q574" s="271" t="s">
        <v>1</v>
      </c>
      <c r="R574" s="271" t="s">
        <v>1</v>
      </c>
      <c r="S574" s="271" t="s">
        <v>1</v>
      </c>
      <c r="T574" s="271" t="s">
        <v>1</v>
      </c>
      <c r="U574" s="271" t="s">
        <v>1</v>
      </c>
      <c r="V574" s="274" t="s">
        <v>20</v>
      </c>
      <c r="W574" s="271" t="s">
        <v>1</v>
      </c>
      <c r="X574" s="271" t="s">
        <v>1</v>
      </c>
      <c r="Y574" s="271" t="s">
        <v>1</v>
      </c>
      <c r="Z574" s="271" t="s">
        <v>1</v>
      </c>
      <c r="AA574" s="271" t="s">
        <v>1</v>
      </c>
      <c r="AB574" s="271" t="s">
        <v>1</v>
      </c>
      <c r="AC574" s="271" t="s">
        <v>1</v>
      </c>
      <c r="AD574" s="271" t="s">
        <v>1</v>
      </c>
      <c r="AE574" s="271" t="s">
        <v>1</v>
      </c>
      <c r="AF574" s="271" t="s">
        <v>1</v>
      </c>
      <c r="AG574" s="271" t="s">
        <v>1</v>
      </c>
      <c r="AH574" s="271" t="s">
        <v>1</v>
      </c>
      <c r="AI574" s="271" t="s">
        <v>1</v>
      </c>
      <c r="AJ574" s="271" t="s">
        <v>1</v>
      </c>
      <c r="AK574" s="271" t="s">
        <v>1</v>
      </c>
      <c r="AL574" s="271" t="s">
        <v>1</v>
      </c>
      <c r="AM574" s="271" t="s">
        <v>1</v>
      </c>
      <c r="AN574" s="271" t="s">
        <v>1</v>
      </c>
      <c r="AO574" s="271" t="s">
        <v>1</v>
      </c>
      <c r="AP574" s="271" t="s">
        <v>1</v>
      </c>
      <c r="AQ574" s="271" t="s">
        <v>1</v>
      </c>
      <c r="AR574" s="271" t="s">
        <v>1</v>
      </c>
      <c r="AS574" s="271" t="s">
        <v>1</v>
      </c>
      <c r="AT574" s="271" t="s">
        <v>1</v>
      </c>
      <c r="AU574" s="271" t="s">
        <v>1</v>
      </c>
      <c r="AV574" s="271" t="s">
        <v>1</v>
      </c>
      <c r="AW574" s="284" t="s">
        <v>1</v>
      </c>
      <c r="AX574" s="284">
        <v>0</v>
      </c>
      <c r="AY574" s="284">
        <v>0</v>
      </c>
      <c r="AZ574" s="276" t="s">
        <v>1</v>
      </c>
      <c r="BA574" s="276" t="s">
        <v>1</v>
      </c>
      <c r="BB574" s="283" t="s">
        <v>1</v>
      </c>
      <c r="BF574" s="150">
        <f>_xlfn.XLOOKUP(A574,'[27]Non AGSA'!B:B,'[27]Non AGSA'!B:B)</f>
        <v>996</v>
      </c>
      <c r="BG574" s="150" t="e">
        <f>_xlfn.XLOOKUP(A574,'[27]Dormant auditee list'!C:C,'[27]Dormant auditee list'!C:C)</f>
        <v>#N/A</v>
      </c>
      <c r="BH574" s="150" t="e">
        <f>_xlfn.XLOOKUP(A574,[27]Reworked!A:A,[27]Reworked!I:I)</f>
        <v>#N/A</v>
      </c>
      <c r="BJ574" s="150">
        <v>4</v>
      </c>
      <c r="BK574" s="150">
        <v>3</v>
      </c>
    </row>
    <row r="575" spans="1:63" ht="14.25" customHeight="1" x14ac:dyDescent="0.25">
      <c r="A575" s="265">
        <v>1152</v>
      </c>
      <c r="B575" s="266" t="s">
        <v>579</v>
      </c>
      <c r="C575" s="271" t="s">
        <v>1388</v>
      </c>
      <c r="D575" s="271" t="s">
        <v>571</v>
      </c>
      <c r="E575" s="271" t="s">
        <v>1389</v>
      </c>
      <c r="F575" s="271" t="s">
        <v>1</v>
      </c>
      <c r="G575" s="271" t="s">
        <v>1</v>
      </c>
      <c r="H575" s="266" t="s">
        <v>1</v>
      </c>
      <c r="I575" s="266" t="s">
        <v>571</v>
      </c>
      <c r="J575" s="275" t="s">
        <v>33</v>
      </c>
      <c r="K575" s="271" t="s">
        <v>1</v>
      </c>
      <c r="L575" s="271" t="s">
        <v>1</v>
      </c>
      <c r="M575" s="275" t="s">
        <v>33</v>
      </c>
      <c r="N575" s="271" t="s">
        <v>1</v>
      </c>
      <c r="O575" s="271" t="s">
        <v>1</v>
      </c>
      <c r="P575" s="271" t="s">
        <v>1</v>
      </c>
      <c r="Q575" s="271" t="s">
        <v>1</v>
      </c>
      <c r="R575" s="271" t="s">
        <v>1</v>
      </c>
      <c r="S575" s="271" t="s">
        <v>1</v>
      </c>
      <c r="T575" s="271" t="s">
        <v>1</v>
      </c>
      <c r="U575" s="271" t="s">
        <v>1</v>
      </c>
      <c r="V575" s="271" t="s">
        <v>1</v>
      </c>
      <c r="W575" s="271" t="s">
        <v>1</v>
      </c>
      <c r="X575" s="271" t="s">
        <v>1</v>
      </c>
      <c r="Y575" s="271" t="s">
        <v>1</v>
      </c>
      <c r="Z575" s="271" t="s">
        <v>1</v>
      </c>
      <c r="AA575" s="271" t="s">
        <v>1</v>
      </c>
      <c r="AB575" s="271" t="s">
        <v>1</v>
      </c>
      <c r="AC575" s="271" t="s">
        <v>1</v>
      </c>
      <c r="AD575" s="271" t="s">
        <v>1</v>
      </c>
      <c r="AE575" s="271" t="s">
        <v>1</v>
      </c>
      <c r="AF575" s="271" t="s">
        <v>1</v>
      </c>
      <c r="AG575" s="271" t="s">
        <v>1</v>
      </c>
      <c r="AH575" s="271" t="s">
        <v>1</v>
      </c>
      <c r="AI575" s="271" t="s">
        <v>1</v>
      </c>
      <c r="AJ575" s="271" t="s">
        <v>1</v>
      </c>
      <c r="AK575" s="271" t="s">
        <v>1</v>
      </c>
      <c r="AL575" s="271" t="s">
        <v>1</v>
      </c>
      <c r="AM575" s="271" t="s">
        <v>1</v>
      </c>
      <c r="AN575" s="271" t="s">
        <v>1</v>
      </c>
      <c r="AO575" s="271" t="s">
        <v>1</v>
      </c>
      <c r="AP575" s="271" t="s">
        <v>1</v>
      </c>
      <c r="AQ575" s="271" t="s">
        <v>1</v>
      </c>
      <c r="AR575" s="271" t="s">
        <v>1</v>
      </c>
      <c r="AS575" s="271" t="s">
        <v>1</v>
      </c>
      <c r="AT575" s="271" t="s">
        <v>1</v>
      </c>
      <c r="AU575" s="271" t="s">
        <v>1</v>
      </c>
      <c r="AV575" s="271" t="s">
        <v>1</v>
      </c>
      <c r="AW575" s="284" t="s">
        <v>1</v>
      </c>
      <c r="AX575" s="284">
        <v>0</v>
      </c>
      <c r="AY575" s="284">
        <v>0</v>
      </c>
      <c r="AZ575" s="276" t="s">
        <v>1</v>
      </c>
      <c r="BA575" s="276" t="s">
        <v>1</v>
      </c>
      <c r="BB575" s="283" t="s">
        <v>1</v>
      </c>
      <c r="BF575" s="150">
        <f>_xlfn.XLOOKUP(A575,'[27]Non AGSA'!B:B,'[27]Non AGSA'!B:B)</f>
        <v>1152</v>
      </c>
      <c r="BG575" s="150" t="e">
        <f>_xlfn.XLOOKUP(A575,'[27]Dormant auditee list'!C:C,'[27]Dormant auditee list'!C:C)</f>
        <v>#N/A</v>
      </c>
      <c r="BH575" s="150" t="e">
        <f>_xlfn.XLOOKUP(A575,[27]Reworked!A:A,[27]Reworked!I:I)</f>
        <v>#N/A</v>
      </c>
      <c r="BJ575" s="150">
        <v>4</v>
      </c>
      <c r="BK575" s="150">
        <v>1</v>
      </c>
    </row>
    <row r="576" spans="1:63" ht="14.25" customHeight="1" x14ac:dyDescent="0.25">
      <c r="A576" s="265">
        <v>997</v>
      </c>
      <c r="B576" s="266" t="s">
        <v>1106</v>
      </c>
      <c r="C576" s="271" t="s">
        <v>1388</v>
      </c>
      <c r="D576" s="271" t="s">
        <v>1086</v>
      </c>
      <c r="E576" s="271" t="s">
        <v>1389</v>
      </c>
      <c r="F576" s="271" t="s">
        <v>1</v>
      </c>
      <c r="G576" s="271" t="s">
        <v>1</v>
      </c>
      <c r="H576" s="266" t="s">
        <v>1</v>
      </c>
      <c r="I576" s="266" t="s">
        <v>1086</v>
      </c>
      <c r="J576" s="279" t="s">
        <v>26</v>
      </c>
      <c r="K576" s="271" t="s">
        <v>1</v>
      </c>
      <c r="L576" s="271" t="s">
        <v>1</v>
      </c>
      <c r="M576" s="279" t="s">
        <v>26</v>
      </c>
      <c r="N576" s="271" t="s">
        <v>1</v>
      </c>
      <c r="O576" s="271" t="s">
        <v>1</v>
      </c>
      <c r="P576" s="272" t="s">
        <v>23</v>
      </c>
      <c r="Q576" s="273" t="s">
        <v>22</v>
      </c>
      <c r="R576" s="271" t="s">
        <v>1</v>
      </c>
      <c r="S576" s="271" t="s">
        <v>1</v>
      </c>
      <c r="T576" s="271" t="s">
        <v>1</v>
      </c>
      <c r="U576" s="271" t="s">
        <v>1</v>
      </c>
      <c r="V576" s="274" t="s">
        <v>20</v>
      </c>
      <c r="W576" s="271" t="s">
        <v>1</v>
      </c>
      <c r="X576" s="271" t="s">
        <v>1</v>
      </c>
      <c r="Y576" s="271" t="s">
        <v>1</v>
      </c>
      <c r="Z576" s="271" t="s">
        <v>1</v>
      </c>
      <c r="AA576" s="271" t="s">
        <v>1</v>
      </c>
      <c r="AB576" s="271" t="s">
        <v>1</v>
      </c>
      <c r="AC576" s="271" t="s">
        <v>1</v>
      </c>
      <c r="AD576" s="271" t="s">
        <v>1</v>
      </c>
      <c r="AE576" s="271" t="s">
        <v>1</v>
      </c>
      <c r="AF576" s="271" t="s">
        <v>1</v>
      </c>
      <c r="AG576" s="271" t="s">
        <v>1</v>
      </c>
      <c r="AH576" s="271" t="s">
        <v>1</v>
      </c>
      <c r="AI576" s="271" t="s">
        <v>1</v>
      </c>
      <c r="AJ576" s="271" t="s">
        <v>1</v>
      </c>
      <c r="AK576" s="271" t="s">
        <v>1</v>
      </c>
      <c r="AL576" s="271" t="s">
        <v>1</v>
      </c>
      <c r="AM576" s="271" t="s">
        <v>1</v>
      </c>
      <c r="AN576" s="271" t="s">
        <v>1</v>
      </c>
      <c r="AO576" s="271" t="s">
        <v>1</v>
      </c>
      <c r="AP576" s="271" t="s">
        <v>1</v>
      </c>
      <c r="AQ576" s="271" t="s">
        <v>1</v>
      </c>
      <c r="AR576" s="271" t="s">
        <v>1</v>
      </c>
      <c r="AS576" s="271" t="s">
        <v>1</v>
      </c>
      <c r="AT576" s="271" t="s">
        <v>1</v>
      </c>
      <c r="AU576" s="271" t="s">
        <v>1</v>
      </c>
      <c r="AV576" s="271" t="s">
        <v>1</v>
      </c>
      <c r="AW576" s="284" t="s">
        <v>1</v>
      </c>
      <c r="AX576" s="284">
        <v>0</v>
      </c>
      <c r="AY576" s="284">
        <v>0</v>
      </c>
      <c r="AZ576" s="276" t="s">
        <v>1</v>
      </c>
      <c r="BA576" s="276" t="s">
        <v>1</v>
      </c>
      <c r="BB576" s="283" t="s">
        <v>1</v>
      </c>
      <c r="BF576" s="150">
        <f>_xlfn.XLOOKUP(A576,'[27]Non AGSA'!B:B,'[27]Non AGSA'!B:B)</f>
        <v>997</v>
      </c>
      <c r="BG576" s="150" t="e">
        <f>_xlfn.XLOOKUP(A576,'[27]Dormant auditee list'!C:C,'[27]Dormant auditee list'!C:C)</f>
        <v>#N/A</v>
      </c>
      <c r="BH576" s="150" t="e">
        <f>_xlfn.XLOOKUP(A576,[27]Reworked!A:A,[27]Reworked!I:I)</f>
        <v>#N/A</v>
      </c>
      <c r="BJ576" s="150">
        <v>4</v>
      </c>
      <c r="BK576" s="150">
        <v>3</v>
      </c>
    </row>
    <row r="577" spans="1:63" ht="14.25" customHeight="1" x14ac:dyDescent="0.25">
      <c r="A577" s="265">
        <v>945</v>
      </c>
      <c r="B577" s="266" t="s">
        <v>1109</v>
      </c>
      <c r="C577" s="271" t="s">
        <v>1388</v>
      </c>
      <c r="D577" s="271" t="s">
        <v>1086</v>
      </c>
      <c r="E577" s="271" t="s">
        <v>1389</v>
      </c>
      <c r="F577" s="271" t="s">
        <v>1</v>
      </c>
      <c r="G577" s="271" t="s">
        <v>1</v>
      </c>
      <c r="H577" s="266" t="s">
        <v>1</v>
      </c>
      <c r="I577" s="266" t="s">
        <v>1086</v>
      </c>
      <c r="J577" s="275" t="s">
        <v>33</v>
      </c>
      <c r="K577" s="271" t="s">
        <v>1</v>
      </c>
      <c r="L577" s="271" t="s">
        <v>1</v>
      </c>
      <c r="M577" s="275" t="s">
        <v>33</v>
      </c>
      <c r="N577" s="271" t="s">
        <v>1</v>
      </c>
      <c r="O577" s="271" t="s">
        <v>1</v>
      </c>
      <c r="P577" s="271" t="s">
        <v>1</v>
      </c>
      <c r="Q577" s="271" t="s">
        <v>1</v>
      </c>
      <c r="R577" s="271" t="s">
        <v>1</v>
      </c>
      <c r="S577" s="271" t="s">
        <v>1</v>
      </c>
      <c r="T577" s="271" t="s">
        <v>1</v>
      </c>
      <c r="U577" s="271" t="s">
        <v>1</v>
      </c>
      <c r="V577" s="271" t="s">
        <v>1</v>
      </c>
      <c r="W577" s="271" t="s">
        <v>1</v>
      </c>
      <c r="X577" s="271" t="s">
        <v>1</v>
      </c>
      <c r="Y577" s="271" t="s">
        <v>1</v>
      </c>
      <c r="Z577" s="271" t="s">
        <v>1</v>
      </c>
      <c r="AA577" s="271" t="s">
        <v>1</v>
      </c>
      <c r="AB577" s="271" t="s">
        <v>1</v>
      </c>
      <c r="AC577" s="271" t="s">
        <v>1</v>
      </c>
      <c r="AD577" s="271" t="s">
        <v>1</v>
      </c>
      <c r="AE577" s="271" t="s">
        <v>1</v>
      </c>
      <c r="AF577" s="271" t="s">
        <v>1</v>
      </c>
      <c r="AG577" s="271" t="s">
        <v>1</v>
      </c>
      <c r="AH577" s="271" t="s">
        <v>1</v>
      </c>
      <c r="AI577" s="271" t="s">
        <v>1</v>
      </c>
      <c r="AJ577" s="271" t="s">
        <v>1</v>
      </c>
      <c r="AK577" s="271" t="s">
        <v>1</v>
      </c>
      <c r="AL577" s="271" t="s">
        <v>1</v>
      </c>
      <c r="AM577" s="271" t="s">
        <v>1</v>
      </c>
      <c r="AN577" s="271" t="s">
        <v>1</v>
      </c>
      <c r="AO577" s="271" t="s">
        <v>1</v>
      </c>
      <c r="AP577" s="271" t="s">
        <v>1</v>
      </c>
      <c r="AQ577" s="271" t="s">
        <v>1</v>
      </c>
      <c r="AR577" s="271" t="s">
        <v>1</v>
      </c>
      <c r="AS577" s="271" t="s">
        <v>1</v>
      </c>
      <c r="AT577" s="271" t="s">
        <v>1</v>
      </c>
      <c r="AU577" s="271" t="s">
        <v>1</v>
      </c>
      <c r="AV577" s="271" t="s">
        <v>1</v>
      </c>
      <c r="AW577" s="284" t="s">
        <v>1</v>
      </c>
      <c r="AX577" s="284">
        <v>0</v>
      </c>
      <c r="AY577" s="284">
        <v>0</v>
      </c>
      <c r="AZ577" s="276" t="s">
        <v>1</v>
      </c>
      <c r="BA577" s="276" t="s">
        <v>1</v>
      </c>
      <c r="BB577" s="283" t="s">
        <v>1</v>
      </c>
      <c r="BF577" s="150">
        <f>_xlfn.XLOOKUP(A577,'[27]Non AGSA'!B:B,'[27]Non AGSA'!B:B)</f>
        <v>945</v>
      </c>
      <c r="BG577" s="150" t="e">
        <f>_xlfn.XLOOKUP(A577,'[27]Dormant auditee list'!C:C,'[27]Dormant auditee list'!C:C)</f>
        <v>#N/A</v>
      </c>
      <c r="BH577" s="150" t="e">
        <f>_xlfn.XLOOKUP(A577,[27]Reworked!A:A,[27]Reworked!I:I)</f>
        <v>#N/A</v>
      </c>
      <c r="BJ577" s="150">
        <v>4</v>
      </c>
      <c r="BK577" s="150">
        <v>1</v>
      </c>
    </row>
    <row r="578" spans="1:63" ht="14.25" customHeight="1" x14ac:dyDescent="0.25">
      <c r="A578" s="265">
        <v>946</v>
      </c>
      <c r="B578" s="266" t="s">
        <v>1110</v>
      </c>
      <c r="C578" s="271" t="s">
        <v>1388</v>
      </c>
      <c r="D578" s="271" t="s">
        <v>1086</v>
      </c>
      <c r="E578" s="271" t="s">
        <v>1389</v>
      </c>
      <c r="F578" s="271" t="s">
        <v>1</v>
      </c>
      <c r="G578" s="271" t="s">
        <v>1</v>
      </c>
      <c r="H578" s="266" t="s">
        <v>1</v>
      </c>
      <c r="I578" s="266" t="s">
        <v>1086</v>
      </c>
      <c r="J578" s="279" t="s">
        <v>26</v>
      </c>
      <c r="K578" s="271" t="s">
        <v>1</v>
      </c>
      <c r="L578" s="271" t="s">
        <v>1</v>
      </c>
      <c r="M578" s="279" t="s">
        <v>26</v>
      </c>
      <c r="N578" s="271" t="s">
        <v>1</v>
      </c>
      <c r="O578" s="273" t="s">
        <v>22</v>
      </c>
      <c r="P578" s="272" t="s">
        <v>23</v>
      </c>
      <c r="Q578" s="271" t="s">
        <v>1</v>
      </c>
      <c r="R578" s="271" t="s">
        <v>1</v>
      </c>
      <c r="S578" s="271" t="s">
        <v>1</v>
      </c>
      <c r="T578" s="271" t="s">
        <v>1</v>
      </c>
      <c r="U578" s="271" t="s">
        <v>1</v>
      </c>
      <c r="V578" s="272" t="s">
        <v>23</v>
      </c>
      <c r="W578" s="271" t="s">
        <v>1</v>
      </c>
      <c r="X578" s="271" t="s">
        <v>1</v>
      </c>
      <c r="Y578" s="271" t="s">
        <v>1</v>
      </c>
      <c r="Z578" s="271" t="s">
        <v>1</v>
      </c>
      <c r="AA578" s="271" t="s">
        <v>1</v>
      </c>
      <c r="AB578" s="271" t="s">
        <v>1</v>
      </c>
      <c r="AC578" s="271" t="s">
        <v>1</v>
      </c>
      <c r="AD578" s="271" t="s">
        <v>1</v>
      </c>
      <c r="AE578" s="271" t="s">
        <v>1</v>
      </c>
      <c r="AF578" s="271" t="s">
        <v>1</v>
      </c>
      <c r="AG578" s="271" t="s">
        <v>1</v>
      </c>
      <c r="AH578" s="271" t="s">
        <v>1</v>
      </c>
      <c r="AI578" s="271" t="s">
        <v>1</v>
      </c>
      <c r="AJ578" s="271" t="s">
        <v>1</v>
      </c>
      <c r="AK578" s="271" t="s">
        <v>1</v>
      </c>
      <c r="AL578" s="271" t="s">
        <v>1</v>
      </c>
      <c r="AM578" s="271" t="s">
        <v>1</v>
      </c>
      <c r="AN578" s="271" t="s">
        <v>1</v>
      </c>
      <c r="AO578" s="271" t="s">
        <v>1</v>
      </c>
      <c r="AP578" s="271" t="s">
        <v>1</v>
      </c>
      <c r="AQ578" s="271" t="s">
        <v>1</v>
      </c>
      <c r="AR578" s="271" t="s">
        <v>1</v>
      </c>
      <c r="AS578" s="271" t="s">
        <v>1</v>
      </c>
      <c r="AT578" s="271" t="s">
        <v>1</v>
      </c>
      <c r="AU578" s="271" t="s">
        <v>1</v>
      </c>
      <c r="AV578" s="271" t="s">
        <v>1</v>
      </c>
      <c r="AW578" s="284" t="s">
        <v>1</v>
      </c>
      <c r="AX578" s="284">
        <v>0</v>
      </c>
      <c r="AY578" s="284">
        <v>0</v>
      </c>
      <c r="AZ578" s="276" t="s">
        <v>1</v>
      </c>
      <c r="BA578" s="276" t="s">
        <v>1</v>
      </c>
      <c r="BB578" s="283" t="s">
        <v>1</v>
      </c>
      <c r="BF578" s="150">
        <f>_xlfn.XLOOKUP(A578,'[27]Non AGSA'!B:B,'[27]Non AGSA'!B:B)</f>
        <v>946</v>
      </c>
      <c r="BG578" s="150" t="e">
        <f>_xlfn.XLOOKUP(A578,'[27]Dormant auditee list'!C:C,'[27]Dormant auditee list'!C:C)</f>
        <v>#N/A</v>
      </c>
      <c r="BH578" s="150" t="e">
        <f>_xlfn.XLOOKUP(A578,[27]Reworked!A:A,[27]Reworked!I:I)</f>
        <v>#N/A</v>
      </c>
      <c r="BJ578" s="150">
        <v>4</v>
      </c>
      <c r="BK578" s="150">
        <v>3</v>
      </c>
    </row>
    <row r="579" spans="1:63" ht="14.25" customHeight="1" x14ac:dyDescent="0.25">
      <c r="A579" s="265">
        <v>1235</v>
      </c>
      <c r="B579" s="266" t="s">
        <v>1068</v>
      </c>
      <c r="C579" s="271" t="s">
        <v>1388</v>
      </c>
      <c r="D579" s="271" t="s">
        <v>1065</v>
      </c>
      <c r="E579" s="271" t="s">
        <v>1389</v>
      </c>
      <c r="F579" s="271" t="s">
        <v>1</v>
      </c>
      <c r="G579" s="271" t="s">
        <v>1</v>
      </c>
      <c r="H579" s="266" t="s">
        <v>1</v>
      </c>
      <c r="I579" s="266" t="s">
        <v>1065</v>
      </c>
      <c r="J579" s="285" t="s">
        <v>39</v>
      </c>
      <c r="K579" s="271" t="s">
        <v>1</v>
      </c>
      <c r="L579" s="273" t="s">
        <v>22</v>
      </c>
      <c r="M579" s="152" t="s">
        <v>17</v>
      </c>
      <c r="N579" s="271" t="s">
        <v>1</v>
      </c>
      <c r="O579" s="272" t="s">
        <v>23</v>
      </c>
      <c r="P579" s="271" t="s">
        <v>1</v>
      </c>
      <c r="Q579" s="271" t="s">
        <v>1</v>
      </c>
      <c r="R579" s="271" t="s">
        <v>1</v>
      </c>
      <c r="S579" s="271" t="s">
        <v>1</v>
      </c>
      <c r="T579" s="271" t="s">
        <v>1</v>
      </c>
      <c r="U579" s="271" t="s">
        <v>1</v>
      </c>
      <c r="V579" s="271" t="s">
        <v>1</v>
      </c>
      <c r="W579" s="271" t="s">
        <v>1</v>
      </c>
      <c r="X579" s="271" t="s">
        <v>1</v>
      </c>
      <c r="Y579" s="271" t="s">
        <v>1</v>
      </c>
      <c r="Z579" s="271" t="s">
        <v>1</v>
      </c>
      <c r="AA579" s="271" t="s">
        <v>1</v>
      </c>
      <c r="AB579" s="271" t="s">
        <v>1</v>
      </c>
      <c r="AC579" s="271" t="s">
        <v>1</v>
      </c>
      <c r="AD579" s="271" t="s">
        <v>1</v>
      </c>
      <c r="AE579" s="271" t="s">
        <v>1</v>
      </c>
      <c r="AF579" s="273" t="s">
        <v>22</v>
      </c>
      <c r="AG579" s="271" t="s">
        <v>1</v>
      </c>
      <c r="AH579" s="271" t="s">
        <v>1</v>
      </c>
      <c r="AI579" s="271" t="s">
        <v>1</v>
      </c>
      <c r="AJ579" s="271" t="s">
        <v>1</v>
      </c>
      <c r="AK579" s="271" t="s">
        <v>1</v>
      </c>
      <c r="AL579" s="273" t="s">
        <v>22</v>
      </c>
      <c r="AM579" s="271" t="s">
        <v>1</v>
      </c>
      <c r="AN579" s="271" t="s">
        <v>1</v>
      </c>
      <c r="AO579" s="271" t="s">
        <v>1</v>
      </c>
      <c r="AP579" s="271" t="s">
        <v>1</v>
      </c>
      <c r="AQ579" s="271" t="s">
        <v>1</v>
      </c>
      <c r="AR579" s="273" t="s">
        <v>22</v>
      </c>
      <c r="AS579" s="271" t="s">
        <v>1</v>
      </c>
      <c r="AT579" s="271" t="s">
        <v>1</v>
      </c>
      <c r="AU579" s="271" t="s">
        <v>1</v>
      </c>
      <c r="AV579" s="271" t="s">
        <v>1</v>
      </c>
      <c r="AW579" s="284" t="s">
        <v>1</v>
      </c>
      <c r="AX579" s="284">
        <v>0</v>
      </c>
      <c r="AY579" s="284">
        <v>0</v>
      </c>
      <c r="AZ579" s="276" t="s">
        <v>1</v>
      </c>
      <c r="BA579" s="276" t="s">
        <v>1</v>
      </c>
      <c r="BB579" s="283" t="s">
        <v>1</v>
      </c>
      <c r="BD579" s="150" t="e">
        <f>_xlfn.XLOOKUP(A579,'KSD auditees'!A:A,'KSD auditees'!A:A)</f>
        <v>#N/A</v>
      </c>
      <c r="BE579" s="150" t="e">
        <f>_xlfn.XLOOKUP(A579,'KSD auditees'!A:A,'KSD auditees'!G:G)</f>
        <v>#N/A</v>
      </c>
      <c r="BF579" s="150">
        <f>_xlfn.XLOOKUP(A579,'[27]Non AGSA'!B:B,'[27]Non AGSA'!B:B)</f>
        <v>1235</v>
      </c>
      <c r="BG579" s="150" t="e">
        <f>_xlfn.XLOOKUP(A579,'[27]Dormant auditee list'!C:C,'[27]Dormant auditee list'!C:C)</f>
        <v>#N/A</v>
      </c>
      <c r="BH579" s="150" t="e">
        <f>_xlfn.XLOOKUP(A579,[27]Reworked!A:A,[27]Reworked!I:I)</f>
        <v>#N/A</v>
      </c>
      <c r="BJ579" s="150">
        <v>4</v>
      </c>
      <c r="BK579" s="150">
        <v>6</v>
      </c>
    </row>
    <row r="580" spans="1:63" ht="14.25" customHeight="1" x14ac:dyDescent="0.25">
      <c r="A580" s="265">
        <v>998</v>
      </c>
      <c r="B580" s="266" t="s">
        <v>1117</v>
      </c>
      <c r="C580" s="271" t="s">
        <v>1388</v>
      </c>
      <c r="D580" s="271" t="s">
        <v>1086</v>
      </c>
      <c r="E580" s="271" t="s">
        <v>1389</v>
      </c>
      <c r="F580" s="271" t="s">
        <v>1</v>
      </c>
      <c r="G580" s="271" t="s">
        <v>1</v>
      </c>
      <c r="H580" s="266" t="s">
        <v>1</v>
      </c>
      <c r="I580" s="266" t="s">
        <v>1086</v>
      </c>
      <c r="J580" s="279" t="s">
        <v>26</v>
      </c>
      <c r="K580" s="271" t="s">
        <v>1</v>
      </c>
      <c r="L580" s="271" t="s">
        <v>1</v>
      </c>
      <c r="M580" s="279" t="s">
        <v>26</v>
      </c>
      <c r="N580" s="271" t="s">
        <v>1</v>
      </c>
      <c r="O580" s="271" t="s">
        <v>1</v>
      </c>
      <c r="P580" s="272" t="s">
        <v>23</v>
      </c>
      <c r="Q580" s="272" t="s">
        <v>23</v>
      </c>
      <c r="R580" s="271" t="s">
        <v>1</v>
      </c>
      <c r="S580" s="271" t="s">
        <v>1</v>
      </c>
      <c r="T580" s="271" t="s">
        <v>1</v>
      </c>
      <c r="U580" s="271" t="s">
        <v>1</v>
      </c>
      <c r="V580" s="272" t="s">
        <v>23</v>
      </c>
      <c r="W580" s="271" t="s">
        <v>1</v>
      </c>
      <c r="X580" s="271" t="s">
        <v>1</v>
      </c>
      <c r="Y580" s="271" t="s">
        <v>1</v>
      </c>
      <c r="Z580" s="271" t="s">
        <v>1</v>
      </c>
      <c r="AA580" s="271" t="s">
        <v>1</v>
      </c>
      <c r="AB580" s="271" t="s">
        <v>1</v>
      </c>
      <c r="AC580" s="271" t="s">
        <v>1</v>
      </c>
      <c r="AD580" s="271" t="s">
        <v>1</v>
      </c>
      <c r="AE580" s="271" t="s">
        <v>1</v>
      </c>
      <c r="AF580" s="271" t="s">
        <v>1</v>
      </c>
      <c r="AG580" s="271" t="s">
        <v>1</v>
      </c>
      <c r="AH580" s="271" t="s">
        <v>1</v>
      </c>
      <c r="AI580" s="271" t="s">
        <v>1</v>
      </c>
      <c r="AJ580" s="271" t="s">
        <v>1</v>
      </c>
      <c r="AK580" s="271" t="s">
        <v>1</v>
      </c>
      <c r="AL580" s="271" t="s">
        <v>1</v>
      </c>
      <c r="AM580" s="271" t="s">
        <v>1</v>
      </c>
      <c r="AN580" s="271" t="s">
        <v>1</v>
      </c>
      <c r="AO580" s="271" t="s">
        <v>1</v>
      </c>
      <c r="AP580" s="271" t="s">
        <v>1</v>
      </c>
      <c r="AQ580" s="271" t="s">
        <v>1</v>
      </c>
      <c r="AR580" s="271" t="s">
        <v>1</v>
      </c>
      <c r="AS580" s="271" t="s">
        <v>1</v>
      </c>
      <c r="AT580" s="271" t="s">
        <v>1</v>
      </c>
      <c r="AU580" s="271" t="s">
        <v>1</v>
      </c>
      <c r="AV580" s="271" t="s">
        <v>1</v>
      </c>
      <c r="AW580" s="284" t="s">
        <v>1</v>
      </c>
      <c r="AX580" s="284">
        <v>0</v>
      </c>
      <c r="AY580" s="284">
        <v>0</v>
      </c>
      <c r="AZ580" s="276" t="s">
        <v>1</v>
      </c>
      <c r="BA580" s="276" t="s">
        <v>1</v>
      </c>
      <c r="BB580" s="283" t="s">
        <v>1</v>
      </c>
      <c r="BF580" s="150">
        <f>_xlfn.XLOOKUP(A580,'[27]Non AGSA'!B:B,'[27]Non AGSA'!B:B)</f>
        <v>998</v>
      </c>
      <c r="BG580" s="150" t="e">
        <f>_xlfn.XLOOKUP(A580,'[27]Dormant auditee list'!C:C,'[27]Dormant auditee list'!C:C)</f>
        <v>#N/A</v>
      </c>
      <c r="BH580" s="150" t="e">
        <f>_xlfn.XLOOKUP(A580,[27]Reworked!A:A,[27]Reworked!I:I)</f>
        <v>#N/A</v>
      </c>
      <c r="BJ580" s="150">
        <v>4</v>
      </c>
      <c r="BK580" s="150">
        <v>3</v>
      </c>
    </row>
    <row r="581" spans="1:63" ht="14.25" customHeight="1" x14ac:dyDescent="0.25">
      <c r="A581" s="265">
        <v>1154</v>
      </c>
      <c r="B581" s="266" t="s">
        <v>606</v>
      </c>
      <c r="C581" s="271" t="s">
        <v>1388</v>
      </c>
      <c r="D581" s="271" t="s">
        <v>571</v>
      </c>
      <c r="E581" s="271" t="s">
        <v>1389</v>
      </c>
      <c r="F581" s="271" t="s">
        <v>1</v>
      </c>
      <c r="G581" s="271" t="s">
        <v>1</v>
      </c>
      <c r="H581" s="266" t="s">
        <v>1</v>
      </c>
      <c r="I581" s="266" t="s">
        <v>571</v>
      </c>
      <c r="J581" s="275" t="s">
        <v>33</v>
      </c>
      <c r="K581" s="271" t="s">
        <v>1</v>
      </c>
      <c r="L581" s="271" t="s">
        <v>1</v>
      </c>
      <c r="M581" s="275" t="s">
        <v>33</v>
      </c>
      <c r="N581" s="271" t="s">
        <v>1</v>
      </c>
      <c r="O581" s="271" t="s">
        <v>1</v>
      </c>
      <c r="P581" s="271" t="s">
        <v>1</v>
      </c>
      <c r="Q581" s="271" t="s">
        <v>1</v>
      </c>
      <c r="R581" s="271" t="s">
        <v>1</v>
      </c>
      <c r="S581" s="271" t="s">
        <v>1</v>
      </c>
      <c r="T581" s="271" t="s">
        <v>1</v>
      </c>
      <c r="U581" s="271" t="s">
        <v>1</v>
      </c>
      <c r="V581" s="271" t="s">
        <v>1</v>
      </c>
      <c r="W581" s="271" t="s">
        <v>1</v>
      </c>
      <c r="X581" s="271" t="s">
        <v>1</v>
      </c>
      <c r="Y581" s="271" t="s">
        <v>1</v>
      </c>
      <c r="Z581" s="271" t="s">
        <v>1</v>
      </c>
      <c r="AA581" s="271" t="s">
        <v>1</v>
      </c>
      <c r="AB581" s="271" t="s">
        <v>1</v>
      </c>
      <c r="AC581" s="271" t="s">
        <v>1</v>
      </c>
      <c r="AD581" s="271" t="s">
        <v>1</v>
      </c>
      <c r="AE581" s="271" t="s">
        <v>1</v>
      </c>
      <c r="AF581" s="271" t="s">
        <v>1</v>
      </c>
      <c r="AG581" s="271" t="s">
        <v>1</v>
      </c>
      <c r="AH581" s="271" t="s">
        <v>1</v>
      </c>
      <c r="AI581" s="271" t="s">
        <v>1</v>
      </c>
      <c r="AJ581" s="271" t="s">
        <v>1</v>
      </c>
      <c r="AK581" s="271" t="s">
        <v>1</v>
      </c>
      <c r="AL581" s="271" t="s">
        <v>1</v>
      </c>
      <c r="AM581" s="271" t="s">
        <v>1</v>
      </c>
      <c r="AN581" s="271" t="s">
        <v>1</v>
      </c>
      <c r="AO581" s="271" t="s">
        <v>1</v>
      </c>
      <c r="AP581" s="271" t="s">
        <v>1</v>
      </c>
      <c r="AQ581" s="271" t="s">
        <v>1</v>
      </c>
      <c r="AR581" s="271" t="s">
        <v>1</v>
      </c>
      <c r="AS581" s="271" t="s">
        <v>1</v>
      </c>
      <c r="AT581" s="271" t="s">
        <v>1</v>
      </c>
      <c r="AU581" s="271" t="s">
        <v>1</v>
      </c>
      <c r="AV581" s="271" t="s">
        <v>1</v>
      </c>
      <c r="AW581" s="284" t="s">
        <v>1</v>
      </c>
      <c r="AX581" s="284">
        <v>0</v>
      </c>
      <c r="AY581" s="284">
        <v>0</v>
      </c>
      <c r="AZ581" s="276" t="s">
        <v>1</v>
      </c>
      <c r="BA581" s="276" t="s">
        <v>1</v>
      </c>
      <c r="BB581" s="283" t="s">
        <v>1</v>
      </c>
      <c r="BF581" s="150">
        <f>_xlfn.XLOOKUP(A581,'[27]Non AGSA'!B:B,'[27]Non AGSA'!B:B)</f>
        <v>1154</v>
      </c>
      <c r="BG581" s="150" t="e">
        <f>_xlfn.XLOOKUP(A581,'[27]Dormant auditee list'!C:C,'[27]Dormant auditee list'!C:C)</f>
        <v>#N/A</v>
      </c>
      <c r="BH581" s="150" t="e">
        <f>_xlfn.XLOOKUP(A581,[27]Reworked!A:A,[27]Reworked!I:I)</f>
        <v>#N/A</v>
      </c>
      <c r="BJ581" s="150">
        <v>4</v>
      </c>
      <c r="BK581" s="150">
        <v>1</v>
      </c>
    </row>
    <row r="582" spans="1:63" ht="18.75" customHeight="1" x14ac:dyDescent="0.25">
      <c r="A582" s="265">
        <v>304</v>
      </c>
      <c r="B582" s="266" t="s">
        <v>1075</v>
      </c>
      <c r="C582" s="271" t="s">
        <v>1388</v>
      </c>
      <c r="D582" s="271" t="s">
        <v>1065</v>
      </c>
      <c r="E582" s="271" t="s">
        <v>1389</v>
      </c>
      <c r="F582" s="271" t="s">
        <v>1</v>
      </c>
      <c r="G582" s="271" t="s">
        <v>1</v>
      </c>
      <c r="H582" s="266" t="s">
        <v>1</v>
      </c>
      <c r="I582" s="266" t="s">
        <v>1065</v>
      </c>
      <c r="J582" s="285" t="s">
        <v>39</v>
      </c>
      <c r="K582" s="271" t="s">
        <v>1</v>
      </c>
      <c r="L582" s="271" t="s">
        <v>1</v>
      </c>
      <c r="M582" s="285" t="s">
        <v>39</v>
      </c>
      <c r="N582" s="271" t="s">
        <v>1</v>
      </c>
      <c r="O582" s="271" t="s">
        <v>1</v>
      </c>
      <c r="P582" s="271" t="s">
        <v>1</v>
      </c>
      <c r="Q582" s="271" t="s">
        <v>1</v>
      </c>
      <c r="R582" s="271" t="s">
        <v>1</v>
      </c>
      <c r="S582" s="271" t="s">
        <v>1</v>
      </c>
      <c r="T582" s="271" t="s">
        <v>1</v>
      </c>
      <c r="U582" s="271" t="s">
        <v>1</v>
      </c>
      <c r="V582" s="271" t="s">
        <v>1</v>
      </c>
      <c r="W582" s="271" t="s">
        <v>1</v>
      </c>
      <c r="X582" s="271" t="s">
        <v>1</v>
      </c>
      <c r="Y582" s="271" t="s">
        <v>1</v>
      </c>
      <c r="Z582" s="271" t="s">
        <v>1</v>
      </c>
      <c r="AA582" s="271" t="s">
        <v>1</v>
      </c>
      <c r="AB582" s="271" t="s">
        <v>1</v>
      </c>
      <c r="AC582" s="271" t="s">
        <v>1</v>
      </c>
      <c r="AD582" s="271" t="s">
        <v>1</v>
      </c>
      <c r="AE582" s="271" t="s">
        <v>1</v>
      </c>
      <c r="AF582" s="271" t="s">
        <v>1</v>
      </c>
      <c r="AG582" s="271" t="s">
        <v>1</v>
      </c>
      <c r="AH582" s="271" t="s">
        <v>1</v>
      </c>
      <c r="AI582" s="271" t="s">
        <v>1</v>
      </c>
      <c r="AJ582" s="271" t="s">
        <v>1</v>
      </c>
      <c r="AK582" s="271" t="s">
        <v>1</v>
      </c>
      <c r="AL582" s="271" t="s">
        <v>1</v>
      </c>
      <c r="AM582" s="271" t="s">
        <v>1</v>
      </c>
      <c r="AN582" s="271" t="s">
        <v>1</v>
      </c>
      <c r="AO582" s="271" t="s">
        <v>1</v>
      </c>
      <c r="AP582" s="271" t="s">
        <v>1</v>
      </c>
      <c r="AQ582" s="271" t="s">
        <v>1</v>
      </c>
      <c r="AR582" s="271" t="s">
        <v>1</v>
      </c>
      <c r="AS582" s="271" t="s">
        <v>1</v>
      </c>
      <c r="AT582" s="271" t="s">
        <v>1</v>
      </c>
      <c r="AU582" s="271" t="s">
        <v>1</v>
      </c>
      <c r="AV582" s="271" t="s">
        <v>1</v>
      </c>
      <c r="AW582" s="284" t="s">
        <v>1</v>
      </c>
      <c r="AX582" s="284">
        <v>0</v>
      </c>
      <c r="AY582" s="284">
        <v>0</v>
      </c>
      <c r="AZ582" s="276" t="s">
        <v>1</v>
      </c>
      <c r="BA582" s="276" t="s">
        <v>1</v>
      </c>
      <c r="BB582" s="283" t="s">
        <v>1</v>
      </c>
      <c r="BD582" s="150" t="e">
        <f>_xlfn.XLOOKUP(A582,'KSD auditees'!A:A,'KSD auditees'!A:A)</f>
        <v>#N/A</v>
      </c>
      <c r="BE582" s="150" t="e">
        <f>_xlfn.XLOOKUP(A582,'KSD auditees'!A:A,'KSD auditees'!G:G)</f>
        <v>#N/A</v>
      </c>
      <c r="BF582" s="150">
        <f>_xlfn.XLOOKUP(A582,'[27]Non AGSA'!B:B,'[27]Non AGSA'!B:B)</f>
        <v>304</v>
      </c>
      <c r="BG582" s="150" t="e">
        <f>_xlfn.XLOOKUP(A582,'[27]Dormant auditee list'!C:C,'[27]Dormant auditee list'!C:C)</f>
        <v>#N/A</v>
      </c>
      <c r="BH582" s="150" t="e">
        <f>_xlfn.XLOOKUP(A582,[27]Reworked!A:A,[27]Reworked!I:I)</f>
        <v>#N/A</v>
      </c>
      <c r="BJ582" s="150">
        <v>4</v>
      </c>
      <c r="BK582" s="150">
        <v>6</v>
      </c>
    </row>
    <row r="583" spans="1:63" ht="14.25" customHeight="1" x14ac:dyDescent="0.25">
      <c r="A583" s="265">
        <v>1420</v>
      </c>
      <c r="B583" s="266" t="s">
        <v>1390</v>
      </c>
      <c r="C583" s="271" t="s">
        <v>1388</v>
      </c>
      <c r="D583" s="271" t="s">
        <v>1086</v>
      </c>
      <c r="E583" s="271" t="s">
        <v>1389</v>
      </c>
      <c r="F583" s="271" t="s">
        <v>1</v>
      </c>
      <c r="G583" s="271" t="s">
        <v>1</v>
      </c>
      <c r="H583" s="266" t="s">
        <v>1</v>
      </c>
      <c r="I583" s="266" t="s">
        <v>1086</v>
      </c>
      <c r="J583" s="285" t="s">
        <v>39</v>
      </c>
      <c r="K583" s="271" t="s">
        <v>1</v>
      </c>
      <c r="L583" s="271" t="s">
        <v>1</v>
      </c>
      <c r="M583" s="279" t="s">
        <v>26</v>
      </c>
      <c r="N583" s="271" t="s">
        <v>1</v>
      </c>
      <c r="O583" s="271" t="s">
        <v>1</v>
      </c>
      <c r="P583" s="271" t="s">
        <v>1</v>
      </c>
      <c r="Q583" s="273" t="s">
        <v>22</v>
      </c>
      <c r="R583" s="271" t="s">
        <v>1</v>
      </c>
      <c r="S583" s="271" t="s">
        <v>1</v>
      </c>
      <c r="T583" s="271" t="s">
        <v>1</v>
      </c>
      <c r="U583" s="271" t="s">
        <v>1</v>
      </c>
      <c r="V583" s="271" t="s">
        <v>1</v>
      </c>
      <c r="W583" s="271" t="s">
        <v>1</v>
      </c>
      <c r="X583" s="271" t="s">
        <v>1</v>
      </c>
      <c r="Y583" s="271" t="s">
        <v>1</v>
      </c>
      <c r="Z583" s="271" t="s">
        <v>1</v>
      </c>
      <c r="AA583" s="271" t="s">
        <v>1</v>
      </c>
      <c r="AB583" s="271" t="s">
        <v>1</v>
      </c>
      <c r="AC583" s="271" t="s">
        <v>1</v>
      </c>
      <c r="AD583" s="271" t="s">
        <v>1</v>
      </c>
      <c r="AE583" s="271" t="s">
        <v>1</v>
      </c>
      <c r="AF583" s="271" t="s">
        <v>1</v>
      </c>
      <c r="AG583" s="271" t="s">
        <v>1</v>
      </c>
      <c r="AH583" s="271" t="s">
        <v>1</v>
      </c>
      <c r="AI583" s="271" t="s">
        <v>1</v>
      </c>
      <c r="AJ583" s="271" t="s">
        <v>1</v>
      </c>
      <c r="AK583" s="271" t="s">
        <v>1</v>
      </c>
      <c r="AL583" s="271" t="s">
        <v>1</v>
      </c>
      <c r="AM583" s="271" t="s">
        <v>1</v>
      </c>
      <c r="AN583" s="271" t="s">
        <v>1</v>
      </c>
      <c r="AO583" s="271" t="s">
        <v>1</v>
      </c>
      <c r="AP583" s="271" t="s">
        <v>1</v>
      </c>
      <c r="AQ583" s="271" t="s">
        <v>1</v>
      </c>
      <c r="AR583" s="271" t="s">
        <v>1</v>
      </c>
      <c r="AS583" s="271" t="s">
        <v>1</v>
      </c>
      <c r="AT583" s="271" t="s">
        <v>1</v>
      </c>
      <c r="AU583" s="271" t="s">
        <v>1</v>
      </c>
      <c r="AV583" s="271" t="s">
        <v>1</v>
      </c>
      <c r="AW583" s="284" t="s">
        <v>1</v>
      </c>
      <c r="AX583" s="284">
        <v>0</v>
      </c>
      <c r="AY583" s="284">
        <v>0</v>
      </c>
      <c r="AZ583" s="276" t="s">
        <v>1</v>
      </c>
      <c r="BA583" s="276" t="s">
        <v>1</v>
      </c>
      <c r="BB583" s="283" t="s">
        <v>1</v>
      </c>
      <c r="BD583" s="150" t="e">
        <f>_xlfn.XLOOKUP(A583,'KSD auditees'!A:A,'KSD auditees'!A:A)</f>
        <v>#N/A</v>
      </c>
      <c r="BE583" s="150" t="e">
        <f>_xlfn.XLOOKUP(A583,'KSD auditees'!A:A,'KSD auditees'!G:G)</f>
        <v>#N/A</v>
      </c>
      <c r="BF583" s="150">
        <f>_xlfn.XLOOKUP(A583,'[27]Non AGSA'!B:B,'[27]Non AGSA'!B:B)</f>
        <v>1420</v>
      </c>
      <c r="BG583" s="150" t="e">
        <f>_xlfn.XLOOKUP(A583,'[27]Dormant auditee list'!C:C,'[27]Dormant auditee list'!C:C)</f>
        <v>#N/A</v>
      </c>
      <c r="BH583" s="150" t="e">
        <f>_xlfn.XLOOKUP(A583,[27]Reworked!A:A,[27]Reworked!I:I)</f>
        <v>#N/A</v>
      </c>
      <c r="BJ583" s="150">
        <v>4</v>
      </c>
      <c r="BK583" s="150">
        <v>6</v>
      </c>
    </row>
    <row r="584" spans="1:63" ht="14.25" customHeight="1" x14ac:dyDescent="0.25">
      <c r="A584" s="265">
        <v>954</v>
      </c>
      <c r="B584" s="266" t="s">
        <v>1119</v>
      </c>
      <c r="C584" s="271" t="s">
        <v>1388</v>
      </c>
      <c r="D584" s="271" t="s">
        <v>1086</v>
      </c>
      <c r="E584" s="271" t="s">
        <v>1389</v>
      </c>
      <c r="F584" s="271" t="s">
        <v>1</v>
      </c>
      <c r="G584" s="271" t="s">
        <v>1</v>
      </c>
      <c r="H584" s="266" t="s">
        <v>1</v>
      </c>
      <c r="I584" s="266" t="s">
        <v>1086</v>
      </c>
      <c r="J584" s="279" t="s">
        <v>26</v>
      </c>
      <c r="K584" s="271" t="s">
        <v>1</v>
      </c>
      <c r="L584" s="271" t="s">
        <v>1</v>
      </c>
      <c r="M584" s="279" t="s">
        <v>26</v>
      </c>
      <c r="N584" s="271" t="s">
        <v>1</v>
      </c>
      <c r="O584" s="271" t="s">
        <v>1</v>
      </c>
      <c r="P584" s="272" t="s">
        <v>23</v>
      </c>
      <c r="Q584" s="273" t="s">
        <v>22</v>
      </c>
      <c r="R584" s="271" t="s">
        <v>1</v>
      </c>
      <c r="S584" s="271" t="s">
        <v>1</v>
      </c>
      <c r="T584" s="271" t="s">
        <v>1</v>
      </c>
      <c r="U584" s="271" t="s">
        <v>1</v>
      </c>
      <c r="V584" s="274" t="s">
        <v>20</v>
      </c>
      <c r="W584" s="271" t="s">
        <v>1</v>
      </c>
      <c r="X584" s="271" t="s">
        <v>1</v>
      </c>
      <c r="Y584" s="271" t="s">
        <v>1</v>
      </c>
      <c r="Z584" s="271" t="s">
        <v>1</v>
      </c>
      <c r="AA584" s="271" t="s">
        <v>1</v>
      </c>
      <c r="AB584" s="271" t="s">
        <v>1</v>
      </c>
      <c r="AC584" s="271" t="s">
        <v>1</v>
      </c>
      <c r="AD584" s="271" t="s">
        <v>1</v>
      </c>
      <c r="AE584" s="271" t="s">
        <v>1</v>
      </c>
      <c r="AF584" s="271" t="s">
        <v>1</v>
      </c>
      <c r="AG584" s="271" t="s">
        <v>1</v>
      </c>
      <c r="AH584" s="271" t="s">
        <v>1</v>
      </c>
      <c r="AI584" s="271" t="s">
        <v>1</v>
      </c>
      <c r="AJ584" s="271" t="s">
        <v>1</v>
      </c>
      <c r="AK584" s="271" t="s">
        <v>1</v>
      </c>
      <c r="AL584" s="271" t="s">
        <v>1</v>
      </c>
      <c r="AM584" s="271" t="s">
        <v>1</v>
      </c>
      <c r="AN584" s="271" t="s">
        <v>1</v>
      </c>
      <c r="AO584" s="271" t="s">
        <v>1</v>
      </c>
      <c r="AP584" s="271" t="s">
        <v>1</v>
      </c>
      <c r="AQ584" s="271" t="s">
        <v>1</v>
      </c>
      <c r="AR584" s="271" t="s">
        <v>1</v>
      </c>
      <c r="AS584" s="271" t="s">
        <v>1</v>
      </c>
      <c r="AT584" s="271" t="s">
        <v>1</v>
      </c>
      <c r="AU584" s="271" t="s">
        <v>1</v>
      </c>
      <c r="AV584" s="271" t="s">
        <v>1</v>
      </c>
      <c r="AW584" s="284" t="s">
        <v>1</v>
      </c>
      <c r="AX584" s="284">
        <v>0</v>
      </c>
      <c r="AY584" s="284">
        <v>0</v>
      </c>
      <c r="AZ584" s="276" t="s">
        <v>1</v>
      </c>
      <c r="BA584" s="276" t="s">
        <v>1</v>
      </c>
      <c r="BB584" s="283" t="s">
        <v>1</v>
      </c>
      <c r="BF584" s="150">
        <f>_xlfn.XLOOKUP(A584,'[27]Non AGSA'!B:B,'[27]Non AGSA'!B:B)</f>
        <v>954</v>
      </c>
      <c r="BG584" s="150" t="e">
        <f>_xlfn.XLOOKUP(A584,'[27]Dormant auditee list'!C:C,'[27]Dormant auditee list'!C:C)</f>
        <v>#N/A</v>
      </c>
      <c r="BH584" s="150" t="e">
        <f>_xlfn.XLOOKUP(A584,[27]Reworked!A:A,[27]Reworked!I:I)</f>
        <v>#N/A</v>
      </c>
      <c r="BJ584" s="150">
        <v>4</v>
      </c>
      <c r="BK584" s="150">
        <v>3</v>
      </c>
    </row>
    <row r="585" spans="1:63" ht="13.5" customHeight="1" x14ac:dyDescent="0.25">
      <c r="A585" s="265">
        <v>955</v>
      </c>
      <c r="B585" s="266" t="s">
        <v>1120</v>
      </c>
      <c r="C585" s="271" t="s">
        <v>1388</v>
      </c>
      <c r="D585" s="271" t="s">
        <v>1086</v>
      </c>
      <c r="E585" s="271" t="s">
        <v>1389</v>
      </c>
      <c r="F585" s="271" t="s">
        <v>1</v>
      </c>
      <c r="G585" s="271" t="s">
        <v>1</v>
      </c>
      <c r="H585" s="266" t="s">
        <v>1</v>
      </c>
      <c r="I585" s="266" t="s">
        <v>1086</v>
      </c>
      <c r="J585" s="279" t="s">
        <v>26</v>
      </c>
      <c r="K585" s="271" t="s">
        <v>1</v>
      </c>
      <c r="L585" s="271" t="s">
        <v>1</v>
      </c>
      <c r="M585" s="279" t="s">
        <v>26</v>
      </c>
      <c r="N585" s="271" t="s">
        <v>1</v>
      </c>
      <c r="O585" s="271" t="s">
        <v>1</v>
      </c>
      <c r="P585" s="272" t="s">
        <v>23</v>
      </c>
      <c r="Q585" s="271" t="s">
        <v>1</v>
      </c>
      <c r="R585" s="271" t="s">
        <v>1</v>
      </c>
      <c r="S585" s="271" t="s">
        <v>1</v>
      </c>
      <c r="T585" s="271" t="s">
        <v>1</v>
      </c>
      <c r="U585" s="271" t="s">
        <v>1</v>
      </c>
      <c r="V585" s="272" t="s">
        <v>23</v>
      </c>
      <c r="W585" s="271" t="s">
        <v>1</v>
      </c>
      <c r="X585" s="271" t="s">
        <v>1</v>
      </c>
      <c r="Y585" s="271" t="s">
        <v>1</v>
      </c>
      <c r="Z585" s="271" t="s">
        <v>1</v>
      </c>
      <c r="AA585" s="271" t="s">
        <v>1</v>
      </c>
      <c r="AB585" s="271" t="s">
        <v>1</v>
      </c>
      <c r="AC585" s="271" t="s">
        <v>1</v>
      </c>
      <c r="AD585" s="271" t="s">
        <v>1</v>
      </c>
      <c r="AE585" s="271" t="s">
        <v>1</v>
      </c>
      <c r="AF585" s="271" t="s">
        <v>1</v>
      </c>
      <c r="AG585" s="271" t="s">
        <v>1</v>
      </c>
      <c r="AH585" s="271" t="s">
        <v>1</v>
      </c>
      <c r="AI585" s="271" t="s">
        <v>1</v>
      </c>
      <c r="AJ585" s="271" t="s">
        <v>1</v>
      </c>
      <c r="AK585" s="271" t="s">
        <v>1</v>
      </c>
      <c r="AL585" s="271" t="s">
        <v>1</v>
      </c>
      <c r="AM585" s="271" t="s">
        <v>1</v>
      </c>
      <c r="AN585" s="271" t="s">
        <v>1</v>
      </c>
      <c r="AO585" s="271" t="s">
        <v>1</v>
      </c>
      <c r="AP585" s="271" t="s">
        <v>1</v>
      </c>
      <c r="AQ585" s="271" t="s">
        <v>1</v>
      </c>
      <c r="AR585" s="271" t="s">
        <v>1</v>
      </c>
      <c r="AS585" s="271" t="s">
        <v>1</v>
      </c>
      <c r="AT585" s="271" t="s">
        <v>1</v>
      </c>
      <c r="AU585" s="271" t="s">
        <v>1</v>
      </c>
      <c r="AV585" s="271" t="s">
        <v>1</v>
      </c>
      <c r="AW585" s="284" t="s">
        <v>1</v>
      </c>
      <c r="AX585" s="284">
        <v>0</v>
      </c>
      <c r="AY585" s="284">
        <v>0</v>
      </c>
      <c r="AZ585" s="276" t="s">
        <v>1</v>
      </c>
      <c r="BA585" s="276" t="s">
        <v>1</v>
      </c>
      <c r="BB585" s="283" t="s">
        <v>1</v>
      </c>
      <c r="BF585" s="150">
        <f>_xlfn.XLOOKUP(A585,'[27]Non AGSA'!B:B,'[27]Non AGSA'!B:B)</f>
        <v>955</v>
      </c>
      <c r="BG585" s="150" t="e">
        <f>_xlfn.XLOOKUP(A585,'[27]Dormant auditee list'!C:C,'[27]Dormant auditee list'!C:C)</f>
        <v>#N/A</v>
      </c>
      <c r="BH585" s="150" t="e">
        <f>_xlfn.XLOOKUP(A585,[27]Reworked!A:A,[27]Reworked!I:I)</f>
        <v>#N/A</v>
      </c>
      <c r="BJ585" s="150">
        <v>4</v>
      </c>
      <c r="BK585" s="150">
        <v>3</v>
      </c>
    </row>
    <row r="586" spans="1:63" ht="14.25" customHeight="1" x14ac:dyDescent="0.25">
      <c r="A586" s="265">
        <v>959</v>
      </c>
      <c r="B586" s="266" t="s">
        <v>1122</v>
      </c>
      <c r="C586" s="271" t="s">
        <v>1388</v>
      </c>
      <c r="D586" s="271" t="s">
        <v>1086</v>
      </c>
      <c r="E586" s="271" t="s">
        <v>1389</v>
      </c>
      <c r="F586" s="271" t="s">
        <v>1</v>
      </c>
      <c r="G586" s="271" t="s">
        <v>1</v>
      </c>
      <c r="H586" s="266" t="s">
        <v>1</v>
      </c>
      <c r="I586" s="266" t="s">
        <v>1086</v>
      </c>
      <c r="J586" s="279" t="s">
        <v>26</v>
      </c>
      <c r="K586" s="271" t="s">
        <v>1</v>
      </c>
      <c r="L586" s="271" t="s">
        <v>1</v>
      </c>
      <c r="M586" s="279" t="s">
        <v>26</v>
      </c>
      <c r="N586" s="271" t="s">
        <v>1</v>
      </c>
      <c r="O586" s="271" t="s">
        <v>1</v>
      </c>
      <c r="P586" s="271" t="s">
        <v>1</v>
      </c>
      <c r="Q586" s="271" t="s">
        <v>1</v>
      </c>
      <c r="R586" s="271" t="s">
        <v>1</v>
      </c>
      <c r="S586" s="271" t="s">
        <v>1</v>
      </c>
      <c r="T586" s="271" t="s">
        <v>1</v>
      </c>
      <c r="U586" s="271" t="s">
        <v>1</v>
      </c>
      <c r="V586" s="272" t="s">
        <v>23</v>
      </c>
      <c r="W586" s="271" t="s">
        <v>1</v>
      </c>
      <c r="X586" s="271" t="s">
        <v>1</v>
      </c>
      <c r="Y586" s="271" t="s">
        <v>1</v>
      </c>
      <c r="Z586" s="271" t="s">
        <v>1</v>
      </c>
      <c r="AA586" s="271" t="s">
        <v>1</v>
      </c>
      <c r="AB586" s="271" t="s">
        <v>1</v>
      </c>
      <c r="AC586" s="271" t="s">
        <v>1</v>
      </c>
      <c r="AD586" s="271" t="s">
        <v>1</v>
      </c>
      <c r="AE586" s="271" t="s">
        <v>1</v>
      </c>
      <c r="AF586" s="271" t="s">
        <v>1</v>
      </c>
      <c r="AG586" s="271" t="s">
        <v>1</v>
      </c>
      <c r="AH586" s="271" t="s">
        <v>1</v>
      </c>
      <c r="AI586" s="271" t="s">
        <v>1</v>
      </c>
      <c r="AJ586" s="271" t="s">
        <v>1</v>
      </c>
      <c r="AK586" s="271" t="s">
        <v>1</v>
      </c>
      <c r="AL586" s="271" t="s">
        <v>1</v>
      </c>
      <c r="AM586" s="271" t="s">
        <v>1</v>
      </c>
      <c r="AN586" s="271" t="s">
        <v>1</v>
      </c>
      <c r="AO586" s="271" t="s">
        <v>1</v>
      </c>
      <c r="AP586" s="271" t="s">
        <v>1</v>
      </c>
      <c r="AQ586" s="271" t="s">
        <v>1</v>
      </c>
      <c r="AR586" s="271" t="s">
        <v>1</v>
      </c>
      <c r="AS586" s="271" t="s">
        <v>1</v>
      </c>
      <c r="AT586" s="271" t="s">
        <v>1</v>
      </c>
      <c r="AU586" s="271" t="s">
        <v>1</v>
      </c>
      <c r="AV586" s="271" t="s">
        <v>1</v>
      </c>
      <c r="AW586" s="284" t="s">
        <v>1</v>
      </c>
      <c r="AX586" s="284">
        <v>0</v>
      </c>
      <c r="AY586" s="284">
        <v>0</v>
      </c>
      <c r="AZ586" s="276" t="s">
        <v>1</v>
      </c>
      <c r="BA586" s="276" t="s">
        <v>1</v>
      </c>
      <c r="BB586" s="283" t="s">
        <v>1</v>
      </c>
      <c r="BF586" s="150">
        <f>_xlfn.XLOOKUP(A586,'[27]Non AGSA'!B:B,'[27]Non AGSA'!B:B)</f>
        <v>959</v>
      </c>
      <c r="BG586" s="150" t="e">
        <f>_xlfn.XLOOKUP(A586,'[27]Dormant auditee list'!C:C,'[27]Dormant auditee list'!C:C)</f>
        <v>#N/A</v>
      </c>
      <c r="BH586" s="150" t="e">
        <f>_xlfn.XLOOKUP(A586,[27]Reworked!A:A,[27]Reworked!I:I)</f>
        <v>#N/A</v>
      </c>
      <c r="BJ586" s="150">
        <v>4</v>
      </c>
      <c r="BK586" s="150">
        <v>3</v>
      </c>
    </row>
    <row r="587" spans="1:63" ht="14.25" customHeight="1" x14ac:dyDescent="0.25">
      <c r="A587" s="265">
        <v>963</v>
      </c>
      <c r="B587" s="266" t="s">
        <v>1143</v>
      </c>
      <c r="C587" s="271" t="s">
        <v>1388</v>
      </c>
      <c r="D587" s="271" t="s">
        <v>1086</v>
      </c>
      <c r="E587" s="271" t="s">
        <v>1389</v>
      </c>
      <c r="F587" s="271" t="s">
        <v>1</v>
      </c>
      <c r="G587" s="271" t="s">
        <v>1</v>
      </c>
      <c r="H587" s="266" t="s">
        <v>1</v>
      </c>
      <c r="I587" s="266" t="s">
        <v>1086</v>
      </c>
      <c r="J587" s="275" t="s">
        <v>33</v>
      </c>
      <c r="K587" s="271" t="s">
        <v>1</v>
      </c>
      <c r="L587" s="271" t="s">
        <v>1</v>
      </c>
      <c r="M587" s="275" t="s">
        <v>33</v>
      </c>
      <c r="N587" s="271" t="s">
        <v>1</v>
      </c>
      <c r="O587" s="271" t="s">
        <v>1</v>
      </c>
      <c r="P587" s="271" t="s">
        <v>1</v>
      </c>
      <c r="Q587" s="271" t="s">
        <v>1</v>
      </c>
      <c r="R587" s="271" t="s">
        <v>1</v>
      </c>
      <c r="S587" s="271" t="s">
        <v>1</v>
      </c>
      <c r="T587" s="271" t="s">
        <v>1</v>
      </c>
      <c r="U587" s="271" t="s">
        <v>1</v>
      </c>
      <c r="V587" s="271" t="s">
        <v>1</v>
      </c>
      <c r="W587" s="271" t="s">
        <v>1</v>
      </c>
      <c r="X587" s="271" t="s">
        <v>1</v>
      </c>
      <c r="Y587" s="271" t="s">
        <v>1</v>
      </c>
      <c r="Z587" s="271" t="s">
        <v>1</v>
      </c>
      <c r="AA587" s="271" t="s">
        <v>1</v>
      </c>
      <c r="AB587" s="271" t="s">
        <v>1</v>
      </c>
      <c r="AC587" s="271" t="s">
        <v>1</v>
      </c>
      <c r="AD587" s="271" t="s">
        <v>1</v>
      </c>
      <c r="AE587" s="271" t="s">
        <v>1</v>
      </c>
      <c r="AF587" s="271" t="s">
        <v>1</v>
      </c>
      <c r="AG587" s="271" t="s">
        <v>1</v>
      </c>
      <c r="AH587" s="271" t="s">
        <v>1</v>
      </c>
      <c r="AI587" s="271" t="s">
        <v>1</v>
      </c>
      <c r="AJ587" s="271" t="s">
        <v>1</v>
      </c>
      <c r="AK587" s="271" t="s">
        <v>1</v>
      </c>
      <c r="AL587" s="271" t="s">
        <v>1</v>
      </c>
      <c r="AM587" s="271" t="s">
        <v>1</v>
      </c>
      <c r="AN587" s="271" t="s">
        <v>1</v>
      </c>
      <c r="AO587" s="271" t="s">
        <v>1</v>
      </c>
      <c r="AP587" s="271" t="s">
        <v>1</v>
      </c>
      <c r="AQ587" s="271" t="s">
        <v>1</v>
      </c>
      <c r="AR587" s="271" t="s">
        <v>1</v>
      </c>
      <c r="AS587" s="271" t="s">
        <v>1</v>
      </c>
      <c r="AT587" s="271" t="s">
        <v>1</v>
      </c>
      <c r="AU587" s="271" t="s">
        <v>1</v>
      </c>
      <c r="AV587" s="271" t="s">
        <v>1</v>
      </c>
      <c r="AW587" s="284" t="s">
        <v>1</v>
      </c>
      <c r="AX587" s="284">
        <v>0</v>
      </c>
      <c r="AY587" s="284">
        <v>0</v>
      </c>
      <c r="AZ587" s="276" t="s">
        <v>1</v>
      </c>
      <c r="BA587" s="276" t="s">
        <v>1</v>
      </c>
      <c r="BB587" s="283" t="s">
        <v>1</v>
      </c>
      <c r="BF587" s="150">
        <f>_xlfn.XLOOKUP(A587,'[27]Non AGSA'!B:B,'[27]Non AGSA'!B:B)</f>
        <v>963</v>
      </c>
      <c r="BG587" s="150" t="e">
        <f>_xlfn.XLOOKUP(A587,'[27]Dormant auditee list'!C:C,'[27]Dormant auditee list'!C:C)</f>
        <v>#N/A</v>
      </c>
      <c r="BH587" s="150" t="e">
        <f>_xlfn.XLOOKUP(A587,[27]Reworked!A:A,[27]Reworked!I:I)</f>
        <v>#N/A</v>
      </c>
      <c r="BJ587" s="150">
        <v>4</v>
      </c>
      <c r="BK587" s="150">
        <v>1</v>
      </c>
    </row>
    <row r="588" spans="1:63" ht="14.25" customHeight="1" x14ac:dyDescent="0.25">
      <c r="A588" s="265">
        <v>964</v>
      </c>
      <c r="B588" s="266" t="s">
        <v>1146</v>
      </c>
      <c r="C588" s="271" t="s">
        <v>1388</v>
      </c>
      <c r="D588" s="271" t="s">
        <v>1086</v>
      </c>
      <c r="E588" s="271" t="s">
        <v>1389</v>
      </c>
      <c r="F588" s="271" t="s">
        <v>1</v>
      </c>
      <c r="G588" s="271" t="s">
        <v>1</v>
      </c>
      <c r="H588" s="266" t="s">
        <v>1</v>
      </c>
      <c r="I588" s="266" t="s">
        <v>1086</v>
      </c>
      <c r="J588" s="275" t="s">
        <v>33</v>
      </c>
      <c r="K588" s="271" t="s">
        <v>1</v>
      </c>
      <c r="L588" s="271" t="s">
        <v>1</v>
      </c>
      <c r="M588" s="275" t="s">
        <v>33</v>
      </c>
      <c r="N588" s="271" t="s">
        <v>1</v>
      </c>
      <c r="O588" s="271" t="s">
        <v>1</v>
      </c>
      <c r="P588" s="271" t="s">
        <v>1</v>
      </c>
      <c r="Q588" s="271" t="s">
        <v>1</v>
      </c>
      <c r="R588" s="271" t="s">
        <v>1</v>
      </c>
      <c r="S588" s="271" t="s">
        <v>1</v>
      </c>
      <c r="T588" s="271" t="s">
        <v>1</v>
      </c>
      <c r="U588" s="271" t="s">
        <v>1</v>
      </c>
      <c r="V588" s="271" t="s">
        <v>1</v>
      </c>
      <c r="W588" s="271" t="s">
        <v>1</v>
      </c>
      <c r="X588" s="271" t="s">
        <v>1</v>
      </c>
      <c r="Y588" s="271" t="s">
        <v>1</v>
      </c>
      <c r="Z588" s="271" t="s">
        <v>1</v>
      </c>
      <c r="AA588" s="271" t="s">
        <v>1</v>
      </c>
      <c r="AB588" s="271" t="s">
        <v>1</v>
      </c>
      <c r="AC588" s="271" t="s">
        <v>1</v>
      </c>
      <c r="AD588" s="271" t="s">
        <v>1</v>
      </c>
      <c r="AE588" s="271" t="s">
        <v>1</v>
      </c>
      <c r="AF588" s="271" t="s">
        <v>1</v>
      </c>
      <c r="AG588" s="271" t="s">
        <v>1</v>
      </c>
      <c r="AH588" s="271" t="s">
        <v>1</v>
      </c>
      <c r="AI588" s="271" t="s">
        <v>1</v>
      </c>
      <c r="AJ588" s="271" t="s">
        <v>1</v>
      </c>
      <c r="AK588" s="271" t="s">
        <v>1</v>
      </c>
      <c r="AL588" s="271" t="s">
        <v>1</v>
      </c>
      <c r="AM588" s="271" t="s">
        <v>1</v>
      </c>
      <c r="AN588" s="271" t="s">
        <v>1</v>
      </c>
      <c r="AO588" s="271" t="s">
        <v>1</v>
      </c>
      <c r="AP588" s="271" t="s">
        <v>1</v>
      </c>
      <c r="AQ588" s="271" t="s">
        <v>1</v>
      </c>
      <c r="AR588" s="271" t="s">
        <v>1</v>
      </c>
      <c r="AS588" s="271" t="s">
        <v>1</v>
      </c>
      <c r="AT588" s="271" t="s">
        <v>1</v>
      </c>
      <c r="AU588" s="271" t="s">
        <v>1</v>
      </c>
      <c r="AV588" s="271" t="s">
        <v>1</v>
      </c>
      <c r="AW588" s="284" t="s">
        <v>1</v>
      </c>
      <c r="AX588" s="284">
        <v>0</v>
      </c>
      <c r="AY588" s="284">
        <v>0</v>
      </c>
      <c r="AZ588" s="276" t="s">
        <v>1</v>
      </c>
      <c r="BA588" s="276" t="s">
        <v>1</v>
      </c>
      <c r="BB588" s="283" t="s">
        <v>1</v>
      </c>
      <c r="BF588" s="150">
        <f>_xlfn.XLOOKUP(A588,'[27]Non AGSA'!B:B,'[27]Non AGSA'!B:B)</f>
        <v>964</v>
      </c>
      <c r="BG588" s="150" t="e">
        <f>_xlfn.XLOOKUP(A588,'[27]Dormant auditee list'!C:C,'[27]Dormant auditee list'!C:C)</f>
        <v>#N/A</v>
      </c>
      <c r="BH588" s="150" t="e">
        <f>_xlfn.XLOOKUP(A588,[27]Reworked!A:A,[27]Reworked!I:I)</f>
        <v>#N/A</v>
      </c>
      <c r="BJ588" s="150">
        <v>4</v>
      </c>
      <c r="BK588" s="150">
        <v>1</v>
      </c>
    </row>
    <row r="589" spans="1:63" ht="34.5" customHeight="1" x14ac:dyDescent="0.25">
      <c r="A589" s="265">
        <v>467</v>
      </c>
      <c r="B589" s="266" t="s">
        <v>997</v>
      </c>
      <c r="C589" s="271" t="s">
        <v>1388</v>
      </c>
      <c r="D589" s="271" t="s">
        <v>941</v>
      </c>
      <c r="E589" s="271" t="s">
        <v>1389</v>
      </c>
      <c r="F589" s="271" t="s">
        <v>1</v>
      </c>
      <c r="G589" s="271" t="s">
        <v>953</v>
      </c>
      <c r="H589" s="266" t="s">
        <v>440</v>
      </c>
      <c r="I589" s="266" t="s">
        <v>437</v>
      </c>
      <c r="J589" s="285" t="s">
        <v>39</v>
      </c>
      <c r="K589" s="271" t="s">
        <v>1</v>
      </c>
      <c r="L589" s="271" t="s">
        <v>1</v>
      </c>
      <c r="M589" s="275" t="s">
        <v>33</v>
      </c>
      <c r="N589" s="271" t="s">
        <v>1</v>
      </c>
      <c r="O589" s="271" t="s">
        <v>1</v>
      </c>
      <c r="P589" s="271" t="s">
        <v>1</v>
      </c>
      <c r="Q589" s="271" t="s">
        <v>1</v>
      </c>
      <c r="R589" s="271" t="s">
        <v>1</v>
      </c>
      <c r="S589" s="271" t="s">
        <v>1</v>
      </c>
      <c r="T589" s="271" t="s">
        <v>1</v>
      </c>
      <c r="U589" s="271" t="s">
        <v>1</v>
      </c>
      <c r="V589" s="271" t="s">
        <v>1</v>
      </c>
      <c r="W589" s="271" t="s">
        <v>1</v>
      </c>
      <c r="X589" s="271" t="s">
        <v>1</v>
      </c>
      <c r="Y589" s="271" t="s">
        <v>1</v>
      </c>
      <c r="Z589" s="271" t="s">
        <v>1</v>
      </c>
      <c r="AA589" s="271" t="s">
        <v>1</v>
      </c>
      <c r="AB589" s="271" t="s">
        <v>1</v>
      </c>
      <c r="AC589" s="271" t="s">
        <v>1</v>
      </c>
      <c r="AD589" s="271" t="s">
        <v>1</v>
      </c>
      <c r="AE589" s="271" t="s">
        <v>1</v>
      </c>
      <c r="AF589" s="271" t="s">
        <v>1</v>
      </c>
      <c r="AG589" s="271" t="s">
        <v>1</v>
      </c>
      <c r="AH589" s="271" t="s">
        <v>1</v>
      </c>
      <c r="AI589" s="271" t="s">
        <v>1</v>
      </c>
      <c r="AJ589" s="271" t="s">
        <v>1</v>
      </c>
      <c r="AK589" s="271" t="s">
        <v>1</v>
      </c>
      <c r="AL589" s="271" t="s">
        <v>1</v>
      </c>
      <c r="AM589" s="271" t="s">
        <v>1</v>
      </c>
      <c r="AN589" s="271" t="s">
        <v>1</v>
      </c>
      <c r="AO589" s="271" t="s">
        <v>1</v>
      </c>
      <c r="AP589" s="271" t="s">
        <v>1</v>
      </c>
      <c r="AQ589" s="271" t="s">
        <v>1</v>
      </c>
      <c r="AR589" s="271" t="s">
        <v>1</v>
      </c>
      <c r="AS589" s="271" t="s">
        <v>1</v>
      </c>
      <c r="AT589" s="271" t="s">
        <v>1</v>
      </c>
      <c r="AU589" s="271" t="s">
        <v>1</v>
      </c>
      <c r="AV589" s="271" t="s">
        <v>1</v>
      </c>
      <c r="AW589" s="284" t="s">
        <v>1</v>
      </c>
      <c r="AX589" s="284">
        <v>0</v>
      </c>
      <c r="AY589" s="284">
        <v>0</v>
      </c>
      <c r="AZ589" s="276" t="s">
        <v>1</v>
      </c>
      <c r="BA589" s="276" t="s">
        <v>1</v>
      </c>
      <c r="BB589" s="283" t="s">
        <v>1</v>
      </c>
      <c r="BD589" s="150" t="e">
        <f>_xlfn.XLOOKUP(A589,'KSD auditees'!A:A,'KSD auditees'!A:A)</f>
        <v>#N/A</v>
      </c>
      <c r="BE589" s="150" t="e">
        <f>_xlfn.XLOOKUP(A589,'KSD auditees'!A:A,'KSD auditees'!G:G)</f>
        <v>#N/A</v>
      </c>
      <c r="BF589" s="150">
        <f>_xlfn.XLOOKUP(A589,'[27]Non AGSA'!B:B,'[27]Non AGSA'!B:B)</f>
        <v>467</v>
      </c>
      <c r="BG589" s="150" t="e">
        <f>_xlfn.XLOOKUP(A589,'[27]Dormant auditee list'!C:C,'[27]Dormant auditee list'!C:C)</f>
        <v>#N/A</v>
      </c>
      <c r="BH589" s="150" t="e">
        <f>_xlfn.XLOOKUP(A589,[27]Reworked!A:A,[27]Reworked!I:I)</f>
        <v>#N/A</v>
      </c>
      <c r="BJ589" s="150">
        <v>4</v>
      </c>
      <c r="BK589" s="150">
        <v>6</v>
      </c>
    </row>
    <row r="590" spans="1:63" ht="14.25" customHeight="1" x14ac:dyDescent="0.25">
      <c r="A590" s="265">
        <v>969</v>
      </c>
      <c r="B590" s="266" t="s">
        <v>1149</v>
      </c>
      <c r="C590" s="271" t="s">
        <v>1388</v>
      </c>
      <c r="D590" s="271" t="s">
        <v>1086</v>
      </c>
      <c r="E590" s="271" t="s">
        <v>1389</v>
      </c>
      <c r="F590" s="271" t="s">
        <v>1</v>
      </c>
      <c r="G590" s="271" t="s">
        <v>1</v>
      </c>
      <c r="H590" s="266" t="s">
        <v>1</v>
      </c>
      <c r="I590" s="266" t="s">
        <v>1086</v>
      </c>
      <c r="J590" s="279" t="s">
        <v>26</v>
      </c>
      <c r="K590" s="271" t="s">
        <v>1</v>
      </c>
      <c r="L590" s="271" t="s">
        <v>1</v>
      </c>
      <c r="M590" s="279" t="s">
        <v>26</v>
      </c>
      <c r="N590" s="271" t="s">
        <v>1</v>
      </c>
      <c r="O590" s="271" t="s">
        <v>1</v>
      </c>
      <c r="P590" s="271" t="s">
        <v>1</v>
      </c>
      <c r="Q590" s="271" t="s">
        <v>1</v>
      </c>
      <c r="R590" s="271" t="s">
        <v>1</v>
      </c>
      <c r="S590" s="271" t="s">
        <v>1</v>
      </c>
      <c r="T590" s="271" t="s">
        <v>1</v>
      </c>
      <c r="U590" s="271" t="s">
        <v>1</v>
      </c>
      <c r="V590" s="272" t="s">
        <v>23</v>
      </c>
      <c r="W590" s="271" t="s">
        <v>1</v>
      </c>
      <c r="X590" s="271" t="s">
        <v>1</v>
      </c>
      <c r="Y590" s="271" t="s">
        <v>1</v>
      </c>
      <c r="Z590" s="271" t="s">
        <v>1</v>
      </c>
      <c r="AA590" s="271" t="s">
        <v>1</v>
      </c>
      <c r="AB590" s="271" t="s">
        <v>1</v>
      </c>
      <c r="AC590" s="271" t="s">
        <v>1</v>
      </c>
      <c r="AD590" s="271" t="s">
        <v>1</v>
      </c>
      <c r="AE590" s="271" t="s">
        <v>1</v>
      </c>
      <c r="AF590" s="271" t="s">
        <v>1</v>
      </c>
      <c r="AG590" s="271" t="s">
        <v>1</v>
      </c>
      <c r="AH590" s="271" t="s">
        <v>1</v>
      </c>
      <c r="AI590" s="271" t="s">
        <v>1</v>
      </c>
      <c r="AJ590" s="271" t="s">
        <v>1</v>
      </c>
      <c r="AK590" s="271" t="s">
        <v>1</v>
      </c>
      <c r="AL590" s="271" t="s">
        <v>1</v>
      </c>
      <c r="AM590" s="271" t="s">
        <v>1</v>
      </c>
      <c r="AN590" s="271" t="s">
        <v>1</v>
      </c>
      <c r="AO590" s="271" t="s">
        <v>1</v>
      </c>
      <c r="AP590" s="271" t="s">
        <v>1</v>
      </c>
      <c r="AQ590" s="271" t="s">
        <v>1</v>
      </c>
      <c r="AR590" s="271" t="s">
        <v>1</v>
      </c>
      <c r="AS590" s="271" t="s">
        <v>1</v>
      </c>
      <c r="AT590" s="271" t="s">
        <v>1</v>
      </c>
      <c r="AU590" s="271" t="s">
        <v>1</v>
      </c>
      <c r="AV590" s="271" t="s">
        <v>1</v>
      </c>
      <c r="AW590" s="284" t="s">
        <v>1</v>
      </c>
      <c r="AX590" s="284">
        <v>0</v>
      </c>
      <c r="AY590" s="284">
        <v>0</v>
      </c>
      <c r="AZ590" s="276" t="s">
        <v>1</v>
      </c>
      <c r="BA590" s="276" t="s">
        <v>1</v>
      </c>
      <c r="BB590" s="283" t="s">
        <v>1</v>
      </c>
      <c r="BF590" s="150">
        <f>_xlfn.XLOOKUP(A590,'[27]Non AGSA'!B:B,'[27]Non AGSA'!B:B)</f>
        <v>969</v>
      </c>
      <c r="BG590" s="150" t="e">
        <f>_xlfn.XLOOKUP(A590,'[27]Dormant auditee list'!C:C,'[27]Dormant auditee list'!C:C)</f>
        <v>#N/A</v>
      </c>
      <c r="BH590" s="150" t="e">
        <f>_xlfn.XLOOKUP(A590,[27]Reworked!A:A,[27]Reworked!I:I)</f>
        <v>#N/A</v>
      </c>
      <c r="BJ590" s="150">
        <v>4</v>
      </c>
      <c r="BK590" s="150">
        <v>3</v>
      </c>
    </row>
    <row r="591" spans="1:63" ht="14.25" customHeight="1" x14ac:dyDescent="0.25">
      <c r="A591" s="265">
        <v>1153</v>
      </c>
      <c r="B591" s="266" t="s">
        <v>1391</v>
      </c>
      <c r="C591" s="271" t="s">
        <v>1388</v>
      </c>
      <c r="D591" s="271" t="s">
        <v>571</v>
      </c>
      <c r="E591" s="271" t="s">
        <v>1389</v>
      </c>
      <c r="F591" s="271" t="s">
        <v>1</v>
      </c>
      <c r="G591" s="271" t="s">
        <v>1</v>
      </c>
      <c r="H591" s="266" t="s">
        <v>1</v>
      </c>
      <c r="I591" s="266" t="s">
        <v>571</v>
      </c>
      <c r="J591" s="275" t="s">
        <v>33</v>
      </c>
      <c r="K591" s="271" t="s">
        <v>1</v>
      </c>
      <c r="L591" s="271" t="s">
        <v>1</v>
      </c>
      <c r="M591" s="275" t="s">
        <v>33</v>
      </c>
      <c r="N591" s="271" t="s">
        <v>1</v>
      </c>
      <c r="O591" s="271" t="s">
        <v>1</v>
      </c>
      <c r="P591" s="271" t="s">
        <v>1</v>
      </c>
      <c r="Q591" s="271" t="s">
        <v>1</v>
      </c>
      <c r="R591" s="271" t="s">
        <v>1</v>
      </c>
      <c r="S591" s="271" t="s">
        <v>1</v>
      </c>
      <c r="T591" s="271" t="s">
        <v>1</v>
      </c>
      <c r="U591" s="271" t="s">
        <v>1</v>
      </c>
      <c r="V591" s="271" t="s">
        <v>1</v>
      </c>
      <c r="W591" s="271" t="s">
        <v>1</v>
      </c>
      <c r="X591" s="271" t="s">
        <v>1</v>
      </c>
      <c r="Y591" s="271" t="s">
        <v>1</v>
      </c>
      <c r="Z591" s="271" t="s">
        <v>1</v>
      </c>
      <c r="AA591" s="271" t="s">
        <v>1</v>
      </c>
      <c r="AB591" s="271" t="s">
        <v>1</v>
      </c>
      <c r="AC591" s="271" t="s">
        <v>1</v>
      </c>
      <c r="AD591" s="271" t="s">
        <v>1</v>
      </c>
      <c r="AE591" s="271" t="s">
        <v>1</v>
      </c>
      <c r="AF591" s="271" t="s">
        <v>1</v>
      </c>
      <c r="AG591" s="271" t="s">
        <v>1</v>
      </c>
      <c r="AH591" s="271" t="s">
        <v>1</v>
      </c>
      <c r="AI591" s="271" t="s">
        <v>1</v>
      </c>
      <c r="AJ591" s="271" t="s">
        <v>1</v>
      </c>
      <c r="AK591" s="271" t="s">
        <v>1</v>
      </c>
      <c r="AL591" s="271" t="s">
        <v>1</v>
      </c>
      <c r="AM591" s="271" t="s">
        <v>1</v>
      </c>
      <c r="AN591" s="271" t="s">
        <v>1</v>
      </c>
      <c r="AO591" s="271" t="s">
        <v>1</v>
      </c>
      <c r="AP591" s="271" t="s">
        <v>1</v>
      </c>
      <c r="AQ591" s="271" t="s">
        <v>1</v>
      </c>
      <c r="AR591" s="271" t="s">
        <v>1</v>
      </c>
      <c r="AS591" s="271" t="s">
        <v>1</v>
      </c>
      <c r="AT591" s="271" t="s">
        <v>1</v>
      </c>
      <c r="AU591" s="271" t="s">
        <v>1</v>
      </c>
      <c r="AV591" s="271" t="s">
        <v>1</v>
      </c>
      <c r="AW591" s="284" t="s">
        <v>1</v>
      </c>
      <c r="AX591" s="284">
        <v>0</v>
      </c>
      <c r="AY591" s="284">
        <v>0</v>
      </c>
      <c r="AZ591" s="276" t="s">
        <v>1</v>
      </c>
      <c r="BA591" s="276" t="s">
        <v>1</v>
      </c>
      <c r="BB591" s="283" t="s">
        <v>1</v>
      </c>
      <c r="BF591" s="150">
        <f>_xlfn.XLOOKUP(A591,'[27]Non AGSA'!B:B,'[27]Non AGSA'!B:B)</f>
        <v>1153</v>
      </c>
      <c r="BG591" s="150" t="e">
        <f>_xlfn.XLOOKUP(A591,'[27]Dormant auditee list'!C:C,'[27]Dormant auditee list'!C:C)</f>
        <v>#N/A</v>
      </c>
      <c r="BH591" s="150" t="e">
        <f>_xlfn.XLOOKUP(A591,[27]Reworked!A:A,[27]Reworked!I:I)</f>
        <v>#N/A</v>
      </c>
      <c r="BJ591" s="150">
        <v>4</v>
      </c>
      <c r="BK591" s="150">
        <v>1</v>
      </c>
    </row>
    <row r="592" spans="1:63" ht="14.25" customHeight="1" x14ac:dyDescent="0.25">
      <c r="A592" s="265">
        <v>979</v>
      </c>
      <c r="B592" s="266" t="s">
        <v>1153</v>
      </c>
      <c r="C592" s="271" t="s">
        <v>1388</v>
      </c>
      <c r="D592" s="271" t="s">
        <v>1086</v>
      </c>
      <c r="E592" s="271" t="s">
        <v>1389</v>
      </c>
      <c r="F592" s="271" t="s">
        <v>1</v>
      </c>
      <c r="G592" s="271" t="s">
        <v>1</v>
      </c>
      <c r="H592" s="266" t="s">
        <v>1</v>
      </c>
      <c r="I592" s="266" t="s">
        <v>1086</v>
      </c>
      <c r="J592" s="279" t="s">
        <v>26</v>
      </c>
      <c r="K592" s="271" t="s">
        <v>1</v>
      </c>
      <c r="L592" s="271" t="s">
        <v>1</v>
      </c>
      <c r="M592" s="279" t="s">
        <v>26</v>
      </c>
      <c r="N592" s="271" t="s">
        <v>1</v>
      </c>
      <c r="O592" s="271" t="s">
        <v>1</v>
      </c>
      <c r="P592" s="272" t="s">
        <v>23</v>
      </c>
      <c r="Q592" s="271" t="s">
        <v>1</v>
      </c>
      <c r="R592" s="271" t="s">
        <v>1</v>
      </c>
      <c r="S592" s="271" t="s">
        <v>1</v>
      </c>
      <c r="T592" s="271" t="s">
        <v>1</v>
      </c>
      <c r="U592" s="271" t="s">
        <v>1</v>
      </c>
      <c r="V592" s="272" t="s">
        <v>23</v>
      </c>
      <c r="W592" s="271" t="s">
        <v>1</v>
      </c>
      <c r="X592" s="271" t="s">
        <v>1</v>
      </c>
      <c r="Y592" s="271" t="s">
        <v>1</v>
      </c>
      <c r="Z592" s="271" t="s">
        <v>1</v>
      </c>
      <c r="AA592" s="271" t="s">
        <v>1</v>
      </c>
      <c r="AB592" s="271" t="s">
        <v>1</v>
      </c>
      <c r="AC592" s="271" t="s">
        <v>1</v>
      </c>
      <c r="AD592" s="271" t="s">
        <v>1</v>
      </c>
      <c r="AE592" s="271" t="s">
        <v>1</v>
      </c>
      <c r="AF592" s="271" t="s">
        <v>1</v>
      </c>
      <c r="AG592" s="271" t="s">
        <v>1</v>
      </c>
      <c r="AH592" s="271" t="s">
        <v>1</v>
      </c>
      <c r="AI592" s="271" t="s">
        <v>1</v>
      </c>
      <c r="AJ592" s="271" t="s">
        <v>1</v>
      </c>
      <c r="AK592" s="271" t="s">
        <v>1</v>
      </c>
      <c r="AL592" s="271" t="s">
        <v>1</v>
      </c>
      <c r="AM592" s="271" t="s">
        <v>1</v>
      </c>
      <c r="AN592" s="271" t="s">
        <v>1</v>
      </c>
      <c r="AO592" s="271" t="s">
        <v>1</v>
      </c>
      <c r="AP592" s="271" t="s">
        <v>1</v>
      </c>
      <c r="AQ592" s="271" t="s">
        <v>1</v>
      </c>
      <c r="AR592" s="271" t="s">
        <v>1</v>
      </c>
      <c r="AS592" s="271" t="s">
        <v>1</v>
      </c>
      <c r="AT592" s="271" t="s">
        <v>1</v>
      </c>
      <c r="AU592" s="271" t="s">
        <v>1</v>
      </c>
      <c r="AV592" s="271" t="s">
        <v>1</v>
      </c>
      <c r="AW592" s="284" t="s">
        <v>1</v>
      </c>
      <c r="AX592" s="284">
        <v>0</v>
      </c>
      <c r="AY592" s="284">
        <v>0</v>
      </c>
      <c r="AZ592" s="276" t="s">
        <v>1</v>
      </c>
      <c r="BA592" s="276" t="s">
        <v>1</v>
      </c>
      <c r="BB592" s="283" t="s">
        <v>1</v>
      </c>
      <c r="BF592" s="150">
        <f>_xlfn.XLOOKUP(A592,'[27]Non AGSA'!B:B,'[27]Non AGSA'!B:B)</f>
        <v>979</v>
      </c>
      <c r="BG592" s="150" t="e">
        <f>_xlfn.XLOOKUP(A592,'[27]Dormant auditee list'!C:C,'[27]Dormant auditee list'!C:C)</f>
        <v>#N/A</v>
      </c>
      <c r="BH592" s="150" t="e">
        <f>_xlfn.XLOOKUP(A592,[27]Reworked!A:A,[27]Reworked!I:I)</f>
        <v>#N/A</v>
      </c>
      <c r="BJ592" s="150">
        <v>4</v>
      </c>
      <c r="BK592" s="150">
        <v>3</v>
      </c>
    </row>
    <row r="593" spans="1:63" ht="14.25" customHeight="1" x14ac:dyDescent="0.25">
      <c r="A593" s="265">
        <v>982</v>
      </c>
      <c r="B593" s="266" t="s">
        <v>1161</v>
      </c>
      <c r="C593" s="271" t="s">
        <v>1388</v>
      </c>
      <c r="D593" s="271" t="s">
        <v>1086</v>
      </c>
      <c r="E593" s="271" t="s">
        <v>1389</v>
      </c>
      <c r="F593" s="271" t="s">
        <v>1</v>
      </c>
      <c r="G593" s="271" t="s">
        <v>1</v>
      </c>
      <c r="H593" s="266" t="s">
        <v>1</v>
      </c>
      <c r="I593" s="266" t="s">
        <v>1086</v>
      </c>
      <c r="J593" s="279" t="s">
        <v>26</v>
      </c>
      <c r="K593" s="271" t="s">
        <v>1</v>
      </c>
      <c r="L593" s="271" t="s">
        <v>1</v>
      </c>
      <c r="M593" s="279" t="s">
        <v>26</v>
      </c>
      <c r="N593" s="271" t="s">
        <v>1</v>
      </c>
      <c r="O593" s="271" t="s">
        <v>1</v>
      </c>
      <c r="P593" s="272" t="s">
        <v>23</v>
      </c>
      <c r="Q593" s="271" t="s">
        <v>1</v>
      </c>
      <c r="R593" s="273" t="s">
        <v>22</v>
      </c>
      <c r="S593" s="271" t="s">
        <v>1</v>
      </c>
      <c r="T593" s="271" t="s">
        <v>1</v>
      </c>
      <c r="U593" s="271" t="s">
        <v>1</v>
      </c>
      <c r="V593" s="273" t="s">
        <v>22</v>
      </c>
      <c r="W593" s="271" t="s">
        <v>1</v>
      </c>
      <c r="X593" s="271" t="s">
        <v>1</v>
      </c>
      <c r="Y593" s="271" t="s">
        <v>1</v>
      </c>
      <c r="Z593" s="271" t="s">
        <v>1</v>
      </c>
      <c r="AA593" s="271" t="s">
        <v>1</v>
      </c>
      <c r="AB593" s="271" t="s">
        <v>1</v>
      </c>
      <c r="AC593" s="271" t="s">
        <v>1</v>
      </c>
      <c r="AD593" s="271" t="s">
        <v>1</v>
      </c>
      <c r="AE593" s="271" t="s">
        <v>1</v>
      </c>
      <c r="AF593" s="271" t="s">
        <v>1</v>
      </c>
      <c r="AG593" s="271" t="s">
        <v>1</v>
      </c>
      <c r="AH593" s="271" t="s">
        <v>1</v>
      </c>
      <c r="AI593" s="271" t="s">
        <v>1</v>
      </c>
      <c r="AJ593" s="271" t="s">
        <v>1</v>
      </c>
      <c r="AK593" s="271" t="s">
        <v>1</v>
      </c>
      <c r="AL593" s="271" t="s">
        <v>1</v>
      </c>
      <c r="AM593" s="271" t="s">
        <v>1</v>
      </c>
      <c r="AN593" s="271" t="s">
        <v>1</v>
      </c>
      <c r="AO593" s="271" t="s">
        <v>1</v>
      </c>
      <c r="AP593" s="271" t="s">
        <v>1</v>
      </c>
      <c r="AQ593" s="271" t="s">
        <v>1</v>
      </c>
      <c r="AR593" s="271" t="s">
        <v>1</v>
      </c>
      <c r="AS593" s="271" t="s">
        <v>1</v>
      </c>
      <c r="AT593" s="271" t="s">
        <v>1</v>
      </c>
      <c r="AU593" s="271" t="s">
        <v>1</v>
      </c>
      <c r="AV593" s="271" t="s">
        <v>1</v>
      </c>
      <c r="AW593" s="284" t="s">
        <v>1</v>
      </c>
      <c r="AX593" s="284">
        <v>0</v>
      </c>
      <c r="AY593" s="284">
        <v>0</v>
      </c>
      <c r="AZ593" s="276" t="s">
        <v>1</v>
      </c>
      <c r="BA593" s="276" t="s">
        <v>1</v>
      </c>
      <c r="BB593" s="283" t="s">
        <v>1</v>
      </c>
      <c r="BF593" s="150">
        <f>_xlfn.XLOOKUP(A593,'[27]Non AGSA'!B:B,'[27]Non AGSA'!B:B)</f>
        <v>982</v>
      </c>
      <c r="BG593" s="150" t="e">
        <f>_xlfn.XLOOKUP(A593,'[27]Dormant auditee list'!C:C,'[27]Dormant auditee list'!C:C)</f>
        <v>#N/A</v>
      </c>
      <c r="BH593" s="150" t="e">
        <f>_xlfn.XLOOKUP(A593,[27]Reworked!A:A,[27]Reworked!I:I)</f>
        <v>#N/A</v>
      </c>
      <c r="BJ593" s="150">
        <v>4</v>
      </c>
      <c r="BK593" s="150">
        <v>3</v>
      </c>
    </row>
    <row r="594" spans="1:63" ht="34.5" customHeight="1" x14ac:dyDescent="0.25">
      <c r="A594" s="265">
        <v>1170</v>
      </c>
      <c r="B594" s="266" t="s">
        <v>738</v>
      </c>
      <c r="C594" s="271" t="s">
        <v>1388</v>
      </c>
      <c r="D594" s="271" t="s">
        <v>737</v>
      </c>
      <c r="E594" s="271" t="s">
        <v>1389</v>
      </c>
      <c r="F594" s="271" t="s">
        <v>1</v>
      </c>
      <c r="G594" s="271" t="s">
        <v>739</v>
      </c>
      <c r="H594" s="266" t="s">
        <v>440</v>
      </c>
      <c r="I594" s="266" t="s">
        <v>437</v>
      </c>
      <c r="J594" s="275" t="s">
        <v>33</v>
      </c>
      <c r="K594" s="271" t="s">
        <v>1</v>
      </c>
      <c r="L594" s="271" t="s">
        <v>1</v>
      </c>
      <c r="M594" s="275" t="s">
        <v>33</v>
      </c>
      <c r="N594" s="271" t="s">
        <v>1</v>
      </c>
      <c r="O594" s="271" t="s">
        <v>1</v>
      </c>
      <c r="P594" s="271" t="s">
        <v>1</v>
      </c>
      <c r="Q594" s="271" t="s">
        <v>1</v>
      </c>
      <c r="R594" s="271" t="s">
        <v>1</v>
      </c>
      <c r="S594" s="271" t="s">
        <v>1</v>
      </c>
      <c r="T594" s="271" t="s">
        <v>1</v>
      </c>
      <c r="U594" s="271" t="s">
        <v>1</v>
      </c>
      <c r="V594" s="271" t="s">
        <v>1</v>
      </c>
      <c r="W594" s="271" t="s">
        <v>1</v>
      </c>
      <c r="X594" s="271" t="s">
        <v>1</v>
      </c>
      <c r="Y594" s="271" t="s">
        <v>1</v>
      </c>
      <c r="Z594" s="271" t="s">
        <v>1</v>
      </c>
      <c r="AA594" s="271" t="s">
        <v>1</v>
      </c>
      <c r="AB594" s="271" t="s">
        <v>1</v>
      </c>
      <c r="AC594" s="271" t="s">
        <v>1</v>
      </c>
      <c r="AD594" s="271" t="s">
        <v>1</v>
      </c>
      <c r="AE594" s="271" t="s">
        <v>1</v>
      </c>
      <c r="AF594" s="271" t="s">
        <v>1</v>
      </c>
      <c r="AG594" s="271" t="s">
        <v>1</v>
      </c>
      <c r="AH594" s="271" t="s">
        <v>1</v>
      </c>
      <c r="AI594" s="271" t="s">
        <v>1</v>
      </c>
      <c r="AJ594" s="271" t="s">
        <v>1</v>
      </c>
      <c r="AK594" s="271" t="s">
        <v>1</v>
      </c>
      <c r="AL594" s="271" t="s">
        <v>1</v>
      </c>
      <c r="AM594" s="271" t="s">
        <v>1</v>
      </c>
      <c r="AN594" s="271" t="s">
        <v>1</v>
      </c>
      <c r="AO594" s="271" t="s">
        <v>1</v>
      </c>
      <c r="AP594" s="271" t="s">
        <v>1</v>
      </c>
      <c r="AQ594" s="271" t="s">
        <v>1</v>
      </c>
      <c r="AR594" s="271" t="s">
        <v>1</v>
      </c>
      <c r="AS594" s="271" t="s">
        <v>1</v>
      </c>
      <c r="AT594" s="271" t="s">
        <v>1</v>
      </c>
      <c r="AU594" s="271" t="s">
        <v>1</v>
      </c>
      <c r="AV594" s="271" t="s">
        <v>1</v>
      </c>
      <c r="AW594" s="284" t="s">
        <v>1</v>
      </c>
      <c r="AX594" s="284">
        <v>0</v>
      </c>
      <c r="AY594" s="284">
        <v>0</v>
      </c>
      <c r="AZ594" s="276" t="s">
        <v>1</v>
      </c>
      <c r="BA594" s="276" t="s">
        <v>1</v>
      </c>
      <c r="BB594" s="283" t="s">
        <v>1</v>
      </c>
      <c r="BF594" s="150">
        <f>_xlfn.XLOOKUP(A594,'[27]Non AGSA'!B:B,'[27]Non AGSA'!B:B)</f>
        <v>1170</v>
      </c>
      <c r="BG594" s="150" t="e">
        <f>_xlfn.XLOOKUP(A594,'[27]Dormant auditee list'!C:C,'[27]Dormant auditee list'!C:C)</f>
        <v>#N/A</v>
      </c>
      <c r="BH594" s="150" t="e">
        <f>_xlfn.XLOOKUP(A594,[27]Reworked!A:A,[27]Reworked!I:I)</f>
        <v>#N/A</v>
      </c>
      <c r="BJ594" s="150">
        <v>4</v>
      </c>
      <c r="BK594" s="150">
        <v>1</v>
      </c>
    </row>
    <row r="595" spans="1:63" ht="14.25" customHeight="1" x14ac:dyDescent="0.25">
      <c r="A595" s="265">
        <v>1465</v>
      </c>
      <c r="B595" s="266" t="s">
        <v>1392</v>
      </c>
      <c r="C595" s="271" t="s">
        <v>1388</v>
      </c>
      <c r="D595" s="271" t="s">
        <v>737</v>
      </c>
      <c r="E595" s="271" t="s">
        <v>1389</v>
      </c>
      <c r="F595" s="271" t="s">
        <v>1</v>
      </c>
      <c r="G595" s="271" t="s">
        <v>209</v>
      </c>
      <c r="H595" s="266" t="s">
        <v>1</v>
      </c>
      <c r="I595" s="266" t="s">
        <v>437</v>
      </c>
      <c r="J595" s="285" t="s">
        <v>39</v>
      </c>
      <c r="K595" s="271" t="s">
        <v>1</v>
      </c>
      <c r="L595" s="271" t="s">
        <v>1</v>
      </c>
      <c r="M595" s="275" t="s">
        <v>33</v>
      </c>
      <c r="N595" s="271" t="s">
        <v>1</v>
      </c>
      <c r="O595" s="271" t="s">
        <v>1</v>
      </c>
      <c r="P595" s="271" t="s">
        <v>1</v>
      </c>
      <c r="Q595" s="271" t="s">
        <v>1</v>
      </c>
      <c r="R595" s="271" t="s">
        <v>1</v>
      </c>
      <c r="S595" s="271" t="s">
        <v>1</v>
      </c>
      <c r="T595" s="271" t="s">
        <v>1</v>
      </c>
      <c r="U595" s="271" t="s">
        <v>1</v>
      </c>
      <c r="V595" s="271" t="s">
        <v>1</v>
      </c>
      <c r="W595" s="271" t="s">
        <v>1</v>
      </c>
      <c r="X595" s="271" t="s">
        <v>1</v>
      </c>
      <c r="Y595" s="271" t="s">
        <v>1</v>
      </c>
      <c r="Z595" s="271" t="s">
        <v>1</v>
      </c>
      <c r="AA595" s="271" t="s">
        <v>1</v>
      </c>
      <c r="AB595" s="271" t="s">
        <v>1</v>
      </c>
      <c r="AC595" s="271" t="s">
        <v>1</v>
      </c>
      <c r="AD595" s="271" t="s">
        <v>1</v>
      </c>
      <c r="AE595" s="271" t="s">
        <v>1</v>
      </c>
      <c r="AF595" s="271" t="s">
        <v>1</v>
      </c>
      <c r="AG595" s="271" t="s">
        <v>1</v>
      </c>
      <c r="AH595" s="271" t="s">
        <v>1</v>
      </c>
      <c r="AI595" s="271" t="s">
        <v>1</v>
      </c>
      <c r="AJ595" s="271" t="s">
        <v>1</v>
      </c>
      <c r="AK595" s="271" t="s">
        <v>1</v>
      </c>
      <c r="AL595" s="271" t="s">
        <v>1</v>
      </c>
      <c r="AM595" s="271" t="s">
        <v>1</v>
      </c>
      <c r="AN595" s="271" t="s">
        <v>1</v>
      </c>
      <c r="AO595" s="271" t="s">
        <v>1</v>
      </c>
      <c r="AP595" s="271" t="s">
        <v>1</v>
      </c>
      <c r="AQ595" s="271" t="s">
        <v>1</v>
      </c>
      <c r="AR595" s="271" t="s">
        <v>1</v>
      </c>
      <c r="AS595" s="271" t="s">
        <v>1</v>
      </c>
      <c r="AT595" s="271" t="s">
        <v>1</v>
      </c>
      <c r="AU595" s="271" t="s">
        <v>1</v>
      </c>
      <c r="AV595" s="271" t="s">
        <v>1</v>
      </c>
      <c r="AW595" s="284" t="s">
        <v>1</v>
      </c>
      <c r="AX595" s="284">
        <v>0</v>
      </c>
      <c r="AY595" s="284">
        <v>0</v>
      </c>
      <c r="AZ595" s="276" t="s">
        <v>1</v>
      </c>
      <c r="BA595" s="276" t="s">
        <v>1</v>
      </c>
      <c r="BB595" s="283" t="s">
        <v>1</v>
      </c>
      <c r="BD595" s="150" t="e">
        <f>_xlfn.XLOOKUP(A595,'KSD auditees'!A:A,'KSD auditees'!A:A)</f>
        <v>#N/A</v>
      </c>
      <c r="BE595" s="150" t="e">
        <f>_xlfn.XLOOKUP(A595,'KSD auditees'!A:A,'KSD auditees'!G:G)</f>
        <v>#N/A</v>
      </c>
      <c r="BF595" s="150">
        <f>_xlfn.XLOOKUP(A595,'[27]Non AGSA'!B:B,'[27]Non AGSA'!B:B)</f>
        <v>1465</v>
      </c>
      <c r="BG595" s="150" t="e">
        <f>_xlfn.XLOOKUP(A595,'[27]Dormant auditee list'!C:C,'[27]Dormant auditee list'!C:C)</f>
        <v>#N/A</v>
      </c>
      <c r="BH595" s="150" t="e">
        <f>_xlfn.XLOOKUP(A595,[27]Reworked!A:A,[27]Reworked!I:I)</f>
        <v>#N/A</v>
      </c>
      <c r="BJ595" s="150">
        <v>4</v>
      </c>
      <c r="BK595" s="150">
        <v>6</v>
      </c>
    </row>
    <row r="596" spans="1:63" ht="14.25" customHeight="1" x14ac:dyDescent="0.25">
      <c r="A596" s="265">
        <v>1510</v>
      </c>
      <c r="B596" s="266" t="s">
        <v>1393</v>
      </c>
      <c r="C596" s="271" t="s">
        <v>1388</v>
      </c>
      <c r="D596" s="271" t="s">
        <v>625</v>
      </c>
      <c r="E596" s="271" t="s">
        <v>1389</v>
      </c>
      <c r="F596" s="271" t="s">
        <v>1</v>
      </c>
      <c r="G596" s="271" t="s">
        <v>1</v>
      </c>
      <c r="H596" s="266" t="s">
        <v>1</v>
      </c>
      <c r="I596" s="266" t="s">
        <v>625</v>
      </c>
      <c r="J596" s="285" t="s">
        <v>39</v>
      </c>
      <c r="K596" s="271" t="s">
        <v>1</v>
      </c>
      <c r="L596" s="274" t="s">
        <v>20</v>
      </c>
      <c r="M596" s="285" t="s">
        <v>39</v>
      </c>
      <c r="N596" s="271" t="s">
        <v>1</v>
      </c>
      <c r="O596" s="271" t="s">
        <v>1</v>
      </c>
      <c r="P596" s="271" t="s">
        <v>1</v>
      </c>
      <c r="Q596" s="271" t="s">
        <v>1</v>
      </c>
      <c r="R596" s="271" t="s">
        <v>1</v>
      </c>
      <c r="S596" s="271" t="s">
        <v>1</v>
      </c>
      <c r="T596" s="271" t="s">
        <v>1</v>
      </c>
      <c r="U596" s="271" t="s">
        <v>1</v>
      </c>
      <c r="V596" s="271" t="s">
        <v>1</v>
      </c>
      <c r="W596" s="271" t="s">
        <v>1</v>
      </c>
      <c r="X596" s="271" t="s">
        <v>1</v>
      </c>
      <c r="Y596" s="271" t="s">
        <v>1</v>
      </c>
      <c r="Z596" s="271" t="s">
        <v>1</v>
      </c>
      <c r="AA596" s="271" t="s">
        <v>1</v>
      </c>
      <c r="AB596" s="271" t="s">
        <v>1</v>
      </c>
      <c r="AC596" s="271" t="s">
        <v>1</v>
      </c>
      <c r="AD596" s="271" t="s">
        <v>1</v>
      </c>
      <c r="AE596" s="274" t="s">
        <v>20</v>
      </c>
      <c r="AF596" s="271" t="s">
        <v>1</v>
      </c>
      <c r="AG596" s="271" t="s">
        <v>1</v>
      </c>
      <c r="AH596" s="271" t="s">
        <v>1</v>
      </c>
      <c r="AI596" s="271" t="s">
        <v>1</v>
      </c>
      <c r="AJ596" s="271" t="s">
        <v>1</v>
      </c>
      <c r="AK596" s="271" t="s">
        <v>1</v>
      </c>
      <c r="AL596" s="271" t="s">
        <v>1</v>
      </c>
      <c r="AM596" s="271" t="s">
        <v>1</v>
      </c>
      <c r="AN596" s="271" t="s">
        <v>1</v>
      </c>
      <c r="AO596" s="271" t="s">
        <v>1</v>
      </c>
      <c r="AP596" s="271" t="s">
        <v>1</v>
      </c>
      <c r="AQ596" s="271" t="s">
        <v>1</v>
      </c>
      <c r="AR596" s="271" t="s">
        <v>1</v>
      </c>
      <c r="AS596" s="271" t="s">
        <v>1</v>
      </c>
      <c r="AT596" s="271" t="s">
        <v>1</v>
      </c>
      <c r="AU596" s="271" t="s">
        <v>1</v>
      </c>
      <c r="AV596" s="271" t="s">
        <v>1</v>
      </c>
      <c r="AW596" s="284" t="s">
        <v>1</v>
      </c>
      <c r="AX596" s="284">
        <v>0</v>
      </c>
      <c r="AY596" s="284">
        <v>0</v>
      </c>
      <c r="AZ596" s="276" t="s">
        <v>1</v>
      </c>
      <c r="BA596" s="276" t="s">
        <v>1</v>
      </c>
      <c r="BB596" s="283" t="s">
        <v>1</v>
      </c>
      <c r="BD596" s="150" t="e">
        <f>_xlfn.XLOOKUP(A596,'KSD auditees'!A:A,'KSD auditees'!A:A)</f>
        <v>#N/A</v>
      </c>
      <c r="BE596" s="150" t="e">
        <f>_xlfn.XLOOKUP(A596,'KSD auditees'!A:A,'KSD auditees'!G:G)</f>
        <v>#N/A</v>
      </c>
      <c r="BF596" s="150">
        <f>_xlfn.XLOOKUP(A596,'[27]Non AGSA'!B:B,'[27]Non AGSA'!B:B)</f>
        <v>1510</v>
      </c>
      <c r="BG596" s="150" t="e">
        <f>_xlfn.XLOOKUP(A596,'[27]Dormant auditee list'!C:C,'[27]Dormant auditee list'!C:C)</f>
        <v>#N/A</v>
      </c>
      <c r="BH596" s="150" t="e">
        <f>_xlfn.XLOOKUP(A596,[27]Reworked!A:A,[27]Reworked!I:I)</f>
        <v>#N/A</v>
      </c>
      <c r="BJ596" s="150">
        <v>4</v>
      </c>
      <c r="BK596" s="150">
        <v>6</v>
      </c>
    </row>
    <row r="597" spans="1:63" ht="34.5" customHeight="1" x14ac:dyDescent="0.25">
      <c r="A597" s="265">
        <v>1366</v>
      </c>
      <c r="B597" s="266" t="s">
        <v>814</v>
      </c>
      <c r="C597" s="271" t="s">
        <v>1388</v>
      </c>
      <c r="D597" s="271" t="s">
        <v>815</v>
      </c>
      <c r="E597" s="271" t="s">
        <v>1389</v>
      </c>
      <c r="F597" s="271" t="s">
        <v>1</v>
      </c>
      <c r="G597" s="271" t="s">
        <v>816</v>
      </c>
      <c r="H597" s="266" t="s">
        <v>440</v>
      </c>
      <c r="I597" s="266" t="s">
        <v>437</v>
      </c>
      <c r="J597" s="275" t="s">
        <v>33</v>
      </c>
      <c r="K597" s="271" t="s">
        <v>1</v>
      </c>
      <c r="L597" s="271" t="s">
        <v>1</v>
      </c>
      <c r="M597" s="275" t="s">
        <v>33</v>
      </c>
      <c r="N597" s="271" t="s">
        <v>1</v>
      </c>
      <c r="O597" s="271" t="s">
        <v>1</v>
      </c>
      <c r="P597" s="271" t="s">
        <v>1</v>
      </c>
      <c r="Q597" s="271" t="s">
        <v>1</v>
      </c>
      <c r="R597" s="271" t="s">
        <v>1</v>
      </c>
      <c r="S597" s="271" t="s">
        <v>1</v>
      </c>
      <c r="T597" s="271" t="s">
        <v>1</v>
      </c>
      <c r="U597" s="271" t="s">
        <v>1</v>
      </c>
      <c r="V597" s="271" t="s">
        <v>1</v>
      </c>
      <c r="W597" s="271" t="s">
        <v>1</v>
      </c>
      <c r="X597" s="271" t="s">
        <v>1</v>
      </c>
      <c r="Y597" s="271" t="s">
        <v>1</v>
      </c>
      <c r="Z597" s="271" t="s">
        <v>1</v>
      </c>
      <c r="AA597" s="271" t="s">
        <v>1</v>
      </c>
      <c r="AB597" s="271" t="s">
        <v>1</v>
      </c>
      <c r="AC597" s="271" t="s">
        <v>1</v>
      </c>
      <c r="AD597" s="271" t="s">
        <v>1</v>
      </c>
      <c r="AE597" s="271" t="s">
        <v>1</v>
      </c>
      <c r="AF597" s="271" t="s">
        <v>1</v>
      </c>
      <c r="AG597" s="271" t="s">
        <v>1</v>
      </c>
      <c r="AH597" s="271" t="s">
        <v>1</v>
      </c>
      <c r="AI597" s="271" t="s">
        <v>1</v>
      </c>
      <c r="AJ597" s="271" t="s">
        <v>1</v>
      </c>
      <c r="AK597" s="271" t="s">
        <v>1</v>
      </c>
      <c r="AL597" s="271" t="s">
        <v>1</v>
      </c>
      <c r="AM597" s="271" t="s">
        <v>1</v>
      </c>
      <c r="AN597" s="271" t="s">
        <v>1</v>
      </c>
      <c r="AO597" s="271" t="s">
        <v>1</v>
      </c>
      <c r="AP597" s="271" t="s">
        <v>1</v>
      </c>
      <c r="AQ597" s="271" t="s">
        <v>1</v>
      </c>
      <c r="AR597" s="271" t="s">
        <v>1</v>
      </c>
      <c r="AS597" s="271" t="s">
        <v>1</v>
      </c>
      <c r="AT597" s="271" t="s">
        <v>1</v>
      </c>
      <c r="AU597" s="271" t="s">
        <v>1</v>
      </c>
      <c r="AV597" s="271" t="s">
        <v>1</v>
      </c>
      <c r="AW597" s="284" t="s">
        <v>1</v>
      </c>
      <c r="AX597" s="284">
        <v>0</v>
      </c>
      <c r="AY597" s="284">
        <v>0</v>
      </c>
      <c r="AZ597" s="276" t="s">
        <v>1</v>
      </c>
      <c r="BA597" s="276" t="s">
        <v>1</v>
      </c>
      <c r="BB597" s="283" t="s">
        <v>1</v>
      </c>
      <c r="BF597" s="150">
        <f>_xlfn.XLOOKUP(A597,'[27]Non AGSA'!B:B,'[27]Non AGSA'!B:B)</f>
        <v>1366</v>
      </c>
      <c r="BG597" s="150" t="e">
        <f>_xlfn.XLOOKUP(A597,'[27]Dormant auditee list'!C:C,'[27]Dormant auditee list'!C:C)</f>
        <v>#N/A</v>
      </c>
      <c r="BH597" s="150" t="e">
        <f>_xlfn.XLOOKUP(A597,[27]Reworked!A:A,[27]Reworked!I:I)</f>
        <v>#N/A</v>
      </c>
      <c r="BJ597" s="150">
        <v>4</v>
      </c>
      <c r="BK597" s="150">
        <v>1</v>
      </c>
    </row>
    <row r="598" spans="1:63" ht="18.75" customHeight="1" x14ac:dyDescent="0.25">
      <c r="A598" s="265">
        <v>1167</v>
      </c>
      <c r="B598" s="266" t="s">
        <v>1394</v>
      </c>
      <c r="C598" s="271" t="s">
        <v>1388</v>
      </c>
      <c r="D598" s="271" t="s">
        <v>737</v>
      </c>
      <c r="E598" s="271" t="s">
        <v>1389</v>
      </c>
      <c r="F598" s="271" t="s">
        <v>1</v>
      </c>
      <c r="G598" s="271" t="s">
        <v>209</v>
      </c>
      <c r="H598" s="266" t="s">
        <v>1</v>
      </c>
      <c r="I598" s="266" t="s">
        <v>437</v>
      </c>
      <c r="J598" s="152" t="s">
        <v>17</v>
      </c>
      <c r="K598" s="271" t="s">
        <v>1</v>
      </c>
      <c r="L598" s="274" t="s">
        <v>20</v>
      </c>
      <c r="M598" s="275" t="s">
        <v>33</v>
      </c>
      <c r="N598" s="273" t="s">
        <v>22</v>
      </c>
      <c r="O598" s="271" t="s">
        <v>1</v>
      </c>
      <c r="P598" s="271" t="s">
        <v>1</v>
      </c>
      <c r="Q598" s="271" t="s">
        <v>1</v>
      </c>
      <c r="R598" s="271" t="s">
        <v>1</v>
      </c>
      <c r="S598" s="271" t="s">
        <v>1</v>
      </c>
      <c r="T598" s="271" t="s">
        <v>1</v>
      </c>
      <c r="U598" s="271" t="s">
        <v>1</v>
      </c>
      <c r="V598" s="271" t="s">
        <v>1</v>
      </c>
      <c r="W598" s="271" t="s">
        <v>1</v>
      </c>
      <c r="X598" s="271" t="s">
        <v>1</v>
      </c>
      <c r="Y598" s="271" t="s">
        <v>1</v>
      </c>
      <c r="Z598" s="271" t="s">
        <v>1</v>
      </c>
      <c r="AA598" s="271" t="s">
        <v>1</v>
      </c>
      <c r="AB598" s="271" t="s">
        <v>1</v>
      </c>
      <c r="AC598" s="271" t="s">
        <v>1</v>
      </c>
      <c r="AD598" s="271" t="s">
        <v>1</v>
      </c>
      <c r="AE598" s="274" t="s">
        <v>20</v>
      </c>
      <c r="AF598" s="271" t="s">
        <v>1</v>
      </c>
      <c r="AG598" s="271" t="s">
        <v>1</v>
      </c>
      <c r="AH598" s="271" t="s">
        <v>1</v>
      </c>
      <c r="AI598" s="271" t="s">
        <v>1</v>
      </c>
      <c r="AJ598" s="271" t="s">
        <v>1</v>
      </c>
      <c r="AK598" s="271" t="s">
        <v>1</v>
      </c>
      <c r="AL598" s="271" t="s">
        <v>1</v>
      </c>
      <c r="AM598" s="271" t="s">
        <v>1</v>
      </c>
      <c r="AN598" s="271" t="s">
        <v>1</v>
      </c>
      <c r="AO598" s="271" t="s">
        <v>1</v>
      </c>
      <c r="AP598" s="271" t="s">
        <v>1</v>
      </c>
      <c r="AQ598" s="271" t="s">
        <v>1</v>
      </c>
      <c r="AR598" s="271" t="s">
        <v>1</v>
      </c>
      <c r="AS598" s="271" t="s">
        <v>1</v>
      </c>
      <c r="AT598" s="271" t="s">
        <v>1</v>
      </c>
      <c r="AU598" s="273" t="s">
        <v>22</v>
      </c>
      <c r="AV598" s="271" t="s">
        <v>1</v>
      </c>
      <c r="AW598" s="275" t="s">
        <v>1241</v>
      </c>
      <c r="AX598" s="284">
        <v>0</v>
      </c>
      <c r="AY598" s="284">
        <v>0</v>
      </c>
      <c r="AZ598" s="276">
        <v>0</v>
      </c>
      <c r="BA598" s="277">
        <v>0</v>
      </c>
      <c r="BB598" s="281">
        <v>0.59</v>
      </c>
      <c r="BF598" s="150">
        <f>_xlfn.XLOOKUP(A598,'[27]Non AGSA'!B:B,'[27]Non AGSA'!B:B)</f>
        <v>1167</v>
      </c>
      <c r="BG598" s="150" t="e">
        <f>_xlfn.XLOOKUP(A598,'[27]Dormant auditee list'!C:C,'[27]Dormant auditee list'!C:C)</f>
        <v>#N/A</v>
      </c>
      <c r="BH598" s="150" t="str">
        <f>_xlfn.XLOOKUP(A598,[27]Reworked!A:A,[27]Reworked!I:I)</f>
        <v>Unqualified with findings</v>
      </c>
      <c r="BJ598" s="150">
        <v>4</v>
      </c>
      <c r="BK598" s="150">
        <v>2</v>
      </c>
    </row>
    <row r="599" spans="1:63" ht="34.5" customHeight="1" x14ac:dyDescent="0.25">
      <c r="A599" s="265">
        <v>919</v>
      </c>
      <c r="B599" s="266" t="s">
        <v>748</v>
      </c>
      <c r="C599" s="271" t="s">
        <v>1388</v>
      </c>
      <c r="D599" s="271" t="s">
        <v>737</v>
      </c>
      <c r="E599" s="271" t="s">
        <v>1389</v>
      </c>
      <c r="F599" s="271" t="s">
        <v>1</v>
      </c>
      <c r="G599" s="271" t="s">
        <v>739</v>
      </c>
      <c r="H599" s="266" t="s">
        <v>440</v>
      </c>
      <c r="I599" s="266" t="s">
        <v>437</v>
      </c>
      <c r="J599" s="285" t="s">
        <v>39</v>
      </c>
      <c r="K599" s="271" t="s">
        <v>1</v>
      </c>
      <c r="L599" s="271" t="s">
        <v>1</v>
      </c>
      <c r="M599" s="285" t="s">
        <v>39</v>
      </c>
      <c r="N599" s="271" t="s">
        <v>1</v>
      </c>
      <c r="O599" s="271" t="s">
        <v>1</v>
      </c>
      <c r="P599" s="271" t="s">
        <v>1</v>
      </c>
      <c r="Q599" s="271" t="s">
        <v>1</v>
      </c>
      <c r="R599" s="271" t="s">
        <v>1</v>
      </c>
      <c r="S599" s="271" t="s">
        <v>1</v>
      </c>
      <c r="T599" s="271" t="s">
        <v>1</v>
      </c>
      <c r="U599" s="271" t="s">
        <v>1</v>
      </c>
      <c r="V599" s="271" t="s">
        <v>1</v>
      </c>
      <c r="W599" s="271" t="s">
        <v>1</v>
      </c>
      <c r="X599" s="271" t="s">
        <v>1</v>
      </c>
      <c r="Y599" s="271" t="s">
        <v>1</v>
      </c>
      <c r="Z599" s="271" t="s">
        <v>1</v>
      </c>
      <c r="AA599" s="271" t="s">
        <v>1</v>
      </c>
      <c r="AB599" s="271" t="s">
        <v>1</v>
      </c>
      <c r="AC599" s="271" t="s">
        <v>1</v>
      </c>
      <c r="AD599" s="271" t="s">
        <v>1</v>
      </c>
      <c r="AE599" s="271" t="s">
        <v>1</v>
      </c>
      <c r="AF599" s="271" t="s">
        <v>1</v>
      </c>
      <c r="AG599" s="271" t="s">
        <v>1</v>
      </c>
      <c r="AH599" s="271" t="s">
        <v>1</v>
      </c>
      <c r="AI599" s="271" t="s">
        <v>1</v>
      </c>
      <c r="AJ599" s="271" t="s">
        <v>1</v>
      </c>
      <c r="AK599" s="271" t="s">
        <v>1</v>
      </c>
      <c r="AL599" s="271" t="s">
        <v>1</v>
      </c>
      <c r="AM599" s="271" t="s">
        <v>1</v>
      </c>
      <c r="AN599" s="271" t="s">
        <v>1</v>
      </c>
      <c r="AO599" s="271" t="s">
        <v>1</v>
      </c>
      <c r="AP599" s="271" t="s">
        <v>1</v>
      </c>
      <c r="AQ599" s="271" t="s">
        <v>1</v>
      </c>
      <c r="AR599" s="271" t="s">
        <v>1</v>
      </c>
      <c r="AS599" s="271" t="s">
        <v>1</v>
      </c>
      <c r="AT599" s="271" t="s">
        <v>1</v>
      </c>
      <c r="AU599" s="271" t="s">
        <v>1</v>
      </c>
      <c r="AV599" s="271" t="s">
        <v>1</v>
      </c>
      <c r="AW599" s="284" t="s">
        <v>1</v>
      </c>
      <c r="AX599" s="284">
        <v>0</v>
      </c>
      <c r="AY599" s="284">
        <v>0</v>
      </c>
      <c r="AZ599" s="276" t="s">
        <v>1</v>
      </c>
      <c r="BA599" s="276" t="s">
        <v>1</v>
      </c>
      <c r="BB599" s="283" t="s">
        <v>1</v>
      </c>
      <c r="BD599" s="150" t="e">
        <f>_xlfn.XLOOKUP(A599,'KSD auditees'!A:A,'KSD auditees'!A:A)</f>
        <v>#N/A</v>
      </c>
      <c r="BE599" s="150" t="e">
        <f>_xlfn.XLOOKUP(A599,'KSD auditees'!A:A,'KSD auditees'!G:G)</f>
        <v>#N/A</v>
      </c>
      <c r="BF599" s="150">
        <f>_xlfn.XLOOKUP(A599,'[27]Non AGSA'!B:B,'[27]Non AGSA'!B:B)</f>
        <v>919</v>
      </c>
      <c r="BG599" s="150" t="e">
        <f>_xlfn.XLOOKUP(A599,'[27]Dormant auditee list'!C:C,'[27]Dormant auditee list'!C:C)</f>
        <v>#N/A</v>
      </c>
      <c r="BH599" s="150" t="e">
        <f>_xlfn.XLOOKUP(A599,[27]Reworked!A:A,[27]Reworked!I:I)</f>
        <v>#N/A</v>
      </c>
      <c r="BJ599" s="150">
        <v>4</v>
      </c>
      <c r="BK599" s="150">
        <v>6</v>
      </c>
    </row>
    <row r="600" spans="1:63" ht="34.5" customHeight="1" x14ac:dyDescent="0.25">
      <c r="A600" s="265">
        <v>1050</v>
      </c>
      <c r="B600" s="266" t="s">
        <v>1091</v>
      </c>
      <c r="C600" s="271" t="s">
        <v>1388</v>
      </c>
      <c r="D600" s="271" t="s">
        <v>1086</v>
      </c>
      <c r="E600" s="271" t="s">
        <v>1389</v>
      </c>
      <c r="F600" s="271" t="s">
        <v>1</v>
      </c>
      <c r="G600" s="271" t="s">
        <v>439</v>
      </c>
      <c r="H600" s="266" t="s">
        <v>440</v>
      </c>
      <c r="I600" s="266" t="s">
        <v>437</v>
      </c>
      <c r="J600" s="152" t="s">
        <v>17</v>
      </c>
      <c r="K600" s="274" t="s">
        <v>20</v>
      </c>
      <c r="L600" s="271" t="s">
        <v>1</v>
      </c>
      <c r="M600" s="275" t="s">
        <v>33</v>
      </c>
      <c r="N600" s="271" t="s">
        <v>1</v>
      </c>
      <c r="O600" s="273" t="s">
        <v>22</v>
      </c>
      <c r="P600" s="271" t="s">
        <v>1</v>
      </c>
      <c r="Q600" s="271" t="s">
        <v>1</v>
      </c>
      <c r="R600" s="271" t="s">
        <v>1</v>
      </c>
      <c r="S600" s="271" t="s">
        <v>1</v>
      </c>
      <c r="T600" s="271" t="s">
        <v>1</v>
      </c>
      <c r="U600" s="271" t="s">
        <v>1</v>
      </c>
      <c r="V600" s="271" t="s">
        <v>1</v>
      </c>
      <c r="W600" s="271" t="s">
        <v>1</v>
      </c>
      <c r="X600" s="271" t="s">
        <v>1</v>
      </c>
      <c r="Y600" s="271" t="s">
        <v>1</v>
      </c>
      <c r="Z600" s="271" t="s">
        <v>1</v>
      </c>
      <c r="AA600" s="274" t="s">
        <v>20</v>
      </c>
      <c r="AB600" s="271" t="s">
        <v>1</v>
      </c>
      <c r="AC600" s="271" t="s">
        <v>1</v>
      </c>
      <c r="AD600" s="271" t="s">
        <v>1</v>
      </c>
      <c r="AE600" s="271" t="s">
        <v>1</v>
      </c>
      <c r="AF600" s="271" t="s">
        <v>1</v>
      </c>
      <c r="AG600" s="271" t="s">
        <v>1</v>
      </c>
      <c r="AH600" s="271" t="s">
        <v>1</v>
      </c>
      <c r="AI600" s="271" t="s">
        <v>1</v>
      </c>
      <c r="AJ600" s="271" t="s">
        <v>1</v>
      </c>
      <c r="AK600" s="271" t="s">
        <v>1</v>
      </c>
      <c r="AL600" s="271" t="s">
        <v>1</v>
      </c>
      <c r="AM600" s="271" t="s">
        <v>1</v>
      </c>
      <c r="AN600" s="271" t="s">
        <v>1</v>
      </c>
      <c r="AO600" s="271" t="s">
        <v>1</v>
      </c>
      <c r="AP600" s="271" t="s">
        <v>1</v>
      </c>
      <c r="AQ600" s="271" t="s">
        <v>1</v>
      </c>
      <c r="AR600" s="271" t="s">
        <v>1</v>
      </c>
      <c r="AS600" s="271" t="s">
        <v>1</v>
      </c>
      <c r="AT600" s="271" t="s">
        <v>1</v>
      </c>
      <c r="AU600" s="274" t="s">
        <v>20</v>
      </c>
      <c r="AV600" s="271" t="s">
        <v>1</v>
      </c>
      <c r="AW600" s="284" t="s">
        <v>1</v>
      </c>
      <c r="AX600" s="284">
        <v>0</v>
      </c>
      <c r="AY600" s="284">
        <v>0</v>
      </c>
      <c r="AZ600" s="276" t="s">
        <v>1</v>
      </c>
      <c r="BA600" s="276" t="s">
        <v>1</v>
      </c>
      <c r="BB600" s="283" t="s">
        <v>1</v>
      </c>
      <c r="BF600" s="150">
        <f>_xlfn.XLOOKUP(A600,'[27]Non AGSA'!B:B,'[27]Non AGSA'!B:B)</f>
        <v>1050</v>
      </c>
      <c r="BG600" s="150" t="e">
        <f>_xlfn.XLOOKUP(A600,'[27]Dormant auditee list'!C:C,'[27]Dormant auditee list'!C:C)</f>
        <v>#N/A</v>
      </c>
      <c r="BH600" s="150" t="e">
        <f>_xlfn.XLOOKUP(A600,[27]Reworked!A:A,[27]Reworked!I:I)</f>
        <v>#N/A</v>
      </c>
      <c r="BJ600" s="150">
        <v>4</v>
      </c>
      <c r="BK600" s="150">
        <v>2</v>
      </c>
    </row>
    <row r="601" spans="1:63" ht="34.5" customHeight="1" x14ac:dyDescent="0.25">
      <c r="A601" s="265">
        <v>1117</v>
      </c>
      <c r="B601" s="266" t="s">
        <v>1395</v>
      </c>
      <c r="C601" s="271" t="s">
        <v>1388</v>
      </c>
      <c r="D601" s="271" t="s">
        <v>854</v>
      </c>
      <c r="E601" s="271" t="s">
        <v>1389</v>
      </c>
      <c r="F601" s="271" t="s">
        <v>1</v>
      </c>
      <c r="G601" s="271" t="s">
        <v>837</v>
      </c>
      <c r="H601" s="266" t="s">
        <v>440</v>
      </c>
      <c r="I601" s="266" t="s">
        <v>437</v>
      </c>
      <c r="J601" s="152" t="s">
        <v>17</v>
      </c>
      <c r="K601" s="271" t="s">
        <v>1</v>
      </c>
      <c r="L601" s="272" t="s">
        <v>23</v>
      </c>
      <c r="M601" s="279" t="s">
        <v>26</v>
      </c>
      <c r="N601" s="273" t="s">
        <v>22</v>
      </c>
      <c r="O601" s="272" t="s">
        <v>23</v>
      </c>
      <c r="P601" s="273" t="s">
        <v>22</v>
      </c>
      <c r="Q601" s="271" t="s">
        <v>1</v>
      </c>
      <c r="R601" s="271" t="s">
        <v>1</v>
      </c>
      <c r="S601" s="271" t="s">
        <v>1</v>
      </c>
      <c r="T601" s="271" t="s">
        <v>1</v>
      </c>
      <c r="U601" s="271" t="s">
        <v>1</v>
      </c>
      <c r="V601" s="271" t="s">
        <v>1</v>
      </c>
      <c r="W601" s="271" t="s">
        <v>1</v>
      </c>
      <c r="X601" s="271" t="s">
        <v>1</v>
      </c>
      <c r="Y601" s="271" t="s">
        <v>1</v>
      </c>
      <c r="Z601" s="271" t="s">
        <v>1</v>
      </c>
      <c r="AA601" s="271" t="s">
        <v>1</v>
      </c>
      <c r="AB601" s="271" t="s">
        <v>1</v>
      </c>
      <c r="AC601" s="271" t="s">
        <v>1</v>
      </c>
      <c r="AD601" s="271" t="s">
        <v>1</v>
      </c>
      <c r="AE601" s="274" t="s">
        <v>20</v>
      </c>
      <c r="AF601" s="274" t="s">
        <v>20</v>
      </c>
      <c r="AG601" s="273" t="s">
        <v>22</v>
      </c>
      <c r="AH601" s="271" t="s">
        <v>1</v>
      </c>
      <c r="AI601" s="271" t="s">
        <v>1</v>
      </c>
      <c r="AJ601" s="271" t="s">
        <v>1</v>
      </c>
      <c r="AK601" s="271" t="s">
        <v>1</v>
      </c>
      <c r="AL601" s="272" t="s">
        <v>23</v>
      </c>
      <c r="AM601" s="271" t="s">
        <v>1</v>
      </c>
      <c r="AN601" s="271" t="s">
        <v>1</v>
      </c>
      <c r="AO601" s="273" t="s">
        <v>22</v>
      </c>
      <c r="AP601" s="271" t="s">
        <v>1</v>
      </c>
      <c r="AQ601" s="271" t="s">
        <v>1</v>
      </c>
      <c r="AR601" s="274" t="s">
        <v>20</v>
      </c>
      <c r="AS601" s="271" t="s">
        <v>1</v>
      </c>
      <c r="AT601" s="271" t="s">
        <v>1</v>
      </c>
      <c r="AU601" s="273" t="s">
        <v>22</v>
      </c>
      <c r="AV601" s="271" t="s">
        <v>1</v>
      </c>
      <c r="AW601" s="274" t="s">
        <v>1240</v>
      </c>
      <c r="AX601" s="275">
        <v>1</v>
      </c>
      <c r="AY601" s="284">
        <v>0</v>
      </c>
      <c r="AZ601" s="276" t="s">
        <v>1</v>
      </c>
      <c r="BA601" s="277" t="s">
        <v>1</v>
      </c>
      <c r="BB601" s="281" t="s">
        <v>1</v>
      </c>
      <c r="BF601" s="150">
        <f>_xlfn.XLOOKUP(A601,'[27]Non AGSA'!B:B,'[27]Non AGSA'!B:B)</f>
        <v>1117</v>
      </c>
      <c r="BG601" s="150" t="e">
        <f>_xlfn.XLOOKUP(A601,'[27]Dormant auditee list'!C:C,'[27]Dormant auditee list'!C:C)</f>
        <v>#N/A</v>
      </c>
      <c r="BH601" s="150" t="str">
        <f>_xlfn.XLOOKUP(A601,[27]Reworked!A:A,[27]Reworked!I:I)</f>
        <v>Unqualified with findings</v>
      </c>
      <c r="BJ601" s="150">
        <v>4</v>
      </c>
      <c r="BK601" s="150">
        <v>2</v>
      </c>
    </row>
    <row r="602" spans="1:63" ht="14.25" customHeight="1" x14ac:dyDescent="0.25">
      <c r="A602" s="265">
        <v>922</v>
      </c>
      <c r="B602" s="266" t="s">
        <v>1092</v>
      </c>
      <c r="C602" s="271" t="s">
        <v>1388</v>
      </c>
      <c r="D602" s="271" t="s">
        <v>1086</v>
      </c>
      <c r="E602" s="271" t="s">
        <v>1389</v>
      </c>
      <c r="F602" s="271" t="s">
        <v>1</v>
      </c>
      <c r="G602" s="271" t="s">
        <v>1</v>
      </c>
      <c r="H602" s="266" t="s">
        <v>1</v>
      </c>
      <c r="I602" s="266" t="s">
        <v>1086</v>
      </c>
      <c r="J602" s="279" t="s">
        <v>26</v>
      </c>
      <c r="K602" s="271" t="s">
        <v>1</v>
      </c>
      <c r="L602" s="271" t="s">
        <v>1</v>
      </c>
      <c r="M602" s="279" t="s">
        <v>26</v>
      </c>
      <c r="N602" s="271" t="s">
        <v>1</v>
      </c>
      <c r="O602" s="271" t="s">
        <v>1</v>
      </c>
      <c r="P602" s="272" t="s">
        <v>23</v>
      </c>
      <c r="Q602" s="271" t="s">
        <v>1</v>
      </c>
      <c r="R602" s="271" t="s">
        <v>1</v>
      </c>
      <c r="S602" s="271" t="s">
        <v>1</v>
      </c>
      <c r="T602" s="271" t="s">
        <v>1</v>
      </c>
      <c r="U602" s="271" t="s">
        <v>1</v>
      </c>
      <c r="V602" s="274" t="s">
        <v>20</v>
      </c>
      <c r="W602" s="271" t="s">
        <v>1</v>
      </c>
      <c r="X602" s="271" t="s">
        <v>1</v>
      </c>
      <c r="Y602" s="271" t="s">
        <v>1</v>
      </c>
      <c r="Z602" s="271" t="s">
        <v>1</v>
      </c>
      <c r="AA602" s="271" t="s">
        <v>1</v>
      </c>
      <c r="AB602" s="271" t="s">
        <v>1</v>
      </c>
      <c r="AC602" s="271" t="s">
        <v>1</v>
      </c>
      <c r="AD602" s="271" t="s">
        <v>1</v>
      </c>
      <c r="AE602" s="271" t="s">
        <v>1</v>
      </c>
      <c r="AF602" s="271" t="s">
        <v>1</v>
      </c>
      <c r="AG602" s="271" t="s">
        <v>1</v>
      </c>
      <c r="AH602" s="271" t="s">
        <v>1</v>
      </c>
      <c r="AI602" s="271" t="s">
        <v>1</v>
      </c>
      <c r="AJ602" s="271" t="s">
        <v>1</v>
      </c>
      <c r="AK602" s="271" t="s">
        <v>1</v>
      </c>
      <c r="AL602" s="271" t="s">
        <v>1</v>
      </c>
      <c r="AM602" s="271" t="s">
        <v>1</v>
      </c>
      <c r="AN602" s="271" t="s">
        <v>1</v>
      </c>
      <c r="AO602" s="271" t="s">
        <v>1</v>
      </c>
      <c r="AP602" s="271" t="s">
        <v>1</v>
      </c>
      <c r="AQ602" s="271" t="s">
        <v>1</v>
      </c>
      <c r="AR602" s="271" t="s">
        <v>1</v>
      </c>
      <c r="AS602" s="271" t="s">
        <v>1</v>
      </c>
      <c r="AT602" s="271" t="s">
        <v>1</v>
      </c>
      <c r="AU602" s="271" t="s">
        <v>1</v>
      </c>
      <c r="AV602" s="271" t="s">
        <v>1</v>
      </c>
      <c r="AW602" s="284" t="s">
        <v>1</v>
      </c>
      <c r="AX602" s="284">
        <v>0</v>
      </c>
      <c r="AY602" s="284">
        <v>0</v>
      </c>
      <c r="AZ602" s="276" t="s">
        <v>1</v>
      </c>
      <c r="BA602" s="276" t="s">
        <v>1</v>
      </c>
      <c r="BB602" s="283" t="s">
        <v>1</v>
      </c>
      <c r="BF602" s="150">
        <f>_xlfn.XLOOKUP(A602,'[27]Non AGSA'!B:B,'[27]Non AGSA'!B:B)</f>
        <v>922</v>
      </c>
      <c r="BG602" s="150" t="e">
        <f>_xlfn.XLOOKUP(A602,'[27]Dormant auditee list'!C:C,'[27]Dormant auditee list'!C:C)</f>
        <v>#N/A</v>
      </c>
      <c r="BH602" s="150" t="e">
        <f>_xlfn.XLOOKUP(A602,[27]Reworked!A:A,[27]Reworked!I:I)</f>
        <v>#N/A</v>
      </c>
      <c r="BJ602" s="150">
        <v>4</v>
      </c>
      <c r="BK602" s="150">
        <v>3</v>
      </c>
    </row>
    <row r="603" spans="1:63" ht="26.25" customHeight="1" x14ac:dyDescent="0.25">
      <c r="A603" s="265">
        <v>1288</v>
      </c>
      <c r="B603" s="266" t="s">
        <v>1396</v>
      </c>
      <c r="C603" s="271" t="s">
        <v>1388</v>
      </c>
      <c r="D603" s="271" t="s">
        <v>941</v>
      </c>
      <c r="E603" s="271" t="s">
        <v>1389</v>
      </c>
      <c r="F603" s="271" t="s">
        <v>1</v>
      </c>
      <c r="G603" s="271" t="s">
        <v>447</v>
      </c>
      <c r="H603" s="266" t="s">
        <v>444</v>
      </c>
      <c r="I603" s="266" t="s">
        <v>437</v>
      </c>
      <c r="J603" s="285" t="s">
        <v>39</v>
      </c>
      <c r="K603" s="271" t="s">
        <v>1</v>
      </c>
      <c r="L603" s="271" t="s">
        <v>1</v>
      </c>
      <c r="M603" s="285" t="s">
        <v>39</v>
      </c>
      <c r="N603" s="271" t="s">
        <v>1</v>
      </c>
      <c r="O603" s="271" t="s">
        <v>1</v>
      </c>
      <c r="P603" s="271" t="s">
        <v>1</v>
      </c>
      <c r="Q603" s="271" t="s">
        <v>1</v>
      </c>
      <c r="R603" s="271" t="s">
        <v>1</v>
      </c>
      <c r="S603" s="271" t="s">
        <v>1</v>
      </c>
      <c r="T603" s="271" t="s">
        <v>1</v>
      </c>
      <c r="U603" s="271" t="s">
        <v>1</v>
      </c>
      <c r="V603" s="271" t="s">
        <v>1</v>
      </c>
      <c r="W603" s="271" t="s">
        <v>1</v>
      </c>
      <c r="X603" s="271" t="s">
        <v>1</v>
      </c>
      <c r="Y603" s="271" t="s">
        <v>1</v>
      </c>
      <c r="Z603" s="271" t="s">
        <v>1</v>
      </c>
      <c r="AA603" s="271" t="s">
        <v>1</v>
      </c>
      <c r="AB603" s="271" t="s">
        <v>1</v>
      </c>
      <c r="AC603" s="271" t="s">
        <v>1</v>
      </c>
      <c r="AD603" s="271" t="s">
        <v>1</v>
      </c>
      <c r="AE603" s="271" t="s">
        <v>1</v>
      </c>
      <c r="AF603" s="271" t="s">
        <v>1</v>
      </c>
      <c r="AG603" s="271" t="s">
        <v>1</v>
      </c>
      <c r="AH603" s="271" t="s">
        <v>1</v>
      </c>
      <c r="AI603" s="271" t="s">
        <v>1</v>
      </c>
      <c r="AJ603" s="271" t="s">
        <v>1</v>
      </c>
      <c r="AK603" s="271" t="s">
        <v>1</v>
      </c>
      <c r="AL603" s="271" t="s">
        <v>1</v>
      </c>
      <c r="AM603" s="271" t="s">
        <v>1</v>
      </c>
      <c r="AN603" s="271" t="s">
        <v>1</v>
      </c>
      <c r="AO603" s="271" t="s">
        <v>1</v>
      </c>
      <c r="AP603" s="271" t="s">
        <v>1</v>
      </c>
      <c r="AQ603" s="271" t="s">
        <v>1</v>
      </c>
      <c r="AR603" s="271" t="s">
        <v>1</v>
      </c>
      <c r="AS603" s="271" t="s">
        <v>1</v>
      </c>
      <c r="AT603" s="271" t="s">
        <v>1</v>
      </c>
      <c r="AU603" s="271" t="s">
        <v>1</v>
      </c>
      <c r="AV603" s="271" t="s">
        <v>1</v>
      </c>
      <c r="AW603" s="284" t="s">
        <v>1</v>
      </c>
      <c r="AX603" s="284">
        <v>0</v>
      </c>
      <c r="AY603" s="284">
        <v>0</v>
      </c>
      <c r="AZ603" s="276" t="s">
        <v>1</v>
      </c>
      <c r="BA603" s="276" t="s">
        <v>1</v>
      </c>
      <c r="BB603" s="283" t="s">
        <v>1</v>
      </c>
      <c r="BD603" s="150" t="e">
        <f>_xlfn.XLOOKUP(A603,'KSD auditees'!A:A,'KSD auditees'!A:A)</f>
        <v>#N/A</v>
      </c>
      <c r="BE603" s="150" t="e">
        <f>_xlfn.XLOOKUP(A603,'KSD auditees'!A:A,'KSD auditees'!G:G)</f>
        <v>#N/A</v>
      </c>
      <c r="BF603" s="150">
        <f>_xlfn.XLOOKUP(A603,'[27]Non AGSA'!B:B,'[27]Non AGSA'!B:B)</f>
        <v>1288</v>
      </c>
      <c r="BG603" s="150" t="e">
        <f>_xlfn.XLOOKUP(A603,'[27]Dormant auditee list'!C:C,'[27]Dormant auditee list'!C:C)</f>
        <v>#N/A</v>
      </c>
      <c r="BH603" s="150" t="e">
        <f>_xlfn.XLOOKUP(A603,[27]Reworked!A:A,[27]Reworked!I:I)</f>
        <v>#N/A</v>
      </c>
      <c r="BJ603" s="150">
        <v>4</v>
      </c>
      <c r="BK603" s="150">
        <v>6</v>
      </c>
    </row>
    <row r="604" spans="1:63" ht="26.25" customHeight="1" x14ac:dyDescent="0.25">
      <c r="A604" s="265">
        <v>1271</v>
      </c>
      <c r="B604" s="266" t="s">
        <v>1397</v>
      </c>
      <c r="C604" s="271" t="s">
        <v>1388</v>
      </c>
      <c r="D604" s="271" t="s">
        <v>941</v>
      </c>
      <c r="E604" s="271" t="s">
        <v>1389</v>
      </c>
      <c r="F604" s="271" t="s">
        <v>1</v>
      </c>
      <c r="G604" s="271" t="s">
        <v>447</v>
      </c>
      <c r="H604" s="266" t="s">
        <v>444</v>
      </c>
      <c r="I604" s="266" t="s">
        <v>437</v>
      </c>
      <c r="J604" s="285" t="s">
        <v>39</v>
      </c>
      <c r="K604" s="271" t="s">
        <v>1</v>
      </c>
      <c r="L604" s="271" t="s">
        <v>1</v>
      </c>
      <c r="M604" s="285" t="s">
        <v>39</v>
      </c>
      <c r="N604" s="271" t="s">
        <v>1</v>
      </c>
      <c r="O604" s="273" t="s">
        <v>22</v>
      </c>
      <c r="P604" s="271" t="s">
        <v>1</v>
      </c>
      <c r="Q604" s="271" t="s">
        <v>1</v>
      </c>
      <c r="R604" s="271" t="s">
        <v>1</v>
      </c>
      <c r="S604" s="271" t="s">
        <v>1</v>
      </c>
      <c r="T604" s="271" t="s">
        <v>1</v>
      </c>
      <c r="U604" s="271" t="s">
        <v>1</v>
      </c>
      <c r="V604" s="271" t="s">
        <v>1</v>
      </c>
      <c r="W604" s="271" t="s">
        <v>1</v>
      </c>
      <c r="X604" s="271" t="s">
        <v>1</v>
      </c>
      <c r="Y604" s="271" t="s">
        <v>1</v>
      </c>
      <c r="Z604" s="271" t="s">
        <v>1</v>
      </c>
      <c r="AA604" s="271" t="s">
        <v>1</v>
      </c>
      <c r="AB604" s="271" t="s">
        <v>1</v>
      </c>
      <c r="AC604" s="271" t="s">
        <v>1</v>
      </c>
      <c r="AD604" s="271" t="s">
        <v>1</v>
      </c>
      <c r="AE604" s="271" t="s">
        <v>1</v>
      </c>
      <c r="AF604" s="271" t="s">
        <v>1</v>
      </c>
      <c r="AG604" s="271" t="s">
        <v>1</v>
      </c>
      <c r="AH604" s="271" t="s">
        <v>1</v>
      </c>
      <c r="AI604" s="271" t="s">
        <v>1</v>
      </c>
      <c r="AJ604" s="271" t="s">
        <v>1</v>
      </c>
      <c r="AK604" s="271" t="s">
        <v>1</v>
      </c>
      <c r="AL604" s="271" t="s">
        <v>1</v>
      </c>
      <c r="AM604" s="271" t="s">
        <v>1</v>
      </c>
      <c r="AN604" s="271" t="s">
        <v>1</v>
      </c>
      <c r="AO604" s="271" t="s">
        <v>1</v>
      </c>
      <c r="AP604" s="271" t="s">
        <v>1</v>
      </c>
      <c r="AQ604" s="271" t="s">
        <v>1</v>
      </c>
      <c r="AR604" s="271" t="s">
        <v>1</v>
      </c>
      <c r="AS604" s="271" t="s">
        <v>1</v>
      </c>
      <c r="AT604" s="271" t="s">
        <v>1</v>
      </c>
      <c r="AU604" s="271" t="s">
        <v>1</v>
      </c>
      <c r="AV604" s="271" t="s">
        <v>1</v>
      </c>
      <c r="AW604" s="284" t="s">
        <v>1</v>
      </c>
      <c r="AX604" s="284">
        <v>0</v>
      </c>
      <c r="AY604" s="284">
        <v>0</v>
      </c>
      <c r="AZ604" s="276" t="s">
        <v>1</v>
      </c>
      <c r="BA604" s="276" t="s">
        <v>1</v>
      </c>
      <c r="BB604" s="283" t="s">
        <v>1</v>
      </c>
      <c r="BD604" s="150" t="e">
        <f>_xlfn.XLOOKUP(A604,'KSD auditees'!A:A,'KSD auditees'!A:A)</f>
        <v>#N/A</v>
      </c>
      <c r="BE604" s="150" t="e">
        <f>_xlfn.XLOOKUP(A604,'KSD auditees'!A:A,'KSD auditees'!G:G)</f>
        <v>#N/A</v>
      </c>
      <c r="BF604" s="150">
        <f>_xlfn.XLOOKUP(A604,'[27]Non AGSA'!B:B,'[27]Non AGSA'!B:B)</f>
        <v>1271</v>
      </c>
      <c r="BG604" s="150" t="e">
        <f>_xlfn.XLOOKUP(A604,'[27]Dormant auditee list'!C:C,'[27]Dormant auditee list'!C:C)</f>
        <v>#N/A</v>
      </c>
      <c r="BH604" s="150" t="e">
        <f>_xlfn.XLOOKUP(A604,[27]Reworked!A:A,[27]Reworked!I:I)</f>
        <v>#N/A</v>
      </c>
      <c r="BJ604" s="150">
        <v>4</v>
      </c>
      <c r="BK604" s="150">
        <v>6</v>
      </c>
    </row>
    <row r="605" spans="1:63" ht="34.5" customHeight="1" x14ac:dyDescent="0.25">
      <c r="A605" s="265">
        <v>1416</v>
      </c>
      <c r="B605" s="266" t="s">
        <v>1398</v>
      </c>
      <c r="C605" s="271" t="s">
        <v>1388</v>
      </c>
      <c r="D605" s="271" t="s">
        <v>683</v>
      </c>
      <c r="E605" s="271" t="s">
        <v>1389</v>
      </c>
      <c r="F605" s="271" t="s">
        <v>1</v>
      </c>
      <c r="G605" s="271" t="s">
        <v>687</v>
      </c>
      <c r="H605" s="266" t="s">
        <v>440</v>
      </c>
      <c r="I605" s="266" t="s">
        <v>437</v>
      </c>
      <c r="J605" s="285" t="s">
        <v>39</v>
      </c>
      <c r="K605" s="271" t="s">
        <v>1</v>
      </c>
      <c r="L605" s="271" t="s">
        <v>1</v>
      </c>
      <c r="M605" s="285" t="s">
        <v>39</v>
      </c>
      <c r="N605" s="273" t="s">
        <v>22</v>
      </c>
      <c r="O605" s="271" t="s">
        <v>1</v>
      </c>
      <c r="P605" s="271" t="s">
        <v>1</v>
      </c>
      <c r="Q605" s="271" t="s">
        <v>1</v>
      </c>
      <c r="R605" s="271" t="s">
        <v>1</v>
      </c>
      <c r="S605" s="271" t="s">
        <v>1</v>
      </c>
      <c r="T605" s="271" t="s">
        <v>1</v>
      </c>
      <c r="U605" s="271" t="s">
        <v>1</v>
      </c>
      <c r="V605" s="271" t="s">
        <v>1</v>
      </c>
      <c r="W605" s="271" t="s">
        <v>1</v>
      </c>
      <c r="X605" s="271" t="s">
        <v>1</v>
      </c>
      <c r="Y605" s="271" t="s">
        <v>1</v>
      </c>
      <c r="Z605" s="271" t="s">
        <v>1</v>
      </c>
      <c r="AA605" s="271" t="s">
        <v>1</v>
      </c>
      <c r="AB605" s="271" t="s">
        <v>1</v>
      </c>
      <c r="AC605" s="271" t="s">
        <v>1</v>
      </c>
      <c r="AD605" s="271" t="s">
        <v>1</v>
      </c>
      <c r="AE605" s="271" t="s">
        <v>1</v>
      </c>
      <c r="AF605" s="271" t="s">
        <v>1</v>
      </c>
      <c r="AG605" s="271" t="s">
        <v>1</v>
      </c>
      <c r="AH605" s="271" t="s">
        <v>1</v>
      </c>
      <c r="AI605" s="271" t="s">
        <v>1</v>
      </c>
      <c r="AJ605" s="271" t="s">
        <v>1</v>
      </c>
      <c r="AK605" s="271" t="s">
        <v>1</v>
      </c>
      <c r="AL605" s="271" t="s">
        <v>1</v>
      </c>
      <c r="AM605" s="271" t="s">
        <v>1</v>
      </c>
      <c r="AN605" s="271" t="s">
        <v>1</v>
      </c>
      <c r="AO605" s="271" t="s">
        <v>1</v>
      </c>
      <c r="AP605" s="271" t="s">
        <v>1</v>
      </c>
      <c r="AQ605" s="271" t="s">
        <v>1</v>
      </c>
      <c r="AR605" s="271" t="s">
        <v>1</v>
      </c>
      <c r="AS605" s="271" t="s">
        <v>1</v>
      </c>
      <c r="AT605" s="271" t="s">
        <v>1</v>
      </c>
      <c r="AU605" s="271" t="s">
        <v>1</v>
      </c>
      <c r="AV605" s="271" t="s">
        <v>1</v>
      </c>
      <c r="AW605" s="284" t="s">
        <v>1</v>
      </c>
      <c r="AX605" s="284">
        <v>0</v>
      </c>
      <c r="AY605" s="284">
        <v>0</v>
      </c>
      <c r="AZ605" s="276" t="s">
        <v>1</v>
      </c>
      <c r="BA605" s="276" t="s">
        <v>1</v>
      </c>
      <c r="BB605" s="283" t="s">
        <v>1</v>
      </c>
      <c r="BD605" s="150" t="e">
        <f>_xlfn.XLOOKUP(A605,'KSD auditees'!A:A,'KSD auditees'!A:A)</f>
        <v>#N/A</v>
      </c>
      <c r="BE605" s="150" t="e">
        <f>_xlfn.XLOOKUP(A605,'KSD auditees'!A:A,'KSD auditees'!G:G)</f>
        <v>#N/A</v>
      </c>
      <c r="BF605" s="150">
        <f>_xlfn.XLOOKUP(A605,'[27]Non AGSA'!B:B,'[27]Non AGSA'!B:B)</f>
        <v>1416</v>
      </c>
      <c r="BG605" s="150" t="e">
        <f>_xlfn.XLOOKUP(A605,'[27]Dormant auditee list'!C:C,'[27]Dormant auditee list'!C:C)</f>
        <v>#N/A</v>
      </c>
      <c r="BH605" s="150" t="e">
        <f>_xlfn.XLOOKUP(A605,[27]Reworked!A:A,[27]Reworked!I:I)</f>
        <v>#N/A</v>
      </c>
      <c r="BJ605" s="150">
        <v>4</v>
      </c>
      <c r="BK605" s="150">
        <v>6</v>
      </c>
    </row>
    <row r="606" spans="1:63" ht="14.25" customHeight="1" x14ac:dyDescent="0.25">
      <c r="A606" s="265">
        <v>1150</v>
      </c>
      <c r="B606" s="266" t="s">
        <v>1399</v>
      </c>
      <c r="C606" s="271" t="s">
        <v>1388</v>
      </c>
      <c r="D606" s="271" t="s">
        <v>571</v>
      </c>
      <c r="E606" s="271" t="s">
        <v>1389</v>
      </c>
      <c r="F606" s="271" t="s">
        <v>1</v>
      </c>
      <c r="G606" s="271" t="s">
        <v>1</v>
      </c>
      <c r="H606" s="266" t="s">
        <v>1</v>
      </c>
      <c r="I606" s="266" t="s">
        <v>571</v>
      </c>
      <c r="J606" s="275" t="s">
        <v>33</v>
      </c>
      <c r="K606" s="271" t="s">
        <v>1</v>
      </c>
      <c r="L606" s="271" t="s">
        <v>1</v>
      </c>
      <c r="M606" s="275" t="s">
        <v>33</v>
      </c>
      <c r="N606" s="271" t="s">
        <v>1</v>
      </c>
      <c r="O606" s="271" t="s">
        <v>1</v>
      </c>
      <c r="P606" s="271" t="s">
        <v>1</v>
      </c>
      <c r="Q606" s="271" t="s">
        <v>1</v>
      </c>
      <c r="R606" s="271" t="s">
        <v>1</v>
      </c>
      <c r="S606" s="271" t="s">
        <v>1</v>
      </c>
      <c r="T606" s="271" t="s">
        <v>1</v>
      </c>
      <c r="U606" s="271" t="s">
        <v>1</v>
      </c>
      <c r="V606" s="271" t="s">
        <v>1</v>
      </c>
      <c r="W606" s="271" t="s">
        <v>1</v>
      </c>
      <c r="X606" s="271" t="s">
        <v>1</v>
      </c>
      <c r="Y606" s="271" t="s">
        <v>1</v>
      </c>
      <c r="Z606" s="271" t="s">
        <v>1</v>
      </c>
      <c r="AA606" s="271" t="s">
        <v>1</v>
      </c>
      <c r="AB606" s="271" t="s">
        <v>1</v>
      </c>
      <c r="AC606" s="271" t="s">
        <v>1</v>
      </c>
      <c r="AD606" s="271" t="s">
        <v>1</v>
      </c>
      <c r="AE606" s="271" t="s">
        <v>1</v>
      </c>
      <c r="AF606" s="271" t="s">
        <v>1</v>
      </c>
      <c r="AG606" s="271" t="s">
        <v>1</v>
      </c>
      <c r="AH606" s="271" t="s">
        <v>1</v>
      </c>
      <c r="AI606" s="271" t="s">
        <v>1</v>
      </c>
      <c r="AJ606" s="271" t="s">
        <v>1</v>
      </c>
      <c r="AK606" s="271" t="s">
        <v>1</v>
      </c>
      <c r="AL606" s="271" t="s">
        <v>1</v>
      </c>
      <c r="AM606" s="271" t="s">
        <v>1</v>
      </c>
      <c r="AN606" s="271" t="s">
        <v>1</v>
      </c>
      <c r="AO606" s="271" t="s">
        <v>1</v>
      </c>
      <c r="AP606" s="271" t="s">
        <v>1</v>
      </c>
      <c r="AQ606" s="271" t="s">
        <v>1</v>
      </c>
      <c r="AR606" s="271" t="s">
        <v>1</v>
      </c>
      <c r="AS606" s="271" t="s">
        <v>1</v>
      </c>
      <c r="AT606" s="271" t="s">
        <v>1</v>
      </c>
      <c r="AU606" s="271" t="s">
        <v>1</v>
      </c>
      <c r="AV606" s="271" t="s">
        <v>1</v>
      </c>
      <c r="AW606" s="284" t="s">
        <v>1</v>
      </c>
      <c r="AX606" s="284">
        <v>0</v>
      </c>
      <c r="AY606" s="284">
        <v>0</v>
      </c>
      <c r="AZ606" s="276" t="s">
        <v>1</v>
      </c>
      <c r="BA606" s="276" t="s">
        <v>1</v>
      </c>
      <c r="BB606" s="283" t="s">
        <v>1</v>
      </c>
      <c r="BF606" s="150">
        <f>_xlfn.XLOOKUP(A606,'[27]Non AGSA'!B:B,'[27]Non AGSA'!B:B)</f>
        <v>1150</v>
      </c>
      <c r="BG606" s="150">
        <f>_xlfn.XLOOKUP(A606,'[27]Dormant auditee list'!C:C,'[27]Dormant auditee list'!C:C)</f>
        <v>1150</v>
      </c>
      <c r="BH606" s="150" t="e">
        <f>_xlfn.XLOOKUP(A606,[27]Reworked!A:A,[27]Reworked!I:I)</f>
        <v>#N/A</v>
      </c>
      <c r="BJ606" s="150">
        <v>4</v>
      </c>
      <c r="BK606" s="150">
        <v>1</v>
      </c>
    </row>
    <row r="607" spans="1:63" ht="27" customHeight="1" x14ac:dyDescent="0.25">
      <c r="A607" s="265">
        <v>1279</v>
      </c>
      <c r="B607" s="266" t="s">
        <v>1400</v>
      </c>
      <c r="C607" s="271" t="s">
        <v>1388</v>
      </c>
      <c r="D607" s="271" t="s">
        <v>941</v>
      </c>
      <c r="E607" s="271" t="s">
        <v>1389</v>
      </c>
      <c r="F607" s="271" t="s">
        <v>1</v>
      </c>
      <c r="G607" s="271" t="s">
        <v>447</v>
      </c>
      <c r="H607" s="266" t="s">
        <v>444</v>
      </c>
      <c r="I607" s="266" t="s">
        <v>437</v>
      </c>
      <c r="J607" s="285" t="s">
        <v>39</v>
      </c>
      <c r="K607" s="271" t="s">
        <v>1</v>
      </c>
      <c r="L607" s="271" t="s">
        <v>1</v>
      </c>
      <c r="M607" s="285" t="s">
        <v>39</v>
      </c>
      <c r="N607" s="271" t="s">
        <v>1</v>
      </c>
      <c r="O607" s="271" t="s">
        <v>1</v>
      </c>
      <c r="P607" s="271" t="s">
        <v>1</v>
      </c>
      <c r="Q607" s="271" t="s">
        <v>1</v>
      </c>
      <c r="R607" s="271" t="s">
        <v>1</v>
      </c>
      <c r="S607" s="271" t="s">
        <v>1</v>
      </c>
      <c r="T607" s="271" t="s">
        <v>1</v>
      </c>
      <c r="U607" s="271" t="s">
        <v>1</v>
      </c>
      <c r="V607" s="271" t="s">
        <v>1</v>
      </c>
      <c r="W607" s="271" t="s">
        <v>1</v>
      </c>
      <c r="X607" s="271" t="s">
        <v>1</v>
      </c>
      <c r="Y607" s="271" t="s">
        <v>1</v>
      </c>
      <c r="Z607" s="271" t="s">
        <v>1</v>
      </c>
      <c r="AA607" s="271" t="s">
        <v>1</v>
      </c>
      <c r="AB607" s="271" t="s">
        <v>1</v>
      </c>
      <c r="AC607" s="271" t="s">
        <v>1</v>
      </c>
      <c r="AD607" s="271" t="s">
        <v>1</v>
      </c>
      <c r="AE607" s="271" t="s">
        <v>1</v>
      </c>
      <c r="AF607" s="271" t="s">
        <v>1</v>
      </c>
      <c r="AG607" s="271" t="s">
        <v>1</v>
      </c>
      <c r="AH607" s="271" t="s">
        <v>1</v>
      </c>
      <c r="AI607" s="271" t="s">
        <v>1</v>
      </c>
      <c r="AJ607" s="271" t="s">
        <v>1</v>
      </c>
      <c r="AK607" s="271" t="s">
        <v>1</v>
      </c>
      <c r="AL607" s="271" t="s">
        <v>1</v>
      </c>
      <c r="AM607" s="271" t="s">
        <v>1</v>
      </c>
      <c r="AN607" s="271" t="s">
        <v>1</v>
      </c>
      <c r="AO607" s="271" t="s">
        <v>1</v>
      </c>
      <c r="AP607" s="271" t="s">
        <v>1</v>
      </c>
      <c r="AQ607" s="271" t="s">
        <v>1</v>
      </c>
      <c r="AR607" s="271" t="s">
        <v>1</v>
      </c>
      <c r="AS607" s="271" t="s">
        <v>1</v>
      </c>
      <c r="AT607" s="271" t="s">
        <v>1</v>
      </c>
      <c r="AU607" s="271" t="s">
        <v>1</v>
      </c>
      <c r="AV607" s="271" t="s">
        <v>1</v>
      </c>
      <c r="AW607" s="284" t="s">
        <v>1</v>
      </c>
      <c r="AX607" s="284">
        <v>0</v>
      </c>
      <c r="AY607" s="284">
        <v>0</v>
      </c>
      <c r="AZ607" s="276" t="s">
        <v>1</v>
      </c>
      <c r="BA607" s="276" t="s">
        <v>1</v>
      </c>
      <c r="BB607" s="283" t="s">
        <v>1</v>
      </c>
      <c r="BD607" s="150" t="e">
        <f>_xlfn.XLOOKUP(A607,'KSD auditees'!A:A,'KSD auditees'!A:A)</f>
        <v>#N/A</v>
      </c>
      <c r="BE607" s="150" t="e">
        <f>_xlfn.XLOOKUP(A607,'KSD auditees'!A:A,'KSD auditees'!G:G)</f>
        <v>#N/A</v>
      </c>
      <c r="BF607" s="150">
        <f>_xlfn.XLOOKUP(A607,'[27]Non AGSA'!B:B,'[27]Non AGSA'!B:B)</f>
        <v>1279</v>
      </c>
      <c r="BG607" s="150" t="e">
        <f>_xlfn.XLOOKUP(A607,'[27]Dormant auditee list'!C:C,'[27]Dormant auditee list'!C:C)</f>
        <v>#N/A</v>
      </c>
      <c r="BH607" s="150" t="e">
        <f>_xlfn.XLOOKUP(A607,[27]Reworked!A:A,[27]Reworked!I:I)</f>
        <v>#N/A</v>
      </c>
      <c r="BJ607" s="150">
        <v>4</v>
      </c>
      <c r="BK607" s="150">
        <v>6</v>
      </c>
    </row>
    <row r="608" spans="1:63" ht="26.25" customHeight="1" x14ac:dyDescent="0.25">
      <c r="A608" s="265">
        <v>1533</v>
      </c>
      <c r="B608" s="266" t="s">
        <v>960</v>
      </c>
      <c r="C608" s="271" t="s">
        <v>1388</v>
      </c>
      <c r="D608" s="271" t="s">
        <v>941</v>
      </c>
      <c r="E608" s="271" t="s">
        <v>1389</v>
      </c>
      <c r="F608" s="271" t="s">
        <v>1</v>
      </c>
      <c r="G608" s="271" t="s">
        <v>447</v>
      </c>
      <c r="H608" s="266" t="s">
        <v>444</v>
      </c>
      <c r="I608" s="266" t="s">
        <v>437</v>
      </c>
      <c r="J608" s="285" t="s">
        <v>39</v>
      </c>
      <c r="K608" s="271" t="s">
        <v>1</v>
      </c>
      <c r="L608" s="271" t="s">
        <v>1</v>
      </c>
      <c r="M608" s="285" t="s">
        <v>39</v>
      </c>
      <c r="N608" s="271" t="s">
        <v>1</v>
      </c>
      <c r="O608" s="271" t="s">
        <v>1</v>
      </c>
      <c r="P608" s="271" t="s">
        <v>1</v>
      </c>
      <c r="Q608" s="271" t="s">
        <v>1</v>
      </c>
      <c r="R608" s="271" t="s">
        <v>1</v>
      </c>
      <c r="S608" s="271" t="s">
        <v>1</v>
      </c>
      <c r="T608" s="271" t="s">
        <v>1</v>
      </c>
      <c r="U608" s="271" t="s">
        <v>1</v>
      </c>
      <c r="V608" s="271" t="s">
        <v>1</v>
      </c>
      <c r="W608" s="271" t="s">
        <v>1</v>
      </c>
      <c r="X608" s="271" t="s">
        <v>1</v>
      </c>
      <c r="Y608" s="271" t="s">
        <v>1</v>
      </c>
      <c r="Z608" s="271" t="s">
        <v>1</v>
      </c>
      <c r="AA608" s="271" t="s">
        <v>1</v>
      </c>
      <c r="AB608" s="271" t="s">
        <v>1</v>
      </c>
      <c r="AC608" s="271" t="s">
        <v>1</v>
      </c>
      <c r="AD608" s="271" t="s">
        <v>1</v>
      </c>
      <c r="AE608" s="271" t="s">
        <v>1</v>
      </c>
      <c r="AF608" s="271" t="s">
        <v>1</v>
      </c>
      <c r="AG608" s="271" t="s">
        <v>1</v>
      </c>
      <c r="AH608" s="271" t="s">
        <v>1</v>
      </c>
      <c r="AI608" s="271" t="s">
        <v>1</v>
      </c>
      <c r="AJ608" s="271" t="s">
        <v>1</v>
      </c>
      <c r="AK608" s="271" t="s">
        <v>1</v>
      </c>
      <c r="AL608" s="271" t="s">
        <v>1</v>
      </c>
      <c r="AM608" s="271" t="s">
        <v>1</v>
      </c>
      <c r="AN608" s="271" t="s">
        <v>1</v>
      </c>
      <c r="AO608" s="271" t="s">
        <v>1</v>
      </c>
      <c r="AP608" s="271" t="s">
        <v>1</v>
      </c>
      <c r="AQ608" s="271" t="s">
        <v>1</v>
      </c>
      <c r="AR608" s="271" t="s">
        <v>1</v>
      </c>
      <c r="AS608" s="271" t="s">
        <v>1</v>
      </c>
      <c r="AT608" s="271" t="s">
        <v>1</v>
      </c>
      <c r="AU608" s="271" t="s">
        <v>1</v>
      </c>
      <c r="AV608" s="271" t="s">
        <v>1</v>
      </c>
      <c r="AW608" s="284" t="s">
        <v>1</v>
      </c>
      <c r="AX608" s="284">
        <v>0</v>
      </c>
      <c r="AY608" s="284">
        <v>0</v>
      </c>
      <c r="AZ608" s="276" t="s">
        <v>1</v>
      </c>
      <c r="BA608" s="276" t="s">
        <v>1</v>
      </c>
      <c r="BB608" s="283" t="s">
        <v>1</v>
      </c>
      <c r="BD608" s="150" t="e">
        <f>_xlfn.XLOOKUP(A608,'KSD auditees'!A:A,'KSD auditees'!A:A)</f>
        <v>#N/A</v>
      </c>
      <c r="BE608" s="150" t="e">
        <f>_xlfn.XLOOKUP(A608,'KSD auditees'!A:A,'KSD auditees'!G:G)</f>
        <v>#N/A</v>
      </c>
      <c r="BF608" s="150">
        <f>_xlfn.XLOOKUP(A608,'[27]Non AGSA'!B:B,'[27]Non AGSA'!B:B)</f>
        <v>1533</v>
      </c>
      <c r="BG608" s="150" t="e">
        <f>_xlfn.XLOOKUP(A608,'[27]Dormant auditee list'!C:C,'[27]Dormant auditee list'!C:C)</f>
        <v>#N/A</v>
      </c>
      <c r="BH608" s="150" t="e">
        <f>_xlfn.XLOOKUP(A608,[27]Reworked!A:A,[27]Reworked!I:I)</f>
        <v>#N/A</v>
      </c>
      <c r="BJ608" s="150">
        <v>4</v>
      </c>
      <c r="BK608" s="150">
        <v>6</v>
      </c>
    </row>
    <row r="609" spans="1:63" ht="26.25" customHeight="1" x14ac:dyDescent="0.25">
      <c r="A609" s="265">
        <v>120</v>
      </c>
      <c r="B609" s="266" t="s">
        <v>961</v>
      </c>
      <c r="C609" s="271" t="s">
        <v>1388</v>
      </c>
      <c r="D609" s="271" t="s">
        <v>941</v>
      </c>
      <c r="E609" s="271" t="s">
        <v>1389</v>
      </c>
      <c r="F609" s="271" t="s">
        <v>1</v>
      </c>
      <c r="G609" s="271" t="s">
        <v>956</v>
      </c>
      <c r="H609" s="266" t="s">
        <v>444</v>
      </c>
      <c r="I609" s="266" t="s">
        <v>437</v>
      </c>
      <c r="J609" s="285" t="s">
        <v>39</v>
      </c>
      <c r="K609" s="271" t="s">
        <v>1</v>
      </c>
      <c r="L609" s="271" t="s">
        <v>1</v>
      </c>
      <c r="M609" s="285" t="s">
        <v>39</v>
      </c>
      <c r="N609" s="271" t="s">
        <v>1</v>
      </c>
      <c r="O609" s="271" t="s">
        <v>1</v>
      </c>
      <c r="P609" s="271" t="s">
        <v>1</v>
      </c>
      <c r="Q609" s="271" t="s">
        <v>1</v>
      </c>
      <c r="R609" s="271" t="s">
        <v>1</v>
      </c>
      <c r="S609" s="271" t="s">
        <v>1</v>
      </c>
      <c r="T609" s="271" t="s">
        <v>1</v>
      </c>
      <c r="U609" s="271" t="s">
        <v>1</v>
      </c>
      <c r="V609" s="271" t="s">
        <v>1</v>
      </c>
      <c r="W609" s="271" t="s">
        <v>1</v>
      </c>
      <c r="X609" s="271" t="s">
        <v>1</v>
      </c>
      <c r="Y609" s="271" t="s">
        <v>1</v>
      </c>
      <c r="Z609" s="271" t="s">
        <v>1</v>
      </c>
      <c r="AA609" s="271" t="s">
        <v>1</v>
      </c>
      <c r="AB609" s="271" t="s">
        <v>1</v>
      </c>
      <c r="AC609" s="271" t="s">
        <v>1</v>
      </c>
      <c r="AD609" s="271" t="s">
        <v>1</v>
      </c>
      <c r="AE609" s="271" t="s">
        <v>1</v>
      </c>
      <c r="AF609" s="271" t="s">
        <v>1</v>
      </c>
      <c r="AG609" s="271" t="s">
        <v>1</v>
      </c>
      <c r="AH609" s="271" t="s">
        <v>1</v>
      </c>
      <c r="AI609" s="271" t="s">
        <v>1</v>
      </c>
      <c r="AJ609" s="271" t="s">
        <v>1</v>
      </c>
      <c r="AK609" s="271" t="s">
        <v>1</v>
      </c>
      <c r="AL609" s="271" t="s">
        <v>1</v>
      </c>
      <c r="AM609" s="271" t="s">
        <v>1</v>
      </c>
      <c r="AN609" s="271" t="s">
        <v>1</v>
      </c>
      <c r="AO609" s="271" t="s">
        <v>1</v>
      </c>
      <c r="AP609" s="271" t="s">
        <v>1</v>
      </c>
      <c r="AQ609" s="271" t="s">
        <v>1</v>
      </c>
      <c r="AR609" s="271" t="s">
        <v>1</v>
      </c>
      <c r="AS609" s="271" t="s">
        <v>1</v>
      </c>
      <c r="AT609" s="271" t="s">
        <v>1</v>
      </c>
      <c r="AU609" s="271" t="s">
        <v>1</v>
      </c>
      <c r="AV609" s="271" t="s">
        <v>1</v>
      </c>
      <c r="AW609" s="284" t="s">
        <v>1</v>
      </c>
      <c r="AX609" s="284">
        <v>0</v>
      </c>
      <c r="AY609" s="284">
        <v>0</v>
      </c>
      <c r="AZ609" s="276" t="s">
        <v>1</v>
      </c>
      <c r="BA609" s="276" t="s">
        <v>1</v>
      </c>
      <c r="BB609" s="283" t="s">
        <v>1</v>
      </c>
      <c r="BD609" s="150" t="e">
        <f>_xlfn.XLOOKUP(A609,'KSD auditees'!A:A,'KSD auditees'!A:A)</f>
        <v>#N/A</v>
      </c>
      <c r="BE609" s="150" t="e">
        <f>_xlfn.XLOOKUP(A609,'KSD auditees'!A:A,'KSD auditees'!G:G)</f>
        <v>#N/A</v>
      </c>
      <c r="BF609" s="150">
        <f>_xlfn.XLOOKUP(A609,'[27]Non AGSA'!B:B,'[27]Non AGSA'!B:B)</f>
        <v>120</v>
      </c>
      <c r="BG609" s="150" t="e">
        <f>_xlfn.XLOOKUP(A609,'[27]Dormant auditee list'!C:C,'[27]Dormant auditee list'!C:C)</f>
        <v>#N/A</v>
      </c>
      <c r="BH609" s="150" t="e">
        <f>_xlfn.XLOOKUP(A609,[27]Reworked!A:A,[27]Reworked!I:I)</f>
        <v>#N/A</v>
      </c>
      <c r="BJ609" s="150">
        <v>4</v>
      </c>
      <c r="BK609" s="150">
        <v>6</v>
      </c>
    </row>
    <row r="610" spans="1:63" ht="34.5" customHeight="1" x14ac:dyDescent="0.25">
      <c r="A610" s="265">
        <v>1525</v>
      </c>
      <c r="B610" s="266" t="s">
        <v>1401</v>
      </c>
      <c r="C610" s="271" t="s">
        <v>1388</v>
      </c>
      <c r="D610" s="271" t="s">
        <v>683</v>
      </c>
      <c r="E610" s="271" t="s">
        <v>1389</v>
      </c>
      <c r="F610" s="271" t="s">
        <v>1</v>
      </c>
      <c r="G610" s="271" t="s">
        <v>169</v>
      </c>
      <c r="H610" s="266" t="s">
        <v>440</v>
      </c>
      <c r="I610" s="266" t="s">
        <v>437</v>
      </c>
      <c r="J610" s="285" t="s">
        <v>39</v>
      </c>
      <c r="K610" s="271" t="s">
        <v>1</v>
      </c>
      <c r="L610" s="271" t="s">
        <v>1</v>
      </c>
      <c r="M610" s="275" t="s">
        <v>33</v>
      </c>
      <c r="N610" s="271" t="s">
        <v>1</v>
      </c>
      <c r="O610" s="271" t="s">
        <v>1</v>
      </c>
      <c r="P610" s="271" t="s">
        <v>1</v>
      </c>
      <c r="Q610" s="271" t="s">
        <v>1</v>
      </c>
      <c r="R610" s="271" t="s">
        <v>1</v>
      </c>
      <c r="S610" s="271" t="s">
        <v>1</v>
      </c>
      <c r="T610" s="271" t="s">
        <v>1</v>
      </c>
      <c r="U610" s="271" t="s">
        <v>1</v>
      </c>
      <c r="V610" s="271" t="s">
        <v>1</v>
      </c>
      <c r="W610" s="271" t="s">
        <v>1</v>
      </c>
      <c r="X610" s="271" t="s">
        <v>1</v>
      </c>
      <c r="Y610" s="271" t="s">
        <v>1</v>
      </c>
      <c r="Z610" s="271" t="s">
        <v>1</v>
      </c>
      <c r="AA610" s="271" t="s">
        <v>1</v>
      </c>
      <c r="AB610" s="271" t="s">
        <v>1</v>
      </c>
      <c r="AC610" s="271" t="s">
        <v>1</v>
      </c>
      <c r="AD610" s="271" t="s">
        <v>1</v>
      </c>
      <c r="AE610" s="271" t="s">
        <v>1</v>
      </c>
      <c r="AF610" s="271" t="s">
        <v>1</v>
      </c>
      <c r="AG610" s="271" t="s">
        <v>1</v>
      </c>
      <c r="AH610" s="271" t="s">
        <v>1</v>
      </c>
      <c r="AI610" s="271" t="s">
        <v>1</v>
      </c>
      <c r="AJ610" s="271" t="s">
        <v>1</v>
      </c>
      <c r="AK610" s="271" t="s">
        <v>1</v>
      </c>
      <c r="AL610" s="271" t="s">
        <v>1</v>
      </c>
      <c r="AM610" s="271" t="s">
        <v>1</v>
      </c>
      <c r="AN610" s="271" t="s">
        <v>1</v>
      </c>
      <c r="AO610" s="271" t="s">
        <v>1</v>
      </c>
      <c r="AP610" s="271" t="s">
        <v>1</v>
      </c>
      <c r="AQ610" s="271" t="s">
        <v>1</v>
      </c>
      <c r="AR610" s="271" t="s">
        <v>1</v>
      </c>
      <c r="AS610" s="271" t="s">
        <v>1</v>
      </c>
      <c r="AT610" s="271" t="s">
        <v>1</v>
      </c>
      <c r="AU610" s="271" t="s">
        <v>1</v>
      </c>
      <c r="AV610" s="271" t="s">
        <v>1</v>
      </c>
      <c r="AW610" s="284" t="s">
        <v>1</v>
      </c>
      <c r="AX610" s="284">
        <v>0</v>
      </c>
      <c r="AY610" s="284">
        <v>0</v>
      </c>
      <c r="AZ610" s="276" t="s">
        <v>1</v>
      </c>
      <c r="BA610" s="276" t="s">
        <v>1</v>
      </c>
      <c r="BB610" s="283" t="s">
        <v>1</v>
      </c>
      <c r="BD610" s="150" t="e">
        <f>_xlfn.XLOOKUP(A610,'KSD auditees'!A:A,'KSD auditees'!A:A)</f>
        <v>#N/A</v>
      </c>
      <c r="BE610" s="150" t="e">
        <f>_xlfn.XLOOKUP(A610,'KSD auditees'!A:A,'KSD auditees'!G:G)</f>
        <v>#N/A</v>
      </c>
      <c r="BF610" s="150">
        <f>_xlfn.XLOOKUP(A610,'[27]Non AGSA'!B:B,'[27]Non AGSA'!B:B)</f>
        <v>1525</v>
      </c>
      <c r="BG610" s="150" t="e">
        <f>_xlfn.XLOOKUP(A610,'[27]Dormant auditee list'!C:C,'[27]Dormant auditee list'!C:C)</f>
        <v>#N/A</v>
      </c>
      <c r="BH610" s="150" t="e">
        <f>_xlfn.XLOOKUP(A610,[27]Reworked!A:A,[27]Reworked!I:I)</f>
        <v>#N/A</v>
      </c>
      <c r="BJ610" s="150">
        <v>4</v>
      </c>
      <c r="BK610" s="150">
        <v>6</v>
      </c>
    </row>
    <row r="611" spans="1:63" ht="34.5" customHeight="1" x14ac:dyDescent="0.25">
      <c r="A611" s="265">
        <v>1093</v>
      </c>
      <c r="B611" s="266" t="s">
        <v>909</v>
      </c>
      <c r="C611" s="271" t="s">
        <v>1388</v>
      </c>
      <c r="D611" s="271" t="s">
        <v>896</v>
      </c>
      <c r="E611" s="271" t="s">
        <v>1389</v>
      </c>
      <c r="F611" s="271" t="s">
        <v>1</v>
      </c>
      <c r="G611" s="271" t="s">
        <v>910</v>
      </c>
      <c r="H611" s="266" t="s">
        <v>440</v>
      </c>
      <c r="I611" s="266" t="s">
        <v>437</v>
      </c>
      <c r="J611" s="152" t="s">
        <v>17</v>
      </c>
      <c r="K611" s="271" t="s">
        <v>1</v>
      </c>
      <c r="L611" s="274" t="s">
        <v>20</v>
      </c>
      <c r="M611" s="275" t="s">
        <v>33</v>
      </c>
      <c r="N611" s="271" t="s">
        <v>1</v>
      </c>
      <c r="O611" s="271" t="s">
        <v>1</v>
      </c>
      <c r="P611" s="271" t="s">
        <v>1</v>
      </c>
      <c r="Q611" s="271" t="s">
        <v>1</v>
      </c>
      <c r="R611" s="271" t="s">
        <v>1</v>
      </c>
      <c r="S611" s="271" t="s">
        <v>1</v>
      </c>
      <c r="T611" s="271" t="s">
        <v>1</v>
      </c>
      <c r="U611" s="271" t="s">
        <v>1</v>
      </c>
      <c r="V611" s="271" t="s">
        <v>1</v>
      </c>
      <c r="W611" s="271" t="s">
        <v>1</v>
      </c>
      <c r="X611" s="271" t="s">
        <v>1</v>
      </c>
      <c r="Y611" s="271" t="s">
        <v>1</v>
      </c>
      <c r="Z611" s="271" t="s">
        <v>1</v>
      </c>
      <c r="AA611" s="271" t="s">
        <v>1</v>
      </c>
      <c r="AB611" s="271" t="s">
        <v>1</v>
      </c>
      <c r="AC611" s="271" t="s">
        <v>1</v>
      </c>
      <c r="AD611" s="271" t="s">
        <v>1</v>
      </c>
      <c r="AE611" s="271" t="s">
        <v>1</v>
      </c>
      <c r="AF611" s="271" t="s">
        <v>1</v>
      </c>
      <c r="AG611" s="274" t="s">
        <v>20</v>
      </c>
      <c r="AH611" s="271" t="s">
        <v>1</v>
      </c>
      <c r="AI611" s="271" t="s">
        <v>1</v>
      </c>
      <c r="AJ611" s="271" t="s">
        <v>1</v>
      </c>
      <c r="AK611" s="271" t="s">
        <v>1</v>
      </c>
      <c r="AL611" s="271" t="s">
        <v>1</v>
      </c>
      <c r="AM611" s="271" t="s">
        <v>1</v>
      </c>
      <c r="AN611" s="271" t="s">
        <v>1</v>
      </c>
      <c r="AO611" s="271" t="s">
        <v>1</v>
      </c>
      <c r="AP611" s="271" t="s">
        <v>1</v>
      </c>
      <c r="AQ611" s="271" t="s">
        <v>1</v>
      </c>
      <c r="AR611" s="274" t="s">
        <v>20</v>
      </c>
      <c r="AS611" s="271" t="s">
        <v>1</v>
      </c>
      <c r="AT611" s="271" t="s">
        <v>1</v>
      </c>
      <c r="AU611" s="271" t="s">
        <v>1</v>
      </c>
      <c r="AV611" s="271" t="s">
        <v>1</v>
      </c>
      <c r="AW611" s="275" t="s">
        <v>1241</v>
      </c>
      <c r="AX611" s="284">
        <v>0</v>
      </c>
      <c r="AY611" s="284">
        <v>0</v>
      </c>
      <c r="AZ611" s="276" t="s">
        <v>1</v>
      </c>
      <c r="BA611" s="276" t="s">
        <v>1</v>
      </c>
      <c r="BB611" s="283" t="s">
        <v>1</v>
      </c>
      <c r="BF611" s="150">
        <f>_xlfn.XLOOKUP(A611,'[27]Non AGSA'!B:B,'[27]Non AGSA'!B:B)</f>
        <v>1093</v>
      </c>
      <c r="BG611" s="150" t="e">
        <f>_xlfn.XLOOKUP(A611,'[27]Dormant auditee list'!C:C,'[27]Dormant auditee list'!C:C)</f>
        <v>#N/A</v>
      </c>
      <c r="BH611" s="150" t="e">
        <f>_xlfn.XLOOKUP(A611,[27]Reworked!A:A,[27]Reworked!I:I)</f>
        <v>#N/A</v>
      </c>
      <c r="BJ611" s="150">
        <v>4</v>
      </c>
      <c r="BK611" s="150">
        <v>2</v>
      </c>
    </row>
    <row r="612" spans="1:63" ht="34.5" customHeight="1" x14ac:dyDescent="0.25">
      <c r="A612" s="265">
        <v>1099</v>
      </c>
      <c r="B612" s="266" t="s">
        <v>911</v>
      </c>
      <c r="C612" s="271" t="s">
        <v>1388</v>
      </c>
      <c r="D612" s="271" t="s">
        <v>896</v>
      </c>
      <c r="E612" s="271" t="s">
        <v>1389</v>
      </c>
      <c r="F612" s="271" t="s">
        <v>1</v>
      </c>
      <c r="G612" s="271" t="s">
        <v>910</v>
      </c>
      <c r="H612" s="266" t="s">
        <v>440</v>
      </c>
      <c r="I612" s="266" t="s">
        <v>437</v>
      </c>
      <c r="J612" s="285" t="s">
        <v>39</v>
      </c>
      <c r="K612" s="271" t="s">
        <v>1</v>
      </c>
      <c r="L612" s="274" t="s">
        <v>20</v>
      </c>
      <c r="M612" s="275" t="s">
        <v>33</v>
      </c>
      <c r="N612" s="271" t="s">
        <v>1</v>
      </c>
      <c r="O612" s="271" t="s">
        <v>1</v>
      </c>
      <c r="P612" s="271" t="s">
        <v>1</v>
      </c>
      <c r="Q612" s="271" t="s">
        <v>1</v>
      </c>
      <c r="R612" s="271" t="s">
        <v>1</v>
      </c>
      <c r="S612" s="271" t="s">
        <v>1</v>
      </c>
      <c r="T612" s="271" t="s">
        <v>1</v>
      </c>
      <c r="U612" s="271" t="s">
        <v>1</v>
      </c>
      <c r="V612" s="271" t="s">
        <v>1</v>
      </c>
      <c r="W612" s="271" t="s">
        <v>1</v>
      </c>
      <c r="X612" s="271" t="s">
        <v>1</v>
      </c>
      <c r="Y612" s="271" t="s">
        <v>1</v>
      </c>
      <c r="Z612" s="271" t="s">
        <v>1</v>
      </c>
      <c r="AA612" s="271" t="s">
        <v>1</v>
      </c>
      <c r="AB612" s="271" t="s">
        <v>1</v>
      </c>
      <c r="AC612" s="271" t="s">
        <v>1</v>
      </c>
      <c r="AD612" s="271" t="s">
        <v>1</v>
      </c>
      <c r="AE612" s="271" t="s">
        <v>1</v>
      </c>
      <c r="AF612" s="271" t="s">
        <v>1</v>
      </c>
      <c r="AG612" s="271" t="s">
        <v>1</v>
      </c>
      <c r="AH612" s="271" t="s">
        <v>1</v>
      </c>
      <c r="AI612" s="271" t="s">
        <v>1</v>
      </c>
      <c r="AJ612" s="271" t="s">
        <v>1</v>
      </c>
      <c r="AK612" s="271" t="s">
        <v>1</v>
      </c>
      <c r="AL612" s="271" t="s">
        <v>1</v>
      </c>
      <c r="AM612" s="271" t="s">
        <v>1</v>
      </c>
      <c r="AN612" s="271" t="s">
        <v>1</v>
      </c>
      <c r="AO612" s="271" t="s">
        <v>1</v>
      </c>
      <c r="AP612" s="271" t="s">
        <v>1</v>
      </c>
      <c r="AQ612" s="271" t="s">
        <v>1</v>
      </c>
      <c r="AR612" s="271" t="s">
        <v>1</v>
      </c>
      <c r="AS612" s="271" t="s">
        <v>1</v>
      </c>
      <c r="AT612" s="271" t="s">
        <v>1</v>
      </c>
      <c r="AU612" s="271" t="s">
        <v>1</v>
      </c>
      <c r="AV612" s="271" t="s">
        <v>1</v>
      </c>
      <c r="AW612" s="275" t="s">
        <v>1241</v>
      </c>
      <c r="AX612" s="284">
        <v>0</v>
      </c>
      <c r="AY612" s="284">
        <v>0</v>
      </c>
      <c r="AZ612" s="276" t="s">
        <v>1</v>
      </c>
      <c r="BA612" s="276" t="s">
        <v>1</v>
      </c>
      <c r="BB612" s="283" t="s">
        <v>1</v>
      </c>
      <c r="BD612" s="150" t="e">
        <f>_xlfn.XLOOKUP(A612,'KSD auditees'!A:A,'KSD auditees'!A:A)</f>
        <v>#N/A</v>
      </c>
      <c r="BE612" s="150" t="e">
        <f>_xlfn.XLOOKUP(A612,'KSD auditees'!A:A,'KSD auditees'!G:G)</f>
        <v>#N/A</v>
      </c>
      <c r="BF612" s="150">
        <f>_xlfn.XLOOKUP(A612,'[27]Non AGSA'!B:B,'[27]Non AGSA'!B:B)</f>
        <v>1099</v>
      </c>
      <c r="BG612" s="150" t="e">
        <f>_xlfn.XLOOKUP(A612,'[27]Dormant auditee list'!C:C,'[27]Dormant auditee list'!C:C)</f>
        <v>#N/A</v>
      </c>
      <c r="BH612" s="150" t="e">
        <f>_xlfn.XLOOKUP(A612,[27]Reworked!A:A,[27]Reworked!I:I)</f>
        <v>#N/A</v>
      </c>
      <c r="BJ612" s="150">
        <v>4</v>
      </c>
      <c r="BK612" s="150">
        <v>6</v>
      </c>
    </row>
    <row r="613" spans="1:63" ht="34.5" customHeight="1" x14ac:dyDescent="0.25">
      <c r="A613" s="265">
        <v>1096</v>
      </c>
      <c r="B613" s="266" t="s">
        <v>1402</v>
      </c>
      <c r="C613" s="271" t="s">
        <v>1388</v>
      </c>
      <c r="D613" s="271" t="s">
        <v>896</v>
      </c>
      <c r="E613" s="271" t="s">
        <v>1389</v>
      </c>
      <c r="F613" s="271" t="s">
        <v>1</v>
      </c>
      <c r="G613" s="271" t="s">
        <v>910</v>
      </c>
      <c r="H613" s="266" t="s">
        <v>440</v>
      </c>
      <c r="I613" s="266" t="s">
        <v>437</v>
      </c>
      <c r="J613" s="285" t="s">
        <v>39</v>
      </c>
      <c r="K613" s="271" t="s">
        <v>1</v>
      </c>
      <c r="L613" s="274" t="s">
        <v>20</v>
      </c>
      <c r="M613" s="275" t="s">
        <v>33</v>
      </c>
      <c r="N613" s="271" t="s">
        <v>1</v>
      </c>
      <c r="O613" s="271" t="s">
        <v>1</v>
      </c>
      <c r="P613" s="271" t="s">
        <v>1</v>
      </c>
      <c r="Q613" s="271" t="s">
        <v>1</v>
      </c>
      <c r="R613" s="271" t="s">
        <v>1</v>
      </c>
      <c r="S613" s="271" t="s">
        <v>1</v>
      </c>
      <c r="T613" s="271" t="s">
        <v>1</v>
      </c>
      <c r="U613" s="271" t="s">
        <v>1</v>
      </c>
      <c r="V613" s="271" t="s">
        <v>1</v>
      </c>
      <c r="W613" s="271" t="s">
        <v>1</v>
      </c>
      <c r="X613" s="271" t="s">
        <v>1</v>
      </c>
      <c r="Y613" s="271" t="s">
        <v>1</v>
      </c>
      <c r="Z613" s="271" t="s">
        <v>1</v>
      </c>
      <c r="AA613" s="271" t="s">
        <v>1</v>
      </c>
      <c r="AB613" s="271" t="s">
        <v>1</v>
      </c>
      <c r="AC613" s="271" t="s">
        <v>1</v>
      </c>
      <c r="AD613" s="271" t="s">
        <v>1</v>
      </c>
      <c r="AE613" s="271" t="s">
        <v>1</v>
      </c>
      <c r="AF613" s="271" t="s">
        <v>1</v>
      </c>
      <c r="AG613" s="274" t="s">
        <v>20</v>
      </c>
      <c r="AH613" s="271" t="s">
        <v>1</v>
      </c>
      <c r="AI613" s="271" t="s">
        <v>1</v>
      </c>
      <c r="AJ613" s="271" t="s">
        <v>1</v>
      </c>
      <c r="AK613" s="271" t="s">
        <v>1</v>
      </c>
      <c r="AL613" s="271" t="s">
        <v>1</v>
      </c>
      <c r="AM613" s="271" t="s">
        <v>1</v>
      </c>
      <c r="AN613" s="271" t="s">
        <v>1</v>
      </c>
      <c r="AO613" s="271" t="s">
        <v>1</v>
      </c>
      <c r="AP613" s="271" t="s">
        <v>1</v>
      </c>
      <c r="AQ613" s="271" t="s">
        <v>1</v>
      </c>
      <c r="AR613" s="271" t="s">
        <v>1</v>
      </c>
      <c r="AS613" s="271" t="s">
        <v>1</v>
      </c>
      <c r="AT613" s="271" t="s">
        <v>1</v>
      </c>
      <c r="AU613" s="271" t="s">
        <v>1</v>
      </c>
      <c r="AV613" s="271" t="s">
        <v>1</v>
      </c>
      <c r="AW613" s="284" t="s">
        <v>1</v>
      </c>
      <c r="AX613" s="284">
        <v>0</v>
      </c>
      <c r="AY613" s="284">
        <v>0</v>
      </c>
      <c r="AZ613" s="276" t="s">
        <v>1</v>
      </c>
      <c r="BA613" s="276" t="s">
        <v>1</v>
      </c>
      <c r="BB613" s="283" t="s">
        <v>1</v>
      </c>
      <c r="BD613" s="150" t="e">
        <f>_xlfn.XLOOKUP(A613,'KSD auditees'!A:A,'KSD auditees'!A:A)</f>
        <v>#N/A</v>
      </c>
      <c r="BE613" s="150" t="e">
        <f>_xlfn.XLOOKUP(A613,'KSD auditees'!A:A,'KSD auditees'!G:G)</f>
        <v>#N/A</v>
      </c>
      <c r="BF613" s="150">
        <f>_xlfn.XLOOKUP(A613,'[27]Non AGSA'!B:B,'[27]Non AGSA'!B:B)</f>
        <v>1096</v>
      </c>
      <c r="BG613" s="150" t="e">
        <f>_xlfn.XLOOKUP(A613,'[27]Dormant auditee list'!C:C,'[27]Dormant auditee list'!C:C)</f>
        <v>#N/A</v>
      </c>
      <c r="BH613" s="150" t="e">
        <f>_xlfn.XLOOKUP(A613,[27]Reworked!A:A,[27]Reworked!I:I)</f>
        <v>#N/A</v>
      </c>
      <c r="BJ613" s="150">
        <v>4</v>
      </c>
      <c r="BK613" s="150">
        <v>6</v>
      </c>
    </row>
    <row r="614" spans="1:63" ht="34.5" customHeight="1" x14ac:dyDescent="0.25">
      <c r="A614" s="265">
        <v>1095</v>
      </c>
      <c r="B614" s="266" t="s">
        <v>1403</v>
      </c>
      <c r="C614" s="271" t="s">
        <v>1388</v>
      </c>
      <c r="D614" s="271" t="s">
        <v>896</v>
      </c>
      <c r="E614" s="271" t="s">
        <v>1389</v>
      </c>
      <c r="F614" s="271" t="s">
        <v>1</v>
      </c>
      <c r="G614" s="271" t="s">
        <v>910</v>
      </c>
      <c r="H614" s="266" t="s">
        <v>440</v>
      </c>
      <c r="I614" s="266" t="s">
        <v>437</v>
      </c>
      <c r="J614" s="285" t="s">
        <v>39</v>
      </c>
      <c r="K614" s="273" t="s">
        <v>22</v>
      </c>
      <c r="L614" s="271" t="s">
        <v>1</v>
      </c>
      <c r="M614" s="152" t="s">
        <v>17</v>
      </c>
      <c r="N614" s="274" t="s">
        <v>20</v>
      </c>
      <c r="O614" s="271" t="s">
        <v>1</v>
      </c>
      <c r="P614" s="271" t="s">
        <v>1</v>
      </c>
      <c r="Q614" s="271" t="s">
        <v>1</v>
      </c>
      <c r="R614" s="271" t="s">
        <v>1</v>
      </c>
      <c r="S614" s="271" t="s">
        <v>1</v>
      </c>
      <c r="T614" s="271" t="s">
        <v>1</v>
      </c>
      <c r="U614" s="271" t="s">
        <v>1</v>
      </c>
      <c r="V614" s="271" t="s">
        <v>1</v>
      </c>
      <c r="W614" s="271" t="s">
        <v>1</v>
      </c>
      <c r="X614" s="271" t="s">
        <v>1</v>
      </c>
      <c r="Y614" s="271" t="s">
        <v>1</v>
      </c>
      <c r="Z614" s="271" t="s">
        <v>1</v>
      </c>
      <c r="AA614" s="273" t="s">
        <v>22</v>
      </c>
      <c r="AB614" s="271" t="s">
        <v>1</v>
      </c>
      <c r="AC614" s="271" t="s">
        <v>1</v>
      </c>
      <c r="AD614" s="271" t="s">
        <v>1</v>
      </c>
      <c r="AE614" s="271" t="s">
        <v>1</v>
      </c>
      <c r="AF614" s="271" t="s">
        <v>1</v>
      </c>
      <c r="AG614" s="271" t="s">
        <v>1</v>
      </c>
      <c r="AH614" s="271" t="s">
        <v>1</v>
      </c>
      <c r="AI614" s="271" t="s">
        <v>1</v>
      </c>
      <c r="AJ614" s="271" t="s">
        <v>1</v>
      </c>
      <c r="AK614" s="271" t="s">
        <v>1</v>
      </c>
      <c r="AL614" s="271" t="s">
        <v>1</v>
      </c>
      <c r="AM614" s="271" t="s">
        <v>1</v>
      </c>
      <c r="AN614" s="271" t="s">
        <v>1</v>
      </c>
      <c r="AO614" s="271" t="s">
        <v>1</v>
      </c>
      <c r="AP614" s="271" t="s">
        <v>1</v>
      </c>
      <c r="AQ614" s="271" t="s">
        <v>1</v>
      </c>
      <c r="AR614" s="271" t="s">
        <v>1</v>
      </c>
      <c r="AS614" s="271" t="s">
        <v>1</v>
      </c>
      <c r="AT614" s="271" t="s">
        <v>1</v>
      </c>
      <c r="AU614" s="271" t="s">
        <v>1</v>
      </c>
      <c r="AV614" s="271" t="s">
        <v>1</v>
      </c>
      <c r="AW614" s="284" t="s">
        <v>1</v>
      </c>
      <c r="AX614" s="284">
        <v>0</v>
      </c>
      <c r="AY614" s="284">
        <v>0</v>
      </c>
      <c r="AZ614" s="276" t="s">
        <v>1</v>
      </c>
      <c r="BA614" s="276" t="s">
        <v>1</v>
      </c>
      <c r="BB614" s="283" t="s">
        <v>1</v>
      </c>
      <c r="BD614" s="150" t="e">
        <f>_xlfn.XLOOKUP(A614,'KSD auditees'!A:A,'KSD auditees'!A:A)</f>
        <v>#N/A</v>
      </c>
      <c r="BE614" s="150" t="e">
        <f>_xlfn.XLOOKUP(A614,'KSD auditees'!A:A,'KSD auditees'!G:G)</f>
        <v>#N/A</v>
      </c>
      <c r="BF614" s="150">
        <f>_xlfn.XLOOKUP(A614,'[27]Non AGSA'!B:B,'[27]Non AGSA'!B:B)</f>
        <v>1095</v>
      </c>
      <c r="BG614" s="150" t="e">
        <f>_xlfn.XLOOKUP(A614,'[27]Dormant auditee list'!C:C,'[27]Dormant auditee list'!C:C)</f>
        <v>#N/A</v>
      </c>
      <c r="BH614" s="150" t="e">
        <f>_xlfn.XLOOKUP(A614,[27]Reworked!A:A,[27]Reworked!I:I)</f>
        <v>#N/A</v>
      </c>
      <c r="BJ614" s="150">
        <v>4</v>
      </c>
      <c r="BK614" s="150">
        <v>6</v>
      </c>
    </row>
    <row r="615" spans="1:63" ht="34.5" customHeight="1" x14ac:dyDescent="0.25">
      <c r="A615" s="265">
        <v>1119</v>
      </c>
      <c r="B615" s="266" t="s">
        <v>1404</v>
      </c>
      <c r="C615" s="271" t="s">
        <v>1388</v>
      </c>
      <c r="D615" s="271" t="s">
        <v>896</v>
      </c>
      <c r="E615" s="271" t="s">
        <v>1389</v>
      </c>
      <c r="F615" s="271" t="s">
        <v>1</v>
      </c>
      <c r="G615" s="271" t="s">
        <v>910</v>
      </c>
      <c r="H615" s="266" t="s">
        <v>440</v>
      </c>
      <c r="I615" s="266" t="s">
        <v>437</v>
      </c>
      <c r="J615" s="285" t="s">
        <v>39</v>
      </c>
      <c r="K615" s="272" t="s">
        <v>23</v>
      </c>
      <c r="L615" s="272" t="s">
        <v>23</v>
      </c>
      <c r="M615" s="279" t="s">
        <v>26</v>
      </c>
      <c r="N615" s="272" t="s">
        <v>23</v>
      </c>
      <c r="O615" s="272" t="s">
        <v>23</v>
      </c>
      <c r="P615" s="271" t="s">
        <v>1</v>
      </c>
      <c r="Q615" s="271" t="s">
        <v>1</v>
      </c>
      <c r="R615" s="271" t="s">
        <v>1</v>
      </c>
      <c r="S615" s="271" t="s">
        <v>1</v>
      </c>
      <c r="T615" s="271" t="s">
        <v>1</v>
      </c>
      <c r="U615" s="272" t="s">
        <v>23</v>
      </c>
      <c r="V615" s="271" t="s">
        <v>1</v>
      </c>
      <c r="W615" s="271" t="s">
        <v>1</v>
      </c>
      <c r="X615" s="272" t="s">
        <v>23</v>
      </c>
      <c r="Y615" s="271" t="s">
        <v>1</v>
      </c>
      <c r="Z615" s="271" t="s">
        <v>1</v>
      </c>
      <c r="AA615" s="272" t="s">
        <v>23</v>
      </c>
      <c r="AB615" s="271" t="s">
        <v>1</v>
      </c>
      <c r="AC615" s="271" t="s">
        <v>1</v>
      </c>
      <c r="AD615" s="271" t="s">
        <v>1</v>
      </c>
      <c r="AE615" s="274" t="s">
        <v>20</v>
      </c>
      <c r="AF615" s="272" t="s">
        <v>23</v>
      </c>
      <c r="AG615" s="273" t="s">
        <v>22</v>
      </c>
      <c r="AH615" s="271" t="s">
        <v>1</v>
      </c>
      <c r="AI615" s="271" t="s">
        <v>1</v>
      </c>
      <c r="AJ615" s="271" t="s">
        <v>1</v>
      </c>
      <c r="AK615" s="273" t="s">
        <v>22</v>
      </c>
      <c r="AL615" s="272" t="s">
        <v>23</v>
      </c>
      <c r="AM615" s="271" t="s">
        <v>1</v>
      </c>
      <c r="AN615" s="271" t="s">
        <v>1</v>
      </c>
      <c r="AO615" s="272" t="s">
        <v>23</v>
      </c>
      <c r="AP615" s="271" t="s">
        <v>1</v>
      </c>
      <c r="AQ615" s="271" t="s">
        <v>1</v>
      </c>
      <c r="AR615" s="272" t="s">
        <v>23</v>
      </c>
      <c r="AS615" s="271" t="s">
        <v>1</v>
      </c>
      <c r="AT615" s="271" t="s">
        <v>1</v>
      </c>
      <c r="AU615" s="272" t="s">
        <v>23</v>
      </c>
      <c r="AV615" s="271" t="s">
        <v>1</v>
      </c>
      <c r="AW615" s="284" t="s">
        <v>1</v>
      </c>
      <c r="AX615" s="284">
        <v>0</v>
      </c>
      <c r="AY615" s="284">
        <v>0</v>
      </c>
      <c r="AZ615" s="276">
        <v>0</v>
      </c>
      <c r="BA615" s="280">
        <v>24834</v>
      </c>
      <c r="BB615" s="278">
        <v>20</v>
      </c>
      <c r="BD615" s="150" t="e">
        <f>_xlfn.XLOOKUP(A615,'KSD auditees'!A:A,'KSD auditees'!A:A)</f>
        <v>#N/A</v>
      </c>
      <c r="BE615" s="150" t="e">
        <f>_xlfn.XLOOKUP(A615,'KSD auditees'!A:A,'KSD auditees'!G:G)</f>
        <v>#N/A</v>
      </c>
      <c r="BF615" s="150">
        <f>_xlfn.XLOOKUP(A615,'[27]Non AGSA'!B:B,'[27]Non AGSA'!B:B)</f>
        <v>1119</v>
      </c>
      <c r="BG615" s="150" t="e">
        <f>_xlfn.XLOOKUP(A615,'[27]Dormant auditee list'!C:C,'[27]Dormant auditee list'!C:C)</f>
        <v>#N/A</v>
      </c>
      <c r="BH615" s="150" t="str">
        <f>_xlfn.XLOOKUP(A615,[27]Reworked!A:A,[27]Reworked!I:I)</f>
        <v>Audit not finalised at legislated date</v>
      </c>
      <c r="BJ615" s="150">
        <v>4</v>
      </c>
      <c r="BK615" s="150">
        <v>6</v>
      </c>
    </row>
    <row r="616" spans="1:63" ht="34.5" customHeight="1" x14ac:dyDescent="0.25">
      <c r="A616" s="265">
        <v>1043</v>
      </c>
      <c r="B616" s="266" t="s">
        <v>1405</v>
      </c>
      <c r="C616" s="271" t="s">
        <v>1388</v>
      </c>
      <c r="D616" s="271" t="s">
        <v>683</v>
      </c>
      <c r="E616" s="271" t="s">
        <v>1389</v>
      </c>
      <c r="F616" s="271" t="s">
        <v>1</v>
      </c>
      <c r="G616" s="271" t="s">
        <v>687</v>
      </c>
      <c r="H616" s="266" t="s">
        <v>440</v>
      </c>
      <c r="I616" s="266" t="s">
        <v>437</v>
      </c>
      <c r="J616" s="275" t="s">
        <v>33</v>
      </c>
      <c r="K616" s="271" t="s">
        <v>1</v>
      </c>
      <c r="L616" s="273" t="s">
        <v>22</v>
      </c>
      <c r="M616" s="152" t="s">
        <v>17</v>
      </c>
      <c r="N616" s="271" t="s">
        <v>1</v>
      </c>
      <c r="O616" s="274" t="s">
        <v>20</v>
      </c>
      <c r="P616" s="271" t="s">
        <v>1</v>
      </c>
      <c r="Q616" s="271" t="s">
        <v>1</v>
      </c>
      <c r="R616" s="271" t="s">
        <v>1</v>
      </c>
      <c r="S616" s="271" t="s">
        <v>1</v>
      </c>
      <c r="T616" s="271" t="s">
        <v>1</v>
      </c>
      <c r="U616" s="271" t="s">
        <v>1</v>
      </c>
      <c r="V616" s="271" t="s">
        <v>1</v>
      </c>
      <c r="W616" s="271" t="s">
        <v>1</v>
      </c>
      <c r="X616" s="271" t="s">
        <v>1</v>
      </c>
      <c r="Y616" s="271" t="s">
        <v>1</v>
      </c>
      <c r="Z616" s="271" t="s">
        <v>1</v>
      </c>
      <c r="AA616" s="271" t="s">
        <v>1</v>
      </c>
      <c r="AB616" s="271" t="s">
        <v>1</v>
      </c>
      <c r="AC616" s="271" t="s">
        <v>1</v>
      </c>
      <c r="AD616" s="271" t="s">
        <v>1</v>
      </c>
      <c r="AE616" s="271" t="s">
        <v>1</v>
      </c>
      <c r="AF616" s="271" t="s">
        <v>1</v>
      </c>
      <c r="AG616" s="273" t="s">
        <v>22</v>
      </c>
      <c r="AH616" s="271" t="s">
        <v>1</v>
      </c>
      <c r="AI616" s="271" t="s">
        <v>1</v>
      </c>
      <c r="AJ616" s="271" t="s">
        <v>1</v>
      </c>
      <c r="AK616" s="271" t="s">
        <v>1</v>
      </c>
      <c r="AL616" s="271" t="s">
        <v>1</v>
      </c>
      <c r="AM616" s="271" t="s">
        <v>1</v>
      </c>
      <c r="AN616" s="271" t="s">
        <v>1</v>
      </c>
      <c r="AO616" s="271" t="s">
        <v>1</v>
      </c>
      <c r="AP616" s="271" t="s">
        <v>1</v>
      </c>
      <c r="AQ616" s="271" t="s">
        <v>1</v>
      </c>
      <c r="AR616" s="271" t="s">
        <v>1</v>
      </c>
      <c r="AS616" s="271" t="s">
        <v>1</v>
      </c>
      <c r="AT616" s="271" t="s">
        <v>1</v>
      </c>
      <c r="AU616" s="271" t="s">
        <v>1</v>
      </c>
      <c r="AV616" s="271" t="s">
        <v>1</v>
      </c>
      <c r="AW616" s="284" t="s">
        <v>1</v>
      </c>
      <c r="AX616" s="284">
        <v>0</v>
      </c>
      <c r="AY616" s="284">
        <v>0</v>
      </c>
      <c r="AZ616" s="276" t="s">
        <v>1</v>
      </c>
      <c r="BA616" s="276" t="s">
        <v>1</v>
      </c>
      <c r="BB616" s="283" t="s">
        <v>1</v>
      </c>
      <c r="BF616" s="150">
        <f>_xlfn.XLOOKUP(A616,'[27]Non AGSA'!B:B,'[27]Non AGSA'!B:B)</f>
        <v>1043</v>
      </c>
      <c r="BG616" s="150" t="e">
        <f>_xlfn.XLOOKUP(A616,'[27]Dormant auditee list'!C:C,'[27]Dormant auditee list'!C:C)</f>
        <v>#N/A</v>
      </c>
      <c r="BH616" s="150" t="e">
        <f>_xlfn.XLOOKUP(A616,[27]Reworked!A:A,[27]Reworked!I:I)</f>
        <v>#N/A</v>
      </c>
      <c r="BJ616" s="150">
        <v>4</v>
      </c>
      <c r="BK616" s="150">
        <v>1</v>
      </c>
    </row>
    <row r="617" spans="1:63" ht="27" customHeight="1" x14ac:dyDescent="0.25">
      <c r="A617" s="265">
        <v>1538</v>
      </c>
      <c r="B617" s="266" t="s">
        <v>966</v>
      </c>
      <c r="C617" s="271" t="s">
        <v>1388</v>
      </c>
      <c r="D617" s="271" t="s">
        <v>941</v>
      </c>
      <c r="E617" s="271" t="s">
        <v>1389</v>
      </c>
      <c r="F617" s="271" t="s">
        <v>1</v>
      </c>
      <c r="G617" s="271" t="s">
        <v>447</v>
      </c>
      <c r="H617" s="266" t="s">
        <v>444</v>
      </c>
      <c r="I617" s="266" t="s">
        <v>437</v>
      </c>
      <c r="J617" s="285" t="s">
        <v>39</v>
      </c>
      <c r="K617" s="271" t="s">
        <v>1</v>
      </c>
      <c r="L617" s="271" t="s">
        <v>1</v>
      </c>
      <c r="M617" s="285" t="s">
        <v>39</v>
      </c>
      <c r="N617" s="271" t="s">
        <v>1</v>
      </c>
      <c r="O617" s="273" t="s">
        <v>22</v>
      </c>
      <c r="P617" s="271" t="s">
        <v>1</v>
      </c>
      <c r="Q617" s="271" t="s">
        <v>1</v>
      </c>
      <c r="R617" s="271" t="s">
        <v>1</v>
      </c>
      <c r="S617" s="271" t="s">
        <v>1</v>
      </c>
      <c r="T617" s="271" t="s">
        <v>1</v>
      </c>
      <c r="U617" s="271" t="s">
        <v>1</v>
      </c>
      <c r="V617" s="271" t="s">
        <v>1</v>
      </c>
      <c r="W617" s="271" t="s">
        <v>1</v>
      </c>
      <c r="X617" s="271" t="s">
        <v>1</v>
      </c>
      <c r="Y617" s="271" t="s">
        <v>1</v>
      </c>
      <c r="Z617" s="271" t="s">
        <v>1</v>
      </c>
      <c r="AA617" s="271" t="s">
        <v>1</v>
      </c>
      <c r="AB617" s="271" t="s">
        <v>1</v>
      </c>
      <c r="AC617" s="271" t="s">
        <v>1</v>
      </c>
      <c r="AD617" s="271" t="s">
        <v>1</v>
      </c>
      <c r="AE617" s="271" t="s">
        <v>1</v>
      </c>
      <c r="AF617" s="271" t="s">
        <v>1</v>
      </c>
      <c r="AG617" s="271" t="s">
        <v>1</v>
      </c>
      <c r="AH617" s="271" t="s">
        <v>1</v>
      </c>
      <c r="AI617" s="271" t="s">
        <v>1</v>
      </c>
      <c r="AJ617" s="271" t="s">
        <v>1</v>
      </c>
      <c r="AK617" s="271" t="s">
        <v>1</v>
      </c>
      <c r="AL617" s="271" t="s">
        <v>1</v>
      </c>
      <c r="AM617" s="271" t="s">
        <v>1</v>
      </c>
      <c r="AN617" s="271" t="s">
        <v>1</v>
      </c>
      <c r="AO617" s="271" t="s">
        <v>1</v>
      </c>
      <c r="AP617" s="271" t="s">
        <v>1</v>
      </c>
      <c r="AQ617" s="271" t="s">
        <v>1</v>
      </c>
      <c r="AR617" s="271" t="s">
        <v>1</v>
      </c>
      <c r="AS617" s="271" t="s">
        <v>1</v>
      </c>
      <c r="AT617" s="271" t="s">
        <v>1</v>
      </c>
      <c r="AU617" s="271" t="s">
        <v>1</v>
      </c>
      <c r="AV617" s="271" t="s">
        <v>1</v>
      </c>
      <c r="AW617" s="284" t="s">
        <v>1</v>
      </c>
      <c r="AX617" s="284">
        <v>0</v>
      </c>
      <c r="AY617" s="284">
        <v>0</v>
      </c>
      <c r="AZ617" s="276" t="s">
        <v>1</v>
      </c>
      <c r="BA617" s="276" t="s">
        <v>1</v>
      </c>
      <c r="BB617" s="283" t="s">
        <v>1</v>
      </c>
      <c r="BD617" s="150" t="e">
        <f>_xlfn.XLOOKUP(A617,'KSD auditees'!A:A,'KSD auditees'!A:A)</f>
        <v>#N/A</v>
      </c>
      <c r="BE617" s="150" t="e">
        <f>_xlfn.XLOOKUP(A617,'KSD auditees'!A:A,'KSD auditees'!G:G)</f>
        <v>#N/A</v>
      </c>
      <c r="BF617" s="150">
        <f>_xlfn.XLOOKUP(A617,'[27]Non AGSA'!B:B,'[27]Non AGSA'!B:B)</f>
        <v>1538</v>
      </c>
      <c r="BG617" s="150" t="e">
        <f>_xlfn.XLOOKUP(A617,'[27]Dormant auditee list'!C:C,'[27]Dormant auditee list'!C:C)</f>
        <v>#N/A</v>
      </c>
      <c r="BH617" s="150" t="e">
        <f>_xlfn.XLOOKUP(A617,[27]Reworked!A:A,[27]Reworked!I:I)</f>
        <v>#N/A</v>
      </c>
      <c r="BJ617" s="150">
        <v>4</v>
      </c>
      <c r="BK617" s="150">
        <v>6</v>
      </c>
    </row>
    <row r="618" spans="1:63" ht="26.25" customHeight="1" x14ac:dyDescent="0.25">
      <c r="A618" s="265">
        <v>1537</v>
      </c>
      <c r="B618" s="266" t="s">
        <v>967</v>
      </c>
      <c r="C618" s="271" t="s">
        <v>1388</v>
      </c>
      <c r="D618" s="271" t="s">
        <v>941</v>
      </c>
      <c r="E618" s="271" t="s">
        <v>1389</v>
      </c>
      <c r="F618" s="271" t="s">
        <v>1</v>
      </c>
      <c r="G618" s="271" t="s">
        <v>447</v>
      </c>
      <c r="H618" s="266" t="s">
        <v>444</v>
      </c>
      <c r="I618" s="266" t="s">
        <v>437</v>
      </c>
      <c r="J618" s="285" t="s">
        <v>39</v>
      </c>
      <c r="K618" s="271" t="s">
        <v>1</v>
      </c>
      <c r="L618" s="273" t="s">
        <v>22</v>
      </c>
      <c r="M618" s="285" t="s">
        <v>39</v>
      </c>
      <c r="N618" s="271" t="s">
        <v>1</v>
      </c>
      <c r="O618" s="272" t="s">
        <v>23</v>
      </c>
      <c r="P618" s="273" t="s">
        <v>22</v>
      </c>
      <c r="Q618" s="273" t="s">
        <v>22</v>
      </c>
      <c r="R618" s="271" t="s">
        <v>1</v>
      </c>
      <c r="S618" s="271" t="s">
        <v>1</v>
      </c>
      <c r="T618" s="271" t="s">
        <v>1</v>
      </c>
      <c r="U618" s="273" t="s">
        <v>22</v>
      </c>
      <c r="V618" s="273" t="s">
        <v>22</v>
      </c>
      <c r="W618" s="273" t="s">
        <v>22</v>
      </c>
      <c r="X618" s="271" t="s">
        <v>1</v>
      </c>
      <c r="Y618" s="271" t="s">
        <v>1</v>
      </c>
      <c r="Z618" s="271" t="s">
        <v>1</v>
      </c>
      <c r="AA618" s="271" t="s">
        <v>1</v>
      </c>
      <c r="AB618" s="271" t="s">
        <v>1</v>
      </c>
      <c r="AC618" s="271" t="s">
        <v>1</v>
      </c>
      <c r="AD618" s="271" t="s">
        <v>1</v>
      </c>
      <c r="AE618" s="273" t="s">
        <v>22</v>
      </c>
      <c r="AF618" s="271" t="s">
        <v>1</v>
      </c>
      <c r="AG618" s="271" t="s">
        <v>1</v>
      </c>
      <c r="AH618" s="271" t="s">
        <v>1</v>
      </c>
      <c r="AI618" s="271" t="s">
        <v>1</v>
      </c>
      <c r="AJ618" s="271" t="s">
        <v>1</v>
      </c>
      <c r="AK618" s="271" t="s">
        <v>1</v>
      </c>
      <c r="AL618" s="271" t="s">
        <v>1</v>
      </c>
      <c r="AM618" s="271" t="s">
        <v>1</v>
      </c>
      <c r="AN618" s="271" t="s">
        <v>1</v>
      </c>
      <c r="AO618" s="271" t="s">
        <v>1</v>
      </c>
      <c r="AP618" s="271" t="s">
        <v>1</v>
      </c>
      <c r="AQ618" s="271" t="s">
        <v>1</v>
      </c>
      <c r="AR618" s="271" t="s">
        <v>1</v>
      </c>
      <c r="AS618" s="271" t="s">
        <v>1</v>
      </c>
      <c r="AT618" s="271" t="s">
        <v>1</v>
      </c>
      <c r="AU618" s="271" t="s">
        <v>1</v>
      </c>
      <c r="AV618" s="271" t="s">
        <v>1</v>
      </c>
      <c r="AW618" s="284" t="s">
        <v>1</v>
      </c>
      <c r="AX618" s="284">
        <v>0</v>
      </c>
      <c r="AY618" s="284">
        <v>0</v>
      </c>
      <c r="AZ618" s="276" t="s">
        <v>1</v>
      </c>
      <c r="BA618" s="276" t="s">
        <v>1</v>
      </c>
      <c r="BB618" s="283" t="s">
        <v>1</v>
      </c>
      <c r="BD618" s="150" t="e">
        <f>_xlfn.XLOOKUP(A618,'KSD auditees'!A:A,'KSD auditees'!A:A)</f>
        <v>#N/A</v>
      </c>
      <c r="BE618" s="150" t="e">
        <f>_xlfn.XLOOKUP(A618,'KSD auditees'!A:A,'KSD auditees'!G:G)</f>
        <v>#N/A</v>
      </c>
      <c r="BF618" s="150">
        <f>_xlfn.XLOOKUP(A618,'[27]Non AGSA'!B:B,'[27]Non AGSA'!B:B)</f>
        <v>1537</v>
      </c>
      <c r="BG618" s="150" t="e">
        <f>_xlfn.XLOOKUP(A618,'[27]Dormant auditee list'!C:C,'[27]Dormant auditee list'!C:C)</f>
        <v>#N/A</v>
      </c>
      <c r="BH618" s="150" t="e">
        <f>_xlfn.XLOOKUP(A618,[27]Reworked!A:A,[27]Reworked!I:I)</f>
        <v>#N/A</v>
      </c>
      <c r="BJ618" s="150">
        <v>4</v>
      </c>
      <c r="BK618" s="150">
        <v>6</v>
      </c>
    </row>
    <row r="619" spans="1:63" ht="34.5" customHeight="1" x14ac:dyDescent="0.25">
      <c r="A619" s="265">
        <v>1100</v>
      </c>
      <c r="B619" s="266" t="s">
        <v>1406</v>
      </c>
      <c r="C619" s="271" t="s">
        <v>1388</v>
      </c>
      <c r="D619" s="271" t="s">
        <v>896</v>
      </c>
      <c r="E619" s="271" t="s">
        <v>1389</v>
      </c>
      <c r="F619" s="271" t="s">
        <v>1</v>
      </c>
      <c r="G619" s="271" t="s">
        <v>910</v>
      </c>
      <c r="H619" s="266" t="s">
        <v>440</v>
      </c>
      <c r="I619" s="266" t="s">
        <v>437</v>
      </c>
      <c r="J619" s="285" t="s">
        <v>39</v>
      </c>
      <c r="K619" s="271" t="s">
        <v>1</v>
      </c>
      <c r="L619" s="274" t="s">
        <v>20</v>
      </c>
      <c r="M619" s="275" t="s">
        <v>33</v>
      </c>
      <c r="N619" s="271" t="s">
        <v>1</v>
      </c>
      <c r="O619" s="271" t="s">
        <v>1</v>
      </c>
      <c r="P619" s="271" t="s">
        <v>1</v>
      </c>
      <c r="Q619" s="271" t="s">
        <v>1</v>
      </c>
      <c r="R619" s="271" t="s">
        <v>1</v>
      </c>
      <c r="S619" s="271" t="s">
        <v>1</v>
      </c>
      <c r="T619" s="271" t="s">
        <v>1</v>
      </c>
      <c r="U619" s="271" t="s">
        <v>1</v>
      </c>
      <c r="V619" s="271" t="s">
        <v>1</v>
      </c>
      <c r="W619" s="271" t="s">
        <v>1</v>
      </c>
      <c r="X619" s="271" t="s">
        <v>1</v>
      </c>
      <c r="Y619" s="271" t="s">
        <v>1</v>
      </c>
      <c r="Z619" s="271" t="s">
        <v>1</v>
      </c>
      <c r="AA619" s="271" t="s">
        <v>1</v>
      </c>
      <c r="AB619" s="271" t="s">
        <v>1</v>
      </c>
      <c r="AC619" s="271" t="s">
        <v>1</v>
      </c>
      <c r="AD619" s="271" t="s">
        <v>1</v>
      </c>
      <c r="AE619" s="271" t="s">
        <v>1</v>
      </c>
      <c r="AF619" s="271" t="s">
        <v>1</v>
      </c>
      <c r="AG619" s="274" t="s">
        <v>20</v>
      </c>
      <c r="AH619" s="271" t="s">
        <v>1</v>
      </c>
      <c r="AI619" s="271" t="s">
        <v>1</v>
      </c>
      <c r="AJ619" s="271" t="s">
        <v>1</v>
      </c>
      <c r="AK619" s="271" t="s">
        <v>1</v>
      </c>
      <c r="AL619" s="271" t="s">
        <v>1</v>
      </c>
      <c r="AM619" s="271" t="s">
        <v>1</v>
      </c>
      <c r="AN619" s="271" t="s">
        <v>1</v>
      </c>
      <c r="AO619" s="271" t="s">
        <v>1</v>
      </c>
      <c r="AP619" s="271" t="s">
        <v>1</v>
      </c>
      <c r="AQ619" s="271" t="s">
        <v>1</v>
      </c>
      <c r="AR619" s="271" t="s">
        <v>1</v>
      </c>
      <c r="AS619" s="271" t="s">
        <v>1</v>
      </c>
      <c r="AT619" s="271" t="s">
        <v>1</v>
      </c>
      <c r="AU619" s="271" t="s">
        <v>1</v>
      </c>
      <c r="AV619" s="271" t="s">
        <v>1</v>
      </c>
      <c r="AW619" s="274" t="s">
        <v>1240</v>
      </c>
      <c r="AX619" s="284">
        <v>0</v>
      </c>
      <c r="AY619" s="284">
        <v>0</v>
      </c>
      <c r="AZ619" s="276" t="s">
        <v>1</v>
      </c>
      <c r="BA619" s="276" t="s">
        <v>1</v>
      </c>
      <c r="BB619" s="283" t="s">
        <v>1</v>
      </c>
      <c r="BD619" s="150" t="e">
        <f>_xlfn.XLOOKUP(A619,'KSD auditees'!A:A,'KSD auditees'!A:A)</f>
        <v>#N/A</v>
      </c>
      <c r="BE619" s="150" t="e">
        <f>_xlfn.XLOOKUP(A619,'KSD auditees'!A:A,'KSD auditees'!G:G)</f>
        <v>#N/A</v>
      </c>
      <c r="BF619" s="150">
        <f>_xlfn.XLOOKUP(A619,'[27]Non AGSA'!B:B,'[27]Non AGSA'!B:B)</f>
        <v>1100</v>
      </c>
      <c r="BG619" s="150" t="e">
        <f>_xlfn.XLOOKUP(A619,'[27]Dormant auditee list'!C:C,'[27]Dormant auditee list'!C:C)</f>
        <v>#N/A</v>
      </c>
      <c r="BH619" s="150" t="e">
        <f>_xlfn.XLOOKUP(A619,[27]Reworked!A:A,[27]Reworked!I:I)</f>
        <v>#N/A</v>
      </c>
      <c r="BJ619" s="150">
        <v>4</v>
      </c>
      <c r="BK619" s="150">
        <v>6</v>
      </c>
    </row>
    <row r="620" spans="1:63" ht="34.5" customHeight="1" x14ac:dyDescent="0.25">
      <c r="A620" s="265">
        <v>1032</v>
      </c>
      <c r="B620" s="266" t="s">
        <v>1407</v>
      </c>
      <c r="C620" s="271" t="s">
        <v>1388</v>
      </c>
      <c r="D620" s="271" t="s">
        <v>683</v>
      </c>
      <c r="E620" s="271" t="s">
        <v>1389</v>
      </c>
      <c r="F620" s="271" t="s">
        <v>1</v>
      </c>
      <c r="G620" s="271" t="s">
        <v>687</v>
      </c>
      <c r="H620" s="266" t="s">
        <v>440</v>
      </c>
      <c r="I620" s="266" t="s">
        <v>437</v>
      </c>
      <c r="J620" s="152" t="s">
        <v>17</v>
      </c>
      <c r="K620" s="271" t="s">
        <v>1</v>
      </c>
      <c r="L620" s="272" t="s">
        <v>23</v>
      </c>
      <c r="M620" s="152" t="s">
        <v>17</v>
      </c>
      <c r="N620" s="271" t="s">
        <v>1</v>
      </c>
      <c r="O620" s="272" t="s">
        <v>23</v>
      </c>
      <c r="P620" s="271" t="s">
        <v>1</v>
      </c>
      <c r="Q620" s="271" t="s">
        <v>1</v>
      </c>
      <c r="R620" s="271" t="s">
        <v>1</v>
      </c>
      <c r="S620" s="271" t="s">
        <v>1</v>
      </c>
      <c r="T620" s="271" t="s">
        <v>1</v>
      </c>
      <c r="U620" s="271" t="s">
        <v>1</v>
      </c>
      <c r="V620" s="271" t="s">
        <v>1</v>
      </c>
      <c r="W620" s="271" t="s">
        <v>1</v>
      </c>
      <c r="X620" s="271" t="s">
        <v>1</v>
      </c>
      <c r="Y620" s="271" t="s">
        <v>1</v>
      </c>
      <c r="Z620" s="271" t="s">
        <v>1</v>
      </c>
      <c r="AA620" s="271" t="s">
        <v>1</v>
      </c>
      <c r="AB620" s="271" t="s">
        <v>1</v>
      </c>
      <c r="AC620" s="271" t="s">
        <v>1</v>
      </c>
      <c r="AD620" s="271" t="s">
        <v>1</v>
      </c>
      <c r="AE620" s="272" t="s">
        <v>23</v>
      </c>
      <c r="AF620" s="271" t="s">
        <v>1</v>
      </c>
      <c r="AG620" s="271" t="s">
        <v>1</v>
      </c>
      <c r="AH620" s="271" t="s">
        <v>1</v>
      </c>
      <c r="AI620" s="271" t="s">
        <v>1</v>
      </c>
      <c r="AJ620" s="271" t="s">
        <v>1</v>
      </c>
      <c r="AK620" s="271" t="s">
        <v>1</v>
      </c>
      <c r="AL620" s="271" t="s">
        <v>1</v>
      </c>
      <c r="AM620" s="271" t="s">
        <v>1</v>
      </c>
      <c r="AN620" s="271" t="s">
        <v>1</v>
      </c>
      <c r="AO620" s="271" t="s">
        <v>1</v>
      </c>
      <c r="AP620" s="271" t="s">
        <v>1</v>
      </c>
      <c r="AQ620" s="271" t="s">
        <v>1</v>
      </c>
      <c r="AR620" s="271" t="s">
        <v>1</v>
      </c>
      <c r="AS620" s="271" t="s">
        <v>1</v>
      </c>
      <c r="AT620" s="271" t="s">
        <v>1</v>
      </c>
      <c r="AU620" s="274" t="s">
        <v>20</v>
      </c>
      <c r="AV620" s="271" t="s">
        <v>1</v>
      </c>
      <c r="AW620" s="284" t="s">
        <v>1</v>
      </c>
      <c r="AX620" s="284">
        <v>0</v>
      </c>
      <c r="AY620" s="284">
        <v>0</v>
      </c>
      <c r="AZ620" s="276">
        <v>0</v>
      </c>
      <c r="BA620" s="280">
        <v>23.5</v>
      </c>
      <c r="BB620" s="278">
        <v>0.13</v>
      </c>
      <c r="BF620" s="150">
        <f>_xlfn.XLOOKUP(A620,'[27]Non AGSA'!B:B,'[27]Non AGSA'!B:B)</f>
        <v>1032</v>
      </c>
      <c r="BG620" s="150" t="e">
        <f>_xlfn.XLOOKUP(A620,'[27]Dormant auditee list'!C:C,'[27]Dormant auditee list'!C:C)</f>
        <v>#N/A</v>
      </c>
      <c r="BH620" s="150" t="str">
        <f>_xlfn.XLOOKUP(A620,[27]Reworked!A:A,[27]Reworked!I:I)</f>
        <v>Unqualified with findings</v>
      </c>
      <c r="BJ620" s="150">
        <v>4</v>
      </c>
      <c r="BK620" s="150">
        <v>2</v>
      </c>
    </row>
    <row r="621" spans="1:63" ht="34.5" customHeight="1" x14ac:dyDescent="0.25">
      <c r="A621" s="265">
        <v>1160</v>
      </c>
      <c r="B621" s="266" t="s">
        <v>919</v>
      </c>
      <c r="C621" s="271" t="s">
        <v>1388</v>
      </c>
      <c r="D621" s="271" t="s">
        <v>896</v>
      </c>
      <c r="E621" s="271" t="s">
        <v>1389</v>
      </c>
      <c r="F621" s="271" t="s">
        <v>1</v>
      </c>
      <c r="G621" s="271" t="s">
        <v>910</v>
      </c>
      <c r="H621" s="266" t="s">
        <v>440</v>
      </c>
      <c r="I621" s="266" t="s">
        <v>437</v>
      </c>
      <c r="J621" s="285" t="s">
        <v>39</v>
      </c>
      <c r="K621" s="271" t="s">
        <v>1</v>
      </c>
      <c r="L621" s="271" t="s">
        <v>1</v>
      </c>
      <c r="M621" s="275" t="s">
        <v>33</v>
      </c>
      <c r="N621" s="271" t="s">
        <v>1</v>
      </c>
      <c r="O621" s="271" t="s">
        <v>1</v>
      </c>
      <c r="P621" s="271" t="s">
        <v>1</v>
      </c>
      <c r="Q621" s="271" t="s">
        <v>1</v>
      </c>
      <c r="R621" s="271" t="s">
        <v>1</v>
      </c>
      <c r="S621" s="271" t="s">
        <v>1</v>
      </c>
      <c r="T621" s="271" t="s">
        <v>1</v>
      </c>
      <c r="U621" s="271" t="s">
        <v>1</v>
      </c>
      <c r="V621" s="271" t="s">
        <v>1</v>
      </c>
      <c r="W621" s="271" t="s">
        <v>1</v>
      </c>
      <c r="X621" s="271" t="s">
        <v>1</v>
      </c>
      <c r="Y621" s="271" t="s">
        <v>1</v>
      </c>
      <c r="Z621" s="271" t="s">
        <v>1</v>
      </c>
      <c r="AA621" s="271" t="s">
        <v>1</v>
      </c>
      <c r="AB621" s="271" t="s">
        <v>1</v>
      </c>
      <c r="AC621" s="271" t="s">
        <v>1</v>
      </c>
      <c r="AD621" s="271" t="s">
        <v>1</v>
      </c>
      <c r="AE621" s="271" t="s">
        <v>1</v>
      </c>
      <c r="AF621" s="271" t="s">
        <v>1</v>
      </c>
      <c r="AG621" s="271" t="s">
        <v>1</v>
      </c>
      <c r="AH621" s="271" t="s">
        <v>1</v>
      </c>
      <c r="AI621" s="271" t="s">
        <v>1</v>
      </c>
      <c r="AJ621" s="271" t="s">
        <v>1</v>
      </c>
      <c r="AK621" s="271" t="s">
        <v>1</v>
      </c>
      <c r="AL621" s="271" t="s">
        <v>1</v>
      </c>
      <c r="AM621" s="271" t="s">
        <v>1</v>
      </c>
      <c r="AN621" s="271" t="s">
        <v>1</v>
      </c>
      <c r="AO621" s="271" t="s">
        <v>1</v>
      </c>
      <c r="AP621" s="271" t="s">
        <v>1</v>
      </c>
      <c r="AQ621" s="271" t="s">
        <v>1</v>
      </c>
      <c r="AR621" s="271" t="s">
        <v>1</v>
      </c>
      <c r="AS621" s="271" t="s">
        <v>1</v>
      </c>
      <c r="AT621" s="271" t="s">
        <v>1</v>
      </c>
      <c r="AU621" s="271" t="s">
        <v>1</v>
      </c>
      <c r="AV621" s="271" t="s">
        <v>1</v>
      </c>
      <c r="AW621" s="284" t="s">
        <v>1</v>
      </c>
      <c r="AX621" s="284">
        <v>0</v>
      </c>
      <c r="AY621" s="284">
        <v>0</v>
      </c>
      <c r="AZ621" s="276" t="s">
        <v>1</v>
      </c>
      <c r="BA621" s="276" t="s">
        <v>1</v>
      </c>
      <c r="BB621" s="283" t="s">
        <v>1</v>
      </c>
      <c r="BD621" s="150" t="e">
        <f>_xlfn.XLOOKUP(A621,'KSD auditees'!A:A,'KSD auditees'!A:A)</f>
        <v>#N/A</v>
      </c>
      <c r="BE621" s="150" t="e">
        <f>_xlfn.XLOOKUP(A621,'KSD auditees'!A:A,'KSD auditees'!G:G)</f>
        <v>#N/A</v>
      </c>
      <c r="BF621" s="150">
        <f>_xlfn.XLOOKUP(A621,'[27]Non AGSA'!B:B,'[27]Non AGSA'!B:B)</f>
        <v>1160</v>
      </c>
      <c r="BG621" s="150" t="e">
        <f>_xlfn.XLOOKUP(A621,'[27]Dormant auditee list'!C:C,'[27]Dormant auditee list'!C:C)</f>
        <v>#N/A</v>
      </c>
      <c r="BH621" s="150" t="e">
        <f>_xlfn.XLOOKUP(A621,[27]Reworked!A:A,[27]Reworked!I:I)</f>
        <v>#N/A</v>
      </c>
      <c r="BJ621" s="150">
        <v>4</v>
      </c>
      <c r="BK621" s="150">
        <v>6</v>
      </c>
    </row>
    <row r="622" spans="1:63" ht="34.5" customHeight="1" x14ac:dyDescent="0.25">
      <c r="A622" s="265">
        <v>1052</v>
      </c>
      <c r="B622" s="266" t="s">
        <v>665</v>
      </c>
      <c r="C622" s="271" t="s">
        <v>1388</v>
      </c>
      <c r="D622" s="271" t="s">
        <v>658</v>
      </c>
      <c r="E622" s="271" t="s">
        <v>1389</v>
      </c>
      <c r="F622" s="271" t="s">
        <v>1</v>
      </c>
      <c r="G622" s="271" t="s">
        <v>439</v>
      </c>
      <c r="H622" s="266" t="s">
        <v>440</v>
      </c>
      <c r="I622" s="266" t="s">
        <v>437</v>
      </c>
      <c r="J622" s="152" t="s">
        <v>17</v>
      </c>
      <c r="K622" s="271" t="s">
        <v>1</v>
      </c>
      <c r="L622" s="272" t="s">
        <v>23</v>
      </c>
      <c r="M622" s="152" t="s">
        <v>17</v>
      </c>
      <c r="N622" s="271" t="s">
        <v>1</v>
      </c>
      <c r="O622" s="274" t="s">
        <v>20</v>
      </c>
      <c r="P622" s="271" t="s">
        <v>1</v>
      </c>
      <c r="Q622" s="271" t="s">
        <v>1</v>
      </c>
      <c r="R622" s="271" t="s">
        <v>1</v>
      </c>
      <c r="S622" s="271" t="s">
        <v>1</v>
      </c>
      <c r="T622" s="271" t="s">
        <v>1</v>
      </c>
      <c r="U622" s="271" t="s">
        <v>1</v>
      </c>
      <c r="V622" s="271" t="s">
        <v>1</v>
      </c>
      <c r="W622" s="271" t="s">
        <v>1</v>
      </c>
      <c r="X622" s="271" t="s">
        <v>1</v>
      </c>
      <c r="Y622" s="271" t="s">
        <v>1</v>
      </c>
      <c r="Z622" s="271" t="s">
        <v>1</v>
      </c>
      <c r="AA622" s="271" t="s">
        <v>1</v>
      </c>
      <c r="AB622" s="271" t="s">
        <v>1</v>
      </c>
      <c r="AC622" s="271" t="s">
        <v>1</v>
      </c>
      <c r="AD622" s="271" t="s">
        <v>1</v>
      </c>
      <c r="AE622" s="271" t="s">
        <v>1</v>
      </c>
      <c r="AF622" s="271" t="s">
        <v>1</v>
      </c>
      <c r="AG622" s="271" t="s">
        <v>1</v>
      </c>
      <c r="AH622" s="271" t="s">
        <v>1</v>
      </c>
      <c r="AI622" s="271" t="s">
        <v>1</v>
      </c>
      <c r="AJ622" s="271" t="s">
        <v>1</v>
      </c>
      <c r="AK622" s="271" t="s">
        <v>1</v>
      </c>
      <c r="AL622" s="271" t="s">
        <v>1</v>
      </c>
      <c r="AM622" s="271" t="s">
        <v>1</v>
      </c>
      <c r="AN622" s="271" t="s">
        <v>1</v>
      </c>
      <c r="AO622" s="272" t="s">
        <v>23</v>
      </c>
      <c r="AP622" s="271" t="s">
        <v>1</v>
      </c>
      <c r="AQ622" s="271" t="s">
        <v>1</v>
      </c>
      <c r="AR622" s="271" t="s">
        <v>1</v>
      </c>
      <c r="AS622" s="271" t="s">
        <v>1</v>
      </c>
      <c r="AT622" s="271" t="s">
        <v>1</v>
      </c>
      <c r="AU622" s="274" t="s">
        <v>20</v>
      </c>
      <c r="AV622" s="271" t="s">
        <v>1</v>
      </c>
      <c r="AW622" s="284" t="s">
        <v>1</v>
      </c>
      <c r="AX622" s="152">
        <v>2</v>
      </c>
      <c r="AY622" s="284">
        <v>0</v>
      </c>
      <c r="AZ622" s="276" t="s">
        <v>1</v>
      </c>
      <c r="BA622" s="276" t="s">
        <v>1</v>
      </c>
      <c r="BB622" s="283" t="s">
        <v>1</v>
      </c>
      <c r="BF622" s="150">
        <f>_xlfn.XLOOKUP(A622,'[27]Non AGSA'!B:B,'[27]Non AGSA'!B:B)</f>
        <v>1052</v>
      </c>
      <c r="BG622" s="150" t="e">
        <f>_xlfn.XLOOKUP(A622,'[27]Dormant auditee list'!C:C,'[27]Dormant auditee list'!C:C)</f>
        <v>#N/A</v>
      </c>
      <c r="BH622" s="150" t="e">
        <f>_xlfn.XLOOKUP(A622,[27]Reworked!A:A,[27]Reworked!I:I)</f>
        <v>#N/A</v>
      </c>
      <c r="BJ622" s="150">
        <v>4</v>
      </c>
      <c r="BK622" s="150">
        <v>2</v>
      </c>
    </row>
    <row r="623" spans="1:63" ht="34.5" customHeight="1" x14ac:dyDescent="0.25">
      <c r="A623" s="265">
        <v>206</v>
      </c>
      <c r="B623" s="266" t="s">
        <v>1408</v>
      </c>
      <c r="C623" s="271" t="s">
        <v>1388</v>
      </c>
      <c r="D623" s="271" t="s">
        <v>683</v>
      </c>
      <c r="E623" s="271" t="s">
        <v>1389</v>
      </c>
      <c r="F623" s="271" t="s">
        <v>1</v>
      </c>
      <c r="G623" s="271" t="s">
        <v>687</v>
      </c>
      <c r="H623" s="266" t="s">
        <v>440</v>
      </c>
      <c r="I623" s="266" t="s">
        <v>437</v>
      </c>
      <c r="J623" s="275" t="s">
        <v>33</v>
      </c>
      <c r="K623" s="271" t="s">
        <v>1</v>
      </c>
      <c r="L623" s="271" t="s">
        <v>1</v>
      </c>
      <c r="M623" s="275" t="s">
        <v>33</v>
      </c>
      <c r="N623" s="273" t="s">
        <v>22</v>
      </c>
      <c r="O623" s="271" t="s">
        <v>1</v>
      </c>
      <c r="P623" s="271" t="s">
        <v>1</v>
      </c>
      <c r="Q623" s="271" t="s">
        <v>1</v>
      </c>
      <c r="R623" s="271" t="s">
        <v>1</v>
      </c>
      <c r="S623" s="271" t="s">
        <v>1</v>
      </c>
      <c r="T623" s="271" t="s">
        <v>1</v>
      </c>
      <c r="U623" s="271" t="s">
        <v>1</v>
      </c>
      <c r="V623" s="271" t="s">
        <v>1</v>
      </c>
      <c r="W623" s="271" t="s">
        <v>1</v>
      </c>
      <c r="X623" s="271" t="s">
        <v>1</v>
      </c>
      <c r="Y623" s="271" t="s">
        <v>1</v>
      </c>
      <c r="Z623" s="271" t="s">
        <v>1</v>
      </c>
      <c r="AA623" s="271" t="s">
        <v>1</v>
      </c>
      <c r="AB623" s="271" t="s">
        <v>1</v>
      </c>
      <c r="AC623" s="271" t="s">
        <v>1</v>
      </c>
      <c r="AD623" s="271" t="s">
        <v>1</v>
      </c>
      <c r="AE623" s="271" t="s">
        <v>1</v>
      </c>
      <c r="AF623" s="271" t="s">
        <v>1</v>
      </c>
      <c r="AG623" s="271" t="s">
        <v>1</v>
      </c>
      <c r="AH623" s="271" t="s">
        <v>1</v>
      </c>
      <c r="AI623" s="271" t="s">
        <v>1</v>
      </c>
      <c r="AJ623" s="271" t="s">
        <v>1</v>
      </c>
      <c r="AK623" s="271" t="s">
        <v>1</v>
      </c>
      <c r="AL623" s="271" t="s">
        <v>1</v>
      </c>
      <c r="AM623" s="271" t="s">
        <v>1</v>
      </c>
      <c r="AN623" s="271" t="s">
        <v>1</v>
      </c>
      <c r="AO623" s="271" t="s">
        <v>1</v>
      </c>
      <c r="AP623" s="271" t="s">
        <v>1</v>
      </c>
      <c r="AQ623" s="271" t="s">
        <v>1</v>
      </c>
      <c r="AR623" s="271" t="s">
        <v>1</v>
      </c>
      <c r="AS623" s="271" t="s">
        <v>1</v>
      </c>
      <c r="AT623" s="271" t="s">
        <v>1</v>
      </c>
      <c r="AU623" s="271" t="s">
        <v>1</v>
      </c>
      <c r="AV623" s="271" t="s">
        <v>1</v>
      </c>
      <c r="AW623" s="284" t="s">
        <v>1</v>
      </c>
      <c r="AX623" s="275">
        <v>1</v>
      </c>
      <c r="AY623" s="284">
        <v>0</v>
      </c>
      <c r="AZ623" s="276" t="s">
        <v>1</v>
      </c>
      <c r="BA623" s="276" t="s">
        <v>1</v>
      </c>
      <c r="BB623" s="283" t="s">
        <v>1</v>
      </c>
      <c r="BF623" s="150">
        <f>_xlfn.XLOOKUP(A623,'[27]Non AGSA'!B:B,'[27]Non AGSA'!B:B)</f>
        <v>206</v>
      </c>
      <c r="BG623" s="150" t="e">
        <f>_xlfn.XLOOKUP(A623,'[27]Dormant auditee list'!C:C,'[27]Dormant auditee list'!C:C)</f>
        <v>#N/A</v>
      </c>
      <c r="BH623" s="150" t="e">
        <f>_xlfn.XLOOKUP(A623,[27]Reworked!A:A,[27]Reworked!I:I)</f>
        <v>#N/A</v>
      </c>
      <c r="BJ623" s="150">
        <v>4</v>
      </c>
      <c r="BK623" s="150">
        <v>1</v>
      </c>
    </row>
    <row r="624" spans="1:63" ht="26.25" customHeight="1" x14ac:dyDescent="0.25">
      <c r="A624" s="265">
        <v>1540</v>
      </c>
      <c r="B624" s="266" t="s">
        <v>970</v>
      </c>
      <c r="C624" s="271" t="s">
        <v>1388</v>
      </c>
      <c r="D624" s="271" t="s">
        <v>941</v>
      </c>
      <c r="E624" s="271" t="s">
        <v>1389</v>
      </c>
      <c r="F624" s="271" t="s">
        <v>1</v>
      </c>
      <c r="G624" s="271" t="s">
        <v>447</v>
      </c>
      <c r="H624" s="266" t="s">
        <v>444</v>
      </c>
      <c r="I624" s="266" t="s">
        <v>437</v>
      </c>
      <c r="J624" s="285" t="s">
        <v>39</v>
      </c>
      <c r="K624" s="271" t="s">
        <v>1</v>
      </c>
      <c r="L624" s="273" t="s">
        <v>22</v>
      </c>
      <c r="M624" s="285" t="s">
        <v>39</v>
      </c>
      <c r="N624" s="271" t="s">
        <v>1</v>
      </c>
      <c r="O624" s="274" t="s">
        <v>20</v>
      </c>
      <c r="P624" s="273" t="s">
        <v>22</v>
      </c>
      <c r="Q624" s="271" t="s">
        <v>1</v>
      </c>
      <c r="R624" s="271" t="s">
        <v>1</v>
      </c>
      <c r="S624" s="271" t="s">
        <v>1</v>
      </c>
      <c r="T624" s="271" t="s">
        <v>1</v>
      </c>
      <c r="U624" s="271" t="s">
        <v>1</v>
      </c>
      <c r="V624" s="271" t="s">
        <v>1</v>
      </c>
      <c r="W624" s="271" t="s">
        <v>1</v>
      </c>
      <c r="X624" s="271" t="s">
        <v>1</v>
      </c>
      <c r="Y624" s="271" t="s">
        <v>1</v>
      </c>
      <c r="Z624" s="271" t="s">
        <v>1</v>
      </c>
      <c r="AA624" s="271" t="s">
        <v>1</v>
      </c>
      <c r="AB624" s="271" t="s">
        <v>1</v>
      </c>
      <c r="AC624" s="271" t="s">
        <v>1</v>
      </c>
      <c r="AD624" s="271" t="s">
        <v>1</v>
      </c>
      <c r="AE624" s="273" t="s">
        <v>22</v>
      </c>
      <c r="AF624" s="271" t="s">
        <v>1</v>
      </c>
      <c r="AG624" s="271" t="s">
        <v>1</v>
      </c>
      <c r="AH624" s="271" t="s">
        <v>1</v>
      </c>
      <c r="AI624" s="271" t="s">
        <v>1</v>
      </c>
      <c r="AJ624" s="271" t="s">
        <v>1</v>
      </c>
      <c r="AK624" s="271" t="s">
        <v>1</v>
      </c>
      <c r="AL624" s="271" t="s">
        <v>1</v>
      </c>
      <c r="AM624" s="271" t="s">
        <v>1</v>
      </c>
      <c r="AN624" s="271" t="s">
        <v>1</v>
      </c>
      <c r="AO624" s="271" t="s">
        <v>1</v>
      </c>
      <c r="AP624" s="271" t="s">
        <v>1</v>
      </c>
      <c r="AQ624" s="271" t="s">
        <v>1</v>
      </c>
      <c r="AR624" s="271" t="s">
        <v>1</v>
      </c>
      <c r="AS624" s="271" t="s">
        <v>1</v>
      </c>
      <c r="AT624" s="271" t="s">
        <v>1</v>
      </c>
      <c r="AU624" s="271" t="s">
        <v>1</v>
      </c>
      <c r="AV624" s="271" t="s">
        <v>1</v>
      </c>
      <c r="AW624" s="284" t="s">
        <v>1</v>
      </c>
      <c r="AX624" s="284">
        <v>0</v>
      </c>
      <c r="AY624" s="284">
        <v>0</v>
      </c>
      <c r="AZ624" s="276" t="s">
        <v>1</v>
      </c>
      <c r="BA624" s="276" t="s">
        <v>1</v>
      </c>
      <c r="BB624" s="283" t="s">
        <v>1</v>
      </c>
      <c r="BD624" s="150" t="e">
        <f>_xlfn.XLOOKUP(A624,'KSD auditees'!A:A,'KSD auditees'!A:A)</f>
        <v>#N/A</v>
      </c>
      <c r="BE624" s="150" t="e">
        <f>_xlfn.XLOOKUP(A624,'KSD auditees'!A:A,'KSD auditees'!G:G)</f>
        <v>#N/A</v>
      </c>
      <c r="BF624" s="150">
        <f>_xlfn.XLOOKUP(A624,'[27]Non AGSA'!B:B,'[27]Non AGSA'!B:B)</f>
        <v>1540</v>
      </c>
      <c r="BG624" s="150" t="e">
        <f>_xlfn.XLOOKUP(A624,'[27]Dormant auditee list'!C:C,'[27]Dormant auditee list'!C:C)</f>
        <v>#N/A</v>
      </c>
      <c r="BH624" s="150" t="e">
        <f>_xlfn.XLOOKUP(A624,[27]Reworked!A:A,[27]Reworked!I:I)</f>
        <v>#N/A</v>
      </c>
      <c r="BJ624" s="150">
        <v>4</v>
      </c>
      <c r="BK624" s="150">
        <v>6</v>
      </c>
    </row>
    <row r="625" spans="1:63" ht="18.75" customHeight="1" x14ac:dyDescent="0.25">
      <c r="A625" s="265">
        <v>173</v>
      </c>
      <c r="B625" s="266" t="s">
        <v>592</v>
      </c>
      <c r="C625" s="271" t="s">
        <v>1388</v>
      </c>
      <c r="D625" s="271" t="s">
        <v>571</v>
      </c>
      <c r="E625" s="271" t="s">
        <v>1389</v>
      </c>
      <c r="F625" s="271" t="s">
        <v>1</v>
      </c>
      <c r="G625" s="271" t="s">
        <v>1</v>
      </c>
      <c r="H625" s="266" t="s">
        <v>1</v>
      </c>
      <c r="I625" s="266" t="s">
        <v>571</v>
      </c>
      <c r="J625" s="275" t="s">
        <v>33</v>
      </c>
      <c r="K625" s="271" t="s">
        <v>1</v>
      </c>
      <c r="L625" s="271" t="s">
        <v>1</v>
      </c>
      <c r="M625" s="275" t="s">
        <v>33</v>
      </c>
      <c r="N625" s="271" t="s">
        <v>1</v>
      </c>
      <c r="O625" s="271" t="s">
        <v>1</v>
      </c>
      <c r="P625" s="271" t="s">
        <v>1</v>
      </c>
      <c r="Q625" s="271" t="s">
        <v>1</v>
      </c>
      <c r="R625" s="271" t="s">
        <v>1</v>
      </c>
      <c r="S625" s="271" t="s">
        <v>1</v>
      </c>
      <c r="T625" s="271" t="s">
        <v>1</v>
      </c>
      <c r="U625" s="271" t="s">
        <v>1</v>
      </c>
      <c r="V625" s="271" t="s">
        <v>1</v>
      </c>
      <c r="W625" s="271" t="s">
        <v>1</v>
      </c>
      <c r="X625" s="271" t="s">
        <v>1</v>
      </c>
      <c r="Y625" s="271" t="s">
        <v>1</v>
      </c>
      <c r="Z625" s="271" t="s">
        <v>1</v>
      </c>
      <c r="AA625" s="271" t="s">
        <v>1</v>
      </c>
      <c r="AB625" s="271" t="s">
        <v>1</v>
      </c>
      <c r="AC625" s="271" t="s">
        <v>1</v>
      </c>
      <c r="AD625" s="271" t="s">
        <v>1</v>
      </c>
      <c r="AE625" s="271" t="s">
        <v>1</v>
      </c>
      <c r="AF625" s="271" t="s">
        <v>1</v>
      </c>
      <c r="AG625" s="271" t="s">
        <v>1</v>
      </c>
      <c r="AH625" s="271" t="s">
        <v>1</v>
      </c>
      <c r="AI625" s="271" t="s">
        <v>1</v>
      </c>
      <c r="AJ625" s="271" t="s">
        <v>1</v>
      </c>
      <c r="AK625" s="271" t="s">
        <v>1</v>
      </c>
      <c r="AL625" s="271" t="s">
        <v>1</v>
      </c>
      <c r="AM625" s="271" t="s">
        <v>1</v>
      </c>
      <c r="AN625" s="271" t="s">
        <v>1</v>
      </c>
      <c r="AO625" s="271" t="s">
        <v>1</v>
      </c>
      <c r="AP625" s="271" t="s">
        <v>1</v>
      </c>
      <c r="AQ625" s="271" t="s">
        <v>1</v>
      </c>
      <c r="AR625" s="271" t="s">
        <v>1</v>
      </c>
      <c r="AS625" s="271" t="s">
        <v>1</v>
      </c>
      <c r="AT625" s="271" t="s">
        <v>1</v>
      </c>
      <c r="AU625" s="271" t="s">
        <v>1</v>
      </c>
      <c r="AV625" s="271" t="s">
        <v>1</v>
      </c>
      <c r="AW625" s="284" t="s">
        <v>1</v>
      </c>
      <c r="AX625" s="284">
        <v>0</v>
      </c>
      <c r="AY625" s="284">
        <v>0</v>
      </c>
      <c r="AZ625" s="276" t="s">
        <v>1</v>
      </c>
      <c r="BA625" s="276" t="s">
        <v>1</v>
      </c>
      <c r="BB625" s="283" t="s">
        <v>1</v>
      </c>
      <c r="BF625" s="150">
        <f>_xlfn.XLOOKUP(A625,'[27]Non AGSA'!B:B,'[27]Non AGSA'!B:B)</f>
        <v>173</v>
      </c>
      <c r="BG625" s="150">
        <f>_xlfn.XLOOKUP(A625,'[27]Dormant auditee list'!C:C,'[27]Dormant auditee list'!C:C)</f>
        <v>173</v>
      </c>
      <c r="BH625" s="150" t="e">
        <f>_xlfn.XLOOKUP(A625,[27]Reworked!A:A,[27]Reworked!I:I)</f>
        <v>#N/A</v>
      </c>
      <c r="BJ625" s="150">
        <v>4</v>
      </c>
      <c r="BK625" s="150">
        <v>1</v>
      </c>
    </row>
    <row r="626" spans="1:63" ht="14.25" customHeight="1" x14ac:dyDescent="0.25">
      <c r="A626" s="265">
        <v>1363</v>
      </c>
      <c r="B626" s="266" t="s">
        <v>598</v>
      </c>
      <c r="C626" s="271" t="s">
        <v>1388</v>
      </c>
      <c r="D626" s="271" t="s">
        <v>571</v>
      </c>
      <c r="E626" s="271" t="s">
        <v>1389</v>
      </c>
      <c r="F626" s="271" t="s">
        <v>1</v>
      </c>
      <c r="G626" s="271" t="s">
        <v>1</v>
      </c>
      <c r="H626" s="266" t="s">
        <v>1</v>
      </c>
      <c r="I626" s="266" t="s">
        <v>571</v>
      </c>
      <c r="J626" s="275" t="s">
        <v>33</v>
      </c>
      <c r="K626" s="271" t="s">
        <v>1</v>
      </c>
      <c r="L626" s="271" t="s">
        <v>1</v>
      </c>
      <c r="M626" s="275" t="s">
        <v>33</v>
      </c>
      <c r="N626" s="271" t="s">
        <v>1</v>
      </c>
      <c r="O626" s="271" t="s">
        <v>1</v>
      </c>
      <c r="P626" s="271" t="s">
        <v>1</v>
      </c>
      <c r="Q626" s="271" t="s">
        <v>1</v>
      </c>
      <c r="R626" s="271" t="s">
        <v>1</v>
      </c>
      <c r="S626" s="271" t="s">
        <v>1</v>
      </c>
      <c r="T626" s="271" t="s">
        <v>1</v>
      </c>
      <c r="U626" s="271" t="s">
        <v>1</v>
      </c>
      <c r="V626" s="271" t="s">
        <v>1</v>
      </c>
      <c r="W626" s="271" t="s">
        <v>1</v>
      </c>
      <c r="X626" s="271" t="s">
        <v>1</v>
      </c>
      <c r="Y626" s="271" t="s">
        <v>1</v>
      </c>
      <c r="Z626" s="271" t="s">
        <v>1</v>
      </c>
      <c r="AA626" s="271" t="s">
        <v>1</v>
      </c>
      <c r="AB626" s="271" t="s">
        <v>1</v>
      </c>
      <c r="AC626" s="271" t="s">
        <v>1</v>
      </c>
      <c r="AD626" s="271" t="s">
        <v>1</v>
      </c>
      <c r="AE626" s="271" t="s">
        <v>1</v>
      </c>
      <c r="AF626" s="271" t="s">
        <v>1</v>
      </c>
      <c r="AG626" s="271" t="s">
        <v>1</v>
      </c>
      <c r="AH626" s="271" t="s">
        <v>1</v>
      </c>
      <c r="AI626" s="271" t="s">
        <v>1</v>
      </c>
      <c r="AJ626" s="271" t="s">
        <v>1</v>
      </c>
      <c r="AK626" s="271" t="s">
        <v>1</v>
      </c>
      <c r="AL626" s="271" t="s">
        <v>1</v>
      </c>
      <c r="AM626" s="271" t="s">
        <v>1</v>
      </c>
      <c r="AN626" s="271" t="s">
        <v>1</v>
      </c>
      <c r="AO626" s="271" t="s">
        <v>1</v>
      </c>
      <c r="AP626" s="271" t="s">
        <v>1</v>
      </c>
      <c r="AQ626" s="271" t="s">
        <v>1</v>
      </c>
      <c r="AR626" s="271" t="s">
        <v>1</v>
      </c>
      <c r="AS626" s="271" t="s">
        <v>1</v>
      </c>
      <c r="AT626" s="271" t="s">
        <v>1</v>
      </c>
      <c r="AU626" s="271" t="s">
        <v>1</v>
      </c>
      <c r="AV626" s="271" t="s">
        <v>1</v>
      </c>
      <c r="AW626" s="284" t="s">
        <v>1</v>
      </c>
      <c r="AX626" s="284">
        <v>0</v>
      </c>
      <c r="AY626" s="284">
        <v>0</v>
      </c>
      <c r="AZ626" s="276" t="s">
        <v>1</v>
      </c>
      <c r="BA626" s="276" t="s">
        <v>1</v>
      </c>
      <c r="BB626" s="283" t="s">
        <v>1</v>
      </c>
      <c r="BF626" s="150">
        <f>_xlfn.XLOOKUP(A626,'[27]Non AGSA'!B:B,'[27]Non AGSA'!B:B)</f>
        <v>1363</v>
      </c>
      <c r="BG626" s="150" t="e">
        <f>_xlfn.XLOOKUP(A626,'[27]Dormant auditee list'!C:C,'[27]Dormant auditee list'!C:C)</f>
        <v>#N/A</v>
      </c>
      <c r="BH626" s="150" t="e">
        <f>_xlfn.XLOOKUP(A626,[27]Reworked!A:A,[27]Reworked!I:I)</f>
        <v>#N/A</v>
      </c>
      <c r="BJ626" s="150">
        <v>4</v>
      </c>
      <c r="BK626" s="150">
        <v>1</v>
      </c>
    </row>
    <row r="627" spans="1:63" ht="26.25" customHeight="1" x14ac:dyDescent="0.25">
      <c r="A627" s="265">
        <v>1541</v>
      </c>
      <c r="B627" s="266" t="s">
        <v>971</v>
      </c>
      <c r="C627" s="271" t="s">
        <v>1388</v>
      </c>
      <c r="D627" s="271" t="s">
        <v>941</v>
      </c>
      <c r="E627" s="271" t="s">
        <v>1389</v>
      </c>
      <c r="F627" s="271" t="s">
        <v>1</v>
      </c>
      <c r="G627" s="271" t="s">
        <v>447</v>
      </c>
      <c r="H627" s="266" t="s">
        <v>444</v>
      </c>
      <c r="I627" s="266" t="s">
        <v>437</v>
      </c>
      <c r="J627" s="285" t="s">
        <v>39</v>
      </c>
      <c r="K627" s="271" t="s">
        <v>1</v>
      </c>
      <c r="L627" s="271" t="s">
        <v>1</v>
      </c>
      <c r="M627" s="285" t="s">
        <v>39</v>
      </c>
      <c r="N627" s="271" t="s">
        <v>1</v>
      </c>
      <c r="O627" s="271" t="s">
        <v>1</v>
      </c>
      <c r="P627" s="271" t="s">
        <v>1</v>
      </c>
      <c r="Q627" s="271" t="s">
        <v>1</v>
      </c>
      <c r="R627" s="271" t="s">
        <v>1</v>
      </c>
      <c r="S627" s="271" t="s">
        <v>1</v>
      </c>
      <c r="T627" s="271" t="s">
        <v>1</v>
      </c>
      <c r="U627" s="271" t="s">
        <v>1</v>
      </c>
      <c r="V627" s="271" t="s">
        <v>1</v>
      </c>
      <c r="W627" s="271" t="s">
        <v>1</v>
      </c>
      <c r="X627" s="271" t="s">
        <v>1</v>
      </c>
      <c r="Y627" s="271" t="s">
        <v>1</v>
      </c>
      <c r="Z627" s="271" t="s">
        <v>1</v>
      </c>
      <c r="AA627" s="271" t="s">
        <v>1</v>
      </c>
      <c r="AB627" s="271" t="s">
        <v>1</v>
      </c>
      <c r="AC627" s="271" t="s">
        <v>1</v>
      </c>
      <c r="AD627" s="271" t="s">
        <v>1</v>
      </c>
      <c r="AE627" s="271" t="s">
        <v>1</v>
      </c>
      <c r="AF627" s="271" t="s">
        <v>1</v>
      </c>
      <c r="AG627" s="271" t="s">
        <v>1</v>
      </c>
      <c r="AH627" s="271" t="s">
        <v>1</v>
      </c>
      <c r="AI627" s="271" t="s">
        <v>1</v>
      </c>
      <c r="AJ627" s="271" t="s">
        <v>1</v>
      </c>
      <c r="AK627" s="271" t="s">
        <v>1</v>
      </c>
      <c r="AL627" s="271" t="s">
        <v>1</v>
      </c>
      <c r="AM627" s="271" t="s">
        <v>1</v>
      </c>
      <c r="AN627" s="271" t="s">
        <v>1</v>
      </c>
      <c r="AO627" s="271" t="s">
        <v>1</v>
      </c>
      <c r="AP627" s="271" t="s">
        <v>1</v>
      </c>
      <c r="AQ627" s="271" t="s">
        <v>1</v>
      </c>
      <c r="AR627" s="271" t="s">
        <v>1</v>
      </c>
      <c r="AS627" s="271" t="s">
        <v>1</v>
      </c>
      <c r="AT627" s="271" t="s">
        <v>1</v>
      </c>
      <c r="AU627" s="271" t="s">
        <v>1</v>
      </c>
      <c r="AV627" s="271" t="s">
        <v>1</v>
      </c>
      <c r="AW627" s="284" t="s">
        <v>1</v>
      </c>
      <c r="AX627" s="284">
        <v>0</v>
      </c>
      <c r="AY627" s="284">
        <v>0</v>
      </c>
      <c r="AZ627" s="276" t="s">
        <v>1</v>
      </c>
      <c r="BA627" s="276" t="s">
        <v>1</v>
      </c>
      <c r="BB627" s="283" t="s">
        <v>1</v>
      </c>
      <c r="BD627" s="150" t="e">
        <f>_xlfn.XLOOKUP(A627,'KSD auditees'!A:A,'KSD auditees'!A:A)</f>
        <v>#N/A</v>
      </c>
      <c r="BE627" s="150" t="e">
        <f>_xlfn.XLOOKUP(A627,'KSD auditees'!A:A,'KSD auditees'!G:G)</f>
        <v>#N/A</v>
      </c>
      <c r="BF627" s="150">
        <f>_xlfn.XLOOKUP(A627,'[27]Non AGSA'!B:B,'[27]Non AGSA'!B:B)</f>
        <v>1541</v>
      </c>
      <c r="BG627" s="150" t="e">
        <f>_xlfn.XLOOKUP(A627,'[27]Dormant auditee list'!C:C,'[27]Dormant auditee list'!C:C)</f>
        <v>#N/A</v>
      </c>
      <c r="BH627" s="150" t="e">
        <f>_xlfn.XLOOKUP(A627,[27]Reworked!A:A,[27]Reworked!I:I)</f>
        <v>#N/A</v>
      </c>
      <c r="BJ627" s="150">
        <v>4</v>
      </c>
      <c r="BK627" s="150">
        <v>6</v>
      </c>
    </row>
    <row r="628" spans="1:63" ht="27" customHeight="1" x14ac:dyDescent="0.25">
      <c r="A628" s="265">
        <v>1280</v>
      </c>
      <c r="B628" s="266" t="s">
        <v>1409</v>
      </c>
      <c r="C628" s="271" t="s">
        <v>1388</v>
      </c>
      <c r="D628" s="271" t="s">
        <v>941</v>
      </c>
      <c r="E628" s="271" t="s">
        <v>1389</v>
      </c>
      <c r="F628" s="271" t="s">
        <v>1</v>
      </c>
      <c r="G628" s="271" t="s">
        <v>447</v>
      </c>
      <c r="H628" s="266" t="s">
        <v>444</v>
      </c>
      <c r="I628" s="266" t="s">
        <v>437</v>
      </c>
      <c r="J628" s="285" t="s">
        <v>39</v>
      </c>
      <c r="K628" s="271" t="s">
        <v>1</v>
      </c>
      <c r="L628" s="271" t="s">
        <v>1</v>
      </c>
      <c r="M628" s="285" t="s">
        <v>39</v>
      </c>
      <c r="N628" s="271" t="s">
        <v>1</v>
      </c>
      <c r="O628" s="271" t="s">
        <v>1</v>
      </c>
      <c r="P628" s="271" t="s">
        <v>1</v>
      </c>
      <c r="Q628" s="271" t="s">
        <v>1</v>
      </c>
      <c r="R628" s="271" t="s">
        <v>1</v>
      </c>
      <c r="S628" s="271" t="s">
        <v>1</v>
      </c>
      <c r="T628" s="271" t="s">
        <v>1</v>
      </c>
      <c r="U628" s="271" t="s">
        <v>1</v>
      </c>
      <c r="V628" s="271" t="s">
        <v>1</v>
      </c>
      <c r="W628" s="271" t="s">
        <v>1</v>
      </c>
      <c r="X628" s="271" t="s">
        <v>1</v>
      </c>
      <c r="Y628" s="271" t="s">
        <v>1</v>
      </c>
      <c r="Z628" s="271" t="s">
        <v>1</v>
      </c>
      <c r="AA628" s="271" t="s">
        <v>1</v>
      </c>
      <c r="AB628" s="271" t="s">
        <v>1</v>
      </c>
      <c r="AC628" s="271" t="s">
        <v>1</v>
      </c>
      <c r="AD628" s="271" t="s">
        <v>1</v>
      </c>
      <c r="AE628" s="271" t="s">
        <v>1</v>
      </c>
      <c r="AF628" s="271" t="s">
        <v>1</v>
      </c>
      <c r="AG628" s="271" t="s">
        <v>1</v>
      </c>
      <c r="AH628" s="271" t="s">
        <v>1</v>
      </c>
      <c r="AI628" s="271" t="s">
        <v>1</v>
      </c>
      <c r="AJ628" s="271" t="s">
        <v>1</v>
      </c>
      <c r="AK628" s="271" t="s">
        <v>1</v>
      </c>
      <c r="AL628" s="271" t="s">
        <v>1</v>
      </c>
      <c r="AM628" s="271" t="s">
        <v>1</v>
      </c>
      <c r="AN628" s="271" t="s">
        <v>1</v>
      </c>
      <c r="AO628" s="271" t="s">
        <v>1</v>
      </c>
      <c r="AP628" s="271" t="s">
        <v>1</v>
      </c>
      <c r="AQ628" s="271" t="s">
        <v>1</v>
      </c>
      <c r="AR628" s="271" t="s">
        <v>1</v>
      </c>
      <c r="AS628" s="271" t="s">
        <v>1</v>
      </c>
      <c r="AT628" s="271" t="s">
        <v>1</v>
      </c>
      <c r="AU628" s="271" t="s">
        <v>1</v>
      </c>
      <c r="AV628" s="271" t="s">
        <v>1</v>
      </c>
      <c r="AW628" s="284" t="s">
        <v>1</v>
      </c>
      <c r="AX628" s="284">
        <v>0</v>
      </c>
      <c r="AY628" s="284">
        <v>0</v>
      </c>
      <c r="AZ628" s="276" t="s">
        <v>1</v>
      </c>
      <c r="BA628" s="276" t="s">
        <v>1</v>
      </c>
      <c r="BB628" s="283" t="s">
        <v>1</v>
      </c>
      <c r="BD628" s="150" t="e">
        <f>_xlfn.XLOOKUP(A628,'KSD auditees'!A:A,'KSD auditees'!A:A)</f>
        <v>#N/A</v>
      </c>
      <c r="BE628" s="150" t="e">
        <f>_xlfn.XLOOKUP(A628,'KSD auditees'!A:A,'KSD auditees'!G:G)</f>
        <v>#N/A</v>
      </c>
      <c r="BF628" s="150">
        <f>_xlfn.XLOOKUP(A628,'[27]Non AGSA'!B:B,'[27]Non AGSA'!B:B)</f>
        <v>1280</v>
      </c>
      <c r="BG628" s="150" t="e">
        <f>_xlfn.XLOOKUP(A628,'[27]Dormant auditee list'!C:C,'[27]Dormant auditee list'!C:C)</f>
        <v>#N/A</v>
      </c>
      <c r="BH628" s="150" t="e">
        <f>_xlfn.XLOOKUP(A628,[27]Reworked!A:A,[27]Reworked!I:I)</f>
        <v>#N/A</v>
      </c>
      <c r="BJ628" s="150">
        <v>4</v>
      </c>
      <c r="BK628" s="150">
        <v>6</v>
      </c>
    </row>
    <row r="629" spans="1:63" ht="34.5" customHeight="1" x14ac:dyDescent="0.25">
      <c r="A629" s="265">
        <v>1166</v>
      </c>
      <c r="B629" s="266" t="s">
        <v>708</v>
      </c>
      <c r="C629" s="271" t="s">
        <v>1388</v>
      </c>
      <c r="D629" s="271" t="s">
        <v>683</v>
      </c>
      <c r="E629" s="271" t="s">
        <v>1389</v>
      </c>
      <c r="F629" s="271" t="s">
        <v>1</v>
      </c>
      <c r="G629" s="271" t="s">
        <v>687</v>
      </c>
      <c r="H629" s="266" t="s">
        <v>440</v>
      </c>
      <c r="I629" s="266" t="s">
        <v>437</v>
      </c>
      <c r="J629" s="275" t="s">
        <v>33</v>
      </c>
      <c r="K629" s="271" t="s">
        <v>1</v>
      </c>
      <c r="L629" s="271" t="s">
        <v>1</v>
      </c>
      <c r="M629" s="275" t="s">
        <v>33</v>
      </c>
      <c r="N629" s="271" t="s">
        <v>1</v>
      </c>
      <c r="O629" s="271" t="s">
        <v>1</v>
      </c>
      <c r="P629" s="271" t="s">
        <v>1</v>
      </c>
      <c r="Q629" s="271" t="s">
        <v>1</v>
      </c>
      <c r="R629" s="271" t="s">
        <v>1</v>
      </c>
      <c r="S629" s="271" t="s">
        <v>1</v>
      </c>
      <c r="T629" s="271" t="s">
        <v>1</v>
      </c>
      <c r="U629" s="271" t="s">
        <v>1</v>
      </c>
      <c r="V629" s="271" t="s">
        <v>1</v>
      </c>
      <c r="W629" s="271" t="s">
        <v>1</v>
      </c>
      <c r="X629" s="271" t="s">
        <v>1</v>
      </c>
      <c r="Y629" s="271" t="s">
        <v>1</v>
      </c>
      <c r="Z629" s="271" t="s">
        <v>1</v>
      </c>
      <c r="AA629" s="271" t="s">
        <v>1</v>
      </c>
      <c r="AB629" s="271" t="s">
        <v>1</v>
      </c>
      <c r="AC629" s="271" t="s">
        <v>1</v>
      </c>
      <c r="AD629" s="271" t="s">
        <v>1</v>
      </c>
      <c r="AE629" s="271" t="s">
        <v>1</v>
      </c>
      <c r="AF629" s="271" t="s">
        <v>1</v>
      </c>
      <c r="AG629" s="271" t="s">
        <v>1</v>
      </c>
      <c r="AH629" s="271" t="s">
        <v>1</v>
      </c>
      <c r="AI629" s="271" t="s">
        <v>1</v>
      </c>
      <c r="AJ629" s="271" t="s">
        <v>1</v>
      </c>
      <c r="AK629" s="271" t="s">
        <v>1</v>
      </c>
      <c r="AL629" s="271" t="s">
        <v>1</v>
      </c>
      <c r="AM629" s="271" t="s">
        <v>1</v>
      </c>
      <c r="AN629" s="271" t="s">
        <v>1</v>
      </c>
      <c r="AO629" s="271" t="s">
        <v>1</v>
      </c>
      <c r="AP629" s="271" t="s">
        <v>1</v>
      </c>
      <c r="AQ629" s="271" t="s">
        <v>1</v>
      </c>
      <c r="AR629" s="271" t="s">
        <v>1</v>
      </c>
      <c r="AS629" s="271" t="s">
        <v>1</v>
      </c>
      <c r="AT629" s="271" t="s">
        <v>1</v>
      </c>
      <c r="AU629" s="271" t="s">
        <v>1</v>
      </c>
      <c r="AV629" s="271" t="s">
        <v>1</v>
      </c>
      <c r="AW629" s="284" t="s">
        <v>1</v>
      </c>
      <c r="AX629" s="284">
        <v>0</v>
      </c>
      <c r="AY629" s="284">
        <v>0</v>
      </c>
      <c r="AZ629" s="276" t="s">
        <v>1</v>
      </c>
      <c r="BA629" s="276" t="s">
        <v>1</v>
      </c>
      <c r="BB629" s="283" t="s">
        <v>1</v>
      </c>
      <c r="BF629" s="150">
        <f>_xlfn.XLOOKUP(A629,'[27]Non AGSA'!B:B,'[27]Non AGSA'!B:B)</f>
        <v>1166</v>
      </c>
      <c r="BG629" s="150" t="e">
        <f>_xlfn.XLOOKUP(A629,'[27]Dormant auditee list'!C:C,'[27]Dormant auditee list'!C:C)</f>
        <v>#N/A</v>
      </c>
      <c r="BH629" s="150" t="e">
        <f>_xlfn.XLOOKUP(A629,[27]Reworked!A:A,[27]Reworked!I:I)</f>
        <v>#N/A</v>
      </c>
      <c r="BJ629" s="150">
        <v>4</v>
      </c>
      <c r="BK629" s="150">
        <v>1</v>
      </c>
    </row>
    <row r="630" spans="1:63" ht="34.5" customHeight="1" x14ac:dyDescent="0.25">
      <c r="A630" s="265">
        <v>268</v>
      </c>
      <c r="B630" s="266" t="s">
        <v>709</v>
      </c>
      <c r="C630" s="271" t="s">
        <v>1388</v>
      </c>
      <c r="D630" s="271" t="s">
        <v>683</v>
      </c>
      <c r="E630" s="271" t="s">
        <v>1389</v>
      </c>
      <c r="F630" s="271" t="s">
        <v>1</v>
      </c>
      <c r="G630" s="271" t="s">
        <v>687</v>
      </c>
      <c r="H630" s="266" t="s">
        <v>440</v>
      </c>
      <c r="I630" s="266" t="s">
        <v>437</v>
      </c>
      <c r="J630" s="285" t="s">
        <v>39</v>
      </c>
      <c r="K630" s="271" t="s">
        <v>1</v>
      </c>
      <c r="L630" s="271" t="s">
        <v>1</v>
      </c>
      <c r="M630" s="275" t="s">
        <v>33</v>
      </c>
      <c r="N630" s="271" t="s">
        <v>1</v>
      </c>
      <c r="O630" s="271" t="s">
        <v>1</v>
      </c>
      <c r="P630" s="271" t="s">
        <v>1</v>
      </c>
      <c r="Q630" s="271" t="s">
        <v>1</v>
      </c>
      <c r="R630" s="271" t="s">
        <v>1</v>
      </c>
      <c r="S630" s="271" t="s">
        <v>1</v>
      </c>
      <c r="T630" s="271" t="s">
        <v>1</v>
      </c>
      <c r="U630" s="271" t="s">
        <v>1</v>
      </c>
      <c r="V630" s="271" t="s">
        <v>1</v>
      </c>
      <c r="W630" s="271" t="s">
        <v>1</v>
      </c>
      <c r="X630" s="271" t="s">
        <v>1</v>
      </c>
      <c r="Y630" s="271" t="s">
        <v>1</v>
      </c>
      <c r="Z630" s="271" t="s">
        <v>1</v>
      </c>
      <c r="AA630" s="271" t="s">
        <v>1</v>
      </c>
      <c r="AB630" s="271" t="s">
        <v>1</v>
      </c>
      <c r="AC630" s="271" t="s">
        <v>1</v>
      </c>
      <c r="AD630" s="271" t="s">
        <v>1</v>
      </c>
      <c r="AE630" s="271" t="s">
        <v>1</v>
      </c>
      <c r="AF630" s="271" t="s">
        <v>1</v>
      </c>
      <c r="AG630" s="271" t="s">
        <v>1</v>
      </c>
      <c r="AH630" s="271" t="s">
        <v>1</v>
      </c>
      <c r="AI630" s="271" t="s">
        <v>1</v>
      </c>
      <c r="AJ630" s="271" t="s">
        <v>1</v>
      </c>
      <c r="AK630" s="271" t="s">
        <v>1</v>
      </c>
      <c r="AL630" s="271" t="s">
        <v>1</v>
      </c>
      <c r="AM630" s="271" t="s">
        <v>1</v>
      </c>
      <c r="AN630" s="271" t="s">
        <v>1</v>
      </c>
      <c r="AO630" s="271" t="s">
        <v>1</v>
      </c>
      <c r="AP630" s="271" t="s">
        <v>1</v>
      </c>
      <c r="AQ630" s="271" t="s">
        <v>1</v>
      </c>
      <c r="AR630" s="271" t="s">
        <v>1</v>
      </c>
      <c r="AS630" s="271" t="s">
        <v>1</v>
      </c>
      <c r="AT630" s="271" t="s">
        <v>1</v>
      </c>
      <c r="AU630" s="271" t="s">
        <v>1</v>
      </c>
      <c r="AV630" s="271" t="s">
        <v>1</v>
      </c>
      <c r="AW630" s="284" t="s">
        <v>1</v>
      </c>
      <c r="AX630" s="284">
        <v>0</v>
      </c>
      <c r="AY630" s="284">
        <v>0</v>
      </c>
      <c r="AZ630" s="276" t="s">
        <v>1</v>
      </c>
      <c r="BA630" s="276" t="s">
        <v>1</v>
      </c>
      <c r="BB630" s="283" t="s">
        <v>1</v>
      </c>
      <c r="BD630" s="150" t="e">
        <f>_xlfn.XLOOKUP(A630,'KSD auditees'!A:A,'KSD auditees'!A:A)</f>
        <v>#N/A</v>
      </c>
      <c r="BE630" s="150" t="e">
        <f>_xlfn.XLOOKUP(A630,'KSD auditees'!A:A,'KSD auditees'!G:G)</f>
        <v>#N/A</v>
      </c>
      <c r="BF630" s="150">
        <f>_xlfn.XLOOKUP(A630,'[27]Non AGSA'!B:B,'[27]Non AGSA'!B:B)</f>
        <v>268</v>
      </c>
      <c r="BG630" s="150" t="e">
        <f>_xlfn.XLOOKUP(A630,'[27]Dormant auditee list'!C:C,'[27]Dormant auditee list'!C:C)</f>
        <v>#N/A</v>
      </c>
      <c r="BH630" s="150" t="e">
        <f>_xlfn.XLOOKUP(A630,[27]Reworked!A:A,[27]Reworked!I:I)</f>
        <v>#N/A</v>
      </c>
      <c r="BJ630" s="150">
        <v>4</v>
      </c>
      <c r="BK630" s="150">
        <v>6</v>
      </c>
    </row>
    <row r="631" spans="1:63" ht="34.5" customHeight="1" x14ac:dyDescent="0.25">
      <c r="A631" s="265">
        <v>1035</v>
      </c>
      <c r="B631" s="266" t="s">
        <v>710</v>
      </c>
      <c r="C631" s="271" t="s">
        <v>1388</v>
      </c>
      <c r="D631" s="271" t="s">
        <v>683</v>
      </c>
      <c r="E631" s="271" t="s">
        <v>1389</v>
      </c>
      <c r="F631" s="271" t="s">
        <v>1</v>
      </c>
      <c r="G631" s="271" t="s">
        <v>687</v>
      </c>
      <c r="H631" s="266" t="s">
        <v>440</v>
      </c>
      <c r="I631" s="266" t="s">
        <v>437</v>
      </c>
      <c r="J631" s="275" t="s">
        <v>33</v>
      </c>
      <c r="K631" s="271" t="s">
        <v>1</v>
      </c>
      <c r="L631" s="273" t="s">
        <v>22</v>
      </c>
      <c r="M631" s="152" t="s">
        <v>17</v>
      </c>
      <c r="N631" s="271" t="s">
        <v>1</v>
      </c>
      <c r="O631" s="272" t="s">
        <v>23</v>
      </c>
      <c r="P631" s="271" t="s">
        <v>1</v>
      </c>
      <c r="Q631" s="271" t="s">
        <v>1</v>
      </c>
      <c r="R631" s="271" t="s">
        <v>1</v>
      </c>
      <c r="S631" s="271" t="s">
        <v>1</v>
      </c>
      <c r="T631" s="271" t="s">
        <v>1</v>
      </c>
      <c r="U631" s="271" t="s">
        <v>1</v>
      </c>
      <c r="V631" s="271" t="s">
        <v>1</v>
      </c>
      <c r="W631" s="271" t="s">
        <v>1</v>
      </c>
      <c r="X631" s="271" t="s">
        <v>1</v>
      </c>
      <c r="Y631" s="271" t="s">
        <v>1</v>
      </c>
      <c r="Z631" s="271" t="s">
        <v>1</v>
      </c>
      <c r="AA631" s="271" t="s">
        <v>1</v>
      </c>
      <c r="AB631" s="271" t="s">
        <v>1</v>
      </c>
      <c r="AC631" s="271" t="s">
        <v>1</v>
      </c>
      <c r="AD631" s="271" t="s">
        <v>1</v>
      </c>
      <c r="AE631" s="273" t="s">
        <v>22</v>
      </c>
      <c r="AF631" s="271" t="s">
        <v>1</v>
      </c>
      <c r="AG631" s="271" t="s">
        <v>1</v>
      </c>
      <c r="AH631" s="271" t="s">
        <v>1</v>
      </c>
      <c r="AI631" s="271" t="s">
        <v>1</v>
      </c>
      <c r="AJ631" s="271" t="s">
        <v>1</v>
      </c>
      <c r="AK631" s="273" t="s">
        <v>22</v>
      </c>
      <c r="AL631" s="271" t="s">
        <v>1</v>
      </c>
      <c r="AM631" s="271" t="s">
        <v>1</v>
      </c>
      <c r="AN631" s="271" t="s">
        <v>1</v>
      </c>
      <c r="AO631" s="271" t="s">
        <v>1</v>
      </c>
      <c r="AP631" s="271" t="s">
        <v>1</v>
      </c>
      <c r="AQ631" s="271" t="s">
        <v>1</v>
      </c>
      <c r="AR631" s="271" t="s">
        <v>1</v>
      </c>
      <c r="AS631" s="271" t="s">
        <v>1</v>
      </c>
      <c r="AT631" s="271" t="s">
        <v>1</v>
      </c>
      <c r="AU631" s="271" t="s">
        <v>1</v>
      </c>
      <c r="AV631" s="271" t="s">
        <v>1</v>
      </c>
      <c r="AW631" s="284" t="s">
        <v>1</v>
      </c>
      <c r="AX631" s="275">
        <v>1</v>
      </c>
      <c r="AY631" s="284">
        <v>0</v>
      </c>
      <c r="AZ631" s="276" t="s">
        <v>1</v>
      </c>
      <c r="BA631" s="276" t="s">
        <v>1</v>
      </c>
      <c r="BB631" s="283" t="s">
        <v>1</v>
      </c>
      <c r="BF631" s="150">
        <f>_xlfn.XLOOKUP(A631,'[27]Non AGSA'!B:B,'[27]Non AGSA'!B:B)</f>
        <v>1035</v>
      </c>
      <c r="BG631" s="150" t="e">
        <f>_xlfn.XLOOKUP(A631,'[27]Dormant auditee list'!C:C,'[27]Dormant auditee list'!C:C)</f>
        <v>#N/A</v>
      </c>
      <c r="BH631" s="150" t="e">
        <f>_xlfn.XLOOKUP(A631,[27]Reworked!A:A,[27]Reworked!I:I)</f>
        <v>#N/A</v>
      </c>
      <c r="BJ631" s="150">
        <v>4</v>
      </c>
      <c r="BK631" s="150">
        <v>1</v>
      </c>
    </row>
    <row r="632" spans="1:63" ht="34.5" customHeight="1" x14ac:dyDescent="0.25">
      <c r="A632" s="265">
        <v>275</v>
      </c>
      <c r="B632" s="266" t="s">
        <v>711</v>
      </c>
      <c r="C632" s="271" t="s">
        <v>1388</v>
      </c>
      <c r="D632" s="271" t="s">
        <v>683</v>
      </c>
      <c r="E632" s="271" t="s">
        <v>1389</v>
      </c>
      <c r="F632" s="271" t="s">
        <v>1</v>
      </c>
      <c r="G632" s="271" t="s">
        <v>687</v>
      </c>
      <c r="H632" s="266" t="s">
        <v>440</v>
      </c>
      <c r="I632" s="266" t="s">
        <v>437</v>
      </c>
      <c r="J632" s="285" t="s">
        <v>39</v>
      </c>
      <c r="K632" s="271" t="s">
        <v>1</v>
      </c>
      <c r="L632" s="271" t="s">
        <v>1</v>
      </c>
      <c r="M632" s="275" t="s">
        <v>33</v>
      </c>
      <c r="N632" s="271" t="s">
        <v>1</v>
      </c>
      <c r="O632" s="271" t="s">
        <v>1</v>
      </c>
      <c r="P632" s="271" t="s">
        <v>1</v>
      </c>
      <c r="Q632" s="271" t="s">
        <v>1</v>
      </c>
      <c r="R632" s="271" t="s">
        <v>1</v>
      </c>
      <c r="S632" s="271" t="s">
        <v>1</v>
      </c>
      <c r="T632" s="271" t="s">
        <v>1</v>
      </c>
      <c r="U632" s="271" t="s">
        <v>1</v>
      </c>
      <c r="V632" s="271" t="s">
        <v>1</v>
      </c>
      <c r="W632" s="271" t="s">
        <v>1</v>
      </c>
      <c r="X632" s="271" t="s">
        <v>1</v>
      </c>
      <c r="Y632" s="271" t="s">
        <v>1</v>
      </c>
      <c r="Z632" s="271" t="s">
        <v>1</v>
      </c>
      <c r="AA632" s="271" t="s">
        <v>1</v>
      </c>
      <c r="AB632" s="271" t="s">
        <v>1</v>
      </c>
      <c r="AC632" s="271" t="s">
        <v>1</v>
      </c>
      <c r="AD632" s="271" t="s">
        <v>1</v>
      </c>
      <c r="AE632" s="271" t="s">
        <v>1</v>
      </c>
      <c r="AF632" s="271" t="s">
        <v>1</v>
      </c>
      <c r="AG632" s="271" t="s">
        <v>1</v>
      </c>
      <c r="AH632" s="271" t="s">
        <v>1</v>
      </c>
      <c r="AI632" s="271" t="s">
        <v>1</v>
      </c>
      <c r="AJ632" s="271" t="s">
        <v>1</v>
      </c>
      <c r="AK632" s="271" t="s">
        <v>1</v>
      </c>
      <c r="AL632" s="271" t="s">
        <v>1</v>
      </c>
      <c r="AM632" s="271" t="s">
        <v>1</v>
      </c>
      <c r="AN632" s="271" t="s">
        <v>1</v>
      </c>
      <c r="AO632" s="271" t="s">
        <v>1</v>
      </c>
      <c r="AP632" s="271" t="s">
        <v>1</v>
      </c>
      <c r="AQ632" s="271" t="s">
        <v>1</v>
      </c>
      <c r="AR632" s="271" t="s">
        <v>1</v>
      </c>
      <c r="AS632" s="271" t="s">
        <v>1</v>
      </c>
      <c r="AT632" s="271" t="s">
        <v>1</v>
      </c>
      <c r="AU632" s="271" t="s">
        <v>1</v>
      </c>
      <c r="AV632" s="271" t="s">
        <v>1</v>
      </c>
      <c r="AW632" s="284" t="s">
        <v>1</v>
      </c>
      <c r="AX632" s="284">
        <v>0</v>
      </c>
      <c r="AY632" s="284">
        <v>0</v>
      </c>
      <c r="AZ632" s="276" t="s">
        <v>1</v>
      </c>
      <c r="BA632" s="276" t="s">
        <v>1</v>
      </c>
      <c r="BB632" s="283" t="s">
        <v>1</v>
      </c>
      <c r="BD632" s="150" t="e">
        <f>_xlfn.XLOOKUP(A632,'KSD auditees'!A:A,'KSD auditees'!A:A)</f>
        <v>#N/A</v>
      </c>
      <c r="BE632" s="150" t="e">
        <f>_xlfn.XLOOKUP(A632,'KSD auditees'!A:A,'KSD auditees'!G:G)</f>
        <v>#N/A</v>
      </c>
      <c r="BF632" s="150">
        <f>_xlfn.XLOOKUP(A632,'[27]Non AGSA'!B:B,'[27]Non AGSA'!B:B)</f>
        <v>275</v>
      </c>
      <c r="BG632" s="150" t="e">
        <f>_xlfn.XLOOKUP(A632,'[27]Dormant auditee list'!C:C,'[27]Dormant auditee list'!C:C)</f>
        <v>#N/A</v>
      </c>
      <c r="BH632" s="150" t="e">
        <f>_xlfn.XLOOKUP(A632,[27]Reworked!A:A,[27]Reworked!I:I)</f>
        <v>#N/A</v>
      </c>
      <c r="BJ632" s="150">
        <v>4</v>
      </c>
      <c r="BK632" s="150">
        <v>6</v>
      </c>
    </row>
    <row r="633" spans="1:63" ht="34.5" customHeight="1" x14ac:dyDescent="0.25">
      <c r="A633" s="265">
        <v>1042</v>
      </c>
      <c r="B633" s="266" t="s">
        <v>1410</v>
      </c>
      <c r="C633" s="271" t="s">
        <v>1388</v>
      </c>
      <c r="D633" s="271" t="s">
        <v>683</v>
      </c>
      <c r="E633" s="271" t="s">
        <v>1389</v>
      </c>
      <c r="F633" s="271" t="s">
        <v>1</v>
      </c>
      <c r="G633" s="271" t="s">
        <v>687</v>
      </c>
      <c r="H633" s="266" t="s">
        <v>440</v>
      </c>
      <c r="I633" s="266" t="s">
        <v>437</v>
      </c>
      <c r="J633" s="285" t="s">
        <v>39</v>
      </c>
      <c r="K633" s="271" t="s">
        <v>1</v>
      </c>
      <c r="L633" s="273" t="s">
        <v>22</v>
      </c>
      <c r="M633" s="285" t="s">
        <v>39</v>
      </c>
      <c r="N633" s="271" t="s">
        <v>1</v>
      </c>
      <c r="O633" s="274" t="s">
        <v>20</v>
      </c>
      <c r="P633" s="271" t="s">
        <v>1</v>
      </c>
      <c r="Q633" s="271" t="s">
        <v>1</v>
      </c>
      <c r="R633" s="271" t="s">
        <v>1</v>
      </c>
      <c r="S633" s="271" t="s">
        <v>1</v>
      </c>
      <c r="T633" s="271" t="s">
        <v>1</v>
      </c>
      <c r="U633" s="271" t="s">
        <v>1</v>
      </c>
      <c r="V633" s="271" t="s">
        <v>1</v>
      </c>
      <c r="W633" s="271" t="s">
        <v>1</v>
      </c>
      <c r="X633" s="271" t="s">
        <v>1</v>
      </c>
      <c r="Y633" s="271" t="s">
        <v>1</v>
      </c>
      <c r="Z633" s="271" t="s">
        <v>1</v>
      </c>
      <c r="AA633" s="271" t="s">
        <v>1</v>
      </c>
      <c r="AB633" s="271" t="s">
        <v>1</v>
      </c>
      <c r="AC633" s="271" t="s">
        <v>1</v>
      </c>
      <c r="AD633" s="271" t="s">
        <v>1</v>
      </c>
      <c r="AE633" s="271" t="s">
        <v>1</v>
      </c>
      <c r="AF633" s="271" t="s">
        <v>1</v>
      </c>
      <c r="AG633" s="273" t="s">
        <v>22</v>
      </c>
      <c r="AH633" s="271" t="s">
        <v>1</v>
      </c>
      <c r="AI633" s="271" t="s">
        <v>1</v>
      </c>
      <c r="AJ633" s="271" t="s">
        <v>1</v>
      </c>
      <c r="AK633" s="271" t="s">
        <v>1</v>
      </c>
      <c r="AL633" s="271" t="s">
        <v>1</v>
      </c>
      <c r="AM633" s="271" t="s">
        <v>1</v>
      </c>
      <c r="AN633" s="271" t="s">
        <v>1</v>
      </c>
      <c r="AO633" s="271" t="s">
        <v>1</v>
      </c>
      <c r="AP633" s="271" t="s">
        <v>1</v>
      </c>
      <c r="AQ633" s="271" t="s">
        <v>1</v>
      </c>
      <c r="AR633" s="271" t="s">
        <v>1</v>
      </c>
      <c r="AS633" s="271" t="s">
        <v>1</v>
      </c>
      <c r="AT633" s="271" t="s">
        <v>1</v>
      </c>
      <c r="AU633" s="274" t="s">
        <v>20</v>
      </c>
      <c r="AV633" s="271" t="s">
        <v>1</v>
      </c>
      <c r="AW633" s="284" t="s">
        <v>1</v>
      </c>
      <c r="AX633" s="284">
        <v>0</v>
      </c>
      <c r="AY633" s="284">
        <v>0</v>
      </c>
      <c r="AZ633" s="276" t="s">
        <v>1</v>
      </c>
      <c r="BA633" s="276" t="s">
        <v>1</v>
      </c>
      <c r="BB633" s="283" t="s">
        <v>1</v>
      </c>
      <c r="BD633" s="150" t="e">
        <f>_xlfn.XLOOKUP(A633,'KSD auditees'!A:A,'KSD auditees'!A:A)</f>
        <v>#N/A</v>
      </c>
      <c r="BE633" s="150" t="e">
        <f>_xlfn.XLOOKUP(A633,'KSD auditees'!A:A,'KSD auditees'!G:G)</f>
        <v>#N/A</v>
      </c>
      <c r="BF633" s="150">
        <f>_xlfn.XLOOKUP(A633,'[27]Non AGSA'!B:B,'[27]Non AGSA'!B:B)</f>
        <v>1042</v>
      </c>
      <c r="BG633" s="150" t="e">
        <f>_xlfn.XLOOKUP(A633,'[27]Dormant auditee list'!C:C,'[27]Dormant auditee list'!C:C)</f>
        <v>#N/A</v>
      </c>
      <c r="BH633" s="150" t="e">
        <f>_xlfn.XLOOKUP(A633,[27]Reworked!A:A,[27]Reworked!I:I)</f>
        <v>#N/A</v>
      </c>
      <c r="BJ633" s="150">
        <v>4</v>
      </c>
      <c r="BK633" s="150">
        <v>6</v>
      </c>
    </row>
    <row r="634" spans="1:63" ht="18.75" customHeight="1" x14ac:dyDescent="0.25">
      <c r="A634" s="265">
        <v>1604</v>
      </c>
      <c r="B634" s="266" t="s">
        <v>1411</v>
      </c>
      <c r="C634" s="271" t="s">
        <v>1388</v>
      </c>
      <c r="D634" s="271" t="s">
        <v>896</v>
      </c>
      <c r="E634" s="271" t="s">
        <v>1389</v>
      </c>
      <c r="F634" s="271" t="s">
        <v>1</v>
      </c>
      <c r="G634" s="271" t="s">
        <v>1</v>
      </c>
      <c r="H634" s="266" t="s">
        <v>1</v>
      </c>
      <c r="I634" s="266" t="s">
        <v>437</v>
      </c>
      <c r="J634" s="285" t="s">
        <v>39</v>
      </c>
      <c r="K634" s="274" t="s">
        <v>20</v>
      </c>
      <c r="L634" s="274" t="s">
        <v>20</v>
      </c>
      <c r="M634" s="271" t="s">
        <v>1</v>
      </c>
      <c r="N634" s="271" t="s">
        <v>1</v>
      </c>
      <c r="O634" s="271" t="s">
        <v>1</v>
      </c>
      <c r="P634" s="271" t="s">
        <v>1</v>
      </c>
      <c r="Q634" s="271" t="s">
        <v>1</v>
      </c>
      <c r="R634" s="271" t="s">
        <v>1</v>
      </c>
      <c r="S634" s="271" t="s">
        <v>1</v>
      </c>
      <c r="T634" s="271" t="s">
        <v>1</v>
      </c>
      <c r="U634" s="271" t="s">
        <v>1</v>
      </c>
      <c r="V634" s="271" t="s">
        <v>1</v>
      </c>
      <c r="W634" s="271" t="s">
        <v>1</v>
      </c>
      <c r="X634" s="274" t="s">
        <v>20</v>
      </c>
      <c r="Y634" s="271" t="s">
        <v>1</v>
      </c>
      <c r="Z634" s="274" t="s">
        <v>20</v>
      </c>
      <c r="AA634" s="271" t="s">
        <v>1</v>
      </c>
      <c r="AB634" s="271" t="s">
        <v>1</v>
      </c>
      <c r="AC634" s="271" t="s">
        <v>1</v>
      </c>
      <c r="AD634" s="274" t="s">
        <v>20</v>
      </c>
      <c r="AE634" s="271" t="s">
        <v>1</v>
      </c>
      <c r="AF634" s="271" t="s">
        <v>1</v>
      </c>
      <c r="AG634" s="274" t="s">
        <v>20</v>
      </c>
      <c r="AH634" s="271" t="s">
        <v>1</v>
      </c>
      <c r="AI634" s="271" t="s">
        <v>1</v>
      </c>
      <c r="AJ634" s="271" t="s">
        <v>1</v>
      </c>
      <c r="AK634" s="274" t="s">
        <v>20</v>
      </c>
      <c r="AL634" s="274" t="s">
        <v>20</v>
      </c>
      <c r="AM634" s="271" t="s">
        <v>1</v>
      </c>
      <c r="AN634" s="271" t="s">
        <v>1</v>
      </c>
      <c r="AO634" s="271" t="s">
        <v>1</v>
      </c>
      <c r="AP634" s="271" t="s">
        <v>1</v>
      </c>
      <c r="AQ634" s="271" t="s">
        <v>1</v>
      </c>
      <c r="AR634" s="274" t="s">
        <v>20</v>
      </c>
      <c r="AS634" s="271" t="s">
        <v>1</v>
      </c>
      <c r="AT634" s="271" t="s">
        <v>1</v>
      </c>
      <c r="AU634" s="274" t="s">
        <v>20</v>
      </c>
      <c r="AV634" s="271" t="s">
        <v>1</v>
      </c>
      <c r="AW634" s="273" t="s">
        <v>22</v>
      </c>
      <c r="AX634" s="275">
        <v>1</v>
      </c>
      <c r="AY634" s="284">
        <v>0</v>
      </c>
      <c r="AZ634" s="276">
        <v>0</v>
      </c>
      <c r="BA634" s="280">
        <v>1239</v>
      </c>
      <c r="BB634" s="283">
        <v>0</v>
      </c>
      <c r="BD634" s="150" t="e">
        <f>_xlfn.XLOOKUP(A634,'KSD auditees'!A:A,'KSD auditees'!A:A)</f>
        <v>#N/A</v>
      </c>
      <c r="BE634" s="150" t="e">
        <f>_xlfn.XLOOKUP(A634,'KSD auditees'!A:A,'KSD auditees'!G:G)</f>
        <v>#N/A</v>
      </c>
      <c r="BF634" s="150">
        <f>_xlfn.XLOOKUP(A634,'[27]Non AGSA'!B:B,'[27]Non AGSA'!B:B)</f>
        <v>1604</v>
      </c>
      <c r="BG634" s="150" t="e">
        <f>_xlfn.XLOOKUP(A634,'[27]Dormant auditee list'!C:C,'[27]Dormant auditee list'!C:C)</f>
        <v>#N/A</v>
      </c>
      <c r="BH634" s="150" t="e">
        <f>_xlfn.XLOOKUP(A634,[27]Reworked!A:A,[27]Reworked!I:I)</f>
        <v>#N/A</v>
      </c>
      <c r="BJ634" s="150">
        <v>4</v>
      </c>
      <c r="BK634" s="150">
        <v>6</v>
      </c>
    </row>
    <row r="635" spans="1:63" ht="26.25" customHeight="1" x14ac:dyDescent="0.25">
      <c r="A635" s="265">
        <v>1267</v>
      </c>
      <c r="B635" s="266" t="s">
        <v>1412</v>
      </c>
      <c r="C635" s="271" t="s">
        <v>1388</v>
      </c>
      <c r="D635" s="271" t="s">
        <v>941</v>
      </c>
      <c r="E635" s="271" t="s">
        <v>1389</v>
      </c>
      <c r="F635" s="271" t="s">
        <v>1</v>
      </c>
      <c r="G635" s="271" t="s">
        <v>447</v>
      </c>
      <c r="H635" s="266" t="s">
        <v>444</v>
      </c>
      <c r="I635" s="266" t="s">
        <v>437</v>
      </c>
      <c r="J635" s="285" t="s">
        <v>39</v>
      </c>
      <c r="K635" s="271" t="s">
        <v>1</v>
      </c>
      <c r="L635" s="271" t="s">
        <v>1</v>
      </c>
      <c r="M635" s="285" t="s">
        <v>39</v>
      </c>
      <c r="N635" s="271" t="s">
        <v>1</v>
      </c>
      <c r="O635" s="273" t="s">
        <v>22</v>
      </c>
      <c r="P635" s="271" t="s">
        <v>1</v>
      </c>
      <c r="Q635" s="271" t="s">
        <v>1</v>
      </c>
      <c r="R635" s="271" t="s">
        <v>1</v>
      </c>
      <c r="S635" s="271" t="s">
        <v>1</v>
      </c>
      <c r="T635" s="271" t="s">
        <v>1</v>
      </c>
      <c r="U635" s="271" t="s">
        <v>1</v>
      </c>
      <c r="V635" s="271" t="s">
        <v>1</v>
      </c>
      <c r="W635" s="271" t="s">
        <v>1</v>
      </c>
      <c r="X635" s="271" t="s">
        <v>1</v>
      </c>
      <c r="Y635" s="271" t="s">
        <v>1</v>
      </c>
      <c r="Z635" s="271" t="s">
        <v>1</v>
      </c>
      <c r="AA635" s="271" t="s">
        <v>1</v>
      </c>
      <c r="AB635" s="271" t="s">
        <v>1</v>
      </c>
      <c r="AC635" s="271" t="s">
        <v>1</v>
      </c>
      <c r="AD635" s="271" t="s">
        <v>1</v>
      </c>
      <c r="AE635" s="271" t="s">
        <v>1</v>
      </c>
      <c r="AF635" s="271" t="s">
        <v>1</v>
      </c>
      <c r="AG635" s="271" t="s">
        <v>1</v>
      </c>
      <c r="AH635" s="271" t="s">
        <v>1</v>
      </c>
      <c r="AI635" s="271" t="s">
        <v>1</v>
      </c>
      <c r="AJ635" s="271" t="s">
        <v>1</v>
      </c>
      <c r="AK635" s="271" t="s">
        <v>1</v>
      </c>
      <c r="AL635" s="271" t="s">
        <v>1</v>
      </c>
      <c r="AM635" s="271" t="s">
        <v>1</v>
      </c>
      <c r="AN635" s="271" t="s">
        <v>1</v>
      </c>
      <c r="AO635" s="271" t="s">
        <v>1</v>
      </c>
      <c r="AP635" s="271" t="s">
        <v>1</v>
      </c>
      <c r="AQ635" s="271" t="s">
        <v>1</v>
      </c>
      <c r="AR635" s="271" t="s">
        <v>1</v>
      </c>
      <c r="AS635" s="271" t="s">
        <v>1</v>
      </c>
      <c r="AT635" s="271" t="s">
        <v>1</v>
      </c>
      <c r="AU635" s="271" t="s">
        <v>1</v>
      </c>
      <c r="AV635" s="271" t="s">
        <v>1</v>
      </c>
      <c r="AW635" s="284" t="s">
        <v>1</v>
      </c>
      <c r="AX635" s="284">
        <v>0</v>
      </c>
      <c r="AY635" s="284">
        <v>0</v>
      </c>
      <c r="AZ635" s="276" t="s">
        <v>1</v>
      </c>
      <c r="BA635" s="276" t="s">
        <v>1</v>
      </c>
      <c r="BB635" s="283" t="s">
        <v>1</v>
      </c>
      <c r="BD635" s="150" t="e">
        <f>_xlfn.XLOOKUP(A635,'KSD auditees'!A:A,'KSD auditees'!A:A)</f>
        <v>#N/A</v>
      </c>
      <c r="BE635" s="150" t="e">
        <f>_xlfn.XLOOKUP(A635,'KSD auditees'!A:A,'KSD auditees'!G:G)</f>
        <v>#N/A</v>
      </c>
      <c r="BF635" s="150">
        <f>_xlfn.XLOOKUP(A635,'[27]Non AGSA'!B:B,'[27]Non AGSA'!B:B)</f>
        <v>1267</v>
      </c>
      <c r="BG635" s="150" t="e">
        <f>_xlfn.XLOOKUP(A635,'[27]Dormant auditee list'!C:C,'[27]Dormant auditee list'!C:C)</f>
        <v>#N/A</v>
      </c>
      <c r="BH635" s="150" t="e">
        <f>_xlfn.XLOOKUP(A635,[27]Reworked!A:A,[27]Reworked!I:I)</f>
        <v>#N/A</v>
      </c>
      <c r="BJ635" s="150">
        <v>4</v>
      </c>
      <c r="BK635" s="150">
        <v>6</v>
      </c>
    </row>
    <row r="636" spans="1:63" ht="26.25" customHeight="1" x14ac:dyDescent="0.25">
      <c r="A636" s="265">
        <v>1536</v>
      </c>
      <c r="B636" s="266" t="s">
        <v>982</v>
      </c>
      <c r="C636" s="271" t="s">
        <v>1388</v>
      </c>
      <c r="D636" s="271" t="s">
        <v>941</v>
      </c>
      <c r="E636" s="271" t="s">
        <v>1389</v>
      </c>
      <c r="F636" s="271" t="s">
        <v>1</v>
      </c>
      <c r="G636" s="271" t="s">
        <v>447</v>
      </c>
      <c r="H636" s="266" t="s">
        <v>444</v>
      </c>
      <c r="I636" s="266" t="s">
        <v>437</v>
      </c>
      <c r="J636" s="285" t="s">
        <v>39</v>
      </c>
      <c r="K636" s="271" t="s">
        <v>1</v>
      </c>
      <c r="L636" s="271" t="s">
        <v>1</v>
      </c>
      <c r="M636" s="285" t="s">
        <v>39</v>
      </c>
      <c r="N636" s="271" t="s">
        <v>1</v>
      </c>
      <c r="O636" s="271" t="s">
        <v>1</v>
      </c>
      <c r="P636" s="271" t="s">
        <v>1</v>
      </c>
      <c r="Q636" s="271" t="s">
        <v>1</v>
      </c>
      <c r="R636" s="271" t="s">
        <v>1</v>
      </c>
      <c r="S636" s="271" t="s">
        <v>1</v>
      </c>
      <c r="T636" s="271" t="s">
        <v>1</v>
      </c>
      <c r="U636" s="271" t="s">
        <v>1</v>
      </c>
      <c r="V636" s="271" t="s">
        <v>1</v>
      </c>
      <c r="W636" s="271" t="s">
        <v>1</v>
      </c>
      <c r="X636" s="271" t="s">
        <v>1</v>
      </c>
      <c r="Y636" s="271" t="s">
        <v>1</v>
      </c>
      <c r="Z636" s="271" t="s">
        <v>1</v>
      </c>
      <c r="AA636" s="271" t="s">
        <v>1</v>
      </c>
      <c r="AB636" s="271" t="s">
        <v>1</v>
      </c>
      <c r="AC636" s="271" t="s">
        <v>1</v>
      </c>
      <c r="AD636" s="271" t="s">
        <v>1</v>
      </c>
      <c r="AE636" s="271" t="s">
        <v>1</v>
      </c>
      <c r="AF636" s="271" t="s">
        <v>1</v>
      </c>
      <c r="AG636" s="271" t="s">
        <v>1</v>
      </c>
      <c r="AH636" s="271" t="s">
        <v>1</v>
      </c>
      <c r="AI636" s="271" t="s">
        <v>1</v>
      </c>
      <c r="AJ636" s="271" t="s">
        <v>1</v>
      </c>
      <c r="AK636" s="271" t="s">
        <v>1</v>
      </c>
      <c r="AL636" s="271" t="s">
        <v>1</v>
      </c>
      <c r="AM636" s="271" t="s">
        <v>1</v>
      </c>
      <c r="AN636" s="271" t="s">
        <v>1</v>
      </c>
      <c r="AO636" s="271" t="s">
        <v>1</v>
      </c>
      <c r="AP636" s="271" t="s">
        <v>1</v>
      </c>
      <c r="AQ636" s="271" t="s">
        <v>1</v>
      </c>
      <c r="AR636" s="271" t="s">
        <v>1</v>
      </c>
      <c r="AS636" s="271" t="s">
        <v>1</v>
      </c>
      <c r="AT636" s="271" t="s">
        <v>1</v>
      </c>
      <c r="AU636" s="271" t="s">
        <v>1</v>
      </c>
      <c r="AV636" s="271" t="s">
        <v>1</v>
      </c>
      <c r="AW636" s="284" t="s">
        <v>1</v>
      </c>
      <c r="AX636" s="284">
        <v>0</v>
      </c>
      <c r="AY636" s="284">
        <v>0</v>
      </c>
      <c r="AZ636" s="276" t="s">
        <v>1</v>
      </c>
      <c r="BA636" s="276" t="s">
        <v>1</v>
      </c>
      <c r="BB636" s="283" t="s">
        <v>1</v>
      </c>
      <c r="BD636" s="150" t="e">
        <f>_xlfn.XLOOKUP(A636,'KSD auditees'!A:A,'KSD auditees'!A:A)</f>
        <v>#N/A</v>
      </c>
      <c r="BE636" s="150" t="e">
        <f>_xlfn.XLOOKUP(A636,'KSD auditees'!A:A,'KSD auditees'!G:G)</f>
        <v>#N/A</v>
      </c>
      <c r="BF636" s="150">
        <f>_xlfn.XLOOKUP(A636,'[27]Non AGSA'!B:B,'[27]Non AGSA'!B:B)</f>
        <v>1536</v>
      </c>
      <c r="BG636" s="150" t="e">
        <f>_xlfn.XLOOKUP(A636,'[27]Dormant auditee list'!C:C,'[27]Dormant auditee list'!C:C)</f>
        <v>#N/A</v>
      </c>
      <c r="BH636" s="150" t="e">
        <f>_xlfn.XLOOKUP(A636,[27]Reworked!A:A,[27]Reworked!I:I)</f>
        <v>#N/A</v>
      </c>
      <c r="BJ636" s="150">
        <v>4</v>
      </c>
      <c r="BK636" s="150">
        <v>6</v>
      </c>
    </row>
    <row r="637" spans="1:63" ht="27" customHeight="1" x14ac:dyDescent="0.25">
      <c r="A637" s="265">
        <v>1286</v>
      </c>
      <c r="B637" s="266" t="s">
        <v>1413</v>
      </c>
      <c r="C637" s="271" t="s">
        <v>1388</v>
      </c>
      <c r="D637" s="271" t="s">
        <v>941</v>
      </c>
      <c r="E637" s="271" t="s">
        <v>1389</v>
      </c>
      <c r="F637" s="271" t="s">
        <v>1</v>
      </c>
      <c r="G637" s="271" t="s">
        <v>447</v>
      </c>
      <c r="H637" s="266" t="s">
        <v>444</v>
      </c>
      <c r="I637" s="266" t="s">
        <v>437</v>
      </c>
      <c r="J637" s="285" t="s">
        <v>39</v>
      </c>
      <c r="K637" s="271" t="s">
        <v>1</v>
      </c>
      <c r="L637" s="271" t="s">
        <v>1</v>
      </c>
      <c r="M637" s="285" t="s">
        <v>39</v>
      </c>
      <c r="N637" s="271" t="s">
        <v>1</v>
      </c>
      <c r="O637" s="273" t="s">
        <v>22</v>
      </c>
      <c r="P637" s="271" t="s">
        <v>1</v>
      </c>
      <c r="Q637" s="271" t="s">
        <v>1</v>
      </c>
      <c r="R637" s="271" t="s">
        <v>1</v>
      </c>
      <c r="S637" s="271" t="s">
        <v>1</v>
      </c>
      <c r="T637" s="271" t="s">
        <v>1</v>
      </c>
      <c r="U637" s="271" t="s">
        <v>1</v>
      </c>
      <c r="V637" s="271" t="s">
        <v>1</v>
      </c>
      <c r="W637" s="271" t="s">
        <v>1</v>
      </c>
      <c r="X637" s="271" t="s">
        <v>1</v>
      </c>
      <c r="Y637" s="271" t="s">
        <v>1</v>
      </c>
      <c r="Z637" s="271" t="s">
        <v>1</v>
      </c>
      <c r="AA637" s="271" t="s">
        <v>1</v>
      </c>
      <c r="AB637" s="271" t="s">
        <v>1</v>
      </c>
      <c r="AC637" s="271" t="s">
        <v>1</v>
      </c>
      <c r="AD637" s="271" t="s">
        <v>1</v>
      </c>
      <c r="AE637" s="271" t="s">
        <v>1</v>
      </c>
      <c r="AF637" s="271" t="s">
        <v>1</v>
      </c>
      <c r="AG637" s="271" t="s">
        <v>1</v>
      </c>
      <c r="AH637" s="271" t="s">
        <v>1</v>
      </c>
      <c r="AI637" s="271" t="s">
        <v>1</v>
      </c>
      <c r="AJ637" s="271" t="s">
        <v>1</v>
      </c>
      <c r="AK637" s="271" t="s">
        <v>1</v>
      </c>
      <c r="AL637" s="271" t="s">
        <v>1</v>
      </c>
      <c r="AM637" s="271" t="s">
        <v>1</v>
      </c>
      <c r="AN637" s="271" t="s">
        <v>1</v>
      </c>
      <c r="AO637" s="271" t="s">
        <v>1</v>
      </c>
      <c r="AP637" s="271" t="s">
        <v>1</v>
      </c>
      <c r="AQ637" s="271" t="s">
        <v>1</v>
      </c>
      <c r="AR637" s="271" t="s">
        <v>1</v>
      </c>
      <c r="AS637" s="271" t="s">
        <v>1</v>
      </c>
      <c r="AT637" s="271" t="s">
        <v>1</v>
      </c>
      <c r="AU637" s="271" t="s">
        <v>1</v>
      </c>
      <c r="AV637" s="271" t="s">
        <v>1</v>
      </c>
      <c r="AW637" s="284" t="s">
        <v>1</v>
      </c>
      <c r="AX637" s="284">
        <v>0</v>
      </c>
      <c r="AY637" s="284">
        <v>0</v>
      </c>
      <c r="AZ637" s="276" t="s">
        <v>1</v>
      </c>
      <c r="BA637" s="276" t="s">
        <v>1</v>
      </c>
      <c r="BB637" s="283" t="s">
        <v>1</v>
      </c>
      <c r="BD637" s="150" t="e">
        <f>_xlfn.XLOOKUP(A637,'KSD auditees'!A:A,'KSD auditees'!A:A)</f>
        <v>#N/A</v>
      </c>
      <c r="BE637" s="150" t="e">
        <f>_xlfn.XLOOKUP(A637,'KSD auditees'!A:A,'KSD auditees'!G:G)</f>
        <v>#N/A</v>
      </c>
      <c r="BF637" s="150">
        <f>_xlfn.XLOOKUP(A637,'[27]Non AGSA'!B:B,'[27]Non AGSA'!B:B)</f>
        <v>1286</v>
      </c>
      <c r="BG637" s="150" t="e">
        <f>_xlfn.XLOOKUP(A637,'[27]Dormant auditee list'!C:C,'[27]Dormant auditee list'!C:C)</f>
        <v>#N/A</v>
      </c>
      <c r="BH637" s="150" t="e">
        <f>_xlfn.XLOOKUP(A637,[27]Reworked!A:A,[27]Reworked!I:I)</f>
        <v>#N/A</v>
      </c>
      <c r="BJ637" s="150">
        <v>4</v>
      </c>
      <c r="BK637" s="150">
        <v>6</v>
      </c>
    </row>
    <row r="638" spans="1:63" ht="26.25" customHeight="1" x14ac:dyDescent="0.25">
      <c r="A638" s="265">
        <v>1535</v>
      </c>
      <c r="B638" s="266" t="s">
        <v>984</v>
      </c>
      <c r="C638" s="271" t="s">
        <v>1388</v>
      </c>
      <c r="D638" s="271" t="s">
        <v>941</v>
      </c>
      <c r="E638" s="271" t="s">
        <v>1389</v>
      </c>
      <c r="F638" s="271" t="s">
        <v>1</v>
      </c>
      <c r="G638" s="271" t="s">
        <v>447</v>
      </c>
      <c r="H638" s="266" t="s">
        <v>444</v>
      </c>
      <c r="I638" s="266" t="s">
        <v>437</v>
      </c>
      <c r="J638" s="285" t="s">
        <v>39</v>
      </c>
      <c r="K638" s="271" t="s">
        <v>1</v>
      </c>
      <c r="L638" s="273" t="s">
        <v>22</v>
      </c>
      <c r="M638" s="285" t="s">
        <v>39</v>
      </c>
      <c r="N638" s="271" t="s">
        <v>1</v>
      </c>
      <c r="O638" s="272" t="s">
        <v>23</v>
      </c>
      <c r="P638" s="271" t="s">
        <v>1</v>
      </c>
      <c r="Q638" s="271" t="s">
        <v>1</v>
      </c>
      <c r="R638" s="271" t="s">
        <v>1</v>
      </c>
      <c r="S638" s="271" t="s">
        <v>1</v>
      </c>
      <c r="T638" s="271" t="s">
        <v>1</v>
      </c>
      <c r="U638" s="271" t="s">
        <v>1</v>
      </c>
      <c r="V638" s="271" t="s">
        <v>1</v>
      </c>
      <c r="W638" s="271" t="s">
        <v>1</v>
      </c>
      <c r="X638" s="271" t="s">
        <v>1</v>
      </c>
      <c r="Y638" s="271" t="s">
        <v>1</v>
      </c>
      <c r="Z638" s="271" t="s">
        <v>1</v>
      </c>
      <c r="AA638" s="271" t="s">
        <v>1</v>
      </c>
      <c r="AB638" s="271" t="s">
        <v>1</v>
      </c>
      <c r="AC638" s="271" t="s">
        <v>1</v>
      </c>
      <c r="AD638" s="271" t="s">
        <v>1</v>
      </c>
      <c r="AE638" s="273" t="s">
        <v>22</v>
      </c>
      <c r="AF638" s="271" t="s">
        <v>1</v>
      </c>
      <c r="AG638" s="271" t="s">
        <v>1</v>
      </c>
      <c r="AH638" s="271" t="s">
        <v>1</v>
      </c>
      <c r="AI638" s="271" t="s">
        <v>1</v>
      </c>
      <c r="AJ638" s="271" t="s">
        <v>1</v>
      </c>
      <c r="AK638" s="271" t="s">
        <v>1</v>
      </c>
      <c r="AL638" s="271" t="s">
        <v>1</v>
      </c>
      <c r="AM638" s="271" t="s">
        <v>1</v>
      </c>
      <c r="AN638" s="271" t="s">
        <v>1</v>
      </c>
      <c r="AO638" s="271" t="s">
        <v>1</v>
      </c>
      <c r="AP638" s="271" t="s">
        <v>1</v>
      </c>
      <c r="AQ638" s="271" t="s">
        <v>1</v>
      </c>
      <c r="AR638" s="271" t="s">
        <v>1</v>
      </c>
      <c r="AS638" s="271" t="s">
        <v>1</v>
      </c>
      <c r="AT638" s="271" t="s">
        <v>1</v>
      </c>
      <c r="AU638" s="271" t="s">
        <v>1</v>
      </c>
      <c r="AV638" s="271" t="s">
        <v>1</v>
      </c>
      <c r="AW638" s="284" t="s">
        <v>1</v>
      </c>
      <c r="AX638" s="284">
        <v>0</v>
      </c>
      <c r="AY638" s="284">
        <v>0</v>
      </c>
      <c r="AZ638" s="276" t="s">
        <v>1</v>
      </c>
      <c r="BA638" s="276" t="s">
        <v>1</v>
      </c>
      <c r="BB638" s="283" t="s">
        <v>1</v>
      </c>
      <c r="BD638" s="150" t="e">
        <f>_xlfn.XLOOKUP(A638,'KSD auditees'!A:A,'KSD auditees'!A:A)</f>
        <v>#N/A</v>
      </c>
      <c r="BE638" s="150" t="e">
        <f>_xlfn.XLOOKUP(A638,'KSD auditees'!A:A,'KSD auditees'!G:G)</f>
        <v>#N/A</v>
      </c>
      <c r="BF638" s="150">
        <f>_xlfn.XLOOKUP(A638,'[27]Non AGSA'!B:B,'[27]Non AGSA'!B:B)</f>
        <v>1535</v>
      </c>
      <c r="BG638" s="150" t="e">
        <f>_xlfn.XLOOKUP(A638,'[27]Dormant auditee list'!C:C,'[27]Dormant auditee list'!C:C)</f>
        <v>#N/A</v>
      </c>
      <c r="BH638" s="150" t="e">
        <f>_xlfn.XLOOKUP(A638,[27]Reworked!A:A,[27]Reworked!I:I)</f>
        <v>#N/A</v>
      </c>
      <c r="BJ638" s="150">
        <v>4</v>
      </c>
      <c r="BK638" s="150">
        <v>6</v>
      </c>
    </row>
    <row r="639" spans="1:63" ht="34.5" customHeight="1" x14ac:dyDescent="0.25">
      <c r="A639" s="265">
        <v>1576</v>
      </c>
      <c r="B639" s="266" t="s">
        <v>1414</v>
      </c>
      <c r="C639" s="271" t="s">
        <v>1388</v>
      </c>
      <c r="D639" s="271" t="s">
        <v>737</v>
      </c>
      <c r="E639" s="271" t="s">
        <v>1389</v>
      </c>
      <c r="F639" s="271" t="s">
        <v>1</v>
      </c>
      <c r="G639" s="271" t="s">
        <v>739</v>
      </c>
      <c r="H639" s="266" t="s">
        <v>440</v>
      </c>
      <c r="I639" s="266" t="s">
        <v>437</v>
      </c>
      <c r="J639" s="275" t="s">
        <v>33</v>
      </c>
      <c r="K639" s="271" t="s">
        <v>1</v>
      </c>
      <c r="L639" s="271" t="s">
        <v>1</v>
      </c>
      <c r="M639" s="275" t="s">
        <v>33</v>
      </c>
      <c r="N639" s="271" t="s">
        <v>1</v>
      </c>
      <c r="O639" s="271" t="s">
        <v>1</v>
      </c>
      <c r="P639" s="271" t="s">
        <v>1</v>
      </c>
      <c r="Q639" s="271" t="s">
        <v>1</v>
      </c>
      <c r="R639" s="271" t="s">
        <v>1</v>
      </c>
      <c r="S639" s="271" t="s">
        <v>1</v>
      </c>
      <c r="T639" s="271" t="s">
        <v>1</v>
      </c>
      <c r="U639" s="271" t="s">
        <v>1</v>
      </c>
      <c r="V639" s="271" t="s">
        <v>1</v>
      </c>
      <c r="W639" s="271" t="s">
        <v>1</v>
      </c>
      <c r="X639" s="271" t="s">
        <v>1</v>
      </c>
      <c r="Y639" s="271" t="s">
        <v>1</v>
      </c>
      <c r="Z639" s="271" t="s">
        <v>1</v>
      </c>
      <c r="AA639" s="271" t="s">
        <v>1</v>
      </c>
      <c r="AB639" s="271" t="s">
        <v>1</v>
      </c>
      <c r="AC639" s="271" t="s">
        <v>1</v>
      </c>
      <c r="AD639" s="271" t="s">
        <v>1</v>
      </c>
      <c r="AE639" s="271" t="s">
        <v>1</v>
      </c>
      <c r="AF639" s="271" t="s">
        <v>1</v>
      </c>
      <c r="AG639" s="271" t="s">
        <v>1</v>
      </c>
      <c r="AH639" s="271" t="s">
        <v>1</v>
      </c>
      <c r="AI639" s="271" t="s">
        <v>1</v>
      </c>
      <c r="AJ639" s="271" t="s">
        <v>1</v>
      </c>
      <c r="AK639" s="271" t="s">
        <v>1</v>
      </c>
      <c r="AL639" s="271" t="s">
        <v>1</v>
      </c>
      <c r="AM639" s="271" t="s">
        <v>1</v>
      </c>
      <c r="AN639" s="271" t="s">
        <v>1</v>
      </c>
      <c r="AO639" s="271" t="s">
        <v>1</v>
      </c>
      <c r="AP639" s="271" t="s">
        <v>1</v>
      </c>
      <c r="AQ639" s="271" t="s">
        <v>1</v>
      </c>
      <c r="AR639" s="271" t="s">
        <v>1</v>
      </c>
      <c r="AS639" s="271" t="s">
        <v>1</v>
      </c>
      <c r="AT639" s="271" t="s">
        <v>1</v>
      </c>
      <c r="AU639" s="271" t="s">
        <v>1</v>
      </c>
      <c r="AV639" s="271" t="s">
        <v>1</v>
      </c>
      <c r="AW639" s="284" t="s">
        <v>1</v>
      </c>
      <c r="AX639" s="284">
        <v>0</v>
      </c>
      <c r="AY639" s="284">
        <v>0</v>
      </c>
      <c r="AZ639" s="276" t="s">
        <v>1</v>
      </c>
      <c r="BA639" s="276" t="s">
        <v>1</v>
      </c>
      <c r="BB639" s="283" t="s">
        <v>1</v>
      </c>
      <c r="BF639" s="150">
        <f>_xlfn.XLOOKUP(A639,'[27]Non AGSA'!B:B,'[27]Non AGSA'!B:B)</f>
        <v>1576</v>
      </c>
      <c r="BG639" s="150" t="e">
        <f>_xlfn.XLOOKUP(A639,'[27]Dormant auditee list'!C:C,'[27]Dormant auditee list'!C:C)</f>
        <v>#N/A</v>
      </c>
      <c r="BH639" s="150" t="e">
        <f>_xlfn.XLOOKUP(A639,[27]Reworked!A:A,[27]Reworked!I:I)</f>
        <v>#N/A</v>
      </c>
      <c r="BJ639" s="150">
        <v>4</v>
      </c>
      <c r="BK639" s="150">
        <v>1</v>
      </c>
    </row>
    <row r="640" spans="1:63" ht="34.5" customHeight="1" x14ac:dyDescent="0.25">
      <c r="A640" s="265">
        <v>1068</v>
      </c>
      <c r="B640" s="266" t="s">
        <v>987</v>
      </c>
      <c r="C640" s="271" t="s">
        <v>1388</v>
      </c>
      <c r="D640" s="271" t="s">
        <v>941</v>
      </c>
      <c r="E640" s="271" t="s">
        <v>1389</v>
      </c>
      <c r="F640" s="271" t="s">
        <v>1</v>
      </c>
      <c r="G640" s="271" t="s">
        <v>953</v>
      </c>
      <c r="H640" s="266" t="s">
        <v>440</v>
      </c>
      <c r="I640" s="266" t="s">
        <v>437</v>
      </c>
      <c r="J640" s="285" t="s">
        <v>39</v>
      </c>
      <c r="K640" s="271" t="s">
        <v>1</v>
      </c>
      <c r="L640" s="273" t="s">
        <v>22</v>
      </c>
      <c r="M640" s="285" t="s">
        <v>39</v>
      </c>
      <c r="N640" s="271" t="s">
        <v>1</v>
      </c>
      <c r="O640" s="274" t="s">
        <v>20</v>
      </c>
      <c r="P640" s="271" t="s">
        <v>1</v>
      </c>
      <c r="Q640" s="271" t="s">
        <v>1</v>
      </c>
      <c r="R640" s="271" t="s">
        <v>1</v>
      </c>
      <c r="S640" s="271" t="s">
        <v>1</v>
      </c>
      <c r="T640" s="271" t="s">
        <v>1</v>
      </c>
      <c r="U640" s="271" t="s">
        <v>1</v>
      </c>
      <c r="V640" s="271" t="s">
        <v>1</v>
      </c>
      <c r="W640" s="271" t="s">
        <v>1</v>
      </c>
      <c r="X640" s="271" t="s">
        <v>1</v>
      </c>
      <c r="Y640" s="271" t="s">
        <v>1</v>
      </c>
      <c r="Z640" s="271" t="s">
        <v>1</v>
      </c>
      <c r="AA640" s="271" t="s">
        <v>1</v>
      </c>
      <c r="AB640" s="271" t="s">
        <v>1</v>
      </c>
      <c r="AC640" s="271" t="s">
        <v>1</v>
      </c>
      <c r="AD640" s="271" t="s">
        <v>1</v>
      </c>
      <c r="AE640" s="271" t="s">
        <v>1</v>
      </c>
      <c r="AF640" s="271" t="s">
        <v>1</v>
      </c>
      <c r="AG640" s="271" t="s">
        <v>1</v>
      </c>
      <c r="AH640" s="271" t="s">
        <v>1</v>
      </c>
      <c r="AI640" s="271" t="s">
        <v>1</v>
      </c>
      <c r="AJ640" s="271" t="s">
        <v>1</v>
      </c>
      <c r="AK640" s="273" t="s">
        <v>22</v>
      </c>
      <c r="AL640" s="271" t="s">
        <v>1</v>
      </c>
      <c r="AM640" s="271" t="s">
        <v>1</v>
      </c>
      <c r="AN640" s="271" t="s">
        <v>1</v>
      </c>
      <c r="AO640" s="271" t="s">
        <v>1</v>
      </c>
      <c r="AP640" s="271" t="s">
        <v>1</v>
      </c>
      <c r="AQ640" s="271" t="s">
        <v>1</v>
      </c>
      <c r="AR640" s="271" t="s">
        <v>1</v>
      </c>
      <c r="AS640" s="271" t="s">
        <v>1</v>
      </c>
      <c r="AT640" s="271" t="s">
        <v>1</v>
      </c>
      <c r="AU640" s="271" t="s">
        <v>1</v>
      </c>
      <c r="AV640" s="271" t="s">
        <v>1</v>
      </c>
      <c r="AW640" s="284" t="s">
        <v>1</v>
      </c>
      <c r="AX640" s="284">
        <v>0</v>
      </c>
      <c r="AY640" s="284">
        <v>0</v>
      </c>
      <c r="AZ640" s="276" t="s">
        <v>1</v>
      </c>
      <c r="BA640" s="276" t="s">
        <v>1</v>
      </c>
      <c r="BB640" s="283" t="s">
        <v>1</v>
      </c>
      <c r="BD640" s="150" t="e">
        <f>_xlfn.XLOOKUP(A640,'KSD auditees'!A:A,'KSD auditees'!A:A)</f>
        <v>#N/A</v>
      </c>
      <c r="BE640" s="150" t="e">
        <f>_xlfn.XLOOKUP(A640,'KSD auditees'!A:A,'KSD auditees'!G:G)</f>
        <v>#N/A</v>
      </c>
      <c r="BF640" s="150">
        <f>_xlfn.XLOOKUP(A640,'[27]Non AGSA'!B:B,'[27]Non AGSA'!B:B)</f>
        <v>1068</v>
      </c>
      <c r="BG640" s="150" t="e">
        <f>_xlfn.XLOOKUP(A640,'[27]Dormant auditee list'!C:C,'[27]Dormant auditee list'!C:C)</f>
        <v>#N/A</v>
      </c>
      <c r="BH640" s="150" t="e">
        <f>_xlfn.XLOOKUP(A640,[27]Reworked!A:A,[27]Reworked!I:I)</f>
        <v>#N/A</v>
      </c>
      <c r="BJ640" s="150">
        <v>4</v>
      </c>
      <c r="BK640" s="150">
        <v>6</v>
      </c>
    </row>
    <row r="641" spans="1:63" ht="34.5" customHeight="1" x14ac:dyDescent="0.25">
      <c r="A641" s="265">
        <v>1097</v>
      </c>
      <c r="B641" s="266" t="s">
        <v>1415</v>
      </c>
      <c r="C641" s="271" t="s">
        <v>1388</v>
      </c>
      <c r="D641" s="271" t="s">
        <v>896</v>
      </c>
      <c r="E641" s="271" t="s">
        <v>1389</v>
      </c>
      <c r="F641" s="271" t="s">
        <v>1</v>
      </c>
      <c r="G641" s="271" t="s">
        <v>910</v>
      </c>
      <c r="H641" s="266" t="s">
        <v>440</v>
      </c>
      <c r="I641" s="266" t="s">
        <v>437</v>
      </c>
      <c r="J641" s="285" t="s">
        <v>39</v>
      </c>
      <c r="K641" s="271" t="s">
        <v>1</v>
      </c>
      <c r="L641" s="271" t="s">
        <v>1</v>
      </c>
      <c r="M641" s="285" t="s">
        <v>39</v>
      </c>
      <c r="N641" s="271" t="s">
        <v>1</v>
      </c>
      <c r="O641" s="271" t="s">
        <v>1</v>
      </c>
      <c r="P641" s="271" t="s">
        <v>1</v>
      </c>
      <c r="Q641" s="271" t="s">
        <v>1</v>
      </c>
      <c r="R641" s="271" t="s">
        <v>1</v>
      </c>
      <c r="S641" s="271" t="s">
        <v>1</v>
      </c>
      <c r="T641" s="271" t="s">
        <v>1</v>
      </c>
      <c r="U641" s="271" t="s">
        <v>1</v>
      </c>
      <c r="V641" s="271" t="s">
        <v>1</v>
      </c>
      <c r="W641" s="271" t="s">
        <v>1</v>
      </c>
      <c r="X641" s="271" t="s">
        <v>1</v>
      </c>
      <c r="Y641" s="271" t="s">
        <v>1</v>
      </c>
      <c r="Z641" s="271" t="s">
        <v>1</v>
      </c>
      <c r="AA641" s="271" t="s">
        <v>1</v>
      </c>
      <c r="AB641" s="271" t="s">
        <v>1</v>
      </c>
      <c r="AC641" s="271" t="s">
        <v>1</v>
      </c>
      <c r="AD641" s="271" t="s">
        <v>1</v>
      </c>
      <c r="AE641" s="271" t="s">
        <v>1</v>
      </c>
      <c r="AF641" s="271" t="s">
        <v>1</v>
      </c>
      <c r="AG641" s="271" t="s">
        <v>1</v>
      </c>
      <c r="AH641" s="271" t="s">
        <v>1</v>
      </c>
      <c r="AI641" s="271" t="s">
        <v>1</v>
      </c>
      <c r="AJ641" s="271" t="s">
        <v>1</v>
      </c>
      <c r="AK641" s="271" t="s">
        <v>1</v>
      </c>
      <c r="AL641" s="271" t="s">
        <v>1</v>
      </c>
      <c r="AM641" s="271" t="s">
        <v>1</v>
      </c>
      <c r="AN641" s="271" t="s">
        <v>1</v>
      </c>
      <c r="AO641" s="271" t="s">
        <v>1</v>
      </c>
      <c r="AP641" s="271" t="s">
        <v>1</v>
      </c>
      <c r="AQ641" s="271" t="s">
        <v>1</v>
      </c>
      <c r="AR641" s="271" t="s">
        <v>1</v>
      </c>
      <c r="AS641" s="271" t="s">
        <v>1</v>
      </c>
      <c r="AT641" s="271" t="s">
        <v>1</v>
      </c>
      <c r="AU641" s="271" t="s">
        <v>1</v>
      </c>
      <c r="AV641" s="271" t="s">
        <v>1</v>
      </c>
      <c r="AW641" s="284" t="s">
        <v>1</v>
      </c>
      <c r="AX641" s="284">
        <v>0</v>
      </c>
      <c r="AY641" s="284">
        <v>0</v>
      </c>
      <c r="AZ641" s="276" t="s">
        <v>1</v>
      </c>
      <c r="BA641" s="276" t="s">
        <v>1</v>
      </c>
      <c r="BB641" s="283" t="s">
        <v>1</v>
      </c>
      <c r="BD641" s="150" t="e">
        <f>_xlfn.XLOOKUP(A641,'KSD auditees'!A:A,'KSD auditees'!A:A)</f>
        <v>#N/A</v>
      </c>
      <c r="BE641" s="150" t="e">
        <f>_xlfn.XLOOKUP(A641,'KSD auditees'!A:A,'KSD auditees'!G:G)</f>
        <v>#N/A</v>
      </c>
      <c r="BF641" s="150">
        <f>_xlfn.XLOOKUP(A641,'[27]Non AGSA'!B:B,'[27]Non AGSA'!B:B)</f>
        <v>1097</v>
      </c>
      <c r="BG641" s="150" t="e">
        <f>_xlfn.XLOOKUP(A641,'[27]Dormant auditee list'!C:C,'[27]Dormant auditee list'!C:C)</f>
        <v>#N/A</v>
      </c>
      <c r="BH641" s="150" t="e">
        <f>_xlfn.XLOOKUP(A641,[27]Reworked!A:A,[27]Reworked!I:I)</f>
        <v>#N/A</v>
      </c>
      <c r="BJ641" s="150">
        <v>4</v>
      </c>
      <c r="BK641" s="150">
        <v>6</v>
      </c>
    </row>
    <row r="642" spans="1:63" ht="26.25" customHeight="1" x14ac:dyDescent="0.25">
      <c r="A642" s="265">
        <v>1069</v>
      </c>
      <c r="B642" s="266" t="s">
        <v>988</v>
      </c>
      <c r="C642" s="271" t="s">
        <v>1388</v>
      </c>
      <c r="D642" s="271" t="s">
        <v>941</v>
      </c>
      <c r="E642" s="271" t="s">
        <v>1389</v>
      </c>
      <c r="F642" s="271" t="s">
        <v>1</v>
      </c>
      <c r="G642" s="271" t="s">
        <v>949</v>
      </c>
      <c r="H642" s="266" t="s">
        <v>444</v>
      </c>
      <c r="I642" s="266" t="s">
        <v>437</v>
      </c>
      <c r="J642" s="285" t="s">
        <v>39</v>
      </c>
      <c r="K642" s="271" t="s">
        <v>1</v>
      </c>
      <c r="L642" s="273" t="s">
        <v>22</v>
      </c>
      <c r="M642" s="285" t="s">
        <v>39</v>
      </c>
      <c r="N642" s="271" t="s">
        <v>1</v>
      </c>
      <c r="O642" s="272" t="s">
        <v>23</v>
      </c>
      <c r="P642" s="271" t="s">
        <v>1</v>
      </c>
      <c r="Q642" s="271" t="s">
        <v>1</v>
      </c>
      <c r="R642" s="271" t="s">
        <v>1</v>
      </c>
      <c r="S642" s="271" t="s">
        <v>1</v>
      </c>
      <c r="T642" s="271" t="s">
        <v>1</v>
      </c>
      <c r="U642" s="271" t="s">
        <v>1</v>
      </c>
      <c r="V642" s="271" t="s">
        <v>1</v>
      </c>
      <c r="W642" s="271" t="s">
        <v>1</v>
      </c>
      <c r="X642" s="271" t="s">
        <v>1</v>
      </c>
      <c r="Y642" s="271" t="s">
        <v>1</v>
      </c>
      <c r="Z642" s="271" t="s">
        <v>1</v>
      </c>
      <c r="AA642" s="271" t="s">
        <v>1</v>
      </c>
      <c r="AB642" s="271" t="s">
        <v>1</v>
      </c>
      <c r="AC642" s="271" t="s">
        <v>1</v>
      </c>
      <c r="AD642" s="271" t="s">
        <v>1</v>
      </c>
      <c r="AE642" s="271" t="s">
        <v>1</v>
      </c>
      <c r="AF642" s="271" t="s">
        <v>1</v>
      </c>
      <c r="AG642" s="271" t="s">
        <v>1</v>
      </c>
      <c r="AH642" s="271" t="s">
        <v>1</v>
      </c>
      <c r="AI642" s="271" t="s">
        <v>1</v>
      </c>
      <c r="AJ642" s="271" t="s">
        <v>1</v>
      </c>
      <c r="AK642" s="273" t="s">
        <v>22</v>
      </c>
      <c r="AL642" s="271" t="s">
        <v>1</v>
      </c>
      <c r="AM642" s="271" t="s">
        <v>1</v>
      </c>
      <c r="AN642" s="271" t="s">
        <v>1</v>
      </c>
      <c r="AO642" s="271" t="s">
        <v>1</v>
      </c>
      <c r="AP642" s="271" t="s">
        <v>1</v>
      </c>
      <c r="AQ642" s="271" t="s">
        <v>1</v>
      </c>
      <c r="AR642" s="271" t="s">
        <v>1</v>
      </c>
      <c r="AS642" s="271" t="s">
        <v>1</v>
      </c>
      <c r="AT642" s="271" t="s">
        <v>1</v>
      </c>
      <c r="AU642" s="271" t="s">
        <v>1</v>
      </c>
      <c r="AV642" s="271" t="s">
        <v>1</v>
      </c>
      <c r="AW642" s="284" t="s">
        <v>1</v>
      </c>
      <c r="AX642" s="284">
        <v>0</v>
      </c>
      <c r="AY642" s="284">
        <v>0</v>
      </c>
      <c r="AZ642" s="276" t="s">
        <v>1</v>
      </c>
      <c r="BA642" s="276" t="s">
        <v>1</v>
      </c>
      <c r="BB642" s="283" t="s">
        <v>1</v>
      </c>
      <c r="BD642" s="150" t="e">
        <f>_xlfn.XLOOKUP(A642,'KSD auditees'!A:A,'KSD auditees'!A:A)</f>
        <v>#N/A</v>
      </c>
      <c r="BE642" s="150" t="e">
        <f>_xlfn.XLOOKUP(A642,'KSD auditees'!A:A,'KSD auditees'!G:G)</f>
        <v>#N/A</v>
      </c>
      <c r="BF642" s="150">
        <f>_xlfn.XLOOKUP(A642,'[27]Non AGSA'!B:B,'[27]Non AGSA'!B:B)</f>
        <v>1069</v>
      </c>
      <c r="BG642" s="150" t="e">
        <f>_xlfn.XLOOKUP(A642,'[27]Dormant auditee list'!C:C,'[27]Dormant auditee list'!C:C)</f>
        <v>#N/A</v>
      </c>
      <c r="BH642" s="150" t="e">
        <f>_xlfn.XLOOKUP(A642,[27]Reworked!A:A,[27]Reworked!I:I)</f>
        <v>#N/A</v>
      </c>
      <c r="BJ642" s="150">
        <v>4</v>
      </c>
      <c r="BK642" s="150">
        <v>6</v>
      </c>
    </row>
    <row r="643" spans="1:63" ht="34.5" customHeight="1" x14ac:dyDescent="0.25">
      <c r="A643" s="265">
        <v>1417</v>
      </c>
      <c r="B643" s="266" t="s">
        <v>722</v>
      </c>
      <c r="C643" s="271" t="s">
        <v>1388</v>
      </c>
      <c r="D643" s="271" t="s">
        <v>683</v>
      </c>
      <c r="E643" s="271" t="s">
        <v>1389</v>
      </c>
      <c r="F643" s="271" t="s">
        <v>1</v>
      </c>
      <c r="G643" s="271" t="s">
        <v>687</v>
      </c>
      <c r="H643" s="266" t="s">
        <v>440</v>
      </c>
      <c r="I643" s="266" t="s">
        <v>437</v>
      </c>
      <c r="J643" s="275" t="s">
        <v>33</v>
      </c>
      <c r="K643" s="271" t="s">
        <v>1</v>
      </c>
      <c r="L643" s="271" t="s">
        <v>1</v>
      </c>
      <c r="M643" s="275" t="s">
        <v>33</v>
      </c>
      <c r="N643" s="271" t="s">
        <v>1</v>
      </c>
      <c r="O643" s="271" t="s">
        <v>1</v>
      </c>
      <c r="P643" s="271" t="s">
        <v>1</v>
      </c>
      <c r="Q643" s="271" t="s">
        <v>1</v>
      </c>
      <c r="R643" s="271" t="s">
        <v>1</v>
      </c>
      <c r="S643" s="271" t="s">
        <v>1</v>
      </c>
      <c r="T643" s="271" t="s">
        <v>1</v>
      </c>
      <c r="U643" s="271" t="s">
        <v>1</v>
      </c>
      <c r="V643" s="271" t="s">
        <v>1</v>
      </c>
      <c r="W643" s="271" t="s">
        <v>1</v>
      </c>
      <c r="X643" s="271" t="s">
        <v>1</v>
      </c>
      <c r="Y643" s="271" t="s">
        <v>1</v>
      </c>
      <c r="Z643" s="271" t="s">
        <v>1</v>
      </c>
      <c r="AA643" s="271" t="s">
        <v>1</v>
      </c>
      <c r="AB643" s="271" t="s">
        <v>1</v>
      </c>
      <c r="AC643" s="271" t="s">
        <v>1</v>
      </c>
      <c r="AD643" s="271" t="s">
        <v>1</v>
      </c>
      <c r="AE643" s="271" t="s">
        <v>1</v>
      </c>
      <c r="AF643" s="271" t="s">
        <v>1</v>
      </c>
      <c r="AG643" s="271" t="s">
        <v>1</v>
      </c>
      <c r="AH643" s="271" t="s">
        <v>1</v>
      </c>
      <c r="AI643" s="271" t="s">
        <v>1</v>
      </c>
      <c r="AJ643" s="271" t="s">
        <v>1</v>
      </c>
      <c r="AK643" s="271" t="s">
        <v>1</v>
      </c>
      <c r="AL643" s="271" t="s">
        <v>1</v>
      </c>
      <c r="AM643" s="271" t="s">
        <v>1</v>
      </c>
      <c r="AN643" s="271" t="s">
        <v>1</v>
      </c>
      <c r="AO643" s="271" t="s">
        <v>1</v>
      </c>
      <c r="AP643" s="271" t="s">
        <v>1</v>
      </c>
      <c r="AQ643" s="271" t="s">
        <v>1</v>
      </c>
      <c r="AR643" s="271" t="s">
        <v>1</v>
      </c>
      <c r="AS643" s="271" t="s">
        <v>1</v>
      </c>
      <c r="AT643" s="271" t="s">
        <v>1</v>
      </c>
      <c r="AU643" s="271" t="s">
        <v>1</v>
      </c>
      <c r="AV643" s="271" t="s">
        <v>1</v>
      </c>
      <c r="AW643" s="284" t="s">
        <v>1</v>
      </c>
      <c r="AX643" s="284">
        <v>0</v>
      </c>
      <c r="AY643" s="284">
        <v>0</v>
      </c>
      <c r="AZ643" s="276" t="s">
        <v>1</v>
      </c>
      <c r="BA643" s="276" t="s">
        <v>1</v>
      </c>
      <c r="BB643" s="283" t="s">
        <v>1</v>
      </c>
      <c r="BF643" s="150">
        <f>_xlfn.XLOOKUP(A643,'[27]Non AGSA'!B:B,'[27]Non AGSA'!B:B)</f>
        <v>1417</v>
      </c>
      <c r="BG643" s="150" t="e">
        <f>_xlfn.XLOOKUP(A643,'[27]Dormant auditee list'!C:C,'[27]Dormant auditee list'!C:C)</f>
        <v>#N/A</v>
      </c>
      <c r="BH643" s="150" t="e">
        <f>_xlfn.XLOOKUP(A643,[27]Reworked!A:A,[27]Reworked!I:I)</f>
        <v>#N/A</v>
      </c>
      <c r="BJ643" s="150">
        <v>4</v>
      </c>
      <c r="BK643" s="150">
        <v>1</v>
      </c>
    </row>
    <row r="644" spans="1:63" ht="27" customHeight="1" x14ac:dyDescent="0.25">
      <c r="A644" s="265">
        <v>1268</v>
      </c>
      <c r="B644" s="266" t="s">
        <v>1416</v>
      </c>
      <c r="C644" s="271" t="s">
        <v>1388</v>
      </c>
      <c r="D644" s="271" t="s">
        <v>941</v>
      </c>
      <c r="E644" s="271" t="s">
        <v>1389</v>
      </c>
      <c r="F644" s="271" t="s">
        <v>1</v>
      </c>
      <c r="G644" s="271" t="s">
        <v>447</v>
      </c>
      <c r="H644" s="266" t="s">
        <v>444</v>
      </c>
      <c r="I644" s="266" t="s">
        <v>437</v>
      </c>
      <c r="J644" s="285" t="s">
        <v>39</v>
      </c>
      <c r="K644" s="271" t="s">
        <v>1</v>
      </c>
      <c r="L644" s="271" t="s">
        <v>1</v>
      </c>
      <c r="M644" s="285" t="s">
        <v>39</v>
      </c>
      <c r="N644" s="271" t="s">
        <v>1</v>
      </c>
      <c r="O644" s="271" t="s">
        <v>1</v>
      </c>
      <c r="P644" s="271" t="s">
        <v>1</v>
      </c>
      <c r="Q644" s="271" t="s">
        <v>1</v>
      </c>
      <c r="R644" s="271" t="s">
        <v>1</v>
      </c>
      <c r="S644" s="271" t="s">
        <v>1</v>
      </c>
      <c r="T644" s="271" t="s">
        <v>1</v>
      </c>
      <c r="U644" s="271" t="s">
        <v>1</v>
      </c>
      <c r="V644" s="271" t="s">
        <v>1</v>
      </c>
      <c r="W644" s="271" t="s">
        <v>1</v>
      </c>
      <c r="X644" s="271" t="s">
        <v>1</v>
      </c>
      <c r="Y644" s="271" t="s">
        <v>1</v>
      </c>
      <c r="Z644" s="271" t="s">
        <v>1</v>
      </c>
      <c r="AA644" s="271" t="s">
        <v>1</v>
      </c>
      <c r="AB644" s="271" t="s">
        <v>1</v>
      </c>
      <c r="AC644" s="271" t="s">
        <v>1</v>
      </c>
      <c r="AD644" s="271" t="s">
        <v>1</v>
      </c>
      <c r="AE644" s="271" t="s">
        <v>1</v>
      </c>
      <c r="AF644" s="271" t="s">
        <v>1</v>
      </c>
      <c r="AG644" s="271" t="s">
        <v>1</v>
      </c>
      <c r="AH644" s="271" t="s">
        <v>1</v>
      </c>
      <c r="AI644" s="271" t="s">
        <v>1</v>
      </c>
      <c r="AJ644" s="271" t="s">
        <v>1</v>
      </c>
      <c r="AK644" s="271" t="s">
        <v>1</v>
      </c>
      <c r="AL644" s="271" t="s">
        <v>1</v>
      </c>
      <c r="AM644" s="271" t="s">
        <v>1</v>
      </c>
      <c r="AN644" s="271" t="s">
        <v>1</v>
      </c>
      <c r="AO644" s="271" t="s">
        <v>1</v>
      </c>
      <c r="AP644" s="271" t="s">
        <v>1</v>
      </c>
      <c r="AQ644" s="271" t="s">
        <v>1</v>
      </c>
      <c r="AR644" s="271" t="s">
        <v>1</v>
      </c>
      <c r="AS644" s="271" t="s">
        <v>1</v>
      </c>
      <c r="AT644" s="271" t="s">
        <v>1</v>
      </c>
      <c r="AU644" s="271" t="s">
        <v>1</v>
      </c>
      <c r="AV644" s="271" t="s">
        <v>1</v>
      </c>
      <c r="AW644" s="284" t="s">
        <v>1</v>
      </c>
      <c r="AX644" s="284">
        <v>0</v>
      </c>
      <c r="AY644" s="284">
        <v>0</v>
      </c>
      <c r="AZ644" s="276" t="s">
        <v>1</v>
      </c>
      <c r="BA644" s="276" t="s">
        <v>1</v>
      </c>
      <c r="BB644" s="283" t="s">
        <v>1</v>
      </c>
      <c r="BD644" s="150" t="e">
        <f>_xlfn.XLOOKUP(A644,'KSD auditees'!A:A,'KSD auditees'!A:A)</f>
        <v>#N/A</v>
      </c>
      <c r="BE644" s="150" t="e">
        <f>_xlfn.XLOOKUP(A644,'KSD auditees'!A:A,'KSD auditees'!G:G)</f>
        <v>#N/A</v>
      </c>
      <c r="BF644" s="150">
        <f>_xlfn.XLOOKUP(A644,'[27]Non AGSA'!B:B,'[27]Non AGSA'!B:B)</f>
        <v>1268</v>
      </c>
      <c r="BG644" s="150" t="e">
        <f>_xlfn.XLOOKUP(A644,'[27]Dormant auditee list'!C:C,'[27]Dormant auditee list'!C:C)</f>
        <v>#N/A</v>
      </c>
      <c r="BH644" s="150" t="e">
        <f>_xlfn.XLOOKUP(A644,[27]Reworked!A:A,[27]Reworked!I:I)</f>
        <v>#N/A</v>
      </c>
      <c r="BJ644" s="150">
        <v>4</v>
      </c>
      <c r="BK644" s="150">
        <v>6</v>
      </c>
    </row>
    <row r="645" spans="1:63" ht="34.5" customHeight="1" x14ac:dyDescent="0.25">
      <c r="A645" s="265">
        <v>1105</v>
      </c>
      <c r="B645" s="266" t="s">
        <v>1417</v>
      </c>
      <c r="C645" s="271" t="s">
        <v>1388</v>
      </c>
      <c r="D645" s="271" t="s">
        <v>896</v>
      </c>
      <c r="E645" s="271" t="s">
        <v>1389</v>
      </c>
      <c r="F645" s="271" t="s">
        <v>1</v>
      </c>
      <c r="G645" s="271" t="s">
        <v>910</v>
      </c>
      <c r="H645" s="266" t="s">
        <v>440</v>
      </c>
      <c r="I645" s="266" t="s">
        <v>437</v>
      </c>
      <c r="J645" s="285" t="s">
        <v>39</v>
      </c>
      <c r="K645" s="271" t="s">
        <v>1</v>
      </c>
      <c r="L645" s="273" t="s">
        <v>22</v>
      </c>
      <c r="M645" s="152" t="s">
        <v>17</v>
      </c>
      <c r="N645" s="271" t="s">
        <v>1</v>
      </c>
      <c r="O645" s="274" t="s">
        <v>20</v>
      </c>
      <c r="P645" s="271" t="s">
        <v>1</v>
      </c>
      <c r="Q645" s="271" t="s">
        <v>1</v>
      </c>
      <c r="R645" s="271" t="s">
        <v>1</v>
      </c>
      <c r="S645" s="271" t="s">
        <v>1</v>
      </c>
      <c r="T645" s="271" t="s">
        <v>1</v>
      </c>
      <c r="U645" s="271" t="s">
        <v>1</v>
      </c>
      <c r="V645" s="271" t="s">
        <v>1</v>
      </c>
      <c r="W645" s="271" t="s">
        <v>1</v>
      </c>
      <c r="X645" s="271" t="s">
        <v>1</v>
      </c>
      <c r="Y645" s="271" t="s">
        <v>1</v>
      </c>
      <c r="Z645" s="271" t="s">
        <v>1</v>
      </c>
      <c r="AA645" s="271" t="s">
        <v>1</v>
      </c>
      <c r="AB645" s="271" t="s">
        <v>1</v>
      </c>
      <c r="AC645" s="271" t="s">
        <v>1</v>
      </c>
      <c r="AD645" s="271" t="s">
        <v>1</v>
      </c>
      <c r="AE645" s="271" t="s">
        <v>1</v>
      </c>
      <c r="AF645" s="273" t="s">
        <v>22</v>
      </c>
      <c r="AG645" s="271" t="s">
        <v>1</v>
      </c>
      <c r="AH645" s="271" t="s">
        <v>1</v>
      </c>
      <c r="AI645" s="271" t="s">
        <v>1</v>
      </c>
      <c r="AJ645" s="271" t="s">
        <v>1</v>
      </c>
      <c r="AK645" s="271" t="s">
        <v>1</v>
      </c>
      <c r="AL645" s="273" t="s">
        <v>22</v>
      </c>
      <c r="AM645" s="271" t="s">
        <v>1</v>
      </c>
      <c r="AN645" s="271" t="s">
        <v>1</v>
      </c>
      <c r="AO645" s="271" t="s">
        <v>1</v>
      </c>
      <c r="AP645" s="271" t="s">
        <v>1</v>
      </c>
      <c r="AQ645" s="271" t="s">
        <v>1</v>
      </c>
      <c r="AR645" s="273" t="s">
        <v>22</v>
      </c>
      <c r="AS645" s="271" t="s">
        <v>1</v>
      </c>
      <c r="AT645" s="271" t="s">
        <v>1</v>
      </c>
      <c r="AU645" s="271" t="s">
        <v>1</v>
      </c>
      <c r="AV645" s="271" t="s">
        <v>1</v>
      </c>
      <c r="AW645" s="284" t="s">
        <v>1</v>
      </c>
      <c r="AX645" s="284">
        <v>0</v>
      </c>
      <c r="AY645" s="284">
        <v>0</v>
      </c>
      <c r="AZ645" s="276" t="s">
        <v>1</v>
      </c>
      <c r="BA645" s="276" t="s">
        <v>1</v>
      </c>
      <c r="BB645" s="283" t="s">
        <v>1</v>
      </c>
      <c r="BD645" s="150" t="e">
        <f>_xlfn.XLOOKUP(A645,'KSD auditees'!A:A,'KSD auditees'!A:A)</f>
        <v>#N/A</v>
      </c>
      <c r="BE645" s="150" t="e">
        <f>_xlfn.XLOOKUP(A645,'KSD auditees'!A:A,'KSD auditees'!G:G)</f>
        <v>#N/A</v>
      </c>
      <c r="BF645" s="150">
        <f>_xlfn.XLOOKUP(A645,'[27]Non AGSA'!B:B,'[27]Non AGSA'!B:B)</f>
        <v>1105</v>
      </c>
      <c r="BG645" s="150" t="e">
        <f>_xlfn.XLOOKUP(A645,'[27]Dormant auditee list'!C:C,'[27]Dormant auditee list'!C:C)</f>
        <v>#N/A</v>
      </c>
      <c r="BH645" s="150" t="e">
        <f>_xlfn.XLOOKUP(A645,[27]Reworked!A:A,[27]Reworked!I:I)</f>
        <v>#N/A</v>
      </c>
      <c r="BJ645" s="150">
        <v>4</v>
      </c>
      <c r="BK645" s="150">
        <v>6</v>
      </c>
    </row>
    <row r="646" spans="1:63" ht="26.25" customHeight="1" x14ac:dyDescent="0.25">
      <c r="A646" s="265">
        <v>1157</v>
      </c>
      <c r="B646" s="266" t="s">
        <v>1418</v>
      </c>
      <c r="C646" s="271" t="s">
        <v>1388</v>
      </c>
      <c r="D646" s="271" t="s">
        <v>815</v>
      </c>
      <c r="E646" s="271" t="s">
        <v>1389</v>
      </c>
      <c r="F646" s="271" t="s">
        <v>1</v>
      </c>
      <c r="G646" s="271" t="s">
        <v>687</v>
      </c>
      <c r="H646" s="266" t="s">
        <v>684</v>
      </c>
      <c r="I646" s="266" t="s">
        <v>437</v>
      </c>
      <c r="J646" s="285" t="s">
        <v>39</v>
      </c>
      <c r="K646" s="271" t="s">
        <v>1</v>
      </c>
      <c r="L646" s="273" t="s">
        <v>22</v>
      </c>
      <c r="M646" s="152" t="s">
        <v>17</v>
      </c>
      <c r="N646" s="271" t="s">
        <v>1</v>
      </c>
      <c r="O646" s="272" t="s">
        <v>23</v>
      </c>
      <c r="P646" s="271" t="s">
        <v>1</v>
      </c>
      <c r="Q646" s="271" t="s">
        <v>1</v>
      </c>
      <c r="R646" s="271" t="s">
        <v>1</v>
      </c>
      <c r="S646" s="271" t="s">
        <v>1</v>
      </c>
      <c r="T646" s="271" t="s">
        <v>1</v>
      </c>
      <c r="U646" s="271" t="s">
        <v>1</v>
      </c>
      <c r="V646" s="271" t="s">
        <v>1</v>
      </c>
      <c r="W646" s="271" t="s">
        <v>1</v>
      </c>
      <c r="X646" s="271" t="s">
        <v>1</v>
      </c>
      <c r="Y646" s="271" t="s">
        <v>1</v>
      </c>
      <c r="Z646" s="271" t="s">
        <v>1</v>
      </c>
      <c r="AA646" s="271" t="s">
        <v>1</v>
      </c>
      <c r="AB646" s="271" t="s">
        <v>1</v>
      </c>
      <c r="AC646" s="271" t="s">
        <v>1</v>
      </c>
      <c r="AD646" s="271" t="s">
        <v>1</v>
      </c>
      <c r="AE646" s="271" t="s">
        <v>1</v>
      </c>
      <c r="AF646" s="273" t="s">
        <v>22</v>
      </c>
      <c r="AG646" s="271" t="s">
        <v>1</v>
      </c>
      <c r="AH646" s="271" t="s">
        <v>1</v>
      </c>
      <c r="AI646" s="271" t="s">
        <v>1</v>
      </c>
      <c r="AJ646" s="271" t="s">
        <v>1</v>
      </c>
      <c r="AK646" s="271" t="s">
        <v>1</v>
      </c>
      <c r="AL646" s="271" t="s">
        <v>1</v>
      </c>
      <c r="AM646" s="271" t="s">
        <v>1</v>
      </c>
      <c r="AN646" s="271" t="s">
        <v>1</v>
      </c>
      <c r="AO646" s="271" t="s">
        <v>1</v>
      </c>
      <c r="AP646" s="271" t="s">
        <v>1</v>
      </c>
      <c r="AQ646" s="271" t="s">
        <v>1</v>
      </c>
      <c r="AR646" s="271" t="s">
        <v>1</v>
      </c>
      <c r="AS646" s="271" t="s">
        <v>1</v>
      </c>
      <c r="AT646" s="271" t="s">
        <v>1</v>
      </c>
      <c r="AU646" s="271" t="s">
        <v>1</v>
      </c>
      <c r="AV646" s="271" t="s">
        <v>1</v>
      </c>
      <c r="AW646" s="284" t="s">
        <v>1</v>
      </c>
      <c r="AX646" s="284">
        <v>0</v>
      </c>
      <c r="AY646" s="284">
        <v>0</v>
      </c>
      <c r="AZ646" s="276" t="s">
        <v>1</v>
      </c>
      <c r="BA646" s="276" t="s">
        <v>1</v>
      </c>
      <c r="BB646" s="283" t="s">
        <v>1</v>
      </c>
      <c r="BD646" s="150" t="e">
        <f>_xlfn.XLOOKUP(A646,'KSD auditees'!A:A,'KSD auditees'!A:A)</f>
        <v>#N/A</v>
      </c>
      <c r="BE646" s="150" t="e">
        <f>_xlfn.XLOOKUP(A646,'KSD auditees'!A:A,'KSD auditees'!G:G)</f>
        <v>#N/A</v>
      </c>
      <c r="BF646" s="150">
        <f>_xlfn.XLOOKUP(A646,'[27]Non AGSA'!B:B,'[27]Non AGSA'!B:B)</f>
        <v>1157</v>
      </c>
      <c r="BG646" s="150" t="e">
        <f>_xlfn.XLOOKUP(A646,'[27]Dormant auditee list'!C:C,'[27]Dormant auditee list'!C:C)</f>
        <v>#N/A</v>
      </c>
      <c r="BH646" s="150" t="e">
        <f>_xlfn.XLOOKUP(A646,[27]Reworked!A:A,[27]Reworked!I:I)</f>
        <v>#N/A</v>
      </c>
      <c r="BJ646" s="150">
        <v>4</v>
      </c>
      <c r="BK646" s="150">
        <v>6</v>
      </c>
    </row>
    <row r="647" spans="1:63" ht="34.5" customHeight="1" x14ac:dyDescent="0.25">
      <c r="A647" s="265">
        <v>1173</v>
      </c>
      <c r="B647" s="266" t="s">
        <v>1419</v>
      </c>
      <c r="C647" s="271" t="s">
        <v>1388</v>
      </c>
      <c r="D647" s="271" t="s">
        <v>737</v>
      </c>
      <c r="E647" s="271" t="s">
        <v>1389</v>
      </c>
      <c r="F647" s="271" t="s">
        <v>1</v>
      </c>
      <c r="G647" s="271" t="s">
        <v>739</v>
      </c>
      <c r="H647" s="266" t="s">
        <v>440</v>
      </c>
      <c r="I647" s="266" t="s">
        <v>437</v>
      </c>
      <c r="J647" s="275" t="s">
        <v>33</v>
      </c>
      <c r="K647" s="271" t="s">
        <v>1</v>
      </c>
      <c r="L647" s="271" t="s">
        <v>1</v>
      </c>
      <c r="M647" s="152" t="s">
        <v>17</v>
      </c>
      <c r="N647" s="271" t="s">
        <v>1</v>
      </c>
      <c r="O647" s="271" t="s">
        <v>1</v>
      </c>
      <c r="P647" s="271" t="s">
        <v>1</v>
      </c>
      <c r="Q647" s="271" t="s">
        <v>1</v>
      </c>
      <c r="R647" s="271" t="s">
        <v>1</v>
      </c>
      <c r="S647" s="271" t="s">
        <v>1</v>
      </c>
      <c r="T647" s="271" t="s">
        <v>1</v>
      </c>
      <c r="U647" s="271" t="s">
        <v>1</v>
      </c>
      <c r="V647" s="271" t="s">
        <v>1</v>
      </c>
      <c r="W647" s="271" t="s">
        <v>1</v>
      </c>
      <c r="X647" s="271" t="s">
        <v>1</v>
      </c>
      <c r="Y647" s="271" t="s">
        <v>1</v>
      </c>
      <c r="Z647" s="271" t="s">
        <v>1</v>
      </c>
      <c r="AA647" s="271" t="s">
        <v>1</v>
      </c>
      <c r="AB647" s="271" t="s">
        <v>1</v>
      </c>
      <c r="AC647" s="271" t="s">
        <v>1</v>
      </c>
      <c r="AD647" s="271" t="s">
        <v>1</v>
      </c>
      <c r="AE647" s="271" t="s">
        <v>1</v>
      </c>
      <c r="AF647" s="271" t="s">
        <v>1</v>
      </c>
      <c r="AG647" s="271" t="s">
        <v>1</v>
      </c>
      <c r="AH647" s="271" t="s">
        <v>1</v>
      </c>
      <c r="AI647" s="271" t="s">
        <v>1</v>
      </c>
      <c r="AJ647" s="271" t="s">
        <v>1</v>
      </c>
      <c r="AK647" s="271" t="s">
        <v>1</v>
      </c>
      <c r="AL647" s="271" t="s">
        <v>1</v>
      </c>
      <c r="AM647" s="271" t="s">
        <v>1</v>
      </c>
      <c r="AN647" s="271" t="s">
        <v>1</v>
      </c>
      <c r="AO647" s="271" t="s">
        <v>1</v>
      </c>
      <c r="AP647" s="271" t="s">
        <v>1</v>
      </c>
      <c r="AQ647" s="271" t="s">
        <v>1</v>
      </c>
      <c r="AR647" s="271" t="s">
        <v>1</v>
      </c>
      <c r="AS647" s="271" t="s">
        <v>1</v>
      </c>
      <c r="AT647" s="271" t="s">
        <v>1</v>
      </c>
      <c r="AU647" s="273" t="s">
        <v>22</v>
      </c>
      <c r="AV647" s="271" t="s">
        <v>1</v>
      </c>
      <c r="AW647" s="284" t="s">
        <v>1</v>
      </c>
      <c r="AX647" s="284">
        <v>0</v>
      </c>
      <c r="AY647" s="284">
        <v>0</v>
      </c>
      <c r="AZ647" s="276" t="s">
        <v>1</v>
      </c>
      <c r="BA647" s="276" t="s">
        <v>1</v>
      </c>
      <c r="BB647" s="283" t="s">
        <v>1</v>
      </c>
      <c r="BF647" s="150">
        <f>_xlfn.XLOOKUP(A647,'[27]Non AGSA'!B:B,'[27]Non AGSA'!B:B)</f>
        <v>1173</v>
      </c>
      <c r="BG647" s="150" t="e">
        <f>_xlfn.XLOOKUP(A647,'[27]Dormant auditee list'!C:C,'[27]Dormant auditee list'!C:C)</f>
        <v>#N/A</v>
      </c>
      <c r="BH647" s="150" t="e">
        <f>_xlfn.XLOOKUP(A647,[27]Reworked!A:A,[27]Reworked!I:I)</f>
        <v>#N/A</v>
      </c>
      <c r="BJ647" s="150">
        <v>4</v>
      </c>
      <c r="BK647" s="150">
        <v>1</v>
      </c>
    </row>
    <row r="648" spans="1:63" ht="27" customHeight="1" x14ac:dyDescent="0.25">
      <c r="A648" s="265">
        <v>1499</v>
      </c>
      <c r="B648" s="266" t="s">
        <v>994</v>
      </c>
      <c r="C648" s="271" t="s">
        <v>1388</v>
      </c>
      <c r="D648" s="271" t="s">
        <v>941</v>
      </c>
      <c r="E648" s="271" t="s">
        <v>1389</v>
      </c>
      <c r="F648" s="271" t="s">
        <v>1</v>
      </c>
      <c r="G648" s="271" t="s">
        <v>447</v>
      </c>
      <c r="H648" s="266" t="s">
        <v>444</v>
      </c>
      <c r="I648" s="266" t="s">
        <v>437</v>
      </c>
      <c r="J648" s="285" t="s">
        <v>39</v>
      </c>
      <c r="K648" s="271" t="s">
        <v>1</v>
      </c>
      <c r="L648" s="273" t="s">
        <v>22</v>
      </c>
      <c r="M648" s="285" t="s">
        <v>39</v>
      </c>
      <c r="N648" s="273" t="s">
        <v>22</v>
      </c>
      <c r="O648" s="274" t="s">
        <v>20</v>
      </c>
      <c r="P648" s="271" t="s">
        <v>1</v>
      </c>
      <c r="Q648" s="271" t="s">
        <v>1</v>
      </c>
      <c r="R648" s="271" t="s">
        <v>1</v>
      </c>
      <c r="S648" s="271" t="s">
        <v>1</v>
      </c>
      <c r="T648" s="271" t="s">
        <v>1</v>
      </c>
      <c r="U648" s="271" t="s">
        <v>1</v>
      </c>
      <c r="V648" s="271" t="s">
        <v>1</v>
      </c>
      <c r="W648" s="271" t="s">
        <v>1</v>
      </c>
      <c r="X648" s="271" t="s">
        <v>1</v>
      </c>
      <c r="Y648" s="271" t="s">
        <v>1</v>
      </c>
      <c r="Z648" s="271" t="s">
        <v>1</v>
      </c>
      <c r="AA648" s="271" t="s">
        <v>1</v>
      </c>
      <c r="AB648" s="271" t="s">
        <v>1</v>
      </c>
      <c r="AC648" s="271" t="s">
        <v>1</v>
      </c>
      <c r="AD648" s="271" t="s">
        <v>1</v>
      </c>
      <c r="AE648" s="273" t="s">
        <v>22</v>
      </c>
      <c r="AF648" s="271" t="s">
        <v>1</v>
      </c>
      <c r="AG648" s="271" t="s">
        <v>1</v>
      </c>
      <c r="AH648" s="271" t="s">
        <v>1</v>
      </c>
      <c r="AI648" s="271" t="s">
        <v>1</v>
      </c>
      <c r="AJ648" s="271" t="s">
        <v>1</v>
      </c>
      <c r="AK648" s="271" t="s">
        <v>1</v>
      </c>
      <c r="AL648" s="271" t="s">
        <v>1</v>
      </c>
      <c r="AM648" s="271" t="s">
        <v>1</v>
      </c>
      <c r="AN648" s="271" t="s">
        <v>1</v>
      </c>
      <c r="AO648" s="271" t="s">
        <v>1</v>
      </c>
      <c r="AP648" s="271" t="s">
        <v>1</v>
      </c>
      <c r="AQ648" s="271" t="s">
        <v>1</v>
      </c>
      <c r="AR648" s="271" t="s">
        <v>1</v>
      </c>
      <c r="AS648" s="271" t="s">
        <v>1</v>
      </c>
      <c r="AT648" s="271" t="s">
        <v>1</v>
      </c>
      <c r="AU648" s="271" t="s">
        <v>1</v>
      </c>
      <c r="AV648" s="271" t="s">
        <v>1</v>
      </c>
      <c r="AW648" s="284" t="s">
        <v>1</v>
      </c>
      <c r="AX648" s="284">
        <v>0</v>
      </c>
      <c r="AY648" s="284">
        <v>0</v>
      </c>
      <c r="AZ648" s="276" t="s">
        <v>1</v>
      </c>
      <c r="BA648" s="276" t="s">
        <v>1</v>
      </c>
      <c r="BB648" s="283" t="s">
        <v>1</v>
      </c>
      <c r="BD648" s="150" t="e">
        <f>_xlfn.XLOOKUP(A648,'KSD auditees'!A:A,'KSD auditees'!A:A)</f>
        <v>#N/A</v>
      </c>
      <c r="BE648" s="150" t="e">
        <f>_xlfn.XLOOKUP(A648,'KSD auditees'!A:A,'KSD auditees'!G:G)</f>
        <v>#N/A</v>
      </c>
      <c r="BF648" s="150">
        <f>_xlfn.XLOOKUP(A648,'[27]Non AGSA'!B:B,'[27]Non AGSA'!B:B)</f>
        <v>1499</v>
      </c>
      <c r="BG648" s="150" t="e">
        <f>_xlfn.XLOOKUP(A648,'[27]Dormant auditee list'!C:C,'[27]Dormant auditee list'!C:C)</f>
        <v>#N/A</v>
      </c>
      <c r="BH648" s="150" t="e">
        <f>_xlfn.XLOOKUP(A648,[27]Reworked!A:A,[27]Reworked!I:I)</f>
        <v>#N/A</v>
      </c>
      <c r="BJ648" s="150">
        <v>4</v>
      </c>
      <c r="BK648" s="150">
        <v>6</v>
      </c>
    </row>
    <row r="649" spans="1:63" ht="13.5" customHeight="1" x14ac:dyDescent="0.25">
      <c r="A649" s="265">
        <v>1357</v>
      </c>
      <c r="B649" s="266" t="s">
        <v>1420</v>
      </c>
      <c r="C649" s="271" t="s">
        <v>1388</v>
      </c>
      <c r="D649" s="271" t="s">
        <v>625</v>
      </c>
      <c r="E649" s="271" t="s">
        <v>1389</v>
      </c>
      <c r="F649" s="271" t="s">
        <v>1</v>
      </c>
      <c r="G649" s="271" t="s">
        <v>1</v>
      </c>
      <c r="H649" s="266" t="s">
        <v>1</v>
      </c>
      <c r="I649" s="266" t="s">
        <v>625</v>
      </c>
      <c r="J649" s="285" t="s">
        <v>39</v>
      </c>
      <c r="K649" s="271" t="s">
        <v>1</v>
      </c>
      <c r="L649" s="271" t="s">
        <v>1</v>
      </c>
      <c r="M649" s="275" t="s">
        <v>33</v>
      </c>
      <c r="N649" s="271" t="s">
        <v>1</v>
      </c>
      <c r="O649" s="271" t="s">
        <v>1</v>
      </c>
      <c r="P649" s="271" t="s">
        <v>1</v>
      </c>
      <c r="Q649" s="271" t="s">
        <v>1</v>
      </c>
      <c r="R649" s="271" t="s">
        <v>1</v>
      </c>
      <c r="S649" s="271" t="s">
        <v>1</v>
      </c>
      <c r="T649" s="271" t="s">
        <v>1</v>
      </c>
      <c r="U649" s="271" t="s">
        <v>1</v>
      </c>
      <c r="V649" s="271" t="s">
        <v>1</v>
      </c>
      <c r="W649" s="271" t="s">
        <v>1</v>
      </c>
      <c r="X649" s="271" t="s">
        <v>1</v>
      </c>
      <c r="Y649" s="271" t="s">
        <v>1</v>
      </c>
      <c r="Z649" s="271" t="s">
        <v>1</v>
      </c>
      <c r="AA649" s="271" t="s">
        <v>1</v>
      </c>
      <c r="AB649" s="271" t="s">
        <v>1</v>
      </c>
      <c r="AC649" s="271" t="s">
        <v>1</v>
      </c>
      <c r="AD649" s="271" t="s">
        <v>1</v>
      </c>
      <c r="AE649" s="271" t="s">
        <v>1</v>
      </c>
      <c r="AF649" s="271" t="s">
        <v>1</v>
      </c>
      <c r="AG649" s="271" t="s">
        <v>1</v>
      </c>
      <c r="AH649" s="271" t="s">
        <v>1</v>
      </c>
      <c r="AI649" s="271" t="s">
        <v>1</v>
      </c>
      <c r="AJ649" s="271" t="s">
        <v>1</v>
      </c>
      <c r="AK649" s="271" t="s">
        <v>1</v>
      </c>
      <c r="AL649" s="271" t="s">
        <v>1</v>
      </c>
      <c r="AM649" s="271" t="s">
        <v>1</v>
      </c>
      <c r="AN649" s="271" t="s">
        <v>1</v>
      </c>
      <c r="AO649" s="271" t="s">
        <v>1</v>
      </c>
      <c r="AP649" s="271" t="s">
        <v>1</v>
      </c>
      <c r="AQ649" s="271" t="s">
        <v>1</v>
      </c>
      <c r="AR649" s="271" t="s">
        <v>1</v>
      </c>
      <c r="AS649" s="271" t="s">
        <v>1</v>
      </c>
      <c r="AT649" s="271" t="s">
        <v>1</v>
      </c>
      <c r="AU649" s="271" t="s">
        <v>1</v>
      </c>
      <c r="AV649" s="271" t="s">
        <v>1</v>
      </c>
      <c r="AW649" s="284" t="s">
        <v>1</v>
      </c>
      <c r="AX649" s="284">
        <v>0</v>
      </c>
      <c r="AY649" s="284">
        <v>0</v>
      </c>
      <c r="AZ649" s="276" t="s">
        <v>1</v>
      </c>
      <c r="BA649" s="276" t="s">
        <v>1</v>
      </c>
      <c r="BB649" s="283" t="s">
        <v>1</v>
      </c>
      <c r="BD649" s="150" t="e">
        <f>_xlfn.XLOOKUP(A649,'KSD auditees'!A:A,'KSD auditees'!A:A)</f>
        <v>#N/A</v>
      </c>
      <c r="BE649" s="150" t="e">
        <f>_xlfn.XLOOKUP(A649,'KSD auditees'!A:A,'KSD auditees'!G:G)</f>
        <v>#N/A</v>
      </c>
      <c r="BF649" s="150">
        <f>_xlfn.XLOOKUP(A649,'[27]Non AGSA'!B:B,'[27]Non AGSA'!B:B)</f>
        <v>1357</v>
      </c>
      <c r="BG649" s="150" t="e">
        <f>_xlfn.XLOOKUP(A649,'[27]Dormant auditee list'!C:C,'[27]Dormant auditee list'!C:C)</f>
        <v>#N/A</v>
      </c>
      <c r="BH649" s="150" t="e">
        <f>_xlfn.XLOOKUP(A649,[27]Reworked!A:A,[27]Reworked!I:I)</f>
        <v>#N/A</v>
      </c>
      <c r="BJ649" s="150">
        <v>4</v>
      </c>
      <c r="BK649" s="150">
        <v>6</v>
      </c>
    </row>
    <row r="650" spans="1:63" ht="27" customHeight="1" x14ac:dyDescent="0.25">
      <c r="A650" s="265">
        <v>1061</v>
      </c>
      <c r="B650" s="266" t="s">
        <v>1421</v>
      </c>
      <c r="C650" s="271" t="s">
        <v>1388</v>
      </c>
      <c r="D650" s="271" t="s">
        <v>854</v>
      </c>
      <c r="E650" s="271" t="s">
        <v>1389</v>
      </c>
      <c r="F650" s="271" t="s">
        <v>1</v>
      </c>
      <c r="G650" s="271" t="s">
        <v>837</v>
      </c>
      <c r="H650" s="266" t="s">
        <v>444</v>
      </c>
      <c r="I650" s="266" t="s">
        <v>437</v>
      </c>
      <c r="J650" s="275" t="s">
        <v>33</v>
      </c>
      <c r="K650" s="271" t="s">
        <v>1</v>
      </c>
      <c r="L650" s="271" t="s">
        <v>1</v>
      </c>
      <c r="M650" s="275" t="s">
        <v>33</v>
      </c>
      <c r="N650" s="271" t="s">
        <v>1</v>
      </c>
      <c r="O650" s="271" t="s">
        <v>1</v>
      </c>
      <c r="P650" s="271" t="s">
        <v>1</v>
      </c>
      <c r="Q650" s="271" t="s">
        <v>1</v>
      </c>
      <c r="R650" s="271" t="s">
        <v>1</v>
      </c>
      <c r="S650" s="271" t="s">
        <v>1</v>
      </c>
      <c r="T650" s="271" t="s">
        <v>1</v>
      </c>
      <c r="U650" s="271" t="s">
        <v>1</v>
      </c>
      <c r="V650" s="271" t="s">
        <v>1</v>
      </c>
      <c r="W650" s="271" t="s">
        <v>1</v>
      </c>
      <c r="X650" s="271" t="s">
        <v>1</v>
      </c>
      <c r="Y650" s="271" t="s">
        <v>1</v>
      </c>
      <c r="Z650" s="271" t="s">
        <v>1</v>
      </c>
      <c r="AA650" s="271" t="s">
        <v>1</v>
      </c>
      <c r="AB650" s="271" t="s">
        <v>1</v>
      </c>
      <c r="AC650" s="271" t="s">
        <v>1</v>
      </c>
      <c r="AD650" s="271" t="s">
        <v>1</v>
      </c>
      <c r="AE650" s="271" t="s">
        <v>1</v>
      </c>
      <c r="AF650" s="271" t="s">
        <v>1</v>
      </c>
      <c r="AG650" s="271" t="s">
        <v>1</v>
      </c>
      <c r="AH650" s="271" t="s">
        <v>1</v>
      </c>
      <c r="AI650" s="271" t="s">
        <v>1</v>
      </c>
      <c r="AJ650" s="271" t="s">
        <v>1</v>
      </c>
      <c r="AK650" s="271" t="s">
        <v>1</v>
      </c>
      <c r="AL650" s="271" t="s">
        <v>1</v>
      </c>
      <c r="AM650" s="271" t="s">
        <v>1</v>
      </c>
      <c r="AN650" s="271" t="s">
        <v>1</v>
      </c>
      <c r="AO650" s="271" t="s">
        <v>1</v>
      </c>
      <c r="AP650" s="271" t="s">
        <v>1</v>
      </c>
      <c r="AQ650" s="271" t="s">
        <v>1</v>
      </c>
      <c r="AR650" s="271" t="s">
        <v>1</v>
      </c>
      <c r="AS650" s="271" t="s">
        <v>1</v>
      </c>
      <c r="AT650" s="271" t="s">
        <v>1</v>
      </c>
      <c r="AU650" s="271" t="s">
        <v>1</v>
      </c>
      <c r="AV650" s="271" t="s">
        <v>1</v>
      </c>
      <c r="AW650" s="284" t="s">
        <v>1</v>
      </c>
      <c r="AX650" s="284">
        <v>0</v>
      </c>
      <c r="AY650" s="284">
        <v>0</v>
      </c>
      <c r="AZ650" s="276" t="s">
        <v>1</v>
      </c>
      <c r="BA650" s="276" t="s">
        <v>1</v>
      </c>
      <c r="BB650" s="283" t="s">
        <v>1</v>
      </c>
      <c r="BF650" s="150">
        <f>_xlfn.XLOOKUP(A650,'[27]Non AGSA'!B:B,'[27]Non AGSA'!B:B)</f>
        <v>1061</v>
      </c>
      <c r="BG650" s="150" t="e">
        <f>_xlfn.XLOOKUP(A650,'[27]Dormant auditee list'!C:C,'[27]Dormant auditee list'!C:C)</f>
        <v>#N/A</v>
      </c>
      <c r="BH650" s="150" t="e">
        <f>_xlfn.XLOOKUP(A650,[27]Reworked!A:A,[27]Reworked!I:I)</f>
        <v>#N/A</v>
      </c>
      <c r="BJ650" s="150">
        <v>4</v>
      </c>
      <c r="BK650" s="150">
        <v>1</v>
      </c>
    </row>
    <row r="651" spans="1:63" ht="26.25" customHeight="1" x14ac:dyDescent="0.25">
      <c r="A651" s="265">
        <v>1039</v>
      </c>
      <c r="B651" s="266" t="s">
        <v>1422</v>
      </c>
      <c r="C651" s="271" t="s">
        <v>1388</v>
      </c>
      <c r="D651" s="271" t="s">
        <v>683</v>
      </c>
      <c r="E651" s="271" t="s">
        <v>1389</v>
      </c>
      <c r="F651" s="271" t="s">
        <v>1</v>
      </c>
      <c r="G651" s="271" t="s">
        <v>156</v>
      </c>
      <c r="H651" s="266" t="s">
        <v>444</v>
      </c>
      <c r="I651" s="266" t="s">
        <v>437</v>
      </c>
      <c r="J651" s="285" t="s">
        <v>39</v>
      </c>
      <c r="K651" s="271" t="s">
        <v>1</v>
      </c>
      <c r="L651" s="271" t="s">
        <v>1</v>
      </c>
      <c r="M651" s="285" t="s">
        <v>39</v>
      </c>
      <c r="N651" s="271" t="s">
        <v>1</v>
      </c>
      <c r="O651" s="271" t="s">
        <v>1</v>
      </c>
      <c r="P651" s="271" t="s">
        <v>1</v>
      </c>
      <c r="Q651" s="271" t="s">
        <v>1</v>
      </c>
      <c r="R651" s="271" t="s">
        <v>1</v>
      </c>
      <c r="S651" s="271" t="s">
        <v>1</v>
      </c>
      <c r="T651" s="271" t="s">
        <v>1</v>
      </c>
      <c r="U651" s="271" t="s">
        <v>1</v>
      </c>
      <c r="V651" s="271" t="s">
        <v>1</v>
      </c>
      <c r="W651" s="271" t="s">
        <v>1</v>
      </c>
      <c r="X651" s="271" t="s">
        <v>1</v>
      </c>
      <c r="Y651" s="271" t="s">
        <v>1</v>
      </c>
      <c r="Z651" s="271" t="s">
        <v>1</v>
      </c>
      <c r="AA651" s="271" t="s">
        <v>1</v>
      </c>
      <c r="AB651" s="271" t="s">
        <v>1</v>
      </c>
      <c r="AC651" s="271" t="s">
        <v>1</v>
      </c>
      <c r="AD651" s="271" t="s">
        <v>1</v>
      </c>
      <c r="AE651" s="271" t="s">
        <v>1</v>
      </c>
      <c r="AF651" s="271" t="s">
        <v>1</v>
      </c>
      <c r="AG651" s="271" t="s">
        <v>1</v>
      </c>
      <c r="AH651" s="271" t="s">
        <v>1</v>
      </c>
      <c r="AI651" s="271" t="s">
        <v>1</v>
      </c>
      <c r="AJ651" s="271" t="s">
        <v>1</v>
      </c>
      <c r="AK651" s="271" t="s">
        <v>1</v>
      </c>
      <c r="AL651" s="271" t="s">
        <v>1</v>
      </c>
      <c r="AM651" s="271" t="s">
        <v>1</v>
      </c>
      <c r="AN651" s="271" t="s">
        <v>1</v>
      </c>
      <c r="AO651" s="271" t="s">
        <v>1</v>
      </c>
      <c r="AP651" s="271" t="s">
        <v>1</v>
      </c>
      <c r="AQ651" s="271" t="s">
        <v>1</v>
      </c>
      <c r="AR651" s="271" t="s">
        <v>1</v>
      </c>
      <c r="AS651" s="271" t="s">
        <v>1</v>
      </c>
      <c r="AT651" s="271" t="s">
        <v>1</v>
      </c>
      <c r="AU651" s="271" t="s">
        <v>1</v>
      </c>
      <c r="AV651" s="271" t="s">
        <v>1</v>
      </c>
      <c r="AW651" s="284" t="s">
        <v>1</v>
      </c>
      <c r="AX651" s="284">
        <v>0</v>
      </c>
      <c r="AY651" s="284">
        <v>0</v>
      </c>
      <c r="AZ651" s="276" t="s">
        <v>1</v>
      </c>
      <c r="BA651" s="276" t="s">
        <v>1</v>
      </c>
      <c r="BB651" s="283" t="s">
        <v>1</v>
      </c>
      <c r="BD651" s="150" t="e">
        <f>_xlfn.XLOOKUP(A651,'KSD auditees'!A:A,'KSD auditees'!A:A)</f>
        <v>#N/A</v>
      </c>
      <c r="BE651" s="150" t="e">
        <f>_xlfn.XLOOKUP(A651,'KSD auditees'!A:A,'KSD auditees'!G:G)</f>
        <v>#N/A</v>
      </c>
      <c r="BF651" s="150">
        <f>_xlfn.XLOOKUP(A651,'[27]Non AGSA'!B:B,'[27]Non AGSA'!B:B)</f>
        <v>1039</v>
      </c>
      <c r="BG651" s="150">
        <f>_xlfn.XLOOKUP(A651,'[27]Dormant auditee list'!C:C,'[27]Dormant auditee list'!C:C)</f>
        <v>1039</v>
      </c>
      <c r="BH651" s="150" t="e">
        <f>_xlfn.XLOOKUP(A651,[27]Reworked!A:A,[27]Reworked!I:I)</f>
        <v>#N/A</v>
      </c>
      <c r="BJ651" s="150">
        <v>4</v>
      </c>
      <c r="BK651" s="150">
        <v>6</v>
      </c>
    </row>
    <row r="652" spans="1:63" ht="14.25" customHeight="1" x14ac:dyDescent="0.25">
      <c r="A652" s="265">
        <v>1198</v>
      </c>
      <c r="B652" s="266" t="s">
        <v>1423</v>
      </c>
      <c r="C652" s="271" t="s">
        <v>1388</v>
      </c>
      <c r="D652" s="271" t="s">
        <v>571</v>
      </c>
      <c r="E652" s="271" t="s">
        <v>1389</v>
      </c>
      <c r="F652" s="271" t="s">
        <v>1</v>
      </c>
      <c r="G652" s="271" t="s">
        <v>1</v>
      </c>
      <c r="H652" s="266" t="s">
        <v>1</v>
      </c>
      <c r="I652" s="266" t="s">
        <v>571</v>
      </c>
      <c r="J652" s="275" t="s">
        <v>33</v>
      </c>
      <c r="K652" s="271" t="s">
        <v>1</v>
      </c>
      <c r="L652" s="271" t="s">
        <v>1</v>
      </c>
      <c r="M652" s="275" t="s">
        <v>33</v>
      </c>
      <c r="N652" s="271" t="s">
        <v>1</v>
      </c>
      <c r="O652" s="271" t="s">
        <v>1</v>
      </c>
      <c r="P652" s="271" t="s">
        <v>1</v>
      </c>
      <c r="Q652" s="271" t="s">
        <v>1</v>
      </c>
      <c r="R652" s="271" t="s">
        <v>1</v>
      </c>
      <c r="S652" s="271" t="s">
        <v>1</v>
      </c>
      <c r="T652" s="271" t="s">
        <v>1</v>
      </c>
      <c r="U652" s="271" t="s">
        <v>1</v>
      </c>
      <c r="V652" s="271" t="s">
        <v>1</v>
      </c>
      <c r="W652" s="271" t="s">
        <v>1</v>
      </c>
      <c r="X652" s="271" t="s">
        <v>1</v>
      </c>
      <c r="Y652" s="271" t="s">
        <v>1</v>
      </c>
      <c r="Z652" s="271" t="s">
        <v>1</v>
      </c>
      <c r="AA652" s="271" t="s">
        <v>1</v>
      </c>
      <c r="AB652" s="271" t="s">
        <v>1</v>
      </c>
      <c r="AC652" s="271" t="s">
        <v>1</v>
      </c>
      <c r="AD652" s="271" t="s">
        <v>1</v>
      </c>
      <c r="AE652" s="271" t="s">
        <v>1</v>
      </c>
      <c r="AF652" s="271" t="s">
        <v>1</v>
      </c>
      <c r="AG652" s="271" t="s">
        <v>1</v>
      </c>
      <c r="AH652" s="271" t="s">
        <v>1</v>
      </c>
      <c r="AI652" s="271" t="s">
        <v>1</v>
      </c>
      <c r="AJ652" s="271" t="s">
        <v>1</v>
      </c>
      <c r="AK652" s="271" t="s">
        <v>1</v>
      </c>
      <c r="AL652" s="271" t="s">
        <v>1</v>
      </c>
      <c r="AM652" s="271" t="s">
        <v>1</v>
      </c>
      <c r="AN652" s="271" t="s">
        <v>1</v>
      </c>
      <c r="AO652" s="271" t="s">
        <v>1</v>
      </c>
      <c r="AP652" s="271" t="s">
        <v>1</v>
      </c>
      <c r="AQ652" s="271" t="s">
        <v>1</v>
      </c>
      <c r="AR652" s="271" t="s">
        <v>1</v>
      </c>
      <c r="AS652" s="271" t="s">
        <v>1</v>
      </c>
      <c r="AT652" s="271" t="s">
        <v>1</v>
      </c>
      <c r="AU652" s="271" t="s">
        <v>1</v>
      </c>
      <c r="AV652" s="271" t="s">
        <v>1</v>
      </c>
      <c r="AW652" s="284" t="s">
        <v>1</v>
      </c>
      <c r="AX652" s="284">
        <v>0</v>
      </c>
      <c r="AY652" s="284">
        <v>0</v>
      </c>
      <c r="AZ652" s="276" t="s">
        <v>1</v>
      </c>
      <c r="BA652" s="276" t="s">
        <v>1</v>
      </c>
      <c r="BB652" s="283" t="s">
        <v>1</v>
      </c>
      <c r="BF652" s="150">
        <f>_xlfn.XLOOKUP(A652,'[27]Non AGSA'!B:B,'[27]Non AGSA'!B:B)</f>
        <v>1198</v>
      </c>
      <c r="BG652" s="150">
        <f>_xlfn.XLOOKUP(A652,'[27]Dormant auditee list'!C:C,'[27]Dormant auditee list'!C:C)</f>
        <v>1198</v>
      </c>
      <c r="BH652" s="150" t="e">
        <f>_xlfn.XLOOKUP(A652,[27]Reworked!A:A,[27]Reworked!I:I)</f>
        <v>#N/A</v>
      </c>
      <c r="BJ652" s="150">
        <v>4</v>
      </c>
      <c r="BK652" s="150">
        <v>1</v>
      </c>
    </row>
    <row r="653" spans="1:63" ht="34.5" customHeight="1" x14ac:dyDescent="0.25">
      <c r="A653" s="265">
        <v>1384</v>
      </c>
      <c r="B653" s="266" t="s">
        <v>804</v>
      </c>
      <c r="C653" s="271" t="s">
        <v>1388</v>
      </c>
      <c r="D653" s="271" t="s">
        <v>737</v>
      </c>
      <c r="E653" s="271" t="s">
        <v>1389</v>
      </c>
      <c r="F653" s="271" t="s">
        <v>1</v>
      </c>
      <c r="G653" s="271" t="s">
        <v>687</v>
      </c>
      <c r="H653" s="266" t="s">
        <v>440</v>
      </c>
      <c r="I653" s="266" t="s">
        <v>437</v>
      </c>
      <c r="J653" s="275" t="s">
        <v>33</v>
      </c>
      <c r="K653" s="271" t="s">
        <v>1</v>
      </c>
      <c r="L653" s="271" t="s">
        <v>1</v>
      </c>
      <c r="M653" s="152" t="s">
        <v>17</v>
      </c>
      <c r="N653" s="271" t="s">
        <v>1</v>
      </c>
      <c r="O653" s="271" t="s">
        <v>1</v>
      </c>
      <c r="P653" s="271" t="s">
        <v>1</v>
      </c>
      <c r="Q653" s="271" t="s">
        <v>1</v>
      </c>
      <c r="R653" s="271" t="s">
        <v>1</v>
      </c>
      <c r="S653" s="271" t="s">
        <v>1</v>
      </c>
      <c r="T653" s="271" t="s">
        <v>1</v>
      </c>
      <c r="U653" s="271" t="s">
        <v>1</v>
      </c>
      <c r="V653" s="271" t="s">
        <v>1</v>
      </c>
      <c r="W653" s="271" t="s">
        <v>1</v>
      </c>
      <c r="X653" s="271" t="s">
        <v>1</v>
      </c>
      <c r="Y653" s="271" t="s">
        <v>1</v>
      </c>
      <c r="Z653" s="271" t="s">
        <v>1</v>
      </c>
      <c r="AA653" s="271" t="s">
        <v>1</v>
      </c>
      <c r="AB653" s="271" t="s">
        <v>1</v>
      </c>
      <c r="AC653" s="271" t="s">
        <v>1</v>
      </c>
      <c r="AD653" s="271" t="s">
        <v>1</v>
      </c>
      <c r="AE653" s="271" t="s">
        <v>1</v>
      </c>
      <c r="AF653" s="271" t="s">
        <v>1</v>
      </c>
      <c r="AG653" s="271" t="s">
        <v>1</v>
      </c>
      <c r="AH653" s="271" t="s">
        <v>1</v>
      </c>
      <c r="AI653" s="271" t="s">
        <v>1</v>
      </c>
      <c r="AJ653" s="271" t="s">
        <v>1</v>
      </c>
      <c r="AK653" s="271" t="s">
        <v>1</v>
      </c>
      <c r="AL653" s="271" t="s">
        <v>1</v>
      </c>
      <c r="AM653" s="271" t="s">
        <v>1</v>
      </c>
      <c r="AN653" s="271" t="s">
        <v>1</v>
      </c>
      <c r="AO653" s="271" t="s">
        <v>1</v>
      </c>
      <c r="AP653" s="271" t="s">
        <v>1</v>
      </c>
      <c r="AQ653" s="271" t="s">
        <v>1</v>
      </c>
      <c r="AR653" s="271" t="s">
        <v>1</v>
      </c>
      <c r="AS653" s="271" t="s">
        <v>1</v>
      </c>
      <c r="AT653" s="271" t="s">
        <v>1</v>
      </c>
      <c r="AU653" s="271" t="s">
        <v>1</v>
      </c>
      <c r="AV653" s="271" t="s">
        <v>1</v>
      </c>
      <c r="AW653" s="275" t="s">
        <v>1241</v>
      </c>
      <c r="AX653" s="284">
        <v>0</v>
      </c>
      <c r="AY653" s="284">
        <v>0</v>
      </c>
      <c r="AZ653" s="276" t="s">
        <v>1</v>
      </c>
      <c r="BA653" s="276" t="s">
        <v>1</v>
      </c>
      <c r="BB653" s="283" t="s">
        <v>1</v>
      </c>
      <c r="BF653" s="150">
        <f>_xlfn.XLOOKUP(A653,'[27]Non AGSA'!B:B,'[27]Non AGSA'!B:B)</f>
        <v>1384</v>
      </c>
      <c r="BG653" s="150" t="e">
        <f>_xlfn.XLOOKUP(A653,'[27]Dormant auditee list'!C:C,'[27]Dormant auditee list'!C:C)</f>
        <v>#N/A</v>
      </c>
      <c r="BH653" s="150" t="e">
        <f>_xlfn.XLOOKUP(A653,[27]Reworked!A:A,[27]Reworked!I:I)</f>
        <v>#N/A</v>
      </c>
      <c r="BJ653" s="150">
        <v>4</v>
      </c>
      <c r="BK653" s="150">
        <v>1</v>
      </c>
    </row>
    <row r="654" spans="1:63" ht="27" customHeight="1" x14ac:dyDescent="0.25">
      <c r="A654" s="265">
        <v>1250</v>
      </c>
      <c r="B654" s="266" t="s">
        <v>1424</v>
      </c>
      <c r="C654" s="271" t="s">
        <v>1388</v>
      </c>
      <c r="D654" s="271" t="s">
        <v>683</v>
      </c>
      <c r="E654" s="271" t="s">
        <v>1389</v>
      </c>
      <c r="F654" s="271" t="s">
        <v>1</v>
      </c>
      <c r="G654" s="271" t="s">
        <v>156</v>
      </c>
      <c r="H654" s="266" t="s">
        <v>444</v>
      </c>
      <c r="I654" s="266" t="s">
        <v>437</v>
      </c>
      <c r="J654" s="285" t="s">
        <v>39</v>
      </c>
      <c r="K654" s="271" t="s">
        <v>1</v>
      </c>
      <c r="L654" s="271" t="s">
        <v>1</v>
      </c>
      <c r="M654" s="275" t="s">
        <v>33</v>
      </c>
      <c r="N654" s="273" t="s">
        <v>22</v>
      </c>
      <c r="O654" s="273" t="s">
        <v>22</v>
      </c>
      <c r="P654" s="271" t="s">
        <v>1</v>
      </c>
      <c r="Q654" s="271" t="s">
        <v>1</v>
      </c>
      <c r="R654" s="271" t="s">
        <v>1</v>
      </c>
      <c r="S654" s="271" t="s">
        <v>1</v>
      </c>
      <c r="T654" s="271" t="s">
        <v>1</v>
      </c>
      <c r="U654" s="271" t="s">
        <v>1</v>
      </c>
      <c r="V654" s="271" t="s">
        <v>1</v>
      </c>
      <c r="W654" s="271" t="s">
        <v>1</v>
      </c>
      <c r="X654" s="271" t="s">
        <v>1</v>
      </c>
      <c r="Y654" s="271" t="s">
        <v>1</v>
      </c>
      <c r="Z654" s="271" t="s">
        <v>1</v>
      </c>
      <c r="AA654" s="271" t="s">
        <v>1</v>
      </c>
      <c r="AB654" s="271" t="s">
        <v>1</v>
      </c>
      <c r="AC654" s="271" t="s">
        <v>1</v>
      </c>
      <c r="AD654" s="271" t="s">
        <v>1</v>
      </c>
      <c r="AE654" s="271" t="s">
        <v>1</v>
      </c>
      <c r="AF654" s="271" t="s">
        <v>1</v>
      </c>
      <c r="AG654" s="271" t="s">
        <v>1</v>
      </c>
      <c r="AH654" s="271" t="s">
        <v>1</v>
      </c>
      <c r="AI654" s="271" t="s">
        <v>1</v>
      </c>
      <c r="AJ654" s="271" t="s">
        <v>1</v>
      </c>
      <c r="AK654" s="271" t="s">
        <v>1</v>
      </c>
      <c r="AL654" s="271" t="s">
        <v>1</v>
      </c>
      <c r="AM654" s="271" t="s">
        <v>1</v>
      </c>
      <c r="AN654" s="271" t="s">
        <v>1</v>
      </c>
      <c r="AO654" s="271" t="s">
        <v>1</v>
      </c>
      <c r="AP654" s="271" t="s">
        <v>1</v>
      </c>
      <c r="AQ654" s="271" t="s">
        <v>1</v>
      </c>
      <c r="AR654" s="271" t="s">
        <v>1</v>
      </c>
      <c r="AS654" s="271" t="s">
        <v>1</v>
      </c>
      <c r="AT654" s="271" t="s">
        <v>1</v>
      </c>
      <c r="AU654" s="271" t="s">
        <v>1</v>
      </c>
      <c r="AV654" s="271" t="s">
        <v>1</v>
      </c>
      <c r="AW654" s="284" t="s">
        <v>1</v>
      </c>
      <c r="AX654" s="284">
        <v>0</v>
      </c>
      <c r="AY654" s="284">
        <v>0</v>
      </c>
      <c r="AZ654" s="276" t="s">
        <v>1</v>
      </c>
      <c r="BA654" s="276" t="s">
        <v>1</v>
      </c>
      <c r="BB654" s="283" t="s">
        <v>1</v>
      </c>
      <c r="BD654" s="150" t="e">
        <f>_xlfn.XLOOKUP(A654,'KSD auditees'!A:A,'KSD auditees'!A:A)</f>
        <v>#N/A</v>
      </c>
      <c r="BE654" s="150" t="e">
        <f>_xlfn.XLOOKUP(A654,'KSD auditees'!A:A,'KSD auditees'!G:G)</f>
        <v>#N/A</v>
      </c>
      <c r="BF654" s="150">
        <f>_xlfn.XLOOKUP(A654,'[27]Non AGSA'!B:B,'[27]Non AGSA'!B:B)</f>
        <v>1250</v>
      </c>
      <c r="BG654" s="150" t="e">
        <f>_xlfn.XLOOKUP(A654,'[27]Dormant auditee list'!C:C,'[27]Dormant auditee list'!C:C)</f>
        <v>#N/A</v>
      </c>
      <c r="BH654" s="150" t="e">
        <f>_xlfn.XLOOKUP(A654,[27]Reworked!A:A,[27]Reworked!I:I)</f>
        <v>#N/A</v>
      </c>
      <c r="BJ654" s="150">
        <v>4</v>
      </c>
      <c r="BK654" s="150">
        <v>6</v>
      </c>
    </row>
    <row r="655" spans="1:63" ht="26.25" customHeight="1" x14ac:dyDescent="0.25">
      <c r="A655" s="265">
        <v>1448</v>
      </c>
      <c r="B655" s="266" t="s">
        <v>996</v>
      </c>
      <c r="C655" s="271" t="s">
        <v>1388</v>
      </c>
      <c r="D655" s="271" t="s">
        <v>941</v>
      </c>
      <c r="E655" s="271" t="s">
        <v>1389</v>
      </c>
      <c r="F655" s="271" t="s">
        <v>1</v>
      </c>
      <c r="G655" s="271" t="s">
        <v>447</v>
      </c>
      <c r="H655" s="266" t="s">
        <v>444</v>
      </c>
      <c r="I655" s="266" t="s">
        <v>437</v>
      </c>
      <c r="J655" s="285" t="s">
        <v>39</v>
      </c>
      <c r="K655" s="271" t="s">
        <v>1</v>
      </c>
      <c r="L655" s="271" t="s">
        <v>1</v>
      </c>
      <c r="M655" s="285" t="s">
        <v>39</v>
      </c>
      <c r="N655" s="273" t="s">
        <v>22</v>
      </c>
      <c r="O655" s="271" t="s">
        <v>1</v>
      </c>
      <c r="P655" s="271" t="s">
        <v>1</v>
      </c>
      <c r="Q655" s="271" t="s">
        <v>1</v>
      </c>
      <c r="R655" s="271" t="s">
        <v>1</v>
      </c>
      <c r="S655" s="271" t="s">
        <v>1</v>
      </c>
      <c r="T655" s="271" t="s">
        <v>1</v>
      </c>
      <c r="U655" s="271" t="s">
        <v>1</v>
      </c>
      <c r="V655" s="271" t="s">
        <v>1</v>
      </c>
      <c r="W655" s="271" t="s">
        <v>1</v>
      </c>
      <c r="X655" s="271" t="s">
        <v>1</v>
      </c>
      <c r="Y655" s="271" t="s">
        <v>1</v>
      </c>
      <c r="Z655" s="271" t="s">
        <v>1</v>
      </c>
      <c r="AA655" s="271" t="s">
        <v>1</v>
      </c>
      <c r="AB655" s="271" t="s">
        <v>1</v>
      </c>
      <c r="AC655" s="271" t="s">
        <v>1</v>
      </c>
      <c r="AD655" s="271" t="s">
        <v>1</v>
      </c>
      <c r="AE655" s="271" t="s">
        <v>1</v>
      </c>
      <c r="AF655" s="271" t="s">
        <v>1</v>
      </c>
      <c r="AG655" s="271" t="s">
        <v>1</v>
      </c>
      <c r="AH655" s="271" t="s">
        <v>1</v>
      </c>
      <c r="AI655" s="271" t="s">
        <v>1</v>
      </c>
      <c r="AJ655" s="271" t="s">
        <v>1</v>
      </c>
      <c r="AK655" s="271" t="s">
        <v>1</v>
      </c>
      <c r="AL655" s="271" t="s">
        <v>1</v>
      </c>
      <c r="AM655" s="271" t="s">
        <v>1</v>
      </c>
      <c r="AN655" s="271" t="s">
        <v>1</v>
      </c>
      <c r="AO655" s="271" t="s">
        <v>1</v>
      </c>
      <c r="AP655" s="271" t="s">
        <v>1</v>
      </c>
      <c r="AQ655" s="271" t="s">
        <v>1</v>
      </c>
      <c r="AR655" s="271" t="s">
        <v>1</v>
      </c>
      <c r="AS655" s="271" t="s">
        <v>1</v>
      </c>
      <c r="AT655" s="271" t="s">
        <v>1</v>
      </c>
      <c r="AU655" s="273" t="s">
        <v>22</v>
      </c>
      <c r="AV655" s="271" t="s">
        <v>1</v>
      </c>
      <c r="AW655" s="284" t="s">
        <v>1</v>
      </c>
      <c r="AX655" s="284">
        <v>0</v>
      </c>
      <c r="AY655" s="284">
        <v>0</v>
      </c>
      <c r="AZ655" s="276" t="s">
        <v>1</v>
      </c>
      <c r="BA655" s="276" t="s">
        <v>1</v>
      </c>
      <c r="BB655" s="283" t="s">
        <v>1</v>
      </c>
      <c r="BD655" s="150" t="e">
        <f>_xlfn.XLOOKUP(A655,'KSD auditees'!A:A,'KSD auditees'!A:A)</f>
        <v>#N/A</v>
      </c>
      <c r="BE655" s="150" t="e">
        <f>_xlfn.XLOOKUP(A655,'KSD auditees'!A:A,'KSD auditees'!G:G)</f>
        <v>#N/A</v>
      </c>
      <c r="BF655" s="150">
        <f>_xlfn.XLOOKUP(A655,'[27]Non AGSA'!B:B,'[27]Non AGSA'!B:B)</f>
        <v>1448</v>
      </c>
      <c r="BG655" s="150" t="e">
        <f>_xlfn.XLOOKUP(A655,'[27]Dormant auditee list'!C:C,'[27]Dormant auditee list'!C:C)</f>
        <v>#N/A</v>
      </c>
      <c r="BH655" s="150" t="e">
        <f>_xlfn.XLOOKUP(A655,[27]Reworked!A:A,[27]Reworked!I:I)</f>
        <v>#N/A</v>
      </c>
      <c r="BJ655" s="150">
        <v>4</v>
      </c>
      <c r="BK655" s="150">
        <v>6</v>
      </c>
    </row>
    <row r="656" spans="1:63" ht="26.25" customHeight="1" x14ac:dyDescent="0.25">
      <c r="A656" s="265">
        <v>1383</v>
      </c>
      <c r="B656" s="266" t="s">
        <v>728</v>
      </c>
      <c r="C656" s="271" t="s">
        <v>1388</v>
      </c>
      <c r="D656" s="271" t="s">
        <v>683</v>
      </c>
      <c r="E656" s="271" t="s">
        <v>1389</v>
      </c>
      <c r="F656" s="271" t="s">
        <v>1</v>
      </c>
      <c r="G656" s="271" t="s">
        <v>695</v>
      </c>
      <c r="H656" s="266" t="s">
        <v>696</v>
      </c>
      <c r="I656" s="266" t="s">
        <v>437</v>
      </c>
      <c r="J656" s="285" t="s">
        <v>39</v>
      </c>
      <c r="K656" s="271" t="s">
        <v>1</v>
      </c>
      <c r="L656" s="271" t="s">
        <v>1</v>
      </c>
      <c r="M656" s="275" t="s">
        <v>33</v>
      </c>
      <c r="N656" s="271" t="s">
        <v>1</v>
      </c>
      <c r="O656" s="271" t="s">
        <v>1</v>
      </c>
      <c r="P656" s="271" t="s">
        <v>1</v>
      </c>
      <c r="Q656" s="271" t="s">
        <v>1</v>
      </c>
      <c r="R656" s="271" t="s">
        <v>1</v>
      </c>
      <c r="S656" s="271" t="s">
        <v>1</v>
      </c>
      <c r="T656" s="271" t="s">
        <v>1</v>
      </c>
      <c r="U656" s="271" t="s">
        <v>1</v>
      </c>
      <c r="V656" s="271" t="s">
        <v>1</v>
      </c>
      <c r="W656" s="271" t="s">
        <v>1</v>
      </c>
      <c r="X656" s="271" t="s">
        <v>1</v>
      </c>
      <c r="Y656" s="271" t="s">
        <v>1</v>
      </c>
      <c r="Z656" s="271" t="s">
        <v>1</v>
      </c>
      <c r="AA656" s="271" t="s">
        <v>1</v>
      </c>
      <c r="AB656" s="271" t="s">
        <v>1</v>
      </c>
      <c r="AC656" s="271" t="s">
        <v>1</v>
      </c>
      <c r="AD656" s="271" t="s">
        <v>1</v>
      </c>
      <c r="AE656" s="271" t="s">
        <v>1</v>
      </c>
      <c r="AF656" s="271" t="s">
        <v>1</v>
      </c>
      <c r="AG656" s="271" t="s">
        <v>1</v>
      </c>
      <c r="AH656" s="271" t="s">
        <v>1</v>
      </c>
      <c r="AI656" s="271" t="s">
        <v>1</v>
      </c>
      <c r="AJ656" s="271" t="s">
        <v>1</v>
      </c>
      <c r="AK656" s="271" t="s">
        <v>1</v>
      </c>
      <c r="AL656" s="271" t="s">
        <v>1</v>
      </c>
      <c r="AM656" s="271" t="s">
        <v>1</v>
      </c>
      <c r="AN656" s="271" t="s">
        <v>1</v>
      </c>
      <c r="AO656" s="271" t="s">
        <v>1</v>
      </c>
      <c r="AP656" s="271" t="s">
        <v>1</v>
      </c>
      <c r="AQ656" s="271" t="s">
        <v>1</v>
      </c>
      <c r="AR656" s="271" t="s">
        <v>1</v>
      </c>
      <c r="AS656" s="271" t="s">
        <v>1</v>
      </c>
      <c r="AT656" s="271" t="s">
        <v>1</v>
      </c>
      <c r="AU656" s="271" t="s">
        <v>1</v>
      </c>
      <c r="AV656" s="271" t="s">
        <v>1</v>
      </c>
      <c r="AW656" s="284" t="s">
        <v>1</v>
      </c>
      <c r="AX656" s="284">
        <v>0</v>
      </c>
      <c r="AY656" s="284">
        <v>0</v>
      </c>
      <c r="AZ656" s="276" t="s">
        <v>1</v>
      </c>
      <c r="BA656" s="276" t="s">
        <v>1</v>
      </c>
      <c r="BB656" s="283" t="s">
        <v>1</v>
      </c>
      <c r="BD656" s="150" t="e">
        <f>_xlfn.XLOOKUP(A656,'KSD auditees'!A:A,'KSD auditees'!A:A)</f>
        <v>#N/A</v>
      </c>
      <c r="BE656" s="150" t="e">
        <f>_xlfn.XLOOKUP(A656,'KSD auditees'!A:A,'KSD auditees'!G:G)</f>
        <v>#N/A</v>
      </c>
      <c r="BF656" s="150">
        <f>_xlfn.XLOOKUP(A656,'[27]Non AGSA'!B:B,'[27]Non AGSA'!B:B)</f>
        <v>1383</v>
      </c>
      <c r="BG656" s="150" t="e">
        <f>_xlfn.XLOOKUP(A656,'[27]Dormant auditee list'!C:C,'[27]Dormant auditee list'!C:C)</f>
        <v>#N/A</v>
      </c>
      <c r="BH656" s="150" t="e">
        <f>_xlfn.XLOOKUP(A656,[27]Reworked!A:A,[27]Reworked!I:I)</f>
        <v>#N/A</v>
      </c>
      <c r="BJ656" s="150">
        <v>4</v>
      </c>
      <c r="BK656" s="150">
        <v>6</v>
      </c>
    </row>
    <row r="657" spans="1:63" ht="27" customHeight="1" x14ac:dyDescent="0.25">
      <c r="A657" s="265">
        <v>1171</v>
      </c>
      <c r="B657" s="266" t="s">
        <v>998</v>
      </c>
      <c r="C657" s="271" t="s">
        <v>1388</v>
      </c>
      <c r="D657" s="271" t="s">
        <v>941</v>
      </c>
      <c r="E657" s="271" t="s">
        <v>1389</v>
      </c>
      <c r="F657" s="271" t="s">
        <v>1</v>
      </c>
      <c r="G657" s="271" t="s">
        <v>956</v>
      </c>
      <c r="H657" s="266" t="s">
        <v>444</v>
      </c>
      <c r="I657" s="266" t="s">
        <v>437</v>
      </c>
      <c r="J657" s="285" t="s">
        <v>39</v>
      </c>
      <c r="K657" s="273" t="s">
        <v>22</v>
      </c>
      <c r="L657" s="271" t="s">
        <v>1</v>
      </c>
      <c r="M657" s="285" t="s">
        <v>39</v>
      </c>
      <c r="N657" s="272" t="s">
        <v>23</v>
      </c>
      <c r="O657" s="273" t="s">
        <v>22</v>
      </c>
      <c r="P657" s="271" t="s">
        <v>1</v>
      </c>
      <c r="Q657" s="271" t="s">
        <v>1</v>
      </c>
      <c r="R657" s="271" t="s">
        <v>1</v>
      </c>
      <c r="S657" s="271" t="s">
        <v>1</v>
      </c>
      <c r="T657" s="271" t="s">
        <v>1</v>
      </c>
      <c r="U657" s="271" t="s">
        <v>1</v>
      </c>
      <c r="V657" s="271" t="s">
        <v>1</v>
      </c>
      <c r="W657" s="271" t="s">
        <v>1</v>
      </c>
      <c r="X657" s="271" t="s">
        <v>1</v>
      </c>
      <c r="Y657" s="271" t="s">
        <v>1</v>
      </c>
      <c r="Z657" s="271" t="s">
        <v>1</v>
      </c>
      <c r="AA657" s="273" t="s">
        <v>22</v>
      </c>
      <c r="AB657" s="271" t="s">
        <v>1</v>
      </c>
      <c r="AC657" s="271" t="s">
        <v>1</v>
      </c>
      <c r="AD657" s="271" t="s">
        <v>1</v>
      </c>
      <c r="AE657" s="271" t="s">
        <v>1</v>
      </c>
      <c r="AF657" s="271" t="s">
        <v>1</v>
      </c>
      <c r="AG657" s="271" t="s">
        <v>1</v>
      </c>
      <c r="AH657" s="271" t="s">
        <v>1</v>
      </c>
      <c r="AI657" s="271" t="s">
        <v>1</v>
      </c>
      <c r="AJ657" s="271" t="s">
        <v>1</v>
      </c>
      <c r="AK657" s="271" t="s">
        <v>1</v>
      </c>
      <c r="AL657" s="271" t="s">
        <v>1</v>
      </c>
      <c r="AM657" s="271" t="s">
        <v>1</v>
      </c>
      <c r="AN657" s="271" t="s">
        <v>1</v>
      </c>
      <c r="AO657" s="271" t="s">
        <v>1</v>
      </c>
      <c r="AP657" s="271" t="s">
        <v>1</v>
      </c>
      <c r="AQ657" s="271" t="s">
        <v>1</v>
      </c>
      <c r="AR657" s="271" t="s">
        <v>1</v>
      </c>
      <c r="AS657" s="271" t="s">
        <v>1</v>
      </c>
      <c r="AT657" s="271" t="s">
        <v>1</v>
      </c>
      <c r="AU657" s="273" t="s">
        <v>22</v>
      </c>
      <c r="AV657" s="271" t="s">
        <v>1</v>
      </c>
      <c r="AW657" s="284" t="s">
        <v>1</v>
      </c>
      <c r="AX657" s="284">
        <v>0</v>
      </c>
      <c r="AY657" s="284">
        <v>0</v>
      </c>
      <c r="AZ657" s="276" t="s">
        <v>1</v>
      </c>
      <c r="BA657" s="276" t="s">
        <v>1</v>
      </c>
      <c r="BB657" s="283" t="s">
        <v>1</v>
      </c>
      <c r="BD657" s="150" t="e">
        <f>_xlfn.XLOOKUP(A657,'KSD auditees'!A:A,'KSD auditees'!A:A)</f>
        <v>#N/A</v>
      </c>
      <c r="BE657" s="150" t="e">
        <f>_xlfn.XLOOKUP(A657,'KSD auditees'!A:A,'KSD auditees'!G:G)</f>
        <v>#N/A</v>
      </c>
      <c r="BF657" s="150">
        <f>_xlfn.XLOOKUP(A657,'[27]Non AGSA'!B:B,'[27]Non AGSA'!B:B)</f>
        <v>1171</v>
      </c>
      <c r="BG657" s="150" t="e">
        <f>_xlfn.XLOOKUP(A657,'[27]Dormant auditee list'!C:C,'[27]Dormant auditee list'!C:C)</f>
        <v>#N/A</v>
      </c>
      <c r="BH657" s="150" t="e">
        <f>_xlfn.XLOOKUP(A657,[27]Reworked!A:A,[27]Reworked!I:I)</f>
        <v>#N/A</v>
      </c>
      <c r="BJ657" s="150">
        <v>4</v>
      </c>
      <c r="BK657" s="150">
        <v>6</v>
      </c>
    </row>
    <row r="658" spans="1:63" ht="34.5" customHeight="1" x14ac:dyDescent="0.25">
      <c r="A658" s="265">
        <v>1041</v>
      </c>
      <c r="B658" s="266" t="s">
        <v>1425</v>
      </c>
      <c r="C658" s="271" t="s">
        <v>1388</v>
      </c>
      <c r="D658" s="271" t="s">
        <v>683</v>
      </c>
      <c r="E658" s="271" t="s">
        <v>1389</v>
      </c>
      <c r="F658" s="271" t="s">
        <v>1</v>
      </c>
      <c r="G658" s="271" t="s">
        <v>687</v>
      </c>
      <c r="H658" s="266" t="s">
        <v>440</v>
      </c>
      <c r="I658" s="266" t="s">
        <v>437</v>
      </c>
      <c r="J658" s="275" t="s">
        <v>33</v>
      </c>
      <c r="K658" s="271" t="s">
        <v>1</v>
      </c>
      <c r="L658" s="273" t="s">
        <v>22</v>
      </c>
      <c r="M658" s="152" t="s">
        <v>17</v>
      </c>
      <c r="N658" s="271" t="s">
        <v>1</v>
      </c>
      <c r="O658" s="274" t="s">
        <v>20</v>
      </c>
      <c r="P658" s="271" t="s">
        <v>1</v>
      </c>
      <c r="Q658" s="271" t="s">
        <v>1</v>
      </c>
      <c r="R658" s="271" t="s">
        <v>1</v>
      </c>
      <c r="S658" s="271" t="s">
        <v>1</v>
      </c>
      <c r="T658" s="271" t="s">
        <v>1</v>
      </c>
      <c r="U658" s="271" t="s">
        <v>1</v>
      </c>
      <c r="V658" s="271" t="s">
        <v>1</v>
      </c>
      <c r="W658" s="271" t="s">
        <v>1</v>
      </c>
      <c r="X658" s="271" t="s">
        <v>1</v>
      </c>
      <c r="Y658" s="271" t="s">
        <v>1</v>
      </c>
      <c r="Z658" s="271" t="s">
        <v>1</v>
      </c>
      <c r="AA658" s="271" t="s">
        <v>1</v>
      </c>
      <c r="AB658" s="271" t="s">
        <v>1</v>
      </c>
      <c r="AC658" s="271" t="s">
        <v>1</v>
      </c>
      <c r="AD658" s="271" t="s">
        <v>1</v>
      </c>
      <c r="AE658" s="273" t="s">
        <v>22</v>
      </c>
      <c r="AF658" s="273" t="s">
        <v>22</v>
      </c>
      <c r="AG658" s="271" t="s">
        <v>1</v>
      </c>
      <c r="AH658" s="271" t="s">
        <v>1</v>
      </c>
      <c r="AI658" s="271" t="s">
        <v>1</v>
      </c>
      <c r="AJ658" s="271" t="s">
        <v>1</v>
      </c>
      <c r="AK658" s="271" t="s">
        <v>1</v>
      </c>
      <c r="AL658" s="271" t="s">
        <v>1</v>
      </c>
      <c r="AM658" s="271" t="s">
        <v>1</v>
      </c>
      <c r="AN658" s="271" t="s">
        <v>1</v>
      </c>
      <c r="AO658" s="271" t="s">
        <v>1</v>
      </c>
      <c r="AP658" s="271" t="s">
        <v>1</v>
      </c>
      <c r="AQ658" s="271" t="s">
        <v>1</v>
      </c>
      <c r="AR658" s="271" t="s">
        <v>1</v>
      </c>
      <c r="AS658" s="271" t="s">
        <v>1</v>
      </c>
      <c r="AT658" s="271" t="s">
        <v>1</v>
      </c>
      <c r="AU658" s="271" t="s">
        <v>1</v>
      </c>
      <c r="AV658" s="271" t="s">
        <v>1</v>
      </c>
      <c r="AW658" s="284" t="s">
        <v>1</v>
      </c>
      <c r="AX658" s="284">
        <v>0</v>
      </c>
      <c r="AY658" s="284">
        <v>0</v>
      </c>
      <c r="AZ658" s="276" t="s">
        <v>1</v>
      </c>
      <c r="BA658" s="276" t="s">
        <v>1</v>
      </c>
      <c r="BB658" s="283" t="s">
        <v>1</v>
      </c>
      <c r="BF658" s="150">
        <f>_xlfn.XLOOKUP(A658,'[27]Non AGSA'!B:B,'[27]Non AGSA'!B:B)</f>
        <v>1041</v>
      </c>
      <c r="BG658" s="150" t="e">
        <f>_xlfn.XLOOKUP(A658,'[27]Dormant auditee list'!C:C,'[27]Dormant auditee list'!C:C)</f>
        <v>#N/A</v>
      </c>
      <c r="BH658" s="150" t="e">
        <f>_xlfn.XLOOKUP(A658,[27]Reworked!A:A,[27]Reworked!I:I)</f>
        <v>#N/A</v>
      </c>
      <c r="BJ658" s="150">
        <v>4</v>
      </c>
      <c r="BK658" s="150">
        <v>1</v>
      </c>
    </row>
    <row r="659" spans="1:63" ht="34.5" customHeight="1" x14ac:dyDescent="0.25">
      <c r="A659" s="265">
        <v>1248</v>
      </c>
      <c r="B659" s="266" t="s">
        <v>1426</v>
      </c>
      <c r="C659" s="271" t="s">
        <v>1388</v>
      </c>
      <c r="D659" s="271" t="s">
        <v>815</v>
      </c>
      <c r="E659" s="271" t="s">
        <v>1389</v>
      </c>
      <c r="F659" s="271" t="s">
        <v>1</v>
      </c>
      <c r="G659" s="271" t="s">
        <v>816</v>
      </c>
      <c r="H659" s="266" t="s">
        <v>440</v>
      </c>
      <c r="I659" s="266" t="s">
        <v>437</v>
      </c>
      <c r="J659" s="275" t="s">
        <v>33</v>
      </c>
      <c r="K659" s="271" t="s">
        <v>1</v>
      </c>
      <c r="L659" s="271" t="s">
        <v>1</v>
      </c>
      <c r="M659" s="275" t="s">
        <v>33</v>
      </c>
      <c r="N659" s="271" t="s">
        <v>1</v>
      </c>
      <c r="O659" s="271" t="s">
        <v>1</v>
      </c>
      <c r="P659" s="271" t="s">
        <v>1</v>
      </c>
      <c r="Q659" s="271" t="s">
        <v>1</v>
      </c>
      <c r="R659" s="271" t="s">
        <v>1</v>
      </c>
      <c r="S659" s="271" t="s">
        <v>1</v>
      </c>
      <c r="T659" s="271" t="s">
        <v>1</v>
      </c>
      <c r="U659" s="271" t="s">
        <v>1</v>
      </c>
      <c r="V659" s="271" t="s">
        <v>1</v>
      </c>
      <c r="W659" s="271" t="s">
        <v>1</v>
      </c>
      <c r="X659" s="271" t="s">
        <v>1</v>
      </c>
      <c r="Y659" s="271" t="s">
        <v>1</v>
      </c>
      <c r="Z659" s="271" t="s">
        <v>1</v>
      </c>
      <c r="AA659" s="271" t="s">
        <v>1</v>
      </c>
      <c r="AB659" s="271" t="s">
        <v>1</v>
      </c>
      <c r="AC659" s="271" t="s">
        <v>1</v>
      </c>
      <c r="AD659" s="271" t="s">
        <v>1</v>
      </c>
      <c r="AE659" s="271" t="s">
        <v>1</v>
      </c>
      <c r="AF659" s="271" t="s">
        <v>1</v>
      </c>
      <c r="AG659" s="271" t="s">
        <v>1</v>
      </c>
      <c r="AH659" s="271" t="s">
        <v>1</v>
      </c>
      <c r="AI659" s="271" t="s">
        <v>1</v>
      </c>
      <c r="AJ659" s="271" t="s">
        <v>1</v>
      </c>
      <c r="AK659" s="271" t="s">
        <v>1</v>
      </c>
      <c r="AL659" s="271" t="s">
        <v>1</v>
      </c>
      <c r="AM659" s="271" t="s">
        <v>1</v>
      </c>
      <c r="AN659" s="271" t="s">
        <v>1</v>
      </c>
      <c r="AO659" s="271" t="s">
        <v>1</v>
      </c>
      <c r="AP659" s="271" t="s">
        <v>1</v>
      </c>
      <c r="AQ659" s="271" t="s">
        <v>1</v>
      </c>
      <c r="AR659" s="271" t="s">
        <v>1</v>
      </c>
      <c r="AS659" s="271" t="s">
        <v>1</v>
      </c>
      <c r="AT659" s="271" t="s">
        <v>1</v>
      </c>
      <c r="AU659" s="271" t="s">
        <v>1</v>
      </c>
      <c r="AV659" s="271" t="s">
        <v>1</v>
      </c>
      <c r="AW659" s="284" t="s">
        <v>1</v>
      </c>
      <c r="AX659" s="284">
        <v>0</v>
      </c>
      <c r="AY659" s="284">
        <v>0</v>
      </c>
      <c r="AZ659" s="276" t="s">
        <v>1</v>
      </c>
      <c r="BA659" s="276" t="s">
        <v>1</v>
      </c>
      <c r="BB659" s="283" t="s">
        <v>1</v>
      </c>
      <c r="BF659" s="150">
        <f>_xlfn.XLOOKUP(A659,'[27]Non AGSA'!B:B,'[27]Non AGSA'!B:B)</f>
        <v>1248</v>
      </c>
      <c r="BG659" s="150" t="e">
        <f>_xlfn.XLOOKUP(A659,'[27]Dormant auditee list'!C:C,'[27]Dormant auditee list'!C:C)</f>
        <v>#N/A</v>
      </c>
      <c r="BH659" s="150" t="e">
        <f>_xlfn.XLOOKUP(A659,[27]Reworked!A:A,[27]Reworked!I:I)</f>
        <v>#N/A</v>
      </c>
      <c r="BJ659" s="150">
        <v>4</v>
      </c>
      <c r="BK659" s="150">
        <v>1</v>
      </c>
    </row>
    <row r="660" spans="1:63" ht="34.5" customHeight="1" x14ac:dyDescent="0.25">
      <c r="A660" s="265">
        <v>1110</v>
      </c>
      <c r="B660" s="266" t="s">
        <v>1427</v>
      </c>
      <c r="C660" s="271" t="s">
        <v>1388</v>
      </c>
      <c r="D660" s="271" t="s">
        <v>896</v>
      </c>
      <c r="E660" s="271" t="s">
        <v>1389</v>
      </c>
      <c r="F660" s="271" t="s">
        <v>1</v>
      </c>
      <c r="G660" s="271" t="s">
        <v>910</v>
      </c>
      <c r="H660" s="266" t="s">
        <v>440</v>
      </c>
      <c r="I660" s="266" t="s">
        <v>437</v>
      </c>
      <c r="J660" s="285" t="s">
        <v>39</v>
      </c>
      <c r="K660" s="271" t="s">
        <v>1</v>
      </c>
      <c r="L660" s="274" t="s">
        <v>20</v>
      </c>
      <c r="M660" s="275" t="s">
        <v>33</v>
      </c>
      <c r="N660" s="271" t="s">
        <v>1</v>
      </c>
      <c r="O660" s="271" t="s">
        <v>1</v>
      </c>
      <c r="P660" s="271" t="s">
        <v>1</v>
      </c>
      <c r="Q660" s="271" t="s">
        <v>1</v>
      </c>
      <c r="R660" s="271" t="s">
        <v>1</v>
      </c>
      <c r="S660" s="271" t="s">
        <v>1</v>
      </c>
      <c r="T660" s="271" t="s">
        <v>1</v>
      </c>
      <c r="U660" s="271" t="s">
        <v>1</v>
      </c>
      <c r="V660" s="271" t="s">
        <v>1</v>
      </c>
      <c r="W660" s="271" t="s">
        <v>1</v>
      </c>
      <c r="X660" s="271" t="s">
        <v>1</v>
      </c>
      <c r="Y660" s="271" t="s">
        <v>1</v>
      </c>
      <c r="Z660" s="271" t="s">
        <v>1</v>
      </c>
      <c r="AA660" s="271" t="s">
        <v>1</v>
      </c>
      <c r="AB660" s="271" t="s">
        <v>1</v>
      </c>
      <c r="AC660" s="271" t="s">
        <v>1</v>
      </c>
      <c r="AD660" s="271" t="s">
        <v>1</v>
      </c>
      <c r="AE660" s="271" t="s">
        <v>1</v>
      </c>
      <c r="AF660" s="271" t="s">
        <v>1</v>
      </c>
      <c r="AG660" s="274" t="s">
        <v>20</v>
      </c>
      <c r="AH660" s="271" t="s">
        <v>1</v>
      </c>
      <c r="AI660" s="271" t="s">
        <v>1</v>
      </c>
      <c r="AJ660" s="271" t="s">
        <v>1</v>
      </c>
      <c r="AK660" s="271" t="s">
        <v>1</v>
      </c>
      <c r="AL660" s="271" t="s">
        <v>1</v>
      </c>
      <c r="AM660" s="271" t="s">
        <v>1</v>
      </c>
      <c r="AN660" s="271" t="s">
        <v>1</v>
      </c>
      <c r="AO660" s="271" t="s">
        <v>1</v>
      </c>
      <c r="AP660" s="271" t="s">
        <v>1</v>
      </c>
      <c r="AQ660" s="271" t="s">
        <v>1</v>
      </c>
      <c r="AR660" s="271" t="s">
        <v>1</v>
      </c>
      <c r="AS660" s="271" t="s">
        <v>1</v>
      </c>
      <c r="AT660" s="271" t="s">
        <v>1</v>
      </c>
      <c r="AU660" s="271" t="s">
        <v>1</v>
      </c>
      <c r="AV660" s="271" t="s">
        <v>1</v>
      </c>
      <c r="AW660" s="274" t="s">
        <v>1240</v>
      </c>
      <c r="AX660" s="284">
        <v>0</v>
      </c>
      <c r="AY660" s="284">
        <v>0</v>
      </c>
      <c r="AZ660" s="276" t="s">
        <v>1</v>
      </c>
      <c r="BA660" s="276" t="s">
        <v>1</v>
      </c>
      <c r="BB660" s="283" t="s">
        <v>1</v>
      </c>
      <c r="BD660" s="150" t="e">
        <f>_xlfn.XLOOKUP(A660,'KSD auditees'!A:A,'KSD auditees'!A:A)</f>
        <v>#N/A</v>
      </c>
      <c r="BE660" s="150" t="e">
        <f>_xlfn.XLOOKUP(A660,'KSD auditees'!A:A,'KSD auditees'!G:G)</f>
        <v>#N/A</v>
      </c>
      <c r="BF660" s="150">
        <f>_xlfn.XLOOKUP(A660,'[27]Non AGSA'!B:B,'[27]Non AGSA'!B:B)</f>
        <v>1110</v>
      </c>
      <c r="BG660" s="150" t="e">
        <f>_xlfn.XLOOKUP(A660,'[27]Dormant auditee list'!C:C,'[27]Dormant auditee list'!C:C)</f>
        <v>#N/A</v>
      </c>
      <c r="BH660" s="150" t="e">
        <f>_xlfn.XLOOKUP(A660,[27]Reworked!A:A,[27]Reworked!I:I)</f>
        <v>#N/A</v>
      </c>
      <c r="BJ660" s="150">
        <v>4</v>
      </c>
      <c r="BK660" s="150">
        <v>6</v>
      </c>
    </row>
    <row r="661" spans="1:63" ht="34.5" customHeight="1" x14ac:dyDescent="0.25">
      <c r="A661" s="265">
        <v>1575</v>
      </c>
      <c r="B661" s="266" t="s">
        <v>811</v>
      </c>
      <c r="C661" s="271" t="s">
        <v>1388</v>
      </c>
      <c r="D661" s="271" t="s">
        <v>737</v>
      </c>
      <c r="E661" s="271" t="s">
        <v>1389</v>
      </c>
      <c r="F661" s="271" t="s">
        <v>1</v>
      </c>
      <c r="G661" s="271" t="s">
        <v>739</v>
      </c>
      <c r="H661" s="266" t="s">
        <v>440</v>
      </c>
      <c r="I661" s="266" t="s">
        <v>437</v>
      </c>
      <c r="J661" s="152" t="s">
        <v>17</v>
      </c>
      <c r="K661" s="273" t="s">
        <v>22</v>
      </c>
      <c r="L661" s="274" t="s">
        <v>20</v>
      </c>
      <c r="M661" s="152" t="s">
        <v>17</v>
      </c>
      <c r="N661" s="274" t="s">
        <v>20</v>
      </c>
      <c r="O661" s="271" t="s">
        <v>1</v>
      </c>
      <c r="P661" s="271" t="s">
        <v>1</v>
      </c>
      <c r="Q661" s="271" t="s">
        <v>1</v>
      </c>
      <c r="R661" s="271" t="s">
        <v>1</v>
      </c>
      <c r="S661" s="271" t="s">
        <v>1</v>
      </c>
      <c r="T661" s="271" t="s">
        <v>1</v>
      </c>
      <c r="U661" s="271" t="s">
        <v>1</v>
      </c>
      <c r="V661" s="271" t="s">
        <v>1</v>
      </c>
      <c r="W661" s="271" t="s">
        <v>1</v>
      </c>
      <c r="X661" s="271" t="s">
        <v>1</v>
      </c>
      <c r="Y661" s="271" t="s">
        <v>1</v>
      </c>
      <c r="Z661" s="271" t="s">
        <v>1</v>
      </c>
      <c r="AA661" s="271" t="s">
        <v>1</v>
      </c>
      <c r="AB661" s="271" t="s">
        <v>1</v>
      </c>
      <c r="AC661" s="273" t="s">
        <v>22</v>
      </c>
      <c r="AD661" s="271" t="s">
        <v>1</v>
      </c>
      <c r="AE661" s="271" t="s">
        <v>1</v>
      </c>
      <c r="AF661" s="271" t="s">
        <v>1</v>
      </c>
      <c r="AG661" s="271" t="s">
        <v>1</v>
      </c>
      <c r="AH661" s="271" t="s">
        <v>1</v>
      </c>
      <c r="AI661" s="271" t="s">
        <v>1</v>
      </c>
      <c r="AJ661" s="271" t="s">
        <v>1</v>
      </c>
      <c r="AK661" s="271" t="s">
        <v>1</v>
      </c>
      <c r="AL661" s="274" t="s">
        <v>20</v>
      </c>
      <c r="AM661" s="271" t="s">
        <v>1</v>
      </c>
      <c r="AN661" s="271" t="s">
        <v>1</v>
      </c>
      <c r="AO661" s="271" t="s">
        <v>1</v>
      </c>
      <c r="AP661" s="271" t="s">
        <v>1</v>
      </c>
      <c r="AQ661" s="271" t="s">
        <v>1</v>
      </c>
      <c r="AR661" s="271" t="s">
        <v>1</v>
      </c>
      <c r="AS661" s="271" t="s">
        <v>1</v>
      </c>
      <c r="AT661" s="271" t="s">
        <v>1</v>
      </c>
      <c r="AU661" s="273" t="s">
        <v>22</v>
      </c>
      <c r="AV661" s="271" t="s">
        <v>1</v>
      </c>
      <c r="AW661" s="284" t="s">
        <v>1</v>
      </c>
      <c r="AX661" s="284">
        <v>0</v>
      </c>
      <c r="AY661" s="284">
        <v>0</v>
      </c>
      <c r="AZ661" s="276" t="s">
        <v>1</v>
      </c>
      <c r="BA661" s="276" t="s">
        <v>1</v>
      </c>
      <c r="BB661" s="283" t="s">
        <v>1</v>
      </c>
      <c r="BF661" s="150">
        <f>_xlfn.XLOOKUP(A661,'[27]Non AGSA'!B:B,'[27]Non AGSA'!B:B)</f>
        <v>1575</v>
      </c>
      <c r="BG661" s="150" t="e">
        <f>_xlfn.XLOOKUP(A661,'[27]Dormant auditee list'!C:C,'[27]Dormant auditee list'!C:C)</f>
        <v>#N/A</v>
      </c>
      <c r="BH661" s="150" t="e">
        <f>_xlfn.XLOOKUP(A661,[27]Reworked!A:A,[27]Reworked!I:I)</f>
        <v>#N/A</v>
      </c>
      <c r="BJ661" s="150">
        <v>4</v>
      </c>
      <c r="BK661" s="150">
        <v>2</v>
      </c>
    </row>
    <row r="662" spans="1:63" ht="34.5" customHeight="1" x14ac:dyDescent="0.25">
      <c r="A662" s="265">
        <v>1249</v>
      </c>
      <c r="B662" s="266" t="s">
        <v>1428</v>
      </c>
      <c r="C662" s="271" t="s">
        <v>1388</v>
      </c>
      <c r="D662" s="271" t="s">
        <v>815</v>
      </c>
      <c r="E662" s="271" t="s">
        <v>1389</v>
      </c>
      <c r="F662" s="271" t="s">
        <v>1</v>
      </c>
      <c r="G662" s="271" t="s">
        <v>816</v>
      </c>
      <c r="H662" s="266" t="s">
        <v>440</v>
      </c>
      <c r="I662" s="266" t="s">
        <v>437</v>
      </c>
      <c r="J662" s="152" t="s">
        <v>17</v>
      </c>
      <c r="K662" s="271" t="s">
        <v>1</v>
      </c>
      <c r="L662" s="272" t="s">
        <v>23</v>
      </c>
      <c r="M662" s="152" t="s">
        <v>17</v>
      </c>
      <c r="N662" s="271" t="s">
        <v>1</v>
      </c>
      <c r="O662" s="272" t="s">
        <v>23</v>
      </c>
      <c r="P662" s="271" t="s">
        <v>1</v>
      </c>
      <c r="Q662" s="271" t="s">
        <v>1</v>
      </c>
      <c r="R662" s="271" t="s">
        <v>1</v>
      </c>
      <c r="S662" s="271" t="s">
        <v>1</v>
      </c>
      <c r="T662" s="271" t="s">
        <v>1</v>
      </c>
      <c r="U662" s="271" t="s">
        <v>1</v>
      </c>
      <c r="V662" s="271" t="s">
        <v>1</v>
      </c>
      <c r="W662" s="271" t="s">
        <v>1</v>
      </c>
      <c r="X662" s="271" t="s">
        <v>1</v>
      </c>
      <c r="Y662" s="271" t="s">
        <v>1</v>
      </c>
      <c r="Z662" s="271" t="s">
        <v>1</v>
      </c>
      <c r="AA662" s="271" t="s">
        <v>1</v>
      </c>
      <c r="AB662" s="271" t="s">
        <v>1</v>
      </c>
      <c r="AC662" s="271" t="s">
        <v>1</v>
      </c>
      <c r="AD662" s="271" t="s">
        <v>1</v>
      </c>
      <c r="AE662" s="272" t="s">
        <v>23</v>
      </c>
      <c r="AF662" s="273" t="s">
        <v>22</v>
      </c>
      <c r="AG662" s="271" t="s">
        <v>1</v>
      </c>
      <c r="AH662" s="271" t="s">
        <v>1</v>
      </c>
      <c r="AI662" s="271" t="s">
        <v>1</v>
      </c>
      <c r="AJ662" s="271" t="s">
        <v>1</v>
      </c>
      <c r="AK662" s="271" t="s">
        <v>1</v>
      </c>
      <c r="AL662" s="274" t="s">
        <v>20</v>
      </c>
      <c r="AM662" s="271" t="s">
        <v>1</v>
      </c>
      <c r="AN662" s="271" t="s">
        <v>1</v>
      </c>
      <c r="AO662" s="271" t="s">
        <v>1</v>
      </c>
      <c r="AP662" s="271" t="s">
        <v>1</v>
      </c>
      <c r="AQ662" s="271" t="s">
        <v>1</v>
      </c>
      <c r="AR662" s="273" t="s">
        <v>22</v>
      </c>
      <c r="AS662" s="271" t="s">
        <v>1</v>
      </c>
      <c r="AT662" s="271" t="s">
        <v>1</v>
      </c>
      <c r="AU662" s="271" t="s">
        <v>1</v>
      </c>
      <c r="AV662" s="271" t="s">
        <v>1</v>
      </c>
      <c r="AW662" s="284" t="s">
        <v>1</v>
      </c>
      <c r="AX662" s="275">
        <v>1</v>
      </c>
      <c r="AY662" s="284">
        <v>0</v>
      </c>
      <c r="AZ662" s="276" t="s">
        <v>1</v>
      </c>
      <c r="BA662" s="276" t="s">
        <v>1</v>
      </c>
      <c r="BB662" s="283" t="s">
        <v>1</v>
      </c>
      <c r="BF662" s="150">
        <f>_xlfn.XLOOKUP(A662,'[27]Non AGSA'!B:B,'[27]Non AGSA'!B:B)</f>
        <v>1249</v>
      </c>
      <c r="BG662" s="150" t="e">
        <f>_xlfn.XLOOKUP(A662,'[27]Dormant auditee list'!C:C,'[27]Dormant auditee list'!C:C)</f>
        <v>#N/A</v>
      </c>
      <c r="BH662" s="150" t="e">
        <f>_xlfn.XLOOKUP(A662,[27]Reworked!A:A,[27]Reworked!I:I)</f>
        <v>#N/A</v>
      </c>
      <c r="BJ662" s="150">
        <v>4</v>
      </c>
      <c r="BK662" s="150">
        <v>2</v>
      </c>
    </row>
    <row r="663" spans="1:63" ht="26.25" customHeight="1" x14ac:dyDescent="0.25">
      <c r="A663" s="265">
        <v>1064</v>
      </c>
      <c r="B663" s="266" t="s">
        <v>1429</v>
      </c>
      <c r="C663" s="271" t="s">
        <v>1388</v>
      </c>
      <c r="D663" s="271" t="s">
        <v>854</v>
      </c>
      <c r="E663" s="271" t="s">
        <v>1389</v>
      </c>
      <c r="F663" s="271" t="s">
        <v>1</v>
      </c>
      <c r="G663" s="271" t="s">
        <v>837</v>
      </c>
      <c r="H663" s="266" t="s">
        <v>444</v>
      </c>
      <c r="I663" s="266" t="s">
        <v>437</v>
      </c>
      <c r="J663" s="285" t="s">
        <v>39</v>
      </c>
      <c r="K663" s="271" t="s">
        <v>1</v>
      </c>
      <c r="L663" s="271" t="s">
        <v>1</v>
      </c>
      <c r="M663" s="285" t="s">
        <v>39</v>
      </c>
      <c r="N663" s="271" t="s">
        <v>1</v>
      </c>
      <c r="O663" s="271" t="s">
        <v>1</v>
      </c>
      <c r="P663" s="271" t="s">
        <v>1</v>
      </c>
      <c r="Q663" s="271" t="s">
        <v>1</v>
      </c>
      <c r="R663" s="271" t="s">
        <v>1</v>
      </c>
      <c r="S663" s="271" t="s">
        <v>1</v>
      </c>
      <c r="T663" s="271" t="s">
        <v>1</v>
      </c>
      <c r="U663" s="271" t="s">
        <v>1</v>
      </c>
      <c r="V663" s="271" t="s">
        <v>1</v>
      </c>
      <c r="W663" s="271" t="s">
        <v>1</v>
      </c>
      <c r="X663" s="271" t="s">
        <v>1</v>
      </c>
      <c r="Y663" s="271" t="s">
        <v>1</v>
      </c>
      <c r="Z663" s="271" t="s">
        <v>1</v>
      </c>
      <c r="AA663" s="271" t="s">
        <v>1</v>
      </c>
      <c r="AB663" s="271" t="s">
        <v>1</v>
      </c>
      <c r="AC663" s="271" t="s">
        <v>1</v>
      </c>
      <c r="AD663" s="271" t="s">
        <v>1</v>
      </c>
      <c r="AE663" s="271" t="s">
        <v>1</v>
      </c>
      <c r="AF663" s="271" t="s">
        <v>1</v>
      </c>
      <c r="AG663" s="271" t="s">
        <v>1</v>
      </c>
      <c r="AH663" s="271" t="s">
        <v>1</v>
      </c>
      <c r="AI663" s="271" t="s">
        <v>1</v>
      </c>
      <c r="AJ663" s="271" t="s">
        <v>1</v>
      </c>
      <c r="AK663" s="271" t="s">
        <v>1</v>
      </c>
      <c r="AL663" s="271" t="s">
        <v>1</v>
      </c>
      <c r="AM663" s="271" t="s">
        <v>1</v>
      </c>
      <c r="AN663" s="271" t="s">
        <v>1</v>
      </c>
      <c r="AO663" s="271" t="s">
        <v>1</v>
      </c>
      <c r="AP663" s="271" t="s">
        <v>1</v>
      </c>
      <c r="AQ663" s="271" t="s">
        <v>1</v>
      </c>
      <c r="AR663" s="271" t="s">
        <v>1</v>
      </c>
      <c r="AS663" s="271" t="s">
        <v>1</v>
      </c>
      <c r="AT663" s="271" t="s">
        <v>1</v>
      </c>
      <c r="AU663" s="271" t="s">
        <v>1</v>
      </c>
      <c r="AV663" s="271" t="s">
        <v>1</v>
      </c>
      <c r="AW663" s="284" t="s">
        <v>1</v>
      </c>
      <c r="AX663" s="284">
        <v>0</v>
      </c>
      <c r="AY663" s="284">
        <v>0</v>
      </c>
      <c r="AZ663" s="276" t="s">
        <v>1</v>
      </c>
      <c r="BA663" s="276" t="s">
        <v>1</v>
      </c>
      <c r="BB663" s="283" t="s">
        <v>1</v>
      </c>
      <c r="BD663" s="150" t="e">
        <f>_xlfn.XLOOKUP(A663,'KSD auditees'!A:A,'KSD auditees'!A:A)</f>
        <v>#N/A</v>
      </c>
      <c r="BE663" s="150" t="e">
        <f>_xlfn.XLOOKUP(A663,'KSD auditees'!A:A,'KSD auditees'!G:G)</f>
        <v>#N/A</v>
      </c>
      <c r="BF663" s="150">
        <f>_xlfn.XLOOKUP(A663,'[27]Non AGSA'!B:B,'[27]Non AGSA'!B:B)</f>
        <v>1064</v>
      </c>
      <c r="BG663" s="150" t="e">
        <f>_xlfn.XLOOKUP(A663,'[27]Dormant auditee list'!C:C,'[27]Dormant auditee list'!C:C)</f>
        <v>#N/A</v>
      </c>
      <c r="BH663" s="150" t="e">
        <f>_xlfn.XLOOKUP(A663,[27]Reworked!A:A,[27]Reworked!I:I)</f>
        <v>#N/A</v>
      </c>
      <c r="BJ663" s="150">
        <v>4</v>
      </c>
      <c r="BK663" s="150">
        <v>6</v>
      </c>
    </row>
    <row r="664" spans="1:63" ht="34.5" customHeight="1" x14ac:dyDescent="0.25">
      <c r="A664" s="265">
        <v>1013</v>
      </c>
      <c r="B664" s="266" t="s">
        <v>812</v>
      </c>
      <c r="C664" s="271" t="s">
        <v>1388</v>
      </c>
      <c r="D664" s="271" t="s">
        <v>737</v>
      </c>
      <c r="E664" s="271" t="s">
        <v>1389</v>
      </c>
      <c r="F664" s="271" t="s">
        <v>1</v>
      </c>
      <c r="G664" s="271" t="s">
        <v>739</v>
      </c>
      <c r="H664" s="266" t="s">
        <v>440</v>
      </c>
      <c r="I664" s="266" t="s">
        <v>437</v>
      </c>
      <c r="J664" s="285" t="s">
        <v>39</v>
      </c>
      <c r="K664" s="271" t="s">
        <v>1</v>
      </c>
      <c r="L664" s="271" t="s">
        <v>1</v>
      </c>
      <c r="M664" s="285" t="s">
        <v>39</v>
      </c>
      <c r="N664" s="271" t="s">
        <v>1</v>
      </c>
      <c r="O664" s="271" t="s">
        <v>1</v>
      </c>
      <c r="P664" s="271" t="s">
        <v>1</v>
      </c>
      <c r="Q664" s="271" t="s">
        <v>1</v>
      </c>
      <c r="R664" s="271" t="s">
        <v>1</v>
      </c>
      <c r="S664" s="271" t="s">
        <v>1</v>
      </c>
      <c r="T664" s="271" t="s">
        <v>1</v>
      </c>
      <c r="U664" s="271" t="s">
        <v>1</v>
      </c>
      <c r="V664" s="271" t="s">
        <v>1</v>
      </c>
      <c r="W664" s="271" t="s">
        <v>1</v>
      </c>
      <c r="X664" s="271" t="s">
        <v>1</v>
      </c>
      <c r="Y664" s="271" t="s">
        <v>1</v>
      </c>
      <c r="Z664" s="271" t="s">
        <v>1</v>
      </c>
      <c r="AA664" s="271" t="s">
        <v>1</v>
      </c>
      <c r="AB664" s="271" t="s">
        <v>1</v>
      </c>
      <c r="AC664" s="271" t="s">
        <v>1</v>
      </c>
      <c r="AD664" s="271" t="s">
        <v>1</v>
      </c>
      <c r="AE664" s="271" t="s">
        <v>1</v>
      </c>
      <c r="AF664" s="271" t="s">
        <v>1</v>
      </c>
      <c r="AG664" s="271" t="s">
        <v>1</v>
      </c>
      <c r="AH664" s="271" t="s">
        <v>1</v>
      </c>
      <c r="AI664" s="271" t="s">
        <v>1</v>
      </c>
      <c r="AJ664" s="271" t="s">
        <v>1</v>
      </c>
      <c r="AK664" s="271" t="s">
        <v>1</v>
      </c>
      <c r="AL664" s="271" t="s">
        <v>1</v>
      </c>
      <c r="AM664" s="271" t="s">
        <v>1</v>
      </c>
      <c r="AN664" s="271" t="s">
        <v>1</v>
      </c>
      <c r="AO664" s="271" t="s">
        <v>1</v>
      </c>
      <c r="AP664" s="271" t="s">
        <v>1</v>
      </c>
      <c r="AQ664" s="271" t="s">
        <v>1</v>
      </c>
      <c r="AR664" s="271" t="s">
        <v>1</v>
      </c>
      <c r="AS664" s="271" t="s">
        <v>1</v>
      </c>
      <c r="AT664" s="271" t="s">
        <v>1</v>
      </c>
      <c r="AU664" s="271" t="s">
        <v>1</v>
      </c>
      <c r="AV664" s="271" t="s">
        <v>1</v>
      </c>
      <c r="AW664" s="284" t="s">
        <v>1</v>
      </c>
      <c r="AX664" s="284">
        <v>0</v>
      </c>
      <c r="AY664" s="284">
        <v>0</v>
      </c>
      <c r="AZ664" s="276" t="s">
        <v>1</v>
      </c>
      <c r="BA664" s="276" t="s">
        <v>1</v>
      </c>
      <c r="BB664" s="283" t="s">
        <v>1</v>
      </c>
      <c r="BD664" s="150" t="e">
        <f>_xlfn.XLOOKUP(A664,'KSD auditees'!A:A,'KSD auditees'!A:A)</f>
        <v>#N/A</v>
      </c>
      <c r="BE664" s="150" t="e">
        <f>_xlfn.XLOOKUP(A664,'KSD auditees'!A:A,'KSD auditees'!G:G)</f>
        <v>#N/A</v>
      </c>
      <c r="BF664" s="150">
        <f>_xlfn.XLOOKUP(A664,'[27]Non AGSA'!B:B,'[27]Non AGSA'!B:B)</f>
        <v>1013</v>
      </c>
      <c r="BG664" s="150" t="e">
        <f>_xlfn.XLOOKUP(A664,'[27]Dormant auditee list'!C:C,'[27]Dormant auditee list'!C:C)</f>
        <v>#N/A</v>
      </c>
      <c r="BH664" s="150" t="e">
        <f>_xlfn.XLOOKUP(A664,[27]Reworked!A:A,[27]Reworked!I:I)</f>
        <v>#N/A</v>
      </c>
      <c r="BJ664" s="150">
        <v>4</v>
      </c>
      <c r="BK664" s="150">
        <v>6</v>
      </c>
    </row>
    <row r="665" spans="1:63" ht="34.5" customHeight="1" x14ac:dyDescent="0.25">
      <c r="A665" s="265">
        <v>1045</v>
      </c>
      <c r="B665" s="266" t="s">
        <v>734</v>
      </c>
      <c r="C665" s="271" t="s">
        <v>1388</v>
      </c>
      <c r="D665" s="271" t="s">
        <v>683</v>
      </c>
      <c r="E665" s="271" t="s">
        <v>1389</v>
      </c>
      <c r="F665" s="271" t="s">
        <v>1</v>
      </c>
      <c r="G665" s="271" t="s">
        <v>156</v>
      </c>
      <c r="H665" s="266" t="s">
        <v>440</v>
      </c>
      <c r="I665" s="266" t="s">
        <v>437</v>
      </c>
      <c r="J665" s="285" t="s">
        <v>39</v>
      </c>
      <c r="K665" s="271" t="s">
        <v>1</v>
      </c>
      <c r="L665" s="271" t="s">
        <v>1</v>
      </c>
      <c r="M665" s="279" t="s">
        <v>26</v>
      </c>
      <c r="N665" s="271" t="s">
        <v>1</v>
      </c>
      <c r="O665" s="271" t="s">
        <v>1</v>
      </c>
      <c r="P665" s="271" t="s">
        <v>1</v>
      </c>
      <c r="Q665" s="273" t="s">
        <v>22</v>
      </c>
      <c r="R665" s="273" t="s">
        <v>22</v>
      </c>
      <c r="S665" s="271" t="s">
        <v>1</v>
      </c>
      <c r="T665" s="271" t="s">
        <v>1</v>
      </c>
      <c r="U665" s="271" t="s">
        <v>1</v>
      </c>
      <c r="V665" s="271" t="s">
        <v>1</v>
      </c>
      <c r="W665" s="271" t="s">
        <v>1</v>
      </c>
      <c r="X665" s="271" t="s">
        <v>1</v>
      </c>
      <c r="Y665" s="271" t="s">
        <v>1</v>
      </c>
      <c r="Z665" s="271" t="s">
        <v>1</v>
      </c>
      <c r="AA665" s="271" t="s">
        <v>1</v>
      </c>
      <c r="AB665" s="271" t="s">
        <v>1</v>
      </c>
      <c r="AC665" s="271" t="s">
        <v>1</v>
      </c>
      <c r="AD665" s="271" t="s">
        <v>1</v>
      </c>
      <c r="AE665" s="271" t="s">
        <v>1</v>
      </c>
      <c r="AF665" s="271" t="s">
        <v>1</v>
      </c>
      <c r="AG665" s="271" t="s">
        <v>1</v>
      </c>
      <c r="AH665" s="271" t="s">
        <v>1</v>
      </c>
      <c r="AI665" s="271" t="s">
        <v>1</v>
      </c>
      <c r="AJ665" s="271" t="s">
        <v>1</v>
      </c>
      <c r="AK665" s="271" t="s">
        <v>1</v>
      </c>
      <c r="AL665" s="271" t="s">
        <v>1</v>
      </c>
      <c r="AM665" s="271" t="s">
        <v>1</v>
      </c>
      <c r="AN665" s="271" t="s">
        <v>1</v>
      </c>
      <c r="AO665" s="271" t="s">
        <v>1</v>
      </c>
      <c r="AP665" s="271" t="s">
        <v>1</v>
      </c>
      <c r="AQ665" s="271" t="s">
        <v>1</v>
      </c>
      <c r="AR665" s="271" t="s">
        <v>1</v>
      </c>
      <c r="AS665" s="271" t="s">
        <v>1</v>
      </c>
      <c r="AT665" s="271" t="s">
        <v>1</v>
      </c>
      <c r="AU665" s="271" t="s">
        <v>1</v>
      </c>
      <c r="AV665" s="271" t="s">
        <v>1</v>
      </c>
      <c r="AW665" s="284" t="s">
        <v>1</v>
      </c>
      <c r="AX665" s="284">
        <v>0</v>
      </c>
      <c r="AY665" s="284">
        <v>0</v>
      </c>
      <c r="AZ665" s="276" t="s">
        <v>1</v>
      </c>
      <c r="BA665" s="276" t="s">
        <v>1</v>
      </c>
      <c r="BB665" s="283" t="s">
        <v>1</v>
      </c>
      <c r="BD665" s="150" t="e">
        <f>_xlfn.XLOOKUP(A665,'KSD auditees'!A:A,'KSD auditees'!A:A)</f>
        <v>#N/A</v>
      </c>
      <c r="BE665" s="150" t="e">
        <f>_xlfn.XLOOKUP(A665,'KSD auditees'!A:A,'KSD auditees'!G:G)</f>
        <v>#N/A</v>
      </c>
      <c r="BF665" s="150">
        <f>_xlfn.XLOOKUP(A665,'[27]Non AGSA'!B:B,'[27]Non AGSA'!B:B)</f>
        <v>1045</v>
      </c>
      <c r="BG665" s="150">
        <f>_xlfn.XLOOKUP(A665,'[27]Dormant auditee list'!C:C,'[27]Dormant auditee list'!C:C)</f>
        <v>1045</v>
      </c>
      <c r="BH665" s="150" t="e">
        <f>_xlfn.XLOOKUP(A665,[27]Reworked!A:A,[27]Reworked!I:I)</f>
        <v>#N/A</v>
      </c>
      <c r="BJ665" s="150">
        <v>4</v>
      </c>
      <c r="BK665" s="150">
        <v>6</v>
      </c>
    </row>
    <row r="666" spans="1:63" ht="18.75" customHeight="1" x14ac:dyDescent="0.25">
      <c r="A666" s="265">
        <v>513</v>
      </c>
      <c r="B666" s="266" t="s">
        <v>1430</v>
      </c>
      <c r="C666" s="271" t="s">
        <v>1388</v>
      </c>
      <c r="D666" s="271" t="s">
        <v>571</v>
      </c>
      <c r="E666" s="271" t="s">
        <v>1389</v>
      </c>
      <c r="F666" s="271" t="s">
        <v>1</v>
      </c>
      <c r="G666" s="271" t="s">
        <v>1</v>
      </c>
      <c r="H666" s="266" t="s">
        <v>1</v>
      </c>
      <c r="I666" s="266" t="s">
        <v>571</v>
      </c>
      <c r="J666" s="285" t="s">
        <v>39</v>
      </c>
      <c r="K666" s="271" t="s">
        <v>1</v>
      </c>
      <c r="L666" s="271" t="s">
        <v>1</v>
      </c>
      <c r="M666" s="275" t="s">
        <v>33</v>
      </c>
      <c r="N666" s="271" t="s">
        <v>1</v>
      </c>
      <c r="O666" s="271" t="s">
        <v>1</v>
      </c>
      <c r="P666" s="271" t="s">
        <v>1</v>
      </c>
      <c r="Q666" s="271" t="s">
        <v>1</v>
      </c>
      <c r="R666" s="271" t="s">
        <v>1</v>
      </c>
      <c r="S666" s="271" t="s">
        <v>1</v>
      </c>
      <c r="T666" s="271" t="s">
        <v>1</v>
      </c>
      <c r="U666" s="271" t="s">
        <v>1</v>
      </c>
      <c r="V666" s="271" t="s">
        <v>1</v>
      </c>
      <c r="W666" s="271" t="s">
        <v>1</v>
      </c>
      <c r="X666" s="271" t="s">
        <v>1</v>
      </c>
      <c r="Y666" s="271" t="s">
        <v>1</v>
      </c>
      <c r="Z666" s="271" t="s">
        <v>1</v>
      </c>
      <c r="AA666" s="271" t="s">
        <v>1</v>
      </c>
      <c r="AB666" s="271" t="s">
        <v>1</v>
      </c>
      <c r="AC666" s="271" t="s">
        <v>1</v>
      </c>
      <c r="AD666" s="271" t="s">
        <v>1</v>
      </c>
      <c r="AE666" s="271" t="s">
        <v>1</v>
      </c>
      <c r="AF666" s="271" t="s">
        <v>1</v>
      </c>
      <c r="AG666" s="271" t="s">
        <v>1</v>
      </c>
      <c r="AH666" s="271" t="s">
        <v>1</v>
      </c>
      <c r="AI666" s="271" t="s">
        <v>1</v>
      </c>
      <c r="AJ666" s="271" t="s">
        <v>1</v>
      </c>
      <c r="AK666" s="271" t="s">
        <v>1</v>
      </c>
      <c r="AL666" s="271" t="s">
        <v>1</v>
      </c>
      <c r="AM666" s="271" t="s">
        <v>1</v>
      </c>
      <c r="AN666" s="271" t="s">
        <v>1</v>
      </c>
      <c r="AO666" s="271" t="s">
        <v>1</v>
      </c>
      <c r="AP666" s="271" t="s">
        <v>1</v>
      </c>
      <c r="AQ666" s="271" t="s">
        <v>1</v>
      </c>
      <c r="AR666" s="271" t="s">
        <v>1</v>
      </c>
      <c r="AS666" s="271" t="s">
        <v>1</v>
      </c>
      <c r="AT666" s="271" t="s">
        <v>1</v>
      </c>
      <c r="AU666" s="271" t="s">
        <v>1</v>
      </c>
      <c r="AV666" s="271" t="s">
        <v>1</v>
      </c>
      <c r="AW666" s="284" t="s">
        <v>1</v>
      </c>
      <c r="AX666" s="284">
        <v>0</v>
      </c>
      <c r="AY666" s="284">
        <v>0</v>
      </c>
      <c r="AZ666" s="276" t="s">
        <v>1</v>
      </c>
      <c r="BA666" s="276" t="s">
        <v>1</v>
      </c>
      <c r="BB666" s="283" t="s">
        <v>1</v>
      </c>
      <c r="BD666" s="150" t="e">
        <f>_xlfn.XLOOKUP(A666,'KSD auditees'!A:A,'KSD auditees'!A:A)</f>
        <v>#N/A</v>
      </c>
      <c r="BE666" s="150" t="e">
        <f>_xlfn.XLOOKUP(A666,'KSD auditees'!A:A,'KSD auditees'!G:G)</f>
        <v>#N/A</v>
      </c>
      <c r="BF666" s="150">
        <f>_xlfn.XLOOKUP(A666,'[27]Non AGSA'!B:B,'[27]Non AGSA'!B:B)</f>
        <v>513</v>
      </c>
      <c r="BG666" s="150" t="e">
        <f>_xlfn.XLOOKUP(A666,'[27]Dormant auditee list'!C:C,'[27]Dormant auditee list'!C:C)</f>
        <v>#N/A</v>
      </c>
      <c r="BH666" s="150" t="e">
        <f>_xlfn.XLOOKUP(A666,[27]Reworked!A:A,[27]Reworked!I:I)</f>
        <v>#N/A</v>
      </c>
      <c r="BJ666" s="150">
        <v>4</v>
      </c>
      <c r="BK666" s="150">
        <v>6</v>
      </c>
    </row>
    <row r="667" spans="1:63" ht="26.25" customHeight="1" x14ac:dyDescent="0.25">
      <c r="A667" s="265">
        <v>1273</v>
      </c>
      <c r="B667" s="266" t="s">
        <v>1431</v>
      </c>
      <c r="C667" s="271" t="s">
        <v>1388</v>
      </c>
      <c r="D667" s="271" t="s">
        <v>941</v>
      </c>
      <c r="E667" s="271" t="s">
        <v>1389</v>
      </c>
      <c r="F667" s="271" t="s">
        <v>1</v>
      </c>
      <c r="G667" s="271" t="s">
        <v>447</v>
      </c>
      <c r="H667" s="266" t="s">
        <v>444</v>
      </c>
      <c r="I667" s="266" t="s">
        <v>437</v>
      </c>
      <c r="J667" s="285" t="s">
        <v>39</v>
      </c>
      <c r="K667" s="273" t="s">
        <v>22</v>
      </c>
      <c r="L667" s="273" t="s">
        <v>22</v>
      </c>
      <c r="M667" s="285" t="s">
        <v>39</v>
      </c>
      <c r="N667" s="272" t="s">
        <v>23</v>
      </c>
      <c r="O667" s="274" t="s">
        <v>20</v>
      </c>
      <c r="P667" s="271" t="s">
        <v>1</v>
      </c>
      <c r="Q667" s="271" t="s">
        <v>1</v>
      </c>
      <c r="R667" s="271" t="s">
        <v>1</v>
      </c>
      <c r="S667" s="271" t="s">
        <v>1</v>
      </c>
      <c r="T667" s="271" t="s">
        <v>1</v>
      </c>
      <c r="U667" s="271" t="s">
        <v>1</v>
      </c>
      <c r="V667" s="271" t="s">
        <v>1</v>
      </c>
      <c r="W667" s="271" t="s">
        <v>1</v>
      </c>
      <c r="X667" s="271" t="s">
        <v>1</v>
      </c>
      <c r="Y667" s="273" t="s">
        <v>22</v>
      </c>
      <c r="Z667" s="273" t="s">
        <v>22</v>
      </c>
      <c r="AA667" s="273" t="s">
        <v>22</v>
      </c>
      <c r="AB667" s="271" t="s">
        <v>1</v>
      </c>
      <c r="AC667" s="271" t="s">
        <v>1</v>
      </c>
      <c r="AD667" s="273" t="s">
        <v>22</v>
      </c>
      <c r="AE667" s="273" t="s">
        <v>22</v>
      </c>
      <c r="AF667" s="271" t="s">
        <v>1</v>
      </c>
      <c r="AG667" s="271" t="s">
        <v>1</v>
      </c>
      <c r="AH667" s="271" t="s">
        <v>1</v>
      </c>
      <c r="AI667" s="271" t="s">
        <v>1</v>
      </c>
      <c r="AJ667" s="271" t="s">
        <v>1</v>
      </c>
      <c r="AK667" s="271" t="s">
        <v>1</v>
      </c>
      <c r="AL667" s="271" t="s">
        <v>1</v>
      </c>
      <c r="AM667" s="271" t="s">
        <v>1</v>
      </c>
      <c r="AN667" s="271" t="s">
        <v>1</v>
      </c>
      <c r="AO667" s="271" t="s">
        <v>1</v>
      </c>
      <c r="AP667" s="271" t="s">
        <v>1</v>
      </c>
      <c r="AQ667" s="271" t="s">
        <v>1</v>
      </c>
      <c r="AR667" s="271" t="s">
        <v>1</v>
      </c>
      <c r="AS667" s="271" t="s">
        <v>1</v>
      </c>
      <c r="AT667" s="271" t="s">
        <v>1</v>
      </c>
      <c r="AU667" s="273" t="s">
        <v>22</v>
      </c>
      <c r="AV667" s="271" t="s">
        <v>1</v>
      </c>
      <c r="AW667" s="284" t="s">
        <v>1</v>
      </c>
      <c r="AX667" s="284">
        <v>0</v>
      </c>
      <c r="AY667" s="284">
        <v>0</v>
      </c>
      <c r="AZ667" s="276" t="s">
        <v>1</v>
      </c>
      <c r="BA667" s="276" t="s">
        <v>1</v>
      </c>
      <c r="BB667" s="283" t="s">
        <v>1</v>
      </c>
      <c r="BD667" s="150" t="e">
        <f>_xlfn.XLOOKUP(A667,'KSD auditees'!A:A,'KSD auditees'!A:A)</f>
        <v>#N/A</v>
      </c>
      <c r="BE667" s="150" t="e">
        <f>_xlfn.XLOOKUP(A667,'KSD auditees'!A:A,'KSD auditees'!G:G)</f>
        <v>#N/A</v>
      </c>
      <c r="BF667" s="150">
        <f>_xlfn.XLOOKUP(A667,'[27]Non AGSA'!B:B,'[27]Non AGSA'!B:B)</f>
        <v>1273</v>
      </c>
      <c r="BG667" s="150" t="e">
        <f>_xlfn.XLOOKUP(A667,'[27]Dormant auditee list'!C:C,'[27]Dormant auditee list'!C:C)</f>
        <v>#N/A</v>
      </c>
      <c r="BH667" s="150" t="e">
        <f>_xlfn.XLOOKUP(A667,[27]Reworked!A:A,[27]Reworked!I:I)</f>
        <v>#N/A</v>
      </c>
      <c r="BJ667" s="150">
        <v>4</v>
      </c>
      <c r="BK667" s="150">
        <v>6</v>
      </c>
    </row>
    <row r="668" spans="1:63" ht="27" customHeight="1" x14ac:dyDescent="0.25">
      <c r="A668" s="265">
        <v>1172</v>
      </c>
      <c r="B668" s="266" t="s">
        <v>1432</v>
      </c>
      <c r="C668" s="271" t="s">
        <v>1388</v>
      </c>
      <c r="D668" s="271" t="s">
        <v>941</v>
      </c>
      <c r="E668" s="271" t="s">
        <v>1389</v>
      </c>
      <c r="F668" s="271" t="s">
        <v>1</v>
      </c>
      <c r="G668" s="271" t="s">
        <v>956</v>
      </c>
      <c r="H668" s="266" t="s">
        <v>444</v>
      </c>
      <c r="I668" s="266" t="s">
        <v>437</v>
      </c>
      <c r="J668" s="285" t="s">
        <v>39</v>
      </c>
      <c r="K668" s="271" t="s">
        <v>1</v>
      </c>
      <c r="L668" s="273" t="s">
        <v>22</v>
      </c>
      <c r="M668" s="285" t="s">
        <v>39</v>
      </c>
      <c r="N668" s="271" t="s">
        <v>1</v>
      </c>
      <c r="O668" s="272" t="s">
        <v>23</v>
      </c>
      <c r="P668" s="271" t="s">
        <v>1</v>
      </c>
      <c r="Q668" s="271" t="s">
        <v>1</v>
      </c>
      <c r="R668" s="271" t="s">
        <v>1</v>
      </c>
      <c r="S668" s="271" t="s">
        <v>1</v>
      </c>
      <c r="T668" s="271" t="s">
        <v>1</v>
      </c>
      <c r="U668" s="271" t="s">
        <v>1</v>
      </c>
      <c r="V668" s="271" t="s">
        <v>1</v>
      </c>
      <c r="W668" s="271" t="s">
        <v>1</v>
      </c>
      <c r="X668" s="271" t="s">
        <v>1</v>
      </c>
      <c r="Y668" s="271" t="s">
        <v>1</v>
      </c>
      <c r="Z668" s="271" t="s">
        <v>1</v>
      </c>
      <c r="AA668" s="271" t="s">
        <v>1</v>
      </c>
      <c r="AB668" s="271" t="s">
        <v>1</v>
      </c>
      <c r="AC668" s="271" t="s">
        <v>1</v>
      </c>
      <c r="AD668" s="271" t="s">
        <v>1</v>
      </c>
      <c r="AE668" s="273" t="s">
        <v>22</v>
      </c>
      <c r="AF668" s="271" t="s">
        <v>1</v>
      </c>
      <c r="AG668" s="271" t="s">
        <v>1</v>
      </c>
      <c r="AH668" s="271" t="s">
        <v>1</v>
      </c>
      <c r="AI668" s="271" t="s">
        <v>1</v>
      </c>
      <c r="AJ668" s="271" t="s">
        <v>1</v>
      </c>
      <c r="AK668" s="271" t="s">
        <v>1</v>
      </c>
      <c r="AL668" s="271" t="s">
        <v>1</v>
      </c>
      <c r="AM668" s="271" t="s">
        <v>1</v>
      </c>
      <c r="AN668" s="271" t="s">
        <v>1</v>
      </c>
      <c r="AO668" s="271" t="s">
        <v>1</v>
      </c>
      <c r="AP668" s="271" t="s">
        <v>1</v>
      </c>
      <c r="AQ668" s="271" t="s">
        <v>1</v>
      </c>
      <c r="AR668" s="271" t="s">
        <v>1</v>
      </c>
      <c r="AS668" s="271" t="s">
        <v>1</v>
      </c>
      <c r="AT668" s="271" t="s">
        <v>1</v>
      </c>
      <c r="AU668" s="271" t="s">
        <v>1</v>
      </c>
      <c r="AV668" s="271" t="s">
        <v>1</v>
      </c>
      <c r="AW668" s="284" t="s">
        <v>1</v>
      </c>
      <c r="AX668" s="284">
        <v>0</v>
      </c>
      <c r="AY668" s="284">
        <v>0</v>
      </c>
      <c r="AZ668" s="276" t="s">
        <v>1</v>
      </c>
      <c r="BA668" s="276" t="s">
        <v>1</v>
      </c>
      <c r="BB668" s="283" t="s">
        <v>1</v>
      </c>
      <c r="BD668" s="150" t="e">
        <f>_xlfn.XLOOKUP(A668,'KSD auditees'!A:A,'KSD auditees'!A:A)</f>
        <v>#N/A</v>
      </c>
      <c r="BE668" s="150" t="e">
        <f>_xlfn.XLOOKUP(A668,'KSD auditees'!A:A,'KSD auditees'!G:G)</f>
        <v>#N/A</v>
      </c>
      <c r="BF668" s="150">
        <f>_xlfn.XLOOKUP(A668,'[27]Non AGSA'!B:B,'[27]Non AGSA'!B:B)</f>
        <v>1172</v>
      </c>
      <c r="BG668" s="150" t="e">
        <f>_xlfn.XLOOKUP(A668,'[27]Dormant auditee list'!C:C,'[27]Dormant auditee list'!C:C)</f>
        <v>#N/A</v>
      </c>
      <c r="BH668" s="150" t="e">
        <f>_xlfn.XLOOKUP(A668,[27]Reworked!A:A,[27]Reworked!I:I)</f>
        <v>#N/A</v>
      </c>
      <c r="BJ668" s="150">
        <v>4</v>
      </c>
      <c r="BK668" s="150">
        <v>6</v>
      </c>
    </row>
    <row r="669" spans="1:63" ht="26.25" customHeight="1" x14ac:dyDescent="0.25">
      <c r="A669" s="265">
        <v>1289</v>
      </c>
      <c r="B669" s="266" t="s">
        <v>1433</v>
      </c>
      <c r="C669" s="271" t="s">
        <v>1388</v>
      </c>
      <c r="D669" s="271" t="s">
        <v>941</v>
      </c>
      <c r="E669" s="271" t="s">
        <v>1389</v>
      </c>
      <c r="F669" s="271" t="s">
        <v>1</v>
      </c>
      <c r="G669" s="271" t="s">
        <v>447</v>
      </c>
      <c r="H669" s="266" t="s">
        <v>444</v>
      </c>
      <c r="I669" s="266" t="s">
        <v>437</v>
      </c>
      <c r="J669" s="285" t="s">
        <v>39</v>
      </c>
      <c r="K669" s="271" t="s">
        <v>1</v>
      </c>
      <c r="L669" s="273" t="s">
        <v>22</v>
      </c>
      <c r="M669" s="285" t="s">
        <v>39</v>
      </c>
      <c r="N669" s="271" t="s">
        <v>1</v>
      </c>
      <c r="O669" s="274" t="s">
        <v>20</v>
      </c>
      <c r="P669" s="271" t="s">
        <v>1</v>
      </c>
      <c r="Q669" s="271" t="s">
        <v>1</v>
      </c>
      <c r="R669" s="271" t="s">
        <v>1</v>
      </c>
      <c r="S669" s="271" t="s">
        <v>1</v>
      </c>
      <c r="T669" s="271" t="s">
        <v>1</v>
      </c>
      <c r="U669" s="271" t="s">
        <v>1</v>
      </c>
      <c r="V669" s="271" t="s">
        <v>1</v>
      </c>
      <c r="W669" s="271" t="s">
        <v>1</v>
      </c>
      <c r="X669" s="271" t="s">
        <v>1</v>
      </c>
      <c r="Y669" s="271" t="s">
        <v>1</v>
      </c>
      <c r="Z669" s="271" t="s">
        <v>1</v>
      </c>
      <c r="AA669" s="271" t="s">
        <v>1</v>
      </c>
      <c r="AB669" s="271" t="s">
        <v>1</v>
      </c>
      <c r="AC669" s="271" t="s">
        <v>1</v>
      </c>
      <c r="AD669" s="271" t="s">
        <v>1</v>
      </c>
      <c r="AE669" s="271" t="s">
        <v>1</v>
      </c>
      <c r="AF669" s="271" t="s">
        <v>1</v>
      </c>
      <c r="AG669" s="271" t="s">
        <v>1</v>
      </c>
      <c r="AH669" s="271" t="s">
        <v>1</v>
      </c>
      <c r="AI669" s="271" t="s">
        <v>1</v>
      </c>
      <c r="AJ669" s="271" t="s">
        <v>1</v>
      </c>
      <c r="AK669" s="271" t="s">
        <v>1</v>
      </c>
      <c r="AL669" s="271" t="s">
        <v>1</v>
      </c>
      <c r="AM669" s="271" t="s">
        <v>1</v>
      </c>
      <c r="AN669" s="271" t="s">
        <v>1</v>
      </c>
      <c r="AO669" s="271" t="s">
        <v>1</v>
      </c>
      <c r="AP669" s="271" t="s">
        <v>1</v>
      </c>
      <c r="AQ669" s="271" t="s">
        <v>1</v>
      </c>
      <c r="AR669" s="273" t="s">
        <v>22</v>
      </c>
      <c r="AS669" s="271" t="s">
        <v>1</v>
      </c>
      <c r="AT669" s="271" t="s">
        <v>1</v>
      </c>
      <c r="AU669" s="271" t="s">
        <v>1</v>
      </c>
      <c r="AV669" s="271" t="s">
        <v>1</v>
      </c>
      <c r="AW669" s="284" t="s">
        <v>1</v>
      </c>
      <c r="AX669" s="284">
        <v>0</v>
      </c>
      <c r="AY669" s="284">
        <v>0</v>
      </c>
      <c r="AZ669" s="276" t="s">
        <v>1</v>
      </c>
      <c r="BA669" s="276" t="s">
        <v>1</v>
      </c>
      <c r="BB669" s="283" t="s">
        <v>1</v>
      </c>
      <c r="BD669" s="150" t="e">
        <f>_xlfn.XLOOKUP(A669,'KSD auditees'!A:A,'KSD auditees'!A:A)</f>
        <v>#N/A</v>
      </c>
      <c r="BE669" s="150" t="e">
        <f>_xlfn.XLOOKUP(A669,'KSD auditees'!A:A,'KSD auditees'!G:G)</f>
        <v>#N/A</v>
      </c>
      <c r="BF669" s="150">
        <f>_xlfn.XLOOKUP(A669,'[27]Non AGSA'!B:B,'[27]Non AGSA'!B:B)</f>
        <v>1289</v>
      </c>
      <c r="BG669" s="150" t="e">
        <f>_xlfn.XLOOKUP(A669,'[27]Dormant auditee list'!C:C,'[27]Dormant auditee list'!C:C)</f>
        <v>#N/A</v>
      </c>
      <c r="BH669" s="150" t="e">
        <f>_xlfn.XLOOKUP(A669,[27]Reworked!A:A,[27]Reworked!I:I)</f>
        <v>#N/A</v>
      </c>
      <c r="BJ669" s="150">
        <v>4</v>
      </c>
      <c r="BK669" s="150">
        <v>6</v>
      </c>
    </row>
    <row r="670" spans="1:63" ht="26.25" customHeight="1" x14ac:dyDescent="0.25">
      <c r="A670" s="265">
        <v>1269</v>
      </c>
      <c r="B670" s="266" t="s">
        <v>1434</v>
      </c>
      <c r="C670" s="271" t="s">
        <v>1388</v>
      </c>
      <c r="D670" s="271" t="s">
        <v>941</v>
      </c>
      <c r="E670" s="271" t="s">
        <v>1389</v>
      </c>
      <c r="F670" s="271" t="s">
        <v>1</v>
      </c>
      <c r="G670" s="271" t="s">
        <v>447</v>
      </c>
      <c r="H670" s="266" t="s">
        <v>444</v>
      </c>
      <c r="I670" s="266" t="s">
        <v>437</v>
      </c>
      <c r="J670" s="285" t="s">
        <v>39</v>
      </c>
      <c r="K670" s="273" t="s">
        <v>22</v>
      </c>
      <c r="L670" s="273" t="s">
        <v>22</v>
      </c>
      <c r="M670" s="152" t="s">
        <v>17</v>
      </c>
      <c r="N670" s="274" t="s">
        <v>20</v>
      </c>
      <c r="O670" s="274" t="s">
        <v>20</v>
      </c>
      <c r="P670" s="271" t="s">
        <v>1</v>
      </c>
      <c r="Q670" s="271" t="s">
        <v>1</v>
      </c>
      <c r="R670" s="271" t="s">
        <v>1</v>
      </c>
      <c r="S670" s="271" t="s">
        <v>1</v>
      </c>
      <c r="T670" s="271" t="s">
        <v>1</v>
      </c>
      <c r="U670" s="271" t="s">
        <v>1</v>
      </c>
      <c r="V670" s="271" t="s">
        <v>1</v>
      </c>
      <c r="W670" s="271" t="s">
        <v>1</v>
      </c>
      <c r="X670" s="271" t="s">
        <v>1</v>
      </c>
      <c r="Y670" s="271" t="s">
        <v>1</v>
      </c>
      <c r="Z670" s="273" t="s">
        <v>22</v>
      </c>
      <c r="AA670" s="271" t="s">
        <v>1</v>
      </c>
      <c r="AB670" s="271" t="s">
        <v>1</v>
      </c>
      <c r="AC670" s="271" t="s">
        <v>1</v>
      </c>
      <c r="AD670" s="271" t="s">
        <v>1</v>
      </c>
      <c r="AE670" s="273" t="s">
        <v>22</v>
      </c>
      <c r="AF670" s="271" t="s">
        <v>1</v>
      </c>
      <c r="AG670" s="271" t="s">
        <v>1</v>
      </c>
      <c r="AH670" s="271" t="s">
        <v>1</v>
      </c>
      <c r="AI670" s="271" t="s">
        <v>1</v>
      </c>
      <c r="AJ670" s="271" t="s">
        <v>1</v>
      </c>
      <c r="AK670" s="271" t="s">
        <v>1</v>
      </c>
      <c r="AL670" s="271" t="s">
        <v>1</v>
      </c>
      <c r="AM670" s="271" t="s">
        <v>1</v>
      </c>
      <c r="AN670" s="271" t="s">
        <v>1</v>
      </c>
      <c r="AO670" s="271" t="s">
        <v>1</v>
      </c>
      <c r="AP670" s="271" t="s">
        <v>1</v>
      </c>
      <c r="AQ670" s="271" t="s">
        <v>1</v>
      </c>
      <c r="AR670" s="271" t="s">
        <v>1</v>
      </c>
      <c r="AS670" s="271" t="s">
        <v>1</v>
      </c>
      <c r="AT670" s="271" t="s">
        <v>1</v>
      </c>
      <c r="AU670" s="273" t="s">
        <v>22</v>
      </c>
      <c r="AV670" s="271" t="s">
        <v>1</v>
      </c>
      <c r="AW670" s="284" t="s">
        <v>1</v>
      </c>
      <c r="AX670" s="284">
        <v>0</v>
      </c>
      <c r="AY670" s="284">
        <v>0</v>
      </c>
      <c r="AZ670" s="276" t="s">
        <v>1</v>
      </c>
      <c r="BA670" s="276" t="s">
        <v>1</v>
      </c>
      <c r="BB670" s="283" t="s">
        <v>1</v>
      </c>
      <c r="BD670" s="150" t="e">
        <f>_xlfn.XLOOKUP(A670,'KSD auditees'!A:A,'KSD auditees'!A:A)</f>
        <v>#N/A</v>
      </c>
      <c r="BE670" s="150" t="e">
        <f>_xlfn.XLOOKUP(A670,'KSD auditees'!A:A,'KSD auditees'!G:G)</f>
        <v>#N/A</v>
      </c>
      <c r="BF670" s="150">
        <f>_xlfn.XLOOKUP(A670,'[27]Non AGSA'!B:B,'[27]Non AGSA'!B:B)</f>
        <v>1269</v>
      </c>
      <c r="BG670" s="150" t="e">
        <f>_xlfn.XLOOKUP(A670,'[27]Dormant auditee list'!C:C,'[27]Dormant auditee list'!C:C)</f>
        <v>#N/A</v>
      </c>
      <c r="BH670" s="150" t="e">
        <f>_xlfn.XLOOKUP(A670,[27]Reworked!A:A,[27]Reworked!I:I)</f>
        <v>#N/A</v>
      </c>
      <c r="BJ670" s="150">
        <v>4</v>
      </c>
      <c r="BK670" s="150">
        <v>6</v>
      </c>
    </row>
    <row r="671" spans="1:63" ht="27" customHeight="1" x14ac:dyDescent="0.25">
      <c r="A671" s="265">
        <v>1274</v>
      </c>
      <c r="B671" s="266" t="s">
        <v>1435</v>
      </c>
      <c r="C671" s="271" t="s">
        <v>1388</v>
      </c>
      <c r="D671" s="271" t="s">
        <v>941</v>
      </c>
      <c r="E671" s="271" t="s">
        <v>1389</v>
      </c>
      <c r="F671" s="271" t="s">
        <v>1</v>
      </c>
      <c r="G671" s="271" t="s">
        <v>447</v>
      </c>
      <c r="H671" s="266" t="s">
        <v>444</v>
      </c>
      <c r="I671" s="266" t="s">
        <v>437</v>
      </c>
      <c r="J671" s="285" t="s">
        <v>39</v>
      </c>
      <c r="K671" s="271" t="s">
        <v>1</v>
      </c>
      <c r="L671" s="271" t="s">
        <v>1</v>
      </c>
      <c r="M671" s="285" t="s">
        <v>39</v>
      </c>
      <c r="N671" s="271" t="s">
        <v>1</v>
      </c>
      <c r="O671" s="271" t="s">
        <v>1</v>
      </c>
      <c r="P671" s="271" t="s">
        <v>1</v>
      </c>
      <c r="Q671" s="271" t="s">
        <v>1</v>
      </c>
      <c r="R671" s="271" t="s">
        <v>1</v>
      </c>
      <c r="S671" s="271" t="s">
        <v>1</v>
      </c>
      <c r="T671" s="271" t="s">
        <v>1</v>
      </c>
      <c r="U671" s="271" t="s">
        <v>1</v>
      </c>
      <c r="V671" s="271" t="s">
        <v>1</v>
      </c>
      <c r="W671" s="271" t="s">
        <v>1</v>
      </c>
      <c r="X671" s="271" t="s">
        <v>1</v>
      </c>
      <c r="Y671" s="271" t="s">
        <v>1</v>
      </c>
      <c r="Z671" s="271" t="s">
        <v>1</v>
      </c>
      <c r="AA671" s="271" t="s">
        <v>1</v>
      </c>
      <c r="AB671" s="271" t="s">
        <v>1</v>
      </c>
      <c r="AC671" s="271" t="s">
        <v>1</v>
      </c>
      <c r="AD671" s="271" t="s">
        <v>1</v>
      </c>
      <c r="AE671" s="271" t="s">
        <v>1</v>
      </c>
      <c r="AF671" s="271" t="s">
        <v>1</v>
      </c>
      <c r="AG671" s="271" t="s">
        <v>1</v>
      </c>
      <c r="AH671" s="271" t="s">
        <v>1</v>
      </c>
      <c r="AI671" s="271" t="s">
        <v>1</v>
      </c>
      <c r="AJ671" s="271" t="s">
        <v>1</v>
      </c>
      <c r="AK671" s="271" t="s">
        <v>1</v>
      </c>
      <c r="AL671" s="271" t="s">
        <v>1</v>
      </c>
      <c r="AM671" s="271" t="s">
        <v>1</v>
      </c>
      <c r="AN671" s="271" t="s">
        <v>1</v>
      </c>
      <c r="AO671" s="271" t="s">
        <v>1</v>
      </c>
      <c r="AP671" s="271" t="s">
        <v>1</v>
      </c>
      <c r="AQ671" s="271" t="s">
        <v>1</v>
      </c>
      <c r="AR671" s="271" t="s">
        <v>1</v>
      </c>
      <c r="AS671" s="271" t="s">
        <v>1</v>
      </c>
      <c r="AT671" s="271" t="s">
        <v>1</v>
      </c>
      <c r="AU671" s="271" t="s">
        <v>1</v>
      </c>
      <c r="AV671" s="271" t="s">
        <v>1</v>
      </c>
      <c r="AW671" s="284" t="s">
        <v>1</v>
      </c>
      <c r="AX671" s="284">
        <v>0</v>
      </c>
      <c r="AY671" s="284">
        <v>0</v>
      </c>
      <c r="AZ671" s="276" t="s">
        <v>1</v>
      </c>
      <c r="BA671" s="276" t="s">
        <v>1</v>
      </c>
      <c r="BB671" s="283" t="s">
        <v>1</v>
      </c>
      <c r="BD671" s="150" t="e">
        <f>_xlfn.XLOOKUP(A671,'KSD auditees'!A:A,'KSD auditees'!A:A)</f>
        <v>#N/A</v>
      </c>
      <c r="BE671" s="150" t="e">
        <f>_xlfn.XLOOKUP(A671,'KSD auditees'!A:A,'KSD auditees'!G:G)</f>
        <v>#N/A</v>
      </c>
      <c r="BF671" s="150">
        <f>_xlfn.XLOOKUP(A671,'[27]Non AGSA'!B:B,'[27]Non AGSA'!B:B)</f>
        <v>1274</v>
      </c>
      <c r="BG671" s="150" t="e">
        <f>_xlfn.XLOOKUP(A671,'[27]Dormant auditee list'!C:C,'[27]Dormant auditee list'!C:C)</f>
        <v>#N/A</v>
      </c>
      <c r="BH671" s="150" t="e">
        <f>_xlfn.XLOOKUP(A671,[27]Reworked!A:A,[27]Reworked!I:I)</f>
        <v>#N/A</v>
      </c>
      <c r="BJ671" s="150">
        <v>4</v>
      </c>
      <c r="BK671" s="150">
        <v>6</v>
      </c>
    </row>
    <row r="672" spans="1:63" ht="26.25" customHeight="1" x14ac:dyDescent="0.25">
      <c r="A672" s="265">
        <v>1281</v>
      </c>
      <c r="B672" s="266" t="s">
        <v>1436</v>
      </c>
      <c r="C672" s="271" t="s">
        <v>1388</v>
      </c>
      <c r="D672" s="271" t="s">
        <v>941</v>
      </c>
      <c r="E672" s="271" t="s">
        <v>1389</v>
      </c>
      <c r="F672" s="271" t="s">
        <v>1</v>
      </c>
      <c r="G672" s="271" t="s">
        <v>447</v>
      </c>
      <c r="H672" s="266" t="s">
        <v>444</v>
      </c>
      <c r="I672" s="266" t="s">
        <v>437</v>
      </c>
      <c r="J672" s="285" t="s">
        <v>39</v>
      </c>
      <c r="K672" s="271" t="s">
        <v>1</v>
      </c>
      <c r="L672" s="273" t="s">
        <v>22</v>
      </c>
      <c r="M672" s="285" t="s">
        <v>39</v>
      </c>
      <c r="N672" s="271" t="s">
        <v>1</v>
      </c>
      <c r="O672" s="272" t="s">
        <v>23</v>
      </c>
      <c r="P672" s="271" t="s">
        <v>1</v>
      </c>
      <c r="Q672" s="271" t="s">
        <v>1</v>
      </c>
      <c r="R672" s="271" t="s">
        <v>1</v>
      </c>
      <c r="S672" s="271" t="s">
        <v>1</v>
      </c>
      <c r="T672" s="271" t="s">
        <v>1</v>
      </c>
      <c r="U672" s="271" t="s">
        <v>1</v>
      </c>
      <c r="V672" s="271" t="s">
        <v>1</v>
      </c>
      <c r="W672" s="271" t="s">
        <v>1</v>
      </c>
      <c r="X672" s="271" t="s">
        <v>1</v>
      </c>
      <c r="Y672" s="271" t="s">
        <v>1</v>
      </c>
      <c r="Z672" s="271" t="s">
        <v>1</v>
      </c>
      <c r="AA672" s="271" t="s">
        <v>1</v>
      </c>
      <c r="AB672" s="271" t="s">
        <v>1</v>
      </c>
      <c r="AC672" s="271" t="s">
        <v>1</v>
      </c>
      <c r="AD672" s="271" t="s">
        <v>1</v>
      </c>
      <c r="AE672" s="271" t="s">
        <v>1</v>
      </c>
      <c r="AF672" s="271" t="s">
        <v>1</v>
      </c>
      <c r="AG672" s="271" t="s">
        <v>1</v>
      </c>
      <c r="AH672" s="271" t="s">
        <v>1</v>
      </c>
      <c r="AI672" s="271" t="s">
        <v>1</v>
      </c>
      <c r="AJ672" s="271" t="s">
        <v>1</v>
      </c>
      <c r="AK672" s="271" t="s">
        <v>1</v>
      </c>
      <c r="AL672" s="271" t="s">
        <v>1</v>
      </c>
      <c r="AM672" s="271" t="s">
        <v>1</v>
      </c>
      <c r="AN672" s="271" t="s">
        <v>1</v>
      </c>
      <c r="AO672" s="271" t="s">
        <v>1</v>
      </c>
      <c r="AP672" s="271" t="s">
        <v>1</v>
      </c>
      <c r="AQ672" s="271" t="s">
        <v>1</v>
      </c>
      <c r="AR672" s="273" t="s">
        <v>22</v>
      </c>
      <c r="AS672" s="271" t="s">
        <v>1</v>
      </c>
      <c r="AT672" s="271" t="s">
        <v>1</v>
      </c>
      <c r="AU672" s="271" t="s">
        <v>1</v>
      </c>
      <c r="AV672" s="271" t="s">
        <v>1</v>
      </c>
      <c r="AW672" s="284" t="s">
        <v>1</v>
      </c>
      <c r="AX672" s="284">
        <v>0</v>
      </c>
      <c r="AY672" s="284">
        <v>0</v>
      </c>
      <c r="AZ672" s="276" t="s">
        <v>1</v>
      </c>
      <c r="BA672" s="276" t="s">
        <v>1</v>
      </c>
      <c r="BB672" s="283" t="s">
        <v>1</v>
      </c>
      <c r="BD672" s="150" t="e">
        <f>_xlfn.XLOOKUP(A672,'KSD auditees'!A:A,'KSD auditees'!A:A)</f>
        <v>#N/A</v>
      </c>
      <c r="BE672" s="150" t="e">
        <f>_xlfn.XLOOKUP(A672,'KSD auditees'!A:A,'KSD auditees'!G:G)</f>
        <v>#N/A</v>
      </c>
      <c r="BF672" s="150">
        <f>_xlfn.XLOOKUP(A672,'[27]Non AGSA'!B:B,'[27]Non AGSA'!B:B)</f>
        <v>1281</v>
      </c>
      <c r="BG672" s="150" t="e">
        <f>_xlfn.XLOOKUP(A672,'[27]Dormant auditee list'!C:C,'[27]Dormant auditee list'!C:C)</f>
        <v>#N/A</v>
      </c>
      <c r="BH672" s="150" t="e">
        <f>_xlfn.XLOOKUP(A672,[27]Reworked!A:A,[27]Reworked!I:I)</f>
        <v>#N/A</v>
      </c>
      <c r="BJ672" s="150">
        <v>4</v>
      </c>
      <c r="BK672" s="150">
        <v>6</v>
      </c>
    </row>
    <row r="673" spans="1:63" ht="26.25" customHeight="1" x14ac:dyDescent="0.25">
      <c r="A673" s="265">
        <v>1283</v>
      </c>
      <c r="B673" s="266" t="s">
        <v>1437</v>
      </c>
      <c r="C673" s="271" t="s">
        <v>1388</v>
      </c>
      <c r="D673" s="271" t="s">
        <v>941</v>
      </c>
      <c r="E673" s="271" t="s">
        <v>1389</v>
      </c>
      <c r="F673" s="271" t="s">
        <v>1</v>
      </c>
      <c r="G673" s="271" t="s">
        <v>447</v>
      </c>
      <c r="H673" s="266" t="s">
        <v>444</v>
      </c>
      <c r="I673" s="266" t="s">
        <v>437</v>
      </c>
      <c r="J673" s="285" t="s">
        <v>39</v>
      </c>
      <c r="K673" s="271" t="s">
        <v>1</v>
      </c>
      <c r="L673" s="271" t="s">
        <v>1</v>
      </c>
      <c r="M673" s="285" t="s">
        <v>39</v>
      </c>
      <c r="N673" s="271" t="s">
        <v>1</v>
      </c>
      <c r="O673" s="273" t="s">
        <v>22</v>
      </c>
      <c r="P673" s="271" t="s">
        <v>1</v>
      </c>
      <c r="Q673" s="271" t="s">
        <v>1</v>
      </c>
      <c r="R673" s="271" t="s">
        <v>1</v>
      </c>
      <c r="S673" s="271" t="s">
        <v>1</v>
      </c>
      <c r="T673" s="271" t="s">
        <v>1</v>
      </c>
      <c r="U673" s="271" t="s">
        <v>1</v>
      </c>
      <c r="V673" s="271" t="s">
        <v>1</v>
      </c>
      <c r="W673" s="271" t="s">
        <v>1</v>
      </c>
      <c r="X673" s="271" t="s">
        <v>1</v>
      </c>
      <c r="Y673" s="271" t="s">
        <v>1</v>
      </c>
      <c r="Z673" s="271" t="s">
        <v>1</v>
      </c>
      <c r="AA673" s="271" t="s">
        <v>1</v>
      </c>
      <c r="AB673" s="271" t="s">
        <v>1</v>
      </c>
      <c r="AC673" s="271" t="s">
        <v>1</v>
      </c>
      <c r="AD673" s="271" t="s">
        <v>1</v>
      </c>
      <c r="AE673" s="271" t="s">
        <v>1</v>
      </c>
      <c r="AF673" s="271" t="s">
        <v>1</v>
      </c>
      <c r="AG673" s="271" t="s">
        <v>1</v>
      </c>
      <c r="AH673" s="271" t="s">
        <v>1</v>
      </c>
      <c r="AI673" s="271" t="s">
        <v>1</v>
      </c>
      <c r="AJ673" s="271" t="s">
        <v>1</v>
      </c>
      <c r="AK673" s="271" t="s">
        <v>1</v>
      </c>
      <c r="AL673" s="271" t="s">
        <v>1</v>
      </c>
      <c r="AM673" s="271" t="s">
        <v>1</v>
      </c>
      <c r="AN673" s="271" t="s">
        <v>1</v>
      </c>
      <c r="AO673" s="271" t="s">
        <v>1</v>
      </c>
      <c r="AP673" s="271" t="s">
        <v>1</v>
      </c>
      <c r="AQ673" s="271" t="s">
        <v>1</v>
      </c>
      <c r="AR673" s="271" t="s">
        <v>1</v>
      </c>
      <c r="AS673" s="271" t="s">
        <v>1</v>
      </c>
      <c r="AT673" s="271" t="s">
        <v>1</v>
      </c>
      <c r="AU673" s="271" t="s">
        <v>1</v>
      </c>
      <c r="AV673" s="271" t="s">
        <v>1</v>
      </c>
      <c r="AW673" s="284" t="s">
        <v>1</v>
      </c>
      <c r="AX673" s="284">
        <v>0</v>
      </c>
      <c r="AY673" s="284">
        <v>0</v>
      </c>
      <c r="AZ673" s="276" t="s">
        <v>1</v>
      </c>
      <c r="BA673" s="276" t="s">
        <v>1</v>
      </c>
      <c r="BB673" s="283" t="s">
        <v>1</v>
      </c>
      <c r="BD673" s="150" t="e">
        <f>_xlfn.XLOOKUP(A673,'KSD auditees'!A:A,'KSD auditees'!A:A)</f>
        <v>#N/A</v>
      </c>
      <c r="BE673" s="150" t="e">
        <f>_xlfn.XLOOKUP(A673,'KSD auditees'!A:A,'KSD auditees'!G:G)</f>
        <v>#N/A</v>
      </c>
      <c r="BF673" s="150">
        <f>_xlfn.XLOOKUP(A673,'[27]Non AGSA'!B:B,'[27]Non AGSA'!B:B)</f>
        <v>1283</v>
      </c>
      <c r="BG673" s="150" t="e">
        <f>_xlfn.XLOOKUP(A673,'[27]Dormant auditee list'!C:C,'[27]Dormant auditee list'!C:C)</f>
        <v>#N/A</v>
      </c>
      <c r="BH673" s="150" t="e">
        <f>_xlfn.XLOOKUP(A673,[27]Reworked!A:A,[27]Reworked!I:I)</f>
        <v>#N/A</v>
      </c>
      <c r="BJ673" s="150">
        <v>4</v>
      </c>
      <c r="BK673" s="150">
        <v>6</v>
      </c>
    </row>
    <row r="674" spans="1:63" ht="27" customHeight="1" x14ac:dyDescent="0.25">
      <c r="A674" s="265">
        <v>1447</v>
      </c>
      <c r="B674" s="266" t="s">
        <v>1438</v>
      </c>
      <c r="C674" s="271" t="s">
        <v>1388</v>
      </c>
      <c r="D674" s="271" t="s">
        <v>941</v>
      </c>
      <c r="E674" s="271" t="s">
        <v>1389</v>
      </c>
      <c r="F674" s="271" t="s">
        <v>1</v>
      </c>
      <c r="G674" s="271" t="s">
        <v>447</v>
      </c>
      <c r="H674" s="266" t="s">
        <v>444</v>
      </c>
      <c r="I674" s="266" t="s">
        <v>437</v>
      </c>
      <c r="J674" s="285" t="s">
        <v>39</v>
      </c>
      <c r="K674" s="271" t="s">
        <v>1</v>
      </c>
      <c r="L674" s="271" t="s">
        <v>1</v>
      </c>
      <c r="M674" s="285" t="s">
        <v>39</v>
      </c>
      <c r="N674" s="271" t="s">
        <v>1</v>
      </c>
      <c r="O674" s="273" t="s">
        <v>22</v>
      </c>
      <c r="P674" s="271" t="s">
        <v>1</v>
      </c>
      <c r="Q674" s="271" t="s">
        <v>1</v>
      </c>
      <c r="R674" s="271" t="s">
        <v>1</v>
      </c>
      <c r="S674" s="271" t="s">
        <v>1</v>
      </c>
      <c r="T674" s="271" t="s">
        <v>1</v>
      </c>
      <c r="U674" s="271" t="s">
        <v>1</v>
      </c>
      <c r="V674" s="271" t="s">
        <v>1</v>
      </c>
      <c r="W674" s="271" t="s">
        <v>1</v>
      </c>
      <c r="X674" s="271" t="s">
        <v>1</v>
      </c>
      <c r="Y674" s="271" t="s">
        <v>1</v>
      </c>
      <c r="Z674" s="271" t="s">
        <v>1</v>
      </c>
      <c r="AA674" s="271" t="s">
        <v>1</v>
      </c>
      <c r="AB674" s="271" t="s">
        <v>1</v>
      </c>
      <c r="AC674" s="271" t="s">
        <v>1</v>
      </c>
      <c r="AD674" s="271" t="s">
        <v>1</v>
      </c>
      <c r="AE674" s="271" t="s">
        <v>1</v>
      </c>
      <c r="AF674" s="271" t="s">
        <v>1</v>
      </c>
      <c r="AG674" s="271" t="s">
        <v>1</v>
      </c>
      <c r="AH674" s="271" t="s">
        <v>1</v>
      </c>
      <c r="AI674" s="271" t="s">
        <v>1</v>
      </c>
      <c r="AJ674" s="271" t="s">
        <v>1</v>
      </c>
      <c r="AK674" s="271" t="s">
        <v>1</v>
      </c>
      <c r="AL674" s="271" t="s">
        <v>1</v>
      </c>
      <c r="AM674" s="271" t="s">
        <v>1</v>
      </c>
      <c r="AN674" s="271" t="s">
        <v>1</v>
      </c>
      <c r="AO674" s="271" t="s">
        <v>1</v>
      </c>
      <c r="AP674" s="271" t="s">
        <v>1</v>
      </c>
      <c r="AQ674" s="271" t="s">
        <v>1</v>
      </c>
      <c r="AR674" s="271" t="s">
        <v>1</v>
      </c>
      <c r="AS674" s="271" t="s">
        <v>1</v>
      </c>
      <c r="AT674" s="271" t="s">
        <v>1</v>
      </c>
      <c r="AU674" s="271" t="s">
        <v>1</v>
      </c>
      <c r="AV674" s="271" t="s">
        <v>1</v>
      </c>
      <c r="AW674" s="284" t="s">
        <v>1</v>
      </c>
      <c r="AX674" s="284">
        <v>0</v>
      </c>
      <c r="AY674" s="284">
        <v>0</v>
      </c>
      <c r="AZ674" s="276" t="s">
        <v>1</v>
      </c>
      <c r="BA674" s="276" t="s">
        <v>1</v>
      </c>
      <c r="BB674" s="283" t="s">
        <v>1</v>
      </c>
      <c r="BD674" s="150" t="e">
        <f>_xlfn.XLOOKUP(A674,'KSD auditees'!A:A,'KSD auditees'!A:A)</f>
        <v>#N/A</v>
      </c>
      <c r="BE674" s="150" t="e">
        <f>_xlfn.XLOOKUP(A674,'KSD auditees'!A:A,'KSD auditees'!G:G)</f>
        <v>#N/A</v>
      </c>
      <c r="BF674" s="150">
        <f>_xlfn.XLOOKUP(A674,'[27]Non AGSA'!B:B,'[27]Non AGSA'!B:B)</f>
        <v>1447</v>
      </c>
      <c r="BG674" s="150" t="e">
        <f>_xlfn.XLOOKUP(A674,'[27]Dormant auditee list'!C:C,'[27]Dormant auditee list'!C:C)</f>
        <v>#N/A</v>
      </c>
      <c r="BH674" s="150" t="e">
        <f>_xlfn.XLOOKUP(A674,[27]Reworked!A:A,[27]Reworked!I:I)</f>
        <v>#N/A</v>
      </c>
      <c r="BJ674" s="150">
        <v>4</v>
      </c>
      <c r="BK674" s="150">
        <v>6</v>
      </c>
    </row>
    <row r="675" spans="1:63" ht="26.25" customHeight="1" x14ac:dyDescent="0.25">
      <c r="A675" s="265">
        <v>1275</v>
      </c>
      <c r="B675" s="266" t="s">
        <v>1439</v>
      </c>
      <c r="C675" s="271" t="s">
        <v>1388</v>
      </c>
      <c r="D675" s="271" t="s">
        <v>941</v>
      </c>
      <c r="E675" s="271" t="s">
        <v>1389</v>
      </c>
      <c r="F675" s="271" t="s">
        <v>1</v>
      </c>
      <c r="G675" s="271" t="s">
        <v>447</v>
      </c>
      <c r="H675" s="266" t="s">
        <v>444</v>
      </c>
      <c r="I675" s="266" t="s">
        <v>437</v>
      </c>
      <c r="J675" s="285" t="s">
        <v>39</v>
      </c>
      <c r="K675" s="271" t="s">
        <v>1</v>
      </c>
      <c r="L675" s="271" t="s">
        <v>1</v>
      </c>
      <c r="M675" s="285" t="s">
        <v>39</v>
      </c>
      <c r="N675" s="271" t="s">
        <v>1</v>
      </c>
      <c r="O675" s="271" t="s">
        <v>1</v>
      </c>
      <c r="P675" s="271" t="s">
        <v>1</v>
      </c>
      <c r="Q675" s="271" t="s">
        <v>1</v>
      </c>
      <c r="R675" s="271" t="s">
        <v>1</v>
      </c>
      <c r="S675" s="271" t="s">
        <v>1</v>
      </c>
      <c r="T675" s="271" t="s">
        <v>1</v>
      </c>
      <c r="U675" s="271" t="s">
        <v>1</v>
      </c>
      <c r="V675" s="271" t="s">
        <v>1</v>
      </c>
      <c r="W675" s="271" t="s">
        <v>1</v>
      </c>
      <c r="X675" s="271" t="s">
        <v>1</v>
      </c>
      <c r="Y675" s="271" t="s">
        <v>1</v>
      </c>
      <c r="Z675" s="271" t="s">
        <v>1</v>
      </c>
      <c r="AA675" s="271" t="s">
        <v>1</v>
      </c>
      <c r="AB675" s="271" t="s">
        <v>1</v>
      </c>
      <c r="AC675" s="271" t="s">
        <v>1</v>
      </c>
      <c r="AD675" s="271" t="s">
        <v>1</v>
      </c>
      <c r="AE675" s="271" t="s">
        <v>1</v>
      </c>
      <c r="AF675" s="271" t="s">
        <v>1</v>
      </c>
      <c r="AG675" s="271" t="s">
        <v>1</v>
      </c>
      <c r="AH675" s="271" t="s">
        <v>1</v>
      </c>
      <c r="AI675" s="271" t="s">
        <v>1</v>
      </c>
      <c r="AJ675" s="271" t="s">
        <v>1</v>
      </c>
      <c r="AK675" s="271" t="s">
        <v>1</v>
      </c>
      <c r="AL675" s="271" t="s">
        <v>1</v>
      </c>
      <c r="AM675" s="271" t="s">
        <v>1</v>
      </c>
      <c r="AN675" s="271" t="s">
        <v>1</v>
      </c>
      <c r="AO675" s="271" t="s">
        <v>1</v>
      </c>
      <c r="AP675" s="271" t="s">
        <v>1</v>
      </c>
      <c r="AQ675" s="271" t="s">
        <v>1</v>
      </c>
      <c r="AR675" s="271" t="s">
        <v>1</v>
      </c>
      <c r="AS675" s="271" t="s">
        <v>1</v>
      </c>
      <c r="AT675" s="271" t="s">
        <v>1</v>
      </c>
      <c r="AU675" s="271" t="s">
        <v>1</v>
      </c>
      <c r="AV675" s="271" t="s">
        <v>1</v>
      </c>
      <c r="AW675" s="284" t="s">
        <v>1</v>
      </c>
      <c r="AX675" s="284">
        <v>0</v>
      </c>
      <c r="AY675" s="284">
        <v>0</v>
      </c>
      <c r="AZ675" s="276" t="s">
        <v>1</v>
      </c>
      <c r="BA675" s="276" t="s">
        <v>1</v>
      </c>
      <c r="BB675" s="283" t="s">
        <v>1</v>
      </c>
      <c r="BD675" s="150" t="e">
        <f>_xlfn.XLOOKUP(A675,'KSD auditees'!A:A,'KSD auditees'!A:A)</f>
        <v>#N/A</v>
      </c>
      <c r="BE675" s="150" t="e">
        <f>_xlfn.XLOOKUP(A675,'KSD auditees'!A:A,'KSD auditees'!G:G)</f>
        <v>#N/A</v>
      </c>
      <c r="BF675" s="150">
        <f>_xlfn.XLOOKUP(A675,'[27]Non AGSA'!B:B,'[27]Non AGSA'!B:B)</f>
        <v>1275</v>
      </c>
      <c r="BG675" s="150" t="e">
        <f>_xlfn.XLOOKUP(A675,'[27]Dormant auditee list'!C:C,'[27]Dormant auditee list'!C:C)</f>
        <v>#N/A</v>
      </c>
      <c r="BH675" s="150" t="e">
        <f>_xlfn.XLOOKUP(A675,[27]Reworked!A:A,[27]Reworked!I:I)</f>
        <v>#N/A</v>
      </c>
      <c r="BJ675" s="150">
        <v>4</v>
      </c>
      <c r="BK675" s="150">
        <v>6</v>
      </c>
    </row>
    <row r="676" spans="1:63" ht="27" customHeight="1" x14ac:dyDescent="0.25">
      <c r="A676" s="265">
        <v>1276</v>
      </c>
      <c r="B676" s="266" t="s">
        <v>1440</v>
      </c>
      <c r="C676" s="271" t="s">
        <v>1388</v>
      </c>
      <c r="D676" s="271" t="s">
        <v>941</v>
      </c>
      <c r="E676" s="271" t="s">
        <v>1389</v>
      </c>
      <c r="F676" s="271" t="s">
        <v>1</v>
      </c>
      <c r="G676" s="271" t="s">
        <v>447</v>
      </c>
      <c r="H676" s="266" t="s">
        <v>444</v>
      </c>
      <c r="I676" s="266" t="s">
        <v>437</v>
      </c>
      <c r="J676" s="285" t="s">
        <v>39</v>
      </c>
      <c r="K676" s="273" t="s">
        <v>22</v>
      </c>
      <c r="L676" s="273" t="s">
        <v>22</v>
      </c>
      <c r="M676" s="152" t="s">
        <v>17</v>
      </c>
      <c r="N676" s="274" t="s">
        <v>20</v>
      </c>
      <c r="O676" s="274" t="s">
        <v>20</v>
      </c>
      <c r="P676" s="271" t="s">
        <v>1</v>
      </c>
      <c r="Q676" s="271" t="s">
        <v>1</v>
      </c>
      <c r="R676" s="271" t="s">
        <v>1</v>
      </c>
      <c r="S676" s="271" t="s">
        <v>1</v>
      </c>
      <c r="T676" s="271" t="s">
        <v>1</v>
      </c>
      <c r="U676" s="271" t="s">
        <v>1</v>
      </c>
      <c r="V676" s="271" t="s">
        <v>1</v>
      </c>
      <c r="W676" s="271" t="s">
        <v>1</v>
      </c>
      <c r="X676" s="271" t="s">
        <v>1</v>
      </c>
      <c r="Y676" s="271" t="s">
        <v>1</v>
      </c>
      <c r="Z676" s="273" t="s">
        <v>22</v>
      </c>
      <c r="AA676" s="273" t="s">
        <v>22</v>
      </c>
      <c r="AB676" s="271" t="s">
        <v>1</v>
      </c>
      <c r="AC676" s="271" t="s">
        <v>1</v>
      </c>
      <c r="AD676" s="271" t="s">
        <v>1</v>
      </c>
      <c r="AE676" s="273" t="s">
        <v>22</v>
      </c>
      <c r="AF676" s="271" t="s">
        <v>1</v>
      </c>
      <c r="AG676" s="271" t="s">
        <v>1</v>
      </c>
      <c r="AH676" s="271" t="s">
        <v>1</v>
      </c>
      <c r="AI676" s="271" t="s">
        <v>1</v>
      </c>
      <c r="AJ676" s="271" t="s">
        <v>1</v>
      </c>
      <c r="AK676" s="271" t="s">
        <v>1</v>
      </c>
      <c r="AL676" s="271" t="s">
        <v>1</v>
      </c>
      <c r="AM676" s="271" t="s">
        <v>1</v>
      </c>
      <c r="AN676" s="271" t="s">
        <v>1</v>
      </c>
      <c r="AO676" s="271" t="s">
        <v>1</v>
      </c>
      <c r="AP676" s="271" t="s">
        <v>1</v>
      </c>
      <c r="AQ676" s="271" t="s">
        <v>1</v>
      </c>
      <c r="AR676" s="271" t="s">
        <v>1</v>
      </c>
      <c r="AS676" s="271" t="s">
        <v>1</v>
      </c>
      <c r="AT676" s="271" t="s">
        <v>1</v>
      </c>
      <c r="AU676" s="273" t="s">
        <v>22</v>
      </c>
      <c r="AV676" s="271" t="s">
        <v>1</v>
      </c>
      <c r="AW676" s="284" t="s">
        <v>1</v>
      </c>
      <c r="AX676" s="284">
        <v>0</v>
      </c>
      <c r="AY676" s="284">
        <v>0</v>
      </c>
      <c r="AZ676" s="276" t="s">
        <v>1</v>
      </c>
      <c r="BA676" s="276" t="s">
        <v>1</v>
      </c>
      <c r="BB676" s="283" t="s">
        <v>1</v>
      </c>
      <c r="BD676" s="150" t="e">
        <f>_xlfn.XLOOKUP(A676,'KSD auditees'!A:A,'KSD auditees'!A:A)</f>
        <v>#N/A</v>
      </c>
      <c r="BE676" s="150" t="e">
        <f>_xlfn.XLOOKUP(A676,'KSD auditees'!A:A,'KSD auditees'!G:G)</f>
        <v>#N/A</v>
      </c>
      <c r="BF676" s="150">
        <f>_xlfn.XLOOKUP(A676,'[27]Non AGSA'!B:B,'[27]Non AGSA'!B:B)</f>
        <v>1276</v>
      </c>
      <c r="BG676" s="150" t="e">
        <f>_xlfn.XLOOKUP(A676,'[27]Dormant auditee list'!C:C,'[27]Dormant auditee list'!C:C)</f>
        <v>#N/A</v>
      </c>
      <c r="BH676" s="150" t="e">
        <f>_xlfn.XLOOKUP(A676,[27]Reworked!A:A,[27]Reworked!I:I)</f>
        <v>#N/A</v>
      </c>
      <c r="BJ676" s="150">
        <v>4</v>
      </c>
      <c r="BK676" s="150">
        <v>6</v>
      </c>
    </row>
    <row r="677" spans="1:63" ht="26.25" customHeight="1" x14ac:dyDescent="0.25">
      <c r="A677" s="265">
        <v>1290</v>
      </c>
      <c r="B677" s="266" t="s">
        <v>1441</v>
      </c>
      <c r="C677" s="271" t="s">
        <v>1388</v>
      </c>
      <c r="D677" s="271" t="s">
        <v>941</v>
      </c>
      <c r="E677" s="271" t="s">
        <v>1389</v>
      </c>
      <c r="F677" s="271" t="s">
        <v>1</v>
      </c>
      <c r="G677" s="271" t="s">
        <v>447</v>
      </c>
      <c r="H677" s="266" t="s">
        <v>444</v>
      </c>
      <c r="I677" s="266" t="s">
        <v>437</v>
      </c>
      <c r="J677" s="285" t="s">
        <v>39</v>
      </c>
      <c r="K677" s="271" t="s">
        <v>1</v>
      </c>
      <c r="L677" s="271" t="s">
        <v>1</v>
      </c>
      <c r="M677" s="285" t="s">
        <v>39</v>
      </c>
      <c r="N677" s="271" t="s">
        <v>1</v>
      </c>
      <c r="O677" s="271" t="s">
        <v>1</v>
      </c>
      <c r="P677" s="271" t="s">
        <v>1</v>
      </c>
      <c r="Q677" s="271" t="s">
        <v>1</v>
      </c>
      <c r="R677" s="271" t="s">
        <v>1</v>
      </c>
      <c r="S677" s="271" t="s">
        <v>1</v>
      </c>
      <c r="T677" s="271" t="s">
        <v>1</v>
      </c>
      <c r="U677" s="271" t="s">
        <v>1</v>
      </c>
      <c r="V677" s="271" t="s">
        <v>1</v>
      </c>
      <c r="W677" s="271" t="s">
        <v>1</v>
      </c>
      <c r="X677" s="271" t="s">
        <v>1</v>
      </c>
      <c r="Y677" s="271" t="s">
        <v>1</v>
      </c>
      <c r="Z677" s="271" t="s">
        <v>1</v>
      </c>
      <c r="AA677" s="271" t="s">
        <v>1</v>
      </c>
      <c r="AB677" s="271" t="s">
        <v>1</v>
      </c>
      <c r="AC677" s="271" t="s">
        <v>1</v>
      </c>
      <c r="AD677" s="271" t="s">
        <v>1</v>
      </c>
      <c r="AE677" s="271" t="s">
        <v>1</v>
      </c>
      <c r="AF677" s="271" t="s">
        <v>1</v>
      </c>
      <c r="AG677" s="271" t="s">
        <v>1</v>
      </c>
      <c r="AH677" s="271" t="s">
        <v>1</v>
      </c>
      <c r="AI677" s="271" t="s">
        <v>1</v>
      </c>
      <c r="AJ677" s="271" t="s">
        <v>1</v>
      </c>
      <c r="AK677" s="271" t="s">
        <v>1</v>
      </c>
      <c r="AL677" s="271" t="s">
        <v>1</v>
      </c>
      <c r="AM677" s="271" t="s">
        <v>1</v>
      </c>
      <c r="AN677" s="271" t="s">
        <v>1</v>
      </c>
      <c r="AO677" s="271" t="s">
        <v>1</v>
      </c>
      <c r="AP677" s="271" t="s">
        <v>1</v>
      </c>
      <c r="AQ677" s="271" t="s">
        <v>1</v>
      </c>
      <c r="AR677" s="271" t="s">
        <v>1</v>
      </c>
      <c r="AS677" s="271" t="s">
        <v>1</v>
      </c>
      <c r="AT677" s="271" t="s">
        <v>1</v>
      </c>
      <c r="AU677" s="271" t="s">
        <v>1</v>
      </c>
      <c r="AV677" s="271" t="s">
        <v>1</v>
      </c>
      <c r="AW677" s="284" t="s">
        <v>1</v>
      </c>
      <c r="AX677" s="284">
        <v>0</v>
      </c>
      <c r="AY677" s="284">
        <v>0</v>
      </c>
      <c r="AZ677" s="276" t="s">
        <v>1</v>
      </c>
      <c r="BA677" s="276" t="s">
        <v>1</v>
      </c>
      <c r="BB677" s="283" t="s">
        <v>1</v>
      </c>
      <c r="BD677" s="150" t="e">
        <f>_xlfn.XLOOKUP(A677,'KSD auditees'!A:A,'KSD auditees'!A:A)</f>
        <v>#N/A</v>
      </c>
      <c r="BE677" s="150" t="e">
        <f>_xlfn.XLOOKUP(A677,'KSD auditees'!A:A,'KSD auditees'!G:G)</f>
        <v>#N/A</v>
      </c>
      <c r="BF677" s="150">
        <f>_xlfn.XLOOKUP(A677,'[27]Non AGSA'!B:B,'[27]Non AGSA'!B:B)</f>
        <v>1290</v>
      </c>
      <c r="BG677" s="150" t="e">
        <f>_xlfn.XLOOKUP(A677,'[27]Dormant auditee list'!C:C,'[27]Dormant auditee list'!C:C)</f>
        <v>#N/A</v>
      </c>
      <c r="BH677" s="150" t="e">
        <f>_xlfn.XLOOKUP(A677,[27]Reworked!A:A,[27]Reworked!I:I)</f>
        <v>#N/A</v>
      </c>
      <c r="BJ677" s="150">
        <v>4</v>
      </c>
      <c r="BK677" s="150">
        <v>6</v>
      </c>
    </row>
    <row r="678" spans="1:63" ht="26.25" customHeight="1" x14ac:dyDescent="0.25">
      <c r="A678" s="265">
        <v>1272</v>
      </c>
      <c r="B678" s="266" t="s">
        <v>1442</v>
      </c>
      <c r="C678" s="271" t="s">
        <v>1388</v>
      </c>
      <c r="D678" s="271" t="s">
        <v>941</v>
      </c>
      <c r="E678" s="271" t="s">
        <v>1389</v>
      </c>
      <c r="F678" s="271" t="s">
        <v>1</v>
      </c>
      <c r="G678" s="271" t="s">
        <v>447</v>
      </c>
      <c r="H678" s="266" t="s">
        <v>444</v>
      </c>
      <c r="I678" s="266" t="s">
        <v>437</v>
      </c>
      <c r="J678" s="285" t="s">
        <v>39</v>
      </c>
      <c r="K678" s="271" t="s">
        <v>1</v>
      </c>
      <c r="L678" s="271" t="s">
        <v>1</v>
      </c>
      <c r="M678" s="285" t="s">
        <v>39</v>
      </c>
      <c r="N678" s="271" t="s">
        <v>1</v>
      </c>
      <c r="O678" s="273" t="s">
        <v>22</v>
      </c>
      <c r="P678" s="271" t="s">
        <v>1</v>
      </c>
      <c r="Q678" s="271" t="s">
        <v>1</v>
      </c>
      <c r="R678" s="271" t="s">
        <v>1</v>
      </c>
      <c r="S678" s="271" t="s">
        <v>1</v>
      </c>
      <c r="T678" s="271" t="s">
        <v>1</v>
      </c>
      <c r="U678" s="271" t="s">
        <v>1</v>
      </c>
      <c r="V678" s="271" t="s">
        <v>1</v>
      </c>
      <c r="W678" s="271" t="s">
        <v>1</v>
      </c>
      <c r="X678" s="271" t="s">
        <v>1</v>
      </c>
      <c r="Y678" s="271" t="s">
        <v>1</v>
      </c>
      <c r="Z678" s="271" t="s">
        <v>1</v>
      </c>
      <c r="AA678" s="271" t="s">
        <v>1</v>
      </c>
      <c r="AB678" s="271" t="s">
        <v>1</v>
      </c>
      <c r="AC678" s="271" t="s">
        <v>1</v>
      </c>
      <c r="AD678" s="271" t="s">
        <v>1</v>
      </c>
      <c r="AE678" s="271" t="s">
        <v>1</v>
      </c>
      <c r="AF678" s="271" t="s">
        <v>1</v>
      </c>
      <c r="AG678" s="271" t="s">
        <v>1</v>
      </c>
      <c r="AH678" s="271" t="s">
        <v>1</v>
      </c>
      <c r="AI678" s="271" t="s">
        <v>1</v>
      </c>
      <c r="AJ678" s="271" t="s">
        <v>1</v>
      </c>
      <c r="AK678" s="271" t="s">
        <v>1</v>
      </c>
      <c r="AL678" s="271" t="s">
        <v>1</v>
      </c>
      <c r="AM678" s="271" t="s">
        <v>1</v>
      </c>
      <c r="AN678" s="271" t="s">
        <v>1</v>
      </c>
      <c r="AO678" s="271" t="s">
        <v>1</v>
      </c>
      <c r="AP678" s="271" t="s">
        <v>1</v>
      </c>
      <c r="AQ678" s="271" t="s">
        <v>1</v>
      </c>
      <c r="AR678" s="271" t="s">
        <v>1</v>
      </c>
      <c r="AS678" s="271" t="s">
        <v>1</v>
      </c>
      <c r="AT678" s="271" t="s">
        <v>1</v>
      </c>
      <c r="AU678" s="271" t="s">
        <v>1</v>
      </c>
      <c r="AV678" s="271" t="s">
        <v>1</v>
      </c>
      <c r="AW678" s="284" t="s">
        <v>1</v>
      </c>
      <c r="AX678" s="284">
        <v>0</v>
      </c>
      <c r="AY678" s="284">
        <v>0</v>
      </c>
      <c r="AZ678" s="276" t="s">
        <v>1</v>
      </c>
      <c r="BA678" s="276" t="s">
        <v>1</v>
      </c>
      <c r="BB678" s="283" t="s">
        <v>1</v>
      </c>
      <c r="BD678" s="150" t="e">
        <f>_xlfn.XLOOKUP(A678,'KSD auditees'!A:A,'KSD auditees'!A:A)</f>
        <v>#N/A</v>
      </c>
      <c r="BE678" s="150" t="e">
        <f>_xlfn.XLOOKUP(A678,'KSD auditees'!A:A,'KSD auditees'!G:G)</f>
        <v>#N/A</v>
      </c>
      <c r="BF678" s="150">
        <f>_xlfn.XLOOKUP(A678,'[27]Non AGSA'!B:B,'[27]Non AGSA'!B:B)</f>
        <v>1272</v>
      </c>
      <c r="BG678" s="150" t="e">
        <f>_xlfn.XLOOKUP(A678,'[27]Dormant auditee list'!C:C,'[27]Dormant auditee list'!C:C)</f>
        <v>#N/A</v>
      </c>
      <c r="BH678" s="150" t="e">
        <f>_xlfn.XLOOKUP(A678,[27]Reworked!A:A,[27]Reworked!I:I)</f>
        <v>#N/A</v>
      </c>
      <c r="BJ678" s="150">
        <v>4</v>
      </c>
      <c r="BK678" s="150">
        <v>6</v>
      </c>
    </row>
    <row r="679" spans="1:63" ht="27" customHeight="1" x14ac:dyDescent="0.25">
      <c r="A679" s="265">
        <v>1291</v>
      </c>
      <c r="B679" s="266" t="s">
        <v>1443</v>
      </c>
      <c r="C679" s="271" t="s">
        <v>1388</v>
      </c>
      <c r="D679" s="271" t="s">
        <v>941</v>
      </c>
      <c r="E679" s="271" t="s">
        <v>1389</v>
      </c>
      <c r="F679" s="271" t="s">
        <v>1</v>
      </c>
      <c r="G679" s="271" t="s">
        <v>447</v>
      </c>
      <c r="H679" s="266" t="s">
        <v>444</v>
      </c>
      <c r="I679" s="266" t="s">
        <v>437</v>
      </c>
      <c r="J679" s="285" t="s">
        <v>39</v>
      </c>
      <c r="K679" s="271" t="s">
        <v>1</v>
      </c>
      <c r="L679" s="271" t="s">
        <v>1</v>
      </c>
      <c r="M679" s="285" t="s">
        <v>39</v>
      </c>
      <c r="N679" s="271" t="s">
        <v>1</v>
      </c>
      <c r="O679" s="271" t="s">
        <v>1</v>
      </c>
      <c r="P679" s="271" t="s">
        <v>1</v>
      </c>
      <c r="Q679" s="271" t="s">
        <v>1</v>
      </c>
      <c r="R679" s="271" t="s">
        <v>1</v>
      </c>
      <c r="S679" s="271" t="s">
        <v>1</v>
      </c>
      <c r="T679" s="271" t="s">
        <v>1</v>
      </c>
      <c r="U679" s="271" t="s">
        <v>1</v>
      </c>
      <c r="V679" s="271" t="s">
        <v>1</v>
      </c>
      <c r="W679" s="271" t="s">
        <v>1</v>
      </c>
      <c r="X679" s="271" t="s">
        <v>1</v>
      </c>
      <c r="Y679" s="271" t="s">
        <v>1</v>
      </c>
      <c r="Z679" s="271" t="s">
        <v>1</v>
      </c>
      <c r="AA679" s="271" t="s">
        <v>1</v>
      </c>
      <c r="AB679" s="271" t="s">
        <v>1</v>
      </c>
      <c r="AC679" s="271" t="s">
        <v>1</v>
      </c>
      <c r="AD679" s="271" t="s">
        <v>1</v>
      </c>
      <c r="AE679" s="271" t="s">
        <v>1</v>
      </c>
      <c r="AF679" s="271" t="s">
        <v>1</v>
      </c>
      <c r="AG679" s="271" t="s">
        <v>1</v>
      </c>
      <c r="AH679" s="271" t="s">
        <v>1</v>
      </c>
      <c r="AI679" s="271" t="s">
        <v>1</v>
      </c>
      <c r="AJ679" s="271" t="s">
        <v>1</v>
      </c>
      <c r="AK679" s="271" t="s">
        <v>1</v>
      </c>
      <c r="AL679" s="271" t="s">
        <v>1</v>
      </c>
      <c r="AM679" s="271" t="s">
        <v>1</v>
      </c>
      <c r="AN679" s="271" t="s">
        <v>1</v>
      </c>
      <c r="AO679" s="271" t="s">
        <v>1</v>
      </c>
      <c r="AP679" s="271" t="s">
        <v>1</v>
      </c>
      <c r="AQ679" s="271" t="s">
        <v>1</v>
      </c>
      <c r="AR679" s="271" t="s">
        <v>1</v>
      </c>
      <c r="AS679" s="271" t="s">
        <v>1</v>
      </c>
      <c r="AT679" s="271" t="s">
        <v>1</v>
      </c>
      <c r="AU679" s="271" t="s">
        <v>1</v>
      </c>
      <c r="AV679" s="271" t="s">
        <v>1</v>
      </c>
      <c r="AW679" s="284" t="s">
        <v>1</v>
      </c>
      <c r="AX679" s="284">
        <v>0</v>
      </c>
      <c r="AY679" s="284">
        <v>0</v>
      </c>
      <c r="AZ679" s="276" t="s">
        <v>1</v>
      </c>
      <c r="BA679" s="276" t="s">
        <v>1</v>
      </c>
      <c r="BB679" s="283" t="s">
        <v>1</v>
      </c>
      <c r="BD679" s="150" t="e">
        <f>_xlfn.XLOOKUP(A679,'KSD auditees'!A:A,'KSD auditees'!A:A)</f>
        <v>#N/A</v>
      </c>
      <c r="BE679" s="150" t="e">
        <f>_xlfn.XLOOKUP(A679,'KSD auditees'!A:A,'KSD auditees'!G:G)</f>
        <v>#N/A</v>
      </c>
      <c r="BF679" s="150">
        <f>_xlfn.XLOOKUP(A679,'[27]Non AGSA'!B:B,'[27]Non AGSA'!B:B)</f>
        <v>1291</v>
      </c>
      <c r="BG679" s="150" t="e">
        <f>_xlfn.XLOOKUP(A679,'[27]Dormant auditee list'!C:C,'[27]Dormant auditee list'!C:C)</f>
        <v>#N/A</v>
      </c>
      <c r="BH679" s="150" t="e">
        <f>_xlfn.XLOOKUP(A679,[27]Reworked!A:A,[27]Reworked!I:I)</f>
        <v>#N/A</v>
      </c>
      <c r="BJ679" s="150">
        <v>4</v>
      </c>
      <c r="BK679" s="150">
        <v>6</v>
      </c>
    </row>
    <row r="680" spans="1:63" ht="26.25" customHeight="1" x14ac:dyDescent="0.25">
      <c r="A680" s="265">
        <v>1277</v>
      </c>
      <c r="B680" s="266" t="s">
        <v>1444</v>
      </c>
      <c r="C680" s="271" t="s">
        <v>1388</v>
      </c>
      <c r="D680" s="271" t="s">
        <v>941</v>
      </c>
      <c r="E680" s="271" t="s">
        <v>1389</v>
      </c>
      <c r="F680" s="271" t="s">
        <v>1</v>
      </c>
      <c r="G680" s="271" t="s">
        <v>447</v>
      </c>
      <c r="H680" s="266" t="s">
        <v>444</v>
      </c>
      <c r="I680" s="266" t="s">
        <v>437</v>
      </c>
      <c r="J680" s="285" t="s">
        <v>39</v>
      </c>
      <c r="K680" s="271" t="s">
        <v>1</v>
      </c>
      <c r="L680" s="271" t="s">
        <v>1</v>
      </c>
      <c r="M680" s="285" t="s">
        <v>39</v>
      </c>
      <c r="N680" s="271" t="s">
        <v>1</v>
      </c>
      <c r="O680" s="273" t="s">
        <v>22</v>
      </c>
      <c r="P680" s="271" t="s">
        <v>1</v>
      </c>
      <c r="Q680" s="271" t="s">
        <v>1</v>
      </c>
      <c r="R680" s="271" t="s">
        <v>1</v>
      </c>
      <c r="S680" s="271" t="s">
        <v>1</v>
      </c>
      <c r="T680" s="271" t="s">
        <v>1</v>
      </c>
      <c r="U680" s="271" t="s">
        <v>1</v>
      </c>
      <c r="V680" s="271" t="s">
        <v>1</v>
      </c>
      <c r="W680" s="271" t="s">
        <v>1</v>
      </c>
      <c r="X680" s="271" t="s">
        <v>1</v>
      </c>
      <c r="Y680" s="271" t="s">
        <v>1</v>
      </c>
      <c r="Z680" s="271" t="s">
        <v>1</v>
      </c>
      <c r="AA680" s="271" t="s">
        <v>1</v>
      </c>
      <c r="AB680" s="271" t="s">
        <v>1</v>
      </c>
      <c r="AC680" s="271" t="s">
        <v>1</v>
      </c>
      <c r="AD680" s="271" t="s">
        <v>1</v>
      </c>
      <c r="AE680" s="271" t="s">
        <v>1</v>
      </c>
      <c r="AF680" s="271" t="s">
        <v>1</v>
      </c>
      <c r="AG680" s="271" t="s">
        <v>1</v>
      </c>
      <c r="AH680" s="271" t="s">
        <v>1</v>
      </c>
      <c r="AI680" s="271" t="s">
        <v>1</v>
      </c>
      <c r="AJ680" s="271" t="s">
        <v>1</v>
      </c>
      <c r="AK680" s="271" t="s">
        <v>1</v>
      </c>
      <c r="AL680" s="271" t="s">
        <v>1</v>
      </c>
      <c r="AM680" s="271" t="s">
        <v>1</v>
      </c>
      <c r="AN680" s="271" t="s">
        <v>1</v>
      </c>
      <c r="AO680" s="271" t="s">
        <v>1</v>
      </c>
      <c r="AP680" s="271" t="s">
        <v>1</v>
      </c>
      <c r="AQ680" s="271" t="s">
        <v>1</v>
      </c>
      <c r="AR680" s="271" t="s">
        <v>1</v>
      </c>
      <c r="AS680" s="271" t="s">
        <v>1</v>
      </c>
      <c r="AT680" s="271" t="s">
        <v>1</v>
      </c>
      <c r="AU680" s="271" t="s">
        <v>1</v>
      </c>
      <c r="AV680" s="271" t="s">
        <v>1</v>
      </c>
      <c r="AW680" s="284" t="s">
        <v>1</v>
      </c>
      <c r="AX680" s="284">
        <v>0</v>
      </c>
      <c r="AY680" s="284">
        <v>0</v>
      </c>
      <c r="AZ680" s="276" t="s">
        <v>1</v>
      </c>
      <c r="BA680" s="276" t="s">
        <v>1</v>
      </c>
      <c r="BB680" s="283" t="s">
        <v>1</v>
      </c>
      <c r="BD680" s="150" t="e">
        <f>_xlfn.XLOOKUP(A680,'KSD auditees'!A:A,'KSD auditees'!A:A)</f>
        <v>#N/A</v>
      </c>
      <c r="BE680" s="150" t="e">
        <f>_xlfn.XLOOKUP(A680,'KSD auditees'!A:A,'KSD auditees'!G:G)</f>
        <v>#N/A</v>
      </c>
      <c r="BF680" s="150">
        <f>_xlfn.XLOOKUP(A680,'[27]Non AGSA'!B:B,'[27]Non AGSA'!B:B)</f>
        <v>1277</v>
      </c>
      <c r="BG680" s="150" t="e">
        <f>_xlfn.XLOOKUP(A680,'[27]Dormant auditee list'!C:C,'[27]Dormant auditee list'!C:C)</f>
        <v>#N/A</v>
      </c>
      <c r="BH680" s="150" t="e">
        <f>_xlfn.XLOOKUP(A680,[27]Reworked!A:A,[27]Reworked!I:I)</f>
        <v>#N/A</v>
      </c>
      <c r="BJ680" s="150">
        <v>4</v>
      </c>
      <c r="BK680" s="150">
        <v>6</v>
      </c>
    </row>
    <row r="681" spans="1:63" ht="27" customHeight="1" x14ac:dyDescent="0.25">
      <c r="A681" s="265">
        <v>1284</v>
      </c>
      <c r="B681" s="266" t="s">
        <v>1445</v>
      </c>
      <c r="C681" s="271" t="s">
        <v>1388</v>
      </c>
      <c r="D681" s="271" t="s">
        <v>941</v>
      </c>
      <c r="E681" s="271" t="s">
        <v>1389</v>
      </c>
      <c r="F681" s="271" t="s">
        <v>1</v>
      </c>
      <c r="G681" s="271" t="s">
        <v>447</v>
      </c>
      <c r="H681" s="266" t="s">
        <v>444</v>
      </c>
      <c r="I681" s="266" t="s">
        <v>437</v>
      </c>
      <c r="J681" s="285" t="s">
        <v>39</v>
      </c>
      <c r="K681" s="271" t="s">
        <v>1</v>
      </c>
      <c r="L681" s="273" t="s">
        <v>22</v>
      </c>
      <c r="M681" s="285" t="s">
        <v>39</v>
      </c>
      <c r="N681" s="273" t="s">
        <v>22</v>
      </c>
      <c r="O681" s="274" t="s">
        <v>20</v>
      </c>
      <c r="P681" s="271" t="s">
        <v>1</v>
      </c>
      <c r="Q681" s="271" t="s">
        <v>1</v>
      </c>
      <c r="R681" s="271" t="s">
        <v>1</v>
      </c>
      <c r="S681" s="271" t="s">
        <v>1</v>
      </c>
      <c r="T681" s="271" t="s">
        <v>1</v>
      </c>
      <c r="U681" s="271" t="s">
        <v>1</v>
      </c>
      <c r="V681" s="271" t="s">
        <v>1</v>
      </c>
      <c r="W681" s="271" t="s">
        <v>1</v>
      </c>
      <c r="X681" s="271" t="s">
        <v>1</v>
      </c>
      <c r="Y681" s="271" t="s">
        <v>1</v>
      </c>
      <c r="Z681" s="271" t="s">
        <v>1</v>
      </c>
      <c r="AA681" s="271" t="s">
        <v>1</v>
      </c>
      <c r="AB681" s="271" t="s">
        <v>1</v>
      </c>
      <c r="AC681" s="271" t="s">
        <v>1</v>
      </c>
      <c r="AD681" s="271" t="s">
        <v>1</v>
      </c>
      <c r="AE681" s="273" t="s">
        <v>22</v>
      </c>
      <c r="AF681" s="271" t="s">
        <v>1</v>
      </c>
      <c r="AG681" s="271" t="s">
        <v>1</v>
      </c>
      <c r="AH681" s="271" t="s">
        <v>1</v>
      </c>
      <c r="AI681" s="271" t="s">
        <v>1</v>
      </c>
      <c r="AJ681" s="271" t="s">
        <v>1</v>
      </c>
      <c r="AK681" s="271" t="s">
        <v>1</v>
      </c>
      <c r="AL681" s="271" t="s">
        <v>1</v>
      </c>
      <c r="AM681" s="271" t="s">
        <v>1</v>
      </c>
      <c r="AN681" s="271" t="s">
        <v>1</v>
      </c>
      <c r="AO681" s="271" t="s">
        <v>1</v>
      </c>
      <c r="AP681" s="271" t="s">
        <v>1</v>
      </c>
      <c r="AQ681" s="271" t="s">
        <v>1</v>
      </c>
      <c r="AR681" s="271" t="s">
        <v>1</v>
      </c>
      <c r="AS681" s="271" t="s">
        <v>1</v>
      </c>
      <c r="AT681" s="271" t="s">
        <v>1</v>
      </c>
      <c r="AU681" s="273" t="s">
        <v>22</v>
      </c>
      <c r="AV681" s="271" t="s">
        <v>1</v>
      </c>
      <c r="AW681" s="284" t="s">
        <v>1</v>
      </c>
      <c r="AX681" s="284">
        <v>0</v>
      </c>
      <c r="AY681" s="284">
        <v>0</v>
      </c>
      <c r="AZ681" s="276" t="s">
        <v>1</v>
      </c>
      <c r="BA681" s="276" t="s">
        <v>1</v>
      </c>
      <c r="BB681" s="283" t="s">
        <v>1</v>
      </c>
      <c r="BD681" s="150" t="e">
        <f>_xlfn.XLOOKUP(A681,'KSD auditees'!A:A,'KSD auditees'!A:A)</f>
        <v>#N/A</v>
      </c>
      <c r="BE681" s="150" t="e">
        <f>_xlfn.XLOOKUP(A681,'KSD auditees'!A:A,'KSD auditees'!G:G)</f>
        <v>#N/A</v>
      </c>
      <c r="BF681" s="150">
        <f>_xlfn.XLOOKUP(A681,'[27]Non AGSA'!B:B,'[27]Non AGSA'!B:B)</f>
        <v>1284</v>
      </c>
      <c r="BG681" s="150" t="e">
        <f>_xlfn.XLOOKUP(A681,'[27]Dormant auditee list'!C:C,'[27]Dormant auditee list'!C:C)</f>
        <v>#N/A</v>
      </c>
      <c r="BH681" s="150" t="e">
        <f>_xlfn.XLOOKUP(A681,[27]Reworked!A:A,[27]Reworked!I:I)</f>
        <v>#N/A</v>
      </c>
      <c r="BJ681" s="150">
        <v>4</v>
      </c>
      <c r="BK681" s="150">
        <v>6</v>
      </c>
    </row>
    <row r="682" spans="1:63" ht="26.25" customHeight="1" x14ac:dyDescent="0.25">
      <c r="A682" s="265">
        <v>1282</v>
      </c>
      <c r="B682" s="266" t="s">
        <v>1446</v>
      </c>
      <c r="C682" s="271" t="s">
        <v>1388</v>
      </c>
      <c r="D682" s="271" t="s">
        <v>941</v>
      </c>
      <c r="E682" s="271" t="s">
        <v>1389</v>
      </c>
      <c r="F682" s="271" t="s">
        <v>1</v>
      </c>
      <c r="G682" s="271" t="s">
        <v>447</v>
      </c>
      <c r="H682" s="266" t="s">
        <v>444</v>
      </c>
      <c r="I682" s="266" t="s">
        <v>437</v>
      </c>
      <c r="J682" s="285" t="s">
        <v>39</v>
      </c>
      <c r="K682" s="271" t="s">
        <v>1</v>
      </c>
      <c r="L682" s="271" t="s">
        <v>1</v>
      </c>
      <c r="M682" s="285" t="s">
        <v>39</v>
      </c>
      <c r="N682" s="271" t="s">
        <v>1</v>
      </c>
      <c r="O682" s="271" t="s">
        <v>1</v>
      </c>
      <c r="P682" s="271" t="s">
        <v>1</v>
      </c>
      <c r="Q682" s="271" t="s">
        <v>1</v>
      </c>
      <c r="R682" s="271" t="s">
        <v>1</v>
      </c>
      <c r="S682" s="271" t="s">
        <v>1</v>
      </c>
      <c r="T682" s="271" t="s">
        <v>1</v>
      </c>
      <c r="U682" s="271" t="s">
        <v>1</v>
      </c>
      <c r="V682" s="271" t="s">
        <v>1</v>
      </c>
      <c r="W682" s="271" t="s">
        <v>1</v>
      </c>
      <c r="X682" s="271" t="s">
        <v>1</v>
      </c>
      <c r="Y682" s="271" t="s">
        <v>1</v>
      </c>
      <c r="Z682" s="271" t="s">
        <v>1</v>
      </c>
      <c r="AA682" s="271" t="s">
        <v>1</v>
      </c>
      <c r="AB682" s="271" t="s">
        <v>1</v>
      </c>
      <c r="AC682" s="271" t="s">
        <v>1</v>
      </c>
      <c r="AD682" s="271" t="s">
        <v>1</v>
      </c>
      <c r="AE682" s="271" t="s">
        <v>1</v>
      </c>
      <c r="AF682" s="271" t="s">
        <v>1</v>
      </c>
      <c r="AG682" s="271" t="s">
        <v>1</v>
      </c>
      <c r="AH682" s="271" t="s">
        <v>1</v>
      </c>
      <c r="AI682" s="271" t="s">
        <v>1</v>
      </c>
      <c r="AJ682" s="271" t="s">
        <v>1</v>
      </c>
      <c r="AK682" s="271" t="s">
        <v>1</v>
      </c>
      <c r="AL682" s="271" t="s">
        <v>1</v>
      </c>
      <c r="AM682" s="271" t="s">
        <v>1</v>
      </c>
      <c r="AN682" s="271" t="s">
        <v>1</v>
      </c>
      <c r="AO682" s="271" t="s">
        <v>1</v>
      </c>
      <c r="AP682" s="271" t="s">
        <v>1</v>
      </c>
      <c r="AQ682" s="271" t="s">
        <v>1</v>
      </c>
      <c r="AR682" s="271" t="s">
        <v>1</v>
      </c>
      <c r="AS682" s="271" t="s">
        <v>1</v>
      </c>
      <c r="AT682" s="271" t="s">
        <v>1</v>
      </c>
      <c r="AU682" s="271" t="s">
        <v>1</v>
      </c>
      <c r="AV682" s="271" t="s">
        <v>1</v>
      </c>
      <c r="AW682" s="284" t="s">
        <v>1</v>
      </c>
      <c r="AX682" s="284">
        <v>0</v>
      </c>
      <c r="AY682" s="284">
        <v>0</v>
      </c>
      <c r="AZ682" s="276" t="s">
        <v>1</v>
      </c>
      <c r="BA682" s="276" t="s">
        <v>1</v>
      </c>
      <c r="BB682" s="283" t="s">
        <v>1</v>
      </c>
      <c r="BD682" s="150" t="e">
        <f>_xlfn.XLOOKUP(A682,'KSD auditees'!A:A,'KSD auditees'!A:A)</f>
        <v>#N/A</v>
      </c>
      <c r="BE682" s="150" t="e">
        <f>_xlfn.XLOOKUP(A682,'KSD auditees'!A:A,'KSD auditees'!G:G)</f>
        <v>#N/A</v>
      </c>
      <c r="BF682" s="150">
        <f>_xlfn.XLOOKUP(A682,'[27]Non AGSA'!B:B,'[27]Non AGSA'!B:B)</f>
        <v>1282</v>
      </c>
      <c r="BG682" s="150" t="e">
        <f>_xlfn.XLOOKUP(A682,'[27]Dormant auditee list'!C:C,'[27]Dormant auditee list'!C:C)</f>
        <v>#N/A</v>
      </c>
      <c r="BH682" s="150" t="e">
        <f>_xlfn.XLOOKUP(A682,[27]Reworked!A:A,[27]Reworked!I:I)</f>
        <v>#N/A</v>
      </c>
      <c r="BJ682" s="150">
        <v>4</v>
      </c>
      <c r="BK682" s="150">
        <v>6</v>
      </c>
    </row>
    <row r="683" spans="1:63" ht="26.25" customHeight="1" x14ac:dyDescent="0.25">
      <c r="A683" s="265">
        <v>1278</v>
      </c>
      <c r="B683" s="266" t="s">
        <v>1447</v>
      </c>
      <c r="C683" s="271" t="s">
        <v>1388</v>
      </c>
      <c r="D683" s="271" t="s">
        <v>941</v>
      </c>
      <c r="E683" s="271" t="s">
        <v>1389</v>
      </c>
      <c r="F683" s="271" t="s">
        <v>1</v>
      </c>
      <c r="G683" s="271" t="s">
        <v>447</v>
      </c>
      <c r="H683" s="266" t="s">
        <v>444</v>
      </c>
      <c r="I683" s="266" t="s">
        <v>437</v>
      </c>
      <c r="J683" s="285" t="s">
        <v>39</v>
      </c>
      <c r="K683" s="271" t="s">
        <v>1</v>
      </c>
      <c r="L683" s="273" t="s">
        <v>22</v>
      </c>
      <c r="M683" s="152" t="s">
        <v>17</v>
      </c>
      <c r="N683" s="271" t="s">
        <v>1</v>
      </c>
      <c r="O683" s="272" t="s">
        <v>23</v>
      </c>
      <c r="P683" s="271" t="s">
        <v>1</v>
      </c>
      <c r="Q683" s="271" t="s">
        <v>1</v>
      </c>
      <c r="R683" s="271" t="s">
        <v>1</v>
      </c>
      <c r="S683" s="271" t="s">
        <v>1</v>
      </c>
      <c r="T683" s="271" t="s">
        <v>1</v>
      </c>
      <c r="U683" s="271" t="s">
        <v>1</v>
      </c>
      <c r="V683" s="271" t="s">
        <v>1</v>
      </c>
      <c r="W683" s="271" t="s">
        <v>1</v>
      </c>
      <c r="X683" s="271" t="s">
        <v>1</v>
      </c>
      <c r="Y683" s="271" t="s">
        <v>1</v>
      </c>
      <c r="Z683" s="271" t="s">
        <v>1</v>
      </c>
      <c r="AA683" s="271" t="s">
        <v>1</v>
      </c>
      <c r="AB683" s="271" t="s">
        <v>1</v>
      </c>
      <c r="AC683" s="271" t="s">
        <v>1</v>
      </c>
      <c r="AD683" s="271" t="s">
        <v>1</v>
      </c>
      <c r="AE683" s="273" t="s">
        <v>22</v>
      </c>
      <c r="AF683" s="271" t="s">
        <v>1</v>
      </c>
      <c r="AG683" s="271" t="s">
        <v>1</v>
      </c>
      <c r="AH683" s="271" t="s">
        <v>1</v>
      </c>
      <c r="AI683" s="271" t="s">
        <v>1</v>
      </c>
      <c r="AJ683" s="271" t="s">
        <v>1</v>
      </c>
      <c r="AK683" s="271" t="s">
        <v>1</v>
      </c>
      <c r="AL683" s="271" t="s">
        <v>1</v>
      </c>
      <c r="AM683" s="271" t="s">
        <v>1</v>
      </c>
      <c r="AN683" s="271" t="s">
        <v>1</v>
      </c>
      <c r="AO683" s="271" t="s">
        <v>1</v>
      </c>
      <c r="AP683" s="271" t="s">
        <v>1</v>
      </c>
      <c r="AQ683" s="271" t="s">
        <v>1</v>
      </c>
      <c r="AR683" s="271" t="s">
        <v>1</v>
      </c>
      <c r="AS683" s="271" t="s">
        <v>1</v>
      </c>
      <c r="AT683" s="271" t="s">
        <v>1</v>
      </c>
      <c r="AU683" s="271" t="s">
        <v>1</v>
      </c>
      <c r="AV683" s="271" t="s">
        <v>1</v>
      </c>
      <c r="AW683" s="284" t="s">
        <v>1</v>
      </c>
      <c r="AX683" s="284">
        <v>0</v>
      </c>
      <c r="AY683" s="284">
        <v>0</v>
      </c>
      <c r="AZ683" s="276" t="s">
        <v>1</v>
      </c>
      <c r="BA683" s="276" t="s">
        <v>1</v>
      </c>
      <c r="BB683" s="283" t="s">
        <v>1</v>
      </c>
      <c r="BD683" s="150" t="e">
        <f>_xlfn.XLOOKUP(A683,'KSD auditees'!A:A,'KSD auditees'!A:A)</f>
        <v>#N/A</v>
      </c>
      <c r="BE683" s="150" t="e">
        <f>_xlfn.XLOOKUP(A683,'KSD auditees'!A:A,'KSD auditees'!G:G)</f>
        <v>#N/A</v>
      </c>
      <c r="BF683" s="150">
        <f>_xlfn.XLOOKUP(A683,'[27]Non AGSA'!B:B,'[27]Non AGSA'!B:B)</f>
        <v>1278</v>
      </c>
      <c r="BG683" s="150" t="e">
        <f>_xlfn.XLOOKUP(A683,'[27]Dormant auditee list'!C:C,'[27]Dormant auditee list'!C:C)</f>
        <v>#N/A</v>
      </c>
      <c r="BH683" s="150" t="e">
        <f>_xlfn.XLOOKUP(A683,[27]Reworked!A:A,[27]Reworked!I:I)</f>
        <v>#N/A</v>
      </c>
      <c r="BJ683" s="150">
        <v>4</v>
      </c>
      <c r="BK683" s="150">
        <v>6</v>
      </c>
    </row>
    <row r="684" spans="1:63" ht="27" customHeight="1" x14ac:dyDescent="0.25">
      <c r="A684" s="265">
        <v>1270</v>
      </c>
      <c r="B684" s="266" t="s">
        <v>1448</v>
      </c>
      <c r="C684" s="271" t="s">
        <v>1388</v>
      </c>
      <c r="D684" s="271" t="s">
        <v>941</v>
      </c>
      <c r="E684" s="271" t="s">
        <v>1389</v>
      </c>
      <c r="F684" s="271" t="s">
        <v>1</v>
      </c>
      <c r="G684" s="271" t="s">
        <v>447</v>
      </c>
      <c r="H684" s="266" t="s">
        <v>444</v>
      </c>
      <c r="I684" s="266" t="s">
        <v>437</v>
      </c>
      <c r="J684" s="285" t="s">
        <v>39</v>
      </c>
      <c r="K684" s="271" t="s">
        <v>1</v>
      </c>
      <c r="L684" s="273" t="s">
        <v>22</v>
      </c>
      <c r="M684" s="285" t="s">
        <v>39</v>
      </c>
      <c r="N684" s="271" t="s">
        <v>1</v>
      </c>
      <c r="O684" s="272" t="s">
        <v>23</v>
      </c>
      <c r="P684" s="271" t="s">
        <v>1</v>
      </c>
      <c r="Q684" s="271" t="s">
        <v>1</v>
      </c>
      <c r="R684" s="271" t="s">
        <v>1</v>
      </c>
      <c r="S684" s="271" t="s">
        <v>1</v>
      </c>
      <c r="T684" s="271" t="s">
        <v>1</v>
      </c>
      <c r="U684" s="271" t="s">
        <v>1</v>
      </c>
      <c r="V684" s="271" t="s">
        <v>1</v>
      </c>
      <c r="W684" s="271" t="s">
        <v>1</v>
      </c>
      <c r="X684" s="271" t="s">
        <v>1</v>
      </c>
      <c r="Y684" s="271" t="s">
        <v>1</v>
      </c>
      <c r="Z684" s="271" t="s">
        <v>1</v>
      </c>
      <c r="AA684" s="271" t="s">
        <v>1</v>
      </c>
      <c r="AB684" s="271" t="s">
        <v>1</v>
      </c>
      <c r="AC684" s="271" t="s">
        <v>1</v>
      </c>
      <c r="AD684" s="271" t="s">
        <v>1</v>
      </c>
      <c r="AE684" s="273" t="s">
        <v>22</v>
      </c>
      <c r="AF684" s="271" t="s">
        <v>1</v>
      </c>
      <c r="AG684" s="271" t="s">
        <v>1</v>
      </c>
      <c r="AH684" s="271" t="s">
        <v>1</v>
      </c>
      <c r="AI684" s="271" t="s">
        <v>1</v>
      </c>
      <c r="AJ684" s="271" t="s">
        <v>1</v>
      </c>
      <c r="AK684" s="271" t="s">
        <v>1</v>
      </c>
      <c r="AL684" s="271" t="s">
        <v>1</v>
      </c>
      <c r="AM684" s="271" t="s">
        <v>1</v>
      </c>
      <c r="AN684" s="271" t="s">
        <v>1</v>
      </c>
      <c r="AO684" s="271" t="s">
        <v>1</v>
      </c>
      <c r="AP684" s="273" t="s">
        <v>22</v>
      </c>
      <c r="AQ684" s="271" t="s">
        <v>1</v>
      </c>
      <c r="AR684" s="271" t="s">
        <v>1</v>
      </c>
      <c r="AS684" s="271" t="s">
        <v>1</v>
      </c>
      <c r="AT684" s="271" t="s">
        <v>1</v>
      </c>
      <c r="AU684" s="271" t="s">
        <v>1</v>
      </c>
      <c r="AV684" s="271" t="s">
        <v>1</v>
      </c>
      <c r="AW684" s="284" t="s">
        <v>1</v>
      </c>
      <c r="AX684" s="284">
        <v>0</v>
      </c>
      <c r="AY684" s="284">
        <v>0</v>
      </c>
      <c r="AZ684" s="276" t="s">
        <v>1</v>
      </c>
      <c r="BA684" s="276" t="s">
        <v>1</v>
      </c>
      <c r="BB684" s="283" t="s">
        <v>1</v>
      </c>
      <c r="BD684" s="150" t="e">
        <f>_xlfn.XLOOKUP(A684,'KSD auditees'!A:A,'KSD auditees'!A:A)</f>
        <v>#N/A</v>
      </c>
      <c r="BE684" s="150" t="e">
        <f>_xlfn.XLOOKUP(A684,'KSD auditees'!A:A,'KSD auditees'!G:G)</f>
        <v>#N/A</v>
      </c>
      <c r="BF684" s="150">
        <f>_xlfn.XLOOKUP(A684,'[27]Non AGSA'!B:B,'[27]Non AGSA'!B:B)</f>
        <v>1270</v>
      </c>
      <c r="BG684" s="150" t="e">
        <f>_xlfn.XLOOKUP(A684,'[27]Dormant auditee list'!C:C,'[27]Dormant auditee list'!C:C)</f>
        <v>#N/A</v>
      </c>
      <c r="BH684" s="150" t="e">
        <f>_xlfn.XLOOKUP(A684,[27]Reworked!A:A,[27]Reworked!I:I)</f>
        <v>#N/A</v>
      </c>
      <c r="BJ684" s="150">
        <v>4</v>
      </c>
      <c r="BK684" s="150">
        <v>6</v>
      </c>
    </row>
    <row r="685" spans="1:63" ht="26.25" customHeight="1" x14ac:dyDescent="0.25">
      <c r="A685" s="265">
        <v>1534</v>
      </c>
      <c r="B685" s="266" t="s">
        <v>1018</v>
      </c>
      <c r="C685" s="271" t="s">
        <v>1388</v>
      </c>
      <c r="D685" s="271" t="s">
        <v>941</v>
      </c>
      <c r="E685" s="271" t="s">
        <v>1389</v>
      </c>
      <c r="F685" s="271" t="s">
        <v>1</v>
      </c>
      <c r="G685" s="271" t="s">
        <v>447</v>
      </c>
      <c r="H685" s="266" t="s">
        <v>444</v>
      </c>
      <c r="I685" s="266" t="s">
        <v>437</v>
      </c>
      <c r="J685" s="285" t="s">
        <v>39</v>
      </c>
      <c r="K685" s="271" t="s">
        <v>1</v>
      </c>
      <c r="L685" s="273" t="s">
        <v>22</v>
      </c>
      <c r="M685" s="152" t="s">
        <v>17</v>
      </c>
      <c r="N685" s="271" t="s">
        <v>1</v>
      </c>
      <c r="O685" s="274" t="s">
        <v>20</v>
      </c>
      <c r="P685" s="271" t="s">
        <v>1</v>
      </c>
      <c r="Q685" s="271" t="s">
        <v>1</v>
      </c>
      <c r="R685" s="271" t="s">
        <v>1</v>
      </c>
      <c r="S685" s="271" t="s">
        <v>1</v>
      </c>
      <c r="T685" s="271" t="s">
        <v>1</v>
      </c>
      <c r="U685" s="271" t="s">
        <v>1</v>
      </c>
      <c r="V685" s="271" t="s">
        <v>1</v>
      </c>
      <c r="W685" s="271" t="s">
        <v>1</v>
      </c>
      <c r="X685" s="271" t="s">
        <v>1</v>
      </c>
      <c r="Y685" s="271" t="s">
        <v>1</v>
      </c>
      <c r="Z685" s="271" t="s">
        <v>1</v>
      </c>
      <c r="AA685" s="271" t="s">
        <v>1</v>
      </c>
      <c r="AB685" s="271" t="s">
        <v>1</v>
      </c>
      <c r="AC685" s="271" t="s">
        <v>1</v>
      </c>
      <c r="AD685" s="271" t="s">
        <v>1</v>
      </c>
      <c r="AE685" s="271" t="s">
        <v>1</v>
      </c>
      <c r="AF685" s="271" t="s">
        <v>1</v>
      </c>
      <c r="AG685" s="273" t="s">
        <v>22</v>
      </c>
      <c r="AH685" s="271" t="s">
        <v>1</v>
      </c>
      <c r="AI685" s="271" t="s">
        <v>1</v>
      </c>
      <c r="AJ685" s="271" t="s">
        <v>1</v>
      </c>
      <c r="AK685" s="271" t="s">
        <v>1</v>
      </c>
      <c r="AL685" s="271" t="s">
        <v>1</v>
      </c>
      <c r="AM685" s="271" t="s">
        <v>1</v>
      </c>
      <c r="AN685" s="271" t="s">
        <v>1</v>
      </c>
      <c r="AO685" s="271" t="s">
        <v>1</v>
      </c>
      <c r="AP685" s="271" t="s">
        <v>1</v>
      </c>
      <c r="AQ685" s="271" t="s">
        <v>1</v>
      </c>
      <c r="AR685" s="271" t="s">
        <v>1</v>
      </c>
      <c r="AS685" s="271" t="s">
        <v>1</v>
      </c>
      <c r="AT685" s="271" t="s">
        <v>1</v>
      </c>
      <c r="AU685" s="271" t="s">
        <v>1</v>
      </c>
      <c r="AV685" s="271" t="s">
        <v>1</v>
      </c>
      <c r="AW685" s="284" t="s">
        <v>1</v>
      </c>
      <c r="AX685" s="284">
        <v>0</v>
      </c>
      <c r="AY685" s="284">
        <v>0</v>
      </c>
      <c r="AZ685" s="276" t="s">
        <v>1</v>
      </c>
      <c r="BA685" s="276" t="s">
        <v>1</v>
      </c>
      <c r="BB685" s="283" t="s">
        <v>1</v>
      </c>
      <c r="BD685" s="150" t="e">
        <f>_xlfn.XLOOKUP(A685,'KSD auditees'!A:A,'KSD auditees'!A:A)</f>
        <v>#N/A</v>
      </c>
      <c r="BE685" s="150" t="e">
        <f>_xlfn.XLOOKUP(A685,'KSD auditees'!A:A,'KSD auditees'!G:G)</f>
        <v>#N/A</v>
      </c>
      <c r="BF685" s="150">
        <f>_xlfn.XLOOKUP(A685,'[27]Non AGSA'!B:B,'[27]Non AGSA'!B:B)</f>
        <v>1534</v>
      </c>
      <c r="BG685" s="150" t="e">
        <f>_xlfn.XLOOKUP(A685,'[27]Dormant auditee list'!C:C,'[27]Dormant auditee list'!C:C)</f>
        <v>#N/A</v>
      </c>
      <c r="BH685" s="150" t="e">
        <f>_xlfn.XLOOKUP(A685,[27]Reworked!A:A,[27]Reworked!I:I)</f>
        <v>#N/A</v>
      </c>
      <c r="BJ685" s="150">
        <v>4</v>
      </c>
      <c r="BK685" s="150">
        <v>6</v>
      </c>
    </row>
    <row r="686" spans="1:63" ht="18.75" customHeight="1" x14ac:dyDescent="0.25">
      <c r="A686" s="265">
        <v>1476</v>
      </c>
      <c r="B686" s="266" t="s">
        <v>1449</v>
      </c>
      <c r="C686" s="271" t="s">
        <v>1388</v>
      </c>
      <c r="D686" s="271" t="s">
        <v>658</v>
      </c>
      <c r="E686" s="271" t="s">
        <v>1389</v>
      </c>
      <c r="F686" s="271" t="s">
        <v>1</v>
      </c>
      <c r="G686" s="271" t="s">
        <v>1</v>
      </c>
      <c r="H686" s="266" t="s">
        <v>1</v>
      </c>
      <c r="I686" s="266" t="s">
        <v>658</v>
      </c>
      <c r="J686" s="285" t="s">
        <v>39</v>
      </c>
      <c r="K686" s="271" t="s">
        <v>1</v>
      </c>
      <c r="L686" s="271" t="s">
        <v>1</v>
      </c>
      <c r="M686" s="286" t="s">
        <v>299</v>
      </c>
      <c r="N686" s="271" t="s">
        <v>1</v>
      </c>
      <c r="O686" s="271" t="s">
        <v>1</v>
      </c>
      <c r="P686" s="273" t="s">
        <v>22</v>
      </c>
      <c r="Q686" s="271" t="s">
        <v>1</v>
      </c>
      <c r="R686" s="271" t="s">
        <v>1</v>
      </c>
      <c r="S686" s="271" t="s">
        <v>1</v>
      </c>
      <c r="T686" s="271" t="s">
        <v>1</v>
      </c>
      <c r="U686" s="271" t="s">
        <v>1</v>
      </c>
      <c r="V686" s="273" t="s">
        <v>22</v>
      </c>
      <c r="W686" s="271" t="s">
        <v>1</v>
      </c>
      <c r="X686" s="271" t="s">
        <v>1</v>
      </c>
      <c r="Y686" s="271" t="s">
        <v>1</v>
      </c>
      <c r="Z686" s="271" t="s">
        <v>1</v>
      </c>
      <c r="AA686" s="271" t="s">
        <v>1</v>
      </c>
      <c r="AB686" s="271" t="s">
        <v>1</v>
      </c>
      <c r="AC686" s="271" t="s">
        <v>1</v>
      </c>
      <c r="AD686" s="271" t="s">
        <v>1</v>
      </c>
      <c r="AE686" s="271" t="s">
        <v>1</v>
      </c>
      <c r="AF686" s="271" t="s">
        <v>1</v>
      </c>
      <c r="AG686" s="271" t="s">
        <v>1</v>
      </c>
      <c r="AH686" s="271" t="s">
        <v>1</v>
      </c>
      <c r="AI686" s="271" t="s">
        <v>1</v>
      </c>
      <c r="AJ686" s="271" t="s">
        <v>1</v>
      </c>
      <c r="AK686" s="271" t="s">
        <v>1</v>
      </c>
      <c r="AL686" s="271" t="s">
        <v>1</v>
      </c>
      <c r="AM686" s="271" t="s">
        <v>1</v>
      </c>
      <c r="AN686" s="271" t="s">
        <v>1</v>
      </c>
      <c r="AO686" s="271" t="s">
        <v>1</v>
      </c>
      <c r="AP686" s="271" t="s">
        <v>1</v>
      </c>
      <c r="AQ686" s="271" t="s">
        <v>1</v>
      </c>
      <c r="AR686" s="271" t="s">
        <v>1</v>
      </c>
      <c r="AS686" s="271" t="s">
        <v>1</v>
      </c>
      <c r="AT686" s="271" t="s">
        <v>1</v>
      </c>
      <c r="AU686" s="271" t="s">
        <v>1</v>
      </c>
      <c r="AV686" s="271" t="s">
        <v>1</v>
      </c>
      <c r="AW686" s="284" t="s">
        <v>1</v>
      </c>
      <c r="AX686" s="284">
        <v>0</v>
      </c>
      <c r="AY686" s="284">
        <v>0</v>
      </c>
      <c r="AZ686" s="276" t="s">
        <v>1</v>
      </c>
      <c r="BA686" s="276" t="s">
        <v>1</v>
      </c>
      <c r="BB686" s="283" t="s">
        <v>1</v>
      </c>
      <c r="BD686" s="150" t="e">
        <f>_xlfn.XLOOKUP(A686,'KSD auditees'!A:A,'KSD auditees'!A:A)</f>
        <v>#N/A</v>
      </c>
      <c r="BE686" s="150" t="e">
        <f>_xlfn.XLOOKUP(A686,'KSD auditees'!A:A,'KSD auditees'!G:G)</f>
        <v>#N/A</v>
      </c>
      <c r="BF686" s="150">
        <f>_xlfn.XLOOKUP(A686,'[27]Non AGSA'!B:B,'[27]Non AGSA'!B:B)</f>
        <v>1476</v>
      </c>
      <c r="BG686" s="150" t="e">
        <f>_xlfn.XLOOKUP(A686,'[27]Dormant auditee list'!C:C,'[27]Dormant auditee list'!C:C)</f>
        <v>#N/A</v>
      </c>
      <c r="BH686" s="150" t="e">
        <f>_xlfn.XLOOKUP(A686,[27]Reworked!A:A,[27]Reworked!I:I)</f>
        <v>#N/A</v>
      </c>
      <c r="BJ686" s="150">
        <v>4</v>
      </c>
      <c r="BK686" s="150">
        <v>6</v>
      </c>
    </row>
    <row r="687" spans="1:63" ht="26.25" customHeight="1" x14ac:dyDescent="0.25">
      <c r="A687" s="265">
        <v>449</v>
      </c>
      <c r="B687" s="266" t="s">
        <v>880</v>
      </c>
      <c r="C687" s="271" t="s">
        <v>1190</v>
      </c>
      <c r="D687" s="271" t="s">
        <v>854</v>
      </c>
      <c r="E687" s="271" t="s">
        <v>810</v>
      </c>
      <c r="F687" s="271" t="s">
        <v>452</v>
      </c>
      <c r="G687" s="271" t="s">
        <v>856</v>
      </c>
      <c r="H687" s="266" t="s">
        <v>696</v>
      </c>
      <c r="I687" s="266" t="s">
        <v>437</v>
      </c>
      <c r="J687" s="285" t="s">
        <v>39</v>
      </c>
      <c r="K687" s="271" t="s">
        <v>1</v>
      </c>
      <c r="L687" s="271" t="s">
        <v>1</v>
      </c>
      <c r="M687" s="285" t="s">
        <v>39</v>
      </c>
      <c r="N687" s="271" t="s">
        <v>1</v>
      </c>
      <c r="O687" s="271" t="s">
        <v>1</v>
      </c>
      <c r="P687" s="271" t="s">
        <v>1</v>
      </c>
      <c r="Q687" s="271" t="s">
        <v>1</v>
      </c>
      <c r="R687" s="271" t="s">
        <v>1</v>
      </c>
      <c r="S687" s="271" t="s">
        <v>1</v>
      </c>
      <c r="T687" s="271" t="s">
        <v>1</v>
      </c>
      <c r="U687" s="271" t="s">
        <v>1</v>
      </c>
      <c r="V687" s="271" t="s">
        <v>1</v>
      </c>
      <c r="W687" s="271" t="s">
        <v>1</v>
      </c>
      <c r="X687" s="271" t="s">
        <v>1</v>
      </c>
      <c r="Y687" s="271" t="s">
        <v>1</v>
      </c>
      <c r="Z687" s="271" t="s">
        <v>1</v>
      </c>
      <c r="AA687" s="271" t="s">
        <v>1</v>
      </c>
      <c r="AB687" s="271" t="s">
        <v>1</v>
      </c>
      <c r="AC687" s="271" t="s">
        <v>1</v>
      </c>
      <c r="AD687" s="271" t="s">
        <v>1</v>
      </c>
      <c r="AE687" s="271" t="s">
        <v>1</v>
      </c>
      <c r="AF687" s="271" t="s">
        <v>1</v>
      </c>
      <c r="AG687" s="271" t="s">
        <v>1</v>
      </c>
      <c r="AH687" s="271" t="s">
        <v>1</v>
      </c>
      <c r="AI687" s="271" t="s">
        <v>1</v>
      </c>
      <c r="AJ687" s="271" t="s">
        <v>1</v>
      </c>
      <c r="AK687" s="271" t="s">
        <v>1</v>
      </c>
      <c r="AL687" s="271" t="s">
        <v>1</v>
      </c>
      <c r="AM687" s="271" t="s">
        <v>1</v>
      </c>
      <c r="AN687" s="271" t="s">
        <v>1</v>
      </c>
      <c r="AO687" s="271" t="s">
        <v>1</v>
      </c>
      <c r="AP687" s="271" t="s">
        <v>1</v>
      </c>
      <c r="AQ687" s="271" t="s">
        <v>1</v>
      </c>
      <c r="AR687" s="271" t="s">
        <v>1</v>
      </c>
      <c r="AS687" s="271" t="s">
        <v>1</v>
      </c>
      <c r="AT687" s="271" t="s">
        <v>1</v>
      </c>
      <c r="AU687" s="271" t="s">
        <v>1</v>
      </c>
      <c r="AV687" s="271" t="s">
        <v>1</v>
      </c>
      <c r="AW687" s="284" t="s">
        <v>1</v>
      </c>
      <c r="AX687" s="284">
        <v>0</v>
      </c>
      <c r="AY687" s="284">
        <v>0</v>
      </c>
      <c r="AZ687" s="276" t="s">
        <v>1</v>
      </c>
      <c r="BA687" s="276" t="s">
        <v>1</v>
      </c>
      <c r="BB687" s="283" t="s">
        <v>1</v>
      </c>
      <c r="BD687" s="150" t="e">
        <f>_xlfn.XLOOKUP(A687,'KSD auditees'!A:A,'KSD auditees'!A:A)</f>
        <v>#N/A</v>
      </c>
      <c r="BE687" s="150" t="e">
        <f>_xlfn.XLOOKUP(A687,'KSD auditees'!A:A,'KSD auditees'!G:G)</f>
        <v>#N/A</v>
      </c>
      <c r="BF687" s="150" t="e">
        <f>_xlfn.XLOOKUP(A687,'[27]Non AGSA'!B:B,'[27]Non AGSA'!B:B)</f>
        <v>#N/A</v>
      </c>
      <c r="BG687" s="150" t="e">
        <f>_xlfn.XLOOKUP(A687,'[27]Dormant auditee list'!C:C,'[27]Dormant auditee list'!C:C)</f>
        <v>#N/A</v>
      </c>
      <c r="BH687" s="150" t="e">
        <f>_xlfn.XLOOKUP(A687,[27]Reworked!A:A,[27]Reworked!I:I)</f>
        <v>#N/A</v>
      </c>
      <c r="BJ687" s="150">
        <v>5</v>
      </c>
      <c r="BK687" s="150">
        <v>6</v>
      </c>
    </row>
    <row r="688" spans="1:63" ht="27" customHeight="1" x14ac:dyDescent="0.25">
      <c r="A688" s="265">
        <v>1208</v>
      </c>
      <c r="B688" s="266" t="s">
        <v>1450</v>
      </c>
      <c r="C688" s="271" t="s">
        <v>1190</v>
      </c>
      <c r="D688" s="271" t="s">
        <v>854</v>
      </c>
      <c r="E688" s="271" t="s">
        <v>810</v>
      </c>
      <c r="F688" s="271" t="s">
        <v>452</v>
      </c>
      <c r="G688" s="271" t="s">
        <v>856</v>
      </c>
      <c r="H688" s="266" t="s">
        <v>696</v>
      </c>
      <c r="I688" s="266" t="s">
        <v>437</v>
      </c>
      <c r="J688" s="285" t="s">
        <v>39</v>
      </c>
      <c r="K688" s="271" t="s">
        <v>1</v>
      </c>
      <c r="L688" s="271" t="s">
        <v>1</v>
      </c>
      <c r="M688" s="285" t="s">
        <v>39</v>
      </c>
      <c r="N688" s="271" t="s">
        <v>1</v>
      </c>
      <c r="O688" s="271" t="s">
        <v>1</v>
      </c>
      <c r="P688" s="271" t="s">
        <v>1</v>
      </c>
      <c r="Q688" s="271" t="s">
        <v>1</v>
      </c>
      <c r="R688" s="271" t="s">
        <v>1</v>
      </c>
      <c r="S688" s="271" t="s">
        <v>1</v>
      </c>
      <c r="T688" s="271" t="s">
        <v>1</v>
      </c>
      <c r="U688" s="271" t="s">
        <v>1</v>
      </c>
      <c r="V688" s="271" t="s">
        <v>1</v>
      </c>
      <c r="W688" s="271" t="s">
        <v>1</v>
      </c>
      <c r="X688" s="271" t="s">
        <v>1</v>
      </c>
      <c r="Y688" s="271" t="s">
        <v>1</v>
      </c>
      <c r="Z688" s="271" t="s">
        <v>1</v>
      </c>
      <c r="AA688" s="271" t="s">
        <v>1</v>
      </c>
      <c r="AB688" s="271" t="s">
        <v>1</v>
      </c>
      <c r="AC688" s="271" t="s">
        <v>1</v>
      </c>
      <c r="AD688" s="271" t="s">
        <v>1</v>
      </c>
      <c r="AE688" s="271" t="s">
        <v>1</v>
      </c>
      <c r="AF688" s="271" t="s">
        <v>1</v>
      </c>
      <c r="AG688" s="271" t="s">
        <v>1</v>
      </c>
      <c r="AH688" s="271" t="s">
        <v>1</v>
      </c>
      <c r="AI688" s="271" t="s">
        <v>1</v>
      </c>
      <c r="AJ688" s="271" t="s">
        <v>1</v>
      </c>
      <c r="AK688" s="271" t="s">
        <v>1</v>
      </c>
      <c r="AL688" s="271" t="s">
        <v>1</v>
      </c>
      <c r="AM688" s="271" t="s">
        <v>1</v>
      </c>
      <c r="AN688" s="271" t="s">
        <v>1</v>
      </c>
      <c r="AO688" s="271" t="s">
        <v>1</v>
      </c>
      <c r="AP688" s="271" t="s">
        <v>1</v>
      </c>
      <c r="AQ688" s="271" t="s">
        <v>1</v>
      </c>
      <c r="AR688" s="271" t="s">
        <v>1</v>
      </c>
      <c r="AS688" s="271" t="s">
        <v>1</v>
      </c>
      <c r="AT688" s="271" t="s">
        <v>1</v>
      </c>
      <c r="AU688" s="271" t="s">
        <v>1</v>
      </c>
      <c r="AV688" s="271" t="s">
        <v>1</v>
      </c>
      <c r="AW688" s="284" t="s">
        <v>1</v>
      </c>
      <c r="AX688" s="284">
        <v>0</v>
      </c>
      <c r="AY688" s="284">
        <v>0</v>
      </c>
      <c r="AZ688" s="276" t="s">
        <v>1</v>
      </c>
      <c r="BA688" s="276" t="s">
        <v>1</v>
      </c>
      <c r="BB688" s="283" t="s">
        <v>1</v>
      </c>
      <c r="BD688" s="150" t="e">
        <f>_xlfn.XLOOKUP(A688,'KSD auditees'!A:A,'KSD auditees'!A:A)</f>
        <v>#N/A</v>
      </c>
      <c r="BE688" s="150" t="e">
        <f>_xlfn.XLOOKUP(A688,'KSD auditees'!A:A,'KSD auditees'!G:G)</f>
        <v>#N/A</v>
      </c>
      <c r="BF688" s="150" t="e">
        <f>_xlfn.XLOOKUP(A688,'[27]Non AGSA'!B:B,'[27]Non AGSA'!B:B)</f>
        <v>#N/A</v>
      </c>
      <c r="BG688" s="150" t="e">
        <f>_xlfn.XLOOKUP(A688,'[27]Dormant auditee list'!C:C,'[27]Dormant auditee list'!C:C)</f>
        <v>#N/A</v>
      </c>
      <c r="BH688" s="150" t="e">
        <f>_xlfn.XLOOKUP(A688,[27]Reworked!A:A,[27]Reworked!I:I)</f>
        <v>#N/A</v>
      </c>
      <c r="BJ688" s="150">
        <v>5</v>
      </c>
      <c r="BK688" s="150">
        <v>6</v>
      </c>
    </row>
    <row r="689" spans="1:63" ht="34.5" customHeight="1" x14ac:dyDescent="0.25">
      <c r="A689" s="265">
        <v>1162</v>
      </c>
      <c r="B689" s="266" t="s">
        <v>1451</v>
      </c>
      <c r="C689" s="271" t="s">
        <v>1193</v>
      </c>
      <c r="D689" s="271" t="s">
        <v>896</v>
      </c>
      <c r="E689" s="271" t="s">
        <v>415</v>
      </c>
      <c r="F689" s="271" t="s">
        <v>1</v>
      </c>
      <c r="G689" s="271" t="s">
        <v>587</v>
      </c>
      <c r="H689" s="266" t="s">
        <v>440</v>
      </c>
      <c r="I689" s="266" t="s">
        <v>437</v>
      </c>
      <c r="J689" s="285" t="s">
        <v>39</v>
      </c>
      <c r="K689" s="271" t="s">
        <v>1</v>
      </c>
      <c r="L689" s="271" t="s">
        <v>1</v>
      </c>
      <c r="M689" s="275" t="s">
        <v>33</v>
      </c>
      <c r="N689" s="271" t="s">
        <v>1</v>
      </c>
      <c r="O689" s="271" t="s">
        <v>1</v>
      </c>
      <c r="P689" s="271" t="s">
        <v>1</v>
      </c>
      <c r="Q689" s="271" t="s">
        <v>1</v>
      </c>
      <c r="R689" s="271" t="s">
        <v>1</v>
      </c>
      <c r="S689" s="271" t="s">
        <v>1</v>
      </c>
      <c r="T689" s="271" t="s">
        <v>1</v>
      </c>
      <c r="U689" s="271" t="s">
        <v>1</v>
      </c>
      <c r="V689" s="271" t="s">
        <v>1</v>
      </c>
      <c r="W689" s="271" t="s">
        <v>1</v>
      </c>
      <c r="X689" s="271" t="s">
        <v>1</v>
      </c>
      <c r="Y689" s="271" t="s">
        <v>1</v>
      </c>
      <c r="Z689" s="271" t="s">
        <v>1</v>
      </c>
      <c r="AA689" s="271" t="s">
        <v>1</v>
      </c>
      <c r="AB689" s="271" t="s">
        <v>1</v>
      </c>
      <c r="AC689" s="271" t="s">
        <v>1</v>
      </c>
      <c r="AD689" s="271" t="s">
        <v>1</v>
      </c>
      <c r="AE689" s="271" t="s">
        <v>1</v>
      </c>
      <c r="AF689" s="271" t="s">
        <v>1</v>
      </c>
      <c r="AG689" s="271" t="s">
        <v>1</v>
      </c>
      <c r="AH689" s="271" t="s">
        <v>1</v>
      </c>
      <c r="AI689" s="271" t="s">
        <v>1</v>
      </c>
      <c r="AJ689" s="271" t="s">
        <v>1</v>
      </c>
      <c r="AK689" s="271" t="s">
        <v>1</v>
      </c>
      <c r="AL689" s="271" t="s">
        <v>1</v>
      </c>
      <c r="AM689" s="271" t="s">
        <v>1</v>
      </c>
      <c r="AN689" s="271" t="s">
        <v>1</v>
      </c>
      <c r="AO689" s="271" t="s">
        <v>1</v>
      </c>
      <c r="AP689" s="271" t="s">
        <v>1</v>
      </c>
      <c r="AQ689" s="271" t="s">
        <v>1</v>
      </c>
      <c r="AR689" s="271" t="s">
        <v>1</v>
      </c>
      <c r="AS689" s="271" t="s">
        <v>1</v>
      </c>
      <c r="AT689" s="271" t="s">
        <v>1</v>
      </c>
      <c r="AU689" s="271" t="s">
        <v>1</v>
      </c>
      <c r="AV689" s="271" t="s">
        <v>1</v>
      </c>
      <c r="AW689" s="284" t="s">
        <v>1</v>
      </c>
      <c r="AX689" s="284">
        <v>0</v>
      </c>
      <c r="AY689" s="284">
        <v>0</v>
      </c>
      <c r="AZ689" s="276" t="s">
        <v>1</v>
      </c>
      <c r="BA689" s="276" t="s">
        <v>1</v>
      </c>
      <c r="BB689" s="281" t="s">
        <v>1</v>
      </c>
      <c r="BD689" s="150" t="e">
        <f>_xlfn.XLOOKUP(A689,'KSD auditees'!A:A,'KSD auditees'!A:A)</f>
        <v>#N/A</v>
      </c>
      <c r="BE689" s="150" t="e">
        <f>_xlfn.XLOOKUP(A689,'KSD auditees'!A:A,'KSD auditees'!G:G)</f>
        <v>#N/A</v>
      </c>
      <c r="BF689" s="150" t="e">
        <f>_xlfn.XLOOKUP(A689,'[27]Non AGSA'!B:B,'[27]Non AGSA'!B:B)</f>
        <v>#N/A</v>
      </c>
      <c r="BG689" s="150">
        <f>_xlfn.XLOOKUP(A689,'[27]Dormant auditee list'!C:C,'[27]Dormant auditee list'!C:C)</f>
        <v>1162</v>
      </c>
      <c r="BH689" s="150" t="e">
        <f>_xlfn.XLOOKUP(A689,[27]Reworked!A:A,[27]Reworked!I:I)</f>
        <v>#N/A</v>
      </c>
      <c r="BJ689" s="150">
        <v>2</v>
      </c>
      <c r="BK689" s="150">
        <v>6</v>
      </c>
    </row>
    <row r="690" spans="1:63" ht="13.5" customHeight="1" x14ac:dyDescent="0.25">
      <c r="A690" s="265">
        <v>1464</v>
      </c>
      <c r="B690" s="266" t="s">
        <v>741</v>
      </c>
      <c r="C690" s="271" t="s">
        <v>1193</v>
      </c>
      <c r="D690" s="271" t="s">
        <v>737</v>
      </c>
      <c r="E690" s="271" t="s">
        <v>415</v>
      </c>
      <c r="F690" s="271" t="s">
        <v>1</v>
      </c>
      <c r="G690" s="271" t="s">
        <v>209</v>
      </c>
      <c r="H690" s="266" t="s">
        <v>1</v>
      </c>
      <c r="I690" s="266" t="s">
        <v>437</v>
      </c>
      <c r="J690" s="275" t="s">
        <v>33</v>
      </c>
      <c r="K690" s="271" t="s">
        <v>1</v>
      </c>
      <c r="L690" s="271" t="s">
        <v>1</v>
      </c>
      <c r="M690" s="275" t="s">
        <v>33</v>
      </c>
      <c r="N690" s="271" t="s">
        <v>1</v>
      </c>
      <c r="O690" s="271" t="s">
        <v>1</v>
      </c>
      <c r="P690" s="271" t="s">
        <v>1</v>
      </c>
      <c r="Q690" s="271" t="s">
        <v>1</v>
      </c>
      <c r="R690" s="271" t="s">
        <v>1</v>
      </c>
      <c r="S690" s="271" t="s">
        <v>1</v>
      </c>
      <c r="T690" s="271" t="s">
        <v>1</v>
      </c>
      <c r="U690" s="271" t="s">
        <v>1</v>
      </c>
      <c r="V690" s="271" t="s">
        <v>1</v>
      </c>
      <c r="W690" s="271" t="s">
        <v>1</v>
      </c>
      <c r="X690" s="271" t="s">
        <v>1</v>
      </c>
      <c r="Y690" s="271" t="s">
        <v>1</v>
      </c>
      <c r="Z690" s="271" t="s">
        <v>1</v>
      </c>
      <c r="AA690" s="271" t="s">
        <v>1</v>
      </c>
      <c r="AB690" s="271" t="s">
        <v>1</v>
      </c>
      <c r="AC690" s="271" t="s">
        <v>1</v>
      </c>
      <c r="AD690" s="271" t="s">
        <v>1</v>
      </c>
      <c r="AE690" s="271" t="s">
        <v>1</v>
      </c>
      <c r="AF690" s="271" t="s">
        <v>1</v>
      </c>
      <c r="AG690" s="271" t="s">
        <v>1</v>
      </c>
      <c r="AH690" s="271" t="s">
        <v>1</v>
      </c>
      <c r="AI690" s="271" t="s">
        <v>1</v>
      </c>
      <c r="AJ690" s="271" t="s">
        <v>1</v>
      </c>
      <c r="AK690" s="271" t="s">
        <v>1</v>
      </c>
      <c r="AL690" s="271" t="s">
        <v>1</v>
      </c>
      <c r="AM690" s="271" t="s">
        <v>1</v>
      </c>
      <c r="AN690" s="271" t="s">
        <v>1</v>
      </c>
      <c r="AO690" s="271" t="s">
        <v>1</v>
      </c>
      <c r="AP690" s="271" t="s">
        <v>1</v>
      </c>
      <c r="AQ690" s="271" t="s">
        <v>1</v>
      </c>
      <c r="AR690" s="271" t="s">
        <v>1</v>
      </c>
      <c r="AS690" s="271" t="s">
        <v>1</v>
      </c>
      <c r="AT690" s="271" t="s">
        <v>1</v>
      </c>
      <c r="AU690" s="271" t="s">
        <v>1</v>
      </c>
      <c r="AV690" s="271" t="s">
        <v>1</v>
      </c>
      <c r="AW690" s="284" t="s">
        <v>1</v>
      </c>
      <c r="AX690" s="284">
        <v>0</v>
      </c>
      <c r="AY690" s="284">
        <v>0</v>
      </c>
      <c r="AZ690" s="276">
        <v>0</v>
      </c>
      <c r="BA690" s="276">
        <v>0</v>
      </c>
      <c r="BB690" s="283">
        <v>0</v>
      </c>
      <c r="BF690" s="150" t="e">
        <f>_xlfn.XLOOKUP(A690,'[27]Non AGSA'!B:B,'[27]Non AGSA'!B:B)</f>
        <v>#N/A</v>
      </c>
      <c r="BG690" s="150">
        <f>_xlfn.XLOOKUP(A690,'[27]Dormant auditee list'!C:C,'[27]Dormant auditee list'!C:C)</f>
        <v>1464</v>
      </c>
      <c r="BH690" s="150" t="e">
        <f>_xlfn.XLOOKUP(A690,[27]Reworked!A:A,[27]Reworked!I:I)</f>
        <v>#N/A</v>
      </c>
      <c r="BJ690" s="150">
        <v>2</v>
      </c>
      <c r="BK690" s="150">
        <v>1</v>
      </c>
    </row>
    <row r="691" spans="1:63" ht="34.5" customHeight="1" x14ac:dyDescent="0.25">
      <c r="A691" s="265">
        <v>1530</v>
      </c>
      <c r="B691" s="266" t="s">
        <v>1452</v>
      </c>
      <c r="C691" s="271" t="s">
        <v>1193</v>
      </c>
      <c r="D691" s="271" t="s">
        <v>896</v>
      </c>
      <c r="E691" s="271" t="s">
        <v>415</v>
      </c>
      <c r="F691" s="271" t="s">
        <v>1</v>
      </c>
      <c r="G691" s="271" t="s">
        <v>209</v>
      </c>
      <c r="H691" s="266" t="s">
        <v>440</v>
      </c>
      <c r="I691" s="266" t="s">
        <v>437</v>
      </c>
      <c r="J691" s="285" t="s">
        <v>39</v>
      </c>
      <c r="K691" s="271" t="s">
        <v>1</v>
      </c>
      <c r="L691" s="271" t="s">
        <v>1</v>
      </c>
      <c r="M691" s="285" t="s">
        <v>39</v>
      </c>
      <c r="N691" s="271" t="s">
        <v>1</v>
      </c>
      <c r="O691" s="271" t="s">
        <v>1</v>
      </c>
      <c r="P691" s="271" t="s">
        <v>1</v>
      </c>
      <c r="Q691" s="271" t="s">
        <v>1</v>
      </c>
      <c r="R691" s="271" t="s">
        <v>1</v>
      </c>
      <c r="S691" s="271" t="s">
        <v>1</v>
      </c>
      <c r="T691" s="271" t="s">
        <v>1</v>
      </c>
      <c r="U691" s="271" t="s">
        <v>1</v>
      </c>
      <c r="V691" s="271" t="s">
        <v>1</v>
      </c>
      <c r="W691" s="271" t="s">
        <v>1</v>
      </c>
      <c r="X691" s="271" t="s">
        <v>1</v>
      </c>
      <c r="Y691" s="271" t="s">
        <v>1</v>
      </c>
      <c r="Z691" s="271" t="s">
        <v>1</v>
      </c>
      <c r="AA691" s="271" t="s">
        <v>1</v>
      </c>
      <c r="AB691" s="271" t="s">
        <v>1</v>
      </c>
      <c r="AC691" s="271" t="s">
        <v>1</v>
      </c>
      <c r="AD691" s="271" t="s">
        <v>1</v>
      </c>
      <c r="AE691" s="271" t="s">
        <v>1</v>
      </c>
      <c r="AF691" s="271" t="s">
        <v>1</v>
      </c>
      <c r="AG691" s="271" t="s">
        <v>1</v>
      </c>
      <c r="AH691" s="271" t="s">
        <v>1</v>
      </c>
      <c r="AI691" s="271" t="s">
        <v>1</v>
      </c>
      <c r="AJ691" s="271" t="s">
        <v>1</v>
      </c>
      <c r="AK691" s="271" t="s">
        <v>1</v>
      </c>
      <c r="AL691" s="271" t="s">
        <v>1</v>
      </c>
      <c r="AM691" s="271" t="s">
        <v>1</v>
      </c>
      <c r="AN691" s="271" t="s">
        <v>1</v>
      </c>
      <c r="AO691" s="271" t="s">
        <v>1</v>
      </c>
      <c r="AP691" s="271" t="s">
        <v>1</v>
      </c>
      <c r="AQ691" s="271" t="s">
        <v>1</v>
      </c>
      <c r="AR691" s="271" t="s">
        <v>1</v>
      </c>
      <c r="AS691" s="271" t="s">
        <v>1</v>
      </c>
      <c r="AT691" s="271" t="s">
        <v>1</v>
      </c>
      <c r="AU691" s="271" t="s">
        <v>1</v>
      </c>
      <c r="AV691" s="271" t="s">
        <v>1</v>
      </c>
      <c r="AW691" s="284" t="s">
        <v>1</v>
      </c>
      <c r="AX691" s="284">
        <v>0</v>
      </c>
      <c r="AY691" s="284">
        <v>0</v>
      </c>
      <c r="AZ691" s="276" t="s">
        <v>1</v>
      </c>
      <c r="BA691" s="276" t="s">
        <v>1</v>
      </c>
      <c r="BB691" s="283" t="s">
        <v>1</v>
      </c>
      <c r="BD691" s="150" t="e">
        <f>_xlfn.XLOOKUP(A691,'KSD auditees'!A:A,'KSD auditees'!A:A)</f>
        <v>#N/A</v>
      </c>
      <c r="BE691" s="150" t="e">
        <f>_xlfn.XLOOKUP(A691,'KSD auditees'!A:A,'KSD auditees'!G:G)</f>
        <v>#N/A</v>
      </c>
      <c r="BF691" s="150" t="e">
        <f>_xlfn.XLOOKUP(A691,'[27]Non AGSA'!B:B,'[27]Non AGSA'!B:B)</f>
        <v>#N/A</v>
      </c>
      <c r="BG691" s="150">
        <f>_xlfn.XLOOKUP(A691,'[27]Dormant auditee list'!C:C,'[27]Dormant auditee list'!C:C)</f>
        <v>1530</v>
      </c>
      <c r="BH691" s="150" t="e">
        <f>_xlfn.XLOOKUP(A691,[27]Reworked!A:A,[27]Reworked!I:I)</f>
        <v>#N/A</v>
      </c>
      <c r="BJ691" s="150">
        <v>2</v>
      </c>
      <c r="BK691" s="150">
        <v>6</v>
      </c>
    </row>
    <row r="692" spans="1:63" ht="18.75" customHeight="1" x14ac:dyDescent="0.25">
      <c r="A692" s="265">
        <v>1442</v>
      </c>
      <c r="B692" s="266" t="s">
        <v>746</v>
      </c>
      <c r="C692" s="271" t="s">
        <v>1193</v>
      </c>
      <c r="D692" s="271" t="s">
        <v>737</v>
      </c>
      <c r="E692" s="271" t="s">
        <v>415</v>
      </c>
      <c r="F692" s="271" t="s">
        <v>1</v>
      </c>
      <c r="G692" s="271" t="s">
        <v>209</v>
      </c>
      <c r="H692" s="266" t="s">
        <v>1</v>
      </c>
      <c r="I692" s="266" t="s">
        <v>437</v>
      </c>
      <c r="J692" s="275" t="s">
        <v>33</v>
      </c>
      <c r="K692" s="271" t="s">
        <v>1</v>
      </c>
      <c r="L692" s="271" t="s">
        <v>1</v>
      </c>
      <c r="M692" s="275" t="s">
        <v>33</v>
      </c>
      <c r="N692" s="271" t="s">
        <v>1</v>
      </c>
      <c r="O692" s="271" t="s">
        <v>1</v>
      </c>
      <c r="P692" s="271" t="s">
        <v>1</v>
      </c>
      <c r="Q692" s="271" t="s">
        <v>1</v>
      </c>
      <c r="R692" s="271" t="s">
        <v>1</v>
      </c>
      <c r="S692" s="271" t="s">
        <v>1</v>
      </c>
      <c r="T692" s="271" t="s">
        <v>1</v>
      </c>
      <c r="U692" s="271" t="s">
        <v>1</v>
      </c>
      <c r="V692" s="271" t="s">
        <v>1</v>
      </c>
      <c r="W692" s="271" t="s">
        <v>1</v>
      </c>
      <c r="X692" s="271" t="s">
        <v>1</v>
      </c>
      <c r="Y692" s="271" t="s">
        <v>1</v>
      </c>
      <c r="Z692" s="271" t="s">
        <v>1</v>
      </c>
      <c r="AA692" s="271" t="s">
        <v>1</v>
      </c>
      <c r="AB692" s="271" t="s">
        <v>1</v>
      </c>
      <c r="AC692" s="271" t="s">
        <v>1</v>
      </c>
      <c r="AD692" s="271" t="s">
        <v>1</v>
      </c>
      <c r="AE692" s="271" t="s">
        <v>1</v>
      </c>
      <c r="AF692" s="271" t="s">
        <v>1</v>
      </c>
      <c r="AG692" s="271" t="s">
        <v>1</v>
      </c>
      <c r="AH692" s="271" t="s">
        <v>1</v>
      </c>
      <c r="AI692" s="271" t="s">
        <v>1</v>
      </c>
      <c r="AJ692" s="271" t="s">
        <v>1</v>
      </c>
      <c r="AK692" s="271" t="s">
        <v>1</v>
      </c>
      <c r="AL692" s="271" t="s">
        <v>1</v>
      </c>
      <c r="AM692" s="271" t="s">
        <v>1</v>
      </c>
      <c r="AN692" s="271" t="s">
        <v>1</v>
      </c>
      <c r="AO692" s="271" t="s">
        <v>1</v>
      </c>
      <c r="AP692" s="271" t="s">
        <v>1</v>
      </c>
      <c r="AQ692" s="271" t="s">
        <v>1</v>
      </c>
      <c r="AR692" s="271" t="s">
        <v>1</v>
      </c>
      <c r="AS692" s="271" t="s">
        <v>1</v>
      </c>
      <c r="AT692" s="271" t="s">
        <v>1</v>
      </c>
      <c r="AU692" s="271" t="s">
        <v>1</v>
      </c>
      <c r="AV692" s="271" t="s">
        <v>1</v>
      </c>
      <c r="AW692" s="284" t="s">
        <v>1</v>
      </c>
      <c r="AX692" s="284">
        <v>0</v>
      </c>
      <c r="AY692" s="284">
        <v>0</v>
      </c>
      <c r="AZ692" s="276" t="s">
        <v>1</v>
      </c>
      <c r="BA692" s="276" t="s">
        <v>1</v>
      </c>
      <c r="BB692" s="283" t="s">
        <v>1</v>
      </c>
      <c r="BF692" s="150" t="e">
        <f>_xlfn.XLOOKUP(A692,'[27]Non AGSA'!B:B,'[27]Non AGSA'!B:B)</f>
        <v>#N/A</v>
      </c>
      <c r="BG692" s="150">
        <f>_xlfn.XLOOKUP(A692,'[27]Dormant auditee list'!C:C,'[27]Dormant auditee list'!C:C)</f>
        <v>1442</v>
      </c>
      <c r="BH692" s="150" t="e">
        <f>_xlfn.XLOOKUP(A692,[27]Reworked!A:A,[27]Reworked!I:I)</f>
        <v>#N/A</v>
      </c>
      <c r="BJ692" s="150">
        <v>2</v>
      </c>
      <c r="BK692" s="150">
        <v>1</v>
      </c>
    </row>
    <row r="693" spans="1:63" ht="18.75" customHeight="1" x14ac:dyDescent="0.25">
      <c r="A693" s="265">
        <v>1443</v>
      </c>
      <c r="B693" s="266" t="s">
        <v>747</v>
      </c>
      <c r="C693" s="271" t="s">
        <v>1193</v>
      </c>
      <c r="D693" s="271" t="s">
        <v>737</v>
      </c>
      <c r="E693" s="271" t="s">
        <v>415</v>
      </c>
      <c r="F693" s="271" t="s">
        <v>1</v>
      </c>
      <c r="G693" s="271" t="s">
        <v>209</v>
      </c>
      <c r="H693" s="266" t="s">
        <v>1</v>
      </c>
      <c r="I693" s="266" t="s">
        <v>437</v>
      </c>
      <c r="J693" s="275" t="s">
        <v>33</v>
      </c>
      <c r="K693" s="271" t="s">
        <v>1</v>
      </c>
      <c r="L693" s="271" t="s">
        <v>1</v>
      </c>
      <c r="M693" s="275" t="s">
        <v>33</v>
      </c>
      <c r="N693" s="271" t="s">
        <v>1</v>
      </c>
      <c r="O693" s="271" t="s">
        <v>1</v>
      </c>
      <c r="P693" s="271" t="s">
        <v>1</v>
      </c>
      <c r="Q693" s="271" t="s">
        <v>1</v>
      </c>
      <c r="R693" s="271" t="s">
        <v>1</v>
      </c>
      <c r="S693" s="271" t="s">
        <v>1</v>
      </c>
      <c r="T693" s="271" t="s">
        <v>1</v>
      </c>
      <c r="U693" s="271" t="s">
        <v>1</v>
      </c>
      <c r="V693" s="271" t="s">
        <v>1</v>
      </c>
      <c r="W693" s="271" t="s">
        <v>1</v>
      </c>
      <c r="X693" s="271" t="s">
        <v>1</v>
      </c>
      <c r="Y693" s="271" t="s">
        <v>1</v>
      </c>
      <c r="Z693" s="271" t="s">
        <v>1</v>
      </c>
      <c r="AA693" s="271" t="s">
        <v>1</v>
      </c>
      <c r="AB693" s="271" t="s">
        <v>1</v>
      </c>
      <c r="AC693" s="271" t="s">
        <v>1</v>
      </c>
      <c r="AD693" s="271" t="s">
        <v>1</v>
      </c>
      <c r="AE693" s="271" t="s">
        <v>1</v>
      </c>
      <c r="AF693" s="271" t="s">
        <v>1</v>
      </c>
      <c r="AG693" s="271" t="s">
        <v>1</v>
      </c>
      <c r="AH693" s="271" t="s">
        <v>1</v>
      </c>
      <c r="AI693" s="271" t="s">
        <v>1</v>
      </c>
      <c r="AJ693" s="271" t="s">
        <v>1</v>
      </c>
      <c r="AK693" s="271" t="s">
        <v>1</v>
      </c>
      <c r="AL693" s="271" t="s">
        <v>1</v>
      </c>
      <c r="AM693" s="271" t="s">
        <v>1</v>
      </c>
      <c r="AN693" s="271" t="s">
        <v>1</v>
      </c>
      <c r="AO693" s="271" t="s">
        <v>1</v>
      </c>
      <c r="AP693" s="271" t="s">
        <v>1</v>
      </c>
      <c r="AQ693" s="271" t="s">
        <v>1</v>
      </c>
      <c r="AR693" s="271" t="s">
        <v>1</v>
      </c>
      <c r="AS693" s="271" t="s">
        <v>1</v>
      </c>
      <c r="AT693" s="271" t="s">
        <v>1</v>
      </c>
      <c r="AU693" s="271" t="s">
        <v>1</v>
      </c>
      <c r="AV693" s="271" t="s">
        <v>1</v>
      </c>
      <c r="AW693" s="284" t="s">
        <v>1</v>
      </c>
      <c r="AX693" s="284">
        <v>0</v>
      </c>
      <c r="AY693" s="284">
        <v>0</v>
      </c>
      <c r="AZ693" s="276">
        <v>0</v>
      </c>
      <c r="BA693" s="276">
        <v>0</v>
      </c>
      <c r="BB693" s="283">
        <v>0</v>
      </c>
      <c r="BF693" s="150" t="e">
        <f>_xlfn.XLOOKUP(A693,'[27]Non AGSA'!B:B,'[27]Non AGSA'!B:B)</f>
        <v>#N/A</v>
      </c>
      <c r="BG693" s="150">
        <f>_xlfn.XLOOKUP(A693,'[27]Dormant auditee list'!C:C,'[27]Dormant auditee list'!C:C)</f>
        <v>1443</v>
      </c>
      <c r="BH693" s="150" t="e">
        <f>_xlfn.XLOOKUP(A693,[27]Reworked!A:A,[27]Reworked!I:I)</f>
        <v>#N/A</v>
      </c>
      <c r="BJ693" s="150">
        <v>2</v>
      </c>
      <c r="BK693" s="150">
        <v>1</v>
      </c>
    </row>
    <row r="694" spans="1:63" ht="34.5" customHeight="1" x14ac:dyDescent="0.25">
      <c r="A694" s="265">
        <v>1048</v>
      </c>
      <c r="B694" s="266" t="s">
        <v>435</v>
      </c>
      <c r="C694" s="271" t="s">
        <v>1193</v>
      </c>
      <c r="D694" s="271" t="s">
        <v>438</v>
      </c>
      <c r="E694" s="271" t="s">
        <v>810</v>
      </c>
      <c r="F694" s="271" t="s">
        <v>1</v>
      </c>
      <c r="G694" s="271" t="s">
        <v>439</v>
      </c>
      <c r="H694" s="266" t="s">
        <v>440</v>
      </c>
      <c r="I694" s="266" t="s">
        <v>437</v>
      </c>
      <c r="J694" s="285" t="s">
        <v>39</v>
      </c>
      <c r="K694" s="272" t="s">
        <v>23</v>
      </c>
      <c r="L694" s="272" t="s">
        <v>23</v>
      </c>
      <c r="M694" s="152" t="s">
        <v>17</v>
      </c>
      <c r="N694" s="272" t="s">
        <v>23</v>
      </c>
      <c r="O694" s="272" t="s">
        <v>23</v>
      </c>
      <c r="P694" s="271" t="s">
        <v>1</v>
      </c>
      <c r="Q694" s="271" t="s">
        <v>1</v>
      </c>
      <c r="R694" s="271" t="s">
        <v>1</v>
      </c>
      <c r="S694" s="271" t="s">
        <v>1</v>
      </c>
      <c r="T694" s="271" t="s">
        <v>1</v>
      </c>
      <c r="U694" s="271" t="s">
        <v>1</v>
      </c>
      <c r="V694" s="271" t="s">
        <v>1</v>
      </c>
      <c r="W694" s="271" t="s">
        <v>1</v>
      </c>
      <c r="X694" s="271" t="s">
        <v>1</v>
      </c>
      <c r="Y694" s="271" t="s">
        <v>1</v>
      </c>
      <c r="Z694" s="272" t="s">
        <v>23</v>
      </c>
      <c r="AA694" s="273" t="s">
        <v>22</v>
      </c>
      <c r="AB694" s="271" t="s">
        <v>1</v>
      </c>
      <c r="AC694" s="271" t="s">
        <v>1</v>
      </c>
      <c r="AD694" s="271" t="s">
        <v>1</v>
      </c>
      <c r="AE694" s="272" t="s">
        <v>23</v>
      </c>
      <c r="AF694" s="272" t="s">
        <v>23</v>
      </c>
      <c r="AG694" s="271" t="s">
        <v>1</v>
      </c>
      <c r="AH694" s="271" t="s">
        <v>1</v>
      </c>
      <c r="AI694" s="271" t="s">
        <v>1</v>
      </c>
      <c r="AJ694" s="271" t="s">
        <v>1</v>
      </c>
      <c r="AK694" s="272" t="s">
        <v>23</v>
      </c>
      <c r="AL694" s="272" t="s">
        <v>23</v>
      </c>
      <c r="AM694" s="271" t="s">
        <v>1</v>
      </c>
      <c r="AN694" s="271" t="s">
        <v>1</v>
      </c>
      <c r="AO694" s="273" t="s">
        <v>22</v>
      </c>
      <c r="AP694" s="271" t="s">
        <v>1</v>
      </c>
      <c r="AQ694" s="271" t="s">
        <v>1</v>
      </c>
      <c r="AR694" s="271" t="s">
        <v>1</v>
      </c>
      <c r="AS694" s="271" t="s">
        <v>1</v>
      </c>
      <c r="AT694" s="271" t="s">
        <v>1</v>
      </c>
      <c r="AU694" s="272" t="s">
        <v>23</v>
      </c>
      <c r="AV694" s="272" t="s">
        <v>23</v>
      </c>
      <c r="AW694" s="272" t="s">
        <v>1242</v>
      </c>
      <c r="AX694" s="152">
        <v>2</v>
      </c>
      <c r="AY694" s="284">
        <v>0</v>
      </c>
      <c r="AZ694" s="276">
        <v>0</v>
      </c>
      <c r="BA694" s="277">
        <v>75.3</v>
      </c>
      <c r="BB694" s="281">
        <v>4.5</v>
      </c>
      <c r="BD694" s="150" t="e">
        <f>_xlfn.XLOOKUP(A694,'KSD auditees'!A:A,'KSD auditees'!A:A)</f>
        <v>#N/A</v>
      </c>
      <c r="BE694" s="150" t="e">
        <f>_xlfn.XLOOKUP(A694,'KSD auditees'!A:A,'KSD auditees'!G:G)</f>
        <v>#N/A</v>
      </c>
      <c r="BF694" s="150" t="e">
        <f>_xlfn.XLOOKUP(A694,'[27]Non AGSA'!B:B,'[27]Non AGSA'!B:B)</f>
        <v>#N/A</v>
      </c>
      <c r="BG694" s="150" t="e">
        <f>_xlfn.XLOOKUP(A694,'[27]Dormant auditee list'!C:C,'[27]Dormant auditee list'!C:C)</f>
        <v>#N/A</v>
      </c>
      <c r="BH694" s="150" t="e">
        <f>_xlfn.XLOOKUP(A694,[27]Reworked!A:A,[27]Reworked!I:I)</f>
        <v>#N/A</v>
      </c>
      <c r="BJ694" s="150">
        <v>5</v>
      </c>
      <c r="BK694" s="150">
        <v>6</v>
      </c>
    </row>
    <row r="695" spans="1:63" ht="34.5" customHeight="1" x14ac:dyDescent="0.25">
      <c r="A695" s="265">
        <v>17</v>
      </c>
      <c r="B695" s="266" t="s">
        <v>1453</v>
      </c>
      <c r="C695" s="271" t="s">
        <v>1193</v>
      </c>
      <c r="D695" s="271" t="s">
        <v>1021</v>
      </c>
      <c r="E695" s="271" t="s">
        <v>415</v>
      </c>
      <c r="F695" s="271" t="s">
        <v>1</v>
      </c>
      <c r="G695" s="271" t="s">
        <v>520</v>
      </c>
      <c r="H695" s="266" t="s">
        <v>440</v>
      </c>
      <c r="I695" s="266" t="s">
        <v>437</v>
      </c>
      <c r="J695" s="275" t="s">
        <v>33</v>
      </c>
      <c r="K695" s="271" t="s">
        <v>1</v>
      </c>
      <c r="L695" s="271" t="s">
        <v>1</v>
      </c>
      <c r="M695" s="275" t="s">
        <v>33</v>
      </c>
      <c r="N695" s="271" t="s">
        <v>1</v>
      </c>
      <c r="O695" s="271" t="s">
        <v>1</v>
      </c>
      <c r="P695" s="271" t="s">
        <v>1</v>
      </c>
      <c r="Q695" s="271" t="s">
        <v>1</v>
      </c>
      <c r="R695" s="271" t="s">
        <v>1</v>
      </c>
      <c r="S695" s="271" t="s">
        <v>1</v>
      </c>
      <c r="T695" s="271" t="s">
        <v>1</v>
      </c>
      <c r="U695" s="271" t="s">
        <v>1</v>
      </c>
      <c r="V695" s="271" t="s">
        <v>1</v>
      </c>
      <c r="W695" s="271" t="s">
        <v>1</v>
      </c>
      <c r="X695" s="271" t="s">
        <v>1</v>
      </c>
      <c r="Y695" s="271" t="s">
        <v>1</v>
      </c>
      <c r="Z695" s="271" t="s">
        <v>1</v>
      </c>
      <c r="AA695" s="271" t="s">
        <v>1</v>
      </c>
      <c r="AB695" s="271" t="s">
        <v>1</v>
      </c>
      <c r="AC695" s="271" t="s">
        <v>1</v>
      </c>
      <c r="AD695" s="271" t="s">
        <v>1</v>
      </c>
      <c r="AE695" s="271" t="s">
        <v>1</v>
      </c>
      <c r="AF695" s="271" t="s">
        <v>1</v>
      </c>
      <c r="AG695" s="271" t="s">
        <v>1</v>
      </c>
      <c r="AH695" s="271" t="s">
        <v>1</v>
      </c>
      <c r="AI695" s="271" t="s">
        <v>1</v>
      </c>
      <c r="AJ695" s="271" t="s">
        <v>1</v>
      </c>
      <c r="AK695" s="271" t="s">
        <v>1</v>
      </c>
      <c r="AL695" s="271" t="s">
        <v>1</v>
      </c>
      <c r="AM695" s="271" t="s">
        <v>1</v>
      </c>
      <c r="AN695" s="271" t="s">
        <v>1</v>
      </c>
      <c r="AO695" s="271" t="s">
        <v>1</v>
      </c>
      <c r="AP695" s="271" t="s">
        <v>1</v>
      </c>
      <c r="AQ695" s="271" t="s">
        <v>1</v>
      </c>
      <c r="AR695" s="271" t="s">
        <v>1</v>
      </c>
      <c r="AS695" s="271" t="s">
        <v>1</v>
      </c>
      <c r="AT695" s="271" t="s">
        <v>1</v>
      </c>
      <c r="AU695" s="271" t="s">
        <v>1</v>
      </c>
      <c r="AV695" s="271" t="s">
        <v>1</v>
      </c>
      <c r="AW695" s="284" t="s">
        <v>1</v>
      </c>
      <c r="AX695" s="284">
        <v>0</v>
      </c>
      <c r="AY695" s="284">
        <v>0</v>
      </c>
      <c r="AZ695" s="276" t="s">
        <v>1</v>
      </c>
      <c r="BA695" s="276" t="s">
        <v>1</v>
      </c>
      <c r="BB695" s="283" t="s">
        <v>1</v>
      </c>
      <c r="BF695" s="150" t="e">
        <f>_xlfn.XLOOKUP(A695,'[27]Non AGSA'!B:B,'[27]Non AGSA'!B:B)</f>
        <v>#N/A</v>
      </c>
      <c r="BG695" s="150">
        <f>_xlfn.XLOOKUP(A695,'[27]Dormant auditee list'!C:C,'[27]Dormant auditee list'!C:C)</f>
        <v>17</v>
      </c>
      <c r="BH695" s="150" t="e">
        <f>_xlfn.XLOOKUP(A695,[27]Reworked!A:A,[27]Reworked!I:I)</f>
        <v>#N/A</v>
      </c>
      <c r="BJ695" s="150">
        <v>2</v>
      </c>
      <c r="BK695" s="150">
        <v>1</v>
      </c>
    </row>
    <row r="696" spans="1:63" ht="26.25" customHeight="1" x14ac:dyDescent="0.25">
      <c r="A696" s="265">
        <v>19</v>
      </c>
      <c r="B696" s="266" t="s">
        <v>1454</v>
      </c>
      <c r="C696" s="271" t="s">
        <v>1193</v>
      </c>
      <c r="D696" s="271" t="s">
        <v>815</v>
      </c>
      <c r="E696" s="271" t="s">
        <v>415</v>
      </c>
      <c r="F696" s="271" t="s">
        <v>1</v>
      </c>
      <c r="G696" s="271" t="s">
        <v>817</v>
      </c>
      <c r="H696" s="266" t="s">
        <v>696</v>
      </c>
      <c r="I696" s="266" t="s">
        <v>437</v>
      </c>
      <c r="J696" s="275" t="s">
        <v>33</v>
      </c>
      <c r="K696" s="271" t="s">
        <v>1</v>
      </c>
      <c r="L696" s="271" t="s">
        <v>1</v>
      </c>
      <c r="M696" s="275" t="s">
        <v>33</v>
      </c>
      <c r="N696" s="271" t="s">
        <v>1</v>
      </c>
      <c r="O696" s="271" t="s">
        <v>1</v>
      </c>
      <c r="P696" s="271" t="s">
        <v>1</v>
      </c>
      <c r="Q696" s="271" t="s">
        <v>1</v>
      </c>
      <c r="R696" s="271" t="s">
        <v>1</v>
      </c>
      <c r="S696" s="271" t="s">
        <v>1</v>
      </c>
      <c r="T696" s="271" t="s">
        <v>1</v>
      </c>
      <c r="U696" s="271" t="s">
        <v>1</v>
      </c>
      <c r="V696" s="271" t="s">
        <v>1</v>
      </c>
      <c r="W696" s="271" t="s">
        <v>1</v>
      </c>
      <c r="X696" s="271" t="s">
        <v>1</v>
      </c>
      <c r="Y696" s="271" t="s">
        <v>1</v>
      </c>
      <c r="Z696" s="271" t="s">
        <v>1</v>
      </c>
      <c r="AA696" s="271" t="s">
        <v>1</v>
      </c>
      <c r="AB696" s="271" t="s">
        <v>1</v>
      </c>
      <c r="AC696" s="271" t="s">
        <v>1</v>
      </c>
      <c r="AD696" s="271" t="s">
        <v>1</v>
      </c>
      <c r="AE696" s="271" t="s">
        <v>1</v>
      </c>
      <c r="AF696" s="271" t="s">
        <v>1</v>
      </c>
      <c r="AG696" s="271" t="s">
        <v>1</v>
      </c>
      <c r="AH696" s="271" t="s">
        <v>1</v>
      </c>
      <c r="AI696" s="271" t="s">
        <v>1</v>
      </c>
      <c r="AJ696" s="271" t="s">
        <v>1</v>
      </c>
      <c r="AK696" s="271" t="s">
        <v>1</v>
      </c>
      <c r="AL696" s="271" t="s">
        <v>1</v>
      </c>
      <c r="AM696" s="271" t="s">
        <v>1</v>
      </c>
      <c r="AN696" s="271" t="s">
        <v>1</v>
      </c>
      <c r="AO696" s="271" t="s">
        <v>1</v>
      </c>
      <c r="AP696" s="271" t="s">
        <v>1</v>
      </c>
      <c r="AQ696" s="271" t="s">
        <v>1</v>
      </c>
      <c r="AR696" s="271" t="s">
        <v>1</v>
      </c>
      <c r="AS696" s="271" t="s">
        <v>1</v>
      </c>
      <c r="AT696" s="271" t="s">
        <v>1</v>
      </c>
      <c r="AU696" s="271" t="s">
        <v>1</v>
      </c>
      <c r="AV696" s="271" t="s">
        <v>1</v>
      </c>
      <c r="AW696" s="284" t="s">
        <v>1</v>
      </c>
      <c r="AX696" s="284">
        <v>0</v>
      </c>
      <c r="AY696" s="284">
        <v>0</v>
      </c>
      <c r="AZ696" s="276" t="s">
        <v>1</v>
      </c>
      <c r="BA696" s="276" t="s">
        <v>1</v>
      </c>
      <c r="BB696" s="283" t="s">
        <v>1</v>
      </c>
      <c r="BF696" s="150" t="e">
        <f>_xlfn.XLOOKUP(A696,'[27]Non AGSA'!B:B,'[27]Non AGSA'!B:B)</f>
        <v>#N/A</v>
      </c>
      <c r="BG696" s="150">
        <f>_xlfn.XLOOKUP(A696,'[27]Dormant auditee list'!C:C,'[27]Dormant auditee list'!C:C)</f>
        <v>19</v>
      </c>
      <c r="BH696" s="150" t="e">
        <f>_xlfn.XLOOKUP(A696,[27]Reworked!A:A,[27]Reworked!I:I)</f>
        <v>#N/A</v>
      </c>
      <c r="BJ696" s="150">
        <v>2</v>
      </c>
      <c r="BK696" s="150">
        <v>1</v>
      </c>
    </row>
    <row r="697" spans="1:63" ht="34.5" customHeight="1" x14ac:dyDescent="0.25">
      <c r="A697" s="265">
        <v>1049</v>
      </c>
      <c r="B697" s="266" t="s">
        <v>1455</v>
      </c>
      <c r="C697" s="271" t="s">
        <v>1193</v>
      </c>
      <c r="D697" s="271" t="s">
        <v>492</v>
      </c>
      <c r="E697" s="271" t="s">
        <v>810</v>
      </c>
      <c r="F697" s="271" t="s">
        <v>1</v>
      </c>
      <c r="G697" s="271" t="s">
        <v>439</v>
      </c>
      <c r="H697" s="266" t="s">
        <v>440</v>
      </c>
      <c r="I697" s="266" t="s">
        <v>437</v>
      </c>
      <c r="J697" s="285" t="s">
        <v>39</v>
      </c>
      <c r="K697" s="271" t="s">
        <v>1</v>
      </c>
      <c r="L697" s="272" t="s">
        <v>23</v>
      </c>
      <c r="M697" s="152" t="s">
        <v>17</v>
      </c>
      <c r="N697" s="271" t="s">
        <v>1</v>
      </c>
      <c r="O697" s="272" t="s">
        <v>23</v>
      </c>
      <c r="P697" s="271" t="s">
        <v>1</v>
      </c>
      <c r="Q697" s="271" t="s">
        <v>1</v>
      </c>
      <c r="R697" s="271" t="s">
        <v>1</v>
      </c>
      <c r="S697" s="271" t="s">
        <v>1</v>
      </c>
      <c r="T697" s="271" t="s">
        <v>1</v>
      </c>
      <c r="U697" s="271" t="s">
        <v>1</v>
      </c>
      <c r="V697" s="271" t="s">
        <v>1</v>
      </c>
      <c r="W697" s="271" t="s">
        <v>1</v>
      </c>
      <c r="X697" s="271" t="s">
        <v>1</v>
      </c>
      <c r="Y697" s="271" t="s">
        <v>1</v>
      </c>
      <c r="Z697" s="271" t="s">
        <v>1</v>
      </c>
      <c r="AA697" s="271" t="s">
        <v>1</v>
      </c>
      <c r="AB697" s="271" t="s">
        <v>1</v>
      </c>
      <c r="AC697" s="271" t="s">
        <v>1</v>
      </c>
      <c r="AD697" s="271" t="s">
        <v>1</v>
      </c>
      <c r="AE697" s="272" t="s">
        <v>23</v>
      </c>
      <c r="AF697" s="272" t="s">
        <v>23</v>
      </c>
      <c r="AG697" s="271" t="s">
        <v>1</v>
      </c>
      <c r="AH697" s="271" t="s">
        <v>1</v>
      </c>
      <c r="AI697" s="271" t="s">
        <v>1</v>
      </c>
      <c r="AJ697" s="271" t="s">
        <v>1</v>
      </c>
      <c r="AK697" s="271" t="s">
        <v>1</v>
      </c>
      <c r="AL697" s="272" t="s">
        <v>23</v>
      </c>
      <c r="AM697" s="271" t="s">
        <v>1</v>
      </c>
      <c r="AN697" s="271" t="s">
        <v>1</v>
      </c>
      <c r="AO697" s="272" t="s">
        <v>23</v>
      </c>
      <c r="AP697" s="271" t="s">
        <v>1</v>
      </c>
      <c r="AQ697" s="271" t="s">
        <v>1</v>
      </c>
      <c r="AR697" s="272" t="s">
        <v>23</v>
      </c>
      <c r="AS697" s="271" t="s">
        <v>1</v>
      </c>
      <c r="AT697" s="271" t="s">
        <v>1</v>
      </c>
      <c r="AU697" s="272" t="s">
        <v>23</v>
      </c>
      <c r="AV697" s="272" t="s">
        <v>23</v>
      </c>
      <c r="AW697" s="272" t="s">
        <v>1242</v>
      </c>
      <c r="AX697" s="275">
        <v>1</v>
      </c>
      <c r="AY697" s="152">
        <v>2</v>
      </c>
      <c r="AZ697" s="276">
        <v>0</v>
      </c>
      <c r="BA697" s="280">
        <v>828.5</v>
      </c>
      <c r="BB697" s="281">
        <v>306.5</v>
      </c>
      <c r="BD697" s="150" t="e">
        <f>_xlfn.XLOOKUP(A697,'KSD auditees'!A:A,'KSD auditees'!A:A)</f>
        <v>#N/A</v>
      </c>
      <c r="BE697" s="150" t="e">
        <f>_xlfn.XLOOKUP(A697,'KSD auditees'!A:A,'KSD auditees'!G:G)</f>
        <v>#N/A</v>
      </c>
      <c r="BF697" s="150" t="e">
        <f>_xlfn.XLOOKUP(A697,'[27]Non AGSA'!B:B,'[27]Non AGSA'!B:B)</f>
        <v>#N/A</v>
      </c>
      <c r="BG697" s="150" t="e">
        <f>_xlfn.XLOOKUP(A697,'[27]Dormant auditee list'!C:C,'[27]Dormant auditee list'!C:C)</f>
        <v>#N/A</v>
      </c>
      <c r="BH697" s="150" t="e">
        <f>_xlfn.XLOOKUP(A697,[27]Reworked!A:A,[27]Reworked!I:I)</f>
        <v>#N/A</v>
      </c>
      <c r="BJ697" s="150">
        <v>5</v>
      </c>
      <c r="BK697" s="150">
        <v>6</v>
      </c>
    </row>
    <row r="698" spans="1:63" ht="34.5" customHeight="1" x14ac:dyDescent="0.25">
      <c r="A698" s="265">
        <v>909</v>
      </c>
      <c r="B698" s="266" t="s">
        <v>1456</v>
      </c>
      <c r="C698" s="271" t="s">
        <v>1193</v>
      </c>
      <c r="D698" s="271" t="s">
        <v>519</v>
      </c>
      <c r="E698" s="271" t="s">
        <v>415</v>
      </c>
      <c r="F698" s="271" t="s">
        <v>1</v>
      </c>
      <c r="G698" s="271" t="s">
        <v>520</v>
      </c>
      <c r="H698" s="266" t="s">
        <v>440</v>
      </c>
      <c r="I698" s="266" t="s">
        <v>437</v>
      </c>
      <c r="J698" s="275" t="s">
        <v>33</v>
      </c>
      <c r="K698" s="271" t="s">
        <v>1</v>
      </c>
      <c r="L698" s="271" t="s">
        <v>1</v>
      </c>
      <c r="M698" s="275" t="s">
        <v>33</v>
      </c>
      <c r="N698" s="271" t="s">
        <v>1</v>
      </c>
      <c r="O698" s="271" t="s">
        <v>1</v>
      </c>
      <c r="P698" s="271" t="s">
        <v>1</v>
      </c>
      <c r="Q698" s="271" t="s">
        <v>1</v>
      </c>
      <c r="R698" s="271" t="s">
        <v>1</v>
      </c>
      <c r="S698" s="271" t="s">
        <v>1</v>
      </c>
      <c r="T698" s="271" t="s">
        <v>1</v>
      </c>
      <c r="U698" s="271" t="s">
        <v>1</v>
      </c>
      <c r="V698" s="271" t="s">
        <v>1</v>
      </c>
      <c r="W698" s="271" t="s">
        <v>1</v>
      </c>
      <c r="X698" s="271" t="s">
        <v>1</v>
      </c>
      <c r="Y698" s="271" t="s">
        <v>1</v>
      </c>
      <c r="Z698" s="271" t="s">
        <v>1</v>
      </c>
      <c r="AA698" s="271" t="s">
        <v>1</v>
      </c>
      <c r="AB698" s="271" t="s">
        <v>1</v>
      </c>
      <c r="AC698" s="271" t="s">
        <v>1</v>
      </c>
      <c r="AD698" s="271" t="s">
        <v>1</v>
      </c>
      <c r="AE698" s="271" t="s">
        <v>1</v>
      </c>
      <c r="AF698" s="271" t="s">
        <v>1</v>
      </c>
      <c r="AG698" s="271" t="s">
        <v>1</v>
      </c>
      <c r="AH698" s="271" t="s">
        <v>1</v>
      </c>
      <c r="AI698" s="271" t="s">
        <v>1</v>
      </c>
      <c r="AJ698" s="271" t="s">
        <v>1</v>
      </c>
      <c r="AK698" s="271" t="s">
        <v>1</v>
      </c>
      <c r="AL698" s="271" t="s">
        <v>1</v>
      </c>
      <c r="AM698" s="271" t="s">
        <v>1</v>
      </c>
      <c r="AN698" s="271" t="s">
        <v>1</v>
      </c>
      <c r="AO698" s="271" t="s">
        <v>1</v>
      </c>
      <c r="AP698" s="271" t="s">
        <v>1</v>
      </c>
      <c r="AQ698" s="271" t="s">
        <v>1</v>
      </c>
      <c r="AR698" s="271" t="s">
        <v>1</v>
      </c>
      <c r="AS698" s="271" t="s">
        <v>1</v>
      </c>
      <c r="AT698" s="271" t="s">
        <v>1</v>
      </c>
      <c r="AU698" s="271" t="s">
        <v>1</v>
      </c>
      <c r="AV698" s="271" t="s">
        <v>1</v>
      </c>
      <c r="AW698" s="284" t="s">
        <v>1</v>
      </c>
      <c r="AX698" s="284">
        <v>0</v>
      </c>
      <c r="AY698" s="284">
        <v>0</v>
      </c>
      <c r="AZ698" s="276" t="s">
        <v>1</v>
      </c>
      <c r="BA698" s="276" t="s">
        <v>1</v>
      </c>
      <c r="BB698" s="283" t="s">
        <v>1</v>
      </c>
      <c r="BF698" s="150" t="e">
        <f>_xlfn.XLOOKUP(A698,'[27]Non AGSA'!B:B,'[27]Non AGSA'!B:B)</f>
        <v>#N/A</v>
      </c>
      <c r="BG698" s="150">
        <f>_xlfn.XLOOKUP(A698,'[27]Dormant auditee list'!C:C,'[27]Dormant auditee list'!C:C)</f>
        <v>909</v>
      </c>
      <c r="BH698" s="150" t="e">
        <f>_xlfn.XLOOKUP(A698,[27]Reworked!A:A,[27]Reworked!I:I)</f>
        <v>#N/A</v>
      </c>
      <c r="BJ698" s="150">
        <v>2</v>
      </c>
      <c r="BK698" s="150">
        <v>1</v>
      </c>
    </row>
    <row r="699" spans="1:63" ht="34.5" customHeight="1" x14ac:dyDescent="0.25">
      <c r="A699" s="265">
        <v>908</v>
      </c>
      <c r="B699" s="266" t="s">
        <v>1457</v>
      </c>
      <c r="C699" s="271" t="s">
        <v>1193</v>
      </c>
      <c r="D699" s="271" t="s">
        <v>519</v>
      </c>
      <c r="E699" s="271" t="s">
        <v>415</v>
      </c>
      <c r="F699" s="271" t="s">
        <v>1</v>
      </c>
      <c r="G699" s="271" t="s">
        <v>520</v>
      </c>
      <c r="H699" s="266" t="s">
        <v>440</v>
      </c>
      <c r="I699" s="266" t="s">
        <v>437</v>
      </c>
      <c r="J699" s="275" t="s">
        <v>33</v>
      </c>
      <c r="K699" s="271" t="s">
        <v>1</v>
      </c>
      <c r="L699" s="271" t="s">
        <v>1</v>
      </c>
      <c r="M699" s="275" t="s">
        <v>33</v>
      </c>
      <c r="N699" s="271" t="s">
        <v>1</v>
      </c>
      <c r="O699" s="271" t="s">
        <v>1</v>
      </c>
      <c r="P699" s="271" t="s">
        <v>1</v>
      </c>
      <c r="Q699" s="271" t="s">
        <v>1</v>
      </c>
      <c r="R699" s="271" t="s">
        <v>1</v>
      </c>
      <c r="S699" s="271" t="s">
        <v>1</v>
      </c>
      <c r="T699" s="271" t="s">
        <v>1</v>
      </c>
      <c r="U699" s="271" t="s">
        <v>1</v>
      </c>
      <c r="V699" s="271" t="s">
        <v>1</v>
      </c>
      <c r="W699" s="271" t="s">
        <v>1</v>
      </c>
      <c r="X699" s="271" t="s">
        <v>1</v>
      </c>
      <c r="Y699" s="271" t="s">
        <v>1</v>
      </c>
      <c r="Z699" s="271" t="s">
        <v>1</v>
      </c>
      <c r="AA699" s="271" t="s">
        <v>1</v>
      </c>
      <c r="AB699" s="271" t="s">
        <v>1</v>
      </c>
      <c r="AC699" s="271" t="s">
        <v>1</v>
      </c>
      <c r="AD699" s="271" t="s">
        <v>1</v>
      </c>
      <c r="AE699" s="271" t="s">
        <v>1</v>
      </c>
      <c r="AF699" s="271" t="s">
        <v>1</v>
      </c>
      <c r="AG699" s="271" t="s">
        <v>1</v>
      </c>
      <c r="AH699" s="271" t="s">
        <v>1</v>
      </c>
      <c r="AI699" s="271" t="s">
        <v>1</v>
      </c>
      <c r="AJ699" s="271" t="s">
        <v>1</v>
      </c>
      <c r="AK699" s="271" t="s">
        <v>1</v>
      </c>
      <c r="AL699" s="271" t="s">
        <v>1</v>
      </c>
      <c r="AM699" s="271" t="s">
        <v>1</v>
      </c>
      <c r="AN699" s="271" t="s">
        <v>1</v>
      </c>
      <c r="AO699" s="271" t="s">
        <v>1</v>
      </c>
      <c r="AP699" s="271" t="s">
        <v>1</v>
      </c>
      <c r="AQ699" s="271" t="s">
        <v>1</v>
      </c>
      <c r="AR699" s="271" t="s">
        <v>1</v>
      </c>
      <c r="AS699" s="271" t="s">
        <v>1</v>
      </c>
      <c r="AT699" s="271" t="s">
        <v>1</v>
      </c>
      <c r="AU699" s="271" t="s">
        <v>1</v>
      </c>
      <c r="AV699" s="271" t="s">
        <v>1</v>
      </c>
      <c r="AW699" s="284" t="s">
        <v>1</v>
      </c>
      <c r="AX699" s="284">
        <v>0</v>
      </c>
      <c r="AY699" s="284">
        <v>0</v>
      </c>
      <c r="AZ699" s="276" t="s">
        <v>1</v>
      </c>
      <c r="BA699" s="276" t="s">
        <v>1</v>
      </c>
      <c r="BB699" s="283" t="s">
        <v>1</v>
      </c>
      <c r="BF699" s="150" t="e">
        <f>_xlfn.XLOOKUP(A699,'[27]Non AGSA'!B:B,'[27]Non AGSA'!B:B)</f>
        <v>#N/A</v>
      </c>
      <c r="BG699" s="150">
        <f>_xlfn.XLOOKUP(A699,'[27]Dormant auditee list'!C:C,'[27]Dormant auditee list'!C:C)</f>
        <v>908</v>
      </c>
      <c r="BH699" s="150" t="e">
        <f>_xlfn.XLOOKUP(A699,[27]Reworked!A:A,[27]Reworked!I:I)</f>
        <v>#N/A</v>
      </c>
      <c r="BJ699" s="150">
        <v>2</v>
      </c>
      <c r="BK699" s="150">
        <v>1</v>
      </c>
    </row>
    <row r="700" spans="1:63" ht="34.5" customHeight="1" x14ac:dyDescent="0.25">
      <c r="A700" s="265">
        <v>48</v>
      </c>
      <c r="B700" s="266" t="s">
        <v>1458</v>
      </c>
      <c r="C700" s="271" t="s">
        <v>1193</v>
      </c>
      <c r="D700" s="271" t="s">
        <v>519</v>
      </c>
      <c r="E700" s="271" t="s">
        <v>415</v>
      </c>
      <c r="F700" s="271" t="s">
        <v>1</v>
      </c>
      <c r="G700" s="271" t="s">
        <v>520</v>
      </c>
      <c r="H700" s="266" t="s">
        <v>440</v>
      </c>
      <c r="I700" s="266" t="s">
        <v>437</v>
      </c>
      <c r="J700" s="275" t="s">
        <v>33</v>
      </c>
      <c r="K700" s="271" t="s">
        <v>1</v>
      </c>
      <c r="L700" s="271" t="s">
        <v>1</v>
      </c>
      <c r="M700" s="275" t="s">
        <v>33</v>
      </c>
      <c r="N700" s="271" t="s">
        <v>1</v>
      </c>
      <c r="O700" s="271" t="s">
        <v>1</v>
      </c>
      <c r="P700" s="271" t="s">
        <v>1</v>
      </c>
      <c r="Q700" s="271" t="s">
        <v>1</v>
      </c>
      <c r="R700" s="271" t="s">
        <v>1</v>
      </c>
      <c r="S700" s="271" t="s">
        <v>1</v>
      </c>
      <c r="T700" s="271" t="s">
        <v>1</v>
      </c>
      <c r="U700" s="271" t="s">
        <v>1</v>
      </c>
      <c r="V700" s="271" t="s">
        <v>1</v>
      </c>
      <c r="W700" s="271" t="s">
        <v>1</v>
      </c>
      <c r="X700" s="271" t="s">
        <v>1</v>
      </c>
      <c r="Y700" s="271" t="s">
        <v>1</v>
      </c>
      <c r="Z700" s="271" t="s">
        <v>1</v>
      </c>
      <c r="AA700" s="271" t="s">
        <v>1</v>
      </c>
      <c r="AB700" s="271" t="s">
        <v>1</v>
      </c>
      <c r="AC700" s="271" t="s">
        <v>1</v>
      </c>
      <c r="AD700" s="271" t="s">
        <v>1</v>
      </c>
      <c r="AE700" s="271" t="s">
        <v>1</v>
      </c>
      <c r="AF700" s="271" t="s">
        <v>1</v>
      </c>
      <c r="AG700" s="271" t="s">
        <v>1</v>
      </c>
      <c r="AH700" s="271" t="s">
        <v>1</v>
      </c>
      <c r="AI700" s="271" t="s">
        <v>1</v>
      </c>
      <c r="AJ700" s="271" t="s">
        <v>1</v>
      </c>
      <c r="AK700" s="271" t="s">
        <v>1</v>
      </c>
      <c r="AL700" s="271" t="s">
        <v>1</v>
      </c>
      <c r="AM700" s="271" t="s">
        <v>1</v>
      </c>
      <c r="AN700" s="271" t="s">
        <v>1</v>
      </c>
      <c r="AO700" s="271" t="s">
        <v>1</v>
      </c>
      <c r="AP700" s="271" t="s">
        <v>1</v>
      </c>
      <c r="AQ700" s="271" t="s">
        <v>1</v>
      </c>
      <c r="AR700" s="271" t="s">
        <v>1</v>
      </c>
      <c r="AS700" s="271" t="s">
        <v>1</v>
      </c>
      <c r="AT700" s="271" t="s">
        <v>1</v>
      </c>
      <c r="AU700" s="271" t="s">
        <v>1</v>
      </c>
      <c r="AV700" s="271" t="s">
        <v>1</v>
      </c>
      <c r="AW700" s="284" t="s">
        <v>1</v>
      </c>
      <c r="AX700" s="284">
        <v>0</v>
      </c>
      <c r="AY700" s="284">
        <v>0</v>
      </c>
      <c r="AZ700" s="276" t="s">
        <v>1</v>
      </c>
      <c r="BA700" s="276" t="s">
        <v>1</v>
      </c>
      <c r="BB700" s="283" t="s">
        <v>1</v>
      </c>
      <c r="BF700" s="150" t="e">
        <f>_xlfn.XLOOKUP(A700,'[27]Non AGSA'!B:B,'[27]Non AGSA'!B:B)</f>
        <v>#N/A</v>
      </c>
      <c r="BG700" s="150">
        <f>_xlfn.XLOOKUP(A700,'[27]Dormant auditee list'!C:C,'[27]Dormant auditee list'!C:C)</f>
        <v>48</v>
      </c>
      <c r="BH700" s="150" t="e">
        <f>_xlfn.XLOOKUP(A700,[27]Reworked!A:A,[27]Reworked!I:I)</f>
        <v>#N/A</v>
      </c>
      <c r="BJ700" s="150">
        <v>2</v>
      </c>
      <c r="BK700" s="150">
        <v>1</v>
      </c>
    </row>
    <row r="701" spans="1:63" ht="34.5" customHeight="1" x14ac:dyDescent="0.25">
      <c r="A701" s="265">
        <v>49</v>
      </c>
      <c r="B701" s="266" t="s">
        <v>1459</v>
      </c>
      <c r="C701" s="271" t="s">
        <v>1193</v>
      </c>
      <c r="D701" s="271" t="s">
        <v>519</v>
      </c>
      <c r="E701" s="271" t="s">
        <v>415</v>
      </c>
      <c r="F701" s="271" t="s">
        <v>1</v>
      </c>
      <c r="G701" s="271" t="s">
        <v>520</v>
      </c>
      <c r="H701" s="266" t="s">
        <v>440</v>
      </c>
      <c r="I701" s="266" t="s">
        <v>437</v>
      </c>
      <c r="J701" s="275" t="s">
        <v>33</v>
      </c>
      <c r="K701" s="271" t="s">
        <v>1</v>
      </c>
      <c r="L701" s="271" t="s">
        <v>1</v>
      </c>
      <c r="M701" s="275" t="s">
        <v>33</v>
      </c>
      <c r="N701" s="271" t="s">
        <v>1</v>
      </c>
      <c r="O701" s="271" t="s">
        <v>1</v>
      </c>
      <c r="P701" s="271" t="s">
        <v>1</v>
      </c>
      <c r="Q701" s="271" t="s">
        <v>1</v>
      </c>
      <c r="R701" s="271" t="s">
        <v>1</v>
      </c>
      <c r="S701" s="271" t="s">
        <v>1</v>
      </c>
      <c r="T701" s="271" t="s">
        <v>1</v>
      </c>
      <c r="U701" s="271" t="s">
        <v>1</v>
      </c>
      <c r="V701" s="271" t="s">
        <v>1</v>
      </c>
      <c r="W701" s="271" t="s">
        <v>1</v>
      </c>
      <c r="X701" s="271" t="s">
        <v>1</v>
      </c>
      <c r="Y701" s="271" t="s">
        <v>1</v>
      </c>
      <c r="Z701" s="271" t="s">
        <v>1</v>
      </c>
      <c r="AA701" s="271" t="s">
        <v>1</v>
      </c>
      <c r="AB701" s="271" t="s">
        <v>1</v>
      </c>
      <c r="AC701" s="271" t="s">
        <v>1</v>
      </c>
      <c r="AD701" s="271" t="s">
        <v>1</v>
      </c>
      <c r="AE701" s="271" t="s">
        <v>1</v>
      </c>
      <c r="AF701" s="271" t="s">
        <v>1</v>
      </c>
      <c r="AG701" s="271" t="s">
        <v>1</v>
      </c>
      <c r="AH701" s="271" t="s">
        <v>1</v>
      </c>
      <c r="AI701" s="271" t="s">
        <v>1</v>
      </c>
      <c r="AJ701" s="271" t="s">
        <v>1</v>
      </c>
      <c r="AK701" s="271" t="s">
        <v>1</v>
      </c>
      <c r="AL701" s="271" t="s">
        <v>1</v>
      </c>
      <c r="AM701" s="271" t="s">
        <v>1</v>
      </c>
      <c r="AN701" s="271" t="s">
        <v>1</v>
      </c>
      <c r="AO701" s="271" t="s">
        <v>1</v>
      </c>
      <c r="AP701" s="271" t="s">
        <v>1</v>
      </c>
      <c r="AQ701" s="271" t="s">
        <v>1</v>
      </c>
      <c r="AR701" s="271" t="s">
        <v>1</v>
      </c>
      <c r="AS701" s="271" t="s">
        <v>1</v>
      </c>
      <c r="AT701" s="271" t="s">
        <v>1</v>
      </c>
      <c r="AU701" s="271" t="s">
        <v>1</v>
      </c>
      <c r="AV701" s="271" t="s">
        <v>1</v>
      </c>
      <c r="AW701" s="284" t="s">
        <v>1</v>
      </c>
      <c r="AX701" s="284">
        <v>0</v>
      </c>
      <c r="AY701" s="284">
        <v>0</v>
      </c>
      <c r="AZ701" s="276" t="s">
        <v>1</v>
      </c>
      <c r="BA701" s="276" t="s">
        <v>1</v>
      </c>
      <c r="BB701" s="283" t="s">
        <v>1</v>
      </c>
      <c r="BF701" s="150" t="e">
        <f>_xlfn.XLOOKUP(A701,'[27]Non AGSA'!B:B,'[27]Non AGSA'!B:B)</f>
        <v>#N/A</v>
      </c>
      <c r="BG701" s="150">
        <f>_xlfn.XLOOKUP(A701,'[27]Dormant auditee list'!C:C,'[27]Dormant auditee list'!C:C)</f>
        <v>49</v>
      </c>
      <c r="BH701" s="150" t="e">
        <f>_xlfn.XLOOKUP(A701,[27]Reworked!A:A,[27]Reworked!I:I)</f>
        <v>#N/A</v>
      </c>
      <c r="BJ701" s="150">
        <v>2</v>
      </c>
      <c r="BK701" s="150">
        <v>1</v>
      </c>
    </row>
    <row r="702" spans="1:63" ht="34.5" customHeight="1" x14ac:dyDescent="0.25">
      <c r="A702" s="265">
        <v>1394</v>
      </c>
      <c r="B702" s="266" t="s">
        <v>822</v>
      </c>
      <c r="C702" s="271" t="s">
        <v>1193</v>
      </c>
      <c r="D702" s="271" t="s">
        <v>815</v>
      </c>
      <c r="E702" s="271" t="s">
        <v>415</v>
      </c>
      <c r="F702" s="271" t="s">
        <v>1</v>
      </c>
      <c r="G702" s="271" t="s">
        <v>816</v>
      </c>
      <c r="H702" s="266" t="s">
        <v>440</v>
      </c>
      <c r="I702" s="266" t="s">
        <v>437</v>
      </c>
      <c r="J702" s="275" t="s">
        <v>33</v>
      </c>
      <c r="K702" s="271" t="s">
        <v>1</v>
      </c>
      <c r="L702" s="271" t="s">
        <v>1</v>
      </c>
      <c r="M702" s="275" t="s">
        <v>33</v>
      </c>
      <c r="N702" s="271" t="s">
        <v>1</v>
      </c>
      <c r="O702" s="271" t="s">
        <v>1</v>
      </c>
      <c r="P702" s="271" t="s">
        <v>1</v>
      </c>
      <c r="Q702" s="271" t="s">
        <v>1</v>
      </c>
      <c r="R702" s="271" t="s">
        <v>1</v>
      </c>
      <c r="S702" s="271" t="s">
        <v>1</v>
      </c>
      <c r="T702" s="271" t="s">
        <v>1</v>
      </c>
      <c r="U702" s="271" t="s">
        <v>1</v>
      </c>
      <c r="V702" s="271" t="s">
        <v>1</v>
      </c>
      <c r="W702" s="271" t="s">
        <v>1</v>
      </c>
      <c r="X702" s="271" t="s">
        <v>1</v>
      </c>
      <c r="Y702" s="271" t="s">
        <v>1</v>
      </c>
      <c r="Z702" s="271" t="s">
        <v>1</v>
      </c>
      <c r="AA702" s="271" t="s">
        <v>1</v>
      </c>
      <c r="AB702" s="271" t="s">
        <v>1</v>
      </c>
      <c r="AC702" s="271" t="s">
        <v>1</v>
      </c>
      <c r="AD702" s="271" t="s">
        <v>1</v>
      </c>
      <c r="AE702" s="271" t="s">
        <v>1</v>
      </c>
      <c r="AF702" s="271" t="s">
        <v>1</v>
      </c>
      <c r="AG702" s="271" t="s">
        <v>1</v>
      </c>
      <c r="AH702" s="271" t="s">
        <v>1</v>
      </c>
      <c r="AI702" s="271" t="s">
        <v>1</v>
      </c>
      <c r="AJ702" s="271" t="s">
        <v>1</v>
      </c>
      <c r="AK702" s="271" t="s">
        <v>1</v>
      </c>
      <c r="AL702" s="271" t="s">
        <v>1</v>
      </c>
      <c r="AM702" s="271" t="s">
        <v>1</v>
      </c>
      <c r="AN702" s="271" t="s">
        <v>1</v>
      </c>
      <c r="AO702" s="271" t="s">
        <v>1</v>
      </c>
      <c r="AP702" s="271" t="s">
        <v>1</v>
      </c>
      <c r="AQ702" s="271" t="s">
        <v>1</v>
      </c>
      <c r="AR702" s="271" t="s">
        <v>1</v>
      </c>
      <c r="AS702" s="271" t="s">
        <v>1</v>
      </c>
      <c r="AT702" s="271" t="s">
        <v>1</v>
      </c>
      <c r="AU702" s="271" t="s">
        <v>1</v>
      </c>
      <c r="AV702" s="271" t="s">
        <v>1</v>
      </c>
      <c r="AW702" s="284" t="s">
        <v>1</v>
      </c>
      <c r="AX702" s="284">
        <v>0</v>
      </c>
      <c r="AY702" s="284">
        <v>0</v>
      </c>
      <c r="AZ702" s="276" t="s">
        <v>1</v>
      </c>
      <c r="BA702" s="276" t="s">
        <v>1</v>
      </c>
      <c r="BB702" s="283" t="s">
        <v>1</v>
      </c>
      <c r="BF702" s="150" t="e">
        <f>_xlfn.XLOOKUP(A702,'[27]Non AGSA'!B:B,'[27]Non AGSA'!B:B)</f>
        <v>#N/A</v>
      </c>
      <c r="BG702" s="150">
        <f>_xlfn.XLOOKUP(A702,'[27]Dormant auditee list'!C:C,'[27]Dormant auditee list'!C:C)</f>
        <v>1394</v>
      </c>
      <c r="BH702" s="150" t="e">
        <f>_xlfn.XLOOKUP(A702,[27]Reworked!A:A,[27]Reworked!I:I)</f>
        <v>#N/A</v>
      </c>
      <c r="BJ702" s="150">
        <v>2</v>
      </c>
      <c r="BK702" s="150">
        <v>1</v>
      </c>
    </row>
    <row r="703" spans="1:63" ht="34.5" customHeight="1" x14ac:dyDescent="0.25">
      <c r="A703" s="265">
        <v>63</v>
      </c>
      <c r="B703" s="266" t="s">
        <v>1460</v>
      </c>
      <c r="C703" s="271" t="s">
        <v>1193</v>
      </c>
      <c r="D703" s="271" t="s">
        <v>1021</v>
      </c>
      <c r="E703" s="271" t="s">
        <v>415</v>
      </c>
      <c r="F703" s="271" t="s">
        <v>1</v>
      </c>
      <c r="G703" s="271" t="s">
        <v>520</v>
      </c>
      <c r="H703" s="266" t="s">
        <v>440</v>
      </c>
      <c r="I703" s="266" t="s">
        <v>437</v>
      </c>
      <c r="J703" s="275" t="s">
        <v>33</v>
      </c>
      <c r="K703" s="271" t="s">
        <v>1</v>
      </c>
      <c r="L703" s="271" t="s">
        <v>1</v>
      </c>
      <c r="M703" s="275" t="s">
        <v>33</v>
      </c>
      <c r="N703" s="271" t="s">
        <v>1</v>
      </c>
      <c r="O703" s="271" t="s">
        <v>1</v>
      </c>
      <c r="P703" s="271" t="s">
        <v>1</v>
      </c>
      <c r="Q703" s="271" t="s">
        <v>1</v>
      </c>
      <c r="R703" s="271" t="s">
        <v>1</v>
      </c>
      <c r="S703" s="271" t="s">
        <v>1</v>
      </c>
      <c r="T703" s="271" t="s">
        <v>1</v>
      </c>
      <c r="U703" s="271" t="s">
        <v>1</v>
      </c>
      <c r="V703" s="271" t="s">
        <v>1</v>
      </c>
      <c r="W703" s="271" t="s">
        <v>1</v>
      </c>
      <c r="X703" s="271" t="s">
        <v>1</v>
      </c>
      <c r="Y703" s="271" t="s">
        <v>1</v>
      </c>
      <c r="Z703" s="271" t="s">
        <v>1</v>
      </c>
      <c r="AA703" s="271" t="s">
        <v>1</v>
      </c>
      <c r="AB703" s="271" t="s">
        <v>1</v>
      </c>
      <c r="AC703" s="271" t="s">
        <v>1</v>
      </c>
      <c r="AD703" s="271" t="s">
        <v>1</v>
      </c>
      <c r="AE703" s="271" t="s">
        <v>1</v>
      </c>
      <c r="AF703" s="271" t="s">
        <v>1</v>
      </c>
      <c r="AG703" s="271" t="s">
        <v>1</v>
      </c>
      <c r="AH703" s="271" t="s">
        <v>1</v>
      </c>
      <c r="AI703" s="271" t="s">
        <v>1</v>
      </c>
      <c r="AJ703" s="271" t="s">
        <v>1</v>
      </c>
      <c r="AK703" s="271" t="s">
        <v>1</v>
      </c>
      <c r="AL703" s="271" t="s">
        <v>1</v>
      </c>
      <c r="AM703" s="271" t="s">
        <v>1</v>
      </c>
      <c r="AN703" s="271" t="s">
        <v>1</v>
      </c>
      <c r="AO703" s="271" t="s">
        <v>1</v>
      </c>
      <c r="AP703" s="271" t="s">
        <v>1</v>
      </c>
      <c r="AQ703" s="271" t="s">
        <v>1</v>
      </c>
      <c r="AR703" s="271" t="s">
        <v>1</v>
      </c>
      <c r="AS703" s="271" t="s">
        <v>1</v>
      </c>
      <c r="AT703" s="271" t="s">
        <v>1</v>
      </c>
      <c r="AU703" s="271" t="s">
        <v>1</v>
      </c>
      <c r="AV703" s="271" t="s">
        <v>1</v>
      </c>
      <c r="AW703" s="284" t="s">
        <v>1</v>
      </c>
      <c r="AX703" s="284">
        <v>0</v>
      </c>
      <c r="AY703" s="284">
        <v>0</v>
      </c>
      <c r="AZ703" s="276" t="s">
        <v>1</v>
      </c>
      <c r="BA703" s="276" t="s">
        <v>1</v>
      </c>
      <c r="BB703" s="283" t="s">
        <v>1</v>
      </c>
      <c r="BF703" s="150" t="e">
        <f>_xlfn.XLOOKUP(A703,'[27]Non AGSA'!B:B,'[27]Non AGSA'!B:B)</f>
        <v>#N/A</v>
      </c>
      <c r="BG703" s="150">
        <f>_xlfn.XLOOKUP(A703,'[27]Dormant auditee list'!C:C,'[27]Dormant auditee list'!C:C)</f>
        <v>63</v>
      </c>
      <c r="BH703" s="150" t="e">
        <f>_xlfn.XLOOKUP(A703,[27]Reworked!A:A,[27]Reworked!I:I)</f>
        <v>#N/A</v>
      </c>
      <c r="BJ703" s="150">
        <v>2</v>
      </c>
      <c r="BK703" s="150">
        <v>1</v>
      </c>
    </row>
    <row r="704" spans="1:63" ht="27" customHeight="1" x14ac:dyDescent="0.25">
      <c r="A704" s="265">
        <v>1129</v>
      </c>
      <c r="B704" s="266" t="s">
        <v>1461</v>
      </c>
      <c r="C704" s="271" t="s">
        <v>1193</v>
      </c>
      <c r="D704" s="271" t="s">
        <v>896</v>
      </c>
      <c r="E704" s="271" t="s">
        <v>415</v>
      </c>
      <c r="F704" s="271" t="s">
        <v>1</v>
      </c>
      <c r="G704" s="271" t="s">
        <v>817</v>
      </c>
      <c r="H704" s="266" t="s">
        <v>696</v>
      </c>
      <c r="I704" s="266" t="s">
        <v>437</v>
      </c>
      <c r="J704" s="285" t="s">
        <v>39</v>
      </c>
      <c r="K704" s="271" t="s">
        <v>1</v>
      </c>
      <c r="L704" s="271" t="s">
        <v>1</v>
      </c>
      <c r="M704" s="285" t="s">
        <v>39</v>
      </c>
      <c r="N704" s="271" t="s">
        <v>1</v>
      </c>
      <c r="O704" s="271" t="s">
        <v>1</v>
      </c>
      <c r="P704" s="271" t="s">
        <v>1</v>
      </c>
      <c r="Q704" s="271" t="s">
        <v>1</v>
      </c>
      <c r="R704" s="271" t="s">
        <v>1</v>
      </c>
      <c r="S704" s="271" t="s">
        <v>1</v>
      </c>
      <c r="T704" s="271" t="s">
        <v>1</v>
      </c>
      <c r="U704" s="271" t="s">
        <v>1</v>
      </c>
      <c r="V704" s="271" t="s">
        <v>1</v>
      </c>
      <c r="W704" s="271" t="s">
        <v>1</v>
      </c>
      <c r="X704" s="271" t="s">
        <v>1</v>
      </c>
      <c r="Y704" s="271" t="s">
        <v>1</v>
      </c>
      <c r="Z704" s="271" t="s">
        <v>1</v>
      </c>
      <c r="AA704" s="271" t="s">
        <v>1</v>
      </c>
      <c r="AB704" s="271" t="s">
        <v>1</v>
      </c>
      <c r="AC704" s="271" t="s">
        <v>1</v>
      </c>
      <c r="AD704" s="271" t="s">
        <v>1</v>
      </c>
      <c r="AE704" s="271" t="s">
        <v>1</v>
      </c>
      <c r="AF704" s="271" t="s">
        <v>1</v>
      </c>
      <c r="AG704" s="271" t="s">
        <v>1</v>
      </c>
      <c r="AH704" s="271" t="s">
        <v>1</v>
      </c>
      <c r="AI704" s="271" t="s">
        <v>1</v>
      </c>
      <c r="AJ704" s="271" t="s">
        <v>1</v>
      </c>
      <c r="AK704" s="271" t="s">
        <v>1</v>
      </c>
      <c r="AL704" s="271" t="s">
        <v>1</v>
      </c>
      <c r="AM704" s="271" t="s">
        <v>1</v>
      </c>
      <c r="AN704" s="271" t="s">
        <v>1</v>
      </c>
      <c r="AO704" s="271" t="s">
        <v>1</v>
      </c>
      <c r="AP704" s="271" t="s">
        <v>1</v>
      </c>
      <c r="AQ704" s="271" t="s">
        <v>1</v>
      </c>
      <c r="AR704" s="271" t="s">
        <v>1</v>
      </c>
      <c r="AS704" s="271" t="s">
        <v>1</v>
      </c>
      <c r="AT704" s="271" t="s">
        <v>1</v>
      </c>
      <c r="AU704" s="271" t="s">
        <v>1</v>
      </c>
      <c r="AV704" s="271" t="s">
        <v>1</v>
      </c>
      <c r="AW704" s="284" t="s">
        <v>1</v>
      </c>
      <c r="AX704" s="284">
        <v>0</v>
      </c>
      <c r="AY704" s="284">
        <v>0</v>
      </c>
      <c r="AZ704" s="276" t="s">
        <v>1</v>
      </c>
      <c r="BA704" s="276" t="s">
        <v>1</v>
      </c>
      <c r="BB704" s="283" t="s">
        <v>1</v>
      </c>
      <c r="BD704" s="150" t="e">
        <f>_xlfn.XLOOKUP(A704,'KSD auditees'!A:A,'KSD auditees'!A:A)</f>
        <v>#N/A</v>
      </c>
      <c r="BE704" s="150" t="e">
        <f>_xlfn.XLOOKUP(A704,'KSD auditees'!A:A,'KSD auditees'!G:G)</f>
        <v>#N/A</v>
      </c>
      <c r="BF704" s="150" t="e">
        <f>_xlfn.XLOOKUP(A704,'[27]Non AGSA'!B:B,'[27]Non AGSA'!B:B)</f>
        <v>#N/A</v>
      </c>
      <c r="BG704" s="150">
        <f>_xlfn.XLOOKUP(A704,'[27]Dormant auditee list'!C:C,'[27]Dormant auditee list'!C:C)</f>
        <v>1129</v>
      </c>
      <c r="BH704" s="150" t="e">
        <f>_xlfn.XLOOKUP(A704,[27]Reworked!A:A,[27]Reworked!I:I)</f>
        <v>#N/A</v>
      </c>
      <c r="BJ704" s="150">
        <v>2</v>
      </c>
      <c r="BK704" s="150">
        <v>6</v>
      </c>
    </row>
    <row r="705" spans="1:63" ht="26.25" customHeight="1" x14ac:dyDescent="0.25">
      <c r="A705" s="265">
        <v>1130</v>
      </c>
      <c r="B705" s="266" t="s">
        <v>1462</v>
      </c>
      <c r="C705" s="271" t="s">
        <v>1193</v>
      </c>
      <c r="D705" s="271" t="s">
        <v>896</v>
      </c>
      <c r="E705" s="271" t="s">
        <v>415</v>
      </c>
      <c r="F705" s="271" t="s">
        <v>1</v>
      </c>
      <c r="G705" s="271" t="s">
        <v>817</v>
      </c>
      <c r="H705" s="266" t="s">
        <v>696</v>
      </c>
      <c r="I705" s="266" t="s">
        <v>437</v>
      </c>
      <c r="J705" s="285" t="s">
        <v>39</v>
      </c>
      <c r="K705" s="271" t="s">
        <v>1</v>
      </c>
      <c r="L705" s="271" t="s">
        <v>1</v>
      </c>
      <c r="M705" s="286" t="s">
        <v>299</v>
      </c>
      <c r="N705" s="271" t="s">
        <v>1</v>
      </c>
      <c r="O705" s="271" t="s">
        <v>1</v>
      </c>
      <c r="P705" s="271" t="s">
        <v>1</v>
      </c>
      <c r="Q705" s="273" t="s">
        <v>22</v>
      </c>
      <c r="R705" s="273" t="s">
        <v>22</v>
      </c>
      <c r="S705" s="271" t="s">
        <v>1</v>
      </c>
      <c r="T705" s="274" t="s">
        <v>20</v>
      </c>
      <c r="U705" s="273" t="s">
        <v>22</v>
      </c>
      <c r="V705" s="271" t="s">
        <v>1</v>
      </c>
      <c r="W705" s="273" t="s">
        <v>22</v>
      </c>
      <c r="X705" s="271" t="s">
        <v>1</v>
      </c>
      <c r="Y705" s="271" t="s">
        <v>1</v>
      </c>
      <c r="Z705" s="271" t="s">
        <v>1</v>
      </c>
      <c r="AA705" s="271" t="s">
        <v>1</v>
      </c>
      <c r="AB705" s="271" t="s">
        <v>1</v>
      </c>
      <c r="AC705" s="271" t="s">
        <v>1</v>
      </c>
      <c r="AD705" s="271" t="s">
        <v>1</v>
      </c>
      <c r="AE705" s="271" t="s">
        <v>1</v>
      </c>
      <c r="AF705" s="271" t="s">
        <v>1</v>
      </c>
      <c r="AG705" s="271" t="s">
        <v>1</v>
      </c>
      <c r="AH705" s="271" t="s">
        <v>1</v>
      </c>
      <c r="AI705" s="271" t="s">
        <v>1</v>
      </c>
      <c r="AJ705" s="271" t="s">
        <v>1</v>
      </c>
      <c r="AK705" s="271" t="s">
        <v>1</v>
      </c>
      <c r="AL705" s="271" t="s">
        <v>1</v>
      </c>
      <c r="AM705" s="271" t="s">
        <v>1</v>
      </c>
      <c r="AN705" s="271" t="s">
        <v>1</v>
      </c>
      <c r="AO705" s="271" t="s">
        <v>1</v>
      </c>
      <c r="AP705" s="271" t="s">
        <v>1</v>
      </c>
      <c r="AQ705" s="271" t="s">
        <v>1</v>
      </c>
      <c r="AR705" s="271" t="s">
        <v>1</v>
      </c>
      <c r="AS705" s="271" t="s">
        <v>1</v>
      </c>
      <c r="AT705" s="271" t="s">
        <v>1</v>
      </c>
      <c r="AU705" s="271" t="s">
        <v>1</v>
      </c>
      <c r="AV705" s="271" t="s">
        <v>1</v>
      </c>
      <c r="AW705" s="284" t="s">
        <v>1</v>
      </c>
      <c r="AX705" s="284">
        <v>0</v>
      </c>
      <c r="AY705" s="284">
        <v>0</v>
      </c>
      <c r="AZ705" s="276" t="s">
        <v>1</v>
      </c>
      <c r="BA705" s="276" t="s">
        <v>1</v>
      </c>
      <c r="BB705" s="283" t="s">
        <v>1</v>
      </c>
      <c r="BD705" s="150" t="e">
        <f>_xlfn.XLOOKUP(A705,'KSD auditees'!A:A,'KSD auditees'!A:A)</f>
        <v>#N/A</v>
      </c>
      <c r="BE705" s="150" t="e">
        <f>_xlfn.XLOOKUP(A705,'KSD auditees'!A:A,'KSD auditees'!G:G)</f>
        <v>#N/A</v>
      </c>
      <c r="BF705" s="150" t="e">
        <f>_xlfn.XLOOKUP(A705,'[27]Non AGSA'!B:B,'[27]Non AGSA'!B:B)</f>
        <v>#N/A</v>
      </c>
      <c r="BG705" s="150">
        <f>_xlfn.XLOOKUP(A705,'[27]Dormant auditee list'!C:C,'[27]Dormant auditee list'!C:C)</f>
        <v>1130</v>
      </c>
      <c r="BH705" s="150" t="e">
        <f>_xlfn.XLOOKUP(A705,[27]Reworked!A:A,[27]Reworked!I:I)</f>
        <v>#N/A</v>
      </c>
      <c r="BJ705" s="150">
        <v>2</v>
      </c>
      <c r="BK705" s="150">
        <v>6</v>
      </c>
    </row>
    <row r="706" spans="1:63" ht="26.25" customHeight="1" x14ac:dyDescent="0.25">
      <c r="A706" s="265">
        <v>129</v>
      </c>
      <c r="B706" s="266" t="s">
        <v>1463</v>
      </c>
      <c r="C706" s="271" t="s">
        <v>1193</v>
      </c>
      <c r="D706" s="271" t="s">
        <v>815</v>
      </c>
      <c r="E706" s="271" t="s">
        <v>415</v>
      </c>
      <c r="F706" s="271" t="s">
        <v>1</v>
      </c>
      <c r="G706" s="271" t="s">
        <v>817</v>
      </c>
      <c r="H706" s="266" t="s">
        <v>696</v>
      </c>
      <c r="I706" s="266" t="s">
        <v>437</v>
      </c>
      <c r="J706" s="275" t="s">
        <v>33</v>
      </c>
      <c r="K706" s="271" t="s">
        <v>1</v>
      </c>
      <c r="L706" s="271" t="s">
        <v>1</v>
      </c>
      <c r="M706" s="275" t="s">
        <v>33</v>
      </c>
      <c r="N706" s="271" t="s">
        <v>1</v>
      </c>
      <c r="O706" s="271" t="s">
        <v>1</v>
      </c>
      <c r="P706" s="271" t="s">
        <v>1</v>
      </c>
      <c r="Q706" s="271" t="s">
        <v>1</v>
      </c>
      <c r="R706" s="271" t="s">
        <v>1</v>
      </c>
      <c r="S706" s="271" t="s">
        <v>1</v>
      </c>
      <c r="T706" s="271" t="s">
        <v>1</v>
      </c>
      <c r="U706" s="271" t="s">
        <v>1</v>
      </c>
      <c r="V706" s="271" t="s">
        <v>1</v>
      </c>
      <c r="W706" s="271" t="s">
        <v>1</v>
      </c>
      <c r="X706" s="271" t="s">
        <v>1</v>
      </c>
      <c r="Y706" s="271" t="s">
        <v>1</v>
      </c>
      <c r="Z706" s="271" t="s">
        <v>1</v>
      </c>
      <c r="AA706" s="271" t="s">
        <v>1</v>
      </c>
      <c r="AB706" s="271" t="s">
        <v>1</v>
      </c>
      <c r="AC706" s="271" t="s">
        <v>1</v>
      </c>
      <c r="AD706" s="271" t="s">
        <v>1</v>
      </c>
      <c r="AE706" s="271" t="s">
        <v>1</v>
      </c>
      <c r="AF706" s="271" t="s">
        <v>1</v>
      </c>
      <c r="AG706" s="271" t="s">
        <v>1</v>
      </c>
      <c r="AH706" s="271" t="s">
        <v>1</v>
      </c>
      <c r="AI706" s="271" t="s">
        <v>1</v>
      </c>
      <c r="AJ706" s="271" t="s">
        <v>1</v>
      </c>
      <c r="AK706" s="271" t="s">
        <v>1</v>
      </c>
      <c r="AL706" s="271" t="s">
        <v>1</v>
      </c>
      <c r="AM706" s="271" t="s">
        <v>1</v>
      </c>
      <c r="AN706" s="271" t="s">
        <v>1</v>
      </c>
      <c r="AO706" s="271" t="s">
        <v>1</v>
      </c>
      <c r="AP706" s="271" t="s">
        <v>1</v>
      </c>
      <c r="AQ706" s="271" t="s">
        <v>1</v>
      </c>
      <c r="AR706" s="271" t="s">
        <v>1</v>
      </c>
      <c r="AS706" s="271" t="s">
        <v>1</v>
      </c>
      <c r="AT706" s="271" t="s">
        <v>1</v>
      </c>
      <c r="AU706" s="271" t="s">
        <v>1</v>
      </c>
      <c r="AV706" s="271" t="s">
        <v>1</v>
      </c>
      <c r="AW706" s="284" t="s">
        <v>1</v>
      </c>
      <c r="AX706" s="284">
        <v>0</v>
      </c>
      <c r="AY706" s="284">
        <v>0</v>
      </c>
      <c r="AZ706" s="276" t="s">
        <v>1</v>
      </c>
      <c r="BA706" s="276" t="s">
        <v>1</v>
      </c>
      <c r="BB706" s="283" t="s">
        <v>1</v>
      </c>
      <c r="BF706" s="150" t="e">
        <f>_xlfn.XLOOKUP(A706,'[27]Non AGSA'!B:B,'[27]Non AGSA'!B:B)</f>
        <v>#N/A</v>
      </c>
      <c r="BG706" s="150">
        <f>_xlfn.XLOOKUP(A706,'[27]Dormant auditee list'!C:C,'[27]Dormant auditee list'!C:C)</f>
        <v>129</v>
      </c>
      <c r="BH706" s="150" t="e">
        <f>_xlfn.XLOOKUP(A706,[27]Reworked!A:A,[27]Reworked!I:I)</f>
        <v>#N/A</v>
      </c>
      <c r="BJ706" s="150">
        <v>2</v>
      </c>
      <c r="BK706" s="150">
        <v>1</v>
      </c>
    </row>
    <row r="707" spans="1:63" ht="34.5" customHeight="1" x14ac:dyDescent="0.25">
      <c r="A707" s="265">
        <v>131</v>
      </c>
      <c r="B707" s="266" t="s">
        <v>1464</v>
      </c>
      <c r="C707" s="271" t="s">
        <v>1193</v>
      </c>
      <c r="D707" s="271" t="s">
        <v>519</v>
      </c>
      <c r="E707" s="271" t="s">
        <v>415</v>
      </c>
      <c r="F707" s="271" t="s">
        <v>1</v>
      </c>
      <c r="G707" s="271" t="s">
        <v>520</v>
      </c>
      <c r="H707" s="266" t="s">
        <v>440</v>
      </c>
      <c r="I707" s="266" t="s">
        <v>437</v>
      </c>
      <c r="J707" s="275" t="s">
        <v>33</v>
      </c>
      <c r="K707" s="271" t="s">
        <v>1</v>
      </c>
      <c r="L707" s="271" t="s">
        <v>1</v>
      </c>
      <c r="M707" s="275" t="s">
        <v>33</v>
      </c>
      <c r="N707" s="271" t="s">
        <v>1</v>
      </c>
      <c r="O707" s="271" t="s">
        <v>1</v>
      </c>
      <c r="P707" s="271" t="s">
        <v>1</v>
      </c>
      <c r="Q707" s="271" t="s">
        <v>1</v>
      </c>
      <c r="R707" s="271" t="s">
        <v>1</v>
      </c>
      <c r="S707" s="271" t="s">
        <v>1</v>
      </c>
      <c r="T707" s="271" t="s">
        <v>1</v>
      </c>
      <c r="U707" s="271" t="s">
        <v>1</v>
      </c>
      <c r="V707" s="271" t="s">
        <v>1</v>
      </c>
      <c r="W707" s="271" t="s">
        <v>1</v>
      </c>
      <c r="X707" s="271" t="s">
        <v>1</v>
      </c>
      <c r="Y707" s="271" t="s">
        <v>1</v>
      </c>
      <c r="Z707" s="271" t="s">
        <v>1</v>
      </c>
      <c r="AA707" s="271" t="s">
        <v>1</v>
      </c>
      <c r="AB707" s="271" t="s">
        <v>1</v>
      </c>
      <c r="AC707" s="271" t="s">
        <v>1</v>
      </c>
      <c r="AD707" s="271" t="s">
        <v>1</v>
      </c>
      <c r="AE707" s="271" t="s">
        <v>1</v>
      </c>
      <c r="AF707" s="271" t="s">
        <v>1</v>
      </c>
      <c r="AG707" s="271" t="s">
        <v>1</v>
      </c>
      <c r="AH707" s="271" t="s">
        <v>1</v>
      </c>
      <c r="AI707" s="271" t="s">
        <v>1</v>
      </c>
      <c r="AJ707" s="271" t="s">
        <v>1</v>
      </c>
      <c r="AK707" s="271" t="s">
        <v>1</v>
      </c>
      <c r="AL707" s="271" t="s">
        <v>1</v>
      </c>
      <c r="AM707" s="271" t="s">
        <v>1</v>
      </c>
      <c r="AN707" s="271" t="s">
        <v>1</v>
      </c>
      <c r="AO707" s="271" t="s">
        <v>1</v>
      </c>
      <c r="AP707" s="271" t="s">
        <v>1</v>
      </c>
      <c r="AQ707" s="271" t="s">
        <v>1</v>
      </c>
      <c r="AR707" s="271" t="s">
        <v>1</v>
      </c>
      <c r="AS707" s="271" t="s">
        <v>1</v>
      </c>
      <c r="AT707" s="271" t="s">
        <v>1</v>
      </c>
      <c r="AU707" s="271" t="s">
        <v>1</v>
      </c>
      <c r="AV707" s="271" t="s">
        <v>1</v>
      </c>
      <c r="AW707" s="284" t="s">
        <v>1</v>
      </c>
      <c r="AX707" s="284">
        <v>0</v>
      </c>
      <c r="AY707" s="284">
        <v>0</v>
      </c>
      <c r="AZ707" s="276" t="s">
        <v>1</v>
      </c>
      <c r="BA707" s="276" t="s">
        <v>1</v>
      </c>
      <c r="BB707" s="283" t="s">
        <v>1</v>
      </c>
      <c r="BF707" s="150" t="e">
        <f>_xlfn.XLOOKUP(A707,'[27]Non AGSA'!B:B,'[27]Non AGSA'!B:B)</f>
        <v>#N/A</v>
      </c>
      <c r="BG707" s="150">
        <f>_xlfn.XLOOKUP(A707,'[27]Dormant auditee list'!C:C,'[27]Dormant auditee list'!C:C)</f>
        <v>131</v>
      </c>
      <c r="BH707" s="150" t="e">
        <f>_xlfn.XLOOKUP(A707,[27]Reworked!A:A,[27]Reworked!I:I)</f>
        <v>#N/A</v>
      </c>
      <c r="BJ707" s="150">
        <v>2</v>
      </c>
      <c r="BK707" s="150">
        <v>1</v>
      </c>
    </row>
    <row r="708" spans="1:63" ht="34.5" customHeight="1" x14ac:dyDescent="0.25">
      <c r="A708" s="265">
        <v>140</v>
      </c>
      <c r="B708" s="266" t="s">
        <v>1465</v>
      </c>
      <c r="C708" s="271" t="s">
        <v>1193</v>
      </c>
      <c r="D708" s="271" t="s">
        <v>1021</v>
      </c>
      <c r="E708" s="271" t="s">
        <v>415</v>
      </c>
      <c r="F708" s="271" t="s">
        <v>1</v>
      </c>
      <c r="G708" s="271" t="s">
        <v>520</v>
      </c>
      <c r="H708" s="266" t="s">
        <v>440</v>
      </c>
      <c r="I708" s="266" t="s">
        <v>437</v>
      </c>
      <c r="J708" s="275" t="s">
        <v>33</v>
      </c>
      <c r="K708" s="271" t="s">
        <v>1</v>
      </c>
      <c r="L708" s="271" t="s">
        <v>1</v>
      </c>
      <c r="M708" s="275" t="s">
        <v>33</v>
      </c>
      <c r="N708" s="271" t="s">
        <v>1</v>
      </c>
      <c r="O708" s="271" t="s">
        <v>1</v>
      </c>
      <c r="P708" s="271" t="s">
        <v>1</v>
      </c>
      <c r="Q708" s="271" t="s">
        <v>1</v>
      </c>
      <c r="R708" s="271" t="s">
        <v>1</v>
      </c>
      <c r="S708" s="271" t="s">
        <v>1</v>
      </c>
      <c r="T708" s="271" t="s">
        <v>1</v>
      </c>
      <c r="U708" s="271" t="s">
        <v>1</v>
      </c>
      <c r="V708" s="271" t="s">
        <v>1</v>
      </c>
      <c r="W708" s="271" t="s">
        <v>1</v>
      </c>
      <c r="X708" s="271" t="s">
        <v>1</v>
      </c>
      <c r="Y708" s="271" t="s">
        <v>1</v>
      </c>
      <c r="Z708" s="271" t="s">
        <v>1</v>
      </c>
      <c r="AA708" s="271" t="s">
        <v>1</v>
      </c>
      <c r="AB708" s="271" t="s">
        <v>1</v>
      </c>
      <c r="AC708" s="271" t="s">
        <v>1</v>
      </c>
      <c r="AD708" s="271" t="s">
        <v>1</v>
      </c>
      <c r="AE708" s="271" t="s">
        <v>1</v>
      </c>
      <c r="AF708" s="271" t="s">
        <v>1</v>
      </c>
      <c r="AG708" s="271" t="s">
        <v>1</v>
      </c>
      <c r="AH708" s="271" t="s">
        <v>1</v>
      </c>
      <c r="AI708" s="271" t="s">
        <v>1</v>
      </c>
      <c r="AJ708" s="271" t="s">
        <v>1</v>
      </c>
      <c r="AK708" s="271" t="s">
        <v>1</v>
      </c>
      <c r="AL708" s="271" t="s">
        <v>1</v>
      </c>
      <c r="AM708" s="271" t="s">
        <v>1</v>
      </c>
      <c r="AN708" s="271" t="s">
        <v>1</v>
      </c>
      <c r="AO708" s="271" t="s">
        <v>1</v>
      </c>
      <c r="AP708" s="271" t="s">
        <v>1</v>
      </c>
      <c r="AQ708" s="271" t="s">
        <v>1</v>
      </c>
      <c r="AR708" s="271" t="s">
        <v>1</v>
      </c>
      <c r="AS708" s="271" t="s">
        <v>1</v>
      </c>
      <c r="AT708" s="271" t="s">
        <v>1</v>
      </c>
      <c r="AU708" s="271" t="s">
        <v>1</v>
      </c>
      <c r="AV708" s="271" t="s">
        <v>1</v>
      </c>
      <c r="AW708" s="284" t="s">
        <v>1</v>
      </c>
      <c r="AX708" s="284">
        <v>0</v>
      </c>
      <c r="AY708" s="284">
        <v>0</v>
      </c>
      <c r="AZ708" s="276" t="s">
        <v>1</v>
      </c>
      <c r="BA708" s="276" t="s">
        <v>1</v>
      </c>
      <c r="BB708" s="283" t="s">
        <v>1</v>
      </c>
      <c r="BF708" s="150" t="e">
        <f>_xlfn.XLOOKUP(A708,'[27]Non AGSA'!B:B,'[27]Non AGSA'!B:B)</f>
        <v>#N/A</v>
      </c>
      <c r="BG708" s="150">
        <f>_xlfn.XLOOKUP(A708,'[27]Dormant auditee list'!C:C,'[27]Dormant auditee list'!C:C)</f>
        <v>140</v>
      </c>
      <c r="BH708" s="150" t="e">
        <f>_xlfn.XLOOKUP(A708,[27]Reworked!A:A,[27]Reworked!I:I)</f>
        <v>#N/A</v>
      </c>
      <c r="BJ708" s="150">
        <v>2</v>
      </c>
      <c r="BK708" s="150">
        <v>1</v>
      </c>
    </row>
    <row r="709" spans="1:63" ht="34.5" customHeight="1" x14ac:dyDescent="0.25">
      <c r="A709" s="265">
        <v>141</v>
      </c>
      <c r="B709" s="266" t="s">
        <v>1466</v>
      </c>
      <c r="C709" s="271" t="s">
        <v>1193</v>
      </c>
      <c r="D709" s="271" t="s">
        <v>1021</v>
      </c>
      <c r="E709" s="271" t="s">
        <v>415</v>
      </c>
      <c r="F709" s="271" t="s">
        <v>1</v>
      </c>
      <c r="G709" s="271" t="s">
        <v>520</v>
      </c>
      <c r="H709" s="266" t="s">
        <v>440</v>
      </c>
      <c r="I709" s="266" t="s">
        <v>437</v>
      </c>
      <c r="J709" s="275" t="s">
        <v>33</v>
      </c>
      <c r="K709" s="271" t="s">
        <v>1</v>
      </c>
      <c r="L709" s="271" t="s">
        <v>1</v>
      </c>
      <c r="M709" s="275" t="s">
        <v>33</v>
      </c>
      <c r="N709" s="271" t="s">
        <v>1</v>
      </c>
      <c r="O709" s="271" t="s">
        <v>1</v>
      </c>
      <c r="P709" s="271" t="s">
        <v>1</v>
      </c>
      <c r="Q709" s="271" t="s">
        <v>1</v>
      </c>
      <c r="R709" s="271" t="s">
        <v>1</v>
      </c>
      <c r="S709" s="271" t="s">
        <v>1</v>
      </c>
      <c r="T709" s="271" t="s">
        <v>1</v>
      </c>
      <c r="U709" s="271" t="s">
        <v>1</v>
      </c>
      <c r="V709" s="271" t="s">
        <v>1</v>
      </c>
      <c r="W709" s="271" t="s">
        <v>1</v>
      </c>
      <c r="X709" s="271" t="s">
        <v>1</v>
      </c>
      <c r="Y709" s="271" t="s">
        <v>1</v>
      </c>
      <c r="Z709" s="271" t="s">
        <v>1</v>
      </c>
      <c r="AA709" s="271" t="s">
        <v>1</v>
      </c>
      <c r="AB709" s="271" t="s">
        <v>1</v>
      </c>
      <c r="AC709" s="271" t="s">
        <v>1</v>
      </c>
      <c r="AD709" s="271" t="s">
        <v>1</v>
      </c>
      <c r="AE709" s="271" t="s">
        <v>1</v>
      </c>
      <c r="AF709" s="271" t="s">
        <v>1</v>
      </c>
      <c r="AG709" s="271" t="s">
        <v>1</v>
      </c>
      <c r="AH709" s="271" t="s">
        <v>1</v>
      </c>
      <c r="AI709" s="271" t="s">
        <v>1</v>
      </c>
      <c r="AJ709" s="271" t="s">
        <v>1</v>
      </c>
      <c r="AK709" s="271" t="s">
        <v>1</v>
      </c>
      <c r="AL709" s="271" t="s">
        <v>1</v>
      </c>
      <c r="AM709" s="271" t="s">
        <v>1</v>
      </c>
      <c r="AN709" s="271" t="s">
        <v>1</v>
      </c>
      <c r="AO709" s="271" t="s">
        <v>1</v>
      </c>
      <c r="AP709" s="271" t="s">
        <v>1</v>
      </c>
      <c r="AQ709" s="271" t="s">
        <v>1</v>
      </c>
      <c r="AR709" s="271" t="s">
        <v>1</v>
      </c>
      <c r="AS709" s="271" t="s">
        <v>1</v>
      </c>
      <c r="AT709" s="271" t="s">
        <v>1</v>
      </c>
      <c r="AU709" s="271" t="s">
        <v>1</v>
      </c>
      <c r="AV709" s="271" t="s">
        <v>1</v>
      </c>
      <c r="AW709" s="284" t="s">
        <v>1</v>
      </c>
      <c r="AX709" s="284">
        <v>0</v>
      </c>
      <c r="AY709" s="284">
        <v>0</v>
      </c>
      <c r="AZ709" s="276" t="s">
        <v>1</v>
      </c>
      <c r="BA709" s="276" t="s">
        <v>1</v>
      </c>
      <c r="BB709" s="283" t="s">
        <v>1</v>
      </c>
      <c r="BF709" s="150" t="e">
        <f>_xlfn.XLOOKUP(A709,'[27]Non AGSA'!B:B,'[27]Non AGSA'!B:B)</f>
        <v>#N/A</v>
      </c>
      <c r="BG709" s="150">
        <f>_xlfn.XLOOKUP(A709,'[27]Dormant auditee list'!C:C,'[27]Dormant auditee list'!C:C)</f>
        <v>141</v>
      </c>
      <c r="BH709" s="150" t="e">
        <f>_xlfn.XLOOKUP(A709,[27]Reworked!A:A,[27]Reworked!I:I)</f>
        <v>#N/A</v>
      </c>
      <c r="BJ709" s="150">
        <v>2</v>
      </c>
      <c r="BK709" s="150">
        <v>1</v>
      </c>
    </row>
    <row r="710" spans="1:63" ht="14.25" customHeight="1" x14ac:dyDescent="0.25">
      <c r="A710" s="265">
        <v>146</v>
      </c>
      <c r="B710" s="266" t="s">
        <v>501</v>
      </c>
      <c r="C710" s="271" t="s">
        <v>1193</v>
      </c>
      <c r="D710" s="271" t="s">
        <v>492</v>
      </c>
      <c r="E710" s="271" t="s">
        <v>415</v>
      </c>
      <c r="F710" s="271" t="s">
        <v>1</v>
      </c>
      <c r="G710" s="271" t="s">
        <v>1</v>
      </c>
      <c r="H710" s="266" t="s">
        <v>1</v>
      </c>
      <c r="I710" s="266" t="s">
        <v>492</v>
      </c>
      <c r="J710" s="275" t="s">
        <v>33</v>
      </c>
      <c r="K710" s="271" t="s">
        <v>1</v>
      </c>
      <c r="L710" s="271" t="s">
        <v>1</v>
      </c>
      <c r="M710" s="275" t="s">
        <v>33</v>
      </c>
      <c r="N710" s="271" t="s">
        <v>1</v>
      </c>
      <c r="O710" s="271" t="s">
        <v>1</v>
      </c>
      <c r="P710" s="271" t="s">
        <v>1</v>
      </c>
      <c r="Q710" s="271" t="s">
        <v>1</v>
      </c>
      <c r="R710" s="271" t="s">
        <v>1</v>
      </c>
      <c r="S710" s="271" t="s">
        <v>1</v>
      </c>
      <c r="T710" s="271" t="s">
        <v>1</v>
      </c>
      <c r="U710" s="271" t="s">
        <v>1</v>
      </c>
      <c r="V710" s="271" t="s">
        <v>1</v>
      </c>
      <c r="W710" s="271" t="s">
        <v>1</v>
      </c>
      <c r="X710" s="271" t="s">
        <v>1</v>
      </c>
      <c r="Y710" s="271" t="s">
        <v>1</v>
      </c>
      <c r="Z710" s="271" t="s">
        <v>1</v>
      </c>
      <c r="AA710" s="271" t="s">
        <v>1</v>
      </c>
      <c r="AB710" s="271" t="s">
        <v>1</v>
      </c>
      <c r="AC710" s="271" t="s">
        <v>1</v>
      </c>
      <c r="AD710" s="271" t="s">
        <v>1</v>
      </c>
      <c r="AE710" s="271" t="s">
        <v>1</v>
      </c>
      <c r="AF710" s="271" t="s">
        <v>1</v>
      </c>
      <c r="AG710" s="271" t="s">
        <v>1</v>
      </c>
      <c r="AH710" s="271" t="s">
        <v>1</v>
      </c>
      <c r="AI710" s="271" t="s">
        <v>1</v>
      </c>
      <c r="AJ710" s="271" t="s">
        <v>1</v>
      </c>
      <c r="AK710" s="271" t="s">
        <v>1</v>
      </c>
      <c r="AL710" s="271" t="s">
        <v>1</v>
      </c>
      <c r="AM710" s="271" t="s">
        <v>1</v>
      </c>
      <c r="AN710" s="271" t="s">
        <v>1</v>
      </c>
      <c r="AO710" s="271" t="s">
        <v>1</v>
      </c>
      <c r="AP710" s="271" t="s">
        <v>1</v>
      </c>
      <c r="AQ710" s="271" t="s">
        <v>1</v>
      </c>
      <c r="AR710" s="271" t="s">
        <v>1</v>
      </c>
      <c r="AS710" s="271" t="s">
        <v>1</v>
      </c>
      <c r="AT710" s="271" t="s">
        <v>1</v>
      </c>
      <c r="AU710" s="271" t="s">
        <v>1</v>
      </c>
      <c r="AV710" s="271" t="s">
        <v>1</v>
      </c>
      <c r="AW710" s="284" t="s">
        <v>1</v>
      </c>
      <c r="AX710" s="284">
        <v>0</v>
      </c>
      <c r="AY710" s="284">
        <v>0</v>
      </c>
      <c r="AZ710" s="276" t="s">
        <v>1</v>
      </c>
      <c r="BA710" s="276" t="s">
        <v>1</v>
      </c>
      <c r="BB710" s="283" t="s">
        <v>1</v>
      </c>
      <c r="BF710" s="150" t="e">
        <f>_xlfn.XLOOKUP(A710,'[27]Non AGSA'!B:B,'[27]Non AGSA'!B:B)</f>
        <v>#N/A</v>
      </c>
      <c r="BG710" s="150">
        <f>_xlfn.XLOOKUP(A710,'[27]Dormant auditee list'!C:C,'[27]Dormant auditee list'!C:C)</f>
        <v>146</v>
      </c>
      <c r="BH710" s="150" t="e">
        <f>_xlfn.XLOOKUP(A710,[27]Reworked!A:A,[27]Reworked!I:I)</f>
        <v>#N/A</v>
      </c>
      <c r="BJ710" s="150">
        <v>2</v>
      </c>
      <c r="BK710" s="150">
        <v>1</v>
      </c>
    </row>
    <row r="711" spans="1:63" ht="27" customHeight="1" x14ac:dyDescent="0.25">
      <c r="A711" s="265">
        <v>1514</v>
      </c>
      <c r="B711" s="266" t="s">
        <v>1467</v>
      </c>
      <c r="C711" s="271" t="s">
        <v>1193</v>
      </c>
      <c r="D711" s="271" t="s">
        <v>737</v>
      </c>
      <c r="E711" s="271" t="s">
        <v>415</v>
      </c>
      <c r="F711" s="271" t="s">
        <v>1</v>
      </c>
      <c r="G711" s="271" t="s">
        <v>156</v>
      </c>
      <c r="H711" s="266" t="s">
        <v>444</v>
      </c>
      <c r="I711" s="266" t="s">
        <v>437</v>
      </c>
      <c r="J711" s="275" t="s">
        <v>33</v>
      </c>
      <c r="K711" s="271" t="s">
        <v>1</v>
      </c>
      <c r="L711" s="271" t="s">
        <v>1</v>
      </c>
      <c r="M711" s="275" t="s">
        <v>33</v>
      </c>
      <c r="N711" s="271" t="s">
        <v>1</v>
      </c>
      <c r="O711" s="271" t="s">
        <v>1</v>
      </c>
      <c r="P711" s="271" t="s">
        <v>1</v>
      </c>
      <c r="Q711" s="271" t="s">
        <v>1</v>
      </c>
      <c r="R711" s="271" t="s">
        <v>1</v>
      </c>
      <c r="S711" s="271" t="s">
        <v>1</v>
      </c>
      <c r="T711" s="271" t="s">
        <v>1</v>
      </c>
      <c r="U711" s="271" t="s">
        <v>1</v>
      </c>
      <c r="V711" s="271" t="s">
        <v>1</v>
      </c>
      <c r="W711" s="271" t="s">
        <v>1</v>
      </c>
      <c r="X711" s="271" t="s">
        <v>1</v>
      </c>
      <c r="Y711" s="271" t="s">
        <v>1</v>
      </c>
      <c r="Z711" s="271" t="s">
        <v>1</v>
      </c>
      <c r="AA711" s="271" t="s">
        <v>1</v>
      </c>
      <c r="AB711" s="271" t="s">
        <v>1</v>
      </c>
      <c r="AC711" s="271" t="s">
        <v>1</v>
      </c>
      <c r="AD711" s="271" t="s">
        <v>1</v>
      </c>
      <c r="AE711" s="271" t="s">
        <v>1</v>
      </c>
      <c r="AF711" s="271" t="s">
        <v>1</v>
      </c>
      <c r="AG711" s="271" t="s">
        <v>1</v>
      </c>
      <c r="AH711" s="271" t="s">
        <v>1</v>
      </c>
      <c r="AI711" s="271" t="s">
        <v>1</v>
      </c>
      <c r="AJ711" s="271" t="s">
        <v>1</v>
      </c>
      <c r="AK711" s="271" t="s">
        <v>1</v>
      </c>
      <c r="AL711" s="271" t="s">
        <v>1</v>
      </c>
      <c r="AM711" s="271" t="s">
        <v>1</v>
      </c>
      <c r="AN711" s="271" t="s">
        <v>1</v>
      </c>
      <c r="AO711" s="271" t="s">
        <v>1</v>
      </c>
      <c r="AP711" s="271" t="s">
        <v>1</v>
      </c>
      <c r="AQ711" s="271" t="s">
        <v>1</v>
      </c>
      <c r="AR711" s="271" t="s">
        <v>1</v>
      </c>
      <c r="AS711" s="271" t="s">
        <v>1</v>
      </c>
      <c r="AT711" s="271" t="s">
        <v>1</v>
      </c>
      <c r="AU711" s="271" t="s">
        <v>1</v>
      </c>
      <c r="AV711" s="271" t="s">
        <v>1</v>
      </c>
      <c r="AW711" s="284" t="s">
        <v>1</v>
      </c>
      <c r="AX711" s="284">
        <v>0</v>
      </c>
      <c r="AY711" s="284">
        <v>0</v>
      </c>
      <c r="AZ711" s="276" t="s">
        <v>1</v>
      </c>
      <c r="BA711" s="276" t="s">
        <v>1</v>
      </c>
      <c r="BB711" s="283" t="s">
        <v>1</v>
      </c>
      <c r="BF711" s="150" t="e">
        <f>_xlfn.XLOOKUP(A711,'[27]Non AGSA'!B:B,'[27]Non AGSA'!B:B)</f>
        <v>#N/A</v>
      </c>
      <c r="BG711" s="150">
        <f>_xlfn.XLOOKUP(A711,'[27]Dormant auditee list'!C:C,'[27]Dormant auditee list'!C:C)</f>
        <v>1514</v>
      </c>
      <c r="BH711" s="150" t="e">
        <f>_xlfn.XLOOKUP(A711,[27]Reworked!A:A,[27]Reworked!I:I)</f>
        <v>#N/A</v>
      </c>
      <c r="BJ711" s="150">
        <v>2</v>
      </c>
      <c r="BK711" s="150">
        <v>1</v>
      </c>
    </row>
    <row r="712" spans="1:63" ht="26.25" customHeight="1" x14ac:dyDescent="0.25">
      <c r="A712" s="265">
        <v>1515</v>
      </c>
      <c r="B712" s="266" t="s">
        <v>1468</v>
      </c>
      <c r="C712" s="271" t="s">
        <v>1193</v>
      </c>
      <c r="D712" s="271" t="s">
        <v>737</v>
      </c>
      <c r="E712" s="271" t="s">
        <v>415</v>
      </c>
      <c r="F712" s="271" t="s">
        <v>1</v>
      </c>
      <c r="G712" s="271" t="s">
        <v>156</v>
      </c>
      <c r="H712" s="266" t="s">
        <v>444</v>
      </c>
      <c r="I712" s="266" t="s">
        <v>437</v>
      </c>
      <c r="J712" s="275" t="s">
        <v>33</v>
      </c>
      <c r="K712" s="271" t="s">
        <v>1</v>
      </c>
      <c r="L712" s="271" t="s">
        <v>1</v>
      </c>
      <c r="M712" s="275" t="s">
        <v>33</v>
      </c>
      <c r="N712" s="271" t="s">
        <v>1</v>
      </c>
      <c r="O712" s="271" t="s">
        <v>1</v>
      </c>
      <c r="P712" s="271" t="s">
        <v>1</v>
      </c>
      <c r="Q712" s="271" t="s">
        <v>1</v>
      </c>
      <c r="R712" s="271" t="s">
        <v>1</v>
      </c>
      <c r="S712" s="271" t="s">
        <v>1</v>
      </c>
      <c r="T712" s="271" t="s">
        <v>1</v>
      </c>
      <c r="U712" s="271" t="s">
        <v>1</v>
      </c>
      <c r="V712" s="271" t="s">
        <v>1</v>
      </c>
      <c r="W712" s="271" t="s">
        <v>1</v>
      </c>
      <c r="X712" s="271" t="s">
        <v>1</v>
      </c>
      <c r="Y712" s="271" t="s">
        <v>1</v>
      </c>
      <c r="Z712" s="271" t="s">
        <v>1</v>
      </c>
      <c r="AA712" s="271" t="s">
        <v>1</v>
      </c>
      <c r="AB712" s="271" t="s">
        <v>1</v>
      </c>
      <c r="AC712" s="271" t="s">
        <v>1</v>
      </c>
      <c r="AD712" s="271" t="s">
        <v>1</v>
      </c>
      <c r="AE712" s="271" t="s">
        <v>1</v>
      </c>
      <c r="AF712" s="271" t="s">
        <v>1</v>
      </c>
      <c r="AG712" s="271" t="s">
        <v>1</v>
      </c>
      <c r="AH712" s="271" t="s">
        <v>1</v>
      </c>
      <c r="AI712" s="271" t="s">
        <v>1</v>
      </c>
      <c r="AJ712" s="271" t="s">
        <v>1</v>
      </c>
      <c r="AK712" s="271" t="s">
        <v>1</v>
      </c>
      <c r="AL712" s="271" t="s">
        <v>1</v>
      </c>
      <c r="AM712" s="271" t="s">
        <v>1</v>
      </c>
      <c r="AN712" s="271" t="s">
        <v>1</v>
      </c>
      <c r="AO712" s="271" t="s">
        <v>1</v>
      </c>
      <c r="AP712" s="271" t="s">
        <v>1</v>
      </c>
      <c r="AQ712" s="271" t="s">
        <v>1</v>
      </c>
      <c r="AR712" s="271" t="s">
        <v>1</v>
      </c>
      <c r="AS712" s="271" t="s">
        <v>1</v>
      </c>
      <c r="AT712" s="271" t="s">
        <v>1</v>
      </c>
      <c r="AU712" s="271" t="s">
        <v>1</v>
      </c>
      <c r="AV712" s="271" t="s">
        <v>1</v>
      </c>
      <c r="AW712" s="284" t="s">
        <v>1</v>
      </c>
      <c r="AX712" s="284">
        <v>0</v>
      </c>
      <c r="AY712" s="284">
        <v>0</v>
      </c>
      <c r="AZ712" s="276" t="s">
        <v>1</v>
      </c>
      <c r="BA712" s="276" t="s">
        <v>1</v>
      </c>
      <c r="BB712" s="283" t="s">
        <v>1</v>
      </c>
      <c r="BF712" s="150" t="e">
        <f>_xlfn.XLOOKUP(A712,'[27]Non AGSA'!B:B,'[27]Non AGSA'!B:B)</f>
        <v>#N/A</v>
      </c>
      <c r="BG712" s="150">
        <f>_xlfn.XLOOKUP(A712,'[27]Dormant auditee list'!C:C,'[27]Dormant auditee list'!C:C)</f>
        <v>1515</v>
      </c>
      <c r="BH712" s="150" t="e">
        <f>_xlfn.XLOOKUP(A712,[27]Reworked!A:A,[27]Reworked!I:I)</f>
        <v>#N/A</v>
      </c>
      <c r="BJ712" s="150">
        <v>2</v>
      </c>
      <c r="BK712" s="150">
        <v>1</v>
      </c>
    </row>
    <row r="713" spans="1:63" ht="18.75" customHeight="1" x14ac:dyDescent="0.25">
      <c r="A713" s="265">
        <v>1496</v>
      </c>
      <c r="B713" s="266" t="s">
        <v>1469</v>
      </c>
      <c r="C713" s="271" t="s">
        <v>1193</v>
      </c>
      <c r="D713" s="271" t="s">
        <v>571</v>
      </c>
      <c r="E713" s="271" t="s">
        <v>415</v>
      </c>
      <c r="F713" s="271" t="s">
        <v>1</v>
      </c>
      <c r="G713" s="271" t="s">
        <v>1</v>
      </c>
      <c r="H713" s="266" t="s">
        <v>1</v>
      </c>
      <c r="I713" s="266" t="s">
        <v>571</v>
      </c>
      <c r="J713" s="275" t="s">
        <v>33</v>
      </c>
      <c r="K713" s="271" t="s">
        <v>1</v>
      </c>
      <c r="L713" s="271" t="s">
        <v>1</v>
      </c>
      <c r="M713" s="275" t="s">
        <v>33</v>
      </c>
      <c r="N713" s="271" t="s">
        <v>1</v>
      </c>
      <c r="O713" s="271" t="s">
        <v>1</v>
      </c>
      <c r="P713" s="271" t="s">
        <v>1</v>
      </c>
      <c r="Q713" s="271" t="s">
        <v>1</v>
      </c>
      <c r="R713" s="271" t="s">
        <v>1</v>
      </c>
      <c r="S713" s="271" t="s">
        <v>1</v>
      </c>
      <c r="T713" s="271" t="s">
        <v>1</v>
      </c>
      <c r="U713" s="271" t="s">
        <v>1</v>
      </c>
      <c r="V713" s="271" t="s">
        <v>1</v>
      </c>
      <c r="W713" s="271" t="s">
        <v>1</v>
      </c>
      <c r="X713" s="271" t="s">
        <v>1</v>
      </c>
      <c r="Y713" s="271" t="s">
        <v>1</v>
      </c>
      <c r="Z713" s="271" t="s">
        <v>1</v>
      </c>
      <c r="AA713" s="271" t="s">
        <v>1</v>
      </c>
      <c r="AB713" s="271" t="s">
        <v>1</v>
      </c>
      <c r="AC713" s="271" t="s">
        <v>1</v>
      </c>
      <c r="AD713" s="271" t="s">
        <v>1</v>
      </c>
      <c r="AE713" s="271" t="s">
        <v>1</v>
      </c>
      <c r="AF713" s="271" t="s">
        <v>1</v>
      </c>
      <c r="AG713" s="271" t="s">
        <v>1</v>
      </c>
      <c r="AH713" s="271" t="s">
        <v>1</v>
      </c>
      <c r="AI713" s="271" t="s">
        <v>1</v>
      </c>
      <c r="AJ713" s="271" t="s">
        <v>1</v>
      </c>
      <c r="AK713" s="271" t="s">
        <v>1</v>
      </c>
      <c r="AL713" s="271" t="s">
        <v>1</v>
      </c>
      <c r="AM713" s="271" t="s">
        <v>1</v>
      </c>
      <c r="AN713" s="271" t="s">
        <v>1</v>
      </c>
      <c r="AO713" s="271" t="s">
        <v>1</v>
      </c>
      <c r="AP713" s="271" t="s">
        <v>1</v>
      </c>
      <c r="AQ713" s="271" t="s">
        <v>1</v>
      </c>
      <c r="AR713" s="271" t="s">
        <v>1</v>
      </c>
      <c r="AS713" s="271" t="s">
        <v>1</v>
      </c>
      <c r="AT713" s="271" t="s">
        <v>1</v>
      </c>
      <c r="AU713" s="271" t="s">
        <v>1</v>
      </c>
      <c r="AV713" s="271" t="s">
        <v>1</v>
      </c>
      <c r="AW713" s="284" t="s">
        <v>1</v>
      </c>
      <c r="AX713" s="284">
        <v>0</v>
      </c>
      <c r="AY713" s="284">
        <v>0</v>
      </c>
      <c r="AZ713" s="276" t="s">
        <v>1</v>
      </c>
      <c r="BA713" s="276" t="s">
        <v>1</v>
      </c>
      <c r="BB713" s="283" t="s">
        <v>1</v>
      </c>
      <c r="BF713" s="150" t="e">
        <f>_xlfn.XLOOKUP(A713,'[27]Non AGSA'!B:B,'[27]Non AGSA'!B:B)</f>
        <v>#N/A</v>
      </c>
      <c r="BG713" s="150">
        <f>_xlfn.XLOOKUP(A713,'[27]Dormant auditee list'!C:C,'[27]Dormant auditee list'!C:C)</f>
        <v>1496</v>
      </c>
      <c r="BH713" s="150" t="e">
        <f>_xlfn.XLOOKUP(A713,[27]Reworked!A:A,[27]Reworked!I:I)</f>
        <v>#N/A</v>
      </c>
      <c r="BJ713" s="150">
        <v>2</v>
      </c>
      <c r="BK713" s="150">
        <v>1</v>
      </c>
    </row>
    <row r="714" spans="1:63" ht="34.5" customHeight="1" x14ac:dyDescent="0.25">
      <c r="A714" s="265">
        <v>1574</v>
      </c>
      <c r="B714" s="266" t="s">
        <v>918</v>
      </c>
      <c r="C714" s="271" t="s">
        <v>1193</v>
      </c>
      <c r="D714" s="271" t="s">
        <v>896</v>
      </c>
      <c r="E714" s="271" t="s">
        <v>810</v>
      </c>
      <c r="F714" s="271" t="s">
        <v>1</v>
      </c>
      <c r="G714" s="271" t="s">
        <v>520</v>
      </c>
      <c r="H714" s="266" t="s">
        <v>440</v>
      </c>
      <c r="I714" s="266" t="s">
        <v>437</v>
      </c>
      <c r="J714" s="275" t="s">
        <v>33</v>
      </c>
      <c r="K714" s="271" t="s">
        <v>1</v>
      </c>
      <c r="L714" s="271" t="s">
        <v>1</v>
      </c>
      <c r="M714" s="275" t="s">
        <v>33</v>
      </c>
      <c r="N714" s="271" t="s">
        <v>1</v>
      </c>
      <c r="O714" s="271" t="s">
        <v>1</v>
      </c>
      <c r="P714" s="271" t="s">
        <v>1</v>
      </c>
      <c r="Q714" s="271" t="s">
        <v>1</v>
      </c>
      <c r="R714" s="271" t="s">
        <v>1</v>
      </c>
      <c r="S714" s="271" t="s">
        <v>1</v>
      </c>
      <c r="T714" s="271" t="s">
        <v>1</v>
      </c>
      <c r="U714" s="271" t="s">
        <v>1</v>
      </c>
      <c r="V714" s="271" t="s">
        <v>1</v>
      </c>
      <c r="W714" s="271" t="s">
        <v>1</v>
      </c>
      <c r="X714" s="271" t="s">
        <v>1</v>
      </c>
      <c r="Y714" s="271" t="s">
        <v>1</v>
      </c>
      <c r="Z714" s="271" t="s">
        <v>1</v>
      </c>
      <c r="AA714" s="271" t="s">
        <v>1</v>
      </c>
      <c r="AB714" s="271" t="s">
        <v>1</v>
      </c>
      <c r="AC714" s="271" t="s">
        <v>1</v>
      </c>
      <c r="AD714" s="271" t="s">
        <v>1</v>
      </c>
      <c r="AE714" s="271" t="s">
        <v>1</v>
      </c>
      <c r="AF714" s="271" t="s">
        <v>1</v>
      </c>
      <c r="AG714" s="271" t="s">
        <v>1</v>
      </c>
      <c r="AH714" s="271" t="s">
        <v>1</v>
      </c>
      <c r="AI714" s="271" t="s">
        <v>1</v>
      </c>
      <c r="AJ714" s="271" t="s">
        <v>1</v>
      </c>
      <c r="AK714" s="271" t="s">
        <v>1</v>
      </c>
      <c r="AL714" s="271" t="s">
        <v>1</v>
      </c>
      <c r="AM714" s="271" t="s">
        <v>1</v>
      </c>
      <c r="AN714" s="271" t="s">
        <v>1</v>
      </c>
      <c r="AO714" s="271" t="s">
        <v>1</v>
      </c>
      <c r="AP714" s="271" t="s">
        <v>1</v>
      </c>
      <c r="AQ714" s="271" t="s">
        <v>1</v>
      </c>
      <c r="AR714" s="271" t="s">
        <v>1</v>
      </c>
      <c r="AS714" s="271" t="s">
        <v>1</v>
      </c>
      <c r="AT714" s="271" t="s">
        <v>1</v>
      </c>
      <c r="AU714" s="271" t="s">
        <v>1</v>
      </c>
      <c r="AV714" s="271" t="s">
        <v>1</v>
      </c>
      <c r="AW714" s="275" t="s">
        <v>1241</v>
      </c>
      <c r="AX714" s="275">
        <v>1</v>
      </c>
      <c r="AY714" s="284">
        <v>0</v>
      </c>
      <c r="AZ714" s="276">
        <v>0</v>
      </c>
      <c r="BA714" s="276">
        <v>0</v>
      </c>
      <c r="BB714" s="283">
        <v>0</v>
      </c>
      <c r="BF714" s="150" t="e">
        <f>_xlfn.XLOOKUP(A714,'[27]Non AGSA'!B:B,'[27]Non AGSA'!B:B)</f>
        <v>#N/A</v>
      </c>
      <c r="BG714" s="150" t="e">
        <f>_xlfn.XLOOKUP(A714,'[27]Dormant auditee list'!C:C,'[27]Dormant auditee list'!C:C)</f>
        <v>#N/A</v>
      </c>
      <c r="BH714" s="150" t="e">
        <f>_xlfn.XLOOKUP(A714,[27]Reworked!A:A,[27]Reworked!I:I)</f>
        <v>#N/A</v>
      </c>
      <c r="BI714" s="150" t="e">
        <f>_xlfn.XLOOKUP(A714,[27]Reworked!A:A,[27]Reworked!J:J)</f>
        <v>#N/A</v>
      </c>
      <c r="BJ714" s="150">
        <v>5</v>
      </c>
      <c r="BK714" s="150">
        <v>1</v>
      </c>
    </row>
    <row r="715" spans="1:63" ht="34.5" customHeight="1" x14ac:dyDescent="0.25">
      <c r="A715" s="265">
        <v>142</v>
      </c>
      <c r="B715" s="266" t="s">
        <v>1470</v>
      </c>
      <c r="C715" s="271" t="s">
        <v>1193</v>
      </c>
      <c r="D715" s="271" t="s">
        <v>1021</v>
      </c>
      <c r="E715" s="271" t="s">
        <v>415</v>
      </c>
      <c r="F715" s="271" t="s">
        <v>1</v>
      </c>
      <c r="G715" s="271" t="s">
        <v>520</v>
      </c>
      <c r="H715" s="266" t="s">
        <v>440</v>
      </c>
      <c r="I715" s="266" t="s">
        <v>437</v>
      </c>
      <c r="J715" s="275" t="s">
        <v>33</v>
      </c>
      <c r="K715" s="271" t="s">
        <v>1</v>
      </c>
      <c r="L715" s="271" t="s">
        <v>1</v>
      </c>
      <c r="M715" s="275" t="s">
        <v>33</v>
      </c>
      <c r="N715" s="271" t="s">
        <v>1</v>
      </c>
      <c r="O715" s="271" t="s">
        <v>1</v>
      </c>
      <c r="P715" s="271" t="s">
        <v>1</v>
      </c>
      <c r="Q715" s="271" t="s">
        <v>1</v>
      </c>
      <c r="R715" s="271" t="s">
        <v>1</v>
      </c>
      <c r="S715" s="271" t="s">
        <v>1</v>
      </c>
      <c r="T715" s="271" t="s">
        <v>1</v>
      </c>
      <c r="U715" s="271" t="s">
        <v>1</v>
      </c>
      <c r="V715" s="271" t="s">
        <v>1</v>
      </c>
      <c r="W715" s="271" t="s">
        <v>1</v>
      </c>
      <c r="X715" s="271" t="s">
        <v>1</v>
      </c>
      <c r="Y715" s="271" t="s">
        <v>1</v>
      </c>
      <c r="Z715" s="271" t="s">
        <v>1</v>
      </c>
      <c r="AA715" s="271" t="s">
        <v>1</v>
      </c>
      <c r="AB715" s="271" t="s">
        <v>1</v>
      </c>
      <c r="AC715" s="271" t="s">
        <v>1</v>
      </c>
      <c r="AD715" s="271" t="s">
        <v>1</v>
      </c>
      <c r="AE715" s="271" t="s">
        <v>1</v>
      </c>
      <c r="AF715" s="271" t="s">
        <v>1</v>
      </c>
      <c r="AG715" s="271" t="s">
        <v>1</v>
      </c>
      <c r="AH715" s="271" t="s">
        <v>1</v>
      </c>
      <c r="AI715" s="271" t="s">
        <v>1</v>
      </c>
      <c r="AJ715" s="271" t="s">
        <v>1</v>
      </c>
      <c r="AK715" s="271" t="s">
        <v>1</v>
      </c>
      <c r="AL715" s="271" t="s">
        <v>1</v>
      </c>
      <c r="AM715" s="271" t="s">
        <v>1</v>
      </c>
      <c r="AN715" s="271" t="s">
        <v>1</v>
      </c>
      <c r="AO715" s="271" t="s">
        <v>1</v>
      </c>
      <c r="AP715" s="271" t="s">
        <v>1</v>
      </c>
      <c r="AQ715" s="271" t="s">
        <v>1</v>
      </c>
      <c r="AR715" s="271" t="s">
        <v>1</v>
      </c>
      <c r="AS715" s="271" t="s">
        <v>1</v>
      </c>
      <c r="AT715" s="271" t="s">
        <v>1</v>
      </c>
      <c r="AU715" s="271" t="s">
        <v>1</v>
      </c>
      <c r="AV715" s="271" t="s">
        <v>1</v>
      </c>
      <c r="AW715" s="284" t="s">
        <v>1</v>
      </c>
      <c r="AX715" s="284">
        <v>0</v>
      </c>
      <c r="AY715" s="284">
        <v>0</v>
      </c>
      <c r="AZ715" s="276" t="s">
        <v>1</v>
      </c>
      <c r="BA715" s="276" t="s">
        <v>1</v>
      </c>
      <c r="BB715" s="283" t="s">
        <v>1</v>
      </c>
      <c r="BF715" s="150" t="e">
        <f>_xlfn.XLOOKUP(A715,'[27]Non AGSA'!B:B,'[27]Non AGSA'!B:B)</f>
        <v>#N/A</v>
      </c>
      <c r="BG715" s="150">
        <f>_xlfn.XLOOKUP(A715,'[27]Dormant auditee list'!C:C,'[27]Dormant auditee list'!C:C)</f>
        <v>142</v>
      </c>
      <c r="BH715" s="150" t="e">
        <f>_xlfn.XLOOKUP(A715,[27]Reworked!A:A,[27]Reworked!I:I)</f>
        <v>#N/A</v>
      </c>
      <c r="BJ715" s="150">
        <v>2</v>
      </c>
      <c r="BK715" s="150">
        <v>1</v>
      </c>
    </row>
    <row r="716" spans="1:63" ht="26.25" customHeight="1" x14ac:dyDescent="0.25">
      <c r="A716" s="265">
        <v>213</v>
      </c>
      <c r="B716" s="266" t="s">
        <v>1471</v>
      </c>
      <c r="C716" s="271" t="s">
        <v>1193</v>
      </c>
      <c r="D716" s="271" t="s">
        <v>854</v>
      </c>
      <c r="E716" s="271" t="s">
        <v>415</v>
      </c>
      <c r="F716" s="271" t="s">
        <v>1</v>
      </c>
      <c r="G716" s="271" t="s">
        <v>151</v>
      </c>
      <c r="H716" s="266" t="s">
        <v>444</v>
      </c>
      <c r="I716" s="266" t="s">
        <v>437</v>
      </c>
      <c r="J716" s="285" t="s">
        <v>39</v>
      </c>
      <c r="K716" s="271" t="s">
        <v>1</v>
      </c>
      <c r="L716" s="271" t="s">
        <v>1</v>
      </c>
      <c r="M716" s="275" t="s">
        <v>33</v>
      </c>
      <c r="N716" s="271" t="s">
        <v>1</v>
      </c>
      <c r="O716" s="271" t="s">
        <v>1</v>
      </c>
      <c r="P716" s="271" t="s">
        <v>1</v>
      </c>
      <c r="Q716" s="271" t="s">
        <v>1</v>
      </c>
      <c r="R716" s="271" t="s">
        <v>1</v>
      </c>
      <c r="S716" s="271" t="s">
        <v>1</v>
      </c>
      <c r="T716" s="271" t="s">
        <v>1</v>
      </c>
      <c r="U716" s="271" t="s">
        <v>1</v>
      </c>
      <c r="V716" s="271" t="s">
        <v>1</v>
      </c>
      <c r="W716" s="271" t="s">
        <v>1</v>
      </c>
      <c r="X716" s="271" t="s">
        <v>1</v>
      </c>
      <c r="Y716" s="271" t="s">
        <v>1</v>
      </c>
      <c r="Z716" s="271" t="s">
        <v>1</v>
      </c>
      <c r="AA716" s="271" t="s">
        <v>1</v>
      </c>
      <c r="AB716" s="271" t="s">
        <v>1</v>
      </c>
      <c r="AC716" s="271" t="s">
        <v>1</v>
      </c>
      <c r="AD716" s="271" t="s">
        <v>1</v>
      </c>
      <c r="AE716" s="271" t="s">
        <v>1</v>
      </c>
      <c r="AF716" s="271" t="s">
        <v>1</v>
      </c>
      <c r="AG716" s="271" t="s">
        <v>1</v>
      </c>
      <c r="AH716" s="271" t="s">
        <v>1</v>
      </c>
      <c r="AI716" s="271" t="s">
        <v>1</v>
      </c>
      <c r="AJ716" s="271" t="s">
        <v>1</v>
      </c>
      <c r="AK716" s="271" t="s">
        <v>1</v>
      </c>
      <c r="AL716" s="271" t="s">
        <v>1</v>
      </c>
      <c r="AM716" s="271" t="s">
        <v>1</v>
      </c>
      <c r="AN716" s="271" t="s">
        <v>1</v>
      </c>
      <c r="AO716" s="271" t="s">
        <v>1</v>
      </c>
      <c r="AP716" s="271" t="s">
        <v>1</v>
      </c>
      <c r="AQ716" s="271" t="s">
        <v>1</v>
      </c>
      <c r="AR716" s="271" t="s">
        <v>1</v>
      </c>
      <c r="AS716" s="271" t="s">
        <v>1</v>
      </c>
      <c r="AT716" s="271" t="s">
        <v>1</v>
      </c>
      <c r="AU716" s="271" t="s">
        <v>1</v>
      </c>
      <c r="AV716" s="271" t="s">
        <v>1</v>
      </c>
      <c r="AW716" s="284" t="s">
        <v>1</v>
      </c>
      <c r="AX716" s="284">
        <v>0</v>
      </c>
      <c r="AY716" s="284">
        <v>0</v>
      </c>
      <c r="AZ716" s="276" t="s">
        <v>1</v>
      </c>
      <c r="BA716" s="276" t="s">
        <v>1</v>
      </c>
      <c r="BB716" s="283" t="s">
        <v>1</v>
      </c>
      <c r="BD716" s="150" t="e">
        <f>_xlfn.XLOOKUP(A716,'KSD auditees'!A:A,'KSD auditees'!A:A)</f>
        <v>#N/A</v>
      </c>
      <c r="BE716" s="150" t="e">
        <f>_xlfn.XLOOKUP(A716,'KSD auditees'!A:A,'KSD auditees'!G:G)</f>
        <v>#N/A</v>
      </c>
      <c r="BF716" s="150" t="e">
        <f>_xlfn.XLOOKUP(A716,'[27]Non AGSA'!B:B,'[27]Non AGSA'!B:B)</f>
        <v>#N/A</v>
      </c>
      <c r="BG716" s="150">
        <f>_xlfn.XLOOKUP(A716,'[27]Dormant auditee list'!C:C,'[27]Dormant auditee list'!C:C)</f>
        <v>213</v>
      </c>
      <c r="BH716" s="150" t="e">
        <f>_xlfn.XLOOKUP(A716,[27]Reworked!A:A,[27]Reworked!I:I)</f>
        <v>#N/A</v>
      </c>
      <c r="BJ716" s="150">
        <v>2</v>
      </c>
      <c r="BK716" s="150">
        <v>6</v>
      </c>
    </row>
    <row r="717" spans="1:63" ht="34.5" customHeight="1" x14ac:dyDescent="0.25">
      <c r="A717" s="265">
        <v>214</v>
      </c>
      <c r="B717" s="266" t="s">
        <v>1472</v>
      </c>
      <c r="C717" s="271" t="s">
        <v>1193</v>
      </c>
      <c r="D717" s="271" t="s">
        <v>1086</v>
      </c>
      <c r="E717" s="271" t="s">
        <v>415</v>
      </c>
      <c r="F717" s="271" t="s">
        <v>1</v>
      </c>
      <c r="G717" s="271" t="s">
        <v>520</v>
      </c>
      <c r="H717" s="266" t="s">
        <v>440</v>
      </c>
      <c r="I717" s="266" t="s">
        <v>437</v>
      </c>
      <c r="J717" s="275" t="s">
        <v>33</v>
      </c>
      <c r="K717" s="271" t="s">
        <v>1</v>
      </c>
      <c r="L717" s="271" t="s">
        <v>1</v>
      </c>
      <c r="M717" s="275" t="s">
        <v>33</v>
      </c>
      <c r="N717" s="271" t="s">
        <v>1</v>
      </c>
      <c r="O717" s="271" t="s">
        <v>1</v>
      </c>
      <c r="P717" s="271" t="s">
        <v>1</v>
      </c>
      <c r="Q717" s="271" t="s">
        <v>1</v>
      </c>
      <c r="R717" s="271" t="s">
        <v>1</v>
      </c>
      <c r="S717" s="271" t="s">
        <v>1</v>
      </c>
      <c r="T717" s="271" t="s">
        <v>1</v>
      </c>
      <c r="U717" s="271" t="s">
        <v>1</v>
      </c>
      <c r="V717" s="271" t="s">
        <v>1</v>
      </c>
      <c r="W717" s="271" t="s">
        <v>1</v>
      </c>
      <c r="X717" s="271" t="s">
        <v>1</v>
      </c>
      <c r="Y717" s="271" t="s">
        <v>1</v>
      </c>
      <c r="Z717" s="271" t="s">
        <v>1</v>
      </c>
      <c r="AA717" s="271" t="s">
        <v>1</v>
      </c>
      <c r="AB717" s="271" t="s">
        <v>1</v>
      </c>
      <c r="AC717" s="271" t="s">
        <v>1</v>
      </c>
      <c r="AD717" s="271" t="s">
        <v>1</v>
      </c>
      <c r="AE717" s="271" t="s">
        <v>1</v>
      </c>
      <c r="AF717" s="271" t="s">
        <v>1</v>
      </c>
      <c r="AG717" s="271" t="s">
        <v>1</v>
      </c>
      <c r="AH717" s="271" t="s">
        <v>1</v>
      </c>
      <c r="AI717" s="271" t="s">
        <v>1</v>
      </c>
      <c r="AJ717" s="271" t="s">
        <v>1</v>
      </c>
      <c r="AK717" s="271" t="s">
        <v>1</v>
      </c>
      <c r="AL717" s="271" t="s">
        <v>1</v>
      </c>
      <c r="AM717" s="271" t="s">
        <v>1</v>
      </c>
      <c r="AN717" s="271" t="s">
        <v>1</v>
      </c>
      <c r="AO717" s="271" t="s">
        <v>1</v>
      </c>
      <c r="AP717" s="271" t="s">
        <v>1</v>
      </c>
      <c r="AQ717" s="271" t="s">
        <v>1</v>
      </c>
      <c r="AR717" s="271" t="s">
        <v>1</v>
      </c>
      <c r="AS717" s="271" t="s">
        <v>1</v>
      </c>
      <c r="AT717" s="271" t="s">
        <v>1</v>
      </c>
      <c r="AU717" s="271" t="s">
        <v>1</v>
      </c>
      <c r="AV717" s="271" t="s">
        <v>1</v>
      </c>
      <c r="AW717" s="284" t="s">
        <v>1</v>
      </c>
      <c r="AX717" s="284">
        <v>0</v>
      </c>
      <c r="AY717" s="284">
        <v>0</v>
      </c>
      <c r="AZ717" s="276">
        <v>0</v>
      </c>
      <c r="BA717" s="276">
        <v>0</v>
      </c>
      <c r="BB717" s="283">
        <v>0</v>
      </c>
      <c r="BF717" s="150" t="e">
        <f>_xlfn.XLOOKUP(A717,'[27]Non AGSA'!B:B,'[27]Non AGSA'!B:B)</f>
        <v>#N/A</v>
      </c>
      <c r="BG717" s="150">
        <f>_xlfn.XLOOKUP(A717,'[27]Dormant auditee list'!C:C,'[27]Dormant auditee list'!C:C)</f>
        <v>214</v>
      </c>
      <c r="BH717" s="150" t="e">
        <f>_xlfn.XLOOKUP(A717,[27]Reworked!A:A,[27]Reworked!I:I)</f>
        <v>#N/A</v>
      </c>
      <c r="BJ717" s="150">
        <v>2</v>
      </c>
      <c r="BK717" s="150">
        <v>1</v>
      </c>
    </row>
    <row r="718" spans="1:63" ht="34.5" customHeight="1" x14ac:dyDescent="0.25">
      <c r="A718" s="265">
        <v>1053</v>
      </c>
      <c r="B718" s="266" t="s">
        <v>1473</v>
      </c>
      <c r="C718" s="271" t="s">
        <v>1193</v>
      </c>
      <c r="D718" s="271" t="s">
        <v>625</v>
      </c>
      <c r="E718" s="271" t="s">
        <v>810</v>
      </c>
      <c r="F718" s="271" t="s">
        <v>1</v>
      </c>
      <c r="G718" s="271" t="s">
        <v>439</v>
      </c>
      <c r="H718" s="266" t="s">
        <v>440</v>
      </c>
      <c r="I718" s="266" t="s">
        <v>437</v>
      </c>
      <c r="J718" s="285" t="s">
        <v>39</v>
      </c>
      <c r="K718" s="273" t="s">
        <v>22</v>
      </c>
      <c r="L718" s="273" t="s">
        <v>22</v>
      </c>
      <c r="M718" s="152" t="s">
        <v>17</v>
      </c>
      <c r="N718" s="272" t="s">
        <v>23</v>
      </c>
      <c r="O718" s="272" t="s">
        <v>23</v>
      </c>
      <c r="P718" s="271" t="s">
        <v>1</v>
      </c>
      <c r="Q718" s="271" t="s">
        <v>1</v>
      </c>
      <c r="R718" s="271" t="s">
        <v>1</v>
      </c>
      <c r="S718" s="271" t="s">
        <v>1</v>
      </c>
      <c r="T718" s="271" t="s">
        <v>1</v>
      </c>
      <c r="U718" s="271" t="s">
        <v>1</v>
      </c>
      <c r="V718" s="271" t="s">
        <v>1</v>
      </c>
      <c r="W718" s="271" t="s">
        <v>1</v>
      </c>
      <c r="X718" s="271" t="s">
        <v>1</v>
      </c>
      <c r="Y718" s="271" t="s">
        <v>1</v>
      </c>
      <c r="Z718" s="271" t="s">
        <v>1</v>
      </c>
      <c r="AA718" s="273" t="s">
        <v>22</v>
      </c>
      <c r="AB718" s="271" t="s">
        <v>1</v>
      </c>
      <c r="AC718" s="271" t="s">
        <v>1</v>
      </c>
      <c r="AD718" s="271" t="s">
        <v>1</v>
      </c>
      <c r="AE718" s="273" t="s">
        <v>22</v>
      </c>
      <c r="AF718" s="271" t="s">
        <v>1</v>
      </c>
      <c r="AG718" s="271" t="s">
        <v>1</v>
      </c>
      <c r="AH718" s="271" t="s">
        <v>1</v>
      </c>
      <c r="AI718" s="271" t="s">
        <v>1</v>
      </c>
      <c r="AJ718" s="271" t="s">
        <v>1</v>
      </c>
      <c r="AK718" s="271" t="s">
        <v>1</v>
      </c>
      <c r="AL718" s="271" t="s">
        <v>1</v>
      </c>
      <c r="AM718" s="271" t="s">
        <v>1</v>
      </c>
      <c r="AN718" s="271" t="s">
        <v>1</v>
      </c>
      <c r="AO718" s="271" t="s">
        <v>1</v>
      </c>
      <c r="AP718" s="271" t="s">
        <v>1</v>
      </c>
      <c r="AQ718" s="271" t="s">
        <v>1</v>
      </c>
      <c r="AR718" s="271" t="s">
        <v>1</v>
      </c>
      <c r="AS718" s="271" t="s">
        <v>1</v>
      </c>
      <c r="AT718" s="271" t="s">
        <v>1</v>
      </c>
      <c r="AU718" s="273" t="s">
        <v>22</v>
      </c>
      <c r="AV718" s="273" t="s">
        <v>22</v>
      </c>
      <c r="AW718" s="284" t="s">
        <v>1</v>
      </c>
      <c r="AX718" s="284">
        <v>0</v>
      </c>
      <c r="AY718" s="284">
        <v>0</v>
      </c>
      <c r="AZ718" s="276">
        <v>0</v>
      </c>
      <c r="BA718" s="276">
        <v>0</v>
      </c>
      <c r="BB718" s="283">
        <v>0</v>
      </c>
      <c r="BD718" s="150" t="e">
        <f>_xlfn.XLOOKUP(A718,'KSD auditees'!A:A,'KSD auditees'!A:A)</f>
        <v>#N/A</v>
      </c>
      <c r="BE718" s="150" t="e">
        <f>_xlfn.XLOOKUP(A718,'KSD auditees'!A:A,'KSD auditees'!G:G)</f>
        <v>#N/A</v>
      </c>
      <c r="BF718" s="150" t="e">
        <f>_xlfn.XLOOKUP(A718,'[27]Non AGSA'!B:B,'[27]Non AGSA'!B:B)</f>
        <v>#N/A</v>
      </c>
      <c r="BG718" s="150" t="e">
        <f>_xlfn.XLOOKUP(A718,'[27]Dormant auditee list'!C:C,'[27]Dormant auditee list'!C:C)</f>
        <v>#N/A</v>
      </c>
      <c r="BH718" s="150" t="e">
        <f>_xlfn.XLOOKUP(A718,[27]Reworked!A:A,[27]Reworked!I:I)</f>
        <v>#N/A</v>
      </c>
      <c r="BJ718" s="150">
        <v>5</v>
      </c>
      <c r="BK718" s="150">
        <v>6</v>
      </c>
    </row>
    <row r="719" spans="1:63" ht="34.5" customHeight="1" x14ac:dyDescent="0.25">
      <c r="A719" s="265">
        <v>1463</v>
      </c>
      <c r="B719" s="266" t="s">
        <v>1474</v>
      </c>
      <c r="C719" s="271" t="s">
        <v>1193</v>
      </c>
      <c r="D719" s="271" t="s">
        <v>737</v>
      </c>
      <c r="E719" s="271" t="s">
        <v>415</v>
      </c>
      <c r="F719" s="271" t="s">
        <v>1</v>
      </c>
      <c r="G719" s="271" t="s">
        <v>209</v>
      </c>
      <c r="H719" s="266" t="s">
        <v>440</v>
      </c>
      <c r="I719" s="266" t="s">
        <v>437</v>
      </c>
      <c r="J719" s="275" t="s">
        <v>33</v>
      </c>
      <c r="K719" s="271" t="s">
        <v>1</v>
      </c>
      <c r="L719" s="271" t="s">
        <v>1</v>
      </c>
      <c r="M719" s="275" t="s">
        <v>33</v>
      </c>
      <c r="N719" s="271" t="s">
        <v>1</v>
      </c>
      <c r="O719" s="271" t="s">
        <v>1</v>
      </c>
      <c r="P719" s="271" t="s">
        <v>1</v>
      </c>
      <c r="Q719" s="271" t="s">
        <v>1</v>
      </c>
      <c r="R719" s="271" t="s">
        <v>1</v>
      </c>
      <c r="S719" s="271" t="s">
        <v>1</v>
      </c>
      <c r="T719" s="271" t="s">
        <v>1</v>
      </c>
      <c r="U719" s="271" t="s">
        <v>1</v>
      </c>
      <c r="V719" s="271" t="s">
        <v>1</v>
      </c>
      <c r="W719" s="271" t="s">
        <v>1</v>
      </c>
      <c r="X719" s="271" t="s">
        <v>1</v>
      </c>
      <c r="Y719" s="271" t="s">
        <v>1</v>
      </c>
      <c r="Z719" s="271" t="s">
        <v>1</v>
      </c>
      <c r="AA719" s="271" t="s">
        <v>1</v>
      </c>
      <c r="AB719" s="271" t="s">
        <v>1</v>
      </c>
      <c r="AC719" s="271" t="s">
        <v>1</v>
      </c>
      <c r="AD719" s="271" t="s">
        <v>1</v>
      </c>
      <c r="AE719" s="271" t="s">
        <v>1</v>
      </c>
      <c r="AF719" s="271" t="s">
        <v>1</v>
      </c>
      <c r="AG719" s="271" t="s">
        <v>1</v>
      </c>
      <c r="AH719" s="271" t="s">
        <v>1</v>
      </c>
      <c r="AI719" s="271" t="s">
        <v>1</v>
      </c>
      <c r="AJ719" s="271" t="s">
        <v>1</v>
      </c>
      <c r="AK719" s="271" t="s">
        <v>1</v>
      </c>
      <c r="AL719" s="271" t="s">
        <v>1</v>
      </c>
      <c r="AM719" s="271" t="s">
        <v>1</v>
      </c>
      <c r="AN719" s="271" t="s">
        <v>1</v>
      </c>
      <c r="AO719" s="271" t="s">
        <v>1</v>
      </c>
      <c r="AP719" s="271" t="s">
        <v>1</v>
      </c>
      <c r="AQ719" s="271" t="s">
        <v>1</v>
      </c>
      <c r="AR719" s="271" t="s">
        <v>1</v>
      </c>
      <c r="AS719" s="271" t="s">
        <v>1</v>
      </c>
      <c r="AT719" s="271" t="s">
        <v>1</v>
      </c>
      <c r="AU719" s="271" t="s">
        <v>1</v>
      </c>
      <c r="AV719" s="271" t="s">
        <v>1</v>
      </c>
      <c r="AW719" s="284" t="s">
        <v>1</v>
      </c>
      <c r="AX719" s="284">
        <v>0</v>
      </c>
      <c r="AY719" s="284">
        <v>0</v>
      </c>
      <c r="AZ719" s="276">
        <v>0</v>
      </c>
      <c r="BA719" s="276">
        <v>0</v>
      </c>
      <c r="BB719" s="283">
        <v>0</v>
      </c>
      <c r="BF719" s="150" t="e">
        <f>_xlfn.XLOOKUP(A719,'[27]Non AGSA'!B:B,'[27]Non AGSA'!B:B)</f>
        <v>#N/A</v>
      </c>
      <c r="BG719" s="150">
        <f>_xlfn.XLOOKUP(A719,'[27]Dormant auditee list'!C:C,'[27]Dormant auditee list'!C:C)</f>
        <v>1463</v>
      </c>
      <c r="BH719" s="150" t="e">
        <f>_xlfn.XLOOKUP(A719,[27]Reworked!A:A,[27]Reworked!I:I)</f>
        <v>#N/A</v>
      </c>
      <c r="BJ719" s="150">
        <v>2</v>
      </c>
      <c r="BK719" s="150">
        <v>1</v>
      </c>
    </row>
    <row r="720" spans="1:63" ht="34.5" customHeight="1" x14ac:dyDescent="0.25">
      <c r="A720" s="265">
        <v>1466</v>
      </c>
      <c r="B720" s="266" t="s">
        <v>1475</v>
      </c>
      <c r="C720" s="271" t="s">
        <v>1193</v>
      </c>
      <c r="D720" s="271" t="s">
        <v>737</v>
      </c>
      <c r="E720" s="271" t="s">
        <v>415</v>
      </c>
      <c r="F720" s="271" t="s">
        <v>1</v>
      </c>
      <c r="G720" s="271" t="s">
        <v>209</v>
      </c>
      <c r="H720" s="266" t="s">
        <v>440</v>
      </c>
      <c r="I720" s="266" t="s">
        <v>437</v>
      </c>
      <c r="J720" s="275" t="s">
        <v>33</v>
      </c>
      <c r="K720" s="271" t="s">
        <v>1</v>
      </c>
      <c r="L720" s="271" t="s">
        <v>1</v>
      </c>
      <c r="M720" s="275" t="s">
        <v>33</v>
      </c>
      <c r="N720" s="271" t="s">
        <v>1</v>
      </c>
      <c r="O720" s="271" t="s">
        <v>1</v>
      </c>
      <c r="P720" s="271" t="s">
        <v>1</v>
      </c>
      <c r="Q720" s="271" t="s">
        <v>1</v>
      </c>
      <c r="R720" s="271" t="s">
        <v>1</v>
      </c>
      <c r="S720" s="271" t="s">
        <v>1</v>
      </c>
      <c r="T720" s="271" t="s">
        <v>1</v>
      </c>
      <c r="U720" s="271" t="s">
        <v>1</v>
      </c>
      <c r="V720" s="271" t="s">
        <v>1</v>
      </c>
      <c r="W720" s="271" t="s">
        <v>1</v>
      </c>
      <c r="X720" s="271" t="s">
        <v>1</v>
      </c>
      <c r="Y720" s="271" t="s">
        <v>1</v>
      </c>
      <c r="Z720" s="271" t="s">
        <v>1</v>
      </c>
      <c r="AA720" s="271" t="s">
        <v>1</v>
      </c>
      <c r="AB720" s="271" t="s">
        <v>1</v>
      </c>
      <c r="AC720" s="271" t="s">
        <v>1</v>
      </c>
      <c r="AD720" s="271" t="s">
        <v>1</v>
      </c>
      <c r="AE720" s="271" t="s">
        <v>1</v>
      </c>
      <c r="AF720" s="271" t="s">
        <v>1</v>
      </c>
      <c r="AG720" s="271" t="s">
        <v>1</v>
      </c>
      <c r="AH720" s="271" t="s">
        <v>1</v>
      </c>
      <c r="AI720" s="271" t="s">
        <v>1</v>
      </c>
      <c r="AJ720" s="271" t="s">
        <v>1</v>
      </c>
      <c r="AK720" s="271" t="s">
        <v>1</v>
      </c>
      <c r="AL720" s="271" t="s">
        <v>1</v>
      </c>
      <c r="AM720" s="271" t="s">
        <v>1</v>
      </c>
      <c r="AN720" s="271" t="s">
        <v>1</v>
      </c>
      <c r="AO720" s="271" t="s">
        <v>1</v>
      </c>
      <c r="AP720" s="271" t="s">
        <v>1</v>
      </c>
      <c r="AQ720" s="271" t="s">
        <v>1</v>
      </c>
      <c r="AR720" s="271" t="s">
        <v>1</v>
      </c>
      <c r="AS720" s="271" t="s">
        <v>1</v>
      </c>
      <c r="AT720" s="271" t="s">
        <v>1</v>
      </c>
      <c r="AU720" s="271" t="s">
        <v>1</v>
      </c>
      <c r="AV720" s="271" t="s">
        <v>1</v>
      </c>
      <c r="AW720" s="284" t="s">
        <v>1</v>
      </c>
      <c r="AX720" s="284">
        <v>0</v>
      </c>
      <c r="AY720" s="284">
        <v>0</v>
      </c>
      <c r="AZ720" s="276">
        <v>0</v>
      </c>
      <c r="BA720" s="276">
        <v>0</v>
      </c>
      <c r="BB720" s="283">
        <v>0</v>
      </c>
      <c r="BF720" s="150" t="e">
        <f>_xlfn.XLOOKUP(A720,'[27]Non AGSA'!B:B,'[27]Non AGSA'!B:B)</f>
        <v>#N/A</v>
      </c>
      <c r="BG720" s="150">
        <f>_xlfn.XLOOKUP(A720,'[27]Dormant auditee list'!C:C,'[27]Dormant auditee list'!C:C)</f>
        <v>1466</v>
      </c>
      <c r="BH720" s="150" t="e">
        <f>_xlfn.XLOOKUP(A720,[27]Reworked!A:A,[27]Reworked!I:I)</f>
        <v>#N/A</v>
      </c>
      <c r="BJ720" s="150">
        <v>2</v>
      </c>
      <c r="BK720" s="150">
        <v>1</v>
      </c>
    </row>
    <row r="721" spans="1:63" ht="34.5" customHeight="1" x14ac:dyDescent="0.25">
      <c r="A721" s="265">
        <v>1377</v>
      </c>
      <c r="B721" s="266" t="s">
        <v>1476</v>
      </c>
      <c r="C721" s="271" t="s">
        <v>1193</v>
      </c>
      <c r="D721" s="271" t="s">
        <v>1021</v>
      </c>
      <c r="E721" s="271" t="s">
        <v>415</v>
      </c>
      <c r="F721" s="271" t="s">
        <v>1</v>
      </c>
      <c r="G721" s="271" t="s">
        <v>520</v>
      </c>
      <c r="H721" s="266" t="s">
        <v>440</v>
      </c>
      <c r="I721" s="266" t="s">
        <v>437</v>
      </c>
      <c r="J721" s="275" t="s">
        <v>33</v>
      </c>
      <c r="K721" s="271" t="s">
        <v>1</v>
      </c>
      <c r="L721" s="271" t="s">
        <v>1</v>
      </c>
      <c r="M721" s="275" t="s">
        <v>33</v>
      </c>
      <c r="N721" s="271" t="s">
        <v>1</v>
      </c>
      <c r="O721" s="271" t="s">
        <v>1</v>
      </c>
      <c r="P721" s="271" t="s">
        <v>1</v>
      </c>
      <c r="Q721" s="271" t="s">
        <v>1</v>
      </c>
      <c r="R721" s="271" t="s">
        <v>1</v>
      </c>
      <c r="S721" s="271" t="s">
        <v>1</v>
      </c>
      <c r="T721" s="271" t="s">
        <v>1</v>
      </c>
      <c r="U721" s="271" t="s">
        <v>1</v>
      </c>
      <c r="V721" s="271" t="s">
        <v>1</v>
      </c>
      <c r="W721" s="271" t="s">
        <v>1</v>
      </c>
      <c r="X721" s="271" t="s">
        <v>1</v>
      </c>
      <c r="Y721" s="271" t="s">
        <v>1</v>
      </c>
      <c r="Z721" s="271" t="s">
        <v>1</v>
      </c>
      <c r="AA721" s="271" t="s">
        <v>1</v>
      </c>
      <c r="AB721" s="271" t="s">
        <v>1</v>
      </c>
      <c r="AC721" s="271" t="s">
        <v>1</v>
      </c>
      <c r="AD721" s="271" t="s">
        <v>1</v>
      </c>
      <c r="AE721" s="271" t="s">
        <v>1</v>
      </c>
      <c r="AF721" s="271" t="s">
        <v>1</v>
      </c>
      <c r="AG721" s="271" t="s">
        <v>1</v>
      </c>
      <c r="AH721" s="271" t="s">
        <v>1</v>
      </c>
      <c r="AI721" s="271" t="s">
        <v>1</v>
      </c>
      <c r="AJ721" s="271" t="s">
        <v>1</v>
      </c>
      <c r="AK721" s="271" t="s">
        <v>1</v>
      </c>
      <c r="AL721" s="271" t="s">
        <v>1</v>
      </c>
      <c r="AM721" s="271" t="s">
        <v>1</v>
      </c>
      <c r="AN721" s="271" t="s">
        <v>1</v>
      </c>
      <c r="AO721" s="271" t="s">
        <v>1</v>
      </c>
      <c r="AP721" s="271" t="s">
        <v>1</v>
      </c>
      <c r="AQ721" s="271" t="s">
        <v>1</v>
      </c>
      <c r="AR721" s="271" t="s">
        <v>1</v>
      </c>
      <c r="AS721" s="271" t="s">
        <v>1</v>
      </c>
      <c r="AT721" s="271" t="s">
        <v>1</v>
      </c>
      <c r="AU721" s="271" t="s">
        <v>1</v>
      </c>
      <c r="AV721" s="271" t="s">
        <v>1</v>
      </c>
      <c r="AW721" s="284" t="s">
        <v>1</v>
      </c>
      <c r="AX721" s="284">
        <v>0</v>
      </c>
      <c r="AY721" s="284">
        <v>0</v>
      </c>
      <c r="AZ721" s="276">
        <v>0</v>
      </c>
      <c r="BA721" s="276">
        <v>0</v>
      </c>
      <c r="BB721" s="283">
        <v>0</v>
      </c>
      <c r="BF721" s="150" t="e">
        <f>_xlfn.XLOOKUP(A721,'[27]Non AGSA'!B:B,'[27]Non AGSA'!B:B)</f>
        <v>#N/A</v>
      </c>
      <c r="BG721" s="150">
        <f>_xlfn.XLOOKUP(A721,'[27]Dormant auditee list'!C:C,'[27]Dormant auditee list'!C:C)</f>
        <v>1377</v>
      </c>
      <c r="BH721" s="150" t="e">
        <f>_xlfn.XLOOKUP(A721,[27]Reworked!A:A,[27]Reworked!I:I)</f>
        <v>#N/A</v>
      </c>
      <c r="BJ721" s="150">
        <v>2</v>
      </c>
      <c r="BK721" s="150">
        <v>1</v>
      </c>
    </row>
    <row r="722" spans="1:63" ht="26.25" customHeight="1" x14ac:dyDescent="0.25">
      <c r="A722" s="265">
        <v>1251</v>
      </c>
      <c r="B722" s="266" t="s">
        <v>1477</v>
      </c>
      <c r="C722" s="271" t="s">
        <v>1193</v>
      </c>
      <c r="D722" s="271" t="s">
        <v>854</v>
      </c>
      <c r="E722" s="271" t="s">
        <v>810</v>
      </c>
      <c r="F722" s="271" t="s">
        <v>1</v>
      </c>
      <c r="G722" s="271" t="s">
        <v>439</v>
      </c>
      <c r="H722" s="266" t="s">
        <v>444</v>
      </c>
      <c r="I722" s="266" t="s">
        <v>437</v>
      </c>
      <c r="J722" s="285" t="s">
        <v>39</v>
      </c>
      <c r="K722" s="271" t="s">
        <v>1</v>
      </c>
      <c r="L722" s="272" t="s">
        <v>23</v>
      </c>
      <c r="M722" s="285" t="s">
        <v>39</v>
      </c>
      <c r="N722" s="271" t="s">
        <v>1</v>
      </c>
      <c r="O722" s="272" t="s">
        <v>23</v>
      </c>
      <c r="P722" s="271" t="s">
        <v>1</v>
      </c>
      <c r="Q722" s="271" t="s">
        <v>1</v>
      </c>
      <c r="R722" s="271" t="s">
        <v>1</v>
      </c>
      <c r="S722" s="271" t="s">
        <v>1</v>
      </c>
      <c r="T722" s="271" t="s">
        <v>1</v>
      </c>
      <c r="U722" s="271" t="s">
        <v>1</v>
      </c>
      <c r="V722" s="271" t="s">
        <v>1</v>
      </c>
      <c r="W722" s="271" t="s">
        <v>1</v>
      </c>
      <c r="X722" s="271" t="s">
        <v>1</v>
      </c>
      <c r="Y722" s="271" t="s">
        <v>1</v>
      </c>
      <c r="Z722" s="271" t="s">
        <v>1</v>
      </c>
      <c r="AA722" s="271" t="s">
        <v>1</v>
      </c>
      <c r="AB722" s="271" t="s">
        <v>1</v>
      </c>
      <c r="AC722" s="271" t="s">
        <v>1</v>
      </c>
      <c r="AD722" s="271" t="s">
        <v>1</v>
      </c>
      <c r="AE722" s="272" t="s">
        <v>23</v>
      </c>
      <c r="AF722" s="272" t="s">
        <v>23</v>
      </c>
      <c r="AG722" s="271" t="s">
        <v>1</v>
      </c>
      <c r="AH722" s="271" t="s">
        <v>1</v>
      </c>
      <c r="AI722" s="271" t="s">
        <v>1</v>
      </c>
      <c r="AJ722" s="271" t="s">
        <v>1</v>
      </c>
      <c r="AK722" s="271" t="s">
        <v>1</v>
      </c>
      <c r="AL722" s="271" t="s">
        <v>1</v>
      </c>
      <c r="AM722" s="271" t="s">
        <v>1</v>
      </c>
      <c r="AN722" s="271" t="s">
        <v>1</v>
      </c>
      <c r="AO722" s="271" t="s">
        <v>1</v>
      </c>
      <c r="AP722" s="271" t="s">
        <v>1</v>
      </c>
      <c r="AQ722" s="271" t="s">
        <v>1</v>
      </c>
      <c r="AR722" s="272" t="s">
        <v>23</v>
      </c>
      <c r="AS722" s="271" t="s">
        <v>1</v>
      </c>
      <c r="AT722" s="271" t="s">
        <v>1</v>
      </c>
      <c r="AU722" s="271" t="s">
        <v>1</v>
      </c>
      <c r="AV722" s="272" t="s">
        <v>23</v>
      </c>
      <c r="AW722" s="274" t="s">
        <v>1240</v>
      </c>
      <c r="AX722" s="275">
        <v>1</v>
      </c>
      <c r="AY722" s="284">
        <v>0</v>
      </c>
      <c r="AZ722" s="276">
        <v>0</v>
      </c>
      <c r="BA722" s="280">
        <v>321.10000000000002</v>
      </c>
      <c r="BB722" s="281">
        <v>3.4</v>
      </c>
      <c r="BD722" s="150" t="e">
        <f>_xlfn.XLOOKUP(A722,'KSD auditees'!A:A,'KSD auditees'!A:A)</f>
        <v>#N/A</v>
      </c>
      <c r="BE722" s="150" t="e">
        <f>_xlfn.XLOOKUP(A722,'KSD auditees'!A:A,'KSD auditees'!G:G)</f>
        <v>#N/A</v>
      </c>
      <c r="BF722" s="150" t="e">
        <f>_xlfn.XLOOKUP(A722,'[27]Non AGSA'!B:B,'[27]Non AGSA'!B:B)</f>
        <v>#N/A</v>
      </c>
      <c r="BG722" s="150" t="e">
        <f>_xlfn.XLOOKUP(A722,'[27]Dormant auditee list'!C:C,'[27]Dormant auditee list'!C:C)</f>
        <v>#N/A</v>
      </c>
      <c r="BH722" s="150" t="e">
        <f>_xlfn.XLOOKUP(A722,[27]Reworked!A:A,[27]Reworked!I:I)</f>
        <v>#N/A</v>
      </c>
      <c r="BJ722" s="150">
        <v>5</v>
      </c>
      <c r="BK722" s="150">
        <v>6</v>
      </c>
    </row>
    <row r="723" spans="1:63" ht="34.5" customHeight="1" x14ac:dyDescent="0.25">
      <c r="A723" s="265">
        <v>239</v>
      </c>
      <c r="B723" s="266" t="s">
        <v>1478</v>
      </c>
      <c r="C723" s="271" t="s">
        <v>1193</v>
      </c>
      <c r="D723" s="271" t="s">
        <v>1086</v>
      </c>
      <c r="E723" s="271" t="s">
        <v>415</v>
      </c>
      <c r="F723" s="271" t="s">
        <v>1</v>
      </c>
      <c r="G723" s="271" t="s">
        <v>520</v>
      </c>
      <c r="H723" s="266" t="s">
        <v>440</v>
      </c>
      <c r="I723" s="266" t="s">
        <v>437</v>
      </c>
      <c r="J723" s="275" t="s">
        <v>33</v>
      </c>
      <c r="K723" s="271" t="s">
        <v>1</v>
      </c>
      <c r="L723" s="271" t="s">
        <v>1</v>
      </c>
      <c r="M723" s="275" t="s">
        <v>33</v>
      </c>
      <c r="N723" s="271" t="s">
        <v>1</v>
      </c>
      <c r="O723" s="271" t="s">
        <v>1</v>
      </c>
      <c r="P723" s="271" t="s">
        <v>1</v>
      </c>
      <c r="Q723" s="271" t="s">
        <v>1</v>
      </c>
      <c r="R723" s="271" t="s">
        <v>1</v>
      </c>
      <c r="S723" s="271" t="s">
        <v>1</v>
      </c>
      <c r="T723" s="271" t="s">
        <v>1</v>
      </c>
      <c r="U723" s="271" t="s">
        <v>1</v>
      </c>
      <c r="V723" s="271" t="s">
        <v>1</v>
      </c>
      <c r="W723" s="271" t="s">
        <v>1</v>
      </c>
      <c r="X723" s="271" t="s">
        <v>1</v>
      </c>
      <c r="Y723" s="271" t="s">
        <v>1</v>
      </c>
      <c r="Z723" s="271" t="s">
        <v>1</v>
      </c>
      <c r="AA723" s="271" t="s">
        <v>1</v>
      </c>
      <c r="AB723" s="271" t="s">
        <v>1</v>
      </c>
      <c r="AC723" s="271" t="s">
        <v>1</v>
      </c>
      <c r="AD723" s="271" t="s">
        <v>1</v>
      </c>
      <c r="AE723" s="271" t="s">
        <v>1</v>
      </c>
      <c r="AF723" s="271" t="s">
        <v>1</v>
      </c>
      <c r="AG723" s="271" t="s">
        <v>1</v>
      </c>
      <c r="AH723" s="271" t="s">
        <v>1</v>
      </c>
      <c r="AI723" s="271" t="s">
        <v>1</v>
      </c>
      <c r="AJ723" s="271" t="s">
        <v>1</v>
      </c>
      <c r="AK723" s="271" t="s">
        <v>1</v>
      </c>
      <c r="AL723" s="271" t="s">
        <v>1</v>
      </c>
      <c r="AM723" s="271" t="s">
        <v>1</v>
      </c>
      <c r="AN723" s="271" t="s">
        <v>1</v>
      </c>
      <c r="AO723" s="271" t="s">
        <v>1</v>
      </c>
      <c r="AP723" s="271" t="s">
        <v>1</v>
      </c>
      <c r="AQ723" s="271" t="s">
        <v>1</v>
      </c>
      <c r="AR723" s="271" t="s">
        <v>1</v>
      </c>
      <c r="AS723" s="271" t="s">
        <v>1</v>
      </c>
      <c r="AT723" s="271" t="s">
        <v>1</v>
      </c>
      <c r="AU723" s="271" t="s">
        <v>1</v>
      </c>
      <c r="AV723" s="271" t="s">
        <v>1</v>
      </c>
      <c r="AW723" s="284" t="s">
        <v>1</v>
      </c>
      <c r="AX723" s="284">
        <v>0</v>
      </c>
      <c r="AY723" s="284">
        <v>0</v>
      </c>
      <c r="AZ723" s="276">
        <v>0</v>
      </c>
      <c r="BA723" s="276">
        <v>0</v>
      </c>
      <c r="BB723" s="283">
        <v>0</v>
      </c>
      <c r="BF723" s="150" t="e">
        <f>_xlfn.XLOOKUP(A723,'[27]Non AGSA'!B:B,'[27]Non AGSA'!B:B)</f>
        <v>#N/A</v>
      </c>
      <c r="BG723" s="150">
        <f>_xlfn.XLOOKUP(A723,'[27]Dormant auditee list'!C:C,'[27]Dormant auditee list'!C:C)</f>
        <v>239</v>
      </c>
      <c r="BH723" s="150" t="e">
        <f>_xlfn.XLOOKUP(A723,[27]Reworked!A:A,[27]Reworked!I:I)</f>
        <v>#N/A</v>
      </c>
      <c r="BJ723" s="150">
        <v>2</v>
      </c>
      <c r="BK723" s="150">
        <v>1</v>
      </c>
    </row>
    <row r="724" spans="1:63" ht="34.5" customHeight="1" x14ac:dyDescent="0.25">
      <c r="A724" s="265">
        <v>248</v>
      </c>
      <c r="B724" s="266" t="s">
        <v>1479</v>
      </c>
      <c r="C724" s="271" t="s">
        <v>1193</v>
      </c>
      <c r="D724" s="271" t="s">
        <v>519</v>
      </c>
      <c r="E724" s="271" t="s">
        <v>415</v>
      </c>
      <c r="F724" s="271" t="s">
        <v>1</v>
      </c>
      <c r="G724" s="271" t="s">
        <v>520</v>
      </c>
      <c r="H724" s="266" t="s">
        <v>440</v>
      </c>
      <c r="I724" s="266" t="s">
        <v>437</v>
      </c>
      <c r="J724" s="275" t="s">
        <v>33</v>
      </c>
      <c r="K724" s="271" t="s">
        <v>1</v>
      </c>
      <c r="L724" s="271" t="s">
        <v>1</v>
      </c>
      <c r="M724" s="275" t="s">
        <v>33</v>
      </c>
      <c r="N724" s="271" t="s">
        <v>1</v>
      </c>
      <c r="O724" s="271" t="s">
        <v>1</v>
      </c>
      <c r="P724" s="271" t="s">
        <v>1</v>
      </c>
      <c r="Q724" s="271" t="s">
        <v>1</v>
      </c>
      <c r="R724" s="271" t="s">
        <v>1</v>
      </c>
      <c r="S724" s="271" t="s">
        <v>1</v>
      </c>
      <c r="T724" s="271" t="s">
        <v>1</v>
      </c>
      <c r="U724" s="271" t="s">
        <v>1</v>
      </c>
      <c r="V724" s="271" t="s">
        <v>1</v>
      </c>
      <c r="W724" s="271" t="s">
        <v>1</v>
      </c>
      <c r="X724" s="271" t="s">
        <v>1</v>
      </c>
      <c r="Y724" s="271" t="s">
        <v>1</v>
      </c>
      <c r="Z724" s="271" t="s">
        <v>1</v>
      </c>
      <c r="AA724" s="271" t="s">
        <v>1</v>
      </c>
      <c r="AB724" s="271" t="s">
        <v>1</v>
      </c>
      <c r="AC724" s="271" t="s">
        <v>1</v>
      </c>
      <c r="AD724" s="271" t="s">
        <v>1</v>
      </c>
      <c r="AE724" s="271" t="s">
        <v>1</v>
      </c>
      <c r="AF724" s="271" t="s">
        <v>1</v>
      </c>
      <c r="AG724" s="271" t="s">
        <v>1</v>
      </c>
      <c r="AH724" s="271" t="s">
        <v>1</v>
      </c>
      <c r="AI724" s="271" t="s">
        <v>1</v>
      </c>
      <c r="AJ724" s="271" t="s">
        <v>1</v>
      </c>
      <c r="AK724" s="271" t="s">
        <v>1</v>
      </c>
      <c r="AL724" s="271" t="s">
        <v>1</v>
      </c>
      <c r="AM724" s="271" t="s">
        <v>1</v>
      </c>
      <c r="AN724" s="271" t="s">
        <v>1</v>
      </c>
      <c r="AO724" s="271" t="s">
        <v>1</v>
      </c>
      <c r="AP724" s="271" t="s">
        <v>1</v>
      </c>
      <c r="AQ724" s="271" t="s">
        <v>1</v>
      </c>
      <c r="AR724" s="271" t="s">
        <v>1</v>
      </c>
      <c r="AS724" s="271" t="s">
        <v>1</v>
      </c>
      <c r="AT724" s="271" t="s">
        <v>1</v>
      </c>
      <c r="AU724" s="271" t="s">
        <v>1</v>
      </c>
      <c r="AV724" s="271" t="s">
        <v>1</v>
      </c>
      <c r="AW724" s="284" t="s">
        <v>1</v>
      </c>
      <c r="AX724" s="284">
        <v>0</v>
      </c>
      <c r="AY724" s="284">
        <v>0</v>
      </c>
      <c r="AZ724" s="276" t="s">
        <v>1</v>
      </c>
      <c r="BA724" s="276" t="s">
        <v>1</v>
      </c>
      <c r="BB724" s="283" t="s">
        <v>1</v>
      </c>
      <c r="BF724" s="150" t="e">
        <f>_xlfn.XLOOKUP(A724,'[27]Non AGSA'!B:B,'[27]Non AGSA'!B:B)</f>
        <v>#N/A</v>
      </c>
      <c r="BG724" s="150">
        <f>_xlfn.XLOOKUP(A724,'[27]Dormant auditee list'!C:C,'[27]Dormant auditee list'!C:C)</f>
        <v>248</v>
      </c>
      <c r="BH724" s="150" t="e">
        <f>_xlfn.XLOOKUP(A724,[27]Reworked!A:A,[27]Reworked!I:I)</f>
        <v>#N/A</v>
      </c>
      <c r="BJ724" s="150">
        <v>2</v>
      </c>
      <c r="BK724" s="150">
        <v>1</v>
      </c>
    </row>
    <row r="725" spans="1:63" ht="27" customHeight="1" x14ac:dyDescent="0.25">
      <c r="A725" s="265">
        <v>1513</v>
      </c>
      <c r="B725" s="266" t="s">
        <v>1480</v>
      </c>
      <c r="C725" s="271" t="s">
        <v>1193</v>
      </c>
      <c r="D725" s="271" t="s">
        <v>737</v>
      </c>
      <c r="E725" s="271" t="s">
        <v>415</v>
      </c>
      <c r="F725" s="271" t="s">
        <v>1</v>
      </c>
      <c r="G725" s="271" t="s">
        <v>156</v>
      </c>
      <c r="H725" s="266" t="s">
        <v>444</v>
      </c>
      <c r="I725" s="266" t="s">
        <v>437</v>
      </c>
      <c r="J725" s="275" t="s">
        <v>33</v>
      </c>
      <c r="K725" s="271" t="s">
        <v>1</v>
      </c>
      <c r="L725" s="271" t="s">
        <v>1</v>
      </c>
      <c r="M725" s="275" t="s">
        <v>33</v>
      </c>
      <c r="N725" s="271" t="s">
        <v>1</v>
      </c>
      <c r="O725" s="271" t="s">
        <v>1</v>
      </c>
      <c r="P725" s="271" t="s">
        <v>1</v>
      </c>
      <c r="Q725" s="271" t="s">
        <v>1</v>
      </c>
      <c r="R725" s="271" t="s">
        <v>1</v>
      </c>
      <c r="S725" s="271" t="s">
        <v>1</v>
      </c>
      <c r="T725" s="271" t="s">
        <v>1</v>
      </c>
      <c r="U725" s="271" t="s">
        <v>1</v>
      </c>
      <c r="V725" s="271" t="s">
        <v>1</v>
      </c>
      <c r="W725" s="271" t="s">
        <v>1</v>
      </c>
      <c r="X725" s="271" t="s">
        <v>1</v>
      </c>
      <c r="Y725" s="271" t="s">
        <v>1</v>
      </c>
      <c r="Z725" s="271" t="s">
        <v>1</v>
      </c>
      <c r="AA725" s="271" t="s">
        <v>1</v>
      </c>
      <c r="AB725" s="271" t="s">
        <v>1</v>
      </c>
      <c r="AC725" s="271" t="s">
        <v>1</v>
      </c>
      <c r="AD725" s="271" t="s">
        <v>1</v>
      </c>
      <c r="AE725" s="271" t="s">
        <v>1</v>
      </c>
      <c r="AF725" s="271" t="s">
        <v>1</v>
      </c>
      <c r="AG725" s="271" t="s">
        <v>1</v>
      </c>
      <c r="AH725" s="271" t="s">
        <v>1</v>
      </c>
      <c r="AI725" s="271" t="s">
        <v>1</v>
      </c>
      <c r="AJ725" s="271" t="s">
        <v>1</v>
      </c>
      <c r="AK725" s="271" t="s">
        <v>1</v>
      </c>
      <c r="AL725" s="271" t="s">
        <v>1</v>
      </c>
      <c r="AM725" s="271" t="s">
        <v>1</v>
      </c>
      <c r="AN725" s="271" t="s">
        <v>1</v>
      </c>
      <c r="AO725" s="271" t="s">
        <v>1</v>
      </c>
      <c r="AP725" s="271" t="s">
        <v>1</v>
      </c>
      <c r="AQ725" s="271" t="s">
        <v>1</v>
      </c>
      <c r="AR725" s="271" t="s">
        <v>1</v>
      </c>
      <c r="AS725" s="271" t="s">
        <v>1</v>
      </c>
      <c r="AT725" s="271" t="s">
        <v>1</v>
      </c>
      <c r="AU725" s="271" t="s">
        <v>1</v>
      </c>
      <c r="AV725" s="271" t="s">
        <v>1</v>
      </c>
      <c r="AW725" s="284" t="s">
        <v>1</v>
      </c>
      <c r="AX725" s="284">
        <v>0</v>
      </c>
      <c r="AY725" s="284">
        <v>0</v>
      </c>
      <c r="AZ725" s="276" t="s">
        <v>1</v>
      </c>
      <c r="BA725" s="276" t="s">
        <v>1</v>
      </c>
      <c r="BB725" s="283" t="s">
        <v>1</v>
      </c>
      <c r="BF725" s="150" t="e">
        <f>_xlfn.XLOOKUP(A725,'[27]Non AGSA'!B:B,'[27]Non AGSA'!B:B)</f>
        <v>#N/A</v>
      </c>
      <c r="BG725" s="150">
        <f>_xlfn.XLOOKUP(A725,'[27]Dormant auditee list'!C:C,'[27]Dormant auditee list'!C:C)</f>
        <v>1513</v>
      </c>
      <c r="BH725" s="150" t="e">
        <f>_xlfn.XLOOKUP(A725,[27]Reworked!A:A,[27]Reworked!I:I)</f>
        <v>#N/A</v>
      </c>
      <c r="BJ725" s="150">
        <v>2</v>
      </c>
      <c r="BK725" s="150">
        <v>1</v>
      </c>
    </row>
    <row r="726" spans="1:63" ht="18.75" customHeight="1" x14ac:dyDescent="0.25">
      <c r="A726" s="265">
        <v>261</v>
      </c>
      <c r="B726" s="266" t="s">
        <v>1481</v>
      </c>
      <c r="C726" s="271" t="s">
        <v>1193</v>
      </c>
      <c r="D726" s="271" t="s">
        <v>571</v>
      </c>
      <c r="E726" s="271" t="s">
        <v>810</v>
      </c>
      <c r="F726" s="271" t="s">
        <v>1</v>
      </c>
      <c r="G726" s="271" t="s">
        <v>1</v>
      </c>
      <c r="H726" s="266" t="s">
        <v>1</v>
      </c>
      <c r="I726" s="266" t="s">
        <v>571</v>
      </c>
      <c r="J726" s="285" t="s">
        <v>39</v>
      </c>
      <c r="K726" s="271" t="s">
        <v>1</v>
      </c>
      <c r="L726" s="271" t="s">
        <v>1</v>
      </c>
      <c r="M726" s="275" t="s">
        <v>33</v>
      </c>
      <c r="N726" s="271" t="s">
        <v>1</v>
      </c>
      <c r="O726" s="271" t="s">
        <v>1</v>
      </c>
      <c r="P726" s="271" t="s">
        <v>1</v>
      </c>
      <c r="Q726" s="271" t="s">
        <v>1</v>
      </c>
      <c r="R726" s="271" t="s">
        <v>1</v>
      </c>
      <c r="S726" s="271" t="s">
        <v>1</v>
      </c>
      <c r="T726" s="271" t="s">
        <v>1</v>
      </c>
      <c r="U726" s="271" t="s">
        <v>1</v>
      </c>
      <c r="V726" s="271" t="s">
        <v>1</v>
      </c>
      <c r="W726" s="271" t="s">
        <v>1</v>
      </c>
      <c r="X726" s="271" t="s">
        <v>1</v>
      </c>
      <c r="Y726" s="271" t="s">
        <v>1</v>
      </c>
      <c r="Z726" s="271" t="s">
        <v>1</v>
      </c>
      <c r="AA726" s="271" t="s">
        <v>1</v>
      </c>
      <c r="AB726" s="271" t="s">
        <v>1</v>
      </c>
      <c r="AC726" s="271" t="s">
        <v>1</v>
      </c>
      <c r="AD726" s="271" t="s">
        <v>1</v>
      </c>
      <c r="AE726" s="271" t="s">
        <v>1</v>
      </c>
      <c r="AF726" s="271" t="s">
        <v>1</v>
      </c>
      <c r="AG726" s="271" t="s">
        <v>1</v>
      </c>
      <c r="AH726" s="271" t="s">
        <v>1</v>
      </c>
      <c r="AI726" s="271" t="s">
        <v>1</v>
      </c>
      <c r="AJ726" s="271" t="s">
        <v>1</v>
      </c>
      <c r="AK726" s="271" t="s">
        <v>1</v>
      </c>
      <c r="AL726" s="271" t="s">
        <v>1</v>
      </c>
      <c r="AM726" s="271" t="s">
        <v>1</v>
      </c>
      <c r="AN726" s="271" t="s">
        <v>1</v>
      </c>
      <c r="AO726" s="271" t="s">
        <v>1</v>
      </c>
      <c r="AP726" s="271" t="s">
        <v>1</v>
      </c>
      <c r="AQ726" s="271" t="s">
        <v>1</v>
      </c>
      <c r="AR726" s="271" t="s">
        <v>1</v>
      </c>
      <c r="AS726" s="271" t="s">
        <v>1</v>
      </c>
      <c r="AT726" s="271" t="s">
        <v>1</v>
      </c>
      <c r="AU726" s="271" t="s">
        <v>1</v>
      </c>
      <c r="AV726" s="271" t="s">
        <v>1</v>
      </c>
      <c r="AW726" s="284" t="s">
        <v>1</v>
      </c>
      <c r="AX726" s="284">
        <v>0</v>
      </c>
      <c r="AY726" s="284">
        <v>0</v>
      </c>
      <c r="AZ726" s="276">
        <v>0</v>
      </c>
      <c r="BA726" s="276">
        <v>0</v>
      </c>
      <c r="BB726" s="283">
        <v>0</v>
      </c>
      <c r="BD726" s="150" t="e">
        <f>_xlfn.XLOOKUP(A726,'KSD auditees'!A:A,'KSD auditees'!A:A)</f>
        <v>#N/A</v>
      </c>
      <c r="BE726" s="150" t="e">
        <f>_xlfn.XLOOKUP(A726,'KSD auditees'!A:A,'KSD auditees'!G:G)</f>
        <v>#N/A</v>
      </c>
      <c r="BF726" s="150" t="e">
        <f>_xlfn.XLOOKUP(A726,'[27]Non AGSA'!B:B,'[27]Non AGSA'!B:B)</f>
        <v>#N/A</v>
      </c>
      <c r="BG726" s="150" t="e">
        <f>_xlfn.XLOOKUP(A726,'[27]Dormant auditee list'!C:C,'[27]Dormant auditee list'!C:C)</f>
        <v>#N/A</v>
      </c>
      <c r="BH726" s="150" t="e">
        <f>_xlfn.XLOOKUP(A726,[27]Reworked!A:A,[27]Reworked!I:I)</f>
        <v>#N/A</v>
      </c>
      <c r="BJ726" s="150">
        <v>5</v>
      </c>
      <c r="BK726" s="150">
        <v>6</v>
      </c>
    </row>
    <row r="727" spans="1:63" ht="18" customHeight="1" x14ac:dyDescent="0.25">
      <c r="A727" s="265">
        <v>262</v>
      </c>
      <c r="B727" s="266" t="s">
        <v>1482</v>
      </c>
      <c r="C727" s="271" t="s">
        <v>1193</v>
      </c>
      <c r="D727" s="271" t="s">
        <v>571</v>
      </c>
      <c r="E727" s="271" t="s">
        <v>810</v>
      </c>
      <c r="F727" s="271" t="s">
        <v>1</v>
      </c>
      <c r="G727" s="271" t="s">
        <v>1</v>
      </c>
      <c r="H727" s="266" t="s">
        <v>1</v>
      </c>
      <c r="I727" s="266" t="s">
        <v>571</v>
      </c>
      <c r="J727" s="285" t="s">
        <v>39</v>
      </c>
      <c r="K727" s="271" t="s">
        <v>1</v>
      </c>
      <c r="L727" s="271" t="s">
        <v>1</v>
      </c>
      <c r="M727" s="275" t="s">
        <v>33</v>
      </c>
      <c r="N727" s="271" t="s">
        <v>1</v>
      </c>
      <c r="O727" s="271" t="s">
        <v>1</v>
      </c>
      <c r="P727" s="271" t="s">
        <v>1</v>
      </c>
      <c r="Q727" s="271" t="s">
        <v>1</v>
      </c>
      <c r="R727" s="271" t="s">
        <v>1</v>
      </c>
      <c r="S727" s="271" t="s">
        <v>1</v>
      </c>
      <c r="T727" s="271" t="s">
        <v>1</v>
      </c>
      <c r="U727" s="271" t="s">
        <v>1</v>
      </c>
      <c r="V727" s="271" t="s">
        <v>1</v>
      </c>
      <c r="W727" s="271" t="s">
        <v>1</v>
      </c>
      <c r="X727" s="271" t="s">
        <v>1</v>
      </c>
      <c r="Y727" s="271" t="s">
        <v>1</v>
      </c>
      <c r="Z727" s="271" t="s">
        <v>1</v>
      </c>
      <c r="AA727" s="271" t="s">
        <v>1</v>
      </c>
      <c r="AB727" s="271" t="s">
        <v>1</v>
      </c>
      <c r="AC727" s="271" t="s">
        <v>1</v>
      </c>
      <c r="AD727" s="271" t="s">
        <v>1</v>
      </c>
      <c r="AE727" s="271" t="s">
        <v>1</v>
      </c>
      <c r="AF727" s="271" t="s">
        <v>1</v>
      </c>
      <c r="AG727" s="271" t="s">
        <v>1</v>
      </c>
      <c r="AH727" s="271" t="s">
        <v>1</v>
      </c>
      <c r="AI727" s="271" t="s">
        <v>1</v>
      </c>
      <c r="AJ727" s="271" t="s">
        <v>1</v>
      </c>
      <c r="AK727" s="271" t="s">
        <v>1</v>
      </c>
      <c r="AL727" s="271" t="s">
        <v>1</v>
      </c>
      <c r="AM727" s="271" t="s">
        <v>1</v>
      </c>
      <c r="AN727" s="271" t="s">
        <v>1</v>
      </c>
      <c r="AO727" s="271" t="s">
        <v>1</v>
      </c>
      <c r="AP727" s="271" t="s">
        <v>1</v>
      </c>
      <c r="AQ727" s="271" t="s">
        <v>1</v>
      </c>
      <c r="AR727" s="271" t="s">
        <v>1</v>
      </c>
      <c r="AS727" s="271" t="s">
        <v>1</v>
      </c>
      <c r="AT727" s="271" t="s">
        <v>1</v>
      </c>
      <c r="AU727" s="271" t="s">
        <v>1</v>
      </c>
      <c r="AV727" s="271" t="s">
        <v>1</v>
      </c>
      <c r="AW727" s="284" t="s">
        <v>1</v>
      </c>
      <c r="AX727" s="284">
        <v>0</v>
      </c>
      <c r="AY727" s="284">
        <v>0</v>
      </c>
      <c r="AZ727" s="276">
        <v>0</v>
      </c>
      <c r="BA727" s="276">
        <v>0</v>
      </c>
      <c r="BB727" s="283">
        <v>0</v>
      </c>
      <c r="BD727" s="150" t="e">
        <f>_xlfn.XLOOKUP(A727,'KSD auditees'!A:A,'KSD auditees'!A:A)</f>
        <v>#N/A</v>
      </c>
      <c r="BE727" s="150" t="e">
        <f>_xlfn.XLOOKUP(A727,'KSD auditees'!A:A,'KSD auditees'!G:G)</f>
        <v>#N/A</v>
      </c>
      <c r="BF727" s="150" t="e">
        <f>_xlfn.XLOOKUP(A727,'[27]Non AGSA'!B:B,'[27]Non AGSA'!B:B)</f>
        <v>#N/A</v>
      </c>
      <c r="BG727" s="150" t="e">
        <f>_xlfn.XLOOKUP(A727,'[27]Dormant auditee list'!C:C,'[27]Dormant auditee list'!C:C)</f>
        <v>#N/A</v>
      </c>
      <c r="BH727" s="150" t="e">
        <f>_xlfn.XLOOKUP(A727,[27]Reworked!A:A,[27]Reworked!I:I)</f>
        <v>#N/A</v>
      </c>
      <c r="BJ727" s="150">
        <v>5</v>
      </c>
      <c r="BK727" s="150">
        <v>6</v>
      </c>
    </row>
    <row r="728" spans="1:63" ht="18.75" customHeight="1" x14ac:dyDescent="0.25">
      <c r="A728" s="265">
        <v>263</v>
      </c>
      <c r="B728" s="266" t="s">
        <v>1483</v>
      </c>
      <c r="C728" s="271" t="s">
        <v>1193</v>
      </c>
      <c r="D728" s="271" t="s">
        <v>571</v>
      </c>
      <c r="E728" s="271" t="s">
        <v>810</v>
      </c>
      <c r="F728" s="271" t="s">
        <v>1</v>
      </c>
      <c r="G728" s="271" t="s">
        <v>1</v>
      </c>
      <c r="H728" s="266" t="s">
        <v>1</v>
      </c>
      <c r="I728" s="266" t="s">
        <v>571</v>
      </c>
      <c r="J728" s="285" t="s">
        <v>39</v>
      </c>
      <c r="K728" s="271" t="s">
        <v>1</v>
      </c>
      <c r="L728" s="271" t="s">
        <v>1</v>
      </c>
      <c r="M728" s="275" t="s">
        <v>33</v>
      </c>
      <c r="N728" s="271" t="s">
        <v>1</v>
      </c>
      <c r="O728" s="271" t="s">
        <v>1</v>
      </c>
      <c r="P728" s="271" t="s">
        <v>1</v>
      </c>
      <c r="Q728" s="271" t="s">
        <v>1</v>
      </c>
      <c r="R728" s="271" t="s">
        <v>1</v>
      </c>
      <c r="S728" s="271" t="s">
        <v>1</v>
      </c>
      <c r="T728" s="271" t="s">
        <v>1</v>
      </c>
      <c r="U728" s="271" t="s">
        <v>1</v>
      </c>
      <c r="V728" s="271" t="s">
        <v>1</v>
      </c>
      <c r="W728" s="271" t="s">
        <v>1</v>
      </c>
      <c r="X728" s="271" t="s">
        <v>1</v>
      </c>
      <c r="Y728" s="271" t="s">
        <v>1</v>
      </c>
      <c r="Z728" s="271" t="s">
        <v>1</v>
      </c>
      <c r="AA728" s="271" t="s">
        <v>1</v>
      </c>
      <c r="AB728" s="271" t="s">
        <v>1</v>
      </c>
      <c r="AC728" s="271" t="s">
        <v>1</v>
      </c>
      <c r="AD728" s="271" t="s">
        <v>1</v>
      </c>
      <c r="AE728" s="271" t="s">
        <v>1</v>
      </c>
      <c r="AF728" s="271" t="s">
        <v>1</v>
      </c>
      <c r="AG728" s="271" t="s">
        <v>1</v>
      </c>
      <c r="AH728" s="271" t="s">
        <v>1</v>
      </c>
      <c r="AI728" s="271" t="s">
        <v>1</v>
      </c>
      <c r="AJ728" s="271" t="s">
        <v>1</v>
      </c>
      <c r="AK728" s="271" t="s">
        <v>1</v>
      </c>
      <c r="AL728" s="271" t="s">
        <v>1</v>
      </c>
      <c r="AM728" s="271" t="s">
        <v>1</v>
      </c>
      <c r="AN728" s="271" t="s">
        <v>1</v>
      </c>
      <c r="AO728" s="271" t="s">
        <v>1</v>
      </c>
      <c r="AP728" s="271" t="s">
        <v>1</v>
      </c>
      <c r="AQ728" s="271" t="s">
        <v>1</v>
      </c>
      <c r="AR728" s="271" t="s">
        <v>1</v>
      </c>
      <c r="AS728" s="271" t="s">
        <v>1</v>
      </c>
      <c r="AT728" s="271" t="s">
        <v>1</v>
      </c>
      <c r="AU728" s="271" t="s">
        <v>1</v>
      </c>
      <c r="AV728" s="271" t="s">
        <v>1</v>
      </c>
      <c r="AW728" s="284" t="s">
        <v>1</v>
      </c>
      <c r="AX728" s="284">
        <v>0</v>
      </c>
      <c r="AY728" s="284">
        <v>0</v>
      </c>
      <c r="AZ728" s="276">
        <v>0</v>
      </c>
      <c r="BA728" s="276">
        <v>0</v>
      </c>
      <c r="BB728" s="283">
        <v>0</v>
      </c>
      <c r="BD728" s="150" t="e">
        <f>_xlfn.XLOOKUP(A728,'KSD auditees'!A:A,'KSD auditees'!A:A)</f>
        <v>#N/A</v>
      </c>
      <c r="BE728" s="150" t="e">
        <f>_xlfn.XLOOKUP(A728,'KSD auditees'!A:A,'KSD auditees'!G:G)</f>
        <v>#N/A</v>
      </c>
      <c r="BF728" s="150" t="e">
        <f>_xlfn.XLOOKUP(A728,'[27]Non AGSA'!B:B,'[27]Non AGSA'!B:B)</f>
        <v>#N/A</v>
      </c>
      <c r="BG728" s="150" t="e">
        <f>_xlfn.XLOOKUP(A728,'[27]Dormant auditee list'!C:C,'[27]Dormant auditee list'!C:C)</f>
        <v>#N/A</v>
      </c>
      <c r="BH728" s="150" t="e">
        <f>_xlfn.XLOOKUP(A728,[27]Reworked!A:A,[27]Reworked!I:I)</f>
        <v>#N/A</v>
      </c>
      <c r="BJ728" s="150">
        <v>5</v>
      </c>
      <c r="BK728" s="150">
        <v>6</v>
      </c>
    </row>
    <row r="729" spans="1:63" ht="14.25" customHeight="1" x14ac:dyDescent="0.25">
      <c r="A729" s="265">
        <v>294</v>
      </c>
      <c r="B729" s="266" t="s">
        <v>1484</v>
      </c>
      <c r="C729" s="271" t="s">
        <v>1193</v>
      </c>
      <c r="D729" s="271" t="s">
        <v>492</v>
      </c>
      <c r="E729" s="271" t="s">
        <v>415</v>
      </c>
      <c r="F729" s="271" t="s">
        <v>1</v>
      </c>
      <c r="G729" s="271" t="s">
        <v>1</v>
      </c>
      <c r="H729" s="266" t="s">
        <v>1</v>
      </c>
      <c r="I729" s="266" t="s">
        <v>492</v>
      </c>
      <c r="J729" s="285" t="s">
        <v>39</v>
      </c>
      <c r="K729" s="271" t="s">
        <v>1</v>
      </c>
      <c r="L729" s="271" t="s">
        <v>1</v>
      </c>
      <c r="M729" s="285" t="s">
        <v>39</v>
      </c>
      <c r="N729" s="271" t="s">
        <v>1</v>
      </c>
      <c r="O729" s="271" t="s">
        <v>1</v>
      </c>
      <c r="P729" s="271" t="s">
        <v>1</v>
      </c>
      <c r="Q729" s="271" t="s">
        <v>1</v>
      </c>
      <c r="R729" s="271" t="s">
        <v>1</v>
      </c>
      <c r="S729" s="271" t="s">
        <v>1</v>
      </c>
      <c r="T729" s="271" t="s">
        <v>1</v>
      </c>
      <c r="U729" s="271" t="s">
        <v>1</v>
      </c>
      <c r="V729" s="271" t="s">
        <v>1</v>
      </c>
      <c r="W729" s="271" t="s">
        <v>1</v>
      </c>
      <c r="X729" s="271" t="s">
        <v>1</v>
      </c>
      <c r="Y729" s="271" t="s">
        <v>1</v>
      </c>
      <c r="Z729" s="271" t="s">
        <v>1</v>
      </c>
      <c r="AA729" s="271" t="s">
        <v>1</v>
      </c>
      <c r="AB729" s="271" t="s">
        <v>1</v>
      </c>
      <c r="AC729" s="271" t="s">
        <v>1</v>
      </c>
      <c r="AD729" s="271" t="s">
        <v>1</v>
      </c>
      <c r="AE729" s="271" t="s">
        <v>1</v>
      </c>
      <c r="AF729" s="271" t="s">
        <v>1</v>
      </c>
      <c r="AG729" s="271" t="s">
        <v>1</v>
      </c>
      <c r="AH729" s="271" t="s">
        <v>1</v>
      </c>
      <c r="AI729" s="271" t="s">
        <v>1</v>
      </c>
      <c r="AJ729" s="271" t="s">
        <v>1</v>
      </c>
      <c r="AK729" s="271" t="s">
        <v>1</v>
      </c>
      <c r="AL729" s="271" t="s">
        <v>1</v>
      </c>
      <c r="AM729" s="271" t="s">
        <v>1</v>
      </c>
      <c r="AN729" s="271" t="s">
        <v>1</v>
      </c>
      <c r="AO729" s="271" t="s">
        <v>1</v>
      </c>
      <c r="AP729" s="271" t="s">
        <v>1</v>
      </c>
      <c r="AQ729" s="271" t="s">
        <v>1</v>
      </c>
      <c r="AR729" s="271" t="s">
        <v>1</v>
      </c>
      <c r="AS729" s="271" t="s">
        <v>1</v>
      </c>
      <c r="AT729" s="271" t="s">
        <v>1</v>
      </c>
      <c r="AU729" s="271" t="s">
        <v>1</v>
      </c>
      <c r="AV729" s="271" t="s">
        <v>1</v>
      </c>
      <c r="AW729" s="284" t="s">
        <v>1</v>
      </c>
      <c r="AX729" s="284">
        <v>0</v>
      </c>
      <c r="AY729" s="284">
        <v>0</v>
      </c>
      <c r="AZ729" s="276" t="s">
        <v>1</v>
      </c>
      <c r="BA729" s="276" t="s">
        <v>1</v>
      </c>
      <c r="BB729" s="283" t="s">
        <v>1</v>
      </c>
      <c r="BD729" s="150" t="e">
        <f>_xlfn.XLOOKUP(A729,'KSD auditees'!A:A,'KSD auditees'!A:A)</f>
        <v>#N/A</v>
      </c>
      <c r="BE729" s="150" t="e">
        <f>_xlfn.XLOOKUP(A729,'KSD auditees'!A:A,'KSD auditees'!G:G)</f>
        <v>#N/A</v>
      </c>
      <c r="BF729" s="150" t="e">
        <f>_xlfn.XLOOKUP(A729,'[27]Non AGSA'!B:B,'[27]Non AGSA'!B:B)</f>
        <v>#N/A</v>
      </c>
      <c r="BG729" s="150">
        <f>_xlfn.XLOOKUP(A729,'[27]Dormant auditee list'!C:C,'[27]Dormant auditee list'!C:C)</f>
        <v>294</v>
      </c>
      <c r="BH729" s="150" t="e">
        <f>_xlfn.XLOOKUP(A729,[27]Reworked!A:A,[27]Reworked!I:I)</f>
        <v>#N/A</v>
      </c>
      <c r="BJ729" s="150">
        <v>2</v>
      </c>
      <c r="BK729" s="150">
        <v>6</v>
      </c>
    </row>
    <row r="730" spans="1:63" ht="14.25" customHeight="1" x14ac:dyDescent="0.25">
      <c r="A730" s="265">
        <v>1029</v>
      </c>
      <c r="B730" s="266" t="s">
        <v>1051</v>
      </c>
      <c r="C730" s="271" t="s">
        <v>1193</v>
      </c>
      <c r="D730" s="271" t="s">
        <v>1021</v>
      </c>
      <c r="E730" s="271" t="s">
        <v>810</v>
      </c>
      <c r="F730" s="271" t="s">
        <v>1</v>
      </c>
      <c r="G730" s="271" t="s">
        <v>1</v>
      </c>
      <c r="H730" s="266" t="s">
        <v>1</v>
      </c>
      <c r="I730" s="266" t="s">
        <v>1021</v>
      </c>
      <c r="J730" s="285" t="s">
        <v>39</v>
      </c>
      <c r="K730" s="271" t="s">
        <v>1</v>
      </c>
      <c r="L730" s="271" t="s">
        <v>1</v>
      </c>
      <c r="M730" s="285" t="s">
        <v>39</v>
      </c>
      <c r="N730" s="271" t="s">
        <v>1</v>
      </c>
      <c r="O730" s="271" t="s">
        <v>1</v>
      </c>
      <c r="P730" s="271" t="s">
        <v>1</v>
      </c>
      <c r="Q730" s="271" t="s">
        <v>1</v>
      </c>
      <c r="R730" s="271" t="s">
        <v>1</v>
      </c>
      <c r="S730" s="271" t="s">
        <v>1</v>
      </c>
      <c r="T730" s="271" t="s">
        <v>1</v>
      </c>
      <c r="U730" s="271" t="s">
        <v>1</v>
      </c>
      <c r="V730" s="271" t="s">
        <v>1</v>
      </c>
      <c r="W730" s="271" t="s">
        <v>1</v>
      </c>
      <c r="X730" s="271" t="s">
        <v>1</v>
      </c>
      <c r="Y730" s="271" t="s">
        <v>1</v>
      </c>
      <c r="Z730" s="271" t="s">
        <v>1</v>
      </c>
      <c r="AA730" s="271" t="s">
        <v>1</v>
      </c>
      <c r="AB730" s="271" t="s">
        <v>1</v>
      </c>
      <c r="AC730" s="271" t="s">
        <v>1</v>
      </c>
      <c r="AD730" s="271" t="s">
        <v>1</v>
      </c>
      <c r="AE730" s="271" t="s">
        <v>1</v>
      </c>
      <c r="AF730" s="271" t="s">
        <v>1</v>
      </c>
      <c r="AG730" s="271" t="s">
        <v>1</v>
      </c>
      <c r="AH730" s="271" t="s">
        <v>1</v>
      </c>
      <c r="AI730" s="271" t="s">
        <v>1</v>
      </c>
      <c r="AJ730" s="271" t="s">
        <v>1</v>
      </c>
      <c r="AK730" s="271" t="s">
        <v>1</v>
      </c>
      <c r="AL730" s="271" t="s">
        <v>1</v>
      </c>
      <c r="AM730" s="271" t="s">
        <v>1</v>
      </c>
      <c r="AN730" s="271" t="s">
        <v>1</v>
      </c>
      <c r="AO730" s="271" t="s">
        <v>1</v>
      </c>
      <c r="AP730" s="271" t="s">
        <v>1</v>
      </c>
      <c r="AQ730" s="271" t="s">
        <v>1</v>
      </c>
      <c r="AR730" s="271" t="s">
        <v>1</v>
      </c>
      <c r="AS730" s="271" t="s">
        <v>1</v>
      </c>
      <c r="AT730" s="271" t="s">
        <v>1</v>
      </c>
      <c r="AU730" s="271" t="s">
        <v>1</v>
      </c>
      <c r="AV730" s="271" t="s">
        <v>1</v>
      </c>
      <c r="AW730" s="284" t="s">
        <v>1</v>
      </c>
      <c r="AX730" s="284">
        <v>0</v>
      </c>
      <c r="AY730" s="284">
        <v>0</v>
      </c>
      <c r="AZ730" s="276" t="s">
        <v>1</v>
      </c>
      <c r="BA730" s="276" t="s">
        <v>1</v>
      </c>
      <c r="BB730" s="283" t="s">
        <v>1</v>
      </c>
      <c r="BD730" s="150" t="e">
        <f>_xlfn.XLOOKUP(A730,'KSD auditees'!A:A,'KSD auditees'!A:A)</f>
        <v>#N/A</v>
      </c>
      <c r="BE730" s="150" t="e">
        <f>_xlfn.XLOOKUP(A730,'KSD auditees'!A:A,'KSD auditees'!G:G)</f>
        <v>#N/A</v>
      </c>
      <c r="BF730" s="150" t="e">
        <f>_xlfn.XLOOKUP(A730,'[27]Non AGSA'!B:B,'[27]Non AGSA'!B:B)</f>
        <v>#N/A</v>
      </c>
      <c r="BG730" s="150" t="e">
        <f>_xlfn.XLOOKUP(A730,'[27]Dormant auditee list'!C:C,'[27]Dormant auditee list'!C:C)</f>
        <v>#N/A</v>
      </c>
      <c r="BH730" s="150" t="e">
        <f>_xlfn.XLOOKUP(A730,[27]Reworked!A:A,[27]Reworked!I:I)</f>
        <v>#N/A</v>
      </c>
      <c r="BJ730" s="150">
        <v>5</v>
      </c>
      <c r="BK730" s="150">
        <v>6</v>
      </c>
    </row>
    <row r="731" spans="1:63" ht="26.25" customHeight="1" x14ac:dyDescent="0.25">
      <c r="A731" s="265">
        <v>1519</v>
      </c>
      <c r="B731" s="266" t="s">
        <v>1485</v>
      </c>
      <c r="C731" s="271" t="s">
        <v>1193</v>
      </c>
      <c r="D731" s="271" t="s">
        <v>737</v>
      </c>
      <c r="E731" s="271" t="s">
        <v>415</v>
      </c>
      <c r="F731" s="271" t="s">
        <v>1</v>
      </c>
      <c r="G731" s="271" t="s">
        <v>156</v>
      </c>
      <c r="H731" s="266" t="s">
        <v>444</v>
      </c>
      <c r="I731" s="266" t="s">
        <v>437</v>
      </c>
      <c r="J731" s="275" t="s">
        <v>33</v>
      </c>
      <c r="K731" s="271" t="s">
        <v>1</v>
      </c>
      <c r="L731" s="271" t="s">
        <v>1</v>
      </c>
      <c r="M731" s="275" t="s">
        <v>33</v>
      </c>
      <c r="N731" s="271" t="s">
        <v>1</v>
      </c>
      <c r="O731" s="273" t="s">
        <v>22</v>
      </c>
      <c r="P731" s="271" t="s">
        <v>1</v>
      </c>
      <c r="Q731" s="271" t="s">
        <v>1</v>
      </c>
      <c r="R731" s="271" t="s">
        <v>1</v>
      </c>
      <c r="S731" s="271" t="s">
        <v>1</v>
      </c>
      <c r="T731" s="271" t="s">
        <v>1</v>
      </c>
      <c r="U731" s="271" t="s">
        <v>1</v>
      </c>
      <c r="V731" s="271" t="s">
        <v>1</v>
      </c>
      <c r="W731" s="271" t="s">
        <v>1</v>
      </c>
      <c r="X731" s="271" t="s">
        <v>1</v>
      </c>
      <c r="Y731" s="271" t="s">
        <v>1</v>
      </c>
      <c r="Z731" s="271" t="s">
        <v>1</v>
      </c>
      <c r="AA731" s="271" t="s">
        <v>1</v>
      </c>
      <c r="AB731" s="271" t="s">
        <v>1</v>
      </c>
      <c r="AC731" s="271" t="s">
        <v>1</v>
      </c>
      <c r="AD731" s="271" t="s">
        <v>1</v>
      </c>
      <c r="AE731" s="271" t="s">
        <v>1</v>
      </c>
      <c r="AF731" s="271" t="s">
        <v>1</v>
      </c>
      <c r="AG731" s="271" t="s">
        <v>1</v>
      </c>
      <c r="AH731" s="271" t="s">
        <v>1</v>
      </c>
      <c r="AI731" s="271" t="s">
        <v>1</v>
      </c>
      <c r="AJ731" s="271" t="s">
        <v>1</v>
      </c>
      <c r="AK731" s="271" t="s">
        <v>1</v>
      </c>
      <c r="AL731" s="271" t="s">
        <v>1</v>
      </c>
      <c r="AM731" s="271" t="s">
        <v>1</v>
      </c>
      <c r="AN731" s="271" t="s">
        <v>1</v>
      </c>
      <c r="AO731" s="271" t="s">
        <v>1</v>
      </c>
      <c r="AP731" s="271" t="s">
        <v>1</v>
      </c>
      <c r="AQ731" s="271" t="s">
        <v>1</v>
      </c>
      <c r="AR731" s="271" t="s">
        <v>1</v>
      </c>
      <c r="AS731" s="271" t="s">
        <v>1</v>
      </c>
      <c r="AT731" s="271" t="s">
        <v>1</v>
      </c>
      <c r="AU731" s="271" t="s">
        <v>1</v>
      </c>
      <c r="AV731" s="271" t="s">
        <v>1</v>
      </c>
      <c r="AW731" s="284" t="s">
        <v>1</v>
      </c>
      <c r="AX731" s="284">
        <v>0</v>
      </c>
      <c r="AY731" s="284">
        <v>0</v>
      </c>
      <c r="AZ731" s="276" t="s">
        <v>1</v>
      </c>
      <c r="BA731" s="276" t="s">
        <v>1</v>
      </c>
      <c r="BB731" s="283" t="s">
        <v>1</v>
      </c>
      <c r="BF731" s="150" t="e">
        <f>_xlfn.XLOOKUP(A731,'[27]Non AGSA'!B:B,'[27]Non AGSA'!B:B)</f>
        <v>#N/A</v>
      </c>
      <c r="BG731" s="150">
        <f>_xlfn.XLOOKUP(A731,'[27]Dormant auditee list'!C:C,'[27]Dormant auditee list'!C:C)</f>
        <v>1519</v>
      </c>
      <c r="BH731" s="150" t="e">
        <f>_xlfn.XLOOKUP(A731,[27]Reworked!A:A,[27]Reworked!I:I)</f>
        <v>#N/A</v>
      </c>
      <c r="BJ731" s="150">
        <v>2</v>
      </c>
      <c r="BK731" s="150">
        <v>1</v>
      </c>
    </row>
    <row r="732" spans="1:63" ht="27" customHeight="1" x14ac:dyDescent="0.25">
      <c r="A732" s="265">
        <v>1518</v>
      </c>
      <c r="B732" s="266" t="s">
        <v>1486</v>
      </c>
      <c r="C732" s="271" t="s">
        <v>1193</v>
      </c>
      <c r="D732" s="271" t="s">
        <v>737</v>
      </c>
      <c r="E732" s="271" t="s">
        <v>415</v>
      </c>
      <c r="F732" s="271" t="s">
        <v>1</v>
      </c>
      <c r="G732" s="271" t="s">
        <v>156</v>
      </c>
      <c r="H732" s="266" t="s">
        <v>444</v>
      </c>
      <c r="I732" s="266" t="s">
        <v>437</v>
      </c>
      <c r="J732" s="275" t="s">
        <v>33</v>
      </c>
      <c r="K732" s="271" t="s">
        <v>1</v>
      </c>
      <c r="L732" s="271" t="s">
        <v>1</v>
      </c>
      <c r="M732" s="275" t="s">
        <v>33</v>
      </c>
      <c r="N732" s="271" t="s">
        <v>1</v>
      </c>
      <c r="O732" s="271" t="s">
        <v>1</v>
      </c>
      <c r="P732" s="271" t="s">
        <v>1</v>
      </c>
      <c r="Q732" s="271" t="s">
        <v>1</v>
      </c>
      <c r="R732" s="271" t="s">
        <v>1</v>
      </c>
      <c r="S732" s="271" t="s">
        <v>1</v>
      </c>
      <c r="T732" s="271" t="s">
        <v>1</v>
      </c>
      <c r="U732" s="271" t="s">
        <v>1</v>
      </c>
      <c r="V732" s="271" t="s">
        <v>1</v>
      </c>
      <c r="W732" s="271" t="s">
        <v>1</v>
      </c>
      <c r="X732" s="271" t="s">
        <v>1</v>
      </c>
      <c r="Y732" s="271" t="s">
        <v>1</v>
      </c>
      <c r="Z732" s="271" t="s">
        <v>1</v>
      </c>
      <c r="AA732" s="271" t="s">
        <v>1</v>
      </c>
      <c r="AB732" s="271" t="s">
        <v>1</v>
      </c>
      <c r="AC732" s="271" t="s">
        <v>1</v>
      </c>
      <c r="AD732" s="271" t="s">
        <v>1</v>
      </c>
      <c r="AE732" s="271" t="s">
        <v>1</v>
      </c>
      <c r="AF732" s="271" t="s">
        <v>1</v>
      </c>
      <c r="AG732" s="271" t="s">
        <v>1</v>
      </c>
      <c r="AH732" s="271" t="s">
        <v>1</v>
      </c>
      <c r="AI732" s="271" t="s">
        <v>1</v>
      </c>
      <c r="AJ732" s="271" t="s">
        <v>1</v>
      </c>
      <c r="AK732" s="271" t="s">
        <v>1</v>
      </c>
      <c r="AL732" s="271" t="s">
        <v>1</v>
      </c>
      <c r="AM732" s="271" t="s">
        <v>1</v>
      </c>
      <c r="AN732" s="271" t="s">
        <v>1</v>
      </c>
      <c r="AO732" s="271" t="s">
        <v>1</v>
      </c>
      <c r="AP732" s="271" t="s">
        <v>1</v>
      </c>
      <c r="AQ732" s="271" t="s">
        <v>1</v>
      </c>
      <c r="AR732" s="271" t="s">
        <v>1</v>
      </c>
      <c r="AS732" s="271" t="s">
        <v>1</v>
      </c>
      <c r="AT732" s="271" t="s">
        <v>1</v>
      </c>
      <c r="AU732" s="271" t="s">
        <v>1</v>
      </c>
      <c r="AV732" s="271" t="s">
        <v>1</v>
      </c>
      <c r="AW732" s="284" t="s">
        <v>1</v>
      </c>
      <c r="AX732" s="284">
        <v>0</v>
      </c>
      <c r="AY732" s="284">
        <v>0</v>
      </c>
      <c r="AZ732" s="276" t="s">
        <v>1</v>
      </c>
      <c r="BA732" s="276" t="s">
        <v>1</v>
      </c>
      <c r="BB732" s="283" t="s">
        <v>1</v>
      </c>
      <c r="BF732" s="150" t="e">
        <f>_xlfn.XLOOKUP(A732,'[27]Non AGSA'!B:B,'[27]Non AGSA'!B:B)</f>
        <v>#N/A</v>
      </c>
      <c r="BG732" s="150">
        <f>_xlfn.XLOOKUP(A732,'[27]Dormant auditee list'!C:C,'[27]Dormant auditee list'!C:C)</f>
        <v>1518</v>
      </c>
      <c r="BH732" s="150" t="e">
        <f>_xlfn.XLOOKUP(A732,[27]Reworked!A:A,[27]Reworked!I:I)</f>
        <v>#N/A</v>
      </c>
      <c r="BJ732" s="150">
        <v>2</v>
      </c>
      <c r="BK732" s="150">
        <v>1</v>
      </c>
    </row>
    <row r="733" spans="1:63" ht="34.5" customHeight="1" x14ac:dyDescent="0.25">
      <c r="A733" s="265">
        <v>1522</v>
      </c>
      <c r="B733" s="266" t="s">
        <v>1487</v>
      </c>
      <c r="C733" s="271" t="s">
        <v>1193</v>
      </c>
      <c r="D733" s="271" t="s">
        <v>737</v>
      </c>
      <c r="E733" s="271" t="s">
        <v>415</v>
      </c>
      <c r="F733" s="271" t="s">
        <v>1</v>
      </c>
      <c r="G733" s="271" t="s">
        <v>156</v>
      </c>
      <c r="H733" s="266" t="s">
        <v>440</v>
      </c>
      <c r="I733" s="266" t="s">
        <v>437</v>
      </c>
      <c r="J733" s="275" t="s">
        <v>33</v>
      </c>
      <c r="K733" s="271" t="s">
        <v>1</v>
      </c>
      <c r="L733" s="271" t="s">
        <v>1</v>
      </c>
      <c r="M733" s="275" t="s">
        <v>33</v>
      </c>
      <c r="N733" s="271" t="s">
        <v>1</v>
      </c>
      <c r="O733" s="271" t="s">
        <v>1</v>
      </c>
      <c r="P733" s="271" t="s">
        <v>1</v>
      </c>
      <c r="Q733" s="271" t="s">
        <v>1</v>
      </c>
      <c r="R733" s="271" t="s">
        <v>1</v>
      </c>
      <c r="S733" s="271" t="s">
        <v>1</v>
      </c>
      <c r="T733" s="271" t="s">
        <v>1</v>
      </c>
      <c r="U733" s="271" t="s">
        <v>1</v>
      </c>
      <c r="V733" s="271" t="s">
        <v>1</v>
      </c>
      <c r="W733" s="271" t="s">
        <v>1</v>
      </c>
      <c r="X733" s="271" t="s">
        <v>1</v>
      </c>
      <c r="Y733" s="271" t="s">
        <v>1</v>
      </c>
      <c r="Z733" s="271" t="s">
        <v>1</v>
      </c>
      <c r="AA733" s="271" t="s">
        <v>1</v>
      </c>
      <c r="AB733" s="271" t="s">
        <v>1</v>
      </c>
      <c r="AC733" s="271" t="s">
        <v>1</v>
      </c>
      <c r="AD733" s="271" t="s">
        <v>1</v>
      </c>
      <c r="AE733" s="271" t="s">
        <v>1</v>
      </c>
      <c r="AF733" s="271" t="s">
        <v>1</v>
      </c>
      <c r="AG733" s="271" t="s">
        <v>1</v>
      </c>
      <c r="AH733" s="271" t="s">
        <v>1</v>
      </c>
      <c r="AI733" s="271" t="s">
        <v>1</v>
      </c>
      <c r="AJ733" s="271" t="s">
        <v>1</v>
      </c>
      <c r="AK733" s="271" t="s">
        <v>1</v>
      </c>
      <c r="AL733" s="271" t="s">
        <v>1</v>
      </c>
      <c r="AM733" s="271" t="s">
        <v>1</v>
      </c>
      <c r="AN733" s="271" t="s">
        <v>1</v>
      </c>
      <c r="AO733" s="271" t="s">
        <v>1</v>
      </c>
      <c r="AP733" s="271" t="s">
        <v>1</v>
      </c>
      <c r="AQ733" s="271" t="s">
        <v>1</v>
      </c>
      <c r="AR733" s="271" t="s">
        <v>1</v>
      </c>
      <c r="AS733" s="271" t="s">
        <v>1</v>
      </c>
      <c r="AT733" s="271" t="s">
        <v>1</v>
      </c>
      <c r="AU733" s="271" t="s">
        <v>1</v>
      </c>
      <c r="AV733" s="271" t="s">
        <v>1</v>
      </c>
      <c r="AW733" s="284" t="s">
        <v>1</v>
      </c>
      <c r="AX733" s="284">
        <v>0</v>
      </c>
      <c r="AY733" s="284">
        <v>0</v>
      </c>
      <c r="AZ733" s="276" t="s">
        <v>1</v>
      </c>
      <c r="BA733" s="276" t="s">
        <v>1</v>
      </c>
      <c r="BB733" s="283" t="s">
        <v>1</v>
      </c>
      <c r="BF733" s="150" t="e">
        <f>_xlfn.XLOOKUP(A733,'[27]Non AGSA'!B:B,'[27]Non AGSA'!B:B)</f>
        <v>#N/A</v>
      </c>
      <c r="BG733" s="150">
        <f>_xlfn.XLOOKUP(A733,'[27]Dormant auditee list'!C:C,'[27]Dormant auditee list'!C:C)</f>
        <v>1522</v>
      </c>
      <c r="BH733" s="150" t="e">
        <f>_xlfn.XLOOKUP(A733,[27]Reworked!A:A,[27]Reworked!I:I)</f>
        <v>#N/A</v>
      </c>
      <c r="BJ733" s="150">
        <v>2</v>
      </c>
      <c r="BK733" s="150">
        <v>1</v>
      </c>
    </row>
    <row r="734" spans="1:63" ht="26.25" customHeight="1" x14ac:dyDescent="0.25">
      <c r="A734" s="265">
        <v>1523</v>
      </c>
      <c r="B734" s="266" t="s">
        <v>1488</v>
      </c>
      <c r="C734" s="271" t="s">
        <v>1193</v>
      </c>
      <c r="D734" s="271" t="s">
        <v>737</v>
      </c>
      <c r="E734" s="271" t="s">
        <v>415</v>
      </c>
      <c r="F734" s="271" t="s">
        <v>1</v>
      </c>
      <c r="G734" s="271" t="s">
        <v>156</v>
      </c>
      <c r="H734" s="266" t="s">
        <v>444</v>
      </c>
      <c r="I734" s="266" t="s">
        <v>437</v>
      </c>
      <c r="J734" s="275" t="s">
        <v>33</v>
      </c>
      <c r="K734" s="271" t="s">
        <v>1</v>
      </c>
      <c r="L734" s="271" t="s">
        <v>1</v>
      </c>
      <c r="M734" s="275" t="s">
        <v>33</v>
      </c>
      <c r="N734" s="271" t="s">
        <v>1</v>
      </c>
      <c r="O734" s="271" t="s">
        <v>1</v>
      </c>
      <c r="P734" s="271" t="s">
        <v>1</v>
      </c>
      <c r="Q734" s="271" t="s">
        <v>1</v>
      </c>
      <c r="R734" s="271" t="s">
        <v>1</v>
      </c>
      <c r="S734" s="271" t="s">
        <v>1</v>
      </c>
      <c r="T734" s="271" t="s">
        <v>1</v>
      </c>
      <c r="U734" s="271" t="s">
        <v>1</v>
      </c>
      <c r="V734" s="271" t="s">
        <v>1</v>
      </c>
      <c r="W734" s="271" t="s">
        <v>1</v>
      </c>
      <c r="X734" s="271" t="s">
        <v>1</v>
      </c>
      <c r="Y734" s="271" t="s">
        <v>1</v>
      </c>
      <c r="Z734" s="271" t="s">
        <v>1</v>
      </c>
      <c r="AA734" s="271" t="s">
        <v>1</v>
      </c>
      <c r="AB734" s="271" t="s">
        <v>1</v>
      </c>
      <c r="AC734" s="271" t="s">
        <v>1</v>
      </c>
      <c r="AD734" s="271" t="s">
        <v>1</v>
      </c>
      <c r="AE734" s="271" t="s">
        <v>1</v>
      </c>
      <c r="AF734" s="271" t="s">
        <v>1</v>
      </c>
      <c r="AG734" s="271" t="s">
        <v>1</v>
      </c>
      <c r="AH734" s="271" t="s">
        <v>1</v>
      </c>
      <c r="AI734" s="271" t="s">
        <v>1</v>
      </c>
      <c r="AJ734" s="271" t="s">
        <v>1</v>
      </c>
      <c r="AK734" s="271" t="s">
        <v>1</v>
      </c>
      <c r="AL734" s="271" t="s">
        <v>1</v>
      </c>
      <c r="AM734" s="271" t="s">
        <v>1</v>
      </c>
      <c r="AN734" s="271" t="s">
        <v>1</v>
      </c>
      <c r="AO734" s="271" t="s">
        <v>1</v>
      </c>
      <c r="AP734" s="271" t="s">
        <v>1</v>
      </c>
      <c r="AQ734" s="271" t="s">
        <v>1</v>
      </c>
      <c r="AR734" s="271" t="s">
        <v>1</v>
      </c>
      <c r="AS734" s="271" t="s">
        <v>1</v>
      </c>
      <c r="AT734" s="271" t="s">
        <v>1</v>
      </c>
      <c r="AU734" s="271" t="s">
        <v>1</v>
      </c>
      <c r="AV734" s="271" t="s">
        <v>1</v>
      </c>
      <c r="AW734" s="284" t="s">
        <v>1</v>
      </c>
      <c r="AX734" s="284">
        <v>0</v>
      </c>
      <c r="AY734" s="284">
        <v>0</v>
      </c>
      <c r="AZ734" s="276" t="s">
        <v>1</v>
      </c>
      <c r="BA734" s="276" t="s">
        <v>1</v>
      </c>
      <c r="BB734" s="283" t="s">
        <v>1</v>
      </c>
      <c r="BF734" s="150" t="e">
        <f>_xlfn.XLOOKUP(A734,'[27]Non AGSA'!B:B,'[27]Non AGSA'!B:B)</f>
        <v>#N/A</v>
      </c>
      <c r="BG734" s="150">
        <f>_xlfn.XLOOKUP(A734,'[27]Dormant auditee list'!C:C,'[27]Dormant auditee list'!C:C)</f>
        <v>1523</v>
      </c>
      <c r="BH734" s="150" t="e">
        <f>_xlfn.XLOOKUP(A734,[27]Reworked!A:A,[27]Reworked!I:I)</f>
        <v>#N/A</v>
      </c>
      <c r="BJ734" s="150">
        <v>2</v>
      </c>
      <c r="BK734" s="150">
        <v>1</v>
      </c>
    </row>
    <row r="735" spans="1:63" ht="27" customHeight="1" x14ac:dyDescent="0.25">
      <c r="A735" s="265">
        <v>1520</v>
      </c>
      <c r="B735" s="266" t="s">
        <v>1489</v>
      </c>
      <c r="C735" s="271" t="s">
        <v>1193</v>
      </c>
      <c r="D735" s="271" t="s">
        <v>737</v>
      </c>
      <c r="E735" s="271" t="s">
        <v>415</v>
      </c>
      <c r="F735" s="271" t="s">
        <v>1</v>
      </c>
      <c r="G735" s="271" t="s">
        <v>156</v>
      </c>
      <c r="H735" s="266" t="s">
        <v>444</v>
      </c>
      <c r="I735" s="266" t="s">
        <v>437</v>
      </c>
      <c r="J735" s="275" t="s">
        <v>33</v>
      </c>
      <c r="K735" s="271" t="s">
        <v>1</v>
      </c>
      <c r="L735" s="271" t="s">
        <v>1</v>
      </c>
      <c r="M735" s="275" t="s">
        <v>33</v>
      </c>
      <c r="N735" s="271" t="s">
        <v>1</v>
      </c>
      <c r="O735" s="273" t="s">
        <v>22</v>
      </c>
      <c r="P735" s="271" t="s">
        <v>1</v>
      </c>
      <c r="Q735" s="271" t="s">
        <v>1</v>
      </c>
      <c r="R735" s="271" t="s">
        <v>1</v>
      </c>
      <c r="S735" s="271" t="s">
        <v>1</v>
      </c>
      <c r="T735" s="271" t="s">
        <v>1</v>
      </c>
      <c r="U735" s="271" t="s">
        <v>1</v>
      </c>
      <c r="V735" s="271" t="s">
        <v>1</v>
      </c>
      <c r="W735" s="271" t="s">
        <v>1</v>
      </c>
      <c r="X735" s="271" t="s">
        <v>1</v>
      </c>
      <c r="Y735" s="271" t="s">
        <v>1</v>
      </c>
      <c r="Z735" s="271" t="s">
        <v>1</v>
      </c>
      <c r="AA735" s="271" t="s">
        <v>1</v>
      </c>
      <c r="AB735" s="271" t="s">
        <v>1</v>
      </c>
      <c r="AC735" s="271" t="s">
        <v>1</v>
      </c>
      <c r="AD735" s="271" t="s">
        <v>1</v>
      </c>
      <c r="AE735" s="271" t="s">
        <v>1</v>
      </c>
      <c r="AF735" s="271" t="s">
        <v>1</v>
      </c>
      <c r="AG735" s="271" t="s">
        <v>1</v>
      </c>
      <c r="AH735" s="271" t="s">
        <v>1</v>
      </c>
      <c r="AI735" s="271" t="s">
        <v>1</v>
      </c>
      <c r="AJ735" s="271" t="s">
        <v>1</v>
      </c>
      <c r="AK735" s="271" t="s">
        <v>1</v>
      </c>
      <c r="AL735" s="271" t="s">
        <v>1</v>
      </c>
      <c r="AM735" s="271" t="s">
        <v>1</v>
      </c>
      <c r="AN735" s="271" t="s">
        <v>1</v>
      </c>
      <c r="AO735" s="271" t="s">
        <v>1</v>
      </c>
      <c r="AP735" s="271" t="s">
        <v>1</v>
      </c>
      <c r="AQ735" s="271" t="s">
        <v>1</v>
      </c>
      <c r="AR735" s="271" t="s">
        <v>1</v>
      </c>
      <c r="AS735" s="271" t="s">
        <v>1</v>
      </c>
      <c r="AT735" s="271" t="s">
        <v>1</v>
      </c>
      <c r="AU735" s="271" t="s">
        <v>1</v>
      </c>
      <c r="AV735" s="271" t="s">
        <v>1</v>
      </c>
      <c r="AW735" s="284" t="s">
        <v>1</v>
      </c>
      <c r="AX735" s="284">
        <v>0</v>
      </c>
      <c r="AY735" s="284">
        <v>0</v>
      </c>
      <c r="AZ735" s="276" t="s">
        <v>1</v>
      </c>
      <c r="BA735" s="276" t="s">
        <v>1</v>
      </c>
      <c r="BB735" s="283" t="s">
        <v>1</v>
      </c>
      <c r="BF735" s="150" t="e">
        <f>_xlfn.XLOOKUP(A735,'[27]Non AGSA'!B:B,'[27]Non AGSA'!B:B)</f>
        <v>#N/A</v>
      </c>
      <c r="BG735" s="150">
        <f>_xlfn.XLOOKUP(A735,'[27]Dormant auditee list'!C:C,'[27]Dormant auditee list'!C:C)</f>
        <v>1520</v>
      </c>
      <c r="BH735" s="150" t="e">
        <f>_xlfn.XLOOKUP(A735,[27]Reworked!A:A,[27]Reworked!I:I)</f>
        <v>#N/A</v>
      </c>
      <c r="BJ735" s="150">
        <v>2</v>
      </c>
      <c r="BK735" s="150">
        <v>1</v>
      </c>
    </row>
    <row r="736" spans="1:63" ht="34.5" customHeight="1" x14ac:dyDescent="0.25">
      <c r="A736" s="265">
        <v>318</v>
      </c>
      <c r="B736" s="266" t="s">
        <v>1490</v>
      </c>
      <c r="C736" s="271" t="s">
        <v>1193</v>
      </c>
      <c r="D736" s="271" t="s">
        <v>1086</v>
      </c>
      <c r="E736" s="271" t="s">
        <v>415</v>
      </c>
      <c r="F736" s="271" t="s">
        <v>1</v>
      </c>
      <c r="G736" s="271" t="s">
        <v>520</v>
      </c>
      <c r="H736" s="266" t="s">
        <v>440</v>
      </c>
      <c r="I736" s="266" t="s">
        <v>437</v>
      </c>
      <c r="J736" s="275" t="s">
        <v>33</v>
      </c>
      <c r="K736" s="271" t="s">
        <v>1</v>
      </c>
      <c r="L736" s="271" t="s">
        <v>1</v>
      </c>
      <c r="M736" s="275" t="s">
        <v>33</v>
      </c>
      <c r="N736" s="271" t="s">
        <v>1</v>
      </c>
      <c r="O736" s="271" t="s">
        <v>1</v>
      </c>
      <c r="P736" s="271" t="s">
        <v>1</v>
      </c>
      <c r="Q736" s="271" t="s">
        <v>1</v>
      </c>
      <c r="R736" s="271" t="s">
        <v>1</v>
      </c>
      <c r="S736" s="271" t="s">
        <v>1</v>
      </c>
      <c r="T736" s="271" t="s">
        <v>1</v>
      </c>
      <c r="U736" s="271" t="s">
        <v>1</v>
      </c>
      <c r="V736" s="271" t="s">
        <v>1</v>
      </c>
      <c r="W736" s="271" t="s">
        <v>1</v>
      </c>
      <c r="X736" s="271" t="s">
        <v>1</v>
      </c>
      <c r="Y736" s="271" t="s">
        <v>1</v>
      </c>
      <c r="Z736" s="271" t="s">
        <v>1</v>
      </c>
      <c r="AA736" s="271" t="s">
        <v>1</v>
      </c>
      <c r="AB736" s="271" t="s">
        <v>1</v>
      </c>
      <c r="AC736" s="271" t="s">
        <v>1</v>
      </c>
      <c r="AD736" s="271" t="s">
        <v>1</v>
      </c>
      <c r="AE736" s="271" t="s">
        <v>1</v>
      </c>
      <c r="AF736" s="271" t="s">
        <v>1</v>
      </c>
      <c r="AG736" s="271" t="s">
        <v>1</v>
      </c>
      <c r="AH736" s="271" t="s">
        <v>1</v>
      </c>
      <c r="AI736" s="271" t="s">
        <v>1</v>
      </c>
      <c r="AJ736" s="271" t="s">
        <v>1</v>
      </c>
      <c r="AK736" s="271" t="s">
        <v>1</v>
      </c>
      <c r="AL736" s="271" t="s">
        <v>1</v>
      </c>
      <c r="AM736" s="271" t="s">
        <v>1</v>
      </c>
      <c r="AN736" s="271" t="s">
        <v>1</v>
      </c>
      <c r="AO736" s="271" t="s">
        <v>1</v>
      </c>
      <c r="AP736" s="271" t="s">
        <v>1</v>
      </c>
      <c r="AQ736" s="271" t="s">
        <v>1</v>
      </c>
      <c r="AR736" s="271" t="s">
        <v>1</v>
      </c>
      <c r="AS736" s="271" t="s">
        <v>1</v>
      </c>
      <c r="AT736" s="271" t="s">
        <v>1</v>
      </c>
      <c r="AU736" s="271" t="s">
        <v>1</v>
      </c>
      <c r="AV736" s="271" t="s">
        <v>1</v>
      </c>
      <c r="AW736" s="284" t="s">
        <v>1</v>
      </c>
      <c r="AX736" s="284">
        <v>0</v>
      </c>
      <c r="AY736" s="284">
        <v>0</v>
      </c>
      <c r="AZ736" s="276">
        <v>0</v>
      </c>
      <c r="BA736" s="276">
        <v>0</v>
      </c>
      <c r="BB736" s="283">
        <v>0</v>
      </c>
      <c r="BF736" s="150" t="e">
        <f>_xlfn.XLOOKUP(A736,'[27]Non AGSA'!B:B,'[27]Non AGSA'!B:B)</f>
        <v>#N/A</v>
      </c>
      <c r="BG736" s="150">
        <f>_xlfn.XLOOKUP(A736,'[27]Dormant auditee list'!C:C,'[27]Dormant auditee list'!C:C)</f>
        <v>318</v>
      </c>
      <c r="BH736" s="150" t="e">
        <f>_xlfn.XLOOKUP(A736,[27]Reworked!A:A,[27]Reworked!I:I)</f>
        <v>#N/A</v>
      </c>
      <c r="BJ736" s="150">
        <v>2</v>
      </c>
      <c r="BK736" s="150">
        <v>1</v>
      </c>
    </row>
    <row r="737" spans="1:63" ht="26.25" customHeight="1" x14ac:dyDescent="0.25">
      <c r="A737" s="265">
        <v>320</v>
      </c>
      <c r="B737" s="266" t="s">
        <v>1491</v>
      </c>
      <c r="C737" s="271" t="s">
        <v>1193</v>
      </c>
      <c r="D737" s="271" t="s">
        <v>815</v>
      </c>
      <c r="E737" s="271" t="s">
        <v>415</v>
      </c>
      <c r="F737" s="271" t="s">
        <v>1</v>
      </c>
      <c r="G737" s="271" t="s">
        <v>817</v>
      </c>
      <c r="H737" s="266" t="s">
        <v>696</v>
      </c>
      <c r="I737" s="266" t="s">
        <v>437</v>
      </c>
      <c r="J737" s="275" t="s">
        <v>33</v>
      </c>
      <c r="K737" s="271" t="s">
        <v>1</v>
      </c>
      <c r="L737" s="271" t="s">
        <v>1</v>
      </c>
      <c r="M737" s="275" t="s">
        <v>33</v>
      </c>
      <c r="N737" s="271" t="s">
        <v>1</v>
      </c>
      <c r="O737" s="271" t="s">
        <v>1</v>
      </c>
      <c r="P737" s="271" t="s">
        <v>1</v>
      </c>
      <c r="Q737" s="271" t="s">
        <v>1</v>
      </c>
      <c r="R737" s="271" t="s">
        <v>1</v>
      </c>
      <c r="S737" s="271" t="s">
        <v>1</v>
      </c>
      <c r="T737" s="271" t="s">
        <v>1</v>
      </c>
      <c r="U737" s="271" t="s">
        <v>1</v>
      </c>
      <c r="V737" s="271" t="s">
        <v>1</v>
      </c>
      <c r="W737" s="271" t="s">
        <v>1</v>
      </c>
      <c r="X737" s="271" t="s">
        <v>1</v>
      </c>
      <c r="Y737" s="271" t="s">
        <v>1</v>
      </c>
      <c r="Z737" s="271" t="s">
        <v>1</v>
      </c>
      <c r="AA737" s="271" t="s">
        <v>1</v>
      </c>
      <c r="AB737" s="271" t="s">
        <v>1</v>
      </c>
      <c r="AC737" s="271" t="s">
        <v>1</v>
      </c>
      <c r="AD737" s="271" t="s">
        <v>1</v>
      </c>
      <c r="AE737" s="271" t="s">
        <v>1</v>
      </c>
      <c r="AF737" s="271" t="s">
        <v>1</v>
      </c>
      <c r="AG737" s="271" t="s">
        <v>1</v>
      </c>
      <c r="AH737" s="271" t="s">
        <v>1</v>
      </c>
      <c r="AI737" s="271" t="s">
        <v>1</v>
      </c>
      <c r="AJ737" s="271" t="s">
        <v>1</v>
      </c>
      <c r="AK737" s="271" t="s">
        <v>1</v>
      </c>
      <c r="AL737" s="271" t="s">
        <v>1</v>
      </c>
      <c r="AM737" s="271" t="s">
        <v>1</v>
      </c>
      <c r="AN737" s="271" t="s">
        <v>1</v>
      </c>
      <c r="AO737" s="271" t="s">
        <v>1</v>
      </c>
      <c r="AP737" s="271" t="s">
        <v>1</v>
      </c>
      <c r="AQ737" s="271" t="s">
        <v>1</v>
      </c>
      <c r="AR737" s="271" t="s">
        <v>1</v>
      </c>
      <c r="AS737" s="271" t="s">
        <v>1</v>
      </c>
      <c r="AT737" s="271" t="s">
        <v>1</v>
      </c>
      <c r="AU737" s="271" t="s">
        <v>1</v>
      </c>
      <c r="AV737" s="271" t="s">
        <v>1</v>
      </c>
      <c r="AW737" s="284" t="s">
        <v>1</v>
      </c>
      <c r="AX737" s="284">
        <v>0</v>
      </c>
      <c r="AY737" s="284">
        <v>0</v>
      </c>
      <c r="AZ737" s="276" t="s">
        <v>1</v>
      </c>
      <c r="BA737" s="276" t="s">
        <v>1</v>
      </c>
      <c r="BB737" s="283" t="s">
        <v>1</v>
      </c>
      <c r="BF737" s="150" t="e">
        <f>_xlfn.XLOOKUP(A737,'[27]Non AGSA'!B:B,'[27]Non AGSA'!B:B)</f>
        <v>#N/A</v>
      </c>
      <c r="BG737" s="150">
        <f>_xlfn.XLOOKUP(A737,'[27]Dormant auditee list'!C:C,'[27]Dormant auditee list'!C:C)</f>
        <v>320</v>
      </c>
      <c r="BH737" s="150" t="e">
        <f>_xlfn.XLOOKUP(A737,[27]Reworked!A:A,[27]Reworked!I:I)</f>
        <v>#N/A</v>
      </c>
      <c r="BJ737" s="150">
        <v>2</v>
      </c>
      <c r="BK737" s="150">
        <v>1</v>
      </c>
    </row>
    <row r="738" spans="1:63" ht="34.5" customHeight="1" x14ac:dyDescent="0.25">
      <c r="A738" s="265">
        <v>1057</v>
      </c>
      <c r="B738" s="266" t="s">
        <v>1492</v>
      </c>
      <c r="C738" s="271" t="s">
        <v>1193</v>
      </c>
      <c r="D738" s="271" t="s">
        <v>1086</v>
      </c>
      <c r="E738" s="271" t="s">
        <v>810</v>
      </c>
      <c r="F738" s="271" t="s">
        <v>1</v>
      </c>
      <c r="G738" s="271" t="s">
        <v>439</v>
      </c>
      <c r="H738" s="266" t="s">
        <v>440</v>
      </c>
      <c r="I738" s="266" t="s">
        <v>437</v>
      </c>
      <c r="J738" s="285" t="s">
        <v>39</v>
      </c>
      <c r="K738" s="273" t="s">
        <v>22</v>
      </c>
      <c r="L738" s="273" t="s">
        <v>22</v>
      </c>
      <c r="M738" s="152" t="s">
        <v>17</v>
      </c>
      <c r="N738" s="274" t="s">
        <v>20</v>
      </c>
      <c r="O738" s="272" t="s">
        <v>23</v>
      </c>
      <c r="P738" s="271" t="s">
        <v>1</v>
      </c>
      <c r="Q738" s="271" t="s">
        <v>1</v>
      </c>
      <c r="R738" s="271" t="s">
        <v>1</v>
      </c>
      <c r="S738" s="271" t="s">
        <v>1</v>
      </c>
      <c r="T738" s="271" t="s">
        <v>1</v>
      </c>
      <c r="U738" s="271" t="s">
        <v>1</v>
      </c>
      <c r="V738" s="271" t="s">
        <v>1</v>
      </c>
      <c r="W738" s="271" t="s">
        <v>1</v>
      </c>
      <c r="X738" s="271" t="s">
        <v>1</v>
      </c>
      <c r="Y738" s="271" t="s">
        <v>1</v>
      </c>
      <c r="Z738" s="273" t="s">
        <v>22</v>
      </c>
      <c r="AA738" s="271" t="s">
        <v>1</v>
      </c>
      <c r="AB738" s="271" t="s">
        <v>1</v>
      </c>
      <c r="AC738" s="271" t="s">
        <v>1</v>
      </c>
      <c r="AD738" s="271" t="s">
        <v>1</v>
      </c>
      <c r="AE738" s="273" t="s">
        <v>22</v>
      </c>
      <c r="AF738" s="271" t="s">
        <v>1</v>
      </c>
      <c r="AG738" s="271" t="s">
        <v>1</v>
      </c>
      <c r="AH738" s="271" t="s">
        <v>1</v>
      </c>
      <c r="AI738" s="271" t="s">
        <v>1</v>
      </c>
      <c r="AJ738" s="271" t="s">
        <v>1</v>
      </c>
      <c r="AK738" s="271" t="s">
        <v>1</v>
      </c>
      <c r="AL738" s="273" t="s">
        <v>22</v>
      </c>
      <c r="AM738" s="271" t="s">
        <v>1</v>
      </c>
      <c r="AN738" s="271" t="s">
        <v>1</v>
      </c>
      <c r="AO738" s="271" t="s">
        <v>1</v>
      </c>
      <c r="AP738" s="271" t="s">
        <v>1</v>
      </c>
      <c r="AQ738" s="271" t="s">
        <v>1</v>
      </c>
      <c r="AR738" s="273" t="s">
        <v>22</v>
      </c>
      <c r="AS738" s="271" t="s">
        <v>1</v>
      </c>
      <c r="AT738" s="271" t="s">
        <v>1</v>
      </c>
      <c r="AU738" s="273" t="s">
        <v>22</v>
      </c>
      <c r="AV738" s="273" t="s">
        <v>22</v>
      </c>
      <c r="AW738" s="284" t="s">
        <v>1</v>
      </c>
      <c r="AX738" s="284">
        <v>0</v>
      </c>
      <c r="AY738" s="284">
        <v>0</v>
      </c>
      <c r="AZ738" s="276">
        <v>0</v>
      </c>
      <c r="BA738" s="276">
        <v>0</v>
      </c>
      <c r="BB738" s="281">
        <v>0</v>
      </c>
      <c r="BD738" s="150" t="e">
        <f>_xlfn.XLOOKUP(A738,'KSD auditees'!A:A,'KSD auditees'!A:A)</f>
        <v>#N/A</v>
      </c>
      <c r="BE738" s="150" t="e">
        <f>_xlfn.XLOOKUP(A738,'KSD auditees'!A:A,'KSD auditees'!G:G)</f>
        <v>#N/A</v>
      </c>
      <c r="BF738" s="150" t="e">
        <f>_xlfn.XLOOKUP(A738,'[27]Non AGSA'!B:B,'[27]Non AGSA'!B:B)</f>
        <v>#N/A</v>
      </c>
      <c r="BG738" s="150" t="e">
        <f>_xlfn.XLOOKUP(A738,'[27]Dormant auditee list'!C:C,'[27]Dormant auditee list'!C:C)</f>
        <v>#N/A</v>
      </c>
      <c r="BH738" s="150" t="e">
        <f>_xlfn.XLOOKUP(A738,[27]Reworked!A:A,[27]Reworked!I:I)</f>
        <v>#N/A</v>
      </c>
      <c r="BJ738" s="150">
        <v>5</v>
      </c>
      <c r="BK738" s="150">
        <v>6</v>
      </c>
    </row>
    <row r="739" spans="1:63" ht="34.5" customHeight="1" x14ac:dyDescent="0.25">
      <c r="A739" s="265">
        <v>330</v>
      </c>
      <c r="B739" s="266" t="s">
        <v>1493</v>
      </c>
      <c r="C739" s="271" t="s">
        <v>1193</v>
      </c>
      <c r="D739" s="271" t="s">
        <v>1086</v>
      </c>
      <c r="E739" s="271" t="s">
        <v>415</v>
      </c>
      <c r="F739" s="271" t="s">
        <v>1</v>
      </c>
      <c r="G739" s="271" t="s">
        <v>520</v>
      </c>
      <c r="H739" s="266" t="s">
        <v>440</v>
      </c>
      <c r="I739" s="266" t="s">
        <v>437</v>
      </c>
      <c r="J739" s="285" t="s">
        <v>39</v>
      </c>
      <c r="K739" s="271" t="s">
        <v>1</v>
      </c>
      <c r="L739" s="271" t="s">
        <v>1</v>
      </c>
      <c r="M739" s="285" t="s">
        <v>39</v>
      </c>
      <c r="N739" s="271" t="s">
        <v>1</v>
      </c>
      <c r="O739" s="271" t="s">
        <v>1</v>
      </c>
      <c r="P739" s="271" t="s">
        <v>1</v>
      </c>
      <c r="Q739" s="271" t="s">
        <v>1</v>
      </c>
      <c r="R739" s="271" t="s">
        <v>1</v>
      </c>
      <c r="S739" s="271" t="s">
        <v>1</v>
      </c>
      <c r="T739" s="271" t="s">
        <v>1</v>
      </c>
      <c r="U739" s="271" t="s">
        <v>1</v>
      </c>
      <c r="V739" s="271" t="s">
        <v>1</v>
      </c>
      <c r="W739" s="271" t="s">
        <v>1</v>
      </c>
      <c r="X739" s="271" t="s">
        <v>1</v>
      </c>
      <c r="Y739" s="271" t="s">
        <v>1</v>
      </c>
      <c r="Z739" s="271" t="s">
        <v>1</v>
      </c>
      <c r="AA739" s="271" t="s">
        <v>1</v>
      </c>
      <c r="AB739" s="271" t="s">
        <v>1</v>
      </c>
      <c r="AC739" s="271" t="s">
        <v>1</v>
      </c>
      <c r="AD739" s="271" t="s">
        <v>1</v>
      </c>
      <c r="AE739" s="271" t="s">
        <v>1</v>
      </c>
      <c r="AF739" s="271" t="s">
        <v>1</v>
      </c>
      <c r="AG739" s="271" t="s">
        <v>1</v>
      </c>
      <c r="AH739" s="271" t="s">
        <v>1</v>
      </c>
      <c r="AI739" s="271" t="s">
        <v>1</v>
      </c>
      <c r="AJ739" s="271" t="s">
        <v>1</v>
      </c>
      <c r="AK739" s="271" t="s">
        <v>1</v>
      </c>
      <c r="AL739" s="271" t="s">
        <v>1</v>
      </c>
      <c r="AM739" s="271" t="s">
        <v>1</v>
      </c>
      <c r="AN739" s="271" t="s">
        <v>1</v>
      </c>
      <c r="AO739" s="271" t="s">
        <v>1</v>
      </c>
      <c r="AP739" s="271" t="s">
        <v>1</v>
      </c>
      <c r="AQ739" s="271" t="s">
        <v>1</v>
      </c>
      <c r="AR739" s="271" t="s">
        <v>1</v>
      </c>
      <c r="AS739" s="271" t="s">
        <v>1</v>
      </c>
      <c r="AT739" s="271" t="s">
        <v>1</v>
      </c>
      <c r="AU739" s="271" t="s">
        <v>1</v>
      </c>
      <c r="AV739" s="271" t="s">
        <v>1</v>
      </c>
      <c r="AW739" s="284" t="s">
        <v>1</v>
      </c>
      <c r="AX739" s="284">
        <v>0</v>
      </c>
      <c r="AY739" s="284">
        <v>0</v>
      </c>
      <c r="AZ739" s="276" t="s">
        <v>1</v>
      </c>
      <c r="BA739" s="276" t="s">
        <v>1</v>
      </c>
      <c r="BB739" s="283" t="s">
        <v>1</v>
      </c>
      <c r="BD739" s="150" t="e">
        <f>_xlfn.XLOOKUP(A739,'KSD auditees'!A:A,'KSD auditees'!A:A)</f>
        <v>#N/A</v>
      </c>
      <c r="BE739" s="150" t="e">
        <f>_xlfn.XLOOKUP(A739,'KSD auditees'!A:A,'KSD auditees'!G:G)</f>
        <v>#N/A</v>
      </c>
      <c r="BF739" s="150" t="e">
        <f>_xlfn.XLOOKUP(A739,'[27]Non AGSA'!B:B,'[27]Non AGSA'!B:B)</f>
        <v>#N/A</v>
      </c>
      <c r="BG739" s="150">
        <f>_xlfn.XLOOKUP(A739,'[27]Dormant auditee list'!C:C,'[27]Dormant auditee list'!C:C)</f>
        <v>330</v>
      </c>
      <c r="BH739" s="150" t="e">
        <f>_xlfn.XLOOKUP(A739,[27]Reworked!A:A,[27]Reworked!I:I)</f>
        <v>#N/A</v>
      </c>
      <c r="BJ739" s="150">
        <v>2</v>
      </c>
      <c r="BK739" s="150">
        <v>6</v>
      </c>
    </row>
    <row r="740" spans="1:63" ht="34.5" customHeight="1" x14ac:dyDescent="0.25">
      <c r="A740" s="265">
        <v>332</v>
      </c>
      <c r="B740" s="266" t="s">
        <v>1494</v>
      </c>
      <c r="C740" s="271" t="s">
        <v>1193</v>
      </c>
      <c r="D740" s="271" t="s">
        <v>1086</v>
      </c>
      <c r="E740" s="271" t="s">
        <v>415</v>
      </c>
      <c r="F740" s="271" t="s">
        <v>1</v>
      </c>
      <c r="G740" s="271" t="s">
        <v>520</v>
      </c>
      <c r="H740" s="266" t="s">
        <v>440</v>
      </c>
      <c r="I740" s="266" t="s">
        <v>437</v>
      </c>
      <c r="J740" s="275" t="s">
        <v>33</v>
      </c>
      <c r="K740" s="271" t="s">
        <v>1</v>
      </c>
      <c r="L740" s="271" t="s">
        <v>1</v>
      </c>
      <c r="M740" s="275" t="s">
        <v>33</v>
      </c>
      <c r="N740" s="271" t="s">
        <v>1</v>
      </c>
      <c r="O740" s="271" t="s">
        <v>1</v>
      </c>
      <c r="P740" s="271" t="s">
        <v>1</v>
      </c>
      <c r="Q740" s="271" t="s">
        <v>1</v>
      </c>
      <c r="R740" s="271" t="s">
        <v>1</v>
      </c>
      <c r="S740" s="271" t="s">
        <v>1</v>
      </c>
      <c r="T740" s="271" t="s">
        <v>1</v>
      </c>
      <c r="U740" s="271" t="s">
        <v>1</v>
      </c>
      <c r="V740" s="271" t="s">
        <v>1</v>
      </c>
      <c r="W740" s="271" t="s">
        <v>1</v>
      </c>
      <c r="X740" s="271" t="s">
        <v>1</v>
      </c>
      <c r="Y740" s="271" t="s">
        <v>1</v>
      </c>
      <c r="Z740" s="271" t="s">
        <v>1</v>
      </c>
      <c r="AA740" s="271" t="s">
        <v>1</v>
      </c>
      <c r="AB740" s="271" t="s">
        <v>1</v>
      </c>
      <c r="AC740" s="271" t="s">
        <v>1</v>
      </c>
      <c r="AD740" s="271" t="s">
        <v>1</v>
      </c>
      <c r="AE740" s="271" t="s">
        <v>1</v>
      </c>
      <c r="AF740" s="271" t="s">
        <v>1</v>
      </c>
      <c r="AG740" s="271" t="s">
        <v>1</v>
      </c>
      <c r="AH740" s="271" t="s">
        <v>1</v>
      </c>
      <c r="AI740" s="271" t="s">
        <v>1</v>
      </c>
      <c r="AJ740" s="271" t="s">
        <v>1</v>
      </c>
      <c r="AK740" s="271" t="s">
        <v>1</v>
      </c>
      <c r="AL740" s="271" t="s">
        <v>1</v>
      </c>
      <c r="AM740" s="271" t="s">
        <v>1</v>
      </c>
      <c r="AN740" s="271" t="s">
        <v>1</v>
      </c>
      <c r="AO740" s="271" t="s">
        <v>1</v>
      </c>
      <c r="AP740" s="271" t="s">
        <v>1</v>
      </c>
      <c r="AQ740" s="271" t="s">
        <v>1</v>
      </c>
      <c r="AR740" s="271" t="s">
        <v>1</v>
      </c>
      <c r="AS740" s="271" t="s">
        <v>1</v>
      </c>
      <c r="AT740" s="271" t="s">
        <v>1</v>
      </c>
      <c r="AU740" s="271" t="s">
        <v>1</v>
      </c>
      <c r="AV740" s="271" t="s">
        <v>1</v>
      </c>
      <c r="AW740" s="284" t="s">
        <v>1</v>
      </c>
      <c r="AX740" s="284">
        <v>0</v>
      </c>
      <c r="AY740" s="284">
        <v>0</v>
      </c>
      <c r="AZ740" s="276" t="s">
        <v>1</v>
      </c>
      <c r="BA740" s="276" t="s">
        <v>1</v>
      </c>
      <c r="BB740" s="283" t="s">
        <v>1</v>
      </c>
      <c r="BF740" s="150" t="e">
        <f>_xlfn.XLOOKUP(A740,'[27]Non AGSA'!B:B,'[27]Non AGSA'!B:B)</f>
        <v>#N/A</v>
      </c>
      <c r="BG740" s="150">
        <f>_xlfn.XLOOKUP(A740,'[27]Dormant auditee list'!C:C,'[27]Dormant auditee list'!C:C)</f>
        <v>332</v>
      </c>
      <c r="BH740" s="150" t="e">
        <f>_xlfn.XLOOKUP(A740,[27]Reworked!A:A,[27]Reworked!I:I)</f>
        <v>#N/A</v>
      </c>
      <c r="BJ740" s="150">
        <v>2</v>
      </c>
      <c r="BK740" s="150">
        <v>1</v>
      </c>
    </row>
    <row r="741" spans="1:63" ht="34.5" customHeight="1" x14ac:dyDescent="0.25">
      <c r="A741" s="265">
        <v>333</v>
      </c>
      <c r="B741" s="266" t="s">
        <v>1495</v>
      </c>
      <c r="C741" s="271" t="s">
        <v>1193</v>
      </c>
      <c r="D741" s="271" t="s">
        <v>1086</v>
      </c>
      <c r="E741" s="271" t="s">
        <v>415</v>
      </c>
      <c r="F741" s="271" t="s">
        <v>1</v>
      </c>
      <c r="G741" s="271" t="s">
        <v>520</v>
      </c>
      <c r="H741" s="266" t="s">
        <v>440</v>
      </c>
      <c r="I741" s="266" t="s">
        <v>437</v>
      </c>
      <c r="J741" s="275" t="s">
        <v>33</v>
      </c>
      <c r="K741" s="271" t="s">
        <v>1</v>
      </c>
      <c r="L741" s="271" t="s">
        <v>1</v>
      </c>
      <c r="M741" s="275" t="s">
        <v>33</v>
      </c>
      <c r="N741" s="271" t="s">
        <v>1</v>
      </c>
      <c r="O741" s="271" t="s">
        <v>1</v>
      </c>
      <c r="P741" s="271" t="s">
        <v>1</v>
      </c>
      <c r="Q741" s="271" t="s">
        <v>1</v>
      </c>
      <c r="R741" s="271" t="s">
        <v>1</v>
      </c>
      <c r="S741" s="271" t="s">
        <v>1</v>
      </c>
      <c r="T741" s="271" t="s">
        <v>1</v>
      </c>
      <c r="U741" s="271" t="s">
        <v>1</v>
      </c>
      <c r="V741" s="271" t="s">
        <v>1</v>
      </c>
      <c r="W741" s="271" t="s">
        <v>1</v>
      </c>
      <c r="X741" s="271" t="s">
        <v>1</v>
      </c>
      <c r="Y741" s="271" t="s">
        <v>1</v>
      </c>
      <c r="Z741" s="271" t="s">
        <v>1</v>
      </c>
      <c r="AA741" s="271" t="s">
        <v>1</v>
      </c>
      <c r="AB741" s="271" t="s">
        <v>1</v>
      </c>
      <c r="AC741" s="271" t="s">
        <v>1</v>
      </c>
      <c r="AD741" s="271" t="s">
        <v>1</v>
      </c>
      <c r="AE741" s="271" t="s">
        <v>1</v>
      </c>
      <c r="AF741" s="271" t="s">
        <v>1</v>
      </c>
      <c r="AG741" s="271" t="s">
        <v>1</v>
      </c>
      <c r="AH741" s="271" t="s">
        <v>1</v>
      </c>
      <c r="AI741" s="271" t="s">
        <v>1</v>
      </c>
      <c r="AJ741" s="271" t="s">
        <v>1</v>
      </c>
      <c r="AK741" s="271" t="s">
        <v>1</v>
      </c>
      <c r="AL741" s="271" t="s">
        <v>1</v>
      </c>
      <c r="AM741" s="271" t="s">
        <v>1</v>
      </c>
      <c r="AN741" s="271" t="s">
        <v>1</v>
      </c>
      <c r="AO741" s="271" t="s">
        <v>1</v>
      </c>
      <c r="AP741" s="271" t="s">
        <v>1</v>
      </c>
      <c r="AQ741" s="271" t="s">
        <v>1</v>
      </c>
      <c r="AR741" s="271" t="s">
        <v>1</v>
      </c>
      <c r="AS741" s="271" t="s">
        <v>1</v>
      </c>
      <c r="AT741" s="271" t="s">
        <v>1</v>
      </c>
      <c r="AU741" s="271" t="s">
        <v>1</v>
      </c>
      <c r="AV741" s="271" t="s">
        <v>1</v>
      </c>
      <c r="AW741" s="284" t="s">
        <v>1</v>
      </c>
      <c r="AX741" s="284">
        <v>0</v>
      </c>
      <c r="AY741" s="284">
        <v>0</v>
      </c>
      <c r="AZ741" s="276" t="s">
        <v>1</v>
      </c>
      <c r="BA741" s="276" t="s">
        <v>1</v>
      </c>
      <c r="BB741" s="283" t="s">
        <v>1</v>
      </c>
      <c r="BF741" s="150" t="e">
        <f>_xlfn.XLOOKUP(A741,'[27]Non AGSA'!B:B,'[27]Non AGSA'!B:B)</f>
        <v>#N/A</v>
      </c>
      <c r="BG741" s="150">
        <f>_xlfn.XLOOKUP(A741,'[27]Dormant auditee list'!C:C,'[27]Dormant auditee list'!C:C)</f>
        <v>333</v>
      </c>
      <c r="BH741" s="150" t="e">
        <f>_xlfn.XLOOKUP(A741,[27]Reworked!A:A,[27]Reworked!I:I)</f>
        <v>#N/A</v>
      </c>
      <c r="BJ741" s="150">
        <v>2</v>
      </c>
      <c r="BK741" s="150">
        <v>1</v>
      </c>
    </row>
    <row r="742" spans="1:63" ht="34.5" customHeight="1" x14ac:dyDescent="0.25">
      <c r="A742" s="265">
        <v>1387</v>
      </c>
      <c r="B742" s="266" t="s">
        <v>1496</v>
      </c>
      <c r="C742" s="271" t="s">
        <v>1193</v>
      </c>
      <c r="D742" s="271" t="s">
        <v>1086</v>
      </c>
      <c r="E742" s="271" t="s">
        <v>810</v>
      </c>
      <c r="F742" s="271" t="s">
        <v>1</v>
      </c>
      <c r="G742" s="271" t="s">
        <v>520</v>
      </c>
      <c r="H742" s="266" t="s">
        <v>440</v>
      </c>
      <c r="I742" s="266" t="s">
        <v>437</v>
      </c>
      <c r="J742" s="275" t="s">
        <v>33</v>
      </c>
      <c r="K742" s="271" t="s">
        <v>1</v>
      </c>
      <c r="L742" s="271" t="s">
        <v>1</v>
      </c>
      <c r="M742" s="275" t="s">
        <v>33</v>
      </c>
      <c r="N742" s="271" t="s">
        <v>1</v>
      </c>
      <c r="O742" s="271" t="s">
        <v>1</v>
      </c>
      <c r="P742" s="271" t="s">
        <v>1</v>
      </c>
      <c r="Q742" s="271" t="s">
        <v>1</v>
      </c>
      <c r="R742" s="271" t="s">
        <v>1</v>
      </c>
      <c r="S742" s="271" t="s">
        <v>1</v>
      </c>
      <c r="T742" s="271" t="s">
        <v>1</v>
      </c>
      <c r="U742" s="271" t="s">
        <v>1</v>
      </c>
      <c r="V742" s="271" t="s">
        <v>1</v>
      </c>
      <c r="W742" s="271" t="s">
        <v>1</v>
      </c>
      <c r="X742" s="271" t="s">
        <v>1</v>
      </c>
      <c r="Y742" s="271" t="s">
        <v>1</v>
      </c>
      <c r="Z742" s="271" t="s">
        <v>1</v>
      </c>
      <c r="AA742" s="271" t="s">
        <v>1</v>
      </c>
      <c r="AB742" s="271" t="s">
        <v>1</v>
      </c>
      <c r="AC742" s="271" t="s">
        <v>1</v>
      </c>
      <c r="AD742" s="271" t="s">
        <v>1</v>
      </c>
      <c r="AE742" s="271" t="s">
        <v>1</v>
      </c>
      <c r="AF742" s="271" t="s">
        <v>1</v>
      </c>
      <c r="AG742" s="271" t="s">
        <v>1</v>
      </c>
      <c r="AH742" s="271" t="s">
        <v>1</v>
      </c>
      <c r="AI742" s="271" t="s">
        <v>1</v>
      </c>
      <c r="AJ742" s="271" t="s">
        <v>1</v>
      </c>
      <c r="AK742" s="271" t="s">
        <v>1</v>
      </c>
      <c r="AL742" s="271" t="s">
        <v>1</v>
      </c>
      <c r="AM742" s="271" t="s">
        <v>1</v>
      </c>
      <c r="AN742" s="271" t="s">
        <v>1</v>
      </c>
      <c r="AO742" s="271" t="s">
        <v>1</v>
      </c>
      <c r="AP742" s="271" t="s">
        <v>1</v>
      </c>
      <c r="AQ742" s="271" t="s">
        <v>1</v>
      </c>
      <c r="AR742" s="271" t="s">
        <v>1</v>
      </c>
      <c r="AS742" s="271" t="s">
        <v>1</v>
      </c>
      <c r="AT742" s="271" t="s">
        <v>1</v>
      </c>
      <c r="AU742" s="271" t="s">
        <v>1</v>
      </c>
      <c r="AV742" s="271" t="s">
        <v>1</v>
      </c>
      <c r="AW742" s="275" t="s">
        <v>1241</v>
      </c>
      <c r="AX742" s="275">
        <v>1</v>
      </c>
      <c r="AY742" s="284">
        <v>0</v>
      </c>
      <c r="AZ742" s="276">
        <v>0</v>
      </c>
      <c r="BA742" s="276">
        <v>0</v>
      </c>
      <c r="BB742" s="283">
        <v>0</v>
      </c>
      <c r="BF742" s="150" t="e">
        <f>_xlfn.XLOOKUP(A742,'[27]Non AGSA'!B:B,'[27]Non AGSA'!B:B)</f>
        <v>#N/A</v>
      </c>
      <c r="BG742" s="150" t="e">
        <f>_xlfn.XLOOKUP(A742,'[27]Dormant auditee list'!C:C,'[27]Dormant auditee list'!C:C)</f>
        <v>#N/A</v>
      </c>
      <c r="BH742" s="150" t="e">
        <f>_xlfn.XLOOKUP(A742,[27]Reworked!A:A,[27]Reworked!I:I)</f>
        <v>#N/A</v>
      </c>
      <c r="BJ742" s="150">
        <v>5</v>
      </c>
      <c r="BK742" s="150">
        <v>1</v>
      </c>
    </row>
    <row r="743" spans="1:63" ht="34.5" customHeight="1" x14ac:dyDescent="0.25">
      <c r="A743" s="265">
        <v>334</v>
      </c>
      <c r="B743" s="266" t="s">
        <v>1497</v>
      </c>
      <c r="C743" s="271" t="s">
        <v>1193</v>
      </c>
      <c r="D743" s="271" t="s">
        <v>1086</v>
      </c>
      <c r="E743" s="271" t="s">
        <v>415</v>
      </c>
      <c r="F743" s="271" t="s">
        <v>1</v>
      </c>
      <c r="G743" s="271" t="s">
        <v>520</v>
      </c>
      <c r="H743" s="266" t="s">
        <v>440</v>
      </c>
      <c r="I743" s="266" t="s">
        <v>437</v>
      </c>
      <c r="J743" s="275" t="s">
        <v>33</v>
      </c>
      <c r="K743" s="271" t="s">
        <v>1</v>
      </c>
      <c r="L743" s="271" t="s">
        <v>1</v>
      </c>
      <c r="M743" s="275" t="s">
        <v>33</v>
      </c>
      <c r="N743" s="271" t="s">
        <v>1</v>
      </c>
      <c r="O743" s="271" t="s">
        <v>1</v>
      </c>
      <c r="P743" s="271" t="s">
        <v>1</v>
      </c>
      <c r="Q743" s="271" t="s">
        <v>1</v>
      </c>
      <c r="R743" s="271" t="s">
        <v>1</v>
      </c>
      <c r="S743" s="271" t="s">
        <v>1</v>
      </c>
      <c r="T743" s="271" t="s">
        <v>1</v>
      </c>
      <c r="U743" s="271" t="s">
        <v>1</v>
      </c>
      <c r="V743" s="271" t="s">
        <v>1</v>
      </c>
      <c r="W743" s="271" t="s">
        <v>1</v>
      </c>
      <c r="X743" s="271" t="s">
        <v>1</v>
      </c>
      <c r="Y743" s="271" t="s">
        <v>1</v>
      </c>
      <c r="Z743" s="271" t="s">
        <v>1</v>
      </c>
      <c r="AA743" s="271" t="s">
        <v>1</v>
      </c>
      <c r="AB743" s="271" t="s">
        <v>1</v>
      </c>
      <c r="AC743" s="271" t="s">
        <v>1</v>
      </c>
      <c r="AD743" s="271" t="s">
        <v>1</v>
      </c>
      <c r="AE743" s="271" t="s">
        <v>1</v>
      </c>
      <c r="AF743" s="271" t="s">
        <v>1</v>
      </c>
      <c r="AG743" s="271" t="s">
        <v>1</v>
      </c>
      <c r="AH743" s="271" t="s">
        <v>1</v>
      </c>
      <c r="AI743" s="271" t="s">
        <v>1</v>
      </c>
      <c r="AJ743" s="271" t="s">
        <v>1</v>
      </c>
      <c r="AK743" s="271" t="s">
        <v>1</v>
      </c>
      <c r="AL743" s="271" t="s">
        <v>1</v>
      </c>
      <c r="AM743" s="271" t="s">
        <v>1</v>
      </c>
      <c r="AN743" s="271" t="s">
        <v>1</v>
      </c>
      <c r="AO743" s="271" t="s">
        <v>1</v>
      </c>
      <c r="AP743" s="271" t="s">
        <v>1</v>
      </c>
      <c r="AQ743" s="271" t="s">
        <v>1</v>
      </c>
      <c r="AR743" s="271" t="s">
        <v>1</v>
      </c>
      <c r="AS743" s="271" t="s">
        <v>1</v>
      </c>
      <c r="AT743" s="271" t="s">
        <v>1</v>
      </c>
      <c r="AU743" s="271" t="s">
        <v>1</v>
      </c>
      <c r="AV743" s="271" t="s">
        <v>1</v>
      </c>
      <c r="AW743" s="284" t="s">
        <v>1</v>
      </c>
      <c r="AX743" s="284">
        <v>0</v>
      </c>
      <c r="AY743" s="284">
        <v>0</v>
      </c>
      <c r="AZ743" s="276" t="s">
        <v>1</v>
      </c>
      <c r="BA743" s="276" t="s">
        <v>1</v>
      </c>
      <c r="BB743" s="283" t="s">
        <v>1</v>
      </c>
      <c r="BF743" s="150" t="e">
        <f>_xlfn.XLOOKUP(A743,'[27]Non AGSA'!B:B,'[27]Non AGSA'!B:B)</f>
        <v>#N/A</v>
      </c>
      <c r="BG743" s="150">
        <f>_xlfn.XLOOKUP(A743,'[27]Dormant auditee list'!C:C,'[27]Dormant auditee list'!C:C)</f>
        <v>334</v>
      </c>
      <c r="BH743" s="150" t="e">
        <f>_xlfn.XLOOKUP(A743,[27]Reworked!A:A,[27]Reworked!I:I)</f>
        <v>#N/A</v>
      </c>
      <c r="BJ743" s="150">
        <v>2</v>
      </c>
      <c r="BK743" s="150">
        <v>1</v>
      </c>
    </row>
    <row r="744" spans="1:63" ht="34.5" customHeight="1" x14ac:dyDescent="0.25">
      <c r="A744" s="265">
        <v>335</v>
      </c>
      <c r="B744" s="266" t="s">
        <v>1498</v>
      </c>
      <c r="C744" s="271" t="s">
        <v>1193</v>
      </c>
      <c r="D744" s="271" t="s">
        <v>1086</v>
      </c>
      <c r="E744" s="271" t="s">
        <v>415</v>
      </c>
      <c r="F744" s="271" t="s">
        <v>1</v>
      </c>
      <c r="G744" s="271" t="s">
        <v>520</v>
      </c>
      <c r="H744" s="266" t="s">
        <v>440</v>
      </c>
      <c r="I744" s="266" t="s">
        <v>437</v>
      </c>
      <c r="J744" s="285" t="s">
        <v>39</v>
      </c>
      <c r="K744" s="271" t="s">
        <v>1</v>
      </c>
      <c r="L744" s="271" t="s">
        <v>1</v>
      </c>
      <c r="M744" s="285" t="s">
        <v>39</v>
      </c>
      <c r="N744" s="271" t="s">
        <v>1</v>
      </c>
      <c r="O744" s="271" t="s">
        <v>1</v>
      </c>
      <c r="P744" s="271" t="s">
        <v>1</v>
      </c>
      <c r="Q744" s="271" t="s">
        <v>1</v>
      </c>
      <c r="R744" s="271" t="s">
        <v>1</v>
      </c>
      <c r="S744" s="271" t="s">
        <v>1</v>
      </c>
      <c r="T744" s="271" t="s">
        <v>1</v>
      </c>
      <c r="U744" s="271" t="s">
        <v>1</v>
      </c>
      <c r="V744" s="271" t="s">
        <v>1</v>
      </c>
      <c r="W744" s="271" t="s">
        <v>1</v>
      </c>
      <c r="X744" s="271" t="s">
        <v>1</v>
      </c>
      <c r="Y744" s="271" t="s">
        <v>1</v>
      </c>
      <c r="Z744" s="271" t="s">
        <v>1</v>
      </c>
      <c r="AA744" s="271" t="s">
        <v>1</v>
      </c>
      <c r="AB744" s="271" t="s">
        <v>1</v>
      </c>
      <c r="AC744" s="271" t="s">
        <v>1</v>
      </c>
      <c r="AD744" s="271" t="s">
        <v>1</v>
      </c>
      <c r="AE744" s="271" t="s">
        <v>1</v>
      </c>
      <c r="AF744" s="271" t="s">
        <v>1</v>
      </c>
      <c r="AG744" s="271" t="s">
        <v>1</v>
      </c>
      <c r="AH744" s="271" t="s">
        <v>1</v>
      </c>
      <c r="AI744" s="271" t="s">
        <v>1</v>
      </c>
      <c r="AJ744" s="271" t="s">
        <v>1</v>
      </c>
      <c r="AK744" s="271" t="s">
        <v>1</v>
      </c>
      <c r="AL744" s="271" t="s">
        <v>1</v>
      </c>
      <c r="AM744" s="271" t="s">
        <v>1</v>
      </c>
      <c r="AN744" s="271" t="s">
        <v>1</v>
      </c>
      <c r="AO744" s="271" t="s">
        <v>1</v>
      </c>
      <c r="AP744" s="271" t="s">
        <v>1</v>
      </c>
      <c r="AQ744" s="271" t="s">
        <v>1</v>
      </c>
      <c r="AR744" s="271" t="s">
        <v>1</v>
      </c>
      <c r="AS744" s="271" t="s">
        <v>1</v>
      </c>
      <c r="AT744" s="271" t="s">
        <v>1</v>
      </c>
      <c r="AU744" s="271" t="s">
        <v>1</v>
      </c>
      <c r="AV744" s="271" t="s">
        <v>1</v>
      </c>
      <c r="AW744" s="284" t="s">
        <v>1</v>
      </c>
      <c r="AX744" s="284">
        <v>0</v>
      </c>
      <c r="AY744" s="284">
        <v>0</v>
      </c>
      <c r="AZ744" s="276" t="s">
        <v>1</v>
      </c>
      <c r="BA744" s="276" t="s">
        <v>1</v>
      </c>
      <c r="BB744" s="283" t="s">
        <v>1</v>
      </c>
      <c r="BD744" s="150" t="e">
        <f>_xlfn.XLOOKUP(A744,'KSD auditees'!A:A,'KSD auditees'!A:A)</f>
        <v>#N/A</v>
      </c>
      <c r="BE744" s="150" t="e">
        <f>_xlfn.XLOOKUP(A744,'KSD auditees'!A:A,'KSD auditees'!G:G)</f>
        <v>#N/A</v>
      </c>
      <c r="BF744" s="150" t="e">
        <f>_xlfn.XLOOKUP(A744,'[27]Non AGSA'!B:B,'[27]Non AGSA'!B:B)</f>
        <v>#N/A</v>
      </c>
      <c r="BG744" s="150">
        <f>_xlfn.XLOOKUP(A744,'[27]Dormant auditee list'!C:C,'[27]Dormant auditee list'!C:C)</f>
        <v>335</v>
      </c>
      <c r="BH744" s="150" t="e">
        <f>_xlfn.XLOOKUP(A744,[27]Reworked!A:A,[27]Reworked!I:I)</f>
        <v>#N/A</v>
      </c>
      <c r="BJ744" s="150">
        <v>2</v>
      </c>
      <c r="BK744" s="150">
        <v>6</v>
      </c>
    </row>
    <row r="745" spans="1:63" ht="34.5" customHeight="1" x14ac:dyDescent="0.25">
      <c r="A745" s="265">
        <v>337</v>
      </c>
      <c r="B745" s="266" t="s">
        <v>1499</v>
      </c>
      <c r="C745" s="271" t="s">
        <v>1193</v>
      </c>
      <c r="D745" s="271" t="s">
        <v>1086</v>
      </c>
      <c r="E745" s="271" t="s">
        <v>415</v>
      </c>
      <c r="F745" s="271" t="s">
        <v>1</v>
      </c>
      <c r="G745" s="271" t="s">
        <v>520</v>
      </c>
      <c r="H745" s="266" t="s">
        <v>440</v>
      </c>
      <c r="I745" s="266" t="s">
        <v>437</v>
      </c>
      <c r="J745" s="285" t="s">
        <v>39</v>
      </c>
      <c r="K745" s="271" t="s">
        <v>1</v>
      </c>
      <c r="L745" s="271" t="s">
        <v>1</v>
      </c>
      <c r="M745" s="285" t="s">
        <v>39</v>
      </c>
      <c r="N745" s="271" t="s">
        <v>1</v>
      </c>
      <c r="O745" s="271" t="s">
        <v>1</v>
      </c>
      <c r="P745" s="271" t="s">
        <v>1</v>
      </c>
      <c r="Q745" s="271" t="s">
        <v>1</v>
      </c>
      <c r="R745" s="271" t="s">
        <v>1</v>
      </c>
      <c r="S745" s="271" t="s">
        <v>1</v>
      </c>
      <c r="T745" s="271" t="s">
        <v>1</v>
      </c>
      <c r="U745" s="271" t="s">
        <v>1</v>
      </c>
      <c r="V745" s="271" t="s">
        <v>1</v>
      </c>
      <c r="W745" s="271" t="s">
        <v>1</v>
      </c>
      <c r="X745" s="271" t="s">
        <v>1</v>
      </c>
      <c r="Y745" s="271" t="s">
        <v>1</v>
      </c>
      <c r="Z745" s="271" t="s">
        <v>1</v>
      </c>
      <c r="AA745" s="271" t="s">
        <v>1</v>
      </c>
      <c r="AB745" s="271" t="s">
        <v>1</v>
      </c>
      <c r="AC745" s="271" t="s">
        <v>1</v>
      </c>
      <c r="AD745" s="271" t="s">
        <v>1</v>
      </c>
      <c r="AE745" s="271" t="s">
        <v>1</v>
      </c>
      <c r="AF745" s="271" t="s">
        <v>1</v>
      </c>
      <c r="AG745" s="271" t="s">
        <v>1</v>
      </c>
      <c r="AH745" s="271" t="s">
        <v>1</v>
      </c>
      <c r="AI745" s="271" t="s">
        <v>1</v>
      </c>
      <c r="AJ745" s="271" t="s">
        <v>1</v>
      </c>
      <c r="AK745" s="271" t="s">
        <v>1</v>
      </c>
      <c r="AL745" s="271" t="s">
        <v>1</v>
      </c>
      <c r="AM745" s="271" t="s">
        <v>1</v>
      </c>
      <c r="AN745" s="271" t="s">
        <v>1</v>
      </c>
      <c r="AO745" s="271" t="s">
        <v>1</v>
      </c>
      <c r="AP745" s="271" t="s">
        <v>1</v>
      </c>
      <c r="AQ745" s="271" t="s">
        <v>1</v>
      </c>
      <c r="AR745" s="271" t="s">
        <v>1</v>
      </c>
      <c r="AS745" s="271" t="s">
        <v>1</v>
      </c>
      <c r="AT745" s="271" t="s">
        <v>1</v>
      </c>
      <c r="AU745" s="271" t="s">
        <v>1</v>
      </c>
      <c r="AV745" s="271" t="s">
        <v>1</v>
      </c>
      <c r="AW745" s="284" t="s">
        <v>1</v>
      </c>
      <c r="AX745" s="284">
        <v>0</v>
      </c>
      <c r="AY745" s="284">
        <v>0</v>
      </c>
      <c r="AZ745" s="276" t="s">
        <v>1</v>
      </c>
      <c r="BA745" s="276" t="s">
        <v>1</v>
      </c>
      <c r="BB745" s="283" t="s">
        <v>1</v>
      </c>
      <c r="BD745" s="150" t="e">
        <f>_xlfn.XLOOKUP(A745,'KSD auditees'!A:A,'KSD auditees'!A:A)</f>
        <v>#N/A</v>
      </c>
      <c r="BE745" s="150" t="e">
        <f>_xlfn.XLOOKUP(A745,'KSD auditees'!A:A,'KSD auditees'!G:G)</f>
        <v>#N/A</v>
      </c>
      <c r="BF745" s="150" t="e">
        <f>_xlfn.XLOOKUP(A745,'[27]Non AGSA'!B:B,'[27]Non AGSA'!B:B)</f>
        <v>#N/A</v>
      </c>
      <c r="BG745" s="150">
        <f>_xlfn.XLOOKUP(A745,'[27]Dormant auditee list'!C:C,'[27]Dormant auditee list'!C:C)</f>
        <v>337</v>
      </c>
      <c r="BH745" s="150" t="e">
        <f>_xlfn.XLOOKUP(A745,[27]Reworked!A:A,[27]Reworked!I:I)</f>
        <v>#N/A</v>
      </c>
      <c r="BJ745" s="150">
        <v>2</v>
      </c>
      <c r="BK745" s="150">
        <v>6</v>
      </c>
    </row>
    <row r="746" spans="1:63" ht="34.5" customHeight="1" x14ac:dyDescent="0.25">
      <c r="A746" s="265">
        <v>338</v>
      </c>
      <c r="B746" s="266" t="s">
        <v>1500</v>
      </c>
      <c r="C746" s="271" t="s">
        <v>1193</v>
      </c>
      <c r="D746" s="271" t="s">
        <v>1086</v>
      </c>
      <c r="E746" s="271" t="s">
        <v>415</v>
      </c>
      <c r="F746" s="271" t="s">
        <v>1</v>
      </c>
      <c r="G746" s="271" t="s">
        <v>520</v>
      </c>
      <c r="H746" s="266" t="s">
        <v>440</v>
      </c>
      <c r="I746" s="266" t="s">
        <v>437</v>
      </c>
      <c r="J746" s="285" t="s">
        <v>39</v>
      </c>
      <c r="K746" s="271" t="s">
        <v>1</v>
      </c>
      <c r="L746" s="271" t="s">
        <v>1</v>
      </c>
      <c r="M746" s="285" t="s">
        <v>39</v>
      </c>
      <c r="N746" s="271" t="s">
        <v>1</v>
      </c>
      <c r="O746" s="271" t="s">
        <v>1</v>
      </c>
      <c r="P746" s="271" t="s">
        <v>1</v>
      </c>
      <c r="Q746" s="271" t="s">
        <v>1</v>
      </c>
      <c r="R746" s="271" t="s">
        <v>1</v>
      </c>
      <c r="S746" s="271" t="s">
        <v>1</v>
      </c>
      <c r="T746" s="271" t="s">
        <v>1</v>
      </c>
      <c r="U746" s="271" t="s">
        <v>1</v>
      </c>
      <c r="V746" s="271" t="s">
        <v>1</v>
      </c>
      <c r="W746" s="271" t="s">
        <v>1</v>
      </c>
      <c r="X746" s="271" t="s">
        <v>1</v>
      </c>
      <c r="Y746" s="271" t="s">
        <v>1</v>
      </c>
      <c r="Z746" s="271" t="s">
        <v>1</v>
      </c>
      <c r="AA746" s="271" t="s">
        <v>1</v>
      </c>
      <c r="AB746" s="271" t="s">
        <v>1</v>
      </c>
      <c r="AC746" s="271" t="s">
        <v>1</v>
      </c>
      <c r="AD746" s="271" t="s">
        <v>1</v>
      </c>
      <c r="AE746" s="271" t="s">
        <v>1</v>
      </c>
      <c r="AF746" s="271" t="s">
        <v>1</v>
      </c>
      <c r="AG746" s="271" t="s">
        <v>1</v>
      </c>
      <c r="AH746" s="271" t="s">
        <v>1</v>
      </c>
      <c r="AI746" s="271" t="s">
        <v>1</v>
      </c>
      <c r="AJ746" s="271" t="s">
        <v>1</v>
      </c>
      <c r="AK746" s="271" t="s">
        <v>1</v>
      </c>
      <c r="AL746" s="271" t="s">
        <v>1</v>
      </c>
      <c r="AM746" s="271" t="s">
        <v>1</v>
      </c>
      <c r="AN746" s="271" t="s">
        <v>1</v>
      </c>
      <c r="AO746" s="271" t="s">
        <v>1</v>
      </c>
      <c r="AP746" s="271" t="s">
        <v>1</v>
      </c>
      <c r="AQ746" s="271" t="s">
        <v>1</v>
      </c>
      <c r="AR746" s="271" t="s">
        <v>1</v>
      </c>
      <c r="AS746" s="271" t="s">
        <v>1</v>
      </c>
      <c r="AT746" s="271" t="s">
        <v>1</v>
      </c>
      <c r="AU746" s="271" t="s">
        <v>1</v>
      </c>
      <c r="AV746" s="271" t="s">
        <v>1</v>
      </c>
      <c r="AW746" s="284" t="s">
        <v>1</v>
      </c>
      <c r="AX746" s="284">
        <v>0</v>
      </c>
      <c r="AY746" s="284">
        <v>0</v>
      </c>
      <c r="AZ746" s="276" t="s">
        <v>1</v>
      </c>
      <c r="BA746" s="276" t="s">
        <v>1</v>
      </c>
      <c r="BB746" s="283" t="s">
        <v>1</v>
      </c>
      <c r="BD746" s="150" t="e">
        <f>_xlfn.XLOOKUP(A746,'KSD auditees'!A:A,'KSD auditees'!A:A)</f>
        <v>#N/A</v>
      </c>
      <c r="BE746" s="150" t="e">
        <f>_xlfn.XLOOKUP(A746,'KSD auditees'!A:A,'KSD auditees'!G:G)</f>
        <v>#N/A</v>
      </c>
      <c r="BF746" s="150" t="e">
        <f>_xlfn.XLOOKUP(A746,'[27]Non AGSA'!B:B,'[27]Non AGSA'!B:B)</f>
        <v>#N/A</v>
      </c>
      <c r="BG746" s="150">
        <f>_xlfn.XLOOKUP(A746,'[27]Dormant auditee list'!C:C,'[27]Dormant auditee list'!C:C)</f>
        <v>338</v>
      </c>
      <c r="BH746" s="150" t="e">
        <f>_xlfn.XLOOKUP(A746,[27]Reworked!A:A,[27]Reworked!I:I)</f>
        <v>#N/A</v>
      </c>
      <c r="BJ746" s="150">
        <v>2</v>
      </c>
      <c r="BK746" s="150">
        <v>6</v>
      </c>
    </row>
    <row r="747" spans="1:63" ht="34.5" customHeight="1" x14ac:dyDescent="0.25">
      <c r="A747" s="265">
        <v>339</v>
      </c>
      <c r="B747" s="266" t="s">
        <v>1501</v>
      </c>
      <c r="C747" s="271" t="s">
        <v>1193</v>
      </c>
      <c r="D747" s="271" t="s">
        <v>1086</v>
      </c>
      <c r="E747" s="271" t="s">
        <v>415</v>
      </c>
      <c r="F747" s="271" t="s">
        <v>1</v>
      </c>
      <c r="G747" s="271" t="s">
        <v>520</v>
      </c>
      <c r="H747" s="266" t="s">
        <v>440</v>
      </c>
      <c r="I747" s="266" t="s">
        <v>437</v>
      </c>
      <c r="J747" s="285" t="s">
        <v>39</v>
      </c>
      <c r="K747" s="271" t="s">
        <v>1</v>
      </c>
      <c r="L747" s="271" t="s">
        <v>1</v>
      </c>
      <c r="M747" s="285" t="s">
        <v>39</v>
      </c>
      <c r="N747" s="271" t="s">
        <v>1</v>
      </c>
      <c r="O747" s="271" t="s">
        <v>1</v>
      </c>
      <c r="P747" s="271" t="s">
        <v>1</v>
      </c>
      <c r="Q747" s="271" t="s">
        <v>1</v>
      </c>
      <c r="R747" s="271" t="s">
        <v>1</v>
      </c>
      <c r="S747" s="271" t="s">
        <v>1</v>
      </c>
      <c r="T747" s="271" t="s">
        <v>1</v>
      </c>
      <c r="U747" s="271" t="s">
        <v>1</v>
      </c>
      <c r="V747" s="271" t="s">
        <v>1</v>
      </c>
      <c r="W747" s="271" t="s">
        <v>1</v>
      </c>
      <c r="X747" s="271" t="s">
        <v>1</v>
      </c>
      <c r="Y747" s="271" t="s">
        <v>1</v>
      </c>
      <c r="Z747" s="271" t="s">
        <v>1</v>
      </c>
      <c r="AA747" s="271" t="s">
        <v>1</v>
      </c>
      <c r="AB747" s="271" t="s">
        <v>1</v>
      </c>
      <c r="AC747" s="271" t="s">
        <v>1</v>
      </c>
      <c r="AD747" s="271" t="s">
        <v>1</v>
      </c>
      <c r="AE747" s="271" t="s">
        <v>1</v>
      </c>
      <c r="AF747" s="271" t="s">
        <v>1</v>
      </c>
      <c r="AG747" s="271" t="s">
        <v>1</v>
      </c>
      <c r="AH747" s="271" t="s">
        <v>1</v>
      </c>
      <c r="AI747" s="271" t="s">
        <v>1</v>
      </c>
      <c r="AJ747" s="271" t="s">
        <v>1</v>
      </c>
      <c r="AK747" s="271" t="s">
        <v>1</v>
      </c>
      <c r="AL747" s="271" t="s">
        <v>1</v>
      </c>
      <c r="AM747" s="271" t="s">
        <v>1</v>
      </c>
      <c r="AN747" s="271" t="s">
        <v>1</v>
      </c>
      <c r="AO747" s="271" t="s">
        <v>1</v>
      </c>
      <c r="AP747" s="271" t="s">
        <v>1</v>
      </c>
      <c r="AQ747" s="271" t="s">
        <v>1</v>
      </c>
      <c r="AR747" s="271" t="s">
        <v>1</v>
      </c>
      <c r="AS747" s="271" t="s">
        <v>1</v>
      </c>
      <c r="AT747" s="271" t="s">
        <v>1</v>
      </c>
      <c r="AU747" s="271" t="s">
        <v>1</v>
      </c>
      <c r="AV747" s="271" t="s">
        <v>1</v>
      </c>
      <c r="AW747" s="284" t="s">
        <v>1</v>
      </c>
      <c r="AX747" s="284">
        <v>0</v>
      </c>
      <c r="AY747" s="284">
        <v>0</v>
      </c>
      <c r="AZ747" s="276" t="s">
        <v>1</v>
      </c>
      <c r="BA747" s="276" t="s">
        <v>1</v>
      </c>
      <c r="BB747" s="283" t="s">
        <v>1</v>
      </c>
      <c r="BD747" s="150" t="e">
        <f>_xlfn.XLOOKUP(A747,'KSD auditees'!A:A,'KSD auditees'!A:A)</f>
        <v>#N/A</v>
      </c>
      <c r="BE747" s="150" t="e">
        <f>_xlfn.XLOOKUP(A747,'KSD auditees'!A:A,'KSD auditees'!G:G)</f>
        <v>#N/A</v>
      </c>
      <c r="BF747" s="150" t="e">
        <f>_xlfn.XLOOKUP(A747,'[27]Non AGSA'!B:B,'[27]Non AGSA'!B:B)</f>
        <v>#N/A</v>
      </c>
      <c r="BG747" s="150">
        <f>_xlfn.XLOOKUP(A747,'[27]Dormant auditee list'!C:C,'[27]Dormant auditee list'!C:C)</f>
        <v>339</v>
      </c>
      <c r="BH747" s="150" t="e">
        <f>_xlfn.XLOOKUP(A747,[27]Reworked!A:A,[27]Reworked!I:I)</f>
        <v>#N/A</v>
      </c>
      <c r="BJ747" s="150">
        <v>2</v>
      </c>
      <c r="BK747" s="150">
        <v>6</v>
      </c>
    </row>
    <row r="748" spans="1:63" ht="26.25" customHeight="1" x14ac:dyDescent="0.25">
      <c r="A748" s="265">
        <v>1059</v>
      </c>
      <c r="B748" s="266" t="s">
        <v>1502</v>
      </c>
      <c r="C748" s="271" t="s">
        <v>1193</v>
      </c>
      <c r="D748" s="271" t="s">
        <v>854</v>
      </c>
      <c r="E748" s="271" t="s">
        <v>810</v>
      </c>
      <c r="F748" s="271" t="s">
        <v>1</v>
      </c>
      <c r="G748" s="271" t="s">
        <v>439</v>
      </c>
      <c r="H748" s="266" t="s">
        <v>444</v>
      </c>
      <c r="I748" s="266" t="s">
        <v>437</v>
      </c>
      <c r="J748" s="285" t="s">
        <v>39</v>
      </c>
      <c r="K748" s="271" t="s">
        <v>1</v>
      </c>
      <c r="L748" s="272" t="s">
        <v>23</v>
      </c>
      <c r="M748" s="285" t="s">
        <v>39</v>
      </c>
      <c r="N748" s="271" t="s">
        <v>1</v>
      </c>
      <c r="O748" s="272" t="s">
        <v>23</v>
      </c>
      <c r="P748" s="271" t="s">
        <v>1</v>
      </c>
      <c r="Q748" s="271" t="s">
        <v>1</v>
      </c>
      <c r="R748" s="271" t="s">
        <v>1</v>
      </c>
      <c r="S748" s="271" t="s">
        <v>1</v>
      </c>
      <c r="T748" s="271" t="s">
        <v>1</v>
      </c>
      <c r="U748" s="271" t="s">
        <v>1</v>
      </c>
      <c r="V748" s="271" t="s">
        <v>1</v>
      </c>
      <c r="W748" s="271" t="s">
        <v>1</v>
      </c>
      <c r="X748" s="271" t="s">
        <v>1</v>
      </c>
      <c r="Y748" s="271" t="s">
        <v>1</v>
      </c>
      <c r="Z748" s="271" t="s">
        <v>1</v>
      </c>
      <c r="AA748" s="271" t="s">
        <v>1</v>
      </c>
      <c r="AB748" s="271" t="s">
        <v>1</v>
      </c>
      <c r="AC748" s="271" t="s">
        <v>1</v>
      </c>
      <c r="AD748" s="271" t="s">
        <v>1</v>
      </c>
      <c r="AE748" s="271" t="s">
        <v>1</v>
      </c>
      <c r="AF748" s="273" t="s">
        <v>22</v>
      </c>
      <c r="AG748" s="271" t="s">
        <v>1</v>
      </c>
      <c r="AH748" s="271" t="s">
        <v>1</v>
      </c>
      <c r="AI748" s="271" t="s">
        <v>1</v>
      </c>
      <c r="AJ748" s="271" t="s">
        <v>1</v>
      </c>
      <c r="AK748" s="274" t="s">
        <v>20</v>
      </c>
      <c r="AL748" s="272" t="s">
        <v>23</v>
      </c>
      <c r="AM748" s="271" t="s">
        <v>1</v>
      </c>
      <c r="AN748" s="271" t="s">
        <v>1</v>
      </c>
      <c r="AO748" s="271" t="s">
        <v>1</v>
      </c>
      <c r="AP748" s="274" t="s">
        <v>20</v>
      </c>
      <c r="AQ748" s="271" t="s">
        <v>1</v>
      </c>
      <c r="AR748" s="272" t="s">
        <v>23</v>
      </c>
      <c r="AS748" s="271" t="s">
        <v>1</v>
      </c>
      <c r="AT748" s="271" t="s">
        <v>1</v>
      </c>
      <c r="AU748" s="273" t="s">
        <v>22</v>
      </c>
      <c r="AV748" s="272" t="s">
        <v>23</v>
      </c>
      <c r="AW748" s="275" t="s">
        <v>1241</v>
      </c>
      <c r="AX748" s="275">
        <v>1</v>
      </c>
      <c r="AY748" s="152">
        <v>2</v>
      </c>
      <c r="AZ748" s="276">
        <v>0</v>
      </c>
      <c r="BA748" s="277">
        <v>1470.5</v>
      </c>
      <c r="BB748" s="278">
        <v>1</v>
      </c>
      <c r="BD748" s="150" t="e">
        <f>_xlfn.XLOOKUP(A748,'KSD auditees'!A:A,'KSD auditees'!A:A)</f>
        <v>#N/A</v>
      </c>
      <c r="BE748" s="150" t="e">
        <f>_xlfn.XLOOKUP(A748,'KSD auditees'!A:A,'KSD auditees'!G:G)</f>
        <v>#N/A</v>
      </c>
      <c r="BF748" s="150" t="e">
        <f>_xlfn.XLOOKUP(A748,'[27]Non AGSA'!B:B,'[27]Non AGSA'!B:B)</f>
        <v>#N/A</v>
      </c>
      <c r="BG748" s="150" t="e">
        <f>_xlfn.XLOOKUP(A748,'[27]Dormant auditee list'!C:C,'[27]Dormant auditee list'!C:C)</f>
        <v>#N/A</v>
      </c>
      <c r="BH748" s="150" t="e">
        <f>_xlfn.XLOOKUP(A748,[27]Reworked!A:A,[27]Reworked!I:I)</f>
        <v>#N/A</v>
      </c>
      <c r="BJ748" s="150">
        <v>5</v>
      </c>
      <c r="BK748" s="150">
        <v>6</v>
      </c>
    </row>
    <row r="749" spans="1:63" ht="34.5" customHeight="1" x14ac:dyDescent="0.25">
      <c r="A749" s="265">
        <v>416</v>
      </c>
      <c r="B749" s="266" t="s">
        <v>798</v>
      </c>
      <c r="C749" s="271" t="s">
        <v>1193</v>
      </c>
      <c r="D749" s="271" t="s">
        <v>737</v>
      </c>
      <c r="E749" s="271" t="s">
        <v>810</v>
      </c>
      <c r="F749" s="271" t="s">
        <v>1</v>
      </c>
      <c r="G749" s="271" t="s">
        <v>739</v>
      </c>
      <c r="H749" s="266" t="s">
        <v>440</v>
      </c>
      <c r="I749" s="266" t="s">
        <v>437</v>
      </c>
      <c r="J749" s="285" t="s">
        <v>39</v>
      </c>
      <c r="K749" s="271" t="s">
        <v>1</v>
      </c>
      <c r="L749" s="271" t="s">
        <v>1</v>
      </c>
      <c r="M749" s="275" t="s">
        <v>33</v>
      </c>
      <c r="N749" s="271" t="s">
        <v>1</v>
      </c>
      <c r="O749" s="271" t="s">
        <v>1</v>
      </c>
      <c r="P749" s="271" t="s">
        <v>1</v>
      </c>
      <c r="Q749" s="271" t="s">
        <v>1</v>
      </c>
      <c r="R749" s="271" t="s">
        <v>1</v>
      </c>
      <c r="S749" s="271" t="s">
        <v>1</v>
      </c>
      <c r="T749" s="271" t="s">
        <v>1</v>
      </c>
      <c r="U749" s="271" t="s">
        <v>1</v>
      </c>
      <c r="V749" s="271" t="s">
        <v>1</v>
      </c>
      <c r="W749" s="271" t="s">
        <v>1</v>
      </c>
      <c r="X749" s="271" t="s">
        <v>1</v>
      </c>
      <c r="Y749" s="271" t="s">
        <v>1</v>
      </c>
      <c r="Z749" s="271" t="s">
        <v>1</v>
      </c>
      <c r="AA749" s="271" t="s">
        <v>1</v>
      </c>
      <c r="AB749" s="271" t="s">
        <v>1</v>
      </c>
      <c r="AC749" s="271" t="s">
        <v>1</v>
      </c>
      <c r="AD749" s="271" t="s">
        <v>1</v>
      </c>
      <c r="AE749" s="271" t="s">
        <v>1</v>
      </c>
      <c r="AF749" s="271" t="s">
        <v>1</v>
      </c>
      <c r="AG749" s="271" t="s">
        <v>1</v>
      </c>
      <c r="AH749" s="271" t="s">
        <v>1</v>
      </c>
      <c r="AI749" s="271" t="s">
        <v>1</v>
      </c>
      <c r="AJ749" s="271" t="s">
        <v>1</v>
      </c>
      <c r="AK749" s="271" t="s">
        <v>1</v>
      </c>
      <c r="AL749" s="271" t="s">
        <v>1</v>
      </c>
      <c r="AM749" s="271" t="s">
        <v>1</v>
      </c>
      <c r="AN749" s="271" t="s">
        <v>1</v>
      </c>
      <c r="AO749" s="271" t="s">
        <v>1</v>
      </c>
      <c r="AP749" s="271" t="s">
        <v>1</v>
      </c>
      <c r="AQ749" s="271" t="s">
        <v>1</v>
      </c>
      <c r="AR749" s="271" t="s">
        <v>1</v>
      </c>
      <c r="AS749" s="271" t="s">
        <v>1</v>
      </c>
      <c r="AT749" s="271" t="s">
        <v>1</v>
      </c>
      <c r="AU749" s="271" t="s">
        <v>1</v>
      </c>
      <c r="AV749" s="271" t="s">
        <v>1</v>
      </c>
      <c r="AW749" s="284" t="s">
        <v>1</v>
      </c>
      <c r="AX749" s="284">
        <v>0</v>
      </c>
      <c r="AY749" s="284">
        <v>0</v>
      </c>
      <c r="AZ749" s="276" t="s">
        <v>1</v>
      </c>
      <c r="BA749" s="276" t="s">
        <v>1</v>
      </c>
      <c r="BB749" s="283" t="s">
        <v>1</v>
      </c>
      <c r="BD749" s="150" t="e">
        <f>_xlfn.XLOOKUP(A749,'KSD auditees'!A:A,'KSD auditees'!A:A)</f>
        <v>#N/A</v>
      </c>
      <c r="BE749" s="150" t="e">
        <f>_xlfn.XLOOKUP(A749,'KSD auditees'!A:A,'KSD auditees'!G:G)</f>
        <v>#N/A</v>
      </c>
      <c r="BF749" s="150" t="e">
        <f>_xlfn.XLOOKUP(A749,'[27]Non AGSA'!B:B,'[27]Non AGSA'!B:B)</f>
        <v>#N/A</v>
      </c>
      <c r="BG749" s="150" t="e">
        <f>_xlfn.XLOOKUP(A749,'[27]Dormant auditee list'!C:C,'[27]Dormant auditee list'!C:C)</f>
        <v>#N/A</v>
      </c>
      <c r="BH749" s="150" t="e">
        <f>_xlfn.XLOOKUP(A749,[27]Reworked!A:A,[27]Reworked!I:I)</f>
        <v>#N/A</v>
      </c>
      <c r="BJ749" s="150">
        <v>5</v>
      </c>
      <c r="BK749" s="150">
        <v>6</v>
      </c>
    </row>
    <row r="750" spans="1:63" ht="26.25" customHeight="1" x14ac:dyDescent="0.25">
      <c r="A750" s="265">
        <v>418</v>
      </c>
      <c r="B750" s="266" t="s">
        <v>843</v>
      </c>
      <c r="C750" s="271" t="s">
        <v>1193</v>
      </c>
      <c r="D750" s="271" t="s">
        <v>815</v>
      </c>
      <c r="E750" s="271" t="s">
        <v>415</v>
      </c>
      <c r="F750" s="271" t="s">
        <v>1</v>
      </c>
      <c r="G750" s="271" t="s">
        <v>463</v>
      </c>
      <c r="H750" s="266" t="s">
        <v>444</v>
      </c>
      <c r="I750" s="266" t="s">
        <v>437</v>
      </c>
      <c r="J750" s="275" t="s">
        <v>33</v>
      </c>
      <c r="K750" s="271" t="s">
        <v>1</v>
      </c>
      <c r="L750" s="271" t="s">
        <v>1</v>
      </c>
      <c r="M750" s="275" t="s">
        <v>33</v>
      </c>
      <c r="N750" s="271" t="s">
        <v>1</v>
      </c>
      <c r="O750" s="271" t="s">
        <v>1</v>
      </c>
      <c r="P750" s="271" t="s">
        <v>1</v>
      </c>
      <c r="Q750" s="271" t="s">
        <v>1</v>
      </c>
      <c r="R750" s="271" t="s">
        <v>1</v>
      </c>
      <c r="S750" s="271" t="s">
        <v>1</v>
      </c>
      <c r="T750" s="271" t="s">
        <v>1</v>
      </c>
      <c r="U750" s="271" t="s">
        <v>1</v>
      </c>
      <c r="V750" s="271" t="s">
        <v>1</v>
      </c>
      <c r="W750" s="271" t="s">
        <v>1</v>
      </c>
      <c r="X750" s="271" t="s">
        <v>1</v>
      </c>
      <c r="Y750" s="271" t="s">
        <v>1</v>
      </c>
      <c r="Z750" s="271" t="s">
        <v>1</v>
      </c>
      <c r="AA750" s="271" t="s">
        <v>1</v>
      </c>
      <c r="AB750" s="271" t="s">
        <v>1</v>
      </c>
      <c r="AC750" s="271" t="s">
        <v>1</v>
      </c>
      <c r="AD750" s="271" t="s">
        <v>1</v>
      </c>
      <c r="AE750" s="271" t="s">
        <v>1</v>
      </c>
      <c r="AF750" s="271" t="s">
        <v>1</v>
      </c>
      <c r="AG750" s="271" t="s">
        <v>1</v>
      </c>
      <c r="AH750" s="271" t="s">
        <v>1</v>
      </c>
      <c r="AI750" s="271" t="s">
        <v>1</v>
      </c>
      <c r="AJ750" s="271" t="s">
        <v>1</v>
      </c>
      <c r="AK750" s="271" t="s">
        <v>1</v>
      </c>
      <c r="AL750" s="271" t="s">
        <v>1</v>
      </c>
      <c r="AM750" s="271" t="s">
        <v>1</v>
      </c>
      <c r="AN750" s="271" t="s">
        <v>1</v>
      </c>
      <c r="AO750" s="271" t="s">
        <v>1</v>
      </c>
      <c r="AP750" s="271" t="s">
        <v>1</v>
      </c>
      <c r="AQ750" s="271" t="s">
        <v>1</v>
      </c>
      <c r="AR750" s="271" t="s">
        <v>1</v>
      </c>
      <c r="AS750" s="271" t="s">
        <v>1</v>
      </c>
      <c r="AT750" s="271" t="s">
        <v>1</v>
      </c>
      <c r="AU750" s="271" t="s">
        <v>1</v>
      </c>
      <c r="AV750" s="271" t="s">
        <v>1</v>
      </c>
      <c r="AW750" s="284" t="s">
        <v>1</v>
      </c>
      <c r="AX750" s="284">
        <v>0</v>
      </c>
      <c r="AY750" s="284">
        <v>0</v>
      </c>
      <c r="AZ750" s="276" t="s">
        <v>1</v>
      </c>
      <c r="BA750" s="276" t="s">
        <v>1</v>
      </c>
      <c r="BB750" s="283" t="s">
        <v>1</v>
      </c>
      <c r="BF750" s="150" t="e">
        <f>_xlfn.XLOOKUP(A750,'[27]Non AGSA'!B:B,'[27]Non AGSA'!B:B)</f>
        <v>#N/A</v>
      </c>
      <c r="BG750" s="150">
        <f>_xlfn.XLOOKUP(A750,'[27]Dormant auditee list'!C:C,'[27]Dormant auditee list'!C:C)</f>
        <v>418</v>
      </c>
      <c r="BH750" s="150" t="e">
        <f>_xlfn.XLOOKUP(A750,[27]Reworked!A:A,[27]Reworked!I:I)</f>
        <v>#N/A</v>
      </c>
      <c r="BJ750" s="150">
        <v>2</v>
      </c>
      <c r="BK750" s="150">
        <v>1</v>
      </c>
    </row>
    <row r="751" spans="1:63" ht="34.5" customHeight="1" x14ac:dyDescent="0.25">
      <c r="A751" s="265">
        <v>450</v>
      </c>
      <c r="B751" s="266" t="s">
        <v>1503</v>
      </c>
      <c r="C751" s="271" t="s">
        <v>1193</v>
      </c>
      <c r="D751" s="271" t="s">
        <v>737</v>
      </c>
      <c r="E751" s="271" t="s">
        <v>810</v>
      </c>
      <c r="F751" s="271" t="s">
        <v>1</v>
      </c>
      <c r="G751" s="271" t="s">
        <v>739</v>
      </c>
      <c r="H751" s="266" t="s">
        <v>440</v>
      </c>
      <c r="I751" s="266" t="s">
        <v>437</v>
      </c>
      <c r="J751" s="275" t="s">
        <v>33</v>
      </c>
      <c r="K751" s="271" t="s">
        <v>1</v>
      </c>
      <c r="L751" s="271" t="s">
        <v>1</v>
      </c>
      <c r="M751" s="275" t="s">
        <v>33</v>
      </c>
      <c r="N751" s="271" t="s">
        <v>1</v>
      </c>
      <c r="O751" s="271" t="s">
        <v>1</v>
      </c>
      <c r="P751" s="271" t="s">
        <v>1</v>
      </c>
      <c r="Q751" s="271" t="s">
        <v>1</v>
      </c>
      <c r="R751" s="271" t="s">
        <v>1</v>
      </c>
      <c r="S751" s="271" t="s">
        <v>1</v>
      </c>
      <c r="T751" s="271" t="s">
        <v>1</v>
      </c>
      <c r="U751" s="271" t="s">
        <v>1</v>
      </c>
      <c r="V751" s="271" t="s">
        <v>1</v>
      </c>
      <c r="W751" s="271" t="s">
        <v>1</v>
      </c>
      <c r="X751" s="271" t="s">
        <v>1</v>
      </c>
      <c r="Y751" s="271" t="s">
        <v>1</v>
      </c>
      <c r="Z751" s="271" t="s">
        <v>1</v>
      </c>
      <c r="AA751" s="271" t="s">
        <v>1</v>
      </c>
      <c r="AB751" s="271" t="s">
        <v>1</v>
      </c>
      <c r="AC751" s="271" t="s">
        <v>1</v>
      </c>
      <c r="AD751" s="271" t="s">
        <v>1</v>
      </c>
      <c r="AE751" s="271" t="s">
        <v>1</v>
      </c>
      <c r="AF751" s="271" t="s">
        <v>1</v>
      </c>
      <c r="AG751" s="271" t="s">
        <v>1</v>
      </c>
      <c r="AH751" s="271" t="s">
        <v>1</v>
      </c>
      <c r="AI751" s="271" t="s">
        <v>1</v>
      </c>
      <c r="AJ751" s="271" t="s">
        <v>1</v>
      </c>
      <c r="AK751" s="271" t="s">
        <v>1</v>
      </c>
      <c r="AL751" s="271" t="s">
        <v>1</v>
      </c>
      <c r="AM751" s="271" t="s">
        <v>1</v>
      </c>
      <c r="AN751" s="271" t="s">
        <v>1</v>
      </c>
      <c r="AO751" s="271" t="s">
        <v>1</v>
      </c>
      <c r="AP751" s="271" t="s">
        <v>1</v>
      </c>
      <c r="AQ751" s="271" t="s">
        <v>1</v>
      </c>
      <c r="AR751" s="271" t="s">
        <v>1</v>
      </c>
      <c r="AS751" s="271" t="s">
        <v>1</v>
      </c>
      <c r="AT751" s="271" t="s">
        <v>1</v>
      </c>
      <c r="AU751" s="271" t="s">
        <v>1</v>
      </c>
      <c r="AV751" s="271" t="s">
        <v>1</v>
      </c>
      <c r="AW751" s="284" t="s">
        <v>1</v>
      </c>
      <c r="AX751" s="275">
        <v>1</v>
      </c>
      <c r="AY751" s="275">
        <v>1</v>
      </c>
      <c r="AZ751" s="276" t="s">
        <v>1</v>
      </c>
      <c r="BA751" s="276" t="s">
        <v>1</v>
      </c>
      <c r="BB751" s="283" t="s">
        <v>1</v>
      </c>
      <c r="BF751" s="150" t="e">
        <f>_xlfn.XLOOKUP(A751,'[27]Non AGSA'!B:B,'[27]Non AGSA'!B:B)</f>
        <v>#N/A</v>
      </c>
      <c r="BG751" s="150" t="e">
        <f>_xlfn.XLOOKUP(A751,'[27]Dormant auditee list'!C:C,'[27]Dormant auditee list'!C:C)</f>
        <v>#N/A</v>
      </c>
      <c r="BH751" s="150" t="e">
        <f>_xlfn.XLOOKUP(A751,[27]Reworked!A:A,[27]Reworked!I:I)</f>
        <v>#N/A</v>
      </c>
      <c r="BJ751" s="150">
        <v>5</v>
      </c>
      <c r="BK751" s="150">
        <v>1</v>
      </c>
    </row>
    <row r="752" spans="1:63" ht="27" customHeight="1" x14ac:dyDescent="0.25">
      <c r="A752" s="265">
        <v>464</v>
      </c>
      <c r="B752" s="266" t="s">
        <v>846</v>
      </c>
      <c r="C752" s="271" t="s">
        <v>1193</v>
      </c>
      <c r="D752" s="271" t="s">
        <v>815</v>
      </c>
      <c r="E752" s="271" t="s">
        <v>415</v>
      </c>
      <c r="F752" s="271" t="s">
        <v>1</v>
      </c>
      <c r="G752" s="271" t="s">
        <v>463</v>
      </c>
      <c r="H752" s="266" t="s">
        <v>444</v>
      </c>
      <c r="I752" s="266" t="s">
        <v>437</v>
      </c>
      <c r="J752" s="275" t="s">
        <v>33</v>
      </c>
      <c r="K752" s="271" t="s">
        <v>1</v>
      </c>
      <c r="L752" s="271" t="s">
        <v>1</v>
      </c>
      <c r="M752" s="275" t="s">
        <v>33</v>
      </c>
      <c r="N752" s="271" t="s">
        <v>1</v>
      </c>
      <c r="O752" s="271" t="s">
        <v>1</v>
      </c>
      <c r="P752" s="271" t="s">
        <v>1</v>
      </c>
      <c r="Q752" s="271" t="s">
        <v>1</v>
      </c>
      <c r="R752" s="271" t="s">
        <v>1</v>
      </c>
      <c r="S752" s="271" t="s">
        <v>1</v>
      </c>
      <c r="T752" s="271" t="s">
        <v>1</v>
      </c>
      <c r="U752" s="271" t="s">
        <v>1</v>
      </c>
      <c r="V752" s="271" t="s">
        <v>1</v>
      </c>
      <c r="W752" s="271" t="s">
        <v>1</v>
      </c>
      <c r="X752" s="271" t="s">
        <v>1</v>
      </c>
      <c r="Y752" s="271" t="s">
        <v>1</v>
      </c>
      <c r="Z752" s="271" t="s">
        <v>1</v>
      </c>
      <c r="AA752" s="271" t="s">
        <v>1</v>
      </c>
      <c r="AB752" s="271" t="s">
        <v>1</v>
      </c>
      <c r="AC752" s="271" t="s">
        <v>1</v>
      </c>
      <c r="AD752" s="271" t="s">
        <v>1</v>
      </c>
      <c r="AE752" s="271" t="s">
        <v>1</v>
      </c>
      <c r="AF752" s="271" t="s">
        <v>1</v>
      </c>
      <c r="AG752" s="271" t="s">
        <v>1</v>
      </c>
      <c r="AH752" s="271" t="s">
        <v>1</v>
      </c>
      <c r="AI752" s="271" t="s">
        <v>1</v>
      </c>
      <c r="AJ752" s="271" t="s">
        <v>1</v>
      </c>
      <c r="AK752" s="271" t="s">
        <v>1</v>
      </c>
      <c r="AL752" s="271" t="s">
        <v>1</v>
      </c>
      <c r="AM752" s="271" t="s">
        <v>1</v>
      </c>
      <c r="AN752" s="271" t="s">
        <v>1</v>
      </c>
      <c r="AO752" s="271" t="s">
        <v>1</v>
      </c>
      <c r="AP752" s="271" t="s">
        <v>1</v>
      </c>
      <c r="AQ752" s="271" t="s">
        <v>1</v>
      </c>
      <c r="AR752" s="271" t="s">
        <v>1</v>
      </c>
      <c r="AS752" s="271" t="s">
        <v>1</v>
      </c>
      <c r="AT752" s="271" t="s">
        <v>1</v>
      </c>
      <c r="AU752" s="271" t="s">
        <v>1</v>
      </c>
      <c r="AV752" s="271" t="s">
        <v>1</v>
      </c>
      <c r="AW752" s="284" t="s">
        <v>1</v>
      </c>
      <c r="AX752" s="284">
        <v>0</v>
      </c>
      <c r="AY752" s="284">
        <v>0</v>
      </c>
      <c r="AZ752" s="276" t="s">
        <v>1</v>
      </c>
      <c r="BA752" s="276" t="s">
        <v>1</v>
      </c>
      <c r="BB752" s="283" t="s">
        <v>1</v>
      </c>
      <c r="BF752" s="150" t="e">
        <f>_xlfn.XLOOKUP(A752,'[27]Non AGSA'!B:B,'[27]Non AGSA'!B:B)</f>
        <v>#N/A</v>
      </c>
      <c r="BG752" s="150">
        <f>_xlfn.XLOOKUP(A752,'[27]Dormant auditee list'!C:C,'[27]Dormant auditee list'!C:C)</f>
        <v>464</v>
      </c>
      <c r="BH752" s="150" t="e">
        <f>_xlfn.XLOOKUP(A752,[27]Reworked!A:A,[27]Reworked!I:I)</f>
        <v>#N/A</v>
      </c>
      <c r="BJ752" s="150">
        <v>2</v>
      </c>
      <c r="BK752" s="150">
        <v>1</v>
      </c>
    </row>
    <row r="753" spans="1:63" ht="26.25" customHeight="1" x14ac:dyDescent="0.25">
      <c r="A753" s="265">
        <v>469</v>
      </c>
      <c r="B753" s="266" t="s">
        <v>729</v>
      </c>
      <c r="C753" s="271" t="s">
        <v>1193</v>
      </c>
      <c r="D753" s="271" t="s">
        <v>683</v>
      </c>
      <c r="E753" s="271" t="s">
        <v>415</v>
      </c>
      <c r="F753" s="271" t="s">
        <v>1</v>
      </c>
      <c r="G753" s="271" t="s">
        <v>156</v>
      </c>
      <c r="H753" s="266" t="s">
        <v>444</v>
      </c>
      <c r="I753" s="266" t="s">
        <v>437</v>
      </c>
      <c r="J753" s="275" t="s">
        <v>33</v>
      </c>
      <c r="K753" s="271" t="s">
        <v>1</v>
      </c>
      <c r="L753" s="271" t="s">
        <v>1</v>
      </c>
      <c r="M753" s="275" t="s">
        <v>33</v>
      </c>
      <c r="N753" s="271" t="s">
        <v>1</v>
      </c>
      <c r="O753" s="271" t="s">
        <v>1</v>
      </c>
      <c r="P753" s="271" t="s">
        <v>1</v>
      </c>
      <c r="Q753" s="271" t="s">
        <v>1</v>
      </c>
      <c r="R753" s="271" t="s">
        <v>1</v>
      </c>
      <c r="S753" s="271" t="s">
        <v>1</v>
      </c>
      <c r="T753" s="271" t="s">
        <v>1</v>
      </c>
      <c r="U753" s="271" t="s">
        <v>1</v>
      </c>
      <c r="V753" s="271" t="s">
        <v>1</v>
      </c>
      <c r="W753" s="271" t="s">
        <v>1</v>
      </c>
      <c r="X753" s="271" t="s">
        <v>1</v>
      </c>
      <c r="Y753" s="271" t="s">
        <v>1</v>
      </c>
      <c r="Z753" s="271" t="s">
        <v>1</v>
      </c>
      <c r="AA753" s="271" t="s">
        <v>1</v>
      </c>
      <c r="AB753" s="271" t="s">
        <v>1</v>
      </c>
      <c r="AC753" s="271" t="s">
        <v>1</v>
      </c>
      <c r="AD753" s="271" t="s">
        <v>1</v>
      </c>
      <c r="AE753" s="271" t="s">
        <v>1</v>
      </c>
      <c r="AF753" s="271" t="s">
        <v>1</v>
      </c>
      <c r="AG753" s="271" t="s">
        <v>1</v>
      </c>
      <c r="AH753" s="271" t="s">
        <v>1</v>
      </c>
      <c r="AI753" s="271" t="s">
        <v>1</v>
      </c>
      <c r="AJ753" s="271" t="s">
        <v>1</v>
      </c>
      <c r="AK753" s="271" t="s">
        <v>1</v>
      </c>
      <c r="AL753" s="271" t="s">
        <v>1</v>
      </c>
      <c r="AM753" s="271" t="s">
        <v>1</v>
      </c>
      <c r="AN753" s="271" t="s">
        <v>1</v>
      </c>
      <c r="AO753" s="271" t="s">
        <v>1</v>
      </c>
      <c r="AP753" s="271" t="s">
        <v>1</v>
      </c>
      <c r="AQ753" s="271" t="s">
        <v>1</v>
      </c>
      <c r="AR753" s="271" t="s">
        <v>1</v>
      </c>
      <c r="AS753" s="271" t="s">
        <v>1</v>
      </c>
      <c r="AT753" s="271" t="s">
        <v>1</v>
      </c>
      <c r="AU753" s="271" t="s">
        <v>1</v>
      </c>
      <c r="AV753" s="271" t="s">
        <v>1</v>
      </c>
      <c r="AW753" s="284" t="s">
        <v>1</v>
      </c>
      <c r="AX753" s="284">
        <v>0</v>
      </c>
      <c r="AY753" s="284">
        <v>0</v>
      </c>
      <c r="AZ753" s="276" t="s">
        <v>1</v>
      </c>
      <c r="BA753" s="276" t="s">
        <v>1</v>
      </c>
      <c r="BB753" s="283" t="s">
        <v>1</v>
      </c>
      <c r="BF753" s="150" t="e">
        <f>_xlfn.XLOOKUP(A753,'[27]Non AGSA'!B:B,'[27]Non AGSA'!B:B)</f>
        <v>#N/A</v>
      </c>
      <c r="BG753" s="150">
        <f>_xlfn.XLOOKUP(A753,'[27]Dormant auditee list'!C:C,'[27]Dormant auditee list'!C:C)</f>
        <v>469</v>
      </c>
      <c r="BH753" s="150" t="e">
        <f>_xlfn.XLOOKUP(A753,[27]Reworked!A:A,[27]Reworked!I:I)</f>
        <v>#N/A</v>
      </c>
      <c r="BJ753" s="150">
        <v>2</v>
      </c>
      <c r="BK753" s="150">
        <v>1</v>
      </c>
    </row>
    <row r="754" spans="1:63" ht="34.5" customHeight="1" x14ac:dyDescent="0.25">
      <c r="A754" s="265">
        <v>1606</v>
      </c>
      <c r="B754" s="266" t="s">
        <v>565</v>
      </c>
      <c r="C754" s="271" t="s">
        <v>1193</v>
      </c>
      <c r="D754" s="271" t="s">
        <v>519</v>
      </c>
      <c r="E754" s="271" t="s">
        <v>415</v>
      </c>
      <c r="F754" s="271" t="s">
        <v>1</v>
      </c>
      <c r="G754" s="271" t="s">
        <v>520</v>
      </c>
      <c r="H754" s="266" t="s">
        <v>440</v>
      </c>
      <c r="I754" s="266" t="s">
        <v>437</v>
      </c>
      <c r="J754" s="152" t="s">
        <v>17</v>
      </c>
      <c r="K754" s="271" t="s">
        <v>1</v>
      </c>
      <c r="L754" s="274" t="s">
        <v>20</v>
      </c>
      <c r="M754" s="151" t="s">
        <v>111</v>
      </c>
      <c r="N754" s="271" t="s">
        <v>1</v>
      </c>
      <c r="O754" s="271" t="s">
        <v>1</v>
      </c>
      <c r="P754" s="271" t="s">
        <v>1</v>
      </c>
      <c r="Q754" s="271" t="s">
        <v>1</v>
      </c>
      <c r="R754" s="271" t="s">
        <v>1</v>
      </c>
      <c r="S754" s="271" t="s">
        <v>1</v>
      </c>
      <c r="T754" s="271" t="s">
        <v>1</v>
      </c>
      <c r="U754" s="271" t="s">
        <v>1</v>
      </c>
      <c r="V754" s="271" t="s">
        <v>1</v>
      </c>
      <c r="W754" s="271" t="s">
        <v>1</v>
      </c>
      <c r="X754" s="271" t="s">
        <v>1</v>
      </c>
      <c r="Y754" s="271" t="s">
        <v>1</v>
      </c>
      <c r="Z754" s="271" t="s">
        <v>1</v>
      </c>
      <c r="AA754" s="271" t="s">
        <v>1</v>
      </c>
      <c r="AB754" s="271" t="s">
        <v>1</v>
      </c>
      <c r="AC754" s="271" t="s">
        <v>1</v>
      </c>
      <c r="AD754" s="271" t="s">
        <v>1</v>
      </c>
      <c r="AE754" s="274" t="s">
        <v>20</v>
      </c>
      <c r="AF754" s="271" t="s">
        <v>1</v>
      </c>
      <c r="AG754" s="271" t="s">
        <v>1</v>
      </c>
      <c r="AH754" s="271" t="s">
        <v>1</v>
      </c>
      <c r="AI754" s="271" t="s">
        <v>1</v>
      </c>
      <c r="AJ754" s="271" t="s">
        <v>1</v>
      </c>
      <c r="AK754" s="271" t="s">
        <v>1</v>
      </c>
      <c r="AL754" s="271" t="s">
        <v>1</v>
      </c>
      <c r="AM754" s="271" t="s">
        <v>1</v>
      </c>
      <c r="AN754" s="271" t="s">
        <v>1</v>
      </c>
      <c r="AO754" s="271" t="s">
        <v>1</v>
      </c>
      <c r="AP754" s="271" t="s">
        <v>1</v>
      </c>
      <c r="AQ754" s="271" t="s">
        <v>1</v>
      </c>
      <c r="AR754" s="271" t="s">
        <v>1</v>
      </c>
      <c r="AS754" s="271" t="s">
        <v>1</v>
      </c>
      <c r="AT754" s="271" t="s">
        <v>1</v>
      </c>
      <c r="AU754" s="271" t="s">
        <v>1</v>
      </c>
      <c r="AV754" s="271" t="s">
        <v>1</v>
      </c>
      <c r="AW754" s="284" t="s">
        <v>1</v>
      </c>
      <c r="AX754" s="284">
        <v>0</v>
      </c>
      <c r="AY754" s="284">
        <v>0</v>
      </c>
      <c r="AZ754" s="276" t="s">
        <v>1</v>
      </c>
      <c r="BA754" s="276" t="s">
        <v>1</v>
      </c>
      <c r="BB754" s="283" t="s">
        <v>1</v>
      </c>
      <c r="BF754" s="150" t="e">
        <f>_xlfn.XLOOKUP(A754,'[27]Non AGSA'!B:B,'[27]Non AGSA'!B:B)</f>
        <v>#N/A</v>
      </c>
      <c r="BG754" s="150">
        <f>_xlfn.XLOOKUP(A754,'[27]Dormant auditee list'!C:C,'[27]Dormant auditee list'!C:C)</f>
        <v>1606</v>
      </c>
      <c r="BH754" s="150" t="e">
        <f>_xlfn.XLOOKUP(A754,[27]Reworked!A:A,[27]Reworked!I:I)</f>
        <v>#N/A</v>
      </c>
      <c r="BJ754" s="150">
        <v>2</v>
      </c>
      <c r="BK754" s="150">
        <v>2</v>
      </c>
    </row>
    <row r="755" spans="1:63" ht="27" customHeight="1" x14ac:dyDescent="0.25">
      <c r="A755" s="265">
        <v>483</v>
      </c>
      <c r="B755" s="266" t="s">
        <v>1504</v>
      </c>
      <c r="C755" s="271" t="s">
        <v>1193</v>
      </c>
      <c r="D755" s="271" t="s">
        <v>815</v>
      </c>
      <c r="E755" s="271" t="s">
        <v>415</v>
      </c>
      <c r="F755" s="271" t="s">
        <v>1</v>
      </c>
      <c r="G755" s="271" t="s">
        <v>817</v>
      </c>
      <c r="H755" s="266" t="s">
        <v>696</v>
      </c>
      <c r="I755" s="266" t="s">
        <v>437</v>
      </c>
      <c r="J755" s="275" t="s">
        <v>33</v>
      </c>
      <c r="K755" s="271" t="s">
        <v>1</v>
      </c>
      <c r="L755" s="271" t="s">
        <v>1</v>
      </c>
      <c r="M755" s="275" t="s">
        <v>33</v>
      </c>
      <c r="N755" s="271" t="s">
        <v>1</v>
      </c>
      <c r="O755" s="271" t="s">
        <v>1</v>
      </c>
      <c r="P755" s="271" t="s">
        <v>1</v>
      </c>
      <c r="Q755" s="271" t="s">
        <v>1</v>
      </c>
      <c r="R755" s="271" t="s">
        <v>1</v>
      </c>
      <c r="S755" s="271" t="s">
        <v>1</v>
      </c>
      <c r="T755" s="271" t="s">
        <v>1</v>
      </c>
      <c r="U755" s="271" t="s">
        <v>1</v>
      </c>
      <c r="V755" s="271" t="s">
        <v>1</v>
      </c>
      <c r="W755" s="271" t="s">
        <v>1</v>
      </c>
      <c r="X755" s="271" t="s">
        <v>1</v>
      </c>
      <c r="Y755" s="271" t="s">
        <v>1</v>
      </c>
      <c r="Z755" s="271" t="s">
        <v>1</v>
      </c>
      <c r="AA755" s="271" t="s">
        <v>1</v>
      </c>
      <c r="AB755" s="271" t="s">
        <v>1</v>
      </c>
      <c r="AC755" s="271" t="s">
        <v>1</v>
      </c>
      <c r="AD755" s="271" t="s">
        <v>1</v>
      </c>
      <c r="AE755" s="271" t="s">
        <v>1</v>
      </c>
      <c r="AF755" s="271" t="s">
        <v>1</v>
      </c>
      <c r="AG755" s="271" t="s">
        <v>1</v>
      </c>
      <c r="AH755" s="271" t="s">
        <v>1</v>
      </c>
      <c r="AI755" s="271" t="s">
        <v>1</v>
      </c>
      <c r="AJ755" s="271" t="s">
        <v>1</v>
      </c>
      <c r="AK755" s="271" t="s">
        <v>1</v>
      </c>
      <c r="AL755" s="271" t="s">
        <v>1</v>
      </c>
      <c r="AM755" s="271" t="s">
        <v>1</v>
      </c>
      <c r="AN755" s="271" t="s">
        <v>1</v>
      </c>
      <c r="AO755" s="271" t="s">
        <v>1</v>
      </c>
      <c r="AP755" s="271" t="s">
        <v>1</v>
      </c>
      <c r="AQ755" s="271" t="s">
        <v>1</v>
      </c>
      <c r="AR755" s="271" t="s">
        <v>1</v>
      </c>
      <c r="AS755" s="271" t="s">
        <v>1</v>
      </c>
      <c r="AT755" s="271" t="s">
        <v>1</v>
      </c>
      <c r="AU755" s="271" t="s">
        <v>1</v>
      </c>
      <c r="AV755" s="271" t="s">
        <v>1</v>
      </c>
      <c r="AW755" s="284" t="s">
        <v>1</v>
      </c>
      <c r="AX755" s="284">
        <v>0</v>
      </c>
      <c r="AY755" s="284">
        <v>0</v>
      </c>
      <c r="AZ755" s="276" t="s">
        <v>1</v>
      </c>
      <c r="BA755" s="276" t="s">
        <v>1</v>
      </c>
      <c r="BB755" s="283" t="s">
        <v>1</v>
      </c>
      <c r="BF755" s="150" t="e">
        <f>_xlfn.XLOOKUP(A755,'[27]Non AGSA'!B:B,'[27]Non AGSA'!B:B)</f>
        <v>#N/A</v>
      </c>
      <c r="BG755" s="150">
        <f>_xlfn.XLOOKUP(A755,'[27]Dormant auditee list'!C:C,'[27]Dormant auditee list'!C:C)</f>
        <v>483</v>
      </c>
      <c r="BH755" s="150" t="e">
        <f>_xlfn.XLOOKUP(A755,[27]Reworked!A:A,[27]Reworked!I:I)</f>
        <v>#N/A</v>
      </c>
      <c r="BJ755" s="150">
        <v>2</v>
      </c>
      <c r="BK755" s="150">
        <v>1</v>
      </c>
    </row>
    <row r="756" spans="1:63" ht="26.25" customHeight="1" x14ac:dyDescent="0.25">
      <c r="A756" s="265">
        <v>489</v>
      </c>
      <c r="B756" s="266" t="s">
        <v>850</v>
      </c>
      <c r="C756" s="271" t="s">
        <v>1193</v>
      </c>
      <c r="D756" s="271" t="s">
        <v>815</v>
      </c>
      <c r="E756" s="271" t="s">
        <v>415</v>
      </c>
      <c r="F756" s="271" t="s">
        <v>1</v>
      </c>
      <c r="G756" s="271" t="s">
        <v>463</v>
      </c>
      <c r="H756" s="266" t="s">
        <v>444</v>
      </c>
      <c r="I756" s="266" t="s">
        <v>437</v>
      </c>
      <c r="J756" s="275" t="s">
        <v>33</v>
      </c>
      <c r="K756" s="271" t="s">
        <v>1</v>
      </c>
      <c r="L756" s="271" t="s">
        <v>1</v>
      </c>
      <c r="M756" s="275" t="s">
        <v>33</v>
      </c>
      <c r="N756" s="271" t="s">
        <v>1</v>
      </c>
      <c r="O756" s="271" t="s">
        <v>1</v>
      </c>
      <c r="P756" s="271" t="s">
        <v>1</v>
      </c>
      <c r="Q756" s="271" t="s">
        <v>1</v>
      </c>
      <c r="R756" s="271" t="s">
        <v>1</v>
      </c>
      <c r="S756" s="271" t="s">
        <v>1</v>
      </c>
      <c r="T756" s="271" t="s">
        <v>1</v>
      </c>
      <c r="U756" s="271" t="s">
        <v>1</v>
      </c>
      <c r="V756" s="271" t="s">
        <v>1</v>
      </c>
      <c r="W756" s="271" t="s">
        <v>1</v>
      </c>
      <c r="X756" s="271" t="s">
        <v>1</v>
      </c>
      <c r="Y756" s="271" t="s">
        <v>1</v>
      </c>
      <c r="Z756" s="271" t="s">
        <v>1</v>
      </c>
      <c r="AA756" s="271" t="s">
        <v>1</v>
      </c>
      <c r="AB756" s="271" t="s">
        <v>1</v>
      </c>
      <c r="AC756" s="271" t="s">
        <v>1</v>
      </c>
      <c r="AD756" s="271" t="s">
        <v>1</v>
      </c>
      <c r="AE756" s="271" t="s">
        <v>1</v>
      </c>
      <c r="AF756" s="271" t="s">
        <v>1</v>
      </c>
      <c r="AG756" s="271" t="s">
        <v>1</v>
      </c>
      <c r="AH756" s="271" t="s">
        <v>1</v>
      </c>
      <c r="AI756" s="271" t="s">
        <v>1</v>
      </c>
      <c r="AJ756" s="271" t="s">
        <v>1</v>
      </c>
      <c r="AK756" s="271" t="s">
        <v>1</v>
      </c>
      <c r="AL756" s="271" t="s">
        <v>1</v>
      </c>
      <c r="AM756" s="271" t="s">
        <v>1</v>
      </c>
      <c r="AN756" s="271" t="s">
        <v>1</v>
      </c>
      <c r="AO756" s="271" t="s">
        <v>1</v>
      </c>
      <c r="AP756" s="271" t="s">
        <v>1</v>
      </c>
      <c r="AQ756" s="271" t="s">
        <v>1</v>
      </c>
      <c r="AR756" s="271" t="s">
        <v>1</v>
      </c>
      <c r="AS756" s="271" t="s">
        <v>1</v>
      </c>
      <c r="AT756" s="271" t="s">
        <v>1</v>
      </c>
      <c r="AU756" s="271" t="s">
        <v>1</v>
      </c>
      <c r="AV756" s="271" t="s">
        <v>1</v>
      </c>
      <c r="AW756" s="284" t="s">
        <v>1</v>
      </c>
      <c r="AX756" s="284">
        <v>0</v>
      </c>
      <c r="AY756" s="284">
        <v>0</v>
      </c>
      <c r="AZ756" s="276" t="s">
        <v>1</v>
      </c>
      <c r="BA756" s="276" t="s">
        <v>1</v>
      </c>
      <c r="BB756" s="283" t="s">
        <v>1</v>
      </c>
      <c r="BF756" s="150" t="e">
        <f>_xlfn.XLOOKUP(A756,'[27]Non AGSA'!B:B,'[27]Non AGSA'!B:B)</f>
        <v>#N/A</v>
      </c>
      <c r="BG756" s="150">
        <f>_xlfn.XLOOKUP(A756,'[27]Dormant auditee list'!C:C,'[27]Dormant auditee list'!C:C)</f>
        <v>489</v>
      </c>
      <c r="BH756" s="150" t="e">
        <f>_xlfn.XLOOKUP(A756,[27]Reworked!A:A,[27]Reworked!I:I)</f>
        <v>#N/A</v>
      </c>
      <c r="BJ756" s="150">
        <v>2</v>
      </c>
      <c r="BK756" s="150">
        <v>1</v>
      </c>
    </row>
    <row r="757" spans="1:63" ht="34.5" customHeight="1" x14ac:dyDescent="0.25">
      <c r="A757" s="265">
        <v>498</v>
      </c>
      <c r="B757" s="266" t="s">
        <v>1505</v>
      </c>
      <c r="C757" s="271" t="s">
        <v>1193</v>
      </c>
      <c r="D757" s="271" t="s">
        <v>1086</v>
      </c>
      <c r="E757" s="271" t="s">
        <v>415</v>
      </c>
      <c r="F757" s="271" t="s">
        <v>1</v>
      </c>
      <c r="G757" s="271" t="s">
        <v>520</v>
      </c>
      <c r="H757" s="266" t="s">
        <v>440</v>
      </c>
      <c r="I757" s="266" t="s">
        <v>437</v>
      </c>
      <c r="J757" s="285" t="s">
        <v>39</v>
      </c>
      <c r="K757" s="271" t="s">
        <v>1</v>
      </c>
      <c r="L757" s="271" t="s">
        <v>1</v>
      </c>
      <c r="M757" s="285" t="s">
        <v>39</v>
      </c>
      <c r="N757" s="271" t="s">
        <v>1</v>
      </c>
      <c r="O757" s="271" t="s">
        <v>1</v>
      </c>
      <c r="P757" s="271" t="s">
        <v>1</v>
      </c>
      <c r="Q757" s="271" t="s">
        <v>1</v>
      </c>
      <c r="R757" s="271" t="s">
        <v>1</v>
      </c>
      <c r="S757" s="271" t="s">
        <v>1</v>
      </c>
      <c r="T757" s="271" t="s">
        <v>1</v>
      </c>
      <c r="U757" s="271" t="s">
        <v>1</v>
      </c>
      <c r="V757" s="271" t="s">
        <v>1</v>
      </c>
      <c r="W757" s="271" t="s">
        <v>1</v>
      </c>
      <c r="X757" s="271" t="s">
        <v>1</v>
      </c>
      <c r="Y757" s="271" t="s">
        <v>1</v>
      </c>
      <c r="Z757" s="271" t="s">
        <v>1</v>
      </c>
      <c r="AA757" s="271" t="s">
        <v>1</v>
      </c>
      <c r="AB757" s="271" t="s">
        <v>1</v>
      </c>
      <c r="AC757" s="271" t="s">
        <v>1</v>
      </c>
      <c r="AD757" s="271" t="s">
        <v>1</v>
      </c>
      <c r="AE757" s="271" t="s">
        <v>1</v>
      </c>
      <c r="AF757" s="271" t="s">
        <v>1</v>
      </c>
      <c r="AG757" s="271" t="s">
        <v>1</v>
      </c>
      <c r="AH757" s="271" t="s">
        <v>1</v>
      </c>
      <c r="AI757" s="271" t="s">
        <v>1</v>
      </c>
      <c r="AJ757" s="271" t="s">
        <v>1</v>
      </c>
      <c r="AK757" s="271" t="s">
        <v>1</v>
      </c>
      <c r="AL757" s="271" t="s">
        <v>1</v>
      </c>
      <c r="AM757" s="271" t="s">
        <v>1</v>
      </c>
      <c r="AN757" s="271" t="s">
        <v>1</v>
      </c>
      <c r="AO757" s="271" t="s">
        <v>1</v>
      </c>
      <c r="AP757" s="271" t="s">
        <v>1</v>
      </c>
      <c r="AQ757" s="271" t="s">
        <v>1</v>
      </c>
      <c r="AR757" s="271" t="s">
        <v>1</v>
      </c>
      <c r="AS757" s="271" t="s">
        <v>1</v>
      </c>
      <c r="AT757" s="271" t="s">
        <v>1</v>
      </c>
      <c r="AU757" s="271" t="s">
        <v>1</v>
      </c>
      <c r="AV757" s="271" t="s">
        <v>1</v>
      </c>
      <c r="AW757" s="284" t="s">
        <v>1</v>
      </c>
      <c r="AX757" s="284">
        <v>0</v>
      </c>
      <c r="AY757" s="284">
        <v>0</v>
      </c>
      <c r="AZ757" s="276" t="s">
        <v>1</v>
      </c>
      <c r="BA757" s="276" t="s">
        <v>1</v>
      </c>
      <c r="BB757" s="283" t="s">
        <v>1</v>
      </c>
      <c r="BD757" s="150" t="e">
        <f>_xlfn.XLOOKUP(A757,'KSD auditees'!A:A,'KSD auditees'!A:A)</f>
        <v>#N/A</v>
      </c>
      <c r="BE757" s="150" t="e">
        <f>_xlfn.XLOOKUP(A757,'KSD auditees'!A:A,'KSD auditees'!G:G)</f>
        <v>#N/A</v>
      </c>
      <c r="BF757" s="150" t="e">
        <f>_xlfn.XLOOKUP(A757,'[27]Non AGSA'!B:B,'[27]Non AGSA'!B:B)</f>
        <v>#N/A</v>
      </c>
      <c r="BG757" s="150">
        <f>_xlfn.XLOOKUP(A757,'[27]Dormant auditee list'!C:C,'[27]Dormant auditee list'!C:C)</f>
        <v>498</v>
      </c>
      <c r="BH757" s="150" t="e">
        <f>_xlfn.XLOOKUP(A757,[27]Reworked!A:A,[27]Reworked!I:I)</f>
        <v>#N/A</v>
      </c>
      <c r="BJ757" s="150">
        <v>2</v>
      </c>
      <c r="BK757" s="150">
        <v>6</v>
      </c>
    </row>
    <row r="758" spans="1:63" ht="34.5" customHeight="1" x14ac:dyDescent="0.25">
      <c r="A758" s="265">
        <v>1549</v>
      </c>
      <c r="B758" s="266" t="s">
        <v>1506</v>
      </c>
      <c r="C758" s="271" t="s">
        <v>1193</v>
      </c>
      <c r="D758" s="271" t="s">
        <v>896</v>
      </c>
      <c r="E758" s="271" t="s">
        <v>415</v>
      </c>
      <c r="F758" s="271" t="s">
        <v>1</v>
      </c>
      <c r="G758" s="271" t="s">
        <v>209</v>
      </c>
      <c r="H758" s="266" t="s">
        <v>440</v>
      </c>
      <c r="I758" s="266" t="s">
        <v>437</v>
      </c>
      <c r="J758" s="285" t="s">
        <v>39</v>
      </c>
      <c r="K758" s="271" t="s">
        <v>1</v>
      </c>
      <c r="L758" s="271" t="s">
        <v>1</v>
      </c>
      <c r="M758" s="285" t="s">
        <v>39</v>
      </c>
      <c r="N758" s="271" t="s">
        <v>1</v>
      </c>
      <c r="O758" s="271" t="s">
        <v>1</v>
      </c>
      <c r="P758" s="271" t="s">
        <v>1</v>
      </c>
      <c r="Q758" s="271" t="s">
        <v>1</v>
      </c>
      <c r="R758" s="271" t="s">
        <v>1</v>
      </c>
      <c r="S758" s="271" t="s">
        <v>1</v>
      </c>
      <c r="T758" s="271" t="s">
        <v>1</v>
      </c>
      <c r="U758" s="271" t="s">
        <v>1</v>
      </c>
      <c r="V758" s="271" t="s">
        <v>1</v>
      </c>
      <c r="W758" s="271" t="s">
        <v>1</v>
      </c>
      <c r="X758" s="271" t="s">
        <v>1</v>
      </c>
      <c r="Y758" s="271" t="s">
        <v>1</v>
      </c>
      <c r="Z758" s="271" t="s">
        <v>1</v>
      </c>
      <c r="AA758" s="271" t="s">
        <v>1</v>
      </c>
      <c r="AB758" s="271" t="s">
        <v>1</v>
      </c>
      <c r="AC758" s="271" t="s">
        <v>1</v>
      </c>
      <c r="AD758" s="271" t="s">
        <v>1</v>
      </c>
      <c r="AE758" s="271" t="s">
        <v>1</v>
      </c>
      <c r="AF758" s="271" t="s">
        <v>1</v>
      </c>
      <c r="AG758" s="271" t="s">
        <v>1</v>
      </c>
      <c r="AH758" s="271" t="s">
        <v>1</v>
      </c>
      <c r="AI758" s="271" t="s">
        <v>1</v>
      </c>
      <c r="AJ758" s="271" t="s">
        <v>1</v>
      </c>
      <c r="AK758" s="271" t="s">
        <v>1</v>
      </c>
      <c r="AL758" s="271" t="s">
        <v>1</v>
      </c>
      <c r="AM758" s="271" t="s">
        <v>1</v>
      </c>
      <c r="AN758" s="271" t="s">
        <v>1</v>
      </c>
      <c r="AO758" s="271" t="s">
        <v>1</v>
      </c>
      <c r="AP758" s="271" t="s">
        <v>1</v>
      </c>
      <c r="AQ758" s="271" t="s">
        <v>1</v>
      </c>
      <c r="AR758" s="271" t="s">
        <v>1</v>
      </c>
      <c r="AS758" s="271" t="s">
        <v>1</v>
      </c>
      <c r="AT758" s="271" t="s">
        <v>1</v>
      </c>
      <c r="AU758" s="271" t="s">
        <v>1</v>
      </c>
      <c r="AV758" s="271" t="s">
        <v>1</v>
      </c>
      <c r="AW758" s="284" t="s">
        <v>1</v>
      </c>
      <c r="AX758" s="284">
        <v>0</v>
      </c>
      <c r="AY758" s="284">
        <v>0</v>
      </c>
      <c r="AZ758" s="276" t="s">
        <v>1</v>
      </c>
      <c r="BA758" s="276" t="s">
        <v>1</v>
      </c>
      <c r="BB758" s="283" t="s">
        <v>1</v>
      </c>
      <c r="BD758" s="150" t="e">
        <f>_xlfn.XLOOKUP(A758,'KSD auditees'!A:A,'KSD auditees'!A:A)</f>
        <v>#N/A</v>
      </c>
      <c r="BE758" s="150" t="e">
        <f>_xlfn.XLOOKUP(A758,'KSD auditees'!A:A,'KSD auditees'!G:G)</f>
        <v>#N/A</v>
      </c>
      <c r="BF758" s="150" t="e">
        <f>_xlfn.XLOOKUP(A758,'[27]Non AGSA'!B:B,'[27]Non AGSA'!B:B)</f>
        <v>#N/A</v>
      </c>
      <c r="BG758" s="150">
        <f>_xlfn.XLOOKUP(A758,'[27]Dormant auditee list'!C:C,'[27]Dormant auditee list'!C:C)</f>
        <v>1549</v>
      </c>
      <c r="BH758" s="150" t="e">
        <f>_xlfn.XLOOKUP(A758,[27]Reworked!A:A,[27]Reworked!I:I)</f>
        <v>#N/A</v>
      </c>
      <c r="BJ758" s="150">
        <v>2</v>
      </c>
      <c r="BK758" s="150">
        <v>6</v>
      </c>
    </row>
    <row r="759" spans="1:63" ht="34.5" customHeight="1" x14ac:dyDescent="0.25">
      <c r="A759" s="265">
        <v>1548</v>
      </c>
      <c r="B759" s="266" t="s">
        <v>938</v>
      </c>
      <c r="C759" s="271" t="s">
        <v>1193</v>
      </c>
      <c r="D759" s="271" t="s">
        <v>896</v>
      </c>
      <c r="E759" s="271" t="s">
        <v>415</v>
      </c>
      <c r="F759" s="271" t="s">
        <v>1</v>
      </c>
      <c r="G759" s="271" t="s">
        <v>209</v>
      </c>
      <c r="H759" s="266" t="s">
        <v>440</v>
      </c>
      <c r="I759" s="266" t="s">
        <v>437</v>
      </c>
      <c r="J759" s="285" t="s">
        <v>39</v>
      </c>
      <c r="K759" s="271" t="s">
        <v>1</v>
      </c>
      <c r="L759" s="271" t="s">
        <v>1</v>
      </c>
      <c r="M759" s="285" t="s">
        <v>39</v>
      </c>
      <c r="N759" s="271" t="s">
        <v>1</v>
      </c>
      <c r="O759" s="271" t="s">
        <v>1</v>
      </c>
      <c r="P759" s="271" t="s">
        <v>1</v>
      </c>
      <c r="Q759" s="271" t="s">
        <v>1</v>
      </c>
      <c r="R759" s="271" t="s">
        <v>1</v>
      </c>
      <c r="S759" s="271" t="s">
        <v>1</v>
      </c>
      <c r="T759" s="271" t="s">
        <v>1</v>
      </c>
      <c r="U759" s="271" t="s">
        <v>1</v>
      </c>
      <c r="V759" s="271" t="s">
        <v>1</v>
      </c>
      <c r="W759" s="271" t="s">
        <v>1</v>
      </c>
      <c r="X759" s="271" t="s">
        <v>1</v>
      </c>
      <c r="Y759" s="271" t="s">
        <v>1</v>
      </c>
      <c r="Z759" s="271" t="s">
        <v>1</v>
      </c>
      <c r="AA759" s="271" t="s">
        <v>1</v>
      </c>
      <c r="AB759" s="271" t="s">
        <v>1</v>
      </c>
      <c r="AC759" s="271" t="s">
        <v>1</v>
      </c>
      <c r="AD759" s="271" t="s">
        <v>1</v>
      </c>
      <c r="AE759" s="271" t="s">
        <v>1</v>
      </c>
      <c r="AF759" s="271" t="s">
        <v>1</v>
      </c>
      <c r="AG759" s="271" t="s">
        <v>1</v>
      </c>
      <c r="AH759" s="271" t="s">
        <v>1</v>
      </c>
      <c r="AI759" s="271" t="s">
        <v>1</v>
      </c>
      <c r="AJ759" s="271" t="s">
        <v>1</v>
      </c>
      <c r="AK759" s="271" t="s">
        <v>1</v>
      </c>
      <c r="AL759" s="271" t="s">
        <v>1</v>
      </c>
      <c r="AM759" s="271" t="s">
        <v>1</v>
      </c>
      <c r="AN759" s="271" t="s">
        <v>1</v>
      </c>
      <c r="AO759" s="271" t="s">
        <v>1</v>
      </c>
      <c r="AP759" s="271" t="s">
        <v>1</v>
      </c>
      <c r="AQ759" s="271" t="s">
        <v>1</v>
      </c>
      <c r="AR759" s="271" t="s">
        <v>1</v>
      </c>
      <c r="AS759" s="271" t="s">
        <v>1</v>
      </c>
      <c r="AT759" s="271" t="s">
        <v>1</v>
      </c>
      <c r="AU759" s="271" t="s">
        <v>1</v>
      </c>
      <c r="AV759" s="271" t="s">
        <v>1</v>
      </c>
      <c r="AW759" s="284" t="s">
        <v>1</v>
      </c>
      <c r="AX759" s="284">
        <v>0</v>
      </c>
      <c r="AY759" s="284">
        <v>0</v>
      </c>
      <c r="AZ759" s="276" t="s">
        <v>1</v>
      </c>
      <c r="BA759" s="276" t="s">
        <v>1</v>
      </c>
      <c r="BB759" s="283" t="s">
        <v>1</v>
      </c>
      <c r="BD759" s="150" t="e">
        <f>_xlfn.XLOOKUP(A759,'KSD auditees'!A:A,'KSD auditees'!A:A)</f>
        <v>#N/A</v>
      </c>
      <c r="BE759" s="150" t="e">
        <f>_xlfn.XLOOKUP(A759,'KSD auditees'!A:A,'KSD auditees'!G:G)</f>
        <v>#N/A</v>
      </c>
      <c r="BF759" s="150" t="e">
        <f>_xlfn.XLOOKUP(A759,'[27]Non AGSA'!B:B,'[27]Non AGSA'!B:B)</f>
        <v>#N/A</v>
      </c>
      <c r="BG759" s="150">
        <f>_xlfn.XLOOKUP(A759,'[27]Dormant auditee list'!C:C,'[27]Dormant auditee list'!C:C)</f>
        <v>1548</v>
      </c>
      <c r="BH759" s="150" t="e">
        <f>_xlfn.XLOOKUP(A759,[27]Reworked!A:A,[27]Reworked!I:I)</f>
        <v>#N/A</v>
      </c>
      <c r="BJ759" s="150">
        <v>2</v>
      </c>
      <c r="BK759" s="150">
        <v>6</v>
      </c>
    </row>
    <row r="760" spans="1:63" ht="14.25" customHeight="1" x14ac:dyDescent="0.25">
      <c r="A760" s="265">
        <v>1360</v>
      </c>
      <c r="B760" s="266" t="s">
        <v>1507</v>
      </c>
      <c r="C760" s="271" t="s">
        <v>1193</v>
      </c>
      <c r="D760" s="271" t="s">
        <v>625</v>
      </c>
      <c r="E760" s="271" t="s">
        <v>415</v>
      </c>
      <c r="F760" s="271" t="s">
        <v>1</v>
      </c>
      <c r="G760" s="271" t="s">
        <v>1</v>
      </c>
      <c r="H760" s="266" t="s">
        <v>1</v>
      </c>
      <c r="I760" s="266" t="s">
        <v>625</v>
      </c>
      <c r="J760" s="275" t="s">
        <v>33</v>
      </c>
      <c r="K760" s="271" t="s">
        <v>1</v>
      </c>
      <c r="L760" s="271" t="s">
        <v>1</v>
      </c>
      <c r="M760" s="275" t="s">
        <v>33</v>
      </c>
      <c r="N760" s="271" t="s">
        <v>1</v>
      </c>
      <c r="O760" s="271" t="s">
        <v>1</v>
      </c>
      <c r="P760" s="271" t="s">
        <v>1</v>
      </c>
      <c r="Q760" s="271" t="s">
        <v>1</v>
      </c>
      <c r="R760" s="271" t="s">
        <v>1</v>
      </c>
      <c r="S760" s="271" t="s">
        <v>1</v>
      </c>
      <c r="T760" s="271" t="s">
        <v>1</v>
      </c>
      <c r="U760" s="271" t="s">
        <v>1</v>
      </c>
      <c r="V760" s="271" t="s">
        <v>1</v>
      </c>
      <c r="W760" s="271" t="s">
        <v>1</v>
      </c>
      <c r="X760" s="271" t="s">
        <v>1</v>
      </c>
      <c r="Y760" s="271" t="s">
        <v>1</v>
      </c>
      <c r="Z760" s="271" t="s">
        <v>1</v>
      </c>
      <c r="AA760" s="271" t="s">
        <v>1</v>
      </c>
      <c r="AB760" s="271" t="s">
        <v>1</v>
      </c>
      <c r="AC760" s="271" t="s">
        <v>1</v>
      </c>
      <c r="AD760" s="271" t="s">
        <v>1</v>
      </c>
      <c r="AE760" s="271" t="s">
        <v>1</v>
      </c>
      <c r="AF760" s="271" t="s">
        <v>1</v>
      </c>
      <c r="AG760" s="271" t="s">
        <v>1</v>
      </c>
      <c r="AH760" s="271" t="s">
        <v>1</v>
      </c>
      <c r="AI760" s="271" t="s">
        <v>1</v>
      </c>
      <c r="AJ760" s="271" t="s">
        <v>1</v>
      </c>
      <c r="AK760" s="271" t="s">
        <v>1</v>
      </c>
      <c r="AL760" s="271" t="s">
        <v>1</v>
      </c>
      <c r="AM760" s="271" t="s">
        <v>1</v>
      </c>
      <c r="AN760" s="271" t="s">
        <v>1</v>
      </c>
      <c r="AO760" s="271" t="s">
        <v>1</v>
      </c>
      <c r="AP760" s="271" t="s">
        <v>1</v>
      </c>
      <c r="AQ760" s="271" t="s">
        <v>1</v>
      </c>
      <c r="AR760" s="271" t="s">
        <v>1</v>
      </c>
      <c r="AS760" s="271" t="s">
        <v>1</v>
      </c>
      <c r="AT760" s="271" t="s">
        <v>1</v>
      </c>
      <c r="AU760" s="271" t="s">
        <v>1</v>
      </c>
      <c r="AV760" s="271" t="s">
        <v>1</v>
      </c>
      <c r="AW760" s="284" t="s">
        <v>1</v>
      </c>
      <c r="AX760" s="275">
        <v>1</v>
      </c>
      <c r="AY760" s="284">
        <v>0</v>
      </c>
      <c r="AZ760" s="276" t="s">
        <v>1</v>
      </c>
      <c r="BA760" s="276" t="s">
        <v>1</v>
      </c>
      <c r="BB760" s="283" t="s">
        <v>1</v>
      </c>
      <c r="BF760" s="150" t="e">
        <f>_xlfn.XLOOKUP(A760,'[27]Non AGSA'!B:B,'[27]Non AGSA'!B:B)</f>
        <v>#N/A</v>
      </c>
      <c r="BG760" s="150">
        <f>_xlfn.XLOOKUP(A760,'[27]Dormant auditee list'!C:C,'[27]Dormant auditee list'!C:C)</f>
        <v>1360</v>
      </c>
      <c r="BH760" s="150" t="e">
        <f>_xlfn.XLOOKUP(A760,[27]Reworked!A:A,[27]Reworked!I:I)</f>
        <v>#N/A</v>
      </c>
      <c r="BJ760" s="150">
        <v>2</v>
      </c>
      <c r="BK760" s="150">
        <v>1</v>
      </c>
    </row>
    <row r="761" spans="1:63" ht="26.25" customHeight="1" x14ac:dyDescent="0.25">
      <c r="A761" s="265">
        <v>1516</v>
      </c>
      <c r="B761" s="266" t="s">
        <v>1508</v>
      </c>
      <c r="C761" s="271" t="s">
        <v>1193</v>
      </c>
      <c r="D761" s="271" t="s">
        <v>896</v>
      </c>
      <c r="E761" s="271" t="s">
        <v>415</v>
      </c>
      <c r="F761" s="271" t="s">
        <v>1</v>
      </c>
      <c r="G761" s="271" t="s">
        <v>817</v>
      </c>
      <c r="H761" s="266" t="s">
        <v>696</v>
      </c>
      <c r="I761" s="266" t="s">
        <v>437</v>
      </c>
      <c r="J761" s="285" t="s">
        <v>39</v>
      </c>
      <c r="K761" s="271" t="s">
        <v>1</v>
      </c>
      <c r="L761" s="271" t="s">
        <v>1</v>
      </c>
      <c r="M761" s="285" t="s">
        <v>39</v>
      </c>
      <c r="N761" s="271" t="s">
        <v>1</v>
      </c>
      <c r="O761" s="271" t="s">
        <v>1</v>
      </c>
      <c r="P761" s="271" t="s">
        <v>1</v>
      </c>
      <c r="Q761" s="271" t="s">
        <v>1</v>
      </c>
      <c r="R761" s="271" t="s">
        <v>1</v>
      </c>
      <c r="S761" s="271" t="s">
        <v>1</v>
      </c>
      <c r="T761" s="271" t="s">
        <v>1</v>
      </c>
      <c r="U761" s="271" t="s">
        <v>1</v>
      </c>
      <c r="V761" s="271" t="s">
        <v>1</v>
      </c>
      <c r="W761" s="271" t="s">
        <v>1</v>
      </c>
      <c r="X761" s="271" t="s">
        <v>1</v>
      </c>
      <c r="Y761" s="271" t="s">
        <v>1</v>
      </c>
      <c r="Z761" s="271" t="s">
        <v>1</v>
      </c>
      <c r="AA761" s="271" t="s">
        <v>1</v>
      </c>
      <c r="AB761" s="271" t="s">
        <v>1</v>
      </c>
      <c r="AC761" s="271" t="s">
        <v>1</v>
      </c>
      <c r="AD761" s="271" t="s">
        <v>1</v>
      </c>
      <c r="AE761" s="271" t="s">
        <v>1</v>
      </c>
      <c r="AF761" s="271" t="s">
        <v>1</v>
      </c>
      <c r="AG761" s="271" t="s">
        <v>1</v>
      </c>
      <c r="AH761" s="271" t="s">
        <v>1</v>
      </c>
      <c r="AI761" s="271" t="s">
        <v>1</v>
      </c>
      <c r="AJ761" s="271" t="s">
        <v>1</v>
      </c>
      <c r="AK761" s="271" t="s">
        <v>1</v>
      </c>
      <c r="AL761" s="271" t="s">
        <v>1</v>
      </c>
      <c r="AM761" s="271" t="s">
        <v>1</v>
      </c>
      <c r="AN761" s="271" t="s">
        <v>1</v>
      </c>
      <c r="AO761" s="271" t="s">
        <v>1</v>
      </c>
      <c r="AP761" s="271" t="s">
        <v>1</v>
      </c>
      <c r="AQ761" s="271" t="s">
        <v>1</v>
      </c>
      <c r="AR761" s="271" t="s">
        <v>1</v>
      </c>
      <c r="AS761" s="271" t="s">
        <v>1</v>
      </c>
      <c r="AT761" s="271" t="s">
        <v>1</v>
      </c>
      <c r="AU761" s="271" t="s">
        <v>1</v>
      </c>
      <c r="AV761" s="271" t="s">
        <v>1</v>
      </c>
      <c r="AW761" s="284" t="s">
        <v>1</v>
      </c>
      <c r="AX761" s="284">
        <v>0</v>
      </c>
      <c r="AY761" s="284">
        <v>0</v>
      </c>
      <c r="AZ761" s="276" t="s">
        <v>1</v>
      </c>
      <c r="BA761" s="276" t="s">
        <v>1</v>
      </c>
      <c r="BB761" s="283" t="s">
        <v>1</v>
      </c>
      <c r="BD761" s="150" t="e">
        <f>_xlfn.XLOOKUP(A761,'KSD auditees'!A:A,'KSD auditees'!A:A)</f>
        <v>#N/A</v>
      </c>
      <c r="BE761" s="150" t="e">
        <f>_xlfn.XLOOKUP(A761,'KSD auditees'!A:A,'KSD auditees'!G:G)</f>
        <v>#N/A</v>
      </c>
      <c r="BF761" s="150" t="e">
        <f>_xlfn.XLOOKUP(A761,'[27]Non AGSA'!B:B,'[27]Non AGSA'!B:B)</f>
        <v>#N/A</v>
      </c>
      <c r="BG761" s="150">
        <f>_xlfn.XLOOKUP(A761,'[27]Dormant auditee list'!C:C,'[27]Dormant auditee list'!C:C)</f>
        <v>1516</v>
      </c>
      <c r="BH761" s="150" t="e">
        <f>_xlfn.XLOOKUP(A761,[27]Reworked!A:A,[27]Reworked!I:I)</f>
        <v>#N/A</v>
      </c>
      <c r="BJ761" s="150">
        <v>2</v>
      </c>
      <c r="BK761" s="150">
        <v>6</v>
      </c>
    </row>
    <row r="762" spans="1:63" ht="27" customHeight="1" x14ac:dyDescent="0.25">
      <c r="A762" s="265">
        <v>1066</v>
      </c>
      <c r="B762" s="266" t="s">
        <v>1509</v>
      </c>
      <c r="C762" s="271" t="s">
        <v>1193</v>
      </c>
      <c r="D762" s="271" t="s">
        <v>571</v>
      </c>
      <c r="E762" s="271" t="s">
        <v>810</v>
      </c>
      <c r="F762" s="271" t="s">
        <v>1</v>
      </c>
      <c r="G762" s="271" t="s">
        <v>439</v>
      </c>
      <c r="H762" s="266" t="s">
        <v>444</v>
      </c>
      <c r="I762" s="266" t="s">
        <v>437</v>
      </c>
      <c r="J762" s="285" t="s">
        <v>39</v>
      </c>
      <c r="K762" s="271" t="s">
        <v>1</v>
      </c>
      <c r="L762" s="272" t="s">
        <v>23</v>
      </c>
      <c r="M762" s="152" t="s">
        <v>17</v>
      </c>
      <c r="N762" s="271" t="s">
        <v>1</v>
      </c>
      <c r="O762" s="272" t="s">
        <v>23</v>
      </c>
      <c r="P762" s="271" t="s">
        <v>1</v>
      </c>
      <c r="Q762" s="271" t="s">
        <v>1</v>
      </c>
      <c r="R762" s="271" t="s">
        <v>1</v>
      </c>
      <c r="S762" s="271" t="s">
        <v>1</v>
      </c>
      <c r="T762" s="271" t="s">
        <v>1</v>
      </c>
      <c r="U762" s="271" t="s">
        <v>1</v>
      </c>
      <c r="V762" s="271" t="s">
        <v>1</v>
      </c>
      <c r="W762" s="271" t="s">
        <v>1</v>
      </c>
      <c r="X762" s="271" t="s">
        <v>1</v>
      </c>
      <c r="Y762" s="271" t="s">
        <v>1</v>
      </c>
      <c r="Z762" s="271" t="s">
        <v>1</v>
      </c>
      <c r="AA762" s="271" t="s">
        <v>1</v>
      </c>
      <c r="AB762" s="271" t="s">
        <v>1</v>
      </c>
      <c r="AC762" s="271" t="s">
        <v>1</v>
      </c>
      <c r="AD762" s="271" t="s">
        <v>1</v>
      </c>
      <c r="AE762" s="272" t="s">
        <v>23</v>
      </c>
      <c r="AF762" s="272" t="s">
        <v>23</v>
      </c>
      <c r="AG762" s="271" t="s">
        <v>1</v>
      </c>
      <c r="AH762" s="271" t="s">
        <v>1</v>
      </c>
      <c r="AI762" s="271" t="s">
        <v>1</v>
      </c>
      <c r="AJ762" s="271" t="s">
        <v>1</v>
      </c>
      <c r="AK762" s="271" t="s">
        <v>1</v>
      </c>
      <c r="AL762" s="273" t="s">
        <v>22</v>
      </c>
      <c r="AM762" s="271" t="s">
        <v>1</v>
      </c>
      <c r="AN762" s="271" t="s">
        <v>1</v>
      </c>
      <c r="AO762" s="271" t="s">
        <v>1</v>
      </c>
      <c r="AP762" s="271" t="s">
        <v>1</v>
      </c>
      <c r="AQ762" s="271" t="s">
        <v>1</v>
      </c>
      <c r="AR762" s="274" t="s">
        <v>20</v>
      </c>
      <c r="AS762" s="271" t="s">
        <v>1</v>
      </c>
      <c r="AT762" s="271" t="s">
        <v>1</v>
      </c>
      <c r="AU762" s="272" t="s">
        <v>23</v>
      </c>
      <c r="AV762" s="272" t="s">
        <v>23</v>
      </c>
      <c r="AW762" s="274" t="s">
        <v>1240</v>
      </c>
      <c r="AX762" s="152">
        <v>2</v>
      </c>
      <c r="AY762" s="284">
        <v>0</v>
      </c>
      <c r="AZ762" s="276">
        <v>0</v>
      </c>
      <c r="BA762" s="277">
        <v>1141.7</v>
      </c>
      <c r="BB762" s="281">
        <v>67.8</v>
      </c>
      <c r="BD762" s="150" t="e">
        <f>_xlfn.XLOOKUP(A762,'KSD auditees'!A:A,'KSD auditees'!A:A)</f>
        <v>#N/A</v>
      </c>
      <c r="BE762" s="150" t="e">
        <f>_xlfn.XLOOKUP(A762,'KSD auditees'!A:A,'KSD auditees'!G:G)</f>
        <v>#N/A</v>
      </c>
      <c r="BF762" s="150" t="e">
        <f>_xlfn.XLOOKUP(A762,'[27]Non AGSA'!B:B,'[27]Non AGSA'!B:B)</f>
        <v>#N/A</v>
      </c>
      <c r="BG762" s="150" t="e">
        <f>_xlfn.XLOOKUP(A762,'[27]Dormant auditee list'!C:C,'[27]Dormant auditee list'!C:C)</f>
        <v>#N/A</v>
      </c>
      <c r="BH762" s="150" t="e">
        <f>_xlfn.XLOOKUP(A762,[27]Reworked!A:A,[27]Reworked!I:I)</f>
        <v>#N/A</v>
      </c>
      <c r="BJ762" s="150">
        <v>5</v>
      </c>
      <c r="BK762" s="150">
        <v>6</v>
      </c>
    </row>
    <row r="763" spans="1:63" ht="5.25" customHeight="1" x14ac:dyDescent="0.25">
      <c r="BD763" s="150">
        <f>_xlfn.XLOOKUP(A763,'KSD auditees'!A:A,'KSD auditees'!A:A)</f>
        <v>0</v>
      </c>
      <c r="BE763" s="150">
        <f>_xlfn.XLOOKUP(A763,'KSD auditees'!A:A,'KSD auditees'!G:G)</f>
        <v>0</v>
      </c>
      <c r="BH763" s="150" t="e">
        <f>_xlfn.XLOOKUP(A763,[27]Reworked!A:A,[27]Reworked!I:I)</f>
        <v>#N/A</v>
      </c>
      <c r="BI763" s="150" t="e">
        <f>_xlfn.XLOOKUP(A763,[27]Reworked!A:A,[27]Reworked!J:J)</f>
        <v>#N/A</v>
      </c>
    </row>
    <row r="764" spans="1:63" ht="14.25" customHeight="1" x14ac:dyDescent="0.25">
      <c r="F764" s="317" t="s">
        <v>1194</v>
      </c>
      <c r="G764" s="317"/>
      <c r="H764" s="317"/>
      <c r="J764" s="306" t="s">
        <v>421</v>
      </c>
      <c r="K764" s="306"/>
      <c r="L764" s="306"/>
      <c r="M764" s="306"/>
      <c r="N764" s="318" t="s">
        <v>33</v>
      </c>
      <c r="O764" s="318"/>
      <c r="P764" s="318"/>
      <c r="Q764" s="318"/>
      <c r="R764" s="325" t="s">
        <v>17</v>
      </c>
      <c r="S764" s="325"/>
      <c r="T764" s="325"/>
      <c r="U764" s="325"/>
      <c r="V764" s="326" t="s">
        <v>230</v>
      </c>
      <c r="W764" s="326"/>
      <c r="X764" s="326"/>
      <c r="Y764" s="327" t="s">
        <v>231</v>
      </c>
      <c r="Z764" s="327"/>
      <c r="AA764" s="327"/>
      <c r="AB764" s="314" t="s">
        <v>1243</v>
      </c>
      <c r="AC764" s="314"/>
      <c r="AD764" s="314"/>
      <c r="AE764" s="319" t="s">
        <v>39</v>
      </c>
      <c r="AF764" s="319"/>
      <c r="AG764" s="319"/>
      <c r="AH764" s="319"/>
      <c r="AI764" s="328" t="s">
        <v>111</v>
      </c>
      <c r="AJ764" s="328"/>
      <c r="AK764" s="328"/>
      <c r="AY764" s="330" t="s">
        <v>1244</v>
      </c>
      <c r="AZ764" s="330"/>
      <c r="BA764" s="331" t="s">
        <v>29</v>
      </c>
      <c r="BB764" s="332" t="s">
        <v>27</v>
      </c>
    </row>
    <row r="765" spans="1:63" ht="14.25" customHeight="1" x14ac:dyDescent="0.25">
      <c r="F765" s="315" t="s">
        <v>1195</v>
      </c>
      <c r="G765" s="315"/>
      <c r="H765" s="315"/>
      <c r="J765" s="306"/>
      <c r="K765" s="306"/>
      <c r="L765" s="306"/>
      <c r="M765" s="306"/>
      <c r="N765" s="318"/>
      <c r="O765" s="318"/>
      <c r="P765" s="318"/>
      <c r="Q765" s="318"/>
      <c r="R765" s="325"/>
      <c r="S765" s="325"/>
      <c r="T765" s="325"/>
      <c r="U765" s="325"/>
      <c r="V765" s="326"/>
      <c r="W765" s="326"/>
      <c r="X765" s="326"/>
      <c r="Y765" s="327"/>
      <c r="Z765" s="327"/>
      <c r="AA765" s="327"/>
      <c r="AB765" s="314"/>
      <c r="AC765" s="314"/>
      <c r="AD765" s="314"/>
      <c r="AE765" s="319"/>
      <c r="AF765" s="319"/>
      <c r="AG765" s="319"/>
      <c r="AH765" s="319"/>
      <c r="AI765" s="328"/>
      <c r="AJ765" s="328"/>
      <c r="AK765" s="328"/>
      <c r="AY765" s="330"/>
      <c r="AZ765" s="330"/>
      <c r="BA765" s="331"/>
      <c r="BB765" s="332"/>
    </row>
    <row r="766" spans="1:63" ht="14.25" customHeight="1" x14ac:dyDescent="0.25">
      <c r="F766" s="315" t="s">
        <v>1196</v>
      </c>
      <c r="G766" s="315"/>
      <c r="H766" s="315"/>
    </row>
    <row r="767" spans="1:63" ht="14.25" customHeight="1" x14ac:dyDescent="0.25">
      <c r="F767" s="315" t="s">
        <v>1197</v>
      </c>
      <c r="G767" s="315"/>
      <c r="H767" s="315"/>
      <c r="J767" s="306" t="s">
        <v>422</v>
      </c>
      <c r="K767" s="306"/>
      <c r="L767" s="306"/>
      <c r="M767" s="306"/>
      <c r="N767" s="316" t="s">
        <v>1198</v>
      </c>
      <c r="O767" s="316"/>
      <c r="P767" s="316"/>
      <c r="Q767" s="316"/>
      <c r="R767" s="325" t="s">
        <v>1245</v>
      </c>
      <c r="S767" s="325"/>
      <c r="T767" s="325"/>
      <c r="U767" s="325"/>
      <c r="V767" s="314" t="s">
        <v>1246</v>
      </c>
      <c r="W767" s="314"/>
      <c r="X767" s="314"/>
      <c r="Y767" s="334" t="s">
        <v>1247</v>
      </c>
      <c r="Z767" s="334"/>
      <c r="AA767" s="334"/>
      <c r="AB767" s="330" t="s">
        <v>1248</v>
      </c>
      <c r="AC767" s="330"/>
      <c r="AD767" s="330"/>
      <c r="AE767" s="314" t="s">
        <v>1199</v>
      </c>
      <c r="AF767" s="314"/>
      <c r="AG767" s="314"/>
      <c r="AH767" s="314"/>
      <c r="AI767" s="335" t="s">
        <v>1249</v>
      </c>
      <c r="AJ767" s="335"/>
      <c r="AK767" s="335"/>
      <c r="AL767" s="335"/>
      <c r="AM767" s="335"/>
      <c r="AN767" s="318" t="s">
        <v>1250</v>
      </c>
      <c r="AO767" s="318"/>
      <c r="AP767" s="318"/>
      <c r="AQ767" s="318"/>
    </row>
    <row r="768" spans="1:63" ht="14.25" customHeight="1" x14ac:dyDescent="0.25">
      <c r="J768" s="306"/>
      <c r="K768" s="306"/>
      <c r="L768" s="306"/>
      <c r="M768" s="306"/>
      <c r="N768" s="316"/>
      <c r="O768" s="316"/>
      <c r="P768" s="316"/>
      <c r="Q768" s="316"/>
      <c r="R768" s="325"/>
      <c r="S768" s="325"/>
      <c r="T768" s="325"/>
      <c r="U768" s="325"/>
      <c r="V768" s="314"/>
      <c r="W768" s="314"/>
      <c r="X768" s="314"/>
      <c r="Y768" s="334"/>
      <c r="Z768" s="334"/>
      <c r="AA768" s="334"/>
      <c r="AB768" s="330"/>
      <c r="AC768" s="330"/>
      <c r="AD768" s="330"/>
      <c r="AE768" s="314"/>
      <c r="AF768" s="314"/>
      <c r="AG768" s="314"/>
      <c r="AH768" s="314"/>
      <c r="AI768" s="335"/>
      <c r="AJ768" s="335"/>
      <c r="AK768" s="335"/>
      <c r="AL768" s="335"/>
      <c r="AM768" s="335"/>
      <c r="AN768" s="318"/>
      <c r="AO768" s="318"/>
      <c r="AP768" s="318"/>
      <c r="AQ768" s="318"/>
    </row>
    <row r="769" spans="11:54" ht="19.5" customHeight="1" x14ac:dyDescent="0.25"/>
    <row r="770" spans="11:54" ht="11.25" customHeight="1" x14ac:dyDescent="0.25">
      <c r="K770" s="307" t="s">
        <v>423</v>
      </c>
      <c r="L770" s="307"/>
      <c r="M770" s="307"/>
      <c r="N770" s="307"/>
      <c r="O770" s="307"/>
      <c r="P770" s="307"/>
      <c r="Q770" s="307"/>
      <c r="R770" s="307"/>
      <c r="AY770" s="333" t="s">
        <v>1251</v>
      </c>
      <c r="AZ770" s="333"/>
      <c r="BA770" s="333"/>
      <c r="BB770" s="333"/>
    </row>
  </sheetData>
  <autoFilter ref="A4:BJ762" xr:uid="{B9DBF336-E8D9-496A-B873-6124E276E38A}"/>
  <mergeCells count="39">
    <mergeCell ref="F766:H766"/>
    <mergeCell ref="F767:H767"/>
    <mergeCell ref="J767:M768"/>
    <mergeCell ref="N767:Q768"/>
    <mergeCell ref="R767:U768"/>
    <mergeCell ref="AY770:BB770"/>
    <mergeCell ref="Y767:AA768"/>
    <mergeCell ref="AB767:AD768"/>
    <mergeCell ref="AE767:AH768"/>
    <mergeCell ref="AI767:AM768"/>
    <mergeCell ref="K770:R770"/>
    <mergeCell ref="AN767:AQ768"/>
    <mergeCell ref="BA764:BA765"/>
    <mergeCell ref="BB764:BB765"/>
    <mergeCell ref="F764:H764"/>
    <mergeCell ref="J764:M765"/>
    <mergeCell ref="N764:Q765"/>
    <mergeCell ref="R764:U765"/>
    <mergeCell ref="V764:X765"/>
    <mergeCell ref="Y764:AA765"/>
    <mergeCell ref="F765:H765"/>
    <mergeCell ref="V767:X768"/>
    <mergeCell ref="AB764:AD765"/>
    <mergeCell ref="AE764:AH765"/>
    <mergeCell ref="AI764:AK765"/>
    <mergeCell ref="AY764:AZ765"/>
    <mergeCell ref="AZ3:BB3"/>
    <mergeCell ref="J3:L3"/>
    <mergeCell ref="M3:O3"/>
    <mergeCell ref="P3:Y3"/>
    <mergeCell ref="Z3:AD3"/>
    <mergeCell ref="AE3:AT3"/>
    <mergeCell ref="AU3:AY3"/>
    <mergeCell ref="AU2:BB2"/>
    <mergeCell ref="A1:C1"/>
    <mergeCell ref="D1:AT1"/>
    <mergeCell ref="A2:C2"/>
    <mergeCell ref="I2:AF2"/>
    <mergeCell ref="AP2:AT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F5154-9A51-43C8-99EF-0DE2AED68CDE}">
  <dimension ref="A1:BI211"/>
  <sheetViews>
    <sheetView showGridLines="0" topLeftCell="U192" workbookViewId="0">
      <selection activeCell="AC208" sqref="AC208"/>
    </sheetView>
  </sheetViews>
  <sheetFormatPr defaultRowHeight="15" x14ac:dyDescent="0.25"/>
  <cols>
    <col min="1" max="1" width="3.7109375" customWidth="1"/>
    <col min="2" max="2" width="21.7109375" customWidth="1"/>
    <col min="3" max="4" width="16.140625" customWidth="1"/>
    <col min="5" max="5" width="5.42578125" customWidth="1"/>
    <col min="6" max="8" width="12.140625" customWidth="1"/>
    <col min="9" max="9" width="8.5703125" customWidth="1"/>
    <col min="10" max="17" width="2.7109375" customWidth="1"/>
    <col min="18" max="18" width="2.5703125" customWidth="1"/>
    <col min="19" max="23" width="2.7109375" customWidth="1"/>
    <col min="24" max="24" width="4.28515625" customWidth="1"/>
    <col min="25" max="25" width="2.7109375" customWidth="1"/>
    <col min="26" max="26" width="4.28515625" customWidth="1"/>
    <col min="27" max="27" width="4.42578125" customWidth="1"/>
    <col min="28" max="30" width="4.28515625" customWidth="1"/>
    <col min="31" max="31" width="4.42578125" customWidth="1"/>
    <col min="32" max="33" width="4.28515625" customWidth="1"/>
    <col min="34" max="37" width="2.7109375" customWidth="1"/>
    <col min="38" max="38" width="2.5703125" customWidth="1"/>
    <col min="39" max="41" width="2.7109375" customWidth="1"/>
    <col min="42" max="42" width="4.28515625" customWidth="1"/>
    <col min="43" max="46" width="2.7109375" customWidth="1"/>
    <col min="47" max="47" width="4.28515625" customWidth="1"/>
    <col min="48" max="51" width="2.7109375" customWidth="1"/>
    <col min="52" max="53" width="7" customWidth="1"/>
    <col min="54" max="54" width="7.5703125" customWidth="1"/>
    <col min="57" max="58" width="27.42578125" customWidth="1"/>
  </cols>
  <sheetData>
    <row r="1" spans="1:61" ht="48" customHeight="1" x14ac:dyDescent="0.25">
      <c r="A1" s="337"/>
      <c r="B1" s="337"/>
      <c r="C1" s="337"/>
      <c r="D1" s="215"/>
      <c r="E1" s="338" t="s">
        <v>1181</v>
      </c>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row>
    <row r="2" spans="1:61" ht="14.25" customHeight="1" x14ac:dyDescent="0.25">
      <c r="A2" s="339" t="s">
        <v>1510</v>
      </c>
      <c r="B2" s="339"/>
      <c r="C2" s="339"/>
      <c r="D2" s="216"/>
      <c r="I2" s="339" t="s">
        <v>488</v>
      </c>
      <c r="J2" s="339"/>
      <c r="K2" s="339"/>
      <c r="L2" s="339"/>
      <c r="M2" s="339"/>
      <c r="N2" s="339"/>
      <c r="O2" s="339"/>
      <c r="P2" s="339"/>
      <c r="Q2" s="339"/>
      <c r="R2" s="339"/>
      <c r="S2" s="339"/>
      <c r="T2" s="339"/>
      <c r="U2" s="339"/>
      <c r="V2" s="339"/>
      <c r="W2" s="339"/>
      <c r="X2" s="339"/>
      <c r="Y2" s="339"/>
      <c r="Z2" s="339"/>
      <c r="AA2" s="339"/>
      <c r="AB2" s="339"/>
      <c r="AC2" s="339"/>
      <c r="AD2" s="339"/>
      <c r="AE2" s="339"/>
      <c r="AF2" s="339"/>
      <c r="AP2" s="340" t="s">
        <v>1200</v>
      </c>
      <c r="AQ2" s="340"/>
      <c r="AR2" s="340"/>
      <c r="AS2" s="340"/>
      <c r="AT2" s="340"/>
      <c r="AU2" s="336">
        <v>45550</v>
      </c>
      <c r="AV2" s="336"/>
      <c r="AW2" s="336"/>
      <c r="AX2" s="336"/>
      <c r="AY2" s="336"/>
      <c r="AZ2" s="336"/>
      <c r="BA2" s="336"/>
      <c r="BB2" s="336"/>
    </row>
    <row r="3" spans="1:61" ht="36.75" customHeight="1" x14ac:dyDescent="0.25">
      <c r="A3" s="217" t="s">
        <v>1</v>
      </c>
      <c r="B3" s="218" t="s">
        <v>1</v>
      </c>
      <c r="C3" s="218" t="s">
        <v>1</v>
      </c>
      <c r="D3" s="218"/>
      <c r="E3" s="218" t="s">
        <v>1</v>
      </c>
      <c r="F3" s="218" t="s">
        <v>1</v>
      </c>
      <c r="G3" s="218" t="s">
        <v>1</v>
      </c>
      <c r="H3" s="218" t="s">
        <v>1</v>
      </c>
      <c r="I3" s="218" t="s">
        <v>1</v>
      </c>
      <c r="J3" s="343" t="s">
        <v>1183</v>
      </c>
      <c r="K3" s="343"/>
      <c r="L3" s="343"/>
      <c r="M3" s="344" t="s">
        <v>1511</v>
      </c>
      <c r="N3" s="344"/>
      <c r="O3" s="344"/>
      <c r="P3" s="343" t="s">
        <v>1201</v>
      </c>
      <c r="Q3" s="343"/>
      <c r="R3" s="343"/>
      <c r="S3" s="343"/>
      <c r="T3" s="343"/>
      <c r="U3" s="343"/>
      <c r="V3" s="343"/>
      <c r="W3" s="343"/>
      <c r="X3" s="343"/>
      <c r="Y3" s="343"/>
      <c r="Z3" s="344" t="s">
        <v>1202</v>
      </c>
      <c r="AA3" s="344"/>
      <c r="AB3" s="344"/>
      <c r="AC3" s="344"/>
      <c r="AD3" s="344"/>
      <c r="AE3" s="343" t="s">
        <v>1184</v>
      </c>
      <c r="AF3" s="343"/>
      <c r="AG3" s="343"/>
      <c r="AH3" s="343"/>
      <c r="AI3" s="343"/>
      <c r="AJ3" s="343"/>
      <c r="AK3" s="343"/>
      <c r="AL3" s="343"/>
      <c r="AM3" s="343"/>
      <c r="AN3" s="343"/>
      <c r="AO3" s="343"/>
      <c r="AP3" s="343"/>
      <c r="AQ3" s="343"/>
      <c r="AR3" s="343"/>
      <c r="AS3" s="343"/>
      <c r="AT3" s="343"/>
      <c r="AU3" s="344" t="s">
        <v>1185</v>
      </c>
      <c r="AV3" s="344"/>
      <c r="AW3" s="344"/>
      <c r="AX3" s="344"/>
      <c r="AY3" s="344"/>
      <c r="AZ3" s="343" t="s">
        <v>1203</v>
      </c>
      <c r="BA3" s="343"/>
      <c r="BB3" s="343"/>
    </row>
    <row r="4" spans="1:61" ht="119.25" customHeight="1" x14ac:dyDescent="0.25">
      <c r="A4" s="217" t="s">
        <v>11</v>
      </c>
      <c r="B4" s="219" t="s">
        <v>3</v>
      </c>
      <c r="C4" s="219" t="s">
        <v>424</v>
      </c>
      <c r="D4" s="219" t="s">
        <v>1191</v>
      </c>
      <c r="E4" s="219" t="s">
        <v>300</v>
      </c>
      <c r="F4" s="219" t="s">
        <v>428</v>
      </c>
      <c r="G4" s="219" t="s">
        <v>429</v>
      </c>
      <c r="H4" s="219" t="s">
        <v>430</v>
      </c>
      <c r="I4" s="219" t="s">
        <v>1186</v>
      </c>
      <c r="J4" s="220" t="s">
        <v>1187</v>
      </c>
      <c r="K4" s="220" t="s">
        <v>1188</v>
      </c>
      <c r="L4" s="220" t="s">
        <v>1189</v>
      </c>
      <c r="M4" s="221" t="s">
        <v>1187</v>
      </c>
      <c r="N4" s="221" t="s">
        <v>1188</v>
      </c>
      <c r="O4" s="221" t="s">
        <v>1189</v>
      </c>
      <c r="P4" s="220" t="s">
        <v>1204</v>
      </c>
      <c r="Q4" s="220" t="s">
        <v>1205</v>
      </c>
      <c r="R4" s="220" t="s">
        <v>1206</v>
      </c>
      <c r="S4" s="220" t="s">
        <v>1207</v>
      </c>
      <c r="T4" s="220" t="s">
        <v>1208</v>
      </c>
      <c r="U4" s="220" t="s">
        <v>1209</v>
      </c>
      <c r="V4" s="220" t="s">
        <v>1210</v>
      </c>
      <c r="W4" s="220" t="s">
        <v>1211</v>
      </c>
      <c r="X4" s="220" t="s">
        <v>1212</v>
      </c>
      <c r="Y4" s="220" t="s">
        <v>1213</v>
      </c>
      <c r="Z4" s="221" t="s">
        <v>1214</v>
      </c>
      <c r="AA4" s="221" t="s">
        <v>1215</v>
      </c>
      <c r="AB4" s="221" t="s">
        <v>1216</v>
      </c>
      <c r="AC4" s="221" t="s">
        <v>1217</v>
      </c>
      <c r="AD4" s="221" t="s">
        <v>1218</v>
      </c>
      <c r="AE4" s="220" t="s">
        <v>1219</v>
      </c>
      <c r="AF4" s="220" t="s">
        <v>1212</v>
      </c>
      <c r="AG4" s="220" t="s">
        <v>1220</v>
      </c>
      <c r="AH4" s="220" t="s">
        <v>1221</v>
      </c>
      <c r="AI4" s="220" t="s">
        <v>1222</v>
      </c>
      <c r="AJ4" s="220" t="s">
        <v>1223</v>
      </c>
      <c r="AK4" s="220" t="s">
        <v>1224</v>
      </c>
      <c r="AL4" s="220" t="s">
        <v>1225</v>
      </c>
      <c r="AM4" s="220" t="s">
        <v>1226</v>
      </c>
      <c r="AN4" s="220" t="s">
        <v>1227</v>
      </c>
      <c r="AO4" s="220" t="s">
        <v>1228</v>
      </c>
      <c r="AP4" s="220" t="s">
        <v>1229</v>
      </c>
      <c r="AQ4" s="220" t="s">
        <v>1230</v>
      </c>
      <c r="AR4" s="220" t="s">
        <v>1231</v>
      </c>
      <c r="AS4" s="220" t="s">
        <v>1232</v>
      </c>
      <c r="AT4" s="220" t="s">
        <v>810</v>
      </c>
      <c r="AU4" s="221" t="s">
        <v>8</v>
      </c>
      <c r="AV4" s="221" t="s">
        <v>1233</v>
      </c>
      <c r="AW4" s="221" t="s">
        <v>1234</v>
      </c>
      <c r="AX4" s="221" t="s">
        <v>1235</v>
      </c>
      <c r="AY4" s="221" t="s">
        <v>1236</v>
      </c>
      <c r="AZ4" s="220" t="s">
        <v>1237</v>
      </c>
      <c r="BA4" s="220" t="s">
        <v>1238</v>
      </c>
      <c r="BB4" s="220" t="s">
        <v>1239</v>
      </c>
      <c r="BE4" s="1" t="s">
        <v>1512</v>
      </c>
      <c r="BF4" s="86" t="s">
        <v>14</v>
      </c>
      <c r="BG4" t="s">
        <v>1513</v>
      </c>
      <c r="BH4" t="s">
        <v>1514</v>
      </c>
      <c r="BI4" s="1" t="s">
        <v>1515</v>
      </c>
    </row>
    <row r="5" spans="1:61" x14ac:dyDescent="0.25">
      <c r="A5" s="217">
        <v>1</v>
      </c>
      <c r="B5" s="222">
        <v>2</v>
      </c>
      <c r="C5" s="217">
        <v>3</v>
      </c>
      <c r="D5" s="222">
        <v>4</v>
      </c>
      <c r="E5" s="217">
        <v>5</v>
      </c>
      <c r="F5" s="222">
        <v>6</v>
      </c>
      <c r="G5" s="217">
        <v>7</v>
      </c>
      <c r="H5" s="222">
        <v>8</v>
      </c>
      <c r="I5" s="217">
        <v>9</v>
      </c>
      <c r="J5" s="222">
        <v>10</v>
      </c>
      <c r="K5" s="217">
        <v>11</v>
      </c>
      <c r="L5" s="222">
        <v>12</v>
      </c>
      <c r="M5" s="217">
        <v>13</v>
      </c>
      <c r="N5" s="222">
        <v>14</v>
      </c>
      <c r="O5" s="217">
        <v>15</v>
      </c>
      <c r="P5" s="222">
        <v>16</v>
      </c>
      <c r="Q5" s="217">
        <v>17</v>
      </c>
      <c r="R5" s="222">
        <v>18</v>
      </c>
      <c r="S5" s="217">
        <v>19</v>
      </c>
      <c r="T5" s="222">
        <v>20</v>
      </c>
      <c r="U5" s="217">
        <v>21</v>
      </c>
      <c r="V5" s="222">
        <v>22</v>
      </c>
      <c r="W5" s="217">
        <v>23</v>
      </c>
      <c r="X5" s="222">
        <v>24</v>
      </c>
      <c r="Y5" s="217">
        <v>25</v>
      </c>
      <c r="Z5" s="222">
        <v>26</v>
      </c>
      <c r="AA5" s="217">
        <v>27</v>
      </c>
      <c r="AB5" s="222">
        <v>28</v>
      </c>
      <c r="AC5" s="217">
        <v>29</v>
      </c>
      <c r="AD5" s="222">
        <v>30</v>
      </c>
      <c r="AE5" s="217">
        <v>31</v>
      </c>
      <c r="AF5" s="222">
        <v>32</v>
      </c>
      <c r="AG5" s="217">
        <v>33</v>
      </c>
      <c r="AH5" s="222">
        <v>34</v>
      </c>
      <c r="AI5" s="217">
        <v>35</v>
      </c>
      <c r="AJ5" s="222">
        <v>36</v>
      </c>
      <c r="AK5" s="217">
        <v>37</v>
      </c>
      <c r="AL5" s="222">
        <v>38</v>
      </c>
      <c r="AM5" s="217">
        <v>39</v>
      </c>
      <c r="AN5" s="222">
        <v>40</v>
      </c>
      <c r="AO5" s="217">
        <v>41</v>
      </c>
      <c r="AP5" s="222">
        <v>42</v>
      </c>
      <c r="AQ5" s="217">
        <v>43</v>
      </c>
      <c r="AR5" s="222">
        <v>44</v>
      </c>
      <c r="AS5" s="217">
        <v>45</v>
      </c>
      <c r="AT5" s="222">
        <v>46</v>
      </c>
      <c r="AU5" s="217">
        <v>47</v>
      </c>
      <c r="AV5" s="222">
        <v>48</v>
      </c>
      <c r="AW5" s="217">
        <v>49</v>
      </c>
      <c r="AX5" s="222">
        <v>50</v>
      </c>
      <c r="AY5" s="217">
        <v>51</v>
      </c>
      <c r="AZ5" s="222">
        <v>52</v>
      </c>
      <c r="BA5" s="217">
        <v>53</v>
      </c>
      <c r="BB5" s="222">
        <v>54</v>
      </c>
      <c r="BC5" s="217">
        <v>55</v>
      </c>
      <c r="BD5" s="217"/>
      <c r="BE5" s="217"/>
      <c r="BF5" s="217"/>
      <c r="BG5" s="222">
        <v>56</v>
      </c>
      <c r="BH5" s="217">
        <v>57</v>
      </c>
      <c r="BI5" s="1"/>
    </row>
    <row r="6" spans="1:61" ht="18.75" customHeight="1" x14ac:dyDescent="0.25">
      <c r="A6" s="223">
        <v>104</v>
      </c>
      <c r="B6" s="224" t="s">
        <v>133</v>
      </c>
      <c r="C6" s="225" t="s">
        <v>1190</v>
      </c>
      <c r="D6" s="225" t="s">
        <v>1191</v>
      </c>
      <c r="E6" s="225" t="s">
        <v>438</v>
      </c>
      <c r="F6" s="225" t="s">
        <v>458</v>
      </c>
      <c r="G6" s="225" t="s">
        <v>1</v>
      </c>
      <c r="H6" s="224" t="s">
        <v>1</v>
      </c>
      <c r="I6" s="224" t="s">
        <v>438</v>
      </c>
      <c r="J6" s="226" t="s">
        <v>33</v>
      </c>
      <c r="K6" s="225" t="s">
        <v>1</v>
      </c>
      <c r="L6" s="225" t="s">
        <v>1</v>
      </c>
      <c r="M6" s="226" t="s">
        <v>33</v>
      </c>
      <c r="N6" s="225" t="s">
        <v>1</v>
      </c>
      <c r="O6" s="225" t="s">
        <v>1</v>
      </c>
      <c r="P6" s="225" t="s">
        <v>1</v>
      </c>
      <c r="Q6" s="225" t="s">
        <v>1</v>
      </c>
      <c r="R6" s="225" t="s">
        <v>1</v>
      </c>
      <c r="S6" s="225" t="s">
        <v>1</v>
      </c>
      <c r="T6" s="225" t="s">
        <v>1</v>
      </c>
      <c r="U6" s="225" t="s">
        <v>1</v>
      </c>
      <c r="V6" s="225" t="s">
        <v>1</v>
      </c>
      <c r="W6" s="225" t="s">
        <v>1</v>
      </c>
      <c r="X6" s="225" t="s">
        <v>1</v>
      </c>
      <c r="Y6" s="225" t="s">
        <v>1</v>
      </c>
      <c r="Z6" s="225" t="s">
        <v>1</v>
      </c>
      <c r="AA6" s="225" t="s">
        <v>1</v>
      </c>
      <c r="AB6" s="225" t="s">
        <v>1</v>
      </c>
      <c r="AC6" s="225" t="s">
        <v>1</v>
      </c>
      <c r="AD6" s="225" t="s">
        <v>1</v>
      </c>
      <c r="AE6" s="225" t="s">
        <v>1</v>
      </c>
      <c r="AF6" s="225" t="s">
        <v>1</v>
      </c>
      <c r="AG6" s="225" t="s">
        <v>1</v>
      </c>
      <c r="AH6" s="225" t="s">
        <v>1</v>
      </c>
      <c r="AI6" s="225" t="s">
        <v>1</v>
      </c>
      <c r="AJ6" s="225" t="s">
        <v>1</v>
      </c>
      <c r="AK6" s="225" t="s">
        <v>1</v>
      </c>
      <c r="AL6" s="225" t="s">
        <v>1</v>
      </c>
      <c r="AM6" s="225" t="s">
        <v>1</v>
      </c>
      <c r="AN6" s="225" t="s">
        <v>1</v>
      </c>
      <c r="AO6" s="225" t="s">
        <v>1</v>
      </c>
      <c r="AP6" s="225" t="s">
        <v>1</v>
      </c>
      <c r="AQ6" s="225" t="s">
        <v>1</v>
      </c>
      <c r="AR6" s="225" t="s">
        <v>1</v>
      </c>
      <c r="AS6" s="225" t="s">
        <v>1</v>
      </c>
      <c r="AT6" s="225" t="s">
        <v>1</v>
      </c>
      <c r="AU6" s="225" t="s">
        <v>1</v>
      </c>
      <c r="AV6" s="225" t="s">
        <v>1</v>
      </c>
      <c r="AW6" s="226" t="s">
        <v>1241</v>
      </c>
      <c r="AX6" s="226">
        <v>1</v>
      </c>
      <c r="AY6" s="227">
        <v>2</v>
      </c>
      <c r="AZ6" s="228">
        <v>0</v>
      </c>
      <c r="BA6" s="228">
        <v>0</v>
      </c>
      <c r="BB6" s="229">
        <v>0</v>
      </c>
      <c r="BD6">
        <f>VLOOKUP(A6,'High impact list'!$A:$F,1,FALSE)</f>
        <v>104</v>
      </c>
      <c r="BE6" t="str">
        <f>VLOOKUP(A6,'High impact list'!$A:$F,5,FALSE)</f>
        <v>Environmental Sustainability</v>
      </c>
      <c r="BF6" t="str">
        <f>VLOOKUP(A6,Reworked!A:T,17,FALSE)</f>
        <v>Unchanged</v>
      </c>
      <c r="BG6">
        <v>1</v>
      </c>
      <c r="BH6">
        <v>1</v>
      </c>
      <c r="BI6" t="e">
        <f>VLOOKUP(A6,Sheet2!B:B,1,FALSE)</f>
        <v>#N/A</v>
      </c>
    </row>
    <row r="7" spans="1:61" ht="18.75" customHeight="1" x14ac:dyDescent="0.25">
      <c r="A7" s="223">
        <v>1554</v>
      </c>
      <c r="B7" s="224" t="s">
        <v>140</v>
      </c>
      <c r="C7" s="225" t="s">
        <v>1190</v>
      </c>
      <c r="D7" s="225" t="s">
        <v>1191</v>
      </c>
      <c r="E7" s="225" t="s">
        <v>737</v>
      </c>
      <c r="F7" s="225" t="s">
        <v>687</v>
      </c>
      <c r="G7" s="225" t="s">
        <v>687</v>
      </c>
      <c r="H7" s="224" t="s">
        <v>1516</v>
      </c>
      <c r="I7" s="224" t="s">
        <v>437</v>
      </c>
      <c r="J7" s="226" t="s">
        <v>33</v>
      </c>
      <c r="K7" s="225" t="s">
        <v>1</v>
      </c>
      <c r="L7" s="225" t="s">
        <v>1</v>
      </c>
      <c r="M7" s="226" t="s">
        <v>33</v>
      </c>
      <c r="N7" s="225" t="s">
        <v>1</v>
      </c>
      <c r="O7" s="225" t="s">
        <v>1</v>
      </c>
      <c r="P7" s="225" t="s">
        <v>1</v>
      </c>
      <c r="Q7" s="225" t="s">
        <v>1</v>
      </c>
      <c r="R7" s="225" t="s">
        <v>1</v>
      </c>
      <c r="S7" s="225" t="s">
        <v>1</v>
      </c>
      <c r="T7" s="225" t="s">
        <v>1</v>
      </c>
      <c r="U7" s="225" t="s">
        <v>1</v>
      </c>
      <c r="V7" s="225" t="s">
        <v>1</v>
      </c>
      <c r="W7" s="225" t="s">
        <v>1</v>
      </c>
      <c r="X7" s="225" t="s">
        <v>1</v>
      </c>
      <c r="Y7" s="225" t="s">
        <v>1</v>
      </c>
      <c r="Z7" s="230" t="s">
        <v>22</v>
      </c>
      <c r="AA7" s="225" t="s">
        <v>1</v>
      </c>
      <c r="AB7" s="225" t="s">
        <v>1</v>
      </c>
      <c r="AC7" s="225" t="s">
        <v>1</v>
      </c>
      <c r="AD7" s="225" t="s">
        <v>1</v>
      </c>
      <c r="AE7" s="225" t="s">
        <v>1</v>
      </c>
      <c r="AF7" s="225" t="s">
        <v>1</v>
      </c>
      <c r="AG7" s="225" t="s">
        <v>1</v>
      </c>
      <c r="AH7" s="225" t="s">
        <v>1</v>
      </c>
      <c r="AI7" s="225" t="s">
        <v>1</v>
      </c>
      <c r="AJ7" s="225" t="s">
        <v>1</v>
      </c>
      <c r="AK7" s="225" t="s">
        <v>1</v>
      </c>
      <c r="AL7" s="225" t="s">
        <v>1</v>
      </c>
      <c r="AM7" s="225" t="s">
        <v>1</v>
      </c>
      <c r="AN7" s="225" t="s">
        <v>1</v>
      </c>
      <c r="AO7" s="225" t="s">
        <v>1</v>
      </c>
      <c r="AP7" s="225" t="s">
        <v>1</v>
      </c>
      <c r="AQ7" s="225" t="s">
        <v>1</v>
      </c>
      <c r="AR7" s="225" t="s">
        <v>1</v>
      </c>
      <c r="AS7" s="225" t="s">
        <v>1</v>
      </c>
      <c r="AT7" s="225" t="s">
        <v>1</v>
      </c>
      <c r="AU7" s="231" t="s">
        <v>20</v>
      </c>
      <c r="AV7" s="232" t="s">
        <v>23</v>
      </c>
      <c r="AW7" s="231" t="s">
        <v>1240</v>
      </c>
      <c r="AX7" s="226">
        <v>1</v>
      </c>
      <c r="AY7" s="227">
        <v>2</v>
      </c>
      <c r="AZ7" s="228">
        <v>0</v>
      </c>
      <c r="BA7" s="228">
        <v>0</v>
      </c>
      <c r="BB7" s="229">
        <v>0</v>
      </c>
      <c r="BD7">
        <f>VLOOKUP(A7,'High impact list'!$A:$F,1,FALSE)</f>
        <v>1554</v>
      </c>
      <c r="BE7" t="str">
        <f>VLOOKUP(A7,'High impact list'!$A:$F,5,FALSE)</f>
        <v>Financial Stability/ Fiscal Pressure</v>
      </c>
      <c r="BF7" t="str">
        <f>VLOOKUP(A7,Reworked!A:T,17,FALSE)</f>
        <v>Unchanged</v>
      </c>
      <c r="BG7">
        <v>1</v>
      </c>
      <c r="BH7">
        <v>1</v>
      </c>
      <c r="BI7" t="e">
        <f>VLOOKUP(A7,Sheet2!B:B,1,FALSE)</f>
        <v>#N/A</v>
      </c>
    </row>
    <row r="8" spans="1:61" ht="34.5" customHeight="1" x14ac:dyDescent="0.25">
      <c r="A8" s="223">
        <v>106</v>
      </c>
      <c r="B8" s="224" t="s">
        <v>133</v>
      </c>
      <c r="C8" s="225" t="s">
        <v>1190</v>
      </c>
      <c r="D8" s="225" t="s">
        <v>1191</v>
      </c>
      <c r="E8" s="225" t="s">
        <v>571</v>
      </c>
      <c r="F8" s="225" t="s">
        <v>458</v>
      </c>
      <c r="G8" s="225" t="s">
        <v>1</v>
      </c>
      <c r="H8" s="224" t="s">
        <v>1</v>
      </c>
      <c r="I8" s="224" t="s">
        <v>571</v>
      </c>
      <c r="J8" s="226" t="s">
        <v>33</v>
      </c>
      <c r="K8" s="225" t="s">
        <v>1</v>
      </c>
      <c r="L8" s="225" t="s">
        <v>1</v>
      </c>
      <c r="M8" s="226" t="s">
        <v>33</v>
      </c>
      <c r="N8" s="225" t="s">
        <v>1</v>
      </c>
      <c r="O8" s="225" t="s">
        <v>1</v>
      </c>
      <c r="P8" s="225" t="s">
        <v>1</v>
      </c>
      <c r="Q8" s="225" t="s">
        <v>1</v>
      </c>
      <c r="R8" s="225" t="s">
        <v>1</v>
      </c>
      <c r="S8" s="225" t="s">
        <v>1</v>
      </c>
      <c r="T8" s="225" t="s">
        <v>1</v>
      </c>
      <c r="U8" s="225" t="s">
        <v>1</v>
      </c>
      <c r="V8" s="225" t="s">
        <v>1</v>
      </c>
      <c r="W8" s="225" t="s">
        <v>1</v>
      </c>
      <c r="X8" s="225" t="s">
        <v>1</v>
      </c>
      <c r="Y8" s="225" t="s">
        <v>1</v>
      </c>
      <c r="Z8" s="225" t="s">
        <v>1</v>
      </c>
      <c r="AA8" s="225" t="s">
        <v>1</v>
      </c>
      <c r="AB8" s="225" t="s">
        <v>1</v>
      </c>
      <c r="AC8" s="225" t="s">
        <v>1</v>
      </c>
      <c r="AD8" s="225" t="s">
        <v>1</v>
      </c>
      <c r="AE8" s="225" t="s">
        <v>1</v>
      </c>
      <c r="AF8" s="225" t="s">
        <v>1</v>
      </c>
      <c r="AG8" s="225" t="s">
        <v>1</v>
      </c>
      <c r="AH8" s="225" t="s">
        <v>1</v>
      </c>
      <c r="AI8" s="225" t="s">
        <v>1</v>
      </c>
      <c r="AJ8" s="225" t="s">
        <v>1</v>
      </c>
      <c r="AK8" s="225" t="s">
        <v>1</v>
      </c>
      <c r="AL8" s="225" t="s">
        <v>1</v>
      </c>
      <c r="AM8" s="225" t="s">
        <v>1</v>
      </c>
      <c r="AN8" s="225" t="s">
        <v>1</v>
      </c>
      <c r="AO8" s="225" t="s">
        <v>1</v>
      </c>
      <c r="AP8" s="225" t="s">
        <v>1</v>
      </c>
      <c r="AQ8" s="225" t="s">
        <v>1</v>
      </c>
      <c r="AR8" s="225" t="s">
        <v>1</v>
      </c>
      <c r="AS8" s="225" t="s">
        <v>1</v>
      </c>
      <c r="AT8" s="225" t="s">
        <v>1</v>
      </c>
      <c r="AU8" s="232" t="s">
        <v>23</v>
      </c>
      <c r="AV8" s="231" t="s">
        <v>20</v>
      </c>
      <c r="AW8" s="226" t="s">
        <v>1241</v>
      </c>
      <c r="AX8" s="226">
        <v>1</v>
      </c>
      <c r="AY8" s="226">
        <v>1</v>
      </c>
      <c r="AZ8" s="228">
        <v>0</v>
      </c>
      <c r="BA8" s="233">
        <v>0</v>
      </c>
      <c r="BB8" s="229">
        <v>0</v>
      </c>
      <c r="BD8">
        <f>VLOOKUP(A8,'High impact list'!$A:$F,1,FALSE)</f>
        <v>106</v>
      </c>
      <c r="BE8" t="str">
        <f>VLOOKUP(A8,'High impact list'!$A:$F,5,FALSE)</f>
        <v>Environmental Sustainability</v>
      </c>
      <c r="BF8" t="str">
        <f>VLOOKUP(A8,Reworked!A:T,17,FALSE)</f>
        <v>Unchanged</v>
      </c>
      <c r="BG8">
        <v>1</v>
      </c>
      <c r="BH8">
        <v>1</v>
      </c>
      <c r="BI8" t="e">
        <f>VLOOKUP(A8,Sheet2!B:B,1,FALSE)</f>
        <v>#N/A</v>
      </c>
    </row>
    <row r="9" spans="1:61" ht="26.25" customHeight="1" x14ac:dyDescent="0.25">
      <c r="A9" s="223">
        <v>127</v>
      </c>
      <c r="B9" s="224" t="s">
        <v>138</v>
      </c>
      <c r="C9" s="225" t="s">
        <v>1190</v>
      </c>
      <c r="D9" s="225" t="s">
        <v>1191</v>
      </c>
      <c r="E9" s="225" t="s">
        <v>1086</v>
      </c>
      <c r="F9" s="225" t="s">
        <v>859</v>
      </c>
      <c r="G9" s="225" t="s">
        <v>1</v>
      </c>
      <c r="H9" s="224" t="s">
        <v>1</v>
      </c>
      <c r="I9" s="224" t="s">
        <v>1086</v>
      </c>
      <c r="J9" s="226" t="s">
        <v>33</v>
      </c>
      <c r="K9" s="225" t="s">
        <v>1</v>
      </c>
      <c r="L9" s="225" t="s">
        <v>1</v>
      </c>
      <c r="M9" s="226" t="s">
        <v>33</v>
      </c>
      <c r="N9" s="225" t="s">
        <v>1</v>
      </c>
      <c r="O9" s="225" t="s">
        <v>1</v>
      </c>
      <c r="P9" s="225" t="s">
        <v>1</v>
      </c>
      <c r="Q9" s="225" t="s">
        <v>1</v>
      </c>
      <c r="R9" s="225" t="s">
        <v>1</v>
      </c>
      <c r="S9" s="225" t="s">
        <v>1</v>
      </c>
      <c r="T9" s="225" t="s">
        <v>1</v>
      </c>
      <c r="U9" s="225" t="s">
        <v>1</v>
      </c>
      <c r="V9" s="225" t="s">
        <v>1</v>
      </c>
      <c r="W9" s="225" t="s">
        <v>1</v>
      </c>
      <c r="X9" s="225" t="s">
        <v>1</v>
      </c>
      <c r="Y9" s="225" t="s">
        <v>1</v>
      </c>
      <c r="Z9" s="225" t="s">
        <v>1</v>
      </c>
      <c r="AA9" s="225" t="s">
        <v>1</v>
      </c>
      <c r="AB9" s="225" t="s">
        <v>1</v>
      </c>
      <c r="AC9" s="225" t="s">
        <v>1</v>
      </c>
      <c r="AD9" s="225" t="s">
        <v>1</v>
      </c>
      <c r="AE9" s="225" t="s">
        <v>1</v>
      </c>
      <c r="AF9" s="225" t="s">
        <v>1</v>
      </c>
      <c r="AG9" s="225" t="s">
        <v>1</v>
      </c>
      <c r="AH9" s="225" t="s">
        <v>1</v>
      </c>
      <c r="AI9" s="225" t="s">
        <v>1</v>
      </c>
      <c r="AJ9" s="225" t="s">
        <v>1</v>
      </c>
      <c r="AK9" s="225" t="s">
        <v>1</v>
      </c>
      <c r="AL9" s="225" t="s">
        <v>1</v>
      </c>
      <c r="AM9" s="225" t="s">
        <v>1</v>
      </c>
      <c r="AN9" s="225" t="s">
        <v>1</v>
      </c>
      <c r="AO9" s="225" t="s">
        <v>1</v>
      </c>
      <c r="AP9" s="225" t="s">
        <v>1</v>
      </c>
      <c r="AQ9" s="225" t="s">
        <v>1</v>
      </c>
      <c r="AR9" s="225" t="s">
        <v>1</v>
      </c>
      <c r="AS9" s="225" t="s">
        <v>1</v>
      </c>
      <c r="AT9" s="225" t="s">
        <v>1</v>
      </c>
      <c r="AU9" s="225" t="s">
        <v>1</v>
      </c>
      <c r="AV9" s="230" t="s">
        <v>22</v>
      </c>
      <c r="AW9" s="231" t="s">
        <v>1240</v>
      </c>
      <c r="AX9" s="226">
        <v>1</v>
      </c>
      <c r="AY9" s="226">
        <v>1</v>
      </c>
      <c r="AZ9" s="228">
        <v>0</v>
      </c>
      <c r="BA9" s="233">
        <v>0</v>
      </c>
      <c r="BB9" s="229">
        <v>0</v>
      </c>
      <c r="BD9">
        <f>VLOOKUP(A9,'High impact list'!$A:$F,1,FALSE)</f>
        <v>127</v>
      </c>
      <c r="BE9" t="str">
        <f>VLOOKUP(A9,'High impact list'!$A:$F,5,FALSE)</f>
        <v>Environmental Sustainability</v>
      </c>
      <c r="BF9" t="str">
        <f>VLOOKUP(A9,Reworked!A:T,17,FALSE)</f>
        <v>Unchanged</v>
      </c>
      <c r="BG9">
        <v>1</v>
      </c>
      <c r="BH9">
        <v>1</v>
      </c>
      <c r="BI9" t="e">
        <f>VLOOKUP(A9,Sheet2!B:B,1,FALSE)</f>
        <v>#N/A</v>
      </c>
    </row>
    <row r="10" spans="1:61" ht="26.25" customHeight="1" x14ac:dyDescent="0.25">
      <c r="A10" s="223">
        <v>113</v>
      </c>
      <c r="B10" s="224" t="s">
        <v>28</v>
      </c>
      <c r="C10" s="225" t="s">
        <v>1190</v>
      </c>
      <c r="D10" s="225" t="s">
        <v>1191</v>
      </c>
      <c r="E10" s="225" t="s">
        <v>519</v>
      </c>
      <c r="F10" s="225" t="s">
        <v>28</v>
      </c>
      <c r="G10" s="225" t="s">
        <v>1</v>
      </c>
      <c r="H10" s="224" t="s">
        <v>1</v>
      </c>
      <c r="I10" s="224" t="s">
        <v>519</v>
      </c>
      <c r="J10" s="226" t="s">
        <v>33</v>
      </c>
      <c r="K10" s="225" t="s">
        <v>1</v>
      </c>
      <c r="L10" s="225" t="s">
        <v>1</v>
      </c>
      <c r="M10" s="226" t="s">
        <v>33</v>
      </c>
      <c r="N10" s="225" t="s">
        <v>1</v>
      </c>
      <c r="O10" s="230" t="s">
        <v>22</v>
      </c>
      <c r="P10" s="225" t="s">
        <v>1</v>
      </c>
      <c r="Q10" s="225" t="s">
        <v>1</v>
      </c>
      <c r="R10" s="225" t="s">
        <v>1</v>
      </c>
      <c r="S10" s="225" t="s">
        <v>1</v>
      </c>
      <c r="T10" s="225" t="s">
        <v>1</v>
      </c>
      <c r="U10" s="225" t="s">
        <v>1</v>
      </c>
      <c r="V10" s="225" t="s">
        <v>1</v>
      </c>
      <c r="W10" s="225" t="s">
        <v>1</v>
      </c>
      <c r="X10" s="225" t="s">
        <v>1</v>
      </c>
      <c r="Y10" s="225" t="s">
        <v>1</v>
      </c>
      <c r="Z10" s="230" t="s">
        <v>22</v>
      </c>
      <c r="AA10" s="225" t="s">
        <v>1</v>
      </c>
      <c r="AB10" s="225" t="s">
        <v>1</v>
      </c>
      <c r="AC10" s="225" t="s">
        <v>1</v>
      </c>
      <c r="AD10" s="225" t="s">
        <v>1</v>
      </c>
      <c r="AE10" s="225" t="s">
        <v>1</v>
      </c>
      <c r="AF10" s="225" t="s">
        <v>1</v>
      </c>
      <c r="AG10" s="225" t="s">
        <v>1</v>
      </c>
      <c r="AH10" s="225" t="s">
        <v>1</v>
      </c>
      <c r="AI10" s="225" t="s">
        <v>1</v>
      </c>
      <c r="AJ10" s="225" t="s">
        <v>1</v>
      </c>
      <c r="AK10" s="225" t="s">
        <v>1</v>
      </c>
      <c r="AL10" s="225" t="s">
        <v>1</v>
      </c>
      <c r="AM10" s="225" t="s">
        <v>1</v>
      </c>
      <c r="AN10" s="225" t="s">
        <v>1</v>
      </c>
      <c r="AO10" s="225" t="s">
        <v>1</v>
      </c>
      <c r="AP10" s="225" t="s">
        <v>1</v>
      </c>
      <c r="AQ10" s="225" t="s">
        <v>1</v>
      </c>
      <c r="AR10" s="225" t="s">
        <v>1</v>
      </c>
      <c r="AS10" s="225" t="s">
        <v>1</v>
      </c>
      <c r="AT10" s="225" t="s">
        <v>1</v>
      </c>
      <c r="AU10" s="225" t="s">
        <v>1</v>
      </c>
      <c r="AV10" s="232" t="s">
        <v>23</v>
      </c>
      <c r="AW10" s="226" t="s">
        <v>1241</v>
      </c>
      <c r="AX10" s="226">
        <v>1</v>
      </c>
      <c r="AY10" s="227">
        <v>2</v>
      </c>
      <c r="AZ10" s="228">
        <v>0</v>
      </c>
      <c r="BA10" s="233">
        <v>69.7</v>
      </c>
      <c r="BB10" s="234">
        <v>4.0000000000000001E-3</v>
      </c>
      <c r="BD10">
        <f>VLOOKUP(A10,'High impact list'!$A:$F,1,FALSE)</f>
        <v>113</v>
      </c>
      <c r="BE10" t="str">
        <f>VLOOKUP(A10,'High impact list'!$A:$F,5,FALSE)</f>
        <v>Education, skills and unemployment</v>
      </c>
      <c r="BF10" t="str">
        <f>VLOOKUP(A10,Reworked!A:T,17,FALSE)</f>
        <v>Unchanged</v>
      </c>
      <c r="BG10">
        <v>1</v>
      </c>
      <c r="BH10">
        <v>1</v>
      </c>
      <c r="BI10" t="e">
        <f>VLOOKUP(A10,Sheet2!B:B,1,FALSE)</f>
        <v>#N/A</v>
      </c>
    </row>
    <row r="11" spans="1:61" ht="27" customHeight="1" x14ac:dyDescent="0.25">
      <c r="A11" s="223">
        <v>183</v>
      </c>
      <c r="B11" s="224" t="s">
        <v>152</v>
      </c>
      <c r="C11" s="225" t="s">
        <v>1190</v>
      </c>
      <c r="D11" s="225" t="s">
        <v>1191</v>
      </c>
      <c r="E11" s="225" t="s">
        <v>1086</v>
      </c>
      <c r="F11" s="225" t="s">
        <v>151</v>
      </c>
      <c r="G11" s="225" t="s">
        <v>1</v>
      </c>
      <c r="H11" s="224" t="s">
        <v>1</v>
      </c>
      <c r="I11" s="224" t="s">
        <v>1086</v>
      </c>
      <c r="J11" s="226" t="s">
        <v>33</v>
      </c>
      <c r="K11" s="225" t="s">
        <v>1</v>
      </c>
      <c r="L11" s="225" t="s">
        <v>1</v>
      </c>
      <c r="M11" s="226" t="s">
        <v>33</v>
      </c>
      <c r="N11" s="225" t="s">
        <v>1</v>
      </c>
      <c r="O11" s="225" t="s">
        <v>1</v>
      </c>
      <c r="P11" s="225" t="s">
        <v>1</v>
      </c>
      <c r="Q11" s="225" t="s">
        <v>1</v>
      </c>
      <c r="R11" s="225" t="s">
        <v>1</v>
      </c>
      <c r="S11" s="225" t="s">
        <v>1</v>
      </c>
      <c r="T11" s="225" t="s">
        <v>1</v>
      </c>
      <c r="U11" s="225" t="s">
        <v>1</v>
      </c>
      <c r="V11" s="225" t="s">
        <v>1</v>
      </c>
      <c r="W11" s="225" t="s">
        <v>1</v>
      </c>
      <c r="X11" s="225" t="s">
        <v>1</v>
      </c>
      <c r="Y11" s="225" t="s">
        <v>1</v>
      </c>
      <c r="Z11" s="225" t="s">
        <v>1</v>
      </c>
      <c r="AA11" s="225" t="s">
        <v>1</v>
      </c>
      <c r="AB11" s="225" t="s">
        <v>1</v>
      </c>
      <c r="AC11" s="225" t="s">
        <v>1</v>
      </c>
      <c r="AD11" s="225" t="s">
        <v>1</v>
      </c>
      <c r="AE11" s="225" t="s">
        <v>1</v>
      </c>
      <c r="AF11" s="225" t="s">
        <v>1</v>
      </c>
      <c r="AG11" s="225" t="s">
        <v>1</v>
      </c>
      <c r="AH11" s="225" t="s">
        <v>1</v>
      </c>
      <c r="AI11" s="225" t="s">
        <v>1</v>
      </c>
      <c r="AJ11" s="225" t="s">
        <v>1</v>
      </c>
      <c r="AK11" s="225" t="s">
        <v>1</v>
      </c>
      <c r="AL11" s="225" t="s">
        <v>1</v>
      </c>
      <c r="AM11" s="225" t="s">
        <v>1</v>
      </c>
      <c r="AN11" s="225" t="s">
        <v>1</v>
      </c>
      <c r="AO11" s="225" t="s">
        <v>1</v>
      </c>
      <c r="AP11" s="225" t="s">
        <v>1</v>
      </c>
      <c r="AQ11" s="225" t="s">
        <v>1</v>
      </c>
      <c r="AR11" s="225" t="s">
        <v>1</v>
      </c>
      <c r="AS11" s="225" t="s">
        <v>1</v>
      </c>
      <c r="AT11" s="225" t="s">
        <v>1</v>
      </c>
      <c r="AU11" s="225" t="s">
        <v>1</v>
      </c>
      <c r="AV11" s="232" t="s">
        <v>23</v>
      </c>
      <c r="AW11" s="231" t="s">
        <v>1240</v>
      </c>
      <c r="AX11" s="226">
        <v>1</v>
      </c>
      <c r="AY11" s="227">
        <v>2</v>
      </c>
      <c r="AZ11" s="228">
        <v>0</v>
      </c>
      <c r="BA11" s="233">
        <v>6.9</v>
      </c>
      <c r="BB11" s="234">
        <v>0</v>
      </c>
      <c r="BD11">
        <f>VLOOKUP(A11,'High impact list'!$A:$F,1,FALSE)</f>
        <v>183</v>
      </c>
      <c r="BE11" t="str">
        <f>VLOOKUP(A11,'High impact list'!$A:$F,5,FALSE)</f>
        <v>Health</v>
      </c>
      <c r="BF11" t="str">
        <f>VLOOKUP(A11,Reworked!A:T,17,FALSE)</f>
        <v>Unchanged</v>
      </c>
      <c r="BG11">
        <v>1</v>
      </c>
      <c r="BH11">
        <v>1</v>
      </c>
      <c r="BI11" t="e">
        <f>VLOOKUP(A11,Sheet2!B:B,1,FALSE)</f>
        <v>#N/A</v>
      </c>
    </row>
    <row r="12" spans="1:61" ht="26.25" customHeight="1" x14ac:dyDescent="0.25">
      <c r="A12" s="223">
        <v>197</v>
      </c>
      <c r="B12" s="224" t="s">
        <v>203</v>
      </c>
      <c r="C12" s="225" t="s">
        <v>1190</v>
      </c>
      <c r="D12" s="225" t="s">
        <v>1191</v>
      </c>
      <c r="E12" s="225" t="s">
        <v>854</v>
      </c>
      <c r="F12" s="225" t="s">
        <v>452</v>
      </c>
      <c r="G12" s="225" t="s">
        <v>856</v>
      </c>
      <c r="H12" s="224" t="s">
        <v>717</v>
      </c>
      <c r="I12" s="224" t="s">
        <v>437</v>
      </c>
      <c r="J12" s="226" t="s">
        <v>33</v>
      </c>
      <c r="K12" s="225" t="s">
        <v>1</v>
      </c>
      <c r="L12" s="225" t="s">
        <v>1</v>
      </c>
      <c r="M12" s="226" t="s">
        <v>33</v>
      </c>
      <c r="N12" s="225" t="s">
        <v>1</v>
      </c>
      <c r="O12" s="230" t="s">
        <v>22</v>
      </c>
      <c r="P12" s="225" t="s">
        <v>1</v>
      </c>
      <c r="Q12" s="225" t="s">
        <v>1</v>
      </c>
      <c r="R12" s="225" t="s">
        <v>1</v>
      </c>
      <c r="S12" s="225" t="s">
        <v>1</v>
      </c>
      <c r="T12" s="225" t="s">
        <v>1</v>
      </c>
      <c r="U12" s="225" t="s">
        <v>1</v>
      </c>
      <c r="V12" s="225" t="s">
        <v>1</v>
      </c>
      <c r="W12" s="225" t="s">
        <v>1</v>
      </c>
      <c r="X12" s="225" t="s">
        <v>1</v>
      </c>
      <c r="Y12" s="225" t="s">
        <v>1</v>
      </c>
      <c r="Z12" s="225" t="s">
        <v>1</v>
      </c>
      <c r="AA12" s="225" t="s">
        <v>1</v>
      </c>
      <c r="AB12" s="225" t="s">
        <v>1</v>
      </c>
      <c r="AC12" s="225" t="s">
        <v>1</v>
      </c>
      <c r="AD12" s="225" t="s">
        <v>1</v>
      </c>
      <c r="AE12" s="225" t="s">
        <v>1</v>
      </c>
      <c r="AF12" s="225" t="s">
        <v>1</v>
      </c>
      <c r="AG12" s="225" t="s">
        <v>1</v>
      </c>
      <c r="AH12" s="225" t="s">
        <v>1</v>
      </c>
      <c r="AI12" s="225" t="s">
        <v>1</v>
      </c>
      <c r="AJ12" s="225" t="s">
        <v>1</v>
      </c>
      <c r="AK12" s="225" t="s">
        <v>1</v>
      </c>
      <c r="AL12" s="225" t="s">
        <v>1</v>
      </c>
      <c r="AM12" s="225" t="s">
        <v>1</v>
      </c>
      <c r="AN12" s="225" t="s">
        <v>1</v>
      </c>
      <c r="AO12" s="225" t="s">
        <v>1</v>
      </c>
      <c r="AP12" s="225" t="s">
        <v>1</v>
      </c>
      <c r="AQ12" s="225" t="s">
        <v>1</v>
      </c>
      <c r="AR12" s="225" t="s">
        <v>1</v>
      </c>
      <c r="AS12" s="225" t="s">
        <v>1</v>
      </c>
      <c r="AT12" s="225" t="s">
        <v>1</v>
      </c>
      <c r="AU12" s="231" t="s">
        <v>20</v>
      </c>
      <c r="AV12" s="232" t="s">
        <v>23</v>
      </c>
      <c r="AW12" s="231" t="s">
        <v>1240</v>
      </c>
      <c r="AX12" s="226">
        <v>1</v>
      </c>
      <c r="AY12" s="235">
        <v>0</v>
      </c>
      <c r="AZ12" s="228">
        <v>0</v>
      </c>
      <c r="BA12" s="236">
        <v>0.22</v>
      </c>
      <c r="BB12" s="234">
        <v>0.04</v>
      </c>
      <c r="BD12">
        <f>VLOOKUP(A12,'High impact list'!$A:$F,1,FALSE)</f>
        <v>197</v>
      </c>
      <c r="BE12" t="str">
        <f>VLOOKUP(A12,'High impact list'!$A:$F,5,FALSE)</f>
        <v>Safety and Security</v>
      </c>
      <c r="BF12" t="str">
        <f>VLOOKUP(A12,Reworked!A:T,17,FALSE)</f>
        <v>Unchanged</v>
      </c>
      <c r="BG12">
        <v>1</v>
      </c>
      <c r="BH12">
        <v>1</v>
      </c>
      <c r="BI12" t="e">
        <f>VLOOKUP(A12,Sheet2!B:B,1,FALSE)</f>
        <v>#N/A</v>
      </c>
    </row>
    <row r="13" spans="1:61" ht="26.25" customHeight="1" x14ac:dyDescent="0.25">
      <c r="A13" s="223">
        <v>291</v>
      </c>
      <c r="B13" s="224" t="s">
        <v>142</v>
      </c>
      <c r="C13" s="225" t="s">
        <v>1190</v>
      </c>
      <c r="D13" s="225" t="s">
        <v>1191</v>
      </c>
      <c r="E13" s="225" t="s">
        <v>737</v>
      </c>
      <c r="F13" s="225" t="s">
        <v>485</v>
      </c>
      <c r="G13" s="225" t="s">
        <v>739</v>
      </c>
      <c r="H13" s="224" t="s">
        <v>440</v>
      </c>
      <c r="I13" s="224" t="s">
        <v>437</v>
      </c>
      <c r="J13" s="226" t="s">
        <v>33</v>
      </c>
      <c r="K13" s="225" t="s">
        <v>1</v>
      </c>
      <c r="L13" s="230" t="s">
        <v>22</v>
      </c>
      <c r="M13" s="237" t="s">
        <v>26</v>
      </c>
      <c r="N13" s="225" t="s">
        <v>1</v>
      </c>
      <c r="O13" s="232" t="s">
        <v>23</v>
      </c>
      <c r="P13" s="225" t="s">
        <v>1</v>
      </c>
      <c r="Q13" s="225" t="s">
        <v>1</v>
      </c>
      <c r="R13" s="225" t="s">
        <v>1</v>
      </c>
      <c r="S13" s="225" t="s">
        <v>1</v>
      </c>
      <c r="T13" s="225" t="s">
        <v>1</v>
      </c>
      <c r="U13" s="225" t="s">
        <v>1</v>
      </c>
      <c r="V13" s="225" t="s">
        <v>1</v>
      </c>
      <c r="W13" s="225" t="s">
        <v>1</v>
      </c>
      <c r="X13" s="230" t="s">
        <v>22</v>
      </c>
      <c r="Y13" s="225" t="s">
        <v>1</v>
      </c>
      <c r="Z13" s="225" t="s">
        <v>1</v>
      </c>
      <c r="AA13" s="225" t="s">
        <v>1</v>
      </c>
      <c r="AB13" s="225" t="s">
        <v>1</v>
      </c>
      <c r="AC13" s="225" t="s">
        <v>1</v>
      </c>
      <c r="AD13" s="225" t="s">
        <v>1</v>
      </c>
      <c r="AE13" s="230" t="s">
        <v>22</v>
      </c>
      <c r="AF13" s="225" t="s">
        <v>1</v>
      </c>
      <c r="AG13" s="225" t="s">
        <v>1</v>
      </c>
      <c r="AH13" s="225" t="s">
        <v>1</v>
      </c>
      <c r="AI13" s="225" t="s">
        <v>1</v>
      </c>
      <c r="AJ13" s="225" t="s">
        <v>1</v>
      </c>
      <c r="AK13" s="225" t="s">
        <v>1</v>
      </c>
      <c r="AL13" s="225" t="s">
        <v>1</v>
      </c>
      <c r="AM13" s="225" t="s">
        <v>1</v>
      </c>
      <c r="AN13" s="225" t="s">
        <v>1</v>
      </c>
      <c r="AO13" s="225" t="s">
        <v>1</v>
      </c>
      <c r="AP13" s="225" t="s">
        <v>1</v>
      </c>
      <c r="AQ13" s="225" t="s">
        <v>1</v>
      </c>
      <c r="AR13" s="225" t="s">
        <v>1</v>
      </c>
      <c r="AS13" s="225" t="s">
        <v>1</v>
      </c>
      <c r="AT13" s="225" t="s">
        <v>1</v>
      </c>
      <c r="AU13" s="231" t="s">
        <v>20</v>
      </c>
      <c r="AV13" s="225" t="s">
        <v>1</v>
      </c>
      <c r="AW13" s="226" t="s">
        <v>1241</v>
      </c>
      <c r="AX13" s="226">
        <v>1</v>
      </c>
      <c r="AY13" s="226">
        <v>1</v>
      </c>
      <c r="AZ13" s="228">
        <v>0</v>
      </c>
      <c r="BA13" s="233">
        <v>10.8</v>
      </c>
      <c r="BB13" s="229">
        <v>0</v>
      </c>
      <c r="BD13">
        <f>VLOOKUP(A13,'High impact list'!$A:$F,1,FALSE)</f>
        <v>291</v>
      </c>
      <c r="BE13" t="str">
        <f>VLOOKUP(A13,'High impact list'!$A:$F,5,FALSE)</f>
        <v>Financial Stability/ Fiscal Pressure</v>
      </c>
      <c r="BF13" t="str">
        <f>VLOOKUP(A13,Reworked!A:T,17,FALSE)</f>
        <v>Improved</v>
      </c>
      <c r="BG13">
        <v>1</v>
      </c>
      <c r="BH13">
        <v>1</v>
      </c>
      <c r="BI13" t="e">
        <f>VLOOKUP(A13,Sheet2!B:B,1,FALSE)</f>
        <v>#N/A</v>
      </c>
    </row>
    <row r="14" spans="1:61" ht="34.5" customHeight="1" x14ac:dyDescent="0.25">
      <c r="A14" s="223">
        <v>517</v>
      </c>
      <c r="B14" s="224" t="s">
        <v>166</v>
      </c>
      <c r="C14" s="225" t="s">
        <v>1190</v>
      </c>
      <c r="D14" s="225" t="s">
        <v>1191</v>
      </c>
      <c r="E14" s="225" t="s">
        <v>1086</v>
      </c>
      <c r="F14" s="225" t="s">
        <v>168</v>
      </c>
      <c r="G14" s="225" t="s">
        <v>1</v>
      </c>
      <c r="H14" s="224" t="s">
        <v>1</v>
      </c>
      <c r="I14" s="224" t="s">
        <v>1086</v>
      </c>
      <c r="J14" s="226" t="s">
        <v>33</v>
      </c>
      <c r="K14" s="225" t="s">
        <v>1</v>
      </c>
      <c r="L14" s="225" t="s">
        <v>1</v>
      </c>
      <c r="M14" s="226" t="s">
        <v>33</v>
      </c>
      <c r="N14" s="225" t="s">
        <v>1</v>
      </c>
      <c r="O14" s="225" t="s">
        <v>1</v>
      </c>
      <c r="P14" s="225" t="s">
        <v>1</v>
      </c>
      <c r="Q14" s="225" t="s">
        <v>1</v>
      </c>
      <c r="R14" s="225" t="s">
        <v>1</v>
      </c>
      <c r="S14" s="225" t="s">
        <v>1</v>
      </c>
      <c r="T14" s="225" t="s">
        <v>1</v>
      </c>
      <c r="U14" s="225" t="s">
        <v>1</v>
      </c>
      <c r="V14" s="225" t="s">
        <v>1</v>
      </c>
      <c r="W14" s="225" t="s">
        <v>1</v>
      </c>
      <c r="X14" s="225" t="s">
        <v>1</v>
      </c>
      <c r="Y14" s="225" t="s">
        <v>1</v>
      </c>
      <c r="Z14" s="225" t="s">
        <v>1</v>
      </c>
      <c r="AA14" s="225" t="s">
        <v>1</v>
      </c>
      <c r="AB14" s="225" t="s">
        <v>1</v>
      </c>
      <c r="AC14" s="225" t="s">
        <v>1</v>
      </c>
      <c r="AD14" s="225" t="s">
        <v>1</v>
      </c>
      <c r="AE14" s="225" t="s">
        <v>1</v>
      </c>
      <c r="AF14" s="225" t="s">
        <v>1</v>
      </c>
      <c r="AG14" s="225" t="s">
        <v>1</v>
      </c>
      <c r="AH14" s="225" t="s">
        <v>1</v>
      </c>
      <c r="AI14" s="225" t="s">
        <v>1</v>
      </c>
      <c r="AJ14" s="225" t="s">
        <v>1</v>
      </c>
      <c r="AK14" s="225" t="s">
        <v>1</v>
      </c>
      <c r="AL14" s="225" t="s">
        <v>1</v>
      </c>
      <c r="AM14" s="225" t="s">
        <v>1</v>
      </c>
      <c r="AN14" s="225" t="s">
        <v>1</v>
      </c>
      <c r="AO14" s="225" t="s">
        <v>1</v>
      </c>
      <c r="AP14" s="225" t="s">
        <v>1</v>
      </c>
      <c r="AQ14" s="225" t="s">
        <v>1</v>
      </c>
      <c r="AR14" s="225" t="s">
        <v>1</v>
      </c>
      <c r="AS14" s="225" t="s">
        <v>1</v>
      </c>
      <c r="AT14" s="225" t="s">
        <v>1</v>
      </c>
      <c r="AU14" s="231" t="s">
        <v>20</v>
      </c>
      <c r="AV14" s="230" t="s">
        <v>22</v>
      </c>
      <c r="AW14" s="226" t="s">
        <v>1241</v>
      </c>
      <c r="AX14" s="226">
        <v>1</v>
      </c>
      <c r="AY14" s="226">
        <v>1</v>
      </c>
      <c r="AZ14" s="228">
        <v>0</v>
      </c>
      <c r="BA14" s="236">
        <v>314.3</v>
      </c>
      <c r="BB14" s="229">
        <v>0</v>
      </c>
      <c r="BD14">
        <f>VLOOKUP(A14,'High impact list'!$A:$F,1,FALSE)</f>
        <v>517</v>
      </c>
      <c r="BE14" t="str">
        <f>VLOOKUP(A14,'High impact list'!$A:$F,5,FALSE)</f>
        <v>Infrastructure</v>
      </c>
      <c r="BF14" t="str">
        <f>VLOOKUP(A14,Reworked!A:T,17,FALSE)</f>
        <v>Unchanged</v>
      </c>
      <c r="BG14">
        <v>1</v>
      </c>
      <c r="BH14">
        <v>1</v>
      </c>
      <c r="BI14" t="e">
        <f>VLOOKUP(A14,Sheet2!B:B,1,FALSE)</f>
        <v>#N/A</v>
      </c>
    </row>
    <row r="15" spans="1:61" ht="27" customHeight="1" x14ac:dyDescent="0.25">
      <c r="A15" s="223">
        <v>14</v>
      </c>
      <c r="B15" s="224" t="s">
        <v>30</v>
      </c>
      <c r="C15" s="225" t="s">
        <v>1193</v>
      </c>
      <c r="D15" s="225" t="s">
        <v>1191</v>
      </c>
      <c r="E15" s="225" t="s">
        <v>941</v>
      </c>
      <c r="F15" s="225" t="s">
        <v>1</v>
      </c>
      <c r="G15" s="225" t="s">
        <v>447</v>
      </c>
      <c r="H15" s="224" t="s">
        <v>1</v>
      </c>
      <c r="I15" s="224" t="s">
        <v>437</v>
      </c>
      <c r="J15" s="226" t="s">
        <v>33</v>
      </c>
      <c r="K15" s="225" t="s">
        <v>1</v>
      </c>
      <c r="L15" s="230" t="s">
        <v>22</v>
      </c>
      <c r="M15" s="227" t="s">
        <v>17</v>
      </c>
      <c r="N15" s="230" t="s">
        <v>22</v>
      </c>
      <c r="O15" s="231" t="s">
        <v>20</v>
      </c>
      <c r="P15" s="225" t="s">
        <v>1</v>
      </c>
      <c r="Q15" s="225" t="s">
        <v>1</v>
      </c>
      <c r="R15" s="225" t="s">
        <v>1</v>
      </c>
      <c r="S15" s="225" t="s">
        <v>1</v>
      </c>
      <c r="T15" s="225" t="s">
        <v>1</v>
      </c>
      <c r="U15" s="225" t="s">
        <v>1</v>
      </c>
      <c r="V15" s="225" t="s">
        <v>1</v>
      </c>
      <c r="W15" s="225" t="s">
        <v>1</v>
      </c>
      <c r="X15" s="225" t="s">
        <v>1</v>
      </c>
      <c r="Y15" s="225" t="s">
        <v>1</v>
      </c>
      <c r="Z15" s="225" t="s">
        <v>1</v>
      </c>
      <c r="AA15" s="225" t="s">
        <v>1</v>
      </c>
      <c r="AB15" s="225" t="s">
        <v>1</v>
      </c>
      <c r="AC15" s="225" t="s">
        <v>1</v>
      </c>
      <c r="AD15" s="225" t="s">
        <v>1</v>
      </c>
      <c r="AE15" s="230" t="s">
        <v>22</v>
      </c>
      <c r="AF15" s="230" t="s">
        <v>22</v>
      </c>
      <c r="AG15" s="225" t="s">
        <v>1</v>
      </c>
      <c r="AH15" s="225" t="s">
        <v>1</v>
      </c>
      <c r="AI15" s="225" t="s">
        <v>1</v>
      </c>
      <c r="AJ15" s="225" t="s">
        <v>1</v>
      </c>
      <c r="AK15" s="230" t="s">
        <v>22</v>
      </c>
      <c r="AL15" s="225" t="s">
        <v>1</v>
      </c>
      <c r="AM15" s="225" t="s">
        <v>1</v>
      </c>
      <c r="AN15" s="225" t="s">
        <v>1</v>
      </c>
      <c r="AO15" s="225" t="s">
        <v>1</v>
      </c>
      <c r="AP15" s="225" t="s">
        <v>1</v>
      </c>
      <c r="AQ15" s="225" t="s">
        <v>1</v>
      </c>
      <c r="AR15" s="225" t="s">
        <v>1</v>
      </c>
      <c r="AS15" s="225" t="s">
        <v>1</v>
      </c>
      <c r="AT15" s="225" t="s">
        <v>1</v>
      </c>
      <c r="AU15" s="230" t="s">
        <v>22</v>
      </c>
      <c r="AV15" s="225" t="s">
        <v>1</v>
      </c>
      <c r="AW15" s="226" t="s">
        <v>1241</v>
      </c>
      <c r="AX15" s="226">
        <v>1</v>
      </c>
      <c r="AY15" s="235">
        <v>0</v>
      </c>
      <c r="AZ15" s="228">
        <v>0</v>
      </c>
      <c r="BA15" s="233">
        <v>0</v>
      </c>
      <c r="BB15" s="229">
        <v>0</v>
      </c>
      <c r="BD15">
        <f>VLOOKUP(A15,'High impact list'!$A:$F,1,FALSE)</f>
        <v>14</v>
      </c>
      <c r="BE15" t="str">
        <f>VLOOKUP(A15,'High impact list'!$A:$F,5,FALSE)</f>
        <v>Education, skills and unemployment</v>
      </c>
      <c r="BF15" t="str">
        <f>VLOOKUP(A15,Reworked!A:T,17,FALSE)</f>
        <v>Improved</v>
      </c>
      <c r="BG15">
        <v>1</v>
      </c>
      <c r="BH15">
        <v>1</v>
      </c>
      <c r="BI15" t="e">
        <f>VLOOKUP(A15,Sheet2!B:B,1,FALSE)</f>
        <v>#N/A</v>
      </c>
    </row>
    <row r="16" spans="1:61" ht="26.25" customHeight="1" x14ac:dyDescent="0.25">
      <c r="A16" s="223">
        <v>1336</v>
      </c>
      <c r="B16" s="224" t="s">
        <v>32</v>
      </c>
      <c r="C16" s="225" t="s">
        <v>1193</v>
      </c>
      <c r="D16" s="225" t="s">
        <v>1191</v>
      </c>
      <c r="E16" s="225" t="s">
        <v>1086</v>
      </c>
      <c r="F16" s="225" t="s">
        <v>1</v>
      </c>
      <c r="G16" s="225" t="s">
        <v>447</v>
      </c>
      <c r="H16" s="224" t="s">
        <v>1</v>
      </c>
      <c r="I16" s="224" t="s">
        <v>437</v>
      </c>
      <c r="J16" s="226" t="s">
        <v>33</v>
      </c>
      <c r="K16" s="225" t="s">
        <v>1</v>
      </c>
      <c r="L16" s="225" t="s">
        <v>1</v>
      </c>
      <c r="M16" s="226" t="s">
        <v>33</v>
      </c>
      <c r="N16" s="225" t="s">
        <v>1</v>
      </c>
      <c r="O16" s="225" t="s">
        <v>1</v>
      </c>
      <c r="P16" s="225" t="s">
        <v>1</v>
      </c>
      <c r="Q16" s="225" t="s">
        <v>1</v>
      </c>
      <c r="R16" s="225" t="s">
        <v>1</v>
      </c>
      <c r="S16" s="225" t="s">
        <v>1</v>
      </c>
      <c r="T16" s="225" t="s">
        <v>1</v>
      </c>
      <c r="U16" s="225" t="s">
        <v>1</v>
      </c>
      <c r="V16" s="225" t="s">
        <v>1</v>
      </c>
      <c r="W16" s="225" t="s">
        <v>1</v>
      </c>
      <c r="X16" s="225" t="s">
        <v>1</v>
      </c>
      <c r="Y16" s="225" t="s">
        <v>1</v>
      </c>
      <c r="Z16" s="225" t="s">
        <v>1</v>
      </c>
      <c r="AA16" s="225" t="s">
        <v>1</v>
      </c>
      <c r="AB16" s="225" t="s">
        <v>1</v>
      </c>
      <c r="AC16" s="225" t="s">
        <v>1</v>
      </c>
      <c r="AD16" s="225" t="s">
        <v>1</v>
      </c>
      <c r="AE16" s="225" t="s">
        <v>1</v>
      </c>
      <c r="AF16" s="225" t="s">
        <v>1</v>
      </c>
      <c r="AG16" s="225" t="s">
        <v>1</v>
      </c>
      <c r="AH16" s="225" t="s">
        <v>1</v>
      </c>
      <c r="AI16" s="225" t="s">
        <v>1</v>
      </c>
      <c r="AJ16" s="225" t="s">
        <v>1</v>
      </c>
      <c r="AK16" s="225" t="s">
        <v>1</v>
      </c>
      <c r="AL16" s="225" t="s">
        <v>1</v>
      </c>
      <c r="AM16" s="225" t="s">
        <v>1</v>
      </c>
      <c r="AN16" s="225" t="s">
        <v>1</v>
      </c>
      <c r="AO16" s="225" t="s">
        <v>1</v>
      </c>
      <c r="AP16" s="225" t="s">
        <v>1</v>
      </c>
      <c r="AQ16" s="225" t="s">
        <v>1</v>
      </c>
      <c r="AR16" s="225" t="s">
        <v>1</v>
      </c>
      <c r="AS16" s="225" t="s">
        <v>1</v>
      </c>
      <c r="AT16" s="225" t="s">
        <v>1</v>
      </c>
      <c r="AU16" s="225" t="s">
        <v>1</v>
      </c>
      <c r="AV16" s="225" t="s">
        <v>1</v>
      </c>
      <c r="AW16" s="226" t="s">
        <v>1241</v>
      </c>
      <c r="AX16" s="226">
        <v>1</v>
      </c>
      <c r="AY16" s="226">
        <v>1</v>
      </c>
      <c r="AZ16" s="228">
        <v>0</v>
      </c>
      <c r="BA16" s="228">
        <v>0</v>
      </c>
      <c r="BB16" s="234">
        <v>0</v>
      </c>
      <c r="BD16">
        <f>VLOOKUP(A16,'High impact list'!$A:$F,1,FALSE)</f>
        <v>1336</v>
      </c>
      <c r="BE16" t="str">
        <f>VLOOKUP(A16,'High impact list'!$A:$F,5,FALSE)</f>
        <v>Education, skills and unemployment</v>
      </c>
      <c r="BF16" t="str">
        <f>VLOOKUP(A16,Reworked!A:T,17,FALSE)</f>
        <v>Unchanged</v>
      </c>
      <c r="BG16">
        <v>1</v>
      </c>
      <c r="BH16">
        <v>1</v>
      </c>
      <c r="BI16" t="e">
        <f>VLOOKUP(A16,Sheet2!B:B,1,FALSE)</f>
        <v>#N/A</v>
      </c>
    </row>
    <row r="17" spans="1:61" ht="27" customHeight="1" x14ac:dyDescent="0.25">
      <c r="A17" s="223">
        <v>33</v>
      </c>
      <c r="B17" s="224" t="s">
        <v>37</v>
      </c>
      <c r="C17" s="225" t="s">
        <v>1193</v>
      </c>
      <c r="D17" s="225" t="s">
        <v>1191</v>
      </c>
      <c r="E17" s="225" t="s">
        <v>941</v>
      </c>
      <c r="F17" s="225" t="s">
        <v>1</v>
      </c>
      <c r="G17" s="225" t="s">
        <v>447</v>
      </c>
      <c r="H17" s="224" t="s">
        <v>1</v>
      </c>
      <c r="I17" s="224" t="s">
        <v>437</v>
      </c>
      <c r="J17" s="226" t="s">
        <v>33</v>
      </c>
      <c r="K17" s="225" t="s">
        <v>1</v>
      </c>
      <c r="L17" s="225" t="s">
        <v>1</v>
      </c>
      <c r="M17" s="226" t="s">
        <v>33</v>
      </c>
      <c r="N17" s="225" t="s">
        <v>1</v>
      </c>
      <c r="O17" s="230" t="s">
        <v>22</v>
      </c>
      <c r="P17" s="225" t="s">
        <v>1</v>
      </c>
      <c r="Q17" s="225" t="s">
        <v>1</v>
      </c>
      <c r="R17" s="225" t="s">
        <v>1</v>
      </c>
      <c r="S17" s="225" t="s">
        <v>1</v>
      </c>
      <c r="T17" s="225" t="s">
        <v>1</v>
      </c>
      <c r="U17" s="225" t="s">
        <v>1</v>
      </c>
      <c r="V17" s="225" t="s">
        <v>1</v>
      </c>
      <c r="W17" s="225" t="s">
        <v>1</v>
      </c>
      <c r="X17" s="225" t="s">
        <v>1</v>
      </c>
      <c r="Y17" s="225" t="s">
        <v>1</v>
      </c>
      <c r="Z17" s="225" t="s">
        <v>1</v>
      </c>
      <c r="AA17" s="225" t="s">
        <v>1</v>
      </c>
      <c r="AB17" s="225" t="s">
        <v>1</v>
      </c>
      <c r="AC17" s="225" t="s">
        <v>1</v>
      </c>
      <c r="AD17" s="225" t="s">
        <v>1</v>
      </c>
      <c r="AE17" s="225" t="s">
        <v>1</v>
      </c>
      <c r="AF17" s="225" t="s">
        <v>1</v>
      </c>
      <c r="AG17" s="225" t="s">
        <v>1</v>
      </c>
      <c r="AH17" s="225" t="s">
        <v>1</v>
      </c>
      <c r="AI17" s="225" t="s">
        <v>1</v>
      </c>
      <c r="AJ17" s="225" t="s">
        <v>1</v>
      </c>
      <c r="AK17" s="225" t="s">
        <v>1</v>
      </c>
      <c r="AL17" s="225" t="s">
        <v>1</v>
      </c>
      <c r="AM17" s="225" t="s">
        <v>1</v>
      </c>
      <c r="AN17" s="225" t="s">
        <v>1</v>
      </c>
      <c r="AO17" s="225" t="s">
        <v>1</v>
      </c>
      <c r="AP17" s="225" t="s">
        <v>1</v>
      </c>
      <c r="AQ17" s="225" t="s">
        <v>1</v>
      </c>
      <c r="AR17" s="225" t="s">
        <v>1</v>
      </c>
      <c r="AS17" s="225" t="s">
        <v>1</v>
      </c>
      <c r="AT17" s="225" t="s">
        <v>1</v>
      </c>
      <c r="AU17" s="231" t="s">
        <v>20</v>
      </c>
      <c r="AV17" s="225" t="s">
        <v>1</v>
      </c>
      <c r="AW17" s="226" t="s">
        <v>1241</v>
      </c>
      <c r="AX17" s="226">
        <v>1</v>
      </c>
      <c r="AY17" s="226">
        <v>1</v>
      </c>
      <c r="AZ17" s="228">
        <v>0</v>
      </c>
      <c r="BA17" s="233">
        <v>0</v>
      </c>
      <c r="BB17" s="234">
        <v>0</v>
      </c>
      <c r="BD17">
        <f>VLOOKUP(A17,'High impact list'!$A:$F,1,FALSE)</f>
        <v>33</v>
      </c>
      <c r="BE17" t="str">
        <f>VLOOKUP(A17,'High impact list'!$A:$F,5,FALSE)</f>
        <v>Education, skills and unemployment</v>
      </c>
      <c r="BF17" t="str">
        <f>VLOOKUP(A17,Reworked!A:T,17,FALSE)</f>
        <v>Unchanged</v>
      </c>
      <c r="BG17">
        <v>1</v>
      </c>
      <c r="BH17">
        <v>1</v>
      </c>
      <c r="BI17" t="e">
        <f>VLOOKUP(A17,Sheet2!B:B,1,FALSE)</f>
        <v>#N/A</v>
      </c>
    </row>
    <row r="18" spans="1:61" ht="14.25" customHeight="1" x14ac:dyDescent="0.25">
      <c r="A18" s="223">
        <v>1169</v>
      </c>
      <c r="B18" s="224" t="s">
        <v>143</v>
      </c>
      <c r="C18" s="225" t="s">
        <v>1193</v>
      </c>
      <c r="D18" s="225" t="s">
        <v>1191</v>
      </c>
      <c r="E18" s="225" t="s">
        <v>737</v>
      </c>
      <c r="F18" s="225" t="s">
        <v>1</v>
      </c>
      <c r="G18" s="225" t="s">
        <v>739</v>
      </c>
      <c r="H18" s="224" t="s">
        <v>1</v>
      </c>
      <c r="I18" s="224" t="s">
        <v>437</v>
      </c>
      <c r="J18" s="226" t="s">
        <v>33</v>
      </c>
      <c r="K18" s="225" t="s">
        <v>1</v>
      </c>
      <c r="L18" s="225" t="s">
        <v>1</v>
      </c>
      <c r="M18" s="226" t="s">
        <v>33</v>
      </c>
      <c r="N18" s="225" t="s">
        <v>1</v>
      </c>
      <c r="O18" s="225" t="s">
        <v>1</v>
      </c>
      <c r="P18" s="225" t="s">
        <v>1</v>
      </c>
      <c r="Q18" s="225" t="s">
        <v>1</v>
      </c>
      <c r="R18" s="225" t="s">
        <v>1</v>
      </c>
      <c r="S18" s="225" t="s">
        <v>1</v>
      </c>
      <c r="T18" s="225" t="s">
        <v>1</v>
      </c>
      <c r="U18" s="225" t="s">
        <v>1</v>
      </c>
      <c r="V18" s="225" t="s">
        <v>1</v>
      </c>
      <c r="W18" s="225" t="s">
        <v>1</v>
      </c>
      <c r="X18" s="225" t="s">
        <v>1</v>
      </c>
      <c r="Y18" s="225" t="s">
        <v>1</v>
      </c>
      <c r="Z18" s="225" t="s">
        <v>1</v>
      </c>
      <c r="AA18" s="225" t="s">
        <v>1</v>
      </c>
      <c r="AB18" s="225" t="s">
        <v>1</v>
      </c>
      <c r="AC18" s="225" t="s">
        <v>1</v>
      </c>
      <c r="AD18" s="225" t="s">
        <v>1</v>
      </c>
      <c r="AE18" s="225" t="s">
        <v>1</v>
      </c>
      <c r="AF18" s="225" t="s">
        <v>1</v>
      </c>
      <c r="AG18" s="225" t="s">
        <v>1</v>
      </c>
      <c r="AH18" s="225" t="s">
        <v>1</v>
      </c>
      <c r="AI18" s="225" t="s">
        <v>1</v>
      </c>
      <c r="AJ18" s="225" t="s">
        <v>1</v>
      </c>
      <c r="AK18" s="225" t="s">
        <v>1</v>
      </c>
      <c r="AL18" s="225" t="s">
        <v>1</v>
      </c>
      <c r="AM18" s="225" t="s">
        <v>1</v>
      </c>
      <c r="AN18" s="225" t="s">
        <v>1</v>
      </c>
      <c r="AO18" s="225" t="s">
        <v>1</v>
      </c>
      <c r="AP18" s="225" t="s">
        <v>1</v>
      </c>
      <c r="AQ18" s="225" t="s">
        <v>1</v>
      </c>
      <c r="AR18" s="225" t="s">
        <v>1</v>
      </c>
      <c r="AS18" s="225" t="s">
        <v>1</v>
      </c>
      <c r="AT18" s="225" t="s">
        <v>1</v>
      </c>
      <c r="AU18" s="225" t="s">
        <v>1</v>
      </c>
      <c r="AV18" s="232" t="s">
        <v>23</v>
      </c>
      <c r="AW18" s="226" t="s">
        <v>1241</v>
      </c>
      <c r="AX18" s="226">
        <v>1</v>
      </c>
      <c r="AY18" s="227">
        <v>2</v>
      </c>
      <c r="AZ18" s="228">
        <v>0</v>
      </c>
      <c r="BA18" s="233">
        <v>0</v>
      </c>
      <c r="BB18" s="229">
        <v>0</v>
      </c>
      <c r="BD18">
        <f>VLOOKUP(A18,'High impact list'!$A:$F,1,FALSE)</f>
        <v>1169</v>
      </c>
      <c r="BE18" t="str">
        <f>VLOOKUP(A18,'High impact list'!$A:$F,5,FALSE)</f>
        <v>Financial Stability/ Infrastructure/ Fiscal Pressure</v>
      </c>
      <c r="BF18" t="str">
        <f>VLOOKUP(A18,Reworked!A:T,17,FALSE)</f>
        <v>Unchanged</v>
      </c>
      <c r="BG18">
        <v>1</v>
      </c>
      <c r="BH18">
        <v>1</v>
      </c>
      <c r="BI18" t="e">
        <f>VLOOKUP(A18,Sheet2!B:B,1,FALSE)</f>
        <v>#N/A</v>
      </c>
    </row>
    <row r="19" spans="1:61" ht="14.25" customHeight="1" x14ac:dyDescent="0.25">
      <c r="A19" s="223">
        <v>1305</v>
      </c>
      <c r="B19" s="224" t="s">
        <v>47</v>
      </c>
      <c r="C19" s="225" t="s">
        <v>1193</v>
      </c>
      <c r="D19" s="225" t="s">
        <v>1191</v>
      </c>
      <c r="E19" s="225" t="s">
        <v>519</v>
      </c>
      <c r="F19" s="225" t="s">
        <v>28</v>
      </c>
      <c r="G19" s="225" t="s">
        <v>447</v>
      </c>
      <c r="H19" s="224" t="s">
        <v>1</v>
      </c>
      <c r="I19" s="224" t="s">
        <v>437</v>
      </c>
      <c r="J19" s="226" t="s">
        <v>33</v>
      </c>
      <c r="K19" s="225" t="s">
        <v>1</v>
      </c>
      <c r="L19" s="225" t="s">
        <v>1</v>
      </c>
      <c r="M19" s="226" t="s">
        <v>33</v>
      </c>
      <c r="N19" s="225" t="s">
        <v>1</v>
      </c>
      <c r="O19" s="230" t="s">
        <v>22</v>
      </c>
      <c r="P19" s="225" t="s">
        <v>1</v>
      </c>
      <c r="Q19" s="225" t="s">
        <v>1</v>
      </c>
      <c r="R19" s="225" t="s">
        <v>1</v>
      </c>
      <c r="S19" s="225" t="s">
        <v>1</v>
      </c>
      <c r="T19" s="225" t="s">
        <v>1</v>
      </c>
      <c r="U19" s="225" t="s">
        <v>1</v>
      </c>
      <c r="V19" s="225" t="s">
        <v>1</v>
      </c>
      <c r="W19" s="225" t="s">
        <v>1</v>
      </c>
      <c r="X19" s="225" t="s">
        <v>1</v>
      </c>
      <c r="Y19" s="225" t="s">
        <v>1</v>
      </c>
      <c r="Z19" s="225" t="s">
        <v>1</v>
      </c>
      <c r="AA19" s="225" t="s">
        <v>1</v>
      </c>
      <c r="AB19" s="225" t="s">
        <v>1</v>
      </c>
      <c r="AC19" s="225" t="s">
        <v>1</v>
      </c>
      <c r="AD19" s="225" t="s">
        <v>1</v>
      </c>
      <c r="AE19" s="225" t="s">
        <v>1</v>
      </c>
      <c r="AF19" s="225" t="s">
        <v>1</v>
      </c>
      <c r="AG19" s="225" t="s">
        <v>1</v>
      </c>
      <c r="AH19" s="225" t="s">
        <v>1</v>
      </c>
      <c r="AI19" s="225" t="s">
        <v>1</v>
      </c>
      <c r="AJ19" s="225" t="s">
        <v>1</v>
      </c>
      <c r="AK19" s="225" t="s">
        <v>1</v>
      </c>
      <c r="AL19" s="225" t="s">
        <v>1</v>
      </c>
      <c r="AM19" s="225" t="s">
        <v>1</v>
      </c>
      <c r="AN19" s="225" t="s">
        <v>1</v>
      </c>
      <c r="AO19" s="225" t="s">
        <v>1</v>
      </c>
      <c r="AP19" s="225" t="s">
        <v>1</v>
      </c>
      <c r="AQ19" s="225" t="s">
        <v>1</v>
      </c>
      <c r="AR19" s="225" t="s">
        <v>1</v>
      </c>
      <c r="AS19" s="225" t="s">
        <v>1</v>
      </c>
      <c r="AT19" s="225" t="s">
        <v>1</v>
      </c>
      <c r="AU19" s="225" t="s">
        <v>1</v>
      </c>
      <c r="AV19" s="230" t="s">
        <v>22</v>
      </c>
      <c r="AW19" s="226" t="s">
        <v>1241</v>
      </c>
      <c r="AX19" s="226">
        <v>1</v>
      </c>
      <c r="AY19" s="235">
        <v>0</v>
      </c>
      <c r="AZ19" s="228">
        <v>0</v>
      </c>
      <c r="BA19" s="228">
        <v>0</v>
      </c>
      <c r="BB19" s="229">
        <v>0</v>
      </c>
      <c r="BD19">
        <f>VLOOKUP(A19,'High impact list'!$A:$F,1,FALSE)</f>
        <v>1305</v>
      </c>
      <c r="BE19" t="str">
        <f>VLOOKUP(A19,'High impact list'!$A:$F,5,FALSE)</f>
        <v>Education, skills and unemployment</v>
      </c>
      <c r="BF19" t="str">
        <f>VLOOKUP(A19,Reworked!A:T,17,FALSE)</f>
        <v>Unchanged</v>
      </c>
      <c r="BG19">
        <v>1</v>
      </c>
      <c r="BH19">
        <v>1</v>
      </c>
      <c r="BI19" t="e">
        <f>VLOOKUP(A19,Sheet2!B:B,1,FALSE)</f>
        <v>#N/A</v>
      </c>
    </row>
    <row r="20" spans="1:61" ht="27" customHeight="1" x14ac:dyDescent="0.25">
      <c r="A20" s="223">
        <v>1344</v>
      </c>
      <c r="B20" s="224" t="s">
        <v>53</v>
      </c>
      <c r="C20" s="225" t="s">
        <v>1193</v>
      </c>
      <c r="D20" s="225" t="s">
        <v>1191</v>
      </c>
      <c r="E20" s="225" t="s">
        <v>941</v>
      </c>
      <c r="F20" s="225" t="s">
        <v>1</v>
      </c>
      <c r="G20" s="225" t="s">
        <v>447</v>
      </c>
      <c r="H20" s="224" t="s">
        <v>1</v>
      </c>
      <c r="I20" s="224" t="s">
        <v>437</v>
      </c>
      <c r="J20" s="226" t="s">
        <v>33</v>
      </c>
      <c r="K20" s="225" t="s">
        <v>1</v>
      </c>
      <c r="L20" s="230" t="s">
        <v>22</v>
      </c>
      <c r="M20" s="227" t="s">
        <v>17</v>
      </c>
      <c r="N20" s="225" t="s">
        <v>1</v>
      </c>
      <c r="O20" s="231" t="s">
        <v>20</v>
      </c>
      <c r="P20" s="225" t="s">
        <v>1</v>
      </c>
      <c r="Q20" s="225" t="s">
        <v>1</v>
      </c>
      <c r="R20" s="225" t="s">
        <v>1</v>
      </c>
      <c r="S20" s="225" t="s">
        <v>1</v>
      </c>
      <c r="T20" s="225" t="s">
        <v>1</v>
      </c>
      <c r="U20" s="225" t="s">
        <v>1</v>
      </c>
      <c r="V20" s="225" t="s">
        <v>1</v>
      </c>
      <c r="W20" s="225" t="s">
        <v>1</v>
      </c>
      <c r="X20" s="225" t="s">
        <v>1</v>
      </c>
      <c r="Y20" s="225" t="s">
        <v>1</v>
      </c>
      <c r="Z20" s="225" t="s">
        <v>1</v>
      </c>
      <c r="AA20" s="225" t="s">
        <v>1</v>
      </c>
      <c r="AB20" s="225" t="s">
        <v>1</v>
      </c>
      <c r="AC20" s="225" t="s">
        <v>1</v>
      </c>
      <c r="AD20" s="225" t="s">
        <v>1</v>
      </c>
      <c r="AE20" s="230" t="s">
        <v>22</v>
      </c>
      <c r="AF20" s="225" t="s">
        <v>1</v>
      </c>
      <c r="AG20" s="225" t="s">
        <v>1</v>
      </c>
      <c r="AH20" s="225" t="s">
        <v>1</v>
      </c>
      <c r="AI20" s="225" t="s">
        <v>1</v>
      </c>
      <c r="AJ20" s="225" t="s">
        <v>1</v>
      </c>
      <c r="AK20" s="225" t="s">
        <v>1</v>
      </c>
      <c r="AL20" s="225" t="s">
        <v>1</v>
      </c>
      <c r="AM20" s="225" t="s">
        <v>1</v>
      </c>
      <c r="AN20" s="225" t="s">
        <v>1</v>
      </c>
      <c r="AO20" s="225" t="s">
        <v>1</v>
      </c>
      <c r="AP20" s="225" t="s">
        <v>1</v>
      </c>
      <c r="AQ20" s="225" t="s">
        <v>1</v>
      </c>
      <c r="AR20" s="225" t="s">
        <v>1</v>
      </c>
      <c r="AS20" s="225" t="s">
        <v>1</v>
      </c>
      <c r="AT20" s="225" t="s">
        <v>1</v>
      </c>
      <c r="AU20" s="231" t="s">
        <v>20</v>
      </c>
      <c r="AV20" s="231" t="s">
        <v>20</v>
      </c>
      <c r="AW20" s="226" t="s">
        <v>1241</v>
      </c>
      <c r="AX20" s="226">
        <v>1</v>
      </c>
      <c r="AY20" s="226">
        <v>1</v>
      </c>
      <c r="AZ20" s="228">
        <v>0</v>
      </c>
      <c r="BA20" s="233">
        <v>3.7</v>
      </c>
      <c r="BB20" s="238">
        <v>0.11</v>
      </c>
      <c r="BD20">
        <f>VLOOKUP(A20,'High impact list'!$A:$F,1,FALSE)</f>
        <v>1344</v>
      </c>
      <c r="BE20" t="str">
        <f>VLOOKUP(A20,'High impact list'!$A:$F,5,FALSE)</f>
        <v>Education, skills and unemployment</v>
      </c>
      <c r="BF20" t="str">
        <f>VLOOKUP(A20,Reworked!A:T,17,FALSE)</f>
        <v>Improved</v>
      </c>
      <c r="BG20">
        <v>1</v>
      </c>
      <c r="BH20">
        <v>1</v>
      </c>
      <c r="BI20" t="e">
        <f>VLOOKUP(A20,Sheet2!B:B,1,FALSE)</f>
        <v>#N/A</v>
      </c>
    </row>
    <row r="21" spans="1:61" ht="18" customHeight="1" x14ac:dyDescent="0.25">
      <c r="A21" s="223">
        <v>138</v>
      </c>
      <c r="B21" s="224" t="s">
        <v>54</v>
      </c>
      <c r="C21" s="225" t="s">
        <v>1193</v>
      </c>
      <c r="D21" s="225" t="s">
        <v>1191</v>
      </c>
      <c r="E21" s="225" t="s">
        <v>941</v>
      </c>
      <c r="F21" s="225" t="s">
        <v>1</v>
      </c>
      <c r="G21" s="225" t="s">
        <v>447</v>
      </c>
      <c r="H21" s="224" t="s">
        <v>1</v>
      </c>
      <c r="I21" s="224" t="s">
        <v>437</v>
      </c>
      <c r="J21" s="226" t="s">
        <v>33</v>
      </c>
      <c r="K21" s="225" t="s">
        <v>1</v>
      </c>
      <c r="L21" s="225" t="s">
        <v>1</v>
      </c>
      <c r="M21" s="226" t="s">
        <v>33</v>
      </c>
      <c r="N21" s="225" t="s">
        <v>1</v>
      </c>
      <c r="O21" s="225" t="s">
        <v>1</v>
      </c>
      <c r="P21" s="225" t="s">
        <v>1</v>
      </c>
      <c r="Q21" s="225" t="s">
        <v>1</v>
      </c>
      <c r="R21" s="225" t="s">
        <v>1</v>
      </c>
      <c r="S21" s="225" t="s">
        <v>1</v>
      </c>
      <c r="T21" s="225" t="s">
        <v>1</v>
      </c>
      <c r="U21" s="225" t="s">
        <v>1</v>
      </c>
      <c r="V21" s="225" t="s">
        <v>1</v>
      </c>
      <c r="W21" s="225" t="s">
        <v>1</v>
      </c>
      <c r="X21" s="225" t="s">
        <v>1</v>
      </c>
      <c r="Y21" s="225" t="s">
        <v>1</v>
      </c>
      <c r="Z21" s="225" t="s">
        <v>1</v>
      </c>
      <c r="AA21" s="225" t="s">
        <v>1</v>
      </c>
      <c r="AB21" s="225" t="s">
        <v>1</v>
      </c>
      <c r="AC21" s="225" t="s">
        <v>1</v>
      </c>
      <c r="AD21" s="225" t="s">
        <v>1</v>
      </c>
      <c r="AE21" s="225" t="s">
        <v>1</v>
      </c>
      <c r="AF21" s="225" t="s">
        <v>1</v>
      </c>
      <c r="AG21" s="225" t="s">
        <v>1</v>
      </c>
      <c r="AH21" s="225" t="s">
        <v>1</v>
      </c>
      <c r="AI21" s="225" t="s">
        <v>1</v>
      </c>
      <c r="AJ21" s="225" t="s">
        <v>1</v>
      </c>
      <c r="AK21" s="225" t="s">
        <v>1</v>
      </c>
      <c r="AL21" s="225" t="s">
        <v>1</v>
      </c>
      <c r="AM21" s="225" t="s">
        <v>1</v>
      </c>
      <c r="AN21" s="225" t="s">
        <v>1</v>
      </c>
      <c r="AO21" s="225" t="s">
        <v>1</v>
      </c>
      <c r="AP21" s="225" t="s">
        <v>1</v>
      </c>
      <c r="AQ21" s="225" t="s">
        <v>1</v>
      </c>
      <c r="AR21" s="225" t="s">
        <v>1</v>
      </c>
      <c r="AS21" s="225" t="s">
        <v>1</v>
      </c>
      <c r="AT21" s="225" t="s">
        <v>1</v>
      </c>
      <c r="AU21" s="225" t="s">
        <v>1</v>
      </c>
      <c r="AV21" s="225" t="s">
        <v>1</v>
      </c>
      <c r="AW21" s="231" t="s">
        <v>1240</v>
      </c>
      <c r="AX21" s="226">
        <v>1</v>
      </c>
      <c r="AY21" s="226">
        <v>1</v>
      </c>
      <c r="AZ21" s="228">
        <v>0</v>
      </c>
      <c r="BA21" s="233">
        <v>0</v>
      </c>
      <c r="BB21" s="238">
        <v>0.49</v>
      </c>
      <c r="BD21">
        <f>VLOOKUP(A21,'High impact list'!$A:$F,1,FALSE)</f>
        <v>138</v>
      </c>
      <c r="BE21" t="str">
        <f>VLOOKUP(A21,'High impact list'!$A:$F,5,FALSE)</f>
        <v>Education, skills and unemployment</v>
      </c>
      <c r="BF21" t="str">
        <f>VLOOKUP(A21,Reworked!A:T,17,FALSE)</f>
        <v>Unchanged</v>
      </c>
      <c r="BG21">
        <v>1</v>
      </c>
      <c r="BH21">
        <v>1</v>
      </c>
      <c r="BI21" t="e">
        <f>VLOOKUP(A21,Sheet2!B:B,1,FALSE)</f>
        <v>#N/A</v>
      </c>
    </row>
    <row r="22" spans="1:61" ht="14.25" customHeight="1" x14ac:dyDescent="0.25">
      <c r="A22" s="223">
        <v>143</v>
      </c>
      <c r="B22" s="224" t="s">
        <v>56</v>
      </c>
      <c r="C22" s="225" t="s">
        <v>1193</v>
      </c>
      <c r="D22" s="225" t="s">
        <v>1191</v>
      </c>
      <c r="E22" s="225" t="s">
        <v>941</v>
      </c>
      <c r="F22" s="225" t="s">
        <v>1</v>
      </c>
      <c r="G22" s="225" t="s">
        <v>447</v>
      </c>
      <c r="H22" s="224" t="s">
        <v>1</v>
      </c>
      <c r="I22" s="224" t="s">
        <v>437</v>
      </c>
      <c r="J22" s="226" t="s">
        <v>33</v>
      </c>
      <c r="K22" s="225" t="s">
        <v>1</v>
      </c>
      <c r="L22" s="225" t="s">
        <v>1</v>
      </c>
      <c r="M22" s="226" t="s">
        <v>33</v>
      </c>
      <c r="N22" s="225" t="s">
        <v>1</v>
      </c>
      <c r="O22" s="230" t="s">
        <v>22</v>
      </c>
      <c r="P22" s="225" t="s">
        <v>1</v>
      </c>
      <c r="Q22" s="225" t="s">
        <v>1</v>
      </c>
      <c r="R22" s="225" t="s">
        <v>1</v>
      </c>
      <c r="S22" s="225" t="s">
        <v>1</v>
      </c>
      <c r="T22" s="225" t="s">
        <v>1</v>
      </c>
      <c r="U22" s="225" t="s">
        <v>1</v>
      </c>
      <c r="V22" s="225" t="s">
        <v>1</v>
      </c>
      <c r="W22" s="225" t="s">
        <v>1</v>
      </c>
      <c r="X22" s="225" t="s">
        <v>1</v>
      </c>
      <c r="Y22" s="225" t="s">
        <v>1</v>
      </c>
      <c r="Z22" s="225" t="s">
        <v>1</v>
      </c>
      <c r="AA22" s="225" t="s">
        <v>1</v>
      </c>
      <c r="AB22" s="225" t="s">
        <v>1</v>
      </c>
      <c r="AC22" s="225" t="s">
        <v>1</v>
      </c>
      <c r="AD22" s="225" t="s">
        <v>1</v>
      </c>
      <c r="AE22" s="225" t="s">
        <v>1</v>
      </c>
      <c r="AF22" s="225" t="s">
        <v>1</v>
      </c>
      <c r="AG22" s="225" t="s">
        <v>1</v>
      </c>
      <c r="AH22" s="225" t="s">
        <v>1</v>
      </c>
      <c r="AI22" s="225" t="s">
        <v>1</v>
      </c>
      <c r="AJ22" s="225" t="s">
        <v>1</v>
      </c>
      <c r="AK22" s="225" t="s">
        <v>1</v>
      </c>
      <c r="AL22" s="225" t="s">
        <v>1</v>
      </c>
      <c r="AM22" s="225" t="s">
        <v>1</v>
      </c>
      <c r="AN22" s="225" t="s">
        <v>1</v>
      </c>
      <c r="AO22" s="225" t="s">
        <v>1</v>
      </c>
      <c r="AP22" s="225" t="s">
        <v>1</v>
      </c>
      <c r="AQ22" s="225" t="s">
        <v>1</v>
      </c>
      <c r="AR22" s="225" t="s">
        <v>1</v>
      </c>
      <c r="AS22" s="225" t="s">
        <v>1</v>
      </c>
      <c r="AT22" s="225" t="s">
        <v>1</v>
      </c>
      <c r="AU22" s="232" t="s">
        <v>23</v>
      </c>
      <c r="AV22" s="230" t="s">
        <v>22</v>
      </c>
      <c r="AW22" s="226" t="s">
        <v>1241</v>
      </c>
      <c r="AX22" s="226">
        <v>1</v>
      </c>
      <c r="AY22" s="226">
        <v>1</v>
      </c>
      <c r="AZ22" s="228">
        <v>0</v>
      </c>
      <c r="BA22" s="233">
        <v>0</v>
      </c>
      <c r="BB22" s="229">
        <v>0</v>
      </c>
      <c r="BD22">
        <f>VLOOKUP(A22,'High impact list'!$A:$F,1,FALSE)</f>
        <v>143</v>
      </c>
      <c r="BE22" t="str">
        <f>VLOOKUP(A22,'High impact list'!$A:$F,5,FALSE)</f>
        <v>Education, skills and unemployment</v>
      </c>
      <c r="BF22" t="str">
        <f>VLOOKUP(A22,Reworked!A:T,17,FALSE)</f>
        <v>Unchanged</v>
      </c>
      <c r="BG22">
        <v>1</v>
      </c>
      <c r="BH22">
        <v>1</v>
      </c>
      <c r="BI22" t="e">
        <f>VLOOKUP(A22,Sheet2!B:B,1,FALSE)</f>
        <v>#N/A</v>
      </c>
    </row>
    <row r="23" spans="1:61" ht="14.25" customHeight="1" x14ac:dyDescent="0.25">
      <c r="A23" s="223">
        <v>1159</v>
      </c>
      <c r="B23" s="224" t="s">
        <v>185</v>
      </c>
      <c r="C23" s="225" t="s">
        <v>1193</v>
      </c>
      <c r="D23" s="225" t="s">
        <v>1191</v>
      </c>
      <c r="E23" s="225" t="s">
        <v>658</v>
      </c>
      <c r="F23" s="225" t="s">
        <v>1</v>
      </c>
      <c r="G23" s="225" t="s">
        <v>667</v>
      </c>
      <c r="H23" s="224" t="s">
        <v>1</v>
      </c>
      <c r="I23" s="224" t="s">
        <v>437</v>
      </c>
      <c r="J23" s="226" t="s">
        <v>33</v>
      </c>
      <c r="K23" s="225" t="s">
        <v>1</v>
      </c>
      <c r="L23" s="225" t="s">
        <v>1</v>
      </c>
      <c r="M23" s="226" t="s">
        <v>33</v>
      </c>
      <c r="N23" s="225" t="s">
        <v>1</v>
      </c>
      <c r="O23" s="230" t="s">
        <v>22</v>
      </c>
      <c r="P23" s="225" t="s">
        <v>1</v>
      </c>
      <c r="Q23" s="225" t="s">
        <v>1</v>
      </c>
      <c r="R23" s="225" t="s">
        <v>1</v>
      </c>
      <c r="S23" s="225" t="s">
        <v>1</v>
      </c>
      <c r="T23" s="225" t="s">
        <v>1</v>
      </c>
      <c r="U23" s="225" t="s">
        <v>1</v>
      </c>
      <c r="V23" s="225" t="s">
        <v>1</v>
      </c>
      <c r="W23" s="225" t="s">
        <v>1</v>
      </c>
      <c r="X23" s="225" t="s">
        <v>1</v>
      </c>
      <c r="Y23" s="225" t="s">
        <v>1</v>
      </c>
      <c r="Z23" s="225" t="s">
        <v>1</v>
      </c>
      <c r="AA23" s="225" t="s">
        <v>1</v>
      </c>
      <c r="AB23" s="225" t="s">
        <v>1</v>
      </c>
      <c r="AC23" s="225" t="s">
        <v>1</v>
      </c>
      <c r="AD23" s="225" t="s">
        <v>1</v>
      </c>
      <c r="AE23" s="225" t="s">
        <v>1</v>
      </c>
      <c r="AF23" s="225" t="s">
        <v>1</v>
      </c>
      <c r="AG23" s="225" t="s">
        <v>1</v>
      </c>
      <c r="AH23" s="225" t="s">
        <v>1</v>
      </c>
      <c r="AI23" s="225" t="s">
        <v>1</v>
      </c>
      <c r="AJ23" s="225" t="s">
        <v>1</v>
      </c>
      <c r="AK23" s="225" t="s">
        <v>1</v>
      </c>
      <c r="AL23" s="225" t="s">
        <v>1</v>
      </c>
      <c r="AM23" s="225" t="s">
        <v>1</v>
      </c>
      <c r="AN23" s="225" t="s">
        <v>1</v>
      </c>
      <c r="AO23" s="225" t="s">
        <v>1</v>
      </c>
      <c r="AP23" s="225" t="s">
        <v>1</v>
      </c>
      <c r="AQ23" s="225" t="s">
        <v>1</v>
      </c>
      <c r="AR23" s="225" t="s">
        <v>1</v>
      </c>
      <c r="AS23" s="225" t="s">
        <v>1</v>
      </c>
      <c r="AT23" s="225" t="s">
        <v>1</v>
      </c>
      <c r="AU23" s="225" t="s">
        <v>1</v>
      </c>
      <c r="AV23" s="232" t="s">
        <v>23</v>
      </c>
      <c r="AW23" s="231" t="s">
        <v>1240</v>
      </c>
      <c r="AX23" s="226">
        <v>1</v>
      </c>
      <c r="AY23" s="235">
        <v>0</v>
      </c>
      <c r="AZ23" s="228">
        <v>0</v>
      </c>
      <c r="BA23" s="233">
        <v>0.2</v>
      </c>
      <c r="BB23" s="234">
        <v>0</v>
      </c>
      <c r="BD23">
        <f>VLOOKUP(A23,'High impact list'!$A:$F,1,FALSE)</f>
        <v>1159</v>
      </c>
      <c r="BE23" t="str">
        <f>VLOOKUP(A23,'High impact list'!$A:$F,5,FALSE)</f>
        <v>Other key public entity</v>
      </c>
      <c r="BF23" t="str">
        <f>VLOOKUP(A23,Reworked!A:T,17,FALSE)</f>
        <v>Unchanged</v>
      </c>
      <c r="BG23">
        <v>1</v>
      </c>
      <c r="BH23">
        <v>1</v>
      </c>
      <c r="BI23" t="e">
        <f>VLOOKUP(A23,Sheet2!B:B,1,FALSE)</f>
        <v>#N/A</v>
      </c>
    </row>
    <row r="24" spans="1:61" ht="14.25" customHeight="1" x14ac:dyDescent="0.25">
      <c r="A24" s="223">
        <v>1342</v>
      </c>
      <c r="B24" s="224" t="s">
        <v>72</v>
      </c>
      <c r="C24" s="225" t="s">
        <v>1193</v>
      </c>
      <c r="D24" s="225" t="s">
        <v>1191</v>
      </c>
      <c r="E24" s="225" t="s">
        <v>941</v>
      </c>
      <c r="F24" s="225" t="s">
        <v>1</v>
      </c>
      <c r="G24" s="225" t="s">
        <v>447</v>
      </c>
      <c r="H24" s="224" t="s">
        <v>1</v>
      </c>
      <c r="I24" s="224" t="s">
        <v>437</v>
      </c>
      <c r="J24" s="226" t="s">
        <v>33</v>
      </c>
      <c r="K24" s="225" t="s">
        <v>1</v>
      </c>
      <c r="L24" s="225" t="s">
        <v>1</v>
      </c>
      <c r="M24" s="226" t="s">
        <v>33</v>
      </c>
      <c r="N24" s="230" t="s">
        <v>22</v>
      </c>
      <c r="O24" s="225" t="s">
        <v>1</v>
      </c>
      <c r="P24" s="225" t="s">
        <v>1</v>
      </c>
      <c r="Q24" s="225" t="s">
        <v>1</v>
      </c>
      <c r="R24" s="225" t="s">
        <v>1</v>
      </c>
      <c r="S24" s="225" t="s">
        <v>1</v>
      </c>
      <c r="T24" s="225" t="s">
        <v>1</v>
      </c>
      <c r="U24" s="225" t="s">
        <v>1</v>
      </c>
      <c r="V24" s="225" t="s">
        <v>1</v>
      </c>
      <c r="W24" s="225" t="s">
        <v>1</v>
      </c>
      <c r="X24" s="225" t="s">
        <v>1</v>
      </c>
      <c r="Y24" s="225" t="s">
        <v>1</v>
      </c>
      <c r="Z24" s="225" t="s">
        <v>1</v>
      </c>
      <c r="AA24" s="225" t="s">
        <v>1</v>
      </c>
      <c r="AB24" s="225" t="s">
        <v>1</v>
      </c>
      <c r="AC24" s="225" t="s">
        <v>1</v>
      </c>
      <c r="AD24" s="225" t="s">
        <v>1</v>
      </c>
      <c r="AE24" s="225" t="s">
        <v>1</v>
      </c>
      <c r="AF24" s="225" t="s">
        <v>1</v>
      </c>
      <c r="AG24" s="225" t="s">
        <v>1</v>
      </c>
      <c r="AH24" s="225" t="s">
        <v>1</v>
      </c>
      <c r="AI24" s="225" t="s">
        <v>1</v>
      </c>
      <c r="AJ24" s="225" t="s">
        <v>1</v>
      </c>
      <c r="AK24" s="225" t="s">
        <v>1</v>
      </c>
      <c r="AL24" s="225" t="s">
        <v>1</v>
      </c>
      <c r="AM24" s="225" t="s">
        <v>1</v>
      </c>
      <c r="AN24" s="225" t="s">
        <v>1</v>
      </c>
      <c r="AO24" s="225" t="s">
        <v>1</v>
      </c>
      <c r="AP24" s="225" t="s">
        <v>1</v>
      </c>
      <c r="AQ24" s="225" t="s">
        <v>1</v>
      </c>
      <c r="AR24" s="225" t="s">
        <v>1</v>
      </c>
      <c r="AS24" s="225" t="s">
        <v>1</v>
      </c>
      <c r="AT24" s="225" t="s">
        <v>1</v>
      </c>
      <c r="AU24" s="231" t="s">
        <v>20</v>
      </c>
      <c r="AV24" s="225" t="s">
        <v>1</v>
      </c>
      <c r="AW24" s="226" t="s">
        <v>1241</v>
      </c>
      <c r="AX24" s="226">
        <v>1</v>
      </c>
      <c r="AY24" s="227">
        <v>2</v>
      </c>
      <c r="AZ24" s="228">
        <v>0</v>
      </c>
      <c r="BA24" s="233">
        <v>0</v>
      </c>
      <c r="BB24" s="238">
        <v>0.12</v>
      </c>
      <c r="BD24">
        <f>VLOOKUP(A24,'High impact list'!$A:$F,1,FALSE)</f>
        <v>1342</v>
      </c>
      <c r="BE24" t="str">
        <f>VLOOKUP(A24,'High impact list'!$A:$F,5,FALSE)</f>
        <v>Education, skills and unemployment</v>
      </c>
      <c r="BF24" t="str">
        <f>VLOOKUP(A24,Reworked!A:T,17,FALSE)</f>
        <v>Unchanged</v>
      </c>
      <c r="BG24">
        <v>1</v>
      </c>
      <c r="BH24">
        <v>1</v>
      </c>
      <c r="BI24" t="e">
        <f>VLOOKUP(A24,Sheet2!B:B,1,FALSE)</f>
        <v>#N/A</v>
      </c>
    </row>
    <row r="25" spans="1:61" ht="26.25" customHeight="1" x14ac:dyDescent="0.25">
      <c r="A25" s="223">
        <v>284</v>
      </c>
      <c r="B25" s="224" t="s">
        <v>117</v>
      </c>
      <c r="C25" s="225" t="s">
        <v>1193</v>
      </c>
      <c r="D25" s="225" t="s">
        <v>1191</v>
      </c>
      <c r="E25" s="225" t="s">
        <v>896</v>
      </c>
      <c r="F25" s="225" t="s">
        <v>1</v>
      </c>
      <c r="G25" s="225" t="s">
        <v>1517</v>
      </c>
      <c r="H25" s="224" t="s">
        <v>1</v>
      </c>
      <c r="I25" s="224" t="s">
        <v>437</v>
      </c>
      <c r="J25" s="226" t="s">
        <v>33</v>
      </c>
      <c r="K25" s="225" t="s">
        <v>1</v>
      </c>
      <c r="L25" s="225" t="s">
        <v>1</v>
      </c>
      <c r="M25" s="226" t="s">
        <v>33</v>
      </c>
      <c r="N25" s="225" t="s">
        <v>1</v>
      </c>
      <c r="O25" s="225" t="s">
        <v>1</v>
      </c>
      <c r="P25" s="225" t="s">
        <v>1</v>
      </c>
      <c r="Q25" s="225" t="s">
        <v>1</v>
      </c>
      <c r="R25" s="225" t="s">
        <v>1</v>
      </c>
      <c r="S25" s="225" t="s">
        <v>1</v>
      </c>
      <c r="T25" s="225" t="s">
        <v>1</v>
      </c>
      <c r="U25" s="225" t="s">
        <v>1</v>
      </c>
      <c r="V25" s="225" t="s">
        <v>1</v>
      </c>
      <c r="W25" s="225" t="s">
        <v>1</v>
      </c>
      <c r="X25" s="225" t="s">
        <v>1</v>
      </c>
      <c r="Y25" s="225" t="s">
        <v>1</v>
      </c>
      <c r="Z25" s="225" t="s">
        <v>1</v>
      </c>
      <c r="AA25" s="225" t="s">
        <v>1</v>
      </c>
      <c r="AB25" s="225" t="s">
        <v>1</v>
      </c>
      <c r="AC25" s="225" t="s">
        <v>1</v>
      </c>
      <c r="AD25" s="225" t="s">
        <v>1</v>
      </c>
      <c r="AE25" s="225" t="s">
        <v>1</v>
      </c>
      <c r="AF25" s="225" t="s">
        <v>1</v>
      </c>
      <c r="AG25" s="225" t="s">
        <v>1</v>
      </c>
      <c r="AH25" s="225" t="s">
        <v>1</v>
      </c>
      <c r="AI25" s="225" t="s">
        <v>1</v>
      </c>
      <c r="AJ25" s="225" t="s">
        <v>1</v>
      </c>
      <c r="AK25" s="225" t="s">
        <v>1</v>
      </c>
      <c r="AL25" s="225" t="s">
        <v>1</v>
      </c>
      <c r="AM25" s="225" t="s">
        <v>1</v>
      </c>
      <c r="AN25" s="225" t="s">
        <v>1</v>
      </c>
      <c r="AO25" s="225" t="s">
        <v>1</v>
      </c>
      <c r="AP25" s="225" t="s">
        <v>1</v>
      </c>
      <c r="AQ25" s="225" t="s">
        <v>1</v>
      </c>
      <c r="AR25" s="225" t="s">
        <v>1</v>
      </c>
      <c r="AS25" s="225" t="s">
        <v>1</v>
      </c>
      <c r="AT25" s="225" t="s">
        <v>1</v>
      </c>
      <c r="AU25" s="230" t="s">
        <v>22</v>
      </c>
      <c r="AV25" s="230" t="s">
        <v>22</v>
      </c>
      <c r="AW25" s="226" t="s">
        <v>1241</v>
      </c>
      <c r="AX25" s="226">
        <v>1</v>
      </c>
      <c r="AY25" s="235">
        <v>0</v>
      </c>
      <c r="AZ25" s="228">
        <v>0</v>
      </c>
      <c r="BA25" s="228">
        <v>0</v>
      </c>
      <c r="BB25" s="229">
        <v>0</v>
      </c>
      <c r="BD25">
        <f>VLOOKUP(A25,'High impact list'!$A:$F,1,FALSE)</f>
        <v>284</v>
      </c>
      <c r="BE25" t="str">
        <f>VLOOKUP(A25,'High impact list'!$A:$F,5,FALSE)</f>
        <v>Energy/ Environmental Sustainability</v>
      </c>
      <c r="BF25" t="str">
        <f>VLOOKUP(A25,Reworked!A:T,17,FALSE)</f>
        <v>Unchanged</v>
      </c>
      <c r="BG25">
        <v>1</v>
      </c>
      <c r="BH25">
        <v>1</v>
      </c>
      <c r="BI25" t="e">
        <f>VLOOKUP(A25,Sheet2!B:B,1,FALSE)</f>
        <v>#N/A</v>
      </c>
    </row>
    <row r="26" spans="1:61" ht="18" customHeight="1" x14ac:dyDescent="0.25">
      <c r="A26" s="223">
        <v>1339</v>
      </c>
      <c r="B26" s="224" t="s">
        <v>81</v>
      </c>
      <c r="C26" s="225" t="s">
        <v>1193</v>
      </c>
      <c r="D26" s="225" t="s">
        <v>1191</v>
      </c>
      <c r="E26" s="225" t="s">
        <v>1086</v>
      </c>
      <c r="F26" s="225" t="s">
        <v>1</v>
      </c>
      <c r="G26" s="225" t="s">
        <v>447</v>
      </c>
      <c r="H26" s="224" t="s">
        <v>1</v>
      </c>
      <c r="I26" s="224" t="s">
        <v>437</v>
      </c>
      <c r="J26" s="226" t="s">
        <v>33</v>
      </c>
      <c r="K26" s="225" t="s">
        <v>1</v>
      </c>
      <c r="L26" s="225" t="s">
        <v>1</v>
      </c>
      <c r="M26" s="226" t="s">
        <v>33</v>
      </c>
      <c r="N26" s="225" t="s">
        <v>1</v>
      </c>
      <c r="O26" s="225" t="s">
        <v>1</v>
      </c>
      <c r="P26" s="225" t="s">
        <v>1</v>
      </c>
      <c r="Q26" s="225" t="s">
        <v>1</v>
      </c>
      <c r="R26" s="225" t="s">
        <v>1</v>
      </c>
      <c r="S26" s="225" t="s">
        <v>1</v>
      </c>
      <c r="T26" s="225" t="s">
        <v>1</v>
      </c>
      <c r="U26" s="225" t="s">
        <v>1</v>
      </c>
      <c r="V26" s="225" t="s">
        <v>1</v>
      </c>
      <c r="W26" s="225" t="s">
        <v>1</v>
      </c>
      <c r="X26" s="225" t="s">
        <v>1</v>
      </c>
      <c r="Y26" s="225" t="s">
        <v>1</v>
      </c>
      <c r="Z26" s="225" t="s">
        <v>1</v>
      </c>
      <c r="AA26" s="225" t="s">
        <v>1</v>
      </c>
      <c r="AB26" s="225" t="s">
        <v>1</v>
      </c>
      <c r="AC26" s="225" t="s">
        <v>1</v>
      </c>
      <c r="AD26" s="225" t="s">
        <v>1</v>
      </c>
      <c r="AE26" s="225" t="s">
        <v>1</v>
      </c>
      <c r="AF26" s="225" t="s">
        <v>1</v>
      </c>
      <c r="AG26" s="225" t="s">
        <v>1</v>
      </c>
      <c r="AH26" s="225" t="s">
        <v>1</v>
      </c>
      <c r="AI26" s="225" t="s">
        <v>1</v>
      </c>
      <c r="AJ26" s="225" t="s">
        <v>1</v>
      </c>
      <c r="AK26" s="225" t="s">
        <v>1</v>
      </c>
      <c r="AL26" s="225" t="s">
        <v>1</v>
      </c>
      <c r="AM26" s="225" t="s">
        <v>1</v>
      </c>
      <c r="AN26" s="225" t="s">
        <v>1</v>
      </c>
      <c r="AO26" s="225" t="s">
        <v>1</v>
      </c>
      <c r="AP26" s="225" t="s">
        <v>1</v>
      </c>
      <c r="AQ26" s="225" t="s">
        <v>1</v>
      </c>
      <c r="AR26" s="225" t="s">
        <v>1</v>
      </c>
      <c r="AS26" s="225" t="s">
        <v>1</v>
      </c>
      <c r="AT26" s="225" t="s">
        <v>1</v>
      </c>
      <c r="AU26" s="225" t="s">
        <v>1</v>
      </c>
      <c r="AV26" s="225" t="s">
        <v>1</v>
      </c>
      <c r="AW26" s="226" t="s">
        <v>1241</v>
      </c>
      <c r="AX26" s="226">
        <v>1</v>
      </c>
      <c r="AY26" s="235">
        <v>0</v>
      </c>
      <c r="AZ26" s="228">
        <v>0</v>
      </c>
      <c r="BA26" s="228">
        <v>0</v>
      </c>
      <c r="BB26" s="229">
        <v>0</v>
      </c>
      <c r="BD26">
        <f>VLOOKUP(A26,'High impact list'!$A:$F,1,FALSE)</f>
        <v>1339</v>
      </c>
      <c r="BE26" t="str">
        <f>VLOOKUP(A26,'High impact list'!$A:$F,5,FALSE)</f>
        <v>Education, skills and unemployment</v>
      </c>
      <c r="BF26" t="str">
        <f>VLOOKUP(A26,Reworked!A:T,17,FALSE)</f>
        <v>Unchanged</v>
      </c>
      <c r="BG26">
        <v>1</v>
      </c>
      <c r="BH26">
        <v>1</v>
      </c>
      <c r="BI26" t="e">
        <f>VLOOKUP(A26,Sheet2!B:B,1,FALSE)</f>
        <v>#N/A</v>
      </c>
    </row>
    <row r="27" spans="1:61" ht="18.75" customHeight="1" x14ac:dyDescent="0.25">
      <c r="A27" s="223">
        <v>308</v>
      </c>
      <c r="B27" s="224" t="s">
        <v>118</v>
      </c>
      <c r="C27" s="225" t="s">
        <v>1193</v>
      </c>
      <c r="D27" s="225" t="s">
        <v>1191</v>
      </c>
      <c r="E27" s="225" t="s">
        <v>1021</v>
      </c>
      <c r="F27" s="225" t="s">
        <v>1</v>
      </c>
      <c r="G27" s="225" t="s">
        <v>1517</v>
      </c>
      <c r="H27" s="224" t="s">
        <v>1</v>
      </c>
      <c r="I27" s="224" t="s">
        <v>437</v>
      </c>
      <c r="J27" s="226" t="s">
        <v>33</v>
      </c>
      <c r="K27" s="225" t="s">
        <v>1</v>
      </c>
      <c r="L27" s="230" t="s">
        <v>22</v>
      </c>
      <c r="M27" s="227" t="s">
        <v>17</v>
      </c>
      <c r="N27" s="225" t="s">
        <v>1</v>
      </c>
      <c r="O27" s="232" t="s">
        <v>23</v>
      </c>
      <c r="P27" s="225" t="s">
        <v>1</v>
      </c>
      <c r="Q27" s="225" t="s">
        <v>1</v>
      </c>
      <c r="R27" s="225" t="s">
        <v>1</v>
      </c>
      <c r="S27" s="225" t="s">
        <v>1</v>
      </c>
      <c r="T27" s="225" t="s">
        <v>1</v>
      </c>
      <c r="U27" s="225" t="s">
        <v>1</v>
      </c>
      <c r="V27" s="225" t="s">
        <v>1</v>
      </c>
      <c r="W27" s="225" t="s">
        <v>1</v>
      </c>
      <c r="X27" s="225" t="s">
        <v>1</v>
      </c>
      <c r="Y27" s="225" t="s">
        <v>1</v>
      </c>
      <c r="Z27" s="225" t="s">
        <v>1</v>
      </c>
      <c r="AA27" s="225" t="s">
        <v>1</v>
      </c>
      <c r="AB27" s="225" t="s">
        <v>1</v>
      </c>
      <c r="AC27" s="225" t="s">
        <v>1</v>
      </c>
      <c r="AD27" s="225" t="s">
        <v>1</v>
      </c>
      <c r="AE27" s="230" t="s">
        <v>22</v>
      </c>
      <c r="AF27" s="225" t="s">
        <v>1</v>
      </c>
      <c r="AG27" s="225" t="s">
        <v>1</v>
      </c>
      <c r="AH27" s="225" t="s">
        <v>1</v>
      </c>
      <c r="AI27" s="225" t="s">
        <v>1</v>
      </c>
      <c r="AJ27" s="225" t="s">
        <v>1</v>
      </c>
      <c r="AK27" s="225" t="s">
        <v>1</v>
      </c>
      <c r="AL27" s="225" t="s">
        <v>1</v>
      </c>
      <c r="AM27" s="225" t="s">
        <v>1</v>
      </c>
      <c r="AN27" s="225" t="s">
        <v>1</v>
      </c>
      <c r="AO27" s="225" t="s">
        <v>1</v>
      </c>
      <c r="AP27" s="225" t="s">
        <v>1</v>
      </c>
      <c r="AQ27" s="225" t="s">
        <v>1</v>
      </c>
      <c r="AR27" s="225" t="s">
        <v>1</v>
      </c>
      <c r="AS27" s="225" t="s">
        <v>1</v>
      </c>
      <c r="AT27" s="225" t="s">
        <v>1</v>
      </c>
      <c r="AU27" s="225" t="s">
        <v>1</v>
      </c>
      <c r="AV27" s="225" t="s">
        <v>1</v>
      </c>
      <c r="AW27" s="226" t="s">
        <v>1241</v>
      </c>
      <c r="AX27" s="226">
        <v>1</v>
      </c>
      <c r="AY27" s="235">
        <v>0</v>
      </c>
      <c r="AZ27" s="228">
        <v>0</v>
      </c>
      <c r="BA27" s="228">
        <v>0</v>
      </c>
      <c r="BB27" s="229">
        <v>0</v>
      </c>
      <c r="BD27">
        <f>VLOOKUP(A27,'High impact list'!$A:$F,1,FALSE)</f>
        <v>308</v>
      </c>
      <c r="BE27" t="str">
        <f>VLOOKUP(A27,'High impact list'!$A:$F,5,FALSE)</f>
        <v>Energy</v>
      </c>
      <c r="BF27" t="str">
        <f>VLOOKUP(A27,Reworked!A:T,17,FALSE)</f>
        <v>Improved</v>
      </c>
      <c r="BG27">
        <v>1</v>
      </c>
      <c r="BH27">
        <v>1</v>
      </c>
      <c r="BI27" t="e">
        <f>VLOOKUP(A27,Sheet2!B:B,1,FALSE)</f>
        <v>#N/A</v>
      </c>
    </row>
    <row r="28" spans="1:61" ht="18.75" customHeight="1" x14ac:dyDescent="0.25">
      <c r="A28" s="223">
        <v>406</v>
      </c>
      <c r="B28" s="224" t="s">
        <v>84</v>
      </c>
      <c r="C28" s="225" t="s">
        <v>1193</v>
      </c>
      <c r="D28" s="225" t="s">
        <v>1191</v>
      </c>
      <c r="E28" s="225" t="s">
        <v>941</v>
      </c>
      <c r="F28" s="225" t="s">
        <v>1</v>
      </c>
      <c r="G28" s="225" t="s">
        <v>447</v>
      </c>
      <c r="H28" s="224" t="s">
        <v>1</v>
      </c>
      <c r="I28" s="224" t="s">
        <v>437</v>
      </c>
      <c r="J28" s="226" t="s">
        <v>33</v>
      </c>
      <c r="K28" s="225" t="s">
        <v>1</v>
      </c>
      <c r="L28" s="225" t="s">
        <v>1</v>
      </c>
      <c r="M28" s="226" t="s">
        <v>33</v>
      </c>
      <c r="N28" s="225" t="s">
        <v>1</v>
      </c>
      <c r="O28" s="225" t="s">
        <v>1</v>
      </c>
      <c r="P28" s="225" t="s">
        <v>1</v>
      </c>
      <c r="Q28" s="225" t="s">
        <v>1</v>
      </c>
      <c r="R28" s="225" t="s">
        <v>1</v>
      </c>
      <c r="S28" s="225" t="s">
        <v>1</v>
      </c>
      <c r="T28" s="225" t="s">
        <v>1</v>
      </c>
      <c r="U28" s="225" t="s">
        <v>1</v>
      </c>
      <c r="V28" s="225" t="s">
        <v>1</v>
      </c>
      <c r="W28" s="225" t="s">
        <v>1</v>
      </c>
      <c r="X28" s="225" t="s">
        <v>1</v>
      </c>
      <c r="Y28" s="225" t="s">
        <v>1</v>
      </c>
      <c r="Z28" s="225" t="s">
        <v>1</v>
      </c>
      <c r="AA28" s="225" t="s">
        <v>1</v>
      </c>
      <c r="AB28" s="225" t="s">
        <v>1</v>
      </c>
      <c r="AC28" s="225" t="s">
        <v>1</v>
      </c>
      <c r="AD28" s="225" t="s">
        <v>1</v>
      </c>
      <c r="AE28" s="225" t="s">
        <v>1</v>
      </c>
      <c r="AF28" s="225" t="s">
        <v>1</v>
      </c>
      <c r="AG28" s="225" t="s">
        <v>1</v>
      </c>
      <c r="AH28" s="225" t="s">
        <v>1</v>
      </c>
      <c r="AI28" s="225" t="s">
        <v>1</v>
      </c>
      <c r="AJ28" s="225" t="s">
        <v>1</v>
      </c>
      <c r="AK28" s="225" t="s">
        <v>1</v>
      </c>
      <c r="AL28" s="225" t="s">
        <v>1</v>
      </c>
      <c r="AM28" s="225" t="s">
        <v>1</v>
      </c>
      <c r="AN28" s="225" t="s">
        <v>1</v>
      </c>
      <c r="AO28" s="225" t="s">
        <v>1</v>
      </c>
      <c r="AP28" s="225" t="s">
        <v>1</v>
      </c>
      <c r="AQ28" s="225" t="s">
        <v>1</v>
      </c>
      <c r="AR28" s="225" t="s">
        <v>1</v>
      </c>
      <c r="AS28" s="225" t="s">
        <v>1</v>
      </c>
      <c r="AT28" s="225" t="s">
        <v>1</v>
      </c>
      <c r="AU28" s="225" t="s">
        <v>1</v>
      </c>
      <c r="AV28" s="225" t="s">
        <v>1</v>
      </c>
      <c r="AW28" s="226" t="s">
        <v>1241</v>
      </c>
      <c r="AX28" s="226">
        <v>1</v>
      </c>
      <c r="AY28" s="226">
        <v>1</v>
      </c>
      <c r="AZ28" s="228">
        <v>0</v>
      </c>
      <c r="BA28" s="233">
        <v>0</v>
      </c>
      <c r="BB28" s="229">
        <v>0</v>
      </c>
      <c r="BD28">
        <f>VLOOKUP(A28,'High impact list'!$A:$F,1,FALSE)</f>
        <v>406</v>
      </c>
      <c r="BE28" t="str">
        <f>VLOOKUP(A28,'High impact list'!$A:$F,5,FALSE)</f>
        <v>Education, skills and unemployment</v>
      </c>
      <c r="BF28" t="str">
        <f>VLOOKUP(A28,Reworked!A:T,17,FALSE)</f>
        <v>Unchanged</v>
      </c>
      <c r="BG28">
        <v>1</v>
      </c>
      <c r="BH28">
        <v>1</v>
      </c>
      <c r="BI28" t="e">
        <f>VLOOKUP(A28,Sheet2!B:B,1,FALSE)</f>
        <v>#N/A</v>
      </c>
    </row>
    <row r="29" spans="1:61" ht="18" customHeight="1" x14ac:dyDescent="0.25">
      <c r="A29" s="223">
        <v>1347</v>
      </c>
      <c r="B29" s="224" t="s">
        <v>85</v>
      </c>
      <c r="C29" s="225" t="s">
        <v>1193</v>
      </c>
      <c r="D29" s="225" t="s">
        <v>1191</v>
      </c>
      <c r="E29" s="225" t="s">
        <v>941</v>
      </c>
      <c r="F29" s="225" t="s">
        <v>1</v>
      </c>
      <c r="G29" s="225" t="s">
        <v>447</v>
      </c>
      <c r="H29" s="224" t="s">
        <v>1</v>
      </c>
      <c r="I29" s="224" t="s">
        <v>437</v>
      </c>
      <c r="J29" s="226" t="s">
        <v>33</v>
      </c>
      <c r="K29" s="225" t="s">
        <v>1</v>
      </c>
      <c r="L29" s="225" t="s">
        <v>1</v>
      </c>
      <c r="M29" s="226" t="s">
        <v>33</v>
      </c>
      <c r="N29" s="225" t="s">
        <v>1</v>
      </c>
      <c r="O29" s="225" t="s">
        <v>1</v>
      </c>
      <c r="P29" s="225" t="s">
        <v>1</v>
      </c>
      <c r="Q29" s="225" t="s">
        <v>1</v>
      </c>
      <c r="R29" s="225" t="s">
        <v>1</v>
      </c>
      <c r="S29" s="225" t="s">
        <v>1</v>
      </c>
      <c r="T29" s="225" t="s">
        <v>1</v>
      </c>
      <c r="U29" s="225" t="s">
        <v>1</v>
      </c>
      <c r="V29" s="225" t="s">
        <v>1</v>
      </c>
      <c r="W29" s="225" t="s">
        <v>1</v>
      </c>
      <c r="X29" s="225" t="s">
        <v>1</v>
      </c>
      <c r="Y29" s="225" t="s">
        <v>1</v>
      </c>
      <c r="Z29" s="225" t="s">
        <v>1</v>
      </c>
      <c r="AA29" s="225" t="s">
        <v>1</v>
      </c>
      <c r="AB29" s="225" t="s">
        <v>1</v>
      </c>
      <c r="AC29" s="225" t="s">
        <v>1</v>
      </c>
      <c r="AD29" s="225" t="s">
        <v>1</v>
      </c>
      <c r="AE29" s="225" t="s">
        <v>1</v>
      </c>
      <c r="AF29" s="225" t="s">
        <v>1</v>
      </c>
      <c r="AG29" s="225" t="s">
        <v>1</v>
      </c>
      <c r="AH29" s="225" t="s">
        <v>1</v>
      </c>
      <c r="AI29" s="225" t="s">
        <v>1</v>
      </c>
      <c r="AJ29" s="225" t="s">
        <v>1</v>
      </c>
      <c r="AK29" s="225" t="s">
        <v>1</v>
      </c>
      <c r="AL29" s="225" t="s">
        <v>1</v>
      </c>
      <c r="AM29" s="225" t="s">
        <v>1</v>
      </c>
      <c r="AN29" s="225" t="s">
        <v>1</v>
      </c>
      <c r="AO29" s="225" t="s">
        <v>1</v>
      </c>
      <c r="AP29" s="225" t="s">
        <v>1</v>
      </c>
      <c r="AQ29" s="225" t="s">
        <v>1</v>
      </c>
      <c r="AR29" s="225" t="s">
        <v>1</v>
      </c>
      <c r="AS29" s="225" t="s">
        <v>1</v>
      </c>
      <c r="AT29" s="225" t="s">
        <v>1</v>
      </c>
      <c r="AU29" s="225" t="s">
        <v>1</v>
      </c>
      <c r="AV29" s="232" t="s">
        <v>23</v>
      </c>
      <c r="AW29" s="226" t="s">
        <v>1241</v>
      </c>
      <c r="AX29" s="226">
        <v>1</v>
      </c>
      <c r="AY29" s="226">
        <v>1</v>
      </c>
      <c r="AZ29" s="228">
        <v>0</v>
      </c>
      <c r="BA29" s="228">
        <v>0</v>
      </c>
      <c r="BB29" s="238">
        <v>0.02</v>
      </c>
      <c r="BD29">
        <f>VLOOKUP(A29,'High impact list'!$A:$F,1,FALSE)</f>
        <v>1347</v>
      </c>
      <c r="BE29" t="str">
        <f>VLOOKUP(A29,'High impact list'!$A:$F,5,FALSE)</f>
        <v>Education, skills and unemployment</v>
      </c>
      <c r="BF29" t="str">
        <f>VLOOKUP(A29,Reworked!A:T,17,FALSE)</f>
        <v>Unchanged</v>
      </c>
      <c r="BG29">
        <v>1</v>
      </c>
      <c r="BH29">
        <v>1</v>
      </c>
      <c r="BI29" t="e">
        <f>VLOOKUP(A29,Sheet2!B:B,1,FALSE)</f>
        <v>#N/A</v>
      </c>
    </row>
    <row r="30" spans="1:61" ht="18.75" customHeight="1" x14ac:dyDescent="0.25">
      <c r="A30" s="223">
        <v>423</v>
      </c>
      <c r="B30" s="224" t="s">
        <v>221</v>
      </c>
      <c r="C30" s="225" t="s">
        <v>1193</v>
      </c>
      <c r="D30" s="225" t="s">
        <v>1191</v>
      </c>
      <c r="E30" s="225" t="s">
        <v>683</v>
      </c>
      <c r="F30" s="225" t="s">
        <v>1</v>
      </c>
      <c r="G30" s="225" t="s">
        <v>209</v>
      </c>
      <c r="H30" s="224" t="s">
        <v>1</v>
      </c>
      <c r="I30" s="224" t="s">
        <v>437</v>
      </c>
      <c r="J30" s="226" t="s">
        <v>33</v>
      </c>
      <c r="K30" s="225" t="s">
        <v>1</v>
      </c>
      <c r="L30" s="225" t="s">
        <v>1</v>
      </c>
      <c r="M30" s="226" t="s">
        <v>33</v>
      </c>
      <c r="N30" s="225" t="s">
        <v>1</v>
      </c>
      <c r="O30" s="225" t="s">
        <v>1</v>
      </c>
      <c r="P30" s="225" t="s">
        <v>1</v>
      </c>
      <c r="Q30" s="225" t="s">
        <v>1</v>
      </c>
      <c r="R30" s="225" t="s">
        <v>1</v>
      </c>
      <c r="S30" s="225" t="s">
        <v>1</v>
      </c>
      <c r="T30" s="225" t="s">
        <v>1</v>
      </c>
      <c r="U30" s="225" t="s">
        <v>1</v>
      </c>
      <c r="V30" s="225" t="s">
        <v>1</v>
      </c>
      <c r="W30" s="225" t="s">
        <v>1</v>
      </c>
      <c r="X30" s="225" t="s">
        <v>1</v>
      </c>
      <c r="Y30" s="225" t="s">
        <v>1</v>
      </c>
      <c r="Z30" s="225" t="s">
        <v>1</v>
      </c>
      <c r="AA30" s="225" t="s">
        <v>1</v>
      </c>
      <c r="AB30" s="225" t="s">
        <v>1</v>
      </c>
      <c r="AC30" s="225" t="s">
        <v>1</v>
      </c>
      <c r="AD30" s="225" t="s">
        <v>1</v>
      </c>
      <c r="AE30" s="225" t="s">
        <v>1</v>
      </c>
      <c r="AF30" s="225" t="s">
        <v>1</v>
      </c>
      <c r="AG30" s="225" t="s">
        <v>1</v>
      </c>
      <c r="AH30" s="225" t="s">
        <v>1</v>
      </c>
      <c r="AI30" s="225" t="s">
        <v>1</v>
      </c>
      <c r="AJ30" s="225" t="s">
        <v>1</v>
      </c>
      <c r="AK30" s="225" t="s">
        <v>1</v>
      </c>
      <c r="AL30" s="225" t="s">
        <v>1</v>
      </c>
      <c r="AM30" s="225" t="s">
        <v>1</v>
      </c>
      <c r="AN30" s="225" t="s">
        <v>1</v>
      </c>
      <c r="AO30" s="225" t="s">
        <v>1</v>
      </c>
      <c r="AP30" s="225" t="s">
        <v>1</v>
      </c>
      <c r="AQ30" s="225" t="s">
        <v>1</v>
      </c>
      <c r="AR30" s="225" t="s">
        <v>1</v>
      </c>
      <c r="AS30" s="225" t="s">
        <v>1</v>
      </c>
      <c r="AT30" s="225" t="s">
        <v>1</v>
      </c>
      <c r="AU30" s="225" t="s">
        <v>1</v>
      </c>
      <c r="AV30" s="232" t="s">
        <v>23</v>
      </c>
      <c r="AW30" s="226" t="s">
        <v>1241</v>
      </c>
      <c r="AX30" s="226">
        <v>1</v>
      </c>
      <c r="AY30" s="227">
        <v>2</v>
      </c>
      <c r="AZ30" s="228">
        <v>0</v>
      </c>
      <c r="BA30" s="228">
        <v>0</v>
      </c>
      <c r="BB30" s="234">
        <v>0.09</v>
      </c>
      <c r="BD30">
        <f>VLOOKUP(A30,'High impact list'!$A:$F,1,FALSE)</f>
        <v>423</v>
      </c>
      <c r="BE30" t="str">
        <f>VLOOKUP(A30,'High impact list'!$A:$F,5,FALSE)</f>
        <v>Transport</v>
      </c>
      <c r="BF30" t="str">
        <f>VLOOKUP(A30,Reworked!A:T,17,FALSE)</f>
        <v>Unchanged</v>
      </c>
      <c r="BG30">
        <v>1</v>
      </c>
      <c r="BH30">
        <v>1</v>
      </c>
      <c r="BI30" t="e">
        <f>VLOOKUP(A30,Sheet2!B:B,1,FALSE)</f>
        <v>#N/A</v>
      </c>
    </row>
    <row r="31" spans="1:61" ht="14.25" customHeight="1" x14ac:dyDescent="0.25">
      <c r="A31" s="223">
        <v>341</v>
      </c>
      <c r="B31" s="224" t="s">
        <v>86</v>
      </c>
      <c r="C31" s="225" t="s">
        <v>1193</v>
      </c>
      <c r="D31" s="225" t="s">
        <v>1191</v>
      </c>
      <c r="E31" s="225" t="s">
        <v>941</v>
      </c>
      <c r="F31" s="225" t="s">
        <v>1</v>
      </c>
      <c r="G31" s="225" t="s">
        <v>447</v>
      </c>
      <c r="H31" s="224" t="s">
        <v>1</v>
      </c>
      <c r="I31" s="224" t="s">
        <v>437</v>
      </c>
      <c r="J31" s="226" t="s">
        <v>33</v>
      </c>
      <c r="K31" s="225" t="s">
        <v>1</v>
      </c>
      <c r="L31" s="225" t="s">
        <v>1</v>
      </c>
      <c r="M31" s="226" t="s">
        <v>33</v>
      </c>
      <c r="N31" s="225" t="s">
        <v>1</v>
      </c>
      <c r="O31" s="225" t="s">
        <v>1</v>
      </c>
      <c r="P31" s="225" t="s">
        <v>1</v>
      </c>
      <c r="Q31" s="225" t="s">
        <v>1</v>
      </c>
      <c r="R31" s="225" t="s">
        <v>1</v>
      </c>
      <c r="S31" s="225" t="s">
        <v>1</v>
      </c>
      <c r="T31" s="225" t="s">
        <v>1</v>
      </c>
      <c r="U31" s="225" t="s">
        <v>1</v>
      </c>
      <c r="V31" s="225" t="s">
        <v>1</v>
      </c>
      <c r="W31" s="225" t="s">
        <v>1</v>
      </c>
      <c r="X31" s="225" t="s">
        <v>1</v>
      </c>
      <c r="Y31" s="225" t="s">
        <v>1</v>
      </c>
      <c r="Z31" s="225" t="s">
        <v>1</v>
      </c>
      <c r="AA31" s="225" t="s">
        <v>1</v>
      </c>
      <c r="AB31" s="225" t="s">
        <v>1</v>
      </c>
      <c r="AC31" s="225" t="s">
        <v>1</v>
      </c>
      <c r="AD31" s="225" t="s">
        <v>1</v>
      </c>
      <c r="AE31" s="225" t="s">
        <v>1</v>
      </c>
      <c r="AF31" s="225" t="s">
        <v>1</v>
      </c>
      <c r="AG31" s="225" t="s">
        <v>1</v>
      </c>
      <c r="AH31" s="225" t="s">
        <v>1</v>
      </c>
      <c r="AI31" s="225" t="s">
        <v>1</v>
      </c>
      <c r="AJ31" s="225" t="s">
        <v>1</v>
      </c>
      <c r="AK31" s="225" t="s">
        <v>1</v>
      </c>
      <c r="AL31" s="225" t="s">
        <v>1</v>
      </c>
      <c r="AM31" s="225" t="s">
        <v>1</v>
      </c>
      <c r="AN31" s="225" t="s">
        <v>1</v>
      </c>
      <c r="AO31" s="225" t="s">
        <v>1</v>
      </c>
      <c r="AP31" s="225" t="s">
        <v>1</v>
      </c>
      <c r="AQ31" s="225" t="s">
        <v>1</v>
      </c>
      <c r="AR31" s="225" t="s">
        <v>1</v>
      </c>
      <c r="AS31" s="225" t="s">
        <v>1</v>
      </c>
      <c r="AT31" s="225" t="s">
        <v>1</v>
      </c>
      <c r="AU31" s="225" t="s">
        <v>1</v>
      </c>
      <c r="AV31" s="225" t="s">
        <v>1</v>
      </c>
      <c r="AW31" s="226" t="s">
        <v>1241</v>
      </c>
      <c r="AX31" s="226">
        <v>1</v>
      </c>
      <c r="AY31" s="235">
        <v>0</v>
      </c>
      <c r="AZ31" s="228">
        <v>0</v>
      </c>
      <c r="BA31" s="236">
        <v>1.3</v>
      </c>
      <c r="BB31" s="229">
        <v>0</v>
      </c>
      <c r="BD31">
        <f>VLOOKUP(A31,'High impact list'!$A:$F,1,FALSE)</f>
        <v>341</v>
      </c>
      <c r="BE31" t="str">
        <f>VLOOKUP(A31,'High impact list'!$A:$F,5,FALSE)</f>
        <v>Education, skills and unemployment</v>
      </c>
      <c r="BF31" t="str">
        <f>VLOOKUP(A31,Reworked!A:T,17,FALSE)</f>
        <v>Unchanged</v>
      </c>
      <c r="BG31">
        <v>1</v>
      </c>
      <c r="BH31">
        <v>1</v>
      </c>
      <c r="BI31" t="e">
        <f>VLOOKUP(A31,Sheet2!B:B,1,FALSE)</f>
        <v>#N/A</v>
      </c>
    </row>
    <row r="32" spans="1:61" ht="14.25" customHeight="1" x14ac:dyDescent="0.25">
      <c r="A32" s="223">
        <v>451</v>
      </c>
      <c r="B32" s="224" t="s">
        <v>149</v>
      </c>
      <c r="C32" s="225" t="s">
        <v>1193</v>
      </c>
      <c r="D32" s="225" t="s">
        <v>1191</v>
      </c>
      <c r="E32" s="225" t="s">
        <v>737</v>
      </c>
      <c r="F32" s="225" t="s">
        <v>1175</v>
      </c>
      <c r="G32" s="225" t="s">
        <v>739</v>
      </c>
      <c r="H32" s="224" t="s">
        <v>1</v>
      </c>
      <c r="I32" s="224" t="s">
        <v>437</v>
      </c>
      <c r="J32" s="226" t="s">
        <v>33</v>
      </c>
      <c r="K32" s="225" t="s">
        <v>1</v>
      </c>
      <c r="L32" s="225" t="s">
        <v>1</v>
      </c>
      <c r="M32" s="226" t="s">
        <v>33</v>
      </c>
      <c r="N32" s="225" t="s">
        <v>1</v>
      </c>
      <c r="O32" s="230" t="s">
        <v>22</v>
      </c>
      <c r="P32" s="225" t="s">
        <v>1</v>
      </c>
      <c r="Q32" s="225" t="s">
        <v>1</v>
      </c>
      <c r="R32" s="225" t="s">
        <v>1</v>
      </c>
      <c r="S32" s="225" t="s">
        <v>1</v>
      </c>
      <c r="T32" s="225" t="s">
        <v>1</v>
      </c>
      <c r="U32" s="225" t="s">
        <v>1</v>
      </c>
      <c r="V32" s="225" t="s">
        <v>1</v>
      </c>
      <c r="W32" s="225" t="s">
        <v>1</v>
      </c>
      <c r="X32" s="225" t="s">
        <v>1</v>
      </c>
      <c r="Y32" s="225" t="s">
        <v>1</v>
      </c>
      <c r="Z32" s="225" t="s">
        <v>1</v>
      </c>
      <c r="AA32" s="225" t="s">
        <v>1</v>
      </c>
      <c r="AB32" s="225" t="s">
        <v>1</v>
      </c>
      <c r="AC32" s="225" t="s">
        <v>1</v>
      </c>
      <c r="AD32" s="225" t="s">
        <v>1</v>
      </c>
      <c r="AE32" s="225" t="s">
        <v>1</v>
      </c>
      <c r="AF32" s="225" t="s">
        <v>1</v>
      </c>
      <c r="AG32" s="225" t="s">
        <v>1</v>
      </c>
      <c r="AH32" s="225" t="s">
        <v>1</v>
      </c>
      <c r="AI32" s="225" t="s">
        <v>1</v>
      </c>
      <c r="AJ32" s="225" t="s">
        <v>1</v>
      </c>
      <c r="AK32" s="225" t="s">
        <v>1</v>
      </c>
      <c r="AL32" s="225" t="s">
        <v>1</v>
      </c>
      <c r="AM32" s="225" t="s">
        <v>1</v>
      </c>
      <c r="AN32" s="225" t="s">
        <v>1</v>
      </c>
      <c r="AO32" s="225" t="s">
        <v>1</v>
      </c>
      <c r="AP32" s="225" t="s">
        <v>1</v>
      </c>
      <c r="AQ32" s="225" t="s">
        <v>1</v>
      </c>
      <c r="AR32" s="225" t="s">
        <v>1</v>
      </c>
      <c r="AS32" s="225" t="s">
        <v>1</v>
      </c>
      <c r="AT32" s="225" t="s">
        <v>1</v>
      </c>
      <c r="AU32" s="225" t="s">
        <v>1</v>
      </c>
      <c r="AV32" s="232" t="s">
        <v>23</v>
      </c>
      <c r="AW32" s="226" t="s">
        <v>1241</v>
      </c>
      <c r="AX32" s="226">
        <v>1</v>
      </c>
      <c r="AY32" s="227">
        <v>2</v>
      </c>
      <c r="AZ32" s="228">
        <v>0</v>
      </c>
      <c r="BA32" s="236">
        <v>32.5</v>
      </c>
      <c r="BB32" s="229">
        <v>0</v>
      </c>
      <c r="BD32">
        <f>VLOOKUP(A32,'High impact list'!$A:$F,1,FALSE)</f>
        <v>451</v>
      </c>
      <c r="BE32" t="str">
        <f>VLOOKUP(A32,'High impact list'!$A:$F,5,FALSE)</f>
        <v xml:space="preserve">Financial sustainability </v>
      </c>
      <c r="BF32" t="str">
        <f>VLOOKUP(A32,Reworked!A:T,17,FALSE)</f>
        <v>Unchanged</v>
      </c>
      <c r="BG32">
        <v>1</v>
      </c>
      <c r="BH32">
        <v>1</v>
      </c>
      <c r="BI32" t="e">
        <f>VLOOKUP(A32,Sheet2!B:B,1,FALSE)</f>
        <v>#N/A</v>
      </c>
    </row>
    <row r="33" spans="1:61" ht="14.25" customHeight="1" x14ac:dyDescent="0.25">
      <c r="A33" s="223">
        <v>1527</v>
      </c>
      <c r="B33" s="224" t="s">
        <v>154</v>
      </c>
      <c r="C33" s="225" t="s">
        <v>1193</v>
      </c>
      <c r="D33" s="225" t="s">
        <v>1191</v>
      </c>
      <c r="E33" s="225" t="s">
        <v>854</v>
      </c>
      <c r="F33" s="225" t="s">
        <v>1</v>
      </c>
      <c r="G33" s="225" t="s">
        <v>151</v>
      </c>
      <c r="H33" s="224" t="s">
        <v>1</v>
      </c>
      <c r="I33" s="224" t="s">
        <v>437</v>
      </c>
      <c r="J33" s="226" t="s">
        <v>33</v>
      </c>
      <c r="K33" s="230" t="s">
        <v>22</v>
      </c>
      <c r="L33" s="230" t="s">
        <v>22</v>
      </c>
      <c r="M33" s="227" t="s">
        <v>17</v>
      </c>
      <c r="N33" s="231" t="s">
        <v>20</v>
      </c>
      <c r="O33" s="232" t="s">
        <v>23</v>
      </c>
      <c r="P33" s="225" t="s">
        <v>1</v>
      </c>
      <c r="Q33" s="225" t="s">
        <v>1</v>
      </c>
      <c r="R33" s="225" t="s">
        <v>1</v>
      </c>
      <c r="S33" s="225" t="s">
        <v>1</v>
      </c>
      <c r="T33" s="225" t="s">
        <v>1</v>
      </c>
      <c r="U33" s="225" t="s">
        <v>1</v>
      </c>
      <c r="V33" s="225" t="s">
        <v>1</v>
      </c>
      <c r="W33" s="225" t="s">
        <v>1</v>
      </c>
      <c r="X33" s="225" t="s">
        <v>1</v>
      </c>
      <c r="Y33" s="225" t="s">
        <v>1</v>
      </c>
      <c r="Z33" s="225" t="s">
        <v>1</v>
      </c>
      <c r="AA33" s="230" t="s">
        <v>22</v>
      </c>
      <c r="AB33" s="225" t="s">
        <v>1</v>
      </c>
      <c r="AC33" s="225" t="s">
        <v>1</v>
      </c>
      <c r="AD33" s="225" t="s">
        <v>1</v>
      </c>
      <c r="AE33" s="230" t="s">
        <v>22</v>
      </c>
      <c r="AF33" s="225" t="s">
        <v>1</v>
      </c>
      <c r="AG33" s="225" t="s">
        <v>1</v>
      </c>
      <c r="AH33" s="225" t="s">
        <v>1</v>
      </c>
      <c r="AI33" s="225" t="s">
        <v>1</v>
      </c>
      <c r="AJ33" s="225" t="s">
        <v>1</v>
      </c>
      <c r="AK33" s="225" t="s">
        <v>1</v>
      </c>
      <c r="AL33" s="225" t="s">
        <v>1</v>
      </c>
      <c r="AM33" s="225" t="s">
        <v>1</v>
      </c>
      <c r="AN33" s="225" t="s">
        <v>1</v>
      </c>
      <c r="AO33" s="230" t="s">
        <v>22</v>
      </c>
      <c r="AP33" s="225" t="s">
        <v>1</v>
      </c>
      <c r="AQ33" s="225" t="s">
        <v>1</v>
      </c>
      <c r="AR33" s="225" t="s">
        <v>1</v>
      </c>
      <c r="AS33" s="225" t="s">
        <v>1</v>
      </c>
      <c r="AT33" s="225" t="s">
        <v>1</v>
      </c>
      <c r="AU33" s="230" t="s">
        <v>22</v>
      </c>
      <c r="AV33" s="230" t="s">
        <v>22</v>
      </c>
      <c r="AW33" s="226" t="s">
        <v>1241</v>
      </c>
      <c r="AX33" s="226">
        <v>1</v>
      </c>
      <c r="AY33" s="227">
        <v>2</v>
      </c>
      <c r="AZ33" s="228">
        <v>0</v>
      </c>
      <c r="BA33" s="228">
        <v>0</v>
      </c>
      <c r="BB33" s="234">
        <v>0</v>
      </c>
      <c r="BD33">
        <f>VLOOKUP(A33,'High impact list'!$A:$F,1,FALSE)</f>
        <v>1527</v>
      </c>
      <c r="BE33" t="str">
        <f>VLOOKUP(A33,'High impact list'!$A:$F,5,FALSE)</f>
        <v>Health</v>
      </c>
      <c r="BF33" t="str">
        <f>VLOOKUP(A33,Reworked!A:T,17,FALSE)</f>
        <v>Improved</v>
      </c>
      <c r="BG33">
        <v>1</v>
      </c>
      <c r="BH33">
        <v>1</v>
      </c>
      <c r="BI33" t="e">
        <f>VLOOKUP(A33,Sheet2!B:B,1,FALSE)</f>
        <v>#N/A</v>
      </c>
    </row>
    <row r="34" spans="1:61" ht="14.25" customHeight="1" x14ac:dyDescent="0.25">
      <c r="A34" s="223">
        <v>1368</v>
      </c>
      <c r="B34" s="224" t="s">
        <v>122</v>
      </c>
      <c r="C34" s="225" t="s">
        <v>1193</v>
      </c>
      <c r="D34" s="225" t="s">
        <v>1191</v>
      </c>
      <c r="E34" s="225" t="s">
        <v>519</v>
      </c>
      <c r="F34" s="225" t="s">
        <v>1</v>
      </c>
      <c r="G34" s="225" t="s">
        <v>1517</v>
      </c>
      <c r="H34" s="224" t="s">
        <v>1</v>
      </c>
      <c r="I34" s="224" t="s">
        <v>437</v>
      </c>
      <c r="J34" s="226" t="s">
        <v>33</v>
      </c>
      <c r="K34" s="225" t="s">
        <v>1</v>
      </c>
      <c r="L34" s="225" t="s">
        <v>1</v>
      </c>
      <c r="M34" s="226" t="s">
        <v>33</v>
      </c>
      <c r="N34" s="225" t="s">
        <v>1</v>
      </c>
      <c r="O34" s="225" t="s">
        <v>1</v>
      </c>
      <c r="P34" s="225" t="s">
        <v>1</v>
      </c>
      <c r="Q34" s="225" t="s">
        <v>1</v>
      </c>
      <c r="R34" s="225" t="s">
        <v>1</v>
      </c>
      <c r="S34" s="225" t="s">
        <v>1</v>
      </c>
      <c r="T34" s="225" t="s">
        <v>1</v>
      </c>
      <c r="U34" s="225" t="s">
        <v>1</v>
      </c>
      <c r="V34" s="225" t="s">
        <v>1</v>
      </c>
      <c r="W34" s="225" t="s">
        <v>1</v>
      </c>
      <c r="X34" s="225" t="s">
        <v>1</v>
      </c>
      <c r="Y34" s="225" t="s">
        <v>1</v>
      </c>
      <c r="Z34" s="225" t="s">
        <v>1</v>
      </c>
      <c r="AA34" s="225" t="s">
        <v>1</v>
      </c>
      <c r="AB34" s="225" t="s">
        <v>1</v>
      </c>
      <c r="AC34" s="225" t="s">
        <v>1</v>
      </c>
      <c r="AD34" s="225" t="s">
        <v>1</v>
      </c>
      <c r="AE34" s="225" t="s">
        <v>1</v>
      </c>
      <c r="AF34" s="225" t="s">
        <v>1</v>
      </c>
      <c r="AG34" s="225" t="s">
        <v>1</v>
      </c>
      <c r="AH34" s="225" t="s">
        <v>1</v>
      </c>
      <c r="AI34" s="225" t="s">
        <v>1</v>
      </c>
      <c r="AJ34" s="225" t="s">
        <v>1</v>
      </c>
      <c r="AK34" s="225" t="s">
        <v>1</v>
      </c>
      <c r="AL34" s="225" t="s">
        <v>1</v>
      </c>
      <c r="AM34" s="225" t="s">
        <v>1</v>
      </c>
      <c r="AN34" s="225" t="s">
        <v>1</v>
      </c>
      <c r="AO34" s="225" t="s">
        <v>1</v>
      </c>
      <c r="AP34" s="225" t="s">
        <v>1</v>
      </c>
      <c r="AQ34" s="225" t="s">
        <v>1</v>
      </c>
      <c r="AR34" s="225" t="s">
        <v>1</v>
      </c>
      <c r="AS34" s="225" t="s">
        <v>1</v>
      </c>
      <c r="AT34" s="225" t="s">
        <v>1</v>
      </c>
      <c r="AU34" s="231" t="s">
        <v>20</v>
      </c>
      <c r="AV34" s="225" t="s">
        <v>1</v>
      </c>
      <c r="AW34" s="226" t="s">
        <v>1241</v>
      </c>
      <c r="AX34" s="226">
        <v>1</v>
      </c>
      <c r="AY34" s="226">
        <v>1</v>
      </c>
      <c r="AZ34" s="228">
        <v>0</v>
      </c>
      <c r="BA34" s="228">
        <v>0</v>
      </c>
      <c r="BB34" s="238">
        <v>0.05</v>
      </c>
      <c r="BD34">
        <f>VLOOKUP(A34,'High impact list'!$A:$F,1,FALSE)</f>
        <v>1368</v>
      </c>
      <c r="BE34" t="str">
        <f>VLOOKUP(A34,'High impact list'!$A:$F,5,FALSE)</f>
        <v>Energy</v>
      </c>
      <c r="BF34" t="str">
        <f>VLOOKUP(A34,Reworked!A:T,17,FALSE)</f>
        <v>Unchanged</v>
      </c>
      <c r="BG34">
        <v>1</v>
      </c>
      <c r="BH34">
        <v>1</v>
      </c>
      <c r="BI34" t="e">
        <f>VLOOKUP(A34,Sheet2!B:B,1,FALSE)</f>
        <v>#N/A</v>
      </c>
    </row>
    <row r="35" spans="1:61" ht="14.25" customHeight="1" x14ac:dyDescent="0.25">
      <c r="A35" s="223">
        <v>472</v>
      </c>
      <c r="B35" s="224" t="s">
        <v>90</v>
      </c>
      <c r="C35" s="225" t="s">
        <v>1193</v>
      </c>
      <c r="D35" s="225" t="s">
        <v>1191</v>
      </c>
      <c r="E35" s="225" t="s">
        <v>941</v>
      </c>
      <c r="F35" s="225" t="s">
        <v>1</v>
      </c>
      <c r="G35" s="225" t="s">
        <v>447</v>
      </c>
      <c r="H35" s="224" t="s">
        <v>1</v>
      </c>
      <c r="I35" s="224" t="s">
        <v>437</v>
      </c>
      <c r="J35" s="226" t="s">
        <v>33</v>
      </c>
      <c r="K35" s="225" t="s">
        <v>1</v>
      </c>
      <c r="L35" s="225" t="s">
        <v>1</v>
      </c>
      <c r="M35" s="226" t="s">
        <v>33</v>
      </c>
      <c r="N35" s="225" t="s">
        <v>1</v>
      </c>
      <c r="O35" s="230" t="s">
        <v>22</v>
      </c>
      <c r="P35" s="225" t="s">
        <v>1</v>
      </c>
      <c r="Q35" s="225" t="s">
        <v>1</v>
      </c>
      <c r="R35" s="225" t="s">
        <v>1</v>
      </c>
      <c r="S35" s="225" t="s">
        <v>1</v>
      </c>
      <c r="T35" s="225" t="s">
        <v>1</v>
      </c>
      <c r="U35" s="225" t="s">
        <v>1</v>
      </c>
      <c r="V35" s="225" t="s">
        <v>1</v>
      </c>
      <c r="W35" s="225" t="s">
        <v>1</v>
      </c>
      <c r="X35" s="225" t="s">
        <v>1</v>
      </c>
      <c r="Y35" s="225" t="s">
        <v>1</v>
      </c>
      <c r="Z35" s="225" t="s">
        <v>1</v>
      </c>
      <c r="AA35" s="225" t="s">
        <v>1</v>
      </c>
      <c r="AB35" s="225" t="s">
        <v>1</v>
      </c>
      <c r="AC35" s="225" t="s">
        <v>1</v>
      </c>
      <c r="AD35" s="225" t="s">
        <v>1</v>
      </c>
      <c r="AE35" s="225" t="s">
        <v>1</v>
      </c>
      <c r="AF35" s="225" t="s">
        <v>1</v>
      </c>
      <c r="AG35" s="225" t="s">
        <v>1</v>
      </c>
      <c r="AH35" s="225" t="s">
        <v>1</v>
      </c>
      <c r="AI35" s="225" t="s">
        <v>1</v>
      </c>
      <c r="AJ35" s="225" t="s">
        <v>1</v>
      </c>
      <c r="AK35" s="225" t="s">
        <v>1</v>
      </c>
      <c r="AL35" s="225" t="s">
        <v>1</v>
      </c>
      <c r="AM35" s="225" t="s">
        <v>1</v>
      </c>
      <c r="AN35" s="225" t="s">
        <v>1</v>
      </c>
      <c r="AO35" s="225" t="s">
        <v>1</v>
      </c>
      <c r="AP35" s="225" t="s">
        <v>1</v>
      </c>
      <c r="AQ35" s="225" t="s">
        <v>1</v>
      </c>
      <c r="AR35" s="225" t="s">
        <v>1</v>
      </c>
      <c r="AS35" s="225" t="s">
        <v>1</v>
      </c>
      <c r="AT35" s="225" t="s">
        <v>1</v>
      </c>
      <c r="AU35" s="230" t="s">
        <v>22</v>
      </c>
      <c r="AV35" s="225" t="s">
        <v>1</v>
      </c>
      <c r="AW35" s="226" t="s">
        <v>1241</v>
      </c>
      <c r="AX35" s="226">
        <v>1</v>
      </c>
      <c r="AY35" s="235">
        <v>0</v>
      </c>
      <c r="AZ35" s="228">
        <v>0</v>
      </c>
      <c r="BA35" s="228">
        <v>0</v>
      </c>
      <c r="BB35" s="229">
        <v>0</v>
      </c>
      <c r="BD35">
        <f>VLOOKUP(A35,'High impact list'!$A:$F,1,FALSE)</f>
        <v>472</v>
      </c>
      <c r="BE35" t="str">
        <f>VLOOKUP(A35,'High impact list'!$A:$F,5,FALSE)</f>
        <v>Education, skills and unemployment</v>
      </c>
      <c r="BF35" t="str">
        <f>VLOOKUP(A35,Reworked!A:T,17,FALSE)</f>
        <v>Unchanged</v>
      </c>
      <c r="BG35">
        <v>1</v>
      </c>
      <c r="BH35">
        <v>1</v>
      </c>
      <c r="BI35" t="e">
        <f>VLOOKUP(A35,Sheet2!B:B,1,FALSE)</f>
        <v>#N/A</v>
      </c>
    </row>
    <row r="36" spans="1:61" ht="14.25" customHeight="1" x14ac:dyDescent="0.25">
      <c r="A36" s="223">
        <v>476</v>
      </c>
      <c r="B36" s="224" t="s">
        <v>128</v>
      </c>
      <c r="C36" s="225" t="s">
        <v>1193</v>
      </c>
      <c r="D36" s="225" t="s">
        <v>1191</v>
      </c>
      <c r="E36" s="225" t="s">
        <v>854</v>
      </c>
      <c r="F36" s="225" t="s">
        <v>1</v>
      </c>
      <c r="G36" s="225" t="s">
        <v>859</v>
      </c>
      <c r="H36" s="224" t="s">
        <v>1</v>
      </c>
      <c r="I36" s="224" t="s">
        <v>437</v>
      </c>
      <c r="J36" s="226" t="s">
        <v>33</v>
      </c>
      <c r="K36" s="225" t="s">
        <v>1</v>
      </c>
      <c r="L36" s="225" t="s">
        <v>1</v>
      </c>
      <c r="M36" s="226" t="s">
        <v>33</v>
      </c>
      <c r="N36" s="225" t="s">
        <v>1</v>
      </c>
      <c r="O36" s="230" t="s">
        <v>22</v>
      </c>
      <c r="P36" s="225" t="s">
        <v>1</v>
      </c>
      <c r="Q36" s="225" t="s">
        <v>1</v>
      </c>
      <c r="R36" s="225" t="s">
        <v>1</v>
      </c>
      <c r="S36" s="225" t="s">
        <v>1</v>
      </c>
      <c r="T36" s="225" t="s">
        <v>1</v>
      </c>
      <c r="U36" s="225" t="s">
        <v>1</v>
      </c>
      <c r="V36" s="225" t="s">
        <v>1</v>
      </c>
      <c r="W36" s="225" t="s">
        <v>1</v>
      </c>
      <c r="X36" s="225" t="s">
        <v>1</v>
      </c>
      <c r="Y36" s="225" t="s">
        <v>1</v>
      </c>
      <c r="Z36" s="225" t="s">
        <v>1</v>
      </c>
      <c r="AA36" s="225" t="s">
        <v>1</v>
      </c>
      <c r="AB36" s="225" t="s">
        <v>1</v>
      </c>
      <c r="AC36" s="225" t="s">
        <v>1</v>
      </c>
      <c r="AD36" s="225" t="s">
        <v>1</v>
      </c>
      <c r="AE36" s="225" t="s">
        <v>1</v>
      </c>
      <c r="AF36" s="225" t="s">
        <v>1</v>
      </c>
      <c r="AG36" s="225" t="s">
        <v>1</v>
      </c>
      <c r="AH36" s="225" t="s">
        <v>1</v>
      </c>
      <c r="AI36" s="225" t="s">
        <v>1</v>
      </c>
      <c r="AJ36" s="225" t="s">
        <v>1</v>
      </c>
      <c r="AK36" s="225" t="s">
        <v>1</v>
      </c>
      <c r="AL36" s="225" t="s">
        <v>1</v>
      </c>
      <c r="AM36" s="225" t="s">
        <v>1</v>
      </c>
      <c r="AN36" s="225" t="s">
        <v>1</v>
      </c>
      <c r="AO36" s="225" t="s">
        <v>1</v>
      </c>
      <c r="AP36" s="225" t="s">
        <v>1</v>
      </c>
      <c r="AQ36" s="225" t="s">
        <v>1</v>
      </c>
      <c r="AR36" s="225" t="s">
        <v>1</v>
      </c>
      <c r="AS36" s="225" t="s">
        <v>1</v>
      </c>
      <c r="AT36" s="225" t="s">
        <v>1</v>
      </c>
      <c r="AU36" s="225" t="s">
        <v>1</v>
      </c>
      <c r="AV36" s="232" t="s">
        <v>23</v>
      </c>
      <c r="AW36" s="226" t="s">
        <v>1241</v>
      </c>
      <c r="AX36" s="226">
        <v>1</v>
      </c>
      <c r="AY36" s="227">
        <v>2</v>
      </c>
      <c r="AZ36" s="228">
        <v>0</v>
      </c>
      <c r="BA36" s="233">
        <v>0.05</v>
      </c>
      <c r="BB36" s="229">
        <v>0</v>
      </c>
      <c r="BD36">
        <f>VLOOKUP(A36,'High impact list'!$A:$F,1,FALSE)</f>
        <v>476</v>
      </c>
      <c r="BE36" t="str">
        <f>VLOOKUP(A36,'High impact list'!$A:$F,5,FALSE)</f>
        <v>Environmental Sustainability</v>
      </c>
      <c r="BF36" t="str">
        <f>VLOOKUP(A36,Reworked!A:T,17,FALSE)</f>
        <v>Unchanged</v>
      </c>
      <c r="BG36">
        <v>1</v>
      </c>
      <c r="BH36">
        <v>1</v>
      </c>
      <c r="BI36" t="e">
        <f>VLOOKUP(A36,Sheet2!B:B,1,FALSE)</f>
        <v>#N/A</v>
      </c>
    </row>
    <row r="37" spans="1:61" ht="14.25" customHeight="1" x14ac:dyDescent="0.25">
      <c r="A37" s="223">
        <v>1320</v>
      </c>
      <c r="B37" s="224" t="s">
        <v>100</v>
      </c>
      <c r="C37" s="225" t="s">
        <v>1193</v>
      </c>
      <c r="D37" s="225" t="s">
        <v>1191</v>
      </c>
      <c r="E37" s="225" t="s">
        <v>571</v>
      </c>
      <c r="F37" s="225" t="s">
        <v>1</v>
      </c>
      <c r="G37" s="225" t="s">
        <v>447</v>
      </c>
      <c r="H37" s="224" t="s">
        <v>1</v>
      </c>
      <c r="I37" s="224" t="s">
        <v>437</v>
      </c>
      <c r="J37" s="226" t="s">
        <v>33</v>
      </c>
      <c r="K37" s="225" t="s">
        <v>1</v>
      </c>
      <c r="L37" s="225" t="s">
        <v>1</v>
      </c>
      <c r="M37" s="226" t="s">
        <v>33</v>
      </c>
      <c r="N37" s="225" t="s">
        <v>1</v>
      </c>
      <c r="O37" s="230" t="s">
        <v>22</v>
      </c>
      <c r="P37" s="225" t="s">
        <v>1</v>
      </c>
      <c r="Q37" s="225" t="s">
        <v>1</v>
      </c>
      <c r="R37" s="225" t="s">
        <v>1</v>
      </c>
      <c r="S37" s="225" t="s">
        <v>1</v>
      </c>
      <c r="T37" s="225" t="s">
        <v>1</v>
      </c>
      <c r="U37" s="225" t="s">
        <v>1</v>
      </c>
      <c r="V37" s="225" t="s">
        <v>1</v>
      </c>
      <c r="W37" s="225" t="s">
        <v>1</v>
      </c>
      <c r="X37" s="225" t="s">
        <v>1</v>
      </c>
      <c r="Y37" s="225" t="s">
        <v>1</v>
      </c>
      <c r="Z37" s="225" t="s">
        <v>1</v>
      </c>
      <c r="AA37" s="225" t="s">
        <v>1</v>
      </c>
      <c r="AB37" s="225" t="s">
        <v>1</v>
      </c>
      <c r="AC37" s="225" t="s">
        <v>1</v>
      </c>
      <c r="AD37" s="225" t="s">
        <v>1</v>
      </c>
      <c r="AE37" s="225" t="s">
        <v>1</v>
      </c>
      <c r="AF37" s="225" t="s">
        <v>1</v>
      </c>
      <c r="AG37" s="225" t="s">
        <v>1</v>
      </c>
      <c r="AH37" s="225" t="s">
        <v>1</v>
      </c>
      <c r="AI37" s="225" t="s">
        <v>1</v>
      </c>
      <c r="AJ37" s="225" t="s">
        <v>1</v>
      </c>
      <c r="AK37" s="225" t="s">
        <v>1</v>
      </c>
      <c r="AL37" s="225" t="s">
        <v>1</v>
      </c>
      <c r="AM37" s="225" t="s">
        <v>1</v>
      </c>
      <c r="AN37" s="225" t="s">
        <v>1</v>
      </c>
      <c r="AO37" s="225" t="s">
        <v>1</v>
      </c>
      <c r="AP37" s="225" t="s">
        <v>1</v>
      </c>
      <c r="AQ37" s="225" t="s">
        <v>1</v>
      </c>
      <c r="AR37" s="225" t="s">
        <v>1</v>
      </c>
      <c r="AS37" s="225" t="s">
        <v>1</v>
      </c>
      <c r="AT37" s="225" t="s">
        <v>1</v>
      </c>
      <c r="AU37" s="225" t="s">
        <v>1</v>
      </c>
      <c r="AV37" s="231" t="s">
        <v>20</v>
      </c>
      <c r="AW37" s="226" t="s">
        <v>1241</v>
      </c>
      <c r="AX37" s="226">
        <v>1</v>
      </c>
      <c r="AY37" s="235">
        <v>0</v>
      </c>
      <c r="AZ37" s="228">
        <v>0</v>
      </c>
      <c r="BA37" s="228">
        <v>0</v>
      </c>
      <c r="BB37" s="229">
        <v>0</v>
      </c>
      <c r="BD37">
        <f>VLOOKUP(A37,'High impact list'!$A:$F,1,FALSE)</f>
        <v>1320</v>
      </c>
      <c r="BE37" t="str">
        <f>VLOOKUP(A37,'High impact list'!$A:$F,5,FALSE)</f>
        <v>Education, skills and unemployment</v>
      </c>
      <c r="BF37" t="str">
        <f>VLOOKUP(A37,Reworked!A:T,17,FALSE)</f>
        <v>Unchanged</v>
      </c>
      <c r="BG37">
        <v>1</v>
      </c>
      <c r="BH37">
        <v>1</v>
      </c>
      <c r="BI37" t="e">
        <f>VLOOKUP(A37,Sheet2!B:B,1,FALSE)</f>
        <v>#N/A</v>
      </c>
    </row>
    <row r="38" spans="1:61" ht="14.25" customHeight="1" x14ac:dyDescent="0.25">
      <c r="A38" s="223">
        <v>1341</v>
      </c>
      <c r="B38" s="224" t="s">
        <v>104</v>
      </c>
      <c r="C38" s="225" t="s">
        <v>1193</v>
      </c>
      <c r="D38" s="225" t="s">
        <v>1191</v>
      </c>
      <c r="E38" s="225" t="s">
        <v>1086</v>
      </c>
      <c r="F38" s="225" t="s">
        <v>1</v>
      </c>
      <c r="G38" s="225" t="s">
        <v>447</v>
      </c>
      <c r="H38" s="224" t="s">
        <v>1</v>
      </c>
      <c r="I38" s="224" t="s">
        <v>437</v>
      </c>
      <c r="J38" s="226" t="s">
        <v>33</v>
      </c>
      <c r="K38" s="225" t="s">
        <v>1</v>
      </c>
      <c r="L38" s="225" t="s">
        <v>1</v>
      </c>
      <c r="M38" s="226" t="s">
        <v>33</v>
      </c>
      <c r="N38" s="225" t="s">
        <v>1</v>
      </c>
      <c r="O38" s="225" t="s">
        <v>1</v>
      </c>
      <c r="P38" s="225" t="s">
        <v>1</v>
      </c>
      <c r="Q38" s="225" t="s">
        <v>1</v>
      </c>
      <c r="R38" s="225" t="s">
        <v>1</v>
      </c>
      <c r="S38" s="225" t="s">
        <v>1</v>
      </c>
      <c r="T38" s="225" t="s">
        <v>1</v>
      </c>
      <c r="U38" s="225" t="s">
        <v>1</v>
      </c>
      <c r="V38" s="225" t="s">
        <v>1</v>
      </c>
      <c r="W38" s="225" t="s">
        <v>1</v>
      </c>
      <c r="X38" s="225" t="s">
        <v>1</v>
      </c>
      <c r="Y38" s="225" t="s">
        <v>1</v>
      </c>
      <c r="Z38" s="225" t="s">
        <v>1</v>
      </c>
      <c r="AA38" s="225" t="s">
        <v>1</v>
      </c>
      <c r="AB38" s="225" t="s">
        <v>1</v>
      </c>
      <c r="AC38" s="225" t="s">
        <v>1</v>
      </c>
      <c r="AD38" s="225" t="s">
        <v>1</v>
      </c>
      <c r="AE38" s="225" t="s">
        <v>1</v>
      </c>
      <c r="AF38" s="225" t="s">
        <v>1</v>
      </c>
      <c r="AG38" s="225" t="s">
        <v>1</v>
      </c>
      <c r="AH38" s="225" t="s">
        <v>1</v>
      </c>
      <c r="AI38" s="225" t="s">
        <v>1</v>
      </c>
      <c r="AJ38" s="225" t="s">
        <v>1</v>
      </c>
      <c r="AK38" s="225" t="s">
        <v>1</v>
      </c>
      <c r="AL38" s="225" t="s">
        <v>1</v>
      </c>
      <c r="AM38" s="225" t="s">
        <v>1</v>
      </c>
      <c r="AN38" s="225" t="s">
        <v>1</v>
      </c>
      <c r="AO38" s="225" t="s">
        <v>1</v>
      </c>
      <c r="AP38" s="225" t="s">
        <v>1</v>
      </c>
      <c r="AQ38" s="225" t="s">
        <v>1</v>
      </c>
      <c r="AR38" s="225" t="s">
        <v>1</v>
      </c>
      <c r="AS38" s="225" t="s">
        <v>1</v>
      </c>
      <c r="AT38" s="225" t="s">
        <v>1</v>
      </c>
      <c r="AU38" s="225" t="s">
        <v>1</v>
      </c>
      <c r="AV38" s="225" t="s">
        <v>1</v>
      </c>
      <c r="AW38" s="226" t="s">
        <v>1241</v>
      </c>
      <c r="AX38" s="226">
        <v>1</v>
      </c>
      <c r="AY38" s="226">
        <v>1</v>
      </c>
      <c r="AZ38" s="228">
        <v>0</v>
      </c>
      <c r="BA38" s="228">
        <v>0</v>
      </c>
      <c r="BB38" s="229">
        <v>0</v>
      </c>
      <c r="BD38">
        <f>VLOOKUP(A38,'High impact list'!$A:$F,1,FALSE)</f>
        <v>1341</v>
      </c>
      <c r="BE38" t="str">
        <f>VLOOKUP(A38,'High impact list'!$A:$F,5,FALSE)</f>
        <v>Education, skills and unemployment</v>
      </c>
      <c r="BF38" t="str">
        <f>VLOOKUP(A38,Reworked!A:T,17,FALSE)</f>
        <v>Unchanged</v>
      </c>
      <c r="BG38">
        <v>1</v>
      </c>
      <c r="BH38">
        <v>1</v>
      </c>
      <c r="BI38" t="e">
        <f>VLOOKUP(A38,Sheet2!B:B,1,FALSE)</f>
        <v>#N/A</v>
      </c>
    </row>
    <row r="39" spans="1:61" ht="18.75" customHeight="1" x14ac:dyDescent="0.25">
      <c r="A39" s="223">
        <v>538</v>
      </c>
      <c r="B39" s="224" t="s">
        <v>129</v>
      </c>
      <c r="C39" s="225" t="s">
        <v>1193</v>
      </c>
      <c r="D39" s="225" t="s">
        <v>1191</v>
      </c>
      <c r="E39" s="225" t="s">
        <v>1086</v>
      </c>
      <c r="F39" s="225" t="s">
        <v>1</v>
      </c>
      <c r="G39" s="225" t="s">
        <v>1</v>
      </c>
      <c r="H39" s="224" t="s">
        <v>1</v>
      </c>
      <c r="I39" s="224" t="s">
        <v>1086</v>
      </c>
      <c r="J39" s="226" t="s">
        <v>33</v>
      </c>
      <c r="K39" s="225" t="s">
        <v>1</v>
      </c>
      <c r="L39" s="225" t="s">
        <v>1</v>
      </c>
      <c r="M39" s="226" t="s">
        <v>33</v>
      </c>
      <c r="N39" s="225" t="s">
        <v>1</v>
      </c>
      <c r="O39" s="225" t="s">
        <v>1</v>
      </c>
      <c r="P39" s="225" t="s">
        <v>1</v>
      </c>
      <c r="Q39" s="225" t="s">
        <v>1</v>
      </c>
      <c r="R39" s="225" t="s">
        <v>1</v>
      </c>
      <c r="S39" s="225" t="s">
        <v>1</v>
      </c>
      <c r="T39" s="225" t="s">
        <v>1</v>
      </c>
      <c r="U39" s="225" t="s">
        <v>1</v>
      </c>
      <c r="V39" s="225" t="s">
        <v>1</v>
      </c>
      <c r="W39" s="225" t="s">
        <v>1</v>
      </c>
      <c r="X39" s="225" t="s">
        <v>1</v>
      </c>
      <c r="Y39" s="225" t="s">
        <v>1</v>
      </c>
      <c r="Z39" s="225" t="s">
        <v>1</v>
      </c>
      <c r="AA39" s="225" t="s">
        <v>1</v>
      </c>
      <c r="AB39" s="225" t="s">
        <v>1</v>
      </c>
      <c r="AC39" s="225" t="s">
        <v>1</v>
      </c>
      <c r="AD39" s="225" t="s">
        <v>1</v>
      </c>
      <c r="AE39" s="225" t="s">
        <v>1</v>
      </c>
      <c r="AF39" s="225" t="s">
        <v>1</v>
      </c>
      <c r="AG39" s="225" t="s">
        <v>1</v>
      </c>
      <c r="AH39" s="225" t="s">
        <v>1</v>
      </c>
      <c r="AI39" s="225" t="s">
        <v>1</v>
      </c>
      <c r="AJ39" s="225" t="s">
        <v>1</v>
      </c>
      <c r="AK39" s="225" t="s">
        <v>1</v>
      </c>
      <c r="AL39" s="225" t="s">
        <v>1</v>
      </c>
      <c r="AM39" s="225" t="s">
        <v>1</v>
      </c>
      <c r="AN39" s="225" t="s">
        <v>1</v>
      </c>
      <c r="AO39" s="225" t="s">
        <v>1</v>
      </c>
      <c r="AP39" s="225" t="s">
        <v>1</v>
      </c>
      <c r="AQ39" s="225" t="s">
        <v>1</v>
      </c>
      <c r="AR39" s="225" t="s">
        <v>1</v>
      </c>
      <c r="AS39" s="225" t="s">
        <v>1</v>
      </c>
      <c r="AT39" s="225" t="s">
        <v>1</v>
      </c>
      <c r="AU39" s="225" t="s">
        <v>1</v>
      </c>
      <c r="AV39" s="231" t="s">
        <v>20</v>
      </c>
      <c r="AW39" s="226" t="s">
        <v>1241</v>
      </c>
      <c r="AX39" s="226">
        <v>1</v>
      </c>
      <c r="AY39" s="227">
        <v>2</v>
      </c>
      <c r="AZ39" s="228">
        <v>0</v>
      </c>
      <c r="BA39" s="228">
        <v>0</v>
      </c>
      <c r="BB39" s="238">
        <v>0.05</v>
      </c>
      <c r="BD39">
        <f>VLOOKUP(A39,'High impact list'!$A:$F,1,FALSE)</f>
        <v>538</v>
      </c>
      <c r="BE39" t="str">
        <f>VLOOKUP(A39,'High impact list'!$A:$F,5,FALSE)</f>
        <v>Environmental Sustainability</v>
      </c>
      <c r="BF39" t="str">
        <f>VLOOKUP(A39,Reworked!A:T,17,FALSE)</f>
        <v>Unchanged</v>
      </c>
      <c r="BG39">
        <v>1</v>
      </c>
      <c r="BH39">
        <v>1</v>
      </c>
      <c r="BI39" t="e">
        <f>VLOOKUP(A39,Sheet2!B:B,1,FALSE)</f>
        <v>#N/A</v>
      </c>
    </row>
    <row r="40" spans="1:61" ht="14.25" customHeight="1" x14ac:dyDescent="0.25">
      <c r="A40" s="223">
        <v>1012</v>
      </c>
      <c r="B40" s="224" t="s">
        <v>208</v>
      </c>
      <c r="C40" s="225" t="s">
        <v>1190</v>
      </c>
      <c r="D40" s="225" t="s">
        <v>1191</v>
      </c>
      <c r="E40" s="225" t="s">
        <v>1021</v>
      </c>
      <c r="F40" s="225" t="s">
        <v>209</v>
      </c>
      <c r="G40" s="225" t="s">
        <v>1</v>
      </c>
      <c r="H40" s="224" t="s">
        <v>1</v>
      </c>
      <c r="I40" s="224" t="s">
        <v>1021</v>
      </c>
      <c r="J40" s="227" t="s">
        <v>17</v>
      </c>
      <c r="K40" s="230" t="s">
        <v>22</v>
      </c>
      <c r="L40" s="232" t="s">
        <v>23</v>
      </c>
      <c r="M40" s="237" t="s">
        <v>26</v>
      </c>
      <c r="N40" s="231" t="s">
        <v>20</v>
      </c>
      <c r="O40" s="232" t="s">
        <v>23</v>
      </c>
      <c r="P40" s="225" t="s">
        <v>1</v>
      </c>
      <c r="Q40" s="225" t="s">
        <v>1</v>
      </c>
      <c r="R40" s="225" t="s">
        <v>1</v>
      </c>
      <c r="S40" s="225" t="s">
        <v>1</v>
      </c>
      <c r="T40" s="225" t="s">
        <v>1</v>
      </c>
      <c r="U40" s="225" t="s">
        <v>1</v>
      </c>
      <c r="V40" s="225" t="s">
        <v>1</v>
      </c>
      <c r="W40" s="230" t="s">
        <v>22</v>
      </c>
      <c r="X40" s="225" t="s">
        <v>1</v>
      </c>
      <c r="Y40" s="225" t="s">
        <v>1</v>
      </c>
      <c r="Z40" s="230" t="s">
        <v>22</v>
      </c>
      <c r="AA40" s="225" t="s">
        <v>1</v>
      </c>
      <c r="AB40" s="225" t="s">
        <v>1</v>
      </c>
      <c r="AC40" s="225" t="s">
        <v>1</v>
      </c>
      <c r="AD40" s="225" t="s">
        <v>1</v>
      </c>
      <c r="AE40" s="232" t="s">
        <v>23</v>
      </c>
      <c r="AF40" s="232" t="s">
        <v>23</v>
      </c>
      <c r="AG40" s="225" t="s">
        <v>1</v>
      </c>
      <c r="AH40" s="225" t="s">
        <v>1</v>
      </c>
      <c r="AI40" s="225" t="s">
        <v>1</v>
      </c>
      <c r="AJ40" s="225" t="s">
        <v>1</v>
      </c>
      <c r="AK40" s="230" t="s">
        <v>22</v>
      </c>
      <c r="AL40" s="232" t="s">
        <v>23</v>
      </c>
      <c r="AM40" s="225" t="s">
        <v>1</v>
      </c>
      <c r="AN40" s="225" t="s">
        <v>1</v>
      </c>
      <c r="AO40" s="225" t="s">
        <v>1</v>
      </c>
      <c r="AP40" s="232" t="s">
        <v>23</v>
      </c>
      <c r="AQ40" s="225" t="s">
        <v>1</v>
      </c>
      <c r="AR40" s="232" t="s">
        <v>23</v>
      </c>
      <c r="AS40" s="225" t="s">
        <v>1</v>
      </c>
      <c r="AT40" s="225" t="s">
        <v>1</v>
      </c>
      <c r="AU40" s="232" t="s">
        <v>23</v>
      </c>
      <c r="AV40" s="232" t="s">
        <v>23</v>
      </c>
      <c r="AW40" s="226" t="s">
        <v>1241</v>
      </c>
      <c r="AX40" s="226">
        <v>1</v>
      </c>
      <c r="AY40" s="227">
        <v>2</v>
      </c>
      <c r="AZ40" s="228">
        <v>0</v>
      </c>
      <c r="BA40" s="233">
        <v>332.2</v>
      </c>
      <c r="BB40" s="238">
        <v>0.04</v>
      </c>
      <c r="BD40">
        <f>VLOOKUP(A40,'High impact list'!$A:$F,1,FALSE)</f>
        <v>1012</v>
      </c>
      <c r="BE40" t="str">
        <f>VLOOKUP(A40,'High impact list'!$A:$F,5,FALSE)</f>
        <v>Transport</v>
      </c>
      <c r="BF40" t="str">
        <f>VLOOKUP(A40,Reworked!A:T,17,FALSE)</f>
        <v>Improved</v>
      </c>
      <c r="BG40">
        <v>1</v>
      </c>
      <c r="BH40">
        <v>2</v>
      </c>
      <c r="BI40" t="e">
        <f>VLOOKUP(A40,Sheet2!B:B,1,FALSE)</f>
        <v>#N/A</v>
      </c>
    </row>
    <row r="41" spans="1:61" ht="18.75" customHeight="1" x14ac:dyDescent="0.25">
      <c r="A41" s="223">
        <v>233</v>
      </c>
      <c r="B41" s="224" t="s">
        <v>155</v>
      </c>
      <c r="C41" s="225" t="s">
        <v>1190</v>
      </c>
      <c r="D41" s="225" t="s">
        <v>1191</v>
      </c>
      <c r="E41" s="225" t="s">
        <v>625</v>
      </c>
      <c r="F41" s="225" t="s">
        <v>156</v>
      </c>
      <c r="G41" s="225" t="s">
        <v>1</v>
      </c>
      <c r="H41" s="224" t="s">
        <v>1</v>
      </c>
      <c r="I41" s="224" t="s">
        <v>625</v>
      </c>
      <c r="J41" s="227" t="s">
        <v>17</v>
      </c>
      <c r="K41" s="232" t="s">
        <v>23</v>
      </c>
      <c r="L41" s="232" t="s">
        <v>23</v>
      </c>
      <c r="M41" s="227" t="s">
        <v>17</v>
      </c>
      <c r="N41" s="232" t="s">
        <v>23</v>
      </c>
      <c r="O41" s="232" t="s">
        <v>23</v>
      </c>
      <c r="P41" s="225" t="s">
        <v>1</v>
      </c>
      <c r="Q41" s="225" t="s">
        <v>1</v>
      </c>
      <c r="R41" s="225" t="s">
        <v>1</v>
      </c>
      <c r="S41" s="225" t="s">
        <v>1</v>
      </c>
      <c r="T41" s="225" t="s">
        <v>1</v>
      </c>
      <c r="U41" s="225" t="s">
        <v>1</v>
      </c>
      <c r="V41" s="225" t="s">
        <v>1</v>
      </c>
      <c r="W41" s="225" t="s">
        <v>1</v>
      </c>
      <c r="X41" s="225" t="s">
        <v>1</v>
      </c>
      <c r="Y41" s="225" t="s">
        <v>1</v>
      </c>
      <c r="Z41" s="230" t="s">
        <v>22</v>
      </c>
      <c r="AA41" s="232" t="s">
        <v>23</v>
      </c>
      <c r="AB41" s="225" t="s">
        <v>1</v>
      </c>
      <c r="AC41" s="225" t="s">
        <v>1</v>
      </c>
      <c r="AD41" s="225" t="s">
        <v>1</v>
      </c>
      <c r="AE41" s="230" t="s">
        <v>22</v>
      </c>
      <c r="AF41" s="232" t="s">
        <v>23</v>
      </c>
      <c r="AG41" s="225" t="s">
        <v>1</v>
      </c>
      <c r="AH41" s="225" t="s">
        <v>1</v>
      </c>
      <c r="AI41" s="225" t="s">
        <v>1</v>
      </c>
      <c r="AJ41" s="225" t="s">
        <v>1</v>
      </c>
      <c r="AK41" s="225" t="s">
        <v>1</v>
      </c>
      <c r="AL41" s="230" t="s">
        <v>22</v>
      </c>
      <c r="AM41" s="225" t="s">
        <v>1</v>
      </c>
      <c r="AN41" s="225" t="s">
        <v>1</v>
      </c>
      <c r="AO41" s="225" t="s">
        <v>1</v>
      </c>
      <c r="AP41" s="232" t="s">
        <v>23</v>
      </c>
      <c r="AQ41" s="225" t="s">
        <v>1</v>
      </c>
      <c r="AR41" s="232" t="s">
        <v>23</v>
      </c>
      <c r="AS41" s="225" t="s">
        <v>1</v>
      </c>
      <c r="AT41" s="225" t="s">
        <v>1</v>
      </c>
      <c r="AU41" s="232" t="s">
        <v>23</v>
      </c>
      <c r="AV41" s="232" t="s">
        <v>23</v>
      </c>
      <c r="AW41" s="231" t="s">
        <v>1240</v>
      </c>
      <c r="AX41" s="227">
        <v>2</v>
      </c>
      <c r="AY41" s="227">
        <v>2</v>
      </c>
      <c r="AZ41" s="228">
        <v>0</v>
      </c>
      <c r="BA41" s="233">
        <v>51.4</v>
      </c>
      <c r="BB41" s="238">
        <v>1E-3</v>
      </c>
      <c r="BD41">
        <f>VLOOKUP(A41,'High impact list'!$A:$F,1,FALSE)</f>
        <v>233</v>
      </c>
      <c r="BE41" t="str">
        <f>VLOOKUP(A41,'High impact list'!$A:$F,5,FALSE)</f>
        <v>Human Settlements</v>
      </c>
      <c r="BF41" t="str">
        <f>VLOOKUP(A41,Reworked!A:T,17,FALSE)</f>
        <v>Unchanged</v>
      </c>
      <c r="BG41">
        <v>1</v>
      </c>
      <c r="BH41">
        <v>2</v>
      </c>
      <c r="BI41" t="e">
        <f>VLOOKUP(A41,Sheet2!B:B,1,FALSE)</f>
        <v>#N/A</v>
      </c>
    </row>
    <row r="42" spans="1:61" ht="18" customHeight="1" x14ac:dyDescent="0.25">
      <c r="A42" s="223">
        <v>1014</v>
      </c>
      <c r="B42" s="224" t="s">
        <v>157</v>
      </c>
      <c r="C42" s="225" t="s">
        <v>1190</v>
      </c>
      <c r="D42" s="225" t="s">
        <v>1191</v>
      </c>
      <c r="E42" s="225" t="s">
        <v>1065</v>
      </c>
      <c r="F42" s="225" t="s">
        <v>156</v>
      </c>
      <c r="G42" s="225" t="s">
        <v>1</v>
      </c>
      <c r="H42" s="224" t="s">
        <v>1</v>
      </c>
      <c r="I42" s="224" t="s">
        <v>1065</v>
      </c>
      <c r="J42" s="227" t="s">
        <v>17</v>
      </c>
      <c r="K42" s="232" t="s">
        <v>23</v>
      </c>
      <c r="L42" s="232" t="s">
        <v>23</v>
      </c>
      <c r="M42" s="227" t="s">
        <v>17</v>
      </c>
      <c r="N42" s="231" t="s">
        <v>20</v>
      </c>
      <c r="O42" s="232" t="s">
        <v>23</v>
      </c>
      <c r="P42" s="225" t="s">
        <v>1</v>
      </c>
      <c r="Q42" s="225" t="s">
        <v>1</v>
      </c>
      <c r="R42" s="225" t="s">
        <v>1</v>
      </c>
      <c r="S42" s="225" t="s">
        <v>1</v>
      </c>
      <c r="T42" s="225" t="s">
        <v>1</v>
      </c>
      <c r="U42" s="225" t="s">
        <v>1</v>
      </c>
      <c r="V42" s="225" t="s">
        <v>1</v>
      </c>
      <c r="W42" s="225" t="s">
        <v>1</v>
      </c>
      <c r="X42" s="225" t="s">
        <v>1</v>
      </c>
      <c r="Y42" s="225" t="s">
        <v>1</v>
      </c>
      <c r="Z42" s="232" t="s">
        <v>23</v>
      </c>
      <c r="AA42" s="232" t="s">
        <v>23</v>
      </c>
      <c r="AB42" s="225" t="s">
        <v>1</v>
      </c>
      <c r="AC42" s="225" t="s">
        <v>1</v>
      </c>
      <c r="AD42" s="225" t="s">
        <v>1</v>
      </c>
      <c r="AE42" s="225" t="s">
        <v>1</v>
      </c>
      <c r="AF42" s="225" t="s">
        <v>1</v>
      </c>
      <c r="AG42" s="225" t="s">
        <v>1</v>
      </c>
      <c r="AH42" s="225" t="s">
        <v>1</v>
      </c>
      <c r="AI42" s="225" t="s">
        <v>1</v>
      </c>
      <c r="AJ42" s="225" t="s">
        <v>1</v>
      </c>
      <c r="AK42" s="225" t="s">
        <v>1</v>
      </c>
      <c r="AL42" s="232" t="s">
        <v>23</v>
      </c>
      <c r="AM42" s="225" t="s">
        <v>1</v>
      </c>
      <c r="AN42" s="225" t="s">
        <v>1</v>
      </c>
      <c r="AO42" s="225" t="s">
        <v>1</v>
      </c>
      <c r="AP42" s="225" t="s">
        <v>1</v>
      </c>
      <c r="AQ42" s="225" t="s">
        <v>1</v>
      </c>
      <c r="AR42" s="225" t="s">
        <v>1</v>
      </c>
      <c r="AS42" s="225" t="s">
        <v>1</v>
      </c>
      <c r="AT42" s="225" t="s">
        <v>1</v>
      </c>
      <c r="AU42" s="232" t="s">
        <v>23</v>
      </c>
      <c r="AV42" s="232" t="s">
        <v>23</v>
      </c>
      <c r="AW42" s="231" t="s">
        <v>1240</v>
      </c>
      <c r="AX42" s="227">
        <v>2</v>
      </c>
      <c r="AY42" s="227">
        <v>2</v>
      </c>
      <c r="AZ42" s="228">
        <v>0</v>
      </c>
      <c r="BA42" s="233">
        <v>5.3</v>
      </c>
      <c r="BB42" s="238">
        <v>11.7</v>
      </c>
      <c r="BD42">
        <f>VLOOKUP(A42,'High impact list'!$A:$F,1,FALSE)</f>
        <v>1014</v>
      </c>
      <c r="BE42" t="str">
        <f>VLOOKUP(A42,'High impact list'!$A:$F,5,FALSE)</f>
        <v>Human Settlements</v>
      </c>
      <c r="BF42" t="str">
        <f>VLOOKUP(A42,Reworked!A:T,17,FALSE)</f>
        <v>Unchanged</v>
      </c>
      <c r="BG42">
        <v>1</v>
      </c>
      <c r="BH42">
        <v>2</v>
      </c>
      <c r="BI42" t="e">
        <f>VLOOKUP(A42,Sheet2!B:B,1,FALSE)</f>
        <v>#N/A</v>
      </c>
    </row>
    <row r="43" spans="1:61" ht="34.5" customHeight="1" x14ac:dyDescent="0.25">
      <c r="A43" s="223">
        <v>1555</v>
      </c>
      <c r="B43" s="224" t="s">
        <v>158</v>
      </c>
      <c r="C43" s="225" t="s">
        <v>1190</v>
      </c>
      <c r="D43" s="225" t="s">
        <v>1191</v>
      </c>
      <c r="E43" s="225" t="s">
        <v>941</v>
      </c>
      <c r="F43" s="225" t="s">
        <v>461</v>
      </c>
      <c r="G43" s="225" t="s">
        <v>1518</v>
      </c>
      <c r="H43" s="224" t="s">
        <v>440</v>
      </c>
      <c r="I43" s="224" t="s">
        <v>437</v>
      </c>
      <c r="J43" s="227" t="s">
        <v>17</v>
      </c>
      <c r="K43" s="225" t="s">
        <v>1</v>
      </c>
      <c r="L43" s="232" t="s">
        <v>23</v>
      </c>
      <c r="M43" s="227" t="s">
        <v>17</v>
      </c>
      <c r="N43" s="225" t="s">
        <v>1</v>
      </c>
      <c r="O43" s="232" t="s">
        <v>23</v>
      </c>
      <c r="P43" s="225" t="s">
        <v>1</v>
      </c>
      <c r="Q43" s="225" t="s">
        <v>1</v>
      </c>
      <c r="R43" s="225" t="s">
        <v>1</v>
      </c>
      <c r="S43" s="225" t="s">
        <v>1</v>
      </c>
      <c r="T43" s="225" t="s">
        <v>1</v>
      </c>
      <c r="U43" s="225" t="s">
        <v>1</v>
      </c>
      <c r="V43" s="225" t="s">
        <v>1</v>
      </c>
      <c r="W43" s="225" t="s">
        <v>1</v>
      </c>
      <c r="X43" s="225" t="s">
        <v>1</v>
      </c>
      <c r="Y43" s="225" t="s">
        <v>1</v>
      </c>
      <c r="Z43" s="225" t="s">
        <v>1</v>
      </c>
      <c r="AA43" s="225" t="s">
        <v>1</v>
      </c>
      <c r="AB43" s="225" t="s">
        <v>1</v>
      </c>
      <c r="AC43" s="225" t="s">
        <v>1</v>
      </c>
      <c r="AD43" s="225" t="s">
        <v>1</v>
      </c>
      <c r="AE43" s="232" t="s">
        <v>23</v>
      </c>
      <c r="AF43" s="230" t="s">
        <v>22</v>
      </c>
      <c r="AG43" s="225" t="s">
        <v>1</v>
      </c>
      <c r="AH43" s="225" t="s">
        <v>1</v>
      </c>
      <c r="AI43" s="225" t="s">
        <v>1</v>
      </c>
      <c r="AJ43" s="225" t="s">
        <v>1</v>
      </c>
      <c r="AK43" s="231" t="s">
        <v>20</v>
      </c>
      <c r="AL43" s="232" t="s">
        <v>23</v>
      </c>
      <c r="AM43" s="225" t="s">
        <v>1</v>
      </c>
      <c r="AN43" s="225" t="s">
        <v>1</v>
      </c>
      <c r="AO43" s="232" t="s">
        <v>23</v>
      </c>
      <c r="AP43" s="225" t="s">
        <v>1</v>
      </c>
      <c r="AQ43" s="225" t="s">
        <v>1</v>
      </c>
      <c r="AR43" s="231" t="s">
        <v>20</v>
      </c>
      <c r="AS43" s="225" t="s">
        <v>1</v>
      </c>
      <c r="AT43" s="225" t="s">
        <v>1</v>
      </c>
      <c r="AU43" s="232" t="s">
        <v>23</v>
      </c>
      <c r="AV43" s="232" t="s">
        <v>23</v>
      </c>
      <c r="AW43" s="231" t="s">
        <v>1240</v>
      </c>
      <c r="AX43" s="227">
        <v>2</v>
      </c>
      <c r="AY43" s="227">
        <v>2</v>
      </c>
      <c r="AZ43" s="228">
        <v>0</v>
      </c>
      <c r="BA43" s="233">
        <v>0</v>
      </c>
      <c r="BB43" s="234">
        <v>0.03</v>
      </c>
      <c r="BD43">
        <f>VLOOKUP(A43,'High impact list'!$A:$F,1,FALSE)</f>
        <v>1555</v>
      </c>
      <c r="BE43" t="str">
        <f>VLOOKUP(A43,'High impact list'!$A:$F,5,FALSE)</f>
        <v>Human Settlements</v>
      </c>
      <c r="BF43" t="str">
        <f>VLOOKUP(A43,Reworked!A:T,17,FALSE)</f>
        <v>Unchanged</v>
      </c>
      <c r="BG43">
        <v>1</v>
      </c>
      <c r="BH43">
        <v>2</v>
      </c>
      <c r="BI43" t="e">
        <f>VLOOKUP(A43,Sheet2!B:B,1,FALSE)</f>
        <v>#N/A</v>
      </c>
    </row>
    <row r="44" spans="1:61" ht="27" customHeight="1" x14ac:dyDescent="0.25">
      <c r="A44" s="223">
        <v>12</v>
      </c>
      <c r="B44" s="224" t="s">
        <v>132</v>
      </c>
      <c r="C44" s="225" t="s">
        <v>1190</v>
      </c>
      <c r="D44" s="225" t="s">
        <v>1191</v>
      </c>
      <c r="E44" s="225" t="s">
        <v>658</v>
      </c>
      <c r="F44" s="225" t="s">
        <v>662</v>
      </c>
      <c r="G44" s="225" t="s">
        <v>1</v>
      </c>
      <c r="H44" s="224" t="s">
        <v>1</v>
      </c>
      <c r="I44" s="224" t="s">
        <v>658</v>
      </c>
      <c r="J44" s="227" t="s">
        <v>17</v>
      </c>
      <c r="K44" s="225" t="s">
        <v>1</v>
      </c>
      <c r="L44" s="231" t="s">
        <v>20</v>
      </c>
      <c r="M44" s="226" t="s">
        <v>33</v>
      </c>
      <c r="N44" s="225" t="s">
        <v>1</v>
      </c>
      <c r="O44" s="225" t="s">
        <v>1</v>
      </c>
      <c r="P44" s="225" t="s">
        <v>1</v>
      </c>
      <c r="Q44" s="225" t="s">
        <v>1</v>
      </c>
      <c r="R44" s="225" t="s">
        <v>1</v>
      </c>
      <c r="S44" s="225" t="s">
        <v>1</v>
      </c>
      <c r="T44" s="225" t="s">
        <v>1</v>
      </c>
      <c r="U44" s="225" t="s">
        <v>1</v>
      </c>
      <c r="V44" s="225" t="s">
        <v>1</v>
      </c>
      <c r="W44" s="225" t="s">
        <v>1</v>
      </c>
      <c r="X44" s="225" t="s">
        <v>1</v>
      </c>
      <c r="Y44" s="225" t="s">
        <v>1</v>
      </c>
      <c r="Z44" s="225" t="s">
        <v>1</v>
      </c>
      <c r="AA44" s="225" t="s">
        <v>1</v>
      </c>
      <c r="AB44" s="225" t="s">
        <v>1</v>
      </c>
      <c r="AC44" s="225" t="s">
        <v>1</v>
      </c>
      <c r="AD44" s="225" t="s">
        <v>1</v>
      </c>
      <c r="AE44" s="231" t="s">
        <v>20</v>
      </c>
      <c r="AF44" s="225" t="s">
        <v>1</v>
      </c>
      <c r="AG44" s="225" t="s">
        <v>1</v>
      </c>
      <c r="AH44" s="225" t="s">
        <v>1</v>
      </c>
      <c r="AI44" s="225" t="s">
        <v>1</v>
      </c>
      <c r="AJ44" s="225" t="s">
        <v>1</v>
      </c>
      <c r="AK44" s="225" t="s">
        <v>1</v>
      </c>
      <c r="AL44" s="225" t="s">
        <v>1</v>
      </c>
      <c r="AM44" s="225" t="s">
        <v>1</v>
      </c>
      <c r="AN44" s="225" t="s">
        <v>1</v>
      </c>
      <c r="AO44" s="225" t="s">
        <v>1</v>
      </c>
      <c r="AP44" s="225" t="s">
        <v>1</v>
      </c>
      <c r="AQ44" s="225" t="s">
        <v>1</v>
      </c>
      <c r="AR44" s="225" t="s">
        <v>1</v>
      </c>
      <c r="AS44" s="225" t="s">
        <v>1</v>
      </c>
      <c r="AT44" s="225" t="s">
        <v>1</v>
      </c>
      <c r="AU44" s="230" t="s">
        <v>22</v>
      </c>
      <c r="AV44" s="230" t="s">
        <v>22</v>
      </c>
      <c r="AW44" s="231" t="s">
        <v>1240</v>
      </c>
      <c r="AX44" s="226">
        <v>1</v>
      </c>
      <c r="AY44" s="226">
        <v>1</v>
      </c>
      <c r="AZ44" s="228">
        <v>0</v>
      </c>
      <c r="BA44" s="233">
        <v>62.2</v>
      </c>
      <c r="BB44" s="229">
        <v>0</v>
      </c>
      <c r="BD44">
        <f>VLOOKUP(A44,'High impact list'!$A:$F,1,FALSE)</f>
        <v>12</v>
      </c>
      <c r="BE44" t="str">
        <f>VLOOKUP(A44,'High impact list'!$A:$F,5,FALSE)</f>
        <v>Environmental Sustainability</v>
      </c>
      <c r="BF44" t="str">
        <f>VLOOKUP(A44,Reworked!A:T,17,FALSE)</f>
        <v>Regressed</v>
      </c>
      <c r="BG44">
        <v>1</v>
      </c>
      <c r="BH44">
        <v>2</v>
      </c>
      <c r="BI44" t="e">
        <f>VLOOKUP(A44,Sheet2!B:B,1,FALSE)</f>
        <v>#N/A</v>
      </c>
    </row>
    <row r="45" spans="1:61" ht="14.25" customHeight="1" x14ac:dyDescent="0.25">
      <c r="A45" s="223">
        <v>1206</v>
      </c>
      <c r="B45" s="224" t="s">
        <v>15</v>
      </c>
      <c r="C45" s="225" t="s">
        <v>1190</v>
      </c>
      <c r="D45" s="225" t="s">
        <v>1191</v>
      </c>
      <c r="E45" s="225" t="s">
        <v>941</v>
      </c>
      <c r="F45" s="225" t="s">
        <v>28</v>
      </c>
      <c r="G45" s="225" t="s">
        <v>956</v>
      </c>
      <c r="H45" s="224" t="s">
        <v>444</v>
      </c>
      <c r="I45" s="224" t="s">
        <v>437</v>
      </c>
      <c r="J45" s="227" t="s">
        <v>17</v>
      </c>
      <c r="K45" s="232" t="s">
        <v>23</v>
      </c>
      <c r="L45" s="232" t="s">
        <v>23</v>
      </c>
      <c r="M45" s="227" t="s">
        <v>17</v>
      </c>
      <c r="N45" s="231" t="s">
        <v>20</v>
      </c>
      <c r="O45" s="232" t="s">
        <v>23</v>
      </c>
      <c r="P45" s="225" t="s">
        <v>1</v>
      </c>
      <c r="Q45" s="225" t="s">
        <v>1</v>
      </c>
      <c r="R45" s="225" t="s">
        <v>1</v>
      </c>
      <c r="S45" s="225" t="s">
        <v>1</v>
      </c>
      <c r="T45" s="225" t="s">
        <v>1</v>
      </c>
      <c r="U45" s="225" t="s">
        <v>1</v>
      </c>
      <c r="V45" s="225" t="s">
        <v>1</v>
      </c>
      <c r="W45" s="225" t="s">
        <v>1</v>
      </c>
      <c r="X45" s="225" t="s">
        <v>1</v>
      </c>
      <c r="Y45" s="225" t="s">
        <v>1</v>
      </c>
      <c r="Z45" s="232" t="s">
        <v>23</v>
      </c>
      <c r="AA45" s="225" t="s">
        <v>1</v>
      </c>
      <c r="AB45" s="225" t="s">
        <v>1</v>
      </c>
      <c r="AC45" s="225" t="s">
        <v>1</v>
      </c>
      <c r="AD45" s="225" t="s">
        <v>1</v>
      </c>
      <c r="AE45" s="230" t="s">
        <v>22</v>
      </c>
      <c r="AF45" s="232" t="s">
        <v>23</v>
      </c>
      <c r="AG45" s="225" t="s">
        <v>1</v>
      </c>
      <c r="AH45" s="225" t="s">
        <v>1</v>
      </c>
      <c r="AI45" s="225" t="s">
        <v>1</v>
      </c>
      <c r="AJ45" s="225" t="s">
        <v>1</v>
      </c>
      <c r="AK45" s="225" t="s">
        <v>1</v>
      </c>
      <c r="AL45" s="232" t="s">
        <v>23</v>
      </c>
      <c r="AM45" s="225" t="s">
        <v>1</v>
      </c>
      <c r="AN45" s="225" t="s">
        <v>1</v>
      </c>
      <c r="AO45" s="225" t="s">
        <v>1</v>
      </c>
      <c r="AP45" s="225" t="s">
        <v>1</v>
      </c>
      <c r="AQ45" s="225" t="s">
        <v>1</v>
      </c>
      <c r="AR45" s="232" t="s">
        <v>23</v>
      </c>
      <c r="AS45" s="225" t="s">
        <v>1</v>
      </c>
      <c r="AT45" s="225" t="s">
        <v>1</v>
      </c>
      <c r="AU45" s="232" t="s">
        <v>23</v>
      </c>
      <c r="AV45" s="232" t="s">
        <v>23</v>
      </c>
      <c r="AW45" s="231" t="s">
        <v>1240</v>
      </c>
      <c r="AX45" s="226">
        <v>1</v>
      </c>
      <c r="AY45" s="227">
        <v>2</v>
      </c>
      <c r="AZ45" s="228">
        <v>0</v>
      </c>
      <c r="BA45" s="233">
        <v>210.7</v>
      </c>
      <c r="BB45" s="234">
        <v>41.4</v>
      </c>
      <c r="BD45">
        <f>VLOOKUP(A45,'High impact list'!$A:$F,1,FALSE)</f>
        <v>1206</v>
      </c>
      <c r="BE45" t="str">
        <f>VLOOKUP(A45,'High impact list'!$A:$F,5,FALSE)</f>
        <v>Infrastructure/ Education, skills and unemployment</v>
      </c>
      <c r="BF45" t="str">
        <f>VLOOKUP(A45,Reworked!A:T,17,FALSE)</f>
        <v>Unchanged</v>
      </c>
      <c r="BG45">
        <v>1</v>
      </c>
      <c r="BH45">
        <v>2</v>
      </c>
      <c r="BI45" t="e">
        <f>VLOOKUP(A45,Sheet2!B:B,1,FALSE)</f>
        <v>#N/A</v>
      </c>
    </row>
    <row r="46" spans="1:61" ht="14.25" customHeight="1" x14ac:dyDescent="0.25">
      <c r="A46" s="223">
        <v>1225</v>
      </c>
      <c r="B46" s="224" t="s">
        <v>134</v>
      </c>
      <c r="C46" s="225" t="s">
        <v>1190</v>
      </c>
      <c r="D46" s="225" t="s">
        <v>1191</v>
      </c>
      <c r="E46" s="225" t="s">
        <v>854</v>
      </c>
      <c r="F46" s="225" t="s">
        <v>859</v>
      </c>
      <c r="G46" s="225" t="s">
        <v>859</v>
      </c>
      <c r="H46" s="224" t="s">
        <v>440</v>
      </c>
      <c r="I46" s="224" t="s">
        <v>437</v>
      </c>
      <c r="J46" s="227" t="s">
        <v>17</v>
      </c>
      <c r="K46" s="232" t="s">
        <v>23</v>
      </c>
      <c r="L46" s="232" t="s">
        <v>23</v>
      </c>
      <c r="M46" s="227" t="s">
        <v>17</v>
      </c>
      <c r="N46" s="232" t="s">
        <v>23</v>
      </c>
      <c r="O46" s="232" t="s">
        <v>23</v>
      </c>
      <c r="P46" s="225" t="s">
        <v>1</v>
      </c>
      <c r="Q46" s="225" t="s">
        <v>1</v>
      </c>
      <c r="R46" s="225" t="s">
        <v>1</v>
      </c>
      <c r="S46" s="225" t="s">
        <v>1</v>
      </c>
      <c r="T46" s="225" t="s">
        <v>1</v>
      </c>
      <c r="U46" s="225" t="s">
        <v>1</v>
      </c>
      <c r="V46" s="225" t="s">
        <v>1</v>
      </c>
      <c r="W46" s="225" t="s">
        <v>1</v>
      </c>
      <c r="X46" s="225" t="s">
        <v>1</v>
      </c>
      <c r="Y46" s="225" t="s">
        <v>1</v>
      </c>
      <c r="Z46" s="232" t="s">
        <v>23</v>
      </c>
      <c r="AA46" s="232" t="s">
        <v>23</v>
      </c>
      <c r="AB46" s="225" t="s">
        <v>1</v>
      </c>
      <c r="AC46" s="225" t="s">
        <v>1</v>
      </c>
      <c r="AD46" s="225" t="s">
        <v>1</v>
      </c>
      <c r="AE46" s="231" t="s">
        <v>20</v>
      </c>
      <c r="AF46" s="225" t="s">
        <v>1</v>
      </c>
      <c r="AG46" s="225" t="s">
        <v>1</v>
      </c>
      <c r="AH46" s="232" t="s">
        <v>23</v>
      </c>
      <c r="AI46" s="225" t="s">
        <v>1</v>
      </c>
      <c r="AJ46" s="225" t="s">
        <v>1</v>
      </c>
      <c r="AK46" s="225" t="s">
        <v>1</v>
      </c>
      <c r="AL46" s="232" t="s">
        <v>23</v>
      </c>
      <c r="AM46" s="225" t="s">
        <v>1</v>
      </c>
      <c r="AN46" s="225" t="s">
        <v>1</v>
      </c>
      <c r="AO46" s="225" t="s">
        <v>1</v>
      </c>
      <c r="AP46" s="225" t="s">
        <v>1</v>
      </c>
      <c r="AQ46" s="225" t="s">
        <v>1</v>
      </c>
      <c r="AR46" s="225" t="s">
        <v>1</v>
      </c>
      <c r="AS46" s="225" t="s">
        <v>1</v>
      </c>
      <c r="AT46" s="225" t="s">
        <v>1</v>
      </c>
      <c r="AU46" s="232" t="s">
        <v>23</v>
      </c>
      <c r="AV46" s="232" t="s">
        <v>23</v>
      </c>
      <c r="AW46" s="226" t="s">
        <v>1241</v>
      </c>
      <c r="AX46" s="226">
        <v>1</v>
      </c>
      <c r="AY46" s="227">
        <v>2</v>
      </c>
      <c r="AZ46" s="228">
        <v>0</v>
      </c>
      <c r="BA46" s="233">
        <v>109.6</v>
      </c>
      <c r="BB46" s="234">
        <v>0.27</v>
      </c>
      <c r="BD46">
        <f>VLOOKUP(A46,'High impact list'!$A:$F,1,FALSE)</f>
        <v>1225</v>
      </c>
      <c r="BE46" t="str">
        <f>VLOOKUP(A46,'High impact list'!$A:$F,5,FALSE)</f>
        <v>Environmental Sustainability</v>
      </c>
      <c r="BF46" t="str">
        <f>VLOOKUP(A46,Reworked!A:T,17,FALSE)</f>
        <v>Unchanged</v>
      </c>
      <c r="BG46">
        <v>1</v>
      </c>
      <c r="BH46">
        <v>2</v>
      </c>
      <c r="BI46" t="e">
        <f>VLOOKUP(A46,Sheet2!B:B,1,FALSE)</f>
        <v>#N/A</v>
      </c>
    </row>
    <row r="47" spans="1:61" ht="14.25" customHeight="1" x14ac:dyDescent="0.25">
      <c r="A47" s="223">
        <v>73</v>
      </c>
      <c r="B47" s="224" t="s">
        <v>150</v>
      </c>
      <c r="C47" s="225" t="s">
        <v>1190</v>
      </c>
      <c r="D47" s="225" t="s">
        <v>1191</v>
      </c>
      <c r="E47" s="225" t="s">
        <v>854</v>
      </c>
      <c r="F47" s="225" t="s">
        <v>151</v>
      </c>
      <c r="G47" s="225" t="s">
        <v>151</v>
      </c>
      <c r="H47" s="224" t="s">
        <v>444</v>
      </c>
      <c r="I47" s="224" t="s">
        <v>437</v>
      </c>
      <c r="J47" s="227" t="s">
        <v>17</v>
      </c>
      <c r="K47" s="232" t="s">
        <v>23</v>
      </c>
      <c r="L47" s="232" t="s">
        <v>23</v>
      </c>
      <c r="M47" s="227" t="s">
        <v>17</v>
      </c>
      <c r="N47" s="232" t="s">
        <v>23</v>
      </c>
      <c r="O47" s="232" t="s">
        <v>23</v>
      </c>
      <c r="P47" s="225" t="s">
        <v>1</v>
      </c>
      <c r="Q47" s="225" t="s">
        <v>1</v>
      </c>
      <c r="R47" s="225" t="s">
        <v>1</v>
      </c>
      <c r="S47" s="225" t="s">
        <v>1</v>
      </c>
      <c r="T47" s="225" t="s">
        <v>1</v>
      </c>
      <c r="U47" s="225" t="s">
        <v>1</v>
      </c>
      <c r="V47" s="225" t="s">
        <v>1</v>
      </c>
      <c r="W47" s="225" t="s">
        <v>1</v>
      </c>
      <c r="X47" s="225" t="s">
        <v>1</v>
      </c>
      <c r="Y47" s="225" t="s">
        <v>1</v>
      </c>
      <c r="Z47" s="230" t="s">
        <v>22</v>
      </c>
      <c r="AA47" s="232" t="s">
        <v>23</v>
      </c>
      <c r="AB47" s="225" t="s">
        <v>1</v>
      </c>
      <c r="AC47" s="225" t="s">
        <v>1</v>
      </c>
      <c r="AD47" s="225" t="s">
        <v>1</v>
      </c>
      <c r="AE47" s="232" t="s">
        <v>23</v>
      </c>
      <c r="AF47" s="225" t="s">
        <v>1</v>
      </c>
      <c r="AG47" s="225" t="s">
        <v>1</v>
      </c>
      <c r="AH47" s="225" t="s">
        <v>1</v>
      </c>
      <c r="AI47" s="225" t="s">
        <v>1</v>
      </c>
      <c r="AJ47" s="225" t="s">
        <v>1</v>
      </c>
      <c r="AK47" s="232" t="s">
        <v>23</v>
      </c>
      <c r="AL47" s="231" t="s">
        <v>20</v>
      </c>
      <c r="AM47" s="225" t="s">
        <v>1</v>
      </c>
      <c r="AN47" s="225" t="s">
        <v>1</v>
      </c>
      <c r="AO47" s="225" t="s">
        <v>1</v>
      </c>
      <c r="AP47" s="225" t="s">
        <v>1</v>
      </c>
      <c r="AQ47" s="225" t="s">
        <v>1</v>
      </c>
      <c r="AR47" s="231" t="s">
        <v>20</v>
      </c>
      <c r="AS47" s="225" t="s">
        <v>1</v>
      </c>
      <c r="AT47" s="225" t="s">
        <v>1</v>
      </c>
      <c r="AU47" s="232" t="s">
        <v>23</v>
      </c>
      <c r="AV47" s="231" t="s">
        <v>20</v>
      </c>
      <c r="AW47" s="226" t="s">
        <v>1241</v>
      </c>
      <c r="AX47" s="227">
        <v>2</v>
      </c>
      <c r="AY47" s="239">
        <v>3</v>
      </c>
      <c r="AZ47" s="228">
        <v>0</v>
      </c>
      <c r="BA47" s="228">
        <v>0</v>
      </c>
      <c r="BB47" s="234">
        <v>4.0000000000000001E-3</v>
      </c>
      <c r="BD47">
        <f>VLOOKUP(A47,'High impact list'!$A:$F,1,FALSE)</f>
        <v>73</v>
      </c>
      <c r="BE47" t="str">
        <f>VLOOKUP(A47,'High impact list'!$A:$F,5,FALSE)</f>
        <v>Health</v>
      </c>
      <c r="BF47" t="str">
        <f>VLOOKUP(A47,Reworked!A:T,17,FALSE)</f>
        <v>Unchanged</v>
      </c>
      <c r="BG47">
        <v>1</v>
      </c>
      <c r="BH47">
        <v>2</v>
      </c>
      <c r="BI47" t="e">
        <f>VLOOKUP(A47,Sheet2!B:B,1,FALSE)</f>
        <v>#N/A</v>
      </c>
    </row>
    <row r="48" spans="1:61" ht="14.25" customHeight="1" x14ac:dyDescent="0.25">
      <c r="A48" s="223">
        <v>1207</v>
      </c>
      <c r="B48" s="224" t="s">
        <v>24</v>
      </c>
      <c r="C48" s="225" t="s">
        <v>1190</v>
      </c>
      <c r="D48" s="225" t="s">
        <v>1191</v>
      </c>
      <c r="E48" s="225" t="s">
        <v>941</v>
      </c>
      <c r="F48" s="225" t="s">
        <v>1</v>
      </c>
      <c r="G48" s="225" t="s">
        <v>447</v>
      </c>
      <c r="H48" s="224" t="s">
        <v>444</v>
      </c>
      <c r="I48" s="224" t="s">
        <v>437</v>
      </c>
      <c r="J48" s="227" t="s">
        <v>17</v>
      </c>
      <c r="K48" s="232" t="s">
        <v>23</v>
      </c>
      <c r="L48" s="225" t="s">
        <v>1</v>
      </c>
      <c r="M48" s="227" t="s">
        <v>17</v>
      </c>
      <c r="N48" s="232" t="s">
        <v>23</v>
      </c>
      <c r="O48" s="225" t="s">
        <v>1</v>
      </c>
      <c r="P48" s="225" t="s">
        <v>1</v>
      </c>
      <c r="Q48" s="225" t="s">
        <v>1</v>
      </c>
      <c r="R48" s="225" t="s">
        <v>1</v>
      </c>
      <c r="S48" s="225" t="s">
        <v>1</v>
      </c>
      <c r="T48" s="225" t="s">
        <v>1</v>
      </c>
      <c r="U48" s="225" t="s">
        <v>1</v>
      </c>
      <c r="V48" s="225" t="s">
        <v>1</v>
      </c>
      <c r="W48" s="225" t="s">
        <v>1</v>
      </c>
      <c r="X48" s="225" t="s">
        <v>1</v>
      </c>
      <c r="Y48" s="225" t="s">
        <v>1</v>
      </c>
      <c r="Z48" s="231" t="s">
        <v>20</v>
      </c>
      <c r="AA48" s="232" t="s">
        <v>23</v>
      </c>
      <c r="AB48" s="225" t="s">
        <v>1</v>
      </c>
      <c r="AC48" s="225" t="s">
        <v>1</v>
      </c>
      <c r="AD48" s="231" t="s">
        <v>20</v>
      </c>
      <c r="AE48" s="225" t="s">
        <v>1</v>
      </c>
      <c r="AF48" s="225" t="s">
        <v>1</v>
      </c>
      <c r="AG48" s="225" t="s">
        <v>1</v>
      </c>
      <c r="AH48" s="225" t="s">
        <v>1</v>
      </c>
      <c r="AI48" s="225" t="s">
        <v>1</v>
      </c>
      <c r="AJ48" s="225" t="s">
        <v>1</v>
      </c>
      <c r="AK48" s="225" t="s">
        <v>1</v>
      </c>
      <c r="AL48" s="225" t="s">
        <v>1</v>
      </c>
      <c r="AM48" s="225" t="s">
        <v>1</v>
      </c>
      <c r="AN48" s="225" t="s">
        <v>1</v>
      </c>
      <c r="AO48" s="225" t="s">
        <v>1</v>
      </c>
      <c r="AP48" s="225" t="s">
        <v>1</v>
      </c>
      <c r="AQ48" s="225" t="s">
        <v>1</v>
      </c>
      <c r="AR48" s="225" t="s">
        <v>1</v>
      </c>
      <c r="AS48" s="225" t="s">
        <v>1</v>
      </c>
      <c r="AT48" s="225" t="s">
        <v>1</v>
      </c>
      <c r="AU48" s="232" t="s">
        <v>23</v>
      </c>
      <c r="AV48" s="231" t="s">
        <v>20</v>
      </c>
      <c r="AW48" s="231" t="s">
        <v>1240</v>
      </c>
      <c r="AX48" s="227">
        <v>2</v>
      </c>
      <c r="AY48" s="227">
        <v>2</v>
      </c>
      <c r="AZ48" s="228">
        <v>0</v>
      </c>
      <c r="BA48" s="228">
        <v>0</v>
      </c>
      <c r="BB48" s="234">
        <v>0</v>
      </c>
      <c r="BD48">
        <f>VLOOKUP(A48,'High impact list'!$A:$F,1,FALSE)</f>
        <v>1207</v>
      </c>
      <c r="BE48" t="str">
        <f>VLOOKUP(A48,'High impact list'!$A:$F,5,FALSE)</f>
        <v>Education, skills and unemployment</v>
      </c>
      <c r="BF48" t="str">
        <f>VLOOKUP(A48,Reworked!A:T,17,FALSE)</f>
        <v>Unchanged</v>
      </c>
      <c r="BG48">
        <v>1</v>
      </c>
      <c r="BH48">
        <v>2</v>
      </c>
      <c r="BI48" t="e">
        <f>VLOOKUP(A48,Sheet2!B:B,1,FALSE)</f>
        <v>#N/A</v>
      </c>
    </row>
    <row r="49" spans="1:61" ht="14.25" customHeight="1" x14ac:dyDescent="0.25">
      <c r="A49" s="223">
        <v>1007</v>
      </c>
      <c r="B49" s="224" t="s">
        <v>159</v>
      </c>
      <c r="C49" s="225" t="s">
        <v>1190</v>
      </c>
      <c r="D49" s="225" t="s">
        <v>1191</v>
      </c>
      <c r="E49" s="225" t="s">
        <v>683</v>
      </c>
      <c r="F49" s="225" t="s">
        <v>156</v>
      </c>
      <c r="G49" s="225" t="s">
        <v>156</v>
      </c>
      <c r="H49" s="224" t="s">
        <v>444</v>
      </c>
      <c r="I49" s="224" t="s">
        <v>437</v>
      </c>
      <c r="J49" s="227" t="s">
        <v>17</v>
      </c>
      <c r="K49" s="225" t="s">
        <v>1</v>
      </c>
      <c r="L49" s="232" t="s">
        <v>23</v>
      </c>
      <c r="M49" s="227" t="s">
        <v>17</v>
      </c>
      <c r="N49" s="225" t="s">
        <v>1</v>
      </c>
      <c r="O49" s="232" t="s">
        <v>23</v>
      </c>
      <c r="P49" s="225" t="s">
        <v>1</v>
      </c>
      <c r="Q49" s="225" t="s">
        <v>1</v>
      </c>
      <c r="R49" s="225" t="s">
        <v>1</v>
      </c>
      <c r="S49" s="225" t="s">
        <v>1</v>
      </c>
      <c r="T49" s="225" t="s">
        <v>1</v>
      </c>
      <c r="U49" s="225" t="s">
        <v>1</v>
      </c>
      <c r="V49" s="225" t="s">
        <v>1</v>
      </c>
      <c r="W49" s="225" t="s">
        <v>1</v>
      </c>
      <c r="X49" s="225" t="s">
        <v>1</v>
      </c>
      <c r="Y49" s="225" t="s">
        <v>1</v>
      </c>
      <c r="Z49" s="225" t="s">
        <v>1</v>
      </c>
      <c r="AA49" s="225" t="s">
        <v>1</v>
      </c>
      <c r="AB49" s="225" t="s">
        <v>1</v>
      </c>
      <c r="AC49" s="225" t="s">
        <v>1</v>
      </c>
      <c r="AD49" s="225" t="s">
        <v>1</v>
      </c>
      <c r="AE49" s="225" t="s">
        <v>1</v>
      </c>
      <c r="AF49" s="225" t="s">
        <v>1</v>
      </c>
      <c r="AG49" s="225" t="s">
        <v>1</v>
      </c>
      <c r="AH49" s="230" t="s">
        <v>22</v>
      </c>
      <c r="AI49" s="225" t="s">
        <v>1</v>
      </c>
      <c r="AJ49" s="225" t="s">
        <v>1</v>
      </c>
      <c r="AK49" s="230" t="s">
        <v>22</v>
      </c>
      <c r="AL49" s="231" t="s">
        <v>20</v>
      </c>
      <c r="AM49" s="225" t="s">
        <v>1</v>
      </c>
      <c r="AN49" s="225" t="s">
        <v>1</v>
      </c>
      <c r="AO49" s="225" t="s">
        <v>1</v>
      </c>
      <c r="AP49" s="225" t="s">
        <v>1</v>
      </c>
      <c r="AQ49" s="225" t="s">
        <v>1</v>
      </c>
      <c r="AR49" s="225" t="s">
        <v>1</v>
      </c>
      <c r="AS49" s="225" t="s">
        <v>1</v>
      </c>
      <c r="AT49" s="225" t="s">
        <v>1</v>
      </c>
      <c r="AU49" s="232" t="s">
        <v>23</v>
      </c>
      <c r="AV49" s="232" t="s">
        <v>23</v>
      </c>
      <c r="AW49" s="226" t="s">
        <v>1241</v>
      </c>
      <c r="AX49" s="227">
        <v>2</v>
      </c>
      <c r="AY49" s="227">
        <v>2</v>
      </c>
      <c r="AZ49" s="228">
        <v>0</v>
      </c>
      <c r="BA49" s="233">
        <v>0.86</v>
      </c>
      <c r="BB49" s="234">
        <v>0</v>
      </c>
      <c r="BD49">
        <f>VLOOKUP(A49,'High impact list'!$A:$F,1,FALSE)</f>
        <v>1007</v>
      </c>
      <c r="BE49" t="str">
        <f>VLOOKUP(A49,'High impact list'!$A:$F,5,FALSE)</f>
        <v>Human Settlements</v>
      </c>
      <c r="BF49" t="str">
        <f>VLOOKUP(A49,Reworked!A:T,17,FALSE)</f>
        <v>Unchanged</v>
      </c>
      <c r="BG49">
        <v>1</v>
      </c>
      <c r="BH49">
        <v>2</v>
      </c>
      <c r="BI49" t="e">
        <f>VLOOKUP(A49,Sheet2!B:B,1,FALSE)</f>
        <v>#N/A</v>
      </c>
    </row>
    <row r="50" spans="1:61" ht="18.75" customHeight="1" x14ac:dyDescent="0.25">
      <c r="A50" s="223">
        <v>187</v>
      </c>
      <c r="B50" s="224" t="s">
        <v>156</v>
      </c>
      <c r="C50" s="225" t="s">
        <v>1190</v>
      </c>
      <c r="D50" s="225" t="s">
        <v>1191</v>
      </c>
      <c r="E50" s="225" t="s">
        <v>438</v>
      </c>
      <c r="F50" s="225" t="s">
        <v>156</v>
      </c>
      <c r="G50" s="225" t="s">
        <v>1</v>
      </c>
      <c r="H50" s="224" t="s">
        <v>1</v>
      </c>
      <c r="I50" s="224" t="s">
        <v>438</v>
      </c>
      <c r="J50" s="227" t="s">
        <v>17</v>
      </c>
      <c r="K50" s="232" t="s">
        <v>23</v>
      </c>
      <c r="L50" s="232" t="s">
        <v>23</v>
      </c>
      <c r="M50" s="227" t="s">
        <v>17</v>
      </c>
      <c r="N50" s="232" t="s">
        <v>23</v>
      </c>
      <c r="O50" s="232" t="s">
        <v>23</v>
      </c>
      <c r="P50" s="225" t="s">
        <v>1</v>
      </c>
      <c r="Q50" s="225" t="s">
        <v>1</v>
      </c>
      <c r="R50" s="225" t="s">
        <v>1</v>
      </c>
      <c r="S50" s="225" t="s">
        <v>1</v>
      </c>
      <c r="T50" s="225" t="s">
        <v>1</v>
      </c>
      <c r="U50" s="225" t="s">
        <v>1</v>
      </c>
      <c r="V50" s="225" t="s">
        <v>1</v>
      </c>
      <c r="W50" s="225" t="s">
        <v>1</v>
      </c>
      <c r="X50" s="225" t="s">
        <v>1</v>
      </c>
      <c r="Y50" s="225" t="s">
        <v>1</v>
      </c>
      <c r="Z50" s="230" t="s">
        <v>22</v>
      </c>
      <c r="AA50" s="232" t="s">
        <v>23</v>
      </c>
      <c r="AB50" s="225" t="s">
        <v>1</v>
      </c>
      <c r="AC50" s="225" t="s">
        <v>1</v>
      </c>
      <c r="AD50" s="225" t="s">
        <v>1</v>
      </c>
      <c r="AE50" s="225" t="s">
        <v>1</v>
      </c>
      <c r="AF50" s="231" t="s">
        <v>20</v>
      </c>
      <c r="AG50" s="225" t="s">
        <v>1</v>
      </c>
      <c r="AH50" s="225" t="s">
        <v>1</v>
      </c>
      <c r="AI50" s="225" t="s">
        <v>1</v>
      </c>
      <c r="AJ50" s="225" t="s">
        <v>1</v>
      </c>
      <c r="AK50" s="225" t="s">
        <v>1</v>
      </c>
      <c r="AL50" s="230" t="s">
        <v>22</v>
      </c>
      <c r="AM50" s="225" t="s">
        <v>1</v>
      </c>
      <c r="AN50" s="225" t="s">
        <v>1</v>
      </c>
      <c r="AO50" s="225" t="s">
        <v>1</v>
      </c>
      <c r="AP50" s="232" t="s">
        <v>23</v>
      </c>
      <c r="AQ50" s="225" t="s">
        <v>1</v>
      </c>
      <c r="AR50" s="225" t="s">
        <v>1</v>
      </c>
      <c r="AS50" s="225" t="s">
        <v>1</v>
      </c>
      <c r="AT50" s="225" t="s">
        <v>1</v>
      </c>
      <c r="AU50" s="232" t="s">
        <v>23</v>
      </c>
      <c r="AV50" s="232" t="s">
        <v>23</v>
      </c>
      <c r="AW50" s="226" t="s">
        <v>1241</v>
      </c>
      <c r="AX50" s="226">
        <v>1</v>
      </c>
      <c r="AY50" s="227">
        <v>2</v>
      </c>
      <c r="AZ50" s="228">
        <v>0</v>
      </c>
      <c r="BA50" s="236">
        <v>2076.4</v>
      </c>
      <c r="BB50" s="238">
        <v>34.700000000000003</v>
      </c>
      <c r="BD50">
        <f>VLOOKUP(A50,'High impact list'!$A:$F,1,FALSE)</f>
        <v>187</v>
      </c>
      <c r="BE50" t="str">
        <f>VLOOKUP(A50,'High impact list'!$A:$F,5,FALSE)</f>
        <v>Human Settlements</v>
      </c>
      <c r="BF50" t="str">
        <f>VLOOKUP(A50,Reworked!A:T,17,FALSE)</f>
        <v>Unchanged</v>
      </c>
      <c r="BG50">
        <v>1</v>
      </c>
      <c r="BH50">
        <v>2</v>
      </c>
      <c r="BI50" t="e">
        <f>VLOOKUP(A50,Sheet2!B:B,1,FALSE)</f>
        <v>#N/A</v>
      </c>
    </row>
    <row r="51" spans="1:61" ht="18.75" customHeight="1" x14ac:dyDescent="0.25">
      <c r="A51" s="223">
        <v>76</v>
      </c>
      <c r="B51" s="224" t="s">
        <v>200</v>
      </c>
      <c r="C51" s="225" t="s">
        <v>1190</v>
      </c>
      <c r="D51" s="225" t="s">
        <v>1191</v>
      </c>
      <c r="E51" s="225" t="s">
        <v>683</v>
      </c>
      <c r="F51" s="225" t="s">
        <v>1</v>
      </c>
      <c r="G51" s="225" t="s">
        <v>695</v>
      </c>
      <c r="H51" s="224" t="s">
        <v>717</v>
      </c>
      <c r="I51" s="224" t="s">
        <v>437</v>
      </c>
      <c r="J51" s="227" t="s">
        <v>17</v>
      </c>
      <c r="K51" s="232" t="s">
        <v>23</v>
      </c>
      <c r="L51" s="232" t="s">
        <v>23</v>
      </c>
      <c r="M51" s="227" t="s">
        <v>17</v>
      </c>
      <c r="N51" s="232" t="s">
        <v>23</v>
      </c>
      <c r="O51" s="232" t="s">
        <v>23</v>
      </c>
      <c r="P51" s="225" t="s">
        <v>1</v>
      </c>
      <c r="Q51" s="225" t="s">
        <v>1</v>
      </c>
      <c r="R51" s="225" t="s">
        <v>1</v>
      </c>
      <c r="S51" s="225" t="s">
        <v>1</v>
      </c>
      <c r="T51" s="225" t="s">
        <v>1</v>
      </c>
      <c r="U51" s="225" t="s">
        <v>1</v>
      </c>
      <c r="V51" s="225" t="s">
        <v>1</v>
      </c>
      <c r="W51" s="225" t="s">
        <v>1</v>
      </c>
      <c r="X51" s="225" t="s">
        <v>1</v>
      </c>
      <c r="Y51" s="225" t="s">
        <v>1</v>
      </c>
      <c r="Z51" s="231" t="s">
        <v>20</v>
      </c>
      <c r="AA51" s="232" t="s">
        <v>23</v>
      </c>
      <c r="AB51" s="225" t="s">
        <v>1</v>
      </c>
      <c r="AC51" s="225" t="s">
        <v>1</v>
      </c>
      <c r="AD51" s="225" t="s">
        <v>1</v>
      </c>
      <c r="AE51" s="231" t="s">
        <v>20</v>
      </c>
      <c r="AF51" s="225" t="s">
        <v>1</v>
      </c>
      <c r="AG51" s="225" t="s">
        <v>1</v>
      </c>
      <c r="AH51" s="225" t="s">
        <v>1</v>
      </c>
      <c r="AI51" s="225" t="s">
        <v>1</v>
      </c>
      <c r="AJ51" s="225" t="s">
        <v>1</v>
      </c>
      <c r="AK51" s="231" t="s">
        <v>20</v>
      </c>
      <c r="AL51" s="225" t="s">
        <v>1</v>
      </c>
      <c r="AM51" s="225" t="s">
        <v>1</v>
      </c>
      <c r="AN51" s="225" t="s">
        <v>1</v>
      </c>
      <c r="AO51" s="232" t="s">
        <v>23</v>
      </c>
      <c r="AP51" s="225" t="s">
        <v>1</v>
      </c>
      <c r="AQ51" s="225" t="s">
        <v>1</v>
      </c>
      <c r="AR51" s="225" t="s">
        <v>1</v>
      </c>
      <c r="AS51" s="225" t="s">
        <v>1</v>
      </c>
      <c r="AT51" s="225" t="s">
        <v>1</v>
      </c>
      <c r="AU51" s="232" t="s">
        <v>23</v>
      </c>
      <c r="AV51" s="232" t="s">
        <v>23</v>
      </c>
      <c r="AW51" s="231" t="s">
        <v>1240</v>
      </c>
      <c r="AX51" s="226">
        <v>1</v>
      </c>
      <c r="AY51" s="239">
        <v>3</v>
      </c>
      <c r="AZ51" s="236">
        <v>291.8</v>
      </c>
      <c r="BA51" s="233">
        <v>4.0999999999999996</v>
      </c>
      <c r="BB51" s="238">
        <v>0.15</v>
      </c>
      <c r="BD51">
        <f>VLOOKUP(A51,'High impact list'!$A:$F,1,FALSE)</f>
        <v>76</v>
      </c>
      <c r="BE51" t="str">
        <f>VLOOKUP(A51,'High impact list'!$A:$F,5,FALSE)</f>
        <v>Safety and Security</v>
      </c>
      <c r="BF51" t="str">
        <f>VLOOKUP(A51,Reworked!A:T,17,FALSE)</f>
        <v>Unchanged</v>
      </c>
      <c r="BG51">
        <v>1</v>
      </c>
      <c r="BH51">
        <v>2</v>
      </c>
      <c r="BI51" t="e">
        <f>VLOOKUP(A51,Sheet2!B:B,1,FALSE)</f>
        <v>#N/A</v>
      </c>
    </row>
    <row r="52" spans="1:61" ht="18.75" customHeight="1" x14ac:dyDescent="0.25">
      <c r="A52" s="223">
        <v>77</v>
      </c>
      <c r="B52" s="224" t="s">
        <v>25</v>
      </c>
      <c r="C52" s="225" t="s">
        <v>1190</v>
      </c>
      <c r="D52" s="225" t="s">
        <v>1191</v>
      </c>
      <c r="E52" s="225" t="s">
        <v>941</v>
      </c>
      <c r="F52" s="225" t="s">
        <v>534</v>
      </c>
      <c r="G52" s="225" t="s">
        <v>949</v>
      </c>
      <c r="H52" s="224" t="s">
        <v>444</v>
      </c>
      <c r="I52" s="224" t="s">
        <v>437</v>
      </c>
      <c r="J52" s="227" t="s">
        <v>17</v>
      </c>
      <c r="K52" s="225" t="s">
        <v>1</v>
      </c>
      <c r="L52" s="232" t="s">
        <v>23</v>
      </c>
      <c r="M52" s="227" t="s">
        <v>17</v>
      </c>
      <c r="N52" s="225" t="s">
        <v>1</v>
      </c>
      <c r="O52" s="232" t="s">
        <v>23</v>
      </c>
      <c r="P52" s="225" t="s">
        <v>1</v>
      </c>
      <c r="Q52" s="225" t="s">
        <v>1</v>
      </c>
      <c r="R52" s="225" t="s">
        <v>1</v>
      </c>
      <c r="S52" s="225" t="s">
        <v>1</v>
      </c>
      <c r="T52" s="225" t="s">
        <v>1</v>
      </c>
      <c r="U52" s="225" t="s">
        <v>1</v>
      </c>
      <c r="V52" s="225" t="s">
        <v>1</v>
      </c>
      <c r="W52" s="225" t="s">
        <v>1</v>
      </c>
      <c r="X52" s="225" t="s">
        <v>1</v>
      </c>
      <c r="Y52" s="225" t="s">
        <v>1</v>
      </c>
      <c r="Z52" s="225" t="s">
        <v>1</v>
      </c>
      <c r="AA52" s="225" t="s">
        <v>1</v>
      </c>
      <c r="AB52" s="225" t="s">
        <v>1</v>
      </c>
      <c r="AC52" s="225" t="s">
        <v>1</v>
      </c>
      <c r="AD52" s="225" t="s">
        <v>1</v>
      </c>
      <c r="AE52" s="232" t="s">
        <v>23</v>
      </c>
      <c r="AF52" s="230" t="s">
        <v>22</v>
      </c>
      <c r="AG52" s="225" t="s">
        <v>1</v>
      </c>
      <c r="AH52" s="225" t="s">
        <v>1</v>
      </c>
      <c r="AI52" s="225" t="s">
        <v>1</v>
      </c>
      <c r="AJ52" s="225" t="s">
        <v>1</v>
      </c>
      <c r="AK52" s="231" t="s">
        <v>20</v>
      </c>
      <c r="AL52" s="232" t="s">
        <v>23</v>
      </c>
      <c r="AM52" s="225" t="s">
        <v>1</v>
      </c>
      <c r="AN52" s="225" t="s">
        <v>1</v>
      </c>
      <c r="AO52" s="225" t="s">
        <v>1</v>
      </c>
      <c r="AP52" s="225" t="s">
        <v>1</v>
      </c>
      <c r="AQ52" s="225" t="s">
        <v>1</v>
      </c>
      <c r="AR52" s="231" t="s">
        <v>20</v>
      </c>
      <c r="AS52" s="225" t="s">
        <v>1</v>
      </c>
      <c r="AT52" s="225" t="s">
        <v>1</v>
      </c>
      <c r="AU52" s="225" t="s">
        <v>1</v>
      </c>
      <c r="AV52" s="231" t="s">
        <v>20</v>
      </c>
      <c r="AW52" s="231" t="s">
        <v>1240</v>
      </c>
      <c r="AX52" s="226">
        <v>1</v>
      </c>
      <c r="AY52" s="239">
        <v>3</v>
      </c>
      <c r="AZ52" s="228">
        <v>0</v>
      </c>
      <c r="BA52" s="236">
        <v>171.5</v>
      </c>
      <c r="BB52" s="234">
        <v>0.98</v>
      </c>
      <c r="BD52">
        <f>VLOOKUP(A52,'High impact list'!$A:$F,1,FALSE)</f>
        <v>77</v>
      </c>
      <c r="BE52" t="str">
        <f>VLOOKUP(A52,'High impact list'!$A:$F,5,FALSE)</f>
        <v>Education, skills and unemployment</v>
      </c>
      <c r="BF52" t="str">
        <f>VLOOKUP(A52,Reworked!A:T,17,FALSE)</f>
        <v>Unchanged</v>
      </c>
      <c r="BG52">
        <v>1</v>
      </c>
      <c r="BH52">
        <v>2</v>
      </c>
      <c r="BI52" t="e">
        <f>VLOOKUP(A52,Sheet2!B:B,1,FALSE)</f>
        <v>#N/A</v>
      </c>
    </row>
    <row r="53" spans="1:61" ht="18.75" customHeight="1" x14ac:dyDescent="0.25">
      <c r="A53" s="223">
        <v>1550</v>
      </c>
      <c r="B53" s="224" t="s">
        <v>241</v>
      </c>
      <c r="C53" s="225" t="s">
        <v>1190</v>
      </c>
      <c r="D53" s="225" t="s">
        <v>1191</v>
      </c>
      <c r="E53" s="225" t="s">
        <v>896</v>
      </c>
      <c r="F53" s="225" t="s">
        <v>1</v>
      </c>
      <c r="G53" s="225" t="s">
        <v>1517</v>
      </c>
      <c r="H53" s="224" t="s">
        <v>440</v>
      </c>
      <c r="I53" s="224" t="s">
        <v>437</v>
      </c>
      <c r="J53" s="227" t="s">
        <v>17</v>
      </c>
      <c r="K53" s="232" t="s">
        <v>23</v>
      </c>
      <c r="L53" s="232" t="s">
        <v>23</v>
      </c>
      <c r="M53" s="227" t="s">
        <v>17</v>
      </c>
      <c r="N53" s="232" t="s">
        <v>23</v>
      </c>
      <c r="O53" s="232" t="s">
        <v>23</v>
      </c>
      <c r="P53" s="225" t="s">
        <v>1</v>
      </c>
      <c r="Q53" s="225" t="s">
        <v>1</v>
      </c>
      <c r="R53" s="225" t="s">
        <v>1</v>
      </c>
      <c r="S53" s="225" t="s">
        <v>1</v>
      </c>
      <c r="T53" s="225" t="s">
        <v>1</v>
      </c>
      <c r="U53" s="225" t="s">
        <v>1</v>
      </c>
      <c r="V53" s="225" t="s">
        <v>1</v>
      </c>
      <c r="W53" s="225" t="s">
        <v>1</v>
      </c>
      <c r="X53" s="225" t="s">
        <v>1</v>
      </c>
      <c r="Y53" s="225" t="s">
        <v>1</v>
      </c>
      <c r="Z53" s="232" t="s">
        <v>23</v>
      </c>
      <c r="AA53" s="231" t="s">
        <v>20</v>
      </c>
      <c r="AB53" s="225" t="s">
        <v>1</v>
      </c>
      <c r="AC53" s="225" t="s">
        <v>1</v>
      </c>
      <c r="AD53" s="225" t="s">
        <v>1</v>
      </c>
      <c r="AE53" s="230" t="s">
        <v>22</v>
      </c>
      <c r="AF53" s="232" t="s">
        <v>23</v>
      </c>
      <c r="AG53" s="225" t="s">
        <v>1</v>
      </c>
      <c r="AH53" s="225" t="s">
        <v>1</v>
      </c>
      <c r="AI53" s="225" t="s">
        <v>1</v>
      </c>
      <c r="AJ53" s="225" t="s">
        <v>1</v>
      </c>
      <c r="AK53" s="225" t="s">
        <v>1</v>
      </c>
      <c r="AL53" s="230" t="s">
        <v>22</v>
      </c>
      <c r="AM53" s="225" t="s">
        <v>1</v>
      </c>
      <c r="AN53" s="225" t="s">
        <v>1</v>
      </c>
      <c r="AO53" s="232" t="s">
        <v>23</v>
      </c>
      <c r="AP53" s="232" t="s">
        <v>23</v>
      </c>
      <c r="AQ53" s="225" t="s">
        <v>1</v>
      </c>
      <c r="AR53" s="225" t="s">
        <v>1</v>
      </c>
      <c r="AS53" s="225" t="s">
        <v>1</v>
      </c>
      <c r="AT53" s="225" t="s">
        <v>1</v>
      </c>
      <c r="AU53" s="232" t="s">
        <v>23</v>
      </c>
      <c r="AV53" s="230" t="s">
        <v>22</v>
      </c>
      <c r="AW53" s="226" t="s">
        <v>1241</v>
      </c>
      <c r="AX53" s="226">
        <v>1</v>
      </c>
      <c r="AY53" s="227">
        <v>2</v>
      </c>
      <c r="AZ53" s="228">
        <v>0</v>
      </c>
      <c r="BA53" s="233">
        <v>0</v>
      </c>
      <c r="BB53" s="234">
        <v>3</v>
      </c>
      <c r="BD53">
        <f>VLOOKUP(A53,'High impact list'!$A:$F,1,FALSE)</f>
        <v>1550</v>
      </c>
      <c r="BE53" t="str">
        <f>VLOOKUP(A53,'High impact list'!$A:$F,5,FALSE)</f>
        <v>Energy</v>
      </c>
      <c r="BF53" t="str">
        <f>VLOOKUP(A53,Reworked!A:T,17,FALSE)</f>
        <v>Unchanged</v>
      </c>
      <c r="BG53">
        <v>1</v>
      </c>
      <c r="BH53">
        <v>2</v>
      </c>
      <c r="BI53" t="e">
        <f>VLOOKUP(A53,Sheet2!B:B,1,FALSE)</f>
        <v>#N/A</v>
      </c>
    </row>
    <row r="54" spans="1:61" ht="14.25" customHeight="1" x14ac:dyDescent="0.25">
      <c r="A54" s="223">
        <v>84</v>
      </c>
      <c r="B54" s="224" t="s">
        <v>201</v>
      </c>
      <c r="C54" s="225" t="s">
        <v>1190</v>
      </c>
      <c r="D54" s="225" t="s">
        <v>1191</v>
      </c>
      <c r="E54" s="225" t="s">
        <v>854</v>
      </c>
      <c r="F54" s="225" t="s">
        <v>452</v>
      </c>
      <c r="G54" s="225" t="s">
        <v>856</v>
      </c>
      <c r="H54" s="224" t="s">
        <v>717</v>
      </c>
      <c r="I54" s="224" t="s">
        <v>437</v>
      </c>
      <c r="J54" s="227" t="s">
        <v>17</v>
      </c>
      <c r="K54" s="232" t="s">
        <v>23</v>
      </c>
      <c r="L54" s="232" t="s">
        <v>23</v>
      </c>
      <c r="M54" s="227" t="s">
        <v>17</v>
      </c>
      <c r="N54" s="232" t="s">
        <v>23</v>
      </c>
      <c r="O54" s="232" t="s">
        <v>23</v>
      </c>
      <c r="P54" s="225" t="s">
        <v>1</v>
      </c>
      <c r="Q54" s="225" t="s">
        <v>1</v>
      </c>
      <c r="R54" s="225" t="s">
        <v>1</v>
      </c>
      <c r="S54" s="225" t="s">
        <v>1</v>
      </c>
      <c r="T54" s="225" t="s">
        <v>1</v>
      </c>
      <c r="U54" s="225" t="s">
        <v>1</v>
      </c>
      <c r="V54" s="225" t="s">
        <v>1</v>
      </c>
      <c r="W54" s="225" t="s">
        <v>1</v>
      </c>
      <c r="X54" s="225" t="s">
        <v>1</v>
      </c>
      <c r="Y54" s="225" t="s">
        <v>1</v>
      </c>
      <c r="Z54" s="231" t="s">
        <v>20</v>
      </c>
      <c r="AA54" s="232" t="s">
        <v>23</v>
      </c>
      <c r="AB54" s="225" t="s">
        <v>1</v>
      </c>
      <c r="AC54" s="225" t="s">
        <v>1</v>
      </c>
      <c r="AD54" s="225" t="s">
        <v>1</v>
      </c>
      <c r="AE54" s="225" t="s">
        <v>1</v>
      </c>
      <c r="AF54" s="232" t="s">
        <v>23</v>
      </c>
      <c r="AG54" s="225" t="s">
        <v>1</v>
      </c>
      <c r="AH54" s="225" t="s">
        <v>1</v>
      </c>
      <c r="AI54" s="225" t="s">
        <v>1</v>
      </c>
      <c r="AJ54" s="225" t="s">
        <v>1</v>
      </c>
      <c r="AK54" s="225" t="s">
        <v>1</v>
      </c>
      <c r="AL54" s="230" t="s">
        <v>22</v>
      </c>
      <c r="AM54" s="225" t="s">
        <v>1</v>
      </c>
      <c r="AN54" s="225" t="s">
        <v>1</v>
      </c>
      <c r="AO54" s="225" t="s">
        <v>1</v>
      </c>
      <c r="AP54" s="225" t="s">
        <v>1</v>
      </c>
      <c r="AQ54" s="225" t="s">
        <v>1</v>
      </c>
      <c r="AR54" s="232" t="s">
        <v>23</v>
      </c>
      <c r="AS54" s="225" t="s">
        <v>1</v>
      </c>
      <c r="AT54" s="225" t="s">
        <v>1</v>
      </c>
      <c r="AU54" s="232" t="s">
        <v>23</v>
      </c>
      <c r="AV54" s="232" t="s">
        <v>23</v>
      </c>
      <c r="AW54" s="226" t="s">
        <v>1241</v>
      </c>
      <c r="AX54" s="227">
        <v>2</v>
      </c>
      <c r="AY54" s="227">
        <v>2</v>
      </c>
      <c r="AZ54" s="228">
        <v>0</v>
      </c>
      <c r="BA54" s="236">
        <v>275.3</v>
      </c>
      <c r="BB54" s="234">
        <v>1.8</v>
      </c>
      <c r="BD54">
        <f>VLOOKUP(A54,'High impact list'!$A:$F,1,FALSE)</f>
        <v>84</v>
      </c>
      <c r="BE54" t="str">
        <f>VLOOKUP(A54,'High impact list'!$A:$F,5,FALSE)</f>
        <v>Safety and Security</v>
      </c>
      <c r="BF54" t="str">
        <f>VLOOKUP(A54,Reworked!A:T,17,FALSE)</f>
        <v>Unchanged</v>
      </c>
      <c r="BG54">
        <v>1</v>
      </c>
      <c r="BH54">
        <v>2</v>
      </c>
      <c r="BI54" t="e">
        <f>VLOOKUP(A54,Sheet2!B:B,1,FALSE)</f>
        <v>#N/A</v>
      </c>
    </row>
    <row r="55" spans="1:61" ht="18.75" customHeight="1" x14ac:dyDescent="0.25">
      <c r="A55" s="223">
        <v>83</v>
      </c>
      <c r="B55" s="224" t="s">
        <v>165</v>
      </c>
      <c r="C55" s="225" t="s">
        <v>1190</v>
      </c>
      <c r="D55" s="225" t="s">
        <v>1191</v>
      </c>
      <c r="E55" s="225" t="s">
        <v>683</v>
      </c>
      <c r="F55" s="225" t="s">
        <v>168</v>
      </c>
      <c r="G55" s="225" t="s">
        <v>169</v>
      </c>
      <c r="H55" s="224" t="s">
        <v>440</v>
      </c>
      <c r="I55" s="224" t="s">
        <v>437</v>
      </c>
      <c r="J55" s="227" t="s">
        <v>17</v>
      </c>
      <c r="K55" s="232" t="s">
        <v>23</v>
      </c>
      <c r="L55" s="232" t="s">
        <v>23</v>
      </c>
      <c r="M55" s="227" t="s">
        <v>17</v>
      </c>
      <c r="N55" s="232" t="s">
        <v>23</v>
      </c>
      <c r="O55" s="232" t="s">
        <v>23</v>
      </c>
      <c r="P55" s="225" t="s">
        <v>1</v>
      </c>
      <c r="Q55" s="225" t="s">
        <v>1</v>
      </c>
      <c r="R55" s="225" t="s">
        <v>1</v>
      </c>
      <c r="S55" s="225" t="s">
        <v>1</v>
      </c>
      <c r="T55" s="225" t="s">
        <v>1</v>
      </c>
      <c r="U55" s="225" t="s">
        <v>1</v>
      </c>
      <c r="V55" s="225" t="s">
        <v>1</v>
      </c>
      <c r="W55" s="225" t="s">
        <v>1</v>
      </c>
      <c r="X55" s="225" t="s">
        <v>1</v>
      </c>
      <c r="Y55" s="225" t="s">
        <v>1</v>
      </c>
      <c r="Z55" s="232" t="s">
        <v>23</v>
      </c>
      <c r="AA55" s="232" t="s">
        <v>23</v>
      </c>
      <c r="AB55" s="225" t="s">
        <v>1</v>
      </c>
      <c r="AC55" s="225" t="s">
        <v>1</v>
      </c>
      <c r="AD55" s="225" t="s">
        <v>1</v>
      </c>
      <c r="AE55" s="225" t="s">
        <v>1</v>
      </c>
      <c r="AF55" s="225" t="s">
        <v>1</v>
      </c>
      <c r="AG55" s="225" t="s">
        <v>1</v>
      </c>
      <c r="AH55" s="225" t="s">
        <v>1</v>
      </c>
      <c r="AI55" s="225" t="s">
        <v>1</v>
      </c>
      <c r="AJ55" s="225" t="s">
        <v>1</v>
      </c>
      <c r="AK55" s="225" t="s">
        <v>1</v>
      </c>
      <c r="AL55" s="232" t="s">
        <v>23</v>
      </c>
      <c r="AM55" s="225" t="s">
        <v>1</v>
      </c>
      <c r="AN55" s="225" t="s">
        <v>1</v>
      </c>
      <c r="AO55" s="225" t="s">
        <v>1</v>
      </c>
      <c r="AP55" s="230" t="s">
        <v>22</v>
      </c>
      <c r="AQ55" s="225" t="s">
        <v>1</v>
      </c>
      <c r="AR55" s="225" t="s">
        <v>1</v>
      </c>
      <c r="AS55" s="225" t="s">
        <v>1</v>
      </c>
      <c r="AT55" s="225" t="s">
        <v>1</v>
      </c>
      <c r="AU55" s="232" t="s">
        <v>23</v>
      </c>
      <c r="AV55" s="232" t="s">
        <v>23</v>
      </c>
      <c r="AW55" s="226" t="s">
        <v>1241</v>
      </c>
      <c r="AX55" s="226">
        <v>1</v>
      </c>
      <c r="AY55" s="227">
        <v>2</v>
      </c>
      <c r="AZ55" s="228">
        <v>0</v>
      </c>
      <c r="BA55" s="236">
        <v>4.5999999999999996</v>
      </c>
      <c r="BB55" s="238">
        <v>56.8</v>
      </c>
      <c r="BD55">
        <f>VLOOKUP(A55,'High impact list'!$A:$F,1,FALSE)</f>
        <v>83</v>
      </c>
      <c r="BE55" t="str">
        <f>VLOOKUP(A55,'High impact list'!$A:$F,5,FALSE)</f>
        <v>Infrastructure/ Fiscal Pressure</v>
      </c>
      <c r="BF55" t="str">
        <f>VLOOKUP(A55,Reworked!A:T,17,FALSE)</f>
        <v>Unchanged</v>
      </c>
      <c r="BG55">
        <v>1</v>
      </c>
      <c r="BH55">
        <v>2</v>
      </c>
      <c r="BI55" t="e">
        <f>VLOOKUP(A55,Sheet2!B:B,1,FALSE)</f>
        <v>#N/A</v>
      </c>
    </row>
    <row r="56" spans="1:61" ht="14.25" customHeight="1" x14ac:dyDescent="0.25">
      <c r="A56" s="223">
        <v>89</v>
      </c>
      <c r="B56" s="224" t="s">
        <v>211</v>
      </c>
      <c r="C56" s="225" t="s">
        <v>1190</v>
      </c>
      <c r="D56" s="225" t="s">
        <v>1191</v>
      </c>
      <c r="E56" s="225" t="s">
        <v>683</v>
      </c>
      <c r="F56" s="225" t="s">
        <v>209</v>
      </c>
      <c r="G56" s="225" t="s">
        <v>209</v>
      </c>
      <c r="H56" s="224" t="s">
        <v>440</v>
      </c>
      <c r="I56" s="224" t="s">
        <v>437</v>
      </c>
      <c r="J56" s="227" t="s">
        <v>17</v>
      </c>
      <c r="K56" s="232" t="s">
        <v>23</v>
      </c>
      <c r="L56" s="225" t="s">
        <v>1</v>
      </c>
      <c r="M56" s="227" t="s">
        <v>17</v>
      </c>
      <c r="N56" s="231" t="s">
        <v>20</v>
      </c>
      <c r="O56" s="230" t="s">
        <v>22</v>
      </c>
      <c r="P56" s="225" t="s">
        <v>1</v>
      </c>
      <c r="Q56" s="225" t="s">
        <v>1</v>
      </c>
      <c r="R56" s="225" t="s">
        <v>1</v>
      </c>
      <c r="S56" s="225" t="s">
        <v>1</v>
      </c>
      <c r="T56" s="225" t="s">
        <v>1</v>
      </c>
      <c r="U56" s="225" t="s">
        <v>1</v>
      </c>
      <c r="V56" s="225" t="s">
        <v>1</v>
      </c>
      <c r="W56" s="225" t="s">
        <v>1</v>
      </c>
      <c r="X56" s="225" t="s">
        <v>1</v>
      </c>
      <c r="Y56" s="225" t="s">
        <v>1</v>
      </c>
      <c r="Z56" s="232" t="s">
        <v>23</v>
      </c>
      <c r="AA56" s="230" t="s">
        <v>22</v>
      </c>
      <c r="AB56" s="225" t="s">
        <v>1</v>
      </c>
      <c r="AC56" s="225" t="s">
        <v>1</v>
      </c>
      <c r="AD56" s="225" t="s">
        <v>1</v>
      </c>
      <c r="AE56" s="225" t="s">
        <v>1</v>
      </c>
      <c r="AF56" s="225" t="s">
        <v>1</v>
      </c>
      <c r="AG56" s="225" t="s">
        <v>1</v>
      </c>
      <c r="AH56" s="225" t="s">
        <v>1</v>
      </c>
      <c r="AI56" s="225" t="s">
        <v>1</v>
      </c>
      <c r="AJ56" s="225" t="s">
        <v>1</v>
      </c>
      <c r="AK56" s="225" t="s">
        <v>1</v>
      </c>
      <c r="AL56" s="225" t="s">
        <v>1</v>
      </c>
      <c r="AM56" s="225" t="s">
        <v>1</v>
      </c>
      <c r="AN56" s="225" t="s">
        <v>1</v>
      </c>
      <c r="AO56" s="225" t="s">
        <v>1</v>
      </c>
      <c r="AP56" s="225" t="s">
        <v>1</v>
      </c>
      <c r="AQ56" s="225" t="s">
        <v>1</v>
      </c>
      <c r="AR56" s="225" t="s">
        <v>1</v>
      </c>
      <c r="AS56" s="225" t="s">
        <v>1</v>
      </c>
      <c r="AT56" s="225" t="s">
        <v>1</v>
      </c>
      <c r="AU56" s="232" t="s">
        <v>23</v>
      </c>
      <c r="AV56" s="232" t="s">
        <v>23</v>
      </c>
      <c r="AW56" s="231" t="s">
        <v>1240</v>
      </c>
      <c r="AX56" s="226">
        <v>1</v>
      </c>
      <c r="AY56" s="226">
        <v>1</v>
      </c>
      <c r="AZ56" s="228">
        <v>0</v>
      </c>
      <c r="BA56" s="233">
        <v>0</v>
      </c>
      <c r="BB56" s="238">
        <v>1.9</v>
      </c>
      <c r="BD56">
        <f>VLOOKUP(A56,'High impact list'!$A:$F,1,FALSE)</f>
        <v>89</v>
      </c>
      <c r="BE56" t="str">
        <f>VLOOKUP(A56,'High impact list'!$A:$F,5,FALSE)</f>
        <v>Transport</v>
      </c>
      <c r="BF56" t="str">
        <f>VLOOKUP(A56,Reworked!A:T,17,FALSE)</f>
        <v>Unchanged</v>
      </c>
      <c r="BG56">
        <v>1</v>
      </c>
      <c r="BH56">
        <v>2</v>
      </c>
      <c r="BI56" t="e">
        <f>VLOOKUP(A56,Sheet2!B:B,1,FALSE)</f>
        <v>#N/A</v>
      </c>
    </row>
    <row r="57" spans="1:61" ht="18.75" customHeight="1" x14ac:dyDescent="0.25">
      <c r="A57" s="223">
        <v>515</v>
      </c>
      <c r="B57" s="224" t="s">
        <v>209</v>
      </c>
      <c r="C57" s="225" t="s">
        <v>1190</v>
      </c>
      <c r="D57" s="225" t="s">
        <v>1191</v>
      </c>
      <c r="E57" s="225" t="s">
        <v>438</v>
      </c>
      <c r="F57" s="225" t="s">
        <v>209</v>
      </c>
      <c r="G57" s="225" t="s">
        <v>1</v>
      </c>
      <c r="H57" s="224" t="s">
        <v>1</v>
      </c>
      <c r="I57" s="224" t="s">
        <v>438</v>
      </c>
      <c r="J57" s="227" t="s">
        <v>17</v>
      </c>
      <c r="K57" s="232" t="s">
        <v>23</v>
      </c>
      <c r="L57" s="232" t="s">
        <v>23</v>
      </c>
      <c r="M57" s="237" t="s">
        <v>26</v>
      </c>
      <c r="N57" s="231" t="s">
        <v>20</v>
      </c>
      <c r="O57" s="232" t="s">
        <v>23</v>
      </c>
      <c r="P57" s="225" t="s">
        <v>1</v>
      </c>
      <c r="Q57" s="225" t="s">
        <v>1</v>
      </c>
      <c r="R57" s="225" t="s">
        <v>1</v>
      </c>
      <c r="S57" s="225" t="s">
        <v>1</v>
      </c>
      <c r="T57" s="225" t="s">
        <v>1</v>
      </c>
      <c r="U57" s="225" t="s">
        <v>1</v>
      </c>
      <c r="V57" s="225" t="s">
        <v>1</v>
      </c>
      <c r="W57" s="225" t="s">
        <v>1</v>
      </c>
      <c r="X57" s="230" t="s">
        <v>22</v>
      </c>
      <c r="Y57" s="225" t="s">
        <v>1</v>
      </c>
      <c r="Z57" s="231" t="s">
        <v>20</v>
      </c>
      <c r="AA57" s="232" t="s">
        <v>23</v>
      </c>
      <c r="AB57" s="225" t="s">
        <v>1</v>
      </c>
      <c r="AC57" s="225" t="s">
        <v>1</v>
      </c>
      <c r="AD57" s="225" t="s">
        <v>1</v>
      </c>
      <c r="AE57" s="232" t="s">
        <v>23</v>
      </c>
      <c r="AF57" s="232" t="s">
        <v>23</v>
      </c>
      <c r="AG57" s="225" t="s">
        <v>1</v>
      </c>
      <c r="AH57" s="230" t="s">
        <v>22</v>
      </c>
      <c r="AI57" s="225" t="s">
        <v>1</v>
      </c>
      <c r="AJ57" s="225" t="s">
        <v>1</v>
      </c>
      <c r="AK57" s="232" t="s">
        <v>23</v>
      </c>
      <c r="AL57" s="231" t="s">
        <v>20</v>
      </c>
      <c r="AM57" s="225" t="s">
        <v>1</v>
      </c>
      <c r="AN57" s="225" t="s">
        <v>1</v>
      </c>
      <c r="AO57" s="225" t="s">
        <v>1</v>
      </c>
      <c r="AP57" s="232" t="s">
        <v>23</v>
      </c>
      <c r="AQ57" s="225" t="s">
        <v>1</v>
      </c>
      <c r="AR57" s="225" t="s">
        <v>1</v>
      </c>
      <c r="AS57" s="225" t="s">
        <v>1</v>
      </c>
      <c r="AT57" s="225" t="s">
        <v>1</v>
      </c>
      <c r="AU57" s="232" t="s">
        <v>23</v>
      </c>
      <c r="AV57" s="232" t="s">
        <v>23</v>
      </c>
      <c r="AW57" s="226" t="s">
        <v>1241</v>
      </c>
      <c r="AX57" s="239">
        <v>3</v>
      </c>
      <c r="AY57" s="227">
        <v>2</v>
      </c>
      <c r="AZ57" s="236">
        <v>172.8</v>
      </c>
      <c r="BA57" s="233">
        <v>498</v>
      </c>
      <c r="BB57" s="238">
        <v>88.1</v>
      </c>
      <c r="BD57">
        <f>VLOOKUP(A57,'High impact list'!$A:$F,1,FALSE)</f>
        <v>515</v>
      </c>
      <c r="BE57" t="str">
        <f>VLOOKUP(A57,'High impact list'!$A:$F,5,FALSE)</f>
        <v>Transport</v>
      </c>
      <c r="BF57" t="str">
        <f>VLOOKUP(A57,Reworked!A:T,17,FALSE)</f>
        <v>Improved</v>
      </c>
      <c r="BG57">
        <v>1</v>
      </c>
      <c r="BH57">
        <v>2</v>
      </c>
      <c r="BI57" t="e">
        <f>VLOOKUP(A57,Sheet2!B:B,1,FALSE)</f>
        <v>#N/A</v>
      </c>
    </row>
    <row r="58" spans="1:61" ht="18.75" customHeight="1" x14ac:dyDescent="0.25">
      <c r="A58" s="223">
        <v>90</v>
      </c>
      <c r="B58" s="224" t="s">
        <v>225</v>
      </c>
      <c r="C58" s="225" t="s">
        <v>1190</v>
      </c>
      <c r="D58" s="225" t="s">
        <v>1191</v>
      </c>
      <c r="E58" s="225" t="s">
        <v>854</v>
      </c>
      <c r="F58" s="225" t="s">
        <v>1519</v>
      </c>
      <c r="G58" s="225" t="s">
        <v>439</v>
      </c>
      <c r="H58" s="224" t="s">
        <v>444</v>
      </c>
      <c r="I58" s="224" t="s">
        <v>437</v>
      </c>
      <c r="J58" s="227" t="s">
        <v>17</v>
      </c>
      <c r="K58" s="230" t="s">
        <v>22</v>
      </c>
      <c r="L58" s="232" t="s">
        <v>23</v>
      </c>
      <c r="M58" s="227" t="s">
        <v>17</v>
      </c>
      <c r="N58" s="231" t="s">
        <v>20</v>
      </c>
      <c r="O58" s="232" t="s">
        <v>23</v>
      </c>
      <c r="P58" s="225" t="s">
        <v>1</v>
      </c>
      <c r="Q58" s="225" t="s">
        <v>1</v>
      </c>
      <c r="R58" s="225" t="s">
        <v>1</v>
      </c>
      <c r="S58" s="225" t="s">
        <v>1</v>
      </c>
      <c r="T58" s="225" t="s">
        <v>1</v>
      </c>
      <c r="U58" s="225" t="s">
        <v>1</v>
      </c>
      <c r="V58" s="225" t="s">
        <v>1</v>
      </c>
      <c r="W58" s="225" t="s">
        <v>1</v>
      </c>
      <c r="X58" s="225" t="s">
        <v>1</v>
      </c>
      <c r="Y58" s="225" t="s">
        <v>1</v>
      </c>
      <c r="Z58" s="225" t="s">
        <v>1</v>
      </c>
      <c r="AA58" s="230" t="s">
        <v>22</v>
      </c>
      <c r="AB58" s="225" t="s">
        <v>1</v>
      </c>
      <c r="AC58" s="225" t="s">
        <v>1</v>
      </c>
      <c r="AD58" s="225" t="s">
        <v>1</v>
      </c>
      <c r="AE58" s="231" t="s">
        <v>20</v>
      </c>
      <c r="AF58" s="225" t="s">
        <v>1</v>
      </c>
      <c r="AG58" s="225" t="s">
        <v>1</v>
      </c>
      <c r="AH58" s="225" t="s">
        <v>1</v>
      </c>
      <c r="AI58" s="225" t="s">
        <v>1</v>
      </c>
      <c r="AJ58" s="225" t="s">
        <v>1</v>
      </c>
      <c r="AK58" s="225" t="s">
        <v>1</v>
      </c>
      <c r="AL58" s="230" t="s">
        <v>22</v>
      </c>
      <c r="AM58" s="225" t="s">
        <v>1</v>
      </c>
      <c r="AN58" s="225" t="s">
        <v>1</v>
      </c>
      <c r="AO58" s="225" t="s">
        <v>1</v>
      </c>
      <c r="AP58" s="225" t="s">
        <v>1</v>
      </c>
      <c r="AQ58" s="225" t="s">
        <v>1</v>
      </c>
      <c r="AR58" s="225" t="s">
        <v>1</v>
      </c>
      <c r="AS58" s="225" t="s">
        <v>1</v>
      </c>
      <c r="AT58" s="225" t="s">
        <v>1</v>
      </c>
      <c r="AU58" s="230" t="s">
        <v>22</v>
      </c>
      <c r="AV58" s="231" t="s">
        <v>20</v>
      </c>
      <c r="AW58" s="226" t="s">
        <v>1241</v>
      </c>
      <c r="AX58" s="227">
        <v>2</v>
      </c>
      <c r="AY58" s="227">
        <v>2</v>
      </c>
      <c r="AZ58" s="228">
        <v>0</v>
      </c>
      <c r="BA58" s="233">
        <v>0</v>
      </c>
      <c r="BB58" s="234">
        <v>0.01</v>
      </c>
      <c r="BD58">
        <f>VLOOKUP(A58,'High impact list'!$A:$F,1,FALSE)</f>
        <v>90</v>
      </c>
      <c r="BE58" t="str">
        <f>VLOOKUP(A58,'High impact list'!$A:$F,5,FALSE)</f>
        <v>Infrastructure/ Water and Sanitation</v>
      </c>
      <c r="BF58" t="str">
        <f>VLOOKUP(A58,Reworked!A:T,17,FALSE)</f>
        <v>Unchanged</v>
      </c>
      <c r="BG58">
        <v>1</v>
      </c>
      <c r="BH58">
        <v>2</v>
      </c>
      <c r="BI58" t="e">
        <f>VLOOKUP(A58,Sheet2!B:B,1,FALSE)</f>
        <v>#N/A</v>
      </c>
    </row>
    <row r="59" spans="1:61" ht="18" customHeight="1" x14ac:dyDescent="0.25">
      <c r="A59" s="223">
        <v>108</v>
      </c>
      <c r="B59" s="224" t="s">
        <v>135</v>
      </c>
      <c r="C59" s="225" t="s">
        <v>1190</v>
      </c>
      <c r="D59" s="225" t="s">
        <v>1191</v>
      </c>
      <c r="E59" s="225" t="s">
        <v>625</v>
      </c>
      <c r="F59" s="225" t="s">
        <v>458</v>
      </c>
      <c r="G59" s="225" t="s">
        <v>1</v>
      </c>
      <c r="H59" s="224" t="s">
        <v>1</v>
      </c>
      <c r="I59" s="224" t="s">
        <v>625</v>
      </c>
      <c r="J59" s="227" t="s">
        <v>17</v>
      </c>
      <c r="K59" s="225" t="s">
        <v>1</v>
      </c>
      <c r="L59" s="231" t="s">
        <v>20</v>
      </c>
      <c r="M59" s="226" t="s">
        <v>33</v>
      </c>
      <c r="N59" s="225" t="s">
        <v>1</v>
      </c>
      <c r="O59" s="225" t="s">
        <v>1</v>
      </c>
      <c r="P59" s="225" t="s">
        <v>1</v>
      </c>
      <c r="Q59" s="225" t="s">
        <v>1</v>
      </c>
      <c r="R59" s="225" t="s">
        <v>1</v>
      </c>
      <c r="S59" s="225" t="s">
        <v>1</v>
      </c>
      <c r="T59" s="225" t="s">
        <v>1</v>
      </c>
      <c r="U59" s="225" t="s">
        <v>1</v>
      </c>
      <c r="V59" s="225" t="s">
        <v>1</v>
      </c>
      <c r="W59" s="225" t="s">
        <v>1</v>
      </c>
      <c r="X59" s="225" t="s">
        <v>1</v>
      </c>
      <c r="Y59" s="225" t="s">
        <v>1</v>
      </c>
      <c r="Z59" s="225" t="s">
        <v>1</v>
      </c>
      <c r="AA59" s="225" t="s">
        <v>1</v>
      </c>
      <c r="AB59" s="225" t="s">
        <v>1</v>
      </c>
      <c r="AC59" s="225" t="s">
        <v>1</v>
      </c>
      <c r="AD59" s="225" t="s">
        <v>1</v>
      </c>
      <c r="AE59" s="225" t="s">
        <v>1</v>
      </c>
      <c r="AF59" s="225" t="s">
        <v>1</v>
      </c>
      <c r="AG59" s="225" t="s">
        <v>1</v>
      </c>
      <c r="AH59" s="225" t="s">
        <v>1</v>
      </c>
      <c r="AI59" s="225" t="s">
        <v>1</v>
      </c>
      <c r="AJ59" s="225" t="s">
        <v>1</v>
      </c>
      <c r="AK59" s="225" t="s">
        <v>1</v>
      </c>
      <c r="AL59" s="225" t="s">
        <v>1</v>
      </c>
      <c r="AM59" s="225" t="s">
        <v>1</v>
      </c>
      <c r="AN59" s="225" t="s">
        <v>1</v>
      </c>
      <c r="AO59" s="225" t="s">
        <v>1</v>
      </c>
      <c r="AP59" s="225" t="s">
        <v>1</v>
      </c>
      <c r="AQ59" s="225" t="s">
        <v>1</v>
      </c>
      <c r="AR59" s="231" t="s">
        <v>20</v>
      </c>
      <c r="AS59" s="225" t="s">
        <v>1</v>
      </c>
      <c r="AT59" s="225" t="s">
        <v>1</v>
      </c>
      <c r="AU59" s="225" t="s">
        <v>1</v>
      </c>
      <c r="AV59" s="231" t="s">
        <v>20</v>
      </c>
      <c r="AW59" s="231" t="s">
        <v>1240</v>
      </c>
      <c r="AX59" s="226">
        <v>1</v>
      </c>
      <c r="AY59" s="227">
        <v>2</v>
      </c>
      <c r="AZ59" s="228">
        <v>0</v>
      </c>
      <c r="BA59" s="236">
        <v>9.1</v>
      </c>
      <c r="BB59" s="234">
        <v>0</v>
      </c>
      <c r="BD59">
        <f>VLOOKUP(A59,'High impact list'!$A:$F,1,FALSE)</f>
        <v>108</v>
      </c>
      <c r="BE59" t="str">
        <f>VLOOKUP(A59,'High impact list'!$A:$F,5,FALSE)</f>
        <v>Environmental Sustainability</v>
      </c>
      <c r="BF59" t="str">
        <f>VLOOKUP(A59,Reworked!A:T,17,FALSE)</f>
        <v>Regressed</v>
      </c>
      <c r="BG59">
        <v>1</v>
      </c>
      <c r="BH59">
        <v>2</v>
      </c>
      <c r="BI59" t="e">
        <f>VLOOKUP(A59,Sheet2!B:B,1,FALSE)</f>
        <v>#N/A</v>
      </c>
    </row>
    <row r="60" spans="1:61" ht="18.75" customHeight="1" x14ac:dyDescent="0.25">
      <c r="A60" s="223">
        <v>1542</v>
      </c>
      <c r="B60" s="224" t="s">
        <v>136</v>
      </c>
      <c r="C60" s="225" t="s">
        <v>1190</v>
      </c>
      <c r="D60" s="225" t="s">
        <v>1191</v>
      </c>
      <c r="E60" s="225" t="s">
        <v>1021</v>
      </c>
      <c r="F60" s="225" t="s">
        <v>534</v>
      </c>
      <c r="G60" s="225" t="s">
        <v>1</v>
      </c>
      <c r="H60" s="224" t="s">
        <v>1</v>
      </c>
      <c r="I60" s="224" t="s">
        <v>1021</v>
      </c>
      <c r="J60" s="227" t="s">
        <v>17</v>
      </c>
      <c r="K60" s="232" t="s">
        <v>23</v>
      </c>
      <c r="L60" s="232" t="s">
        <v>23</v>
      </c>
      <c r="M60" s="227" t="s">
        <v>17</v>
      </c>
      <c r="N60" s="232" t="s">
        <v>23</v>
      </c>
      <c r="O60" s="232" t="s">
        <v>23</v>
      </c>
      <c r="P60" s="225" t="s">
        <v>1</v>
      </c>
      <c r="Q60" s="225" t="s">
        <v>1</v>
      </c>
      <c r="R60" s="225" t="s">
        <v>1</v>
      </c>
      <c r="S60" s="225" t="s">
        <v>1</v>
      </c>
      <c r="T60" s="225" t="s">
        <v>1</v>
      </c>
      <c r="U60" s="225" t="s">
        <v>1</v>
      </c>
      <c r="V60" s="225" t="s">
        <v>1</v>
      </c>
      <c r="W60" s="225" t="s">
        <v>1</v>
      </c>
      <c r="X60" s="225" t="s">
        <v>1</v>
      </c>
      <c r="Y60" s="225" t="s">
        <v>1</v>
      </c>
      <c r="Z60" s="232" t="s">
        <v>23</v>
      </c>
      <c r="AA60" s="232" t="s">
        <v>23</v>
      </c>
      <c r="AB60" s="225" t="s">
        <v>1</v>
      </c>
      <c r="AC60" s="225" t="s">
        <v>1</v>
      </c>
      <c r="AD60" s="225" t="s">
        <v>1</v>
      </c>
      <c r="AE60" s="231" t="s">
        <v>20</v>
      </c>
      <c r="AF60" s="232" t="s">
        <v>23</v>
      </c>
      <c r="AG60" s="225" t="s">
        <v>1</v>
      </c>
      <c r="AH60" s="225" t="s">
        <v>1</v>
      </c>
      <c r="AI60" s="225" t="s">
        <v>1</v>
      </c>
      <c r="AJ60" s="225" t="s">
        <v>1</v>
      </c>
      <c r="AK60" s="230" t="s">
        <v>22</v>
      </c>
      <c r="AL60" s="232" t="s">
        <v>23</v>
      </c>
      <c r="AM60" s="225" t="s">
        <v>1</v>
      </c>
      <c r="AN60" s="225" t="s">
        <v>1</v>
      </c>
      <c r="AO60" s="225" t="s">
        <v>1</v>
      </c>
      <c r="AP60" s="232" t="s">
        <v>23</v>
      </c>
      <c r="AQ60" s="225" t="s">
        <v>1</v>
      </c>
      <c r="AR60" s="232" t="s">
        <v>23</v>
      </c>
      <c r="AS60" s="225" t="s">
        <v>1</v>
      </c>
      <c r="AT60" s="225" t="s">
        <v>1</v>
      </c>
      <c r="AU60" s="232" t="s">
        <v>23</v>
      </c>
      <c r="AV60" s="232" t="s">
        <v>23</v>
      </c>
      <c r="AW60" s="226" t="s">
        <v>1241</v>
      </c>
      <c r="AX60" s="227">
        <v>2</v>
      </c>
      <c r="AY60" s="227">
        <v>2</v>
      </c>
      <c r="AZ60" s="228">
        <v>0</v>
      </c>
      <c r="BA60" s="233">
        <v>4.2</v>
      </c>
      <c r="BB60" s="234">
        <v>0.02</v>
      </c>
      <c r="BD60">
        <f>VLOOKUP(A60,'High impact list'!$A:$F,1,FALSE)</f>
        <v>1542</v>
      </c>
      <c r="BE60" t="str">
        <f>VLOOKUP(A60,'High impact list'!$A:$F,5,FALSE)</f>
        <v>Environmental Sustainability</v>
      </c>
      <c r="BF60" t="str">
        <f>VLOOKUP(A60,Reworked!A:T,17,FALSE)</f>
        <v>Unchanged</v>
      </c>
      <c r="BG60">
        <v>1</v>
      </c>
      <c r="BH60">
        <v>2</v>
      </c>
      <c r="BI60" t="e">
        <f>VLOOKUP(A60,Sheet2!B:B,1,FALSE)</f>
        <v>#N/A</v>
      </c>
    </row>
    <row r="61" spans="1:61" ht="14.25" customHeight="1" x14ac:dyDescent="0.25">
      <c r="A61" s="223">
        <v>511</v>
      </c>
      <c r="B61" s="224" t="s">
        <v>137</v>
      </c>
      <c r="C61" s="225" t="s">
        <v>1190</v>
      </c>
      <c r="D61" s="225" t="s">
        <v>1191</v>
      </c>
      <c r="E61" s="225" t="s">
        <v>492</v>
      </c>
      <c r="F61" s="225" t="s">
        <v>1</v>
      </c>
      <c r="G61" s="225" t="s">
        <v>1</v>
      </c>
      <c r="H61" s="224" t="s">
        <v>1</v>
      </c>
      <c r="I61" s="224" t="s">
        <v>492</v>
      </c>
      <c r="J61" s="227" t="s">
        <v>17</v>
      </c>
      <c r="K61" s="231" t="s">
        <v>20</v>
      </c>
      <c r="L61" s="232" t="s">
        <v>23</v>
      </c>
      <c r="M61" s="227" t="s">
        <v>17</v>
      </c>
      <c r="N61" s="225" t="s">
        <v>1</v>
      </c>
      <c r="O61" s="232" t="s">
        <v>23</v>
      </c>
      <c r="P61" s="225" t="s">
        <v>1</v>
      </c>
      <c r="Q61" s="225" t="s">
        <v>1</v>
      </c>
      <c r="R61" s="225" t="s">
        <v>1</v>
      </c>
      <c r="S61" s="225" t="s">
        <v>1</v>
      </c>
      <c r="T61" s="225" t="s">
        <v>1</v>
      </c>
      <c r="U61" s="225" t="s">
        <v>1</v>
      </c>
      <c r="V61" s="225" t="s">
        <v>1</v>
      </c>
      <c r="W61" s="225" t="s">
        <v>1</v>
      </c>
      <c r="X61" s="225" t="s">
        <v>1</v>
      </c>
      <c r="Y61" s="225" t="s">
        <v>1</v>
      </c>
      <c r="Z61" s="231" t="s">
        <v>20</v>
      </c>
      <c r="AA61" s="225" t="s">
        <v>1</v>
      </c>
      <c r="AB61" s="225" t="s">
        <v>1</v>
      </c>
      <c r="AC61" s="225" t="s">
        <v>1</v>
      </c>
      <c r="AD61" s="225" t="s">
        <v>1</v>
      </c>
      <c r="AE61" s="231" t="s">
        <v>20</v>
      </c>
      <c r="AF61" s="225" t="s">
        <v>1</v>
      </c>
      <c r="AG61" s="225" t="s">
        <v>1</v>
      </c>
      <c r="AH61" s="230" t="s">
        <v>22</v>
      </c>
      <c r="AI61" s="225" t="s">
        <v>1</v>
      </c>
      <c r="AJ61" s="225" t="s">
        <v>1</v>
      </c>
      <c r="AK61" s="225" t="s">
        <v>1</v>
      </c>
      <c r="AL61" s="232" t="s">
        <v>23</v>
      </c>
      <c r="AM61" s="225" t="s">
        <v>1</v>
      </c>
      <c r="AN61" s="225" t="s">
        <v>1</v>
      </c>
      <c r="AO61" s="232" t="s">
        <v>23</v>
      </c>
      <c r="AP61" s="225" t="s">
        <v>1</v>
      </c>
      <c r="AQ61" s="225" t="s">
        <v>1</v>
      </c>
      <c r="AR61" s="230" t="s">
        <v>22</v>
      </c>
      <c r="AS61" s="225" t="s">
        <v>1</v>
      </c>
      <c r="AT61" s="225" t="s">
        <v>1</v>
      </c>
      <c r="AU61" s="232" t="s">
        <v>23</v>
      </c>
      <c r="AV61" s="232" t="s">
        <v>23</v>
      </c>
      <c r="AW61" s="231" t="s">
        <v>1240</v>
      </c>
      <c r="AX61" s="226">
        <v>1</v>
      </c>
      <c r="AY61" s="227">
        <v>2</v>
      </c>
      <c r="AZ61" s="228">
        <v>0</v>
      </c>
      <c r="BA61" s="236">
        <v>5</v>
      </c>
      <c r="BB61" s="238">
        <v>0.01</v>
      </c>
      <c r="BD61">
        <f>VLOOKUP(A61,'High impact list'!$A:$F,1,FALSE)</f>
        <v>511</v>
      </c>
      <c r="BE61" t="str">
        <f>VLOOKUP(A61,'High impact list'!$A:$F,5,FALSE)</f>
        <v>Environmental Sustainability</v>
      </c>
      <c r="BF61" t="str">
        <f>VLOOKUP(A61,Reworked!A:T,17,FALSE)</f>
        <v>Unchanged</v>
      </c>
      <c r="BG61">
        <v>1</v>
      </c>
      <c r="BH61">
        <v>2</v>
      </c>
      <c r="BI61" t="e">
        <f>VLOOKUP(A61,Sheet2!B:B,1,FALSE)</f>
        <v>#N/A</v>
      </c>
    </row>
    <row r="62" spans="1:61" ht="18.75" customHeight="1" x14ac:dyDescent="0.25">
      <c r="A62" s="223">
        <v>112</v>
      </c>
      <c r="B62" s="224" t="s">
        <v>28</v>
      </c>
      <c r="C62" s="225" t="s">
        <v>1190</v>
      </c>
      <c r="D62" s="225" t="s">
        <v>1191</v>
      </c>
      <c r="E62" s="225" t="s">
        <v>492</v>
      </c>
      <c r="F62" s="225" t="s">
        <v>28</v>
      </c>
      <c r="G62" s="225" t="s">
        <v>1</v>
      </c>
      <c r="H62" s="224" t="s">
        <v>1</v>
      </c>
      <c r="I62" s="224" t="s">
        <v>492</v>
      </c>
      <c r="J62" s="227" t="s">
        <v>17</v>
      </c>
      <c r="K62" s="231" t="s">
        <v>20</v>
      </c>
      <c r="L62" s="232" t="s">
        <v>23</v>
      </c>
      <c r="M62" s="227" t="s">
        <v>17</v>
      </c>
      <c r="N62" s="225" t="s">
        <v>1</v>
      </c>
      <c r="O62" s="232" t="s">
        <v>23</v>
      </c>
      <c r="P62" s="225" t="s">
        <v>1</v>
      </c>
      <c r="Q62" s="225" t="s">
        <v>1</v>
      </c>
      <c r="R62" s="225" t="s">
        <v>1</v>
      </c>
      <c r="S62" s="225" t="s">
        <v>1</v>
      </c>
      <c r="T62" s="225" t="s">
        <v>1</v>
      </c>
      <c r="U62" s="225" t="s">
        <v>1</v>
      </c>
      <c r="V62" s="225" t="s">
        <v>1</v>
      </c>
      <c r="W62" s="225" t="s">
        <v>1</v>
      </c>
      <c r="X62" s="225" t="s">
        <v>1</v>
      </c>
      <c r="Y62" s="225" t="s">
        <v>1</v>
      </c>
      <c r="Z62" s="232" t="s">
        <v>23</v>
      </c>
      <c r="AA62" s="225" t="s">
        <v>1</v>
      </c>
      <c r="AB62" s="225" t="s">
        <v>1</v>
      </c>
      <c r="AC62" s="225" t="s">
        <v>1</v>
      </c>
      <c r="AD62" s="225" t="s">
        <v>1</v>
      </c>
      <c r="AE62" s="231" t="s">
        <v>20</v>
      </c>
      <c r="AF62" s="230" t="s">
        <v>22</v>
      </c>
      <c r="AG62" s="225" t="s">
        <v>1</v>
      </c>
      <c r="AH62" s="231" t="s">
        <v>20</v>
      </c>
      <c r="AI62" s="225" t="s">
        <v>1</v>
      </c>
      <c r="AJ62" s="225" t="s">
        <v>1</v>
      </c>
      <c r="AK62" s="231" t="s">
        <v>20</v>
      </c>
      <c r="AL62" s="232" t="s">
        <v>23</v>
      </c>
      <c r="AM62" s="225" t="s">
        <v>1</v>
      </c>
      <c r="AN62" s="225" t="s">
        <v>1</v>
      </c>
      <c r="AO62" s="225" t="s">
        <v>1</v>
      </c>
      <c r="AP62" s="232" t="s">
        <v>23</v>
      </c>
      <c r="AQ62" s="225" t="s">
        <v>1</v>
      </c>
      <c r="AR62" s="232" t="s">
        <v>23</v>
      </c>
      <c r="AS62" s="225" t="s">
        <v>1</v>
      </c>
      <c r="AT62" s="225" t="s">
        <v>1</v>
      </c>
      <c r="AU62" s="232" t="s">
        <v>23</v>
      </c>
      <c r="AV62" s="232" t="s">
        <v>23</v>
      </c>
      <c r="AW62" s="231" t="s">
        <v>1240</v>
      </c>
      <c r="AX62" s="227">
        <v>2</v>
      </c>
      <c r="AY62" s="227">
        <v>2</v>
      </c>
      <c r="AZ62" s="236">
        <v>163.6</v>
      </c>
      <c r="BA62" s="233">
        <v>208.5</v>
      </c>
      <c r="BB62" s="234">
        <v>0.02</v>
      </c>
      <c r="BD62">
        <f>VLOOKUP(A62,'High impact list'!$A:$F,1,FALSE)</f>
        <v>112</v>
      </c>
      <c r="BE62" t="str">
        <f>VLOOKUP(A62,'High impact list'!$A:$F,5,FALSE)</f>
        <v>Education, skills and unemployment</v>
      </c>
      <c r="BF62" t="str">
        <f>VLOOKUP(A62,Reworked!A:T,17,FALSE)</f>
        <v>Unchanged</v>
      </c>
      <c r="BG62">
        <v>1</v>
      </c>
      <c r="BH62">
        <v>2</v>
      </c>
      <c r="BI62" t="e">
        <f>VLOOKUP(A62,Sheet2!B:B,1,FALSE)</f>
        <v>#N/A</v>
      </c>
    </row>
    <row r="63" spans="1:61" ht="18.75" customHeight="1" x14ac:dyDescent="0.25">
      <c r="A63" s="223">
        <v>116</v>
      </c>
      <c r="B63" s="224" t="s">
        <v>28</v>
      </c>
      <c r="C63" s="225" t="s">
        <v>1190</v>
      </c>
      <c r="D63" s="225" t="s">
        <v>1191</v>
      </c>
      <c r="E63" s="225" t="s">
        <v>658</v>
      </c>
      <c r="F63" s="225" t="s">
        <v>28</v>
      </c>
      <c r="G63" s="225" t="s">
        <v>1</v>
      </c>
      <c r="H63" s="224" t="s">
        <v>1</v>
      </c>
      <c r="I63" s="224" t="s">
        <v>658</v>
      </c>
      <c r="J63" s="227" t="s">
        <v>17</v>
      </c>
      <c r="K63" s="232" t="s">
        <v>23</v>
      </c>
      <c r="L63" s="232" t="s">
        <v>23</v>
      </c>
      <c r="M63" s="227" t="s">
        <v>17</v>
      </c>
      <c r="N63" s="231" t="s">
        <v>20</v>
      </c>
      <c r="O63" s="232" t="s">
        <v>23</v>
      </c>
      <c r="P63" s="225" t="s">
        <v>1</v>
      </c>
      <c r="Q63" s="225" t="s">
        <v>1</v>
      </c>
      <c r="R63" s="225" t="s">
        <v>1</v>
      </c>
      <c r="S63" s="225" t="s">
        <v>1</v>
      </c>
      <c r="T63" s="225" t="s">
        <v>1</v>
      </c>
      <c r="U63" s="225" t="s">
        <v>1</v>
      </c>
      <c r="V63" s="225" t="s">
        <v>1</v>
      </c>
      <c r="W63" s="225" t="s">
        <v>1</v>
      </c>
      <c r="X63" s="225" t="s">
        <v>1</v>
      </c>
      <c r="Y63" s="225" t="s">
        <v>1</v>
      </c>
      <c r="Z63" s="231" t="s">
        <v>20</v>
      </c>
      <c r="AA63" s="232" t="s">
        <v>23</v>
      </c>
      <c r="AB63" s="225" t="s">
        <v>1</v>
      </c>
      <c r="AC63" s="225" t="s">
        <v>1</v>
      </c>
      <c r="AD63" s="225" t="s">
        <v>1</v>
      </c>
      <c r="AE63" s="225" t="s">
        <v>1</v>
      </c>
      <c r="AF63" s="231" t="s">
        <v>20</v>
      </c>
      <c r="AG63" s="225" t="s">
        <v>1</v>
      </c>
      <c r="AH63" s="225" t="s">
        <v>1</v>
      </c>
      <c r="AI63" s="225" t="s">
        <v>1</v>
      </c>
      <c r="AJ63" s="225" t="s">
        <v>1</v>
      </c>
      <c r="AK63" s="231" t="s">
        <v>20</v>
      </c>
      <c r="AL63" s="232" t="s">
        <v>23</v>
      </c>
      <c r="AM63" s="225" t="s">
        <v>1</v>
      </c>
      <c r="AN63" s="225" t="s">
        <v>1</v>
      </c>
      <c r="AO63" s="225" t="s">
        <v>1</v>
      </c>
      <c r="AP63" s="232" t="s">
        <v>23</v>
      </c>
      <c r="AQ63" s="225" t="s">
        <v>1</v>
      </c>
      <c r="AR63" s="230" t="s">
        <v>22</v>
      </c>
      <c r="AS63" s="225" t="s">
        <v>1</v>
      </c>
      <c r="AT63" s="225" t="s">
        <v>1</v>
      </c>
      <c r="AU63" s="232" t="s">
        <v>23</v>
      </c>
      <c r="AV63" s="232" t="s">
        <v>23</v>
      </c>
      <c r="AW63" s="231" t="s">
        <v>1240</v>
      </c>
      <c r="AX63" s="227">
        <v>2</v>
      </c>
      <c r="AY63" s="226">
        <v>1</v>
      </c>
      <c r="AZ63" s="228">
        <v>0</v>
      </c>
      <c r="BA63" s="233">
        <v>222.8</v>
      </c>
      <c r="BB63" s="238">
        <v>0.76</v>
      </c>
      <c r="BD63">
        <f>VLOOKUP(A63,'High impact list'!$A:$F,1,FALSE)</f>
        <v>116</v>
      </c>
      <c r="BE63" t="str">
        <f>VLOOKUP(A63,'High impact list'!$A:$F,5,FALSE)</f>
        <v>Education, skills and unemployment</v>
      </c>
      <c r="BF63" t="str">
        <f>VLOOKUP(A63,Reworked!A:T,17,FALSE)</f>
        <v>Unchanged</v>
      </c>
      <c r="BG63">
        <v>1</v>
      </c>
      <c r="BH63">
        <v>2</v>
      </c>
      <c r="BI63" t="e">
        <f>VLOOKUP(A63,Sheet2!B:B,1,FALSE)</f>
        <v>#N/A</v>
      </c>
    </row>
    <row r="64" spans="1:61" ht="14.25" customHeight="1" x14ac:dyDescent="0.25">
      <c r="A64" s="223">
        <v>117</v>
      </c>
      <c r="B64" s="224" t="s">
        <v>28</v>
      </c>
      <c r="C64" s="225" t="s">
        <v>1190</v>
      </c>
      <c r="D64" s="225" t="s">
        <v>1191</v>
      </c>
      <c r="E64" s="225" t="s">
        <v>1065</v>
      </c>
      <c r="F64" s="225" t="s">
        <v>28</v>
      </c>
      <c r="G64" s="225" t="s">
        <v>1</v>
      </c>
      <c r="H64" s="224" t="s">
        <v>1</v>
      </c>
      <c r="I64" s="224" t="s">
        <v>1065</v>
      </c>
      <c r="J64" s="227" t="s">
        <v>17</v>
      </c>
      <c r="K64" s="231" t="s">
        <v>20</v>
      </c>
      <c r="L64" s="232" t="s">
        <v>23</v>
      </c>
      <c r="M64" s="227" t="s">
        <v>17</v>
      </c>
      <c r="N64" s="225" t="s">
        <v>1</v>
      </c>
      <c r="O64" s="232" t="s">
        <v>23</v>
      </c>
      <c r="P64" s="225" t="s">
        <v>1</v>
      </c>
      <c r="Q64" s="225" t="s">
        <v>1</v>
      </c>
      <c r="R64" s="225" t="s">
        <v>1</v>
      </c>
      <c r="S64" s="225" t="s">
        <v>1</v>
      </c>
      <c r="T64" s="225" t="s">
        <v>1</v>
      </c>
      <c r="U64" s="225" t="s">
        <v>1</v>
      </c>
      <c r="V64" s="225" t="s">
        <v>1</v>
      </c>
      <c r="W64" s="225" t="s">
        <v>1</v>
      </c>
      <c r="X64" s="225" t="s">
        <v>1</v>
      </c>
      <c r="Y64" s="225" t="s">
        <v>1</v>
      </c>
      <c r="Z64" s="232" t="s">
        <v>23</v>
      </c>
      <c r="AA64" s="231" t="s">
        <v>20</v>
      </c>
      <c r="AB64" s="225" t="s">
        <v>1</v>
      </c>
      <c r="AC64" s="225" t="s">
        <v>1</v>
      </c>
      <c r="AD64" s="225" t="s">
        <v>1</v>
      </c>
      <c r="AE64" s="230" t="s">
        <v>22</v>
      </c>
      <c r="AF64" s="232" t="s">
        <v>23</v>
      </c>
      <c r="AG64" s="225" t="s">
        <v>1</v>
      </c>
      <c r="AH64" s="225" t="s">
        <v>1</v>
      </c>
      <c r="AI64" s="225" t="s">
        <v>1</v>
      </c>
      <c r="AJ64" s="225" t="s">
        <v>1</v>
      </c>
      <c r="AK64" s="232" t="s">
        <v>23</v>
      </c>
      <c r="AL64" s="232" t="s">
        <v>23</v>
      </c>
      <c r="AM64" s="225" t="s">
        <v>1</v>
      </c>
      <c r="AN64" s="225" t="s">
        <v>1</v>
      </c>
      <c r="AO64" s="225" t="s">
        <v>1</v>
      </c>
      <c r="AP64" s="231" t="s">
        <v>20</v>
      </c>
      <c r="AQ64" s="225" t="s">
        <v>1</v>
      </c>
      <c r="AR64" s="232" t="s">
        <v>23</v>
      </c>
      <c r="AS64" s="225" t="s">
        <v>1</v>
      </c>
      <c r="AT64" s="225" t="s">
        <v>1</v>
      </c>
      <c r="AU64" s="232" t="s">
        <v>23</v>
      </c>
      <c r="AV64" s="232" t="s">
        <v>23</v>
      </c>
      <c r="AW64" s="231" t="s">
        <v>1240</v>
      </c>
      <c r="AX64" s="227">
        <v>2</v>
      </c>
      <c r="AY64" s="227">
        <v>2</v>
      </c>
      <c r="AZ64" s="233">
        <v>0</v>
      </c>
      <c r="BA64" s="236">
        <v>645.9</v>
      </c>
      <c r="BB64" s="238">
        <v>1.4</v>
      </c>
      <c r="BD64">
        <f>VLOOKUP(A64,'High impact list'!$A:$F,1,FALSE)</f>
        <v>117</v>
      </c>
      <c r="BE64" t="str">
        <f>VLOOKUP(A64,'High impact list'!$A:$F,5,FALSE)</f>
        <v>Education, skills and unemployment</v>
      </c>
      <c r="BF64" t="str">
        <f>VLOOKUP(A64,Reworked!A:T,17,FALSE)</f>
        <v>Unchanged</v>
      </c>
      <c r="BG64">
        <v>1</v>
      </c>
      <c r="BH64">
        <v>2</v>
      </c>
      <c r="BI64" t="e">
        <f>VLOOKUP(A64,Sheet2!B:B,1,FALSE)</f>
        <v>#N/A</v>
      </c>
    </row>
    <row r="65" spans="1:61" ht="18" customHeight="1" x14ac:dyDescent="0.25">
      <c r="A65" s="223">
        <v>119</v>
      </c>
      <c r="B65" s="224" t="s">
        <v>28</v>
      </c>
      <c r="C65" s="225" t="s">
        <v>1190</v>
      </c>
      <c r="D65" s="225" t="s">
        <v>1191</v>
      </c>
      <c r="E65" s="225" t="s">
        <v>1086</v>
      </c>
      <c r="F65" s="225" t="s">
        <v>28</v>
      </c>
      <c r="G65" s="225" t="s">
        <v>1</v>
      </c>
      <c r="H65" s="224" t="s">
        <v>1</v>
      </c>
      <c r="I65" s="224" t="s">
        <v>1086</v>
      </c>
      <c r="J65" s="227" t="s">
        <v>17</v>
      </c>
      <c r="K65" s="232" t="s">
        <v>23</v>
      </c>
      <c r="L65" s="225" t="s">
        <v>1</v>
      </c>
      <c r="M65" s="227" t="s">
        <v>17</v>
      </c>
      <c r="N65" s="232" t="s">
        <v>23</v>
      </c>
      <c r="O65" s="230" t="s">
        <v>22</v>
      </c>
      <c r="P65" s="225" t="s">
        <v>1</v>
      </c>
      <c r="Q65" s="225" t="s">
        <v>1</v>
      </c>
      <c r="R65" s="225" t="s">
        <v>1</v>
      </c>
      <c r="S65" s="225" t="s">
        <v>1</v>
      </c>
      <c r="T65" s="225" t="s">
        <v>1</v>
      </c>
      <c r="U65" s="225" t="s">
        <v>1</v>
      </c>
      <c r="V65" s="225" t="s">
        <v>1</v>
      </c>
      <c r="W65" s="225" t="s">
        <v>1</v>
      </c>
      <c r="X65" s="225" t="s">
        <v>1</v>
      </c>
      <c r="Y65" s="225" t="s">
        <v>1</v>
      </c>
      <c r="Z65" s="232" t="s">
        <v>23</v>
      </c>
      <c r="AA65" s="232" t="s">
        <v>23</v>
      </c>
      <c r="AB65" s="225" t="s">
        <v>1</v>
      </c>
      <c r="AC65" s="225" t="s">
        <v>1</v>
      </c>
      <c r="AD65" s="225" t="s">
        <v>1</v>
      </c>
      <c r="AE65" s="225" t="s">
        <v>1</v>
      </c>
      <c r="AF65" s="225" t="s">
        <v>1</v>
      </c>
      <c r="AG65" s="225" t="s">
        <v>1</v>
      </c>
      <c r="AH65" s="225" t="s">
        <v>1</v>
      </c>
      <c r="AI65" s="225" t="s">
        <v>1</v>
      </c>
      <c r="AJ65" s="225" t="s">
        <v>1</v>
      </c>
      <c r="AK65" s="225" t="s">
        <v>1</v>
      </c>
      <c r="AL65" s="225" t="s">
        <v>1</v>
      </c>
      <c r="AM65" s="225" t="s">
        <v>1</v>
      </c>
      <c r="AN65" s="225" t="s">
        <v>1</v>
      </c>
      <c r="AO65" s="225" t="s">
        <v>1</v>
      </c>
      <c r="AP65" s="225" t="s">
        <v>1</v>
      </c>
      <c r="AQ65" s="225" t="s">
        <v>1</v>
      </c>
      <c r="AR65" s="225" t="s">
        <v>1</v>
      </c>
      <c r="AS65" s="225" t="s">
        <v>1</v>
      </c>
      <c r="AT65" s="225" t="s">
        <v>1</v>
      </c>
      <c r="AU65" s="232" t="s">
        <v>23</v>
      </c>
      <c r="AV65" s="232" t="s">
        <v>23</v>
      </c>
      <c r="AW65" s="226" t="s">
        <v>1241</v>
      </c>
      <c r="AX65" s="226">
        <v>1</v>
      </c>
      <c r="AY65" s="226">
        <v>1</v>
      </c>
      <c r="AZ65" s="228">
        <v>0</v>
      </c>
      <c r="BA65" s="233">
        <v>0.16</v>
      </c>
      <c r="BB65" s="229">
        <v>0</v>
      </c>
      <c r="BD65">
        <f>VLOOKUP(A65,'High impact list'!$A:$F,1,FALSE)</f>
        <v>119</v>
      </c>
      <c r="BE65" t="str">
        <f>VLOOKUP(A65,'High impact list'!$A:$F,5,FALSE)</f>
        <v>Education, skills and unemployment</v>
      </c>
      <c r="BF65" t="str">
        <f>VLOOKUP(A65,Reworked!A:T,17,FALSE)</f>
        <v>Unchanged</v>
      </c>
      <c r="BG65">
        <v>1</v>
      </c>
      <c r="BH65">
        <v>2</v>
      </c>
      <c r="BI65" t="e">
        <f>VLOOKUP(A65,Sheet2!B:B,1,FALSE)</f>
        <v>#N/A</v>
      </c>
    </row>
    <row r="66" spans="1:61" ht="18.75" customHeight="1" x14ac:dyDescent="0.25">
      <c r="A66" s="223">
        <v>15</v>
      </c>
      <c r="B66" s="224" t="s">
        <v>139</v>
      </c>
      <c r="C66" s="225" t="s">
        <v>1190</v>
      </c>
      <c r="D66" s="225" t="s">
        <v>1191</v>
      </c>
      <c r="E66" s="225" t="s">
        <v>519</v>
      </c>
      <c r="F66" s="225" t="s">
        <v>530</v>
      </c>
      <c r="G66" s="225" t="s">
        <v>1</v>
      </c>
      <c r="H66" s="224" t="s">
        <v>1</v>
      </c>
      <c r="I66" s="224" t="s">
        <v>519</v>
      </c>
      <c r="J66" s="227" t="s">
        <v>17</v>
      </c>
      <c r="K66" s="231" t="s">
        <v>20</v>
      </c>
      <c r="L66" s="232" t="s">
        <v>23</v>
      </c>
      <c r="M66" s="227" t="s">
        <v>17</v>
      </c>
      <c r="N66" s="225" t="s">
        <v>1</v>
      </c>
      <c r="O66" s="232" t="s">
        <v>23</v>
      </c>
      <c r="P66" s="225" t="s">
        <v>1</v>
      </c>
      <c r="Q66" s="225" t="s">
        <v>1</v>
      </c>
      <c r="R66" s="225" t="s">
        <v>1</v>
      </c>
      <c r="S66" s="225" t="s">
        <v>1</v>
      </c>
      <c r="T66" s="225" t="s">
        <v>1</v>
      </c>
      <c r="U66" s="225" t="s">
        <v>1</v>
      </c>
      <c r="V66" s="225" t="s">
        <v>1</v>
      </c>
      <c r="W66" s="225" t="s">
        <v>1</v>
      </c>
      <c r="X66" s="225" t="s">
        <v>1</v>
      </c>
      <c r="Y66" s="225" t="s">
        <v>1</v>
      </c>
      <c r="Z66" s="225" t="s">
        <v>1</v>
      </c>
      <c r="AA66" s="231" t="s">
        <v>20</v>
      </c>
      <c r="AB66" s="225" t="s">
        <v>1</v>
      </c>
      <c r="AC66" s="225" t="s">
        <v>1</v>
      </c>
      <c r="AD66" s="225" t="s">
        <v>1</v>
      </c>
      <c r="AE66" s="225" t="s">
        <v>1</v>
      </c>
      <c r="AF66" s="225" t="s">
        <v>1</v>
      </c>
      <c r="AG66" s="225" t="s">
        <v>1</v>
      </c>
      <c r="AH66" s="225" t="s">
        <v>1</v>
      </c>
      <c r="AI66" s="225" t="s">
        <v>1</v>
      </c>
      <c r="AJ66" s="225" t="s">
        <v>1</v>
      </c>
      <c r="AK66" s="231" t="s">
        <v>20</v>
      </c>
      <c r="AL66" s="225" t="s">
        <v>1</v>
      </c>
      <c r="AM66" s="225" t="s">
        <v>1</v>
      </c>
      <c r="AN66" s="225" t="s">
        <v>1</v>
      </c>
      <c r="AO66" s="225" t="s">
        <v>1</v>
      </c>
      <c r="AP66" s="225" t="s">
        <v>1</v>
      </c>
      <c r="AQ66" s="225" t="s">
        <v>1</v>
      </c>
      <c r="AR66" s="230" t="s">
        <v>22</v>
      </c>
      <c r="AS66" s="225" t="s">
        <v>1</v>
      </c>
      <c r="AT66" s="225" t="s">
        <v>1</v>
      </c>
      <c r="AU66" s="231" t="s">
        <v>20</v>
      </c>
      <c r="AV66" s="230" t="s">
        <v>22</v>
      </c>
      <c r="AW66" s="226" t="s">
        <v>1241</v>
      </c>
      <c r="AX66" s="227">
        <v>2</v>
      </c>
      <c r="AY66" s="226">
        <v>1</v>
      </c>
      <c r="AZ66" s="228">
        <v>0</v>
      </c>
      <c r="BA66" s="233">
        <v>0</v>
      </c>
      <c r="BB66" s="238">
        <v>23.6</v>
      </c>
      <c r="BD66">
        <f>VLOOKUP(A66,'High impact list'!$A:$F,1,FALSE)</f>
        <v>15</v>
      </c>
      <c r="BE66" t="str">
        <f>VLOOKUP(A66,'High impact list'!$A:$F,5,FALSE)</f>
        <v>Environmental Sustainability</v>
      </c>
      <c r="BF66" t="str">
        <f>VLOOKUP(A66,Reworked!A:T,17,FALSE)</f>
        <v>Unchanged</v>
      </c>
      <c r="BG66">
        <v>1</v>
      </c>
      <c r="BH66">
        <v>2</v>
      </c>
      <c r="BI66" t="e">
        <f>VLOOKUP(A66,Sheet2!B:B,1,FALSE)</f>
        <v>#N/A</v>
      </c>
    </row>
    <row r="67" spans="1:61" ht="18.75" customHeight="1" x14ac:dyDescent="0.25">
      <c r="A67" s="223">
        <v>177</v>
      </c>
      <c r="B67" s="224" t="s">
        <v>151</v>
      </c>
      <c r="C67" s="225" t="s">
        <v>1190</v>
      </c>
      <c r="D67" s="225" t="s">
        <v>1191</v>
      </c>
      <c r="E67" s="225" t="s">
        <v>519</v>
      </c>
      <c r="F67" s="225" t="s">
        <v>151</v>
      </c>
      <c r="G67" s="225" t="s">
        <v>1</v>
      </c>
      <c r="H67" s="224" t="s">
        <v>1</v>
      </c>
      <c r="I67" s="224" t="s">
        <v>519</v>
      </c>
      <c r="J67" s="227" t="s">
        <v>17</v>
      </c>
      <c r="K67" s="232" t="s">
        <v>23</v>
      </c>
      <c r="L67" s="232" t="s">
        <v>23</v>
      </c>
      <c r="M67" s="227" t="s">
        <v>17</v>
      </c>
      <c r="N67" s="232" t="s">
        <v>23</v>
      </c>
      <c r="O67" s="232" t="s">
        <v>23</v>
      </c>
      <c r="P67" s="225" t="s">
        <v>1</v>
      </c>
      <c r="Q67" s="225" t="s">
        <v>1</v>
      </c>
      <c r="R67" s="225" t="s">
        <v>1</v>
      </c>
      <c r="S67" s="225" t="s">
        <v>1</v>
      </c>
      <c r="T67" s="225" t="s">
        <v>1</v>
      </c>
      <c r="U67" s="225" t="s">
        <v>1</v>
      </c>
      <c r="V67" s="225" t="s">
        <v>1</v>
      </c>
      <c r="W67" s="225" t="s">
        <v>1</v>
      </c>
      <c r="X67" s="225" t="s">
        <v>1</v>
      </c>
      <c r="Y67" s="225" t="s">
        <v>1</v>
      </c>
      <c r="Z67" s="225" t="s">
        <v>1</v>
      </c>
      <c r="AA67" s="232" t="s">
        <v>23</v>
      </c>
      <c r="AB67" s="225" t="s">
        <v>1</v>
      </c>
      <c r="AC67" s="225" t="s">
        <v>1</v>
      </c>
      <c r="AD67" s="225" t="s">
        <v>1</v>
      </c>
      <c r="AE67" s="232" t="s">
        <v>23</v>
      </c>
      <c r="AF67" s="232" t="s">
        <v>23</v>
      </c>
      <c r="AG67" s="225" t="s">
        <v>1</v>
      </c>
      <c r="AH67" s="232" t="s">
        <v>23</v>
      </c>
      <c r="AI67" s="225" t="s">
        <v>1</v>
      </c>
      <c r="AJ67" s="225" t="s">
        <v>1</v>
      </c>
      <c r="AK67" s="232" t="s">
        <v>23</v>
      </c>
      <c r="AL67" s="232" t="s">
        <v>23</v>
      </c>
      <c r="AM67" s="225" t="s">
        <v>1</v>
      </c>
      <c r="AN67" s="225" t="s">
        <v>1</v>
      </c>
      <c r="AO67" s="232" t="s">
        <v>23</v>
      </c>
      <c r="AP67" s="232" t="s">
        <v>23</v>
      </c>
      <c r="AQ67" s="225" t="s">
        <v>1</v>
      </c>
      <c r="AR67" s="232" t="s">
        <v>23</v>
      </c>
      <c r="AS67" s="225" t="s">
        <v>1</v>
      </c>
      <c r="AT67" s="225" t="s">
        <v>1</v>
      </c>
      <c r="AU67" s="232" t="s">
        <v>23</v>
      </c>
      <c r="AV67" s="232" t="s">
        <v>23</v>
      </c>
      <c r="AW67" s="231" t="s">
        <v>1240</v>
      </c>
      <c r="AX67" s="239">
        <v>3</v>
      </c>
      <c r="AY67" s="239">
        <v>3</v>
      </c>
      <c r="AZ67" s="228">
        <v>0</v>
      </c>
      <c r="BA67" s="236">
        <v>2666.9</v>
      </c>
      <c r="BB67" s="238">
        <v>17.100000000000001</v>
      </c>
      <c r="BD67">
        <f>VLOOKUP(A67,'High impact list'!$A:$F,1,FALSE)</f>
        <v>177</v>
      </c>
      <c r="BE67" t="str">
        <f>VLOOKUP(A67,'High impact list'!$A:$F,5,FALSE)</f>
        <v>Health</v>
      </c>
      <c r="BF67" t="str">
        <f>VLOOKUP(A67,Reworked!A:T,17,FALSE)</f>
        <v>Unchanged</v>
      </c>
      <c r="BG67">
        <v>1</v>
      </c>
      <c r="BH67">
        <v>2</v>
      </c>
      <c r="BI67" t="e">
        <f>VLOOKUP(A67,Sheet2!B:B,1,FALSE)</f>
        <v>#N/A</v>
      </c>
    </row>
    <row r="68" spans="1:61" ht="18.75" customHeight="1" x14ac:dyDescent="0.25">
      <c r="A68" s="223">
        <v>188</v>
      </c>
      <c r="B68" s="224" t="s">
        <v>156</v>
      </c>
      <c r="C68" s="225" t="s">
        <v>1190</v>
      </c>
      <c r="D68" s="225" t="s">
        <v>1191</v>
      </c>
      <c r="E68" s="225" t="s">
        <v>519</v>
      </c>
      <c r="F68" s="225" t="s">
        <v>156</v>
      </c>
      <c r="G68" s="225" t="s">
        <v>1</v>
      </c>
      <c r="H68" s="224" t="s">
        <v>1</v>
      </c>
      <c r="I68" s="224" t="s">
        <v>519</v>
      </c>
      <c r="J68" s="227" t="s">
        <v>17</v>
      </c>
      <c r="K68" s="231" t="s">
        <v>20</v>
      </c>
      <c r="L68" s="232" t="s">
        <v>23</v>
      </c>
      <c r="M68" s="227" t="s">
        <v>17</v>
      </c>
      <c r="N68" s="230" t="s">
        <v>22</v>
      </c>
      <c r="O68" s="232" t="s">
        <v>23</v>
      </c>
      <c r="P68" s="225" t="s">
        <v>1</v>
      </c>
      <c r="Q68" s="225" t="s">
        <v>1</v>
      </c>
      <c r="R68" s="225" t="s">
        <v>1</v>
      </c>
      <c r="S68" s="225" t="s">
        <v>1</v>
      </c>
      <c r="T68" s="225" t="s">
        <v>1</v>
      </c>
      <c r="U68" s="225" t="s">
        <v>1</v>
      </c>
      <c r="V68" s="225" t="s">
        <v>1</v>
      </c>
      <c r="W68" s="225" t="s">
        <v>1</v>
      </c>
      <c r="X68" s="225" t="s">
        <v>1</v>
      </c>
      <c r="Y68" s="225" t="s">
        <v>1</v>
      </c>
      <c r="Z68" s="225" t="s">
        <v>1</v>
      </c>
      <c r="AA68" s="231" t="s">
        <v>20</v>
      </c>
      <c r="AB68" s="225" t="s">
        <v>1</v>
      </c>
      <c r="AC68" s="225" t="s">
        <v>1</v>
      </c>
      <c r="AD68" s="225" t="s">
        <v>1</v>
      </c>
      <c r="AE68" s="232" t="s">
        <v>23</v>
      </c>
      <c r="AF68" s="232" t="s">
        <v>23</v>
      </c>
      <c r="AG68" s="225" t="s">
        <v>1</v>
      </c>
      <c r="AH68" s="225" t="s">
        <v>1</v>
      </c>
      <c r="AI68" s="225" t="s">
        <v>1</v>
      </c>
      <c r="AJ68" s="225" t="s">
        <v>1</v>
      </c>
      <c r="AK68" s="225" t="s">
        <v>1</v>
      </c>
      <c r="AL68" s="232" t="s">
        <v>23</v>
      </c>
      <c r="AM68" s="225" t="s">
        <v>1</v>
      </c>
      <c r="AN68" s="225" t="s">
        <v>1</v>
      </c>
      <c r="AO68" s="225" t="s">
        <v>1</v>
      </c>
      <c r="AP68" s="225" t="s">
        <v>1</v>
      </c>
      <c r="AQ68" s="225" t="s">
        <v>1</v>
      </c>
      <c r="AR68" s="232" t="s">
        <v>23</v>
      </c>
      <c r="AS68" s="225" t="s">
        <v>1</v>
      </c>
      <c r="AT68" s="225" t="s">
        <v>1</v>
      </c>
      <c r="AU68" s="232" t="s">
        <v>23</v>
      </c>
      <c r="AV68" s="232" t="s">
        <v>23</v>
      </c>
      <c r="AW68" s="231" t="s">
        <v>1240</v>
      </c>
      <c r="AX68" s="227">
        <v>2</v>
      </c>
      <c r="AY68" s="226">
        <v>1</v>
      </c>
      <c r="AZ68" s="228">
        <v>0</v>
      </c>
      <c r="BA68" s="236">
        <v>3919.3</v>
      </c>
      <c r="BB68" s="238">
        <v>516.79999999999995</v>
      </c>
      <c r="BD68">
        <f>VLOOKUP(A68,'High impact list'!$A:$F,1,FALSE)</f>
        <v>188</v>
      </c>
      <c r="BE68" t="str">
        <f>VLOOKUP(A68,'High impact list'!$A:$F,5,FALSE)</f>
        <v>Human Settlements</v>
      </c>
      <c r="BF68" t="str">
        <f>VLOOKUP(A68,Reworked!A:T,17,FALSE)</f>
        <v>Unchanged</v>
      </c>
      <c r="BG68">
        <v>1</v>
      </c>
      <c r="BH68">
        <v>2</v>
      </c>
      <c r="BI68" t="e">
        <f>VLOOKUP(A68,Sheet2!B:B,1,FALSE)</f>
        <v>#N/A</v>
      </c>
    </row>
    <row r="69" spans="1:61" ht="18.75" customHeight="1" x14ac:dyDescent="0.25">
      <c r="A69" s="223">
        <v>991</v>
      </c>
      <c r="B69" s="224" t="s">
        <v>167</v>
      </c>
      <c r="C69" s="225" t="s">
        <v>1190</v>
      </c>
      <c r="D69" s="225" t="s">
        <v>1191</v>
      </c>
      <c r="E69" s="225" t="s">
        <v>519</v>
      </c>
      <c r="F69" s="225" t="s">
        <v>168</v>
      </c>
      <c r="G69" s="225" t="s">
        <v>1</v>
      </c>
      <c r="H69" s="224" t="s">
        <v>1</v>
      </c>
      <c r="I69" s="224" t="s">
        <v>519</v>
      </c>
      <c r="J69" s="227" t="s">
        <v>17</v>
      </c>
      <c r="K69" s="225" t="s">
        <v>1</v>
      </c>
      <c r="L69" s="232" t="s">
        <v>23</v>
      </c>
      <c r="M69" s="227" t="s">
        <v>17</v>
      </c>
      <c r="N69" s="225" t="s">
        <v>1</v>
      </c>
      <c r="O69" s="232" t="s">
        <v>23</v>
      </c>
      <c r="P69" s="225" t="s">
        <v>1</v>
      </c>
      <c r="Q69" s="225" t="s">
        <v>1</v>
      </c>
      <c r="R69" s="225" t="s">
        <v>1</v>
      </c>
      <c r="S69" s="225" t="s">
        <v>1</v>
      </c>
      <c r="T69" s="225" t="s">
        <v>1</v>
      </c>
      <c r="U69" s="225" t="s">
        <v>1</v>
      </c>
      <c r="V69" s="225" t="s">
        <v>1</v>
      </c>
      <c r="W69" s="225" t="s">
        <v>1</v>
      </c>
      <c r="X69" s="225" t="s">
        <v>1</v>
      </c>
      <c r="Y69" s="225" t="s">
        <v>1</v>
      </c>
      <c r="Z69" s="225" t="s">
        <v>1</v>
      </c>
      <c r="AA69" s="225" t="s">
        <v>1</v>
      </c>
      <c r="AB69" s="225" t="s">
        <v>1</v>
      </c>
      <c r="AC69" s="225" t="s">
        <v>1</v>
      </c>
      <c r="AD69" s="225" t="s">
        <v>1</v>
      </c>
      <c r="AE69" s="225" t="s">
        <v>1</v>
      </c>
      <c r="AF69" s="232" t="s">
        <v>23</v>
      </c>
      <c r="AG69" s="225" t="s">
        <v>1</v>
      </c>
      <c r="AH69" s="225" t="s">
        <v>1</v>
      </c>
      <c r="AI69" s="225" t="s">
        <v>1</v>
      </c>
      <c r="AJ69" s="225" t="s">
        <v>1</v>
      </c>
      <c r="AK69" s="225" t="s">
        <v>1</v>
      </c>
      <c r="AL69" s="225" t="s">
        <v>1</v>
      </c>
      <c r="AM69" s="225" t="s">
        <v>1</v>
      </c>
      <c r="AN69" s="225" t="s">
        <v>1</v>
      </c>
      <c r="AO69" s="225" t="s">
        <v>1</v>
      </c>
      <c r="AP69" s="225" t="s">
        <v>1</v>
      </c>
      <c r="AQ69" s="225" t="s">
        <v>1</v>
      </c>
      <c r="AR69" s="230" t="s">
        <v>22</v>
      </c>
      <c r="AS69" s="225" t="s">
        <v>1</v>
      </c>
      <c r="AT69" s="225" t="s">
        <v>1</v>
      </c>
      <c r="AU69" s="230" t="s">
        <v>22</v>
      </c>
      <c r="AV69" s="230" t="s">
        <v>22</v>
      </c>
      <c r="AW69" s="226" t="s">
        <v>1241</v>
      </c>
      <c r="AX69" s="226">
        <v>1</v>
      </c>
      <c r="AY69" s="227">
        <v>2</v>
      </c>
      <c r="AZ69" s="228">
        <v>0</v>
      </c>
      <c r="BA69" s="233">
        <v>130.19999999999999</v>
      </c>
      <c r="BB69" s="234">
        <v>11.3</v>
      </c>
      <c r="BD69">
        <f>VLOOKUP(A69,'High impact list'!$A:$F,1,FALSE)</f>
        <v>991</v>
      </c>
      <c r="BE69" t="str">
        <f>VLOOKUP(A69,'High impact list'!$A:$F,5,FALSE)</f>
        <v>Infrastructure</v>
      </c>
      <c r="BF69" t="str">
        <f>VLOOKUP(A69,Reworked!A:T,17,FALSE)</f>
        <v>Unchanged</v>
      </c>
      <c r="BG69">
        <v>1</v>
      </c>
      <c r="BH69">
        <v>2</v>
      </c>
      <c r="BI69" t="e">
        <f>VLOOKUP(A69,Sheet2!B:B,1,FALSE)</f>
        <v>#N/A</v>
      </c>
    </row>
    <row r="70" spans="1:61" ht="14.25" customHeight="1" x14ac:dyDescent="0.25">
      <c r="A70" s="223">
        <v>990</v>
      </c>
      <c r="B70" s="224" t="s">
        <v>212</v>
      </c>
      <c r="C70" s="225" t="s">
        <v>1190</v>
      </c>
      <c r="D70" s="225" t="s">
        <v>1191</v>
      </c>
      <c r="E70" s="225" t="s">
        <v>519</v>
      </c>
      <c r="F70" s="225" t="s">
        <v>209</v>
      </c>
      <c r="G70" s="225" t="s">
        <v>1</v>
      </c>
      <c r="H70" s="224" t="s">
        <v>1</v>
      </c>
      <c r="I70" s="224" t="s">
        <v>519</v>
      </c>
      <c r="J70" s="227" t="s">
        <v>17</v>
      </c>
      <c r="K70" s="225" t="s">
        <v>1</v>
      </c>
      <c r="L70" s="232" t="s">
        <v>23</v>
      </c>
      <c r="M70" s="227" t="s">
        <v>17</v>
      </c>
      <c r="N70" s="225" t="s">
        <v>1</v>
      </c>
      <c r="O70" s="232" t="s">
        <v>23</v>
      </c>
      <c r="P70" s="225" t="s">
        <v>1</v>
      </c>
      <c r="Q70" s="225" t="s">
        <v>1</v>
      </c>
      <c r="R70" s="225" t="s">
        <v>1</v>
      </c>
      <c r="S70" s="225" t="s">
        <v>1</v>
      </c>
      <c r="T70" s="225" t="s">
        <v>1</v>
      </c>
      <c r="U70" s="225" t="s">
        <v>1</v>
      </c>
      <c r="V70" s="225" t="s">
        <v>1</v>
      </c>
      <c r="W70" s="225" t="s">
        <v>1</v>
      </c>
      <c r="X70" s="225" t="s">
        <v>1</v>
      </c>
      <c r="Y70" s="225" t="s">
        <v>1</v>
      </c>
      <c r="Z70" s="225" t="s">
        <v>1</v>
      </c>
      <c r="AA70" s="225" t="s">
        <v>1</v>
      </c>
      <c r="AB70" s="225" t="s">
        <v>1</v>
      </c>
      <c r="AC70" s="225" t="s">
        <v>1</v>
      </c>
      <c r="AD70" s="225" t="s">
        <v>1</v>
      </c>
      <c r="AE70" s="232" t="s">
        <v>23</v>
      </c>
      <c r="AF70" s="232" t="s">
        <v>23</v>
      </c>
      <c r="AG70" s="225" t="s">
        <v>1</v>
      </c>
      <c r="AH70" s="225" t="s">
        <v>1</v>
      </c>
      <c r="AI70" s="225" t="s">
        <v>1</v>
      </c>
      <c r="AJ70" s="225" t="s">
        <v>1</v>
      </c>
      <c r="AK70" s="225" t="s">
        <v>1</v>
      </c>
      <c r="AL70" s="225" t="s">
        <v>1</v>
      </c>
      <c r="AM70" s="225" t="s">
        <v>1</v>
      </c>
      <c r="AN70" s="225" t="s">
        <v>1</v>
      </c>
      <c r="AO70" s="225" t="s">
        <v>1</v>
      </c>
      <c r="AP70" s="230" t="s">
        <v>22</v>
      </c>
      <c r="AQ70" s="225" t="s">
        <v>1</v>
      </c>
      <c r="AR70" s="225" t="s">
        <v>1</v>
      </c>
      <c r="AS70" s="225" t="s">
        <v>1</v>
      </c>
      <c r="AT70" s="225" t="s">
        <v>1</v>
      </c>
      <c r="AU70" s="225" t="s">
        <v>1</v>
      </c>
      <c r="AV70" s="231" t="s">
        <v>20</v>
      </c>
      <c r="AW70" s="226" t="s">
        <v>1241</v>
      </c>
      <c r="AX70" s="226">
        <v>1</v>
      </c>
      <c r="AY70" s="227">
        <v>2</v>
      </c>
      <c r="AZ70" s="228">
        <v>0</v>
      </c>
      <c r="BA70" s="233">
        <v>918</v>
      </c>
      <c r="BB70" s="238">
        <v>3.4</v>
      </c>
      <c r="BD70">
        <f>VLOOKUP(A70,'High impact list'!$A:$F,1,FALSE)</f>
        <v>990</v>
      </c>
      <c r="BE70" t="str">
        <f>VLOOKUP(A70,'High impact list'!$A:$F,5,FALSE)</f>
        <v>Transport</v>
      </c>
      <c r="BF70" t="str">
        <f>VLOOKUP(A70,Reworked!A:T,17,FALSE)</f>
        <v>Unchanged</v>
      </c>
      <c r="BG70">
        <v>1</v>
      </c>
      <c r="BH70">
        <v>2</v>
      </c>
      <c r="BI70" t="e">
        <f>VLOOKUP(A70,Sheet2!B:B,1,FALSE)</f>
        <v>#N/A</v>
      </c>
    </row>
    <row r="71" spans="1:61" ht="18.75" customHeight="1" x14ac:dyDescent="0.25">
      <c r="A71" s="223">
        <v>178</v>
      </c>
      <c r="B71" s="224" t="s">
        <v>151</v>
      </c>
      <c r="C71" s="225" t="s">
        <v>1190</v>
      </c>
      <c r="D71" s="225" t="s">
        <v>1191</v>
      </c>
      <c r="E71" s="225" t="s">
        <v>571</v>
      </c>
      <c r="F71" s="225" t="s">
        <v>151</v>
      </c>
      <c r="G71" s="225" t="s">
        <v>1</v>
      </c>
      <c r="H71" s="224" t="s">
        <v>1</v>
      </c>
      <c r="I71" s="224" t="s">
        <v>571</v>
      </c>
      <c r="J71" s="227" t="s">
        <v>17</v>
      </c>
      <c r="K71" s="232" t="s">
        <v>23</v>
      </c>
      <c r="L71" s="232" t="s">
        <v>23</v>
      </c>
      <c r="M71" s="227" t="s">
        <v>17</v>
      </c>
      <c r="N71" s="232" t="s">
        <v>23</v>
      </c>
      <c r="O71" s="232" t="s">
        <v>23</v>
      </c>
      <c r="P71" s="225" t="s">
        <v>1</v>
      </c>
      <c r="Q71" s="225" t="s">
        <v>1</v>
      </c>
      <c r="R71" s="225" t="s">
        <v>1</v>
      </c>
      <c r="S71" s="225" t="s">
        <v>1</v>
      </c>
      <c r="T71" s="225" t="s">
        <v>1</v>
      </c>
      <c r="U71" s="225" t="s">
        <v>1</v>
      </c>
      <c r="V71" s="225" t="s">
        <v>1</v>
      </c>
      <c r="W71" s="225" t="s">
        <v>1</v>
      </c>
      <c r="X71" s="225" t="s">
        <v>1</v>
      </c>
      <c r="Y71" s="225" t="s">
        <v>1</v>
      </c>
      <c r="Z71" s="225" t="s">
        <v>1</v>
      </c>
      <c r="AA71" s="232" t="s">
        <v>23</v>
      </c>
      <c r="AB71" s="225" t="s">
        <v>1</v>
      </c>
      <c r="AC71" s="225" t="s">
        <v>1</v>
      </c>
      <c r="AD71" s="225" t="s">
        <v>1</v>
      </c>
      <c r="AE71" s="225" t="s">
        <v>1</v>
      </c>
      <c r="AF71" s="232" t="s">
        <v>23</v>
      </c>
      <c r="AG71" s="225" t="s">
        <v>1</v>
      </c>
      <c r="AH71" s="225" t="s">
        <v>1</v>
      </c>
      <c r="AI71" s="225" t="s">
        <v>1</v>
      </c>
      <c r="AJ71" s="225" t="s">
        <v>1</v>
      </c>
      <c r="AK71" s="232" t="s">
        <v>23</v>
      </c>
      <c r="AL71" s="232" t="s">
        <v>23</v>
      </c>
      <c r="AM71" s="225" t="s">
        <v>1</v>
      </c>
      <c r="AN71" s="225" t="s">
        <v>1</v>
      </c>
      <c r="AO71" s="231" t="s">
        <v>20</v>
      </c>
      <c r="AP71" s="232" t="s">
        <v>23</v>
      </c>
      <c r="AQ71" s="225" t="s">
        <v>1</v>
      </c>
      <c r="AR71" s="232" t="s">
        <v>23</v>
      </c>
      <c r="AS71" s="225" t="s">
        <v>1</v>
      </c>
      <c r="AT71" s="225" t="s">
        <v>1</v>
      </c>
      <c r="AU71" s="232" t="s">
        <v>23</v>
      </c>
      <c r="AV71" s="232" t="s">
        <v>23</v>
      </c>
      <c r="AW71" s="231" t="s">
        <v>1240</v>
      </c>
      <c r="AX71" s="227">
        <v>2</v>
      </c>
      <c r="AY71" s="227">
        <v>2</v>
      </c>
      <c r="AZ71" s="236">
        <v>1153.7</v>
      </c>
      <c r="BA71" s="236">
        <v>3225.8</v>
      </c>
      <c r="BB71" s="238">
        <v>3.9</v>
      </c>
      <c r="BD71">
        <f>VLOOKUP(A71,'High impact list'!$A:$F,1,FALSE)</f>
        <v>178</v>
      </c>
      <c r="BE71" t="str">
        <f>VLOOKUP(A71,'High impact list'!$A:$F,5,FALSE)</f>
        <v>Health</v>
      </c>
      <c r="BF71" t="str">
        <f>VLOOKUP(A71,Reworked!A:T,17,FALSE)</f>
        <v>Unchanged</v>
      </c>
      <c r="BG71">
        <v>1</v>
      </c>
      <c r="BH71">
        <v>2</v>
      </c>
      <c r="BI71" t="e">
        <f>VLOOKUP(A71,Sheet2!B:B,1,FALSE)</f>
        <v>#N/A</v>
      </c>
    </row>
    <row r="72" spans="1:61" ht="14.25" customHeight="1" x14ac:dyDescent="0.25">
      <c r="A72" s="223">
        <v>179</v>
      </c>
      <c r="B72" s="224" t="s">
        <v>151</v>
      </c>
      <c r="C72" s="225" t="s">
        <v>1190</v>
      </c>
      <c r="D72" s="225" t="s">
        <v>1191</v>
      </c>
      <c r="E72" s="225" t="s">
        <v>625</v>
      </c>
      <c r="F72" s="225" t="s">
        <v>151</v>
      </c>
      <c r="G72" s="225" t="s">
        <v>1</v>
      </c>
      <c r="H72" s="224" t="s">
        <v>1</v>
      </c>
      <c r="I72" s="224" t="s">
        <v>625</v>
      </c>
      <c r="J72" s="227" t="s">
        <v>17</v>
      </c>
      <c r="K72" s="232" t="s">
        <v>23</v>
      </c>
      <c r="L72" s="232" t="s">
        <v>23</v>
      </c>
      <c r="M72" s="237" t="s">
        <v>26</v>
      </c>
      <c r="N72" s="232" t="s">
        <v>23</v>
      </c>
      <c r="O72" s="232" t="s">
        <v>23</v>
      </c>
      <c r="P72" s="225" t="s">
        <v>1</v>
      </c>
      <c r="Q72" s="225" t="s">
        <v>1</v>
      </c>
      <c r="R72" s="225" t="s">
        <v>1</v>
      </c>
      <c r="S72" s="225" t="s">
        <v>1</v>
      </c>
      <c r="T72" s="225" t="s">
        <v>1</v>
      </c>
      <c r="U72" s="230" t="s">
        <v>22</v>
      </c>
      <c r="V72" s="225" t="s">
        <v>1</v>
      </c>
      <c r="W72" s="225" t="s">
        <v>1</v>
      </c>
      <c r="X72" s="225" t="s">
        <v>1</v>
      </c>
      <c r="Y72" s="225" t="s">
        <v>1</v>
      </c>
      <c r="Z72" s="225" t="s">
        <v>1</v>
      </c>
      <c r="AA72" s="232" t="s">
        <v>23</v>
      </c>
      <c r="AB72" s="225" t="s">
        <v>1</v>
      </c>
      <c r="AC72" s="225" t="s">
        <v>1</v>
      </c>
      <c r="AD72" s="225" t="s">
        <v>1</v>
      </c>
      <c r="AE72" s="230" t="s">
        <v>22</v>
      </c>
      <c r="AF72" s="225" t="s">
        <v>1</v>
      </c>
      <c r="AG72" s="225" t="s">
        <v>1</v>
      </c>
      <c r="AH72" s="232" t="s">
        <v>23</v>
      </c>
      <c r="AI72" s="225" t="s">
        <v>1</v>
      </c>
      <c r="AJ72" s="225" t="s">
        <v>1</v>
      </c>
      <c r="AK72" s="225" t="s">
        <v>1</v>
      </c>
      <c r="AL72" s="225" t="s">
        <v>1</v>
      </c>
      <c r="AM72" s="225" t="s">
        <v>1</v>
      </c>
      <c r="AN72" s="225" t="s">
        <v>1</v>
      </c>
      <c r="AO72" s="232" t="s">
        <v>23</v>
      </c>
      <c r="AP72" s="232" t="s">
        <v>23</v>
      </c>
      <c r="AQ72" s="225" t="s">
        <v>1</v>
      </c>
      <c r="AR72" s="225" t="s">
        <v>1</v>
      </c>
      <c r="AS72" s="225" t="s">
        <v>1</v>
      </c>
      <c r="AT72" s="225" t="s">
        <v>1</v>
      </c>
      <c r="AU72" s="232" t="s">
        <v>23</v>
      </c>
      <c r="AV72" s="231" t="s">
        <v>20</v>
      </c>
      <c r="AW72" s="231" t="s">
        <v>1240</v>
      </c>
      <c r="AX72" s="227">
        <v>2</v>
      </c>
      <c r="AY72" s="227">
        <v>2</v>
      </c>
      <c r="AZ72" s="228">
        <v>0</v>
      </c>
      <c r="BA72" s="233">
        <v>1390.7</v>
      </c>
      <c r="BB72" s="238">
        <v>0.33</v>
      </c>
      <c r="BD72">
        <f>VLOOKUP(A72,'High impact list'!$A:$F,1,FALSE)</f>
        <v>179</v>
      </c>
      <c r="BE72" t="str">
        <f>VLOOKUP(A72,'High impact list'!$A:$F,5,FALSE)</f>
        <v>Health</v>
      </c>
      <c r="BF72" t="str">
        <f>VLOOKUP(A72,Reworked!A:T,17,FALSE)</f>
        <v>Improved</v>
      </c>
      <c r="BG72">
        <v>1</v>
      </c>
      <c r="BH72">
        <v>2</v>
      </c>
      <c r="BI72" t="e">
        <f>VLOOKUP(A72,Sheet2!B:B,1,FALSE)</f>
        <v>#N/A</v>
      </c>
    </row>
    <row r="73" spans="1:61" ht="18.75" customHeight="1" x14ac:dyDescent="0.25">
      <c r="A73" s="223">
        <v>180</v>
      </c>
      <c r="B73" s="224" t="s">
        <v>151</v>
      </c>
      <c r="C73" s="225" t="s">
        <v>1190</v>
      </c>
      <c r="D73" s="225" t="s">
        <v>1191</v>
      </c>
      <c r="E73" s="225" t="s">
        <v>658</v>
      </c>
      <c r="F73" s="225" t="s">
        <v>151</v>
      </c>
      <c r="G73" s="225" t="s">
        <v>1</v>
      </c>
      <c r="H73" s="224" t="s">
        <v>1</v>
      </c>
      <c r="I73" s="224" t="s">
        <v>658</v>
      </c>
      <c r="J73" s="227" t="s">
        <v>17</v>
      </c>
      <c r="K73" s="232" t="s">
        <v>23</v>
      </c>
      <c r="L73" s="232" t="s">
        <v>23</v>
      </c>
      <c r="M73" s="227" t="s">
        <v>17</v>
      </c>
      <c r="N73" s="232" t="s">
        <v>23</v>
      </c>
      <c r="O73" s="232" t="s">
        <v>23</v>
      </c>
      <c r="P73" s="225" t="s">
        <v>1</v>
      </c>
      <c r="Q73" s="225" t="s">
        <v>1</v>
      </c>
      <c r="R73" s="225" t="s">
        <v>1</v>
      </c>
      <c r="S73" s="225" t="s">
        <v>1</v>
      </c>
      <c r="T73" s="225" t="s">
        <v>1</v>
      </c>
      <c r="U73" s="225" t="s">
        <v>1</v>
      </c>
      <c r="V73" s="225" t="s">
        <v>1</v>
      </c>
      <c r="W73" s="225" t="s">
        <v>1</v>
      </c>
      <c r="X73" s="225" t="s">
        <v>1</v>
      </c>
      <c r="Y73" s="225" t="s">
        <v>1</v>
      </c>
      <c r="Z73" s="230" t="s">
        <v>22</v>
      </c>
      <c r="AA73" s="232" t="s">
        <v>23</v>
      </c>
      <c r="AB73" s="225" t="s">
        <v>1</v>
      </c>
      <c r="AC73" s="225" t="s">
        <v>1</v>
      </c>
      <c r="AD73" s="225" t="s">
        <v>1</v>
      </c>
      <c r="AE73" s="230" t="s">
        <v>22</v>
      </c>
      <c r="AF73" s="232" t="s">
        <v>23</v>
      </c>
      <c r="AG73" s="225" t="s">
        <v>1</v>
      </c>
      <c r="AH73" s="225" t="s">
        <v>1</v>
      </c>
      <c r="AI73" s="225" t="s">
        <v>1</v>
      </c>
      <c r="AJ73" s="225" t="s">
        <v>1</v>
      </c>
      <c r="AK73" s="225" t="s">
        <v>1</v>
      </c>
      <c r="AL73" s="232" t="s">
        <v>23</v>
      </c>
      <c r="AM73" s="225" t="s">
        <v>1</v>
      </c>
      <c r="AN73" s="225" t="s">
        <v>1</v>
      </c>
      <c r="AO73" s="225" t="s">
        <v>1</v>
      </c>
      <c r="AP73" s="232" t="s">
        <v>23</v>
      </c>
      <c r="AQ73" s="225" t="s">
        <v>1</v>
      </c>
      <c r="AR73" s="225" t="s">
        <v>1</v>
      </c>
      <c r="AS73" s="225" t="s">
        <v>1</v>
      </c>
      <c r="AT73" s="225" t="s">
        <v>1</v>
      </c>
      <c r="AU73" s="232" t="s">
        <v>23</v>
      </c>
      <c r="AV73" s="232" t="s">
        <v>23</v>
      </c>
      <c r="AW73" s="231" t="s">
        <v>1240</v>
      </c>
      <c r="AX73" s="227">
        <v>2</v>
      </c>
      <c r="AY73" s="239">
        <v>3</v>
      </c>
      <c r="AZ73" s="228">
        <v>0</v>
      </c>
      <c r="BA73" s="236">
        <v>238.2</v>
      </c>
      <c r="BB73" s="238">
        <v>0.17</v>
      </c>
      <c r="BD73">
        <f>VLOOKUP(A73,'High impact list'!$A:$F,1,FALSE)</f>
        <v>180</v>
      </c>
      <c r="BE73" t="str">
        <f>VLOOKUP(A73,'High impact list'!$A:$F,5,FALSE)</f>
        <v>Health</v>
      </c>
      <c r="BF73" t="str">
        <f>VLOOKUP(A73,Reworked!A:T,17,FALSE)</f>
        <v>Unchanged</v>
      </c>
      <c r="BG73">
        <v>1</v>
      </c>
      <c r="BH73">
        <v>2</v>
      </c>
      <c r="BI73" t="e">
        <f>VLOOKUP(A73,Sheet2!B:B,1,FALSE)</f>
        <v>#N/A</v>
      </c>
    </row>
    <row r="74" spans="1:61" ht="18.75" customHeight="1" x14ac:dyDescent="0.25">
      <c r="A74" s="223">
        <v>182</v>
      </c>
      <c r="B74" s="224" t="s">
        <v>151</v>
      </c>
      <c r="C74" s="225" t="s">
        <v>1190</v>
      </c>
      <c r="D74" s="225" t="s">
        <v>1191</v>
      </c>
      <c r="E74" s="225" t="s">
        <v>1021</v>
      </c>
      <c r="F74" s="225" t="s">
        <v>151</v>
      </c>
      <c r="G74" s="225" t="s">
        <v>1</v>
      </c>
      <c r="H74" s="224" t="s">
        <v>1</v>
      </c>
      <c r="I74" s="224" t="s">
        <v>1021</v>
      </c>
      <c r="J74" s="227" t="s">
        <v>17</v>
      </c>
      <c r="K74" s="232" t="s">
        <v>23</v>
      </c>
      <c r="L74" s="232" t="s">
        <v>23</v>
      </c>
      <c r="M74" s="227" t="s">
        <v>17</v>
      </c>
      <c r="N74" s="232" t="s">
        <v>23</v>
      </c>
      <c r="O74" s="232" t="s">
        <v>23</v>
      </c>
      <c r="P74" s="225" t="s">
        <v>1</v>
      </c>
      <c r="Q74" s="225" t="s">
        <v>1</v>
      </c>
      <c r="R74" s="225" t="s">
        <v>1</v>
      </c>
      <c r="S74" s="225" t="s">
        <v>1</v>
      </c>
      <c r="T74" s="225" t="s">
        <v>1</v>
      </c>
      <c r="U74" s="225" t="s">
        <v>1</v>
      </c>
      <c r="V74" s="225" t="s">
        <v>1</v>
      </c>
      <c r="W74" s="225" t="s">
        <v>1</v>
      </c>
      <c r="X74" s="225" t="s">
        <v>1</v>
      </c>
      <c r="Y74" s="225" t="s">
        <v>1</v>
      </c>
      <c r="Z74" s="232" t="s">
        <v>23</v>
      </c>
      <c r="AA74" s="232" t="s">
        <v>23</v>
      </c>
      <c r="AB74" s="225" t="s">
        <v>1</v>
      </c>
      <c r="AC74" s="225" t="s">
        <v>1</v>
      </c>
      <c r="AD74" s="225" t="s">
        <v>1</v>
      </c>
      <c r="AE74" s="225" t="s">
        <v>1</v>
      </c>
      <c r="AF74" s="232" t="s">
        <v>23</v>
      </c>
      <c r="AG74" s="230" t="s">
        <v>22</v>
      </c>
      <c r="AH74" s="225" t="s">
        <v>1</v>
      </c>
      <c r="AI74" s="225" t="s">
        <v>1</v>
      </c>
      <c r="AJ74" s="225" t="s">
        <v>1</v>
      </c>
      <c r="AK74" s="232" t="s">
        <v>23</v>
      </c>
      <c r="AL74" s="232" t="s">
        <v>23</v>
      </c>
      <c r="AM74" s="225" t="s">
        <v>1</v>
      </c>
      <c r="AN74" s="225" t="s">
        <v>1</v>
      </c>
      <c r="AO74" s="232" t="s">
        <v>23</v>
      </c>
      <c r="AP74" s="232" t="s">
        <v>23</v>
      </c>
      <c r="AQ74" s="225" t="s">
        <v>1</v>
      </c>
      <c r="AR74" s="232" t="s">
        <v>23</v>
      </c>
      <c r="AS74" s="225" t="s">
        <v>1</v>
      </c>
      <c r="AT74" s="225" t="s">
        <v>1</v>
      </c>
      <c r="AU74" s="232" t="s">
        <v>23</v>
      </c>
      <c r="AV74" s="232" t="s">
        <v>23</v>
      </c>
      <c r="AW74" s="226" t="s">
        <v>1241</v>
      </c>
      <c r="AX74" s="226">
        <v>1</v>
      </c>
      <c r="AY74" s="227">
        <v>2</v>
      </c>
      <c r="AZ74" s="233">
        <v>73.2</v>
      </c>
      <c r="BA74" s="233">
        <v>587.79999999999995</v>
      </c>
      <c r="BB74" s="234">
        <v>10.6</v>
      </c>
      <c r="BD74">
        <f>VLOOKUP(A74,'High impact list'!$A:$F,1,FALSE)</f>
        <v>182</v>
      </c>
      <c r="BE74" t="str">
        <f>VLOOKUP(A74,'High impact list'!$A:$F,5,FALSE)</f>
        <v>Health</v>
      </c>
      <c r="BF74" t="str">
        <f>VLOOKUP(A74,Reworked!A:T,17,FALSE)</f>
        <v>Unchanged</v>
      </c>
      <c r="BG74">
        <v>1</v>
      </c>
      <c r="BH74">
        <v>2</v>
      </c>
      <c r="BI74" t="e">
        <f>VLOOKUP(A74,Sheet2!B:B,1,FALSE)</f>
        <v>#N/A</v>
      </c>
    </row>
    <row r="75" spans="1:61" ht="18" customHeight="1" x14ac:dyDescent="0.25">
      <c r="A75" s="223">
        <v>192</v>
      </c>
      <c r="B75" s="224" t="s">
        <v>156</v>
      </c>
      <c r="C75" s="225" t="s">
        <v>1190</v>
      </c>
      <c r="D75" s="225" t="s">
        <v>1191</v>
      </c>
      <c r="E75" s="225" t="s">
        <v>571</v>
      </c>
      <c r="F75" s="225" t="s">
        <v>156</v>
      </c>
      <c r="G75" s="225" t="s">
        <v>1</v>
      </c>
      <c r="H75" s="224" t="s">
        <v>1</v>
      </c>
      <c r="I75" s="224" t="s">
        <v>571</v>
      </c>
      <c r="J75" s="227" t="s">
        <v>17</v>
      </c>
      <c r="K75" s="225" t="s">
        <v>1</v>
      </c>
      <c r="L75" s="232" t="s">
        <v>23</v>
      </c>
      <c r="M75" s="227" t="s">
        <v>17</v>
      </c>
      <c r="N75" s="225" t="s">
        <v>1</v>
      </c>
      <c r="O75" s="231" t="s">
        <v>20</v>
      </c>
      <c r="P75" s="225" t="s">
        <v>1</v>
      </c>
      <c r="Q75" s="225" t="s">
        <v>1</v>
      </c>
      <c r="R75" s="225" t="s">
        <v>1</v>
      </c>
      <c r="S75" s="225" t="s">
        <v>1</v>
      </c>
      <c r="T75" s="225" t="s">
        <v>1</v>
      </c>
      <c r="U75" s="225" t="s">
        <v>1</v>
      </c>
      <c r="V75" s="225" t="s">
        <v>1</v>
      </c>
      <c r="W75" s="225" t="s">
        <v>1</v>
      </c>
      <c r="X75" s="225" t="s">
        <v>1</v>
      </c>
      <c r="Y75" s="225" t="s">
        <v>1</v>
      </c>
      <c r="Z75" s="230" t="s">
        <v>22</v>
      </c>
      <c r="AA75" s="225" t="s">
        <v>1</v>
      </c>
      <c r="AB75" s="225" t="s">
        <v>1</v>
      </c>
      <c r="AC75" s="225" t="s">
        <v>1</v>
      </c>
      <c r="AD75" s="225" t="s">
        <v>1</v>
      </c>
      <c r="AE75" s="225" t="s">
        <v>1</v>
      </c>
      <c r="AF75" s="232" t="s">
        <v>23</v>
      </c>
      <c r="AG75" s="225" t="s">
        <v>1</v>
      </c>
      <c r="AH75" s="225" t="s">
        <v>1</v>
      </c>
      <c r="AI75" s="225" t="s">
        <v>1</v>
      </c>
      <c r="AJ75" s="225" t="s">
        <v>1</v>
      </c>
      <c r="AK75" s="225" t="s">
        <v>1</v>
      </c>
      <c r="AL75" s="225" t="s">
        <v>1</v>
      </c>
      <c r="AM75" s="225" t="s">
        <v>1</v>
      </c>
      <c r="AN75" s="225" t="s">
        <v>1</v>
      </c>
      <c r="AO75" s="225" t="s">
        <v>1</v>
      </c>
      <c r="AP75" s="225" t="s">
        <v>1</v>
      </c>
      <c r="AQ75" s="231" t="s">
        <v>20</v>
      </c>
      <c r="AR75" s="230" t="s">
        <v>22</v>
      </c>
      <c r="AS75" s="225" t="s">
        <v>1</v>
      </c>
      <c r="AT75" s="225" t="s">
        <v>1</v>
      </c>
      <c r="AU75" s="232" t="s">
        <v>23</v>
      </c>
      <c r="AV75" s="230" t="s">
        <v>22</v>
      </c>
      <c r="AW75" s="226" t="s">
        <v>1241</v>
      </c>
      <c r="AX75" s="226">
        <v>1</v>
      </c>
      <c r="AY75" s="226">
        <v>1</v>
      </c>
      <c r="AZ75" s="236">
        <v>22.8</v>
      </c>
      <c r="BA75" s="236">
        <v>20.6</v>
      </c>
      <c r="BB75" s="229">
        <v>0</v>
      </c>
      <c r="BD75">
        <f>VLOOKUP(A75,'High impact list'!$A:$F,1,FALSE)</f>
        <v>192</v>
      </c>
      <c r="BE75" t="str">
        <f>VLOOKUP(A75,'High impact list'!$A:$F,5,FALSE)</f>
        <v>Human Settlements</v>
      </c>
      <c r="BF75" t="str">
        <f>VLOOKUP(A75,Reworked!A:T,17,FALSE)</f>
        <v>Unchanged</v>
      </c>
      <c r="BG75">
        <v>1</v>
      </c>
      <c r="BH75">
        <v>2</v>
      </c>
      <c r="BI75" t="e">
        <f>VLOOKUP(A75,Sheet2!B:B,1,FALSE)</f>
        <v>#N/A</v>
      </c>
    </row>
    <row r="76" spans="1:61" ht="27" customHeight="1" x14ac:dyDescent="0.25">
      <c r="A76" s="223">
        <v>1016</v>
      </c>
      <c r="B76" s="224" t="s">
        <v>156</v>
      </c>
      <c r="C76" s="225" t="s">
        <v>1190</v>
      </c>
      <c r="D76" s="225" t="s">
        <v>1191</v>
      </c>
      <c r="E76" s="225" t="s">
        <v>492</v>
      </c>
      <c r="F76" s="225" t="s">
        <v>156</v>
      </c>
      <c r="G76" s="225" t="s">
        <v>1</v>
      </c>
      <c r="H76" s="224" t="s">
        <v>1</v>
      </c>
      <c r="I76" s="224" t="s">
        <v>492</v>
      </c>
      <c r="J76" s="227" t="s">
        <v>17</v>
      </c>
      <c r="K76" s="232" t="s">
        <v>23</v>
      </c>
      <c r="L76" s="232" t="s">
        <v>23</v>
      </c>
      <c r="M76" s="237" t="s">
        <v>26</v>
      </c>
      <c r="N76" s="232" t="s">
        <v>23</v>
      </c>
      <c r="O76" s="232" t="s">
        <v>23</v>
      </c>
      <c r="P76" s="225" t="s">
        <v>1</v>
      </c>
      <c r="Q76" s="225" t="s">
        <v>1</v>
      </c>
      <c r="R76" s="230" t="s">
        <v>22</v>
      </c>
      <c r="S76" s="225" t="s">
        <v>1</v>
      </c>
      <c r="T76" s="225" t="s">
        <v>1</v>
      </c>
      <c r="U76" s="230" t="s">
        <v>22</v>
      </c>
      <c r="V76" s="225" t="s">
        <v>1</v>
      </c>
      <c r="W76" s="225" t="s">
        <v>1</v>
      </c>
      <c r="X76" s="225" t="s">
        <v>1</v>
      </c>
      <c r="Y76" s="225" t="s">
        <v>1</v>
      </c>
      <c r="Z76" s="232" t="s">
        <v>23</v>
      </c>
      <c r="AA76" s="232" t="s">
        <v>23</v>
      </c>
      <c r="AB76" s="225" t="s">
        <v>1</v>
      </c>
      <c r="AC76" s="225" t="s">
        <v>1</v>
      </c>
      <c r="AD76" s="225" t="s">
        <v>1</v>
      </c>
      <c r="AE76" s="232" t="s">
        <v>23</v>
      </c>
      <c r="AF76" s="232" t="s">
        <v>23</v>
      </c>
      <c r="AG76" s="225" t="s">
        <v>1</v>
      </c>
      <c r="AH76" s="225" t="s">
        <v>1</v>
      </c>
      <c r="AI76" s="225" t="s">
        <v>1</v>
      </c>
      <c r="AJ76" s="225" t="s">
        <v>1</v>
      </c>
      <c r="AK76" s="232" t="s">
        <v>23</v>
      </c>
      <c r="AL76" s="232" t="s">
        <v>23</v>
      </c>
      <c r="AM76" s="225" t="s">
        <v>1</v>
      </c>
      <c r="AN76" s="225" t="s">
        <v>1</v>
      </c>
      <c r="AO76" s="225" t="s">
        <v>1</v>
      </c>
      <c r="AP76" s="232" t="s">
        <v>23</v>
      </c>
      <c r="AQ76" s="225" t="s">
        <v>1</v>
      </c>
      <c r="AR76" s="231" t="s">
        <v>20</v>
      </c>
      <c r="AS76" s="225" t="s">
        <v>1</v>
      </c>
      <c r="AT76" s="225" t="s">
        <v>1</v>
      </c>
      <c r="AU76" s="232" t="s">
        <v>23</v>
      </c>
      <c r="AV76" s="232" t="s">
        <v>23</v>
      </c>
      <c r="AW76" s="231" t="s">
        <v>1240</v>
      </c>
      <c r="AX76" s="226">
        <v>1</v>
      </c>
      <c r="AY76" s="227">
        <v>2</v>
      </c>
      <c r="AZ76" s="228">
        <v>0</v>
      </c>
      <c r="BA76" s="233">
        <v>194.3</v>
      </c>
      <c r="BB76" s="234">
        <v>0.02</v>
      </c>
      <c r="BD76">
        <f>VLOOKUP(A76,'High impact list'!$A:$F,1,FALSE)</f>
        <v>1016</v>
      </c>
      <c r="BE76" t="str">
        <f>VLOOKUP(A76,'High impact list'!$A:$F,5,FALSE)</f>
        <v>Human Settlements</v>
      </c>
      <c r="BF76" t="str">
        <f>VLOOKUP(A76,Reworked!A:T,17,FALSE)</f>
        <v>Improved</v>
      </c>
      <c r="BG76">
        <v>1</v>
      </c>
      <c r="BH76">
        <v>2</v>
      </c>
      <c r="BI76" t="e">
        <f>VLOOKUP(A76,Sheet2!B:B,1,FALSE)</f>
        <v>#N/A</v>
      </c>
    </row>
    <row r="77" spans="1:61" ht="14.25" customHeight="1" x14ac:dyDescent="0.25">
      <c r="A77" s="223">
        <v>1020</v>
      </c>
      <c r="B77" s="224" t="s">
        <v>160</v>
      </c>
      <c r="C77" s="225" t="s">
        <v>1190</v>
      </c>
      <c r="D77" s="225" t="s">
        <v>1191</v>
      </c>
      <c r="E77" s="225" t="s">
        <v>658</v>
      </c>
      <c r="F77" s="225" t="s">
        <v>156</v>
      </c>
      <c r="G77" s="225" t="s">
        <v>1</v>
      </c>
      <c r="H77" s="224" t="s">
        <v>1</v>
      </c>
      <c r="I77" s="224" t="s">
        <v>658</v>
      </c>
      <c r="J77" s="227" t="s">
        <v>17</v>
      </c>
      <c r="K77" s="232" t="s">
        <v>23</v>
      </c>
      <c r="L77" s="232" t="s">
        <v>23</v>
      </c>
      <c r="M77" s="237" t="s">
        <v>26</v>
      </c>
      <c r="N77" s="232" t="s">
        <v>23</v>
      </c>
      <c r="O77" s="232" t="s">
        <v>23</v>
      </c>
      <c r="P77" s="230" t="s">
        <v>22</v>
      </c>
      <c r="Q77" s="225" t="s">
        <v>1</v>
      </c>
      <c r="R77" s="225" t="s">
        <v>1</v>
      </c>
      <c r="S77" s="225" t="s">
        <v>1</v>
      </c>
      <c r="T77" s="225" t="s">
        <v>1</v>
      </c>
      <c r="U77" s="225" t="s">
        <v>1</v>
      </c>
      <c r="V77" s="225" t="s">
        <v>1</v>
      </c>
      <c r="W77" s="225" t="s">
        <v>1</v>
      </c>
      <c r="X77" s="225" t="s">
        <v>1</v>
      </c>
      <c r="Y77" s="225" t="s">
        <v>1</v>
      </c>
      <c r="Z77" s="232" t="s">
        <v>23</v>
      </c>
      <c r="AA77" s="232" t="s">
        <v>23</v>
      </c>
      <c r="AB77" s="225" t="s">
        <v>1</v>
      </c>
      <c r="AC77" s="225" t="s">
        <v>1</v>
      </c>
      <c r="AD77" s="225" t="s">
        <v>1</v>
      </c>
      <c r="AE77" s="230" t="s">
        <v>22</v>
      </c>
      <c r="AF77" s="225" t="s">
        <v>1</v>
      </c>
      <c r="AG77" s="225" t="s">
        <v>1</v>
      </c>
      <c r="AH77" s="230" t="s">
        <v>22</v>
      </c>
      <c r="AI77" s="225" t="s">
        <v>1</v>
      </c>
      <c r="AJ77" s="225" t="s">
        <v>1</v>
      </c>
      <c r="AK77" s="231" t="s">
        <v>20</v>
      </c>
      <c r="AL77" s="225" t="s">
        <v>1</v>
      </c>
      <c r="AM77" s="225" t="s">
        <v>1</v>
      </c>
      <c r="AN77" s="225" t="s">
        <v>1</v>
      </c>
      <c r="AO77" s="225" t="s">
        <v>1</v>
      </c>
      <c r="AP77" s="232" t="s">
        <v>23</v>
      </c>
      <c r="AQ77" s="232" t="s">
        <v>23</v>
      </c>
      <c r="AR77" s="231" t="s">
        <v>20</v>
      </c>
      <c r="AS77" s="225" t="s">
        <v>1</v>
      </c>
      <c r="AT77" s="225" t="s">
        <v>1</v>
      </c>
      <c r="AU77" s="232" t="s">
        <v>23</v>
      </c>
      <c r="AV77" s="232" t="s">
        <v>23</v>
      </c>
      <c r="AW77" s="231" t="s">
        <v>1240</v>
      </c>
      <c r="AX77" s="227">
        <v>2</v>
      </c>
      <c r="AY77" s="227">
        <v>2</v>
      </c>
      <c r="AZ77" s="228">
        <v>0</v>
      </c>
      <c r="BA77" s="236">
        <v>315.8</v>
      </c>
      <c r="BB77" s="238">
        <v>5.0999999999999996</v>
      </c>
      <c r="BD77">
        <f>VLOOKUP(A77,'High impact list'!$A:$F,1,FALSE)</f>
        <v>1020</v>
      </c>
      <c r="BE77" t="str">
        <f>VLOOKUP(A77,'High impact list'!$A:$F,5,FALSE)</f>
        <v>Human Settlements</v>
      </c>
      <c r="BF77" t="str">
        <f>VLOOKUP(A77,Reworked!A:T,17,FALSE)</f>
        <v>Improved</v>
      </c>
      <c r="BG77">
        <v>1</v>
      </c>
      <c r="BH77">
        <v>2</v>
      </c>
      <c r="BI77" t="e">
        <f>VLOOKUP(A77,Sheet2!B:B,1,FALSE)</f>
        <v>#N/A</v>
      </c>
    </row>
    <row r="78" spans="1:61" ht="14.25" customHeight="1" x14ac:dyDescent="0.25">
      <c r="A78" s="223">
        <v>1009</v>
      </c>
      <c r="B78" s="224" t="s">
        <v>156</v>
      </c>
      <c r="C78" s="225" t="s">
        <v>1190</v>
      </c>
      <c r="D78" s="225" t="s">
        <v>1191</v>
      </c>
      <c r="E78" s="225" t="s">
        <v>1021</v>
      </c>
      <c r="F78" s="225" t="s">
        <v>156</v>
      </c>
      <c r="G78" s="225" t="s">
        <v>1</v>
      </c>
      <c r="H78" s="224" t="s">
        <v>1</v>
      </c>
      <c r="I78" s="224" t="s">
        <v>1021</v>
      </c>
      <c r="J78" s="227" t="s">
        <v>17</v>
      </c>
      <c r="K78" s="232" t="s">
        <v>23</v>
      </c>
      <c r="L78" s="232" t="s">
        <v>23</v>
      </c>
      <c r="M78" s="227" t="s">
        <v>17</v>
      </c>
      <c r="N78" s="232" t="s">
        <v>23</v>
      </c>
      <c r="O78" s="232" t="s">
        <v>23</v>
      </c>
      <c r="P78" s="225" t="s">
        <v>1</v>
      </c>
      <c r="Q78" s="225" t="s">
        <v>1</v>
      </c>
      <c r="R78" s="225" t="s">
        <v>1</v>
      </c>
      <c r="S78" s="225" t="s">
        <v>1</v>
      </c>
      <c r="T78" s="225" t="s">
        <v>1</v>
      </c>
      <c r="U78" s="225" t="s">
        <v>1</v>
      </c>
      <c r="V78" s="225" t="s">
        <v>1</v>
      </c>
      <c r="W78" s="225" t="s">
        <v>1</v>
      </c>
      <c r="X78" s="225" t="s">
        <v>1</v>
      </c>
      <c r="Y78" s="225" t="s">
        <v>1</v>
      </c>
      <c r="Z78" s="225" t="s">
        <v>1</v>
      </c>
      <c r="AA78" s="232" t="s">
        <v>23</v>
      </c>
      <c r="AB78" s="225" t="s">
        <v>1</v>
      </c>
      <c r="AC78" s="225" t="s">
        <v>1</v>
      </c>
      <c r="AD78" s="225" t="s">
        <v>1</v>
      </c>
      <c r="AE78" s="225" t="s">
        <v>1</v>
      </c>
      <c r="AF78" s="232" t="s">
        <v>23</v>
      </c>
      <c r="AG78" s="225" t="s">
        <v>1</v>
      </c>
      <c r="AH78" s="225" t="s">
        <v>1</v>
      </c>
      <c r="AI78" s="225" t="s">
        <v>1</v>
      </c>
      <c r="AJ78" s="225" t="s">
        <v>1</v>
      </c>
      <c r="AK78" s="230" t="s">
        <v>22</v>
      </c>
      <c r="AL78" s="232" t="s">
        <v>23</v>
      </c>
      <c r="AM78" s="225" t="s">
        <v>1</v>
      </c>
      <c r="AN78" s="225" t="s">
        <v>1</v>
      </c>
      <c r="AO78" s="225" t="s">
        <v>1</v>
      </c>
      <c r="AP78" s="232" t="s">
        <v>23</v>
      </c>
      <c r="AQ78" s="225" t="s">
        <v>1</v>
      </c>
      <c r="AR78" s="231" t="s">
        <v>20</v>
      </c>
      <c r="AS78" s="225" t="s">
        <v>1</v>
      </c>
      <c r="AT78" s="225" t="s">
        <v>1</v>
      </c>
      <c r="AU78" s="232" t="s">
        <v>23</v>
      </c>
      <c r="AV78" s="232" t="s">
        <v>23</v>
      </c>
      <c r="AW78" s="226" t="s">
        <v>1241</v>
      </c>
      <c r="AX78" s="226">
        <v>1</v>
      </c>
      <c r="AY78" s="227">
        <v>2</v>
      </c>
      <c r="AZ78" s="228">
        <v>0</v>
      </c>
      <c r="BA78" s="233">
        <v>1358.7</v>
      </c>
      <c r="BB78" s="238">
        <v>0.04</v>
      </c>
      <c r="BD78">
        <f>VLOOKUP(A78,'High impact list'!$A:$F,1,FALSE)</f>
        <v>1009</v>
      </c>
      <c r="BE78" t="str">
        <f>VLOOKUP(A78,'High impact list'!$A:$F,5,FALSE)</f>
        <v>Human Settlements</v>
      </c>
      <c r="BF78" t="str">
        <f>VLOOKUP(A78,Reworked!A:T,17,FALSE)</f>
        <v>Unchanged</v>
      </c>
      <c r="BG78">
        <v>1</v>
      </c>
      <c r="BH78">
        <v>2</v>
      </c>
      <c r="BI78" t="e">
        <f>VLOOKUP(A78,Sheet2!B:B,1,FALSE)</f>
        <v>#N/A</v>
      </c>
    </row>
    <row r="79" spans="1:61" ht="18.75" customHeight="1" x14ac:dyDescent="0.25">
      <c r="A79" s="223">
        <v>409</v>
      </c>
      <c r="B79" s="224" t="s">
        <v>168</v>
      </c>
      <c r="C79" s="225" t="s">
        <v>1190</v>
      </c>
      <c r="D79" s="225" t="s">
        <v>1191</v>
      </c>
      <c r="E79" s="225" t="s">
        <v>438</v>
      </c>
      <c r="F79" s="225" t="s">
        <v>168</v>
      </c>
      <c r="G79" s="225" t="s">
        <v>1</v>
      </c>
      <c r="H79" s="224" t="s">
        <v>1</v>
      </c>
      <c r="I79" s="224" t="s">
        <v>438</v>
      </c>
      <c r="J79" s="227" t="s">
        <v>17</v>
      </c>
      <c r="K79" s="232" t="s">
        <v>23</v>
      </c>
      <c r="L79" s="232" t="s">
        <v>23</v>
      </c>
      <c r="M79" s="227" t="s">
        <v>17</v>
      </c>
      <c r="N79" s="232" t="s">
        <v>23</v>
      </c>
      <c r="O79" s="232" t="s">
        <v>23</v>
      </c>
      <c r="P79" s="225" t="s">
        <v>1</v>
      </c>
      <c r="Q79" s="225" t="s">
        <v>1</v>
      </c>
      <c r="R79" s="225" t="s">
        <v>1</v>
      </c>
      <c r="S79" s="225" t="s">
        <v>1</v>
      </c>
      <c r="T79" s="225" t="s">
        <v>1</v>
      </c>
      <c r="U79" s="225" t="s">
        <v>1</v>
      </c>
      <c r="V79" s="225" t="s">
        <v>1</v>
      </c>
      <c r="W79" s="225" t="s">
        <v>1</v>
      </c>
      <c r="X79" s="225" t="s">
        <v>1</v>
      </c>
      <c r="Y79" s="225" t="s">
        <v>1</v>
      </c>
      <c r="Z79" s="225" t="s">
        <v>1</v>
      </c>
      <c r="AA79" s="232" t="s">
        <v>23</v>
      </c>
      <c r="AB79" s="225" t="s">
        <v>1</v>
      </c>
      <c r="AC79" s="225" t="s">
        <v>1</v>
      </c>
      <c r="AD79" s="225" t="s">
        <v>1</v>
      </c>
      <c r="AE79" s="225" t="s">
        <v>1</v>
      </c>
      <c r="AF79" s="230" t="s">
        <v>22</v>
      </c>
      <c r="AG79" s="225" t="s">
        <v>1</v>
      </c>
      <c r="AH79" s="225" t="s">
        <v>1</v>
      </c>
      <c r="AI79" s="225" t="s">
        <v>1</v>
      </c>
      <c r="AJ79" s="225" t="s">
        <v>1</v>
      </c>
      <c r="AK79" s="225" t="s">
        <v>1</v>
      </c>
      <c r="AL79" s="225" t="s">
        <v>1</v>
      </c>
      <c r="AM79" s="225" t="s">
        <v>1</v>
      </c>
      <c r="AN79" s="225" t="s">
        <v>1</v>
      </c>
      <c r="AO79" s="225" t="s">
        <v>1</v>
      </c>
      <c r="AP79" s="232" t="s">
        <v>23</v>
      </c>
      <c r="AQ79" s="225" t="s">
        <v>1</v>
      </c>
      <c r="AR79" s="230" t="s">
        <v>22</v>
      </c>
      <c r="AS79" s="225" t="s">
        <v>1</v>
      </c>
      <c r="AT79" s="225" t="s">
        <v>1</v>
      </c>
      <c r="AU79" s="232" t="s">
        <v>23</v>
      </c>
      <c r="AV79" s="232" t="s">
        <v>23</v>
      </c>
      <c r="AW79" s="226" t="s">
        <v>1241</v>
      </c>
      <c r="AX79" s="227">
        <v>2</v>
      </c>
      <c r="AY79" s="227">
        <v>2</v>
      </c>
      <c r="AZ79" s="228">
        <v>0</v>
      </c>
      <c r="BA79" s="233">
        <v>5.2</v>
      </c>
      <c r="BB79" s="238">
        <v>0.62</v>
      </c>
      <c r="BD79">
        <f>VLOOKUP(A79,'High impact list'!$A:$F,1,FALSE)</f>
        <v>409</v>
      </c>
      <c r="BE79" t="str">
        <f>VLOOKUP(A79,'High impact list'!$A:$F,5,FALSE)</f>
        <v>Infrastructure</v>
      </c>
      <c r="BF79" t="str">
        <f>VLOOKUP(A79,Reworked!A:T,17,FALSE)</f>
        <v>Unchanged</v>
      </c>
      <c r="BG79">
        <v>1</v>
      </c>
      <c r="BH79">
        <v>2</v>
      </c>
      <c r="BI79" t="e">
        <f>VLOOKUP(A79,Sheet2!B:B,1,FALSE)</f>
        <v>#N/A</v>
      </c>
    </row>
    <row r="80" spans="1:61" ht="18.75" customHeight="1" x14ac:dyDescent="0.25">
      <c r="A80" s="223">
        <v>542</v>
      </c>
      <c r="B80" s="224" t="s">
        <v>168</v>
      </c>
      <c r="C80" s="225" t="s">
        <v>1190</v>
      </c>
      <c r="D80" s="225" t="s">
        <v>1191</v>
      </c>
      <c r="E80" s="225" t="s">
        <v>571</v>
      </c>
      <c r="F80" s="225" t="s">
        <v>168</v>
      </c>
      <c r="G80" s="225" t="s">
        <v>1</v>
      </c>
      <c r="H80" s="224" t="s">
        <v>1</v>
      </c>
      <c r="I80" s="224" t="s">
        <v>571</v>
      </c>
      <c r="J80" s="227" t="s">
        <v>17</v>
      </c>
      <c r="K80" s="225" t="s">
        <v>1</v>
      </c>
      <c r="L80" s="232" t="s">
        <v>23</v>
      </c>
      <c r="M80" s="227" t="s">
        <v>17</v>
      </c>
      <c r="N80" s="225" t="s">
        <v>1</v>
      </c>
      <c r="O80" s="232" t="s">
        <v>23</v>
      </c>
      <c r="P80" s="225" t="s">
        <v>1</v>
      </c>
      <c r="Q80" s="225" t="s">
        <v>1</v>
      </c>
      <c r="R80" s="225" t="s">
        <v>1</v>
      </c>
      <c r="S80" s="225" t="s">
        <v>1</v>
      </c>
      <c r="T80" s="225" t="s">
        <v>1</v>
      </c>
      <c r="U80" s="225" t="s">
        <v>1</v>
      </c>
      <c r="V80" s="225" t="s">
        <v>1</v>
      </c>
      <c r="W80" s="225" t="s">
        <v>1</v>
      </c>
      <c r="X80" s="225" t="s">
        <v>1</v>
      </c>
      <c r="Y80" s="225" t="s">
        <v>1</v>
      </c>
      <c r="Z80" s="230" t="s">
        <v>22</v>
      </c>
      <c r="AA80" s="225" t="s">
        <v>1</v>
      </c>
      <c r="AB80" s="225" t="s">
        <v>1</v>
      </c>
      <c r="AC80" s="225" t="s">
        <v>1</v>
      </c>
      <c r="AD80" s="225" t="s">
        <v>1</v>
      </c>
      <c r="AE80" s="225" t="s">
        <v>1</v>
      </c>
      <c r="AF80" s="230" t="s">
        <v>22</v>
      </c>
      <c r="AG80" s="225" t="s">
        <v>1</v>
      </c>
      <c r="AH80" s="225" t="s">
        <v>1</v>
      </c>
      <c r="AI80" s="225" t="s">
        <v>1</v>
      </c>
      <c r="AJ80" s="225" t="s">
        <v>1</v>
      </c>
      <c r="AK80" s="232" t="s">
        <v>23</v>
      </c>
      <c r="AL80" s="230" t="s">
        <v>22</v>
      </c>
      <c r="AM80" s="225" t="s">
        <v>1</v>
      </c>
      <c r="AN80" s="225" t="s">
        <v>1</v>
      </c>
      <c r="AO80" s="225" t="s">
        <v>1</v>
      </c>
      <c r="AP80" s="230" t="s">
        <v>22</v>
      </c>
      <c r="AQ80" s="225" t="s">
        <v>1</v>
      </c>
      <c r="AR80" s="230" t="s">
        <v>22</v>
      </c>
      <c r="AS80" s="225" t="s">
        <v>1</v>
      </c>
      <c r="AT80" s="225" t="s">
        <v>1</v>
      </c>
      <c r="AU80" s="230" t="s">
        <v>22</v>
      </c>
      <c r="AV80" s="230" t="s">
        <v>22</v>
      </c>
      <c r="AW80" s="231" t="s">
        <v>1240</v>
      </c>
      <c r="AX80" s="226">
        <v>1</v>
      </c>
      <c r="AY80" s="227">
        <v>2</v>
      </c>
      <c r="AZ80" s="228">
        <v>0</v>
      </c>
      <c r="BA80" s="233">
        <v>12.2</v>
      </c>
      <c r="BB80" s="229">
        <v>0</v>
      </c>
      <c r="BD80">
        <f>VLOOKUP(A80,'High impact list'!$A:$F,1,FALSE)</f>
        <v>542</v>
      </c>
      <c r="BE80" t="str">
        <f>VLOOKUP(A80,'High impact list'!$A:$F,5,FALSE)</f>
        <v>Infrastructure</v>
      </c>
      <c r="BF80" t="str">
        <f>VLOOKUP(A80,Reworked!A:T,17,FALSE)</f>
        <v>Unchanged</v>
      </c>
      <c r="BG80">
        <v>1</v>
      </c>
      <c r="BH80">
        <v>2</v>
      </c>
      <c r="BI80" t="e">
        <f>VLOOKUP(A80,Sheet2!B:B,1,FALSE)</f>
        <v>#N/A</v>
      </c>
    </row>
    <row r="81" spans="1:61" ht="18" customHeight="1" x14ac:dyDescent="0.25">
      <c r="A81" s="223">
        <v>414</v>
      </c>
      <c r="B81" s="224" t="s">
        <v>169</v>
      </c>
      <c r="C81" s="225" t="s">
        <v>1190</v>
      </c>
      <c r="D81" s="225" t="s">
        <v>1191</v>
      </c>
      <c r="E81" s="225" t="s">
        <v>492</v>
      </c>
      <c r="F81" s="225" t="s">
        <v>168</v>
      </c>
      <c r="G81" s="225" t="s">
        <v>1</v>
      </c>
      <c r="H81" s="224" t="s">
        <v>1</v>
      </c>
      <c r="I81" s="224" t="s">
        <v>492</v>
      </c>
      <c r="J81" s="227" t="s">
        <v>17</v>
      </c>
      <c r="K81" s="225" t="s">
        <v>1</v>
      </c>
      <c r="L81" s="232" t="s">
        <v>23</v>
      </c>
      <c r="M81" s="227" t="s">
        <v>17</v>
      </c>
      <c r="N81" s="225" t="s">
        <v>1</v>
      </c>
      <c r="O81" s="232" t="s">
        <v>23</v>
      </c>
      <c r="P81" s="225" t="s">
        <v>1</v>
      </c>
      <c r="Q81" s="225" t="s">
        <v>1</v>
      </c>
      <c r="R81" s="225" t="s">
        <v>1</v>
      </c>
      <c r="S81" s="225" t="s">
        <v>1</v>
      </c>
      <c r="T81" s="225" t="s">
        <v>1</v>
      </c>
      <c r="U81" s="225" t="s">
        <v>1</v>
      </c>
      <c r="V81" s="225" t="s">
        <v>1</v>
      </c>
      <c r="W81" s="225" t="s">
        <v>1</v>
      </c>
      <c r="X81" s="225" t="s">
        <v>1</v>
      </c>
      <c r="Y81" s="225" t="s">
        <v>1</v>
      </c>
      <c r="Z81" s="225" t="s">
        <v>1</v>
      </c>
      <c r="AA81" s="225" t="s">
        <v>1</v>
      </c>
      <c r="AB81" s="225" t="s">
        <v>1</v>
      </c>
      <c r="AC81" s="225" t="s">
        <v>1</v>
      </c>
      <c r="AD81" s="225" t="s">
        <v>1</v>
      </c>
      <c r="AE81" s="230" t="s">
        <v>22</v>
      </c>
      <c r="AF81" s="230" t="s">
        <v>22</v>
      </c>
      <c r="AG81" s="225" t="s">
        <v>1</v>
      </c>
      <c r="AH81" s="225" t="s">
        <v>1</v>
      </c>
      <c r="AI81" s="225" t="s">
        <v>1</v>
      </c>
      <c r="AJ81" s="225" t="s">
        <v>1</v>
      </c>
      <c r="AK81" s="232" t="s">
        <v>23</v>
      </c>
      <c r="AL81" s="232" t="s">
        <v>23</v>
      </c>
      <c r="AM81" s="225" t="s">
        <v>1</v>
      </c>
      <c r="AN81" s="225" t="s">
        <v>1</v>
      </c>
      <c r="AO81" s="232" t="s">
        <v>23</v>
      </c>
      <c r="AP81" s="232" t="s">
        <v>23</v>
      </c>
      <c r="AQ81" s="225" t="s">
        <v>1</v>
      </c>
      <c r="AR81" s="225" t="s">
        <v>1</v>
      </c>
      <c r="AS81" s="225" t="s">
        <v>1</v>
      </c>
      <c r="AT81" s="225" t="s">
        <v>1</v>
      </c>
      <c r="AU81" s="232" t="s">
        <v>23</v>
      </c>
      <c r="AV81" s="232" t="s">
        <v>23</v>
      </c>
      <c r="AW81" s="231" t="s">
        <v>1240</v>
      </c>
      <c r="AX81" s="226">
        <v>1</v>
      </c>
      <c r="AY81" s="227">
        <v>2</v>
      </c>
      <c r="AZ81" s="228">
        <v>0</v>
      </c>
      <c r="BA81" s="233">
        <v>24.1</v>
      </c>
      <c r="BB81" s="234">
        <v>7.2</v>
      </c>
      <c r="BD81">
        <f>VLOOKUP(A81,'High impact list'!$A:$F,1,FALSE)</f>
        <v>414</v>
      </c>
      <c r="BE81" t="str">
        <f>VLOOKUP(A81,'High impact list'!$A:$F,5,FALSE)</f>
        <v>Infrastructure</v>
      </c>
      <c r="BF81" t="str">
        <f>VLOOKUP(A81,Reworked!A:T,17,FALSE)</f>
        <v>Unchanged</v>
      </c>
      <c r="BG81">
        <v>1</v>
      </c>
      <c r="BH81">
        <v>2</v>
      </c>
      <c r="BI81" t="e">
        <f>VLOOKUP(A81,Sheet2!B:B,1,FALSE)</f>
        <v>#N/A</v>
      </c>
    </row>
    <row r="82" spans="1:61" ht="18.75" customHeight="1" x14ac:dyDescent="0.25">
      <c r="A82" s="223">
        <v>412</v>
      </c>
      <c r="B82" s="224" t="s">
        <v>170</v>
      </c>
      <c r="C82" s="225" t="s">
        <v>1190</v>
      </c>
      <c r="D82" s="225" t="s">
        <v>1191</v>
      </c>
      <c r="E82" s="225" t="s">
        <v>1021</v>
      </c>
      <c r="F82" s="225" t="s">
        <v>168</v>
      </c>
      <c r="G82" s="225" t="s">
        <v>1</v>
      </c>
      <c r="H82" s="224" t="s">
        <v>1</v>
      </c>
      <c r="I82" s="224" t="s">
        <v>1021</v>
      </c>
      <c r="J82" s="227" t="s">
        <v>17</v>
      </c>
      <c r="K82" s="232" t="s">
        <v>23</v>
      </c>
      <c r="L82" s="232" t="s">
        <v>23</v>
      </c>
      <c r="M82" s="237" t="s">
        <v>26</v>
      </c>
      <c r="N82" s="231" t="s">
        <v>20</v>
      </c>
      <c r="O82" s="232" t="s">
        <v>23</v>
      </c>
      <c r="P82" s="225" t="s">
        <v>1</v>
      </c>
      <c r="Q82" s="225" t="s">
        <v>1</v>
      </c>
      <c r="R82" s="225" t="s">
        <v>1</v>
      </c>
      <c r="S82" s="225" t="s">
        <v>1</v>
      </c>
      <c r="T82" s="225" t="s">
        <v>1</v>
      </c>
      <c r="U82" s="230" t="s">
        <v>22</v>
      </c>
      <c r="V82" s="225" t="s">
        <v>1</v>
      </c>
      <c r="W82" s="230" t="s">
        <v>22</v>
      </c>
      <c r="X82" s="230" t="s">
        <v>22</v>
      </c>
      <c r="Y82" s="225" t="s">
        <v>1</v>
      </c>
      <c r="Z82" s="231" t="s">
        <v>20</v>
      </c>
      <c r="AA82" s="232" t="s">
        <v>23</v>
      </c>
      <c r="AB82" s="225" t="s">
        <v>1</v>
      </c>
      <c r="AC82" s="225" t="s">
        <v>1</v>
      </c>
      <c r="AD82" s="231" t="s">
        <v>20</v>
      </c>
      <c r="AE82" s="232" t="s">
        <v>23</v>
      </c>
      <c r="AF82" s="232" t="s">
        <v>23</v>
      </c>
      <c r="AG82" s="225" t="s">
        <v>1</v>
      </c>
      <c r="AH82" s="225" t="s">
        <v>1</v>
      </c>
      <c r="AI82" s="225" t="s">
        <v>1</v>
      </c>
      <c r="AJ82" s="225" t="s">
        <v>1</v>
      </c>
      <c r="AK82" s="231" t="s">
        <v>20</v>
      </c>
      <c r="AL82" s="232" t="s">
        <v>23</v>
      </c>
      <c r="AM82" s="225" t="s">
        <v>1</v>
      </c>
      <c r="AN82" s="225" t="s">
        <v>1</v>
      </c>
      <c r="AO82" s="225" t="s">
        <v>1</v>
      </c>
      <c r="AP82" s="231" t="s">
        <v>20</v>
      </c>
      <c r="AQ82" s="232" t="s">
        <v>23</v>
      </c>
      <c r="AR82" s="230" t="s">
        <v>22</v>
      </c>
      <c r="AS82" s="225" t="s">
        <v>1</v>
      </c>
      <c r="AT82" s="225" t="s">
        <v>1</v>
      </c>
      <c r="AU82" s="232" t="s">
        <v>23</v>
      </c>
      <c r="AV82" s="232" t="s">
        <v>23</v>
      </c>
      <c r="AW82" s="231" t="s">
        <v>1240</v>
      </c>
      <c r="AX82" s="226">
        <v>1</v>
      </c>
      <c r="AY82" s="226">
        <v>1</v>
      </c>
      <c r="AZ82" s="228">
        <v>0</v>
      </c>
      <c r="BA82" s="233">
        <v>310.10000000000002</v>
      </c>
      <c r="BB82" s="238">
        <v>1.5</v>
      </c>
      <c r="BD82">
        <f>VLOOKUP(A82,'High impact list'!$A:$F,1,FALSE)</f>
        <v>412</v>
      </c>
      <c r="BE82" t="str">
        <f>VLOOKUP(A82,'High impact list'!$A:$F,5,FALSE)</f>
        <v>Infrastructure/ Transport/ Roads and Transport</v>
      </c>
      <c r="BF82" t="str">
        <f>VLOOKUP(A82,Reworked!A:T,17,FALSE)</f>
        <v>Improved</v>
      </c>
      <c r="BG82">
        <v>1</v>
      </c>
      <c r="BH82">
        <v>2</v>
      </c>
      <c r="BI82" t="e">
        <f>VLOOKUP(A82,Sheet2!B:B,1,FALSE)</f>
        <v>#N/A</v>
      </c>
    </row>
    <row r="83" spans="1:61" ht="18.75" customHeight="1" x14ac:dyDescent="0.25">
      <c r="A83" s="223">
        <v>425</v>
      </c>
      <c r="B83" s="224" t="s">
        <v>176</v>
      </c>
      <c r="C83" s="225" t="s">
        <v>1190</v>
      </c>
      <c r="D83" s="225" t="s">
        <v>1191</v>
      </c>
      <c r="E83" s="225" t="s">
        <v>658</v>
      </c>
      <c r="F83" s="225" t="s">
        <v>168</v>
      </c>
      <c r="G83" s="225" t="s">
        <v>1</v>
      </c>
      <c r="H83" s="224" t="s">
        <v>1</v>
      </c>
      <c r="I83" s="224" t="s">
        <v>658</v>
      </c>
      <c r="J83" s="227" t="s">
        <v>17</v>
      </c>
      <c r="K83" s="225" t="s">
        <v>1</v>
      </c>
      <c r="L83" s="232" t="s">
        <v>23</v>
      </c>
      <c r="M83" s="227" t="s">
        <v>17</v>
      </c>
      <c r="N83" s="225" t="s">
        <v>1</v>
      </c>
      <c r="O83" s="232" t="s">
        <v>23</v>
      </c>
      <c r="P83" s="225" t="s">
        <v>1</v>
      </c>
      <c r="Q83" s="225" t="s">
        <v>1</v>
      </c>
      <c r="R83" s="225" t="s">
        <v>1</v>
      </c>
      <c r="S83" s="225" t="s">
        <v>1</v>
      </c>
      <c r="T83" s="225" t="s">
        <v>1</v>
      </c>
      <c r="U83" s="225" t="s">
        <v>1</v>
      </c>
      <c r="V83" s="225" t="s">
        <v>1</v>
      </c>
      <c r="W83" s="225" t="s">
        <v>1</v>
      </c>
      <c r="X83" s="225" t="s">
        <v>1</v>
      </c>
      <c r="Y83" s="225" t="s">
        <v>1</v>
      </c>
      <c r="Z83" s="225" t="s">
        <v>1</v>
      </c>
      <c r="AA83" s="225" t="s">
        <v>1</v>
      </c>
      <c r="AB83" s="225" t="s">
        <v>1</v>
      </c>
      <c r="AC83" s="225" t="s">
        <v>1</v>
      </c>
      <c r="AD83" s="225" t="s">
        <v>1</v>
      </c>
      <c r="AE83" s="232" t="s">
        <v>23</v>
      </c>
      <c r="AF83" s="232" t="s">
        <v>23</v>
      </c>
      <c r="AG83" s="225" t="s">
        <v>1</v>
      </c>
      <c r="AH83" s="225" t="s">
        <v>1</v>
      </c>
      <c r="AI83" s="225" t="s">
        <v>1</v>
      </c>
      <c r="AJ83" s="225" t="s">
        <v>1</v>
      </c>
      <c r="AK83" s="225" t="s">
        <v>1</v>
      </c>
      <c r="AL83" s="225" t="s">
        <v>1</v>
      </c>
      <c r="AM83" s="225" t="s">
        <v>1</v>
      </c>
      <c r="AN83" s="225" t="s">
        <v>1</v>
      </c>
      <c r="AO83" s="225" t="s">
        <v>1</v>
      </c>
      <c r="AP83" s="225" t="s">
        <v>1</v>
      </c>
      <c r="AQ83" s="232" t="s">
        <v>23</v>
      </c>
      <c r="AR83" s="232" t="s">
        <v>23</v>
      </c>
      <c r="AS83" s="225" t="s">
        <v>1</v>
      </c>
      <c r="AT83" s="225" t="s">
        <v>1</v>
      </c>
      <c r="AU83" s="232" t="s">
        <v>23</v>
      </c>
      <c r="AV83" s="232" t="s">
        <v>23</v>
      </c>
      <c r="AW83" s="231" t="s">
        <v>1240</v>
      </c>
      <c r="AX83" s="227">
        <v>2</v>
      </c>
      <c r="AY83" s="227">
        <v>2</v>
      </c>
      <c r="AZ83" s="228">
        <v>0</v>
      </c>
      <c r="BA83" s="236">
        <v>972.1</v>
      </c>
      <c r="BB83" s="238">
        <v>10.6</v>
      </c>
      <c r="BD83">
        <f>VLOOKUP(A83,'High impact list'!$A:$F,1,FALSE)</f>
        <v>425</v>
      </c>
      <c r="BE83" t="str">
        <f>VLOOKUP(A83,'High impact list'!$A:$F,5,FALSE)</f>
        <v xml:space="preserve">Infrastructure </v>
      </c>
      <c r="BF83" t="str">
        <f>VLOOKUP(A83,Reworked!A:T,17,FALSE)</f>
        <v>Unchanged</v>
      </c>
      <c r="BG83">
        <v>1</v>
      </c>
      <c r="BH83">
        <v>2</v>
      </c>
      <c r="BI83" t="e">
        <f>VLOOKUP(A83,Sheet2!B:B,1,FALSE)</f>
        <v>#N/A</v>
      </c>
    </row>
    <row r="84" spans="1:61" ht="18.75" customHeight="1" x14ac:dyDescent="0.25">
      <c r="A84" s="223">
        <v>516</v>
      </c>
      <c r="B84" s="224" t="s">
        <v>209</v>
      </c>
      <c r="C84" s="225" t="s">
        <v>1190</v>
      </c>
      <c r="D84" s="225" t="s">
        <v>1191</v>
      </c>
      <c r="E84" s="225" t="s">
        <v>571</v>
      </c>
      <c r="F84" s="225" t="s">
        <v>209</v>
      </c>
      <c r="G84" s="225" t="s">
        <v>1</v>
      </c>
      <c r="H84" s="224" t="s">
        <v>1</v>
      </c>
      <c r="I84" s="224" t="s">
        <v>571</v>
      </c>
      <c r="J84" s="227" t="s">
        <v>17</v>
      </c>
      <c r="K84" s="225" t="s">
        <v>1</v>
      </c>
      <c r="L84" s="232" t="s">
        <v>23</v>
      </c>
      <c r="M84" s="237" t="s">
        <v>26</v>
      </c>
      <c r="N84" s="230" t="s">
        <v>22</v>
      </c>
      <c r="O84" s="232" t="s">
        <v>23</v>
      </c>
      <c r="P84" s="225" t="s">
        <v>1</v>
      </c>
      <c r="Q84" s="225" t="s">
        <v>1</v>
      </c>
      <c r="R84" s="225" t="s">
        <v>1</v>
      </c>
      <c r="S84" s="225" t="s">
        <v>1</v>
      </c>
      <c r="T84" s="225" t="s">
        <v>1</v>
      </c>
      <c r="U84" s="230" t="s">
        <v>22</v>
      </c>
      <c r="V84" s="225" t="s">
        <v>1</v>
      </c>
      <c r="W84" s="225" t="s">
        <v>1</v>
      </c>
      <c r="X84" s="225" t="s">
        <v>1</v>
      </c>
      <c r="Y84" s="225" t="s">
        <v>1</v>
      </c>
      <c r="Z84" s="225" t="s">
        <v>1</v>
      </c>
      <c r="AA84" s="225" t="s">
        <v>1</v>
      </c>
      <c r="AB84" s="225" t="s">
        <v>1</v>
      </c>
      <c r="AC84" s="225" t="s">
        <v>1</v>
      </c>
      <c r="AD84" s="225" t="s">
        <v>1</v>
      </c>
      <c r="AE84" s="232" t="s">
        <v>23</v>
      </c>
      <c r="AF84" s="232" t="s">
        <v>23</v>
      </c>
      <c r="AG84" s="225" t="s">
        <v>1</v>
      </c>
      <c r="AH84" s="225" t="s">
        <v>1</v>
      </c>
      <c r="AI84" s="225" t="s">
        <v>1</v>
      </c>
      <c r="AJ84" s="225" t="s">
        <v>1</v>
      </c>
      <c r="AK84" s="225" t="s">
        <v>1</v>
      </c>
      <c r="AL84" s="232" t="s">
        <v>23</v>
      </c>
      <c r="AM84" s="225" t="s">
        <v>1</v>
      </c>
      <c r="AN84" s="225" t="s">
        <v>1</v>
      </c>
      <c r="AO84" s="232" t="s">
        <v>23</v>
      </c>
      <c r="AP84" s="231" t="s">
        <v>20</v>
      </c>
      <c r="AQ84" s="225" t="s">
        <v>1</v>
      </c>
      <c r="AR84" s="230" t="s">
        <v>22</v>
      </c>
      <c r="AS84" s="225" t="s">
        <v>1</v>
      </c>
      <c r="AT84" s="225" t="s">
        <v>1</v>
      </c>
      <c r="AU84" s="232" t="s">
        <v>23</v>
      </c>
      <c r="AV84" s="232" t="s">
        <v>23</v>
      </c>
      <c r="AW84" s="231" t="s">
        <v>1240</v>
      </c>
      <c r="AX84" s="227">
        <v>2</v>
      </c>
      <c r="AY84" s="227">
        <v>2</v>
      </c>
      <c r="AZ84" s="236">
        <v>0.12</v>
      </c>
      <c r="BA84" s="233">
        <v>1686.3</v>
      </c>
      <c r="BB84" s="238">
        <v>0.32</v>
      </c>
      <c r="BD84">
        <f>VLOOKUP(A84,'High impact list'!$A:$F,1,FALSE)</f>
        <v>516</v>
      </c>
      <c r="BE84" t="str">
        <f>VLOOKUP(A84,'High impact list'!$A:$F,5,FALSE)</f>
        <v>Transport</v>
      </c>
      <c r="BF84" t="str">
        <f>VLOOKUP(A84,Reworked!A:T,17,FALSE)</f>
        <v>Improved</v>
      </c>
      <c r="BG84">
        <v>1</v>
      </c>
      <c r="BH84">
        <v>2</v>
      </c>
      <c r="BI84" t="e">
        <f>VLOOKUP(A84,Sheet2!B:B,1,FALSE)</f>
        <v>#N/A</v>
      </c>
    </row>
    <row r="85" spans="1:61" ht="18.75" customHeight="1" x14ac:dyDescent="0.25">
      <c r="A85" s="223">
        <v>424</v>
      </c>
      <c r="B85" s="224" t="s">
        <v>213</v>
      </c>
      <c r="C85" s="225" t="s">
        <v>1190</v>
      </c>
      <c r="D85" s="225" t="s">
        <v>1191</v>
      </c>
      <c r="E85" s="225" t="s">
        <v>625</v>
      </c>
      <c r="F85" s="225" t="s">
        <v>209</v>
      </c>
      <c r="G85" s="225" t="s">
        <v>1</v>
      </c>
      <c r="H85" s="224" t="s">
        <v>1</v>
      </c>
      <c r="I85" s="224" t="s">
        <v>625</v>
      </c>
      <c r="J85" s="227" t="s">
        <v>17</v>
      </c>
      <c r="K85" s="225" t="s">
        <v>1</v>
      </c>
      <c r="L85" s="232" t="s">
        <v>23</v>
      </c>
      <c r="M85" s="227" t="s">
        <v>17</v>
      </c>
      <c r="N85" s="230" t="s">
        <v>22</v>
      </c>
      <c r="O85" s="232" t="s">
        <v>23</v>
      </c>
      <c r="P85" s="225" t="s">
        <v>1</v>
      </c>
      <c r="Q85" s="225" t="s">
        <v>1</v>
      </c>
      <c r="R85" s="225" t="s">
        <v>1</v>
      </c>
      <c r="S85" s="225" t="s">
        <v>1</v>
      </c>
      <c r="T85" s="225" t="s">
        <v>1</v>
      </c>
      <c r="U85" s="225" t="s">
        <v>1</v>
      </c>
      <c r="V85" s="225" t="s">
        <v>1</v>
      </c>
      <c r="W85" s="225" t="s">
        <v>1</v>
      </c>
      <c r="X85" s="225" t="s">
        <v>1</v>
      </c>
      <c r="Y85" s="225" t="s">
        <v>1</v>
      </c>
      <c r="Z85" s="225" t="s">
        <v>1</v>
      </c>
      <c r="AA85" s="225" t="s">
        <v>1</v>
      </c>
      <c r="AB85" s="225" t="s">
        <v>1</v>
      </c>
      <c r="AC85" s="225" t="s">
        <v>1</v>
      </c>
      <c r="AD85" s="225" t="s">
        <v>1</v>
      </c>
      <c r="AE85" s="225" t="s">
        <v>1</v>
      </c>
      <c r="AF85" s="225" t="s">
        <v>1</v>
      </c>
      <c r="AG85" s="225" t="s">
        <v>1</v>
      </c>
      <c r="AH85" s="225" t="s">
        <v>1</v>
      </c>
      <c r="AI85" s="225" t="s">
        <v>1</v>
      </c>
      <c r="AJ85" s="225" t="s">
        <v>1</v>
      </c>
      <c r="AK85" s="230" t="s">
        <v>22</v>
      </c>
      <c r="AL85" s="225" t="s">
        <v>1</v>
      </c>
      <c r="AM85" s="225" t="s">
        <v>1</v>
      </c>
      <c r="AN85" s="225" t="s">
        <v>1</v>
      </c>
      <c r="AO85" s="225" t="s">
        <v>1</v>
      </c>
      <c r="AP85" s="231" t="s">
        <v>20</v>
      </c>
      <c r="AQ85" s="225" t="s">
        <v>1</v>
      </c>
      <c r="AR85" s="225" t="s">
        <v>1</v>
      </c>
      <c r="AS85" s="225" t="s">
        <v>1</v>
      </c>
      <c r="AT85" s="225" t="s">
        <v>1</v>
      </c>
      <c r="AU85" s="232" t="s">
        <v>23</v>
      </c>
      <c r="AV85" s="231" t="s">
        <v>20</v>
      </c>
      <c r="AW85" s="231" t="s">
        <v>1240</v>
      </c>
      <c r="AX85" s="226">
        <v>1</v>
      </c>
      <c r="AY85" s="227">
        <v>2</v>
      </c>
      <c r="AZ85" s="228">
        <v>0</v>
      </c>
      <c r="BA85" s="236">
        <v>0.01</v>
      </c>
      <c r="BB85" s="238">
        <v>0.12</v>
      </c>
      <c r="BD85">
        <f>VLOOKUP(A85,'High impact list'!$A:$F,1,FALSE)</f>
        <v>424</v>
      </c>
      <c r="BE85" t="str">
        <f>VLOOKUP(A85,'High impact list'!$A:$F,5,FALSE)</f>
        <v>Transport</v>
      </c>
      <c r="BF85" t="str">
        <f>VLOOKUP(A85,Reworked!A:T,17,FALSE)</f>
        <v>Unchanged</v>
      </c>
      <c r="BG85">
        <v>1</v>
      </c>
      <c r="BH85">
        <v>2</v>
      </c>
      <c r="BI85" t="e">
        <f>VLOOKUP(A85,Sheet2!B:B,1,FALSE)</f>
        <v>#N/A</v>
      </c>
    </row>
    <row r="86" spans="1:61" ht="26.25" customHeight="1" x14ac:dyDescent="0.25">
      <c r="A86" s="223">
        <v>445</v>
      </c>
      <c r="B86" s="224" t="s">
        <v>214</v>
      </c>
      <c r="C86" s="225" t="s">
        <v>1190</v>
      </c>
      <c r="D86" s="225" t="s">
        <v>1191</v>
      </c>
      <c r="E86" s="225" t="s">
        <v>1065</v>
      </c>
      <c r="F86" s="225" t="s">
        <v>209</v>
      </c>
      <c r="G86" s="225" t="s">
        <v>1</v>
      </c>
      <c r="H86" s="224" t="s">
        <v>1</v>
      </c>
      <c r="I86" s="224" t="s">
        <v>1065</v>
      </c>
      <c r="J86" s="227" t="s">
        <v>17</v>
      </c>
      <c r="K86" s="232" t="s">
        <v>23</v>
      </c>
      <c r="L86" s="232" t="s">
        <v>23</v>
      </c>
      <c r="M86" s="227" t="s">
        <v>17</v>
      </c>
      <c r="N86" s="232" t="s">
        <v>23</v>
      </c>
      <c r="O86" s="232" t="s">
        <v>23</v>
      </c>
      <c r="P86" s="225" t="s">
        <v>1</v>
      </c>
      <c r="Q86" s="225" t="s">
        <v>1</v>
      </c>
      <c r="R86" s="225" t="s">
        <v>1</v>
      </c>
      <c r="S86" s="225" t="s">
        <v>1</v>
      </c>
      <c r="T86" s="225" t="s">
        <v>1</v>
      </c>
      <c r="U86" s="225" t="s">
        <v>1</v>
      </c>
      <c r="V86" s="225" t="s">
        <v>1</v>
      </c>
      <c r="W86" s="225" t="s">
        <v>1</v>
      </c>
      <c r="X86" s="225" t="s">
        <v>1</v>
      </c>
      <c r="Y86" s="225" t="s">
        <v>1</v>
      </c>
      <c r="Z86" s="232" t="s">
        <v>23</v>
      </c>
      <c r="AA86" s="232" t="s">
        <v>23</v>
      </c>
      <c r="AB86" s="225" t="s">
        <v>1</v>
      </c>
      <c r="AC86" s="225" t="s">
        <v>1</v>
      </c>
      <c r="AD86" s="225" t="s">
        <v>1</v>
      </c>
      <c r="AE86" s="225" t="s">
        <v>1</v>
      </c>
      <c r="AF86" s="232" t="s">
        <v>23</v>
      </c>
      <c r="AG86" s="225" t="s">
        <v>1</v>
      </c>
      <c r="AH86" s="225" t="s">
        <v>1</v>
      </c>
      <c r="AI86" s="225" t="s">
        <v>1</v>
      </c>
      <c r="AJ86" s="225" t="s">
        <v>1</v>
      </c>
      <c r="AK86" s="232" t="s">
        <v>23</v>
      </c>
      <c r="AL86" s="232" t="s">
        <v>23</v>
      </c>
      <c r="AM86" s="225" t="s">
        <v>1</v>
      </c>
      <c r="AN86" s="225" t="s">
        <v>1</v>
      </c>
      <c r="AO86" s="232" t="s">
        <v>23</v>
      </c>
      <c r="AP86" s="225" t="s">
        <v>1</v>
      </c>
      <c r="AQ86" s="225" t="s">
        <v>1</v>
      </c>
      <c r="AR86" s="232" t="s">
        <v>23</v>
      </c>
      <c r="AS86" s="225" t="s">
        <v>1</v>
      </c>
      <c r="AT86" s="225" t="s">
        <v>1</v>
      </c>
      <c r="AU86" s="232" t="s">
        <v>23</v>
      </c>
      <c r="AV86" s="232" t="s">
        <v>23</v>
      </c>
      <c r="AW86" s="231" t="s">
        <v>1240</v>
      </c>
      <c r="AX86" s="227">
        <v>2</v>
      </c>
      <c r="AY86" s="227">
        <v>2</v>
      </c>
      <c r="AZ86" s="233">
        <v>0</v>
      </c>
      <c r="BA86" s="236">
        <v>102</v>
      </c>
      <c r="BB86" s="234">
        <v>0.02</v>
      </c>
      <c r="BD86">
        <f>VLOOKUP(A86,'High impact list'!$A:$F,1,FALSE)</f>
        <v>445</v>
      </c>
      <c r="BE86" t="str">
        <f>VLOOKUP(A86,'High impact list'!$A:$F,5,FALSE)</f>
        <v>Transport</v>
      </c>
      <c r="BF86" t="str">
        <f>VLOOKUP(A86,Reworked!A:T,17,FALSE)</f>
        <v>Unchanged</v>
      </c>
      <c r="BG86">
        <v>1</v>
      </c>
      <c r="BH86">
        <v>2</v>
      </c>
      <c r="BI86" t="e">
        <f>VLOOKUP(A86,Sheet2!B:B,1,FALSE)</f>
        <v>#N/A</v>
      </c>
    </row>
    <row r="87" spans="1:61" ht="27" customHeight="1" x14ac:dyDescent="0.25">
      <c r="A87" s="223">
        <v>1570</v>
      </c>
      <c r="B87" s="224" t="s">
        <v>215</v>
      </c>
      <c r="C87" s="225" t="s">
        <v>1190</v>
      </c>
      <c r="D87" s="225" t="s">
        <v>1191</v>
      </c>
      <c r="E87" s="225" t="s">
        <v>1086</v>
      </c>
      <c r="F87" s="225" t="s">
        <v>209</v>
      </c>
      <c r="G87" s="225" t="s">
        <v>1</v>
      </c>
      <c r="H87" s="224" t="s">
        <v>1</v>
      </c>
      <c r="I87" s="224" t="s">
        <v>1086</v>
      </c>
      <c r="J87" s="227" t="s">
        <v>17</v>
      </c>
      <c r="K87" s="225" t="s">
        <v>1</v>
      </c>
      <c r="L87" s="231" t="s">
        <v>20</v>
      </c>
      <c r="M87" s="225" t="s">
        <v>1</v>
      </c>
      <c r="N87" s="225" t="s">
        <v>1</v>
      </c>
      <c r="O87" s="225" t="s">
        <v>1</v>
      </c>
      <c r="P87" s="225" t="s">
        <v>1</v>
      </c>
      <c r="Q87" s="225" t="s">
        <v>1</v>
      </c>
      <c r="R87" s="225" t="s">
        <v>1</v>
      </c>
      <c r="S87" s="225" t="s">
        <v>1</v>
      </c>
      <c r="T87" s="225" t="s">
        <v>1</v>
      </c>
      <c r="U87" s="225" t="s">
        <v>1</v>
      </c>
      <c r="V87" s="225" t="s">
        <v>1</v>
      </c>
      <c r="W87" s="225" t="s">
        <v>1</v>
      </c>
      <c r="X87" s="225" t="s">
        <v>1</v>
      </c>
      <c r="Y87" s="225" t="s">
        <v>1</v>
      </c>
      <c r="Z87" s="225" t="s">
        <v>1</v>
      </c>
      <c r="AA87" s="225" t="s">
        <v>1</v>
      </c>
      <c r="AB87" s="225" t="s">
        <v>1</v>
      </c>
      <c r="AC87" s="225" t="s">
        <v>1</v>
      </c>
      <c r="AD87" s="225" t="s">
        <v>1</v>
      </c>
      <c r="AE87" s="225" t="s">
        <v>1</v>
      </c>
      <c r="AF87" s="225" t="s">
        <v>1</v>
      </c>
      <c r="AG87" s="225" t="s">
        <v>1</v>
      </c>
      <c r="AH87" s="225" t="s">
        <v>1</v>
      </c>
      <c r="AI87" s="225" t="s">
        <v>1</v>
      </c>
      <c r="AJ87" s="225" t="s">
        <v>1</v>
      </c>
      <c r="AK87" s="225" t="s">
        <v>1</v>
      </c>
      <c r="AL87" s="225" t="s">
        <v>1</v>
      </c>
      <c r="AM87" s="225" t="s">
        <v>1</v>
      </c>
      <c r="AN87" s="225" t="s">
        <v>1</v>
      </c>
      <c r="AO87" s="225" t="s">
        <v>1</v>
      </c>
      <c r="AP87" s="231" t="s">
        <v>20</v>
      </c>
      <c r="AQ87" s="225" t="s">
        <v>1</v>
      </c>
      <c r="AR87" s="225" t="s">
        <v>1</v>
      </c>
      <c r="AS87" s="225" t="s">
        <v>1</v>
      </c>
      <c r="AT87" s="225" t="s">
        <v>1</v>
      </c>
      <c r="AU87" s="225" t="s">
        <v>1</v>
      </c>
      <c r="AV87" s="231" t="s">
        <v>20</v>
      </c>
      <c r="AW87" s="231" t="s">
        <v>20</v>
      </c>
      <c r="AX87" s="226">
        <v>1</v>
      </c>
      <c r="AY87" s="227">
        <v>2</v>
      </c>
      <c r="AZ87" s="228">
        <v>0</v>
      </c>
      <c r="BA87" s="228">
        <v>0</v>
      </c>
      <c r="BB87" s="229">
        <v>0</v>
      </c>
      <c r="BD87">
        <f>VLOOKUP(A87,'High impact list'!$A:$F,1,FALSE)</f>
        <v>1570</v>
      </c>
      <c r="BE87" t="str">
        <f>VLOOKUP(A87,'High impact list'!$A:$F,5,FALSE)</f>
        <v>Transport</v>
      </c>
      <c r="BF87" t="str">
        <f>VLOOKUP(A87,Reworked!A:T,17,FALSE)</f>
        <v>New auditee</v>
      </c>
      <c r="BG87">
        <v>1</v>
      </c>
      <c r="BH87">
        <v>2</v>
      </c>
      <c r="BI87" t="e">
        <f>VLOOKUP(A87,Sheet2!B:B,1,FALSE)</f>
        <v>#N/A</v>
      </c>
    </row>
    <row r="88" spans="1:61" ht="18.75" customHeight="1" x14ac:dyDescent="0.25">
      <c r="A88" s="223">
        <v>3</v>
      </c>
      <c r="B88" s="224" t="s">
        <v>109</v>
      </c>
      <c r="C88" s="225" t="s">
        <v>1193</v>
      </c>
      <c r="D88" s="225" t="s">
        <v>1191</v>
      </c>
      <c r="E88" s="225" t="s">
        <v>896</v>
      </c>
      <c r="F88" s="225" t="s">
        <v>1</v>
      </c>
      <c r="G88" s="225" t="s">
        <v>1517</v>
      </c>
      <c r="H88" s="224" t="s">
        <v>1</v>
      </c>
      <c r="I88" s="224" t="s">
        <v>437</v>
      </c>
      <c r="J88" s="227" t="s">
        <v>17</v>
      </c>
      <c r="K88" s="232" t="s">
        <v>23</v>
      </c>
      <c r="L88" s="232" t="s">
        <v>23</v>
      </c>
      <c r="M88" s="239" t="s">
        <v>94</v>
      </c>
      <c r="N88" s="232" t="s">
        <v>23</v>
      </c>
      <c r="O88" s="232" t="s">
        <v>23</v>
      </c>
      <c r="P88" s="230" t="s">
        <v>22</v>
      </c>
      <c r="Q88" s="230" t="s">
        <v>22</v>
      </c>
      <c r="R88" s="230" t="s">
        <v>22</v>
      </c>
      <c r="S88" s="225" t="s">
        <v>1</v>
      </c>
      <c r="T88" s="231" t="s">
        <v>20</v>
      </c>
      <c r="U88" s="230" t="s">
        <v>22</v>
      </c>
      <c r="V88" s="225" t="s">
        <v>1</v>
      </c>
      <c r="W88" s="225" t="s">
        <v>1</v>
      </c>
      <c r="X88" s="230" t="s">
        <v>22</v>
      </c>
      <c r="Y88" s="225" t="s">
        <v>1</v>
      </c>
      <c r="Z88" s="232" t="s">
        <v>23</v>
      </c>
      <c r="AA88" s="231" t="s">
        <v>20</v>
      </c>
      <c r="AB88" s="225" t="s">
        <v>1</v>
      </c>
      <c r="AC88" s="225" t="s">
        <v>1</v>
      </c>
      <c r="AD88" s="225" t="s">
        <v>1</v>
      </c>
      <c r="AE88" s="232" t="s">
        <v>23</v>
      </c>
      <c r="AF88" s="232" t="s">
        <v>23</v>
      </c>
      <c r="AG88" s="230" t="s">
        <v>22</v>
      </c>
      <c r="AH88" s="225" t="s">
        <v>1</v>
      </c>
      <c r="AI88" s="225" t="s">
        <v>1</v>
      </c>
      <c r="AJ88" s="225" t="s">
        <v>1</v>
      </c>
      <c r="AK88" s="225" t="s">
        <v>1</v>
      </c>
      <c r="AL88" s="230" t="s">
        <v>22</v>
      </c>
      <c r="AM88" s="225" t="s">
        <v>1</v>
      </c>
      <c r="AN88" s="225" t="s">
        <v>1</v>
      </c>
      <c r="AO88" s="225" t="s">
        <v>1</v>
      </c>
      <c r="AP88" s="225" t="s">
        <v>1</v>
      </c>
      <c r="AQ88" s="225" t="s">
        <v>1</v>
      </c>
      <c r="AR88" s="232" t="s">
        <v>23</v>
      </c>
      <c r="AS88" s="225" t="s">
        <v>1</v>
      </c>
      <c r="AT88" s="225" t="s">
        <v>1</v>
      </c>
      <c r="AU88" s="232" t="s">
        <v>23</v>
      </c>
      <c r="AV88" s="232" t="s">
        <v>23</v>
      </c>
      <c r="AW88" s="226" t="s">
        <v>1241</v>
      </c>
      <c r="AX88" s="227">
        <v>2</v>
      </c>
      <c r="AY88" s="227">
        <v>2</v>
      </c>
      <c r="AZ88" s="228">
        <v>0</v>
      </c>
      <c r="BA88" s="233">
        <v>415.9</v>
      </c>
      <c r="BB88" s="238">
        <v>11</v>
      </c>
      <c r="BD88">
        <f>VLOOKUP(A88,'High impact list'!$A:$F,1,FALSE)</f>
        <v>3</v>
      </c>
      <c r="BE88" t="str">
        <f>VLOOKUP(A88,'High impact list'!$A:$F,5,FALSE)</f>
        <v>Energy</v>
      </c>
      <c r="BF88" t="str">
        <f>VLOOKUP(A88,Reworked!A:T,17,FALSE)</f>
        <v>Improved</v>
      </c>
      <c r="BG88">
        <v>1</v>
      </c>
      <c r="BH88">
        <v>2</v>
      </c>
      <c r="BI88" t="e">
        <f>VLOOKUP(A88,Sheet2!B:B,1,FALSE)</f>
        <v>#N/A</v>
      </c>
    </row>
    <row r="89" spans="1:61" ht="14.25" customHeight="1" x14ac:dyDescent="0.25">
      <c r="A89" s="223">
        <v>1168</v>
      </c>
      <c r="B89" s="224" t="s">
        <v>216</v>
      </c>
      <c r="C89" s="225" t="s">
        <v>1193</v>
      </c>
      <c r="D89" s="225" t="s">
        <v>1191</v>
      </c>
      <c r="E89" s="225" t="s">
        <v>737</v>
      </c>
      <c r="F89" s="225" t="s">
        <v>1</v>
      </c>
      <c r="G89" s="225" t="s">
        <v>209</v>
      </c>
      <c r="H89" s="224" t="s">
        <v>1</v>
      </c>
      <c r="I89" s="224" t="s">
        <v>437</v>
      </c>
      <c r="J89" s="227" t="s">
        <v>17</v>
      </c>
      <c r="K89" s="225" t="s">
        <v>1</v>
      </c>
      <c r="L89" s="232" t="s">
        <v>23</v>
      </c>
      <c r="M89" s="227" t="s">
        <v>17</v>
      </c>
      <c r="N89" s="225" t="s">
        <v>1</v>
      </c>
      <c r="O89" s="232" t="s">
        <v>23</v>
      </c>
      <c r="P89" s="225" t="s">
        <v>1</v>
      </c>
      <c r="Q89" s="225" t="s">
        <v>1</v>
      </c>
      <c r="R89" s="225" t="s">
        <v>1</v>
      </c>
      <c r="S89" s="225" t="s">
        <v>1</v>
      </c>
      <c r="T89" s="225" t="s">
        <v>1</v>
      </c>
      <c r="U89" s="225" t="s">
        <v>1</v>
      </c>
      <c r="V89" s="225" t="s">
        <v>1</v>
      </c>
      <c r="W89" s="225" t="s">
        <v>1</v>
      </c>
      <c r="X89" s="225" t="s">
        <v>1</v>
      </c>
      <c r="Y89" s="225" t="s">
        <v>1</v>
      </c>
      <c r="Z89" s="225" t="s">
        <v>1</v>
      </c>
      <c r="AA89" s="225" t="s">
        <v>1</v>
      </c>
      <c r="AB89" s="225" t="s">
        <v>1</v>
      </c>
      <c r="AC89" s="225" t="s">
        <v>1</v>
      </c>
      <c r="AD89" s="225" t="s">
        <v>1</v>
      </c>
      <c r="AE89" s="225" t="s">
        <v>1</v>
      </c>
      <c r="AF89" s="231" t="s">
        <v>20</v>
      </c>
      <c r="AG89" s="225" t="s">
        <v>1</v>
      </c>
      <c r="AH89" s="225" t="s">
        <v>1</v>
      </c>
      <c r="AI89" s="225" t="s">
        <v>1</v>
      </c>
      <c r="AJ89" s="225" t="s">
        <v>1</v>
      </c>
      <c r="AK89" s="230" t="s">
        <v>22</v>
      </c>
      <c r="AL89" s="225" t="s">
        <v>1</v>
      </c>
      <c r="AM89" s="225" t="s">
        <v>1</v>
      </c>
      <c r="AN89" s="225" t="s">
        <v>1</v>
      </c>
      <c r="AO89" s="225" t="s">
        <v>1</v>
      </c>
      <c r="AP89" s="225" t="s">
        <v>1</v>
      </c>
      <c r="AQ89" s="225" t="s">
        <v>1</v>
      </c>
      <c r="AR89" s="231" t="s">
        <v>20</v>
      </c>
      <c r="AS89" s="225" t="s">
        <v>1</v>
      </c>
      <c r="AT89" s="225" t="s">
        <v>1</v>
      </c>
      <c r="AU89" s="225" t="s">
        <v>1</v>
      </c>
      <c r="AV89" s="232" t="s">
        <v>23</v>
      </c>
      <c r="AW89" s="226" t="s">
        <v>1241</v>
      </c>
      <c r="AX89" s="226">
        <v>1</v>
      </c>
      <c r="AY89" s="227">
        <v>2</v>
      </c>
      <c r="AZ89" s="228">
        <v>0</v>
      </c>
      <c r="BA89" s="236">
        <v>101.9</v>
      </c>
      <c r="BB89" s="234">
        <v>0.11</v>
      </c>
      <c r="BD89">
        <f>VLOOKUP(A89,'High impact list'!$A:$F,1,FALSE)</f>
        <v>1168</v>
      </c>
      <c r="BE89" t="str">
        <f>VLOOKUP(A89,'High impact list'!$A:$F,5,FALSE)</f>
        <v>Transport</v>
      </c>
      <c r="BF89" t="str">
        <f>VLOOKUP(A89,Reworked!A:T,17,FALSE)</f>
        <v>Unchanged</v>
      </c>
      <c r="BG89">
        <v>1</v>
      </c>
      <c r="BH89">
        <v>2</v>
      </c>
      <c r="BI89" t="e">
        <f>VLOOKUP(A89,Sheet2!B:B,1,FALSE)</f>
        <v>#N/A</v>
      </c>
    </row>
    <row r="90" spans="1:61" ht="18.75" customHeight="1" x14ac:dyDescent="0.25">
      <c r="A90" s="223">
        <v>18</v>
      </c>
      <c r="B90" s="224" t="s">
        <v>206</v>
      </c>
      <c r="C90" s="225" t="s">
        <v>1193</v>
      </c>
      <c r="D90" s="225" t="s">
        <v>1191</v>
      </c>
      <c r="E90" s="225" t="s">
        <v>815</v>
      </c>
      <c r="F90" s="225" t="s">
        <v>1</v>
      </c>
      <c r="G90" s="225" t="s">
        <v>817</v>
      </c>
      <c r="H90" s="224" t="s">
        <v>1</v>
      </c>
      <c r="I90" s="224" t="s">
        <v>437</v>
      </c>
      <c r="J90" s="227" t="s">
        <v>17</v>
      </c>
      <c r="K90" s="231" t="s">
        <v>20</v>
      </c>
      <c r="L90" s="232" t="s">
        <v>23</v>
      </c>
      <c r="M90" s="227" t="s">
        <v>17</v>
      </c>
      <c r="N90" s="225" t="s">
        <v>1</v>
      </c>
      <c r="O90" s="232" t="s">
        <v>23</v>
      </c>
      <c r="P90" s="225" t="s">
        <v>1</v>
      </c>
      <c r="Q90" s="225" t="s">
        <v>1</v>
      </c>
      <c r="R90" s="225" t="s">
        <v>1</v>
      </c>
      <c r="S90" s="225" t="s">
        <v>1</v>
      </c>
      <c r="T90" s="225" t="s">
        <v>1</v>
      </c>
      <c r="U90" s="225" t="s">
        <v>1</v>
      </c>
      <c r="V90" s="225" t="s">
        <v>1</v>
      </c>
      <c r="W90" s="225" t="s">
        <v>1</v>
      </c>
      <c r="X90" s="225" t="s">
        <v>1</v>
      </c>
      <c r="Y90" s="225" t="s">
        <v>1</v>
      </c>
      <c r="Z90" s="225" t="s">
        <v>1</v>
      </c>
      <c r="AA90" s="231" t="s">
        <v>20</v>
      </c>
      <c r="AB90" s="225" t="s">
        <v>1</v>
      </c>
      <c r="AC90" s="225" t="s">
        <v>1</v>
      </c>
      <c r="AD90" s="225" t="s">
        <v>1</v>
      </c>
      <c r="AE90" s="231" t="s">
        <v>20</v>
      </c>
      <c r="AF90" s="230" t="s">
        <v>22</v>
      </c>
      <c r="AG90" s="225" t="s">
        <v>1</v>
      </c>
      <c r="AH90" s="225" t="s">
        <v>1</v>
      </c>
      <c r="AI90" s="225" t="s">
        <v>1</v>
      </c>
      <c r="AJ90" s="225" t="s">
        <v>1</v>
      </c>
      <c r="AK90" s="225" t="s">
        <v>1</v>
      </c>
      <c r="AL90" s="225" t="s">
        <v>1</v>
      </c>
      <c r="AM90" s="225" t="s">
        <v>1</v>
      </c>
      <c r="AN90" s="225" t="s">
        <v>1</v>
      </c>
      <c r="AO90" s="230" t="s">
        <v>22</v>
      </c>
      <c r="AP90" s="225" t="s">
        <v>1</v>
      </c>
      <c r="AQ90" s="225" t="s">
        <v>1</v>
      </c>
      <c r="AR90" s="232" t="s">
        <v>23</v>
      </c>
      <c r="AS90" s="225" t="s">
        <v>1</v>
      </c>
      <c r="AT90" s="225" t="s">
        <v>1</v>
      </c>
      <c r="AU90" s="232" t="s">
        <v>23</v>
      </c>
      <c r="AV90" s="232" t="s">
        <v>23</v>
      </c>
      <c r="AW90" s="231" t="s">
        <v>1240</v>
      </c>
      <c r="AX90" s="226">
        <v>1</v>
      </c>
      <c r="AY90" s="227">
        <v>2</v>
      </c>
      <c r="AZ90" s="228">
        <v>0</v>
      </c>
      <c r="BA90" s="233">
        <v>5.6</v>
      </c>
      <c r="BB90" s="234">
        <v>0.04</v>
      </c>
      <c r="BD90">
        <f>VLOOKUP(A90,'High impact list'!$A:$F,1,FALSE)</f>
        <v>18</v>
      </c>
      <c r="BE90" t="str">
        <f>VLOOKUP(A90,'High impact list'!$A:$F,5,FALSE)</f>
        <v>Safety and Security</v>
      </c>
      <c r="BF90" t="str">
        <f>VLOOKUP(A90,Reworked!A:T,17,FALSE)</f>
        <v>Unchanged</v>
      </c>
      <c r="BG90">
        <v>1</v>
      </c>
      <c r="BH90">
        <v>2</v>
      </c>
      <c r="BI90" t="e">
        <f>VLOOKUP(A90,Sheet2!B:B,1,FALSE)</f>
        <v>#N/A</v>
      </c>
    </row>
    <row r="91" spans="1:61" ht="18" customHeight="1" x14ac:dyDescent="0.25">
      <c r="A91" s="223">
        <v>23</v>
      </c>
      <c r="B91" s="224" t="s">
        <v>31</v>
      </c>
      <c r="C91" s="225" t="s">
        <v>1193</v>
      </c>
      <c r="D91" s="225" t="s">
        <v>1191</v>
      </c>
      <c r="E91" s="225" t="s">
        <v>941</v>
      </c>
      <c r="F91" s="225" t="s">
        <v>1</v>
      </c>
      <c r="G91" s="225" t="s">
        <v>447</v>
      </c>
      <c r="H91" s="224" t="s">
        <v>1</v>
      </c>
      <c r="I91" s="224" t="s">
        <v>437</v>
      </c>
      <c r="J91" s="227" t="s">
        <v>17</v>
      </c>
      <c r="K91" s="230" t="s">
        <v>22</v>
      </c>
      <c r="L91" s="232" t="s">
        <v>23</v>
      </c>
      <c r="M91" s="237" t="s">
        <v>26</v>
      </c>
      <c r="N91" s="232" t="s">
        <v>23</v>
      </c>
      <c r="O91" s="231" t="s">
        <v>20</v>
      </c>
      <c r="P91" s="225" t="s">
        <v>1</v>
      </c>
      <c r="Q91" s="225" t="s">
        <v>1</v>
      </c>
      <c r="R91" s="230" t="s">
        <v>22</v>
      </c>
      <c r="S91" s="225" t="s">
        <v>1</v>
      </c>
      <c r="T91" s="225" t="s">
        <v>1</v>
      </c>
      <c r="U91" s="225" t="s">
        <v>1</v>
      </c>
      <c r="V91" s="225" t="s">
        <v>1</v>
      </c>
      <c r="W91" s="225" t="s">
        <v>1</v>
      </c>
      <c r="X91" s="225" t="s">
        <v>1</v>
      </c>
      <c r="Y91" s="225" t="s">
        <v>1</v>
      </c>
      <c r="Z91" s="230" t="s">
        <v>22</v>
      </c>
      <c r="AA91" s="225" t="s">
        <v>1</v>
      </c>
      <c r="AB91" s="225" t="s">
        <v>1</v>
      </c>
      <c r="AC91" s="225" t="s">
        <v>1</v>
      </c>
      <c r="AD91" s="225" t="s">
        <v>1</v>
      </c>
      <c r="AE91" s="232" t="s">
        <v>23</v>
      </c>
      <c r="AF91" s="225" t="s">
        <v>1</v>
      </c>
      <c r="AG91" s="225" t="s">
        <v>1</v>
      </c>
      <c r="AH91" s="225" t="s">
        <v>1</v>
      </c>
      <c r="AI91" s="225" t="s">
        <v>1</v>
      </c>
      <c r="AJ91" s="225" t="s">
        <v>1</v>
      </c>
      <c r="AK91" s="225" t="s">
        <v>1</v>
      </c>
      <c r="AL91" s="225" t="s">
        <v>1</v>
      </c>
      <c r="AM91" s="225" t="s">
        <v>1</v>
      </c>
      <c r="AN91" s="225" t="s">
        <v>1</v>
      </c>
      <c r="AO91" s="225" t="s">
        <v>1</v>
      </c>
      <c r="AP91" s="225" t="s">
        <v>1</v>
      </c>
      <c r="AQ91" s="225" t="s">
        <v>1</v>
      </c>
      <c r="AR91" s="225" t="s">
        <v>1</v>
      </c>
      <c r="AS91" s="225" t="s">
        <v>1</v>
      </c>
      <c r="AT91" s="225" t="s">
        <v>1</v>
      </c>
      <c r="AU91" s="232" t="s">
        <v>23</v>
      </c>
      <c r="AV91" s="225" t="s">
        <v>1</v>
      </c>
      <c r="AW91" s="226" t="s">
        <v>1241</v>
      </c>
      <c r="AX91" s="226">
        <v>1</v>
      </c>
      <c r="AY91" s="227">
        <v>2</v>
      </c>
      <c r="AZ91" s="228">
        <v>0</v>
      </c>
      <c r="BA91" s="233">
        <v>0</v>
      </c>
      <c r="BB91" s="238">
        <v>1.9</v>
      </c>
      <c r="BD91">
        <f>VLOOKUP(A91,'High impact list'!$A:$F,1,FALSE)</f>
        <v>23</v>
      </c>
      <c r="BE91" t="str">
        <f>VLOOKUP(A91,'High impact list'!$A:$F,5,FALSE)</f>
        <v>Education, skills and unemployment</v>
      </c>
      <c r="BF91" t="str">
        <f>VLOOKUP(A91,Reworked!A:T,17,FALSE)</f>
        <v>Improved</v>
      </c>
      <c r="BG91">
        <v>1</v>
      </c>
      <c r="BH91">
        <v>2</v>
      </c>
      <c r="BI91" t="e">
        <f>VLOOKUP(A91,Sheet2!B:B,1,FALSE)</f>
        <v>#N/A</v>
      </c>
    </row>
    <row r="92" spans="1:61" ht="18.75" customHeight="1" x14ac:dyDescent="0.25">
      <c r="A92" s="223">
        <v>1321</v>
      </c>
      <c r="B92" s="224" t="s">
        <v>35</v>
      </c>
      <c r="C92" s="225" t="s">
        <v>1193</v>
      </c>
      <c r="D92" s="225" t="s">
        <v>1191</v>
      </c>
      <c r="E92" s="225" t="s">
        <v>625</v>
      </c>
      <c r="F92" s="225" t="s">
        <v>1</v>
      </c>
      <c r="G92" s="225" t="s">
        <v>447</v>
      </c>
      <c r="H92" s="224" t="s">
        <v>1</v>
      </c>
      <c r="I92" s="224" t="s">
        <v>437</v>
      </c>
      <c r="J92" s="227" t="s">
        <v>17</v>
      </c>
      <c r="K92" s="225" t="s">
        <v>1</v>
      </c>
      <c r="L92" s="232" t="s">
        <v>23</v>
      </c>
      <c r="M92" s="227" t="s">
        <v>17</v>
      </c>
      <c r="N92" s="225" t="s">
        <v>1</v>
      </c>
      <c r="O92" s="232" t="s">
        <v>23</v>
      </c>
      <c r="P92" s="225" t="s">
        <v>1</v>
      </c>
      <c r="Q92" s="225" t="s">
        <v>1</v>
      </c>
      <c r="R92" s="225" t="s">
        <v>1</v>
      </c>
      <c r="S92" s="225" t="s">
        <v>1</v>
      </c>
      <c r="T92" s="225" t="s">
        <v>1</v>
      </c>
      <c r="U92" s="225" t="s">
        <v>1</v>
      </c>
      <c r="V92" s="225" t="s">
        <v>1</v>
      </c>
      <c r="W92" s="225" t="s">
        <v>1</v>
      </c>
      <c r="X92" s="225" t="s">
        <v>1</v>
      </c>
      <c r="Y92" s="225" t="s">
        <v>1</v>
      </c>
      <c r="Z92" s="225" t="s">
        <v>1</v>
      </c>
      <c r="AA92" s="225" t="s">
        <v>1</v>
      </c>
      <c r="AB92" s="225" t="s">
        <v>1</v>
      </c>
      <c r="AC92" s="225" t="s">
        <v>1</v>
      </c>
      <c r="AD92" s="225" t="s">
        <v>1</v>
      </c>
      <c r="AE92" s="232" t="s">
        <v>23</v>
      </c>
      <c r="AF92" s="225" t="s">
        <v>1</v>
      </c>
      <c r="AG92" s="225" t="s">
        <v>1</v>
      </c>
      <c r="AH92" s="225" t="s">
        <v>1</v>
      </c>
      <c r="AI92" s="225" t="s">
        <v>1</v>
      </c>
      <c r="AJ92" s="225" t="s">
        <v>1</v>
      </c>
      <c r="AK92" s="225" t="s">
        <v>1</v>
      </c>
      <c r="AL92" s="225" t="s">
        <v>1</v>
      </c>
      <c r="AM92" s="225" t="s">
        <v>1</v>
      </c>
      <c r="AN92" s="225" t="s">
        <v>1</v>
      </c>
      <c r="AO92" s="225" t="s">
        <v>1</v>
      </c>
      <c r="AP92" s="225" t="s">
        <v>1</v>
      </c>
      <c r="AQ92" s="225" t="s">
        <v>1</v>
      </c>
      <c r="AR92" s="230" t="s">
        <v>22</v>
      </c>
      <c r="AS92" s="225" t="s">
        <v>1</v>
      </c>
      <c r="AT92" s="225" t="s">
        <v>1</v>
      </c>
      <c r="AU92" s="225" t="s">
        <v>1</v>
      </c>
      <c r="AV92" s="232" t="s">
        <v>23</v>
      </c>
      <c r="AW92" s="231" t="s">
        <v>1240</v>
      </c>
      <c r="AX92" s="226">
        <v>1</v>
      </c>
      <c r="AY92" s="235">
        <v>0</v>
      </c>
      <c r="AZ92" s="228">
        <v>0</v>
      </c>
      <c r="BA92" s="228">
        <v>0</v>
      </c>
      <c r="BB92" s="229">
        <v>0</v>
      </c>
      <c r="BD92">
        <f>VLOOKUP(A92,'High impact list'!$A:$F,1,FALSE)</f>
        <v>1321</v>
      </c>
      <c r="BE92" t="str">
        <f>VLOOKUP(A92,'High impact list'!$A:$F,5,FALSE)</f>
        <v>Education, skills and unemployment</v>
      </c>
      <c r="BF92" t="str">
        <f>VLOOKUP(A92,Reworked!A:T,17,FALSE)</f>
        <v>Unchanged</v>
      </c>
      <c r="BG92">
        <v>1</v>
      </c>
      <c r="BH92">
        <v>2</v>
      </c>
      <c r="BI92" t="e">
        <f>VLOOKUP(A92,Sheet2!B:B,1,FALSE)</f>
        <v>#N/A</v>
      </c>
    </row>
    <row r="93" spans="1:61" ht="14.25" customHeight="1" x14ac:dyDescent="0.25">
      <c r="A93" s="223">
        <v>31</v>
      </c>
      <c r="B93" s="224" t="s">
        <v>112</v>
      </c>
      <c r="C93" s="225" t="s">
        <v>1193</v>
      </c>
      <c r="D93" s="225" t="s">
        <v>1191</v>
      </c>
      <c r="E93" s="225" t="s">
        <v>519</v>
      </c>
      <c r="F93" s="225" t="s">
        <v>1</v>
      </c>
      <c r="G93" s="225" t="s">
        <v>1517</v>
      </c>
      <c r="H93" s="224" t="s">
        <v>1</v>
      </c>
      <c r="I93" s="224" t="s">
        <v>437</v>
      </c>
      <c r="J93" s="227" t="s">
        <v>17</v>
      </c>
      <c r="K93" s="232" t="s">
        <v>23</v>
      </c>
      <c r="L93" s="232" t="s">
        <v>23</v>
      </c>
      <c r="M93" s="237" t="s">
        <v>26</v>
      </c>
      <c r="N93" s="232" t="s">
        <v>23</v>
      </c>
      <c r="O93" s="232" t="s">
        <v>23</v>
      </c>
      <c r="P93" s="225" t="s">
        <v>1</v>
      </c>
      <c r="Q93" s="225" t="s">
        <v>1</v>
      </c>
      <c r="R93" s="225" t="s">
        <v>1</v>
      </c>
      <c r="S93" s="225" t="s">
        <v>1</v>
      </c>
      <c r="T93" s="225" t="s">
        <v>1</v>
      </c>
      <c r="U93" s="225" t="s">
        <v>1</v>
      </c>
      <c r="V93" s="225" t="s">
        <v>1</v>
      </c>
      <c r="W93" s="225" t="s">
        <v>1</v>
      </c>
      <c r="X93" s="230" t="s">
        <v>22</v>
      </c>
      <c r="Y93" s="225" t="s">
        <v>1</v>
      </c>
      <c r="Z93" s="232" t="s">
        <v>23</v>
      </c>
      <c r="AA93" s="230" t="s">
        <v>22</v>
      </c>
      <c r="AB93" s="225" t="s">
        <v>1</v>
      </c>
      <c r="AC93" s="225" t="s">
        <v>1</v>
      </c>
      <c r="AD93" s="225" t="s">
        <v>1</v>
      </c>
      <c r="AE93" s="232" t="s">
        <v>23</v>
      </c>
      <c r="AF93" s="225" t="s">
        <v>1</v>
      </c>
      <c r="AG93" s="225" t="s">
        <v>1</v>
      </c>
      <c r="AH93" s="225" t="s">
        <v>1</v>
      </c>
      <c r="AI93" s="225" t="s">
        <v>1</v>
      </c>
      <c r="AJ93" s="225" t="s">
        <v>1</v>
      </c>
      <c r="AK93" s="225" t="s">
        <v>1</v>
      </c>
      <c r="AL93" s="225" t="s">
        <v>1</v>
      </c>
      <c r="AM93" s="225" t="s">
        <v>1</v>
      </c>
      <c r="AN93" s="225" t="s">
        <v>1</v>
      </c>
      <c r="AO93" s="225" t="s">
        <v>1</v>
      </c>
      <c r="AP93" s="225" t="s">
        <v>1</v>
      </c>
      <c r="AQ93" s="225" t="s">
        <v>1</v>
      </c>
      <c r="AR93" s="225" t="s">
        <v>1</v>
      </c>
      <c r="AS93" s="225" t="s">
        <v>1</v>
      </c>
      <c r="AT93" s="225" t="s">
        <v>1</v>
      </c>
      <c r="AU93" s="232" t="s">
        <v>23</v>
      </c>
      <c r="AV93" s="232" t="s">
        <v>23</v>
      </c>
      <c r="AW93" s="226" t="s">
        <v>1241</v>
      </c>
      <c r="AX93" s="226">
        <v>1</v>
      </c>
      <c r="AY93" s="226">
        <v>1</v>
      </c>
      <c r="AZ93" s="228">
        <v>0</v>
      </c>
      <c r="BA93" s="233">
        <v>0.09</v>
      </c>
      <c r="BB93" s="234">
        <v>0.03</v>
      </c>
      <c r="BD93">
        <f>VLOOKUP(A93,'High impact list'!$A:$F,1,FALSE)</f>
        <v>31</v>
      </c>
      <c r="BE93" t="str">
        <f>VLOOKUP(A93,'High impact list'!$A:$F,5,FALSE)</f>
        <v>Energy</v>
      </c>
      <c r="BF93" t="str">
        <f>VLOOKUP(A93,Reworked!A:T,17,FALSE)</f>
        <v>Improved</v>
      </c>
      <c r="BG93">
        <v>1</v>
      </c>
      <c r="BH93">
        <v>2</v>
      </c>
      <c r="BI93" t="e">
        <f>VLOOKUP(A93,Sheet2!B:B,1,FALSE)</f>
        <v>#N/A</v>
      </c>
    </row>
    <row r="94" spans="1:61" ht="18.75" customHeight="1" x14ac:dyDescent="0.25">
      <c r="A94" s="223">
        <v>1337</v>
      </c>
      <c r="B94" s="224" t="s">
        <v>41</v>
      </c>
      <c r="C94" s="225" t="s">
        <v>1193</v>
      </c>
      <c r="D94" s="225" t="s">
        <v>1191</v>
      </c>
      <c r="E94" s="225" t="s">
        <v>1086</v>
      </c>
      <c r="F94" s="225" t="s">
        <v>1</v>
      </c>
      <c r="G94" s="225" t="s">
        <v>447</v>
      </c>
      <c r="H94" s="224" t="s">
        <v>1</v>
      </c>
      <c r="I94" s="224" t="s">
        <v>437</v>
      </c>
      <c r="J94" s="227" t="s">
        <v>17</v>
      </c>
      <c r="K94" s="225" t="s">
        <v>1</v>
      </c>
      <c r="L94" s="232" t="s">
        <v>23</v>
      </c>
      <c r="M94" s="227" t="s">
        <v>17</v>
      </c>
      <c r="N94" s="225" t="s">
        <v>1</v>
      </c>
      <c r="O94" s="232" t="s">
        <v>23</v>
      </c>
      <c r="P94" s="225" t="s">
        <v>1</v>
      </c>
      <c r="Q94" s="225" t="s">
        <v>1</v>
      </c>
      <c r="R94" s="225" t="s">
        <v>1</v>
      </c>
      <c r="S94" s="225" t="s">
        <v>1</v>
      </c>
      <c r="T94" s="225" t="s">
        <v>1</v>
      </c>
      <c r="U94" s="225" t="s">
        <v>1</v>
      </c>
      <c r="V94" s="225" t="s">
        <v>1</v>
      </c>
      <c r="W94" s="225" t="s">
        <v>1</v>
      </c>
      <c r="X94" s="225" t="s">
        <v>1</v>
      </c>
      <c r="Y94" s="225" t="s">
        <v>1</v>
      </c>
      <c r="Z94" s="225" t="s">
        <v>1</v>
      </c>
      <c r="AA94" s="225" t="s">
        <v>1</v>
      </c>
      <c r="AB94" s="225" t="s">
        <v>1</v>
      </c>
      <c r="AC94" s="225" t="s">
        <v>1</v>
      </c>
      <c r="AD94" s="225" t="s">
        <v>1</v>
      </c>
      <c r="AE94" s="232" t="s">
        <v>23</v>
      </c>
      <c r="AF94" s="225" t="s">
        <v>1</v>
      </c>
      <c r="AG94" s="225" t="s">
        <v>1</v>
      </c>
      <c r="AH94" s="225" t="s">
        <v>1</v>
      </c>
      <c r="AI94" s="225" t="s">
        <v>1</v>
      </c>
      <c r="AJ94" s="225" t="s">
        <v>1</v>
      </c>
      <c r="AK94" s="225" t="s">
        <v>1</v>
      </c>
      <c r="AL94" s="225" t="s">
        <v>1</v>
      </c>
      <c r="AM94" s="225" t="s">
        <v>1</v>
      </c>
      <c r="AN94" s="225" t="s">
        <v>1</v>
      </c>
      <c r="AO94" s="225" t="s">
        <v>1</v>
      </c>
      <c r="AP94" s="225" t="s">
        <v>1</v>
      </c>
      <c r="AQ94" s="225" t="s">
        <v>1</v>
      </c>
      <c r="AR94" s="225" t="s">
        <v>1</v>
      </c>
      <c r="AS94" s="225" t="s">
        <v>1</v>
      </c>
      <c r="AT94" s="225" t="s">
        <v>1</v>
      </c>
      <c r="AU94" s="225" t="s">
        <v>1</v>
      </c>
      <c r="AV94" s="225" t="s">
        <v>1</v>
      </c>
      <c r="AW94" s="226" t="s">
        <v>1241</v>
      </c>
      <c r="AX94" s="226">
        <v>1</v>
      </c>
      <c r="AY94" s="227">
        <v>2</v>
      </c>
      <c r="AZ94" s="228">
        <v>0</v>
      </c>
      <c r="BA94" s="228">
        <v>0</v>
      </c>
      <c r="BB94" s="234">
        <v>0.15</v>
      </c>
      <c r="BD94">
        <f>VLOOKUP(A94,'High impact list'!$A:$F,1,FALSE)</f>
        <v>1337</v>
      </c>
      <c r="BE94" t="str">
        <f>VLOOKUP(A94,'High impact list'!$A:$F,5,FALSE)</f>
        <v>Education, skills and unemployment</v>
      </c>
      <c r="BF94" t="str">
        <f>VLOOKUP(A94,Reworked!A:T,17,FALSE)</f>
        <v>Unchanged</v>
      </c>
      <c r="BG94">
        <v>1</v>
      </c>
      <c r="BH94">
        <v>2</v>
      </c>
      <c r="BI94" t="e">
        <f>VLOOKUP(A94,Sheet2!B:B,1,FALSE)</f>
        <v>#N/A</v>
      </c>
    </row>
    <row r="95" spans="1:61" ht="18.75" customHeight="1" x14ac:dyDescent="0.25">
      <c r="A95" s="223">
        <v>51</v>
      </c>
      <c r="B95" s="224" t="s">
        <v>114</v>
      </c>
      <c r="C95" s="225" t="s">
        <v>1193</v>
      </c>
      <c r="D95" s="225" t="s">
        <v>1191</v>
      </c>
      <c r="E95" s="225" t="s">
        <v>896</v>
      </c>
      <c r="F95" s="225" t="s">
        <v>1</v>
      </c>
      <c r="G95" s="225" t="s">
        <v>1517</v>
      </c>
      <c r="H95" s="224" t="s">
        <v>1</v>
      </c>
      <c r="I95" s="224" t="s">
        <v>437</v>
      </c>
      <c r="J95" s="227" t="s">
        <v>17</v>
      </c>
      <c r="K95" s="225" t="s">
        <v>1</v>
      </c>
      <c r="L95" s="231" t="s">
        <v>20</v>
      </c>
      <c r="M95" s="226" t="s">
        <v>33</v>
      </c>
      <c r="N95" s="225" t="s">
        <v>1</v>
      </c>
      <c r="O95" s="225" t="s">
        <v>1</v>
      </c>
      <c r="P95" s="225" t="s">
        <v>1</v>
      </c>
      <c r="Q95" s="225" t="s">
        <v>1</v>
      </c>
      <c r="R95" s="225" t="s">
        <v>1</v>
      </c>
      <c r="S95" s="225" t="s">
        <v>1</v>
      </c>
      <c r="T95" s="225" t="s">
        <v>1</v>
      </c>
      <c r="U95" s="225" t="s">
        <v>1</v>
      </c>
      <c r="V95" s="225" t="s">
        <v>1</v>
      </c>
      <c r="W95" s="225" t="s">
        <v>1</v>
      </c>
      <c r="X95" s="225" t="s">
        <v>1</v>
      </c>
      <c r="Y95" s="225" t="s">
        <v>1</v>
      </c>
      <c r="Z95" s="225" t="s">
        <v>1</v>
      </c>
      <c r="AA95" s="225" t="s">
        <v>1</v>
      </c>
      <c r="AB95" s="225" t="s">
        <v>1</v>
      </c>
      <c r="AC95" s="225" t="s">
        <v>1</v>
      </c>
      <c r="AD95" s="225" t="s">
        <v>1</v>
      </c>
      <c r="AE95" s="231" t="s">
        <v>20</v>
      </c>
      <c r="AF95" s="225" t="s">
        <v>1</v>
      </c>
      <c r="AG95" s="225" t="s">
        <v>1</v>
      </c>
      <c r="AH95" s="225" t="s">
        <v>1</v>
      </c>
      <c r="AI95" s="225" t="s">
        <v>1</v>
      </c>
      <c r="AJ95" s="225" t="s">
        <v>1</v>
      </c>
      <c r="AK95" s="225" t="s">
        <v>1</v>
      </c>
      <c r="AL95" s="225" t="s">
        <v>1</v>
      </c>
      <c r="AM95" s="225" t="s">
        <v>1</v>
      </c>
      <c r="AN95" s="225" t="s">
        <v>1</v>
      </c>
      <c r="AO95" s="225" t="s">
        <v>1</v>
      </c>
      <c r="AP95" s="225" t="s">
        <v>1</v>
      </c>
      <c r="AQ95" s="225" t="s">
        <v>1</v>
      </c>
      <c r="AR95" s="225" t="s">
        <v>1</v>
      </c>
      <c r="AS95" s="225" t="s">
        <v>1</v>
      </c>
      <c r="AT95" s="225" t="s">
        <v>1</v>
      </c>
      <c r="AU95" s="225" t="s">
        <v>1</v>
      </c>
      <c r="AV95" s="231" t="s">
        <v>20</v>
      </c>
      <c r="AW95" s="226" t="s">
        <v>1241</v>
      </c>
      <c r="AX95" s="226">
        <v>1</v>
      </c>
      <c r="AY95" s="235">
        <v>0</v>
      </c>
      <c r="AZ95" s="228">
        <v>0</v>
      </c>
      <c r="BA95" s="228">
        <v>0</v>
      </c>
      <c r="BB95" s="229">
        <v>0</v>
      </c>
      <c r="BD95">
        <f>VLOOKUP(A95,'High impact list'!$A:$F,1,FALSE)</f>
        <v>51</v>
      </c>
      <c r="BE95" t="str">
        <f>VLOOKUP(A95,'High impact list'!$A:$F,5,FALSE)</f>
        <v>Energy</v>
      </c>
      <c r="BF95" t="str">
        <f>VLOOKUP(A95,Reworked!A:T,17,FALSE)</f>
        <v>Regressed</v>
      </c>
      <c r="BG95">
        <v>1</v>
      </c>
      <c r="BH95">
        <v>2</v>
      </c>
      <c r="BI95" t="e">
        <f>VLOOKUP(A95,Sheet2!B:B,1,FALSE)</f>
        <v>#N/A</v>
      </c>
    </row>
    <row r="96" spans="1:61" ht="14.25" customHeight="1" x14ac:dyDescent="0.25">
      <c r="A96" s="223">
        <v>506</v>
      </c>
      <c r="B96" s="224" t="s">
        <v>43</v>
      </c>
      <c r="C96" s="225" t="s">
        <v>1193</v>
      </c>
      <c r="D96" s="225" t="s">
        <v>1191</v>
      </c>
      <c r="E96" s="225" t="s">
        <v>941</v>
      </c>
      <c r="F96" s="225" t="s">
        <v>1</v>
      </c>
      <c r="G96" s="225" t="s">
        <v>447</v>
      </c>
      <c r="H96" s="224" t="s">
        <v>1</v>
      </c>
      <c r="I96" s="224" t="s">
        <v>437</v>
      </c>
      <c r="J96" s="227" t="s">
        <v>17</v>
      </c>
      <c r="K96" s="231" t="s">
        <v>20</v>
      </c>
      <c r="L96" s="232" t="s">
        <v>23</v>
      </c>
      <c r="M96" s="227" t="s">
        <v>17</v>
      </c>
      <c r="N96" s="225" t="s">
        <v>1</v>
      </c>
      <c r="O96" s="232" t="s">
        <v>23</v>
      </c>
      <c r="P96" s="225" t="s">
        <v>1</v>
      </c>
      <c r="Q96" s="225" t="s">
        <v>1</v>
      </c>
      <c r="R96" s="225" t="s">
        <v>1</v>
      </c>
      <c r="S96" s="225" t="s">
        <v>1</v>
      </c>
      <c r="T96" s="225" t="s">
        <v>1</v>
      </c>
      <c r="U96" s="225" t="s">
        <v>1</v>
      </c>
      <c r="V96" s="225" t="s">
        <v>1</v>
      </c>
      <c r="W96" s="225" t="s">
        <v>1</v>
      </c>
      <c r="X96" s="225" t="s">
        <v>1</v>
      </c>
      <c r="Y96" s="225" t="s">
        <v>1</v>
      </c>
      <c r="Z96" s="225" t="s">
        <v>1</v>
      </c>
      <c r="AA96" s="231" t="s">
        <v>20</v>
      </c>
      <c r="AB96" s="225" t="s">
        <v>1</v>
      </c>
      <c r="AC96" s="225" t="s">
        <v>1</v>
      </c>
      <c r="AD96" s="225" t="s">
        <v>1</v>
      </c>
      <c r="AE96" s="232" t="s">
        <v>23</v>
      </c>
      <c r="AF96" s="225" t="s">
        <v>1</v>
      </c>
      <c r="AG96" s="225" t="s">
        <v>1</v>
      </c>
      <c r="AH96" s="225" t="s">
        <v>1</v>
      </c>
      <c r="AI96" s="225" t="s">
        <v>1</v>
      </c>
      <c r="AJ96" s="225" t="s">
        <v>1</v>
      </c>
      <c r="AK96" s="225" t="s">
        <v>1</v>
      </c>
      <c r="AL96" s="225" t="s">
        <v>1</v>
      </c>
      <c r="AM96" s="225" t="s">
        <v>1</v>
      </c>
      <c r="AN96" s="225" t="s">
        <v>1</v>
      </c>
      <c r="AO96" s="225" t="s">
        <v>1</v>
      </c>
      <c r="AP96" s="225" t="s">
        <v>1</v>
      </c>
      <c r="AQ96" s="225" t="s">
        <v>1</v>
      </c>
      <c r="AR96" s="225" t="s">
        <v>1</v>
      </c>
      <c r="AS96" s="225" t="s">
        <v>1</v>
      </c>
      <c r="AT96" s="225" t="s">
        <v>1</v>
      </c>
      <c r="AU96" s="231" t="s">
        <v>20</v>
      </c>
      <c r="AV96" s="225" t="s">
        <v>1</v>
      </c>
      <c r="AW96" s="226" t="s">
        <v>1241</v>
      </c>
      <c r="AX96" s="226">
        <v>1</v>
      </c>
      <c r="AY96" s="226">
        <v>1</v>
      </c>
      <c r="AZ96" s="228">
        <v>0</v>
      </c>
      <c r="BA96" s="233">
        <v>0</v>
      </c>
      <c r="BB96" s="234">
        <v>0.02</v>
      </c>
      <c r="BD96">
        <f>VLOOKUP(A96,'High impact list'!$A:$F,1,FALSE)</f>
        <v>506</v>
      </c>
      <c r="BE96" t="str">
        <f>VLOOKUP(A96,'High impact list'!$A:$F,5,FALSE)</f>
        <v>Education, skills and unemployment</v>
      </c>
      <c r="BF96" t="str">
        <f>VLOOKUP(A96,Reworked!A:T,17,FALSE)</f>
        <v>Unchanged</v>
      </c>
      <c r="BG96">
        <v>1</v>
      </c>
      <c r="BH96">
        <v>2</v>
      </c>
      <c r="BI96" t="e">
        <f>VLOOKUP(A96,Sheet2!B:B,1,FALSE)</f>
        <v>#N/A</v>
      </c>
    </row>
    <row r="97" spans="1:61" ht="14.25" customHeight="1" x14ac:dyDescent="0.25">
      <c r="A97" s="223">
        <v>121</v>
      </c>
      <c r="B97" s="224" t="s">
        <v>45</v>
      </c>
      <c r="C97" s="225" t="s">
        <v>1193</v>
      </c>
      <c r="D97" s="225" t="s">
        <v>1191</v>
      </c>
      <c r="E97" s="225" t="s">
        <v>941</v>
      </c>
      <c r="F97" s="225" t="s">
        <v>1</v>
      </c>
      <c r="G97" s="225" t="s">
        <v>447</v>
      </c>
      <c r="H97" s="224" t="s">
        <v>1</v>
      </c>
      <c r="I97" s="224" t="s">
        <v>437</v>
      </c>
      <c r="J97" s="227" t="s">
        <v>17</v>
      </c>
      <c r="K97" s="225" t="s">
        <v>1</v>
      </c>
      <c r="L97" s="232" t="s">
        <v>23</v>
      </c>
      <c r="M97" s="237" t="s">
        <v>26</v>
      </c>
      <c r="N97" s="225" t="s">
        <v>1</v>
      </c>
      <c r="O97" s="231" t="s">
        <v>20</v>
      </c>
      <c r="P97" s="225" t="s">
        <v>1</v>
      </c>
      <c r="Q97" s="225" t="s">
        <v>1</v>
      </c>
      <c r="R97" s="230" t="s">
        <v>22</v>
      </c>
      <c r="S97" s="225" t="s">
        <v>1</v>
      </c>
      <c r="T97" s="225" t="s">
        <v>1</v>
      </c>
      <c r="U97" s="230" t="s">
        <v>22</v>
      </c>
      <c r="V97" s="225" t="s">
        <v>1</v>
      </c>
      <c r="W97" s="230" t="s">
        <v>22</v>
      </c>
      <c r="X97" s="225" t="s">
        <v>1</v>
      </c>
      <c r="Y97" s="225" t="s">
        <v>1</v>
      </c>
      <c r="Z97" s="225" t="s">
        <v>1</v>
      </c>
      <c r="AA97" s="225" t="s">
        <v>1</v>
      </c>
      <c r="AB97" s="225" t="s">
        <v>1</v>
      </c>
      <c r="AC97" s="225" t="s">
        <v>1</v>
      </c>
      <c r="AD97" s="225" t="s">
        <v>1</v>
      </c>
      <c r="AE97" s="232" t="s">
        <v>23</v>
      </c>
      <c r="AF97" s="225" t="s">
        <v>1</v>
      </c>
      <c r="AG97" s="225" t="s">
        <v>1</v>
      </c>
      <c r="AH97" s="225" t="s">
        <v>1</v>
      </c>
      <c r="AI97" s="225" t="s">
        <v>1</v>
      </c>
      <c r="AJ97" s="225" t="s">
        <v>1</v>
      </c>
      <c r="AK97" s="225" t="s">
        <v>1</v>
      </c>
      <c r="AL97" s="230" t="s">
        <v>22</v>
      </c>
      <c r="AM97" s="225" t="s">
        <v>1</v>
      </c>
      <c r="AN97" s="225" t="s">
        <v>1</v>
      </c>
      <c r="AO97" s="225" t="s">
        <v>1</v>
      </c>
      <c r="AP97" s="225" t="s">
        <v>1</v>
      </c>
      <c r="AQ97" s="225" t="s">
        <v>1</v>
      </c>
      <c r="AR97" s="225" t="s">
        <v>1</v>
      </c>
      <c r="AS97" s="225" t="s">
        <v>1</v>
      </c>
      <c r="AT97" s="225" t="s">
        <v>1</v>
      </c>
      <c r="AU97" s="232" t="s">
        <v>23</v>
      </c>
      <c r="AV97" s="232" t="s">
        <v>23</v>
      </c>
      <c r="AW97" s="226" t="s">
        <v>1241</v>
      </c>
      <c r="AX97" s="226">
        <v>1</v>
      </c>
      <c r="AY97" s="226">
        <v>1</v>
      </c>
      <c r="AZ97" s="228">
        <v>0</v>
      </c>
      <c r="BA97" s="236">
        <v>5.9</v>
      </c>
      <c r="BB97" s="234">
        <v>0.03</v>
      </c>
      <c r="BD97">
        <f>VLOOKUP(A97,'High impact list'!$A:$F,1,FALSE)</f>
        <v>121</v>
      </c>
      <c r="BE97" t="str">
        <f>VLOOKUP(A97,'High impact list'!$A:$F,5,FALSE)</f>
        <v>Education, skills and unemployment</v>
      </c>
      <c r="BF97" t="str">
        <f>VLOOKUP(A97,Reworked!A:T,17,FALSE)</f>
        <v>Improved</v>
      </c>
      <c r="BG97">
        <v>1</v>
      </c>
      <c r="BH97">
        <v>2</v>
      </c>
      <c r="BI97" t="e">
        <f>VLOOKUP(A97,Sheet2!B:B,1,FALSE)</f>
        <v>#N/A</v>
      </c>
    </row>
    <row r="98" spans="1:61" ht="14.25" customHeight="1" x14ac:dyDescent="0.25">
      <c r="A98" s="223">
        <v>1306</v>
      </c>
      <c r="B98" s="224" t="s">
        <v>48</v>
      </c>
      <c r="C98" s="225" t="s">
        <v>1193</v>
      </c>
      <c r="D98" s="225" t="s">
        <v>1191</v>
      </c>
      <c r="E98" s="225" t="s">
        <v>941</v>
      </c>
      <c r="F98" s="225" t="s">
        <v>1</v>
      </c>
      <c r="G98" s="225" t="s">
        <v>447</v>
      </c>
      <c r="H98" s="224" t="s">
        <v>1</v>
      </c>
      <c r="I98" s="224" t="s">
        <v>437</v>
      </c>
      <c r="J98" s="227" t="s">
        <v>17</v>
      </c>
      <c r="K98" s="225" t="s">
        <v>1</v>
      </c>
      <c r="L98" s="232" t="s">
        <v>23</v>
      </c>
      <c r="M98" s="227" t="s">
        <v>17</v>
      </c>
      <c r="N98" s="225" t="s">
        <v>1</v>
      </c>
      <c r="O98" s="232" t="s">
        <v>23</v>
      </c>
      <c r="P98" s="225" t="s">
        <v>1</v>
      </c>
      <c r="Q98" s="225" t="s">
        <v>1</v>
      </c>
      <c r="R98" s="225" t="s">
        <v>1</v>
      </c>
      <c r="S98" s="225" t="s">
        <v>1</v>
      </c>
      <c r="T98" s="225" t="s">
        <v>1</v>
      </c>
      <c r="U98" s="225" t="s">
        <v>1</v>
      </c>
      <c r="V98" s="225" t="s">
        <v>1</v>
      </c>
      <c r="W98" s="225" t="s">
        <v>1</v>
      </c>
      <c r="X98" s="225" t="s">
        <v>1</v>
      </c>
      <c r="Y98" s="225" t="s">
        <v>1</v>
      </c>
      <c r="Z98" s="225" t="s">
        <v>1</v>
      </c>
      <c r="AA98" s="225" t="s">
        <v>1</v>
      </c>
      <c r="AB98" s="225" t="s">
        <v>1</v>
      </c>
      <c r="AC98" s="225" t="s">
        <v>1</v>
      </c>
      <c r="AD98" s="225" t="s">
        <v>1</v>
      </c>
      <c r="AE98" s="232" t="s">
        <v>23</v>
      </c>
      <c r="AF98" s="225" t="s">
        <v>1</v>
      </c>
      <c r="AG98" s="225" t="s">
        <v>1</v>
      </c>
      <c r="AH98" s="225" t="s">
        <v>1</v>
      </c>
      <c r="AI98" s="225" t="s">
        <v>1</v>
      </c>
      <c r="AJ98" s="225" t="s">
        <v>1</v>
      </c>
      <c r="AK98" s="225" t="s">
        <v>1</v>
      </c>
      <c r="AL98" s="225" t="s">
        <v>1</v>
      </c>
      <c r="AM98" s="225" t="s">
        <v>1</v>
      </c>
      <c r="AN98" s="225" t="s">
        <v>1</v>
      </c>
      <c r="AO98" s="225" t="s">
        <v>1</v>
      </c>
      <c r="AP98" s="225" t="s">
        <v>1</v>
      </c>
      <c r="AQ98" s="225" t="s">
        <v>1</v>
      </c>
      <c r="AR98" s="225" t="s">
        <v>1</v>
      </c>
      <c r="AS98" s="225" t="s">
        <v>1</v>
      </c>
      <c r="AT98" s="225" t="s">
        <v>1</v>
      </c>
      <c r="AU98" s="225" t="s">
        <v>1</v>
      </c>
      <c r="AV98" s="225" t="s">
        <v>1</v>
      </c>
      <c r="AW98" s="226" t="s">
        <v>1241</v>
      </c>
      <c r="AX98" s="226">
        <v>1</v>
      </c>
      <c r="AY98" s="226">
        <v>1</v>
      </c>
      <c r="AZ98" s="228">
        <v>0</v>
      </c>
      <c r="BA98" s="228">
        <v>0</v>
      </c>
      <c r="BB98" s="229">
        <v>0</v>
      </c>
      <c r="BD98">
        <f>VLOOKUP(A98,'High impact list'!$A:$F,1,FALSE)</f>
        <v>1306</v>
      </c>
      <c r="BE98" t="str">
        <f>VLOOKUP(A98,'High impact list'!$A:$F,5,FALSE)</f>
        <v>Education, skills and unemployment</v>
      </c>
      <c r="BF98" t="str">
        <f>VLOOKUP(A98,Reworked!A:T,17,FALSE)</f>
        <v>Unchanged</v>
      </c>
      <c r="BG98">
        <v>1</v>
      </c>
      <c r="BH98">
        <v>2</v>
      </c>
      <c r="BI98" t="e">
        <f>VLOOKUP(A98,Sheet2!B:B,1,FALSE)</f>
        <v>#N/A</v>
      </c>
    </row>
    <row r="99" spans="1:61" ht="14.25" customHeight="1" x14ac:dyDescent="0.25">
      <c r="A99" s="223">
        <v>1313</v>
      </c>
      <c r="B99" s="224" t="s">
        <v>49</v>
      </c>
      <c r="C99" s="225" t="s">
        <v>1193</v>
      </c>
      <c r="D99" s="225" t="s">
        <v>1191</v>
      </c>
      <c r="E99" s="225" t="s">
        <v>571</v>
      </c>
      <c r="F99" s="225" t="s">
        <v>1</v>
      </c>
      <c r="G99" s="225" t="s">
        <v>447</v>
      </c>
      <c r="H99" s="224" t="s">
        <v>1</v>
      </c>
      <c r="I99" s="224" t="s">
        <v>437</v>
      </c>
      <c r="J99" s="227" t="s">
        <v>17</v>
      </c>
      <c r="K99" s="225" t="s">
        <v>1</v>
      </c>
      <c r="L99" s="232" t="s">
        <v>23</v>
      </c>
      <c r="M99" s="227" t="s">
        <v>17</v>
      </c>
      <c r="N99" s="225" t="s">
        <v>1</v>
      </c>
      <c r="O99" s="232" t="s">
        <v>23</v>
      </c>
      <c r="P99" s="225" t="s">
        <v>1</v>
      </c>
      <c r="Q99" s="225" t="s">
        <v>1</v>
      </c>
      <c r="R99" s="225" t="s">
        <v>1</v>
      </c>
      <c r="S99" s="225" t="s">
        <v>1</v>
      </c>
      <c r="T99" s="225" t="s">
        <v>1</v>
      </c>
      <c r="U99" s="225" t="s">
        <v>1</v>
      </c>
      <c r="V99" s="225" t="s">
        <v>1</v>
      </c>
      <c r="W99" s="225" t="s">
        <v>1</v>
      </c>
      <c r="X99" s="225" t="s">
        <v>1</v>
      </c>
      <c r="Y99" s="225" t="s">
        <v>1</v>
      </c>
      <c r="Z99" s="225" t="s">
        <v>1</v>
      </c>
      <c r="AA99" s="225" t="s">
        <v>1</v>
      </c>
      <c r="AB99" s="225" t="s">
        <v>1</v>
      </c>
      <c r="AC99" s="225" t="s">
        <v>1</v>
      </c>
      <c r="AD99" s="225" t="s">
        <v>1</v>
      </c>
      <c r="AE99" s="232" t="s">
        <v>23</v>
      </c>
      <c r="AF99" s="225" t="s">
        <v>1</v>
      </c>
      <c r="AG99" s="225" t="s">
        <v>1</v>
      </c>
      <c r="AH99" s="232" t="s">
        <v>23</v>
      </c>
      <c r="AI99" s="225" t="s">
        <v>1</v>
      </c>
      <c r="AJ99" s="225" t="s">
        <v>1</v>
      </c>
      <c r="AK99" s="225" t="s">
        <v>1</v>
      </c>
      <c r="AL99" s="225" t="s">
        <v>1</v>
      </c>
      <c r="AM99" s="225" t="s">
        <v>1</v>
      </c>
      <c r="AN99" s="225" t="s">
        <v>1</v>
      </c>
      <c r="AO99" s="225" t="s">
        <v>1</v>
      </c>
      <c r="AP99" s="225" t="s">
        <v>1</v>
      </c>
      <c r="AQ99" s="225" t="s">
        <v>1</v>
      </c>
      <c r="AR99" s="225" t="s">
        <v>1</v>
      </c>
      <c r="AS99" s="225" t="s">
        <v>1</v>
      </c>
      <c r="AT99" s="225" t="s">
        <v>1</v>
      </c>
      <c r="AU99" s="225" t="s">
        <v>1</v>
      </c>
      <c r="AV99" s="225" t="s">
        <v>1</v>
      </c>
      <c r="AW99" s="226" t="s">
        <v>1241</v>
      </c>
      <c r="AX99" s="226">
        <v>1</v>
      </c>
      <c r="AY99" s="235">
        <v>0</v>
      </c>
      <c r="AZ99" s="228">
        <v>0</v>
      </c>
      <c r="BA99" s="228">
        <v>0</v>
      </c>
      <c r="BB99" s="229">
        <v>0</v>
      </c>
      <c r="BD99">
        <f>VLOOKUP(A99,'High impact list'!$A:$F,1,FALSE)</f>
        <v>1313</v>
      </c>
      <c r="BE99" t="str">
        <f>VLOOKUP(A99,'High impact list'!$A:$F,5,FALSE)</f>
        <v>Education, skills and unemployment</v>
      </c>
      <c r="BF99" t="str">
        <f>VLOOKUP(A99,Reworked!A:T,17,FALSE)</f>
        <v>Unchanged</v>
      </c>
      <c r="BG99">
        <v>1</v>
      </c>
      <c r="BH99">
        <v>2</v>
      </c>
      <c r="BI99" t="e">
        <f>VLOOKUP(A99,Sheet2!B:B,1,FALSE)</f>
        <v>#N/A</v>
      </c>
    </row>
    <row r="100" spans="1:61" ht="14.25" customHeight="1" x14ac:dyDescent="0.25">
      <c r="A100" s="223">
        <v>1314</v>
      </c>
      <c r="B100" s="224" t="s">
        <v>51</v>
      </c>
      <c r="C100" s="225" t="s">
        <v>1193</v>
      </c>
      <c r="D100" s="225" t="s">
        <v>1191</v>
      </c>
      <c r="E100" s="225" t="s">
        <v>571</v>
      </c>
      <c r="F100" s="225" t="s">
        <v>1</v>
      </c>
      <c r="G100" s="225" t="s">
        <v>447</v>
      </c>
      <c r="H100" s="224" t="s">
        <v>1</v>
      </c>
      <c r="I100" s="224" t="s">
        <v>437</v>
      </c>
      <c r="J100" s="227" t="s">
        <v>17</v>
      </c>
      <c r="K100" s="225" t="s">
        <v>1</v>
      </c>
      <c r="L100" s="231" t="s">
        <v>20</v>
      </c>
      <c r="M100" s="226" t="s">
        <v>33</v>
      </c>
      <c r="N100" s="225" t="s">
        <v>1</v>
      </c>
      <c r="O100" s="225" t="s">
        <v>1</v>
      </c>
      <c r="P100" s="225" t="s">
        <v>1</v>
      </c>
      <c r="Q100" s="225" t="s">
        <v>1</v>
      </c>
      <c r="R100" s="225" t="s">
        <v>1</v>
      </c>
      <c r="S100" s="225" t="s">
        <v>1</v>
      </c>
      <c r="T100" s="225" t="s">
        <v>1</v>
      </c>
      <c r="U100" s="225" t="s">
        <v>1</v>
      </c>
      <c r="V100" s="225" t="s">
        <v>1</v>
      </c>
      <c r="W100" s="225" t="s">
        <v>1</v>
      </c>
      <c r="X100" s="225" t="s">
        <v>1</v>
      </c>
      <c r="Y100" s="225" t="s">
        <v>1</v>
      </c>
      <c r="Z100" s="225" t="s">
        <v>1</v>
      </c>
      <c r="AA100" s="225" t="s">
        <v>1</v>
      </c>
      <c r="AB100" s="225" t="s">
        <v>1</v>
      </c>
      <c r="AC100" s="225" t="s">
        <v>1</v>
      </c>
      <c r="AD100" s="225" t="s">
        <v>1</v>
      </c>
      <c r="AE100" s="231" t="s">
        <v>20</v>
      </c>
      <c r="AF100" s="225" t="s">
        <v>1</v>
      </c>
      <c r="AG100" s="225" t="s">
        <v>1</v>
      </c>
      <c r="AH100" s="225" t="s">
        <v>1</v>
      </c>
      <c r="AI100" s="225" t="s">
        <v>1</v>
      </c>
      <c r="AJ100" s="225" t="s">
        <v>1</v>
      </c>
      <c r="AK100" s="225" t="s">
        <v>1</v>
      </c>
      <c r="AL100" s="231" t="s">
        <v>20</v>
      </c>
      <c r="AM100" s="225" t="s">
        <v>1</v>
      </c>
      <c r="AN100" s="225" t="s">
        <v>1</v>
      </c>
      <c r="AO100" s="225" t="s">
        <v>1</v>
      </c>
      <c r="AP100" s="225" t="s">
        <v>1</v>
      </c>
      <c r="AQ100" s="225" t="s">
        <v>1</v>
      </c>
      <c r="AR100" s="231" t="s">
        <v>20</v>
      </c>
      <c r="AS100" s="225" t="s">
        <v>1</v>
      </c>
      <c r="AT100" s="225" t="s">
        <v>1</v>
      </c>
      <c r="AU100" s="225" t="s">
        <v>1</v>
      </c>
      <c r="AV100" s="231" t="s">
        <v>20</v>
      </c>
      <c r="AW100" s="226" t="s">
        <v>1241</v>
      </c>
      <c r="AX100" s="226">
        <v>1</v>
      </c>
      <c r="AY100" s="239">
        <v>3</v>
      </c>
      <c r="AZ100" s="228">
        <v>0</v>
      </c>
      <c r="BA100" s="228">
        <v>0</v>
      </c>
      <c r="BB100" s="229">
        <v>0</v>
      </c>
      <c r="BD100">
        <f>VLOOKUP(A100,'High impact list'!$A:$F,1,FALSE)</f>
        <v>1314</v>
      </c>
      <c r="BE100" t="str">
        <f>VLOOKUP(A100,'High impact list'!$A:$F,5,FALSE)</f>
        <v>Education, skills and unemployment</v>
      </c>
      <c r="BF100" t="str">
        <f>VLOOKUP(A100,Reworked!A:T,17,FALSE)</f>
        <v>Regressed</v>
      </c>
      <c r="BG100">
        <v>1</v>
      </c>
      <c r="BH100">
        <v>2</v>
      </c>
      <c r="BI100" t="e">
        <f>VLOOKUP(A100,Sheet2!B:B,1,FALSE)</f>
        <v>#N/A</v>
      </c>
    </row>
    <row r="101" spans="1:61" ht="14.25" customHeight="1" x14ac:dyDescent="0.25">
      <c r="A101" s="223">
        <v>1177</v>
      </c>
      <c r="B101" s="224" t="s">
        <v>115</v>
      </c>
      <c r="C101" s="225" t="s">
        <v>1193</v>
      </c>
      <c r="D101" s="225" t="s">
        <v>1191</v>
      </c>
      <c r="E101" s="225" t="s">
        <v>1021</v>
      </c>
      <c r="F101" s="225" t="s">
        <v>1</v>
      </c>
      <c r="G101" s="225" t="s">
        <v>1517</v>
      </c>
      <c r="H101" s="224" t="s">
        <v>1</v>
      </c>
      <c r="I101" s="224" t="s">
        <v>437</v>
      </c>
      <c r="J101" s="227" t="s">
        <v>17</v>
      </c>
      <c r="K101" s="225" t="s">
        <v>1</v>
      </c>
      <c r="L101" s="232" t="s">
        <v>23</v>
      </c>
      <c r="M101" s="227" t="s">
        <v>17</v>
      </c>
      <c r="N101" s="225" t="s">
        <v>1</v>
      </c>
      <c r="O101" s="232" t="s">
        <v>23</v>
      </c>
      <c r="P101" s="225" t="s">
        <v>1</v>
      </c>
      <c r="Q101" s="225" t="s">
        <v>1</v>
      </c>
      <c r="R101" s="225" t="s">
        <v>1</v>
      </c>
      <c r="S101" s="225" t="s">
        <v>1</v>
      </c>
      <c r="T101" s="225" t="s">
        <v>1</v>
      </c>
      <c r="U101" s="225" t="s">
        <v>1</v>
      </c>
      <c r="V101" s="225" t="s">
        <v>1</v>
      </c>
      <c r="W101" s="225" t="s">
        <v>1</v>
      </c>
      <c r="X101" s="225" t="s">
        <v>1</v>
      </c>
      <c r="Y101" s="225" t="s">
        <v>1</v>
      </c>
      <c r="Z101" s="225" t="s">
        <v>1</v>
      </c>
      <c r="AA101" s="225" t="s">
        <v>1</v>
      </c>
      <c r="AB101" s="225" t="s">
        <v>1</v>
      </c>
      <c r="AC101" s="225" t="s">
        <v>1</v>
      </c>
      <c r="AD101" s="225" t="s">
        <v>1</v>
      </c>
      <c r="AE101" s="232" t="s">
        <v>23</v>
      </c>
      <c r="AF101" s="225" t="s">
        <v>1</v>
      </c>
      <c r="AG101" s="225" t="s">
        <v>1</v>
      </c>
      <c r="AH101" s="225" t="s">
        <v>1</v>
      </c>
      <c r="AI101" s="225" t="s">
        <v>1</v>
      </c>
      <c r="AJ101" s="225" t="s">
        <v>1</v>
      </c>
      <c r="AK101" s="225" t="s">
        <v>1</v>
      </c>
      <c r="AL101" s="225" t="s">
        <v>1</v>
      </c>
      <c r="AM101" s="225" t="s">
        <v>1</v>
      </c>
      <c r="AN101" s="225" t="s">
        <v>1</v>
      </c>
      <c r="AO101" s="225" t="s">
        <v>1</v>
      </c>
      <c r="AP101" s="225" t="s">
        <v>1</v>
      </c>
      <c r="AQ101" s="225" t="s">
        <v>1</v>
      </c>
      <c r="AR101" s="225" t="s">
        <v>1</v>
      </c>
      <c r="AS101" s="225" t="s">
        <v>1</v>
      </c>
      <c r="AT101" s="225" t="s">
        <v>1</v>
      </c>
      <c r="AU101" s="225" t="s">
        <v>1</v>
      </c>
      <c r="AV101" s="225" t="s">
        <v>1</v>
      </c>
      <c r="AW101" s="226" t="s">
        <v>1241</v>
      </c>
      <c r="AX101" s="226">
        <v>1</v>
      </c>
      <c r="AY101" s="235">
        <v>0</v>
      </c>
      <c r="AZ101" s="228">
        <v>0</v>
      </c>
      <c r="BA101" s="228">
        <v>0</v>
      </c>
      <c r="BB101" s="229">
        <v>0</v>
      </c>
      <c r="BD101">
        <f>VLOOKUP(A101,'High impact list'!$A:$F,1,FALSE)</f>
        <v>1177</v>
      </c>
      <c r="BE101" t="str">
        <f>VLOOKUP(A101,'High impact list'!$A:$F,5,FALSE)</f>
        <v>Energy</v>
      </c>
      <c r="BF101" t="str">
        <f>VLOOKUP(A101,Reworked!A:T,17,FALSE)</f>
        <v>Unchanged</v>
      </c>
      <c r="BG101">
        <v>1</v>
      </c>
      <c r="BH101">
        <v>2</v>
      </c>
      <c r="BI101" t="e">
        <f>VLOOKUP(A101,Sheet2!B:B,1,FALSE)</f>
        <v>#N/A</v>
      </c>
    </row>
    <row r="102" spans="1:61" ht="18.75" customHeight="1" x14ac:dyDescent="0.25">
      <c r="A102" s="223">
        <v>1329</v>
      </c>
      <c r="B102" s="224" t="s">
        <v>57</v>
      </c>
      <c r="C102" s="225" t="s">
        <v>1193</v>
      </c>
      <c r="D102" s="225" t="s">
        <v>1191</v>
      </c>
      <c r="E102" s="225" t="s">
        <v>658</v>
      </c>
      <c r="F102" s="225" t="s">
        <v>1</v>
      </c>
      <c r="G102" s="225" t="s">
        <v>447</v>
      </c>
      <c r="H102" s="224" t="s">
        <v>1</v>
      </c>
      <c r="I102" s="224" t="s">
        <v>437</v>
      </c>
      <c r="J102" s="227" t="s">
        <v>17</v>
      </c>
      <c r="K102" s="225" t="s">
        <v>1</v>
      </c>
      <c r="L102" s="232" t="s">
        <v>23</v>
      </c>
      <c r="M102" s="237" t="s">
        <v>26</v>
      </c>
      <c r="N102" s="225" t="s">
        <v>1</v>
      </c>
      <c r="O102" s="232" t="s">
        <v>23</v>
      </c>
      <c r="P102" s="225" t="s">
        <v>1</v>
      </c>
      <c r="Q102" s="225" t="s">
        <v>1</v>
      </c>
      <c r="R102" s="230" t="s">
        <v>22</v>
      </c>
      <c r="S102" s="225" t="s">
        <v>1</v>
      </c>
      <c r="T102" s="225" t="s">
        <v>1</v>
      </c>
      <c r="U102" s="225" t="s">
        <v>1</v>
      </c>
      <c r="V102" s="225" t="s">
        <v>1</v>
      </c>
      <c r="W102" s="225" t="s">
        <v>1</v>
      </c>
      <c r="X102" s="225" t="s">
        <v>1</v>
      </c>
      <c r="Y102" s="225" t="s">
        <v>1</v>
      </c>
      <c r="Z102" s="225" t="s">
        <v>1</v>
      </c>
      <c r="AA102" s="225" t="s">
        <v>1</v>
      </c>
      <c r="AB102" s="225" t="s">
        <v>1</v>
      </c>
      <c r="AC102" s="225" t="s">
        <v>1</v>
      </c>
      <c r="AD102" s="225" t="s">
        <v>1</v>
      </c>
      <c r="AE102" s="232" t="s">
        <v>23</v>
      </c>
      <c r="AF102" s="225" t="s">
        <v>1</v>
      </c>
      <c r="AG102" s="230" t="s">
        <v>22</v>
      </c>
      <c r="AH102" s="230" t="s">
        <v>22</v>
      </c>
      <c r="AI102" s="225" t="s">
        <v>1</v>
      </c>
      <c r="AJ102" s="225" t="s">
        <v>1</v>
      </c>
      <c r="AK102" s="225" t="s">
        <v>1</v>
      </c>
      <c r="AL102" s="225" t="s">
        <v>1</v>
      </c>
      <c r="AM102" s="225" t="s">
        <v>1</v>
      </c>
      <c r="AN102" s="225" t="s">
        <v>1</v>
      </c>
      <c r="AO102" s="225" t="s">
        <v>1</v>
      </c>
      <c r="AP102" s="225" t="s">
        <v>1</v>
      </c>
      <c r="AQ102" s="225" t="s">
        <v>1</v>
      </c>
      <c r="AR102" s="225" t="s">
        <v>1</v>
      </c>
      <c r="AS102" s="225" t="s">
        <v>1</v>
      </c>
      <c r="AT102" s="225" t="s">
        <v>1</v>
      </c>
      <c r="AU102" s="225" t="s">
        <v>1</v>
      </c>
      <c r="AV102" s="225" t="s">
        <v>1</v>
      </c>
      <c r="AW102" s="231" t="s">
        <v>1240</v>
      </c>
      <c r="AX102" s="226">
        <v>1</v>
      </c>
      <c r="AY102" s="235">
        <v>0</v>
      </c>
      <c r="AZ102" s="228">
        <v>0</v>
      </c>
      <c r="BA102" s="233">
        <v>0</v>
      </c>
      <c r="BB102" s="234">
        <v>0</v>
      </c>
      <c r="BD102">
        <f>VLOOKUP(A102,'High impact list'!$A:$F,1,FALSE)</f>
        <v>1329</v>
      </c>
      <c r="BE102" t="str">
        <f>VLOOKUP(A102,'High impact list'!$A:$F,5,FALSE)</f>
        <v>Education, skills and unemployment</v>
      </c>
      <c r="BF102" t="str">
        <f>VLOOKUP(A102,Reworked!A:T,17,FALSE)</f>
        <v>Improved</v>
      </c>
      <c r="BG102">
        <v>1</v>
      </c>
      <c r="BH102">
        <v>2</v>
      </c>
      <c r="BI102" t="e">
        <f>VLOOKUP(A102,Sheet2!B:B,1,FALSE)</f>
        <v>#N/A</v>
      </c>
    </row>
    <row r="103" spans="1:61" ht="14.25" customHeight="1" x14ac:dyDescent="0.25">
      <c r="A103" s="223">
        <v>184</v>
      </c>
      <c r="B103" s="224" t="s">
        <v>59</v>
      </c>
      <c r="C103" s="225" t="s">
        <v>1193</v>
      </c>
      <c r="D103" s="225" t="s">
        <v>1191</v>
      </c>
      <c r="E103" s="225" t="s">
        <v>941</v>
      </c>
      <c r="F103" s="225" t="s">
        <v>1</v>
      </c>
      <c r="G103" s="225" t="s">
        <v>447</v>
      </c>
      <c r="H103" s="224" t="s">
        <v>1</v>
      </c>
      <c r="I103" s="224" t="s">
        <v>437</v>
      </c>
      <c r="J103" s="227" t="s">
        <v>17</v>
      </c>
      <c r="K103" s="225" t="s">
        <v>1</v>
      </c>
      <c r="L103" s="232" t="s">
        <v>23</v>
      </c>
      <c r="M103" s="237" t="s">
        <v>26</v>
      </c>
      <c r="N103" s="230" t="s">
        <v>22</v>
      </c>
      <c r="O103" s="232" t="s">
        <v>23</v>
      </c>
      <c r="P103" s="225" t="s">
        <v>1</v>
      </c>
      <c r="Q103" s="225" t="s">
        <v>1</v>
      </c>
      <c r="R103" s="230" t="s">
        <v>22</v>
      </c>
      <c r="S103" s="225" t="s">
        <v>1</v>
      </c>
      <c r="T103" s="225" t="s">
        <v>1</v>
      </c>
      <c r="U103" s="230" t="s">
        <v>22</v>
      </c>
      <c r="V103" s="225" t="s">
        <v>1</v>
      </c>
      <c r="W103" s="225" t="s">
        <v>1</v>
      </c>
      <c r="X103" s="225" t="s">
        <v>1</v>
      </c>
      <c r="Y103" s="225" t="s">
        <v>1</v>
      </c>
      <c r="Z103" s="225" t="s">
        <v>1</v>
      </c>
      <c r="AA103" s="225" t="s">
        <v>1</v>
      </c>
      <c r="AB103" s="225" t="s">
        <v>1</v>
      </c>
      <c r="AC103" s="225" t="s">
        <v>1</v>
      </c>
      <c r="AD103" s="225" t="s">
        <v>1</v>
      </c>
      <c r="AE103" s="232" t="s">
        <v>23</v>
      </c>
      <c r="AF103" s="225" t="s">
        <v>1</v>
      </c>
      <c r="AG103" s="225" t="s">
        <v>1</v>
      </c>
      <c r="AH103" s="225" t="s">
        <v>1</v>
      </c>
      <c r="AI103" s="225" t="s">
        <v>1</v>
      </c>
      <c r="AJ103" s="225" t="s">
        <v>1</v>
      </c>
      <c r="AK103" s="225" t="s">
        <v>1</v>
      </c>
      <c r="AL103" s="225" t="s">
        <v>1</v>
      </c>
      <c r="AM103" s="225" t="s">
        <v>1</v>
      </c>
      <c r="AN103" s="225" t="s">
        <v>1</v>
      </c>
      <c r="AO103" s="225" t="s">
        <v>1</v>
      </c>
      <c r="AP103" s="225" t="s">
        <v>1</v>
      </c>
      <c r="AQ103" s="225" t="s">
        <v>1</v>
      </c>
      <c r="AR103" s="230" t="s">
        <v>22</v>
      </c>
      <c r="AS103" s="225" t="s">
        <v>1</v>
      </c>
      <c r="AT103" s="225" t="s">
        <v>1</v>
      </c>
      <c r="AU103" s="230" t="s">
        <v>22</v>
      </c>
      <c r="AV103" s="232" t="s">
        <v>23</v>
      </c>
      <c r="AW103" s="226" t="s">
        <v>1241</v>
      </c>
      <c r="AX103" s="226">
        <v>1</v>
      </c>
      <c r="AY103" s="227">
        <v>2</v>
      </c>
      <c r="AZ103" s="228">
        <v>0</v>
      </c>
      <c r="BA103" s="233">
        <v>2.9</v>
      </c>
      <c r="BB103" s="238">
        <v>1.7</v>
      </c>
      <c r="BD103">
        <f>VLOOKUP(A103,'High impact list'!$A:$F,1,FALSE)</f>
        <v>184</v>
      </c>
      <c r="BE103" t="str">
        <f>VLOOKUP(A103,'High impact list'!$A:$F,5,FALSE)</f>
        <v>Education, skills and unemployment</v>
      </c>
      <c r="BF103" t="str">
        <f>VLOOKUP(A103,Reworked!A:T,17,FALSE)</f>
        <v>Improved</v>
      </c>
      <c r="BG103">
        <v>1</v>
      </c>
      <c r="BH103">
        <v>2</v>
      </c>
      <c r="BI103" t="e">
        <f>VLOOKUP(A103,Sheet2!B:B,1,FALSE)</f>
        <v>#N/A</v>
      </c>
    </row>
    <row r="104" spans="1:61" ht="26.25" customHeight="1" x14ac:dyDescent="0.25">
      <c r="A104" s="223">
        <v>1034</v>
      </c>
      <c r="B104" s="224" t="s">
        <v>161</v>
      </c>
      <c r="C104" s="225" t="s">
        <v>1193</v>
      </c>
      <c r="D104" s="225" t="s">
        <v>1191</v>
      </c>
      <c r="E104" s="225" t="s">
        <v>683</v>
      </c>
      <c r="F104" s="225" t="s">
        <v>1</v>
      </c>
      <c r="G104" s="225" t="s">
        <v>156</v>
      </c>
      <c r="H104" s="224" t="s">
        <v>1</v>
      </c>
      <c r="I104" s="224" t="s">
        <v>437</v>
      </c>
      <c r="J104" s="227" t="s">
        <v>17</v>
      </c>
      <c r="K104" s="225" t="s">
        <v>1</v>
      </c>
      <c r="L104" s="232" t="s">
        <v>23</v>
      </c>
      <c r="M104" s="227" t="s">
        <v>17</v>
      </c>
      <c r="N104" s="225" t="s">
        <v>1</v>
      </c>
      <c r="O104" s="232" t="s">
        <v>23</v>
      </c>
      <c r="P104" s="225" t="s">
        <v>1</v>
      </c>
      <c r="Q104" s="225" t="s">
        <v>1</v>
      </c>
      <c r="R104" s="225" t="s">
        <v>1</v>
      </c>
      <c r="S104" s="225" t="s">
        <v>1</v>
      </c>
      <c r="T104" s="225" t="s">
        <v>1</v>
      </c>
      <c r="U104" s="225" t="s">
        <v>1</v>
      </c>
      <c r="V104" s="225" t="s">
        <v>1</v>
      </c>
      <c r="W104" s="225" t="s">
        <v>1</v>
      </c>
      <c r="X104" s="225" t="s">
        <v>1</v>
      </c>
      <c r="Y104" s="225" t="s">
        <v>1</v>
      </c>
      <c r="Z104" s="225" t="s">
        <v>1</v>
      </c>
      <c r="AA104" s="225" t="s">
        <v>1</v>
      </c>
      <c r="AB104" s="225" t="s">
        <v>1</v>
      </c>
      <c r="AC104" s="225" t="s">
        <v>1</v>
      </c>
      <c r="AD104" s="225" t="s">
        <v>1</v>
      </c>
      <c r="AE104" s="232" t="s">
        <v>23</v>
      </c>
      <c r="AF104" s="230" t="s">
        <v>22</v>
      </c>
      <c r="AG104" s="225" t="s">
        <v>1</v>
      </c>
      <c r="AH104" s="225" t="s">
        <v>1</v>
      </c>
      <c r="AI104" s="225" t="s">
        <v>1</v>
      </c>
      <c r="AJ104" s="225" t="s">
        <v>1</v>
      </c>
      <c r="AK104" s="225" t="s">
        <v>1</v>
      </c>
      <c r="AL104" s="225" t="s">
        <v>1</v>
      </c>
      <c r="AM104" s="225" t="s">
        <v>1</v>
      </c>
      <c r="AN104" s="225" t="s">
        <v>1</v>
      </c>
      <c r="AO104" s="225" t="s">
        <v>1</v>
      </c>
      <c r="AP104" s="225" t="s">
        <v>1</v>
      </c>
      <c r="AQ104" s="225" t="s">
        <v>1</v>
      </c>
      <c r="AR104" s="225" t="s">
        <v>1</v>
      </c>
      <c r="AS104" s="225" t="s">
        <v>1</v>
      </c>
      <c r="AT104" s="225" t="s">
        <v>1</v>
      </c>
      <c r="AU104" s="230" t="s">
        <v>22</v>
      </c>
      <c r="AV104" s="225" t="s">
        <v>1</v>
      </c>
      <c r="AW104" s="226" t="s">
        <v>1241</v>
      </c>
      <c r="AX104" s="226">
        <v>1</v>
      </c>
      <c r="AY104" s="226">
        <v>1</v>
      </c>
      <c r="AZ104" s="228">
        <v>0</v>
      </c>
      <c r="BA104" s="233">
        <v>36.1</v>
      </c>
      <c r="BB104" s="234">
        <v>2.1</v>
      </c>
      <c r="BD104">
        <f>VLOOKUP(A104,'High impact list'!$A:$F,1,FALSE)</f>
        <v>1034</v>
      </c>
      <c r="BE104" t="str">
        <f>VLOOKUP(A104,'High impact list'!$A:$F,5,FALSE)</f>
        <v>Human settlements</v>
      </c>
      <c r="BF104" t="str">
        <f>VLOOKUP(A104,Reworked!A:T,17,FALSE)</f>
        <v>Unchanged</v>
      </c>
      <c r="BG104">
        <v>1</v>
      </c>
      <c r="BH104">
        <v>2</v>
      </c>
      <c r="BI104" t="e">
        <f>VLOOKUP(A104,Sheet2!B:B,1,FALSE)</f>
        <v>#N/A</v>
      </c>
    </row>
    <row r="105" spans="1:61" ht="18.75" customHeight="1" x14ac:dyDescent="0.25">
      <c r="A105" s="223">
        <v>1294</v>
      </c>
      <c r="B105" s="224" t="s">
        <v>60</v>
      </c>
      <c r="C105" s="225" t="s">
        <v>1193</v>
      </c>
      <c r="D105" s="225" t="s">
        <v>1191</v>
      </c>
      <c r="E105" s="225" t="s">
        <v>438</v>
      </c>
      <c r="F105" s="225" t="s">
        <v>1</v>
      </c>
      <c r="G105" s="225" t="s">
        <v>447</v>
      </c>
      <c r="H105" s="224" t="s">
        <v>1</v>
      </c>
      <c r="I105" s="224" t="s">
        <v>437</v>
      </c>
      <c r="J105" s="227" t="s">
        <v>17</v>
      </c>
      <c r="K105" s="225" t="s">
        <v>1</v>
      </c>
      <c r="L105" s="232" t="s">
        <v>23</v>
      </c>
      <c r="M105" s="227" t="s">
        <v>17</v>
      </c>
      <c r="N105" s="225" t="s">
        <v>1</v>
      </c>
      <c r="O105" s="232" t="s">
        <v>23</v>
      </c>
      <c r="P105" s="225" t="s">
        <v>1</v>
      </c>
      <c r="Q105" s="225" t="s">
        <v>1</v>
      </c>
      <c r="R105" s="225" t="s">
        <v>1</v>
      </c>
      <c r="S105" s="225" t="s">
        <v>1</v>
      </c>
      <c r="T105" s="225" t="s">
        <v>1</v>
      </c>
      <c r="U105" s="225" t="s">
        <v>1</v>
      </c>
      <c r="V105" s="225" t="s">
        <v>1</v>
      </c>
      <c r="W105" s="225" t="s">
        <v>1</v>
      </c>
      <c r="X105" s="225" t="s">
        <v>1</v>
      </c>
      <c r="Y105" s="225" t="s">
        <v>1</v>
      </c>
      <c r="Z105" s="225" t="s">
        <v>1</v>
      </c>
      <c r="AA105" s="225" t="s">
        <v>1</v>
      </c>
      <c r="AB105" s="225" t="s">
        <v>1</v>
      </c>
      <c r="AC105" s="225" t="s">
        <v>1</v>
      </c>
      <c r="AD105" s="225" t="s">
        <v>1</v>
      </c>
      <c r="AE105" s="232" t="s">
        <v>23</v>
      </c>
      <c r="AF105" s="225" t="s">
        <v>1</v>
      </c>
      <c r="AG105" s="225" t="s">
        <v>1</v>
      </c>
      <c r="AH105" s="225" t="s">
        <v>1</v>
      </c>
      <c r="AI105" s="225" t="s">
        <v>1</v>
      </c>
      <c r="AJ105" s="225" t="s">
        <v>1</v>
      </c>
      <c r="AK105" s="225" t="s">
        <v>1</v>
      </c>
      <c r="AL105" s="225" t="s">
        <v>1</v>
      </c>
      <c r="AM105" s="225" t="s">
        <v>1</v>
      </c>
      <c r="AN105" s="225" t="s">
        <v>1</v>
      </c>
      <c r="AO105" s="225" t="s">
        <v>1</v>
      </c>
      <c r="AP105" s="225" t="s">
        <v>1</v>
      </c>
      <c r="AQ105" s="225" t="s">
        <v>1</v>
      </c>
      <c r="AR105" s="225" t="s">
        <v>1</v>
      </c>
      <c r="AS105" s="225" t="s">
        <v>1</v>
      </c>
      <c r="AT105" s="225" t="s">
        <v>1</v>
      </c>
      <c r="AU105" s="225" t="s">
        <v>1</v>
      </c>
      <c r="AV105" s="225" t="s">
        <v>1</v>
      </c>
      <c r="AW105" s="226" t="s">
        <v>1241</v>
      </c>
      <c r="AX105" s="227">
        <v>2</v>
      </c>
      <c r="AY105" s="235">
        <v>0</v>
      </c>
      <c r="AZ105" s="228">
        <v>0</v>
      </c>
      <c r="BA105" s="228">
        <v>0</v>
      </c>
      <c r="BB105" s="229">
        <v>0</v>
      </c>
      <c r="BD105">
        <f>VLOOKUP(A105,'High impact list'!$A:$F,1,FALSE)</f>
        <v>1294</v>
      </c>
      <c r="BE105" t="str">
        <f>VLOOKUP(A105,'High impact list'!$A:$F,5,FALSE)</f>
        <v>Education, skills and unemployment</v>
      </c>
      <c r="BF105" t="str">
        <f>VLOOKUP(A105,Reworked!A:T,17,FALSE)</f>
        <v>Unchanged</v>
      </c>
      <c r="BG105">
        <v>1</v>
      </c>
      <c r="BH105">
        <v>2</v>
      </c>
      <c r="BI105" t="e">
        <f>VLOOKUP(A105,Sheet2!B:B,1,FALSE)</f>
        <v>#N/A</v>
      </c>
    </row>
    <row r="106" spans="1:61" ht="14.25" customHeight="1" x14ac:dyDescent="0.25">
      <c r="A106" s="223">
        <v>1295</v>
      </c>
      <c r="B106" s="224" t="s">
        <v>61</v>
      </c>
      <c r="C106" s="225" t="s">
        <v>1193</v>
      </c>
      <c r="D106" s="225" t="s">
        <v>1191</v>
      </c>
      <c r="E106" s="225" t="s">
        <v>438</v>
      </c>
      <c r="F106" s="225" t="s">
        <v>1</v>
      </c>
      <c r="G106" s="225" t="s">
        <v>447</v>
      </c>
      <c r="H106" s="224" t="s">
        <v>1</v>
      </c>
      <c r="I106" s="224" t="s">
        <v>437</v>
      </c>
      <c r="J106" s="227" t="s">
        <v>17</v>
      </c>
      <c r="K106" s="225" t="s">
        <v>1</v>
      </c>
      <c r="L106" s="231" t="s">
        <v>20</v>
      </c>
      <c r="M106" s="226" t="s">
        <v>33</v>
      </c>
      <c r="N106" s="225" t="s">
        <v>1</v>
      </c>
      <c r="O106" s="230" t="s">
        <v>22</v>
      </c>
      <c r="P106" s="225" t="s">
        <v>1</v>
      </c>
      <c r="Q106" s="225" t="s">
        <v>1</v>
      </c>
      <c r="R106" s="225" t="s">
        <v>1</v>
      </c>
      <c r="S106" s="225" t="s">
        <v>1</v>
      </c>
      <c r="T106" s="225" t="s">
        <v>1</v>
      </c>
      <c r="U106" s="225" t="s">
        <v>1</v>
      </c>
      <c r="V106" s="225" t="s">
        <v>1</v>
      </c>
      <c r="W106" s="225" t="s">
        <v>1</v>
      </c>
      <c r="X106" s="225" t="s">
        <v>1</v>
      </c>
      <c r="Y106" s="225" t="s">
        <v>1</v>
      </c>
      <c r="Z106" s="225" t="s">
        <v>1</v>
      </c>
      <c r="AA106" s="225" t="s">
        <v>1</v>
      </c>
      <c r="AB106" s="225" t="s">
        <v>1</v>
      </c>
      <c r="AC106" s="225" t="s">
        <v>1</v>
      </c>
      <c r="AD106" s="225" t="s">
        <v>1</v>
      </c>
      <c r="AE106" s="231" t="s">
        <v>20</v>
      </c>
      <c r="AF106" s="225" t="s">
        <v>1</v>
      </c>
      <c r="AG106" s="225" t="s">
        <v>1</v>
      </c>
      <c r="AH106" s="225" t="s">
        <v>1</v>
      </c>
      <c r="AI106" s="225" t="s">
        <v>1</v>
      </c>
      <c r="AJ106" s="225" t="s">
        <v>1</v>
      </c>
      <c r="AK106" s="225" t="s">
        <v>1</v>
      </c>
      <c r="AL106" s="225" t="s">
        <v>1</v>
      </c>
      <c r="AM106" s="225" t="s">
        <v>1</v>
      </c>
      <c r="AN106" s="225" t="s">
        <v>1</v>
      </c>
      <c r="AO106" s="225" t="s">
        <v>1</v>
      </c>
      <c r="AP106" s="225" t="s">
        <v>1</v>
      </c>
      <c r="AQ106" s="225" t="s">
        <v>1</v>
      </c>
      <c r="AR106" s="225" t="s">
        <v>1</v>
      </c>
      <c r="AS106" s="225" t="s">
        <v>1</v>
      </c>
      <c r="AT106" s="225" t="s">
        <v>1</v>
      </c>
      <c r="AU106" s="225" t="s">
        <v>1</v>
      </c>
      <c r="AV106" s="225" t="s">
        <v>1</v>
      </c>
      <c r="AW106" s="226" t="s">
        <v>1241</v>
      </c>
      <c r="AX106" s="226">
        <v>1</v>
      </c>
      <c r="AY106" s="235">
        <v>0</v>
      </c>
      <c r="AZ106" s="228">
        <v>0</v>
      </c>
      <c r="BA106" s="228">
        <v>0</v>
      </c>
      <c r="BB106" s="229">
        <v>0</v>
      </c>
      <c r="BD106">
        <f>VLOOKUP(A106,'High impact list'!$A:$F,1,FALSE)</f>
        <v>1295</v>
      </c>
      <c r="BE106" t="str">
        <f>VLOOKUP(A106,'High impact list'!$A:$F,5,FALSE)</f>
        <v>Education, skills and unemployment</v>
      </c>
      <c r="BF106" t="str">
        <f>VLOOKUP(A106,Reworked!A:T,17,FALSE)</f>
        <v>Regressed</v>
      </c>
      <c r="BG106">
        <v>1</v>
      </c>
      <c r="BH106">
        <v>2</v>
      </c>
      <c r="BI106" t="e">
        <f>VLOOKUP(A106,Sheet2!B:B,1,FALSE)</f>
        <v>#N/A</v>
      </c>
    </row>
    <row r="107" spans="1:61" ht="18.75" customHeight="1" x14ac:dyDescent="0.25">
      <c r="A107" s="223">
        <v>1296</v>
      </c>
      <c r="B107" s="224" t="s">
        <v>63</v>
      </c>
      <c r="C107" s="225" t="s">
        <v>1193</v>
      </c>
      <c r="D107" s="225" t="s">
        <v>1191</v>
      </c>
      <c r="E107" s="225" t="s">
        <v>438</v>
      </c>
      <c r="F107" s="225" t="s">
        <v>1</v>
      </c>
      <c r="G107" s="225" t="s">
        <v>447</v>
      </c>
      <c r="H107" s="224" t="s">
        <v>1</v>
      </c>
      <c r="I107" s="224" t="s">
        <v>437</v>
      </c>
      <c r="J107" s="227" t="s">
        <v>17</v>
      </c>
      <c r="K107" s="225" t="s">
        <v>1</v>
      </c>
      <c r="L107" s="232" t="s">
        <v>23</v>
      </c>
      <c r="M107" s="227" t="s">
        <v>17</v>
      </c>
      <c r="N107" s="225" t="s">
        <v>1</v>
      </c>
      <c r="O107" s="232" t="s">
        <v>23</v>
      </c>
      <c r="P107" s="225" t="s">
        <v>1</v>
      </c>
      <c r="Q107" s="225" t="s">
        <v>1</v>
      </c>
      <c r="R107" s="225" t="s">
        <v>1</v>
      </c>
      <c r="S107" s="225" t="s">
        <v>1</v>
      </c>
      <c r="T107" s="225" t="s">
        <v>1</v>
      </c>
      <c r="U107" s="225" t="s">
        <v>1</v>
      </c>
      <c r="V107" s="225" t="s">
        <v>1</v>
      </c>
      <c r="W107" s="225" t="s">
        <v>1</v>
      </c>
      <c r="X107" s="225" t="s">
        <v>1</v>
      </c>
      <c r="Y107" s="225" t="s">
        <v>1</v>
      </c>
      <c r="Z107" s="225" t="s">
        <v>1</v>
      </c>
      <c r="AA107" s="225" t="s">
        <v>1</v>
      </c>
      <c r="AB107" s="225" t="s">
        <v>1</v>
      </c>
      <c r="AC107" s="225" t="s">
        <v>1</v>
      </c>
      <c r="AD107" s="225" t="s">
        <v>1</v>
      </c>
      <c r="AE107" s="232" t="s">
        <v>23</v>
      </c>
      <c r="AF107" s="225" t="s">
        <v>1</v>
      </c>
      <c r="AG107" s="225" t="s">
        <v>1</v>
      </c>
      <c r="AH107" s="225" t="s">
        <v>1</v>
      </c>
      <c r="AI107" s="225" t="s">
        <v>1</v>
      </c>
      <c r="AJ107" s="225" t="s">
        <v>1</v>
      </c>
      <c r="AK107" s="225" t="s">
        <v>1</v>
      </c>
      <c r="AL107" s="225" t="s">
        <v>1</v>
      </c>
      <c r="AM107" s="225" t="s">
        <v>1</v>
      </c>
      <c r="AN107" s="225" t="s">
        <v>1</v>
      </c>
      <c r="AO107" s="225" t="s">
        <v>1</v>
      </c>
      <c r="AP107" s="225" t="s">
        <v>1</v>
      </c>
      <c r="AQ107" s="225" t="s">
        <v>1</v>
      </c>
      <c r="AR107" s="225" t="s">
        <v>1</v>
      </c>
      <c r="AS107" s="225" t="s">
        <v>1</v>
      </c>
      <c r="AT107" s="225" t="s">
        <v>1</v>
      </c>
      <c r="AU107" s="225" t="s">
        <v>1</v>
      </c>
      <c r="AV107" s="225" t="s">
        <v>1</v>
      </c>
      <c r="AW107" s="231" t="s">
        <v>1240</v>
      </c>
      <c r="AX107" s="227">
        <v>2</v>
      </c>
      <c r="AY107" s="235">
        <v>0</v>
      </c>
      <c r="AZ107" s="228">
        <v>0</v>
      </c>
      <c r="BA107" s="228">
        <v>0</v>
      </c>
      <c r="BB107" s="234">
        <v>0.03</v>
      </c>
      <c r="BD107">
        <f>VLOOKUP(A107,'High impact list'!$A:$F,1,FALSE)</f>
        <v>1296</v>
      </c>
      <c r="BE107" t="str">
        <f>VLOOKUP(A107,'High impact list'!$A:$F,5,FALSE)</f>
        <v>Education, skills and unemployment</v>
      </c>
      <c r="BF107" t="str">
        <f>VLOOKUP(A107,Reworked!A:T,17,FALSE)</f>
        <v>Unchanged</v>
      </c>
      <c r="BG107">
        <v>1</v>
      </c>
      <c r="BH107">
        <v>2</v>
      </c>
      <c r="BI107" t="e">
        <f>VLOOKUP(A107,Sheet2!B:B,1,FALSE)</f>
        <v>#N/A</v>
      </c>
    </row>
    <row r="108" spans="1:61" ht="14.25" customHeight="1" x14ac:dyDescent="0.25">
      <c r="A108" s="223">
        <v>1323</v>
      </c>
      <c r="B108" s="224" t="s">
        <v>66</v>
      </c>
      <c r="C108" s="225" t="s">
        <v>1193</v>
      </c>
      <c r="D108" s="225" t="s">
        <v>1191</v>
      </c>
      <c r="E108" s="225" t="s">
        <v>625</v>
      </c>
      <c r="F108" s="225" t="s">
        <v>1</v>
      </c>
      <c r="G108" s="225" t="s">
        <v>447</v>
      </c>
      <c r="H108" s="224" t="s">
        <v>1</v>
      </c>
      <c r="I108" s="224" t="s">
        <v>437</v>
      </c>
      <c r="J108" s="227" t="s">
        <v>17</v>
      </c>
      <c r="K108" s="225" t="s">
        <v>1</v>
      </c>
      <c r="L108" s="232" t="s">
        <v>23</v>
      </c>
      <c r="M108" s="227" t="s">
        <v>17</v>
      </c>
      <c r="N108" s="225" t="s">
        <v>1</v>
      </c>
      <c r="O108" s="232" t="s">
        <v>23</v>
      </c>
      <c r="P108" s="225" t="s">
        <v>1</v>
      </c>
      <c r="Q108" s="225" t="s">
        <v>1</v>
      </c>
      <c r="R108" s="225" t="s">
        <v>1</v>
      </c>
      <c r="S108" s="225" t="s">
        <v>1</v>
      </c>
      <c r="T108" s="225" t="s">
        <v>1</v>
      </c>
      <c r="U108" s="225" t="s">
        <v>1</v>
      </c>
      <c r="V108" s="225" t="s">
        <v>1</v>
      </c>
      <c r="W108" s="225" t="s">
        <v>1</v>
      </c>
      <c r="X108" s="225" t="s">
        <v>1</v>
      </c>
      <c r="Y108" s="225" t="s">
        <v>1</v>
      </c>
      <c r="Z108" s="225" t="s">
        <v>1</v>
      </c>
      <c r="AA108" s="225" t="s">
        <v>1</v>
      </c>
      <c r="AB108" s="225" t="s">
        <v>1</v>
      </c>
      <c r="AC108" s="225" t="s">
        <v>1</v>
      </c>
      <c r="AD108" s="225" t="s">
        <v>1</v>
      </c>
      <c r="AE108" s="232" t="s">
        <v>23</v>
      </c>
      <c r="AF108" s="225" t="s">
        <v>1</v>
      </c>
      <c r="AG108" s="232" t="s">
        <v>23</v>
      </c>
      <c r="AH108" s="225" t="s">
        <v>1</v>
      </c>
      <c r="AI108" s="225" t="s">
        <v>1</v>
      </c>
      <c r="AJ108" s="225" t="s">
        <v>1</v>
      </c>
      <c r="AK108" s="225" t="s">
        <v>1</v>
      </c>
      <c r="AL108" s="225" t="s">
        <v>1</v>
      </c>
      <c r="AM108" s="225" t="s">
        <v>1</v>
      </c>
      <c r="AN108" s="225" t="s">
        <v>1</v>
      </c>
      <c r="AO108" s="225" t="s">
        <v>1</v>
      </c>
      <c r="AP108" s="232" t="s">
        <v>23</v>
      </c>
      <c r="AQ108" s="225" t="s">
        <v>1</v>
      </c>
      <c r="AR108" s="225" t="s">
        <v>1</v>
      </c>
      <c r="AS108" s="225" t="s">
        <v>1</v>
      </c>
      <c r="AT108" s="225" t="s">
        <v>1</v>
      </c>
      <c r="AU108" s="225" t="s">
        <v>1</v>
      </c>
      <c r="AV108" s="225" t="s">
        <v>1</v>
      </c>
      <c r="AW108" s="226" t="s">
        <v>1241</v>
      </c>
      <c r="AX108" s="226">
        <v>1</v>
      </c>
      <c r="AY108" s="226">
        <v>1</v>
      </c>
      <c r="AZ108" s="228">
        <v>0</v>
      </c>
      <c r="BA108" s="228">
        <v>0</v>
      </c>
      <c r="BB108" s="229">
        <v>0</v>
      </c>
      <c r="BD108">
        <f>VLOOKUP(A108,'High impact list'!$A:$F,1,FALSE)</f>
        <v>1323</v>
      </c>
      <c r="BE108" t="str">
        <f>VLOOKUP(A108,'High impact list'!$A:$F,5,FALSE)</f>
        <v>Education, skills and unemployment</v>
      </c>
      <c r="BF108" t="str">
        <f>VLOOKUP(A108,Reworked!A:T,17,FALSE)</f>
        <v>Unchanged</v>
      </c>
      <c r="BG108">
        <v>1</v>
      </c>
      <c r="BH108">
        <v>2</v>
      </c>
      <c r="BI108" t="e">
        <f>VLOOKUP(A108,Sheet2!B:B,1,FALSE)</f>
        <v>#N/A</v>
      </c>
    </row>
    <row r="109" spans="1:61" ht="14.25" customHeight="1" x14ac:dyDescent="0.25">
      <c r="A109" s="223">
        <v>1298</v>
      </c>
      <c r="B109" s="224" t="s">
        <v>68</v>
      </c>
      <c r="C109" s="225" t="s">
        <v>1193</v>
      </c>
      <c r="D109" s="225" t="s">
        <v>1191</v>
      </c>
      <c r="E109" s="225" t="s">
        <v>438</v>
      </c>
      <c r="F109" s="225" t="s">
        <v>1</v>
      </c>
      <c r="G109" s="225" t="s">
        <v>447</v>
      </c>
      <c r="H109" s="224" t="s">
        <v>1</v>
      </c>
      <c r="I109" s="224" t="s">
        <v>437</v>
      </c>
      <c r="J109" s="227" t="s">
        <v>17</v>
      </c>
      <c r="K109" s="225" t="s">
        <v>1</v>
      </c>
      <c r="L109" s="231" t="s">
        <v>20</v>
      </c>
      <c r="M109" s="226" t="s">
        <v>33</v>
      </c>
      <c r="N109" s="225" t="s">
        <v>1</v>
      </c>
      <c r="O109" s="230" t="s">
        <v>22</v>
      </c>
      <c r="P109" s="225" t="s">
        <v>1</v>
      </c>
      <c r="Q109" s="225" t="s">
        <v>1</v>
      </c>
      <c r="R109" s="225" t="s">
        <v>1</v>
      </c>
      <c r="S109" s="225" t="s">
        <v>1</v>
      </c>
      <c r="T109" s="225" t="s">
        <v>1</v>
      </c>
      <c r="U109" s="225" t="s">
        <v>1</v>
      </c>
      <c r="V109" s="225" t="s">
        <v>1</v>
      </c>
      <c r="W109" s="225" t="s">
        <v>1</v>
      </c>
      <c r="X109" s="225" t="s">
        <v>1</v>
      </c>
      <c r="Y109" s="225" t="s">
        <v>1</v>
      </c>
      <c r="Z109" s="225" t="s">
        <v>1</v>
      </c>
      <c r="AA109" s="225" t="s">
        <v>1</v>
      </c>
      <c r="AB109" s="225" t="s">
        <v>1</v>
      </c>
      <c r="AC109" s="225" t="s">
        <v>1</v>
      </c>
      <c r="AD109" s="225" t="s">
        <v>1</v>
      </c>
      <c r="AE109" s="231" t="s">
        <v>20</v>
      </c>
      <c r="AF109" s="225" t="s">
        <v>1</v>
      </c>
      <c r="AG109" s="225" t="s">
        <v>1</v>
      </c>
      <c r="AH109" s="225" t="s">
        <v>1</v>
      </c>
      <c r="AI109" s="225" t="s">
        <v>1</v>
      </c>
      <c r="AJ109" s="225" t="s">
        <v>1</v>
      </c>
      <c r="AK109" s="225" t="s">
        <v>1</v>
      </c>
      <c r="AL109" s="225" t="s">
        <v>1</v>
      </c>
      <c r="AM109" s="225" t="s">
        <v>1</v>
      </c>
      <c r="AN109" s="225" t="s">
        <v>1</v>
      </c>
      <c r="AO109" s="225" t="s">
        <v>1</v>
      </c>
      <c r="AP109" s="225" t="s">
        <v>1</v>
      </c>
      <c r="AQ109" s="225" t="s">
        <v>1</v>
      </c>
      <c r="AR109" s="231" t="s">
        <v>20</v>
      </c>
      <c r="AS109" s="225" t="s">
        <v>1</v>
      </c>
      <c r="AT109" s="225" t="s">
        <v>1</v>
      </c>
      <c r="AU109" s="225" t="s">
        <v>1</v>
      </c>
      <c r="AV109" s="225" t="s">
        <v>1</v>
      </c>
      <c r="AW109" s="231" t="s">
        <v>1240</v>
      </c>
      <c r="AX109" s="227">
        <v>2</v>
      </c>
      <c r="AY109" s="235">
        <v>0</v>
      </c>
      <c r="AZ109" s="228">
        <v>0</v>
      </c>
      <c r="BA109" s="228">
        <v>0</v>
      </c>
      <c r="BB109" s="229">
        <v>0</v>
      </c>
      <c r="BD109">
        <f>VLOOKUP(A109,'High impact list'!$A:$F,1,FALSE)</f>
        <v>1298</v>
      </c>
      <c r="BE109" t="str">
        <f>VLOOKUP(A109,'High impact list'!$A:$F,5,FALSE)</f>
        <v>Education, skills and unemployment</v>
      </c>
      <c r="BF109" t="str">
        <f>VLOOKUP(A109,Reworked!A:T,17,FALSE)</f>
        <v>Regressed</v>
      </c>
      <c r="BG109">
        <v>1</v>
      </c>
      <c r="BH109">
        <v>2</v>
      </c>
      <c r="BI109" t="e">
        <f>VLOOKUP(A109,Sheet2!B:B,1,FALSE)</f>
        <v>#N/A</v>
      </c>
    </row>
    <row r="110" spans="1:61" ht="18.75" customHeight="1" x14ac:dyDescent="0.25">
      <c r="A110" s="223">
        <v>1315</v>
      </c>
      <c r="B110" s="224" t="s">
        <v>69</v>
      </c>
      <c r="C110" s="225" t="s">
        <v>1193</v>
      </c>
      <c r="D110" s="225" t="s">
        <v>1191</v>
      </c>
      <c r="E110" s="225" t="s">
        <v>571</v>
      </c>
      <c r="F110" s="225" t="s">
        <v>28</v>
      </c>
      <c r="G110" s="225" t="s">
        <v>447</v>
      </c>
      <c r="H110" s="224" t="s">
        <v>1</v>
      </c>
      <c r="I110" s="224" t="s">
        <v>437</v>
      </c>
      <c r="J110" s="227" t="s">
        <v>17</v>
      </c>
      <c r="K110" s="225" t="s">
        <v>1</v>
      </c>
      <c r="L110" s="232" t="s">
        <v>23</v>
      </c>
      <c r="M110" s="237" t="s">
        <v>26</v>
      </c>
      <c r="N110" s="225" t="s">
        <v>1</v>
      </c>
      <c r="O110" s="232" t="s">
        <v>23</v>
      </c>
      <c r="P110" s="230" t="s">
        <v>22</v>
      </c>
      <c r="Q110" s="225" t="s">
        <v>1</v>
      </c>
      <c r="R110" s="225" t="s">
        <v>1</v>
      </c>
      <c r="S110" s="225" t="s">
        <v>1</v>
      </c>
      <c r="T110" s="231" t="s">
        <v>20</v>
      </c>
      <c r="U110" s="230" t="s">
        <v>22</v>
      </c>
      <c r="V110" s="230" t="s">
        <v>22</v>
      </c>
      <c r="W110" s="230" t="s">
        <v>22</v>
      </c>
      <c r="X110" s="225" t="s">
        <v>1</v>
      </c>
      <c r="Y110" s="225" t="s">
        <v>1</v>
      </c>
      <c r="Z110" s="225" t="s">
        <v>1</v>
      </c>
      <c r="AA110" s="225" t="s">
        <v>1</v>
      </c>
      <c r="AB110" s="225" t="s">
        <v>1</v>
      </c>
      <c r="AC110" s="225" t="s">
        <v>1</v>
      </c>
      <c r="AD110" s="225" t="s">
        <v>1</v>
      </c>
      <c r="AE110" s="232" t="s">
        <v>23</v>
      </c>
      <c r="AF110" s="225" t="s">
        <v>1</v>
      </c>
      <c r="AG110" s="225" t="s">
        <v>1</v>
      </c>
      <c r="AH110" s="225" t="s">
        <v>1</v>
      </c>
      <c r="AI110" s="225" t="s">
        <v>1</v>
      </c>
      <c r="AJ110" s="225" t="s">
        <v>1</v>
      </c>
      <c r="AK110" s="225" t="s">
        <v>1</v>
      </c>
      <c r="AL110" s="225" t="s">
        <v>1</v>
      </c>
      <c r="AM110" s="225" t="s">
        <v>1</v>
      </c>
      <c r="AN110" s="225" t="s">
        <v>1</v>
      </c>
      <c r="AO110" s="225" t="s">
        <v>1</v>
      </c>
      <c r="AP110" s="225" t="s">
        <v>1</v>
      </c>
      <c r="AQ110" s="225" t="s">
        <v>1</v>
      </c>
      <c r="AR110" s="232" t="s">
        <v>23</v>
      </c>
      <c r="AS110" s="225" t="s">
        <v>1</v>
      </c>
      <c r="AT110" s="225" t="s">
        <v>1</v>
      </c>
      <c r="AU110" s="225" t="s">
        <v>1</v>
      </c>
      <c r="AV110" s="232" t="s">
        <v>23</v>
      </c>
      <c r="AW110" s="226" t="s">
        <v>1241</v>
      </c>
      <c r="AX110" s="226">
        <v>1</v>
      </c>
      <c r="AY110" s="235">
        <v>0</v>
      </c>
      <c r="AZ110" s="228">
        <v>0</v>
      </c>
      <c r="BA110" s="228">
        <v>0</v>
      </c>
      <c r="BB110" s="229">
        <v>0</v>
      </c>
      <c r="BD110">
        <f>VLOOKUP(A110,'High impact list'!$A:$F,1,FALSE)</f>
        <v>1315</v>
      </c>
      <c r="BE110" t="str">
        <f>VLOOKUP(A110,'High impact list'!$A:$F,5,FALSE)</f>
        <v>Education, skills and unemployment</v>
      </c>
      <c r="BF110" t="str">
        <f>VLOOKUP(A110,Reworked!A:T,17,FALSE)</f>
        <v>Improved</v>
      </c>
      <c r="BG110">
        <v>1</v>
      </c>
      <c r="BH110">
        <v>2</v>
      </c>
      <c r="BI110" t="e">
        <f>VLOOKUP(A110,Sheet2!B:B,1,FALSE)</f>
        <v>#N/A</v>
      </c>
    </row>
    <row r="111" spans="1:61" ht="18.75" customHeight="1" x14ac:dyDescent="0.25">
      <c r="A111" s="223">
        <v>1302</v>
      </c>
      <c r="B111" s="224" t="s">
        <v>70</v>
      </c>
      <c r="C111" s="225" t="s">
        <v>1193</v>
      </c>
      <c r="D111" s="225" t="s">
        <v>1191</v>
      </c>
      <c r="E111" s="225" t="s">
        <v>492</v>
      </c>
      <c r="F111" s="225" t="s">
        <v>28</v>
      </c>
      <c r="G111" s="225" t="s">
        <v>447</v>
      </c>
      <c r="H111" s="224" t="s">
        <v>1</v>
      </c>
      <c r="I111" s="224" t="s">
        <v>437</v>
      </c>
      <c r="J111" s="227" t="s">
        <v>17</v>
      </c>
      <c r="K111" s="225" t="s">
        <v>1</v>
      </c>
      <c r="L111" s="232" t="s">
        <v>23</v>
      </c>
      <c r="M111" s="227" t="s">
        <v>17</v>
      </c>
      <c r="N111" s="225" t="s">
        <v>1</v>
      </c>
      <c r="O111" s="232" t="s">
        <v>23</v>
      </c>
      <c r="P111" s="225" t="s">
        <v>1</v>
      </c>
      <c r="Q111" s="225" t="s">
        <v>1</v>
      </c>
      <c r="R111" s="225" t="s">
        <v>1</v>
      </c>
      <c r="S111" s="225" t="s">
        <v>1</v>
      </c>
      <c r="T111" s="225" t="s">
        <v>1</v>
      </c>
      <c r="U111" s="225" t="s">
        <v>1</v>
      </c>
      <c r="V111" s="225" t="s">
        <v>1</v>
      </c>
      <c r="W111" s="225" t="s">
        <v>1</v>
      </c>
      <c r="X111" s="225" t="s">
        <v>1</v>
      </c>
      <c r="Y111" s="225" t="s">
        <v>1</v>
      </c>
      <c r="Z111" s="225" t="s">
        <v>1</v>
      </c>
      <c r="AA111" s="225" t="s">
        <v>1</v>
      </c>
      <c r="AB111" s="225" t="s">
        <v>1</v>
      </c>
      <c r="AC111" s="225" t="s">
        <v>1</v>
      </c>
      <c r="AD111" s="225" t="s">
        <v>1</v>
      </c>
      <c r="AE111" s="232" t="s">
        <v>23</v>
      </c>
      <c r="AF111" s="225" t="s">
        <v>1</v>
      </c>
      <c r="AG111" s="225" t="s">
        <v>1</v>
      </c>
      <c r="AH111" s="225" t="s">
        <v>1</v>
      </c>
      <c r="AI111" s="225" t="s">
        <v>1</v>
      </c>
      <c r="AJ111" s="225" t="s">
        <v>1</v>
      </c>
      <c r="AK111" s="225" t="s">
        <v>1</v>
      </c>
      <c r="AL111" s="225" t="s">
        <v>1</v>
      </c>
      <c r="AM111" s="225" t="s">
        <v>1</v>
      </c>
      <c r="AN111" s="225" t="s">
        <v>1</v>
      </c>
      <c r="AO111" s="225" t="s">
        <v>1</v>
      </c>
      <c r="AP111" s="225" t="s">
        <v>1</v>
      </c>
      <c r="AQ111" s="225" t="s">
        <v>1</v>
      </c>
      <c r="AR111" s="225" t="s">
        <v>1</v>
      </c>
      <c r="AS111" s="225" t="s">
        <v>1</v>
      </c>
      <c r="AT111" s="225" t="s">
        <v>1</v>
      </c>
      <c r="AU111" s="225" t="s">
        <v>1</v>
      </c>
      <c r="AV111" s="230" t="s">
        <v>22</v>
      </c>
      <c r="AW111" s="231" t="s">
        <v>1240</v>
      </c>
      <c r="AX111" s="227">
        <v>2</v>
      </c>
      <c r="AY111" s="227">
        <v>2</v>
      </c>
      <c r="AZ111" s="228">
        <v>0</v>
      </c>
      <c r="BA111" s="228">
        <v>0</v>
      </c>
      <c r="BB111" s="229">
        <v>0</v>
      </c>
      <c r="BD111">
        <f>VLOOKUP(A111,'High impact list'!$A:$F,1,FALSE)</f>
        <v>1302</v>
      </c>
      <c r="BE111" t="str">
        <f>VLOOKUP(A111,'High impact list'!$A:$F,5,FALSE)</f>
        <v>Education, skills and unemployment</v>
      </c>
      <c r="BF111" t="str">
        <f>VLOOKUP(A111,Reworked!A:T,17,FALSE)</f>
        <v>Unchanged</v>
      </c>
      <c r="BG111">
        <v>1</v>
      </c>
      <c r="BH111">
        <v>2</v>
      </c>
      <c r="BI111" t="e">
        <f>VLOOKUP(A111,Sheet2!B:B,1,FALSE)</f>
        <v>#N/A</v>
      </c>
    </row>
    <row r="112" spans="1:61" ht="18.75" customHeight="1" x14ac:dyDescent="0.25">
      <c r="A112" s="223">
        <v>1303</v>
      </c>
      <c r="B112" s="224" t="s">
        <v>75</v>
      </c>
      <c r="C112" s="225" t="s">
        <v>1193</v>
      </c>
      <c r="D112" s="225" t="s">
        <v>1191</v>
      </c>
      <c r="E112" s="225" t="s">
        <v>492</v>
      </c>
      <c r="F112" s="225" t="s">
        <v>1</v>
      </c>
      <c r="G112" s="225" t="s">
        <v>447</v>
      </c>
      <c r="H112" s="224" t="s">
        <v>1</v>
      </c>
      <c r="I112" s="224" t="s">
        <v>437</v>
      </c>
      <c r="J112" s="227" t="s">
        <v>17</v>
      </c>
      <c r="K112" s="225" t="s">
        <v>1</v>
      </c>
      <c r="L112" s="232" t="s">
        <v>23</v>
      </c>
      <c r="M112" s="237" t="s">
        <v>26</v>
      </c>
      <c r="N112" s="225" t="s">
        <v>1</v>
      </c>
      <c r="O112" s="232" t="s">
        <v>23</v>
      </c>
      <c r="P112" s="230" t="s">
        <v>22</v>
      </c>
      <c r="Q112" s="230" t="s">
        <v>22</v>
      </c>
      <c r="R112" s="230" t="s">
        <v>22</v>
      </c>
      <c r="S112" s="225" t="s">
        <v>1</v>
      </c>
      <c r="T112" s="231" t="s">
        <v>20</v>
      </c>
      <c r="U112" s="230" t="s">
        <v>22</v>
      </c>
      <c r="V112" s="225" t="s">
        <v>1</v>
      </c>
      <c r="W112" s="225" t="s">
        <v>1</v>
      </c>
      <c r="X112" s="225" t="s">
        <v>1</v>
      </c>
      <c r="Y112" s="230" t="s">
        <v>22</v>
      </c>
      <c r="Z112" s="225" t="s">
        <v>1</v>
      </c>
      <c r="AA112" s="225" t="s">
        <v>1</v>
      </c>
      <c r="AB112" s="225" t="s">
        <v>1</v>
      </c>
      <c r="AC112" s="225" t="s">
        <v>1</v>
      </c>
      <c r="AD112" s="225" t="s">
        <v>1</v>
      </c>
      <c r="AE112" s="232" t="s">
        <v>23</v>
      </c>
      <c r="AF112" s="225" t="s">
        <v>1</v>
      </c>
      <c r="AG112" s="225" t="s">
        <v>1</v>
      </c>
      <c r="AH112" s="225" t="s">
        <v>1</v>
      </c>
      <c r="AI112" s="225" t="s">
        <v>1</v>
      </c>
      <c r="AJ112" s="225" t="s">
        <v>1</v>
      </c>
      <c r="AK112" s="225" t="s">
        <v>1</v>
      </c>
      <c r="AL112" s="225" t="s">
        <v>1</v>
      </c>
      <c r="AM112" s="225" t="s">
        <v>1</v>
      </c>
      <c r="AN112" s="225" t="s">
        <v>1</v>
      </c>
      <c r="AO112" s="225" t="s">
        <v>1</v>
      </c>
      <c r="AP112" s="225" t="s">
        <v>1</v>
      </c>
      <c r="AQ112" s="225" t="s">
        <v>1</v>
      </c>
      <c r="AR112" s="225" t="s">
        <v>1</v>
      </c>
      <c r="AS112" s="225" t="s">
        <v>1</v>
      </c>
      <c r="AT112" s="225" t="s">
        <v>1</v>
      </c>
      <c r="AU112" s="225" t="s">
        <v>1</v>
      </c>
      <c r="AV112" s="225" t="s">
        <v>1</v>
      </c>
      <c r="AW112" s="231" t="s">
        <v>1240</v>
      </c>
      <c r="AX112" s="226">
        <v>1</v>
      </c>
      <c r="AY112" s="227">
        <v>2</v>
      </c>
      <c r="AZ112" s="228">
        <v>0</v>
      </c>
      <c r="BA112" s="228">
        <v>0</v>
      </c>
      <c r="BB112" s="229">
        <v>0</v>
      </c>
      <c r="BD112">
        <f>VLOOKUP(A112,'High impact list'!$A:$F,1,FALSE)</f>
        <v>1303</v>
      </c>
      <c r="BE112" t="str">
        <f>VLOOKUP(A112,'High impact list'!$A:$F,5,FALSE)</f>
        <v>Education, skills and unemployment</v>
      </c>
      <c r="BF112" t="str">
        <f>VLOOKUP(A112,Reworked!A:T,17,FALSE)</f>
        <v>Improved</v>
      </c>
      <c r="BG112">
        <v>1</v>
      </c>
      <c r="BH112">
        <v>2</v>
      </c>
      <c r="BI112" t="e">
        <f>VLOOKUP(A112,Sheet2!B:B,1,FALSE)</f>
        <v>#N/A</v>
      </c>
    </row>
    <row r="113" spans="1:61" ht="14.25" customHeight="1" x14ac:dyDescent="0.25">
      <c r="A113" s="223">
        <v>1317</v>
      </c>
      <c r="B113" s="224" t="s">
        <v>76</v>
      </c>
      <c r="C113" s="225" t="s">
        <v>1193</v>
      </c>
      <c r="D113" s="225" t="s">
        <v>1191</v>
      </c>
      <c r="E113" s="225" t="s">
        <v>571</v>
      </c>
      <c r="F113" s="225" t="s">
        <v>1</v>
      </c>
      <c r="G113" s="225" t="s">
        <v>447</v>
      </c>
      <c r="H113" s="224" t="s">
        <v>1</v>
      </c>
      <c r="I113" s="224" t="s">
        <v>437</v>
      </c>
      <c r="J113" s="227" t="s">
        <v>17</v>
      </c>
      <c r="K113" s="225" t="s">
        <v>1</v>
      </c>
      <c r="L113" s="232" t="s">
        <v>23</v>
      </c>
      <c r="M113" s="227" t="s">
        <v>17</v>
      </c>
      <c r="N113" s="225" t="s">
        <v>1</v>
      </c>
      <c r="O113" s="232" t="s">
        <v>23</v>
      </c>
      <c r="P113" s="225" t="s">
        <v>1</v>
      </c>
      <c r="Q113" s="225" t="s">
        <v>1</v>
      </c>
      <c r="R113" s="225" t="s">
        <v>1</v>
      </c>
      <c r="S113" s="225" t="s">
        <v>1</v>
      </c>
      <c r="T113" s="225" t="s">
        <v>1</v>
      </c>
      <c r="U113" s="225" t="s">
        <v>1</v>
      </c>
      <c r="V113" s="225" t="s">
        <v>1</v>
      </c>
      <c r="W113" s="225" t="s">
        <v>1</v>
      </c>
      <c r="X113" s="225" t="s">
        <v>1</v>
      </c>
      <c r="Y113" s="225" t="s">
        <v>1</v>
      </c>
      <c r="Z113" s="225" t="s">
        <v>1</v>
      </c>
      <c r="AA113" s="225" t="s">
        <v>1</v>
      </c>
      <c r="AB113" s="225" t="s">
        <v>1</v>
      </c>
      <c r="AC113" s="225" t="s">
        <v>1</v>
      </c>
      <c r="AD113" s="225" t="s">
        <v>1</v>
      </c>
      <c r="AE113" s="232" t="s">
        <v>23</v>
      </c>
      <c r="AF113" s="225" t="s">
        <v>1</v>
      </c>
      <c r="AG113" s="225" t="s">
        <v>1</v>
      </c>
      <c r="AH113" s="225" t="s">
        <v>1</v>
      </c>
      <c r="AI113" s="225" t="s">
        <v>1</v>
      </c>
      <c r="AJ113" s="225" t="s">
        <v>1</v>
      </c>
      <c r="AK113" s="225" t="s">
        <v>1</v>
      </c>
      <c r="AL113" s="225" t="s">
        <v>1</v>
      </c>
      <c r="AM113" s="225" t="s">
        <v>1</v>
      </c>
      <c r="AN113" s="225" t="s">
        <v>1</v>
      </c>
      <c r="AO113" s="225" t="s">
        <v>1</v>
      </c>
      <c r="AP113" s="225" t="s">
        <v>1</v>
      </c>
      <c r="AQ113" s="225" t="s">
        <v>1</v>
      </c>
      <c r="AR113" s="225" t="s">
        <v>1</v>
      </c>
      <c r="AS113" s="225" t="s">
        <v>1</v>
      </c>
      <c r="AT113" s="225" t="s">
        <v>1</v>
      </c>
      <c r="AU113" s="225" t="s">
        <v>1</v>
      </c>
      <c r="AV113" s="225" t="s">
        <v>1</v>
      </c>
      <c r="AW113" s="226" t="s">
        <v>1241</v>
      </c>
      <c r="AX113" s="227">
        <v>2</v>
      </c>
      <c r="AY113" s="227">
        <v>2</v>
      </c>
      <c r="AZ113" s="228">
        <v>0</v>
      </c>
      <c r="BA113" s="228">
        <v>0</v>
      </c>
      <c r="BB113" s="229">
        <v>0</v>
      </c>
      <c r="BD113">
        <f>VLOOKUP(A113,'High impact list'!$A:$F,1,FALSE)</f>
        <v>1317</v>
      </c>
      <c r="BE113" t="str">
        <f>VLOOKUP(A113,'High impact list'!$A:$F,5,FALSE)</f>
        <v>Education, skills and unemployment</v>
      </c>
      <c r="BF113" t="str">
        <f>VLOOKUP(A113,Reworked!A:T,17,FALSE)</f>
        <v>Unchanged</v>
      </c>
      <c r="BG113">
        <v>1</v>
      </c>
      <c r="BH113">
        <v>2</v>
      </c>
      <c r="BI113" t="e">
        <f>VLOOKUP(A113,Sheet2!B:B,1,FALSE)</f>
        <v>#N/A</v>
      </c>
    </row>
    <row r="114" spans="1:61" ht="18.75" customHeight="1" x14ac:dyDescent="0.25">
      <c r="A114" s="223">
        <v>272</v>
      </c>
      <c r="B114" s="224" t="s">
        <v>116</v>
      </c>
      <c r="C114" s="225" t="s">
        <v>1193</v>
      </c>
      <c r="D114" s="225" t="s">
        <v>1191</v>
      </c>
      <c r="E114" s="225" t="s">
        <v>896</v>
      </c>
      <c r="F114" s="225" t="s">
        <v>1</v>
      </c>
      <c r="G114" s="225" t="s">
        <v>1517</v>
      </c>
      <c r="H114" s="224" t="s">
        <v>1</v>
      </c>
      <c r="I114" s="224" t="s">
        <v>437</v>
      </c>
      <c r="J114" s="227" t="s">
        <v>17</v>
      </c>
      <c r="K114" s="231" t="s">
        <v>20</v>
      </c>
      <c r="L114" s="225" t="s">
        <v>1</v>
      </c>
      <c r="M114" s="226" t="s">
        <v>33</v>
      </c>
      <c r="N114" s="225" t="s">
        <v>1</v>
      </c>
      <c r="O114" s="225" t="s">
        <v>1</v>
      </c>
      <c r="P114" s="225" t="s">
        <v>1</v>
      </c>
      <c r="Q114" s="225" t="s">
        <v>1</v>
      </c>
      <c r="R114" s="225" t="s">
        <v>1</v>
      </c>
      <c r="S114" s="225" t="s">
        <v>1</v>
      </c>
      <c r="T114" s="225" t="s">
        <v>1</v>
      </c>
      <c r="U114" s="225" t="s">
        <v>1</v>
      </c>
      <c r="V114" s="225" t="s">
        <v>1</v>
      </c>
      <c r="W114" s="225" t="s">
        <v>1</v>
      </c>
      <c r="X114" s="225" t="s">
        <v>1</v>
      </c>
      <c r="Y114" s="225" t="s">
        <v>1</v>
      </c>
      <c r="Z114" s="231" t="s">
        <v>20</v>
      </c>
      <c r="AA114" s="231" t="s">
        <v>20</v>
      </c>
      <c r="AB114" s="225" t="s">
        <v>1</v>
      </c>
      <c r="AC114" s="225" t="s">
        <v>1</v>
      </c>
      <c r="AD114" s="225" t="s">
        <v>1</v>
      </c>
      <c r="AE114" s="225" t="s">
        <v>1</v>
      </c>
      <c r="AF114" s="225" t="s">
        <v>1</v>
      </c>
      <c r="AG114" s="225" t="s">
        <v>1</v>
      </c>
      <c r="AH114" s="225" t="s">
        <v>1</v>
      </c>
      <c r="AI114" s="225" t="s">
        <v>1</v>
      </c>
      <c r="AJ114" s="225" t="s">
        <v>1</v>
      </c>
      <c r="AK114" s="225" t="s">
        <v>1</v>
      </c>
      <c r="AL114" s="225" t="s">
        <v>1</v>
      </c>
      <c r="AM114" s="225" t="s">
        <v>1</v>
      </c>
      <c r="AN114" s="225" t="s">
        <v>1</v>
      </c>
      <c r="AO114" s="225" t="s">
        <v>1</v>
      </c>
      <c r="AP114" s="225" t="s">
        <v>1</v>
      </c>
      <c r="AQ114" s="225" t="s">
        <v>1</v>
      </c>
      <c r="AR114" s="225" t="s">
        <v>1</v>
      </c>
      <c r="AS114" s="225" t="s">
        <v>1</v>
      </c>
      <c r="AT114" s="225" t="s">
        <v>1</v>
      </c>
      <c r="AU114" s="231" t="s">
        <v>20</v>
      </c>
      <c r="AV114" s="225" t="s">
        <v>1</v>
      </c>
      <c r="AW114" s="226" t="s">
        <v>1241</v>
      </c>
      <c r="AX114" s="226">
        <v>1</v>
      </c>
      <c r="AY114" s="226">
        <v>1</v>
      </c>
      <c r="AZ114" s="228">
        <v>0</v>
      </c>
      <c r="BA114" s="228">
        <v>0</v>
      </c>
      <c r="BB114" s="229">
        <v>0</v>
      </c>
      <c r="BD114">
        <f>VLOOKUP(A114,'High impact list'!$A:$F,1,FALSE)</f>
        <v>272</v>
      </c>
      <c r="BE114" t="str">
        <f>VLOOKUP(A114,'High impact list'!$A:$F,5,FALSE)</f>
        <v>Energy</v>
      </c>
      <c r="BF114" t="str">
        <f>VLOOKUP(A114,Reworked!A:T,17,FALSE)</f>
        <v>Regressed</v>
      </c>
      <c r="BG114">
        <v>1</v>
      </c>
      <c r="BH114">
        <v>2</v>
      </c>
      <c r="BI114" t="e">
        <f>VLOOKUP(A114,Sheet2!B:B,1,FALSE)</f>
        <v>#N/A</v>
      </c>
    </row>
    <row r="115" spans="1:61" ht="14.25" customHeight="1" x14ac:dyDescent="0.25">
      <c r="A115" s="223">
        <v>277</v>
      </c>
      <c r="B115" s="224" t="s">
        <v>163</v>
      </c>
      <c r="C115" s="225" t="s">
        <v>1193</v>
      </c>
      <c r="D115" s="225" t="s">
        <v>1191</v>
      </c>
      <c r="E115" s="225" t="s">
        <v>683</v>
      </c>
      <c r="F115" s="225" t="s">
        <v>1</v>
      </c>
      <c r="G115" s="225" t="s">
        <v>156</v>
      </c>
      <c r="H115" s="224" t="s">
        <v>1</v>
      </c>
      <c r="I115" s="224" t="s">
        <v>437</v>
      </c>
      <c r="J115" s="227" t="s">
        <v>17</v>
      </c>
      <c r="K115" s="225" t="s">
        <v>1</v>
      </c>
      <c r="L115" s="232" t="s">
        <v>23</v>
      </c>
      <c r="M115" s="227" t="s">
        <v>17</v>
      </c>
      <c r="N115" s="230" t="s">
        <v>22</v>
      </c>
      <c r="O115" s="232" t="s">
        <v>23</v>
      </c>
      <c r="P115" s="225" t="s">
        <v>1</v>
      </c>
      <c r="Q115" s="225" t="s">
        <v>1</v>
      </c>
      <c r="R115" s="225" t="s">
        <v>1</v>
      </c>
      <c r="S115" s="225" t="s">
        <v>1</v>
      </c>
      <c r="T115" s="225" t="s">
        <v>1</v>
      </c>
      <c r="U115" s="225" t="s">
        <v>1</v>
      </c>
      <c r="V115" s="225" t="s">
        <v>1</v>
      </c>
      <c r="W115" s="225" t="s">
        <v>1</v>
      </c>
      <c r="X115" s="225" t="s">
        <v>1</v>
      </c>
      <c r="Y115" s="225" t="s">
        <v>1</v>
      </c>
      <c r="Z115" s="225" t="s">
        <v>1</v>
      </c>
      <c r="AA115" s="225" t="s">
        <v>1</v>
      </c>
      <c r="AB115" s="225" t="s">
        <v>1</v>
      </c>
      <c r="AC115" s="225" t="s">
        <v>1</v>
      </c>
      <c r="AD115" s="225" t="s">
        <v>1</v>
      </c>
      <c r="AE115" s="225" t="s">
        <v>1</v>
      </c>
      <c r="AF115" s="225" t="s">
        <v>1</v>
      </c>
      <c r="AG115" s="225" t="s">
        <v>1</v>
      </c>
      <c r="AH115" s="225" t="s">
        <v>1</v>
      </c>
      <c r="AI115" s="225" t="s">
        <v>1</v>
      </c>
      <c r="AJ115" s="225" t="s">
        <v>1</v>
      </c>
      <c r="AK115" s="225" t="s">
        <v>1</v>
      </c>
      <c r="AL115" s="232" t="s">
        <v>23</v>
      </c>
      <c r="AM115" s="225" t="s">
        <v>1</v>
      </c>
      <c r="AN115" s="225" t="s">
        <v>1</v>
      </c>
      <c r="AO115" s="225" t="s">
        <v>1</v>
      </c>
      <c r="AP115" s="225" t="s">
        <v>1</v>
      </c>
      <c r="AQ115" s="225" t="s">
        <v>1</v>
      </c>
      <c r="AR115" s="225" t="s">
        <v>1</v>
      </c>
      <c r="AS115" s="225" t="s">
        <v>1</v>
      </c>
      <c r="AT115" s="225" t="s">
        <v>1</v>
      </c>
      <c r="AU115" s="232" t="s">
        <v>23</v>
      </c>
      <c r="AV115" s="230" t="s">
        <v>22</v>
      </c>
      <c r="AW115" s="231" t="s">
        <v>1240</v>
      </c>
      <c r="AX115" s="226">
        <v>1</v>
      </c>
      <c r="AY115" s="239">
        <v>3</v>
      </c>
      <c r="AZ115" s="228">
        <v>0</v>
      </c>
      <c r="BA115" s="228">
        <v>0</v>
      </c>
      <c r="BB115" s="234">
        <v>0</v>
      </c>
      <c r="BD115">
        <f>VLOOKUP(A115,'High impact list'!$A:$F,1,FALSE)</f>
        <v>277</v>
      </c>
      <c r="BE115" t="str">
        <f>VLOOKUP(A115,'High impact list'!$A:$F,5,FALSE)</f>
        <v>Human Settlements</v>
      </c>
      <c r="BF115" t="str">
        <f>VLOOKUP(A115,Reworked!A:T,17,FALSE)</f>
        <v>Unchanged</v>
      </c>
      <c r="BG115">
        <v>1</v>
      </c>
      <c r="BH115">
        <v>2</v>
      </c>
      <c r="BI115" t="e">
        <f>VLOOKUP(A115,Sheet2!B:B,1,FALSE)</f>
        <v>#N/A</v>
      </c>
    </row>
    <row r="116" spans="1:61" ht="18.75" customHeight="1" x14ac:dyDescent="0.25">
      <c r="A116" s="223">
        <v>1330</v>
      </c>
      <c r="B116" s="224" t="s">
        <v>78</v>
      </c>
      <c r="C116" s="225" t="s">
        <v>1193</v>
      </c>
      <c r="D116" s="225" t="s">
        <v>1191</v>
      </c>
      <c r="E116" s="225" t="s">
        <v>658</v>
      </c>
      <c r="F116" s="225" t="s">
        <v>1</v>
      </c>
      <c r="G116" s="225" t="s">
        <v>447</v>
      </c>
      <c r="H116" s="224" t="s">
        <v>1</v>
      </c>
      <c r="I116" s="224" t="s">
        <v>437</v>
      </c>
      <c r="J116" s="227" t="s">
        <v>17</v>
      </c>
      <c r="K116" s="225" t="s">
        <v>1</v>
      </c>
      <c r="L116" s="232" t="s">
        <v>23</v>
      </c>
      <c r="M116" s="227" t="s">
        <v>17</v>
      </c>
      <c r="N116" s="225" t="s">
        <v>1</v>
      </c>
      <c r="O116" s="232" t="s">
        <v>23</v>
      </c>
      <c r="P116" s="225" t="s">
        <v>1</v>
      </c>
      <c r="Q116" s="225" t="s">
        <v>1</v>
      </c>
      <c r="R116" s="225" t="s">
        <v>1</v>
      </c>
      <c r="S116" s="225" t="s">
        <v>1</v>
      </c>
      <c r="T116" s="225" t="s">
        <v>1</v>
      </c>
      <c r="U116" s="225" t="s">
        <v>1</v>
      </c>
      <c r="V116" s="225" t="s">
        <v>1</v>
      </c>
      <c r="W116" s="225" t="s">
        <v>1</v>
      </c>
      <c r="X116" s="225" t="s">
        <v>1</v>
      </c>
      <c r="Y116" s="225" t="s">
        <v>1</v>
      </c>
      <c r="Z116" s="225" t="s">
        <v>1</v>
      </c>
      <c r="AA116" s="225" t="s">
        <v>1</v>
      </c>
      <c r="AB116" s="225" t="s">
        <v>1</v>
      </c>
      <c r="AC116" s="225" t="s">
        <v>1</v>
      </c>
      <c r="AD116" s="225" t="s">
        <v>1</v>
      </c>
      <c r="AE116" s="232" t="s">
        <v>23</v>
      </c>
      <c r="AF116" s="225" t="s">
        <v>1</v>
      </c>
      <c r="AG116" s="225" t="s">
        <v>1</v>
      </c>
      <c r="AH116" s="225" t="s">
        <v>1</v>
      </c>
      <c r="AI116" s="225" t="s">
        <v>1</v>
      </c>
      <c r="AJ116" s="225" t="s">
        <v>1</v>
      </c>
      <c r="AK116" s="225" t="s">
        <v>1</v>
      </c>
      <c r="AL116" s="225" t="s">
        <v>1</v>
      </c>
      <c r="AM116" s="225" t="s">
        <v>1</v>
      </c>
      <c r="AN116" s="225" t="s">
        <v>1</v>
      </c>
      <c r="AO116" s="225" t="s">
        <v>1</v>
      </c>
      <c r="AP116" s="225" t="s">
        <v>1</v>
      </c>
      <c r="AQ116" s="225" t="s">
        <v>1</v>
      </c>
      <c r="AR116" s="225" t="s">
        <v>1</v>
      </c>
      <c r="AS116" s="225" t="s">
        <v>1</v>
      </c>
      <c r="AT116" s="225" t="s">
        <v>1</v>
      </c>
      <c r="AU116" s="225" t="s">
        <v>1</v>
      </c>
      <c r="AV116" s="230" t="s">
        <v>22</v>
      </c>
      <c r="AW116" s="231" t="s">
        <v>1240</v>
      </c>
      <c r="AX116" s="227">
        <v>2</v>
      </c>
      <c r="AY116" s="235">
        <v>0</v>
      </c>
      <c r="AZ116" s="228">
        <v>0</v>
      </c>
      <c r="BA116" s="228">
        <v>0</v>
      </c>
      <c r="BB116" s="234">
        <v>0</v>
      </c>
      <c r="BD116">
        <f>VLOOKUP(A116,'High impact list'!$A:$F,1,FALSE)</f>
        <v>1330</v>
      </c>
      <c r="BE116" t="str">
        <f>VLOOKUP(A116,'High impact list'!$A:$F,5,FALSE)</f>
        <v>Education, skills and unemployment</v>
      </c>
      <c r="BF116" t="str">
        <f>VLOOKUP(A116,Reworked!A:T,17,FALSE)</f>
        <v>Unchanged</v>
      </c>
      <c r="BG116">
        <v>1</v>
      </c>
      <c r="BH116">
        <v>2</v>
      </c>
      <c r="BI116" t="e">
        <f>VLOOKUP(A116,Sheet2!B:B,1,FALSE)</f>
        <v>#N/A</v>
      </c>
    </row>
    <row r="117" spans="1:61" ht="14.25" customHeight="1" x14ac:dyDescent="0.25">
      <c r="A117" s="223">
        <v>1331</v>
      </c>
      <c r="B117" s="224" t="s">
        <v>79</v>
      </c>
      <c r="C117" s="225" t="s">
        <v>1193</v>
      </c>
      <c r="D117" s="225" t="s">
        <v>1191</v>
      </c>
      <c r="E117" s="225" t="s">
        <v>1065</v>
      </c>
      <c r="F117" s="225" t="s">
        <v>1</v>
      </c>
      <c r="G117" s="225" t="s">
        <v>447</v>
      </c>
      <c r="H117" s="224" t="s">
        <v>1</v>
      </c>
      <c r="I117" s="224" t="s">
        <v>437</v>
      </c>
      <c r="J117" s="227" t="s">
        <v>17</v>
      </c>
      <c r="K117" s="225" t="s">
        <v>1</v>
      </c>
      <c r="L117" s="232" t="s">
        <v>23</v>
      </c>
      <c r="M117" s="237" t="s">
        <v>26</v>
      </c>
      <c r="N117" s="225" t="s">
        <v>1</v>
      </c>
      <c r="O117" s="232" t="s">
        <v>23</v>
      </c>
      <c r="P117" s="225" t="s">
        <v>1</v>
      </c>
      <c r="Q117" s="225" t="s">
        <v>1</v>
      </c>
      <c r="R117" s="230" t="s">
        <v>22</v>
      </c>
      <c r="S117" s="225" t="s">
        <v>1</v>
      </c>
      <c r="T117" s="225" t="s">
        <v>1</v>
      </c>
      <c r="U117" s="225" t="s">
        <v>1</v>
      </c>
      <c r="V117" s="225" t="s">
        <v>1</v>
      </c>
      <c r="W117" s="225" t="s">
        <v>1</v>
      </c>
      <c r="X117" s="225" t="s">
        <v>1</v>
      </c>
      <c r="Y117" s="225" t="s">
        <v>1</v>
      </c>
      <c r="Z117" s="225" t="s">
        <v>1</v>
      </c>
      <c r="AA117" s="225" t="s">
        <v>1</v>
      </c>
      <c r="AB117" s="225" t="s">
        <v>1</v>
      </c>
      <c r="AC117" s="225" t="s">
        <v>1</v>
      </c>
      <c r="AD117" s="225" t="s">
        <v>1</v>
      </c>
      <c r="AE117" s="232" t="s">
        <v>23</v>
      </c>
      <c r="AF117" s="225" t="s">
        <v>1</v>
      </c>
      <c r="AG117" s="225" t="s">
        <v>1</v>
      </c>
      <c r="AH117" s="225" t="s">
        <v>1</v>
      </c>
      <c r="AI117" s="225" t="s">
        <v>1</v>
      </c>
      <c r="AJ117" s="225" t="s">
        <v>1</v>
      </c>
      <c r="AK117" s="225" t="s">
        <v>1</v>
      </c>
      <c r="AL117" s="225" t="s">
        <v>1</v>
      </c>
      <c r="AM117" s="225" t="s">
        <v>1</v>
      </c>
      <c r="AN117" s="225" t="s">
        <v>1</v>
      </c>
      <c r="AO117" s="225" t="s">
        <v>1</v>
      </c>
      <c r="AP117" s="225" t="s">
        <v>1</v>
      </c>
      <c r="AQ117" s="225" t="s">
        <v>1</v>
      </c>
      <c r="AR117" s="225" t="s">
        <v>1</v>
      </c>
      <c r="AS117" s="225" t="s">
        <v>1</v>
      </c>
      <c r="AT117" s="225" t="s">
        <v>1</v>
      </c>
      <c r="AU117" s="225" t="s">
        <v>1</v>
      </c>
      <c r="AV117" s="225" t="s">
        <v>1</v>
      </c>
      <c r="AW117" s="232" t="s">
        <v>1242</v>
      </c>
      <c r="AX117" s="227">
        <v>2</v>
      </c>
      <c r="AY117" s="235">
        <v>0</v>
      </c>
      <c r="AZ117" s="228">
        <v>0</v>
      </c>
      <c r="BA117" s="228">
        <v>0</v>
      </c>
      <c r="BB117" s="229">
        <v>0</v>
      </c>
      <c r="BD117">
        <f>VLOOKUP(A117,'High impact list'!$A:$F,1,FALSE)</f>
        <v>1331</v>
      </c>
      <c r="BE117" t="str">
        <f>VLOOKUP(A117,'High impact list'!$A:$F,5,FALSE)</f>
        <v>Education, skills and unemployment</v>
      </c>
      <c r="BF117" t="str">
        <f>VLOOKUP(A117,Reworked!A:T,17,FALSE)</f>
        <v>Improved</v>
      </c>
      <c r="BG117">
        <v>1</v>
      </c>
      <c r="BH117">
        <v>2</v>
      </c>
      <c r="BI117" t="e">
        <f>VLOOKUP(A117,Sheet2!B:B,1,FALSE)</f>
        <v>#N/A</v>
      </c>
    </row>
    <row r="118" spans="1:61" ht="14.25" customHeight="1" x14ac:dyDescent="0.25">
      <c r="A118" s="223">
        <v>1333</v>
      </c>
      <c r="B118" s="224" t="s">
        <v>82</v>
      </c>
      <c r="C118" s="225" t="s">
        <v>1193</v>
      </c>
      <c r="D118" s="225" t="s">
        <v>1191</v>
      </c>
      <c r="E118" s="225" t="s">
        <v>1021</v>
      </c>
      <c r="F118" s="225" t="s">
        <v>1</v>
      </c>
      <c r="G118" s="225" t="s">
        <v>447</v>
      </c>
      <c r="H118" s="224" t="s">
        <v>1</v>
      </c>
      <c r="I118" s="224" t="s">
        <v>437</v>
      </c>
      <c r="J118" s="227" t="s">
        <v>17</v>
      </c>
      <c r="K118" s="225" t="s">
        <v>1</v>
      </c>
      <c r="L118" s="232" t="s">
        <v>23</v>
      </c>
      <c r="M118" s="227" t="s">
        <v>17</v>
      </c>
      <c r="N118" s="225" t="s">
        <v>1</v>
      </c>
      <c r="O118" s="232" t="s">
        <v>23</v>
      </c>
      <c r="P118" s="225" t="s">
        <v>1</v>
      </c>
      <c r="Q118" s="225" t="s">
        <v>1</v>
      </c>
      <c r="R118" s="225" t="s">
        <v>1</v>
      </c>
      <c r="S118" s="225" t="s">
        <v>1</v>
      </c>
      <c r="T118" s="225" t="s">
        <v>1</v>
      </c>
      <c r="U118" s="225" t="s">
        <v>1</v>
      </c>
      <c r="V118" s="225" t="s">
        <v>1</v>
      </c>
      <c r="W118" s="225" t="s">
        <v>1</v>
      </c>
      <c r="X118" s="225" t="s">
        <v>1</v>
      </c>
      <c r="Y118" s="225" t="s">
        <v>1</v>
      </c>
      <c r="Z118" s="225" t="s">
        <v>1</v>
      </c>
      <c r="AA118" s="225" t="s">
        <v>1</v>
      </c>
      <c r="AB118" s="225" t="s">
        <v>1</v>
      </c>
      <c r="AC118" s="225" t="s">
        <v>1</v>
      </c>
      <c r="AD118" s="225" t="s">
        <v>1</v>
      </c>
      <c r="AE118" s="232" t="s">
        <v>23</v>
      </c>
      <c r="AF118" s="225" t="s">
        <v>1</v>
      </c>
      <c r="AG118" s="225" t="s">
        <v>1</v>
      </c>
      <c r="AH118" s="225" t="s">
        <v>1</v>
      </c>
      <c r="AI118" s="225" t="s">
        <v>1</v>
      </c>
      <c r="AJ118" s="225" t="s">
        <v>1</v>
      </c>
      <c r="AK118" s="225" t="s">
        <v>1</v>
      </c>
      <c r="AL118" s="225" t="s">
        <v>1</v>
      </c>
      <c r="AM118" s="225" t="s">
        <v>1</v>
      </c>
      <c r="AN118" s="225" t="s">
        <v>1</v>
      </c>
      <c r="AO118" s="225" t="s">
        <v>1</v>
      </c>
      <c r="AP118" s="225" t="s">
        <v>1</v>
      </c>
      <c r="AQ118" s="225" t="s">
        <v>1</v>
      </c>
      <c r="AR118" s="225" t="s">
        <v>1</v>
      </c>
      <c r="AS118" s="225" t="s">
        <v>1</v>
      </c>
      <c r="AT118" s="225" t="s">
        <v>1</v>
      </c>
      <c r="AU118" s="225" t="s">
        <v>1</v>
      </c>
      <c r="AV118" s="225" t="s">
        <v>1</v>
      </c>
      <c r="AW118" s="226" t="s">
        <v>1241</v>
      </c>
      <c r="AX118" s="226">
        <v>1</v>
      </c>
      <c r="AY118" s="235">
        <v>0</v>
      </c>
      <c r="AZ118" s="228">
        <v>0</v>
      </c>
      <c r="BA118" s="228">
        <v>0</v>
      </c>
      <c r="BB118" s="229">
        <v>0</v>
      </c>
      <c r="BD118">
        <f>VLOOKUP(A118,'High impact list'!$A:$F,1,FALSE)</f>
        <v>1333</v>
      </c>
      <c r="BE118" t="str">
        <f>VLOOKUP(A118,'High impact list'!$A:$F,5,FALSE)</f>
        <v>Education, skills and unemployment</v>
      </c>
      <c r="BF118" t="str">
        <f>VLOOKUP(A118,Reworked!A:T,17,FALSE)</f>
        <v>Unchanged</v>
      </c>
      <c r="BG118">
        <v>1</v>
      </c>
      <c r="BH118">
        <v>2</v>
      </c>
      <c r="BI118" t="e">
        <f>VLOOKUP(A118,Sheet2!B:B,1,FALSE)</f>
        <v>#N/A</v>
      </c>
    </row>
    <row r="119" spans="1:61" ht="18.75" customHeight="1" x14ac:dyDescent="0.25">
      <c r="A119" s="223">
        <v>326</v>
      </c>
      <c r="B119" s="224" t="s">
        <v>119</v>
      </c>
      <c r="C119" s="225" t="s">
        <v>1193</v>
      </c>
      <c r="D119" s="225" t="s">
        <v>1191</v>
      </c>
      <c r="E119" s="225" t="s">
        <v>1021</v>
      </c>
      <c r="F119" s="225" t="s">
        <v>1</v>
      </c>
      <c r="G119" s="225" t="s">
        <v>1517</v>
      </c>
      <c r="H119" s="224" t="s">
        <v>1</v>
      </c>
      <c r="I119" s="224" t="s">
        <v>437</v>
      </c>
      <c r="J119" s="227" t="s">
        <v>17</v>
      </c>
      <c r="K119" s="225" t="s">
        <v>1</v>
      </c>
      <c r="L119" s="232" t="s">
        <v>23</v>
      </c>
      <c r="M119" s="227" t="s">
        <v>17</v>
      </c>
      <c r="N119" s="225" t="s">
        <v>1</v>
      </c>
      <c r="O119" s="232" t="s">
        <v>23</v>
      </c>
      <c r="P119" s="225" t="s">
        <v>1</v>
      </c>
      <c r="Q119" s="225" t="s">
        <v>1</v>
      </c>
      <c r="R119" s="225" t="s">
        <v>1</v>
      </c>
      <c r="S119" s="225" t="s">
        <v>1</v>
      </c>
      <c r="T119" s="225" t="s">
        <v>1</v>
      </c>
      <c r="U119" s="225" t="s">
        <v>1</v>
      </c>
      <c r="V119" s="225" t="s">
        <v>1</v>
      </c>
      <c r="W119" s="225" t="s">
        <v>1</v>
      </c>
      <c r="X119" s="225" t="s">
        <v>1</v>
      </c>
      <c r="Y119" s="225" t="s">
        <v>1</v>
      </c>
      <c r="Z119" s="225" t="s">
        <v>1</v>
      </c>
      <c r="AA119" s="225" t="s">
        <v>1</v>
      </c>
      <c r="AB119" s="225" t="s">
        <v>1</v>
      </c>
      <c r="AC119" s="225" t="s">
        <v>1</v>
      </c>
      <c r="AD119" s="225" t="s">
        <v>1</v>
      </c>
      <c r="AE119" s="232" t="s">
        <v>23</v>
      </c>
      <c r="AF119" s="231" t="s">
        <v>20</v>
      </c>
      <c r="AG119" s="225" t="s">
        <v>1</v>
      </c>
      <c r="AH119" s="225" t="s">
        <v>1</v>
      </c>
      <c r="AI119" s="225" t="s">
        <v>1</v>
      </c>
      <c r="AJ119" s="225" t="s">
        <v>1</v>
      </c>
      <c r="AK119" s="225" t="s">
        <v>1</v>
      </c>
      <c r="AL119" s="231" t="s">
        <v>20</v>
      </c>
      <c r="AM119" s="225" t="s">
        <v>1</v>
      </c>
      <c r="AN119" s="225" t="s">
        <v>1</v>
      </c>
      <c r="AO119" s="225" t="s">
        <v>1</v>
      </c>
      <c r="AP119" s="225" t="s">
        <v>1</v>
      </c>
      <c r="AQ119" s="225" t="s">
        <v>1</v>
      </c>
      <c r="AR119" s="225" t="s">
        <v>1</v>
      </c>
      <c r="AS119" s="225" t="s">
        <v>1</v>
      </c>
      <c r="AT119" s="225" t="s">
        <v>1</v>
      </c>
      <c r="AU119" s="230" t="s">
        <v>22</v>
      </c>
      <c r="AV119" s="232" t="s">
        <v>23</v>
      </c>
      <c r="AW119" s="232" t="s">
        <v>1242</v>
      </c>
      <c r="AX119" s="226">
        <v>1</v>
      </c>
      <c r="AY119" s="235">
        <v>0</v>
      </c>
      <c r="AZ119" s="228">
        <v>0</v>
      </c>
      <c r="BA119" s="233">
        <v>2.1</v>
      </c>
      <c r="BB119" s="229">
        <v>0</v>
      </c>
      <c r="BD119">
        <f>VLOOKUP(A119,'High impact list'!$A:$F,1,FALSE)</f>
        <v>326</v>
      </c>
      <c r="BE119" t="str">
        <f>VLOOKUP(A119,'High impact list'!$A:$F,5,FALSE)</f>
        <v>Energy</v>
      </c>
      <c r="BF119" t="str">
        <f>VLOOKUP(A119,Reworked!A:T,17,FALSE)</f>
        <v>Unchanged</v>
      </c>
      <c r="BG119">
        <v>1</v>
      </c>
      <c r="BH119">
        <v>2</v>
      </c>
      <c r="BI119" t="e">
        <f>VLOOKUP(A119,Sheet2!B:B,1,FALSE)</f>
        <v>#N/A</v>
      </c>
    </row>
    <row r="120" spans="1:61" ht="18.75" customHeight="1" x14ac:dyDescent="0.25">
      <c r="A120" s="223">
        <v>404</v>
      </c>
      <c r="B120" s="224" t="s">
        <v>188</v>
      </c>
      <c r="C120" s="225" t="s">
        <v>1193</v>
      </c>
      <c r="D120" s="225" t="s">
        <v>1191</v>
      </c>
      <c r="E120" s="225" t="s">
        <v>737</v>
      </c>
      <c r="F120" s="225" t="s">
        <v>1</v>
      </c>
      <c r="G120" s="225" t="s">
        <v>739</v>
      </c>
      <c r="H120" s="224" t="s">
        <v>1</v>
      </c>
      <c r="I120" s="224" t="s">
        <v>437</v>
      </c>
      <c r="J120" s="227" t="s">
        <v>17</v>
      </c>
      <c r="K120" s="231" t="s">
        <v>20</v>
      </c>
      <c r="L120" s="232" t="s">
        <v>23</v>
      </c>
      <c r="M120" s="227" t="s">
        <v>17</v>
      </c>
      <c r="N120" s="225" t="s">
        <v>1</v>
      </c>
      <c r="O120" s="232" t="s">
        <v>23</v>
      </c>
      <c r="P120" s="225" t="s">
        <v>1</v>
      </c>
      <c r="Q120" s="225" t="s">
        <v>1</v>
      </c>
      <c r="R120" s="225" t="s">
        <v>1</v>
      </c>
      <c r="S120" s="225" t="s">
        <v>1</v>
      </c>
      <c r="T120" s="225" t="s">
        <v>1</v>
      </c>
      <c r="U120" s="225" t="s">
        <v>1</v>
      </c>
      <c r="V120" s="225" t="s">
        <v>1</v>
      </c>
      <c r="W120" s="225" t="s">
        <v>1</v>
      </c>
      <c r="X120" s="225" t="s">
        <v>1</v>
      </c>
      <c r="Y120" s="225" t="s">
        <v>1</v>
      </c>
      <c r="Z120" s="231" t="s">
        <v>20</v>
      </c>
      <c r="AA120" s="225" t="s">
        <v>1</v>
      </c>
      <c r="AB120" s="225" t="s">
        <v>1</v>
      </c>
      <c r="AC120" s="225" t="s">
        <v>1</v>
      </c>
      <c r="AD120" s="225" t="s">
        <v>1</v>
      </c>
      <c r="AE120" s="225" t="s">
        <v>1</v>
      </c>
      <c r="AF120" s="225" t="s">
        <v>1</v>
      </c>
      <c r="AG120" s="225" t="s">
        <v>1</v>
      </c>
      <c r="AH120" s="232" t="s">
        <v>23</v>
      </c>
      <c r="AI120" s="225" t="s">
        <v>1</v>
      </c>
      <c r="AJ120" s="225" t="s">
        <v>1</v>
      </c>
      <c r="AK120" s="231" t="s">
        <v>20</v>
      </c>
      <c r="AL120" s="225" t="s">
        <v>1</v>
      </c>
      <c r="AM120" s="225" t="s">
        <v>1</v>
      </c>
      <c r="AN120" s="225" t="s">
        <v>1</v>
      </c>
      <c r="AO120" s="225" t="s">
        <v>1</v>
      </c>
      <c r="AP120" s="225" t="s">
        <v>1</v>
      </c>
      <c r="AQ120" s="225" t="s">
        <v>1</v>
      </c>
      <c r="AR120" s="225" t="s">
        <v>1</v>
      </c>
      <c r="AS120" s="225" t="s">
        <v>1</v>
      </c>
      <c r="AT120" s="225" t="s">
        <v>1</v>
      </c>
      <c r="AU120" s="231" t="s">
        <v>20</v>
      </c>
      <c r="AV120" s="225" t="s">
        <v>1</v>
      </c>
      <c r="AW120" s="226" t="s">
        <v>1241</v>
      </c>
      <c r="AX120" s="226">
        <v>1</v>
      </c>
      <c r="AY120" s="227">
        <v>2</v>
      </c>
      <c r="AZ120" s="228">
        <v>0</v>
      </c>
      <c r="BA120" s="236">
        <v>1.2</v>
      </c>
      <c r="BB120" s="238">
        <v>0.35</v>
      </c>
      <c r="BD120">
        <f>VLOOKUP(A120,'High impact list'!$A:$F,1,FALSE)</f>
        <v>404</v>
      </c>
      <c r="BE120" t="str">
        <f>VLOOKUP(A120,'High impact list'!$A:$F,5,FALSE)</f>
        <v>Key Public Entity</v>
      </c>
      <c r="BF120" t="str">
        <f>VLOOKUP(A120,Reworked!A:T,17,FALSE)</f>
        <v>Unchanged</v>
      </c>
      <c r="BG120">
        <v>1</v>
      </c>
      <c r="BH120">
        <v>2</v>
      </c>
      <c r="BI120" t="e">
        <f>VLOOKUP(A120,Sheet2!B:B,1,FALSE)</f>
        <v>#N/A</v>
      </c>
    </row>
    <row r="121" spans="1:61" ht="18.75" customHeight="1" x14ac:dyDescent="0.25">
      <c r="A121" s="223">
        <v>419</v>
      </c>
      <c r="B121" s="224" t="s">
        <v>164</v>
      </c>
      <c r="C121" s="225" t="s">
        <v>1193</v>
      </c>
      <c r="D121" s="225" t="s">
        <v>1191</v>
      </c>
      <c r="E121" s="225" t="s">
        <v>941</v>
      </c>
      <c r="F121" s="225" t="s">
        <v>1</v>
      </c>
      <c r="G121" s="225" t="s">
        <v>1518</v>
      </c>
      <c r="H121" s="224" t="s">
        <v>1</v>
      </c>
      <c r="I121" s="224" t="s">
        <v>437</v>
      </c>
      <c r="J121" s="227" t="s">
        <v>17</v>
      </c>
      <c r="K121" s="225" t="s">
        <v>1</v>
      </c>
      <c r="L121" s="232" t="s">
        <v>23</v>
      </c>
      <c r="M121" s="227" t="s">
        <v>17</v>
      </c>
      <c r="N121" s="225" t="s">
        <v>1</v>
      </c>
      <c r="O121" s="232" t="s">
        <v>23</v>
      </c>
      <c r="P121" s="225" t="s">
        <v>1</v>
      </c>
      <c r="Q121" s="225" t="s">
        <v>1</v>
      </c>
      <c r="R121" s="225" t="s">
        <v>1</v>
      </c>
      <c r="S121" s="225" t="s">
        <v>1</v>
      </c>
      <c r="T121" s="225" t="s">
        <v>1</v>
      </c>
      <c r="U121" s="225" t="s">
        <v>1</v>
      </c>
      <c r="V121" s="225" t="s">
        <v>1</v>
      </c>
      <c r="W121" s="225" t="s">
        <v>1</v>
      </c>
      <c r="X121" s="225" t="s">
        <v>1</v>
      </c>
      <c r="Y121" s="225" t="s">
        <v>1</v>
      </c>
      <c r="Z121" s="225" t="s">
        <v>1</v>
      </c>
      <c r="AA121" s="225" t="s">
        <v>1</v>
      </c>
      <c r="AB121" s="225" t="s">
        <v>1</v>
      </c>
      <c r="AC121" s="225" t="s">
        <v>1</v>
      </c>
      <c r="AD121" s="225" t="s">
        <v>1</v>
      </c>
      <c r="AE121" s="231" t="s">
        <v>20</v>
      </c>
      <c r="AF121" s="231" t="s">
        <v>20</v>
      </c>
      <c r="AG121" s="225" t="s">
        <v>1</v>
      </c>
      <c r="AH121" s="225" t="s">
        <v>1</v>
      </c>
      <c r="AI121" s="225" t="s">
        <v>1</v>
      </c>
      <c r="AJ121" s="225" t="s">
        <v>1</v>
      </c>
      <c r="AK121" s="225" t="s">
        <v>1</v>
      </c>
      <c r="AL121" s="232" t="s">
        <v>23</v>
      </c>
      <c r="AM121" s="225" t="s">
        <v>1</v>
      </c>
      <c r="AN121" s="225" t="s">
        <v>1</v>
      </c>
      <c r="AO121" s="225" t="s">
        <v>1</v>
      </c>
      <c r="AP121" s="225" t="s">
        <v>1</v>
      </c>
      <c r="AQ121" s="225" t="s">
        <v>1</v>
      </c>
      <c r="AR121" s="225" t="s">
        <v>1</v>
      </c>
      <c r="AS121" s="225" t="s">
        <v>1</v>
      </c>
      <c r="AT121" s="225" t="s">
        <v>1</v>
      </c>
      <c r="AU121" s="225" t="s">
        <v>1</v>
      </c>
      <c r="AV121" s="232" t="s">
        <v>23</v>
      </c>
      <c r="AW121" s="226" t="s">
        <v>1241</v>
      </c>
      <c r="AX121" s="226">
        <v>1</v>
      </c>
      <c r="AY121" s="227">
        <v>2</v>
      </c>
      <c r="AZ121" s="228">
        <v>0</v>
      </c>
      <c r="BA121" s="236">
        <v>1.1000000000000001</v>
      </c>
      <c r="BB121" s="238">
        <v>2.9</v>
      </c>
      <c r="BD121">
        <f>VLOOKUP(A121,'High impact list'!$A:$F,1,FALSE)</f>
        <v>419</v>
      </c>
      <c r="BE121" t="str">
        <f>VLOOKUP(A121,'High impact list'!$A:$F,5,FALSE)</f>
        <v>Human settlements</v>
      </c>
      <c r="BF121" t="str">
        <f>VLOOKUP(A121,Reworked!A:T,17,FALSE)</f>
        <v>Unchanged</v>
      </c>
      <c r="BG121">
        <v>1</v>
      </c>
      <c r="BH121">
        <v>2</v>
      </c>
      <c r="BI121" t="e">
        <f>VLOOKUP(A121,Sheet2!B:B,1,FALSE)</f>
        <v>#N/A</v>
      </c>
    </row>
    <row r="122" spans="1:61" ht="14.25" customHeight="1" x14ac:dyDescent="0.25">
      <c r="A122" s="223">
        <v>225</v>
      </c>
      <c r="B122" s="224" t="s">
        <v>222</v>
      </c>
      <c r="C122" s="225" t="s">
        <v>1193</v>
      </c>
      <c r="D122" s="225" t="s">
        <v>1191</v>
      </c>
      <c r="E122" s="225" t="s">
        <v>625</v>
      </c>
      <c r="F122" s="225" t="s">
        <v>1</v>
      </c>
      <c r="G122" s="225" t="s">
        <v>1</v>
      </c>
      <c r="H122" s="224" t="s">
        <v>1</v>
      </c>
      <c r="I122" s="224" t="s">
        <v>625</v>
      </c>
      <c r="J122" s="227" t="s">
        <v>17</v>
      </c>
      <c r="K122" s="225" t="s">
        <v>1</v>
      </c>
      <c r="L122" s="232" t="s">
        <v>23</v>
      </c>
      <c r="M122" s="227" t="s">
        <v>17</v>
      </c>
      <c r="N122" s="225" t="s">
        <v>1</v>
      </c>
      <c r="O122" s="232" t="s">
        <v>23</v>
      </c>
      <c r="P122" s="225" t="s">
        <v>1</v>
      </c>
      <c r="Q122" s="225" t="s">
        <v>1</v>
      </c>
      <c r="R122" s="225" t="s">
        <v>1</v>
      </c>
      <c r="S122" s="225" t="s">
        <v>1</v>
      </c>
      <c r="T122" s="225" t="s">
        <v>1</v>
      </c>
      <c r="U122" s="225" t="s">
        <v>1</v>
      </c>
      <c r="V122" s="225" t="s">
        <v>1</v>
      </c>
      <c r="W122" s="225" t="s">
        <v>1</v>
      </c>
      <c r="X122" s="225" t="s">
        <v>1</v>
      </c>
      <c r="Y122" s="225" t="s">
        <v>1</v>
      </c>
      <c r="Z122" s="225" t="s">
        <v>1</v>
      </c>
      <c r="AA122" s="225" t="s">
        <v>1</v>
      </c>
      <c r="AB122" s="225" t="s">
        <v>1</v>
      </c>
      <c r="AC122" s="225" t="s">
        <v>1</v>
      </c>
      <c r="AD122" s="225" t="s">
        <v>1</v>
      </c>
      <c r="AE122" s="232" t="s">
        <v>23</v>
      </c>
      <c r="AF122" s="232" t="s">
        <v>23</v>
      </c>
      <c r="AG122" s="225" t="s">
        <v>1</v>
      </c>
      <c r="AH122" s="225" t="s">
        <v>1</v>
      </c>
      <c r="AI122" s="225" t="s">
        <v>1</v>
      </c>
      <c r="AJ122" s="225" t="s">
        <v>1</v>
      </c>
      <c r="AK122" s="232" t="s">
        <v>23</v>
      </c>
      <c r="AL122" s="225" t="s">
        <v>1</v>
      </c>
      <c r="AM122" s="225" t="s">
        <v>1</v>
      </c>
      <c r="AN122" s="225" t="s">
        <v>1</v>
      </c>
      <c r="AO122" s="225" t="s">
        <v>1</v>
      </c>
      <c r="AP122" s="232" t="s">
        <v>23</v>
      </c>
      <c r="AQ122" s="225" t="s">
        <v>1</v>
      </c>
      <c r="AR122" s="232" t="s">
        <v>23</v>
      </c>
      <c r="AS122" s="225" t="s">
        <v>1</v>
      </c>
      <c r="AT122" s="225" t="s">
        <v>1</v>
      </c>
      <c r="AU122" s="231" t="s">
        <v>20</v>
      </c>
      <c r="AV122" s="232" t="s">
        <v>23</v>
      </c>
      <c r="AW122" s="231" t="s">
        <v>1240</v>
      </c>
      <c r="AX122" s="227">
        <v>2</v>
      </c>
      <c r="AY122" s="226">
        <v>1</v>
      </c>
      <c r="AZ122" s="228">
        <v>0</v>
      </c>
      <c r="BA122" s="236">
        <v>2150.5</v>
      </c>
      <c r="BB122" s="234">
        <v>1E-3</v>
      </c>
      <c r="BD122">
        <f>VLOOKUP(A122,'High impact list'!$A:$F,1,FALSE)</f>
        <v>225</v>
      </c>
      <c r="BE122" t="str">
        <f>VLOOKUP(A122,'High impact list'!$A:$F,5,FALSE)</f>
        <v>Limpopo</v>
      </c>
      <c r="BF122" t="str">
        <f>VLOOKUP(A122,Reworked!A:T,17,FALSE)</f>
        <v>Unchanged</v>
      </c>
      <c r="BG122">
        <v>1</v>
      </c>
      <c r="BH122">
        <v>2</v>
      </c>
      <c r="BI122" t="e">
        <f>VLOOKUP(A122,Sheet2!B:B,1,FALSE)</f>
        <v>#N/A</v>
      </c>
    </row>
    <row r="123" spans="1:61" ht="14.25" customHeight="1" x14ac:dyDescent="0.25">
      <c r="A123" s="223">
        <v>329</v>
      </c>
      <c r="B123" s="224" t="s">
        <v>120</v>
      </c>
      <c r="C123" s="225" t="s">
        <v>1193</v>
      </c>
      <c r="D123" s="225" t="s">
        <v>1191</v>
      </c>
      <c r="E123" s="225" t="s">
        <v>1086</v>
      </c>
      <c r="F123" s="225" t="s">
        <v>1</v>
      </c>
      <c r="G123" s="225" t="s">
        <v>1517</v>
      </c>
      <c r="H123" s="224" t="s">
        <v>1</v>
      </c>
      <c r="I123" s="224" t="s">
        <v>437</v>
      </c>
      <c r="J123" s="227" t="s">
        <v>17</v>
      </c>
      <c r="K123" s="225" t="s">
        <v>1</v>
      </c>
      <c r="L123" s="232" t="s">
        <v>23</v>
      </c>
      <c r="M123" s="227" t="s">
        <v>17</v>
      </c>
      <c r="N123" s="225" t="s">
        <v>1</v>
      </c>
      <c r="O123" s="232" t="s">
        <v>23</v>
      </c>
      <c r="P123" s="225" t="s">
        <v>1</v>
      </c>
      <c r="Q123" s="225" t="s">
        <v>1</v>
      </c>
      <c r="R123" s="225" t="s">
        <v>1</v>
      </c>
      <c r="S123" s="225" t="s">
        <v>1</v>
      </c>
      <c r="T123" s="225" t="s">
        <v>1</v>
      </c>
      <c r="U123" s="225" t="s">
        <v>1</v>
      </c>
      <c r="V123" s="225" t="s">
        <v>1</v>
      </c>
      <c r="W123" s="225" t="s">
        <v>1</v>
      </c>
      <c r="X123" s="225" t="s">
        <v>1</v>
      </c>
      <c r="Y123" s="225" t="s">
        <v>1</v>
      </c>
      <c r="Z123" s="225" t="s">
        <v>1</v>
      </c>
      <c r="AA123" s="225" t="s">
        <v>1</v>
      </c>
      <c r="AB123" s="225" t="s">
        <v>1</v>
      </c>
      <c r="AC123" s="225" t="s">
        <v>1</v>
      </c>
      <c r="AD123" s="225" t="s">
        <v>1</v>
      </c>
      <c r="AE123" s="232" t="s">
        <v>23</v>
      </c>
      <c r="AF123" s="225" t="s">
        <v>1</v>
      </c>
      <c r="AG123" s="225" t="s">
        <v>1</v>
      </c>
      <c r="AH123" s="225" t="s">
        <v>1</v>
      </c>
      <c r="AI123" s="225" t="s">
        <v>1</v>
      </c>
      <c r="AJ123" s="225" t="s">
        <v>1</v>
      </c>
      <c r="AK123" s="225" t="s">
        <v>1</v>
      </c>
      <c r="AL123" s="225" t="s">
        <v>1</v>
      </c>
      <c r="AM123" s="225" t="s">
        <v>1</v>
      </c>
      <c r="AN123" s="225" t="s">
        <v>1</v>
      </c>
      <c r="AO123" s="225" t="s">
        <v>1</v>
      </c>
      <c r="AP123" s="225" t="s">
        <v>1</v>
      </c>
      <c r="AQ123" s="225" t="s">
        <v>1</v>
      </c>
      <c r="AR123" s="225" t="s">
        <v>1</v>
      </c>
      <c r="AS123" s="225" t="s">
        <v>1</v>
      </c>
      <c r="AT123" s="225" t="s">
        <v>1</v>
      </c>
      <c r="AU123" s="232" t="s">
        <v>23</v>
      </c>
      <c r="AV123" s="230" t="s">
        <v>22</v>
      </c>
      <c r="AW123" s="226" t="s">
        <v>1241</v>
      </c>
      <c r="AX123" s="226">
        <v>1</v>
      </c>
      <c r="AY123" s="226">
        <v>1</v>
      </c>
      <c r="AZ123" s="228">
        <v>0</v>
      </c>
      <c r="BA123" s="236">
        <v>12.7</v>
      </c>
      <c r="BB123" s="234">
        <v>0</v>
      </c>
      <c r="BD123">
        <f>VLOOKUP(A123,'High impact list'!$A:$F,1,FALSE)</f>
        <v>329</v>
      </c>
      <c r="BE123" t="str">
        <f>VLOOKUP(A123,'High impact list'!$A:$F,5,FALSE)</f>
        <v>Energy</v>
      </c>
      <c r="BF123" t="str">
        <f>VLOOKUP(A123,Reworked!A:T,17,FALSE)</f>
        <v>Unchanged</v>
      </c>
      <c r="BG123">
        <v>1</v>
      </c>
      <c r="BH123">
        <v>2</v>
      </c>
      <c r="BI123" t="e">
        <f>VLOOKUP(A123,Sheet2!B:B,1,FALSE)</f>
        <v>#N/A</v>
      </c>
    </row>
    <row r="124" spans="1:61" ht="18.75" customHeight="1" x14ac:dyDescent="0.25">
      <c r="A124" s="223">
        <v>1307</v>
      </c>
      <c r="B124" s="224" t="s">
        <v>87</v>
      </c>
      <c r="C124" s="225" t="s">
        <v>1193</v>
      </c>
      <c r="D124" s="225" t="s">
        <v>1191</v>
      </c>
      <c r="E124" s="225" t="s">
        <v>519</v>
      </c>
      <c r="F124" s="225" t="s">
        <v>28</v>
      </c>
      <c r="G124" s="225" t="s">
        <v>447</v>
      </c>
      <c r="H124" s="224" t="s">
        <v>1</v>
      </c>
      <c r="I124" s="224" t="s">
        <v>437</v>
      </c>
      <c r="J124" s="227" t="s">
        <v>17</v>
      </c>
      <c r="K124" s="225" t="s">
        <v>1</v>
      </c>
      <c r="L124" s="232" t="s">
        <v>23</v>
      </c>
      <c r="M124" s="227" t="s">
        <v>17</v>
      </c>
      <c r="N124" s="225" t="s">
        <v>1</v>
      </c>
      <c r="O124" s="232" t="s">
        <v>23</v>
      </c>
      <c r="P124" s="225" t="s">
        <v>1</v>
      </c>
      <c r="Q124" s="225" t="s">
        <v>1</v>
      </c>
      <c r="R124" s="225" t="s">
        <v>1</v>
      </c>
      <c r="S124" s="225" t="s">
        <v>1</v>
      </c>
      <c r="T124" s="225" t="s">
        <v>1</v>
      </c>
      <c r="U124" s="225" t="s">
        <v>1</v>
      </c>
      <c r="V124" s="225" t="s">
        <v>1</v>
      </c>
      <c r="W124" s="225" t="s">
        <v>1</v>
      </c>
      <c r="X124" s="225" t="s">
        <v>1</v>
      </c>
      <c r="Y124" s="225" t="s">
        <v>1</v>
      </c>
      <c r="Z124" s="225" t="s">
        <v>1</v>
      </c>
      <c r="AA124" s="225" t="s">
        <v>1</v>
      </c>
      <c r="AB124" s="225" t="s">
        <v>1</v>
      </c>
      <c r="AC124" s="225" t="s">
        <v>1</v>
      </c>
      <c r="AD124" s="225" t="s">
        <v>1</v>
      </c>
      <c r="AE124" s="232" t="s">
        <v>23</v>
      </c>
      <c r="AF124" s="225" t="s">
        <v>1</v>
      </c>
      <c r="AG124" s="225" t="s">
        <v>1</v>
      </c>
      <c r="AH124" s="225" t="s">
        <v>1</v>
      </c>
      <c r="AI124" s="225" t="s">
        <v>1</v>
      </c>
      <c r="AJ124" s="225" t="s">
        <v>1</v>
      </c>
      <c r="AK124" s="225" t="s">
        <v>1</v>
      </c>
      <c r="AL124" s="225" t="s">
        <v>1</v>
      </c>
      <c r="AM124" s="225" t="s">
        <v>1</v>
      </c>
      <c r="AN124" s="225" t="s">
        <v>1</v>
      </c>
      <c r="AO124" s="225" t="s">
        <v>1</v>
      </c>
      <c r="AP124" s="225" t="s">
        <v>1</v>
      </c>
      <c r="AQ124" s="225" t="s">
        <v>1</v>
      </c>
      <c r="AR124" s="225" t="s">
        <v>1</v>
      </c>
      <c r="AS124" s="225" t="s">
        <v>1</v>
      </c>
      <c r="AT124" s="225" t="s">
        <v>1</v>
      </c>
      <c r="AU124" s="225" t="s">
        <v>1</v>
      </c>
      <c r="AV124" s="225" t="s">
        <v>1</v>
      </c>
      <c r="AW124" s="226" t="s">
        <v>1241</v>
      </c>
      <c r="AX124" s="226">
        <v>1</v>
      </c>
      <c r="AY124" s="235">
        <v>0</v>
      </c>
      <c r="AZ124" s="228">
        <v>0</v>
      </c>
      <c r="BA124" s="228">
        <v>0</v>
      </c>
      <c r="BB124" s="229">
        <v>0</v>
      </c>
      <c r="BD124">
        <f>VLOOKUP(A124,'High impact list'!$A:$F,1,FALSE)</f>
        <v>1307</v>
      </c>
      <c r="BE124" t="str">
        <f>VLOOKUP(A124,'High impact list'!$A:$F,5,FALSE)</f>
        <v>Education, skills and unemployment</v>
      </c>
      <c r="BF124" t="str">
        <f>VLOOKUP(A124,Reworked!A:T,17,FALSE)</f>
        <v>Unchanged</v>
      </c>
      <c r="BG124">
        <v>1</v>
      </c>
      <c r="BH124">
        <v>2</v>
      </c>
      <c r="BI124" t="e">
        <f>VLOOKUP(A124,Sheet2!B:B,1,FALSE)</f>
        <v>#N/A</v>
      </c>
    </row>
    <row r="125" spans="1:61" ht="18.75" customHeight="1" x14ac:dyDescent="0.25">
      <c r="A125" s="223">
        <v>1325</v>
      </c>
      <c r="B125" s="224" t="s">
        <v>88</v>
      </c>
      <c r="C125" s="225" t="s">
        <v>1193</v>
      </c>
      <c r="D125" s="225" t="s">
        <v>1191</v>
      </c>
      <c r="E125" s="225" t="s">
        <v>625</v>
      </c>
      <c r="F125" s="225" t="s">
        <v>28</v>
      </c>
      <c r="G125" s="225" t="s">
        <v>447</v>
      </c>
      <c r="H125" s="224" t="s">
        <v>1</v>
      </c>
      <c r="I125" s="224" t="s">
        <v>437</v>
      </c>
      <c r="J125" s="227" t="s">
        <v>17</v>
      </c>
      <c r="K125" s="225" t="s">
        <v>1</v>
      </c>
      <c r="L125" s="232" t="s">
        <v>23</v>
      </c>
      <c r="M125" s="227" t="s">
        <v>17</v>
      </c>
      <c r="N125" s="225" t="s">
        <v>1</v>
      </c>
      <c r="O125" s="232" t="s">
        <v>23</v>
      </c>
      <c r="P125" s="225" t="s">
        <v>1</v>
      </c>
      <c r="Q125" s="225" t="s">
        <v>1</v>
      </c>
      <c r="R125" s="225" t="s">
        <v>1</v>
      </c>
      <c r="S125" s="225" t="s">
        <v>1</v>
      </c>
      <c r="T125" s="225" t="s">
        <v>1</v>
      </c>
      <c r="U125" s="225" t="s">
        <v>1</v>
      </c>
      <c r="V125" s="225" t="s">
        <v>1</v>
      </c>
      <c r="W125" s="225" t="s">
        <v>1</v>
      </c>
      <c r="X125" s="225" t="s">
        <v>1</v>
      </c>
      <c r="Y125" s="225" t="s">
        <v>1</v>
      </c>
      <c r="Z125" s="225" t="s">
        <v>1</v>
      </c>
      <c r="AA125" s="225" t="s">
        <v>1</v>
      </c>
      <c r="AB125" s="225" t="s">
        <v>1</v>
      </c>
      <c r="AC125" s="225" t="s">
        <v>1</v>
      </c>
      <c r="AD125" s="225" t="s">
        <v>1</v>
      </c>
      <c r="AE125" s="232" t="s">
        <v>23</v>
      </c>
      <c r="AF125" s="225" t="s">
        <v>1</v>
      </c>
      <c r="AG125" s="225" t="s">
        <v>1</v>
      </c>
      <c r="AH125" s="225" t="s">
        <v>1</v>
      </c>
      <c r="AI125" s="225" t="s">
        <v>1</v>
      </c>
      <c r="AJ125" s="225" t="s">
        <v>1</v>
      </c>
      <c r="AK125" s="225" t="s">
        <v>1</v>
      </c>
      <c r="AL125" s="225" t="s">
        <v>1</v>
      </c>
      <c r="AM125" s="225" t="s">
        <v>1</v>
      </c>
      <c r="AN125" s="225" t="s">
        <v>1</v>
      </c>
      <c r="AO125" s="225" t="s">
        <v>1</v>
      </c>
      <c r="AP125" s="225" t="s">
        <v>1</v>
      </c>
      <c r="AQ125" s="225" t="s">
        <v>1</v>
      </c>
      <c r="AR125" s="225" t="s">
        <v>1</v>
      </c>
      <c r="AS125" s="225" t="s">
        <v>1</v>
      </c>
      <c r="AT125" s="225" t="s">
        <v>1</v>
      </c>
      <c r="AU125" s="225" t="s">
        <v>1</v>
      </c>
      <c r="AV125" s="225" t="s">
        <v>1</v>
      </c>
      <c r="AW125" s="226" t="s">
        <v>1241</v>
      </c>
      <c r="AX125" s="227">
        <v>2</v>
      </c>
      <c r="AY125" s="235">
        <v>0</v>
      </c>
      <c r="AZ125" s="228">
        <v>0</v>
      </c>
      <c r="BA125" s="228">
        <v>0</v>
      </c>
      <c r="BB125" s="229">
        <v>0</v>
      </c>
      <c r="BD125">
        <f>VLOOKUP(A125,'High impact list'!$A:$F,1,FALSE)</f>
        <v>1325</v>
      </c>
      <c r="BE125" t="str">
        <f>VLOOKUP(A125,'High impact list'!$A:$F,5,FALSE)</f>
        <v>Education, skills and unemployment</v>
      </c>
      <c r="BF125" t="str">
        <f>VLOOKUP(A125,Reworked!A:T,17,FALSE)</f>
        <v>Unchanged</v>
      </c>
      <c r="BG125">
        <v>1</v>
      </c>
      <c r="BH125">
        <v>2</v>
      </c>
      <c r="BI125" t="e">
        <f>VLOOKUP(A125,Sheet2!B:B,1,FALSE)</f>
        <v>#N/A</v>
      </c>
    </row>
    <row r="126" spans="1:61" ht="14.25" customHeight="1" x14ac:dyDescent="0.25">
      <c r="A126" s="223">
        <v>453</v>
      </c>
      <c r="B126" s="224" t="s">
        <v>121</v>
      </c>
      <c r="C126" s="225" t="s">
        <v>1193</v>
      </c>
      <c r="D126" s="225" t="s">
        <v>1191</v>
      </c>
      <c r="E126" s="225" t="s">
        <v>1086</v>
      </c>
      <c r="F126" s="225" t="s">
        <v>1</v>
      </c>
      <c r="G126" s="225" t="s">
        <v>1517</v>
      </c>
      <c r="H126" s="224" t="s">
        <v>1</v>
      </c>
      <c r="I126" s="224" t="s">
        <v>437</v>
      </c>
      <c r="J126" s="227" t="s">
        <v>17</v>
      </c>
      <c r="K126" s="231" t="s">
        <v>20</v>
      </c>
      <c r="L126" s="232" t="s">
        <v>23</v>
      </c>
      <c r="M126" s="227" t="s">
        <v>17</v>
      </c>
      <c r="N126" s="225" t="s">
        <v>1</v>
      </c>
      <c r="O126" s="232" t="s">
        <v>23</v>
      </c>
      <c r="P126" s="225" t="s">
        <v>1</v>
      </c>
      <c r="Q126" s="225" t="s">
        <v>1</v>
      </c>
      <c r="R126" s="225" t="s">
        <v>1</v>
      </c>
      <c r="S126" s="225" t="s">
        <v>1</v>
      </c>
      <c r="T126" s="225" t="s">
        <v>1</v>
      </c>
      <c r="U126" s="225" t="s">
        <v>1</v>
      </c>
      <c r="V126" s="225" t="s">
        <v>1</v>
      </c>
      <c r="W126" s="225" t="s">
        <v>1</v>
      </c>
      <c r="X126" s="225" t="s">
        <v>1</v>
      </c>
      <c r="Y126" s="225" t="s">
        <v>1</v>
      </c>
      <c r="Z126" s="232" t="s">
        <v>23</v>
      </c>
      <c r="AA126" s="225" t="s">
        <v>1</v>
      </c>
      <c r="AB126" s="225" t="s">
        <v>1</v>
      </c>
      <c r="AC126" s="225" t="s">
        <v>1</v>
      </c>
      <c r="AD126" s="225" t="s">
        <v>1</v>
      </c>
      <c r="AE126" s="230" t="s">
        <v>22</v>
      </c>
      <c r="AF126" s="225" t="s">
        <v>1</v>
      </c>
      <c r="AG126" s="225" t="s">
        <v>1</v>
      </c>
      <c r="AH126" s="225" t="s">
        <v>1</v>
      </c>
      <c r="AI126" s="225" t="s">
        <v>1</v>
      </c>
      <c r="AJ126" s="225" t="s">
        <v>1</v>
      </c>
      <c r="AK126" s="225" t="s">
        <v>1</v>
      </c>
      <c r="AL126" s="225" t="s">
        <v>1</v>
      </c>
      <c r="AM126" s="225" t="s">
        <v>1</v>
      </c>
      <c r="AN126" s="225" t="s">
        <v>1</v>
      </c>
      <c r="AO126" s="225" t="s">
        <v>1</v>
      </c>
      <c r="AP126" s="225" t="s">
        <v>1</v>
      </c>
      <c r="AQ126" s="225" t="s">
        <v>1</v>
      </c>
      <c r="AR126" s="231" t="s">
        <v>20</v>
      </c>
      <c r="AS126" s="225" t="s">
        <v>1</v>
      </c>
      <c r="AT126" s="225" t="s">
        <v>1</v>
      </c>
      <c r="AU126" s="232" t="s">
        <v>23</v>
      </c>
      <c r="AV126" s="232" t="s">
        <v>23</v>
      </c>
      <c r="AW126" s="231" t="s">
        <v>1240</v>
      </c>
      <c r="AX126" s="226">
        <v>1</v>
      </c>
      <c r="AY126" s="235">
        <v>0</v>
      </c>
      <c r="AZ126" s="228">
        <v>0</v>
      </c>
      <c r="BA126" s="233">
        <v>4.9000000000000004</v>
      </c>
      <c r="BB126" s="234">
        <v>0.02</v>
      </c>
      <c r="BD126">
        <f>VLOOKUP(A126,'High impact list'!$A:$F,1,FALSE)</f>
        <v>453</v>
      </c>
      <c r="BE126" t="str">
        <f>VLOOKUP(A126,'High impact list'!$A:$F,5,FALSE)</f>
        <v>Energy</v>
      </c>
      <c r="BF126" t="str">
        <f>VLOOKUP(A126,Reworked!A:T,17,FALSE)</f>
        <v>Unchanged</v>
      </c>
      <c r="BG126">
        <v>1</v>
      </c>
      <c r="BH126">
        <v>2</v>
      </c>
      <c r="BI126" t="e">
        <f>VLOOKUP(A126,Sheet2!B:B,1,FALSE)</f>
        <v>#N/A</v>
      </c>
    </row>
    <row r="127" spans="1:61" ht="27" customHeight="1" x14ac:dyDescent="0.25">
      <c r="A127" s="223">
        <v>1062</v>
      </c>
      <c r="B127" s="224" t="s">
        <v>191</v>
      </c>
      <c r="C127" s="225" t="s">
        <v>1193</v>
      </c>
      <c r="D127" s="225" t="s">
        <v>1191</v>
      </c>
      <c r="E127" s="225" t="s">
        <v>854</v>
      </c>
      <c r="F127" s="225" t="s">
        <v>1</v>
      </c>
      <c r="G127" s="225" t="s">
        <v>837</v>
      </c>
      <c r="H127" s="224" t="s">
        <v>1</v>
      </c>
      <c r="I127" s="224" t="s">
        <v>437</v>
      </c>
      <c r="J127" s="227" t="s">
        <v>17</v>
      </c>
      <c r="K127" s="225" t="s">
        <v>1</v>
      </c>
      <c r="L127" s="232" t="s">
        <v>23</v>
      </c>
      <c r="M127" s="239" t="s">
        <v>94</v>
      </c>
      <c r="N127" s="230" t="s">
        <v>22</v>
      </c>
      <c r="O127" s="232" t="s">
        <v>23</v>
      </c>
      <c r="P127" s="225" t="s">
        <v>1</v>
      </c>
      <c r="Q127" s="225" t="s">
        <v>1</v>
      </c>
      <c r="R127" s="225" t="s">
        <v>1</v>
      </c>
      <c r="S127" s="225" t="s">
        <v>1</v>
      </c>
      <c r="T127" s="225" t="s">
        <v>1</v>
      </c>
      <c r="U127" s="230" t="s">
        <v>22</v>
      </c>
      <c r="V127" s="225" t="s">
        <v>1</v>
      </c>
      <c r="W127" s="225" t="s">
        <v>1</v>
      </c>
      <c r="X127" s="225" t="s">
        <v>1</v>
      </c>
      <c r="Y127" s="225" t="s">
        <v>1</v>
      </c>
      <c r="Z127" s="225" t="s">
        <v>1</v>
      </c>
      <c r="AA127" s="225" t="s">
        <v>1</v>
      </c>
      <c r="AB127" s="225" t="s">
        <v>1</v>
      </c>
      <c r="AC127" s="225" t="s">
        <v>1</v>
      </c>
      <c r="AD127" s="225" t="s">
        <v>1</v>
      </c>
      <c r="AE127" s="232" t="s">
        <v>23</v>
      </c>
      <c r="AF127" s="232" t="s">
        <v>23</v>
      </c>
      <c r="AG127" s="225" t="s">
        <v>1</v>
      </c>
      <c r="AH127" s="225" t="s">
        <v>1</v>
      </c>
      <c r="AI127" s="225" t="s">
        <v>1</v>
      </c>
      <c r="AJ127" s="225" t="s">
        <v>1</v>
      </c>
      <c r="AK127" s="225" t="s">
        <v>1</v>
      </c>
      <c r="AL127" s="232" t="s">
        <v>23</v>
      </c>
      <c r="AM127" s="225" t="s">
        <v>1</v>
      </c>
      <c r="AN127" s="225" t="s">
        <v>1</v>
      </c>
      <c r="AO127" s="225" t="s">
        <v>1</v>
      </c>
      <c r="AP127" s="225" t="s">
        <v>1</v>
      </c>
      <c r="AQ127" s="225" t="s">
        <v>1</v>
      </c>
      <c r="AR127" s="225" t="s">
        <v>1</v>
      </c>
      <c r="AS127" s="225" t="s">
        <v>1</v>
      </c>
      <c r="AT127" s="225" t="s">
        <v>1</v>
      </c>
      <c r="AU127" s="230" t="s">
        <v>22</v>
      </c>
      <c r="AV127" s="232" t="s">
        <v>23</v>
      </c>
      <c r="AW127" s="232" t="s">
        <v>1242</v>
      </c>
      <c r="AX127" s="227">
        <v>2</v>
      </c>
      <c r="AY127" s="227">
        <v>2</v>
      </c>
      <c r="AZ127" s="228">
        <v>0</v>
      </c>
      <c r="BA127" s="236">
        <v>35.1</v>
      </c>
      <c r="BB127" s="238">
        <v>60.2</v>
      </c>
      <c r="BD127">
        <f>VLOOKUP(A127,'High impact list'!$A:$F,1,FALSE)</f>
        <v>1062</v>
      </c>
      <c r="BE127" t="str">
        <f>VLOOKUP(A127,'High impact list'!$A:$F,5,FALSE)</f>
        <v>Key Public Entity/ Fiscal Pressure</v>
      </c>
      <c r="BF127" t="str">
        <f>VLOOKUP(A127,Reworked!A:T,17,FALSE)</f>
        <v>Improved</v>
      </c>
      <c r="BG127">
        <v>1</v>
      </c>
      <c r="BH127">
        <v>2</v>
      </c>
      <c r="BI127" t="e">
        <f>VLOOKUP(A127,Sheet2!B:B,1,FALSE)</f>
        <v>#N/A</v>
      </c>
    </row>
    <row r="128" spans="1:61" ht="18.75" customHeight="1" x14ac:dyDescent="0.25">
      <c r="A128" s="223">
        <v>439</v>
      </c>
      <c r="B128" s="224" t="s">
        <v>125</v>
      </c>
      <c r="C128" s="225" t="s">
        <v>1193</v>
      </c>
      <c r="D128" s="225" t="s">
        <v>1191</v>
      </c>
      <c r="E128" s="225" t="s">
        <v>854</v>
      </c>
      <c r="F128" s="225" t="s">
        <v>1</v>
      </c>
      <c r="G128" s="225" t="s">
        <v>859</v>
      </c>
      <c r="H128" s="224" t="s">
        <v>1</v>
      </c>
      <c r="I128" s="224" t="s">
        <v>437</v>
      </c>
      <c r="J128" s="227" t="s">
        <v>17</v>
      </c>
      <c r="K128" s="230" t="s">
        <v>22</v>
      </c>
      <c r="L128" s="232" t="s">
        <v>23</v>
      </c>
      <c r="M128" s="227" t="s">
        <v>17</v>
      </c>
      <c r="N128" s="232" t="s">
        <v>23</v>
      </c>
      <c r="O128" s="232" t="s">
        <v>23</v>
      </c>
      <c r="P128" s="225" t="s">
        <v>1</v>
      </c>
      <c r="Q128" s="225" t="s">
        <v>1</v>
      </c>
      <c r="R128" s="225" t="s">
        <v>1</v>
      </c>
      <c r="S128" s="225" t="s">
        <v>1</v>
      </c>
      <c r="T128" s="225" t="s">
        <v>1</v>
      </c>
      <c r="U128" s="225" t="s">
        <v>1</v>
      </c>
      <c r="V128" s="225" t="s">
        <v>1</v>
      </c>
      <c r="W128" s="225" t="s">
        <v>1</v>
      </c>
      <c r="X128" s="225" t="s">
        <v>1</v>
      </c>
      <c r="Y128" s="225" t="s">
        <v>1</v>
      </c>
      <c r="Z128" s="225" t="s">
        <v>1</v>
      </c>
      <c r="AA128" s="230" t="s">
        <v>22</v>
      </c>
      <c r="AB128" s="225" t="s">
        <v>1</v>
      </c>
      <c r="AC128" s="225" t="s">
        <v>1</v>
      </c>
      <c r="AD128" s="225" t="s">
        <v>1</v>
      </c>
      <c r="AE128" s="232" t="s">
        <v>23</v>
      </c>
      <c r="AF128" s="232" t="s">
        <v>23</v>
      </c>
      <c r="AG128" s="225" t="s">
        <v>1</v>
      </c>
      <c r="AH128" s="225" t="s">
        <v>1</v>
      </c>
      <c r="AI128" s="225" t="s">
        <v>1</v>
      </c>
      <c r="AJ128" s="225" t="s">
        <v>1</v>
      </c>
      <c r="AK128" s="225" t="s">
        <v>1</v>
      </c>
      <c r="AL128" s="225" t="s">
        <v>1</v>
      </c>
      <c r="AM128" s="225" t="s">
        <v>1</v>
      </c>
      <c r="AN128" s="225" t="s">
        <v>1</v>
      </c>
      <c r="AO128" s="231" t="s">
        <v>20</v>
      </c>
      <c r="AP128" s="225" t="s">
        <v>1</v>
      </c>
      <c r="AQ128" s="225" t="s">
        <v>1</v>
      </c>
      <c r="AR128" s="225" t="s">
        <v>1</v>
      </c>
      <c r="AS128" s="225" t="s">
        <v>1</v>
      </c>
      <c r="AT128" s="225" t="s">
        <v>1</v>
      </c>
      <c r="AU128" s="230" t="s">
        <v>22</v>
      </c>
      <c r="AV128" s="230" t="s">
        <v>22</v>
      </c>
      <c r="AW128" s="226" t="s">
        <v>1241</v>
      </c>
      <c r="AX128" s="226">
        <v>1</v>
      </c>
      <c r="AY128" s="227">
        <v>2</v>
      </c>
      <c r="AZ128" s="228">
        <v>0</v>
      </c>
      <c r="BA128" s="236">
        <v>2.2000000000000002</v>
      </c>
      <c r="BB128" s="234">
        <v>0</v>
      </c>
      <c r="BD128">
        <f>VLOOKUP(A128,'High impact list'!$A:$F,1,FALSE)</f>
        <v>439</v>
      </c>
      <c r="BE128" t="str">
        <f>VLOOKUP(A128,'High impact list'!$A:$F,5,FALSE)</f>
        <v>Environmental Sustainability</v>
      </c>
      <c r="BF128" t="str">
        <f>VLOOKUP(A128,Reworked!A:T,17,FALSE)</f>
        <v>Unchanged</v>
      </c>
      <c r="BG128">
        <v>1</v>
      </c>
      <c r="BH128">
        <v>2</v>
      </c>
      <c r="BI128" t="e">
        <f>VLOOKUP(A128,Sheet2!B:B,1,FALSE)</f>
        <v>#N/A</v>
      </c>
    </row>
    <row r="129" spans="1:61" ht="34.5" customHeight="1" x14ac:dyDescent="0.25">
      <c r="A129" s="223">
        <v>471</v>
      </c>
      <c r="B129" s="224" t="s">
        <v>127</v>
      </c>
      <c r="C129" s="225" t="s">
        <v>1193</v>
      </c>
      <c r="D129" s="225" t="s">
        <v>1191</v>
      </c>
      <c r="E129" s="225" t="s">
        <v>854</v>
      </c>
      <c r="F129" s="225" t="s">
        <v>1</v>
      </c>
      <c r="G129" s="225" t="s">
        <v>859</v>
      </c>
      <c r="H129" s="224" t="s">
        <v>1</v>
      </c>
      <c r="I129" s="224" t="s">
        <v>437</v>
      </c>
      <c r="J129" s="227" t="s">
        <v>17</v>
      </c>
      <c r="K129" s="225" t="s">
        <v>1</v>
      </c>
      <c r="L129" s="232" t="s">
        <v>23</v>
      </c>
      <c r="M129" s="227" t="s">
        <v>17</v>
      </c>
      <c r="N129" s="230" t="s">
        <v>22</v>
      </c>
      <c r="O129" s="232" t="s">
        <v>23</v>
      </c>
      <c r="P129" s="225" t="s">
        <v>1</v>
      </c>
      <c r="Q129" s="225" t="s">
        <v>1</v>
      </c>
      <c r="R129" s="225" t="s">
        <v>1</v>
      </c>
      <c r="S129" s="225" t="s">
        <v>1</v>
      </c>
      <c r="T129" s="225" t="s">
        <v>1</v>
      </c>
      <c r="U129" s="225" t="s">
        <v>1</v>
      </c>
      <c r="V129" s="225" t="s">
        <v>1</v>
      </c>
      <c r="W129" s="225" t="s">
        <v>1</v>
      </c>
      <c r="X129" s="225" t="s">
        <v>1</v>
      </c>
      <c r="Y129" s="225" t="s">
        <v>1</v>
      </c>
      <c r="Z129" s="225" t="s">
        <v>1</v>
      </c>
      <c r="AA129" s="225" t="s">
        <v>1</v>
      </c>
      <c r="AB129" s="225" t="s">
        <v>1</v>
      </c>
      <c r="AC129" s="225" t="s">
        <v>1</v>
      </c>
      <c r="AD129" s="225" t="s">
        <v>1</v>
      </c>
      <c r="AE129" s="232" t="s">
        <v>23</v>
      </c>
      <c r="AF129" s="232" t="s">
        <v>23</v>
      </c>
      <c r="AG129" s="225" t="s">
        <v>1</v>
      </c>
      <c r="AH129" s="231" t="s">
        <v>20</v>
      </c>
      <c r="AI129" s="225" t="s">
        <v>1</v>
      </c>
      <c r="AJ129" s="225" t="s">
        <v>1</v>
      </c>
      <c r="AK129" s="225" t="s">
        <v>1</v>
      </c>
      <c r="AL129" s="232" t="s">
        <v>23</v>
      </c>
      <c r="AM129" s="225" t="s">
        <v>1</v>
      </c>
      <c r="AN129" s="225" t="s">
        <v>1</v>
      </c>
      <c r="AO129" s="232" t="s">
        <v>23</v>
      </c>
      <c r="AP129" s="225" t="s">
        <v>1</v>
      </c>
      <c r="AQ129" s="225" t="s">
        <v>1</v>
      </c>
      <c r="AR129" s="232" t="s">
        <v>23</v>
      </c>
      <c r="AS129" s="225" t="s">
        <v>1</v>
      </c>
      <c r="AT129" s="225" t="s">
        <v>1</v>
      </c>
      <c r="AU129" s="231" t="s">
        <v>20</v>
      </c>
      <c r="AV129" s="232" t="s">
        <v>23</v>
      </c>
      <c r="AW129" s="226" t="s">
        <v>1241</v>
      </c>
      <c r="AX129" s="226">
        <v>1</v>
      </c>
      <c r="AY129" s="227">
        <v>2</v>
      </c>
      <c r="AZ129" s="228">
        <v>0</v>
      </c>
      <c r="BA129" s="236">
        <v>523.1</v>
      </c>
      <c r="BB129" s="238">
        <v>0.03</v>
      </c>
      <c r="BD129">
        <f>VLOOKUP(A129,'High impact list'!$A:$F,1,FALSE)</f>
        <v>471</v>
      </c>
      <c r="BE129" t="str">
        <f>VLOOKUP(A129,'High impact list'!$A:$F,5,FALSE)</f>
        <v>Environmental Sustainability</v>
      </c>
      <c r="BF129" t="str">
        <f>VLOOKUP(A129,Reworked!A:T,17,FALSE)</f>
        <v>Unchanged</v>
      </c>
      <c r="BG129">
        <v>1</v>
      </c>
      <c r="BH129">
        <v>2</v>
      </c>
      <c r="BI129" t="e">
        <f>VLOOKUP(A129,Sheet2!B:B,1,FALSE)</f>
        <v>#N/A</v>
      </c>
    </row>
    <row r="130" spans="1:61" ht="18.75" customHeight="1" x14ac:dyDescent="0.25">
      <c r="A130" s="223">
        <v>474</v>
      </c>
      <c r="B130" s="224" t="s">
        <v>194</v>
      </c>
      <c r="C130" s="225" t="s">
        <v>1193</v>
      </c>
      <c r="D130" s="225" t="s">
        <v>1191</v>
      </c>
      <c r="E130" s="225" t="s">
        <v>815</v>
      </c>
      <c r="F130" s="225" t="s">
        <v>1</v>
      </c>
      <c r="G130" s="225" t="s">
        <v>463</v>
      </c>
      <c r="H130" s="224" t="s">
        <v>1</v>
      </c>
      <c r="I130" s="224" t="s">
        <v>437</v>
      </c>
      <c r="J130" s="227" t="s">
        <v>17</v>
      </c>
      <c r="K130" s="232" t="s">
        <v>23</v>
      </c>
      <c r="L130" s="232" t="s">
        <v>23</v>
      </c>
      <c r="M130" s="227" t="s">
        <v>17</v>
      </c>
      <c r="N130" s="232" t="s">
        <v>23</v>
      </c>
      <c r="O130" s="232" t="s">
        <v>23</v>
      </c>
      <c r="P130" s="225" t="s">
        <v>1</v>
      </c>
      <c r="Q130" s="225" t="s">
        <v>1</v>
      </c>
      <c r="R130" s="225" t="s">
        <v>1</v>
      </c>
      <c r="S130" s="225" t="s">
        <v>1</v>
      </c>
      <c r="T130" s="225" t="s">
        <v>1</v>
      </c>
      <c r="U130" s="225" t="s">
        <v>1</v>
      </c>
      <c r="V130" s="225" t="s">
        <v>1</v>
      </c>
      <c r="W130" s="225" t="s">
        <v>1</v>
      </c>
      <c r="X130" s="225" t="s">
        <v>1</v>
      </c>
      <c r="Y130" s="225" t="s">
        <v>1</v>
      </c>
      <c r="Z130" s="225" t="s">
        <v>1</v>
      </c>
      <c r="AA130" s="232" t="s">
        <v>23</v>
      </c>
      <c r="AB130" s="225" t="s">
        <v>1</v>
      </c>
      <c r="AC130" s="225" t="s">
        <v>1</v>
      </c>
      <c r="AD130" s="225" t="s">
        <v>1</v>
      </c>
      <c r="AE130" s="225" t="s">
        <v>1</v>
      </c>
      <c r="AF130" s="232" t="s">
        <v>23</v>
      </c>
      <c r="AG130" s="225" t="s">
        <v>1</v>
      </c>
      <c r="AH130" s="225" t="s">
        <v>1</v>
      </c>
      <c r="AI130" s="225" t="s">
        <v>1</v>
      </c>
      <c r="AJ130" s="225" t="s">
        <v>1</v>
      </c>
      <c r="AK130" s="225" t="s">
        <v>1</v>
      </c>
      <c r="AL130" s="225" t="s">
        <v>1</v>
      </c>
      <c r="AM130" s="225" t="s">
        <v>1</v>
      </c>
      <c r="AN130" s="225" t="s">
        <v>1</v>
      </c>
      <c r="AO130" s="225" t="s">
        <v>1</v>
      </c>
      <c r="AP130" s="225" t="s">
        <v>1</v>
      </c>
      <c r="AQ130" s="225" t="s">
        <v>1</v>
      </c>
      <c r="AR130" s="225" t="s">
        <v>1</v>
      </c>
      <c r="AS130" s="225" t="s">
        <v>1</v>
      </c>
      <c r="AT130" s="225" t="s">
        <v>1</v>
      </c>
      <c r="AU130" s="232" t="s">
        <v>23</v>
      </c>
      <c r="AV130" s="232" t="s">
        <v>23</v>
      </c>
      <c r="AW130" s="226" t="s">
        <v>1241</v>
      </c>
      <c r="AX130" s="226">
        <v>1</v>
      </c>
      <c r="AY130" s="227">
        <v>2</v>
      </c>
      <c r="AZ130" s="228">
        <v>0</v>
      </c>
      <c r="BA130" s="236">
        <v>35</v>
      </c>
      <c r="BB130" s="234">
        <v>0.06</v>
      </c>
      <c r="BD130">
        <f>VLOOKUP(A130,'High impact list'!$A:$F,1,FALSE)</f>
        <v>474</v>
      </c>
      <c r="BE130" t="str">
        <f>VLOOKUP(A130,'High impact list'!$A:$F,5,FALSE)</f>
        <v>Key Public Entity/ Fiscal Pressure</v>
      </c>
      <c r="BF130" t="str">
        <f>VLOOKUP(A130,Reworked!A:T,17,FALSE)</f>
        <v>Unchanged</v>
      </c>
      <c r="BG130">
        <v>1</v>
      </c>
      <c r="BH130">
        <v>2</v>
      </c>
      <c r="BI130" t="e">
        <f>VLOOKUP(A130,Sheet2!B:B,1,FALSE)</f>
        <v>#N/A</v>
      </c>
    </row>
    <row r="131" spans="1:61" ht="18.75" customHeight="1" x14ac:dyDescent="0.25">
      <c r="A131" s="223">
        <v>1340</v>
      </c>
      <c r="B131" s="224" t="s">
        <v>91</v>
      </c>
      <c r="C131" s="225" t="s">
        <v>1193</v>
      </c>
      <c r="D131" s="225" t="s">
        <v>1191</v>
      </c>
      <c r="E131" s="225" t="s">
        <v>1086</v>
      </c>
      <c r="F131" s="225" t="s">
        <v>1</v>
      </c>
      <c r="G131" s="225" t="s">
        <v>447</v>
      </c>
      <c r="H131" s="224" t="s">
        <v>1</v>
      </c>
      <c r="I131" s="224" t="s">
        <v>437</v>
      </c>
      <c r="J131" s="227" t="s">
        <v>17</v>
      </c>
      <c r="K131" s="225" t="s">
        <v>1</v>
      </c>
      <c r="L131" s="232" t="s">
        <v>23</v>
      </c>
      <c r="M131" s="227" t="s">
        <v>17</v>
      </c>
      <c r="N131" s="225" t="s">
        <v>1</v>
      </c>
      <c r="O131" s="231" t="s">
        <v>20</v>
      </c>
      <c r="P131" s="225" t="s">
        <v>1</v>
      </c>
      <c r="Q131" s="225" t="s">
        <v>1</v>
      </c>
      <c r="R131" s="225" t="s">
        <v>1</v>
      </c>
      <c r="S131" s="225" t="s">
        <v>1</v>
      </c>
      <c r="T131" s="225" t="s">
        <v>1</v>
      </c>
      <c r="U131" s="225" t="s">
        <v>1</v>
      </c>
      <c r="V131" s="225" t="s">
        <v>1</v>
      </c>
      <c r="W131" s="225" t="s">
        <v>1</v>
      </c>
      <c r="X131" s="225" t="s">
        <v>1</v>
      </c>
      <c r="Y131" s="225" t="s">
        <v>1</v>
      </c>
      <c r="Z131" s="225" t="s">
        <v>1</v>
      </c>
      <c r="AA131" s="225" t="s">
        <v>1</v>
      </c>
      <c r="AB131" s="225" t="s">
        <v>1</v>
      </c>
      <c r="AC131" s="225" t="s">
        <v>1</v>
      </c>
      <c r="AD131" s="225" t="s">
        <v>1</v>
      </c>
      <c r="AE131" s="232" t="s">
        <v>23</v>
      </c>
      <c r="AF131" s="225" t="s">
        <v>1</v>
      </c>
      <c r="AG131" s="225" t="s">
        <v>1</v>
      </c>
      <c r="AH131" s="225" t="s">
        <v>1</v>
      </c>
      <c r="AI131" s="225" t="s">
        <v>1</v>
      </c>
      <c r="AJ131" s="225" t="s">
        <v>1</v>
      </c>
      <c r="AK131" s="225" t="s">
        <v>1</v>
      </c>
      <c r="AL131" s="225" t="s">
        <v>1</v>
      </c>
      <c r="AM131" s="225" t="s">
        <v>1</v>
      </c>
      <c r="AN131" s="225" t="s">
        <v>1</v>
      </c>
      <c r="AO131" s="225" t="s">
        <v>1</v>
      </c>
      <c r="AP131" s="225" t="s">
        <v>1</v>
      </c>
      <c r="AQ131" s="225" t="s">
        <v>1</v>
      </c>
      <c r="AR131" s="225" t="s">
        <v>1</v>
      </c>
      <c r="AS131" s="225" t="s">
        <v>1</v>
      </c>
      <c r="AT131" s="225" t="s">
        <v>1</v>
      </c>
      <c r="AU131" s="225" t="s">
        <v>1</v>
      </c>
      <c r="AV131" s="225" t="s">
        <v>1</v>
      </c>
      <c r="AW131" s="226" t="s">
        <v>1241</v>
      </c>
      <c r="AX131" s="226">
        <v>1</v>
      </c>
      <c r="AY131" s="235">
        <v>0</v>
      </c>
      <c r="AZ131" s="228">
        <v>0</v>
      </c>
      <c r="BA131" s="233">
        <v>0</v>
      </c>
      <c r="BB131" s="234">
        <v>0</v>
      </c>
      <c r="BD131">
        <f>VLOOKUP(A131,'High impact list'!$A:$F,1,FALSE)</f>
        <v>1340</v>
      </c>
      <c r="BE131" t="str">
        <f>VLOOKUP(A131,'High impact list'!$A:$F,5,FALSE)</f>
        <v>Education, skills and unemployment</v>
      </c>
      <c r="BF131" t="str">
        <f>VLOOKUP(A131,Reworked!A:T,17,FALSE)</f>
        <v>Unchanged</v>
      </c>
      <c r="BG131">
        <v>1</v>
      </c>
      <c r="BH131">
        <v>2</v>
      </c>
      <c r="BI131" t="e">
        <f>VLOOKUP(A131,Sheet2!B:B,1,FALSE)</f>
        <v>#N/A</v>
      </c>
    </row>
    <row r="132" spans="1:61" ht="18.75" customHeight="1" x14ac:dyDescent="0.25">
      <c r="A132" s="223">
        <v>1308</v>
      </c>
      <c r="B132" s="224" t="s">
        <v>92</v>
      </c>
      <c r="C132" s="225" t="s">
        <v>1193</v>
      </c>
      <c r="D132" s="225" t="s">
        <v>1191</v>
      </c>
      <c r="E132" s="225" t="s">
        <v>519</v>
      </c>
      <c r="F132" s="225" t="s">
        <v>1</v>
      </c>
      <c r="G132" s="225" t="s">
        <v>447</v>
      </c>
      <c r="H132" s="224" t="s">
        <v>1</v>
      </c>
      <c r="I132" s="224" t="s">
        <v>437</v>
      </c>
      <c r="J132" s="227" t="s">
        <v>17</v>
      </c>
      <c r="K132" s="225" t="s">
        <v>1</v>
      </c>
      <c r="L132" s="232" t="s">
        <v>23</v>
      </c>
      <c r="M132" s="227" t="s">
        <v>17</v>
      </c>
      <c r="N132" s="225" t="s">
        <v>1</v>
      </c>
      <c r="O132" s="232" t="s">
        <v>23</v>
      </c>
      <c r="P132" s="225" t="s">
        <v>1</v>
      </c>
      <c r="Q132" s="225" t="s">
        <v>1</v>
      </c>
      <c r="R132" s="225" t="s">
        <v>1</v>
      </c>
      <c r="S132" s="225" t="s">
        <v>1</v>
      </c>
      <c r="T132" s="225" t="s">
        <v>1</v>
      </c>
      <c r="U132" s="225" t="s">
        <v>1</v>
      </c>
      <c r="V132" s="225" t="s">
        <v>1</v>
      </c>
      <c r="W132" s="225" t="s">
        <v>1</v>
      </c>
      <c r="X132" s="225" t="s">
        <v>1</v>
      </c>
      <c r="Y132" s="225" t="s">
        <v>1</v>
      </c>
      <c r="Z132" s="225" t="s">
        <v>1</v>
      </c>
      <c r="AA132" s="225" t="s">
        <v>1</v>
      </c>
      <c r="AB132" s="225" t="s">
        <v>1</v>
      </c>
      <c r="AC132" s="225" t="s">
        <v>1</v>
      </c>
      <c r="AD132" s="225" t="s">
        <v>1</v>
      </c>
      <c r="AE132" s="232" t="s">
        <v>23</v>
      </c>
      <c r="AF132" s="225" t="s">
        <v>1</v>
      </c>
      <c r="AG132" s="225" t="s">
        <v>1</v>
      </c>
      <c r="AH132" s="225" t="s">
        <v>1</v>
      </c>
      <c r="AI132" s="225" t="s">
        <v>1</v>
      </c>
      <c r="AJ132" s="225" t="s">
        <v>1</v>
      </c>
      <c r="AK132" s="225" t="s">
        <v>1</v>
      </c>
      <c r="AL132" s="225" t="s">
        <v>1</v>
      </c>
      <c r="AM132" s="225" t="s">
        <v>1</v>
      </c>
      <c r="AN132" s="225" t="s">
        <v>1</v>
      </c>
      <c r="AO132" s="225" t="s">
        <v>1</v>
      </c>
      <c r="AP132" s="225" t="s">
        <v>1</v>
      </c>
      <c r="AQ132" s="225" t="s">
        <v>1</v>
      </c>
      <c r="AR132" s="225" t="s">
        <v>1</v>
      </c>
      <c r="AS132" s="225" t="s">
        <v>1</v>
      </c>
      <c r="AT132" s="225" t="s">
        <v>1</v>
      </c>
      <c r="AU132" s="225" t="s">
        <v>1</v>
      </c>
      <c r="AV132" s="230" t="s">
        <v>22</v>
      </c>
      <c r="AW132" s="226" t="s">
        <v>1241</v>
      </c>
      <c r="AX132" s="226">
        <v>1</v>
      </c>
      <c r="AY132" s="235">
        <v>0</v>
      </c>
      <c r="AZ132" s="228">
        <v>0</v>
      </c>
      <c r="BA132" s="233">
        <v>0.06</v>
      </c>
      <c r="BB132" s="234">
        <v>0.03</v>
      </c>
      <c r="BD132">
        <f>VLOOKUP(A132,'High impact list'!$A:$F,1,FALSE)</f>
        <v>1308</v>
      </c>
      <c r="BE132" t="str">
        <f>VLOOKUP(A132,'High impact list'!$A:$F,5,FALSE)</f>
        <v>Education, skills and unemployment</v>
      </c>
      <c r="BF132" t="str">
        <f>VLOOKUP(A132,Reworked!A:T,17,FALSE)</f>
        <v>Unchanged</v>
      </c>
      <c r="BG132">
        <v>1</v>
      </c>
      <c r="BH132">
        <v>2</v>
      </c>
      <c r="BI132" t="e">
        <f>VLOOKUP(A132,Sheet2!B:B,1,FALSE)</f>
        <v>#N/A</v>
      </c>
    </row>
    <row r="133" spans="1:61" ht="18" customHeight="1" x14ac:dyDescent="0.25">
      <c r="A133" s="223">
        <v>499</v>
      </c>
      <c r="B133" s="224" t="s">
        <v>123</v>
      </c>
      <c r="C133" s="225" t="s">
        <v>1193</v>
      </c>
      <c r="D133" s="225" t="s">
        <v>1191</v>
      </c>
      <c r="E133" s="225" t="s">
        <v>1086</v>
      </c>
      <c r="F133" s="225" t="s">
        <v>1</v>
      </c>
      <c r="G133" s="225" t="s">
        <v>1517</v>
      </c>
      <c r="H133" s="224" t="s">
        <v>1</v>
      </c>
      <c r="I133" s="224" t="s">
        <v>437</v>
      </c>
      <c r="J133" s="227" t="s">
        <v>17</v>
      </c>
      <c r="K133" s="230" t="s">
        <v>22</v>
      </c>
      <c r="L133" s="232" t="s">
        <v>23</v>
      </c>
      <c r="M133" s="227" t="s">
        <v>17</v>
      </c>
      <c r="N133" s="231" t="s">
        <v>20</v>
      </c>
      <c r="O133" s="232" t="s">
        <v>23</v>
      </c>
      <c r="P133" s="225" t="s">
        <v>1</v>
      </c>
      <c r="Q133" s="225" t="s">
        <v>1</v>
      </c>
      <c r="R133" s="225" t="s">
        <v>1</v>
      </c>
      <c r="S133" s="225" t="s">
        <v>1</v>
      </c>
      <c r="T133" s="225" t="s">
        <v>1</v>
      </c>
      <c r="U133" s="225" t="s">
        <v>1</v>
      </c>
      <c r="V133" s="225" t="s">
        <v>1</v>
      </c>
      <c r="W133" s="225" t="s">
        <v>1</v>
      </c>
      <c r="X133" s="225" t="s">
        <v>1</v>
      </c>
      <c r="Y133" s="225" t="s">
        <v>1</v>
      </c>
      <c r="Z133" s="230" t="s">
        <v>22</v>
      </c>
      <c r="AA133" s="225" t="s">
        <v>1</v>
      </c>
      <c r="AB133" s="225" t="s">
        <v>1</v>
      </c>
      <c r="AC133" s="225" t="s">
        <v>1</v>
      </c>
      <c r="AD133" s="225" t="s">
        <v>1</v>
      </c>
      <c r="AE133" s="232" t="s">
        <v>23</v>
      </c>
      <c r="AF133" s="225" t="s">
        <v>1</v>
      </c>
      <c r="AG133" s="225" t="s">
        <v>1</v>
      </c>
      <c r="AH133" s="225" t="s">
        <v>1</v>
      </c>
      <c r="AI133" s="225" t="s">
        <v>1</v>
      </c>
      <c r="AJ133" s="225" t="s">
        <v>1</v>
      </c>
      <c r="AK133" s="225" t="s">
        <v>1</v>
      </c>
      <c r="AL133" s="225" t="s">
        <v>1</v>
      </c>
      <c r="AM133" s="225" t="s">
        <v>1</v>
      </c>
      <c r="AN133" s="225" t="s">
        <v>1</v>
      </c>
      <c r="AO133" s="225" t="s">
        <v>1</v>
      </c>
      <c r="AP133" s="230" t="s">
        <v>22</v>
      </c>
      <c r="AQ133" s="225" t="s">
        <v>1</v>
      </c>
      <c r="AR133" s="225" t="s">
        <v>1</v>
      </c>
      <c r="AS133" s="225" t="s">
        <v>1</v>
      </c>
      <c r="AT133" s="225" t="s">
        <v>1</v>
      </c>
      <c r="AU133" s="232" t="s">
        <v>23</v>
      </c>
      <c r="AV133" s="232" t="s">
        <v>23</v>
      </c>
      <c r="AW133" s="232" t="s">
        <v>1242</v>
      </c>
      <c r="AX133" s="227">
        <v>2</v>
      </c>
      <c r="AY133" s="227">
        <v>2</v>
      </c>
      <c r="AZ133" s="228">
        <v>0</v>
      </c>
      <c r="BA133" s="236">
        <v>430.2</v>
      </c>
      <c r="BB133" s="238">
        <v>0.98</v>
      </c>
      <c r="BD133">
        <f>VLOOKUP(A133,'High impact list'!$A:$F,1,FALSE)</f>
        <v>499</v>
      </c>
      <c r="BE133" t="str">
        <f>VLOOKUP(A133,'High impact list'!$A:$F,5,FALSE)</f>
        <v>Energy</v>
      </c>
      <c r="BF133" t="str">
        <f>VLOOKUP(A133,Reworked!A:T,17,FALSE)</f>
        <v>Unchanged</v>
      </c>
      <c r="BG133">
        <v>1</v>
      </c>
      <c r="BH133">
        <v>2</v>
      </c>
      <c r="BI133" t="e">
        <f>VLOOKUP(A133,Sheet2!B:B,1,FALSE)</f>
        <v>#N/A</v>
      </c>
    </row>
    <row r="134" spans="1:61" ht="18.75" customHeight="1" x14ac:dyDescent="0.25">
      <c r="A134" s="223">
        <v>442</v>
      </c>
      <c r="B134" s="224" t="s">
        <v>124</v>
      </c>
      <c r="C134" s="225" t="s">
        <v>1193</v>
      </c>
      <c r="D134" s="225" t="s">
        <v>1191</v>
      </c>
      <c r="E134" s="225" t="s">
        <v>1021</v>
      </c>
      <c r="F134" s="225" t="s">
        <v>1</v>
      </c>
      <c r="G134" s="225" t="s">
        <v>1517</v>
      </c>
      <c r="H134" s="224" t="s">
        <v>1</v>
      </c>
      <c r="I134" s="224" t="s">
        <v>437</v>
      </c>
      <c r="J134" s="227" t="s">
        <v>17</v>
      </c>
      <c r="K134" s="225" t="s">
        <v>1</v>
      </c>
      <c r="L134" s="232" t="s">
        <v>23</v>
      </c>
      <c r="M134" s="237" t="s">
        <v>26</v>
      </c>
      <c r="N134" s="230" t="s">
        <v>22</v>
      </c>
      <c r="O134" s="232" t="s">
        <v>23</v>
      </c>
      <c r="P134" s="230" t="s">
        <v>22</v>
      </c>
      <c r="Q134" s="225" t="s">
        <v>1</v>
      </c>
      <c r="R134" s="230" t="s">
        <v>22</v>
      </c>
      <c r="S134" s="225" t="s">
        <v>1</v>
      </c>
      <c r="T134" s="225" t="s">
        <v>1</v>
      </c>
      <c r="U134" s="225" t="s">
        <v>1</v>
      </c>
      <c r="V134" s="230" t="s">
        <v>22</v>
      </c>
      <c r="W134" s="230" t="s">
        <v>22</v>
      </c>
      <c r="X134" s="225" t="s">
        <v>1</v>
      </c>
      <c r="Y134" s="225" t="s">
        <v>1</v>
      </c>
      <c r="Z134" s="225" t="s">
        <v>1</v>
      </c>
      <c r="AA134" s="225" t="s">
        <v>1</v>
      </c>
      <c r="AB134" s="225" t="s">
        <v>1</v>
      </c>
      <c r="AC134" s="225" t="s">
        <v>1</v>
      </c>
      <c r="AD134" s="225" t="s">
        <v>1</v>
      </c>
      <c r="AE134" s="232" t="s">
        <v>23</v>
      </c>
      <c r="AF134" s="230" t="s">
        <v>22</v>
      </c>
      <c r="AG134" s="225" t="s">
        <v>1</v>
      </c>
      <c r="AH134" s="225" t="s">
        <v>1</v>
      </c>
      <c r="AI134" s="225" t="s">
        <v>1</v>
      </c>
      <c r="AJ134" s="225" t="s">
        <v>1</v>
      </c>
      <c r="AK134" s="225" t="s">
        <v>1</v>
      </c>
      <c r="AL134" s="232" t="s">
        <v>23</v>
      </c>
      <c r="AM134" s="225" t="s">
        <v>1</v>
      </c>
      <c r="AN134" s="225" t="s">
        <v>1</v>
      </c>
      <c r="AO134" s="232" t="s">
        <v>23</v>
      </c>
      <c r="AP134" s="225" t="s">
        <v>1</v>
      </c>
      <c r="AQ134" s="225" t="s">
        <v>1</v>
      </c>
      <c r="AR134" s="225" t="s">
        <v>1</v>
      </c>
      <c r="AS134" s="225" t="s">
        <v>1</v>
      </c>
      <c r="AT134" s="225" t="s">
        <v>1</v>
      </c>
      <c r="AU134" s="230" t="s">
        <v>22</v>
      </c>
      <c r="AV134" s="232" t="s">
        <v>23</v>
      </c>
      <c r="AW134" s="231" t="s">
        <v>1240</v>
      </c>
      <c r="AX134" s="226">
        <v>1</v>
      </c>
      <c r="AY134" s="226">
        <v>1</v>
      </c>
      <c r="AZ134" s="228">
        <v>0</v>
      </c>
      <c r="BA134" s="233">
        <v>3.8</v>
      </c>
      <c r="BB134" s="234">
        <v>0</v>
      </c>
      <c r="BD134">
        <f>VLOOKUP(A134,'High impact list'!$A:$F,1,FALSE)</f>
        <v>442</v>
      </c>
      <c r="BE134" t="str">
        <f>VLOOKUP(A134,'High impact list'!$A:$F,5,FALSE)</f>
        <v>Energy</v>
      </c>
      <c r="BF134" t="str">
        <f>VLOOKUP(A134,Reworked!A:T,17,FALSE)</f>
        <v>Improved</v>
      </c>
      <c r="BG134">
        <v>1</v>
      </c>
      <c r="BH134">
        <v>2</v>
      </c>
      <c r="BI134" t="e">
        <f>VLOOKUP(A134,Sheet2!B:B,1,FALSE)</f>
        <v>#N/A</v>
      </c>
    </row>
    <row r="135" spans="1:61" ht="27" customHeight="1" x14ac:dyDescent="0.25">
      <c r="A135" s="223">
        <v>1318</v>
      </c>
      <c r="B135" s="224" t="s">
        <v>95</v>
      </c>
      <c r="C135" s="225" t="s">
        <v>1193</v>
      </c>
      <c r="D135" s="225" t="s">
        <v>1191</v>
      </c>
      <c r="E135" s="225" t="s">
        <v>571</v>
      </c>
      <c r="F135" s="225" t="s">
        <v>1</v>
      </c>
      <c r="G135" s="225" t="s">
        <v>447</v>
      </c>
      <c r="H135" s="224" t="s">
        <v>1</v>
      </c>
      <c r="I135" s="224" t="s">
        <v>437</v>
      </c>
      <c r="J135" s="227" t="s">
        <v>17</v>
      </c>
      <c r="K135" s="225" t="s">
        <v>1</v>
      </c>
      <c r="L135" s="232" t="s">
        <v>23</v>
      </c>
      <c r="M135" s="227" t="s">
        <v>17</v>
      </c>
      <c r="N135" s="225" t="s">
        <v>1</v>
      </c>
      <c r="O135" s="232" t="s">
        <v>23</v>
      </c>
      <c r="P135" s="225" t="s">
        <v>1</v>
      </c>
      <c r="Q135" s="225" t="s">
        <v>1</v>
      </c>
      <c r="R135" s="225" t="s">
        <v>1</v>
      </c>
      <c r="S135" s="225" t="s">
        <v>1</v>
      </c>
      <c r="T135" s="225" t="s">
        <v>1</v>
      </c>
      <c r="U135" s="225" t="s">
        <v>1</v>
      </c>
      <c r="V135" s="225" t="s">
        <v>1</v>
      </c>
      <c r="W135" s="225" t="s">
        <v>1</v>
      </c>
      <c r="X135" s="225" t="s">
        <v>1</v>
      </c>
      <c r="Y135" s="225" t="s">
        <v>1</v>
      </c>
      <c r="Z135" s="225" t="s">
        <v>1</v>
      </c>
      <c r="AA135" s="225" t="s">
        <v>1</v>
      </c>
      <c r="AB135" s="225" t="s">
        <v>1</v>
      </c>
      <c r="AC135" s="225" t="s">
        <v>1</v>
      </c>
      <c r="AD135" s="225" t="s">
        <v>1</v>
      </c>
      <c r="AE135" s="232" t="s">
        <v>23</v>
      </c>
      <c r="AF135" s="225" t="s">
        <v>1</v>
      </c>
      <c r="AG135" s="225" t="s">
        <v>1</v>
      </c>
      <c r="AH135" s="225" t="s">
        <v>1</v>
      </c>
      <c r="AI135" s="225" t="s">
        <v>1</v>
      </c>
      <c r="AJ135" s="225" t="s">
        <v>1</v>
      </c>
      <c r="AK135" s="225" t="s">
        <v>1</v>
      </c>
      <c r="AL135" s="225" t="s">
        <v>1</v>
      </c>
      <c r="AM135" s="225" t="s">
        <v>1</v>
      </c>
      <c r="AN135" s="225" t="s">
        <v>1</v>
      </c>
      <c r="AO135" s="225" t="s">
        <v>1</v>
      </c>
      <c r="AP135" s="225" t="s">
        <v>1</v>
      </c>
      <c r="AQ135" s="225" t="s">
        <v>1</v>
      </c>
      <c r="AR135" s="225" t="s">
        <v>1</v>
      </c>
      <c r="AS135" s="225" t="s">
        <v>1</v>
      </c>
      <c r="AT135" s="225" t="s">
        <v>1</v>
      </c>
      <c r="AU135" s="225" t="s">
        <v>1</v>
      </c>
      <c r="AV135" s="225" t="s">
        <v>1</v>
      </c>
      <c r="AW135" s="226" t="s">
        <v>1241</v>
      </c>
      <c r="AX135" s="226">
        <v>1</v>
      </c>
      <c r="AY135" s="235">
        <v>0</v>
      </c>
      <c r="AZ135" s="228">
        <v>0</v>
      </c>
      <c r="BA135" s="228">
        <v>0</v>
      </c>
      <c r="BB135" s="229">
        <v>0</v>
      </c>
      <c r="BD135">
        <f>VLOOKUP(A135,'High impact list'!$A:$F,1,FALSE)</f>
        <v>1318</v>
      </c>
      <c r="BE135" t="str">
        <f>VLOOKUP(A135,'High impact list'!$A:$F,5,FALSE)</f>
        <v>Education, skills and unemployment</v>
      </c>
      <c r="BF135" t="str">
        <f>VLOOKUP(A135,Reworked!A:T,17,FALSE)</f>
        <v>Unchanged</v>
      </c>
      <c r="BG135">
        <v>1</v>
      </c>
      <c r="BH135">
        <v>2</v>
      </c>
      <c r="BI135" t="e">
        <f>VLOOKUP(A135,Sheet2!B:B,1,FALSE)</f>
        <v>#N/A</v>
      </c>
    </row>
    <row r="136" spans="1:61" ht="26.25" customHeight="1" x14ac:dyDescent="0.25">
      <c r="A136" s="223">
        <v>1065</v>
      </c>
      <c r="B136" s="224" t="s">
        <v>227</v>
      </c>
      <c r="C136" s="225" t="s">
        <v>1193</v>
      </c>
      <c r="D136" s="225" t="s">
        <v>1191</v>
      </c>
      <c r="E136" s="225" t="s">
        <v>854</v>
      </c>
      <c r="F136" s="225" t="s">
        <v>1</v>
      </c>
      <c r="G136" s="225" t="s">
        <v>439</v>
      </c>
      <c r="H136" s="224" t="s">
        <v>1</v>
      </c>
      <c r="I136" s="224" t="s">
        <v>437</v>
      </c>
      <c r="J136" s="227" t="s">
        <v>17</v>
      </c>
      <c r="K136" s="225" t="s">
        <v>1</v>
      </c>
      <c r="L136" s="232" t="s">
        <v>23</v>
      </c>
      <c r="M136" s="227" t="s">
        <v>17</v>
      </c>
      <c r="N136" s="225" t="s">
        <v>1</v>
      </c>
      <c r="O136" s="232" t="s">
        <v>23</v>
      </c>
      <c r="P136" s="225" t="s">
        <v>1</v>
      </c>
      <c r="Q136" s="225" t="s">
        <v>1</v>
      </c>
      <c r="R136" s="225" t="s">
        <v>1</v>
      </c>
      <c r="S136" s="225" t="s">
        <v>1</v>
      </c>
      <c r="T136" s="225" t="s">
        <v>1</v>
      </c>
      <c r="U136" s="225" t="s">
        <v>1</v>
      </c>
      <c r="V136" s="225" t="s">
        <v>1</v>
      </c>
      <c r="W136" s="225" t="s">
        <v>1</v>
      </c>
      <c r="X136" s="225" t="s">
        <v>1</v>
      </c>
      <c r="Y136" s="225" t="s">
        <v>1</v>
      </c>
      <c r="Z136" s="225" t="s">
        <v>1</v>
      </c>
      <c r="AA136" s="225" t="s">
        <v>1</v>
      </c>
      <c r="AB136" s="225" t="s">
        <v>1</v>
      </c>
      <c r="AC136" s="225" t="s">
        <v>1</v>
      </c>
      <c r="AD136" s="225" t="s">
        <v>1</v>
      </c>
      <c r="AE136" s="232" t="s">
        <v>23</v>
      </c>
      <c r="AF136" s="230" t="s">
        <v>22</v>
      </c>
      <c r="AG136" s="225" t="s">
        <v>1</v>
      </c>
      <c r="AH136" s="225" t="s">
        <v>1</v>
      </c>
      <c r="AI136" s="225" t="s">
        <v>1</v>
      </c>
      <c r="AJ136" s="225" t="s">
        <v>1</v>
      </c>
      <c r="AK136" s="225" t="s">
        <v>1</v>
      </c>
      <c r="AL136" s="232" t="s">
        <v>23</v>
      </c>
      <c r="AM136" s="225" t="s">
        <v>1</v>
      </c>
      <c r="AN136" s="225" t="s">
        <v>1</v>
      </c>
      <c r="AO136" s="225" t="s">
        <v>1</v>
      </c>
      <c r="AP136" s="225" t="s">
        <v>1</v>
      </c>
      <c r="AQ136" s="225" t="s">
        <v>1</v>
      </c>
      <c r="AR136" s="225" t="s">
        <v>1</v>
      </c>
      <c r="AS136" s="225" t="s">
        <v>1</v>
      </c>
      <c r="AT136" s="225" t="s">
        <v>1</v>
      </c>
      <c r="AU136" s="225" t="s">
        <v>1</v>
      </c>
      <c r="AV136" s="232" t="s">
        <v>23</v>
      </c>
      <c r="AW136" s="226" t="s">
        <v>1241</v>
      </c>
      <c r="AX136" s="226">
        <v>1</v>
      </c>
      <c r="AY136" s="227">
        <v>2</v>
      </c>
      <c r="AZ136" s="228">
        <v>0</v>
      </c>
      <c r="BA136" s="233">
        <v>0.18</v>
      </c>
      <c r="BB136" s="234">
        <v>0</v>
      </c>
      <c r="BD136">
        <f>VLOOKUP(A136,'High impact list'!$A:$F,1,FALSE)</f>
        <v>1065</v>
      </c>
      <c r="BE136" t="str">
        <f>VLOOKUP(A136,'High impact list'!$A:$F,5,FALSE)</f>
        <v>Water and Sanitation</v>
      </c>
      <c r="BF136" t="str">
        <f>VLOOKUP(A136,Reworked!A:T,17,FALSE)</f>
        <v>Unchanged</v>
      </c>
      <c r="BG136">
        <v>1</v>
      </c>
      <c r="BH136">
        <v>2</v>
      </c>
      <c r="BI136" t="e">
        <f>VLOOKUP(A136,Sheet2!B:B,1,FALSE)</f>
        <v>#N/A</v>
      </c>
    </row>
    <row r="137" spans="1:61" ht="18.75" customHeight="1" x14ac:dyDescent="0.25">
      <c r="A137" s="223">
        <v>1123</v>
      </c>
      <c r="B137" s="224" t="s">
        <v>224</v>
      </c>
      <c r="C137" s="225" t="s">
        <v>1193</v>
      </c>
      <c r="D137" s="225" t="s">
        <v>1191</v>
      </c>
      <c r="E137" s="225" t="s">
        <v>896</v>
      </c>
      <c r="F137" s="225" t="s">
        <v>1</v>
      </c>
      <c r="G137" s="225" t="s">
        <v>667</v>
      </c>
      <c r="H137" s="224" t="s">
        <v>1</v>
      </c>
      <c r="I137" s="224" t="s">
        <v>437</v>
      </c>
      <c r="J137" s="227" t="s">
        <v>17</v>
      </c>
      <c r="K137" s="232" t="s">
        <v>23</v>
      </c>
      <c r="L137" s="232" t="s">
        <v>23</v>
      </c>
      <c r="M137" s="227" t="s">
        <v>17</v>
      </c>
      <c r="N137" s="231" t="s">
        <v>20</v>
      </c>
      <c r="O137" s="232" t="s">
        <v>23</v>
      </c>
      <c r="P137" s="225" t="s">
        <v>1</v>
      </c>
      <c r="Q137" s="225" t="s">
        <v>1</v>
      </c>
      <c r="R137" s="225" t="s">
        <v>1</v>
      </c>
      <c r="S137" s="225" t="s">
        <v>1</v>
      </c>
      <c r="T137" s="225" t="s">
        <v>1</v>
      </c>
      <c r="U137" s="225" t="s">
        <v>1</v>
      </c>
      <c r="V137" s="225" t="s">
        <v>1</v>
      </c>
      <c r="W137" s="225" t="s">
        <v>1</v>
      </c>
      <c r="X137" s="225" t="s">
        <v>1</v>
      </c>
      <c r="Y137" s="225" t="s">
        <v>1</v>
      </c>
      <c r="Z137" s="230" t="s">
        <v>22</v>
      </c>
      <c r="AA137" s="232" t="s">
        <v>23</v>
      </c>
      <c r="AB137" s="225" t="s">
        <v>1</v>
      </c>
      <c r="AC137" s="225" t="s">
        <v>1</v>
      </c>
      <c r="AD137" s="225" t="s">
        <v>1</v>
      </c>
      <c r="AE137" s="232" t="s">
        <v>23</v>
      </c>
      <c r="AF137" s="231" t="s">
        <v>20</v>
      </c>
      <c r="AG137" s="225" t="s">
        <v>1</v>
      </c>
      <c r="AH137" s="225" t="s">
        <v>1</v>
      </c>
      <c r="AI137" s="225" t="s">
        <v>1</v>
      </c>
      <c r="AJ137" s="225" t="s">
        <v>1</v>
      </c>
      <c r="AK137" s="230" t="s">
        <v>22</v>
      </c>
      <c r="AL137" s="232" t="s">
        <v>23</v>
      </c>
      <c r="AM137" s="225" t="s">
        <v>1</v>
      </c>
      <c r="AN137" s="225" t="s">
        <v>1</v>
      </c>
      <c r="AO137" s="232" t="s">
        <v>23</v>
      </c>
      <c r="AP137" s="225" t="s">
        <v>1</v>
      </c>
      <c r="AQ137" s="225" t="s">
        <v>1</v>
      </c>
      <c r="AR137" s="232" t="s">
        <v>23</v>
      </c>
      <c r="AS137" s="225" t="s">
        <v>1</v>
      </c>
      <c r="AT137" s="225" t="s">
        <v>1</v>
      </c>
      <c r="AU137" s="232" t="s">
        <v>23</v>
      </c>
      <c r="AV137" s="232" t="s">
        <v>23</v>
      </c>
      <c r="AW137" s="232" t="s">
        <v>1242</v>
      </c>
      <c r="AX137" s="227">
        <v>2</v>
      </c>
      <c r="AY137" s="227">
        <v>2</v>
      </c>
      <c r="AZ137" s="228">
        <v>0</v>
      </c>
      <c r="BA137" s="236">
        <v>4243.2</v>
      </c>
      <c r="BB137" s="238">
        <v>575.20000000000005</v>
      </c>
      <c r="BD137">
        <f>VLOOKUP(A137,'High impact list'!$A:$F,1,FALSE)</f>
        <v>1123</v>
      </c>
      <c r="BE137" t="str">
        <f>VLOOKUP(A137,'High impact list'!$A:$F,5,FALSE)</f>
        <v>Transport</v>
      </c>
      <c r="BF137" t="str">
        <f>VLOOKUP(A137,Reworked!A:T,17,FALSE)</f>
        <v>Unchanged</v>
      </c>
      <c r="BG137">
        <v>1</v>
      </c>
      <c r="BH137">
        <v>2</v>
      </c>
      <c r="BI137" t="e">
        <f>VLOOKUP(A137,Sheet2!B:B,1,FALSE)</f>
        <v>#N/A</v>
      </c>
    </row>
    <row r="138" spans="1:61" ht="18.75" customHeight="1" x14ac:dyDescent="0.25">
      <c r="A138" s="223">
        <v>1309</v>
      </c>
      <c r="B138" s="224" t="s">
        <v>97</v>
      </c>
      <c r="C138" s="225" t="s">
        <v>1193</v>
      </c>
      <c r="D138" s="225" t="s">
        <v>1191</v>
      </c>
      <c r="E138" s="225" t="s">
        <v>941</v>
      </c>
      <c r="F138" s="225" t="s">
        <v>1</v>
      </c>
      <c r="G138" s="225" t="s">
        <v>447</v>
      </c>
      <c r="H138" s="224" t="s">
        <v>1</v>
      </c>
      <c r="I138" s="224" t="s">
        <v>437</v>
      </c>
      <c r="J138" s="227" t="s">
        <v>17</v>
      </c>
      <c r="K138" s="225" t="s">
        <v>1</v>
      </c>
      <c r="L138" s="232" t="s">
        <v>23</v>
      </c>
      <c r="M138" s="237" t="s">
        <v>26</v>
      </c>
      <c r="N138" s="225" t="s">
        <v>1</v>
      </c>
      <c r="O138" s="232" t="s">
        <v>23</v>
      </c>
      <c r="P138" s="225" t="s">
        <v>1</v>
      </c>
      <c r="Q138" s="230" t="s">
        <v>22</v>
      </c>
      <c r="R138" s="230" t="s">
        <v>22</v>
      </c>
      <c r="S138" s="225" t="s">
        <v>1</v>
      </c>
      <c r="T138" s="225" t="s">
        <v>1</v>
      </c>
      <c r="U138" s="225" t="s">
        <v>1</v>
      </c>
      <c r="V138" s="230" t="s">
        <v>22</v>
      </c>
      <c r="W138" s="225" t="s">
        <v>1</v>
      </c>
      <c r="X138" s="225" t="s">
        <v>1</v>
      </c>
      <c r="Y138" s="225" t="s">
        <v>1</v>
      </c>
      <c r="Z138" s="225" t="s">
        <v>1</v>
      </c>
      <c r="AA138" s="225" t="s">
        <v>1</v>
      </c>
      <c r="AB138" s="225" t="s">
        <v>1</v>
      </c>
      <c r="AC138" s="225" t="s">
        <v>1</v>
      </c>
      <c r="AD138" s="225" t="s">
        <v>1</v>
      </c>
      <c r="AE138" s="232" t="s">
        <v>23</v>
      </c>
      <c r="AF138" s="225" t="s">
        <v>1</v>
      </c>
      <c r="AG138" s="230" t="s">
        <v>22</v>
      </c>
      <c r="AH138" s="225" t="s">
        <v>1</v>
      </c>
      <c r="AI138" s="225" t="s">
        <v>1</v>
      </c>
      <c r="AJ138" s="225" t="s">
        <v>1</v>
      </c>
      <c r="AK138" s="225" t="s">
        <v>1</v>
      </c>
      <c r="AL138" s="225" t="s">
        <v>1</v>
      </c>
      <c r="AM138" s="225" t="s">
        <v>1</v>
      </c>
      <c r="AN138" s="225" t="s">
        <v>1</v>
      </c>
      <c r="AO138" s="225" t="s">
        <v>1</v>
      </c>
      <c r="AP138" s="225" t="s">
        <v>1</v>
      </c>
      <c r="AQ138" s="225" t="s">
        <v>1</v>
      </c>
      <c r="AR138" s="225" t="s">
        <v>1</v>
      </c>
      <c r="AS138" s="225" t="s">
        <v>1</v>
      </c>
      <c r="AT138" s="225" t="s">
        <v>1</v>
      </c>
      <c r="AU138" s="225" t="s">
        <v>1</v>
      </c>
      <c r="AV138" s="225" t="s">
        <v>1</v>
      </c>
      <c r="AW138" s="231" t="s">
        <v>1240</v>
      </c>
      <c r="AX138" s="226">
        <v>1</v>
      </c>
      <c r="AY138" s="226">
        <v>1</v>
      </c>
      <c r="AZ138" s="228">
        <v>0</v>
      </c>
      <c r="BA138" s="228">
        <v>0</v>
      </c>
      <c r="BB138" s="229">
        <v>0</v>
      </c>
      <c r="BD138">
        <f>VLOOKUP(A138,'High impact list'!$A:$F,1,FALSE)</f>
        <v>1309</v>
      </c>
      <c r="BE138" t="str">
        <f>VLOOKUP(A138,'High impact list'!$A:$F,5,FALSE)</f>
        <v>Education, skills and unemployment</v>
      </c>
      <c r="BF138" t="str">
        <f>VLOOKUP(A138,Reworked!A:T,17,FALSE)</f>
        <v>Improved</v>
      </c>
      <c r="BG138">
        <v>1</v>
      </c>
      <c r="BH138">
        <v>2</v>
      </c>
      <c r="BI138" t="e">
        <f>VLOOKUP(A138,Sheet2!B:B,1,FALSE)</f>
        <v>#N/A</v>
      </c>
    </row>
    <row r="139" spans="1:61" ht="13.5" customHeight="1" x14ac:dyDescent="0.25">
      <c r="A139" s="223">
        <v>1319</v>
      </c>
      <c r="B139" s="224" t="s">
        <v>99</v>
      </c>
      <c r="C139" s="225" t="s">
        <v>1193</v>
      </c>
      <c r="D139" s="225" t="s">
        <v>1191</v>
      </c>
      <c r="E139" s="225" t="s">
        <v>571</v>
      </c>
      <c r="F139" s="225" t="s">
        <v>1</v>
      </c>
      <c r="G139" s="225" t="s">
        <v>447</v>
      </c>
      <c r="H139" s="224" t="s">
        <v>1</v>
      </c>
      <c r="I139" s="224" t="s">
        <v>437</v>
      </c>
      <c r="J139" s="227" t="s">
        <v>17</v>
      </c>
      <c r="K139" s="225" t="s">
        <v>1</v>
      </c>
      <c r="L139" s="232" t="s">
        <v>23</v>
      </c>
      <c r="M139" s="237" t="s">
        <v>26</v>
      </c>
      <c r="N139" s="225" t="s">
        <v>1</v>
      </c>
      <c r="O139" s="232" t="s">
        <v>23</v>
      </c>
      <c r="P139" s="230" t="s">
        <v>22</v>
      </c>
      <c r="Q139" s="230" t="s">
        <v>22</v>
      </c>
      <c r="R139" s="230" t="s">
        <v>22</v>
      </c>
      <c r="S139" s="225" t="s">
        <v>1</v>
      </c>
      <c r="T139" s="225" t="s">
        <v>1</v>
      </c>
      <c r="U139" s="230" t="s">
        <v>22</v>
      </c>
      <c r="V139" s="230" t="s">
        <v>22</v>
      </c>
      <c r="W139" s="230" t="s">
        <v>22</v>
      </c>
      <c r="X139" s="225" t="s">
        <v>1</v>
      </c>
      <c r="Y139" s="225" t="s">
        <v>1</v>
      </c>
      <c r="Z139" s="225" t="s">
        <v>1</v>
      </c>
      <c r="AA139" s="225" t="s">
        <v>1</v>
      </c>
      <c r="AB139" s="225" t="s">
        <v>1</v>
      </c>
      <c r="AC139" s="225" t="s">
        <v>1</v>
      </c>
      <c r="AD139" s="225" t="s">
        <v>1</v>
      </c>
      <c r="AE139" s="232" t="s">
        <v>23</v>
      </c>
      <c r="AF139" s="225" t="s">
        <v>1</v>
      </c>
      <c r="AG139" s="225" t="s">
        <v>1</v>
      </c>
      <c r="AH139" s="231" t="s">
        <v>20</v>
      </c>
      <c r="AI139" s="225" t="s">
        <v>1</v>
      </c>
      <c r="AJ139" s="225" t="s">
        <v>1</v>
      </c>
      <c r="AK139" s="225" t="s">
        <v>1</v>
      </c>
      <c r="AL139" s="225" t="s">
        <v>1</v>
      </c>
      <c r="AM139" s="225" t="s">
        <v>1</v>
      </c>
      <c r="AN139" s="225" t="s">
        <v>1</v>
      </c>
      <c r="AO139" s="225" t="s">
        <v>1</v>
      </c>
      <c r="AP139" s="225" t="s">
        <v>1</v>
      </c>
      <c r="AQ139" s="225" t="s">
        <v>1</v>
      </c>
      <c r="AR139" s="225" t="s">
        <v>1</v>
      </c>
      <c r="AS139" s="225" t="s">
        <v>1</v>
      </c>
      <c r="AT139" s="225" t="s">
        <v>1</v>
      </c>
      <c r="AU139" s="225" t="s">
        <v>1</v>
      </c>
      <c r="AV139" s="230" t="s">
        <v>22</v>
      </c>
      <c r="AW139" s="232" t="s">
        <v>1242</v>
      </c>
      <c r="AX139" s="227">
        <v>2</v>
      </c>
      <c r="AY139" s="235">
        <v>0</v>
      </c>
      <c r="AZ139" s="228">
        <v>0</v>
      </c>
      <c r="BA139" s="228">
        <v>0</v>
      </c>
      <c r="BB139" s="229">
        <v>0</v>
      </c>
      <c r="BD139">
        <f>VLOOKUP(A139,'High impact list'!$A:$F,1,FALSE)</f>
        <v>1319</v>
      </c>
      <c r="BE139" t="str">
        <f>VLOOKUP(A139,'High impact list'!$A:$F,5,FALSE)</f>
        <v>Education, skills and unemployment</v>
      </c>
      <c r="BF139" t="str">
        <f>VLOOKUP(A139,Reworked!A:T,17,FALSE)</f>
        <v>Improved</v>
      </c>
      <c r="BG139">
        <v>1</v>
      </c>
      <c r="BH139">
        <v>2</v>
      </c>
      <c r="BI139" t="e">
        <f>VLOOKUP(A139,Sheet2!B:B,1,FALSE)</f>
        <v>#N/A</v>
      </c>
    </row>
    <row r="140" spans="1:61" ht="18.75" customHeight="1" x14ac:dyDescent="0.25">
      <c r="A140" s="223">
        <v>1326</v>
      </c>
      <c r="B140" s="224" t="s">
        <v>101</v>
      </c>
      <c r="C140" s="225" t="s">
        <v>1193</v>
      </c>
      <c r="D140" s="225" t="s">
        <v>1191</v>
      </c>
      <c r="E140" s="225" t="s">
        <v>625</v>
      </c>
      <c r="F140" s="225" t="s">
        <v>1</v>
      </c>
      <c r="G140" s="225" t="s">
        <v>447</v>
      </c>
      <c r="H140" s="224" t="s">
        <v>1</v>
      </c>
      <c r="I140" s="224" t="s">
        <v>437</v>
      </c>
      <c r="J140" s="227" t="s">
        <v>17</v>
      </c>
      <c r="K140" s="225" t="s">
        <v>1</v>
      </c>
      <c r="L140" s="232" t="s">
        <v>23</v>
      </c>
      <c r="M140" s="237" t="s">
        <v>26</v>
      </c>
      <c r="N140" s="225" t="s">
        <v>1</v>
      </c>
      <c r="O140" s="232" t="s">
        <v>23</v>
      </c>
      <c r="P140" s="230" t="s">
        <v>22</v>
      </c>
      <c r="Q140" s="225" t="s">
        <v>1</v>
      </c>
      <c r="R140" s="225" t="s">
        <v>1</v>
      </c>
      <c r="S140" s="225" t="s">
        <v>1</v>
      </c>
      <c r="T140" s="225" t="s">
        <v>1</v>
      </c>
      <c r="U140" s="225" t="s">
        <v>1</v>
      </c>
      <c r="V140" s="225" t="s">
        <v>1</v>
      </c>
      <c r="W140" s="225" t="s">
        <v>1</v>
      </c>
      <c r="X140" s="225" t="s">
        <v>1</v>
      </c>
      <c r="Y140" s="225" t="s">
        <v>1</v>
      </c>
      <c r="Z140" s="225" t="s">
        <v>1</v>
      </c>
      <c r="AA140" s="225" t="s">
        <v>1</v>
      </c>
      <c r="AB140" s="225" t="s">
        <v>1</v>
      </c>
      <c r="AC140" s="225" t="s">
        <v>1</v>
      </c>
      <c r="AD140" s="225" t="s">
        <v>1</v>
      </c>
      <c r="AE140" s="232" t="s">
        <v>23</v>
      </c>
      <c r="AF140" s="225" t="s">
        <v>1</v>
      </c>
      <c r="AG140" s="225" t="s">
        <v>1</v>
      </c>
      <c r="AH140" s="225" t="s">
        <v>1</v>
      </c>
      <c r="AI140" s="225" t="s">
        <v>1</v>
      </c>
      <c r="AJ140" s="225" t="s">
        <v>1</v>
      </c>
      <c r="AK140" s="225" t="s">
        <v>1</v>
      </c>
      <c r="AL140" s="225" t="s">
        <v>1</v>
      </c>
      <c r="AM140" s="225" t="s">
        <v>1</v>
      </c>
      <c r="AN140" s="225" t="s">
        <v>1</v>
      </c>
      <c r="AO140" s="225" t="s">
        <v>1</v>
      </c>
      <c r="AP140" s="225" t="s">
        <v>1</v>
      </c>
      <c r="AQ140" s="225" t="s">
        <v>1</v>
      </c>
      <c r="AR140" s="225" t="s">
        <v>1</v>
      </c>
      <c r="AS140" s="225" t="s">
        <v>1</v>
      </c>
      <c r="AT140" s="225" t="s">
        <v>1</v>
      </c>
      <c r="AU140" s="225" t="s">
        <v>1</v>
      </c>
      <c r="AV140" s="225" t="s">
        <v>1</v>
      </c>
      <c r="AW140" s="231" t="s">
        <v>1240</v>
      </c>
      <c r="AX140" s="227">
        <v>2</v>
      </c>
      <c r="AY140" s="226">
        <v>1</v>
      </c>
      <c r="AZ140" s="228">
        <v>0</v>
      </c>
      <c r="BA140" s="228">
        <v>0</v>
      </c>
      <c r="BB140" s="229">
        <v>0</v>
      </c>
      <c r="BD140">
        <f>VLOOKUP(A140,'High impact list'!$A:$F,1,FALSE)</f>
        <v>1326</v>
      </c>
      <c r="BE140" t="str">
        <f>VLOOKUP(A140,'High impact list'!$A:$F,5,FALSE)</f>
        <v>Education, skills and unemployment</v>
      </c>
      <c r="BF140" t="str">
        <f>VLOOKUP(A140,Reworked!A:T,17,FALSE)</f>
        <v>Improved</v>
      </c>
      <c r="BG140">
        <v>1</v>
      </c>
      <c r="BH140">
        <v>2</v>
      </c>
      <c r="BI140" t="e">
        <f>VLOOKUP(A140,Sheet2!B:B,1,FALSE)</f>
        <v>#N/A</v>
      </c>
    </row>
    <row r="141" spans="1:61" ht="18.75" customHeight="1" x14ac:dyDescent="0.25">
      <c r="A141" s="223">
        <v>533</v>
      </c>
      <c r="B141" s="224" t="s">
        <v>228</v>
      </c>
      <c r="C141" s="225" t="s">
        <v>1193</v>
      </c>
      <c r="D141" s="225" t="s">
        <v>1191</v>
      </c>
      <c r="E141" s="225" t="s">
        <v>854</v>
      </c>
      <c r="F141" s="225" t="s">
        <v>1</v>
      </c>
      <c r="G141" s="225" t="s">
        <v>439</v>
      </c>
      <c r="H141" s="224" t="s">
        <v>1</v>
      </c>
      <c r="I141" s="224" t="s">
        <v>437</v>
      </c>
      <c r="J141" s="227" t="s">
        <v>17</v>
      </c>
      <c r="K141" s="225" t="s">
        <v>1</v>
      </c>
      <c r="L141" s="232" t="s">
        <v>23</v>
      </c>
      <c r="M141" s="227" t="s">
        <v>17</v>
      </c>
      <c r="N141" s="225" t="s">
        <v>1</v>
      </c>
      <c r="O141" s="232" t="s">
        <v>23</v>
      </c>
      <c r="P141" s="225" t="s">
        <v>1</v>
      </c>
      <c r="Q141" s="225" t="s">
        <v>1</v>
      </c>
      <c r="R141" s="225" t="s">
        <v>1</v>
      </c>
      <c r="S141" s="225" t="s">
        <v>1</v>
      </c>
      <c r="T141" s="225" t="s">
        <v>1</v>
      </c>
      <c r="U141" s="225" t="s">
        <v>1</v>
      </c>
      <c r="V141" s="225" t="s">
        <v>1</v>
      </c>
      <c r="W141" s="225" t="s">
        <v>1</v>
      </c>
      <c r="X141" s="225" t="s">
        <v>1</v>
      </c>
      <c r="Y141" s="225" t="s">
        <v>1</v>
      </c>
      <c r="Z141" s="225" t="s">
        <v>1</v>
      </c>
      <c r="AA141" s="225" t="s">
        <v>1</v>
      </c>
      <c r="AB141" s="225" t="s">
        <v>1</v>
      </c>
      <c r="AC141" s="225" t="s">
        <v>1</v>
      </c>
      <c r="AD141" s="225" t="s">
        <v>1</v>
      </c>
      <c r="AE141" s="232" t="s">
        <v>23</v>
      </c>
      <c r="AF141" s="232" t="s">
        <v>23</v>
      </c>
      <c r="AG141" s="225" t="s">
        <v>1</v>
      </c>
      <c r="AH141" s="225" t="s">
        <v>1</v>
      </c>
      <c r="AI141" s="225" t="s">
        <v>1</v>
      </c>
      <c r="AJ141" s="225" t="s">
        <v>1</v>
      </c>
      <c r="AK141" s="225" t="s">
        <v>1</v>
      </c>
      <c r="AL141" s="230" t="s">
        <v>22</v>
      </c>
      <c r="AM141" s="225" t="s">
        <v>1</v>
      </c>
      <c r="AN141" s="225" t="s">
        <v>1</v>
      </c>
      <c r="AO141" s="231" t="s">
        <v>20</v>
      </c>
      <c r="AP141" s="225" t="s">
        <v>1</v>
      </c>
      <c r="AQ141" s="225" t="s">
        <v>1</v>
      </c>
      <c r="AR141" s="230" t="s">
        <v>22</v>
      </c>
      <c r="AS141" s="225" t="s">
        <v>1</v>
      </c>
      <c r="AT141" s="225" t="s">
        <v>1</v>
      </c>
      <c r="AU141" s="225" t="s">
        <v>1</v>
      </c>
      <c r="AV141" s="230" t="s">
        <v>22</v>
      </c>
      <c r="AW141" s="231" t="s">
        <v>1240</v>
      </c>
      <c r="AX141" s="227">
        <v>2</v>
      </c>
      <c r="AY141" s="227">
        <v>2</v>
      </c>
      <c r="AZ141" s="228">
        <v>0</v>
      </c>
      <c r="BA141" s="236">
        <v>464</v>
      </c>
      <c r="BB141" s="238">
        <v>100.3</v>
      </c>
      <c r="BD141">
        <f>VLOOKUP(A141,'High impact list'!$A:$F,1,FALSE)</f>
        <v>533</v>
      </c>
      <c r="BE141" t="str">
        <f>VLOOKUP(A141,'High impact list'!$A:$F,5,FALSE)</f>
        <v>Water and Sanitation</v>
      </c>
      <c r="BF141" t="str">
        <f>VLOOKUP(A141,Reworked!A:T,17,FALSE)</f>
        <v>Unchanged</v>
      </c>
      <c r="BG141">
        <v>1</v>
      </c>
      <c r="BH141">
        <v>2</v>
      </c>
      <c r="BI141" t="e">
        <f>VLOOKUP(A141,Sheet2!B:B,1,FALSE)</f>
        <v>#N/A</v>
      </c>
    </row>
    <row r="142" spans="1:61" ht="18.75" customHeight="1" x14ac:dyDescent="0.25">
      <c r="A142" s="223">
        <v>1327</v>
      </c>
      <c r="B142" s="224" t="s">
        <v>103</v>
      </c>
      <c r="C142" s="225" t="s">
        <v>1193</v>
      </c>
      <c r="D142" s="225" t="s">
        <v>1191</v>
      </c>
      <c r="E142" s="225" t="s">
        <v>625</v>
      </c>
      <c r="F142" s="225" t="s">
        <v>1</v>
      </c>
      <c r="G142" s="225" t="s">
        <v>447</v>
      </c>
      <c r="H142" s="224" t="s">
        <v>1</v>
      </c>
      <c r="I142" s="224" t="s">
        <v>437</v>
      </c>
      <c r="J142" s="227" t="s">
        <v>17</v>
      </c>
      <c r="K142" s="225" t="s">
        <v>1</v>
      </c>
      <c r="L142" s="232" t="s">
        <v>23</v>
      </c>
      <c r="M142" s="227" t="s">
        <v>17</v>
      </c>
      <c r="N142" s="225" t="s">
        <v>1</v>
      </c>
      <c r="O142" s="232" t="s">
        <v>23</v>
      </c>
      <c r="P142" s="225" t="s">
        <v>1</v>
      </c>
      <c r="Q142" s="225" t="s">
        <v>1</v>
      </c>
      <c r="R142" s="225" t="s">
        <v>1</v>
      </c>
      <c r="S142" s="225" t="s">
        <v>1</v>
      </c>
      <c r="T142" s="225" t="s">
        <v>1</v>
      </c>
      <c r="U142" s="225" t="s">
        <v>1</v>
      </c>
      <c r="V142" s="225" t="s">
        <v>1</v>
      </c>
      <c r="W142" s="225" t="s">
        <v>1</v>
      </c>
      <c r="X142" s="225" t="s">
        <v>1</v>
      </c>
      <c r="Y142" s="225" t="s">
        <v>1</v>
      </c>
      <c r="Z142" s="225" t="s">
        <v>1</v>
      </c>
      <c r="AA142" s="225" t="s">
        <v>1</v>
      </c>
      <c r="AB142" s="225" t="s">
        <v>1</v>
      </c>
      <c r="AC142" s="225" t="s">
        <v>1</v>
      </c>
      <c r="AD142" s="225" t="s">
        <v>1</v>
      </c>
      <c r="AE142" s="232" t="s">
        <v>23</v>
      </c>
      <c r="AF142" s="225" t="s">
        <v>1</v>
      </c>
      <c r="AG142" s="225" t="s">
        <v>1</v>
      </c>
      <c r="AH142" s="225" t="s">
        <v>1</v>
      </c>
      <c r="AI142" s="225" t="s">
        <v>1</v>
      </c>
      <c r="AJ142" s="225" t="s">
        <v>1</v>
      </c>
      <c r="AK142" s="225" t="s">
        <v>1</v>
      </c>
      <c r="AL142" s="225" t="s">
        <v>1</v>
      </c>
      <c r="AM142" s="225" t="s">
        <v>1</v>
      </c>
      <c r="AN142" s="225" t="s">
        <v>1</v>
      </c>
      <c r="AO142" s="225" t="s">
        <v>1</v>
      </c>
      <c r="AP142" s="225" t="s">
        <v>1</v>
      </c>
      <c r="AQ142" s="225" t="s">
        <v>1</v>
      </c>
      <c r="AR142" s="230" t="s">
        <v>22</v>
      </c>
      <c r="AS142" s="225" t="s">
        <v>1</v>
      </c>
      <c r="AT142" s="225" t="s">
        <v>1</v>
      </c>
      <c r="AU142" s="225" t="s">
        <v>1</v>
      </c>
      <c r="AV142" s="230" t="s">
        <v>22</v>
      </c>
      <c r="AW142" s="226" t="s">
        <v>1241</v>
      </c>
      <c r="AX142" s="227">
        <v>2</v>
      </c>
      <c r="AY142" s="227">
        <v>2</v>
      </c>
      <c r="AZ142" s="228">
        <v>0</v>
      </c>
      <c r="BA142" s="228">
        <v>0</v>
      </c>
      <c r="BB142" s="229">
        <v>0</v>
      </c>
      <c r="BD142">
        <f>VLOOKUP(A142,'High impact list'!$A:$F,1,FALSE)</f>
        <v>1327</v>
      </c>
      <c r="BE142" t="str">
        <f>VLOOKUP(A142,'High impact list'!$A:$F,5,FALSE)</f>
        <v>Education, skills and unemployment</v>
      </c>
      <c r="BF142" t="str">
        <f>VLOOKUP(A142,Reworked!A:T,17,FALSE)</f>
        <v>Unchanged</v>
      </c>
      <c r="BG142">
        <v>1</v>
      </c>
      <c r="BH142">
        <v>2</v>
      </c>
      <c r="BI142" t="e">
        <f>VLOOKUP(A142,Sheet2!B:B,1,FALSE)</f>
        <v>#N/A</v>
      </c>
    </row>
    <row r="143" spans="1:61" ht="18.75" customHeight="1" x14ac:dyDescent="0.25">
      <c r="A143" s="223">
        <v>1311</v>
      </c>
      <c r="B143" s="224" t="s">
        <v>105</v>
      </c>
      <c r="C143" s="225" t="s">
        <v>1193</v>
      </c>
      <c r="D143" s="225" t="s">
        <v>1191</v>
      </c>
      <c r="E143" s="225" t="s">
        <v>941</v>
      </c>
      <c r="F143" s="225" t="s">
        <v>1</v>
      </c>
      <c r="G143" s="225" t="s">
        <v>447</v>
      </c>
      <c r="H143" s="224" t="s">
        <v>1</v>
      </c>
      <c r="I143" s="224" t="s">
        <v>437</v>
      </c>
      <c r="J143" s="227" t="s">
        <v>17</v>
      </c>
      <c r="K143" s="225" t="s">
        <v>1</v>
      </c>
      <c r="L143" s="232" t="s">
        <v>23</v>
      </c>
      <c r="M143" s="227" t="s">
        <v>17</v>
      </c>
      <c r="N143" s="225" t="s">
        <v>1</v>
      </c>
      <c r="O143" s="232" t="s">
        <v>23</v>
      </c>
      <c r="P143" s="225" t="s">
        <v>1</v>
      </c>
      <c r="Q143" s="225" t="s">
        <v>1</v>
      </c>
      <c r="R143" s="225" t="s">
        <v>1</v>
      </c>
      <c r="S143" s="225" t="s">
        <v>1</v>
      </c>
      <c r="T143" s="225" t="s">
        <v>1</v>
      </c>
      <c r="U143" s="225" t="s">
        <v>1</v>
      </c>
      <c r="V143" s="225" t="s">
        <v>1</v>
      </c>
      <c r="W143" s="225" t="s">
        <v>1</v>
      </c>
      <c r="X143" s="225" t="s">
        <v>1</v>
      </c>
      <c r="Y143" s="225" t="s">
        <v>1</v>
      </c>
      <c r="Z143" s="225" t="s">
        <v>1</v>
      </c>
      <c r="AA143" s="225" t="s">
        <v>1</v>
      </c>
      <c r="AB143" s="225" t="s">
        <v>1</v>
      </c>
      <c r="AC143" s="225" t="s">
        <v>1</v>
      </c>
      <c r="AD143" s="225" t="s">
        <v>1</v>
      </c>
      <c r="AE143" s="232" t="s">
        <v>23</v>
      </c>
      <c r="AF143" s="225" t="s">
        <v>1</v>
      </c>
      <c r="AG143" s="225" t="s">
        <v>1</v>
      </c>
      <c r="AH143" s="225" t="s">
        <v>1</v>
      </c>
      <c r="AI143" s="225" t="s">
        <v>1</v>
      </c>
      <c r="AJ143" s="225" t="s">
        <v>1</v>
      </c>
      <c r="AK143" s="225" t="s">
        <v>1</v>
      </c>
      <c r="AL143" s="225" t="s">
        <v>1</v>
      </c>
      <c r="AM143" s="225" t="s">
        <v>1</v>
      </c>
      <c r="AN143" s="225" t="s">
        <v>1</v>
      </c>
      <c r="AO143" s="225" t="s">
        <v>1</v>
      </c>
      <c r="AP143" s="225" t="s">
        <v>1</v>
      </c>
      <c r="AQ143" s="225" t="s">
        <v>1</v>
      </c>
      <c r="AR143" s="225" t="s">
        <v>1</v>
      </c>
      <c r="AS143" s="225" t="s">
        <v>1</v>
      </c>
      <c r="AT143" s="225" t="s">
        <v>1</v>
      </c>
      <c r="AU143" s="225" t="s">
        <v>1</v>
      </c>
      <c r="AV143" s="230" t="s">
        <v>22</v>
      </c>
      <c r="AW143" s="226" t="s">
        <v>1241</v>
      </c>
      <c r="AX143" s="226">
        <v>1</v>
      </c>
      <c r="AY143" s="226">
        <v>1</v>
      </c>
      <c r="AZ143" s="228">
        <v>0</v>
      </c>
      <c r="BA143" s="228">
        <v>0</v>
      </c>
      <c r="BB143" s="229">
        <v>0</v>
      </c>
      <c r="BD143">
        <f>VLOOKUP(A143,'High impact list'!$A:$F,1,FALSE)</f>
        <v>1311</v>
      </c>
      <c r="BE143" t="str">
        <f>VLOOKUP(A143,'High impact list'!$A:$F,5,FALSE)</f>
        <v>Education, skills and unemployment</v>
      </c>
      <c r="BF143" t="str">
        <f>VLOOKUP(A143,Reworked!A:T,17,FALSE)</f>
        <v>Unchanged</v>
      </c>
      <c r="BG143">
        <v>1</v>
      </c>
      <c r="BH143">
        <v>2</v>
      </c>
      <c r="BI143" t="e">
        <f>VLOOKUP(A143,Sheet2!B:B,1,FALSE)</f>
        <v>#N/A</v>
      </c>
    </row>
    <row r="144" spans="1:61" ht="18" customHeight="1" x14ac:dyDescent="0.25">
      <c r="A144" s="223">
        <v>539</v>
      </c>
      <c r="B144" s="224" t="s">
        <v>106</v>
      </c>
      <c r="C144" s="225" t="s">
        <v>1193</v>
      </c>
      <c r="D144" s="225" t="s">
        <v>1191</v>
      </c>
      <c r="E144" s="225" t="s">
        <v>941</v>
      </c>
      <c r="F144" s="225" t="s">
        <v>1</v>
      </c>
      <c r="G144" s="225" t="s">
        <v>447</v>
      </c>
      <c r="H144" s="224" t="s">
        <v>1</v>
      </c>
      <c r="I144" s="224" t="s">
        <v>437</v>
      </c>
      <c r="J144" s="227" t="s">
        <v>17</v>
      </c>
      <c r="K144" s="225" t="s">
        <v>1</v>
      </c>
      <c r="L144" s="232" t="s">
        <v>23</v>
      </c>
      <c r="M144" s="227" t="s">
        <v>17</v>
      </c>
      <c r="N144" s="230" t="s">
        <v>22</v>
      </c>
      <c r="O144" s="232" t="s">
        <v>23</v>
      </c>
      <c r="P144" s="225" t="s">
        <v>1</v>
      </c>
      <c r="Q144" s="225" t="s">
        <v>1</v>
      </c>
      <c r="R144" s="225" t="s">
        <v>1</v>
      </c>
      <c r="S144" s="225" t="s">
        <v>1</v>
      </c>
      <c r="T144" s="225" t="s">
        <v>1</v>
      </c>
      <c r="U144" s="225" t="s">
        <v>1</v>
      </c>
      <c r="V144" s="225" t="s">
        <v>1</v>
      </c>
      <c r="W144" s="225" t="s">
        <v>1</v>
      </c>
      <c r="X144" s="225" t="s">
        <v>1</v>
      </c>
      <c r="Y144" s="225" t="s">
        <v>1</v>
      </c>
      <c r="Z144" s="225" t="s">
        <v>1</v>
      </c>
      <c r="AA144" s="225" t="s">
        <v>1</v>
      </c>
      <c r="AB144" s="225" t="s">
        <v>1</v>
      </c>
      <c r="AC144" s="225" t="s">
        <v>1</v>
      </c>
      <c r="AD144" s="225" t="s">
        <v>1</v>
      </c>
      <c r="AE144" s="232" t="s">
        <v>23</v>
      </c>
      <c r="AF144" s="230" t="s">
        <v>22</v>
      </c>
      <c r="AG144" s="225" t="s">
        <v>1</v>
      </c>
      <c r="AH144" s="225" t="s">
        <v>1</v>
      </c>
      <c r="AI144" s="225" t="s">
        <v>1</v>
      </c>
      <c r="AJ144" s="225" t="s">
        <v>1</v>
      </c>
      <c r="AK144" s="225" t="s">
        <v>1</v>
      </c>
      <c r="AL144" s="230" t="s">
        <v>22</v>
      </c>
      <c r="AM144" s="225" t="s">
        <v>1</v>
      </c>
      <c r="AN144" s="225" t="s">
        <v>1</v>
      </c>
      <c r="AO144" s="225" t="s">
        <v>1</v>
      </c>
      <c r="AP144" s="225" t="s">
        <v>1</v>
      </c>
      <c r="AQ144" s="225" t="s">
        <v>1</v>
      </c>
      <c r="AR144" s="225" t="s">
        <v>1</v>
      </c>
      <c r="AS144" s="225" t="s">
        <v>1</v>
      </c>
      <c r="AT144" s="225" t="s">
        <v>1</v>
      </c>
      <c r="AU144" s="230" t="s">
        <v>22</v>
      </c>
      <c r="AV144" s="232" t="s">
        <v>23</v>
      </c>
      <c r="AW144" s="226" t="s">
        <v>1241</v>
      </c>
      <c r="AX144" s="226">
        <v>1</v>
      </c>
      <c r="AY144" s="235">
        <v>0</v>
      </c>
      <c r="AZ144" s="228">
        <v>0</v>
      </c>
      <c r="BA144" s="233">
        <v>15.3</v>
      </c>
      <c r="BB144" s="238">
        <v>0.35</v>
      </c>
      <c r="BD144">
        <f>VLOOKUP(A144,'High impact list'!$A:$F,1,FALSE)</f>
        <v>539</v>
      </c>
      <c r="BE144" t="str">
        <f>VLOOKUP(A144,'High impact list'!$A:$F,5,FALSE)</f>
        <v>Education, skills and unemployment</v>
      </c>
      <c r="BF144" t="str">
        <f>VLOOKUP(A144,Reworked!A:T,17,FALSE)</f>
        <v>Unchanged</v>
      </c>
      <c r="BG144">
        <v>1</v>
      </c>
      <c r="BH144">
        <v>2</v>
      </c>
      <c r="BI144" t="e">
        <f>VLOOKUP(A144,Sheet2!B:B,1,FALSE)</f>
        <v>#N/A</v>
      </c>
    </row>
    <row r="145" spans="1:61" ht="18.75" customHeight="1" x14ac:dyDescent="0.25">
      <c r="A145" s="223">
        <v>405</v>
      </c>
      <c r="B145" s="224" t="s">
        <v>210</v>
      </c>
      <c r="C145" s="225" t="s">
        <v>1190</v>
      </c>
      <c r="D145" s="225" t="s">
        <v>1191</v>
      </c>
      <c r="E145" s="225" t="s">
        <v>492</v>
      </c>
      <c r="F145" s="225" t="s">
        <v>209</v>
      </c>
      <c r="G145" s="225" t="s">
        <v>1</v>
      </c>
      <c r="H145" s="224" t="s">
        <v>1</v>
      </c>
      <c r="I145" s="224" t="s">
        <v>492</v>
      </c>
      <c r="J145" s="237" t="s">
        <v>26</v>
      </c>
      <c r="K145" s="225" t="s">
        <v>1</v>
      </c>
      <c r="L145" s="232" t="s">
        <v>23</v>
      </c>
      <c r="M145" s="227" t="s">
        <v>17</v>
      </c>
      <c r="N145" s="225" t="s">
        <v>1</v>
      </c>
      <c r="O145" s="232" t="s">
        <v>23</v>
      </c>
      <c r="P145" s="225" t="s">
        <v>1</v>
      </c>
      <c r="Q145" s="225" t="s">
        <v>1</v>
      </c>
      <c r="R145" s="225" t="s">
        <v>1</v>
      </c>
      <c r="S145" s="225" t="s">
        <v>1</v>
      </c>
      <c r="T145" s="225" t="s">
        <v>1</v>
      </c>
      <c r="U145" s="231" t="s">
        <v>20</v>
      </c>
      <c r="V145" s="225" t="s">
        <v>1</v>
      </c>
      <c r="W145" s="225" t="s">
        <v>1</v>
      </c>
      <c r="X145" s="225" t="s">
        <v>1</v>
      </c>
      <c r="Y145" s="225" t="s">
        <v>1</v>
      </c>
      <c r="Z145" s="225" t="s">
        <v>1</v>
      </c>
      <c r="AA145" s="225" t="s">
        <v>1</v>
      </c>
      <c r="AB145" s="225" t="s">
        <v>1</v>
      </c>
      <c r="AC145" s="225" t="s">
        <v>1</v>
      </c>
      <c r="AD145" s="225" t="s">
        <v>1</v>
      </c>
      <c r="AE145" s="232" t="s">
        <v>23</v>
      </c>
      <c r="AF145" s="232" t="s">
        <v>23</v>
      </c>
      <c r="AG145" s="225" t="s">
        <v>1</v>
      </c>
      <c r="AH145" s="232" t="s">
        <v>23</v>
      </c>
      <c r="AI145" s="225" t="s">
        <v>1</v>
      </c>
      <c r="AJ145" s="225" t="s">
        <v>1</v>
      </c>
      <c r="AK145" s="225" t="s">
        <v>1</v>
      </c>
      <c r="AL145" s="232" t="s">
        <v>23</v>
      </c>
      <c r="AM145" s="225" t="s">
        <v>1</v>
      </c>
      <c r="AN145" s="225" t="s">
        <v>1</v>
      </c>
      <c r="AO145" s="231" t="s">
        <v>20</v>
      </c>
      <c r="AP145" s="225" t="s">
        <v>1</v>
      </c>
      <c r="AQ145" s="225" t="s">
        <v>1</v>
      </c>
      <c r="AR145" s="230" t="s">
        <v>22</v>
      </c>
      <c r="AS145" s="225" t="s">
        <v>1</v>
      </c>
      <c r="AT145" s="225" t="s">
        <v>1</v>
      </c>
      <c r="AU145" s="225" t="s">
        <v>1</v>
      </c>
      <c r="AV145" s="232" t="s">
        <v>23</v>
      </c>
      <c r="AW145" s="231" t="s">
        <v>1240</v>
      </c>
      <c r="AX145" s="226">
        <v>1</v>
      </c>
      <c r="AY145" s="227">
        <v>2</v>
      </c>
      <c r="AZ145" s="233">
        <v>29.6</v>
      </c>
      <c r="BA145" s="233">
        <v>349.7</v>
      </c>
      <c r="BB145" s="238">
        <v>15.7</v>
      </c>
      <c r="BD145">
        <f>VLOOKUP(A145,'High impact list'!$A:$F,1,FALSE)</f>
        <v>405</v>
      </c>
      <c r="BE145" t="str">
        <f>VLOOKUP(A145,'High impact list'!$A:$F,5,FALSE)</f>
        <v>Transport</v>
      </c>
      <c r="BF145" t="str">
        <f>VLOOKUP(A145,Reworked!A:T,17,FALSE)</f>
        <v>Regressed</v>
      </c>
      <c r="BG145">
        <v>1</v>
      </c>
      <c r="BH145">
        <v>3</v>
      </c>
      <c r="BI145" t="e">
        <f>VLOOKUP(A145,Sheet2!B:B,1,FALSE)</f>
        <v>#N/A</v>
      </c>
    </row>
    <row r="146" spans="1:61" ht="18.75" customHeight="1" x14ac:dyDescent="0.25">
      <c r="A146" s="223">
        <v>1558</v>
      </c>
      <c r="B146" s="224" t="s">
        <v>130</v>
      </c>
      <c r="C146" s="225" t="s">
        <v>1190</v>
      </c>
      <c r="D146" s="225" t="s">
        <v>1191</v>
      </c>
      <c r="E146" s="225" t="s">
        <v>1065</v>
      </c>
      <c r="F146" s="225" t="s">
        <v>662</v>
      </c>
      <c r="G146" s="225" t="s">
        <v>1</v>
      </c>
      <c r="H146" s="224" t="s">
        <v>1</v>
      </c>
      <c r="I146" s="224" t="s">
        <v>1065</v>
      </c>
      <c r="J146" s="237" t="s">
        <v>26</v>
      </c>
      <c r="K146" s="232" t="s">
        <v>23</v>
      </c>
      <c r="L146" s="232" t="s">
        <v>23</v>
      </c>
      <c r="M146" s="237" t="s">
        <v>26</v>
      </c>
      <c r="N146" s="231" t="s">
        <v>20</v>
      </c>
      <c r="O146" s="232" t="s">
        <v>23</v>
      </c>
      <c r="P146" s="231" t="s">
        <v>20</v>
      </c>
      <c r="Q146" s="231" t="s">
        <v>20</v>
      </c>
      <c r="R146" s="225" t="s">
        <v>1</v>
      </c>
      <c r="S146" s="225" t="s">
        <v>1</v>
      </c>
      <c r="T146" s="225" t="s">
        <v>1</v>
      </c>
      <c r="U146" s="230" t="s">
        <v>22</v>
      </c>
      <c r="V146" s="225" t="s">
        <v>1</v>
      </c>
      <c r="W146" s="232" t="s">
        <v>23</v>
      </c>
      <c r="X146" s="232" t="s">
        <v>23</v>
      </c>
      <c r="Y146" s="231" t="s">
        <v>20</v>
      </c>
      <c r="Z146" s="225" t="s">
        <v>1</v>
      </c>
      <c r="AA146" s="232" t="s">
        <v>23</v>
      </c>
      <c r="AB146" s="225" t="s">
        <v>1</v>
      </c>
      <c r="AC146" s="225" t="s">
        <v>1</v>
      </c>
      <c r="AD146" s="225" t="s">
        <v>1</v>
      </c>
      <c r="AE146" s="232" t="s">
        <v>23</v>
      </c>
      <c r="AF146" s="232" t="s">
        <v>23</v>
      </c>
      <c r="AG146" s="225" t="s">
        <v>1</v>
      </c>
      <c r="AH146" s="232" t="s">
        <v>23</v>
      </c>
      <c r="AI146" s="225" t="s">
        <v>1</v>
      </c>
      <c r="AJ146" s="225" t="s">
        <v>1</v>
      </c>
      <c r="AK146" s="230" t="s">
        <v>22</v>
      </c>
      <c r="AL146" s="232" t="s">
        <v>23</v>
      </c>
      <c r="AM146" s="225" t="s">
        <v>1</v>
      </c>
      <c r="AN146" s="225" t="s">
        <v>1</v>
      </c>
      <c r="AO146" s="232" t="s">
        <v>23</v>
      </c>
      <c r="AP146" s="232" t="s">
        <v>23</v>
      </c>
      <c r="AQ146" s="232" t="s">
        <v>23</v>
      </c>
      <c r="AR146" s="232" t="s">
        <v>23</v>
      </c>
      <c r="AS146" s="225" t="s">
        <v>1</v>
      </c>
      <c r="AT146" s="225" t="s">
        <v>1</v>
      </c>
      <c r="AU146" s="232" t="s">
        <v>23</v>
      </c>
      <c r="AV146" s="232" t="s">
        <v>23</v>
      </c>
      <c r="AW146" s="231" t="s">
        <v>1240</v>
      </c>
      <c r="AX146" s="239">
        <v>3</v>
      </c>
      <c r="AY146" s="227">
        <v>2</v>
      </c>
      <c r="AZ146" s="228">
        <v>0</v>
      </c>
      <c r="BA146" s="236">
        <v>6</v>
      </c>
      <c r="BB146" s="234">
        <v>0.03</v>
      </c>
      <c r="BD146">
        <f>VLOOKUP(A146,'High impact list'!$A:$F,1,FALSE)</f>
        <v>1558</v>
      </c>
      <c r="BE146" t="str">
        <f>VLOOKUP(A146,'High impact list'!$A:$F,5,FALSE)</f>
        <v>Environmental Sustainability</v>
      </c>
      <c r="BF146" t="str">
        <f>VLOOKUP(A146,Reworked!A:T,17,FALSE)</f>
        <v>Unchanged</v>
      </c>
      <c r="BG146">
        <v>1</v>
      </c>
      <c r="BH146">
        <v>3</v>
      </c>
      <c r="BI146" t="e">
        <f>VLOOKUP(A146,Sheet2!B:B,1,FALSE)</f>
        <v>#N/A</v>
      </c>
    </row>
    <row r="147" spans="1:61" ht="18.75" customHeight="1" x14ac:dyDescent="0.25">
      <c r="A147" s="223">
        <v>69</v>
      </c>
      <c r="B147" s="224" t="s">
        <v>198</v>
      </c>
      <c r="C147" s="225" t="s">
        <v>1190</v>
      </c>
      <c r="D147" s="225" t="s">
        <v>1191</v>
      </c>
      <c r="E147" s="225" t="s">
        <v>815</v>
      </c>
      <c r="F147" s="225" t="s">
        <v>452</v>
      </c>
      <c r="G147" s="225" t="s">
        <v>817</v>
      </c>
      <c r="H147" s="224" t="s">
        <v>717</v>
      </c>
      <c r="I147" s="224" t="s">
        <v>437</v>
      </c>
      <c r="J147" s="237" t="s">
        <v>26</v>
      </c>
      <c r="K147" s="232" t="s">
        <v>23</v>
      </c>
      <c r="L147" s="232" t="s">
        <v>23</v>
      </c>
      <c r="M147" s="237" t="s">
        <v>26</v>
      </c>
      <c r="N147" s="232" t="s">
        <v>23</v>
      </c>
      <c r="O147" s="232" t="s">
        <v>23</v>
      </c>
      <c r="P147" s="232" t="s">
        <v>23</v>
      </c>
      <c r="Q147" s="225" t="s">
        <v>1</v>
      </c>
      <c r="R147" s="225" t="s">
        <v>1</v>
      </c>
      <c r="S147" s="225" t="s">
        <v>1</v>
      </c>
      <c r="T147" s="225" t="s">
        <v>1</v>
      </c>
      <c r="U147" s="225" t="s">
        <v>1</v>
      </c>
      <c r="V147" s="225" t="s">
        <v>1</v>
      </c>
      <c r="W147" s="232" t="s">
        <v>23</v>
      </c>
      <c r="X147" s="232" t="s">
        <v>23</v>
      </c>
      <c r="Y147" s="225" t="s">
        <v>1</v>
      </c>
      <c r="Z147" s="231" t="s">
        <v>20</v>
      </c>
      <c r="AA147" s="232" t="s">
        <v>23</v>
      </c>
      <c r="AB147" s="225" t="s">
        <v>1</v>
      </c>
      <c r="AC147" s="225" t="s">
        <v>1</v>
      </c>
      <c r="AD147" s="225" t="s">
        <v>1</v>
      </c>
      <c r="AE147" s="232" t="s">
        <v>23</v>
      </c>
      <c r="AF147" s="232" t="s">
        <v>23</v>
      </c>
      <c r="AG147" s="225" t="s">
        <v>1</v>
      </c>
      <c r="AH147" s="232" t="s">
        <v>23</v>
      </c>
      <c r="AI147" s="225" t="s">
        <v>1</v>
      </c>
      <c r="AJ147" s="225" t="s">
        <v>1</v>
      </c>
      <c r="AK147" s="232" t="s">
        <v>23</v>
      </c>
      <c r="AL147" s="232" t="s">
        <v>23</v>
      </c>
      <c r="AM147" s="225" t="s">
        <v>1</v>
      </c>
      <c r="AN147" s="225" t="s">
        <v>1</v>
      </c>
      <c r="AO147" s="225" t="s">
        <v>1</v>
      </c>
      <c r="AP147" s="225" t="s">
        <v>1</v>
      </c>
      <c r="AQ147" s="225" t="s">
        <v>1</v>
      </c>
      <c r="AR147" s="232" t="s">
        <v>23</v>
      </c>
      <c r="AS147" s="225" t="s">
        <v>1</v>
      </c>
      <c r="AT147" s="225" t="s">
        <v>1</v>
      </c>
      <c r="AU147" s="232" t="s">
        <v>23</v>
      </c>
      <c r="AV147" s="232" t="s">
        <v>23</v>
      </c>
      <c r="AW147" s="231" t="s">
        <v>1240</v>
      </c>
      <c r="AX147" s="227">
        <v>2</v>
      </c>
      <c r="AY147" s="227">
        <v>2</v>
      </c>
      <c r="AZ147" s="236">
        <v>3373.7</v>
      </c>
      <c r="BA147" s="236">
        <v>977.5</v>
      </c>
      <c r="BB147" s="238">
        <v>50.9</v>
      </c>
      <c r="BD147">
        <f>VLOOKUP(A147,'High impact list'!$A:$F,1,FALSE)</f>
        <v>69</v>
      </c>
      <c r="BE147" t="str">
        <f>VLOOKUP(A147,'High impact list'!$A:$F,5,FALSE)</f>
        <v>Safety and Security</v>
      </c>
      <c r="BF147" t="str">
        <f>VLOOKUP(A147,Reworked!A:T,17,FALSE)</f>
        <v>Unchanged</v>
      </c>
      <c r="BG147">
        <v>1</v>
      </c>
      <c r="BH147">
        <v>3</v>
      </c>
      <c r="BI147" t="e">
        <f>VLOOKUP(A147,Sheet2!B:B,1,FALSE)</f>
        <v>#N/A</v>
      </c>
    </row>
    <row r="148" spans="1:61" ht="18.75" customHeight="1" x14ac:dyDescent="0.25">
      <c r="A148" s="223">
        <v>175</v>
      </c>
      <c r="B148" s="224" t="s">
        <v>151</v>
      </c>
      <c r="C148" s="225" t="s">
        <v>1190</v>
      </c>
      <c r="D148" s="225" t="s">
        <v>1191</v>
      </c>
      <c r="E148" s="225" t="s">
        <v>438</v>
      </c>
      <c r="F148" s="225" t="s">
        <v>151</v>
      </c>
      <c r="G148" s="225" t="s">
        <v>1</v>
      </c>
      <c r="H148" s="224" t="s">
        <v>1</v>
      </c>
      <c r="I148" s="224" t="s">
        <v>438</v>
      </c>
      <c r="J148" s="237" t="s">
        <v>26</v>
      </c>
      <c r="K148" s="232" t="s">
        <v>23</v>
      </c>
      <c r="L148" s="232" t="s">
        <v>23</v>
      </c>
      <c r="M148" s="237" t="s">
        <v>26</v>
      </c>
      <c r="N148" s="232" t="s">
        <v>23</v>
      </c>
      <c r="O148" s="232" t="s">
        <v>23</v>
      </c>
      <c r="P148" s="225" t="s">
        <v>1</v>
      </c>
      <c r="Q148" s="225" t="s">
        <v>1</v>
      </c>
      <c r="R148" s="225" t="s">
        <v>1</v>
      </c>
      <c r="S148" s="225" t="s">
        <v>1</v>
      </c>
      <c r="T148" s="225" t="s">
        <v>1</v>
      </c>
      <c r="U148" s="232" t="s">
        <v>23</v>
      </c>
      <c r="V148" s="225" t="s">
        <v>1</v>
      </c>
      <c r="W148" s="225" t="s">
        <v>1</v>
      </c>
      <c r="X148" s="225" t="s">
        <v>1</v>
      </c>
      <c r="Y148" s="225" t="s">
        <v>1</v>
      </c>
      <c r="Z148" s="225" t="s">
        <v>1</v>
      </c>
      <c r="AA148" s="232" t="s">
        <v>23</v>
      </c>
      <c r="AB148" s="225" t="s">
        <v>1</v>
      </c>
      <c r="AC148" s="225" t="s">
        <v>1</v>
      </c>
      <c r="AD148" s="225" t="s">
        <v>1</v>
      </c>
      <c r="AE148" s="232" t="s">
        <v>23</v>
      </c>
      <c r="AF148" s="232" t="s">
        <v>23</v>
      </c>
      <c r="AG148" s="225" t="s">
        <v>1</v>
      </c>
      <c r="AH148" s="225" t="s">
        <v>1</v>
      </c>
      <c r="AI148" s="225" t="s">
        <v>1</v>
      </c>
      <c r="AJ148" s="225" t="s">
        <v>1</v>
      </c>
      <c r="AK148" s="232" t="s">
        <v>23</v>
      </c>
      <c r="AL148" s="232" t="s">
        <v>23</v>
      </c>
      <c r="AM148" s="225" t="s">
        <v>1</v>
      </c>
      <c r="AN148" s="225" t="s">
        <v>1</v>
      </c>
      <c r="AO148" s="225" t="s">
        <v>1</v>
      </c>
      <c r="AP148" s="232" t="s">
        <v>23</v>
      </c>
      <c r="AQ148" s="230" t="s">
        <v>22</v>
      </c>
      <c r="AR148" s="232" t="s">
        <v>23</v>
      </c>
      <c r="AS148" s="225" t="s">
        <v>1</v>
      </c>
      <c r="AT148" s="225" t="s">
        <v>1</v>
      </c>
      <c r="AU148" s="232" t="s">
        <v>23</v>
      </c>
      <c r="AV148" s="232" t="s">
        <v>23</v>
      </c>
      <c r="AW148" s="232" t="s">
        <v>1242</v>
      </c>
      <c r="AX148" s="239">
        <v>3</v>
      </c>
      <c r="AY148" s="227">
        <v>2</v>
      </c>
      <c r="AZ148" s="236">
        <v>294.89999999999998</v>
      </c>
      <c r="BA148" s="236">
        <v>6.9</v>
      </c>
      <c r="BB148" s="234">
        <v>19.8</v>
      </c>
      <c r="BD148">
        <f>VLOOKUP(A148,'High impact list'!$A:$F,1,FALSE)</f>
        <v>175</v>
      </c>
      <c r="BE148" t="str">
        <f>VLOOKUP(A148,'High impact list'!$A:$F,5,FALSE)</f>
        <v>Health</v>
      </c>
      <c r="BF148" t="str">
        <f>VLOOKUP(A148,Reworked!A:T,17,FALSE)</f>
        <v>Unchanged</v>
      </c>
      <c r="BG148">
        <v>1</v>
      </c>
      <c r="BH148">
        <v>3</v>
      </c>
      <c r="BI148" t="e">
        <f>VLOOKUP(A148,Sheet2!B:B,1,FALSE)</f>
        <v>#N/A</v>
      </c>
    </row>
    <row r="149" spans="1:61" ht="27" customHeight="1" x14ac:dyDescent="0.25">
      <c r="A149" s="223">
        <v>111</v>
      </c>
      <c r="B149" s="224" t="s">
        <v>28</v>
      </c>
      <c r="C149" s="225" t="s">
        <v>1190</v>
      </c>
      <c r="D149" s="225" t="s">
        <v>1191</v>
      </c>
      <c r="E149" s="225" t="s">
        <v>438</v>
      </c>
      <c r="F149" s="225" t="s">
        <v>28</v>
      </c>
      <c r="G149" s="225" t="s">
        <v>1</v>
      </c>
      <c r="H149" s="224" t="s">
        <v>1</v>
      </c>
      <c r="I149" s="224" t="s">
        <v>438</v>
      </c>
      <c r="J149" s="237" t="s">
        <v>26</v>
      </c>
      <c r="K149" s="232" t="s">
        <v>23</v>
      </c>
      <c r="L149" s="232" t="s">
        <v>23</v>
      </c>
      <c r="M149" s="237" t="s">
        <v>26</v>
      </c>
      <c r="N149" s="232" t="s">
        <v>23</v>
      </c>
      <c r="O149" s="232" t="s">
        <v>23</v>
      </c>
      <c r="P149" s="232" t="s">
        <v>23</v>
      </c>
      <c r="Q149" s="225" t="s">
        <v>1</v>
      </c>
      <c r="R149" s="225" t="s">
        <v>1</v>
      </c>
      <c r="S149" s="225" t="s">
        <v>1</v>
      </c>
      <c r="T149" s="225" t="s">
        <v>1</v>
      </c>
      <c r="U149" s="225" t="s">
        <v>1</v>
      </c>
      <c r="V149" s="225" t="s">
        <v>1</v>
      </c>
      <c r="W149" s="225" t="s">
        <v>1</v>
      </c>
      <c r="X149" s="225" t="s">
        <v>1</v>
      </c>
      <c r="Y149" s="225" t="s">
        <v>1</v>
      </c>
      <c r="Z149" s="231" t="s">
        <v>20</v>
      </c>
      <c r="AA149" s="232" t="s">
        <v>23</v>
      </c>
      <c r="AB149" s="225" t="s">
        <v>1</v>
      </c>
      <c r="AC149" s="225" t="s">
        <v>1</v>
      </c>
      <c r="AD149" s="225" t="s">
        <v>1</v>
      </c>
      <c r="AE149" s="232" t="s">
        <v>23</v>
      </c>
      <c r="AF149" s="232" t="s">
        <v>23</v>
      </c>
      <c r="AG149" s="225" t="s">
        <v>1</v>
      </c>
      <c r="AH149" s="232" t="s">
        <v>23</v>
      </c>
      <c r="AI149" s="225" t="s">
        <v>1</v>
      </c>
      <c r="AJ149" s="225" t="s">
        <v>1</v>
      </c>
      <c r="AK149" s="232" t="s">
        <v>23</v>
      </c>
      <c r="AL149" s="232" t="s">
        <v>23</v>
      </c>
      <c r="AM149" s="225" t="s">
        <v>1</v>
      </c>
      <c r="AN149" s="225" t="s">
        <v>1</v>
      </c>
      <c r="AO149" s="225" t="s">
        <v>1</v>
      </c>
      <c r="AP149" s="232" t="s">
        <v>23</v>
      </c>
      <c r="AQ149" s="230" t="s">
        <v>22</v>
      </c>
      <c r="AR149" s="230" t="s">
        <v>22</v>
      </c>
      <c r="AS149" s="225" t="s">
        <v>1</v>
      </c>
      <c r="AT149" s="225" t="s">
        <v>1</v>
      </c>
      <c r="AU149" s="232" t="s">
        <v>23</v>
      </c>
      <c r="AV149" s="232" t="s">
        <v>23</v>
      </c>
      <c r="AW149" s="231" t="s">
        <v>1240</v>
      </c>
      <c r="AX149" s="239">
        <v>3</v>
      </c>
      <c r="AY149" s="239">
        <v>3</v>
      </c>
      <c r="AZ149" s="228">
        <v>0</v>
      </c>
      <c r="BA149" s="233">
        <v>0.97</v>
      </c>
      <c r="BB149" s="234">
        <v>1.5</v>
      </c>
      <c r="BD149">
        <f>VLOOKUP(A149,'High impact list'!$A:$F,1,FALSE)</f>
        <v>111</v>
      </c>
      <c r="BE149" t="str">
        <f>VLOOKUP(A149,'High impact list'!$A:$F,5,FALSE)</f>
        <v>Education, skills and unemployment</v>
      </c>
      <c r="BF149" t="str">
        <f>VLOOKUP(A149,Reworked!A:T,17,FALSE)</f>
        <v>Unchanged</v>
      </c>
      <c r="BG149">
        <v>1</v>
      </c>
      <c r="BH149">
        <v>3</v>
      </c>
      <c r="BI149" t="e">
        <f>VLOOKUP(A149,Sheet2!B:B,1,FALSE)</f>
        <v>#N/A</v>
      </c>
    </row>
    <row r="150" spans="1:61" ht="18" customHeight="1" x14ac:dyDescent="0.25">
      <c r="A150" s="223">
        <v>114</v>
      </c>
      <c r="B150" s="224" t="s">
        <v>28</v>
      </c>
      <c r="C150" s="225" t="s">
        <v>1190</v>
      </c>
      <c r="D150" s="225" t="s">
        <v>1191</v>
      </c>
      <c r="E150" s="225" t="s">
        <v>571</v>
      </c>
      <c r="F150" s="225" t="s">
        <v>28</v>
      </c>
      <c r="G150" s="225" t="s">
        <v>1</v>
      </c>
      <c r="H150" s="224" t="s">
        <v>1</v>
      </c>
      <c r="I150" s="224" t="s">
        <v>571</v>
      </c>
      <c r="J150" s="237" t="s">
        <v>26</v>
      </c>
      <c r="K150" s="232" t="s">
        <v>23</v>
      </c>
      <c r="L150" s="232" t="s">
        <v>23</v>
      </c>
      <c r="M150" s="227" t="s">
        <v>17</v>
      </c>
      <c r="N150" s="232" t="s">
        <v>23</v>
      </c>
      <c r="O150" s="232" t="s">
        <v>23</v>
      </c>
      <c r="P150" s="225" t="s">
        <v>1</v>
      </c>
      <c r="Q150" s="225" t="s">
        <v>1</v>
      </c>
      <c r="R150" s="225" t="s">
        <v>1</v>
      </c>
      <c r="S150" s="225" t="s">
        <v>1</v>
      </c>
      <c r="T150" s="225" t="s">
        <v>1</v>
      </c>
      <c r="U150" s="225" t="s">
        <v>1</v>
      </c>
      <c r="V150" s="225" t="s">
        <v>1</v>
      </c>
      <c r="W150" s="225" t="s">
        <v>1</v>
      </c>
      <c r="X150" s="231" t="s">
        <v>20</v>
      </c>
      <c r="Y150" s="225" t="s">
        <v>1</v>
      </c>
      <c r="Z150" s="232" t="s">
        <v>23</v>
      </c>
      <c r="AA150" s="232" t="s">
        <v>23</v>
      </c>
      <c r="AB150" s="225" t="s">
        <v>1</v>
      </c>
      <c r="AC150" s="225" t="s">
        <v>1</v>
      </c>
      <c r="AD150" s="225" t="s">
        <v>1</v>
      </c>
      <c r="AE150" s="225" t="s">
        <v>1</v>
      </c>
      <c r="AF150" s="232" t="s">
        <v>23</v>
      </c>
      <c r="AG150" s="225" t="s">
        <v>1</v>
      </c>
      <c r="AH150" s="225" t="s">
        <v>1</v>
      </c>
      <c r="AI150" s="225" t="s">
        <v>1</v>
      </c>
      <c r="AJ150" s="225" t="s">
        <v>1</v>
      </c>
      <c r="AK150" s="232" t="s">
        <v>23</v>
      </c>
      <c r="AL150" s="232" t="s">
        <v>23</v>
      </c>
      <c r="AM150" s="225" t="s">
        <v>1</v>
      </c>
      <c r="AN150" s="225" t="s">
        <v>1</v>
      </c>
      <c r="AO150" s="225" t="s">
        <v>1</v>
      </c>
      <c r="AP150" s="231" t="s">
        <v>20</v>
      </c>
      <c r="AQ150" s="225" t="s">
        <v>1</v>
      </c>
      <c r="AR150" s="232" t="s">
        <v>23</v>
      </c>
      <c r="AS150" s="225" t="s">
        <v>1</v>
      </c>
      <c r="AT150" s="225" t="s">
        <v>1</v>
      </c>
      <c r="AU150" s="232" t="s">
        <v>23</v>
      </c>
      <c r="AV150" s="232" t="s">
        <v>23</v>
      </c>
      <c r="AW150" s="232" t="s">
        <v>1242</v>
      </c>
      <c r="AX150" s="227">
        <v>2</v>
      </c>
      <c r="AY150" s="227">
        <v>2</v>
      </c>
      <c r="AZ150" s="236">
        <v>63.5</v>
      </c>
      <c r="BA150" s="233">
        <v>156.30000000000001</v>
      </c>
      <c r="BB150" s="234">
        <v>7.4</v>
      </c>
      <c r="BD150">
        <f>VLOOKUP(A150,'High impact list'!$A:$F,1,FALSE)</f>
        <v>114</v>
      </c>
      <c r="BE150" t="str">
        <f>VLOOKUP(A150,'High impact list'!$A:$F,5,FALSE)</f>
        <v>Education, skills and unemployment</v>
      </c>
      <c r="BF150" t="str">
        <f>VLOOKUP(A150,Reworked!A:T,17,FALSE)</f>
        <v>Regressed</v>
      </c>
      <c r="BG150">
        <v>1</v>
      </c>
      <c r="BH150">
        <v>3</v>
      </c>
      <c r="BI150" t="e">
        <f>VLOOKUP(A150,Sheet2!B:B,1,FALSE)</f>
        <v>#N/A</v>
      </c>
    </row>
    <row r="151" spans="1:61" ht="18.75" customHeight="1" x14ac:dyDescent="0.25">
      <c r="A151" s="223">
        <v>115</v>
      </c>
      <c r="B151" s="224" t="s">
        <v>28</v>
      </c>
      <c r="C151" s="225" t="s">
        <v>1190</v>
      </c>
      <c r="D151" s="225" t="s">
        <v>1191</v>
      </c>
      <c r="E151" s="225" t="s">
        <v>625</v>
      </c>
      <c r="F151" s="225" t="s">
        <v>28</v>
      </c>
      <c r="G151" s="225" t="s">
        <v>1</v>
      </c>
      <c r="H151" s="224" t="s">
        <v>1</v>
      </c>
      <c r="I151" s="224" t="s">
        <v>625</v>
      </c>
      <c r="J151" s="237" t="s">
        <v>26</v>
      </c>
      <c r="K151" s="232" t="s">
        <v>23</v>
      </c>
      <c r="L151" s="232" t="s">
        <v>23</v>
      </c>
      <c r="M151" s="237" t="s">
        <v>26</v>
      </c>
      <c r="N151" s="232" t="s">
        <v>23</v>
      </c>
      <c r="O151" s="232" t="s">
        <v>23</v>
      </c>
      <c r="P151" s="232" t="s">
        <v>23</v>
      </c>
      <c r="Q151" s="225" t="s">
        <v>1</v>
      </c>
      <c r="R151" s="225" t="s">
        <v>1</v>
      </c>
      <c r="S151" s="225" t="s">
        <v>1</v>
      </c>
      <c r="T151" s="225" t="s">
        <v>1</v>
      </c>
      <c r="U151" s="225" t="s">
        <v>1</v>
      </c>
      <c r="V151" s="225" t="s">
        <v>1</v>
      </c>
      <c r="W151" s="225" t="s">
        <v>1</v>
      </c>
      <c r="X151" s="225" t="s">
        <v>1</v>
      </c>
      <c r="Y151" s="225" t="s">
        <v>1</v>
      </c>
      <c r="Z151" s="225" t="s">
        <v>1</v>
      </c>
      <c r="AA151" s="232" t="s">
        <v>23</v>
      </c>
      <c r="AB151" s="225" t="s">
        <v>1</v>
      </c>
      <c r="AC151" s="225" t="s">
        <v>1</v>
      </c>
      <c r="AD151" s="225" t="s">
        <v>1</v>
      </c>
      <c r="AE151" s="225" t="s">
        <v>1</v>
      </c>
      <c r="AF151" s="232" t="s">
        <v>23</v>
      </c>
      <c r="AG151" s="225" t="s">
        <v>1</v>
      </c>
      <c r="AH151" s="225" t="s">
        <v>1</v>
      </c>
      <c r="AI151" s="225" t="s">
        <v>1</v>
      </c>
      <c r="AJ151" s="225" t="s">
        <v>1</v>
      </c>
      <c r="AK151" s="225" t="s">
        <v>1</v>
      </c>
      <c r="AL151" s="225" t="s">
        <v>1</v>
      </c>
      <c r="AM151" s="225" t="s">
        <v>1</v>
      </c>
      <c r="AN151" s="225" t="s">
        <v>1</v>
      </c>
      <c r="AO151" s="225" t="s">
        <v>1</v>
      </c>
      <c r="AP151" s="231" t="s">
        <v>20</v>
      </c>
      <c r="AQ151" s="225" t="s">
        <v>1</v>
      </c>
      <c r="AR151" s="231" t="s">
        <v>20</v>
      </c>
      <c r="AS151" s="225" t="s">
        <v>1</v>
      </c>
      <c r="AT151" s="225" t="s">
        <v>1</v>
      </c>
      <c r="AU151" s="232" t="s">
        <v>23</v>
      </c>
      <c r="AV151" s="232" t="s">
        <v>23</v>
      </c>
      <c r="AW151" s="226" t="s">
        <v>1241</v>
      </c>
      <c r="AX151" s="227">
        <v>2</v>
      </c>
      <c r="AY151" s="227">
        <v>2</v>
      </c>
      <c r="AZ151" s="228">
        <v>0</v>
      </c>
      <c r="BA151" s="233">
        <v>191.7</v>
      </c>
      <c r="BB151" s="234">
        <v>0.05</v>
      </c>
      <c r="BD151">
        <f>VLOOKUP(A151,'High impact list'!$A:$F,1,FALSE)</f>
        <v>115</v>
      </c>
      <c r="BE151" t="str">
        <f>VLOOKUP(A151,'High impact list'!$A:$F,5,FALSE)</f>
        <v>Education, skills and unemployment</v>
      </c>
      <c r="BF151" t="str">
        <f>VLOOKUP(A151,Reworked!A:T,17,FALSE)</f>
        <v>Unchanged</v>
      </c>
      <c r="BG151">
        <v>1</v>
      </c>
      <c r="BH151">
        <v>3</v>
      </c>
      <c r="BI151" t="e">
        <f>VLOOKUP(A151,Sheet2!B:B,1,FALSE)</f>
        <v>#N/A</v>
      </c>
    </row>
    <row r="152" spans="1:61" ht="18.75" customHeight="1" x14ac:dyDescent="0.25">
      <c r="A152" s="223">
        <v>118</v>
      </c>
      <c r="B152" s="224" t="s">
        <v>28</v>
      </c>
      <c r="C152" s="225" t="s">
        <v>1190</v>
      </c>
      <c r="D152" s="225" t="s">
        <v>1191</v>
      </c>
      <c r="E152" s="225" t="s">
        <v>1021</v>
      </c>
      <c r="F152" s="225" t="s">
        <v>28</v>
      </c>
      <c r="G152" s="225" t="s">
        <v>1</v>
      </c>
      <c r="H152" s="224" t="s">
        <v>1</v>
      </c>
      <c r="I152" s="224" t="s">
        <v>1021</v>
      </c>
      <c r="J152" s="237" t="s">
        <v>26</v>
      </c>
      <c r="K152" s="232" t="s">
        <v>23</v>
      </c>
      <c r="L152" s="232" t="s">
        <v>23</v>
      </c>
      <c r="M152" s="237" t="s">
        <v>26</v>
      </c>
      <c r="N152" s="232" t="s">
        <v>23</v>
      </c>
      <c r="O152" s="232" t="s">
        <v>23</v>
      </c>
      <c r="P152" s="232" t="s">
        <v>23</v>
      </c>
      <c r="Q152" s="230" t="s">
        <v>22</v>
      </c>
      <c r="R152" s="225" t="s">
        <v>1</v>
      </c>
      <c r="S152" s="225" t="s">
        <v>1</v>
      </c>
      <c r="T152" s="225" t="s">
        <v>1</v>
      </c>
      <c r="U152" s="232" t="s">
        <v>23</v>
      </c>
      <c r="V152" s="225" t="s">
        <v>1</v>
      </c>
      <c r="W152" s="232" t="s">
        <v>23</v>
      </c>
      <c r="X152" s="232" t="s">
        <v>23</v>
      </c>
      <c r="Y152" s="225" t="s">
        <v>1</v>
      </c>
      <c r="Z152" s="232" t="s">
        <v>23</v>
      </c>
      <c r="AA152" s="232" t="s">
        <v>23</v>
      </c>
      <c r="AB152" s="225" t="s">
        <v>1</v>
      </c>
      <c r="AC152" s="225" t="s">
        <v>1</v>
      </c>
      <c r="AD152" s="232" t="s">
        <v>23</v>
      </c>
      <c r="AE152" s="232" t="s">
        <v>23</v>
      </c>
      <c r="AF152" s="232" t="s">
        <v>23</v>
      </c>
      <c r="AG152" s="225" t="s">
        <v>1</v>
      </c>
      <c r="AH152" s="232" t="s">
        <v>23</v>
      </c>
      <c r="AI152" s="225" t="s">
        <v>1</v>
      </c>
      <c r="AJ152" s="225" t="s">
        <v>1</v>
      </c>
      <c r="AK152" s="230" t="s">
        <v>22</v>
      </c>
      <c r="AL152" s="232" t="s">
        <v>23</v>
      </c>
      <c r="AM152" s="225" t="s">
        <v>1</v>
      </c>
      <c r="AN152" s="225" t="s">
        <v>1</v>
      </c>
      <c r="AO152" s="225" t="s">
        <v>1</v>
      </c>
      <c r="AP152" s="232" t="s">
        <v>23</v>
      </c>
      <c r="AQ152" s="225" t="s">
        <v>1</v>
      </c>
      <c r="AR152" s="232" t="s">
        <v>23</v>
      </c>
      <c r="AS152" s="225" t="s">
        <v>1</v>
      </c>
      <c r="AT152" s="225" t="s">
        <v>1</v>
      </c>
      <c r="AU152" s="232" t="s">
        <v>23</v>
      </c>
      <c r="AV152" s="232" t="s">
        <v>23</v>
      </c>
      <c r="AW152" s="226" t="s">
        <v>1241</v>
      </c>
      <c r="AX152" s="239">
        <v>3</v>
      </c>
      <c r="AY152" s="227">
        <v>2</v>
      </c>
      <c r="AZ152" s="236">
        <v>151.9</v>
      </c>
      <c r="BA152" s="236">
        <v>4.5999999999999996</v>
      </c>
      <c r="BB152" s="234">
        <v>0.18</v>
      </c>
      <c r="BD152">
        <f>VLOOKUP(A152,'High impact list'!$A:$F,1,FALSE)</f>
        <v>118</v>
      </c>
      <c r="BE152" t="str">
        <f>VLOOKUP(A152,'High impact list'!$A:$F,5,FALSE)</f>
        <v>Education, skills and unemployment</v>
      </c>
      <c r="BF152" t="str">
        <f>VLOOKUP(A152,Reworked!A:T,17,FALSE)</f>
        <v>Unchanged</v>
      </c>
      <c r="BG152">
        <v>1</v>
      </c>
      <c r="BH152">
        <v>3</v>
      </c>
      <c r="BI152" t="e">
        <f>VLOOKUP(A152,Sheet2!B:B,1,FALSE)</f>
        <v>#N/A</v>
      </c>
    </row>
    <row r="153" spans="1:61" ht="14.25" customHeight="1" x14ac:dyDescent="0.25">
      <c r="A153" s="223">
        <v>176</v>
      </c>
      <c r="B153" s="224" t="s">
        <v>151</v>
      </c>
      <c r="C153" s="225" t="s">
        <v>1190</v>
      </c>
      <c r="D153" s="225" t="s">
        <v>1191</v>
      </c>
      <c r="E153" s="225" t="s">
        <v>492</v>
      </c>
      <c r="F153" s="225" t="s">
        <v>151</v>
      </c>
      <c r="G153" s="225" t="s">
        <v>1</v>
      </c>
      <c r="H153" s="224" t="s">
        <v>1</v>
      </c>
      <c r="I153" s="224" t="s">
        <v>492</v>
      </c>
      <c r="J153" s="237" t="s">
        <v>26</v>
      </c>
      <c r="K153" s="225" t="s">
        <v>1</v>
      </c>
      <c r="L153" s="232" t="s">
        <v>23</v>
      </c>
      <c r="M153" s="237" t="s">
        <v>26</v>
      </c>
      <c r="N153" s="230" t="s">
        <v>22</v>
      </c>
      <c r="O153" s="232" t="s">
        <v>23</v>
      </c>
      <c r="P153" s="232" t="s">
        <v>23</v>
      </c>
      <c r="Q153" s="225" t="s">
        <v>1</v>
      </c>
      <c r="R153" s="225" t="s">
        <v>1</v>
      </c>
      <c r="S153" s="225" t="s">
        <v>1</v>
      </c>
      <c r="T153" s="225" t="s">
        <v>1</v>
      </c>
      <c r="U153" s="225" t="s">
        <v>1</v>
      </c>
      <c r="V153" s="225" t="s">
        <v>1</v>
      </c>
      <c r="W153" s="232" t="s">
        <v>23</v>
      </c>
      <c r="X153" s="225" t="s">
        <v>1</v>
      </c>
      <c r="Y153" s="225" t="s">
        <v>1</v>
      </c>
      <c r="Z153" s="225" t="s">
        <v>1</v>
      </c>
      <c r="AA153" s="225" t="s">
        <v>1</v>
      </c>
      <c r="AB153" s="225" t="s">
        <v>1</v>
      </c>
      <c r="AC153" s="225" t="s">
        <v>1</v>
      </c>
      <c r="AD153" s="225" t="s">
        <v>1</v>
      </c>
      <c r="AE153" s="232" t="s">
        <v>23</v>
      </c>
      <c r="AF153" s="232" t="s">
        <v>23</v>
      </c>
      <c r="AG153" s="225" t="s">
        <v>1</v>
      </c>
      <c r="AH153" s="231" t="s">
        <v>20</v>
      </c>
      <c r="AI153" s="225" t="s">
        <v>1</v>
      </c>
      <c r="AJ153" s="225" t="s">
        <v>1</v>
      </c>
      <c r="AK153" s="232" t="s">
        <v>23</v>
      </c>
      <c r="AL153" s="232" t="s">
        <v>23</v>
      </c>
      <c r="AM153" s="225" t="s">
        <v>1</v>
      </c>
      <c r="AN153" s="225" t="s">
        <v>1</v>
      </c>
      <c r="AO153" s="232" t="s">
        <v>23</v>
      </c>
      <c r="AP153" s="225" t="s">
        <v>1</v>
      </c>
      <c r="AQ153" s="225" t="s">
        <v>1</v>
      </c>
      <c r="AR153" s="230" t="s">
        <v>22</v>
      </c>
      <c r="AS153" s="225" t="s">
        <v>1</v>
      </c>
      <c r="AT153" s="225" t="s">
        <v>1</v>
      </c>
      <c r="AU153" s="232" t="s">
        <v>23</v>
      </c>
      <c r="AV153" s="232" t="s">
        <v>23</v>
      </c>
      <c r="AW153" s="231" t="s">
        <v>1240</v>
      </c>
      <c r="AX153" s="239">
        <v>3</v>
      </c>
      <c r="AY153" s="227">
        <v>2</v>
      </c>
      <c r="AZ153" s="233">
        <v>0</v>
      </c>
      <c r="BA153" s="233">
        <v>22.7</v>
      </c>
      <c r="BB153" s="238">
        <v>5.5</v>
      </c>
      <c r="BD153">
        <f>VLOOKUP(A153,'High impact list'!$A:$F,1,FALSE)</f>
        <v>176</v>
      </c>
      <c r="BE153" t="str">
        <f>VLOOKUP(A153,'High impact list'!$A:$F,5,FALSE)</f>
        <v>Health</v>
      </c>
      <c r="BF153" t="str">
        <f>VLOOKUP(A153,Reworked!A:T,17,FALSE)</f>
        <v>Unchanged</v>
      </c>
      <c r="BG153">
        <v>1</v>
      </c>
      <c r="BH153">
        <v>3</v>
      </c>
      <c r="BI153" t="e">
        <f>VLOOKUP(A153,Sheet2!B:B,1,FALSE)</f>
        <v>#N/A</v>
      </c>
    </row>
    <row r="154" spans="1:61" ht="14.25" customHeight="1" x14ac:dyDescent="0.25">
      <c r="A154" s="223">
        <v>181</v>
      </c>
      <c r="B154" s="224" t="s">
        <v>151</v>
      </c>
      <c r="C154" s="225" t="s">
        <v>1190</v>
      </c>
      <c r="D154" s="225" t="s">
        <v>1191</v>
      </c>
      <c r="E154" s="225" t="s">
        <v>1065</v>
      </c>
      <c r="F154" s="225" t="s">
        <v>151</v>
      </c>
      <c r="G154" s="225" t="s">
        <v>1</v>
      </c>
      <c r="H154" s="224" t="s">
        <v>1</v>
      </c>
      <c r="I154" s="224" t="s">
        <v>1065</v>
      </c>
      <c r="J154" s="237" t="s">
        <v>26</v>
      </c>
      <c r="K154" s="232" t="s">
        <v>23</v>
      </c>
      <c r="L154" s="232" t="s">
        <v>23</v>
      </c>
      <c r="M154" s="237" t="s">
        <v>26</v>
      </c>
      <c r="N154" s="232" t="s">
        <v>23</v>
      </c>
      <c r="O154" s="232" t="s">
        <v>23</v>
      </c>
      <c r="P154" s="232" t="s">
        <v>23</v>
      </c>
      <c r="Q154" s="225" t="s">
        <v>1</v>
      </c>
      <c r="R154" s="232" t="s">
        <v>23</v>
      </c>
      <c r="S154" s="225" t="s">
        <v>1</v>
      </c>
      <c r="T154" s="225" t="s">
        <v>1</v>
      </c>
      <c r="U154" s="232" t="s">
        <v>23</v>
      </c>
      <c r="V154" s="225" t="s">
        <v>1</v>
      </c>
      <c r="W154" s="230" t="s">
        <v>22</v>
      </c>
      <c r="X154" s="232" t="s">
        <v>23</v>
      </c>
      <c r="Y154" s="231" t="s">
        <v>20</v>
      </c>
      <c r="Z154" s="232" t="s">
        <v>23</v>
      </c>
      <c r="AA154" s="232" t="s">
        <v>23</v>
      </c>
      <c r="AB154" s="225" t="s">
        <v>1</v>
      </c>
      <c r="AC154" s="225" t="s">
        <v>1</v>
      </c>
      <c r="AD154" s="225" t="s">
        <v>1</v>
      </c>
      <c r="AE154" s="232" t="s">
        <v>23</v>
      </c>
      <c r="AF154" s="232" t="s">
        <v>23</v>
      </c>
      <c r="AG154" s="225" t="s">
        <v>1</v>
      </c>
      <c r="AH154" s="232" t="s">
        <v>23</v>
      </c>
      <c r="AI154" s="225" t="s">
        <v>1</v>
      </c>
      <c r="AJ154" s="225" t="s">
        <v>1</v>
      </c>
      <c r="AK154" s="232" t="s">
        <v>23</v>
      </c>
      <c r="AL154" s="232" t="s">
        <v>23</v>
      </c>
      <c r="AM154" s="225" t="s">
        <v>1</v>
      </c>
      <c r="AN154" s="225" t="s">
        <v>1</v>
      </c>
      <c r="AO154" s="232" t="s">
        <v>23</v>
      </c>
      <c r="AP154" s="232" t="s">
        <v>23</v>
      </c>
      <c r="AQ154" s="232" t="s">
        <v>23</v>
      </c>
      <c r="AR154" s="232" t="s">
        <v>23</v>
      </c>
      <c r="AS154" s="225" t="s">
        <v>1</v>
      </c>
      <c r="AT154" s="225" t="s">
        <v>1</v>
      </c>
      <c r="AU154" s="232" t="s">
        <v>23</v>
      </c>
      <c r="AV154" s="232" t="s">
        <v>23</v>
      </c>
      <c r="AW154" s="231" t="s">
        <v>1240</v>
      </c>
      <c r="AX154" s="239">
        <v>3</v>
      </c>
      <c r="AY154" s="239">
        <v>3</v>
      </c>
      <c r="AZ154" s="228">
        <v>0</v>
      </c>
      <c r="BA154" s="236">
        <v>3669.9</v>
      </c>
      <c r="BB154" s="238">
        <v>21.6</v>
      </c>
      <c r="BD154">
        <f>VLOOKUP(A154,'High impact list'!$A:$F,1,FALSE)</f>
        <v>181</v>
      </c>
      <c r="BE154" t="str">
        <f>VLOOKUP(A154,'High impact list'!$A:$F,5,FALSE)</f>
        <v>Health</v>
      </c>
      <c r="BF154" t="str">
        <f>VLOOKUP(A154,Reworked!A:T,17,FALSE)</f>
        <v>Unchanged</v>
      </c>
      <c r="BG154">
        <v>1</v>
      </c>
      <c r="BH154">
        <v>3</v>
      </c>
      <c r="BI154" t="e">
        <f>VLOOKUP(A154,Sheet2!B:B,1,FALSE)</f>
        <v>#N/A</v>
      </c>
    </row>
    <row r="155" spans="1:61" ht="18.75" customHeight="1" x14ac:dyDescent="0.25">
      <c r="A155" s="223">
        <v>410</v>
      </c>
      <c r="B155" s="224" t="s">
        <v>171</v>
      </c>
      <c r="C155" s="225" t="s">
        <v>1190</v>
      </c>
      <c r="D155" s="225" t="s">
        <v>1191</v>
      </c>
      <c r="E155" s="225" t="s">
        <v>625</v>
      </c>
      <c r="F155" s="225" t="s">
        <v>168</v>
      </c>
      <c r="G155" s="225" t="s">
        <v>1</v>
      </c>
      <c r="H155" s="224" t="s">
        <v>1</v>
      </c>
      <c r="I155" s="224" t="s">
        <v>625</v>
      </c>
      <c r="J155" s="237" t="s">
        <v>26</v>
      </c>
      <c r="K155" s="232" t="s">
        <v>23</v>
      </c>
      <c r="L155" s="232" t="s">
        <v>23</v>
      </c>
      <c r="M155" s="237" t="s">
        <v>26</v>
      </c>
      <c r="N155" s="232" t="s">
        <v>23</v>
      </c>
      <c r="O155" s="232" t="s">
        <v>23</v>
      </c>
      <c r="P155" s="225" t="s">
        <v>1</v>
      </c>
      <c r="Q155" s="225" t="s">
        <v>1</v>
      </c>
      <c r="R155" s="225" t="s">
        <v>1</v>
      </c>
      <c r="S155" s="225" t="s">
        <v>1</v>
      </c>
      <c r="T155" s="225" t="s">
        <v>1</v>
      </c>
      <c r="U155" s="232" t="s">
        <v>23</v>
      </c>
      <c r="V155" s="225" t="s">
        <v>1</v>
      </c>
      <c r="W155" s="225" t="s">
        <v>1</v>
      </c>
      <c r="X155" s="230" t="s">
        <v>22</v>
      </c>
      <c r="Y155" s="225" t="s">
        <v>1</v>
      </c>
      <c r="Z155" s="232" t="s">
        <v>23</v>
      </c>
      <c r="AA155" s="230" t="s">
        <v>22</v>
      </c>
      <c r="AB155" s="225" t="s">
        <v>1</v>
      </c>
      <c r="AC155" s="225" t="s">
        <v>1</v>
      </c>
      <c r="AD155" s="225" t="s">
        <v>1</v>
      </c>
      <c r="AE155" s="232" t="s">
        <v>23</v>
      </c>
      <c r="AF155" s="232" t="s">
        <v>23</v>
      </c>
      <c r="AG155" s="225" t="s">
        <v>1</v>
      </c>
      <c r="AH155" s="232" t="s">
        <v>23</v>
      </c>
      <c r="AI155" s="225" t="s">
        <v>1</v>
      </c>
      <c r="AJ155" s="225" t="s">
        <v>1</v>
      </c>
      <c r="AK155" s="225" t="s">
        <v>1</v>
      </c>
      <c r="AL155" s="232" t="s">
        <v>23</v>
      </c>
      <c r="AM155" s="225" t="s">
        <v>1</v>
      </c>
      <c r="AN155" s="225" t="s">
        <v>1</v>
      </c>
      <c r="AO155" s="232" t="s">
        <v>23</v>
      </c>
      <c r="AP155" s="232" t="s">
        <v>23</v>
      </c>
      <c r="AQ155" s="225" t="s">
        <v>1</v>
      </c>
      <c r="AR155" s="232" t="s">
        <v>23</v>
      </c>
      <c r="AS155" s="225" t="s">
        <v>1</v>
      </c>
      <c r="AT155" s="225" t="s">
        <v>1</v>
      </c>
      <c r="AU155" s="232" t="s">
        <v>23</v>
      </c>
      <c r="AV155" s="232" t="s">
        <v>23</v>
      </c>
      <c r="AW155" s="226" t="s">
        <v>1241</v>
      </c>
      <c r="AX155" s="226">
        <v>1</v>
      </c>
      <c r="AY155" s="227">
        <v>2</v>
      </c>
      <c r="AZ155" s="228">
        <v>0</v>
      </c>
      <c r="BA155" s="236">
        <v>527.1</v>
      </c>
      <c r="BB155" s="238">
        <v>27.8</v>
      </c>
      <c r="BD155">
        <f>VLOOKUP(A155,'High impact list'!$A:$F,1,FALSE)</f>
        <v>410</v>
      </c>
      <c r="BE155" t="str">
        <f>VLOOKUP(A155,'High impact list'!$A:$F,5,FALSE)</f>
        <v>Infrastructure/ Transport/ Roads and Transport</v>
      </c>
      <c r="BF155" t="str">
        <f>VLOOKUP(A155,Reworked!A:T,17,FALSE)</f>
        <v>Unchanged</v>
      </c>
      <c r="BG155">
        <v>1</v>
      </c>
      <c r="BH155">
        <v>3</v>
      </c>
      <c r="BI155" t="e">
        <f>VLOOKUP(A155,Sheet2!B:B,1,FALSE)</f>
        <v>#N/A</v>
      </c>
    </row>
    <row r="156" spans="1:61" ht="18" customHeight="1" x14ac:dyDescent="0.25">
      <c r="A156" s="223">
        <v>520</v>
      </c>
      <c r="B156" s="224" t="s">
        <v>172</v>
      </c>
      <c r="C156" s="225" t="s">
        <v>1190</v>
      </c>
      <c r="D156" s="225" t="s">
        <v>1191</v>
      </c>
      <c r="E156" s="225" t="s">
        <v>1065</v>
      </c>
      <c r="F156" s="225" t="s">
        <v>168</v>
      </c>
      <c r="G156" s="225" t="s">
        <v>1</v>
      </c>
      <c r="H156" s="224" t="s">
        <v>1</v>
      </c>
      <c r="I156" s="224" t="s">
        <v>1065</v>
      </c>
      <c r="J156" s="237" t="s">
        <v>26</v>
      </c>
      <c r="K156" s="225" t="s">
        <v>1</v>
      </c>
      <c r="L156" s="232" t="s">
        <v>23</v>
      </c>
      <c r="M156" s="227" t="s">
        <v>17</v>
      </c>
      <c r="N156" s="225" t="s">
        <v>1</v>
      </c>
      <c r="O156" s="232" t="s">
        <v>23</v>
      </c>
      <c r="P156" s="225" t="s">
        <v>1</v>
      </c>
      <c r="Q156" s="225" t="s">
        <v>1</v>
      </c>
      <c r="R156" s="225" t="s">
        <v>1</v>
      </c>
      <c r="S156" s="225" t="s">
        <v>1</v>
      </c>
      <c r="T156" s="225" t="s">
        <v>1</v>
      </c>
      <c r="U156" s="231" t="s">
        <v>20</v>
      </c>
      <c r="V156" s="225" t="s">
        <v>1</v>
      </c>
      <c r="W156" s="225" t="s">
        <v>1</v>
      </c>
      <c r="X156" s="225" t="s">
        <v>1</v>
      </c>
      <c r="Y156" s="225" t="s">
        <v>1</v>
      </c>
      <c r="Z156" s="225" t="s">
        <v>1</v>
      </c>
      <c r="AA156" s="225" t="s">
        <v>1</v>
      </c>
      <c r="AB156" s="225" t="s">
        <v>1</v>
      </c>
      <c r="AC156" s="225" t="s">
        <v>1</v>
      </c>
      <c r="AD156" s="225" t="s">
        <v>1</v>
      </c>
      <c r="AE156" s="232" t="s">
        <v>23</v>
      </c>
      <c r="AF156" s="232" t="s">
        <v>23</v>
      </c>
      <c r="AG156" s="225" t="s">
        <v>1</v>
      </c>
      <c r="AH156" s="225" t="s">
        <v>1</v>
      </c>
      <c r="AI156" s="225" t="s">
        <v>1</v>
      </c>
      <c r="AJ156" s="225" t="s">
        <v>1</v>
      </c>
      <c r="AK156" s="232" t="s">
        <v>23</v>
      </c>
      <c r="AL156" s="231" t="s">
        <v>20</v>
      </c>
      <c r="AM156" s="225" t="s">
        <v>1</v>
      </c>
      <c r="AN156" s="225" t="s">
        <v>1</v>
      </c>
      <c r="AO156" s="232" t="s">
        <v>23</v>
      </c>
      <c r="AP156" s="225" t="s">
        <v>1</v>
      </c>
      <c r="AQ156" s="225" t="s">
        <v>1</v>
      </c>
      <c r="AR156" s="232" t="s">
        <v>23</v>
      </c>
      <c r="AS156" s="225" t="s">
        <v>1</v>
      </c>
      <c r="AT156" s="225" t="s">
        <v>1</v>
      </c>
      <c r="AU156" s="232" t="s">
        <v>23</v>
      </c>
      <c r="AV156" s="232" t="s">
        <v>23</v>
      </c>
      <c r="AW156" s="231" t="s">
        <v>1240</v>
      </c>
      <c r="AX156" s="227">
        <v>2</v>
      </c>
      <c r="AY156" s="227">
        <v>2</v>
      </c>
      <c r="AZ156" s="228">
        <v>0</v>
      </c>
      <c r="BA156" s="236">
        <v>152.30000000000001</v>
      </c>
      <c r="BB156" s="238">
        <v>0.76</v>
      </c>
      <c r="BD156">
        <f>VLOOKUP(A156,'High impact list'!$A:$F,1,FALSE)</f>
        <v>520</v>
      </c>
      <c r="BE156" t="str">
        <f>VLOOKUP(A156,'High impact list'!$A:$F,5,FALSE)</f>
        <v>Infrastructure/ Transport/ Roads and Transport</v>
      </c>
      <c r="BF156" t="str">
        <f>VLOOKUP(A156,Reworked!A:T,17,FALSE)</f>
        <v>Regressed</v>
      </c>
      <c r="BG156">
        <v>1</v>
      </c>
      <c r="BH156">
        <v>3</v>
      </c>
      <c r="BI156" t="e">
        <f>VLOOKUP(A156,Sheet2!B:B,1,FALSE)</f>
        <v>#N/A</v>
      </c>
    </row>
    <row r="157" spans="1:61" ht="18.75" customHeight="1" x14ac:dyDescent="0.25">
      <c r="A157" s="223">
        <v>1292</v>
      </c>
      <c r="B157" s="224" t="s">
        <v>34</v>
      </c>
      <c r="C157" s="225" t="s">
        <v>1193</v>
      </c>
      <c r="D157" s="225" t="s">
        <v>1191</v>
      </c>
      <c r="E157" s="225" t="s">
        <v>438</v>
      </c>
      <c r="F157" s="225" t="s">
        <v>28</v>
      </c>
      <c r="G157" s="225" t="s">
        <v>447</v>
      </c>
      <c r="H157" s="224" t="s">
        <v>1</v>
      </c>
      <c r="I157" s="224" t="s">
        <v>437</v>
      </c>
      <c r="J157" s="237" t="s">
        <v>26</v>
      </c>
      <c r="K157" s="225" t="s">
        <v>1</v>
      </c>
      <c r="L157" s="232" t="s">
        <v>23</v>
      </c>
      <c r="M157" s="227" t="s">
        <v>17</v>
      </c>
      <c r="N157" s="225" t="s">
        <v>1</v>
      </c>
      <c r="O157" s="232" t="s">
        <v>23</v>
      </c>
      <c r="P157" s="225" t="s">
        <v>1</v>
      </c>
      <c r="Q157" s="225" t="s">
        <v>1</v>
      </c>
      <c r="R157" s="225" t="s">
        <v>1</v>
      </c>
      <c r="S157" s="225" t="s">
        <v>1</v>
      </c>
      <c r="T157" s="225" t="s">
        <v>1</v>
      </c>
      <c r="U157" s="225" t="s">
        <v>1</v>
      </c>
      <c r="V157" s="225" t="s">
        <v>1</v>
      </c>
      <c r="W157" s="231" t="s">
        <v>20</v>
      </c>
      <c r="X157" s="225" t="s">
        <v>1</v>
      </c>
      <c r="Y157" s="225" t="s">
        <v>1</v>
      </c>
      <c r="Z157" s="225" t="s">
        <v>1</v>
      </c>
      <c r="AA157" s="225" t="s">
        <v>1</v>
      </c>
      <c r="AB157" s="225" t="s">
        <v>1</v>
      </c>
      <c r="AC157" s="225" t="s">
        <v>1</v>
      </c>
      <c r="AD157" s="225" t="s">
        <v>1</v>
      </c>
      <c r="AE157" s="232" t="s">
        <v>23</v>
      </c>
      <c r="AF157" s="225" t="s">
        <v>1</v>
      </c>
      <c r="AG157" s="225" t="s">
        <v>1</v>
      </c>
      <c r="AH157" s="225" t="s">
        <v>1</v>
      </c>
      <c r="AI157" s="225" t="s">
        <v>1</v>
      </c>
      <c r="AJ157" s="225" t="s">
        <v>1</v>
      </c>
      <c r="AK157" s="225" t="s">
        <v>1</v>
      </c>
      <c r="AL157" s="225" t="s">
        <v>1</v>
      </c>
      <c r="AM157" s="225" t="s">
        <v>1</v>
      </c>
      <c r="AN157" s="225" t="s">
        <v>1</v>
      </c>
      <c r="AO157" s="225" t="s">
        <v>1</v>
      </c>
      <c r="AP157" s="225" t="s">
        <v>1</v>
      </c>
      <c r="AQ157" s="225" t="s">
        <v>1</v>
      </c>
      <c r="AR157" s="225" t="s">
        <v>1</v>
      </c>
      <c r="AS157" s="225" t="s">
        <v>1</v>
      </c>
      <c r="AT157" s="225" t="s">
        <v>1</v>
      </c>
      <c r="AU157" s="225" t="s">
        <v>1</v>
      </c>
      <c r="AV157" s="225" t="s">
        <v>1</v>
      </c>
      <c r="AW157" s="231" t="s">
        <v>1240</v>
      </c>
      <c r="AX157" s="227">
        <v>2</v>
      </c>
      <c r="AY157" s="235">
        <v>0</v>
      </c>
      <c r="AZ157" s="228">
        <v>0</v>
      </c>
      <c r="BA157" s="228">
        <v>0</v>
      </c>
      <c r="BB157" s="229">
        <v>0</v>
      </c>
      <c r="BD157">
        <f>VLOOKUP(A157,'High impact list'!$A:$F,1,FALSE)</f>
        <v>1292</v>
      </c>
      <c r="BE157" t="str">
        <f>VLOOKUP(A157,'High impact list'!$A:$F,5,FALSE)</f>
        <v>Education, skills and unemployment</v>
      </c>
      <c r="BF157" t="str">
        <f>VLOOKUP(A157,Reworked!A:T,17,FALSE)</f>
        <v>Regressed</v>
      </c>
      <c r="BG157">
        <v>1</v>
      </c>
      <c r="BH157">
        <v>3</v>
      </c>
      <c r="BI157" t="e">
        <f>VLOOKUP(A157,Sheet2!B:B,1,FALSE)</f>
        <v>#N/A</v>
      </c>
    </row>
    <row r="158" spans="1:61" ht="18.75" customHeight="1" x14ac:dyDescent="0.25">
      <c r="A158" s="223">
        <v>98</v>
      </c>
      <c r="B158" s="224" t="s">
        <v>217</v>
      </c>
      <c r="C158" s="225" t="s">
        <v>1193</v>
      </c>
      <c r="D158" s="225" t="s">
        <v>1191</v>
      </c>
      <c r="E158" s="225" t="s">
        <v>683</v>
      </c>
      <c r="F158" s="225" t="s">
        <v>1</v>
      </c>
      <c r="G158" s="225" t="s">
        <v>209</v>
      </c>
      <c r="H158" s="224" t="s">
        <v>1</v>
      </c>
      <c r="I158" s="224" t="s">
        <v>437</v>
      </c>
      <c r="J158" s="237" t="s">
        <v>26</v>
      </c>
      <c r="K158" s="231" t="s">
        <v>20</v>
      </c>
      <c r="L158" s="232" t="s">
        <v>23</v>
      </c>
      <c r="M158" s="227" t="s">
        <v>17</v>
      </c>
      <c r="N158" s="225" t="s">
        <v>1</v>
      </c>
      <c r="O158" s="231" t="s">
        <v>20</v>
      </c>
      <c r="P158" s="231" t="s">
        <v>20</v>
      </c>
      <c r="Q158" s="225" t="s">
        <v>1</v>
      </c>
      <c r="R158" s="225" t="s">
        <v>1</v>
      </c>
      <c r="S158" s="225" t="s">
        <v>1</v>
      </c>
      <c r="T158" s="225" t="s">
        <v>1</v>
      </c>
      <c r="U158" s="225" t="s">
        <v>1</v>
      </c>
      <c r="V158" s="225" t="s">
        <v>1</v>
      </c>
      <c r="W158" s="225" t="s">
        <v>1</v>
      </c>
      <c r="X158" s="225" t="s">
        <v>1</v>
      </c>
      <c r="Y158" s="225" t="s">
        <v>1</v>
      </c>
      <c r="Z158" s="225" t="s">
        <v>1</v>
      </c>
      <c r="AA158" s="225" t="s">
        <v>1</v>
      </c>
      <c r="AB158" s="225" t="s">
        <v>1</v>
      </c>
      <c r="AC158" s="225" t="s">
        <v>1</v>
      </c>
      <c r="AD158" s="231" t="s">
        <v>20</v>
      </c>
      <c r="AE158" s="232" t="s">
        <v>23</v>
      </c>
      <c r="AF158" s="225" t="s">
        <v>1</v>
      </c>
      <c r="AG158" s="225" t="s">
        <v>1</v>
      </c>
      <c r="AH158" s="225" t="s">
        <v>1</v>
      </c>
      <c r="AI158" s="225" t="s">
        <v>1</v>
      </c>
      <c r="AJ158" s="225" t="s">
        <v>1</v>
      </c>
      <c r="AK158" s="232" t="s">
        <v>23</v>
      </c>
      <c r="AL158" s="225" t="s">
        <v>1</v>
      </c>
      <c r="AM158" s="225" t="s">
        <v>1</v>
      </c>
      <c r="AN158" s="225" t="s">
        <v>1</v>
      </c>
      <c r="AO158" s="225" t="s">
        <v>1</v>
      </c>
      <c r="AP158" s="225" t="s">
        <v>1</v>
      </c>
      <c r="AQ158" s="225" t="s">
        <v>1</v>
      </c>
      <c r="AR158" s="231" t="s">
        <v>20</v>
      </c>
      <c r="AS158" s="225" t="s">
        <v>1</v>
      </c>
      <c r="AT158" s="225" t="s">
        <v>1</v>
      </c>
      <c r="AU158" s="232" t="s">
        <v>23</v>
      </c>
      <c r="AV158" s="232" t="s">
        <v>23</v>
      </c>
      <c r="AW158" s="226" t="s">
        <v>1241</v>
      </c>
      <c r="AX158" s="227">
        <v>2</v>
      </c>
      <c r="AY158" s="226">
        <v>1</v>
      </c>
      <c r="AZ158" s="228">
        <v>0</v>
      </c>
      <c r="BA158" s="233">
        <v>4.3</v>
      </c>
      <c r="BB158" s="234">
        <v>0.02</v>
      </c>
      <c r="BD158">
        <f>VLOOKUP(A158,'High impact list'!$A:$F,1,FALSE)</f>
        <v>98</v>
      </c>
      <c r="BE158" t="str">
        <f>VLOOKUP(A158,'High impact list'!$A:$F,5,FALSE)</f>
        <v>Transport</v>
      </c>
      <c r="BF158" t="str">
        <f>VLOOKUP(A158,Reworked!A:T,17,FALSE)</f>
        <v>Regressed</v>
      </c>
      <c r="BG158">
        <v>1</v>
      </c>
      <c r="BH158">
        <v>3</v>
      </c>
      <c r="BI158" t="e">
        <f>VLOOKUP(A158,Sheet2!B:B,1,FALSE)</f>
        <v>#N/A</v>
      </c>
    </row>
    <row r="159" spans="1:61" ht="18.75" customHeight="1" x14ac:dyDescent="0.25">
      <c r="A159" s="223">
        <v>1293</v>
      </c>
      <c r="B159" s="224" t="s">
        <v>44</v>
      </c>
      <c r="C159" s="225" t="s">
        <v>1193</v>
      </c>
      <c r="D159" s="225" t="s">
        <v>1191</v>
      </c>
      <c r="E159" s="225" t="s">
        <v>438</v>
      </c>
      <c r="F159" s="225" t="s">
        <v>28</v>
      </c>
      <c r="G159" s="225" t="s">
        <v>447</v>
      </c>
      <c r="H159" s="224" t="s">
        <v>1</v>
      </c>
      <c r="I159" s="224" t="s">
        <v>437</v>
      </c>
      <c r="J159" s="237" t="s">
        <v>26</v>
      </c>
      <c r="K159" s="225" t="s">
        <v>1</v>
      </c>
      <c r="L159" s="232" t="s">
        <v>23</v>
      </c>
      <c r="M159" s="227" t="s">
        <v>17</v>
      </c>
      <c r="N159" s="225" t="s">
        <v>1</v>
      </c>
      <c r="O159" s="232" t="s">
        <v>23</v>
      </c>
      <c r="P159" s="231" t="s">
        <v>20</v>
      </c>
      <c r="Q159" s="225" t="s">
        <v>1</v>
      </c>
      <c r="R159" s="231" t="s">
        <v>20</v>
      </c>
      <c r="S159" s="225" t="s">
        <v>1</v>
      </c>
      <c r="T159" s="231" t="s">
        <v>20</v>
      </c>
      <c r="U159" s="231" t="s">
        <v>20</v>
      </c>
      <c r="V159" s="225" t="s">
        <v>1</v>
      </c>
      <c r="W159" s="231" t="s">
        <v>20</v>
      </c>
      <c r="X159" s="225" t="s">
        <v>1</v>
      </c>
      <c r="Y159" s="225" t="s">
        <v>1</v>
      </c>
      <c r="Z159" s="225" t="s">
        <v>1</v>
      </c>
      <c r="AA159" s="225" t="s">
        <v>1</v>
      </c>
      <c r="AB159" s="225" t="s">
        <v>1</v>
      </c>
      <c r="AC159" s="225" t="s">
        <v>1</v>
      </c>
      <c r="AD159" s="225" t="s">
        <v>1</v>
      </c>
      <c r="AE159" s="232" t="s">
        <v>23</v>
      </c>
      <c r="AF159" s="225" t="s">
        <v>1</v>
      </c>
      <c r="AG159" s="225" t="s">
        <v>1</v>
      </c>
      <c r="AH159" s="225" t="s">
        <v>1</v>
      </c>
      <c r="AI159" s="225" t="s">
        <v>1</v>
      </c>
      <c r="AJ159" s="225" t="s">
        <v>1</v>
      </c>
      <c r="AK159" s="225" t="s">
        <v>1</v>
      </c>
      <c r="AL159" s="225" t="s">
        <v>1</v>
      </c>
      <c r="AM159" s="225" t="s">
        <v>1</v>
      </c>
      <c r="AN159" s="225" t="s">
        <v>1</v>
      </c>
      <c r="AO159" s="225" t="s">
        <v>1</v>
      </c>
      <c r="AP159" s="225" t="s">
        <v>1</v>
      </c>
      <c r="AQ159" s="225" t="s">
        <v>1</v>
      </c>
      <c r="AR159" s="225" t="s">
        <v>1</v>
      </c>
      <c r="AS159" s="225" t="s">
        <v>1</v>
      </c>
      <c r="AT159" s="225" t="s">
        <v>1</v>
      </c>
      <c r="AU159" s="225" t="s">
        <v>1</v>
      </c>
      <c r="AV159" s="225" t="s">
        <v>1</v>
      </c>
      <c r="AW159" s="231" t="s">
        <v>1240</v>
      </c>
      <c r="AX159" s="239">
        <v>3</v>
      </c>
      <c r="AY159" s="235">
        <v>0</v>
      </c>
      <c r="AZ159" s="228">
        <v>0</v>
      </c>
      <c r="BA159" s="228">
        <v>0</v>
      </c>
      <c r="BB159" s="229">
        <v>0</v>
      </c>
      <c r="BD159">
        <f>VLOOKUP(A159,'High impact list'!$A:$F,1,FALSE)</f>
        <v>1293</v>
      </c>
      <c r="BE159" t="str">
        <f>VLOOKUP(A159,'High impact list'!$A:$F,5,FALSE)</f>
        <v>Education, skills and unemployment</v>
      </c>
      <c r="BF159" t="str">
        <f>VLOOKUP(A159,Reworked!A:T,17,FALSE)</f>
        <v>Regressed</v>
      </c>
      <c r="BG159">
        <v>1</v>
      </c>
      <c r="BH159">
        <v>3</v>
      </c>
      <c r="BI159" t="e">
        <f>VLOOKUP(A159,Sheet2!B:B,1,FALSE)</f>
        <v>#N/A</v>
      </c>
    </row>
    <row r="160" spans="1:61" ht="18.75" customHeight="1" x14ac:dyDescent="0.25">
      <c r="A160" s="223">
        <v>1328</v>
      </c>
      <c r="B160" s="224" t="s">
        <v>46</v>
      </c>
      <c r="C160" s="225" t="s">
        <v>1193</v>
      </c>
      <c r="D160" s="225" t="s">
        <v>1191</v>
      </c>
      <c r="E160" s="225" t="s">
        <v>658</v>
      </c>
      <c r="F160" s="225" t="s">
        <v>1</v>
      </c>
      <c r="G160" s="225" t="s">
        <v>447</v>
      </c>
      <c r="H160" s="224" t="s">
        <v>1</v>
      </c>
      <c r="I160" s="224" t="s">
        <v>437</v>
      </c>
      <c r="J160" s="237" t="s">
        <v>26</v>
      </c>
      <c r="K160" s="225" t="s">
        <v>1</v>
      </c>
      <c r="L160" s="232" t="s">
        <v>23</v>
      </c>
      <c r="M160" s="240" t="s">
        <v>299</v>
      </c>
      <c r="N160" s="225" t="s">
        <v>1</v>
      </c>
      <c r="O160" s="232" t="s">
        <v>23</v>
      </c>
      <c r="P160" s="230" t="s">
        <v>22</v>
      </c>
      <c r="Q160" s="230" t="s">
        <v>22</v>
      </c>
      <c r="R160" s="232" t="s">
        <v>23</v>
      </c>
      <c r="S160" s="225" t="s">
        <v>1</v>
      </c>
      <c r="T160" s="231" t="s">
        <v>20</v>
      </c>
      <c r="U160" s="230" t="s">
        <v>22</v>
      </c>
      <c r="V160" s="225" t="s">
        <v>1</v>
      </c>
      <c r="W160" s="232" t="s">
        <v>23</v>
      </c>
      <c r="X160" s="225" t="s">
        <v>1</v>
      </c>
      <c r="Y160" s="230" t="s">
        <v>22</v>
      </c>
      <c r="Z160" s="225" t="s">
        <v>1</v>
      </c>
      <c r="AA160" s="225" t="s">
        <v>1</v>
      </c>
      <c r="AB160" s="225" t="s">
        <v>1</v>
      </c>
      <c r="AC160" s="225" t="s">
        <v>1</v>
      </c>
      <c r="AD160" s="225" t="s">
        <v>1</v>
      </c>
      <c r="AE160" s="232" t="s">
        <v>23</v>
      </c>
      <c r="AF160" s="225" t="s">
        <v>1</v>
      </c>
      <c r="AG160" s="225" t="s">
        <v>1</v>
      </c>
      <c r="AH160" s="225" t="s">
        <v>1</v>
      </c>
      <c r="AI160" s="225" t="s">
        <v>1</v>
      </c>
      <c r="AJ160" s="225" t="s">
        <v>1</v>
      </c>
      <c r="AK160" s="225" t="s">
        <v>1</v>
      </c>
      <c r="AL160" s="230" t="s">
        <v>22</v>
      </c>
      <c r="AM160" s="225" t="s">
        <v>1</v>
      </c>
      <c r="AN160" s="225" t="s">
        <v>1</v>
      </c>
      <c r="AO160" s="225" t="s">
        <v>1</v>
      </c>
      <c r="AP160" s="225" t="s">
        <v>1</v>
      </c>
      <c r="AQ160" s="225" t="s">
        <v>1</v>
      </c>
      <c r="AR160" s="225" t="s">
        <v>1</v>
      </c>
      <c r="AS160" s="225" t="s">
        <v>1</v>
      </c>
      <c r="AT160" s="225" t="s">
        <v>1</v>
      </c>
      <c r="AU160" s="225" t="s">
        <v>1</v>
      </c>
      <c r="AV160" s="230" t="s">
        <v>22</v>
      </c>
      <c r="AW160" s="231" t="s">
        <v>1240</v>
      </c>
      <c r="AX160" s="239">
        <v>3</v>
      </c>
      <c r="AY160" s="235">
        <v>0</v>
      </c>
      <c r="AZ160" s="228">
        <v>0</v>
      </c>
      <c r="BA160" s="228">
        <v>0</v>
      </c>
      <c r="BB160" s="229">
        <v>0</v>
      </c>
      <c r="BD160">
        <f>VLOOKUP(A160,'High impact list'!$A:$F,1,FALSE)</f>
        <v>1328</v>
      </c>
      <c r="BE160" t="str">
        <f>VLOOKUP(A160,'High impact list'!$A:$F,5,FALSE)</f>
        <v>Education, skills and unemployment</v>
      </c>
      <c r="BF160" t="str">
        <f>VLOOKUP(A160,Reworked!A:T,17,FALSE)</f>
        <v>Improved</v>
      </c>
      <c r="BG160">
        <v>1</v>
      </c>
      <c r="BH160">
        <v>3</v>
      </c>
      <c r="BI160" t="e">
        <f>VLOOKUP(A160,Sheet2!B:B,1,FALSE)</f>
        <v>#N/A</v>
      </c>
    </row>
    <row r="161" spans="1:61" ht="18" customHeight="1" x14ac:dyDescent="0.25">
      <c r="A161" s="223">
        <v>126</v>
      </c>
      <c r="B161" s="224" t="s">
        <v>50</v>
      </c>
      <c r="C161" s="225" t="s">
        <v>1193</v>
      </c>
      <c r="D161" s="225" t="s">
        <v>1191</v>
      </c>
      <c r="E161" s="225" t="s">
        <v>941</v>
      </c>
      <c r="F161" s="225" t="s">
        <v>1</v>
      </c>
      <c r="G161" s="225" t="s">
        <v>447</v>
      </c>
      <c r="H161" s="224" t="s">
        <v>1</v>
      </c>
      <c r="I161" s="224" t="s">
        <v>437</v>
      </c>
      <c r="J161" s="237" t="s">
        <v>26</v>
      </c>
      <c r="K161" s="231" t="s">
        <v>20</v>
      </c>
      <c r="L161" s="232" t="s">
        <v>23</v>
      </c>
      <c r="M161" s="227" t="s">
        <v>17</v>
      </c>
      <c r="N161" s="230" t="s">
        <v>22</v>
      </c>
      <c r="O161" s="232" t="s">
        <v>23</v>
      </c>
      <c r="P161" s="225" t="s">
        <v>1</v>
      </c>
      <c r="Q161" s="225" t="s">
        <v>1</v>
      </c>
      <c r="R161" s="225" t="s">
        <v>1</v>
      </c>
      <c r="S161" s="225" t="s">
        <v>1</v>
      </c>
      <c r="T161" s="225" t="s">
        <v>1</v>
      </c>
      <c r="U161" s="231" t="s">
        <v>20</v>
      </c>
      <c r="V161" s="225" t="s">
        <v>1</v>
      </c>
      <c r="W161" s="225" t="s">
        <v>1</v>
      </c>
      <c r="X161" s="225" t="s">
        <v>1</v>
      </c>
      <c r="Y161" s="225" t="s">
        <v>1</v>
      </c>
      <c r="Z161" s="225" t="s">
        <v>1</v>
      </c>
      <c r="AA161" s="231" t="s">
        <v>20</v>
      </c>
      <c r="AB161" s="225" t="s">
        <v>1</v>
      </c>
      <c r="AC161" s="225" t="s">
        <v>1</v>
      </c>
      <c r="AD161" s="225" t="s">
        <v>1</v>
      </c>
      <c r="AE161" s="232" t="s">
        <v>23</v>
      </c>
      <c r="AF161" s="232" t="s">
        <v>23</v>
      </c>
      <c r="AG161" s="225" t="s">
        <v>1</v>
      </c>
      <c r="AH161" s="225" t="s">
        <v>1</v>
      </c>
      <c r="AI161" s="225" t="s">
        <v>1</v>
      </c>
      <c r="AJ161" s="225" t="s">
        <v>1</v>
      </c>
      <c r="AK161" s="231" t="s">
        <v>20</v>
      </c>
      <c r="AL161" s="225" t="s">
        <v>1</v>
      </c>
      <c r="AM161" s="225" t="s">
        <v>1</v>
      </c>
      <c r="AN161" s="225" t="s">
        <v>1</v>
      </c>
      <c r="AO161" s="225" t="s">
        <v>1</v>
      </c>
      <c r="AP161" s="225" t="s">
        <v>1</v>
      </c>
      <c r="AQ161" s="225" t="s">
        <v>1</v>
      </c>
      <c r="AR161" s="225" t="s">
        <v>1</v>
      </c>
      <c r="AS161" s="225" t="s">
        <v>1</v>
      </c>
      <c r="AT161" s="225" t="s">
        <v>1</v>
      </c>
      <c r="AU161" s="232" t="s">
        <v>23</v>
      </c>
      <c r="AV161" s="225" t="s">
        <v>1</v>
      </c>
      <c r="AW161" s="226" t="s">
        <v>1241</v>
      </c>
      <c r="AX161" s="226">
        <v>1</v>
      </c>
      <c r="AY161" s="226">
        <v>1</v>
      </c>
      <c r="AZ161" s="228">
        <v>0</v>
      </c>
      <c r="BA161" s="233">
        <v>8.1999999999999993</v>
      </c>
      <c r="BB161" s="238">
        <v>0.26</v>
      </c>
      <c r="BD161">
        <f>VLOOKUP(A161,'High impact list'!$A:$F,1,FALSE)</f>
        <v>126</v>
      </c>
      <c r="BE161" t="str">
        <f>VLOOKUP(A161,'High impact list'!$A:$F,5,FALSE)</f>
        <v>Education, skills and unemployment</v>
      </c>
      <c r="BF161" t="str">
        <f>VLOOKUP(A161,Reworked!A:T,17,FALSE)</f>
        <v>Regressed</v>
      </c>
      <c r="BG161">
        <v>1</v>
      </c>
      <c r="BH161">
        <v>3</v>
      </c>
      <c r="BI161" t="e">
        <f>VLOOKUP(A161,Sheet2!B:B,1,FALSE)</f>
        <v>#N/A</v>
      </c>
    </row>
    <row r="162" spans="1:61" ht="27" customHeight="1" x14ac:dyDescent="0.25">
      <c r="A162" s="223">
        <v>1338</v>
      </c>
      <c r="B162" s="224" t="s">
        <v>52</v>
      </c>
      <c r="C162" s="225" t="s">
        <v>1193</v>
      </c>
      <c r="D162" s="225" t="s">
        <v>1191</v>
      </c>
      <c r="E162" s="225" t="s">
        <v>1086</v>
      </c>
      <c r="F162" s="225" t="s">
        <v>1</v>
      </c>
      <c r="G162" s="225" t="s">
        <v>447</v>
      </c>
      <c r="H162" s="224" t="s">
        <v>1</v>
      </c>
      <c r="I162" s="224" t="s">
        <v>437</v>
      </c>
      <c r="J162" s="237" t="s">
        <v>26</v>
      </c>
      <c r="K162" s="225" t="s">
        <v>1</v>
      </c>
      <c r="L162" s="232" t="s">
        <v>23</v>
      </c>
      <c r="M162" s="237" t="s">
        <v>26</v>
      </c>
      <c r="N162" s="225" t="s">
        <v>1</v>
      </c>
      <c r="O162" s="232" t="s">
        <v>23</v>
      </c>
      <c r="P162" s="225" t="s">
        <v>1</v>
      </c>
      <c r="Q162" s="232" t="s">
        <v>23</v>
      </c>
      <c r="R162" s="225" t="s">
        <v>1</v>
      </c>
      <c r="S162" s="225" t="s">
        <v>1</v>
      </c>
      <c r="T162" s="231" t="s">
        <v>20</v>
      </c>
      <c r="U162" s="231" t="s">
        <v>20</v>
      </c>
      <c r="V162" s="225" t="s">
        <v>1</v>
      </c>
      <c r="W162" s="225" t="s">
        <v>1</v>
      </c>
      <c r="X162" s="225" t="s">
        <v>1</v>
      </c>
      <c r="Y162" s="225" t="s">
        <v>1</v>
      </c>
      <c r="Z162" s="225" t="s">
        <v>1</v>
      </c>
      <c r="AA162" s="225" t="s">
        <v>1</v>
      </c>
      <c r="AB162" s="225" t="s">
        <v>1</v>
      </c>
      <c r="AC162" s="225" t="s">
        <v>1</v>
      </c>
      <c r="AD162" s="225" t="s">
        <v>1</v>
      </c>
      <c r="AE162" s="232" t="s">
        <v>23</v>
      </c>
      <c r="AF162" s="225" t="s">
        <v>1</v>
      </c>
      <c r="AG162" s="225" t="s">
        <v>1</v>
      </c>
      <c r="AH162" s="225" t="s">
        <v>1</v>
      </c>
      <c r="AI162" s="225" t="s">
        <v>1</v>
      </c>
      <c r="AJ162" s="225" t="s">
        <v>1</v>
      </c>
      <c r="AK162" s="225" t="s">
        <v>1</v>
      </c>
      <c r="AL162" s="225" t="s">
        <v>1</v>
      </c>
      <c r="AM162" s="225" t="s">
        <v>1</v>
      </c>
      <c r="AN162" s="225" t="s">
        <v>1</v>
      </c>
      <c r="AO162" s="225" t="s">
        <v>1</v>
      </c>
      <c r="AP162" s="225" t="s">
        <v>1</v>
      </c>
      <c r="AQ162" s="225" t="s">
        <v>1</v>
      </c>
      <c r="AR162" s="225" t="s">
        <v>1</v>
      </c>
      <c r="AS162" s="225" t="s">
        <v>1</v>
      </c>
      <c r="AT162" s="225" t="s">
        <v>1</v>
      </c>
      <c r="AU162" s="225" t="s">
        <v>1</v>
      </c>
      <c r="AV162" s="225" t="s">
        <v>1</v>
      </c>
      <c r="AW162" s="226" t="s">
        <v>1241</v>
      </c>
      <c r="AX162" s="226">
        <v>1</v>
      </c>
      <c r="AY162" s="226">
        <v>1</v>
      </c>
      <c r="AZ162" s="228">
        <v>0</v>
      </c>
      <c r="BA162" s="236">
        <v>0.04</v>
      </c>
      <c r="BB162" s="238">
        <v>0.01</v>
      </c>
      <c r="BD162">
        <f>VLOOKUP(A162,'High impact list'!$A:$F,1,FALSE)</f>
        <v>1338</v>
      </c>
      <c r="BE162" t="str">
        <f>VLOOKUP(A162,'High impact list'!$A:$F,5,FALSE)</f>
        <v>Education, skills and unemployment</v>
      </c>
      <c r="BF162" t="str">
        <f>VLOOKUP(A162,Reworked!A:T,17,FALSE)</f>
        <v>Unchanged</v>
      </c>
      <c r="BG162">
        <v>1</v>
      </c>
      <c r="BH162">
        <v>3</v>
      </c>
      <c r="BI162" t="e">
        <f>VLOOKUP(A162,Sheet2!B:B,1,FALSE)</f>
        <v>#N/A</v>
      </c>
    </row>
    <row r="163" spans="1:61" ht="18.75" customHeight="1" x14ac:dyDescent="0.25">
      <c r="A163" s="223">
        <v>1300</v>
      </c>
      <c r="B163" s="224" t="s">
        <v>55</v>
      </c>
      <c r="C163" s="225" t="s">
        <v>1193</v>
      </c>
      <c r="D163" s="225" t="s">
        <v>1191</v>
      </c>
      <c r="E163" s="225" t="s">
        <v>492</v>
      </c>
      <c r="F163" s="225" t="s">
        <v>1</v>
      </c>
      <c r="G163" s="225" t="s">
        <v>447</v>
      </c>
      <c r="H163" s="224" t="s">
        <v>1</v>
      </c>
      <c r="I163" s="224" t="s">
        <v>437</v>
      </c>
      <c r="J163" s="237" t="s">
        <v>26</v>
      </c>
      <c r="K163" s="225" t="s">
        <v>1</v>
      </c>
      <c r="L163" s="232" t="s">
        <v>23</v>
      </c>
      <c r="M163" s="237" t="s">
        <v>26</v>
      </c>
      <c r="N163" s="225" t="s">
        <v>1</v>
      </c>
      <c r="O163" s="232" t="s">
        <v>23</v>
      </c>
      <c r="P163" s="232" t="s">
        <v>23</v>
      </c>
      <c r="Q163" s="225" t="s">
        <v>1</v>
      </c>
      <c r="R163" s="231" t="s">
        <v>20</v>
      </c>
      <c r="S163" s="225" t="s">
        <v>1</v>
      </c>
      <c r="T163" s="230" t="s">
        <v>22</v>
      </c>
      <c r="U163" s="232" t="s">
        <v>23</v>
      </c>
      <c r="V163" s="232" t="s">
        <v>23</v>
      </c>
      <c r="W163" s="232" t="s">
        <v>23</v>
      </c>
      <c r="X163" s="225" t="s">
        <v>1</v>
      </c>
      <c r="Y163" s="225" t="s">
        <v>1</v>
      </c>
      <c r="Z163" s="225" t="s">
        <v>1</v>
      </c>
      <c r="AA163" s="225" t="s">
        <v>1</v>
      </c>
      <c r="AB163" s="225" t="s">
        <v>1</v>
      </c>
      <c r="AC163" s="225" t="s">
        <v>1</v>
      </c>
      <c r="AD163" s="225" t="s">
        <v>1</v>
      </c>
      <c r="AE163" s="232" t="s">
        <v>23</v>
      </c>
      <c r="AF163" s="225" t="s">
        <v>1</v>
      </c>
      <c r="AG163" s="225" t="s">
        <v>1</v>
      </c>
      <c r="AH163" s="225" t="s">
        <v>1</v>
      </c>
      <c r="AI163" s="225" t="s">
        <v>1</v>
      </c>
      <c r="AJ163" s="225" t="s">
        <v>1</v>
      </c>
      <c r="AK163" s="225" t="s">
        <v>1</v>
      </c>
      <c r="AL163" s="225" t="s">
        <v>1</v>
      </c>
      <c r="AM163" s="225" t="s">
        <v>1</v>
      </c>
      <c r="AN163" s="225" t="s">
        <v>1</v>
      </c>
      <c r="AO163" s="225" t="s">
        <v>1</v>
      </c>
      <c r="AP163" s="225" t="s">
        <v>1</v>
      </c>
      <c r="AQ163" s="225" t="s">
        <v>1</v>
      </c>
      <c r="AR163" s="225" t="s">
        <v>1</v>
      </c>
      <c r="AS163" s="225" t="s">
        <v>1</v>
      </c>
      <c r="AT163" s="225" t="s">
        <v>1</v>
      </c>
      <c r="AU163" s="225" t="s">
        <v>1</v>
      </c>
      <c r="AV163" s="225" t="s">
        <v>1</v>
      </c>
      <c r="AW163" s="231" t="s">
        <v>1240</v>
      </c>
      <c r="AX163" s="227">
        <v>2</v>
      </c>
      <c r="AY163" s="227">
        <v>2</v>
      </c>
      <c r="AZ163" s="228">
        <v>0</v>
      </c>
      <c r="BA163" s="228">
        <v>0</v>
      </c>
      <c r="BB163" s="229">
        <v>0</v>
      </c>
      <c r="BD163">
        <f>VLOOKUP(A163,'High impact list'!$A:$F,1,FALSE)</f>
        <v>1300</v>
      </c>
      <c r="BE163" t="str">
        <f>VLOOKUP(A163,'High impact list'!$A:$F,5,FALSE)</f>
        <v>Education, skills and unemployment</v>
      </c>
      <c r="BF163" t="str">
        <f>VLOOKUP(A163,Reworked!A:T,17,FALSE)</f>
        <v>Unchanged</v>
      </c>
      <c r="BG163">
        <v>1</v>
      </c>
      <c r="BH163">
        <v>3</v>
      </c>
      <c r="BI163" t="e">
        <f>VLOOKUP(A163,Sheet2!B:B,1,FALSE)</f>
        <v>#N/A</v>
      </c>
    </row>
    <row r="164" spans="1:61" ht="18.75" customHeight="1" x14ac:dyDescent="0.25">
      <c r="A164" s="223">
        <v>1301</v>
      </c>
      <c r="B164" s="224" t="s">
        <v>58</v>
      </c>
      <c r="C164" s="225" t="s">
        <v>1193</v>
      </c>
      <c r="D164" s="225" t="s">
        <v>1191</v>
      </c>
      <c r="E164" s="225" t="s">
        <v>492</v>
      </c>
      <c r="F164" s="225" t="s">
        <v>1</v>
      </c>
      <c r="G164" s="225" t="s">
        <v>447</v>
      </c>
      <c r="H164" s="224" t="s">
        <v>1</v>
      </c>
      <c r="I164" s="224" t="s">
        <v>437</v>
      </c>
      <c r="J164" s="237" t="s">
        <v>26</v>
      </c>
      <c r="K164" s="225" t="s">
        <v>1</v>
      </c>
      <c r="L164" s="232" t="s">
        <v>23</v>
      </c>
      <c r="M164" s="237" t="s">
        <v>26</v>
      </c>
      <c r="N164" s="225" t="s">
        <v>1</v>
      </c>
      <c r="O164" s="232" t="s">
        <v>23</v>
      </c>
      <c r="P164" s="230" t="s">
        <v>22</v>
      </c>
      <c r="Q164" s="232" t="s">
        <v>23</v>
      </c>
      <c r="R164" s="232" t="s">
        <v>23</v>
      </c>
      <c r="S164" s="225" t="s">
        <v>1</v>
      </c>
      <c r="T164" s="225" t="s">
        <v>1</v>
      </c>
      <c r="U164" s="230" t="s">
        <v>22</v>
      </c>
      <c r="V164" s="225" t="s">
        <v>1</v>
      </c>
      <c r="W164" s="230" t="s">
        <v>22</v>
      </c>
      <c r="X164" s="225" t="s">
        <v>1</v>
      </c>
      <c r="Y164" s="225" t="s">
        <v>1</v>
      </c>
      <c r="Z164" s="225" t="s">
        <v>1</v>
      </c>
      <c r="AA164" s="225" t="s">
        <v>1</v>
      </c>
      <c r="AB164" s="225" t="s">
        <v>1</v>
      </c>
      <c r="AC164" s="225" t="s">
        <v>1</v>
      </c>
      <c r="AD164" s="225" t="s">
        <v>1</v>
      </c>
      <c r="AE164" s="232" t="s">
        <v>23</v>
      </c>
      <c r="AF164" s="225" t="s">
        <v>1</v>
      </c>
      <c r="AG164" s="225" t="s">
        <v>1</v>
      </c>
      <c r="AH164" s="225" t="s">
        <v>1</v>
      </c>
      <c r="AI164" s="225" t="s">
        <v>1</v>
      </c>
      <c r="AJ164" s="225" t="s">
        <v>1</v>
      </c>
      <c r="AK164" s="225" t="s">
        <v>1</v>
      </c>
      <c r="AL164" s="225" t="s">
        <v>1</v>
      </c>
      <c r="AM164" s="225" t="s">
        <v>1</v>
      </c>
      <c r="AN164" s="225" t="s">
        <v>1</v>
      </c>
      <c r="AO164" s="225" t="s">
        <v>1</v>
      </c>
      <c r="AP164" s="225" t="s">
        <v>1</v>
      </c>
      <c r="AQ164" s="225" t="s">
        <v>1</v>
      </c>
      <c r="AR164" s="225" t="s">
        <v>1</v>
      </c>
      <c r="AS164" s="225" t="s">
        <v>1</v>
      </c>
      <c r="AT164" s="225" t="s">
        <v>1</v>
      </c>
      <c r="AU164" s="225" t="s">
        <v>1</v>
      </c>
      <c r="AV164" s="225" t="s">
        <v>1</v>
      </c>
      <c r="AW164" s="226" t="s">
        <v>1241</v>
      </c>
      <c r="AX164" s="226">
        <v>1</v>
      </c>
      <c r="AY164" s="239">
        <v>3</v>
      </c>
      <c r="AZ164" s="228">
        <v>0</v>
      </c>
      <c r="BA164" s="228">
        <v>0</v>
      </c>
      <c r="BB164" s="229">
        <v>0</v>
      </c>
      <c r="BD164">
        <f>VLOOKUP(A164,'High impact list'!$A:$F,1,FALSE)</f>
        <v>1301</v>
      </c>
      <c r="BE164" t="str">
        <f>VLOOKUP(A164,'High impact list'!$A:$F,5,FALSE)</f>
        <v>Education, skills and unemployment</v>
      </c>
      <c r="BF164" t="str">
        <f>VLOOKUP(A164,Reworked!A:T,17,FALSE)</f>
        <v>Unchanged</v>
      </c>
      <c r="BG164">
        <v>1</v>
      </c>
      <c r="BH164">
        <v>3</v>
      </c>
      <c r="BI164" t="e">
        <f>VLOOKUP(A164,Sheet2!B:B,1,FALSE)</f>
        <v>#N/A</v>
      </c>
    </row>
    <row r="165" spans="1:61" ht="14.25" customHeight="1" x14ac:dyDescent="0.25">
      <c r="A165" s="223">
        <v>204</v>
      </c>
      <c r="B165" s="224" t="s">
        <v>62</v>
      </c>
      <c r="C165" s="225" t="s">
        <v>1193</v>
      </c>
      <c r="D165" s="225" t="s">
        <v>1191</v>
      </c>
      <c r="E165" s="225" t="s">
        <v>941</v>
      </c>
      <c r="F165" s="225" t="s">
        <v>1</v>
      </c>
      <c r="G165" s="225" t="s">
        <v>447</v>
      </c>
      <c r="H165" s="224" t="s">
        <v>1</v>
      </c>
      <c r="I165" s="224" t="s">
        <v>437</v>
      </c>
      <c r="J165" s="237" t="s">
        <v>26</v>
      </c>
      <c r="K165" s="232" t="s">
        <v>23</v>
      </c>
      <c r="L165" s="232" t="s">
        <v>23</v>
      </c>
      <c r="M165" s="237" t="s">
        <v>26</v>
      </c>
      <c r="N165" s="232" t="s">
        <v>23</v>
      </c>
      <c r="O165" s="232" t="s">
        <v>23</v>
      </c>
      <c r="P165" s="225" t="s">
        <v>1</v>
      </c>
      <c r="Q165" s="225" t="s">
        <v>1</v>
      </c>
      <c r="R165" s="230" t="s">
        <v>22</v>
      </c>
      <c r="S165" s="225" t="s">
        <v>1</v>
      </c>
      <c r="T165" s="225" t="s">
        <v>1</v>
      </c>
      <c r="U165" s="230" t="s">
        <v>22</v>
      </c>
      <c r="V165" s="225" t="s">
        <v>1</v>
      </c>
      <c r="W165" s="231" t="s">
        <v>20</v>
      </c>
      <c r="X165" s="225" t="s">
        <v>1</v>
      </c>
      <c r="Y165" s="225" t="s">
        <v>1</v>
      </c>
      <c r="Z165" s="231" t="s">
        <v>20</v>
      </c>
      <c r="AA165" s="232" t="s">
        <v>23</v>
      </c>
      <c r="AB165" s="225" t="s">
        <v>1</v>
      </c>
      <c r="AC165" s="225" t="s">
        <v>1</v>
      </c>
      <c r="AD165" s="225" t="s">
        <v>1</v>
      </c>
      <c r="AE165" s="232" t="s">
        <v>23</v>
      </c>
      <c r="AF165" s="230" t="s">
        <v>22</v>
      </c>
      <c r="AG165" s="225" t="s">
        <v>1</v>
      </c>
      <c r="AH165" s="225" t="s">
        <v>1</v>
      </c>
      <c r="AI165" s="225" t="s">
        <v>1</v>
      </c>
      <c r="AJ165" s="225" t="s">
        <v>1</v>
      </c>
      <c r="AK165" s="225" t="s">
        <v>1</v>
      </c>
      <c r="AL165" s="225" t="s">
        <v>1</v>
      </c>
      <c r="AM165" s="225" t="s">
        <v>1</v>
      </c>
      <c r="AN165" s="225" t="s">
        <v>1</v>
      </c>
      <c r="AO165" s="225" t="s">
        <v>1</v>
      </c>
      <c r="AP165" s="225" t="s">
        <v>1</v>
      </c>
      <c r="AQ165" s="225" t="s">
        <v>1</v>
      </c>
      <c r="AR165" s="225" t="s">
        <v>1</v>
      </c>
      <c r="AS165" s="225" t="s">
        <v>1</v>
      </c>
      <c r="AT165" s="225" t="s">
        <v>1</v>
      </c>
      <c r="AU165" s="232" t="s">
        <v>23</v>
      </c>
      <c r="AV165" s="231" t="s">
        <v>20</v>
      </c>
      <c r="AW165" s="226" t="s">
        <v>1241</v>
      </c>
      <c r="AX165" s="226">
        <v>1</v>
      </c>
      <c r="AY165" s="226">
        <v>1</v>
      </c>
      <c r="AZ165" s="228">
        <v>0</v>
      </c>
      <c r="BA165" s="233">
        <v>0.68</v>
      </c>
      <c r="BB165" s="229">
        <v>0</v>
      </c>
      <c r="BD165">
        <f>VLOOKUP(A165,'High impact list'!$A:$F,1,FALSE)</f>
        <v>204</v>
      </c>
      <c r="BE165" t="str">
        <f>VLOOKUP(A165,'High impact list'!$A:$F,5,FALSE)</f>
        <v>Education, skills and unemployment</v>
      </c>
      <c r="BF165" t="str">
        <f>VLOOKUP(A165,Reworked!A:T,17,FALSE)</f>
        <v>Unchanged</v>
      </c>
      <c r="BG165">
        <v>1</v>
      </c>
      <c r="BH165">
        <v>3</v>
      </c>
      <c r="BI165" t="e">
        <f>VLOOKUP(A165,Sheet2!B:B,1,FALSE)</f>
        <v>#N/A</v>
      </c>
    </row>
    <row r="166" spans="1:61" ht="14.25" customHeight="1" x14ac:dyDescent="0.25">
      <c r="A166" s="223">
        <v>1297</v>
      </c>
      <c r="B166" s="224" t="s">
        <v>64</v>
      </c>
      <c r="C166" s="225" t="s">
        <v>1193</v>
      </c>
      <c r="D166" s="225" t="s">
        <v>1191</v>
      </c>
      <c r="E166" s="225" t="s">
        <v>438</v>
      </c>
      <c r="F166" s="225" t="s">
        <v>28</v>
      </c>
      <c r="G166" s="225" t="s">
        <v>447</v>
      </c>
      <c r="H166" s="224" t="s">
        <v>1</v>
      </c>
      <c r="I166" s="224" t="s">
        <v>437</v>
      </c>
      <c r="J166" s="237" t="s">
        <v>26</v>
      </c>
      <c r="K166" s="225" t="s">
        <v>1</v>
      </c>
      <c r="L166" s="232" t="s">
        <v>23</v>
      </c>
      <c r="M166" s="237" t="s">
        <v>26</v>
      </c>
      <c r="N166" s="225" t="s">
        <v>1</v>
      </c>
      <c r="O166" s="232" t="s">
        <v>23</v>
      </c>
      <c r="P166" s="231" t="s">
        <v>20</v>
      </c>
      <c r="Q166" s="232" t="s">
        <v>23</v>
      </c>
      <c r="R166" s="225" t="s">
        <v>1</v>
      </c>
      <c r="S166" s="225" t="s">
        <v>1</v>
      </c>
      <c r="T166" s="225" t="s">
        <v>1</v>
      </c>
      <c r="U166" s="231" t="s">
        <v>20</v>
      </c>
      <c r="V166" s="225" t="s">
        <v>1</v>
      </c>
      <c r="W166" s="232" t="s">
        <v>23</v>
      </c>
      <c r="X166" s="225" t="s">
        <v>1</v>
      </c>
      <c r="Y166" s="231" t="s">
        <v>20</v>
      </c>
      <c r="Z166" s="225" t="s">
        <v>1</v>
      </c>
      <c r="AA166" s="225" t="s">
        <v>1</v>
      </c>
      <c r="AB166" s="225" t="s">
        <v>1</v>
      </c>
      <c r="AC166" s="225" t="s">
        <v>1</v>
      </c>
      <c r="AD166" s="225" t="s">
        <v>1</v>
      </c>
      <c r="AE166" s="232" t="s">
        <v>23</v>
      </c>
      <c r="AF166" s="225" t="s">
        <v>1</v>
      </c>
      <c r="AG166" s="225" t="s">
        <v>1</v>
      </c>
      <c r="AH166" s="225" t="s">
        <v>1</v>
      </c>
      <c r="AI166" s="225" t="s">
        <v>1</v>
      </c>
      <c r="AJ166" s="225" t="s">
        <v>1</v>
      </c>
      <c r="AK166" s="225" t="s">
        <v>1</v>
      </c>
      <c r="AL166" s="225" t="s">
        <v>1</v>
      </c>
      <c r="AM166" s="225" t="s">
        <v>1</v>
      </c>
      <c r="AN166" s="225" t="s">
        <v>1</v>
      </c>
      <c r="AO166" s="225" t="s">
        <v>1</v>
      </c>
      <c r="AP166" s="225" t="s">
        <v>1</v>
      </c>
      <c r="AQ166" s="225" t="s">
        <v>1</v>
      </c>
      <c r="AR166" s="225" t="s">
        <v>1</v>
      </c>
      <c r="AS166" s="225" t="s">
        <v>1</v>
      </c>
      <c r="AT166" s="225" t="s">
        <v>1</v>
      </c>
      <c r="AU166" s="225" t="s">
        <v>1</v>
      </c>
      <c r="AV166" s="225" t="s">
        <v>1</v>
      </c>
      <c r="AW166" s="231" t="s">
        <v>1240</v>
      </c>
      <c r="AX166" s="227">
        <v>2</v>
      </c>
      <c r="AY166" s="235">
        <v>0</v>
      </c>
      <c r="AZ166" s="228">
        <v>0</v>
      </c>
      <c r="BA166" s="228">
        <v>0</v>
      </c>
      <c r="BB166" s="229">
        <v>0</v>
      </c>
      <c r="BD166">
        <f>VLOOKUP(A166,'High impact list'!$A:$F,1,FALSE)</f>
        <v>1297</v>
      </c>
      <c r="BE166" t="str">
        <f>VLOOKUP(A166,'High impact list'!$A:$F,5,FALSE)</f>
        <v>Education, skills and unemployment</v>
      </c>
      <c r="BF166" t="str">
        <f>VLOOKUP(A166,Reworked!A:T,17,FALSE)</f>
        <v>Unchanged</v>
      </c>
      <c r="BG166">
        <v>1</v>
      </c>
      <c r="BH166">
        <v>3</v>
      </c>
      <c r="BI166" t="e">
        <f>VLOOKUP(A166,Sheet2!B:B,1,FALSE)</f>
        <v>#N/A</v>
      </c>
    </row>
    <row r="167" spans="1:61" ht="18.75" customHeight="1" x14ac:dyDescent="0.25">
      <c r="A167" s="223">
        <v>1322</v>
      </c>
      <c r="B167" s="224" t="s">
        <v>65</v>
      </c>
      <c r="C167" s="225" t="s">
        <v>1193</v>
      </c>
      <c r="D167" s="225" t="s">
        <v>1191</v>
      </c>
      <c r="E167" s="225" t="s">
        <v>625</v>
      </c>
      <c r="F167" s="225" t="s">
        <v>28</v>
      </c>
      <c r="G167" s="225" t="s">
        <v>447</v>
      </c>
      <c r="H167" s="224" t="s">
        <v>1</v>
      </c>
      <c r="I167" s="224" t="s">
        <v>437</v>
      </c>
      <c r="J167" s="237" t="s">
        <v>26</v>
      </c>
      <c r="K167" s="225" t="s">
        <v>1</v>
      </c>
      <c r="L167" s="232" t="s">
        <v>23</v>
      </c>
      <c r="M167" s="227" t="s">
        <v>17</v>
      </c>
      <c r="N167" s="225" t="s">
        <v>1</v>
      </c>
      <c r="O167" s="232" t="s">
        <v>23</v>
      </c>
      <c r="P167" s="231" t="s">
        <v>20</v>
      </c>
      <c r="Q167" s="225" t="s">
        <v>1</v>
      </c>
      <c r="R167" s="231" t="s">
        <v>20</v>
      </c>
      <c r="S167" s="225" t="s">
        <v>1</v>
      </c>
      <c r="T167" s="225" t="s">
        <v>1</v>
      </c>
      <c r="U167" s="225" t="s">
        <v>1</v>
      </c>
      <c r="V167" s="225" t="s">
        <v>1</v>
      </c>
      <c r="W167" s="225" t="s">
        <v>1</v>
      </c>
      <c r="X167" s="225" t="s">
        <v>1</v>
      </c>
      <c r="Y167" s="225" t="s">
        <v>1</v>
      </c>
      <c r="Z167" s="225" t="s">
        <v>1</v>
      </c>
      <c r="AA167" s="225" t="s">
        <v>1</v>
      </c>
      <c r="AB167" s="225" t="s">
        <v>1</v>
      </c>
      <c r="AC167" s="225" t="s">
        <v>1</v>
      </c>
      <c r="AD167" s="225" t="s">
        <v>1</v>
      </c>
      <c r="AE167" s="232" t="s">
        <v>23</v>
      </c>
      <c r="AF167" s="225" t="s">
        <v>1</v>
      </c>
      <c r="AG167" s="225" t="s">
        <v>1</v>
      </c>
      <c r="AH167" s="225" t="s">
        <v>1</v>
      </c>
      <c r="AI167" s="225" t="s">
        <v>1</v>
      </c>
      <c r="AJ167" s="225" t="s">
        <v>1</v>
      </c>
      <c r="AK167" s="225" t="s">
        <v>1</v>
      </c>
      <c r="AL167" s="231" t="s">
        <v>20</v>
      </c>
      <c r="AM167" s="225" t="s">
        <v>1</v>
      </c>
      <c r="AN167" s="225" t="s">
        <v>1</v>
      </c>
      <c r="AO167" s="225" t="s">
        <v>1</v>
      </c>
      <c r="AP167" s="225" t="s">
        <v>1</v>
      </c>
      <c r="AQ167" s="225" t="s">
        <v>1</v>
      </c>
      <c r="AR167" s="225" t="s">
        <v>1</v>
      </c>
      <c r="AS167" s="225" t="s">
        <v>1</v>
      </c>
      <c r="AT167" s="225" t="s">
        <v>1</v>
      </c>
      <c r="AU167" s="225" t="s">
        <v>1</v>
      </c>
      <c r="AV167" s="225" t="s">
        <v>1</v>
      </c>
      <c r="AW167" s="231" t="s">
        <v>1240</v>
      </c>
      <c r="AX167" s="227">
        <v>2</v>
      </c>
      <c r="AY167" s="227">
        <v>2</v>
      </c>
      <c r="AZ167" s="228">
        <v>0</v>
      </c>
      <c r="BA167" s="228">
        <v>0</v>
      </c>
      <c r="BB167" s="229">
        <v>0</v>
      </c>
      <c r="BD167">
        <f>VLOOKUP(A167,'High impact list'!$A:$F,1,FALSE)</f>
        <v>1322</v>
      </c>
      <c r="BE167" t="str">
        <f>VLOOKUP(A167,'High impact list'!$A:$F,5,FALSE)</f>
        <v>Education, skills and unemployment</v>
      </c>
      <c r="BF167" t="str">
        <f>VLOOKUP(A167,Reworked!A:T,17,FALSE)</f>
        <v>Regressed</v>
      </c>
      <c r="BG167">
        <v>1</v>
      </c>
      <c r="BH167">
        <v>3</v>
      </c>
      <c r="BI167" t="e">
        <f>VLOOKUP(A167,Sheet2!B:B,1,FALSE)</f>
        <v>#N/A</v>
      </c>
    </row>
    <row r="168" spans="1:61" ht="14.25" customHeight="1" x14ac:dyDescent="0.25">
      <c r="A168" s="223">
        <v>237</v>
      </c>
      <c r="B168" s="224" t="s">
        <v>67</v>
      </c>
      <c r="C168" s="225" t="s">
        <v>1193</v>
      </c>
      <c r="D168" s="225" t="s">
        <v>1191</v>
      </c>
      <c r="E168" s="225" t="s">
        <v>941</v>
      </c>
      <c r="F168" s="225" t="s">
        <v>1</v>
      </c>
      <c r="G168" s="225" t="s">
        <v>447</v>
      </c>
      <c r="H168" s="224" t="s">
        <v>1</v>
      </c>
      <c r="I168" s="224" t="s">
        <v>437</v>
      </c>
      <c r="J168" s="237" t="s">
        <v>26</v>
      </c>
      <c r="K168" s="225" t="s">
        <v>1</v>
      </c>
      <c r="L168" s="232" t="s">
        <v>23</v>
      </c>
      <c r="M168" s="239" t="s">
        <v>94</v>
      </c>
      <c r="N168" s="230" t="s">
        <v>22</v>
      </c>
      <c r="O168" s="232" t="s">
        <v>23</v>
      </c>
      <c r="P168" s="225" t="s">
        <v>1</v>
      </c>
      <c r="Q168" s="231" t="s">
        <v>20</v>
      </c>
      <c r="R168" s="230" t="s">
        <v>22</v>
      </c>
      <c r="S168" s="225" t="s">
        <v>1</v>
      </c>
      <c r="T168" s="225" t="s">
        <v>1</v>
      </c>
      <c r="U168" s="231" t="s">
        <v>20</v>
      </c>
      <c r="V168" s="231" t="s">
        <v>20</v>
      </c>
      <c r="W168" s="230" t="s">
        <v>22</v>
      </c>
      <c r="X168" s="225" t="s">
        <v>1</v>
      </c>
      <c r="Y168" s="230" t="s">
        <v>22</v>
      </c>
      <c r="Z168" s="225" t="s">
        <v>1</v>
      </c>
      <c r="AA168" s="225" t="s">
        <v>1</v>
      </c>
      <c r="AB168" s="225" t="s">
        <v>1</v>
      </c>
      <c r="AC168" s="225" t="s">
        <v>1</v>
      </c>
      <c r="AD168" s="225" t="s">
        <v>1</v>
      </c>
      <c r="AE168" s="232" t="s">
        <v>23</v>
      </c>
      <c r="AF168" s="230" t="s">
        <v>22</v>
      </c>
      <c r="AG168" s="225" t="s">
        <v>1</v>
      </c>
      <c r="AH168" s="225" t="s">
        <v>1</v>
      </c>
      <c r="AI168" s="225" t="s">
        <v>1</v>
      </c>
      <c r="AJ168" s="225" t="s">
        <v>1</v>
      </c>
      <c r="AK168" s="225" t="s">
        <v>1</v>
      </c>
      <c r="AL168" s="225" t="s">
        <v>1</v>
      </c>
      <c r="AM168" s="225" t="s">
        <v>1</v>
      </c>
      <c r="AN168" s="225" t="s">
        <v>1</v>
      </c>
      <c r="AO168" s="225" t="s">
        <v>1</v>
      </c>
      <c r="AP168" s="225" t="s">
        <v>1</v>
      </c>
      <c r="AQ168" s="225" t="s">
        <v>1</v>
      </c>
      <c r="AR168" s="230" t="s">
        <v>22</v>
      </c>
      <c r="AS168" s="225" t="s">
        <v>1</v>
      </c>
      <c r="AT168" s="225" t="s">
        <v>1</v>
      </c>
      <c r="AU168" s="230" t="s">
        <v>22</v>
      </c>
      <c r="AV168" s="230" t="s">
        <v>22</v>
      </c>
      <c r="AW168" s="226" t="s">
        <v>1241</v>
      </c>
      <c r="AX168" s="227">
        <v>2</v>
      </c>
      <c r="AY168" s="227">
        <v>2</v>
      </c>
      <c r="AZ168" s="228">
        <v>0</v>
      </c>
      <c r="BA168" s="233">
        <v>12</v>
      </c>
      <c r="BB168" s="238">
        <v>39.799999999999997</v>
      </c>
      <c r="BD168">
        <f>VLOOKUP(A168,'High impact list'!$A:$F,1,FALSE)</f>
        <v>237</v>
      </c>
      <c r="BE168" t="str">
        <f>VLOOKUP(A168,'High impact list'!$A:$F,5,FALSE)</f>
        <v>Education, skills and unemployment</v>
      </c>
      <c r="BF168" t="str">
        <f>VLOOKUP(A168,Reworked!A:T,17,FALSE)</f>
        <v>Improved</v>
      </c>
      <c r="BG168">
        <v>1</v>
      </c>
      <c r="BH168">
        <v>3</v>
      </c>
      <c r="BI168" t="e">
        <f>VLOOKUP(A168,Sheet2!B:B,1,FALSE)</f>
        <v>#N/A</v>
      </c>
    </row>
    <row r="169" spans="1:61" ht="18" customHeight="1" x14ac:dyDescent="0.25">
      <c r="A169" s="223">
        <v>1316</v>
      </c>
      <c r="B169" s="224" t="s">
        <v>73</v>
      </c>
      <c r="C169" s="225" t="s">
        <v>1193</v>
      </c>
      <c r="D169" s="225" t="s">
        <v>1191</v>
      </c>
      <c r="E169" s="225" t="s">
        <v>571</v>
      </c>
      <c r="F169" s="225" t="s">
        <v>1</v>
      </c>
      <c r="G169" s="225" t="s">
        <v>447</v>
      </c>
      <c r="H169" s="224" t="s">
        <v>1</v>
      </c>
      <c r="I169" s="224" t="s">
        <v>437</v>
      </c>
      <c r="J169" s="237" t="s">
        <v>26</v>
      </c>
      <c r="K169" s="225" t="s">
        <v>1</v>
      </c>
      <c r="L169" s="232" t="s">
        <v>23</v>
      </c>
      <c r="M169" s="237" t="s">
        <v>26</v>
      </c>
      <c r="N169" s="225" t="s">
        <v>1</v>
      </c>
      <c r="O169" s="232" t="s">
        <v>23</v>
      </c>
      <c r="P169" s="225" t="s">
        <v>1</v>
      </c>
      <c r="Q169" s="230" t="s">
        <v>22</v>
      </c>
      <c r="R169" s="225" t="s">
        <v>1</v>
      </c>
      <c r="S169" s="225" t="s">
        <v>1</v>
      </c>
      <c r="T169" s="225" t="s">
        <v>1</v>
      </c>
      <c r="U169" s="225" t="s">
        <v>1</v>
      </c>
      <c r="V169" s="225" t="s">
        <v>1</v>
      </c>
      <c r="W169" s="232" t="s">
        <v>23</v>
      </c>
      <c r="X169" s="225" t="s">
        <v>1</v>
      </c>
      <c r="Y169" s="225" t="s">
        <v>1</v>
      </c>
      <c r="Z169" s="225" t="s">
        <v>1</v>
      </c>
      <c r="AA169" s="225" t="s">
        <v>1</v>
      </c>
      <c r="AB169" s="225" t="s">
        <v>1</v>
      </c>
      <c r="AC169" s="225" t="s">
        <v>1</v>
      </c>
      <c r="AD169" s="225" t="s">
        <v>1</v>
      </c>
      <c r="AE169" s="232" t="s">
        <v>23</v>
      </c>
      <c r="AF169" s="225" t="s">
        <v>1</v>
      </c>
      <c r="AG169" s="225" t="s">
        <v>1</v>
      </c>
      <c r="AH169" s="225" t="s">
        <v>1</v>
      </c>
      <c r="AI169" s="225" t="s">
        <v>1</v>
      </c>
      <c r="AJ169" s="225" t="s">
        <v>1</v>
      </c>
      <c r="AK169" s="225" t="s">
        <v>1</v>
      </c>
      <c r="AL169" s="225" t="s">
        <v>1</v>
      </c>
      <c r="AM169" s="225" t="s">
        <v>1</v>
      </c>
      <c r="AN169" s="225" t="s">
        <v>1</v>
      </c>
      <c r="AO169" s="225" t="s">
        <v>1</v>
      </c>
      <c r="AP169" s="225" t="s">
        <v>1</v>
      </c>
      <c r="AQ169" s="225" t="s">
        <v>1</v>
      </c>
      <c r="AR169" s="225" t="s">
        <v>1</v>
      </c>
      <c r="AS169" s="225" t="s">
        <v>1</v>
      </c>
      <c r="AT169" s="225" t="s">
        <v>1</v>
      </c>
      <c r="AU169" s="225" t="s">
        <v>1</v>
      </c>
      <c r="AV169" s="231" t="s">
        <v>20</v>
      </c>
      <c r="AW169" s="231" t="s">
        <v>1240</v>
      </c>
      <c r="AX169" s="226">
        <v>1</v>
      </c>
      <c r="AY169" s="235">
        <v>0</v>
      </c>
      <c r="AZ169" s="228">
        <v>0</v>
      </c>
      <c r="BA169" s="228">
        <v>0</v>
      </c>
      <c r="BB169" s="229">
        <v>0</v>
      </c>
      <c r="BD169">
        <f>VLOOKUP(A169,'High impact list'!$A:$F,1,FALSE)</f>
        <v>1316</v>
      </c>
      <c r="BE169" t="str">
        <f>VLOOKUP(A169,'High impact list'!$A:$F,5,FALSE)</f>
        <v>Education, skills and unemployment</v>
      </c>
      <c r="BF169" t="str">
        <f>VLOOKUP(A169,Reworked!A:T,17,FALSE)</f>
        <v>Unchanged</v>
      </c>
      <c r="BG169">
        <v>1</v>
      </c>
      <c r="BH169">
        <v>3</v>
      </c>
      <c r="BI169" t="e">
        <f>VLOOKUP(A169,Sheet2!B:B,1,FALSE)</f>
        <v>#N/A</v>
      </c>
    </row>
    <row r="170" spans="1:61" ht="27" customHeight="1" x14ac:dyDescent="0.25">
      <c r="A170" s="223">
        <v>1324</v>
      </c>
      <c r="B170" s="224" t="s">
        <v>74</v>
      </c>
      <c r="C170" s="225" t="s">
        <v>1193</v>
      </c>
      <c r="D170" s="225" t="s">
        <v>1191</v>
      </c>
      <c r="E170" s="225" t="s">
        <v>625</v>
      </c>
      <c r="F170" s="225" t="s">
        <v>1</v>
      </c>
      <c r="G170" s="225" t="s">
        <v>447</v>
      </c>
      <c r="H170" s="224" t="s">
        <v>1</v>
      </c>
      <c r="I170" s="224" t="s">
        <v>437</v>
      </c>
      <c r="J170" s="237" t="s">
        <v>26</v>
      </c>
      <c r="K170" s="225" t="s">
        <v>1</v>
      </c>
      <c r="L170" s="232" t="s">
        <v>23</v>
      </c>
      <c r="M170" s="237" t="s">
        <v>26</v>
      </c>
      <c r="N170" s="225" t="s">
        <v>1</v>
      </c>
      <c r="O170" s="232" t="s">
        <v>23</v>
      </c>
      <c r="P170" s="232" t="s">
        <v>23</v>
      </c>
      <c r="Q170" s="232" t="s">
        <v>23</v>
      </c>
      <c r="R170" s="225" t="s">
        <v>1</v>
      </c>
      <c r="S170" s="225" t="s">
        <v>1</v>
      </c>
      <c r="T170" s="225" t="s">
        <v>1</v>
      </c>
      <c r="U170" s="225" t="s">
        <v>1</v>
      </c>
      <c r="V170" s="225" t="s">
        <v>1</v>
      </c>
      <c r="W170" s="225" t="s">
        <v>1</v>
      </c>
      <c r="X170" s="225" t="s">
        <v>1</v>
      </c>
      <c r="Y170" s="225" t="s">
        <v>1</v>
      </c>
      <c r="Z170" s="225" t="s">
        <v>1</v>
      </c>
      <c r="AA170" s="225" t="s">
        <v>1</v>
      </c>
      <c r="AB170" s="225" t="s">
        <v>1</v>
      </c>
      <c r="AC170" s="225" t="s">
        <v>1</v>
      </c>
      <c r="AD170" s="225" t="s">
        <v>1</v>
      </c>
      <c r="AE170" s="232" t="s">
        <v>23</v>
      </c>
      <c r="AF170" s="225" t="s">
        <v>1</v>
      </c>
      <c r="AG170" s="225" t="s">
        <v>1</v>
      </c>
      <c r="AH170" s="225" t="s">
        <v>1</v>
      </c>
      <c r="AI170" s="225" t="s">
        <v>1</v>
      </c>
      <c r="AJ170" s="225" t="s">
        <v>1</v>
      </c>
      <c r="AK170" s="225" t="s">
        <v>1</v>
      </c>
      <c r="AL170" s="225" t="s">
        <v>1</v>
      </c>
      <c r="AM170" s="225" t="s">
        <v>1</v>
      </c>
      <c r="AN170" s="225" t="s">
        <v>1</v>
      </c>
      <c r="AO170" s="225" t="s">
        <v>1</v>
      </c>
      <c r="AP170" s="225" t="s">
        <v>1</v>
      </c>
      <c r="AQ170" s="225" t="s">
        <v>1</v>
      </c>
      <c r="AR170" s="225" t="s">
        <v>1</v>
      </c>
      <c r="AS170" s="225" t="s">
        <v>1</v>
      </c>
      <c r="AT170" s="225" t="s">
        <v>1</v>
      </c>
      <c r="AU170" s="225" t="s">
        <v>1</v>
      </c>
      <c r="AV170" s="225" t="s">
        <v>1</v>
      </c>
      <c r="AW170" s="226" t="s">
        <v>1241</v>
      </c>
      <c r="AX170" s="227">
        <v>2</v>
      </c>
      <c r="AY170" s="235">
        <v>0</v>
      </c>
      <c r="AZ170" s="228">
        <v>0</v>
      </c>
      <c r="BA170" s="228">
        <v>0</v>
      </c>
      <c r="BB170" s="229">
        <v>0</v>
      </c>
      <c r="BD170">
        <f>VLOOKUP(A170,'High impact list'!$A:$F,1,FALSE)</f>
        <v>1324</v>
      </c>
      <c r="BE170" t="str">
        <f>VLOOKUP(A170,'High impact list'!$A:$F,5,FALSE)</f>
        <v>Education, skills and unemployment</v>
      </c>
      <c r="BF170" t="str">
        <f>VLOOKUP(A170,Reworked!A:T,17,FALSE)</f>
        <v>Unchanged</v>
      </c>
      <c r="BG170">
        <v>1</v>
      </c>
      <c r="BH170">
        <v>3</v>
      </c>
      <c r="BI170" t="e">
        <f>VLOOKUP(A170,Sheet2!B:B,1,FALSE)</f>
        <v>#N/A</v>
      </c>
    </row>
    <row r="171" spans="1:61" ht="18.75" customHeight="1" x14ac:dyDescent="0.25">
      <c r="A171" s="223">
        <v>1011</v>
      </c>
      <c r="B171" s="224" t="s">
        <v>148</v>
      </c>
      <c r="C171" s="225" t="s">
        <v>1193</v>
      </c>
      <c r="D171" s="225" t="s">
        <v>1191</v>
      </c>
      <c r="E171" s="225" t="s">
        <v>683</v>
      </c>
      <c r="F171" s="225" t="s">
        <v>1</v>
      </c>
      <c r="G171" s="225" t="s">
        <v>698</v>
      </c>
      <c r="H171" s="224" t="s">
        <v>1</v>
      </c>
      <c r="I171" s="224" t="s">
        <v>437</v>
      </c>
      <c r="J171" s="237" t="s">
        <v>26</v>
      </c>
      <c r="K171" s="225" t="s">
        <v>1</v>
      </c>
      <c r="L171" s="231" t="s">
        <v>20</v>
      </c>
      <c r="M171" s="226" t="s">
        <v>33</v>
      </c>
      <c r="N171" s="225" t="s">
        <v>1</v>
      </c>
      <c r="O171" s="225" t="s">
        <v>1</v>
      </c>
      <c r="P171" s="225" t="s">
        <v>1</v>
      </c>
      <c r="Q171" s="225" t="s">
        <v>1</v>
      </c>
      <c r="R171" s="231" t="s">
        <v>20</v>
      </c>
      <c r="S171" s="225" t="s">
        <v>1</v>
      </c>
      <c r="T171" s="225" t="s">
        <v>1</v>
      </c>
      <c r="U171" s="225" t="s">
        <v>1</v>
      </c>
      <c r="V171" s="225" t="s">
        <v>1</v>
      </c>
      <c r="W171" s="225" t="s">
        <v>1</v>
      </c>
      <c r="X171" s="225" t="s">
        <v>1</v>
      </c>
      <c r="Y171" s="225" t="s">
        <v>1</v>
      </c>
      <c r="Z171" s="225" t="s">
        <v>1</v>
      </c>
      <c r="AA171" s="225" t="s">
        <v>1</v>
      </c>
      <c r="AB171" s="225" t="s">
        <v>1</v>
      </c>
      <c r="AC171" s="225" t="s">
        <v>1</v>
      </c>
      <c r="AD171" s="225" t="s">
        <v>1</v>
      </c>
      <c r="AE171" s="231" t="s">
        <v>20</v>
      </c>
      <c r="AF171" s="225" t="s">
        <v>1</v>
      </c>
      <c r="AG171" s="231" t="s">
        <v>20</v>
      </c>
      <c r="AH171" s="225" t="s">
        <v>1</v>
      </c>
      <c r="AI171" s="225" t="s">
        <v>1</v>
      </c>
      <c r="AJ171" s="225" t="s">
        <v>1</v>
      </c>
      <c r="AK171" s="225" t="s">
        <v>1</v>
      </c>
      <c r="AL171" s="225" t="s">
        <v>1</v>
      </c>
      <c r="AM171" s="225" t="s">
        <v>1</v>
      </c>
      <c r="AN171" s="225" t="s">
        <v>1</v>
      </c>
      <c r="AO171" s="225" t="s">
        <v>1</v>
      </c>
      <c r="AP171" s="225" t="s">
        <v>1</v>
      </c>
      <c r="AQ171" s="225" t="s">
        <v>1</v>
      </c>
      <c r="AR171" s="225" t="s">
        <v>1</v>
      </c>
      <c r="AS171" s="225" t="s">
        <v>1</v>
      </c>
      <c r="AT171" s="225" t="s">
        <v>1</v>
      </c>
      <c r="AU171" s="225" t="s">
        <v>1</v>
      </c>
      <c r="AV171" s="225" t="s">
        <v>1</v>
      </c>
      <c r="AW171" s="231" t="s">
        <v>1240</v>
      </c>
      <c r="AX171" s="226">
        <v>1</v>
      </c>
      <c r="AY171" s="227">
        <v>2</v>
      </c>
      <c r="AZ171" s="228">
        <v>0</v>
      </c>
      <c r="BA171" s="228">
        <v>0</v>
      </c>
      <c r="BB171" s="234">
        <v>0</v>
      </c>
      <c r="BD171">
        <f>VLOOKUP(A171,'High impact list'!$A:$F,1,FALSE)</f>
        <v>1011</v>
      </c>
      <c r="BE171" t="str">
        <f>VLOOKUP(A171,'High impact list'!$A:$F,5,FALSE)</f>
        <v xml:space="preserve">Financial sustainability </v>
      </c>
      <c r="BF171" t="str">
        <f>VLOOKUP(A171,Reworked!A:T,17,FALSE)</f>
        <v>Regressed</v>
      </c>
      <c r="BG171">
        <v>1</v>
      </c>
      <c r="BH171">
        <v>3</v>
      </c>
      <c r="BI171" t="e">
        <f>VLOOKUP(A171,Sheet2!B:B,1,FALSE)</f>
        <v>#N/A</v>
      </c>
    </row>
    <row r="172" spans="1:61" ht="27" customHeight="1" x14ac:dyDescent="0.25">
      <c r="A172" s="223">
        <v>1332</v>
      </c>
      <c r="B172" s="224" t="s">
        <v>80</v>
      </c>
      <c r="C172" s="225" t="s">
        <v>1193</v>
      </c>
      <c r="D172" s="225" t="s">
        <v>1191</v>
      </c>
      <c r="E172" s="225" t="s">
        <v>1065</v>
      </c>
      <c r="F172" s="225" t="s">
        <v>1</v>
      </c>
      <c r="G172" s="225" t="s">
        <v>447</v>
      </c>
      <c r="H172" s="224" t="s">
        <v>1</v>
      </c>
      <c r="I172" s="224" t="s">
        <v>437</v>
      </c>
      <c r="J172" s="237" t="s">
        <v>26</v>
      </c>
      <c r="K172" s="225" t="s">
        <v>1</v>
      </c>
      <c r="L172" s="232" t="s">
        <v>23</v>
      </c>
      <c r="M172" s="237" t="s">
        <v>26</v>
      </c>
      <c r="N172" s="225" t="s">
        <v>1</v>
      </c>
      <c r="O172" s="232" t="s">
        <v>23</v>
      </c>
      <c r="P172" s="230" t="s">
        <v>22</v>
      </c>
      <c r="Q172" s="230" t="s">
        <v>22</v>
      </c>
      <c r="R172" s="232" t="s">
        <v>23</v>
      </c>
      <c r="S172" s="225" t="s">
        <v>1</v>
      </c>
      <c r="T172" s="225" t="s">
        <v>1</v>
      </c>
      <c r="U172" s="231" t="s">
        <v>20</v>
      </c>
      <c r="V172" s="230" t="s">
        <v>22</v>
      </c>
      <c r="W172" s="230" t="s">
        <v>22</v>
      </c>
      <c r="X172" s="225" t="s">
        <v>1</v>
      </c>
      <c r="Y172" s="231" t="s">
        <v>20</v>
      </c>
      <c r="Z172" s="225" t="s">
        <v>1</v>
      </c>
      <c r="AA172" s="225" t="s">
        <v>1</v>
      </c>
      <c r="AB172" s="225" t="s">
        <v>1</v>
      </c>
      <c r="AC172" s="225" t="s">
        <v>1</v>
      </c>
      <c r="AD172" s="225" t="s">
        <v>1</v>
      </c>
      <c r="AE172" s="232" t="s">
        <v>23</v>
      </c>
      <c r="AF172" s="225" t="s">
        <v>1</v>
      </c>
      <c r="AG172" s="225" t="s">
        <v>1</v>
      </c>
      <c r="AH172" s="230" t="s">
        <v>22</v>
      </c>
      <c r="AI172" s="225" t="s">
        <v>1</v>
      </c>
      <c r="AJ172" s="225" t="s">
        <v>1</v>
      </c>
      <c r="AK172" s="225" t="s">
        <v>1</v>
      </c>
      <c r="AL172" s="225" t="s">
        <v>1</v>
      </c>
      <c r="AM172" s="225" t="s">
        <v>1</v>
      </c>
      <c r="AN172" s="225" t="s">
        <v>1</v>
      </c>
      <c r="AO172" s="225" t="s">
        <v>1</v>
      </c>
      <c r="AP172" s="225" t="s">
        <v>1</v>
      </c>
      <c r="AQ172" s="225" t="s">
        <v>1</v>
      </c>
      <c r="AR172" s="225" t="s">
        <v>1</v>
      </c>
      <c r="AS172" s="225" t="s">
        <v>1</v>
      </c>
      <c r="AT172" s="225" t="s">
        <v>1</v>
      </c>
      <c r="AU172" s="225" t="s">
        <v>1</v>
      </c>
      <c r="AV172" s="232" t="s">
        <v>23</v>
      </c>
      <c r="AW172" s="231" t="s">
        <v>1240</v>
      </c>
      <c r="AX172" s="226">
        <v>1</v>
      </c>
      <c r="AY172" s="226">
        <v>1</v>
      </c>
      <c r="AZ172" s="228">
        <v>0</v>
      </c>
      <c r="BA172" s="228">
        <v>0</v>
      </c>
      <c r="BB172" s="229">
        <v>0</v>
      </c>
      <c r="BD172">
        <f>VLOOKUP(A172,'High impact list'!$A:$F,1,FALSE)</f>
        <v>1332</v>
      </c>
      <c r="BE172" t="str">
        <f>VLOOKUP(A172,'High impact list'!$A:$F,5,FALSE)</f>
        <v>Education, skills and unemployment</v>
      </c>
      <c r="BF172" t="str">
        <f>VLOOKUP(A172,Reworked!A:T,17,FALSE)</f>
        <v>Unchanged</v>
      </c>
      <c r="BG172">
        <v>1</v>
      </c>
      <c r="BH172">
        <v>3</v>
      </c>
      <c r="BI172" t="e">
        <f>VLOOKUP(A172,Sheet2!B:B,1,FALSE)</f>
        <v>#N/A</v>
      </c>
    </row>
    <row r="173" spans="1:61" ht="18.75" customHeight="1" x14ac:dyDescent="0.25">
      <c r="A173" s="223">
        <v>1299</v>
      </c>
      <c r="B173" s="224" t="s">
        <v>83</v>
      </c>
      <c r="C173" s="225" t="s">
        <v>1193</v>
      </c>
      <c r="D173" s="225" t="s">
        <v>1191</v>
      </c>
      <c r="E173" s="225" t="s">
        <v>438</v>
      </c>
      <c r="F173" s="225" t="s">
        <v>1</v>
      </c>
      <c r="G173" s="225" t="s">
        <v>447</v>
      </c>
      <c r="H173" s="224" t="s">
        <v>1</v>
      </c>
      <c r="I173" s="224" t="s">
        <v>437</v>
      </c>
      <c r="J173" s="237" t="s">
        <v>26</v>
      </c>
      <c r="K173" s="225" t="s">
        <v>1</v>
      </c>
      <c r="L173" s="232" t="s">
        <v>23</v>
      </c>
      <c r="M173" s="237" t="s">
        <v>26</v>
      </c>
      <c r="N173" s="225" t="s">
        <v>1</v>
      </c>
      <c r="O173" s="232" t="s">
        <v>23</v>
      </c>
      <c r="P173" s="232" t="s">
        <v>23</v>
      </c>
      <c r="Q173" s="232" t="s">
        <v>23</v>
      </c>
      <c r="R173" s="232" t="s">
        <v>23</v>
      </c>
      <c r="S173" s="225" t="s">
        <v>1</v>
      </c>
      <c r="T173" s="230" t="s">
        <v>22</v>
      </c>
      <c r="U173" s="232" t="s">
        <v>23</v>
      </c>
      <c r="V173" s="232" t="s">
        <v>23</v>
      </c>
      <c r="W173" s="232" t="s">
        <v>23</v>
      </c>
      <c r="X173" s="225" t="s">
        <v>1</v>
      </c>
      <c r="Y173" s="225" t="s">
        <v>1</v>
      </c>
      <c r="Z173" s="225" t="s">
        <v>1</v>
      </c>
      <c r="AA173" s="225" t="s">
        <v>1</v>
      </c>
      <c r="AB173" s="225" t="s">
        <v>1</v>
      </c>
      <c r="AC173" s="225" t="s">
        <v>1</v>
      </c>
      <c r="AD173" s="225" t="s">
        <v>1</v>
      </c>
      <c r="AE173" s="232" t="s">
        <v>23</v>
      </c>
      <c r="AF173" s="225" t="s">
        <v>1</v>
      </c>
      <c r="AG173" s="225" t="s">
        <v>1</v>
      </c>
      <c r="AH173" s="225" t="s">
        <v>1</v>
      </c>
      <c r="AI173" s="225" t="s">
        <v>1</v>
      </c>
      <c r="AJ173" s="225" t="s">
        <v>1</v>
      </c>
      <c r="AK173" s="225" t="s">
        <v>1</v>
      </c>
      <c r="AL173" s="225" t="s">
        <v>1</v>
      </c>
      <c r="AM173" s="225" t="s">
        <v>1</v>
      </c>
      <c r="AN173" s="225" t="s">
        <v>1</v>
      </c>
      <c r="AO173" s="225" t="s">
        <v>1</v>
      </c>
      <c r="AP173" s="225" t="s">
        <v>1</v>
      </c>
      <c r="AQ173" s="225" t="s">
        <v>1</v>
      </c>
      <c r="AR173" s="225" t="s">
        <v>1</v>
      </c>
      <c r="AS173" s="225" t="s">
        <v>1</v>
      </c>
      <c r="AT173" s="225" t="s">
        <v>1</v>
      </c>
      <c r="AU173" s="225" t="s">
        <v>1</v>
      </c>
      <c r="AV173" s="225" t="s">
        <v>1</v>
      </c>
      <c r="AW173" s="231" t="s">
        <v>1240</v>
      </c>
      <c r="AX173" s="239">
        <v>3</v>
      </c>
      <c r="AY173" s="235">
        <v>0</v>
      </c>
      <c r="AZ173" s="228">
        <v>0</v>
      </c>
      <c r="BA173" s="228">
        <v>0</v>
      </c>
      <c r="BB173" s="229">
        <v>0</v>
      </c>
      <c r="BD173">
        <f>VLOOKUP(A173,'High impact list'!$A:$F,1,FALSE)</f>
        <v>1299</v>
      </c>
      <c r="BE173" t="str">
        <f>VLOOKUP(A173,'High impact list'!$A:$F,5,FALSE)</f>
        <v>Education, skills and unemployment</v>
      </c>
      <c r="BF173" t="str">
        <f>VLOOKUP(A173,Reworked!A:T,17,FALSE)</f>
        <v>Unchanged</v>
      </c>
      <c r="BG173">
        <v>1</v>
      </c>
      <c r="BH173">
        <v>3</v>
      </c>
      <c r="BI173" t="e">
        <f>VLOOKUP(A173,Sheet2!B:B,1,FALSE)</f>
        <v>#N/A</v>
      </c>
    </row>
    <row r="174" spans="1:61" ht="18" customHeight="1" x14ac:dyDescent="0.25">
      <c r="A174" s="223">
        <v>1224</v>
      </c>
      <c r="B174" s="224" t="s">
        <v>220</v>
      </c>
      <c r="C174" s="225" t="s">
        <v>1193</v>
      </c>
      <c r="D174" s="225" t="s">
        <v>1191</v>
      </c>
      <c r="E174" s="225" t="s">
        <v>683</v>
      </c>
      <c r="F174" s="225" t="s">
        <v>1</v>
      </c>
      <c r="G174" s="225" t="s">
        <v>209</v>
      </c>
      <c r="H174" s="224" t="s">
        <v>1</v>
      </c>
      <c r="I174" s="224" t="s">
        <v>437</v>
      </c>
      <c r="J174" s="237" t="s">
        <v>26</v>
      </c>
      <c r="K174" s="225" t="s">
        <v>1</v>
      </c>
      <c r="L174" s="232" t="s">
        <v>23</v>
      </c>
      <c r="M174" s="237" t="s">
        <v>26</v>
      </c>
      <c r="N174" s="225" t="s">
        <v>1</v>
      </c>
      <c r="O174" s="232" t="s">
        <v>23</v>
      </c>
      <c r="P174" s="225" t="s">
        <v>1</v>
      </c>
      <c r="Q174" s="225" t="s">
        <v>1</v>
      </c>
      <c r="R174" s="232" t="s">
        <v>23</v>
      </c>
      <c r="S174" s="225" t="s">
        <v>1</v>
      </c>
      <c r="T174" s="225" t="s">
        <v>1</v>
      </c>
      <c r="U174" s="230" t="s">
        <v>22</v>
      </c>
      <c r="V174" s="225" t="s">
        <v>1</v>
      </c>
      <c r="W174" s="225" t="s">
        <v>1</v>
      </c>
      <c r="X174" s="225" t="s">
        <v>1</v>
      </c>
      <c r="Y174" s="225" t="s">
        <v>1</v>
      </c>
      <c r="Z174" s="230" t="s">
        <v>22</v>
      </c>
      <c r="AA174" s="225" t="s">
        <v>1</v>
      </c>
      <c r="AB174" s="225" t="s">
        <v>1</v>
      </c>
      <c r="AC174" s="225" t="s">
        <v>1</v>
      </c>
      <c r="AD174" s="225" t="s">
        <v>1</v>
      </c>
      <c r="AE174" s="231" t="s">
        <v>20</v>
      </c>
      <c r="AF174" s="225" t="s">
        <v>1</v>
      </c>
      <c r="AG174" s="230" t="s">
        <v>22</v>
      </c>
      <c r="AH174" s="225" t="s">
        <v>1</v>
      </c>
      <c r="AI174" s="225" t="s">
        <v>1</v>
      </c>
      <c r="AJ174" s="225" t="s">
        <v>1</v>
      </c>
      <c r="AK174" s="230" t="s">
        <v>22</v>
      </c>
      <c r="AL174" s="232" t="s">
        <v>23</v>
      </c>
      <c r="AM174" s="225" t="s">
        <v>1</v>
      </c>
      <c r="AN174" s="225" t="s">
        <v>1</v>
      </c>
      <c r="AO174" s="225" t="s">
        <v>1</v>
      </c>
      <c r="AP174" s="225" t="s">
        <v>1</v>
      </c>
      <c r="AQ174" s="225" t="s">
        <v>1</v>
      </c>
      <c r="AR174" s="225" t="s">
        <v>1</v>
      </c>
      <c r="AS174" s="225" t="s">
        <v>1</v>
      </c>
      <c r="AT174" s="225" t="s">
        <v>1</v>
      </c>
      <c r="AU174" s="232" t="s">
        <v>23</v>
      </c>
      <c r="AV174" s="232" t="s">
        <v>23</v>
      </c>
      <c r="AW174" s="231" t="s">
        <v>1240</v>
      </c>
      <c r="AX174" s="227">
        <v>2</v>
      </c>
      <c r="AY174" s="226">
        <v>1</v>
      </c>
      <c r="AZ174" s="228">
        <v>0</v>
      </c>
      <c r="BA174" s="233">
        <v>0.56999999999999995</v>
      </c>
      <c r="BB174" s="234">
        <v>0</v>
      </c>
      <c r="BD174">
        <f>VLOOKUP(A174,'High impact list'!$A:$F,1,FALSE)</f>
        <v>1224</v>
      </c>
      <c r="BE174" t="str">
        <f>VLOOKUP(A174,'High impact list'!$A:$F,5,FALSE)</f>
        <v>Transport</v>
      </c>
      <c r="BF174" t="str">
        <f>VLOOKUP(A174,Reworked!A:T,17,FALSE)</f>
        <v>Unchanged</v>
      </c>
      <c r="BG174">
        <v>1</v>
      </c>
      <c r="BH174">
        <v>3</v>
      </c>
      <c r="BI174" t="e">
        <f>VLOOKUP(A174,Sheet2!B:B,1,FALSE)</f>
        <v>#N/A</v>
      </c>
    </row>
    <row r="175" spans="1:61" ht="18.75" customHeight="1" x14ac:dyDescent="0.25">
      <c r="A175" s="223">
        <v>452</v>
      </c>
      <c r="B175" s="224" t="s">
        <v>89</v>
      </c>
      <c r="C175" s="225" t="s">
        <v>1193</v>
      </c>
      <c r="D175" s="225" t="s">
        <v>1191</v>
      </c>
      <c r="E175" s="225" t="s">
        <v>941</v>
      </c>
      <c r="F175" s="225" t="s">
        <v>28</v>
      </c>
      <c r="G175" s="225" t="s">
        <v>447</v>
      </c>
      <c r="H175" s="224" t="s">
        <v>1</v>
      </c>
      <c r="I175" s="224" t="s">
        <v>437</v>
      </c>
      <c r="J175" s="237" t="s">
        <v>26</v>
      </c>
      <c r="K175" s="230" t="s">
        <v>22</v>
      </c>
      <c r="L175" s="232" t="s">
        <v>23</v>
      </c>
      <c r="M175" s="237" t="s">
        <v>26</v>
      </c>
      <c r="N175" s="232" t="s">
        <v>23</v>
      </c>
      <c r="O175" s="232" t="s">
        <v>23</v>
      </c>
      <c r="P175" s="225" t="s">
        <v>1</v>
      </c>
      <c r="Q175" s="225" t="s">
        <v>1</v>
      </c>
      <c r="R175" s="231" t="s">
        <v>20</v>
      </c>
      <c r="S175" s="225" t="s">
        <v>1</v>
      </c>
      <c r="T175" s="225" t="s">
        <v>1</v>
      </c>
      <c r="U175" s="232" t="s">
        <v>23</v>
      </c>
      <c r="V175" s="225" t="s">
        <v>1</v>
      </c>
      <c r="W175" s="225" t="s">
        <v>1</v>
      </c>
      <c r="X175" s="225" t="s">
        <v>1</v>
      </c>
      <c r="Y175" s="225" t="s">
        <v>1</v>
      </c>
      <c r="Z175" s="225" t="s">
        <v>1</v>
      </c>
      <c r="AA175" s="230" t="s">
        <v>22</v>
      </c>
      <c r="AB175" s="225" t="s">
        <v>1</v>
      </c>
      <c r="AC175" s="225" t="s">
        <v>1</v>
      </c>
      <c r="AD175" s="225" t="s">
        <v>1</v>
      </c>
      <c r="AE175" s="232" t="s">
        <v>23</v>
      </c>
      <c r="AF175" s="232" t="s">
        <v>23</v>
      </c>
      <c r="AG175" s="225" t="s">
        <v>1</v>
      </c>
      <c r="AH175" s="225" t="s">
        <v>1</v>
      </c>
      <c r="AI175" s="225" t="s">
        <v>1</v>
      </c>
      <c r="AJ175" s="225" t="s">
        <v>1</v>
      </c>
      <c r="AK175" s="225" t="s">
        <v>1</v>
      </c>
      <c r="AL175" s="225" t="s">
        <v>1</v>
      </c>
      <c r="AM175" s="225" t="s">
        <v>1</v>
      </c>
      <c r="AN175" s="225" t="s">
        <v>1</v>
      </c>
      <c r="AO175" s="225" t="s">
        <v>1</v>
      </c>
      <c r="AP175" s="225" t="s">
        <v>1</v>
      </c>
      <c r="AQ175" s="225" t="s">
        <v>1</v>
      </c>
      <c r="AR175" s="225" t="s">
        <v>1</v>
      </c>
      <c r="AS175" s="225" t="s">
        <v>1</v>
      </c>
      <c r="AT175" s="225" t="s">
        <v>1</v>
      </c>
      <c r="AU175" s="232" t="s">
        <v>23</v>
      </c>
      <c r="AV175" s="231" t="s">
        <v>20</v>
      </c>
      <c r="AW175" s="226" t="s">
        <v>1241</v>
      </c>
      <c r="AX175" s="226">
        <v>1</v>
      </c>
      <c r="AY175" s="227">
        <v>2</v>
      </c>
      <c r="AZ175" s="228">
        <v>0</v>
      </c>
      <c r="BA175" s="233">
        <v>193.1</v>
      </c>
      <c r="BB175" s="234">
        <v>0.2</v>
      </c>
      <c r="BD175">
        <f>VLOOKUP(A175,'High impact list'!$A:$F,1,FALSE)</f>
        <v>452</v>
      </c>
      <c r="BE175" t="str">
        <f>VLOOKUP(A175,'High impact list'!$A:$F,5,FALSE)</f>
        <v>Education, skills and unemployment</v>
      </c>
      <c r="BF175" t="str">
        <f>VLOOKUP(A175,Reworked!A:T,17,FALSE)</f>
        <v>Unchanged</v>
      </c>
      <c r="BG175">
        <v>1</v>
      </c>
      <c r="BH175">
        <v>3</v>
      </c>
      <c r="BI175" t="e">
        <f>VLOOKUP(A175,Sheet2!B:B,1,FALSE)</f>
        <v>#N/A</v>
      </c>
    </row>
    <row r="176" spans="1:61" ht="14.25" customHeight="1" x14ac:dyDescent="0.25">
      <c r="A176" s="223">
        <v>518</v>
      </c>
      <c r="B176" s="224" t="s">
        <v>96</v>
      </c>
      <c r="C176" s="225" t="s">
        <v>1193</v>
      </c>
      <c r="D176" s="225" t="s">
        <v>1191</v>
      </c>
      <c r="E176" s="225" t="s">
        <v>941</v>
      </c>
      <c r="F176" s="225" t="s">
        <v>1</v>
      </c>
      <c r="G176" s="225" t="s">
        <v>447</v>
      </c>
      <c r="H176" s="224" t="s">
        <v>1</v>
      </c>
      <c r="I176" s="224" t="s">
        <v>437</v>
      </c>
      <c r="J176" s="237" t="s">
        <v>26</v>
      </c>
      <c r="K176" s="230" t="s">
        <v>22</v>
      </c>
      <c r="L176" s="232" t="s">
        <v>23</v>
      </c>
      <c r="M176" s="237" t="s">
        <v>26</v>
      </c>
      <c r="N176" s="231" t="s">
        <v>20</v>
      </c>
      <c r="O176" s="232" t="s">
        <v>23</v>
      </c>
      <c r="P176" s="225" t="s">
        <v>1</v>
      </c>
      <c r="Q176" s="225" t="s">
        <v>1</v>
      </c>
      <c r="R176" s="232" t="s">
        <v>23</v>
      </c>
      <c r="S176" s="225" t="s">
        <v>1</v>
      </c>
      <c r="T176" s="225" t="s">
        <v>1</v>
      </c>
      <c r="U176" s="232" t="s">
        <v>23</v>
      </c>
      <c r="V176" s="225" t="s">
        <v>1</v>
      </c>
      <c r="W176" s="232" t="s">
        <v>23</v>
      </c>
      <c r="X176" s="225" t="s">
        <v>1</v>
      </c>
      <c r="Y176" s="225" t="s">
        <v>1</v>
      </c>
      <c r="Z176" s="225" t="s">
        <v>1</v>
      </c>
      <c r="AA176" s="230" t="s">
        <v>22</v>
      </c>
      <c r="AB176" s="225" t="s">
        <v>1</v>
      </c>
      <c r="AC176" s="225" t="s">
        <v>1</v>
      </c>
      <c r="AD176" s="225" t="s">
        <v>1</v>
      </c>
      <c r="AE176" s="232" t="s">
        <v>23</v>
      </c>
      <c r="AF176" s="225" t="s">
        <v>1</v>
      </c>
      <c r="AG176" s="225" t="s">
        <v>1</v>
      </c>
      <c r="AH176" s="225" t="s">
        <v>1</v>
      </c>
      <c r="AI176" s="225" t="s">
        <v>1</v>
      </c>
      <c r="AJ176" s="225" t="s">
        <v>1</v>
      </c>
      <c r="AK176" s="225" t="s">
        <v>1</v>
      </c>
      <c r="AL176" s="225" t="s">
        <v>1</v>
      </c>
      <c r="AM176" s="225" t="s">
        <v>1</v>
      </c>
      <c r="AN176" s="225" t="s">
        <v>1</v>
      </c>
      <c r="AO176" s="225" t="s">
        <v>1</v>
      </c>
      <c r="AP176" s="225" t="s">
        <v>1</v>
      </c>
      <c r="AQ176" s="225" t="s">
        <v>1</v>
      </c>
      <c r="AR176" s="225" t="s">
        <v>1</v>
      </c>
      <c r="AS176" s="225" t="s">
        <v>1</v>
      </c>
      <c r="AT176" s="225" t="s">
        <v>1</v>
      </c>
      <c r="AU176" s="232" t="s">
        <v>23</v>
      </c>
      <c r="AV176" s="230" t="s">
        <v>22</v>
      </c>
      <c r="AW176" s="226" t="s">
        <v>1241</v>
      </c>
      <c r="AX176" s="226">
        <v>1</v>
      </c>
      <c r="AY176" s="227">
        <v>2</v>
      </c>
      <c r="AZ176" s="228">
        <v>0</v>
      </c>
      <c r="BA176" s="228">
        <v>0</v>
      </c>
      <c r="BB176" s="238">
        <v>5.2</v>
      </c>
      <c r="BD176">
        <f>VLOOKUP(A176,'High impact list'!$A:$F,1,FALSE)</f>
        <v>518</v>
      </c>
      <c r="BE176" t="str">
        <f>VLOOKUP(A176,'High impact list'!$A:$F,5,FALSE)</f>
        <v>Education, skills and unemployment</v>
      </c>
      <c r="BF176" t="str">
        <f>VLOOKUP(A176,Reworked!A:T,17,FALSE)</f>
        <v>Unchanged</v>
      </c>
      <c r="BG176">
        <v>1</v>
      </c>
      <c r="BH176">
        <v>3</v>
      </c>
      <c r="BI176" t="e">
        <f>VLOOKUP(A176,Sheet2!B:B,1,FALSE)</f>
        <v>#N/A</v>
      </c>
    </row>
    <row r="177" spans="1:61" ht="26.25" customHeight="1" x14ac:dyDescent="0.25">
      <c r="A177" s="223">
        <v>1310</v>
      </c>
      <c r="B177" s="224" t="s">
        <v>98</v>
      </c>
      <c r="C177" s="225" t="s">
        <v>1193</v>
      </c>
      <c r="D177" s="225" t="s">
        <v>1191</v>
      </c>
      <c r="E177" s="225" t="s">
        <v>941</v>
      </c>
      <c r="F177" s="225" t="s">
        <v>1</v>
      </c>
      <c r="G177" s="225" t="s">
        <v>447</v>
      </c>
      <c r="H177" s="224" t="s">
        <v>1</v>
      </c>
      <c r="I177" s="224" t="s">
        <v>437</v>
      </c>
      <c r="J177" s="237" t="s">
        <v>26</v>
      </c>
      <c r="K177" s="225" t="s">
        <v>1</v>
      </c>
      <c r="L177" s="232" t="s">
        <v>23</v>
      </c>
      <c r="M177" s="237" t="s">
        <v>26</v>
      </c>
      <c r="N177" s="225" t="s">
        <v>1</v>
      </c>
      <c r="O177" s="232" t="s">
        <v>23</v>
      </c>
      <c r="P177" s="225" t="s">
        <v>1</v>
      </c>
      <c r="Q177" s="225" t="s">
        <v>1</v>
      </c>
      <c r="R177" s="231" t="s">
        <v>20</v>
      </c>
      <c r="S177" s="225" t="s">
        <v>1</v>
      </c>
      <c r="T177" s="231" t="s">
        <v>20</v>
      </c>
      <c r="U177" s="231" t="s">
        <v>20</v>
      </c>
      <c r="V177" s="225" t="s">
        <v>1</v>
      </c>
      <c r="W177" s="232" t="s">
        <v>23</v>
      </c>
      <c r="X177" s="225" t="s">
        <v>1</v>
      </c>
      <c r="Y177" s="225" t="s">
        <v>1</v>
      </c>
      <c r="Z177" s="225" t="s">
        <v>1</v>
      </c>
      <c r="AA177" s="225" t="s">
        <v>1</v>
      </c>
      <c r="AB177" s="225" t="s">
        <v>1</v>
      </c>
      <c r="AC177" s="225" t="s">
        <v>1</v>
      </c>
      <c r="AD177" s="225" t="s">
        <v>1</v>
      </c>
      <c r="AE177" s="232" t="s">
        <v>23</v>
      </c>
      <c r="AF177" s="225" t="s">
        <v>1</v>
      </c>
      <c r="AG177" s="225" t="s">
        <v>1</v>
      </c>
      <c r="AH177" s="225" t="s">
        <v>1</v>
      </c>
      <c r="AI177" s="225" t="s">
        <v>1</v>
      </c>
      <c r="AJ177" s="225" t="s">
        <v>1</v>
      </c>
      <c r="AK177" s="225" t="s">
        <v>1</v>
      </c>
      <c r="AL177" s="225" t="s">
        <v>1</v>
      </c>
      <c r="AM177" s="225" t="s">
        <v>1</v>
      </c>
      <c r="AN177" s="225" t="s">
        <v>1</v>
      </c>
      <c r="AO177" s="225" t="s">
        <v>1</v>
      </c>
      <c r="AP177" s="231" t="s">
        <v>20</v>
      </c>
      <c r="AQ177" s="225" t="s">
        <v>1</v>
      </c>
      <c r="AR177" s="231" t="s">
        <v>20</v>
      </c>
      <c r="AS177" s="225" t="s">
        <v>1</v>
      </c>
      <c r="AT177" s="225" t="s">
        <v>1</v>
      </c>
      <c r="AU177" s="225" t="s">
        <v>1</v>
      </c>
      <c r="AV177" s="225" t="s">
        <v>1</v>
      </c>
      <c r="AW177" s="231" t="s">
        <v>1240</v>
      </c>
      <c r="AX177" s="226">
        <v>1</v>
      </c>
      <c r="AY177" s="227">
        <v>2</v>
      </c>
      <c r="AZ177" s="228">
        <v>0</v>
      </c>
      <c r="BA177" s="228">
        <v>0</v>
      </c>
      <c r="BB177" s="229">
        <v>0</v>
      </c>
      <c r="BD177">
        <f>VLOOKUP(A177,'High impact list'!$A:$F,1,FALSE)</f>
        <v>1310</v>
      </c>
      <c r="BE177" t="str">
        <f>VLOOKUP(A177,'High impact list'!$A:$F,5,FALSE)</f>
        <v>Education, skills and unemployment</v>
      </c>
      <c r="BF177" t="str">
        <f>VLOOKUP(A177,Reworked!A:T,17,FALSE)</f>
        <v>Unchanged</v>
      </c>
      <c r="BG177">
        <v>1</v>
      </c>
      <c r="BH177">
        <v>3</v>
      </c>
      <c r="BI177" t="e">
        <f>VLOOKUP(A177,Sheet2!B:B,1,FALSE)</f>
        <v>#N/A</v>
      </c>
    </row>
    <row r="178" spans="1:61" ht="18.75" customHeight="1" x14ac:dyDescent="0.25">
      <c r="A178" s="223">
        <v>422</v>
      </c>
      <c r="B178" s="224" t="s">
        <v>219</v>
      </c>
      <c r="C178" s="225" t="s">
        <v>1193</v>
      </c>
      <c r="D178" s="225" t="s">
        <v>1191</v>
      </c>
      <c r="E178" s="225" t="s">
        <v>737</v>
      </c>
      <c r="F178" s="225" t="s">
        <v>1</v>
      </c>
      <c r="G178" s="225" t="s">
        <v>209</v>
      </c>
      <c r="H178" s="224" t="s">
        <v>1</v>
      </c>
      <c r="I178" s="224" t="s">
        <v>437</v>
      </c>
      <c r="J178" s="240" t="s">
        <v>299</v>
      </c>
      <c r="K178" s="225" t="s">
        <v>1</v>
      </c>
      <c r="L178" s="232" t="s">
        <v>23</v>
      </c>
      <c r="M178" s="240" t="s">
        <v>299</v>
      </c>
      <c r="N178" s="230" t="s">
        <v>22</v>
      </c>
      <c r="O178" s="232" t="s">
        <v>23</v>
      </c>
      <c r="P178" s="225" t="s">
        <v>1</v>
      </c>
      <c r="Q178" s="225" t="s">
        <v>1</v>
      </c>
      <c r="R178" s="232" t="s">
        <v>23</v>
      </c>
      <c r="S178" s="225" t="s">
        <v>1</v>
      </c>
      <c r="T178" s="225" t="s">
        <v>1</v>
      </c>
      <c r="U178" s="225" t="s">
        <v>1</v>
      </c>
      <c r="V178" s="225" t="s">
        <v>1</v>
      </c>
      <c r="W178" s="232" t="s">
        <v>23</v>
      </c>
      <c r="X178" s="225" t="s">
        <v>1</v>
      </c>
      <c r="Y178" s="225" t="s">
        <v>1</v>
      </c>
      <c r="Z178" s="225" t="s">
        <v>1</v>
      </c>
      <c r="AA178" s="225" t="s">
        <v>1</v>
      </c>
      <c r="AB178" s="225" t="s">
        <v>1</v>
      </c>
      <c r="AC178" s="225" t="s">
        <v>1</v>
      </c>
      <c r="AD178" s="225" t="s">
        <v>1</v>
      </c>
      <c r="AE178" s="232" t="s">
        <v>23</v>
      </c>
      <c r="AF178" s="225" t="s">
        <v>1</v>
      </c>
      <c r="AG178" s="232" t="s">
        <v>23</v>
      </c>
      <c r="AH178" s="225" t="s">
        <v>1</v>
      </c>
      <c r="AI178" s="225" t="s">
        <v>1</v>
      </c>
      <c r="AJ178" s="225" t="s">
        <v>1</v>
      </c>
      <c r="AK178" s="225" t="s">
        <v>1</v>
      </c>
      <c r="AL178" s="225" t="s">
        <v>1</v>
      </c>
      <c r="AM178" s="225" t="s">
        <v>1</v>
      </c>
      <c r="AN178" s="225" t="s">
        <v>1</v>
      </c>
      <c r="AO178" s="225" t="s">
        <v>1</v>
      </c>
      <c r="AP178" s="225" t="s">
        <v>1</v>
      </c>
      <c r="AQ178" s="225" t="s">
        <v>1</v>
      </c>
      <c r="AR178" s="225" t="s">
        <v>1</v>
      </c>
      <c r="AS178" s="225" t="s">
        <v>1</v>
      </c>
      <c r="AT178" s="225" t="s">
        <v>1</v>
      </c>
      <c r="AU178" s="230" t="s">
        <v>22</v>
      </c>
      <c r="AV178" s="231" t="s">
        <v>20</v>
      </c>
      <c r="AW178" s="232" t="s">
        <v>1242</v>
      </c>
      <c r="AX178" s="226">
        <v>1</v>
      </c>
      <c r="AY178" s="227">
        <v>2</v>
      </c>
      <c r="AZ178" s="228">
        <v>0</v>
      </c>
      <c r="BA178" s="233">
        <v>0.28000000000000003</v>
      </c>
      <c r="BB178" s="234">
        <v>0.04</v>
      </c>
      <c r="BD178">
        <f>VLOOKUP(A178,'High impact list'!$A:$F,1,FALSE)</f>
        <v>422</v>
      </c>
      <c r="BE178" t="str">
        <f>VLOOKUP(A178,'High impact list'!$A:$F,5,FALSE)</f>
        <v>Transport</v>
      </c>
      <c r="BF178" t="str">
        <f>VLOOKUP(A178,Reworked!A:T,17,FALSE)</f>
        <v>Unchanged</v>
      </c>
      <c r="BG178">
        <v>1</v>
      </c>
      <c r="BH178">
        <v>4</v>
      </c>
      <c r="BI178" t="e">
        <f>VLOOKUP(A178,Sheet2!B:B,1,FALSE)</f>
        <v>#N/A</v>
      </c>
    </row>
    <row r="179" spans="1:61" ht="18.75" customHeight="1" x14ac:dyDescent="0.25">
      <c r="A179" s="223">
        <v>1304</v>
      </c>
      <c r="B179" s="224" t="s">
        <v>36</v>
      </c>
      <c r="C179" s="225" t="s">
        <v>1193</v>
      </c>
      <c r="D179" s="225" t="s">
        <v>1191</v>
      </c>
      <c r="E179" s="225" t="s">
        <v>519</v>
      </c>
      <c r="F179" s="225" t="s">
        <v>1</v>
      </c>
      <c r="G179" s="225" t="s">
        <v>447</v>
      </c>
      <c r="H179" s="224" t="s">
        <v>1</v>
      </c>
      <c r="I179" s="224" t="s">
        <v>437</v>
      </c>
      <c r="J179" s="239" t="s">
        <v>94</v>
      </c>
      <c r="K179" s="225" t="s">
        <v>1</v>
      </c>
      <c r="L179" s="232" t="s">
        <v>23</v>
      </c>
      <c r="M179" s="239" t="s">
        <v>94</v>
      </c>
      <c r="N179" s="225" t="s">
        <v>1</v>
      </c>
      <c r="O179" s="232" t="s">
        <v>23</v>
      </c>
      <c r="P179" s="232" t="s">
        <v>23</v>
      </c>
      <c r="Q179" s="232" t="s">
        <v>23</v>
      </c>
      <c r="R179" s="232" t="s">
        <v>23</v>
      </c>
      <c r="S179" s="225" t="s">
        <v>1</v>
      </c>
      <c r="T179" s="230" t="s">
        <v>22</v>
      </c>
      <c r="U179" s="232" t="s">
        <v>23</v>
      </c>
      <c r="V179" s="230" t="s">
        <v>22</v>
      </c>
      <c r="W179" s="232" t="s">
        <v>23</v>
      </c>
      <c r="X179" s="225" t="s">
        <v>1</v>
      </c>
      <c r="Y179" s="225" t="s">
        <v>1</v>
      </c>
      <c r="Z179" s="225" t="s">
        <v>1</v>
      </c>
      <c r="AA179" s="225" t="s">
        <v>1</v>
      </c>
      <c r="AB179" s="225" t="s">
        <v>1</v>
      </c>
      <c r="AC179" s="225" t="s">
        <v>1</v>
      </c>
      <c r="AD179" s="225" t="s">
        <v>1</v>
      </c>
      <c r="AE179" s="232" t="s">
        <v>23</v>
      </c>
      <c r="AF179" s="225" t="s">
        <v>1</v>
      </c>
      <c r="AG179" s="230" t="s">
        <v>22</v>
      </c>
      <c r="AH179" s="225" t="s">
        <v>1</v>
      </c>
      <c r="AI179" s="225" t="s">
        <v>1</v>
      </c>
      <c r="AJ179" s="225" t="s">
        <v>1</v>
      </c>
      <c r="AK179" s="225" t="s">
        <v>1</v>
      </c>
      <c r="AL179" s="225" t="s">
        <v>1</v>
      </c>
      <c r="AM179" s="225" t="s">
        <v>1</v>
      </c>
      <c r="AN179" s="225" t="s">
        <v>1</v>
      </c>
      <c r="AO179" s="225" t="s">
        <v>1</v>
      </c>
      <c r="AP179" s="225" t="s">
        <v>1</v>
      </c>
      <c r="AQ179" s="225" t="s">
        <v>1</v>
      </c>
      <c r="AR179" s="225" t="s">
        <v>1</v>
      </c>
      <c r="AS179" s="225" t="s">
        <v>1</v>
      </c>
      <c r="AT179" s="225" t="s">
        <v>1</v>
      </c>
      <c r="AU179" s="225" t="s">
        <v>1</v>
      </c>
      <c r="AV179" s="225" t="s">
        <v>1</v>
      </c>
      <c r="AW179" s="232" t="s">
        <v>1242</v>
      </c>
      <c r="AX179" s="227">
        <v>2</v>
      </c>
      <c r="AY179" s="235">
        <v>0</v>
      </c>
      <c r="AZ179" s="228">
        <v>0</v>
      </c>
      <c r="BA179" s="228">
        <v>0</v>
      </c>
      <c r="BB179" s="229">
        <v>0</v>
      </c>
      <c r="BD179">
        <f>VLOOKUP(A179,'High impact list'!$A:$F,1,FALSE)</f>
        <v>1304</v>
      </c>
      <c r="BE179" t="str">
        <f>VLOOKUP(A179,'High impact list'!$A:$F,5,FALSE)</f>
        <v>Education, skills and unemployment</v>
      </c>
      <c r="BF179" t="str">
        <f>VLOOKUP(A179,Reworked!A:T,17,FALSE)</f>
        <v>Unchanged</v>
      </c>
      <c r="BG179">
        <v>1</v>
      </c>
      <c r="BH179">
        <v>5</v>
      </c>
      <c r="BI179" t="e">
        <f>VLOOKUP(A179,Sheet2!B:B,1,FALSE)</f>
        <v>#N/A</v>
      </c>
    </row>
    <row r="180" spans="1:61" ht="18.75" customHeight="1" x14ac:dyDescent="0.25">
      <c r="A180" s="223">
        <v>40</v>
      </c>
      <c r="B180" s="224" t="s">
        <v>182</v>
      </c>
      <c r="C180" s="225" t="s">
        <v>1193</v>
      </c>
      <c r="D180" s="225" t="s">
        <v>1191</v>
      </c>
      <c r="E180" s="225" t="s">
        <v>941</v>
      </c>
      <c r="F180" s="225" t="s">
        <v>1</v>
      </c>
      <c r="G180" s="225" t="s">
        <v>949</v>
      </c>
      <c r="H180" s="224" t="s">
        <v>1</v>
      </c>
      <c r="I180" s="224" t="s">
        <v>437</v>
      </c>
      <c r="J180" s="239" t="s">
        <v>94</v>
      </c>
      <c r="K180" s="232" t="s">
        <v>23</v>
      </c>
      <c r="L180" s="232" t="s">
        <v>23</v>
      </c>
      <c r="M180" s="239" t="s">
        <v>94</v>
      </c>
      <c r="N180" s="232" t="s">
        <v>23</v>
      </c>
      <c r="O180" s="232" t="s">
        <v>23</v>
      </c>
      <c r="P180" s="232" t="s">
        <v>23</v>
      </c>
      <c r="Q180" s="232" t="s">
        <v>23</v>
      </c>
      <c r="R180" s="232" t="s">
        <v>23</v>
      </c>
      <c r="S180" s="232" t="s">
        <v>23</v>
      </c>
      <c r="T180" s="231" t="s">
        <v>20</v>
      </c>
      <c r="U180" s="232" t="s">
        <v>23</v>
      </c>
      <c r="V180" s="232" t="s">
        <v>23</v>
      </c>
      <c r="W180" s="232" t="s">
        <v>23</v>
      </c>
      <c r="X180" s="232" t="s">
        <v>23</v>
      </c>
      <c r="Y180" s="225" t="s">
        <v>1</v>
      </c>
      <c r="Z180" s="232" t="s">
        <v>23</v>
      </c>
      <c r="AA180" s="230" t="s">
        <v>22</v>
      </c>
      <c r="AB180" s="225" t="s">
        <v>1</v>
      </c>
      <c r="AC180" s="225" t="s">
        <v>1</v>
      </c>
      <c r="AD180" s="232" t="s">
        <v>23</v>
      </c>
      <c r="AE180" s="231" t="s">
        <v>20</v>
      </c>
      <c r="AF180" s="225" t="s">
        <v>1</v>
      </c>
      <c r="AG180" s="230" t="s">
        <v>22</v>
      </c>
      <c r="AH180" s="225" t="s">
        <v>1</v>
      </c>
      <c r="AI180" s="225" t="s">
        <v>1</v>
      </c>
      <c r="AJ180" s="225" t="s">
        <v>1</v>
      </c>
      <c r="AK180" s="232" t="s">
        <v>23</v>
      </c>
      <c r="AL180" s="231" t="s">
        <v>20</v>
      </c>
      <c r="AM180" s="225" t="s">
        <v>1</v>
      </c>
      <c r="AN180" s="225" t="s">
        <v>1</v>
      </c>
      <c r="AO180" s="231" t="s">
        <v>20</v>
      </c>
      <c r="AP180" s="225" t="s">
        <v>1</v>
      </c>
      <c r="AQ180" s="225" t="s">
        <v>1</v>
      </c>
      <c r="AR180" s="231" t="s">
        <v>20</v>
      </c>
      <c r="AS180" s="225" t="s">
        <v>1</v>
      </c>
      <c r="AT180" s="225" t="s">
        <v>1</v>
      </c>
      <c r="AU180" s="232" t="s">
        <v>23</v>
      </c>
      <c r="AV180" s="231" t="s">
        <v>20</v>
      </c>
      <c r="AW180" s="232" t="s">
        <v>1242</v>
      </c>
      <c r="AX180" s="239">
        <v>3</v>
      </c>
      <c r="AY180" s="239">
        <v>3</v>
      </c>
      <c r="AZ180" s="228">
        <v>0</v>
      </c>
      <c r="BA180" s="233">
        <v>16.899999999999999</v>
      </c>
      <c r="BB180" s="238">
        <v>84.3</v>
      </c>
      <c r="BD180">
        <f>VLOOKUP(A180,'High impact list'!$A:$F,1,FALSE)</f>
        <v>40</v>
      </c>
      <c r="BE180" t="str">
        <f>VLOOKUP(A180,'High impact list'!$A:$F,5,FALSE)</f>
        <v>Key Public Entity/ Fiscal Pressure</v>
      </c>
      <c r="BF180" t="str">
        <f>VLOOKUP(A180,Reworked!A:T,17,FALSE)</f>
        <v>Unchanged</v>
      </c>
      <c r="BG180">
        <v>1</v>
      </c>
      <c r="BH180">
        <v>5</v>
      </c>
      <c r="BI180" t="e">
        <f>VLOOKUP(A180,Sheet2!B:B,1,FALSE)</f>
        <v>#N/A</v>
      </c>
    </row>
    <row r="181" spans="1:61" ht="18.75" customHeight="1" x14ac:dyDescent="0.25">
      <c r="A181" s="223">
        <v>68</v>
      </c>
      <c r="B181" s="224" t="s">
        <v>196</v>
      </c>
      <c r="C181" s="225" t="s">
        <v>1190</v>
      </c>
      <c r="D181" s="225" t="s">
        <v>1191</v>
      </c>
      <c r="E181" s="225" t="s">
        <v>815</v>
      </c>
      <c r="F181" s="225" t="s">
        <v>452</v>
      </c>
      <c r="G181" s="225" t="s">
        <v>695</v>
      </c>
      <c r="H181" s="224" t="s">
        <v>717</v>
      </c>
      <c r="I181" s="224" t="s">
        <v>437</v>
      </c>
      <c r="J181" s="241" t="s">
        <v>39</v>
      </c>
      <c r="K181" s="225" t="s">
        <v>1</v>
      </c>
      <c r="L181" s="232" t="s">
        <v>23</v>
      </c>
      <c r="M181" s="227" t="s">
        <v>17</v>
      </c>
      <c r="N181" s="225" t="s">
        <v>1</v>
      </c>
      <c r="O181" s="232" t="s">
        <v>23</v>
      </c>
      <c r="P181" s="225" t="s">
        <v>1</v>
      </c>
      <c r="Q181" s="225" t="s">
        <v>1</v>
      </c>
      <c r="R181" s="225" t="s">
        <v>1</v>
      </c>
      <c r="S181" s="225" t="s">
        <v>1</v>
      </c>
      <c r="T181" s="225" t="s">
        <v>1</v>
      </c>
      <c r="U181" s="225" t="s">
        <v>1</v>
      </c>
      <c r="V181" s="225" t="s">
        <v>1</v>
      </c>
      <c r="W181" s="225" t="s">
        <v>1</v>
      </c>
      <c r="X181" s="225" t="s">
        <v>1</v>
      </c>
      <c r="Y181" s="225" t="s">
        <v>1</v>
      </c>
      <c r="Z181" s="225" t="s">
        <v>1</v>
      </c>
      <c r="AA181" s="225" t="s">
        <v>1</v>
      </c>
      <c r="AB181" s="225" t="s">
        <v>1</v>
      </c>
      <c r="AC181" s="225" t="s">
        <v>1</v>
      </c>
      <c r="AD181" s="225" t="s">
        <v>1</v>
      </c>
      <c r="AE181" s="225" t="s">
        <v>1</v>
      </c>
      <c r="AF181" s="232" t="s">
        <v>23</v>
      </c>
      <c r="AG181" s="225" t="s">
        <v>1</v>
      </c>
      <c r="AH181" s="225" t="s">
        <v>1</v>
      </c>
      <c r="AI181" s="225" t="s">
        <v>1</v>
      </c>
      <c r="AJ181" s="225" t="s">
        <v>1</v>
      </c>
      <c r="AK181" s="225" t="s">
        <v>1</v>
      </c>
      <c r="AL181" s="225" t="s">
        <v>1</v>
      </c>
      <c r="AM181" s="225" t="s">
        <v>1</v>
      </c>
      <c r="AN181" s="225" t="s">
        <v>1</v>
      </c>
      <c r="AO181" s="225" t="s">
        <v>1</v>
      </c>
      <c r="AP181" s="225" t="s">
        <v>1</v>
      </c>
      <c r="AQ181" s="225" t="s">
        <v>1</v>
      </c>
      <c r="AR181" s="232" t="s">
        <v>23</v>
      </c>
      <c r="AS181" s="225" t="s">
        <v>1</v>
      </c>
      <c r="AT181" s="225" t="s">
        <v>1</v>
      </c>
      <c r="AU181" s="225" t="s">
        <v>1</v>
      </c>
      <c r="AV181" s="232" t="s">
        <v>23</v>
      </c>
      <c r="AW181" s="231" t="s">
        <v>1240</v>
      </c>
      <c r="AX181" s="226">
        <v>1</v>
      </c>
      <c r="AY181" s="239">
        <v>3</v>
      </c>
      <c r="AZ181" s="236">
        <v>614.29999999999995</v>
      </c>
      <c r="BA181" s="233">
        <v>9</v>
      </c>
      <c r="BB181" s="234">
        <v>0.13</v>
      </c>
      <c r="BD181">
        <f>VLOOKUP(A181,'High impact list'!$A:$F,1,FALSE)</f>
        <v>68</v>
      </c>
      <c r="BE181" t="str">
        <f>VLOOKUP(A181,'High impact list'!$A:$F,5,FALSE)</f>
        <v>Safety and Security</v>
      </c>
      <c r="BF181" t="str">
        <f>VLOOKUP(A181,Reworked!A:T,17,FALSE)</f>
        <v>Outstanding</v>
      </c>
      <c r="BG181">
        <v>1</v>
      </c>
      <c r="BH181">
        <v>6</v>
      </c>
      <c r="BI181" t="e">
        <f>VLOOKUP(A181,Sheet2!B:B,1,FALSE)</f>
        <v>#N/A</v>
      </c>
    </row>
    <row r="182" spans="1:61" ht="18" customHeight="1" x14ac:dyDescent="0.25">
      <c r="A182" s="223">
        <v>74</v>
      </c>
      <c r="B182" s="224" t="s">
        <v>199</v>
      </c>
      <c r="C182" s="225" t="s">
        <v>1190</v>
      </c>
      <c r="D182" s="225" t="s">
        <v>1191</v>
      </c>
      <c r="E182" s="225" t="s">
        <v>896</v>
      </c>
      <c r="F182" s="225" t="s">
        <v>1</v>
      </c>
      <c r="G182" s="225" t="s">
        <v>900</v>
      </c>
      <c r="H182" s="224" t="s">
        <v>717</v>
      </c>
      <c r="I182" s="224" t="s">
        <v>437</v>
      </c>
      <c r="J182" s="241" t="s">
        <v>39</v>
      </c>
      <c r="K182" s="231" t="s">
        <v>20</v>
      </c>
      <c r="L182" s="232" t="s">
        <v>23</v>
      </c>
      <c r="M182" s="227" t="s">
        <v>17</v>
      </c>
      <c r="N182" s="225" t="s">
        <v>1</v>
      </c>
      <c r="O182" s="232" t="s">
        <v>23</v>
      </c>
      <c r="P182" s="231" t="s">
        <v>20</v>
      </c>
      <c r="Q182" s="231" t="s">
        <v>20</v>
      </c>
      <c r="R182" s="225" t="s">
        <v>1</v>
      </c>
      <c r="S182" s="225" t="s">
        <v>1</v>
      </c>
      <c r="T182" s="225" t="s">
        <v>1</v>
      </c>
      <c r="U182" s="231" t="s">
        <v>20</v>
      </c>
      <c r="V182" s="225" t="s">
        <v>1</v>
      </c>
      <c r="W182" s="225" t="s">
        <v>1</v>
      </c>
      <c r="X182" s="225" t="s">
        <v>1</v>
      </c>
      <c r="Y182" s="225" t="s">
        <v>1</v>
      </c>
      <c r="Z182" s="225" t="s">
        <v>1</v>
      </c>
      <c r="AA182" s="231" t="s">
        <v>20</v>
      </c>
      <c r="AB182" s="225" t="s">
        <v>1</v>
      </c>
      <c r="AC182" s="225" t="s">
        <v>1</v>
      </c>
      <c r="AD182" s="225" t="s">
        <v>1</v>
      </c>
      <c r="AE182" s="231" t="s">
        <v>20</v>
      </c>
      <c r="AF182" s="231" t="s">
        <v>20</v>
      </c>
      <c r="AG182" s="225" t="s">
        <v>1</v>
      </c>
      <c r="AH182" s="225" t="s">
        <v>1</v>
      </c>
      <c r="AI182" s="225" t="s">
        <v>1</v>
      </c>
      <c r="AJ182" s="225" t="s">
        <v>1</v>
      </c>
      <c r="AK182" s="225" t="s">
        <v>1</v>
      </c>
      <c r="AL182" s="225" t="s">
        <v>1</v>
      </c>
      <c r="AM182" s="225" t="s">
        <v>1</v>
      </c>
      <c r="AN182" s="225" t="s">
        <v>1</v>
      </c>
      <c r="AO182" s="232" t="s">
        <v>23</v>
      </c>
      <c r="AP182" s="231" t="s">
        <v>20</v>
      </c>
      <c r="AQ182" s="225" t="s">
        <v>1</v>
      </c>
      <c r="AR182" s="231" t="s">
        <v>20</v>
      </c>
      <c r="AS182" s="225" t="s">
        <v>1</v>
      </c>
      <c r="AT182" s="225" t="s">
        <v>1</v>
      </c>
      <c r="AU182" s="232" t="s">
        <v>23</v>
      </c>
      <c r="AV182" s="232" t="s">
        <v>23</v>
      </c>
      <c r="AW182" s="231" t="s">
        <v>1240</v>
      </c>
      <c r="AX182" s="226">
        <v>1</v>
      </c>
      <c r="AY182" s="227">
        <v>2</v>
      </c>
      <c r="AZ182" s="228">
        <v>0</v>
      </c>
      <c r="BA182" s="236">
        <v>578</v>
      </c>
      <c r="BB182" s="238">
        <v>0.89</v>
      </c>
      <c r="BD182">
        <f>VLOOKUP(A182,'High impact list'!$A:$F,1,FALSE)</f>
        <v>74</v>
      </c>
      <c r="BE182" t="str">
        <f>VLOOKUP(A182,'High impact list'!$A:$F,5,FALSE)</f>
        <v>Safety and Security</v>
      </c>
      <c r="BF182" t="str">
        <f>VLOOKUP(A182,Reworked!A:T,17,FALSE)</f>
        <v>Outstanding</v>
      </c>
      <c r="BG182">
        <v>1</v>
      </c>
      <c r="BH182">
        <v>6</v>
      </c>
      <c r="BI182" t="e">
        <f>VLOOKUP(A182,Sheet2!B:B,1,FALSE)</f>
        <v>#N/A</v>
      </c>
    </row>
    <row r="183" spans="1:61" ht="14.25" customHeight="1" x14ac:dyDescent="0.25">
      <c r="A183" s="223">
        <v>1112</v>
      </c>
      <c r="B183" s="224" t="s">
        <v>178</v>
      </c>
      <c r="C183" s="225" t="s">
        <v>1193</v>
      </c>
      <c r="D183" s="225" t="s">
        <v>1191</v>
      </c>
      <c r="E183" s="225" t="s">
        <v>896</v>
      </c>
      <c r="F183" s="225" t="s">
        <v>1</v>
      </c>
      <c r="G183" s="225" t="s">
        <v>667</v>
      </c>
      <c r="H183" s="224" t="s">
        <v>1</v>
      </c>
      <c r="I183" s="224" t="s">
        <v>437</v>
      </c>
      <c r="J183" s="241" t="s">
        <v>39</v>
      </c>
      <c r="K183" s="225" t="s">
        <v>1</v>
      </c>
      <c r="L183" s="225" t="s">
        <v>1</v>
      </c>
      <c r="M183" s="241" t="s">
        <v>39</v>
      </c>
      <c r="N183" s="230" t="s">
        <v>22</v>
      </c>
      <c r="O183" s="230" t="s">
        <v>22</v>
      </c>
      <c r="P183" s="225" t="s">
        <v>1</v>
      </c>
      <c r="Q183" s="225" t="s">
        <v>1</v>
      </c>
      <c r="R183" s="225" t="s">
        <v>1</v>
      </c>
      <c r="S183" s="225" t="s">
        <v>1</v>
      </c>
      <c r="T183" s="225" t="s">
        <v>1</v>
      </c>
      <c r="U183" s="225" t="s">
        <v>1</v>
      </c>
      <c r="V183" s="225" t="s">
        <v>1</v>
      </c>
      <c r="W183" s="225" t="s">
        <v>1</v>
      </c>
      <c r="X183" s="225" t="s">
        <v>1</v>
      </c>
      <c r="Y183" s="225" t="s">
        <v>1</v>
      </c>
      <c r="Z183" s="225" t="s">
        <v>1</v>
      </c>
      <c r="AA183" s="225" t="s">
        <v>1</v>
      </c>
      <c r="AB183" s="225" t="s">
        <v>1</v>
      </c>
      <c r="AC183" s="225" t="s">
        <v>1</v>
      </c>
      <c r="AD183" s="225" t="s">
        <v>1</v>
      </c>
      <c r="AE183" s="225" t="s">
        <v>1</v>
      </c>
      <c r="AF183" s="225" t="s">
        <v>1</v>
      </c>
      <c r="AG183" s="225" t="s">
        <v>1</v>
      </c>
      <c r="AH183" s="225" t="s">
        <v>1</v>
      </c>
      <c r="AI183" s="225" t="s">
        <v>1</v>
      </c>
      <c r="AJ183" s="225" t="s">
        <v>1</v>
      </c>
      <c r="AK183" s="225" t="s">
        <v>1</v>
      </c>
      <c r="AL183" s="225" t="s">
        <v>1</v>
      </c>
      <c r="AM183" s="225" t="s">
        <v>1</v>
      </c>
      <c r="AN183" s="225" t="s">
        <v>1</v>
      </c>
      <c r="AO183" s="225" t="s">
        <v>1</v>
      </c>
      <c r="AP183" s="225" t="s">
        <v>1</v>
      </c>
      <c r="AQ183" s="225" t="s">
        <v>1</v>
      </c>
      <c r="AR183" s="225" t="s">
        <v>1</v>
      </c>
      <c r="AS183" s="225" t="s">
        <v>1</v>
      </c>
      <c r="AT183" s="225" t="s">
        <v>1</v>
      </c>
      <c r="AU183" s="225" t="s">
        <v>1</v>
      </c>
      <c r="AV183" s="225" t="s">
        <v>1</v>
      </c>
      <c r="AW183" s="235" t="s">
        <v>1</v>
      </c>
      <c r="AX183" s="235">
        <v>0</v>
      </c>
      <c r="AY183" s="235">
        <v>0</v>
      </c>
      <c r="AZ183" s="228">
        <v>0</v>
      </c>
      <c r="BA183" s="228">
        <v>0</v>
      </c>
      <c r="BB183" s="229">
        <v>0</v>
      </c>
      <c r="BD183">
        <f>VLOOKUP(A183,'High impact list'!$A:$F,1,FALSE)</f>
        <v>1112</v>
      </c>
      <c r="BE183" t="str">
        <f>VLOOKUP(A183,'High impact list'!$A:$F,5,FALSE)</f>
        <v>Other key public entity</v>
      </c>
      <c r="BF183" t="str">
        <f>VLOOKUP(A183,Reworked!A:T,17,FALSE)</f>
        <v>Outstanding</v>
      </c>
      <c r="BG183">
        <v>1</v>
      </c>
      <c r="BH183">
        <v>6</v>
      </c>
      <c r="BI183" t="e">
        <f>VLOOKUP(A183,Sheet2!B:B,1,FALSE)</f>
        <v>#N/A</v>
      </c>
    </row>
    <row r="184" spans="1:61" ht="18.75" customHeight="1" x14ac:dyDescent="0.25">
      <c r="A184" s="223">
        <v>1116</v>
      </c>
      <c r="B184" s="224" t="s">
        <v>180</v>
      </c>
      <c r="C184" s="225" t="s">
        <v>1193</v>
      </c>
      <c r="D184" s="225" t="s">
        <v>1191</v>
      </c>
      <c r="E184" s="225" t="s">
        <v>896</v>
      </c>
      <c r="F184" s="225" t="s">
        <v>1</v>
      </c>
      <c r="G184" s="225" t="s">
        <v>667</v>
      </c>
      <c r="H184" s="224" t="s">
        <v>1</v>
      </c>
      <c r="I184" s="224" t="s">
        <v>437</v>
      </c>
      <c r="J184" s="241" t="s">
        <v>39</v>
      </c>
      <c r="K184" s="230" t="s">
        <v>22</v>
      </c>
      <c r="L184" s="230" t="s">
        <v>22</v>
      </c>
      <c r="M184" s="239" t="s">
        <v>94</v>
      </c>
      <c r="N184" s="232" t="s">
        <v>23</v>
      </c>
      <c r="O184" s="232" t="s">
        <v>23</v>
      </c>
      <c r="P184" s="225" t="s">
        <v>1</v>
      </c>
      <c r="Q184" s="230" t="s">
        <v>22</v>
      </c>
      <c r="R184" s="230" t="s">
        <v>22</v>
      </c>
      <c r="S184" s="225" t="s">
        <v>1</v>
      </c>
      <c r="T184" s="231" t="s">
        <v>20</v>
      </c>
      <c r="U184" s="230" t="s">
        <v>22</v>
      </c>
      <c r="V184" s="230" t="s">
        <v>22</v>
      </c>
      <c r="W184" s="230" t="s">
        <v>22</v>
      </c>
      <c r="X184" s="225" t="s">
        <v>1</v>
      </c>
      <c r="Y184" s="225" t="s">
        <v>1</v>
      </c>
      <c r="Z184" s="230" t="s">
        <v>22</v>
      </c>
      <c r="AA184" s="230" t="s">
        <v>22</v>
      </c>
      <c r="AB184" s="225" t="s">
        <v>1</v>
      </c>
      <c r="AC184" s="225" t="s">
        <v>1</v>
      </c>
      <c r="AD184" s="225" t="s">
        <v>1</v>
      </c>
      <c r="AE184" s="230" t="s">
        <v>22</v>
      </c>
      <c r="AF184" s="225" t="s">
        <v>1</v>
      </c>
      <c r="AG184" s="230" t="s">
        <v>22</v>
      </c>
      <c r="AH184" s="225" t="s">
        <v>1</v>
      </c>
      <c r="AI184" s="225" t="s">
        <v>1</v>
      </c>
      <c r="AJ184" s="225" t="s">
        <v>1</v>
      </c>
      <c r="AK184" s="230" t="s">
        <v>22</v>
      </c>
      <c r="AL184" s="230" t="s">
        <v>22</v>
      </c>
      <c r="AM184" s="225" t="s">
        <v>1</v>
      </c>
      <c r="AN184" s="225" t="s">
        <v>1</v>
      </c>
      <c r="AO184" s="230" t="s">
        <v>22</v>
      </c>
      <c r="AP184" s="230" t="s">
        <v>22</v>
      </c>
      <c r="AQ184" s="225" t="s">
        <v>1</v>
      </c>
      <c r="AR184" s="225" t="s">
        <v>1</v>
      </c>
      <c r="AS184" s="225" t="s">
        <v>1</v>
      </c>
      <c r="AT184" s="225" t="s">
        <v>1</v>
      </c>
      <c r="AU184" s="230" t="s">
        <v>22</v>
      </c>
      <c r="AV184" s="230" t="s">
        <v>22</v>
      </c>
      <c r="AW184" s="232" t="s">
        <v>1242</v>
      </c>
      <c r="AX184" s="239">
        <v>3</v>
      </c>
      <c r="AY184" s="235">
        <v>0</v>
      </c>
      <c r="AZ184" s="228">
        <v>0</v>
      </c>
      <c r="BA184" s="233">
        <v>0</v>
      </c>
      <c r="BB184" s="234">
        <v>0</v>
      </c>
      <c r="BD184">
        <f>VLOOKUP(A184,'High impact list'!$A:$F,1,FALSE)</f>
        <v>1116</v>
      </c>
      <c r="BE184" t="str">
        <f>VLOOKUP(A184,'High impact list'!$A:$F,5,FALSE)</f>
        <v>Key Public Entity</v>
      </c>
      <c r="BF184" t="str">
        <f>VLOOKUP(A184,Reworked!A:T,17,FALSE)</f>
        <v>Outstanding</v>
      </c>
      <c r="BG184">
        <v>1</v>
      </c>
      <c r="BH184">
        <v>6</v>
      </c>
      <c r="BI184" t="e">
        <f>VLOOKUP(A184,Sheet2!B:B,1,FALSE)</f>
        <v>#N/A</v>
      </c>
    </row>
    <row r="185" spans="1:61" ht="18.75" customHeight="1" x14ac:dyDescent="0.25">
      <c r="A185" s="223">
        <v>1573</v>
      </c>
      <c r="B185" s="224" t="s">
        <v>204</v>
      </c>
      <c r="C185" s="225" t="s">
        <v>1193</v>
      </c>
      <c r="D185" s="225" t="s">
        <v>1191</v>
      </c>
      <c r="E185" s="225" t="s">
        <v>896</v>
      </c>
      <c r="F185" s="225" t="s">
        <v>1</v>
      </c>
      <c r="G185" s="225" t="s">
        <v>900</v>
      </c>
      <c r="H185" s="224" t="s">
        <v>1</v>
      </c>
      <c r="I185" s="224" t="s">
        <v>437</v>
      </c>
      <c r="J185" s="241" t="s">
        <v>39</v>
      </c>
      <c r="K185" s="225" t="s">
        <v>1</v>
      </c>
      <c r="L185" s="225" t="s">
        <v>1</v>
      </c>
      <c r="M185" s="225" t="s">
        <v>1</v>
      </c>
      <c r="N185" s="225" t="s">
        <v>1</v>
      </c>
      <c r="O185" s="225" t="s">
        <v>1</v>
      </c>
      <c r="P185" s="225" t="s">
        <v>1</v>
      </c>
      <c r="Q185" s="225" t="s">
        <v>1</v>
      </c>
      <c r="R185" s="225" t="s">
        <v>1</v>
      </c>
      <c r="S185" s="225" t="s">
        <v>1</v>
      </c>
      <c r="T185" s="225" t="s">
        <v>1</v>
      </c>
      <c r="U185" s="225" t="s">
        <v>1</v>
      </c>
      <c r="V185" s="225" t="s">
        <v>1</v>
      </c>
      <c r="W185" s="225" t="s">
        <v>1</v>
      </c>
      <c r="X185" s="225" t="s">
        <v>1</v>
      </c>
      <c r="Y185" s="225" t="s">
        <v>1</v>
      </c>
      <c r="Z185" s="225" t="s">
        <v>1</v>
      </c>
      <c r="AA185" s="225" t="s">
        <v>1</v>
      </c>
      <c r="AB185" s="225" t="s">
        <v>1</v>
      </c>
      <c r="AC185" s="225" t="s">
        <v>1</v>
      </c>
      <c r="AD185" s="225" t="s">
        <v>1</v>
      </c>
      <c r="AE185" s="225" t="s">
        <v>1</v>
      </c>
      <c r="AF185" s="225" t="s">
        <v>1</v>
      </c>
      <c r="AG185" s="225" t="s">
        <v>1</v>
      </c>
      <c r="AH185" s="225" t="s">
        <v>1</v>
      </c>
      <c r="AI185" s="225" t="s">
        <v>1</v>
      </c>
      <c r="AJ185" s="225" t="s">
        <v>1</v>
      </c>
      <c r="AK185" s="225" t="s">
        <v>1</v>
      </c>
      <c r="AL185" s="225" t="s">
        <v>1</v>
      </c>
      <c r="AM185" s="225" t="s">
        <v>1</v>
      </c>
      <c r="AN185" s="225" t="s">
        <v>1</v>
      </c>
      <c r="AO185" s="225" t="s">
        <v>1</v>
      </c>
      <c r="AP185" s="225" t="s">
        <v>1</v>
      </c>
      <c r="AQ185" s="225" t="s">
        <v>1</v>
      </c>
      <c r="AR185" s="225" t="s">
        <v>1</v>
      </c>
      <c r="AS185" s="225" t="s">
        <v>1</v>
      </c>
      <c r="AT185" s="225" t="s">
        <v>1</v>
      </c>
      <c r="AU185" s="225" t="s">
        <v>1</v>
      </c>
      <c r="AV185" s="225" t="s">
        <v>1</v>
      </c>
      <c r="AW185" s="235" t="s">
        <v>1</v>
      </c>
      <c r="AX185" s="235">
        <v>0</v>
      </c>
      <c r="AY185" s="235">
        <v>0</v>
      </c>
      <c r="AZ185" s="228">
        <v>0</v>
      </c>
      <c r="BA185" s="228">
        <v>0</v>
      </c>
      <c r="BB185" s="229">
        <v>0</v>
      </c>
      <c r="BD185">
        <f>VLOOKUP(A185,'High impact list'!$A:$F,1,FALSE)</f>
        <v>1573</v>
      </c>
      <c r="BE185" t="str">
        <f>VLOOKUP(A185,'High impact list'!$A:$F,5,FALSE)</f>
        <v>Safety and Security</v>
      </c>
      <c r="BF185" t="str">
        <f>VLOOKUP(A185,Reworked!A:T,17,FALSE)</f>
        <v>Outstanding</v>
      </c>
      <c r="BG185">
        <v>1</v>
      </c>
      <c r="BH185">
        <v>6</v>
      </c>
      <c r="BI185" t="e">
        <f>VLOOKUP(A185,Sheet2!B:B,1,FALSE)</f>
        <v>#N/A</v>
      </c>
    </row>
    <row r="186" spans="1:61" ht="26.25" customHeight="1" x14ac:dyDescent="0.25">
      <c r="A186" s="223">
        <v>1312</v>
      </c>
      <c r="B186" s="224" t="s">
        <v>38</v>
      </c>
      <c r="C186" s="225" t="s">
        <v>1193</v>
      </c>
      <c r="D186" s="225" t="s">
        <v>1191</v>
      </c>
      <c r="E186" s="225" t="s">
        <v>571</v>
      </c>
      <c r="F186" s="225" t="s">
        <v>1</v>
      </c>
      <c r="G186" s="225" t="s">
        <v>447</v>
      </c>
      <c r="H186" s="224" t="s">
        <v>1</v>
      </c>
      <c r="I186" s="224" t="s">
        <v>437</v>
      </c>
      <c r="J186" s="241" t="s">
        <v>39</v>
      </c>
      <c r="K186" s="225" t="s">
        <v>1</v>
      </c>
      <c r="L186" s="230" t="s">
        <v>22</v>
      </c>
      <c r="M186" s="239" t="s">
        <v>94</v>
      </c>
      <c r="N186" s="225" t="s">
        <v>1</v>
      </c>
      <c r="O186" s="232" t="s">
        <v>23</v>
      </c>
      <c r="P186" s="230" t="s">
        <v>22</v>
      </c>
      <c r="Q186" s="230" t="s">
        <v>22</v>
      </c>
      <c r="R186" s="230" t="s">
        <v>22</v>
      </c>
      <c r="S186" s="225" t="s">
        <v>1</v>
      </c>
      <c r="T186" s="231" t="s">
        <v>20</v>
      </c>
      <c r="U186" s="230" t="s">
        <v>22</v>
      </c>
      <c r="V186" s="230" t="s">
        <v>22</v>
      </c>
      <c r="W186" s="230" t="s">
        <v>22</v>
      </c>
      <c r="X186" s="225" t="s">
        <v>1</v>
      </c>
      <c r="Y186" s="225" t="s">
        <v>1</v>
      </c>
      <c r="Z186" s="225" t="s">
        <v>1</v>
      </c>
      <c r="AA186" s="225" t="s">
        <v>1</v>
      </c>
      <c r="AB186" s="225" t="s">
        <v>1</v>
      </c>
      <c r="AC186" s="225" t="s">
        <v>1</v>
      </c>
      <c r="AD186" s="225" t="s">
        <v>1</v>
      </c>
      <c r="AE186" s="230" t="s">
        <v>22</v>
      </c>
      <c r="AF186" s="225" t="s">
        <v>1</v>
      </c>
      <c r="AG186" s="230" t="s">
        <v>22</v>
      </c>
      <c r="AH186" s="230" t="s">
        <v>22</v>
      </c>
      <c r="AI186" s="225" t="s">
        <v>1</v>
      </c>
      <c r="AJ186" s="225" t="s">
        <v>1</v>
      </c>
      <c r="AK186" s="225" t="s">
        <v>1</v>
      </c>
      <c r="AL186" s="230" t="s">
        <v>22</v>
      </c>
      <c r="AM186" s="225" t="s">
        <v>1</v>
      </c>
      <c r="AN186" s="225" t="s">
        <v>1</v>
      </c>
      <c r="AO186" s="225" t="s">
        <v>1</v>
      </c>
      <c r="AP186" s="230" t="s">
        <v>22</v>
      </c>
      <c r="AQ186" s="225" t="s">
        <v>1</v>
      </c>
      <c r="AR186" s="230" t="s">
        <v>22</v>
      </c>
      <c r="AS186" s="225" t="s">
        <v>1</v>
      </c>
      <c r="AT186" s="225" t="s">
        <v>1</v>
      </c>
      <c r="AU186" s="225" t="s">
        <v>1</v>
      </c>
      <c r="AV186" s="225" t="s">
        <v>1</v>
      </c>
      <c r="AW186" s="235" t="s">
        <v>1</v>
      </c>
      <c r="AX186" s="235">
        <v>0</v>
      </c>
      <c r="AY186" s="235">
        <v>0</v>
      </c>
      <c r="AZ186" s="228">
        <v>0</v>
      </c>
      <c r="BA186" s="228">
        <v>0</v>
      </c>
      <c r="BB186" s="229">
        <v>0</v>
      </c>
      <c r="BD186">
        <f>VLOOKUP(A186,'High impact list'!$A:$F,1,FALSE)</f>
        <v>1312</v>
      </c>
      <c r="BE186" t="str">
        <f>VLOOKUP(A186,'High impact list'!$A:$F,5,FALSE)</f>
        <v>Education, skills and unemployment</v>
      </c>
      <c r="BF186" t="str">
        <f>VLOOKUP(A186,Reworked!A:T,17,FALSE)</f>
        <v>Outstanding</v>
      </c>
      <c r="BG186">
        <v>1</v>
      </c>
      <c r="BH186">
        <v>6</v>
      </c>
      <c r="BI186" t="e">
        <f>VLOOKUP(A186,Sheet2!B:B,1,FALSE)</f>
        <v>#N/A</v>
      </c>
    </row>
    <row r="187" spans="1:61" ht="26.25" customHeight="1" x14ac:dyDescent="0.25">
      <c r="A187" s="223">
        <v>44</v>
      </c>
      <c r="B187" s="224" t="s">
        <v>173</v>
      </c>
      <c r="C187" s="225" t="s">
        <v>1193</v>
      </c>
      <c r="D187" s="225" t="s">
        <v>1191</v>
      </c>
      <c r="E187" s="225" t="s">
        <v>683</v>
      </c>
      <c r="F187" s="225" t="s">
        <v>1</v>
      </c>
      <c r="G187" s="225" t="s">
        <v>169</v>
      </c>
      <c r="H187" s="224" t="s">
        <v>1</v>
      </c>
      <c r="I187" s="224" t="s">
        <v>437</v>
      </c>
      <c r="J187" s="241" t="s">
        <v>39</v>
      </c>
      <c r="K187" s="225" t="s">
        <v>1</v>
      </c>
      <c r="L187" s="230" t="s">
        <v>22</v>
      </c>
      <c r="M187" s="227" t="s">
        <v>17</v>
      </c>
      <c r="N187" s="225" t="s">
        <v>1</v>
      </c>
      <c r="O187" s="232" t="s">
        <v>23</v>
      </c>
      <c r="P187" s="225" t="s">
        <v>1</v>
      </c>
      <c r="Q187" s="225" t="s">
        <v>1</v>
      </c>
      <c r="R187" s="225" t="s">
        <v>1</v>
      </c>
      <c r="S187" s="225" t="s">
        <v>1</v>
      </c>
      <c r="T187" s="225" t="s">
        <v>1</v>
      </c>
      <c r="U187" s="225" t="s">
        <v>1</v>
      </c>
      <c r="V187" s="225" t="s">
        <v>1</v>
      </c>
      <c r="W187" s="225" t="s">
        <v>1</v>
      </c>
      <c r="X187" s="225" t="s">
        <v>1</v>
      </c>
      <c r="Y187" s="225" t="s">
        <v>1</v>
      </c>
      <c r="Z187" s="225" t="s">
        <v>1</v>
      </c>
      <c r="AA187" s="225" t="s">
        <v>1</v>
      </c>
      <c r="AB187" s="225" t="s">
        <v>1</v>
      </c>
      <c r="AC187" s="225" t="s">
        <v>1</v>
      </c>
      <c r="AD187" s="225" t="s">
        <v>1</v>
      </c>
      <c r="AE187" s="230" t="s">
        <v>22</v>
      </c>
      <c r="AF187" s="225" t="s">
        <v>1</v>
      </c>
      <c r="AG187" s="225" t="s">
        <v>1</v>
      </c>
      <c r="AH187" s="225" t="s">
        <v>1</v>
      </c>
      <c r="AI187" s="225" t="s">
        <v>1</v>
      </c>
      <c r="AJ187" s="225" t="s">
        <v>1</v>
      </c>
      <c r="AK187" s="225" t="s">
        <v>1</v>
      </c>
      <c r="AL187" s="225" t="s">
        <v>1</v>
      </c>
      <c r="AM187" s="225" t="s">
        <v>1</v>
      </c>
      <c r="AN187" s="225" t="s">
        <v>1</v>
      </c>
      <c r="AO187" s="225" t="s">
        <v>1</v>
      </c>
      <c r="AP187" s="225" t="s">
        <v>1</v>
      </c>
      <c r="AQ187" s="225" t="s">
        <v>1</v>
      </c>
      <c r="AR187" s="225" t="s">
        <v>1</v>
      </c>
      <c r="AS187" s="225" t="s">
        <v>1</v>
      </c>
      <c r="AT187" s="225" t="s">
        <v>1</v>
      </c>
      <c r="AU187" s="225" t="s">
        <v>1</v>
      </c>
      <c r="AV187" s="225" t="s">
        <v>1</v>
      </c>
      <c r="AW187" s="226" t="s">
        <v>1241</v>
      </c>
      <c r="AX187" s="226">
        <v>1</v>
      </c>
      <c r="AY187" s="227">
        <v>2</v>
      </c>
      <c r="AZ187" s="228">
        <v>0</v>
      </c>
      <c r="BA187" s="228">
        <v>0</v>
      </c>
      <c r="BB187" s="229">
        <v>0</v>
      </c>
      <c r="BD187">
        <f>VLOOKUP(A187,'High impact list'!$A:$F,1,FALSE)</f>
        <v>44</v>
      </c>
      <c r="BE187" t="str">
        <f>VLOOKUP(A187,'High impact list'!$A:$F,5,FALSE)</f>
        <v>Infrastructure</v>
      </c>
      <c r="BF187" t="str">
        <f>VLOOKUP(A187,Reworked!A:T,17,FALSE)</f>
        <v>Outstanding</v>
      </c>
      <c r="BG187">
        <v>1</v>
      </c>
      <c r="BH187">
        <v>6</v>
      </c>
      <c r="BI187" t="e">
        <f>VLOOKUP(A187,Sheet2!B:B,1,FALSE)</f>
        <v>#N/A</v>
      </c>
    </row>
    <row r="188" spans="1:61" ht="18.75" customHeight="1" x14ac:dyDescent="0.25">
      <c r="A188" s="223">
        <v>45</v>
      </c>
      <c r="B188" s="224" t="s">
        <v>42</v>
      </c>
      <c r="C188" s="225" t="s">
        <v>1193</v>
      </c>
      <c r="D188" s="225" t="s">
        <v>1191</v>
      </c>
      <c r="E188" s="225" t="s">
        <v>941</v>
      </c>
      <c r="F188" s="225" t="s">
        <v>28</v>
      </c>
      <c r="G188" s="225" t="s">
        <v>447</v>
      </c>
      <c r="H188" s="224" t="s">
        <v>1</v>
      </c>
      <c r="I188" s="224" t="s">
        <v>437</v>
      </c>
      <c r="J188" s="241" t="s">
        <v>39</v>
      </c>
      <c r="K188" s="230" t="s">
        <v>22</v>
      </c>
      <c r="L188" s="232" t="s">
        <v>23</v>
      </c>
      <c r="M188" s="237" t="s">
        <v>26</v>
      </c>
      <c r="N188" s="232" t="s">
        <v>23</v>
      </c>
      <c r="O188" s="232" t="s">
        <v>23</v>
      </c>
      <c r="P188" s="225" t="s">
        <v>1</v>
      </c>
      <c r="Q188" s="225" t="s">
        <v>1</v>
      </c>
      <c r="R188" s="225" t="s">
        <v>1</v>
      </c>
      <c r="S188" s="225" t="s">
        <v>1</v>
      </c>
      <c r="T188" s="225" t="s">
        <v>1</v>
      </c>
      <c r="U188" s="230" t="s">
        <v>22</v>
      </c>
      <c r="V188" s="225" t="s">
        <v>1</v>
      </c>
      <c r="W188" s="225" t="s">
        <v>1</v>
      </c>
      <c r="X188" s="225" t="s">
        <v>1</v>
      </c>
      <c r="Y188" s="225" t="s">
        <v>1</v>
      </c>
      <c r="Z188" s="230" t="s">
        <v>22</v>
      </c>
      <c r="AA188" s="230" t="s">
        <v>22</v>
      </c>
      <c r="AB188" s="225" t="s">
        <v>1</v>
      </c>
      <c r="AC188" s="225" t="s">
        <v>1</v>
      </c>
      <c r="AD188" s="225" t="s">
        <v>1</v>
      </c>
      <c r="AE188" s="232" t="s">
        <v>23</v>
      </c>
      <c r="AF188" s="230" t="s">
        <v>22</v>
      </c>
      <c r="AG188" s="225" t="s">
        <v>1</v>
      </c>
      <c r="AH188" s="225" t="s">
        <v>1</v>
      </c>
      <c r="AI188" s="225" t="s">
        <v>1</v>
      </c>
      <c r="AJ188" s="225" t="s">
        <v>1</v>
      </c>
      <c r="AK188" s="225" t="s">
        <v>1</v>
      </c>
      <c r="AL188" s="230" t="s">
        <v>22</v>
      </c>
      <c r="AM188" s="225" t="s">
        <v>1</v>
      </c>
      <c r="AN188" s="225" t="s">
        <v>1</v>
      </c>
      <c r="AO188" s="225" t="s">
        <v>1</v>
      </c>
      <c r="AP188" s="225" t="s">
        <v>1</v>
      </c>
      <c r="AQ188" s="225" t="s">
        <v>1</v>
      </c>
      <c r="AR188" s="225" t="s">
        <v>1</v>
      </c>
      <c r="AS188" s="225" t="s">
        <v>1</v>
      </c>
      <c r="AT188" s="225" t="s">
        <v>1</v>
      </c>
      <c r="AU188" s="232" t="s">
        <v>23</v>
      </c>
      <c r="AV188" s="230" t="s">
        <v>22</v>
      </c>
      <c r="AW188" s="226" t="s">
        <v>1241</v>
      </c>
      <c r="AX188" s="226">
        <v>1</v>
      </c>
      <c r="AY188" s="227">
        <v>2</v>
      </c>
      <c r="AZ188" s="228">
        <v>0</v>
      </c>
      <c r="BA188" s="233">
        <v>7.1</v>
      </c>
      <c r="BB188" s="234">
        <v>0</v>
      </c>
      <c r="BD188">
        <f>VLOOKUP(A188,'High impact list'!$A:$F,1,FALSE)</f>
        <v>45</v>
      </c>
      <c r="BE188" t="str">
        <f>VLOOKUP(A188,'High impact list'!$A:$F,5,FALSE)</f>
        <v>Education, skills and unemployment</v>
      </c>
      <c r="BF188" t="str">
        <f>VLOOKUP(A188,Reworked!A:T,17,FALSE)</f>
        <v>Outstanding</v>
      </c>
      <c r="BG188">
        <v>1</v>
      </c>
      <c r="BH188">
        <v>6</v>
      </c>
      <c r="BI188" t="e">
        <f>VLOOKUP(A188,Sheet2!B:B,1,FALSE)</f>
        <v>#N/A</v>
      </c>
    </row>
    <row r="189" spans="1:61" ht="18.75" customHeight="1" x14ac:dyDescent="0.25">
      <c r="A189" s="223">
        <v>1118</v>
      </c>
      <c r="B189" s="224" t="s">
        <v>183</v>
      </c>
      <c r="C189" s="225" t="s">
        <v>1193</v>
      </c>
      <c r="D189" s="225" t="s">
        <v>1191</v>
      </c>
      <c r="E189" s="225" t="s">
        <v>896</v>
      </c>
      <c r="F189" s="225" t="s">
        <v>1</v>
      </c>
      <c r="G189" s="225" t="s">
        <v>667</v>
      </c>
      <c r="H189" s="224" t="s">
        <v>1</v>
      </c>
      <c r="I189" s="224" t="s">
        <v>437</v>
      </c>
      <c r="J189" s="241" t="s">
        <v>39</v>
      </c>
      <c r="K189" s="230" t="s">
        <v>22</v>
      </c>
      <c r="L189" s="230" t="s">
        <v>22</v>
      </c>
      <c r="M189" s="239" t="s">
        <v>94</v>
      </c>
      <c r="N189" s="231" t="s">
        <v>20</v>
      </c>
      <c r="O189" s="232" t="s">
        <v>23</v>
      </c>
      <c r="P189" s="230" t="s">
        <v>22</v>
      </c>
      <c r="Q189" s="230" t="s">
        <v>22</v>
      </c>
      <c r="R189" s="230" t="s">
        <v>22</v>
      </c>
      <c r="S189" s="230" t="s">
        <v>22</v>
      </c>
      <c r="T189" s="231" t="s">
        <v>20</v>
      </c>
      <c r="U189" s="230" t="s">
        <v>22</v>
      </c>
      <c r="V189" s="230" t="s">
        <v>22</v>
      </c>
      <c r="W189" s="230" t="s">
        <v>22</v>
      </c>
      <c r="X189" s="230" t="s">
        <v>22</v>
      </c>
      <c r="Y189" s="225" t="s">
        <v>1</v>
      </c>
      <c r="Z189" s="225" t="s">
        <v>1</v>
      </c>
      <c r="AA189" s="225" t="s">
        <v>1</v>
      </c>
      <c r="AB189" s="225" t="s">
        <v>1</v>
      </c>
      <c r="AC189" s="230" t="s">
        <v>22</v>
      </c>
      <c r="AD189" s="225" t="s">
        <v>1</v>
      </c>
      <c r="AE189" s="230" t="s">
        <v>22</v>
      </c>
      <c r="AF189" s="230" t="s">
        <v>22</v>
      </c>
      <c r="AG189" s="230" t="s">
        <v>22</v>
      </c>
      <c r="AH189" s="230" t="s">
        <v>22</v>
      </c>
      <c r="AI189" s="225" t="s">
        <v>1</v>
      </c>
      <c r="AJ189" s="225" t="s">
        <v>1</v>
      </c>
      <c r="AK189" s="230" t="s">
        <v>22</v>
      </c>
      <c r="AL189" s="230" t="s">
        <v>22</v>
      </c>
      <c r="AM189" s="225" t="s">
        <v>1</v>
      </c>
      <c r="AN189" s="225" t="s">
        <v>1</v>
      </c>
      <c r="AO189" s="230" t="s">
        <v>22</v>
      </c>
      <c r="AP189" s="230" t="s">
        <v>22</v>
      </c>
      <c r="AQ189" s="225" t="s">
        <v>1</v>
      </c>
      <c r="AR189" s="230" t="s">
        <v>22</v>
      </c>
      <c r="AS189" s="225" t="s">
        <v>1</v>
      </c>
      <c r="AT189" s="225" t="s">
        <v>1</v>
      </c>
      <c r="AU189" s="230" t="s">
        <v>22</v>
      </c>
      <c r="AV189" s="230" t="s">
        <v>22</v>
      </c>
      <c r="AW189" s="235" t="s">
        <v>1</v>
      </c>
      <c r="AX189" s="235">
        <v>0</v>
      </c>
      <c r="AY189" s="235">
        <v>0</v>
      </c>
      <c r="AZ189" s="228">
        <v>0</v>
      </c>
      <c r="BA189" s="233">
        <v>0</v>
      </c>
      <c r="BB189" s="229">
        <v>0</v>
      </c>
      <c r="BD189">
        <f>VLOOKUP(A189,'High impact list'!$A:$F,1,FALSE)</f>
        <v>1118</v>
      </c>
      <c r="BE189" t="str">
        <f>VLOOKUP(A189,'High impact list'!$A:$F,5,FALSE)</f>
        <v>Key Public Entity/ Fiscal Pressure</v>
      </c>
      <c r="BF189" t="str">
        <f>VLOOKUP(A189,Reworked!A:T,17,FALSE)</f>
        <v>Outstanding</v>
      </c>
      <c r="BG189">
        <v>1</v>
      </c>
      <c r="BH189">
        <v>6</v>
      </c>
      <c r="BI189" t="e">
        <f>VLOOKUP(A189,Sheet2!B:B,1,FALSE)</f>
        <v>#N/A</v>
      </c>
    </row>
    <row r="190" spans="1:61" ht="34.5" customHeight="1" x14ac:dyDescent="0.25">
      <c r="A190" s="223">
        <v>1502</v>
      </c>
      <c r="B190" s="224" t="s">
        <v>184</v>
      </c>
      <c r="C190" s="225" t="s">
        <v>1193</v>
      </c>
      <c r="D190" s="225" t="s">
        <v>1191</v>
      </c>
      <c r="E190" s="225" t="s">
        <v>896</v>
      </c>
      <c r="F190" s="225" t="s">
        <v>1</v>
      </c>
      <c r="G190" s="225" t="s">
        <v>667</v>
      </c>
      <c r="H190" s="224" t="s">
        <v>1</v>
      </c>
      <c r="I190" s="224" t="s">
        <v>437</v>
      </c>
      <c r="J190" s="241" t="s">
        <v>39</v>
      </c>
      <c r="K190" s="225" t="s">
        <v>1</v>
      </c>
      <c r="L190" s="230" t="s">
        <v>22</v>
      </c>
      <c r="M190" s="239" t="s">
        <v>94</v>
      </c>
      <c r="N190" s="225" t="s">
        <v>1</v>
      </c>
      <c r="O190" s="232" t="s">
        <v>23</v>
      </c>
      <c r="P190" s="230" t="s">
        <v>22</v>
      </c>
      <c r="Q190" s="230" t="s">
        <v>22</v>
      </c>
      <c r="R190" s="230" t="s">
        <v>22</v>
      </c>
      <c r="S190" s="230" t="s">
        <v>22</v>
      </c>
      <c r="T190" s="231" t="s">
        <v>20</v>
      </c>
      <c r="U190" s="230" t="s">
        <v>22</v>
      </c>
      <c r="V190" s="230" t="s">
        <v>22</v>
      </c>
      <c r="W190" s="230" t="s">
        <v>22</v>
      </c>
      <c r="X190" s="230" t="s">
        <v>22</v>
      </c>
      <c r="Y190" s="225" t="s">
        <v>1</v>
      </c>
      <c r="Z190" s="225" t="s">
        <v>1</v>
      </c>
      <c r="AA190" s="225" t="s">
        <v>1</v>
      </c>
      <c r="AB190" s="225" t="s">
        <v>1</v>
      </c>
      <c r="AC190" s="225" t="s">
        <v>1</v>
      </c>
      <c r="AD190" s="225" t="s">
        <v>1</v>
      </c>
      <c r="AE190" s="225" t="s">
        <v>1</v>
      </c>
      <c r="AF190" s="225" t="s">
        <v>1</v>
      </c>
      <c r="AG190" s="230" t="s">
        <v>22</v>
      </c>
      <c r="AH190" s="225" t="s">
        <v>1</v>
      </c>
      <c r="AI190" s="230" t="s">
        <v>22</v>
      </c>
      <c r="AJ190" s="225" t="s">
        <v>1</v>
      </c>
      <c r="AK190" s="230" t="s">
        <v>22</v>
      </c>
      <c r="AL190" s="230" t="s">
        <v>22</v>
      </c>
      <c r="AM190" s="225" t="s">
        <v>1</v>
      </c>
      <c r="AN190" s="225" t="s">
        <v>1</v>
      </c>
      <c r="AO190" s="230" t="s">
        <v>22</v>
      </c>
      <c r="AP190" s="230" t="s">
        <v>22</v>
      </c>
      <c r="AQ190" s="225" t="s">
        <v>1</v>
      </c>
      <c r="AR190" s="230" t="s">
        <v>22</v>
      </c>
      <c r="AS190" s="225" t="s">
        <v>1</v>
      </c>
      <c r="AT190" s="225" t="s">
        <v>1</v>
      </c>
      <c r="AU190" s="225" t="s">
        <v>1</v>
      </c>
      <c r="AV190" s="230" t="s">
        <v>22</v>
      </c>
      <c r="AW190" s="235" t="s">
        <v>1</v>
      </c>
      <c r="AX190" s="235">
        <v>0</v>
      </c>
      <c r="AY190" s="235">
        <v>0</v>
      </c>
      <c r="AZ190" s="228">
        <v>0</v>
      </c>
      <c r="BA190" s="233">
        <v>0</v>
      </c>
      <c r="BB190" s="229">
        <v>0</v>
      </c>
      <c r="BD190">
        <f>VLOOKUP(A190,'High impact list'!$A:$F,1,FALSE)</f>
        <v>1502</v>
      </c>
      <c r="BE190" t="str">
        <f>VLOOKUP(A190,'High impact list'!$A:$F,5,FALSE)</f>
        <v>Other key public entity</v>
      </c>
      <c r="BF190" t="str">
        <f>VLOOKUP(A190,Reworked!A:T,17,FALSE)</f>
        <v>Outstanding</v>
      </c>
      <c r="BG190">
        <v>1</v>
      </c>
      <c r="BH190">
        <v>6</v>
      </c>
      <c r="BI190" t="e">
        <f>VLOOKUP(A190,Sheet2!B:B,1,FALSE)</f>
        <v>#N/A</v>
      </c>
    </row>
    <row r="191" spans="1:61" ht="26.25" customHeight="1" x14ac:dyDescent="0.25">
      <c r="A191" s="223">
        <v>198</v>
      </c>
      <c r="B191" s="224" t="s">
        <v>174</v>
      </c>
      <c r="C191" s="225" t="s">
        <v>1193</v>
      </c>
      <c r="D191" s="225" t="s">
        <v>1191</v>
      </c>
      <c r="E191" s="225" t="s">
        <v>683</v>
      </c>
      <c r="F191" s="225" t="s">
        <v>1</v>
      </c>
      <c r="G191" s="225" t="s">
        <v>168</v>
      </c>
      <c r="H191" s="224" t="s">
        <v>1</v>
      </c>
      <c r="I191" s="224" t="s">
        <v>437</v>
      </c>
      <c r="J191" s="241" t="s">
        <v>39</v>
      </c>
      <c r="K191" s="230" t="s">
        <v>22</v>
      </c>
      <c r="L191" s="230" t="s">
        <v>22</v>
      </c>
      <c r="M191" s="237" t="s">
        <v>26</v>
      </c>
      <c r="N191" s="232" t="s">
        <v>23</v>
      </c>
      <c r="O191" s="232" t="s">
        <v>23</v>
      </c>
      <c r="P191" s="225" t="s">
        <v>1</v>
      </c>
      <c r="Q191" s="230" t="s">
        <v>22</v>
      </c>
      <c r="R191" s="230" t="s">
        <v>22</v>
      </c>
      <c r="S191" s="225" t="s">
        <v>1</v>
      </c>
      <c r="T191" s="225" t="s">
        <v>1</v>
      </c>
      <c r="U191" s="230" t="s">
        <v>22</v>
      </c>
      <c r="V191" s="225" t="s">
        <v>1</v>
      </c>
      <c r="W191" s="225" t="s">
        <v>1</v>
      </c>
      <c r="X191" s="230" t="s">
        <v>22</v>
      </c>
      <c r="Y191" s="225" t="s">
        <v>1</v>
      </c>
      <c r="Z191" s="225" t="s">
        <v>1</v>
      </c>
      <c r="AA191" s="230" t="s">
        <v>22</v>
      </c>
      <c r="AB191" s="225" t="s">
        <v>1</v>
      </c>
      <c r="AC191" s="225" t="s">
        <v>1</v>
      </c>
      <c r="AD191" s="230" t="s">
        <v>22</v>
      </c>
      <c r="AE191" s="230" t="s">
        <v>22</v>
      </c>
      <c r="AF191" s="230" t="s">
        <v>22</v>
      </c>
      <c r="AG191" s="225" t="s">
        <v>1</v>
      </c>
      <c r="AH191" s="225" t="s">
        <v>1</v>
      </c>
      <c r="AI191" s="225" t="s">
        <v>1</v>
      </c>
      <c r="AJ191" s="225" t="s">
        <v>1</v>
      </c>
      <c r="AK191" s="230" t="s">
        <v>22</v>
      </c>
      <c r="AL191" s="230" t="s">
        <v>22</v>
      </c>
      <c r="AM191" s="225" t="s">
        <v>1</v>
      </c>
      <c r="AN191" s="225" t="s">
        <v>1</v>
      </c>
      <c r="AO191" s="230" t="s">
        <v>22</v>
      </c>
      <c r="AP191" s="225" t="s">
        <v>1</v>
      </c>
      <c r="AQ191" s="225" t="s">
        <v>1</v>
      </c>
      <c r="AR191" s="230" t="s">
        <v>22</v>
      </c>
      <c r="AS191" s="225" t="s">
        <v>1</v>
      </c>
      <c r="AT191" s="225" t="s">
        <v>1</v>
      </c>
      <c r="AU191" s="230" t="s">
        <v>22</v>
      </c>
      <c r="AV191" s="230" t="s">
        <v>22</v>
      </c>
      <c r="AW191" s="235" t="s">
        <v>1</v>
      </c>
      <c r="AX191" s="235">
        <v>0</v>
      </c>
      <c r="AY191" s="227">
        <v>2</v>
      </c>
      <c r="AZ191" s="228">
        <v>0</v>
      </c>
      <c r="BA191" s="233">
        <v>263.2</v>
      </c>
      <c r="BB191" s="238">
        <v>46.6</v>
      </c>
      <c r="BD191">
        <f>VLOOKUP(A191,'High impact list'!$A:$F,1,FALSE)</f>
        <v>198</v>
      </c>
      <c r="BE191" t="str">
        <f>VLOOKUP(A191,'High impact list'!$A:$F,5,FALSE)</f>
        <v>Independent Development Trust</v>
      </c>
      <c r="BF191" t="str">
        <f>VLOOKUP(A191,Reworked!A:T,17,FALSE)</f>
        <v>Outstanding</v>
      </c>
      <c r="BG191">
        <v>1</v>
      </c>
      <c r="BH191">
        <v>6</v>
      </c>
      <c r="BI191" t="e">
        <f>VLOOKUP(A191,Sheet2!B:B,1,FALSE)</f>
        <v>#N/A</v>
      </c>
    </row>
    <row r="192" spans="1:61" ht="27" customHeight="1" x14ac:dyDescent="0.25">
      <c r="A192" s="223">
        <v>221</v>
      </c>
      <c r="B192" s="224" t="s">
        <v>144</v>
      </c>
      <c r="C192" s="225" t="s">
        <v>1193</v>
      </c>
      <c r="D192" s="225" t="s">
        <v>1191</v>
      </c>
      <c r="E192" s="225" t="s">
        <v>737</v>
      </c>
      <c r="F192" s="225" t="s">
        <v>1</v>
      </c>
      <c r="G192" s="225" t="s">
        <v>739</v>
      </c>
      <c r="H192" s="224" t="s">
        <v>1</v>
      </c>
      <c r="I192" s="224" t="s">
        <v>437</v>
      </c>
      <c r="J192" s="241" t="s">
        <v>39</v>
      </c>
      <c r="K192" s="225" t="s">
        <v>1</v>
      </c>
      <c r="L192" s="232" t="s">
        <v>23</v>
      </c>
      <c r="M192" s="227" t="s">
        <v>17</v>
      </c>
      <c r="N192" s="225" t="s">
        <v>1</v>
      </c>
      <c r="O192" s="231" t="s">
        <v>20</v>
      </c>
      <c r="P192" s="225" t="s">
        <v>1</v>
      </c>
      <c r="Q192" s="225" t="s">
        <v>1</v>
      </c>
      <c r="R192" s="225" t="s">
        <v>1</v>
      </c>
      <c r="S192" s="225" t="s">
        <v>1</v>
      </c>
      <c r="T192" s="225" t="s">
        <v>1</v>
      </c>
      <c r="U192" s="225" t="s">
        <v>1</v>
      </c>
      <c r="V192" s="225" t="s">
        <v>1</v>
      </c>
      <c r="W192" s="225" t="s">
        <v>1</v>
      </c>
      <c r="X192" s="225" t="s">
        <v>1</v>
      </c>
      <c r="Y192" s="225" t="s">
        <v>1</v>
      </c>
      <c r="Z192" s="225" t="s">
        <v>1</v>
      </c>
      <c r="AA192" s="225" t="s">
        <v>1</v>
      </c>
      <c r="AB192" s="225" t="s">
        <v>1</v>
      </c>
      <c r="AC192" s="225" t="s">
        <v>1</v>
      </c>
      <c r="AD192" s="225" t="s">
        <v>1</v>
      </c>
      <c r="AE192" s="232" t="s">
        <v>23</v>
      </c>
      <c r="AF192" s="225" t="s">
        <v>1</v>
      </c>
      <c r="AG192" s="231" t="s">
        <v>20</v>
      </c>
      <c r="AH192" s="225" t="s">
        <v>1</v>
      </c>
      <c r="AI192" s="225" t="s">
        <v>1</v>
      </c>
      <c r="AJ192" s="225" t="s">
        <v>1</v>
      </c>
      <c r="AK192" s="225" t="s">
        <v>1</v>
      </c>
      <c r="AL192" s="225" t="s">
        <v>1</v>
      </c>
      <c r="AM192" s="225" t="s">
        <v>1</v>
      </c>
      <c r="AN192" s="225" t="s">
        <v>1</v>
      </c>
      <c r="AO192" s="225" t="s">
        <v>1</v>
      </c>
      <c r="AP192" s="225" t="s">
        <v>1</v>
      </c>
      <c r="AQ192" s="225" t="s">
        <v>1</v>
      </c>
      <c r="AR192" s="225" t="s">
        <v>1</v>
      </c>
      <c r="AS192" s="225" t="s">
        <v>1</v>
      </c>
      <c r="AT192" s="225" t="s">
        <v>1</v>
      </c>
      <c r="AU192" s="225" t="s">
        <v>1</v>
      </c>
      <c r="AV192" s="232" t="s">
        <v>23</v>
      </c>
      <c r="AW192" s="226" t="s">
        <v>1241</v>
      </c>
      <c r="AX192" s="226">
        <v>1</v>
      </c>
      <c r="AY192" s="227">
        <v>2</v>
      </c>
      <c r="AZ192" s="228">
        <v>0</v>
      </c>
      <c r="BA192" s="233">
        <v>0.06</v>
      </c>
      <c r="BB192" s="234">
        <v>0.82</v>
      </c>
      <c r="BD192">
        <f>VLOOKUP(A192,'High impact list'!$A:$F,1,FALSE)</f>
        <v>221</v>
      </c>
      <c r="BE192" t="str">
        <f>VLOOKUP(A192,'High impact list'!$A:$F,5,FALSE)</f>
        <v>Financial Stability/ Fiscal Pressure</v>
      </c>
      <c r="BF192" t="str">
        <f>VLOOKUP(A192,Reworked!A:T,17,FALSE)</f>
        <v>Outstanding</v>
      </c>
      <c r="BG192">
        <v>1</v>
      </c>
      <c r="BH192">
        <v>6</v>
      </c>
      <c r="BI192" t="e">
        <f>VLOOKUP(A192,Sheet2!B:B,1,FALSE)</f>
        <v>#N/A</v>
      </c>
    </row>
    <row r="193" spans="1:61" ht="18" customHeight="1" x14ac:dyDescent="0.25">
      <c r="A193" s="223">
        <v>1431</v>
      </c>
      <c r="B193" s="224" t="s">
        <v>145</v>
      </c>
      <c r="C193" s="225" t="s">
        <v>1193</v>
      </c>
      <c r="D193" s="225" t="s">
        <v>1191</v>
      </c>
      <c r="E193" s="225" t="s">
        <v>737</v>
      </c>
      <c r="F193" s="225" t="s">
        <v>1</v>
      </c>
      <c r="G193" s="225" t="s">
        <v>739</v>
      </c>
      <c r="H193" s="224" t="s">
        <v>1</v>
      </c>
      <c r="I193" s="224" t="s">
        <v>437</v>
      </c>
      <c r="J193" s="241" t="s">
        <v>39</v>
      </c>
      <c r="K193" s="225" t="s">
        <v>1</v>
      </c>
      <c r="L193" s="231" t="s">
        <v>20</v>
      </c>
      <c r="M193" s="226" t="s">
        <v>33</v>
      </c>
      <c r="N193" s="225" t="s">
        <v>1</v>
      </c>
      <c r="O193" s="225" t="s">
        <v>1</v>
      </c>
      <c r="P193" s="225" t="s">
        <v>1</v>
      </c>
      <c r="Q193" s="225" t="s">
        <v>1</v>
      </c>
      <c r="R193" s="231" t="s">
        <v>20</v>
      </c>
      <c r="S193" s="225" t="s">
        <v>1</v>
      </c>
      <c r="T193" s="225" t="s">
        <v>1</v>
      </c>
      <c r="U193" s="225" t="s">
        <v>1</v>
      </c>
      <c r="V193" s="225" t="s">
        <v>1</v>
      </c>
      <c r="W193" s="225" t="s">
        <v>1</v>
      </c>
      <c r="X193" s="225" t="s">
        <v>1</v>
      </c>
      <c r="Y193" s="225" t="s">
        <v>1</v>
      </c>
      <c r="Z193" s="225" t="s">
        <v>1</v>
      </c>
      <c r="AA193" s="225" t="s">
        <v>1</v>
      </c>
      <c r="AB193" s="225" t="s">
        <v>1</v>
      </c>
      <c r="AC193" s="225" t="s">
        <v>1</v>
      </c>
      <c r="AD193" s="225" t="s">
        <v>1</v>
      </c>
      <c r="AE193" s="225" t="s">
        <v>1</v>
      </c>
      <c r="AF193" s="225" t="s">
        <v>1</v>
      </c>
      <c r="AG193" s="231" t="s">
        <v>20</v>
      </c>
      <c r="AH193" s="225" t="s">
        <v>1</v>
      </c>
      <c r="AI193" s="225" t="s">
        <v>1</v>
      </c>
      <c r="AJ193" s="225" t="s">
        <v>1</v>
      </c>
      <c r="AK193" s="225" t="s">
        <v>1</v>
      </c>
      <c r="AL193" s="225" t="s">
        <v>1</v>
      </c>
      <c r="AM193" s="225" t="s">
        <v>1</v>
      </c>
      <c r="AN193" s="225" t="s">
        <v>1</v>
      </c>
      <c r="AO193" s="225" t="s">
        <v>1</v>
      </c>
      <c r="AP193" s="225" t="s">
        <v>1</v>
      </c>
      <c r="AQ193" s="225" t="s">
        <v>1</v>
      </c>
      <c r="AR193" s="225" t="s">
        <v>1</v>
      </c>
      <c r="AS193" s="225" t="s">
        <v>1</v>
      </c>
      <c r="AT193" s="225" t="s">
        <v>1</v>
      </c>
      <c r="AU193" s="231" t="s">
        <v>20</v>
      </c>
      <c r="AV193" s="225" t="s">
        <v>1</v>
      </c>
      <c r="AW193" s="231" t="s">
        <v>1240</v>
      </c>
      <c r="AX193" s="226">
        <v>1</v>
      </c>
      <c r="AY193" s="235">
        <v>0</v>
      </c>
      <c r="AZ193" s="228">
        <v>0</v>
      </c>
      <c r="BA193" s="236">
        <v>1.6</v>
      </c>
      <c r="BB193" s="238">
        <v>0.28999999999999998</v>
      </c>
      <c r="BD193">
        <f>VLOOKUP(A193,'High impact list'!$A:$F,1,FALSE)</f>
        <v>1431</v>
      </c>
      <c r="BE193" t="str">
        <f>VLOOKUP(A193,'High impact list'!$A:$F,5,FALSE)</f>
        <v xml:space="preserve">Financial sustainability </v>
      </c>
      <c r="BF193" t="str">
        <f>VLOOKUP(A193,Reworked!A:T,17,FALSE)</f>
        <v>Outstanding</v>
      </c>
      <c r="BG193">
        <v>1</v>
      </c>
      <c r="BH193">
        <v>6</v>
      </c>
      <c r="BI193" t="e">
        <f>VLOOKUP(A193,Sheet2!B:B,1,FALSE)</f>
        <v>#N/A</v>
      </c>
    </row>
    <row r="194" spans="1:61" ht="27" customHeight="1" x14ac:dyDescent="0.25">
      <c r="A194" s="223">
        <v>1183</v>
      </c>
      <c r="B194" s="224" t="s">
        <v>146</v>
      </c>
      <c r="C194" s="225" t="s">
        <v>1193</v>
      </c>
      <c r="D194" s="225" t="s">
        <v>1191</v>
      </c>
      <c r="E194" s="225" t="s">
        <v>737</v>
      </c>
      <c r="F194" s="225" t="s">
        <v>1</v>
      </c>
      <c r="G194" s="225" t="s">
        <v>739</v>
      </c>
      <c r="H194" s="224" t="s">
        <v>1</v>
      </c>
      <c r="I194" s="224" t="s">
        <v>437</v>
      </c>
      <c r="J194" s="241" t="s">
        <v>39</v>
      </c>
      <c r="K194" s="231" t="s">
        <v>20</v>
      </c>
      <c r="L194" s="231" t="s">
        <v>20</v>
      </c>
      <c r="M194" s="226" t="s">
        <v>33</v>
      </c>
      <c r="N194" s="225" t="s">
        <v>1</v>
      </c>
      <c r="O194" s="225" t="s">
        <v>1</v>
      </c>
      <c r="P194" s="225" t="s">
        <v>1</v>
      </c>
      <c r="Q194" s="225" t="s">
        <v>1</v>
      </c>
      <c r="R194" s="225" t="s">
        <v>1</v>
      </c>
      <c r="S194" s="225" t="s">
        <v>1</v>
      </c>
      <c r="T194" s="225" t="s">
        <v>1</v>
      </c>
      <c r="U194" s="225" t="s">
        <v>1</v>
      </c>
      <c r="V194" s="225" t="s">
        <v>1</v>
      </c>
      <c r="W194" s="225" t="s">
        <v>1</v>
      </c>
      <c r="X194" s="225" t="s">
        <v>1</v>
      </c>
      <c r="Y194" s="225" t="s">
        <v>1</v>
      </c>
      <c r="Z194" s="225" t="s">
        <v>1</v>
      </c>
      <c r="AA194" s="231" t="s">
        <v>20</v>
      </c>
      <c r="AB194" s="225" t="s">
        <v>1</v>
      </c>
      <c r="AC194" s="225" t="s">
        <v>1</v>
      </c>
      <c r="AD194" s="225" t="s">
        <v>1</v>
      </c>
      <c r="AE194" s="225" t="s">
        <v>1</v>
      </c>
      <c r="AF194" s="225" t="s">
        <v>1</v>
      </c>
      <c r="AG194" s="231" t="s">
        <v>20</v>
      </c>
      <c r="AH194" s="225" t="s">
        <v>1</v>
      </c>
      <c r="AI194" s="225" t="s">
        <v>1</v>
      </c>
      <c r="AJ194" s="225" t="s">
        <v>1</v>
      </c>
      <c r="AK194" s="225" t="s">
        <v>1</v>
      </c>
      <c r="AL194" s="225" t="s">
        <v>1</v>
      </c>
      <c r="AM194" s="225" t="s">
        <v>1</v>
      </c>
      <c r="AN194" s="225" t="s">
        <v>1</v>
      </c>
      <c r="AO194" s="225" t="s">
        <v>1</v>
      </c>
      <c r="AP194" s="225" t="s">
        <v>1</v>
      </c>
      <c r="AQ194" s="225" t="s">
        <v>1</v>
      </c>
      <c r="AR194" s="225" t="s">
        <v>1</v>
      </c>
      <c r="AS194" s="225" t="s">
        <v>1</v>
      </c>
      <c r="AT194" s="225" t="s">
        <v>1</v>
      </c>
      <c r="AU194" s="231" t="s">
        <v>20</v>
      </c>
      <c r="AV194" s="225" t="s">
        <v>1</v>
      </c>
      <c r="AW194" s="231" t="s">
        <v>1240</v>
      </c>
      <c r="AX194" s="226">
        <v>1</v>
      </c>
      <c r="AY194" s="235">
        <v>0</v>
      </c>
      <c r="AZ194" s="228">
        <v>0</v>
      </c>
      <c r="BA194" s="236">
        <v>1.6</v>
      </c>
      <c r="BB194" s="238">
        <v>0.05</v>
      </c>
      <c r="BD194">
        <f>VLOOKUP(A194,'High impact list'!$A:$F,1,FALSE)</f>
        <v>1183</v>
      </c>
      <c r="BE194" t="str">
        <f>VLOOKUP(A194,'High impact list'!$A:$F,5,FALSE)</f>
        <v xml:space="preserve">Financial sustainability </v>
      </c>
      <c r="BF194" t="str">
        <f>VLOOKUP(A194,Reworked!A:T,17,FALSE)</f>
        <v>Outstanding</v>
      </c>
      <c r="BG194">
        <v>1</v>
      </c>
      <c r="BH194">
        <v>6</v>
      </c>
      <c r="BI194" t="e">
        <f>VLOOKUP(A194,Sheet2!B:B,1,FALSE)</f>
        <v>#N/A</v>
      </c>
    </row>
    <row r="195" spans="1:61" ht="18.75" customHeight="1" x14ac:dyDescent="0.25">
      <c r="A195" s="223">
        <v>1115</v>
      </c>
      <c r="B195" s="224" t="s">
        <v>186</v>
      </c>
      <c r="C195" s="225" t="s">
        <v>1193</v>
      </c>
      <c r="D195" s="225" t="s">
        <v>1191</v>
      </c>
      <c r="E195" s="225" t="s">
        <v>896</v>
      </c>
      <c r="F195" s="225" t="s">
        <v>1</v>
      </c>
      <c r="G195" s="225" t="s">
        <v>667</v>
      </c>
      <c r="H195" s="224" t="s">
        <v>1</v>
      </c>
      <c r="I195" s="224" t="s">
        <v>437</v>
      </c>
      <c r="J195" s="241" t="s">
        <v>39</v>
      </c>
      <c r="K195" s="225" t="s">
        <v>1</v>
      </c>
      <c r="L195" s="225" t="s">
        <v>1</v>
      </c>
      <c r="M195" s="241" t="s">
        <v>39</v>
      </c>
      <c r="N195" s="230" t="s">
        <v>22</v>
      </c>
      <c r="O195" s="230" t="s">
        <v>22</v>
      </c>
      <c r="P195" s="225" t="s">
        <v>1</v>
      </c>
      <c r="Q195" s="225" t="s">
        <v>1</v>
      </c>
      <c r="R195" s="225" t="s">
        <v>1</v>
      </c>
      <c r="S195" s="225" t="s">
        <v>1</v>
      </c>
      <c r="T195" s="225" t="s">
        <v>1</v>
      </c>
      <c r="U195" s="225" t="s">
        <v>1</v>
      </c>
      <c r="V195" s="225" t="s">
        <v>1</v>
      </c>
      <c r="W195" s="225" t="s">
        <v>1</v>
      </c>
      <c r="X195" s="225" t="s">
        <v>1</v>
      </c>
      <c r="Y195" s="225" t="s">
        <v>1</v>
      </c>
      <c r="Z195" s="225" t="s">
        <v>1</v>
      </c>
      <c r="AA195" s="225" t="s">
        <v>1</v>
      </c>
      <c r="AB195" s="225" t="s">
        <v>1</v>
      </c>
      <c r="AC195" s="225" t="s">
        <v>1</v>
      </c>
      <c r="AD195" s="225" t="s">
        <v>1</v>
      </c>
      <c r="AE195" s="225" t="s">
        <v>1</v>
      </c>
      <c r="AF195" s="225" t="s">
        <v>1</v>
      </c>
      <c r="AG195" s="225" t="s">
        <v>1</v>
      </c>
      <c r="AH195" s="225" t="s">
        <v>1</v>
      </c>
      <c r="AI195" s="225" t="s">
        <v>1</v>
      </c>
      <c r="AJ195" s="225" t="s">
        <v>1</v>
      </c>
      <c r="AK195" s="225" t="s">
        <v>1</v>
      </c>
      <c r="AL195" s="225" t="s">
        <v>1</v>
      </c>
      <c r="AM195" s="225" t="s">
        <v>1</v>
      </c>
      <c r="AN195" s="225" t="s">
        <v>1</v>
      </c>
      <c r="AO195" s="225" t="s">
        <v>1</v>
      </c>
      <c r="AP195" s="225" t="s">
        <v>1</v>
      </c>
      <c r="AQ195" s="225" t="s">
        <v>1</v>
      </c>
      <c r="AR195" s="225" t="s">
        <v>1</v>
      </c>
      <c r="AS195" s="225" t="s">
        <v>1</v>
      </c>
      <c r="AT195" s="225" t="s">
        <v>1</v>
      </c>
      <c r="AU195" s="225" t="s">
        <v>1</v>
      </c>
      <c r="AV195" s="225" t="s">
        <v>1</v>
      </c>
      <c r="AW195" s="235" t="s">
        <v>1</v>
      </c>
      <c r="AX195" s="235">
        <v>0</v>
      </c>
      <c r="AY195" s="235">
        <v>0</v>
      </c>
      <c r="AZ195" s="228">
        <v>0</v>
      </c>
      <c r="BA195" s="228">
        <v>0</v>
      </c>
      <c r="BB195" s="229">
        <v>0</v>
      </c>
      <c r="BD195">
        <f>VLOOKUP(A195,'High impact list'!$A:$F,1,FALSE)</f>
        <v>1115</v>
      </c>
      <c r="BE195" t="str">
        <f>VLOOKUP(A195,'High impact list'!$A:$F,5,FALSE)</f>
        <v>Other key public entity</v>
      </c>
      <c r="BF195" t="str">
        <f>VLOOKUP(A195,Reworked!A:T,17,FALSE)</f>
        <v>Outstanding</v>
      </c>
      <c r="BG195">
        <v>1</v>
      </c>
      <c r="BH195">
        <v>6</v>
      </c>
      <c r="BI195" t="e">
        <f>VLOOKUP(A195,Sheet2!B:B,1,FALSE)</f>
        <v>#N/A</v>
      </c>
    </row>
    <row r="196" spans="1:61" ht="18" customHeight="1" x14ac:dyDescent="0.25">
      <c r="A196" s="223">
        <v>240</v>
      </c>
      <c r="B196" s="224" t="s">
        <v>71</v>
      </c>
      <c r="C196" s="225" t="s">
        <v>1193</v>
      </c>
      <c r="D196" s="225" t="s">
        <v>1191</v>
      </c>
      <c r="E196" s="225" t="s">
        <v>941</v>
      </c>
      <c r="F196" s="225" t="s">
        <v>28</v>
      </c>
      <c r="G196" s="225" t="s">
        <v>447</v>
      </c>
      <c r="H196" s="224" t="s">
        <v>1</v>
      </c>
      <c r="I196" s="224" t="s">
        <v>437</v>
      </c>
      <c r="J196" s="241" t="s">
        <v>39</v>
      </c>
      <c r="K196" s="232" t="s">
        <v>23</v>
      </c>
      <c r="L196" s="232" t="s">
        <v>23</v>
      </c>
      <c r="M196" s="237" t="s">
        <v>26</v>
      </c>
      <c r="N196" s="232" t="s">
        <v>23</v>
      </c>
      <c r="O196" s="232" t="s">
        <v>23</v>
      </c>
      <c r="P196" s="225" t="s">
        <v>1</v>
      </c>
      <c r="Q196" s="225" t="s">
        <v>1</v>
      </c>
      <c r="R196" s="231" t="s">
        <v>20</v>
      </c>
      <c r="S196" s="225" t="s">
        <v>1</v>
      </c>
      <c r="T196" s="225" t="s">
        <v>1</v>
      </c>
      <c r="U196" s="230" t="s">
        <v>22</v>
      </c>
      <c r="V196" s="225" t="s">
        <v>1</v>
      </c>
      <c r="W196" s="225" t="s">
        <v>1</v>
      </c>
      <c r="X196" s="225" t="s">
        <v>1</v>
      </c>
      <c r="Y196" s="225" t="s">
        <v>1</v>
      </c>
      <c r="Z196" s="225" t="s">
        <v>1</v>
      </c>
      <c r="AA196" s="232" t="s">
        <v>23</v>
      </c>
      <c r="AB196" s="225" t="s">
        <v>1</v>
      </c>
      <c r="AC196" s="225" t="s">
        <v>1</v>
      </c>
      <c r="AD196" s="225" t="s">
        <v>1</v>
      </c>
      <c r="AE196" s="230" t="s">
        <v>22</v>
      </c>
      <c r="AF196" s="230" t="s">
        <v>22</v>
      </c>
      <c r="AG196" s="231" t="s">
        <v>20</v>
      </c>
      <c r="AH196" s="225" t="s">
        <v>1</v>
      </c>
      <c r="AI196" s="225" t="s">
        <v>1</v>
      </c>
      <c r="AJ196" s="225" t="s">
        <v>1</v>
      </c>
      <c r="AK196" s="225" t="s">
        <v>1</v>
      </c>
      <c r="AL196" s="230" t="s">
        <v>22</v>
      </c>
      <c r="AM196" s="225" t="s">
        <v>1</v>
      </c>
      <c r="AN196" s="225" t="s">
        <v>1</v>
      </c>
      <c r="AO196" s="225" t="s">
        <v>1</v>
      </c>
      <c r="AP196" s="225" t="s">
        <v>1</v>
      </c>
      <c r="AQ196" s="225" t="s">
        <v>1</v>
      </c>
      <c r="AR196" s="225" t="s">
        <v>1</v>
      </c>
      <c r="AS196" s="225" t="s">
        <v>1</v>
      </c>
      <c r="AT196" s="225" t="s">
        <v>1</v>
      </c>
      <c r="AU196" s="232" t="s">
        <v>23</v>
      </c>
      <c r="AV196" s="225" t="s">
        <v>1</v>
      </c>
      <c r="AW196" s="235" t="s">
        <v>1</v>
      </c>
      <c r="AX196" s="226">
        <v>1</v>
      </c>
      <c r="AY196" s="235">
        <v>0</v>
      </c>
      <c r="AZ196" s="228">
        <v>0</v>
      </c>
      <c r="BA196" s="233">
        <v>3</v>
      </c>
      <c r="BB196" s="234">
        <v>4.0000000000000001E-3</v>
      </c>
      <c r="BD196">
        <f>VLOOKUP(A196,'High impact list'!$A:$F,1,FALSE)</f>
        <v>240</v>
      </c>
      <c r="BE196" t="str">
        <f>VLOOKUP(A196,'High impact list'!$A:$F,5,FALSE)</f>
        <v>Education, skills and unemployment</v>
      </c>
      <c r="BF196" t="str">
        <f>VLOOKUP(A196,Reworked!A:T,17,FALSE)</f>
        <v>Outstanding</v>
      </c>
      <c r="BG196">
        <v>1</v>
      </c>
      <c r="BH196">
        <v>6</v>
      </c>
      <c r="BI196" t="e">
        <f>VLOOKUP(A196,Sheet2!B:B,1,FALSE)</f>
        <v>#N/A</v>
      </c>
    </row>
    <row r="197" spans="1:61" ht="18.75" customHeight="1" x14ac:dyDescent="0.25">
      <c r="A197" s="223">
        <v>281</v>
      </c>
      <c r="B197" s="224" t="s">
        <v>147</v>
      </c>
      <c r="C197" s="225" t="s">
        <v>1193</v>
      </c>
      <c r="D197" s="225" t="s">
        <v>1191</v>
      </c>
      <c r="E197" s="225" t="s">
        <v>683</v>
      </c>
      <c r="F197" s="225" t="s">
        <v>1</v>
      </c>
      <c r="G197" s="225" t="s">
        <v>687</v>
      </c>
      <c r="H197" s="224" t="s">
        <v>1</v>
      </c>
      <c r="I197" s="224" t="s">
        <v>437</v>
      </c>
      <c r="J197" s="241" t="s">
        <v>39</v>
      </c>
      <c r="K197" s="230" t="s">
        <v>22</v>
      </c>
      <c r="L197" s="230" t="s">
        <v>22</v>
      </c>
      <c r="M197" s="237" t="s">
        <v>26</v>
      </c>
      <c r="N197" s="231" t="s">
        <v>20</v>
      </c>
      <c r="O197" s="232" t="s">
        <v>23</v>
      </c>
      <c r="P197" s="225" t="s">
        <v>1</v>
      </c>
      <c r="Q197" s="225" t="s">
        <v>1</v>
      </c>
      <c r="R197" s="225" t="s">
        <v>1</v>
      </c>
      <c r="S197" s="225" t="s">
        <v>1</v>
      </c>
      <c r="T197" s="225" t="s">
        <v>1</v>
      </c>
      <c r="U197" s="225" t="s">
        <v>1</v>
      </c>
      <c r="V197" s="225" t="s">
        <v>1</v>
      </c>
      <c r="W197" s="230" t="s">
        <v>22</v>
      </c>
      <c r="X197" s="225" t="s">
        <v>1</v>
      </c>
      <c r="Y197" s="225" t="s">
        <v>1</v>
      </c>
      <c r="Z197" s="230" t="s">
        <v>22</v>
      </c>
      <c r="AA197" s="225" t="s">
        <v>1</v>
      </c>
      <c r="AB197" s="225" t="s">
        <v>1</v>
      </c>
      <c r="AC197" s="225" t="s">
        <v>1</v>
      </c>
      <c r="AD197" s="225" t="s">
        <v>1</v>
      </c>
      <c r="AE197" s="230" t="s">
        <v>22</v>
      </c>
      <c r="AF197" s="225" t="s">
        <v>1</v>
      </c>
      <c r="AG197" s="225" t="s">
        <v>1</v>
      </c>
      <c r="AH197" s="225" t="s">
        <v>1</v>
      </c>
      <c r="AI197" s="225" t="s">
        <v>1</v>
      </c>
      <c r="AJ197" s="225" t="s">
        <v>1</v>
      </c>
      <c r="AK197" s="230" t="s">
        <v>22</v>
      </c>
      <c r="AL197" s="230" t="s">
        <v>22</v>
      </c>
      <c r="AM197" s="225" t="s">
        <v>1</v>
      </c>
      <c r="AN197" s="225" t="s">
        <v>1</v>
      </c>
      <c r="AO197" s="225" t="s">
        <v>1</v>
      </c>
      <c r="AP197" s="225" t="s">
        <v>1</v>
      </c>
      <c r="AQ197" s="225" t="s">
        <v>1</v>
      </c>
      <c r="AR197" s="230" t="s">
        <v>22</v>
      </c>
      <c r="AS197" s="225" t="s">
        <v>1</v>
      </c>
      <c r="AT197" s="225" t="s">
        <v>1</v>
      </c>
      <c r="AU197" s="230" t="s">
        <v>22</v>
      </c>
      <c r="AV197" s="230" t="s">
        <v>22</v>
      </c>
      <c r="AW197" s="235" t="s">
        <v>1</v>
      </c>
      <c r="AX197" s="235">
        <v>0</v>
      </c>
      <c r="AY197" s="227">
        <v>2</v>
      </c>
      <c r="AZ197" s="228">
        <v>0</v>
      </c>
      <c r="BA197" s="233">
        <v>174.9</v>
      </c>
      <c r="BB197" s="238">
        <v>7.0000000000000007E-2</v>
      </c>
      <c r="BD197">
        <f>VLOOKUP(A197,'High impact list'!$A:$F,1,FALSE)</f>
        <v>281</v>
      </c>
      <c r="BE197" t="str">
        <f>VLOOKUP(A197,'High impact list'!$A:$F,5,FALSE)</f>
        <v xml:space="preserve">Financial sustainability </v>
      </c>
      <c r="BF197" t="str">
        <f>VLOOKUP(A197,Reworked!A:T,17,FALSE)</f>
        <v>Outstanding</v>
      </c>
      <c r="BG197">
        <v>1</v>
      </c>
      <c r="BH197">
        <v>6</v>
      </c>
      <c r="BI197" t="e">
        <f>VLOOKUP(A197,Sheet2!B:B,1,FALSE)</f>
        <v>#N/A</v>
      </c>
    </row>
    <row r="198" spans="1:61" ht="18.75" customHeight="1" x14ac:dyDescent="0.25">
      <c r="A198" s="223">
        <v>289</v>
      </c>
      <c r="B198" s="224" t="s">
        <v>77</v>
      </c>
      <c r="C198" s="225" t="s">
        <v>1193</v>
      </c>
      <c r="D198" s="225" t="s">
        <v>1191</v>
      </c>
      <c r="E198" s="225" t="s">
        <v>1086</v>
      </c>
      <c r="F198" s="225" t="s">
        <v>1</v>
      </c>
      <c r="G198" s="225" t="s">
        <v>447</v>
      </c>
      <c r="H198" s="224" t="s">
        <v>1</v>
      </c>
      <c r="I198" s="224" t="s">
        <v>437</v>
      </c>
      <c r="J198" s="241" t="s">
        <v>39</v>
      </c>
      <c r="K198" s="230" t="s">
        <v>22</v>
      </c>
      <c r="L198" s="230" t="s">
        <v>22</v>
      </c>
      <c r="M198" s="241" t="s">
        <v>39</v>
      </c>
      <c r="N198" s="232" t="s">
        <v>23</v>
      </c>
      <c r="O198" s="232" t="s">
        <v>23</v>
      </c>
      <c r="P198" s="225" t="s">
        <v>1</v>
      </c>
      <c r="Q198" s="230" t="s">
        <v>22</v>
      </c>
      <c r="R198" s="230" t="s">
        <v>22</v>
      </c>
      <c r="S198" s="225" t="s">
        <v>1</v>
      </c>
      <c r="T198" s="231" t="s">
        <v>20</v>
      </c>
      <c r="U198" s="230" t="s">
        <v>22</v>
      </c>
      <c r="V198" s="230" t="s">
        <v>22</v>
      </c>
      <c r="W198" s="230" t="s">
        <v>22</v>
      </c>
      <c r="X198" s="230" t="s">
        <v>22</v>
      </c>
      <c r="Y198" s="225" t="s">
        <v>1</v>
      </c>
      <c r="Z198" s="230" t="s">
        <v>22</v>
      </c>
      <c r="AA198" s="230" t="s">
        <v>22</v>
      </c>
      <c r="AB198" s="225" t="s">
        <v>1</v>
      </c>
      <c r="AC198" s="225" t="s">
        <v>1</v>
      </c>
      <c r="AD198" s="225" t="s">
        <v>1</v>
      </c>
      <c r="AE198" s="230" t="s">
        <v>22</v>
      </c>
      <c r="AF198" s="225" t="s">
        <v>1</v>
      </c>
      <c r="AG198" s="230" t="s">
        <v>22</v>
      </c>
      <c r="AH198" s="225" t="s">
        <v>1</v>
      </c>
      <c r="AI198" s="225" t="s">
        <v>1</v>
      </c>
      <c r="AJ198" s="225" t="s">
        <v>1</v>
      </c>
      <c r="AK198" s="225" t="s">
        <v>1</v>
      </c>
      <c r="AL198" s="225" t="s">
        <v>1</v>
      </c>
      <c r="AM198" s="225" t="s">
        <v>1</v>
      </c>
      <c r="AN198" s="225" t="s">
        <v>1</v>
      </c>
      <c r="AO198" s="230" t="s">
        <v>22</v>
      </c>
      <c r="AP198" s="230" t="s">
        <v>22</v>
      </c>
      <c r="AQ198" s="225" t="s">
        <v>1</v>
      </c>
      <c r="AR198" s="230" t="s">
        <v>22</v>
      </c>
      <c r="AS198" s="225" t="s">
        <v>1</v>
      </c>
      <c r="AT198" s="225" t="s">
        <v>1</v>
      </c>
      <c r="AU198" s="230" t="s">
        <v>22</v>
      </c>
      <c r="AV198" s="230" t="s">
        <v>22</v>
      </c>
      <c r="AW198" s="235" t="s">
        <v>1</v>
      </c>
      <c r="AX198" s="235">
        <v>0</v>
      </c>
      <c r="AY198" s="235">
        <v>0</v>
      </c>
      <c r="AZ198" s="228">
        <v>0</v>
      </c>
      <c r="BA198" s="233">
        <v>0</v>
      </c>
      <c r="BB198" s="229">
        <v>0</v>
      </c>
      <c r="BD198">
        <f>VLOOKUP(A198,'High impact list'!$A:$F,1,FALSE)</f>
        <v>289</v>
      </c>
      <c r="BE198" t="str">
        <f>VLOOKUP(A198,'High impact list'!$A:$F,5,FALSE)</f>
        <v>Education, skills and unemployment/ Fiscal Pressure</v>
      </c>
      <c r="BF198" t="str">
        <f>VLOOKUP(A198,Reworked!A:T,17,FALSE)</f>
        <v>Outstanding</v>
      </c>
      <c r="BG198">
        <v>1</v>
      </c>
      <c r="BH198">
        <v>6</v>
      </c>
      <c r="BI198" t="e">
        <f>VLOOKUP(A198,Sheet2!B:B,1,FALSE)</f>
        <v>#N/A</v>
      </c>
    </row>
    <row r="199" spans="1:61" ht="18.75" customHeight="1" x14ac:dyDescent="0.25">
      <c r="A199" s="223">
        <v>324</v>
      </c>
      <c r="B199" s="224" t="s">
        <v>218</v>
      </c>
      <c r="C199" s="225" t="s">
        <v>1193</v>
      </c>
      <c r="D199" s="225" t="s">
        <v>1191</v>
      </c>
      <c r="E199" s="225" t="s">
        <v>683</v>
      </c>
      <c r="F199" s="225" t="s">
        <v>1</v>
      </c>
      <c r="G199" s="225" t="s">
        <v>209</v>
      </c>
      <c r="H199" s="224" t="s">
        <v>1</v>
      </c>
      <c r="I199" s="224" t="s">
        <v>437</v>
      </c>
      <c r="J199" s="241" t="s">
        <v>39</v>
      </c>
      <c r="K199" s="225" t="s">
        <v>1</v>
      </c>
      <c r="L199" s="232" t="s">
        <v>23</v>
      </c>
      <c r="M199" s="237" t="s">
        <v>26</v>
      </c>
      <c r="N199" s="225" t="s">
        <v>1</v>
      </c>
      <c r="O199" s="232" t="s">
        <v>23</v>
      </c>
      <c r="P199" s="232" t="s">
        <v>23</v>
      </c>
      <c r="Q199" s="225" t="s">
        <v>1</v>
      </c>
      <c r="R199" s="225" t="s">
        <v>1</v>
      </c>
      <c r="S199" s="225" t="s">
        <v>1</v>
      </c>
      <c r="T199" s="225" t="s">
        <v>1</v>
      </c>
      <c r="U199" s="232" t="s">
        <v>23</v>
      </c>
      <c r="V199" s="225" t="s">
        <v>1</v>
      </c>
      <c r="W199" s="225" t="s">
        <v>1</v>
      </c>
      <c r="X199" s="225" t="s">
        <v>1</v>
      </c>
      <c r="Y199" s="225" t="s">
        <v>1</v>
      </c>
      <c r="Z199" s="225" t="s">
        <v>1</v>
      </c>
      <c r="AA199" s="225" t="s">
        <v>1</v>
      </c>
      <c r="AB199" s="225" t="s">
        <v>1</v>
      </c>
      <c r="AC199" s="225" t="s">
        <v>1</v>
      </c>
      <c r="AD199" s="225" t="s">
        <v>1</v>
      </c>
      <c r="AE199" s="232" t="s">
        <v>23</v>
      </c>
      <c r="AF199" s="232" t="s">
        <v>23</v>
      </c>
      <c r="AG199" s="230" t="s">
        <v>22</v>
      </c>
      <c r="AH199" s="225" t="s">
        <v>1</v>
      </c>
      <c r="AI199" s="225" t="s">
        <v>1</v>
      </c>
      <c r="AJ199" s="225" t="s">
        <v>1</v>
      </c>
      <c r="AK199" s="225" t="s">
        <v>1</v>
      </c>
      <c r="AL199" s="232" t="s">
        <v>23</v>
      </c>
      <c r="AM199" s="225" t="s">
        <v>1</v>
      </c>
      <c r="AN199" s="225" t="s">
        <v>1</v>
      </c>
      <c r="AO199" s="231" t="s">
        <v>20</v>
      </c>
      <c r="AP199" s="225" t="s">
        <v>1</v>
      </c>
      <c r="AQ199" s="225" t="s">
        <v>1</v>
      </c>
      <c r="AR199" s="231" t="s">
        <v>20</v>
      </c>
      <c r="AS199" s="225" t="s">
        <v>1</v>
      </c>
      <c r="AT199" s="225" t="s">
        <v>1</v>
      </c>
      <c r="AU199" s="225" t="s">
        <v>1</v>
      </c>
      <c r="AV199" s="232" t="s">
        <v>23</v>
      </c>
      <c r="AW199" s="231" t="s">
        <v>1240</v>
      </c>
      <c r="AX199" s="227">
        <v>2</v>
      </c>
      <c r="AY199" s="239">
        <v>3</v>
      </c>
      <c r="AZ199" s="228">
        <v>0</v>
      </c>
      <c r="BA199" s="233">
        <v>5631.7</v>
      </c>
      <c r="BB199" s="234">
        <v>110</v>
      </c>
      <c r="BD199">
        <f>VLOOKUP(A199,'High impact list'!$A:$F,1,FALSE)</f>
        <v>324</v>
      </c>
      <c r="BE199" t="str">
        <f>VLOOKUP(A199,'High impact list'!$A:$F,5,FALSE)</f>
        <v>Transport</v>
      </c>
      <c r="BF199" t="str">
        <f>VLOOKUP(A199,Reworked!A:T,17,FALSE)</f>
        <v>Outstanding</v>
      </c>
      <c r="BG199">
        <v>1</v>
      </c>
      <c r="BH199">
        <v>6</v>
      </c>
      <c r="BI199" t="e">
        <f>VLOOKUP(A199,Sheet2!B:B,1,FALSE)</f>
        <v>#N/A</v>
      </c>
    </row>
    <row r="200" spans="1:61" ht="18.75" customHeight="1" x14ac:dyDescent="0.25">
      <c r="A200" s="223">
        <v>1508</v>
      </c>
      <c r="B200" s="224" t="s">
        <v>187</v>
      </c>
      <c r="C200" s="225" t="s">
        <v>1193</v>
      </c>
      <c r="D200" s="225" t="s">
        <v>1191</v>
      </c>
      <c r="E200" s="225" t="s">
        <v>854</v>
      </c>
      <c r="F200" s="225" t="s">
        <v>1</v>
      </c>
      <c r="G200" s="225" t="s">
        <v>837</v>
      </c>
      <c r="H200" s="224" t="s">
        <v>1</v>
      </c>
      <c r="I200" s="224" t="s">
        <v>437</v>
      </c>
      <c r="J200" s="241" t="s">
        <v>39</v>
      </c>
      <c r="K200" s="225" t="s">
        <v>1</v>
      </c>
      <c r="L200" s="230" t="s">
        <v>22</v>
      </c>
      <c r="M200" s="239" t="s">
        <v>94</v>
      </c>
      <c r="N200" s="225" t="s">
        <v>1</v>
      </c>
      <c r="O200" s="232" t="s">
        <v>23</v>
      </c>
      <c r="P200" s="225" t="s">
        <v>1</v>
      </c>
      <c r="Q200" s="230" t="s">
        <v>22</v>
      </c>
      <c r="R200" s="230" t="s">
        <v>22</v>
      </c>
      <c r="S200" s="230" t="s">
        <v>22</v>
      </c>
      <c r="T200" s="225" t="s">
        <v>1</v>
      </c>
      <c r="U200" s="230" t="s">
        <v>22</v>
      </c>
      <c r="V200" s="230" t="s">
        <v>22</v>
      </c>
      <c r="W200" s="225" t="s">
        <v>1</v>
      </c>
      <c r="X200" s="225" t="s">
        <v>1</v>
      </c>
      <c r="Y200" s="225" t="s">
        <v>1</v>
      </c>
      <c r="Z200" s="225" t="s">
        <v>1</v>
      </c>
      <c r="AA200" s="225" t="s">
        <v>1</v>
      </c>
      <c r="AB200" s="225" t="s">
        <v>1</v>
      </c>
      <c r="AC200" s="225" t="s">
        <v>1</v>
      </c>
      <c r="AD200" s="225" t="s">
        <v>1</v>
      </c>
      <c r="AE200" s="230" t="s">
        <v>22</v>
      </c>
      <c r="AF200" s="230" t="s">
        <v>22</v>
      </c>
      <c r="AG200" s="225" t="s">
        <v>1</v>
      </c>
      <c r="AH200" s="225" t="s">
        <v>1</v>
      </c>
      <c r="AI200" s="225" t="s">
        <v>1</v>
      </c>
      <c r="AJ200" s="225" t="s">
        <v>1</v>
      </c>
      <c r="AK200" s="225" t="s">
        <v>1</v>
      </c>
      <c r="AL200" s="230" t="s">
        <v>22</v>
      </c>
      <c r="AM200" s="225" t="s">
        <v>1</v>
      </c>
      <c r="AN200" s="225" t="s">
        <v>1</v>
      </c>
      <c r="AO200" s="230" t="s">
        <v>22</v>
      </c>
      <c r="AP200" s="230" t="s">
        <v>22</v>
      </c>
      <c r="AQ200" s="225" t="s">
        <v>1</v>
      </c>
      <c r="AR200" s="230" t="s">
        <v>22</v>
      </c>
      <c r="AS200" s="225" t="s">
        <v>1</v>
      </c>
      <c r="AT200" s="225" t="s">
        <v>1</v>
      </c>
      <c r="AU200" s="225" t="s">
        <v>1</v>
      </c>
      <c r="AV200" s="230" t="s">
        <v>22</v>
      </c>
      <c r="AW200" s="235" t="s">
        <v>1</v>
      </c>
      <c r="AX200" s="235">
        <v>0</v>
      </c>
      <c r="AY200" s="235">
        <v>0</v>
      </c>
      <c r="AZ200" s="228">
        <v>0</v>
      </c>
      <c r="BA200" s="233">
        <v>0</v>
      </c>
      <c r="BB200" s="234">
        <v>0</v>
      </c>
      <c r="BD200">
        <f>VLOOKUP(A200,'High impact list'!$A:$F,1,FALSE)</f>
        <v>1508</v>
      </c>
      <c r="BE200" t="str">
        <f>VLOOKUP(A200,'High impact list'!$A:$F,5,FALSE)</f>
        <v>Key Public Entity</v>
      </c>
      <c r="BF200" t="str">
        <f>VLOOKUP(A200,Reworked!A:T,17,FALSE)</f>
        <v>Outstanding</v>
      </c>
      <c r="BG200">
        <v>1</v>
      </c>
      <c r="BH200">
        <v>6</v>
      </c>
      <c r="BI200" t="e">
        <f>VLOOKUP(A200,Sheet2!B:B,1,FALSE)</f>
        <v>#N/A</v>
      </c>
    </row>
    <row r="201" spans="1:61" ht="18.75" customHeight="1" x14ac:dyDescent="0.25">
      <c r="A201" s="223">
        <v>558</v>
      </c>
      <c r="B201" s="224" t="s">
        <v>175</v>
      </c>
      <c r="C201" s="225" t="s">
        <v>1193</v>
      </c>
      <c r="D201" s="225" t="s">
        <v>1191</v>
      </c>
      <c r="E201" s="225" t="s">
        <v>683</v>
      </c>
      <c r="F201" s="225" t="s">
        <v>1</v>
      </c>
      <c r="G201" s="225" t="s">
        <v>169</v>
      </c>
      <c r="H201" s="224" t="s">
        <v>1</v>
      </c>
      <c r="I201" s="224" t="s">
        <v>437</v>
      </c>
      <c r="J201" s="241" t="s">
        <v>39</v>
      </c>
      <c r="K201" s="225" t="s">
        <v>1</v>
      </c>
      <c r="L201" s="232" t="s">
        <v>23</v>
      </c>
      <c r="M201" s="237" t="s">
        <v>26</v>
      </c>
      <c r="N201" s="225" t="s">
        <v>1</v>
      </c>
      <c r="O201" s="232" t="s">
        <v>23</v>
      </c>
      <c r="P201" s="231" t="s">
        <v>20</v>
      </c>
      <c r="Q201" s="225" t="s">
        <v>1</v>
      </c>
      <c r="R201" s="232" t="s">
        <v>23</v>
      </c>
      <c r="S201" s="225" t="s">
        <v>1</v>
      </c>
      <c r="T201" s="225" t="s">
        <v>1</v>
      </c>
      <c r="U201" s="232" t="s">
        <v>23</v>
      </c>
      <c r="V201" s="230" t="s">
        <v>22</v>
      </c>
      <c r="W201" s="225" t="s">
        <v>1</v>
      </c>
      <c r="X201" s="225" t="s">
        <v>1</v>
      </c>
      <c r="Y201" s="225" t="s">
        <v>1</v>
      </c>
      <c r="Z201" s="225" t="s">
        <v>1</v>
      </c>
      <c r="AA201" s="225" t="s">
        <v>1</v>
      </c>
      <c r="AB201" s="225" t="s">
        <v>1</v>
      </c>
      <c r="AC201" s="225" t="s">
        <v>1</v>
      </c>
      <c r="AD201" s="225" t="s">
        <v>1</v>
      </c>
      <c r="AE201" s="232" t="s">
        <v>23</v>
      </c>
      <c r="AF201" s="232" t="s">
        <v>23</v>
      </c>
      <c r="AG201" s="231" t="s">
        <v>20</v>
      </c>
      <c r="AH201" s="232" t="s">
        <v>23</v>
      </c>
      <c r="AI201" s="225" t="s">
        <v>1</v>
      </c>
      <c r="AJ201" s="225" t="s">
        <v>1</v>
      </c>
      <c r="AK201" s="232" t="s">
        <v>23</v>
      </c>
      <c r="AL201" s="232" t="s">
        <v>23</v>
      </c>
      <c r="AM201" s="225" t="s">
        <v>1</v>
      </c>
      <c r="AN201" s="225" t="s">
        <v>1</v>
      </c>
      <c r="AO201" s="232" t="s">
        <v>23</v>
      </c>
      <c r="AP201" s="225" t="s">
        <v>1</v>
      </c>
      <c r="AQ201" s="225" t="s">
        <v>1</v>
      </c>
      <c r="AR201" s="231" t="s">
        <v>20</v>
      </c>
      <c r="AS201" s="225" t="s">
        <v>1</v>
      </c>
      <c r="AT201" s="225" t="s">
        <v>1</v>
      </c>
      <c r="AU201" s="225" t="s">
        <v>1</v>
      </c>
      <c r="AV201" s="232" t="s">
        <v>23</v>
      </c>
      <c r="AW201" s="232" t="s">
        <v>1242</v>
      </c>
      <c r="AX201" s="227">
        <v>2</v>
      </c>
      <c r="AY201" s="226">
        <v>1</v>
      </c>
      <c r="AZ201" s="228">
        <v>0</v>
      </c>
      <c r="BA201" s="236">
        <v>257.10000000000002</v>
      </c>
      <c r="BB201" s="234">
        <v>20.8</v>
      </c>
      <c r="BD201">
        <f>VLOOKUP(A201,'High impact list'!$A:$F,1,FALSE)</f>
        <v>558</v>
      </c>
      <c r="BE201" t="str">
        <f>VLOOKUP(A201,'High impact list'!$A:$F,5,FALSE)</f>
        <v>Infrastructure</v>
      </c>
      <c r="BF201" t="str">
        <f>VLOOKUP(A201,Reworked!A:T,17,FALSE)</f>
        <v>Outstanding</v>
      </c>
      <c r="BG201">
        <v>1</v>
      </c>
      <c r="BH201">
        <v>6</v>
      </c>
      <c r="BI201" t="e">
        <f>VLOOKUP(A201,Sheet2!B:B,1,FALSE)</f>
        <v>#N/A</v>
      </c>
    </row>
    <row r="202" spans="1:61" ht="18.75" customHeight="1" x14ac:dyDescent="0.25">
      <c r="A202" s="223">
        <v>1114</v>
      </c>
      <c r="B202" s="224" t="s">
        <v>189</v>
      </c>
      <c r="C202" s="225" t="s">
        <v>1193</v>
      </c>
      <c r="D202" s="225" t="s">
        <v>1191</v>
      </c>
      <c r="E202" s="225" t="s">
        <v>896</v>
      </c>
      <c r="F202" s="225" t="s">
        <v>1</v>
      </c>
      <c r="G202" s="225" t="s">
        <v>667</v>
      </c>
      <c r="H202" s="224" t="s">
        <v>1</v>
      </c>
      <c r="I202" s="224" t="s">
        <v>437</v>
      </c>
      <c r="J202" s="241" t="s">
        <v>39</v>
      </c>
      <c r="K202" s="225" t="s">
        <v>1</v>
      </c>
      <c r="L202" s="225" t="s">
        <v>1</v>
      </c>
      <c r="M202" s="241" t="s">
        <v>39</v>
      </c>
      <c r="N202" s="230" t="s">
        <v>22</v>
      </c>
      <c r="O202" s="230" t="s">
        <v>22</v>
      </c>
      <c r="P202" s="225" t="s">
        <v>1</v>
      </c>
      <c r="Q202" s="225" t="s">
        <v>1</v>
      </c>
      <c r="R202" s="225" t="s">
        <v>1</v>
      </c>
      <c r="S202" s="225" t="s">
        <v>1</v>
      </c>
      <c r="T202" s="225" t="s">
        <v>1</v>
      </c>
      <c r="U202" s="225" t="s">
        <v>1</v>
      </c>
      <c r="V202" s="225" t="s">
        <v>1</v>
      </c>
      <c r="W202" s="225" t="s">
        <v>1</v>
      </c>
      <c r="X202" s="225" t="s">
        <v>1</v>
      </c>
      <c r="Y202" s="225" t="s">
        <v>1</v>
      </c>
      <c r="Z202" s="225" t="s">
        <v>1</v>
      </c>
      <c r="AA202" s="225" t="s">
        <v>1</v>
      </c>
      <c r="AB202" s="225" t="s">
        <v>1</v>
      </c>
      <c r="AC202" s="225" t="s">
        <v>1</v>
      </c>
      <c r="AD202" s="225" t="s">
        <v>1</v>
      </c>
      <c r="AE202" s="225" t="s">
        <v>1</v>
      </c>
      <c r="AF202" s="225" t="s">
        <v>1</v>
      </c>
      <c r="AG202" s="225" t="s">
        <v>1</v>
      </c>
      <c r="AH202" s="225" t="s">
        <v>1</v>
      </c>
      <c r="AI202" s="225" t="s">
        <v>1</v>
      </c>
      <c r="AJ202" s="225" t="s">
        <v>1</v>
      </c>
      <c r="AK202" s="225" t="s">
        <v>1</v>
      </c>
      <c r="AL202" s="225" t="s">
        <v>1</v>
      </c>
      <c r="AM202" s="225" t="s">
        <v>1</v>
      </c>
      <c r="AN202" s="225" t="s">
        <v>1</v>
      </c>
      <c r="AO202" s="225" t="s">
        <v>1</v>
      </c>
      <c r="AP202" s="225" t="s">
        <v>1</v>
      </c>
      <c r="AQ202" s="225" t="s">
        <v>1</v>
      </c>
      <c r="AR202" s="225" t="s">
        <v>1</v>
      </c>
      <c r="AS202" s="225" t="s">
        <v>1</v>
      </c>
      <c r="AT202" s="225" t="s">
        <v>1</v>
      </c>
      <c r="AU202" s="225" t="s">
        <v>1</v>
      </c>
      <c r="AV202" s="225" t="s">
        <v>1</v>
      </c>
      <c r="AW202" s="235" t="s">
        <v>1</v>
      </c>
      <c r="AX202" s="235">
        <v>0</v>
      </c>
      <c r="AY202" s="235">
        <v>0</v>
      </c>
      <c r="AZ202" s="228">
        <v>0</v>
      </c>
      <c r="BA202" s="228">
        <v>0</v>
      </c>
      <c r="BB202" s="229">
        <v>0</v>
      </c>
      <c r="BD202">
        <f>VLOOKUP(A202,'High impact list'!$A:$F,1,FALSE)</f>
        <v>1114</v>
      </c>
      <c r="BE202" t="str">
        <f>VLOOKUP(A202,'High impact list'!$A:$F,5,FALSE)</f>
        <v>Other key public entity</v>
      </c>
      <c r="BF202" t="str">
        <f>VLOOKUP(A202,Reworked!A:T,17,FALSE)</f>
        <v>Outstanding</v>
      </c>
      <c r="BG202">
        <v>1</v>
      </c>
      <c r="BH202">
        <v>6</v>
      </c>
      <c r="BI202" t="e">
        <f>VLOOKUP(A202,Sheet2!B:B,1,FALSE)</f>
        <v>#N/A</v>
      </c>
    </row>
    <row r="203" spans="1:61" ht="18" customHeight="1" x14ac:dyDescent="0.25">
      <c r="A203" s="223">
        <v>1120</v>
      </c>
      <c r="B203" s="224" t="s">
        <v>190</v>
      </c>
      <c r="C203" s="225" t="s">
        <v>1193</v>
      </c>
      <c r="D203" s="225" t="s">
        <v>1191</v>
      </c>
      <c r="E203" s="225" t="s">
        <v>896</v>
      </c>
      <c r="F203" s="225" t="s">
        <v>1</v>
      </c>
      <c r="G203" s="225" t="s">
        <v>667</v>
      </c>
      <c r="H203" s="224" t="s">
        <v>1</v>
      </c>
      <c r="I203" s="224" t="s">
        <v>437</v>
      </c>
      <c r="J203" s="241" t="s">
        <v>39</v>
      </c>
      <c r="K203" s="225" t="s">
        <v>1</v>
      </c>
      <c r="L203" s="230" t="s">
        <v>22</v>
      </c>
      <c r="M203" s="241" t="s">
        <v>39</v>
      </c>
      <c r="N203" s="230" t="s">
        <v>22</v>
      </c>
      <c r="O203" s="232" t="s">
        <v>23</v>
      </c>
      <c r="P203" s="225" t="s">
        <v>1</v>
      </c>
      <c r="Q203" s="225" t="s">
        <v>1</v>
      </c>
      <c r="R203" s="225" t="s">
        <v>1</v>
      </c>
      <c r="S203" s="225" t="s">
        <v>1</v>
      </c>
      <c r="T203" s="225" t="s">
        <v>1</v>
      </c>
      <c r="U203" s="225" t="s">
        <v>1</v>
      </c>
      <c r="V203" s="230" t="s">
        <v>22</v>
      </c>
      <c r="W203" s="225" t="s">
        <v>1</v>
      </c>
      <c r="X203" s="225" t="s">
        <v>1</v>
      </c>
      <c r="Y203" s="225" t="s">
        <v>1</v>
      </c>
      <c r="Z203" s="225" t="s">
        <v>1</v>
      </c>
      <c r="AA203" s="225" t="s">
        <v>1</v>
      </c>
      <c r="AB203" s="225" t="s">
        <v>1</v>
      </c>
      <c r="AC203" s="225" t="s">
        <v>1</v>
      </c>
      <c r="AD203" s="225" t="s">
        <v>1</v>
      </c>
      <c r="AE203" s="225" t="s">
        <v>1</v>
      </c>
      <c r="AF203" s="230" t="s">
        <v>22</v>
      </c>
      <c r="AG203" s="230" t="s">
        <v>22</v>
      </c>
      <c r="AH203" s="225" t="s">
        <v>1</v>
      </c>
      <c r="AI203" s="225" t="s">
        <v>1</v>
      </c>
      <c r="AJ203" s="225" t="s">
        <v>1</v>
      </c>
      <c r="AK203" s="230" t="s">
        <v>22</v>
      </c>
      <c r="AL203" s="225" t="s">
        <v>1</v>
      </c>
      <c r="AM203" s="225" t="s">
        <v>1</v>
      </c>
      <c r="AN203" s="225" t="s">
        <v>1</v>
      </c>
      <c r="AO203" s="230" t="s">
        <v>22</v>
      </c>
      <c r="AP203" s="230" t="s">
        <v>22</v>
      </c>
      <c r="AQ203" s="225" t="s">
        <v>1</v>
      </c>
      <c r="AR203" s="225" t="s">
        <v>1</v>
      </c>
      <c r="AS203" s="225" t="s">
        <v>1</v>
      </c>
      <c r="AT203" s="225" t="s">
        <v>1</v>
      </c>
      <c r="AU203" s="225" t="s">
        <v>1</v>
      </c>
      <c r="AV203" s="230" t="s">
        <v>22</v>
      </c>
      <c r="AW203" s="235" t="s">
        <v>1</v>
      </c>
      <c r="AX203" s="235">
        <v>0</v>
      </c>
      <c r="AY203" s="235">
        <v>0</v>
      </c>
      <c r="AZ203" s="228">
        <v>0</v>
      </c>
      <c r="BA203" s="233">
        <v>0</v>
      </c>
      <c r="BB203" s="234">
        <v>0</v>
      </c>
      <c r="BD203">
        <f>VLOOKUP(A203,'High impact list'!$A:$F,1,FALSE)</f>
        <v>1120</v>
      </c>
      <c r="BE203" t="str">
        <f>VLOOKUP(A203,'High impact list'!$A:$F,5,FALSE)</f>
        <v>Key Public Entity/ Fiscal Pressure</v>
      </c>
      <c r="BF203" t="str">
        <f>VLOOKUP(A203,Reworked!A:T,17,FALSE)</f>
        <v>Outstanding</v>
      </c>
      <c r="BG203">
        <v>1</v>
      </c>
      <c r="BH203">
        <v>6</v>
      </c>
      <c r="BI203" t="e">
        <f>VLOOKUP(A203,Sheet2!B:B,1,FALSE)</f>
        <v>#N/A</v>
      </c>
    </row>
    <row r="204" spans="1:61" ht="18.75" customHeight="1" x14ac:dyDescent="0.25">
      <c r="A204" s="223">
        <v>1122</v>
      </c>
      <c r="B204" s="224" t="s">
        <v>192</v>
      </c>
      <c r="C204" s="225" t="s">
        <v>1193</v>
      </c>
      <c r="D204" s="225" t="s">
        <v>1191</v>
      </c>
      <c r="E204" s="225" t="s">
        <v>896</v>
      </c>
      <c r="F204" s="225" t="s">
        <v>1</v>
      </c>
      <c r="G204" s="225" t="s">
        <v>667</v>
      </c>
      <c r="H204" s="224" t="s">
        <v>1</v>
      </c>
      <c r="I204" s="224" t="s">
        <v>437</v>
      </c>
      <c r="J204" s="241" t="s">
        <v>39</v>
      </c>
      <c r="K204" s="225" t="s">
        <v>1</v>
      </c>
      <c r="L204" s="232" t="s">
        <v>23</v>
      </c>
      <c r="M204" s="227" t="s">
        <v>17</v>
      </c>
      <c r="N204" s="225" t="s">
        <v>1</v>
      </c>
      <c r="O204" s="232" t="s">
        <v>23</v>
      </c>
      <c r="P204" s="225" t="s">
        <v>1</v>
      </c>
      <c r="Q204" s="225" t="s">
        <v>1</v>
      </c>
      <c r="R204" s="225" t="s">
        <v>1</v>
      </c>
      <c r="S204" s="225" t="s">
        <v>1</v>
      </c>
      <c r="T204" s="225" t="s">
        <v>1</v>
      </c>
      <c r="U204" s="225" t="s">
        <v>1</v>
      </c>
      <c r="V204" s="225" t="s">
        <v>1</v>
      </c>
      <c r="W204" s="225" t="s">
        <v>1</v>
      </c>
      <c r="X204" s="225" t="s">
        <v>1</v>
      </c>
      <c r="Y204" s="225" t="s">
        <v>1</v>
      </c>
      <c r="Z204" s="225" t="s">
        <v>1</v>
      </c>
      <c r="AA204" s="225" t="s">
        <v>1</v>
      </c>
      <c r="AB204" s="225" t="s">
        <v>1</v>
      </c>
      <c r="AC204" s="225" t="s">
        <v>1</v>
      </c>
      <c r="AD204" s="225" t="s">
        <v>1</v>
      </c>
      <c r="AE204" s="230" t="s">
        <v>22</v>
      </c>
      <c r="AF204" s="225" t="s">
        <v>1</v>
      </c>
      <c r="AG204" s="225" t="s">
        <v>1</v>
      </c>
      <c r="AH204" s="225" t="s">
        <v>1</v>
      </c>
      <c r="AI204" s="225" t="s">
        <v>1</v>
      </c>
      <c r="AJ204" s="225" t="s">
        <v>1</v>
      </c>
      <c r="AK204" s="225" t="s">
        <v>1</v>
      </c>
      <c r="AL204" s="231" t="s">
        <v>20</v>
      </c>
      <c r="AM204" s="225" t="s">
        <v>1</v>
      </c>
      <c r="AN204" s="225" t="s">
        <v>1</v>
      </c>
      <c r="AO204" s="225" t="s">
        <v>1</v>
      </c>
      <c r="AP204" s="225" t="s">
        <v>1</v>
      </c>
      <c r="AQ204" s="225" t="s">
        <v>1</v>
      </c>
      <c r="AR204" s="225" t="s">
        <v>1</v>
      </c>
      <c r="AS204" s="225" t="s">
        <v>1</v>
      </c>
      <c r="AT204" s="225" t="s">
        <v>1</v>
      </c>
      <c r="AU204" s="231" t="s">
        <v>20</v>
      </c>
      <c r="AV204" s="225" t="s">
        <v>1</v>
      </c>
      <c r="AW204" s="231" t="s">
        <v>1240</v>
      </c>
      <c r="AX204" s="226">
        <v>1</v>
      </c>
      <c r="AY204" s="239">
        <v>3</v>
      </c>
      <c r="AZ204" s="228">
        <v>0</v>
      </c>
      <c r="BA204" s="236">
        <v>0.31</v>
      </c>
      <c r="BB204" s="234">
        <v>3.0000000000000001E-3</v>
      </c>
      <c r="BD204">
        <f>VLOOKUP(A204,'High impact list'!$A:$F,1,FALSE)</f>
        <v>1122</v>
      </c>
      <c r="BE204" t="str">
        <f>VLOOKUP(A204,'High impact list'!$A:$F,5,FALSE)</f>
        <v>Key Public Entity</v>
      </c>
      <c r="BF204" t="str">
        <f>VLOOKUP(A204,Reworked!A:T,17,FALSE)</f>
        <v>Outstanding</v>
      </c>
      <c r="BG204">
        <v>1</v>
      </c>
      <c r="BH204">
        <v>6</v>
      </c>
      <c r="BI204" t="e">
        <f>VLOOKUP(A204,Sheet2!B:B,1,FALSE)</f>
        <v>#N/A</v>
      </c>
    </row>
    <row r="205" spans="1:61" ht="18.75" customHeight="1" x14ac:dyDescent="0.25">
      <c r="A205" s="223">
        <v>441</v>
      </c>
      <c r="B205" s="224" t="s">
        <v>223</v>
      </c>
      <c r="C205" s="225" t="s">
        <v>1193</v>
      </c>
      <c r="D205" s="225" t="s">
        <v>1191</v>
      </c>
      <c r="E205" s="225" t="s">
        <v>683</v>
      </c>
      <c r="F205" s="225" t="s">
        <v>1</v>
      </c>
      <c r="G205" s="225" t="s">
        <v>209</v>
      </c>
      <c r="H205" s="224" t="s">
        <v>1</v>
      </c>
      <c r="I205" s="224" t="s">
        <v>437</v>
      </c>
      <c r="J205" s="241" t="s">
        <v>39</v>
      </c>
      <c r="K205" s="232" t="s">
        <v>23</v>
      </c>
      <c r="L205" s="231" t="s">
        <v>20</v>
      </c>
      <c r="M205" s="227" t="s">
        <v>17</v>
      </c>
      <c r="N205" s="232" t="s">
        <v>23</v>
      </c>
      <c r="O205" s="230" t="s">
        <v>22</v>
      </c>
      <c r="P205" s="225" t="s">
        <v>1</v>
      </c>
      <c r="Q205" s="225" t="s">
        <v>1</v>
      </c>
      <c r="R205" s="225" t="s">
        <v>1</v>
      </c>
      <c r="S205" s="225" t="s">
        <v>1</v>
      </c>
      <c r="T205" s="225" t="s">
        <v>1</v>
      </c>
      <c r="U205" s="225" t="s">
        <v>1</v>
      </c>
      <c r="V205" s="225" t="s">
        <v>1</v>
      </c>
      <c r="W205" s="225" t="s">
        <v>1</v>
      </c>
      <c r="X205" s="225" t="s">
        <v>1</v>
      </c>
      <c r="Y205" s="225" t="s">
        <v>1</v>
      </c>
      <c r="Z205" s="225" t="s">
        <v>1</v>
      </c>
      <c r="AA205" s="232" t="s">
        <v>23</v>
      </c>
      <c r="AB205" s="225" t="s">
        <v>1</v>
      </c>
      <c r="AC205" s="225" t="s">
        <v>1</v>
      </c>
      <c r="AD205" s="225" t="s">
        <v>1</v>
      </c>
      <c r="AE205" s="225" t="s">
        <v>1</v>
      </c>
      <c r="AF205" s="225" t="s">
        <v>1</v>
      </c>
      <c r="AG205" s="225" t="s">
        <v>1</v>
      </c>
      <c r="AH205" s="225" t="s">
        <v>1</v>
      </c>
      <c r="AI205" s="225" t="s">
        <v>1</v>
      </c>
      <c r="AJ205" s="225" t="s">
        <v>1</v>
      </c>
      <c r="AK205" s="225" t="s">
        <v>1</v>
      </c>
      <c r="AL205" s="225" t="s">
        <v>1</v>
      </c>
      <c r="AM205" s="225" t="s">
        <v>1</v>
      </c>
      <c r="AN205" s="225" t="s">
        <v>1</v>
      </c>
      <c r="AO205" s="225" t="s">
        <v>1</v>
      </c>
      <c r="AP205" s="225" t="s">
        <v>1</v>
      </c>
      <c r="AQ205" s="225" t="s">
        <v>1</v>
      </c>
      <c r="AR205" s="231" t="s">
        <v>20</v>
      </c>
      <c r="AS205" s="225" t="s">
        <v>1</v>
      </c>
      <c r="AT205" s="225" t="s">
        <v>1</v>
      </c>
      <c r="AU205" s="232" t="s">
        <v>23</v>
      </c>
      <c r="AV205" s="232" t="s">
        <v>23</v>
      </c>
      <c r="AW205" s="226" t="s">
        <v>1241</v>
      </c>
      <c r="AX205" s="226">
        <v>1</v>
      </c>
      <c r="AY205" s="227">
        <v>2</v>
      </c>
      <c r="AZ205" s="228">
        <v>0</v>
      </c>
      <c r="BA205" s="233">
        <v>495.1</v>
      </c>
      <c r="BB205" s="234">
        <v>0</v>
      </c>
      <c r="BD205">
        <f>VLOOKUP(A205,'High impact list'!$A:$F,1,FALSE)</f>
        <v>441</v>
      </c>
      <c r="BE205" t="str">
        <f>VLOOKUP(A205,'High impact list'!$A:$F,5,FALSE)</f>
        <v>Transport</v>
      </c>
      <c r="BF205" t="str">
        <f>VLOOKUP(A205,Reworked!A:T,17,FALSE)</f>
        <v>Outstanding</v>
      </c>
      <c r="BG205">
        <v>1</v>
      </c>
      <c r="BH205">
        <v>6</v>
      </c>
      <c r="BI205" t="e">
        <f>VLOOKUP(A205,Sheet2!B:B,1,FALSE)</f>
        <v>#N/A</v>
      </c>
    </row>
    <row r="206" spans="1:61" ht="18.75" customHeight="1" x14ac:dyDescent="0.25">
      <c r="A206" s="223">
        <v>1063</v>
      </c>
      <c r="B206" s="224" t="s">
        <v>193</v>
      </c>
      <c r="C206" s="225" t="s">
        <v>1193</v>
      </c>
      <c r="D206" s="225" t="s">
        <v>1191</v>
      </c>
      <c r="E206" s="225" t="s">
        <v>854</v>
      </c>
      <c r="F206" s="225" t="s">
        <v>1</v>
      </c>
      <c r="G206" s="225" t="s">
        <v>837</v>
      </c>
      <c r="H206" s="224" t="s">
        <v>1</v>
      </c>
      <c r="I206" s="224" t="s">
        <v>437</v>
      </c>
      <c r="J206" s="241" t="s">
        <v>39</v>
      </c>
      <c r="K206" s="230" t="s">
        <v>22</v>
      </c>
      <c r="L206" s="230" t="s">
        <v>22</v>
      </c>
      <c r="M206" s="239" t="s">
        <v>94</v>
      </c>
      <c r="N206" s="232" t="s">
        <v>23</v>
      </c>
      <c r="O206" s="232" t="s">
        <v>23</v>
      </c>
      <c r="P206" s="230" t="s">
        <v>22</v>
      </c>
      <c r="Q206" s="230" t="s">
        <v>22</v>
      </c>
      <c r="R206" s="230" t="s">
        <v>22</v>
      </c>
      <c r="S206" s="225" t="s">
        <v>1</v>
      </c>
      <c r="T206" s="231" t="s">
        <v>20</v>
      </c>
      <c r="U206" s="230" t="s">
        <v>22</v>
      </c>
      <c r="V206" s="230" t="s">
        <v>22</v>
      </c>
      <c r="W206" s="230" t="s">
        <v>22</v>
      </c>
      <c r="X206" s="225" t="s">
        <v>1</v>
      </c>
      <c r="Y206" s="225" t="s">
        <v>1</v>
      </c>
      <c r="Z206" s="225" t="s">
        <v>1</v>
      </c>
      <c r="AA206" s="230" t="s">
        <v>22</v>
      </c>
      <c r="AB206" s="225" t="s">
        <v>1</v>
      </c>
      <c r="AC206" s="225" t="s">
        <v>1</v>
      </c>
      <c r="AD206" s="225" t="s">
        <v>1</v>
      </c>
      <c r="AE206" s="230" t="s">
        <v>22</v>
      </c>
      <c r="AF206" s="230" t="s">
        <v>22</v>
      </c>
      <c r="AG206" s="225" t="s">
        <v>1</v>
      </c>
      <c r="AH206" s="225" t="s">
        <v>1</v>
      </c>
      <c r="AI206" s="225" t="s">
        <v>1</v>
      </c>
      <c r="AJ206" s="225" t="s">
        <v>1</v>
      </c>
      <c r="AK206" s="225" t="s">
        <v>1</v>
      </c>
      <c r="AL206" s="230" t="s">
        <v>22</v>
      </c>
      <c r="AM206" s="225" t="s">
        <v>1</v>
      </c>
      <c r="AN206" s="225" t="s">
        <v>1</v>
      </c>
      <c r="AO206" s="230" t="s">
        <v>22</v>
      </c>
      <c r="AP206" s="230" t="s">
        <v>22</v>
      </c>
      <c r="AQ206" s="225" t="s">
        <v>1</v>
      </c>
      <c r="AR206" s="230" t="s">
        <v>22</v>
      </c>
      <c r="AS206" s="225" t="s">
        <v>1</v>
      </c>
      <c r="AT206" s="225" t="s">
        <v>1</v>
      </c>
      <c r="AU206" s="230" t="s">
        <v>22</v>
      </c>
      <c r="AV206" s="230" t="s">
        <v>22</v>
      </c>
      <c r="AW206" s="235" t="s">
        <v>1</v>
      </c>
      <c r="AX206" s="235">
        <v>0</v>
      </c>
      <c r="AY206" s="235">
        <v>0</v>
      </c>
      <c r="AZ206" s="228">
        <v>0</v>
      </c>
      <c r="BA206" s="233">
        <v>0</v>
      </c>
      <c r="BB206" s="234">
        <v>0</v>
      </c>
      <c r="BD206">
        <f>VLOOKUP(A206,'High impact list'!$A:$F,1,FALSE)</f>
        <v>1063</v>
      </c>
      <c r="BE206" t="str">
        <f>VLOOKUP(A206,'High impact list'!$A:$F,5,FALSE)</f>
        <v>Key Public Entity/ Fiscal Pressure</v>
      </c>
      <c r="BF206" t="str">
        <f>VLOOKUP(A206,Reworked!A:T,17,FALSE)</f>
        <v>Outstanding</v>
      </c>
      <c r="BG206">
        <v>1</v>
      </c>
      <c r="BH206">
        <v>6</v>
      </c>
      <c r="BI206" t="e">
        <f>VLOOKUP(A206,Sheet2!B:B,1,FALSE)</f>
        <v>#N/A</v>
      </c>
    </row>
    <row r="207" spans="1:61" ht="18" customHeight="1" x14ac:dyDescent="0.25">
      <c r="A207" s="223">
        <v>1334</v>
      </c>
      <c r="B207" s="224" t="s">
        <v>93</v>
      </c>
      <c r="C207" s="225" t="s">
        <v>1193</v>
      </c>
      <c r="D207" s="225" t="s">
        <v>1191</v>
      </c>
      <c r="E207" s="225" t="s">
        <v>1021</v>
      </c>
      <c r="F207" s="225" t="s">
        <v>1</v>
      </c>
      <c r="G207" s="225" t="s">
        <v>447</v>
      </c>
      <c r="H207" s="224" t="s">
        <v>1</v>
      </c>
      <c r="I207" s="224" t="s">
        <v>437</v>
      </c>
      <c r="J207" s="241" t="s">
        <v>39</v>
      </c>
      <c r="K207" s="225" t="s">
        <v>1</v>
      </c>
      <c r="L207" s="232" t="s">
        <v>23</v>
      </c>
      <c r="M207" s="239" t="s">
        <v>94</v>
      </c>
      <c r="N207" s="225" t="s">
        <v>1</v>
      </c>
      <c r="O207" s="232" t="s">
        <v>23</v>
      </c>
      <c r="P207" s="232" t="s">
        <v>23</v>
      </c>
      <c r="Q207" s="232" t="s">
        <v>23</v>
      </c>
      <c r="R207" s="232" t="s">
        <v>23</v>
      </c>
      <c r="S207" s="225" t="s">
        <v>1</v>
      </c>
      <c r="T207" s="225" t="s">
        <v>1</v>
      </c>
      <c r="U207" s="232" t="s">
        <v>23</v>
      </c>
      <c r="V207" s="230" t="s">
        <v>22</v>
      </c>
      <c r="W207" s="232" t="s">
        <v>23</v>
      </c>
      <c r="X207" s="230" t="s">
        <v>22</v>
      </c>
      <c r="Y207" s="230" t="s">
        <v>22</v>
      </c>
      <c r="Z207" s="225" t="s">
        <v>1</v>
      </c>
      <c r="AA207" s="225" t="s">
        <v>1</v>
      </c>
      <c r="AB207" s="225" t="s">
        <v>1</v>
      </c>
      <c r="AC207" s="225" t="s">
        <v>1</v>
      </c>
      <c r="AD207" s="225" t="s">
        <v>1</v>
      </c>
      <c r="AE207" s="231" t="s">
        <v>20</v>
      </c>
      <c r="AF207" s="225" t="s">
        <v>1</v>
      </c>
      <c r="AG207" s="232" t="s">
        <v>23</v>
      </c>
      <c r="AH207" s="230" t="s">
        <v>22</v>
      </c>
      <c r="AI207" s="225" t="s">
        <v>1</v>
      </c>
      <c r="AJ207" s="225" t="s">
        <v>1</v>
      </c>
      <c r="AK207" s="225" t="s">
        <v>1</v>
      </c>
      <c r="AL207" s="225" t="s">
        <v>1</v>
      </c>
      <c r="AM207" s="225" t="s">
        <v>1</v>
      </c>
      <c r="AN207" s="225" t="s">
        <v>1</v>
      </c>
      <c r="AO207" s="225" t="s">
        <v>1</v>
      </c>
      <c r="AP207" s="225" t="s">
        <v>1</v>
      </c>
      <c r="AQ207" s="225" t="s">
        <v>1</v>
      </c>
      <c r="AR207" s="225" t="s">
        <v>1</v>
      </c>
      <c r="AS207" s="225" t="s">
        <v>1</v>
      </c>
      <c r="AT207" s="225" t="s">
        <v>1</v>
      </c>
      <c r="AU207" s="225" t="s">
        <v>1</v>
      </c>
      <c r="AV207" s="225" t="s">
        <v>1</v>
      </c>
      <c r="AW207" s="232" t="s">
        <v>1242</v>
      </c>
      <c r="AX207" s="227">
        <v>2</v>
      </c>
      <c r="AY207" s="235">
        <v>0</v>
      </c>
      <c r="AZ207" s="228">
        <v>0</v>
      </c>
      <c r="BA207" s="233">
        <v>0</v>
      </c>
      <c r="BB207" s="234">
        <v>0</v>
      </c>
      <c r="BD207">
        <f>VLOOKUP(A207,'High impact list'!$A:$F,1,FALSE)</f>
        <v>1334</v>
      </c>
      <c r="BE207" t="str">
        <f>VLOOKUP(A207,'High impact list'!$A:$F,5,FALSE)</f>
        <v>Education, skills and unemployment</v>
      </c>
      <c r="BF207" t="str">
        <f>VLOOKUP(A207,Reworked!A:T,17,FALSE)</f>
        <v>Outstanding</v>
      </c>
      <c r="BG207">
        <v>1</v>
      </c>
      <c r="BH207">
        <v>6</v>
      </c>
      <c r="BI207" t="e">
        <f>VLOOKUP(A207,Sheet2!B:B,1,FALSE)</f>
        <v>#N/A</v>
      </c>
    </row>
    <row r="208" spans="1:61" ht="18.75" customHeight="1" x14ac:dyDescent="0.25">
      <c r="A208" s="223">
        <v>522</v>
      </c>
      <c r="B208" s="224" t="s">
        <v>195</v>
      </c>
      <c r="C208" s="225" t="s">
        <v>1193</v>
      </c>
      <c r="D208" s="225" t="s">
        <v>1191</v>
      </c>
      <c r="E208" s="225" t="s">
        <v>941</v>
      </c>
      <c r="F208" s="225" t="s">
        <v>1</v>
      </c>
      <c r="G208" s="225" t="s">
        <v>949</v>
      </c>
      <c r="H208" s="224" t="s">
        <v>1</v>
      </c>
      <c r="I208" s="224" t="s">
        <v>437</v>
      </c>
      <c r="J208" s="241" t="s">
        <v>39</v>
      </c>
      <c r="K208" s="230" t="s">
        <v>22</v>
      </c>
      <c r="L208" s="230" t="s">
        <v>22</v>
      </c>
      <c r="M208" s="237" t="s">
        <v>26</v>
      </c>
      <c r="N208" s="232" t="s">
        <v>23</v>
      </c>
      <c r="O208" s="232" t="s">
        <v>23</v>
      </c>
      <c r="P208" s="230" t="s">
        <v>22</v>
      </c>
      <c r="Q208" s="230" t="s">
        <v>22</v>
      </c>
      <c r="R208" s="225" t="s">
        <v>1</v>
      </c>
      <c r="S208" s="225" t="s">
        <v>1</v>
      </c>
      <c r="T208" s="231" t="s">
        <v>20</v>
      </c>
      <c r="U208" s="230" t="s">
        <v>22</v>
      </c>
      <c r="V208" s="230" t="s">
        <v>22</v>
      </c>
      <c r="W208" s="230" t="s">
        <v>22</v>
      </c>
      <c r="X208" s="225" t="s">
        <v>1</v>
      </c>
      <c r="Y208" s="225" t="s">
        <v>1</v>
      </c>
      <c r="Z208" s="225" t="s">
        <v>1</v>
      </c>
      <c r="AA208" s="230" t="s">
        <v>22</v>
      </c>
      <c r="AB208" s="225" t="s">
        <v>1</v>
      </c>
      <c r="AC208" s="225" t="s">
        <v>1</v>
      </c>
      <c r="AD208" s="225" t="s">
        <v>1</v>
      </c>
      <c r="AE208" s="230" t="s">
        <v>22</v>
      </c>
      <c r="AF208" s="230" t="s">
        <v>22</v>
      </c>
      <c r="AG208" s="230" t="s">
        <v>22</v>
      </c>
      <c r="AH208" s="225" t="s">
        <v>1</v>
      </c>
      <c r="AI208" s="225" t="s">
        <v>1</v>
      </c>
      <c r="AJ208" s="225" t="s">
        <v>1</v>
      </c>
      <c r="AK208" s="225" t="s">
        <v>1</v>
      </c>
      <c r="AL208" s="230" t="s">
        <v>22</v>
      </c>
      <c r="AM208" s="225" t="s">
        <v>1</v>
      </c>
      <c r="AN208" s="225" t="s">
        <v>1</v>
      </c>
      <c r="AO208" s="225" t="s">
        <v>1</v>
      </c>
      <c r="AP208" s="225" t="s">
        <v>1</v>
      </c>
      <c r="AQ208" s="225" t="s">
        <v>1</v>
      </c>
      <c r="AR208" s="230" t="s">
        <v>22</v>
      </c>
      <c r="AS208" s="225" t="s">
        <v>1</v>
      </c>
      <c r="AT208" s="225" t="s">
        <v>1</v>
      </c>
      <c r="AU208" s="230" t="s">
        <v>22</v>
      </c>
      <c r="AV208" s="230" t="s">
        <v>22</v>
      </c>
      <c r="AW208" s="235" t="s">
        <v>1</v>
      </c>
      <c r="AX208" s="235">
        <v>0</v>
      </c>
      <c r="AY208" s="235">
        <v>0</v>
      </c>
      <c r="AZ208" s="228">
        <v>0</v>
      </c>
      <c r="BA208" s="233">
        <v>0</v>
      </c>
      <c r="BB208" s="234">
        <v>0</v>
      </c>
      <c r="BD208">
        <f>VLOOKUP(A208,'High impact list'!$A:$F,1,FALSE)</f>
        <v>522</v>
      </c>
      <c r="BE208" t="str">
        <f>VLOOKUP(A208,'High impact list'!$A:$F,5,FALSE)</f>
        <v>Key Public Entity/ Fiscal Pressure</v>
      </c>
      <c r="BF208" t="str">
        <f>VLOOKUP(A208,Reworked!A:T,17,FALSE)</f>
        <v>Outstanding</v>
      </c>
      <c r="BG208">
        <v>1</v>
      </c>
      <c r="BH208">
        <v>6</v>
      </c>
      <c r="BI208" t="e">
        <f>VLOOKUP(A208,Sheet2!B:B,1,FALSE)</f>
        <v>#N/A</v>
      </c>
    </row>
    <row r="209" spans="1:61" ht="18.75" customHeight="1" x14ac:dyDescent="0.25">
      <c r="A209" s="223">
        <v>1335</v>
      </c>
      <c r="B209" s="224" t="s">
        <v>102</v>
      </c>
      <c r="C209" s="225" t="s">
        <v>1193</v>
      </c>
      <c r="D209" s="225" t="s">
        <v>1191</v>
      </c>
      <c r="E209" s="225" t="s">
        <v>1021</v>
      </c>
      <c r="F209" s="225" t="s">
        <v>1</v>
      </c>
      <c r="G209" s="225" t="s">
        <v>447</v>
      </c>
      <c r="H209" s="224" t="s">
        <v>1</v>
      </c>
      <c r="I209" s="224" t="s">
        <v>437</v>
      </c>
      <c r="J209" s="241" t="s">
        <v>39</v>
      </c>
      <c r="K209" s="225" t="s">
        <v>1</v>
      </c>
      <c r="L209" s="232" t="s">
        <v>23</v>
      </c>
      <c r="M209" s="237" t="s">
        <v>26</v>
      </c>
      <c r="N209" s="225" t="s">
        <v>1</v>
      </c>
      <c r="O209" s="232" t="s">
        <v>23</v>
      </c>
      <c r="P209" s="232" t="s">
        <v>23</v>
      </c>
      <c r="Q209" s="232" t="s">
        <v>23</v>
      </c>
      <c r="R209" s="232" t="s">
        <v>23</v>
      </c>
      <c r="S209" s="225" t="s">
        <v>1</v>
      </c>
      <c r="T209" s="225" t="s">
        <v>1</v>
      </c>
      <c r="U209" s="231" t="s">
        <v>20</v>
      </c>
      <c r="V209" s="230" t="s">
        <v>22</v>
      </c>
      <c r="W209" s="230" t="s">
        <v>22</v>
      </c>
      <c r="X209" s="225" t="s">
        <v>1</v>
      </c>
      <c r="Y209" s="225" t="s">
        <v>1</v>
      </c>
      <c r="Z209" s="225" t="s">
        <v>1</v>
      </c>
      <c r="AA209" s="225" t="s">
        <v>1</v>
      </c>
      <c r="AB209" s="225" t="s">
        <v>1</v>
      </c>
      <c r="AC209" s="225" t="s">
        <v>1</v>
      </c>
      <c r="AD209" s="225" t="s">
        <v>1</v>
      </c>
      <c r="AE209" s="232" t="s">
        <v>23</v>
      </c>
      <c r="AF209" s="225" t="s">
        <v>1</v>
      </c>
      <c r="AG209" s="225" t="s">
        <v>1</v>
      </c>
      <c r="AH209" s="230" t="s">
        <v>22</v>
      </c>
      <c r="AI209" s="225" t="s">
        <v>1</v>
      </c>
      <c r="AJ209" s="225" t="s">
        <v>1</v>
      </c>
      <c r="AK209" s="225" t="s">
        <v>1</v>
      </c>
      <c r="AL209" s="225" t="s">
        <v>1</v>
      </c>
      <c r="AM209" s="225" t="s">
        <v>1</v>
      </c>
      <c r="AN209" s="225" t="s">
        <v>1</v>
      </c>
      <c r="AO209" s="225" t="s">
        <v>1</v>
      </c>
      <c r="AP209" s="225" t="s">
        <v>1</v>
      </c>
      <c r="AQ209" s="225" t="s">
        <v>1</v>
      </c>
      <c r="AR209" s="225" t="s">
        <v>1</v>
      </c>
      <c r="AS209" s="225" t="s">
        <v>1</v>
      </c>
      <c r="AT209" s="225" t="s">
        <v>1</v>
      </c>
      <c r="AU209" s="225" t="s">
        <v>1</v>
      </c>
      <c r="AV209" s="225" t="s">
        <v>1</v>
      </c>
      <c r="AW209" s="226" t="s">
        <v>1241</v>
      </c>
      <c r="AX209" s="226">
        <v>1</v>
      </c>
      <c r="AY209" s="235">
        <v>0</v>
      </c>
      <c r="AZ209" s="228">
        <v>0</v>
      </c>
      <c r="BA209" s="228">
        <v>0</v>
      </c>
      <c r="BB209" s="229">
        <v>0</v>
      </c>
      <c r="BD209">
        <f>VLOOKUP(A209,'High impact list'!$A:$F,1,FALSE)</f>
        <v>1335</v>
      </c>
      <c r="BE209" t="str">
        <f>VLOOKUP(A209,'High impact list'!$A:$F,5,FALSE)</f>
        <v>Education, skills and unemployment</v>
      </c>
      <c r="BF209" t="str">
        <f>VLOOKUP(A209,Reworked!A:T,17,FALSE)</f>
        <v>Outstanding</v>
      </c>
      <c r="BG209">
        <v>1</v>
      </c>
      <c r="BH209">
        <v>6</v>
      </c>
      <c r="BI209" t="e">
        <f>VLOOKUP(A209,Sheet2!B:B,1,FALSE)</f>
        <v>#N/A</v>
      </c>
    </row>
    <row r="210" spans="1:61" ht="20.25" customHeight="1" x14ac:dyDescent="0.25"/>
    <row r="211" spans="1:61" ht="11.25" customHeight="1" x14ac:dyDescent="0.25">
      <c r="K211" s="342" t="s">
        <v>423</v>
      </c>
      <c r="L211" s="342"/>
      <c r="M211" s="342"/>
      <c r="N211" s="342"/>
      <c r="O211" s="342"/>
      <c r="P211" s="342"/>
      <c r="Q211" s="342"/>
      <c r="R211" s="342"/>
      <c r="AY211" s="341" t="s">
        <v>1520</v>
      </c>
      <c r="AZ211" s="341"/>
      <c r="BA211" s="341"/>
      <c r="BB211" s="341"/>
    </row>
  </sheetData>
  <autoFilter ref="A4:BI209" xr:uid="{D5FC8A6F-D3B6-4CAF-A93F-0CB9C37A9C29}"/>
  <mergeCells count="15">
    <mergeCell ref="AY211:BB211"/>
    <mergeCell ref="K211:R211"/>
    <mergeCell ref="AZ3:BB3"/>
    <mergeCell ref="J3:L3"/>
    <mergeCell ref="M3:O3"/>
    <mergeCell ref="P3:Y3"/>
    <mergeCell ref="Z3:AD3"/>
    <mergeCell ref="AE3:AT3"/>
    <mergeCell ref="AU3:AY3"/>
    <mergeCell ref="AU2:BB2"/>
    <mergeCell ref="A1:C1"/>
    <mergeCell ref="E1:AT1"/>
    <mergeCell ref="A2:C2"/>
    <mergeCell ref="I2:AF2"/>
    <mergeCell ref="AP2:AT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8A6F-D3B6-4CAF-A93F-0CB9C37A9C29}">
  <dimension ref="A1:BH774"/>
  <sheetViews>
    <sheetView showGridLines="0" topLeftCell="AH1" workbookViewId="0">
      <selection activeCell="BD5" sqref="BD5"/>
    </sheetView>
  </sheetViews>
  <sheetFormatPr defaultRowHeight="15" x14ac:dyDescent="0.25"/>
  <cols>
    <col min="1" max="1" width="3.7109375" customWidth="1"/>
    <col min="2" max="2" width="21.7109375" customWidth="1"/>
    <col min="3" max="4" width="16.140625" customWidth="1"/>
    <col min="5" max="5" width="5.42578125" customWidth="1"/>
    <col min="6" max="8" width="12.140625" customWidth="1"/>
    <col min="9" max="9" width="8.5703125" customWidth="1"/>
    <col min="10" max="17" width="2.7109375" customWidth="1"/>
    <col min="18" max="18" width="2.5703125" customWidth="1"/>
    <col min="19" max="23" width="2.7109375" customWidth="1"/>
    <col min="24" max="24" width="4.28515625" customWidth="1"/>
    <col min="25" max="25" width="2.7109375" customWidth="1"/>
    <col min="26" max="26" width="4.28515625" customWidth="1"/>
    <col min="27" max="27" width="4.42578125" customWidth="1"/>
    <col min="28" max="30" width="4.28515625" customWidth="1"/>
    <col min="31" max="31" width="4.42578125" customWidth="1"/>
    <col min="32" max="33" width="4.28515625" customWidth="1"/>
    <col min="34" max="37" width="2.7109375" customWidth="1"/>
    <col min="38" max="38" width="2.5703125" customWidth="1"/>
    <col min="39" max="41" width="2.7109375" customWidth="1"/>
    <col min="42" max="42" width="4.28515625" customWidth="1"/>
    <col min="43" max="46" width="2.7109375" customWidth="1"/>
    <col min="47" max="47" width="4.28515625" customWidth="1"/>
    <col min="48" max="51" width="2.7109375" customWidth="1"/>
    <col min="52" max="53" width="7" customWidth="1"/>
    <col min="54" max="54" width="7.5703125" customWidth="1"/>
    <col min="57" max="57" width="27.42578125" customWidth="1"/>
  </cols>
  <sheetData>
    <row r="1" spans="1:60" ht="48" customHeight="1" x14ac:dyDescent="0.25">
      <c r="A1" s="337"/>
      <c r="B1" s="337"/>
      <c r="C1" s="337"/>
      <c r="D1" s="215"/>
      <c r="E1" s="338" t="s">
        <v>1181</v>
      </c>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row>
    <row r="2" spans="1:60" ht="14.25" customHeight="1" x14ac:dyDescent="0.25">
      <c r="A2" s="339" t="s">
        <v>1510</v>
      </c>
      <c r="B2" s="339"/>
      <c r="C2" s="339"/>
      <c r="D2" s="216"/>
      <c r="I2" s="339" t="s">
        <v>488</v>
      </c>
      <c r="J2" s="339"/>
      <c r="K2" s="339"/>
      <c r="L2" s="339"/>
      <c r="M2" s="339"/>
      <c r="N2" s="339"/>
      <c r="O2" s="339"/>
      <c r="P2" s="339"/>
      <c r="Q2" s="339"/>
      <c r="R2" s="339"/>
      <c r="S2" s="339"/>
      <c r="T2" s="339"/>
      <c r="U2" s="339"/>
      <c r="V2" s="339"/>
      <c r="W2" s="339"/>
      <c r="X2" s="339"/>
      <c r="Y2" s="339"/>
      <c r="Z2" s="339"/>
      <c r="AA2" s="339"/>
      <c r="AB2" s="339"/>
      <c r="AC2" s="339"/>
      <c r="AD2" s="339"/>
      <c r="AE2" s="339"/>
      <c r="AF2" s="339"/>
      <c r="AP2" s="340" t="s">
        <v>1200</v>
      </c>
      <c r="AQ2" s="340"/>
      <c r="AR2" s="340"/>
      <c r="AS2" s="340"/>
      <c r="AT2" s="340"/>
      <c r="AU2" s="336">
        <v>45550</v>
      </c>
      <c r="AV2" s="336"/>
      <c r="AW2" s="336"/>
      <c r="AX2" s="336"/>
      <c r="AY2" s="336"/>
      <c r="AZ2" s="336"/>
      <c r="BA2" s="336"/>
      <c r="BB2" s="336"/>
    </row>
    <row r="3" spans="1:60" ht="36.75" customHeight="1" x14ac:dyDescent="0.25">
      <c r="A3" s="217" t="s">
        <v>1</v>
      </c>
      <c r="B3" s="218" t="s">
        <v>1</v>
      </c>
      <c r="C3" s="218" t="s">
        <v>1</v>
      </c>
      <c r="D3" s="218"/>
      <c r="E3" s="218" t="s">
        <v>1</v>
      </c>
      <c r="F3" s="218" t="s">
        <v>1</v>
      </c>
      <c r="G3" s="218" t="s">
        <v>1</v>
      </c>
      <c r="H3" s="218" t="s">
        <v>1</v>
      </c>
      <c r="I3" s="218" t="s">
        <v>1</v>
      </c>
      <c r="J3" s="343" t="s">
        <v>1183</v>
      </c>
      <c r="K3" s="343"/>
      <c r="L3" s="343"/>
      <c r="M3" s="344" t="s">
        <v>1511</v>
      </c>
      <c r="N3" s="344"/>
      <c r="O3" s="344"/>
      <c r="P3" s="343" t="s">
        <v>1201</v>
      </c>
      <c r="Q3" s="343"/>
      <c r="R3" s="343"/>
      <c r="S3" s="343"/>
      <c r="T3" s="343"/>
      <c r="U3" s="343"/>
      <c r="V3" s="343"/>
      <c r="W3" s="343"/>
      <c r="X3" s="343"/>
      <c r="Y3" s="343"/>
      <c r="Z3" s="344" t="s">
        <v>1202</v>
      </c>
      <c r="AA3" s="344"/>
      <c r="AB3" s="344"/>
      <c r="AC3" s="344"/>
      <c r="AD3" s="344"/>
      <c r="AE3" s="343" t="s">
        <v>1184</v>
      </c>
      <c r="AF3" s="343"/>
      <c r="AG3" s="343"/>
      <c r="AH3" s="343"/>
      <c r="AI3" s="343"/>
      <c r="AJ3" s="343"/>
      <c r="AK3" s="343"/>
      <c r="AL3" s="343"/>
      <c r="AM3" s="343"/>
      <c r="AN3" s="343"/>
      <c r="AO3" s="343"/>
      <c r="AP3" s="343"/>
      <c r="AQ3" s="343"/>
      <c r="AR3" s="343"/>
      <c r="AS3" s="343"/>
      <c r="AT3" s="343"/>
      <c r="AU3" s="344" t="s">
        <v>1185</v>
      </c>
      <c r="AV3" s="344"/>
      <c r="AW3" s="344"/>
      <c r="AX3" s="344"/>
      <c r="AY3" s="344"/>
      <c r="AZ3" s="343" t="s">
        <v>1203</v>
      </c>
      <c r="BA3" s="343"/>
      <c r="BB3" s="343"/>
    </row>
    <row r="4" spans="1:60" ht="119.25" customHeight="1" x14ac:dyDescent="0.25">
      <c r="A4" s="217" t="s">
        <v>11</v>
      </c>
      <c r="B4" s="219" t="s">
        <v>3</v>
      </c>
      <c r="C4" s="219" t="s">
        <v>424</v>
      </c>
      <c r="D4" s="219" t="s">
        <v>1191</v>
      </c>
      <c r="E4" s="219" t="s">
        <v>300</v>
      </c>
      <c r="F4" s="219" t="s">
        <v>428</v>
      </c>
      <c r="G4" s="219" t="s">
        <v>429</v>
      </c>
      <c r="H4" s="219" t="s">
        <v>430</v>
      </c>
      <c r="I4" s="219" t="s">
        <v>1186</v>
      </c>
      <c r="J4" s="220" t="s">
        <v>1187</v>
      </c>
      <c r="K4" s="220" t="s">
        <v>1188</v>
      </c>
      <c r="L4" s="220" t="s">
        <v>1189</v>
      </c>
      <c r="M4" s="221" t="s">
        <v>1187</v>
      </c>
      <c r="N4" s="221" t="s">
        <v>1188</v>
      </c>
      <c r="O4" s="221" t="s">
        <v>1189</v>
      </c>
      <c r="P4" s="220" t="s">
        <v>1204</v>
      </c>
      <c r="Q4" s="220" t="s">
        <v>1205</v>
      </c>
      <c r="R4" s="220" t="s">
        <v>1206</v>
      </c>
      <c r="S4" s="220" t="s">
        <v>1207</v>
      </c>
      <c r="T4" s="220" t="s">
        <v>1208</v>
      </c>
      <c r="U4" s="220" t="s">
        <v>1209</v>
      </c>
      <c r="V4" s="220" t="s">
        <v>1210</v>
      </c>
      <c r="W4" s="220" t="s">
        <v>1211</v>
      </c>
      <c r="X4" s="220" t="s">
        <v>1212</v>
      </c>
      <c r="Y4" s="220" t="s">
        <v>1213</v>
      </c>
      <c r="Z4" s="221" t="s">
        <v>1214</v>
      </c>
      <c r="AA4" s="221" t="s">
        <v>1215</v>
      </c>
      <c r="AB4" s="221" t="s">
        <v>1216</v>
      </c>
      <c r="AC4" s="221" t="s">
        <v>1217</v>
      </c>
      <c r="AD4" s="221" t="s">
        <v>1218</v>
      </c>
      <c r="AE4" s="220" t="s">
        <v>1219</v>
      </c>
      <c r="AF4" s="220" t="s">
        <v>1212</v>
      </c>
      <c r="AG4" s="220" t="s">
        <v>1220</v>
      </c>
      <c r="AH4" s="220" t="s">
        <v>1221</v>
      </c>
      <c r="AI4" s="220" t="s">
        <v>1222</v>
      </c>
      <c r="AJ4" s="220" t="s">
        <v>1223</v>
      </c>
      <c r="AK4" s="220" t="s">
        <v>1224</v>
      </c>
      <c r="AL4" s="220" t="s">
        <v>1225</v>
      </c>
      <c r="AM4" s="220" t="s">
        <v>1226</v>
      </c>
      <c r="AN4" s="220" t="s">
        <v>1227</v>
      </c>
      <c r="AO4" s="220" t="s">
        <v>1228</v>
      </c>
      <c r="AP4" s="220" t="s">
        <v>1229</v>
      </c>
      <c r="AQ4" s="220" t="s">
        <v>1230</v>
      </c>
      <c r="AR4" s="220" t="s">
        <v>1231</v>
      </c>
      <c r="AS4" s="220" t="s">
        <v>1232</v>
      </c>
      <c r="AT4" s="220" t="s">
        <v>810</v>
      </c>
      <c r="AU4" s="221" t="s">
        <v>8</v>
      </c>
      <c r="AV4" s="221" t="s">
        <v>1233</v>
      </c>
      <c r="AW4" s="221" t="s">
        <v>1234</v>
      </c>
      <c r="AX4" s="221" t="s">
        <v>1235</v>
      </c>
      <c r="AY4" s="221" t="s">
        <v>1236</v>
      </c>
      <c r="AZ4" s="220" t="s">
        <v>1237</v>
      </c>
      <c r="BA4" s="220" t="s">
        <v>1238</v>
      </c>
      <c r="BB4" s="220" t="s">
        <v>1239</v>
      </c>
      <c r="BE4" s="1" t="s">
        <v>1512</v>
      </c>
      <c r="BF4" t="s">
        <v>1513</v>
      </c>
      <c r="BG4" t="s">
        <v>1514</v>
      </c>
      <c r="BH4" s="1" t="s">
        <v>1515</v>
      </c>
    </row>
    <row r="5" spans="1:60" x14ac:dyDescent="0.25">
      <c r="A5" s="217">
        <v>1</v>
      </c>
      <c r="B5" s="222">
        <v>2</v>
      </c>
      <c r="C5" s="217">
        <v>3</v>
      </c>
      <c r="D5" s="222">
        <v>4</v>
      </c>
      <c r="E5" s="217">
        <v>5</v>
      </c>
      <c r="F5" s="222">
        <v>6</v>
      </c>
      <c r="G5" s="217">
        <v>7</v>
      </c>
      <c r="H5" s="222">
        <v>8</v>
      </c>
      <c r="I5" s="217">
        <v>9</v>
      </c>
      <c r="J5" s="222">
        <v>10</v>
      </c>
      <c r="K5" s="217">
        <v>11</v>
      </c>
      <c r="L5" s="222">
        <v>12</v>
      </c>
      <c r="M5" s="217">
        <v>13</v>
      </c>
      <c r="N5" s="222">
        <v>14</v>
      </c>
      <c r="O5" s="217">
        <v>15</v>
      </c>
      <c r="P5" s="222">
        <v>16</v>
      </c>
      <c r="Q5" s="217">
        <v>17</v>
      </c>
      <c r="R5" s="222">
        <v>18</v>
      </c>
      <c r="S5" s="217">
        <v>19</v>
      </c>
      <c r="T5" s="222">
        <v>20</v>
      </c>
      <c r="U5" s="217">
        <v>21</v>
      </c>
      <c r="V5" s="222">
        <v>22</v>
      </c>
      <c r="W5" s="217">
        <v>23</v>
      </c>
      <c r="X5" s="222">
        <v>24</v>
      </c>
      <c r="Y5" s="217">
        <v>25</v>
      </c>
      <c r="Z5" s="222">
        <v>26</v>
      </c>
      <c r="AA5" s="217">
        <v>27</v>
      </c>
      <c r="AB5" s="222">
        <v>28</v>
      </c>
      <c r="AC5" s="217">
        <v>29</v>
      </c>
      <c r="AD5" s="222">
        <v>30</v>
      </c>
      <c r="AE5" s="217">
        <v>31</v>
      </c>
      <c r="AF5" s="222">
        <v>32</v>
      </c>
      <c r="AG5" s="217">
        <v>33</v>
      </c>
      <c r="AH5" s="222">
        <v>34</v>
      </c>
      <c r="AI5" s="217">
        <v>35</v>
      </c>
      <c r="AJ5" s="222">
        <v>36</v>
      </c>
      <c r="AK5" s="217">
        <v>37</v>
      </c>
      <c r="AL5" s="222">
        <v>38</v>
      </c>
      <c r="AM5" s="217">
        <v>39</v>
      </c>
      <c r="AN5" s="222">
        <v>40</v>
      </c>
      <c r="AO5" s="217">
        <v>41</v>
      </c>
      <c r="AP5" s="222">
        <v>42</v>
      </c>
      <c r="AQ5" s="217">
        <v>43</v>
      </c>
      <c r="AR5" s="222">
        <v>44</v>
      </c>
      <c r="AS5" s="217">
        <v>45</v>
      </c>
      <c r="AT5" s="222">
        <v>46</v>
      </c>
      <c r="AU5" s="217">
        <v>47</v>
      </c>
      <c r="AV5" s="222">
        <v>48</v>
      </c>
      <c r="AW5" s="217">
        <v>49</v>
      </c>
      <c r="AX5" s="222">
        <v>50</v>
      </c>
      <c r="AY5" s="217">
        <v>51</v>
      </c>
      <c r="AZ5" s="222">
        <v>52</v>
      </c>
      <c r="BA5" s="217">
        <v>53</v>
      </c>
      <c r="BB5" s="222">
        <v>54</v>
      </c>
      <c r="BC5" s="217">
        <v>55</v>
      </c>
      <c r="BD5" s="217"/>
      <c r="BE5" s="217"/>
      <c r="BF5" s="222">
        <v>56</v>
      </c>
      <c r="BG5" s="217">
        <v>57</v>
      </c>
      <c r="BH5" s="1"/>
    </row>
    <row r="6" spans="1:60" ht="18.75" customHeight="1" x14ac:dyDescent="0.25">
      <c r="A6" s="223">
        <v>9</v>
      </c>
      <c r="B6" s="224" t="s">
        <v>953</v>
      </c>
      <c r="C6" s="225" t="s">
        <v>1190</v>
      </c>
      <c r="D6" s="225" t="s">
        <v>1191</v>
      </c>
      <c r="E6" s="225" t="s">
        <v>1086</v>
      </c>
      <c r="F6" s="225" t="s">
        <v>461</v>
      </c>
      <c r="G6" s="225" t="s">
        <v>1</v>
      </c>
      <c r="H6" s="224" t="s">
        <v>1</v>
      </c>
      <c r="I6" s="224" t="s">
        <v>1086</v>
      </c>
      <c r="J6" s="226" t="s">
        <v>33</v>
      </c>
      <c r="K6" s="225" t="s">
        <v>1</v>
      </c>
      <c r="L6" s="225" t="s">
        <v>1</v>
      </c>
      <c r="M6" s="226" t="s">
        <v>33</v>
      </c>
      <c r="N6" s="225" t="s">
        <v>1</v>
      </c>
      <c r="O6" s="225" t="s">
        <v>1</v>
      </c>
      <c r="P6" s="225" t="s">
        <v>1</v>
      </c>
      <c r="Q6" s="225" t="s">
        <v>1</v>
      </c>
      <c r="R6" s="225" t="s">
        <v>1</v>
      </c>
      <c r="S6" s="225" t="s">
        <v>1</v>
      </c>
      <c r="T6" s="225" t="s">
        <v>1</v>
      </c>
      <c r="U6" s="225" t="s">
        <v>1</v>
      </c>
      <c r="V6" s="225" t="s">
        <v>1</v>
      </c>
      <c r="W6" s="225" t="s">
        <v>1</v>
      </c>
      <c r="X6" s="225" t="s">
        <v>1</v>
      </c>
      <c r="Y6" s="225" t="s">
        <v>1</v>
      </c>
      <c r="Z6" s="225" t="s">
        <v>1</v>
      </c>
      <c r="AA6" s="225" t="s">
        <v>1</v>
      </c>
      <c r="AB6" s="225" t="s">
        <v>1</v>
      </c>
      <c r="AC6" s="225" t="s">
        <v>1</v>
      </c>
      <c r="AD6" s="225" t="s">
        <v>1</v>
      </c>
      <c r="AE6" s="225" t="s">
        <v>1</v>
      </c>
      <c r="AF6" s="225" t="s">
        <v>1</v>
      </c>
      <c r="AG6" s="225" t="s">
        <v>1</v>
      </c>
      <c r="AH6" s="225" t="s">
        <v>1</v>
      </c>
      <c r="AI6" s="225" t="s">
        <v>1</v>
      </c>
      <c r="AJ6" s="225" t="s">
        <v>1</v>
      </c>
      <c r="AK6" s="225" t="s">
        <v>1</v>
      </c>
      <c r="AL6" s="225" t="s">
        <v>1</v>
      </c>
      <c r="AM6" s="225" t="s">
        <v>1</v>
      </c>
      <c r="AN6" s="225" t="s">
        <v>1</v>
      </c>
      <c r="AO6" s="225" t="s">
        <v>1</v>
      </c>
      <c r="AP6" s="225" t="s">
        <v>1</v>
      </c>
      <c r="AQ6" s="225" t="s">
        <v>1</v>
      </c>
      <c r="AR6" s="225" t="s">
        <v>1</v>
      </c>
      <c r="AS6" s="225" t="s">
        <v>1</v>
      </c>
      <c r="AT6" s="225" t="s">
        <v>1</v>
      </c>
      <c r="AU6" s="225" t="s">
        <v>1</v>
      </c>
      <c r="AV6" s="232" t="s">
        <v>23</v>
      </c>
      <c r="AW6" s="231" t="s">
        <v>1240</v>
      </c>
      <c r="AX6" s="226">
        <v>1</v>
      </c>
      <c r="AY6" s="226">
        <v>1</v>
      </c>
      <c r="AZ6" s="228">
        <v>0</v>
      </c>
      <c r="BA6" s="236">
        <v>0.13</v>
      </c>
      <c r="BB6" s="234">
        <v>0.01</v>
      </c>
      <c r="BD6" t="e">
        <f>VLOOKUP(A6,'High impact list'!$A:$F,1,FALSE)</f>
        <v>#N/A</v>
      </c>
      <c r="BE6" t="e">
        <f>VLOOKUP(A6,'High impact list'!$A:$F,5,FALSE)</f>
        <v>#N/A</v>
      </c>
      <c r="BF6">
        <v>1</v>
      </c>
      <c r="BG6">
        <v>1</v>
      </c>
      <c r="BH6" t="e">
        <f>VLOOKUP(A6,Sheet2!B:B,1,FALSE)</f>
        <v>#N/A</v>
      </c>
    </row>
    <row r="7" spans="1:60" ht="26.25" customHeight="1" x14ac:dyDescent="0.25">
      <c r="A7" s="223">
        <v>486</v>
      </c>
      <c r="B7" s="224" t="s">
        <v>1252</v>
      </c>
      <c r="C7" s="225" t="s">
        <v>1190</v>
      </c>
      <c r="D7" s="225" t="s">
        <v>1191</v>
      </c>
      <c r="E7" s="225" t="s">
        <v>1021</v>
      </c>
      <c r="F7" s="225" t="s">
        <v>465</v>
      </c>
      <c r="G7" s="225" t="s">
        <v>1</v>
      </c>
      <c r="H7" s="224" t="s">
        <v>1</v>
      </c>
      <c r="I7" s="224" t="s">
        <v>1021</v>
      </c>
      <c r="J7" s="226" t="s">
        <v>33</v>
      </c>
      <c r="K7" s="225" t="s">
        <v>1</v>
      </c>
      <c r="L7" s="230" t="s">
        <v>22</v>
      </c>
      <c r="M7" s="227" t="s">
        <v>17</v>
      </c>
      <c r="N7" s="230" t="s">
        <v>22</v>
      </c>
      <c r="O7" s="232" t="s">
        <v>23</v>
      </c>
      <c r="P7" s="225" t="s">
        <v>1</v>
      </c>
      <c r="Q7" s="225" t="s">
        <v>1</v>
      </c>
      <c r="R7" s="225" t="s">
        <v>1</v>
      </c>
      <c r="S7" s="225" t="s">
        <v>1</v>
      </c>
      <c r="T7" s="225" t="s">
        <v>1</v>
      </c>
      <c r="U7" s="225" t="s">
        <v>1</v>
      </c>
      <c r="V7" s="225" t="s">
        <v>1</v>
      </c>
      <c r="W7" s="225" t="s">
        <v>1</v>
      </c>
      <c r="X7" s="225" t="s">
        <v>1</v>
      </c>
      <c r="Y7" s="225" t="s">
        <v>1</v>
      </c>
      <c r="Z7" s="225" t="s">
        <v>1</v>
      </c>
      <c r="AA7" s="225" t="s">
        <v>1</v>
      </c>
      <c r="AB7" s="225" t="s">
        <v>1</v>
      </c>
      <c r="AC7" s="225" t="s">
        <v>1</v>
      </c>
      <c r="AD7" s="225" t="s">
        <v>1</v>
      </c>
      <c r="AE7" s="225" t="s">
        <v>1</v>
      </c>
      <c r="AF7" s="225" t="s">
        <v>1</v>
      </c>
      <c r="AG7" s="225" t="s">
        <v>1</v>
      </c>
      <c r="AH7" s="225" t="s">
        <v>1</v>
      </c>
      <c r="AI7" s="225" t="s">
        <v>1</v>
      </c>
      <c r="AJ7" s="225" t="s">
        <v>1</v>
      </c>
      <c r="AK7" s="225" t="s">
        <v>1</v>
      </c>
      <c r="AL7" s="225" t="s">
        <v>1</v>
      </c>
      <c r="AM7" s="225" t="s">
        <v>1</v>
      </c>
      <c r="AN7" s="225" t="s">
        <v>1</v>
      </c>
      <c r="AO7" s="225" t="s">
        <v>1</v>
      </c>
      <c r="AP7" s="230" t="s">
        <v>22</v>
      </c>
      <c r="AQ7" s="225" t="s">
        <v>1</v>
      </c>
      <c r="AR7" s="225" t="s">
        <v>1</v>
      </c>
      <c r="AS7" s="225" t="s">
        <v>1</v>
      </c>
      <c r="AT7" s="225" t="s">
        <v>1</v>
      </c>
      <c r="AU7" s="230" t="s">
        <v>22</v>
      </c>
      <c r="AV7" s="231" t="s">
        <v>20</v>
      </c>
      <c r="AW7" s="226" t="s">
        <v>1241</v>
      </c>
      <c r="AX7" s="226">
        <v>1</v>
      </c>
      <c r="AY7" s="227">
        <v>2</v>
      </c>
      <c r="AZ7" s="228">
        <v>0</v>
      </c>
      <c r="BA7" s="233">
        <v>6.4</v>
      </c>
      <c r="BB7" s="234">
        <v>0.06</v>
      </c>
      <c r="BD7" t="e">
        <f>VLOOKUP(A7,'High impact list'!$A:$F,1,FALSE)</f>
        <v>#N/A</v>
      </c>
      <c r="BE7" t="e">
        <f>VLOOKUP(A7,'High impact list'!$A:$F,5,FALSE)</f>
        <v>#N/A</v>
      </c>
      <c r="BF7">
        <v>1</v>
      </c>
      <c r="BG7">
        <v>1</v>
      </c>
      <c r="BH7" t="e">
        <f>VLOOKUP(A7,Sheet2!B:B,1,FALSE)</f>
        <v>#N/A</v>
      </c>
    </row>
    <row r="8" spans="1:60" ht="18.75" customHeight="1" x14ac:dyDescent="0.25">
      <c r="A8" s="223">
        <v>1407</v>
      </c>
      <c r="B8" s="224" t="s">
        <v>1521</v>
      </c>
      <c r="C8" s="225" t="s">
        <v>1190</v>
      </c>
      <c r="D8" s="225" t="s">
        <v>1191</v>
      </c>
      <c r="E8" s="225" t="s">
        <v>854</v>
      </c>
      <c r="F8" s="225" t="s">
        <v>452</v>
      </c>
      <c r="G8" s="225" t="s">
        <v>856</v>
      </c>
      <c r="H8" s="224" t="s">
        <v>717</v>
      </c>
      <c r="I8" s="224" t="s">
        <v>437</v>
      </c>
      <c r="J8" s="226" t="s">
        <v>33</v>
      </c>
      <c r="K8" s="225" t="s">
        <v>1</v>
      </c>
      <c r="L8" s="225" t="s">
        <v>1</v>
      </c>
      <c r="M8" s="226" t="s">
        <v>33</v>
      </c>
      <c r="N8" s="225" t="s">
        <v>1</v>
      </c>
      <c r="O8" s="225" t="s">
        <v>1</v>
      </c>
      <c r="P8" s="225" t="s">
        <v>1</v>
      </c>
      <c r="Q8" s="225" t="s">
        <v>1</v>
      </c>
      <c r="R8" s="225" t="s">
        <v>1</v>
      </c>
      <c r="S8" s="225" t="s">
        <v>1</v>
      </c>
      <c r="T8" s="225" t="s">
        <v>1</v>
      </c>
      <c r="U8" s="225" t="s">
        <v>1</v>
      </c>
      <c r="V8" s="225" t="s">
        <v>1</v>
      </c>
      <c r="W8" s="225" t="s">
        <v>1</v>
      </c>
      <c r="X8" s="225" t="s">
        <v>1</v>
      </c>
      <c r="Y8" s="225" t="s">
        <v>1</v>
      </c>
      <c r="Z8" s="225" t="s">
        <v>1</v>
      </c>
      <c r="AA8" s="225" t="s">
        <v>1</v>
      </c>
      <c r="AB8" s="225" t="s">
        <v>1</v>
      </c>
      <c r="AC8" s="225" t="s">
        <v>1</v>
      </c>
      <c r="AD8" s="225" t="s">
        <v>1</v>
      </c>
      <c r="AE8" s="225" t="s">
        <v>1</v>
      </c>
      <c r="AF8" s="225" t="s">
        <v>1</v>
      </c>
      <c r="AG8" s="225" t="s">
        <v>1</v>
      </c>
      <c r="AH8" s="225" t="s">
        <v>1</v>
      </c>
      <c r="AI8" s="225" t="s">
        <v>1</v>
      </c>
      <c r="AJ8" s="225" t="s">
        <v>1</v>
      </c>
      <c r="AK8" s="225" t="s">
        <v>1</v>
      </c>
      <c r="AL8" s="225" t="s">
        <v>1</v>
      </c>
      <c r="AM8" s="225" t="s">
        <v>1</v>
      </c>
      <c r="AN8" s="225" t="s">
        <v>1</v>
      </c>
      <c r="AO8" s="225" t="s">
        <v>1</v>
      </c>
      <c r="AP8" s="225" t="s">
        <v>1</v>
      </c>
      <c r="AQ8" s="225" t="s">
        <v>1</v>
      </c>
      <c r="AR8" s="225" t="s">
        <v>1</v>
      </c>
      <c r="AS8" s="225" t="s">
        <v>1</v>
      </c>
      <c r="AT8" s="225" t="s">
        <v>1</v>
      </c>
      <c r="AU8" s="225" t="s">
        <v>1</v>
      </c>
      <c r="AV8" s="231" t="s">
        <v>20</v>
      </c>
      <c r="AW8" s="231" t="s">
        <v>1240</v>
      </c>
      <c r="AX8" s="226">
        <v>1</v>
      </c>
      <c r="AY8" s="235">
        <v>0</v>
      </c>
      <c r="AZ8" s="228">
        <v>0</v>
      </c>
      <c r="BA8" s="233">
        <v>0.01</v>
      </c>
      <c r="BB8" s="229">
        <v>0</v>
      </c>
      <c r="BD8" t="e">
        <f>VLOOKUP(A8,'High impact list'!$A:$F,1,FALSE)</f>
        <v>#N/A</v>
      </c>
      <c r="BE8" t="e">
        <f>VLOOKUP(A8,'High impact list'!$A:$F,5,FALSE)</f>
        <v>#N/A</v>
      </c>
      <c r="BF8">
        <v>1</v>
      </c>
      <c r="BG8">
        <v>1</v>
      </c>
      <c r="BH8" t="e">
        <f>VLOOKUP(A8,Sheet2!B:B,1,FALSE)</f>
        <v>#N/A</v>
      </c>
    </row>
    <row r="9" spans="1:60" ht="18.75" customHeight="1" x14ac:dyDescent="0.25">
      <c r="A9" s="223">
        <v>38</v>
      </c>
      <c r="B9" s="224" t="s">
        <v>1254</v>
      </c>
      <c r="C9" s="225" t="s">
        <v>1190</v>
      </c>
      <c r="D9" s="225" t="s">
        <v>1191</v>
      </c>
      <c r="E9" s="225" t="s">
        <v>1086</v>
      </c>
      <c r="F9" s="225" t="s">
        <v>452</v>
      </c>
      <c r="G9" s="225" t="s">
        <v>1</v>
      </c>
      <c r="H9" s="224" t="s">
        <v>1</v>
      </c>
      <c r="I9" s="224" t="s">
        <v>1086</v>
      </c>
      <c r="J9" s="226" t="s">
        <v>33</v>
      </c>
      <c r="K9" s="225" t="s">
        <v>1</v>
      </c>
      <c r="L9" s="225" t="s">
        <v>1</v>
      </c>
      <c r="M9" s="226" t="s">
        <v>33</v>
      </c>
      <c r="N9" s="225" t="s">
        <v>1</v>
      </c>
      <c r="O9" s="225" t="s">
        <v>1</v>
      </c>
      <c r="P9" s="225" t="s">
        <v>1</v>
      </c>
      <c r="Q9" s="225" t="s">
        <v>1</v>
      </c>
      <c r="R9" s="225" t="s">
        <v>1</v>
      </c>
      <c r="S9" s="225" t="s">
        <v>1</v>
      </c>
      <c r="T9" s="225" t="s">
        <v>1</v>
      </c>
      <c r="U9" s="225" t="s">
        <v>1</v>
      </c>
      <c r="V9" s="225" t="s">
        <v>1</v>
      </c>
      <c r="W9" s="225" t="s">
        <v>1</v>
      </c>
      <c r="X9" s="225" t="s">
        <v>1</v>
      </c>
      <c r="Y9" s="225" t="s">
        <v>1</v>
      </c>
      <c r="Z9" s="230" t="s">
        <v>22</v>
      </c>
      <c r="AA9" s="225" t="s">
        <v>1</v>
      </c>
      <c r="AB9" s="225" t="s">
        <v>1</v>
      </c>
      <c r="AC9" s="225" t="s">
        <v>1</v>
      </c>
      <c r="AD9" s="225" t="s">
        <v>1</v>
      </c>
      <c r="AE9" s="225" t="s">
        <v>1</v>
      </c>
      <c r="AF9" s="225" t="s">
        <v>1</v>
      </c>
      <c r="AG9" s="225" t="s">
        <v>1</v>
      </c>
      <c r="AH9" s="225" t="s">
        <v>1</v>
      </c>
      <c r="AI9" s="225" t="s">
        <v>1</v>
      </c>
      <c r="AJ9" s="225" t="s">
        <v>1</v>
      </c>
      <c r="AK9" s="225" t="s">
        <v>1</v>
      </c>
      <c r="AL9" s="225" t="s">
        <v>1</v>
      </c>
      <c r="AM9" s="225" t="s">
        <v>1</v>
      </c>
      <c r="AN9" s="225" t="s">
        <v>1</v>
      </c>
      <c r="AO9" s="225" t="s">
        <v>1</v>
      </c>
      <c r="AP9" s="225" t="s">
        <v>1</v>
      </c>
      <c r="AQ9" s="225" t="s">
        <v>1</v>
      </c>
      <c r="AR9" s="225" t="s">
        <v>1</v>
      </c>
      <c r="AS9" s="225" t="s">
        <v>1</v>
      </c>
      <c r="AT9" s="225" t="s">
        <v>1</v>
      </c>
      <c r="AU9" s="230" t="s">
        <v>22</v>
      </c>
      <c r="AV9" s="231" t="s">
        <v>20</v>
      </c>
      <c r="AW9" s="226" t="s">
        <v>1241</v>
      </c>
      <c r="AX9" s="226">
        <v>1</v>
      </c>
      <c r="AY9" s="226">
        <v>1</v>
      </c>
      <c r="AZ9" s="228">
        <v>0</v>
      </c>
      <c r="BA9" s="236">
        <v>7.0000000000000007E-2</v>
      </c>
      <c r="BB9" s="234">
        <v>5.0000000000000001E-3</v>
      </c>
      <c r="BD9" t="e">
        <f>VLOOKUP(A9,'High impact list'!$A:$F,1,FALSE)</f>
        <v>#N/A</v>
      </c>
      <c r="BE9" t="e">
        <f>VLOOKUP(A9,'High impact list'!$A:$F,5,FALSE)</f>
        <v>#N/A</v>
      </c>
      <c r="BF9">
        <v>1</v>
      </c>
      <c r="BG9">
        <v>1</v>
      </c>
      <c r="BH9" t="e">
        <f>VLOOKUP(A9,Sheet2!B:B,1,FALSE)</f>
        <v>#N/A</v>
      </c>
    </row>
    <row r="10" spans="1:60" ht="26.25" customHeight="1" x14ac:dyDescent="0.25">
      <c r="A10" s="223">
        <v>235</v>
      </c>
      <c r="B10" s="224" t="s">
        <v>1256</v>
      </c>
      <c r="C10" s="225" t="s">
        <v>1190</v>
      </c>
      <c r="D10" s="225" t="s">
        <v>1191</v>
      </c>
      <c r="E10" s="225" t="s">
        <v>571</v>
      </c>
      <c r="F10" s="225" t="s">
        <v>456</v>
      </c>
      <c r="G10" s="225" t="s">
        <v>1</v>
      </c>
      <c r="H10" s="224" t="s">
        <v>1</v>
      </c>
      <c r="I10" s="224" t="s">
        <v>571</v>
      </c>
      <c r="J10" s="226" t="s">
        <v>33</v>
      </c>
      <c r="K10" s="225" t="s">
        <v>1</v>
      </c>
      <c r="L10" s="225" t="s">
        <v>1</v>
      </c>
      <c r="M10" s="226" t="s">
        <v>33</v>
      </c>
      <c r="N10" s="225" t="s">
        <v>1</v>
      </c>
      <c r="O10" s="225" t="s">
        <v>1</v>
      </c>
      <c r="P10" s="225" t="s">
        <v>1</v>
      </c>
      <c r="Q10" s="225" t="s">
        <v>1</v>
      </c>
      <c r="R10" s="225" t="s">
        <v>1</v>
      </c>
      <c r="S10" s="225" t="s">
        <v>1</v>
      </c>
      <c r="T10" s="225" t="s">
        <v>1</v>
      </c>
      <c r="U10" s="225" t="s">
        <v>1</v>
      </c>
      <c r="V10" s="225" t="s">
        <v>1</v>
      </c>
      <c r="W10" s="225" t="s">
        <v>1</v>
      </c>
      <c r="X10" s="225" t="s">
        <v>1</v>
      </c>
      <c r="Y10" s="225" t="s">
        <v>1</v>
      </c>
      <c r="Z10" s="225" t="s">
        <v>1</v>
      </c>
      <c r="AA10" s="225" t="s">
        <v>1</v>
      </c>
      <c r="AB10" s="225" t="s">
        <v>1</v>
      </c>
      <c r="AC10" s="225" t="s">
        <v>1</v>
      </c>
      <c r="AD10" s="225" t="s">
        <v>1</v>
      </c>
      <c r="AE10" s="225" t="s">
        <v>1</v>
      </c>
      <c r="AF10" s="225" t="s">
        <v>1</v>
      </c>
      <c r="AG10" s="225" t="s">
        <v>1</v>
      </c>
      <c r="AH10" s="225" t="s">
        <v>1</v>
      </c>
      <c r="AI10" s="225" t="s">
        <v>1</v>
      </c>
      <c r="AJ10" s="225" t="s">
        <v>1</v>
      </c>
      <c r="AK10" s="225" t="s">
        <v>1</v>
      </c>
      <c r="AL10" s="225" t="s">
        <v>1</v>
      </c>
      <c r="AM10" s="225" t="s">
        <v>1</v>
      </c>
      <c r="AN10" s="225" t="s">
        <v>1</v>
      </c>
      <c r="AO10" s="225" t="s">
        <v>1</v>
      </c>
      <c r="AP10" s="225" t="s">
        <v>1</v>
      </c>
      <c r="AQ10" s="225" t="s">
        <v>1</v>
      </c>
      <c r="AR10" s="225" t="s">
        <v>1</v>
      </c>
      <c r="AS10" s="225" t="s">
        <v>1</v>
      </c>
      <c r="AT10" s="225" t="s">
        <v>1</v>
      </c>
      <c r="AU10" s="225" t="s">
        <v>1</v>
      </c>
      <c r="AV10" s="225" t="s">
        <v>1</v>
      </c>
      <c r="AW10" s="226" t="s">
        <v>1241</v>
      </c>
      <c r="AX10" s="226">
        <v>1</v>
      </c>
      <c r="AY10" s="226">
        <v>1</v>
      </c>
      <c r="AZ10" s="228">
        <v>0</v>
      </c>
      <c r="BA10" s="236">
        <v>0.09</v>
      </c>
      <c r="BB10" s="238">
        <v>1.1000000000000001</v>
      </c>
      <c r="BD10" t="e">
        <f>VLOOKUP(A10,'High impact list'!$A:$F,1,FALSE)</f>
        <v>#N/A</v>
      </c>
      <c r="BE10" t="e">
        <f>VLOOKUP(A10,'High impact list'!$A:$F,5,FALSE)</f>
        <v>#N/A</v>
      </c>
      <c r="BF10">
        <v>1</v>
      </c>
      <c r="BG10">
        <v>1</v>
      </c>
      <c r="BH10" t="e">
        <f>VLOOKUP(A10,Sheet2!B:B,1,FALSE)</f>
        <v>#N/A</v>
      </c>
    </row>
    <row r="11" spans="1:60" ht="18.75" customHeight="1" x14ac:dyDescent="0.25">
      <c r="A11" s="223">
        <v>1019</v>
      </c>
      <c r="B11" s="224" t="s">
        <v>1256</v>
      </c>
      <c r="C11" s="225" t="s">
        <v>1190</v>
      </c>
      <c r="D11" s="225" t="s">
        <v>1191</v>
      </c>
      <c r="E11" s="225" t="s">
        <v>658</v>
      </c>
      <c r="F11" s="225" t="s">
        <v>456</v>
      </c>
      <c r="G11" s="225" t="s">
        <v>1</v>
      </c>
      <c r="H11" s="224" t="s">
        <v>1</v>
      </c>
      <c r="I11" s="224" t="s">
        <v>658</v>
      </c>
      <c r="J11" s="226" t="s">
        <v>33</v>
      </c>
      <c r="K11" s="225" t="s">
        <v>1</v>
      </c>
      <c r="L11" s="225" t="s">
        <v>1</v>
      </c>
      <c r="M11" s="226" t="s">
        <v>33</v>
      </c>
      <c r="N11" s="225" t="s">
        <v>1</v>
      </c>
      <c r="O11" s="225" t="s">
        <v>1</v>
      </c>
      <c r="P11" s="225" t="s">
        <v>1</v>
      </c>
      <c r="Q11" s="225" t="s">
        <v>1</v>
      </c>
      <c r="R11" s="225" t="s">
        <v>1</v>
      </c>
      <c r="S11" s="225" t="s">
        <v>1</v>
      </c>
      <c r="T11" s="225" t="s">
        <v>1</v>
      </c>
      <c r="U11" s="225" t="s">
        <v>1</v>
      </c>
      <c r="V11" s="225" t="s">
        <v>1</v>
      </c>
      <c r="W11" s="225" t="s">
        <v>1</v>
      </c>
      <c r="X11" s="225" t="s">
        <v>1</v>
      </c>
      <c r="Y11" s="225" t="s">
        <v>1</v>
      </c>
      <c r="Z11" s="225" t="s">
        <v>1</v>
      </c>
      <c r="AA11" s="225" t="s">
        <v>1</v>
      </c>
      <c r="AB11" s="225" t="s">
        <v>1</v>
      </c>
      <c r="AC11" s="225" t="s">
        <v>1</v>
      </c>
      <c r="AD11" s="225" t="s">
        <v>1</v>
      </c>
      <c r="AE11" s="225" t="s">
        <v>1</v>
      </c>
      <c r="AF11" s="225" t="s">
        <v>1</v>
      </c>
      <c r="AG11" s="225" t="s">
        <v>1</v>
      </c>
      <c r="AH11" s="225" t="s">
        <v>1</v>
      </c>
      <c r="AI11" s="225" t="s">
        <v>1</v>
      </c>
      <c r="AJ11" s="225" t="s">
        <v>1</v>
      </c>
      <c r="AK11" s="225" t="s">
        <v>1</v>
      </c>
      <c r="AL11" s="225" t="s">
        <v>1</v>
      </c>
      <c r="AM11" s="225" t="s">
        <v>1</v>
      </c>
      <c r="AN11" s="225" t="s">
        <v>1</v>
      </c>
      <c r="AO11" s="225" t="s">
        <v>1</v>
      </c>
      <c r="AP11" s="225" t="s">
        <v>1</v>
      </c>
      <c r="AQ11" s="225" t="s">
        <v>1</v>
      </c>
      <c r="AR11" s="225" t="s">
        <v>1</v>
      </c>
      <c r="AS11" s="225" t="s">
        <v>1</v>
      </c>
      <c r="AT11" s="225" t="s">
        <v>1</v>
      </c>
      <c r="AU11" s="230" t="s">
        <v>22</v>
      </c>
      <c r="AV11" s="230" t="s">
        <v>22</v>
      </c>
      <c r="AW11" s="226" t="s">
        <v>1241</v>
      </c>
      <c r="AX11" s="226">
        <v>1</v>
      </c>
      <c r="AY11" s="226">
        <v>1</v>
      </c>
      <c r="AZ11" s="228">
        <v>0</v>
      </c>
      <c r="BA11" s="228">
        <v>0</v>
      </c>
      <c r="BB11" s="238">
        <v>0.16</v>
      </c>
      <c r="BD11" t="e">
        <f>VLOOKUP(A11,'High impact list'!$A:$F,1,FALSE)</f>
        <v>#N/A</v>
      </c>
      <c r="BE11" t="e">
        <f>VLOOKUP(A11,'High impact list'!$A:$F,5,FALSE)</f>
        <v>#N/A</v>
      </c>
      <c r="BF11">
        <v>1</v>
      </c>
      <c r="BG11">
        <v>1</v>
      </c>
      <c r="BH11" t="e">
        <f>VLOOKUP(A11,Sheet2!B:B,1,FALSE)</f>
        <v>#N/A</v>
      </c>
    </row>
    <row r="12" spans="1:60" ht="26.25" customHeight="1" x14ac:dyDescent="0.25">
      <c r="A12" s="223">
        <v>62</v>
      </c>
      <c r="B12" s="224" t="s">
        <v>1257</v>
      </c>
      <c r="C12" s="225" t="s">
        <v>1190</v>
      </c>
      <c r="D12" s="225" t="s">
        <v>1191</v>
      </c>
      <c r="E12" s="225" t="s">
        <v>1086</v>
      </c>
      <c r="F12" s="225" t="s">
        <v>465</v>
      </c>
      <c r="G12" s="225" t="s">
        <v>1</v>
      </c>
      <c r="H12" s="224" t="s">
        <v>1</v>
      </c>
      <c r="I12" s="224" t="s">
        <v>1086</v>
      </c>
      <c r="J12" s="226" t="s">
        <v>33</v>
      </c>
      <c r="K12" s="225" t="s">
        <v>1</v>
      </c>
      <c r="L12" s="225" t="s">
        <v>1</v>
      </c>
      <c r="M12" s="226" t="s">
        <v>33</v>
      </c>
      <c r="N12" s="225" t="s">
        <v>1</v>
      </c>
      <c r="O12" s="225" t="s">
        <v>1</v>
      </c>
      <c r="P12" s="225" t="s">
        <v>1</v>
      </c>
      <c r="Q12" s="225" t="s">
        <v>1</v>
      </c>
      <c r="R12" s="225" t="s">
        <v>1</v>
      </c>
      <c r="S12" s="225" t="s">
        <v>1</v>
      </c>
      <c r="T12" s="225" t="s">
        <v>1</v>
      </c>
      <c r="U12" s="225" t="s">
        <v>1</v>
      </c>
      <c r="V12" s="225" t="s">
        <v>1</v>
      </c>
      <c r="W12" s="225" t="s">
        <v>1</v>
      </c>
      <c r="X12" s="225" t="s">
        <v>1</v>
      </c>
      <c r="Y12" s="225" t="s">
        <v>1</v>
      </c>
      <c r="Z12" s="225" t="s">
        <v>1</v>
      </c>
      <c r="AA12" s="225" t="s">
        <v>1</v>
      </c>
      <c r="AB12" s="225" t="s">
        <v>1</v>
      </c>
      <c r="AC12" s="225" t="s">
        <v>1</v>
      </c>
      <c r="AD12" s="225" t="s">
        <v>1</v>
      </c>
      <c r="AE12" s="225" t="s">
        <v>1</v>
      </c>
      <c r="AF12" s="225" t="s">
        <v>1</v>
      </c>
      <c r="AG12" s="225" t="s">
        <v>1</v>
      </c>
      <c r="AH12" s="225" t="s">
        <v>1</v>
      </c>
      <c r="AI12" s="225" t="s">
        <v>1</v>
      </c>
      <c r="AJ12" s="225" t="s">
        <v>1</v>
      </c>
      <c r="AK12" s="225" t="s">
        <v>1</v>
      </c>
      <c r="AL12" s="225" t="s">
        <v>1</v>
      </c>
      <c r="AM12" s="225" t="s">
        <v>1</v>
      </c>
      <c r="AN12" s="225" t="s">
        <v>1</v>
      </c>
      <c r="AO12" s="225" t="s">
        <v>1</v>
      </c>
      <c r="AP12" s="225" t="s">
        <v>1</v>
      </c>
      <c r="AQ12" s="225" t="s">
        <v>1</v>
      </c>
      <c r="AR12" s="225" t="s">
        <v>1</v>
      </c>
      <c r="AS12" s="225" t="s">
        <v>1</v>
      </c>
      <c r="AT12" s="225" t="s">
        <v>1</v>
      </c>
      <c r="AU12" s="225" t="s">
        <v>1</v>
      </c>
      <c r="AV12" s="232" t="s">
        <v>23</v>
      </c>
      <c r="AW12" s="226" t="s">
        <v>1241</v>
      </c>
      <c r="AX12" s="226">
        <v>1</v>
      </c>
      <c r="AY12" s="235">
        <v>0</v>
      </c>
      <c r="AZ12" s="228">
        <v>0</v>
      </c>
      <c r="BA12" s="236">
        <v>15.3</v>
      </c>
      <c r="BB12" s="229">
        <v>0</v>
      </c>
      <c r="BD12" t="e">
        <f>VLOOKUP(A12,'High impact list'!$A:$F,1,FALSE)</f>
        <v>#N/A</v>
      </c>
      <c r="BE12" t="e">
        <f>VLOOKUP(A12,'High impact list'!$A:$F,5,FALSE)</f>
        <v>#N/A</v>
      </c>
      <c r="BF12">
        <v>1</v>
      </c>
      <c r="BG12">
        <v>1</v>
      </c>
      <c r="BH12" t="e">
        <f>VLOOKUP(A12,Sheet2!B:B,1,FALSE)</f>
        <v>#N/A</v>
      </c>
    </row>
    <row r="13" spans="1:60" ht="18.75" customHeight="1" x14ac:dyDescent="0.25">
      <c r="A13" s="223">
        <v>1551</v>
      </c>
      <c r="B13" s="224" t="s">
        <v>1522</v>
      </c>
      <c r="C13" s="225" t="s">
        <v>1190</v>
      </c>
      <c r="D13" s="225" t="s">
        <v>1191</v>
      </c>
      <c r="E13" s="225" t="s">
        <v>854</v>
      </c>
      <c r="F13" s="225" t="s">
        <v>1</v>
      </c>
      <c r="G13" s="225" t="s">
        <v>837</v>
      </c>
      <c r="H13" s="224" t="s">
        <v>440</v>
      </c>
      <c r="I13" s="224" t="s">
        <v>437</v>
      </c>
      <c r="J13" s="226" t="s">
        <v>33</v>
      </c>
      <c r="K13" s="230" t="s">
        <v>22</v>
      </c>
      <c r="L13" s="230" t="s">
        <v>22</v>
      </c>
      <c r="M13" s="227" t="s">
        <v>17</v>
      </c>
      <c r="N13" s="232" t="s">
        <v>23</v>
      </c>
      <c r="O13" s="232" t="s">
        <v>23</v>
      </c>
      <c r="P13" s="225" t="s">
        <v>1</v>
      </c>
      <c r="Q13" s="225" t="s">
        <v>1</v>
      </c>
      <c r="R13" s="225" t="s">
        <v>1</v>
      </c>
      <c r="S13" s="225" t="s">
        <v>1</v>
      </c>
      <c r="T13" s="225" t="s">
        <v>1</v>
      </c>
      <c r="U13" s="225" t="s">
        <v>1</v>
      </c>
      <c r="V13" s="225" t="s">
        <v>1</v>
      </c>
      <c r="W13" s="225" t="s">
        <v>1</v>
      </c>
      <c r="X13" s="225" t="s">
        <v>1</v>
      </c>
      <c r="Y13" s="225" t="s">
        <v>1</v>
      </c>
      <c r="Z13" s="230" t="s">
        <v>22</v>
      </c>
      <c r="AA13" s="225" t="s">
        <v>1</v>
      </c>
      <c r="AB13" s="225" t="s">
        <v>1</v>
      </c>
      <c r="AC13" s="225" t="s">
        <v>1</v>
      </c>
      <c r="AD13" s="225" t="s">
        <v>1</v>
      </c>
      <c r="AE13" s="230" t="s">
        <v>22</v>
      </c>
      <c r="AF13" s="225" t="s">
        <v>1</v>
      </c>
      <c r="AG13" s="225" t="s">
        <v>1</v>
      </c>
      <c r="AH13" s="225" t="s">
        <v>1</v>
      </c>
      <c r="AI13" s="225" t="s">
        <v>1</v>
      </c>
      <c r="AJ13" s="225" t="s">
        <v>1</v>
      </c>
      <c r="AK13" s="225" t="s">
        <v>1</v>
      </c>
      <c r="AL13" s="230" t="s">
        <v>22</v>
      </c>
      <c r="AM13" s="225" t="s">
        <v>1</v>
      </c>
      <c r="AN13" s="225" t="s">
        <v>1</v>
      </c>
      <c r="AO13" s="225" t="s">
        <v>1</v>
      </c>
      <c r="AP13" s="225" t="s">
        <v>1</v>
      </c>
      <c r="AQ13" s="225" t="s">
        <v>1</v>
      </c>
      <c r="AR13" s="225" t="s">
        <v>1</v>
      </c>
      <c r="AS13" s="225" t="s">
        <v>1</v>
      </c>
      <c r="AT13" s="225" t="s">
        <v>1</v>
      </c>
      <c r="AU13" s="230" t="s">
        <v>22</v>
      </c>
      <c r="AV13" s="225" t="s">
        <v>1</v>
      </c>
      <c r="AW13" s="226" t="s">
        <v>1241</v>
      </c>
      <c r="AX13" s="226">
        <v>1</v>
      </c>
      <c r="AY13" s="226">
        <v>1</v>
      </c>
      <c r="AZ13" s="228">
        <v>0</v>
      </c>
      <c r="BA13" s="233">
        <v>0.02</v>
      </c>
      <c r="BB13" s="234">
        <v>0.05</v>
      </c>
      <c r="BD13" t="e">
        <f>VLOOKUP(A13,'High impact list'!$A:$F,1,FALSE)</f>
        <v>#N/A</v>
      </c>
      <c r="BE13" t="e">
        <f>VLOOKUP(A13,'High impact list'!$A:$F,5,FALSE)</f>
        <v>#N/A</v>
      </c>
      <c r="BF13">
        <v>1</v>
      </c>
      <c r="BG13">
        <v>1</v>
      </c>
      <c r="BH13" t="e">
        <f>VLOOKUP(A13,Sheet2!B:B,1,FALSE)</f>
        <v>#N/A</v>
      </c>
    </row>
    <row r="14" spans="1:60" ht="18.75" customHeight="1" x14ac:dyDescent="0.25">
      <c r="A14" s="223">
        <v>230</v>
      </c>
      <c r="B14" s="224" t="s">
        <v>1260</v>
      </c>
      <c r="C14" s="225" t="s">
        <v>1190</v>
      </c>
      <c r="D14" s="225" t="s">
        <v>1191</v>
      </c>
      <c r="E14" s="225" t="s">
        <v>438</v>
      </c>
      <c r="F14" s="225" t="s">
        <v>456</v>
      </c>
      <c r="G14" s="225" t="s">
        <v>1</v>
      </c>
      <c r="H14" s="224" t="s">
        <v>1</v>
      </c>
      <c r="I14" s="224" t="s">
        <v>438</v>
      </c>
      <c r="J14" s="226" t="s">
        <v>33</v>
      </c>
      <c r="K14" s="225" t="s">
        <v>1</v>
      </c>
      <c r="L14" s="225" t="s">
        <v>1</v>
      </c>
      <c r="M14" s="226" t="s">
        <v>33</v>
      </c>
      <c r="N14" s="225" t="s">
        <v>1</v>
      </c>
      <c r="O14" s="225" t="s">
        <v>1</v>
      </c>
      <c r="P14" s="225" t="s">
        <v>1</v>
      </c>
      <c r="Q14" s="225" t="s">
        <v>1</v>
      </c>
      <c r="R14" s="225" t="s">
        <v>1</v>
      </c>
      <c r="S14" s="225" t="s">
        <v>1</v>
      </c>
      <c r="T14" s="225" t="s">
        <v>1</v>
      </c>
      <c r="U14" s="225" t="s">
        <v>1</v>
      </c>
      <c r="V14" s="225" t="s">
        <v>1</v>
      </c>
      <c r="W14" s="225" t="s">
        <v>1</v>
      </c>
      <c r="X14" s="225" t="s">
        <v>1</v>
      </c>
      <c r="Y14" s="225" t="s">
        <v>1</v>
      </c>
      <c r="Z14" s="225" t="s">
        <v>1</v>
      </c>
      <c r="AA14" s="225" t="s">
        <v>1</v>
      </c>
      <c r="AB14" s="225" t="s">
        <v>1</v>
      </c>
      <c r="AC14" s="225" t="s">
        <v>1</v>
      </c>
      <c r="AD14" s="225" t="s">
        <v>1</v>
      </c>
      <c r="AE14" s="225" t="s">
        <v>1</v>
      </c>
      <c r="AF14" s="225" t="s">
        <v>1</v>
      </c>
      <c r="AG14" s="225" t="s">
        <v>1</v>
      </c>
      <c r="AH14" s="225" t="s">
        <v>1</v>
      </c>
      <c r="AI14" s="225" t="s">
        <v>1</v>
      </c>
      <c r="AJ14" s="225" t="s">
        <v>1</v>
      </c>
      <c r="AK14" s="225" t="s">
        <v>1</v>
      </c>
      <c r="AL14" s="225" t="s">
        <v>1</v>
      </c>
      <c r="AM14" s="225" t="s">
        <v>1</v>
      </c>
      <c r="AN14" s="225" t="s">
        <v>1</v>
      </c>
      <c r="AO14" s="225" t="s">
        <v>1</v>
      </c>
      <c r="AP14" s="225" t="s">
        <v>1</v>
      </c>
      <c r="AQ14" s="225" t="s">
        <v>1</v>
      </c>
      <c r="AR14" s="225" t="s">
        <v>1</v>
      </c>
      <c r="AS14" s="225" t="s">
        <v>1</v>
      </c>
      <c r="AT14" s="225" t="s">
        <v>1</v>
      </c>
      <c r="AU14" s="225" t="s">
        <v>1</v>
      </c>
      <c r="AV14" s="225" t="s">
        <v>1</v>
      </c>
      <c r="AW14" s="226" t="s">
        <v>1241</v>
      </c>
      <c r="AX14" s="226">
        <v>1</v>
      </c>
      <c r="AY14" s="227">
        <v>2</v>
      </c>
      <c r="AZ14" s="228">
        <v>0</v>
      </c>
      <c r="BA14" s="233">
        <v>0.66</v>
      </c>
      <c r="BB14" s="234">
        <v>0.4</v>
      </c>
      <c r="BD14" t="e">
        <f>VLOOKUP(A14,'High impact list'!$A:$F,1,FALSE)</f>
        <v>#N/A</v>
      </c>
      <c r="BE14" t="e">
        <f>VLOOKUP(A14,'High impact list'!$A:$F,5,FALSE)</f>
        <v>#N/A</v>
      </c>
      <c r="BF14">
        <v>1</v>
      </c>
      <c r="BG14">
        <v>1</v>
      </c>
      <c r="BH14" t="e">
        <f>VLOOKUP(A14,Sheet2!B:B,1,FALSE)</f>
        <v>#N/A</v>
      </c>
    </row>
    <row r="15" spans="1:60" ht="18.75" customHeight="1" x14ac:dyDescent="0.25">
      <c r="A15" s="223">
        <v>104</v>
      </c>
      <c r="B15" s="224" t="s">
        <v>133</v>
      </c>
      <c r="C15" s="225" t="s">
        <v>1190</v>
      </c>
      <c r="D15" s="225" t="s">
        <v>1191</v>
      </c>
      <c r="E15" s="225" t="s">
        <v>438</v>
      </c>
      <c r="F15" s="225" t="s">
        <v>458</v>
      </c>
      <c r="G15" s="225" t="s">
        <v>1</v>
      </c>
      <c r="H15" s="224" t="s">
        <v>1</v>
      </c>
      <c r="I15" s="224" t="s">
        <v>438</v>
      </c>
      <c r="J15" s="226" t="s">
        <v>33</v>
      </c>
      <c r="K15" s="225" t="s">
        <v>1</v>
      </c>
      <c r="L15" s="225" t="s">
        <v>1</v>
      </c>
      <c r="M15" s="226" t="s">
        <v>33</v>
      </c>
      <c r="N15" s="225" t="s">
        <v>1</v>
      </c>
      <c r="O15" s="225" t="s">
        <v>1</v>
      </c>
      <c r="P15" s="225" t="s">
        <v>1</v>
      </c>
      <c r="Q15" s="225" t="s">
        <v>1</v>
      </c>
      <c r="R15" s="225" t="s">
        <v>1</v>
      </c>
      <c r="S15" s="225" t="s">
        <v>1</v>
      </c>
      <c r="T15" s="225" t="s">
        <v>1</v>
      </c>
      <c r="U15" s="225" t="s">
        <v>1</v>
      </c>
      <c r="V15" s="225" t="s">
        <v>1</v>
      </c>
      <c r="W15" s="225" t="s">
        <v>1</v>
      </c>
      <c r="X15" s="225" t="s">
        <v>1</v>
      </c>
      <c r="Y15" s="225" t="s">
        <v>1</v>
      </c>
      <c r="Z15" s="225" t="s">
        <v>1</v>
      </c>
      <c r="AA15" s="225" t="s">
        <v>1</v>
      </c>
      <c r="AB15" s="225" t="s">
        <v>1</v>
      </c>
      <c r="AC15" s="225" t="s">
        <v>1</v>
      </c>
      <c r="AD15" s="225" t="s">
        <v>1</v>
      </c>
      <c r="AE15" s="225" t="s">
        <v>1</v>
      </c>
      <c r="AF15" s="225" t="s">
        <v>1</v>
      </c>
      <c r="AG15" s="225" t="s">
        <v>1</v>
      </c>
      <c r="AH15" s="225" t="s">
        <v>1</v>
      </c>
      <c r="AI15" s="225" t="s">
        <v>1</v>
      </c>
      <c r="AJ15" s="225" t="s">
        <v>1</v>
      </c>
      <c r="AK15" s="225" t="s">
        <v>1</v>
      </c>
      <c r="AL15" s="225" t="s">
        <v>1</v>
      </c>
      <c r="AM15" s="225" t="s">
        <v>1</v>
      </c>
      <c r="AN15" s="225" t="s">
        <v>1</v>
      </c>
      <c r="AO15" s="225" t="s">
        <v>1</v>
      </c>
      <c r="AP15" s="225" t="s">
        <v>1</v>
      </c>
      <c r="AQ15" s="225" t="s">
        <v>1</v>
      </c>
      <c r="AR15" s="225" t="s">
        <v>1</v>
      </c>
      <c r="AS15" s="225" t="s">
        <v>1</v>
      </c>
      <c r="AT15" s="225" t="s">
        <v>1</v>
      </c>
      <c r="AU15" s="225" t="s">
        <v>1</v>
      </c>
      <c r="AV15" s="225" t="s">
        <v>1</v>
      </c>
      <c r="AW15" s="226" t="s">
        <v>1241</v>
      </c>
      <c r="AX15" s="226">
        <v>1</v>
      </c>
      <c r="AY15" s="227">
        <v>2</v>
      </c>
      <c r="AZ15" s="228">
        <v>0</v>
      </c>
      <c r="BA15" s="228">
        <v>0</v>
      </c>
      <c r="BB15" s="229">
        <v>0</v>
      </c>
      <c r="BD15">
        <f>VLOOKUP(A15,'High impact list'!$A:$F,1,FALSE)</f>
        <v>104</v>
      </c>
      <c r="BE15" t="str">
        <f>VLOOKUP(A15,'High impact list'!$A:$F,5,FALSE)</f>
        <v>Environmental Sustainability</v>
      </c>
      <c r="BF15">
        <v>1</v>
      </c>
      <c r="BG15">
        <v>1</v>
      </c>
      <c r="BH15" t="e">
        <f>VLOOKUP(A15,Sheet2!B:B,1,FALSE)</f>
        <v>#N/A</v>
      </c>
    </row>
    <row r="16" spans="1:60" ht="18.75" customHeight="1" x14ac:dyDescent="0.25">
      <c r="A16" s="223">
        <v>82</v>
      </c>
      <c r="B16" s="224" t="s">
        <v>907</v>
      </c>
      <c r="C16" s="225" t="s">
        <v>1190</v>
      </c>
      <c r="D16" s="225" t="s">
        <v>1191</v>
      </c>
      <c r="E16" s="225" t="s">
        <v>896</v>
      </c>
      <c r="F16" s="225" t="s">
        <v>1</v>
      </c>
      <c r="G16" s="225" t="s">
        <v>902</v>
      </c>
      <c r="H16" s="224" t="s">
        <v>755</v>
      </c>
      <c r="I16" s="224" t="s">
        <v>437</v>
      </c>
      <c r="J16" s="226" t="s">
        <v>33</v>
      </c>
      <c r="K16" s="230" t="s">
        <v>22</v>
      </c>
      <c r="L16" s="225" t="s">
        <v>1</v>
      </c>
      <c r="M16" s="227" t="s">
        <v>17</v>
      </c>
      <c r="N16" s="231" t="s">
        <v>20</v>
      </c>
      <c r="O16" s="225" t="s">
        <v>1</v>
      </c>
      <c r="P16" s="225" t="s">
        <v>1</v>
      </c>
      <c r="Q16" s="225" t="s">
        <v>1</v>
      </c>
      <c r="R16" s="225" t="s">
        <v>1</v>
      </c>
      <c r="S16" s="225" t="s">
        <v>1</v>
      </c>
      <c r="T16" s="225" t="s">
        <v>1</v>
      </c>
      <c r="U16" s="225" t="s">
        <v>1</v>
      </c>
      <c r="V16" s="225" t="s">
        <v>1</v>
      </c>
      <c r="W16" s="225" t="s">
        <v>1</v>
      </c>
      <c r="X16" s="225" t="s">
        <v>1</v>
      </c>
      <c r="Y16" s="225" t="s">
        <v>1</v>
      </c>
      <c r="Z16" s="230" t="s">
        <v>22</v>
      </c>
      <c r="AA16" s="225" t="s">
        <v>1</v>
      </c>
      <c r="AB16" s="225" t="s">
        <v>1</v>
      </c>
      <c r="AC16" s="225" t="s">
        <v>1</v>
      </c>
      <c r="AD16" s="225" t="s">
        <v>1</v>
      </c>
      <c r="AE16" s="225" t="s">
        <v>1</v>
      </c>
      <c r="AF16" s="225" t="s">
        <v>1</v>
      </c>
      <c r="AG16" s="225" t="s">
        <v>1</v>
      </c>
      <c r="AH16" s="225" t="s">
        <v>1</v>
      </c>
      <c r="AI16" s="225" t="s">
        <v>1</v>
      </c>
      <c r="AJ16" s="225" t="s">
        <v>1</v>
      </c>
      <c r="AK16" s="225" t="s">
        <v>1</v>
      </c>
      <c r="AL16" s="225" t="s">
        <v>1</v>
      </c>
      <c r="AM16" s="225" t="s">
        <v>1</v>
      </c>
      <c r="AN16" s="225" t="s">
        <v>1</v>
      </c>
      <c r="AO16" s="225" t="s">
        <v>1</v>
      </c>
      <c r="AP16" s="225" t="s">
        <v>1</v>
      </c>
      <c r="AQ16" s="225" t="s">
        <v>1</v>
      </c>
      <c r="AR16" s="225" t="s">
        <v>1</v>
      </c>
      <c r="AS16" s="225" t="s">
        <v>1</v>
      </c>
      <c r="AT16" s="225" t="s">
        <v>1</v>
      </c>
      <c r="AU16" s="232" t="s">
        <v>23</v>
      </c>
      <c r="AV16" s="225" t="s">
        <v>1</v>
      </c>
      <c r="AW16" s="226" t="s">
        <v>1241</v>
      </c>
      <c r="AX16" s="226">
        <v>1</v>
      </c>
      <c r="AY16" s="226">
        <v>1</v>
      </c>
      <c r="AZ16" s="228">
        <v>0</v>
      </c>
      <c r="BA16" s="233">
        <v>0</v>
      </c>
      <c r="BB16" s="238">
        <v>0.02</v>
      </c>
      <c r="BD16" t="e">
        <f>VLOOKUP(A16,'High impact list'!$A:$F,1,FALSE)</f>
        <v>#N/A</v>
      </c>
      <c r="BE16" t="e">
        <f>VLOOKUP(A16,'High impact list'!$A:$F,5,FALSE)</f>
        <v>#N/A</v>
      </c>
      <c r="BF16">
        <v>1</v>
      </c>
      <c r="BG16">
        <v>1</v>
      </c>
      <c r="BH16" t="e">
        <f>VLOOKUP(A16,Sheet2!B:B,1,FALSE)</f>
        <v>#N/A</v>
      </c>
    </row>
    <row r="17" spans="1:60" ht="18" customHeight="1" x14ac:dyDescent="0.25">
      <c r="A17" s="223">
        <v>6</v>
      </c>
      <c r="B17" s="224" t="s">
        <v>1262</v>
      </c>
      <c r="C17" s="225" t="s">
        <v>1190</v>
      </c>
      <c r="D17" s="225" t="s">
        <v>1191</v>
      </c>
      <c r="E17" s="225" t="s">
        <v>438</v>
      </c>
      <c r="F17" s="225" t="s">
        <v>461</v>
      </c>
      <c r="G17" s="225" t="s">
        <v>1</v>
      </c>
      <c r="H17" s="224" t="s">
        <v>1</v>
      </c>
      <c r="I17" s="224" t="s">
        <v>438</v>
      </c>
      <c r="J17" s="226" t="s">
        <v>33</v>
      </c>
      <c r="K17" s="225" t="s">
        <v>1</v>
      </c>
      <c r="L17" s="225" t="s">
        <v>1</v>
      </c>
      <c r="M17" s="226" t="s">
        <v>33</v>
      </c>
      <c r="N17" s="225" t="s">
        <v>1</v>
      </c>
      <c r="O17" s="225" t="s">
        <v>1</v>
      </c>
      <c r="P17" s="225" t="s">
        <v>1</v>
      </c>
      <c r="Q17" s="225" t="s">
        <v>1</v>
      </c>
      <c r="R17" s="225" t="s">
        <v>1</v>
      </c>
      <c r="S17" s="225" t="s">
        <v>1</v>
      </c>
      <c r="T17" s="225" t="s">
        <v>1</v>
      </c>
      <c r="U17" s="225" t="s">
        <v>1</v>
      </c>
      <c r="V17" s="225" t="s">
        <v>1</v>
      </c>
      <c r="W17" s="225" t="s">
        <v>1</v>
      </c>
      <c r="X17" s="225" t="s">
        <v>1</v>
      </c>
      <c r="Y17" s="225" t="s">
        <v>1</v>
      </c>
      <c r="Z17" s="225" t="s">
        <v>1</v>
      </c>
      <c r="AA17" s="225" t="s">
        <v>1</v>
      </c>
      <c r="AB17" s="225" t="s">
        <v>1</v>
      </c>
      <c r="AC17" s="225" t="s">
        <v>1</v>
      </c>
      <c r="AD17" s="225" t="s">
        <v>1</v>
      </c>
      <c r="AE17" s="225" t="s">
        <v>1</v>
      </c>
      <c r="AF17" s="225" t="s">
        <v>1</v>
      </c>
      <c r="AG17" s="225" t="s">
        <v>1</v>
      </c>
      <c r="AH17" s="225" t="s">
        <v>1</v>
      </c>
      <c r="AI17" s="225" t="s">
        <v>1</v>
      </c>
      <c r="AJ17" s="225" t="s">
        <v>1</v>
      </c>
      <c r="AK17" s="225" t="s">
        <v>1</v>
      </c>
      <c r="AL17" s="225" t="s">
        <v>1</v>
      </c>
      <c r="AM17" s="225" t="s">
        <v>1</v>
      </c>
      <c r="AN17" s="225" t="s">
        <v>1</v>
      </c>
      <c r="AO17" s="225" t="s">
        <v>1</v>
      </c>
      <c r="AP17" s="225" t="s">
        <v>1</v>
      </c>
      <c r="AQ17" s="225" t="s">
        <v>1</v>
      </c>
      <c r="AR17" s="225" t="s">
        <v>1</v>
      </c>
      <c r="AS17" s="225" t="s">
        <v>1</v>
      </c>
      <c r="AT17" s="225" t="s">
        <v>1</v>
      </c>
      <c r="AU17" s="230" t="s">
        <v>22</v>
      </c>
      <c r="AV17" s="232" t="s">
        <v>23</v>
      </c>
      <c r="AW17" s="226" t="s">
        <v>1241</v>
      </c>
      <c r="AX17" s="226">
        <v>1</v>
      </c>
      <c r="AY17" s="226">
        <v>1</v>
      </c>
      <c r="AZ17" s="228">
        <v>0</v>
      </c>
      <c r="BA17" s="228">
        <v>0</v>
      </c>
      <c r="BB17" s="238">
        <v>0.24</v>
      </c>
      <c r="BD17" t="e">
        <f>VLOOKUP(A17,'High impact list'!$A:$F,1,FALSE)</f>
        <v>#N/A</v>
      </c>
      <c r="BE17" t="e">
        <f>VLOOKUP(A17,'High impact list'!$A:$F,5,FALSE)</f>
        <v>#N/A</v>
      </c>
      <c r="BF17">
        <v>1</v>
      </c>
      <c r="BG17">
        <v>1</v>
      </c>
      <c r="BH17" t="e">
        <f>VLOOKUP(A17,Sheet2!B:B,1,FALSE)</f>
        <v>#N/A</v>
      </c>
    </row>
    <row r="18" spans="1:60" ht="18.75" customHeight="1" x14ac:dyDescent="0.25">
      <c r="A18" s="223">
        <v>444</v>
      </c>
      <c r="B18" s="224" t="s">
        <v>1523</v>
      </c>
      <c r="C18" s="225" t="s">
        <v>1190</v>
      </c>
      <c r="D18" s="225" t="s">
        <v>1191</v>
      </c>
      <c r="E18" s="225" t="s">
        <v>438</v>
      </c>
      <c r="F18" s="225" t="s">
        <v>452</v>
      </c>
      <c r="G18" s="225" t="s">
        <v>1</v>
      </c>
      <c r="H18" s="224" t="s">
        <v>1</v>
      </c>
      <c r="I18" s="224" t="s">
        <v>438</v>
      </c>
      <c r="J18" s="226" t="s">
        <v>33</v>
      </c>
      <c r="K18" s="225" t="s">
        <v>1</v>
      </c>
      <c r="L18" s="225" t="s">
        <v>1</v>
      </c>
      <c r="M18" s="226" t="s">
        <v>33</v>
      </c>
      <c r="N18" s="225" t="s">
        <v>1</v>
      </c>
      <c r="O18" s="225" t="s">
        <v>1</v>
      </c>
      <c r="P18" s="225" t="s">
        <v>1</v>
      </c>
      <c r="Q18" s="225" t="s">
        <v>1</v>
      </c>
      <c r="R18" s="225" t="s">
        <v>1</v>
      </c>
      <c r="S18" s="225" t="s">
        <v>1</v>
      </c>
      <c r="T18" s="225" t="s">
        <v>1</v>
      </c>
      <c r="U18" s="225" t="s">
        <v>1</v>
      </c>
      <c r="V18" s="225" t="s">
        <v>1</v>
      </c>
      <c r="W18" s="225" t="s">
        <v>1</v>
      </c>
      <c r="X18" s="225" t="s">
        <v>1</v>
      </c>
      <c r="Y18" s="225" t="s">
        <v>1</v>
      </c>
      <c r="Z18" s="225" t="s">
        <v>1</v>
      </c>
      <c r="AA18" s="225" t="s">
        <v>1</v>
      </c>
      <c r="AB18" s="225" t="s">
        <v>1</v>
      </c>
      <c r="AC18" s="225" t="s">
        <v>1</v>
      </c>
      <c r="AD18" s="225" t="s">
        <v>1</v>
      </c>
      <c r="AE18" s="225" t="s">
        <v>1</v>
      </c>
      <c r="AF18" s="225" t="s">
        <v>1</v>
      </c>
      <c r="AG18" s="225" t="s">
        <v>1</v>
      </c>
      <c r="AH18" s="225" t="s">
        <v>1</v>
      </c>
      <c r="AI18" s="225" t="s">
        <v>1</v>
      </c>
      <c r="AJ18" s="225" t="s">
        <v>1</v>
      </c>
      <c r="AK18" s="225" t="s">
        <v>1</v>
      </c>
      <c r="AL18" s="225" t="s">
        <v>1</v>
      </c>
      <c r="AM18" s="225" t="s">
        <v>1</v>
      </c>
      <c r="AN18" s="225" t="s">
        <v>1</v>
      </c>
      <c r="AO18" s="225" t="s">
        <v>1</v>
      </c>
      <c r="AP18" s="225" t="s">
        <v>1</v>
      </c>
      <c r="AQ18" s="225" t="s">
        <v>1</v>
      </c>
      <c r="AR18" s="225" t="s">
        <v>1</v>
      </c>
      <c r="AS18" s="225" t="s">
        <v>1</v>
      </c>
      <c r="AT18" s="225" t="s">
        <v>1</v>
      </c>
      <c r="AU18" s="225" t="s">
        <v>1</v>
      </c>
      <c r="AV18" s="230" t="s">
        <v>22</v>
      </c>
      <c r="AW18" s="226" t="s">
        <v>1241</v>
      </c>
      <c r="AX18" s="226">
        <v>1</v>
      </c>
      <c r="AY18" s="227">
        <v>2</v>
      </c>
      <c r="AZ18" s="228">
        <v>0</v>
      </c>
      <c r="BA18" s="228">
        <v>0</v>
      </c>
      <c r="BB18" s="229">
        <v>0</v>
      </c>
      <c r="BD18" t="e">
        <f>VLOOKUP(A18,'High impact list'!$A:$F,1,FALSE)</f>
        <v>#N/A</v>
      </c>
      <c r="BE18" t="e">
        <f>VLOOKUP(A18,'High impact list'!$A:$F,5,FALSE)</f>
        <v>#N/A</v>
      </c>
      <c r="BF18">
        <v>1</v>
      </c>
      <c r="BG18">
        <v>1</v>
      </c>
      <c r="BH18" t="e">
        <f>VLOOKUP(A18,Sheet2!B:B,1,FALSE)</f>
        <v>#N/A</v>
      </c>
    </row>
    <row r="19" spans="1:60" ht="18.75" customHeight="1" x14ac:dyDescent="0.25">
      <c r="A19" s="223">
        <v>85</v>
      </c>
      <c r="B19" s="224" t="s">
        <v>825</v>
      </c>
      <c r="C19" s="225" t="s">
        <v>1190</v>
      </c>
      <c r="D19" s="225" t="s">
        <v>1191</v>
      </c>
      <c r="E19" s="225" t="s">
        <v>815</v>
      </c>
      <c r="F19" s="225" t="s">
        <v>534</v>
      </c>
      <c r="G19" s="225" t="s">
        <v>1524</v>
      </c>
      <c r="H19" s="224" t="s">
        <v>444</v>
      </c>
      <c r="I19" s="224" t="s">
        <v>437</v>
      </c>
      <c r="J19" s="226" t="s">
        <v>33</v>
      </c>
      <c r="K19" s="225" t="s">
        <v>1</v>
      </c>
      <c r="L19" s="225" t="s">
        <v>1</v>
      </c>
      <c r="M19" s="226" t="s">
        <v>33</v>
      </c>
      <c r="N19" s="225" t="s">
        <v>1</v>
      </c>
      <c r="O19" s="225" t="s">
        <v>1</v>
      </c>
      <c r="P19" s="225" t="s">
        <v>1</v>
      </c>
      <c r="Q19" s="225" t="s">
        <v>1</v>
      </c>
      <c r="R19" s="225" t="s">
        <v>1</v>
      </c>
      <c r="S19" s="225" t="s">
        <v>1</v>
      </c>
      <c r="T19" s="225" t="s">
        <v>1</v>
      </c>
      <c r="U19" s="225" t="s">
        <v>1</v>
      </c>
      <c r="V19" s="225" t="s">
        <v>1</v>
      </c>
      <c r="W19" s="225" t="s">
        <v>1</v>
      </c>
      <c r="X19" s="225" t="s">
        <v>1</v>
      </c>
      <c r="Y19" s="225" t="s">
        <v>1</v>
      </c>
      <c r="Z19" s="225" t="s">
        <v>1</v>
      </c>
      <c r="AA19" s="225" t="s">
        <v>1</v>
      </c>
      <c r="AB19" s="225" t="s">
        <v>1</v>
      </c>
      <c r="AC19" s="225" t="s">
        <v>1</v>
      </c>
      <c r="AD19" s="225" t="s">
        <v>1</v>
      </c>
      <c r="AE19" s="225" t="s">
        <v>1</v>
      </c>
      <c r="AF19" s="225" t="s">
        <v>1</v>
      </c>
      <c r="AG19" s="225" t="s">
        <v>1</v>
      </c>
      <c r="AH19" s="225" t="s">
        <v>1</v>
      </c>
      <c r="AI19" s="225" t="s">
        <v>1</v>
      </c>
      <c r="AJ19" s="225" t="s">
        <v>1</v>
      </c>
      <c r="AK19" s="225" t="s">
        <v>1</v>
      </c>
      <c r="AL19" s="225" t="s">
        <v>1</v>
      </c>
      <c r="AM19" s="225" t="s">
        <v>1</v>
      </c>
      <c r="AN19" s="225" t="s">
        <v>1</v>
      </c>
      <c r="AO19" s="225" t="s">
        <v>1</v>
      </c>
      <c r="AP19" s="225" t="s">
        <v>1</v>
      </c>
      <c r="AQ19" s="225" t="s">
        <v>1</v>
      </c>
      <c r="AR19" s="225" t="s">
        <v>1</v>
      </c>
      <c r="AS19" s="225" t="s">
        <v>1</v>
      </c>
      <c r="AT19" s="225" t="s">
        <v>1</v>
      </c>
      <c r="AU19" s="225" t="s">
        <v>1</v>
      </c>
      <c r="AV19" s="231" t="s">
        <v>20</v>
      </c>
      <c r="AW19" s="226" t="s">
        <v>1241</v>
      </c>
      <c r="AX19" s="226">
        <v>1</v>
      </c>
      <c r="AY19" s="227">
        <v>2</v>
      </c>
      <c r="AZ19" s="228">
        <v>0</v>
      </c>
      <c r="BA19" s="228">
        <v>0</v>
      </c>
      <c r="BB19" s="229">
        <v>0</v>
      </c>
      <c r="BD19" t="e">
        <f>VLOOKUP(A19,'High impact list'!$A:$F,1,FALSE)</f>
        <v>#N/A</v>
      </c>
      <c r="BE19" t="e">
        <f>VLOOKUP(A19,'High impact list'!$A:$F,5,FALSE)</f>
        <v>#N/A</v>
      </c>
      <c r="BF19">
        <v>1</v>
      </c>
      <c r="BG19">
        <v>1</v>
      </c>
      <c r="BH19" t="e">
        <f>VLOOKUP(A19,Sheet2!B:B,1,FALSE)</f>
        <v>#N/A</v>
      </c>
    </row>
    <row r="20" spans="1:60" ht="18.75" customHeight="1" x14ac:dyDescent="0.25">
      <c r="A20" s="223">
        <v>1418</v>
      </c>
      <c r="B20" s="224" t="s">
        <v>761</v>
      </c>
      <c r="C20" s="225" t="s">
        <v>1190</v>
      </c>
      <c r="D20" s="225" t="s">
        <v>1191</v>
      </c>
      <c r="E20" s="225" t="s">
        <v>737</v>
      </c>
      <c r="F20" s="225" t="s">
        <v>1</v>
      </c>
      <c r="G20" s="225" t="s">
        <v>762</v>
      </c>
      <c r="H20" s="224" t="s">
        <v>440</v>
      </c>
      <c r="I20" s="224" t="s">
        <v>437</v>
      </c>
      <c r="J20" s="226" t="s">
        <v>33</v>
      </c>
      <c r="K20" s="225" t="s">
        <v>1</v>
      </c>
      <c r="L20" s="225" t="s">
        <v>1</v>
      </c>
      <c r="M20" s="226" t="s">
        <v>33</v>
      </c>
      <c r="N20" s="225" t="s">
        <v>1</v>
      </c>
      <c r="O20" s="225" t="s">
        <v>1</v>
      </c>
      <c r="P20" s="225" t="s">
        <v>1</v>
      </c>
      <c r="Q20" s="225" t="s">
        <v>1</v>
      </c>
      <c r="R20" s="225" t="s">
        <v>1</v>
      </c>
      <c r="S20" s="225" t="s">
        <v>1</v>
      </c>
      <c r="T20" s="225" t="s">
        <v>1</v>
      </c>
      <c r="U20" s="225" t="s">
        <v>1</v>
      </c>
      <c r="V20" s="225" t="s">
        <v>1</v>
      </c>
      <c r="W20" s="225" t="s">
        <v>1</v>
      </c>
      <c r="X20" s="225" t="s">
        <v>1</v>
      </c>
      <c r="Y20" s="225" t="s">
        <v>1</v>
      </c>
      <c r="Z20" s="225" t="s">
        <v>1</v>
      </c>
      <c r="AA20" s="225" t="s">
        <v>1</v>
      </c>
      <c r="AB20" s="225" t="s">
        <v>1</v>
      </c>
      <c r="AC20" s="225" t="s">
        <v>1</v>
      </c>
      <c r="AD20" s="225" t="s">
        <v>1</v>
      </c>
      <c r="AE20" s="225" t="s">
        <v>1</v>
      </c>
      <c r="AF20" s="225" t="s">
        <v>1</v>
      </c>
      <c r="AG20" s="225" t="s">
        <v>1</v>
      </c>
      <c r="AH20" s="225" t="s">
        <v>1</v>
      </c>
      <c r="AI20" s="225" t="s">
        <v>1</v>
      </c>
      <c r="AJ20" s="225" t="s">
        <v>1</v>
      </c>
      <c r="AK20" s="225" t="s">
        <v>1</v>
      </c>
      <c r="AL20" s="225" t="s">
        <v>1</v>
      </c>
      <c r="AM20" s="225" t="s">
        <v>1</v>
      </c>
      <c r="AN20" s="225" t="s">
        <v>1</v>
      </c>
      <c r="AO20" s="225" t="s">
        <v>1</v>
      </c>
      <c r="AP20" s="225" t="s">
        <v>1</v>
      </c>
      <c r="AQ20" s="225" t="s">
        <v>1</v>
      </c>
      <c r="AR20" s="225" t="s">
        <v>1</v>
      </c>
      <c r="AS20" s="225" t="s">
        <v>1</v>
      </c>
      <c r="AT20" s="225" t="s">
        <v>1</v>
      </c>
      <c r="AU20" s="230" t="s">
        <v>22</v>
      </c>
      <c r="AV20" s="231" t="s">
        <v>20</v>
      </c>
      <c r="AW20" s="226" t="s">
        <v>1241</v>
      </c>
      <c r="AX20" s="226">
        <v>1</v>
      </c>
      <c r="AY20" s="226">
        <v>1</v>
      </c>
      <c r="AZ20" s="228">
        <v>0</v>
      </c>
      <c r="BA20" s="233">
        <v>0.09</v>
      </c>
      <c r="BB20" s="229">
        <v>0</v>
      </c>
      <c r="BD20" t="e">
        <f>VLOOKUP(A20,'High impact list'!$A:$F,1,FALSE)</f>
        <v>#N/A</v>
      </c>
      <c r="BE20" t="e">
        <f>VLOOKUP(A20,'High impact list'!$A:$F,5,FALSE)</f>
        <v>#N/A</v>
      </c>
      <c r="BF20">
        <v>1</v>
      </c>
      <c r="BG20">
        <v>1</v>
      </c>
      <c r="BH20" t="e">
        <f>VLOOKUP(A20,Sheet2!B:B,1,FALSE)</f>
        <v>#N/A</v>
      </c>
    </row>
    <row r="21" spans="1:60" ht="18.75" customHeight="1" x14ac:dyDescent="0.25">
      <c r="A21" s="223">
        <v>317</v>
      </c>
      <c r="B21" s="224" t="s">
        <v>479</v>
      </c>
      <c r="C21" s="225" t="s">
        <v>1190</v>
      </c>
      <c r="D21" s="225" t="s">
        <v>1191</v>
      </c>
      <c r="E21" s="225" t="s">
        <v>1086</v>
      </c>
      <c r="F21" s="225" t="s">
        <v>479</v>
      </c>
      <c r="G21" s="225" t="s">
        <v>1</v>
      </c>
      <c r="H21" s="224" t="s">
        <v>1</v>
      </c>
      <c r="I21" s="224" t="s">
        <v>1086</v>
      </c>
      <c r="J21" s="226" t="s">
        <v>33</v>
      </c>
      <c r="K21" s="225" t="s">
        <v>1</v>
      </c>
      <c r="L21" s="225" t="s">
        <v>1</v>
      </c>
      <c r="M21" s="226" t="s">
        <v>33</v>
      </c>
      <c r="N21" s="225" t="s">
        <v>1</v>
      </c>
      <c r="O21" s="225" t="s">
        <v>1</v>
      </c>
      <c r="P21" s="225" t="s">
        <v>1</v>
      </c>
      <c r="Q21" s="225" t="s">
        <v>1</v>
      </c>
      <c r="R21" s="225" t="s">
        <v>1</v>
      </c>
      <c r="S21" s="225" t="s">
        <v>1</v>
      </c>
      <c r="T21" s="225" t="s">
        <v>1</v>
      </c>
      <c r="U21" s="225" t="s">
        <v>1</v>
      </c>
      <c r="V21" s="225" t="s">
        <v>1</v>
      </c>
      <c r="W21" s="225" t="s">
        <v>1</v>
      </c>
      <c r="X21" s="225" t="s">
        <v>1</v>
      </c>
      <c r="Y21" s="225" t="s">
        <v>1</v>
      </c>
      <c r="Z21" s="225" t="s">
        <v>1</v>
      </c>
      <c r="AA21" s="225" t="s">
        <v>1</v>
      </c>
      <c r="AB21" s="225" t="s">
        <v>1</v>
      </c>
      <c r="AC21" s="225" t="s">
        <v>1</v>
      </c>
      <c r="AD21" s="225" t="s">
        <v>1</v>
      </c>
      <c r="AE21" s="225" t="s">
        <v>1</v>
      </c>
      <c r="AF21" s="225" t="s">
        <v>1</v>
      </c>
      <c r="AG21" s="225" t="s">
        <v>1</v>
      </c>
      <c r="AH21" s="225" t="s">
        <v>1</v>
      </c>
      <c r="AI21" s="225" t="s">
        <v>1</v>
      </c>
      <c r="AJ21" s="225" t="s">
        <v>1</v>
      </c>
      <c r="AK21" s="225" t="s">
        <v>1</v>
      </c>
      <c r="AL21" s="225" t="s">
        <v>1</v>
      </c>
      <c r="AM21" s="225" t="s">
        <v>1</v>
      </c>
      <c r="AN21" s="225" t="s">
        <v>1</v>
      </c>
      <c r="AO21" s="225" t="s">
        <v>1</v>
      </c>
      <c r="AP21" s="225" t="s">
        <v>1</v>
      </c>
      <c r="AQ21" s="225" t="s">
        <v>1</v>
      </c>
      <c r="AR21" s="225" t="s">
        <v>1</v>
      </c>
      <c r="AS21" s="225" t="s">
        <v>1</v>
      </c>
      <c r="AT21" s="225" t="s">
        <v>1</v>
      </c>
      <c r="AU21" s="225" t="s">
        <v>1</v>
      </c>
      <c r="AV21" s="232" t="s">
        <v>23</v>
      </c>
      <c r="AW21" s="226" t="s">
        <v>1241</v>
      </c>
      <c r="AX21" s="226">
        <v>1</v>
      </c>
      <c r="AY21" s="226">
        <v>1</v>
      </c>
      <c r="AZ21" s="228">
        <v>0</v>
      </c>
      <c r="BA21" s="233">
        <v>0.35</v>
      </c>
      <c r="BB21" s="234">
        <v>0.31</v>
      </c>
      <c r="BD21" t="e">
        <f>VLOOKUP(A21,'High impact list'!$A:$F,1,FALSE)</f>
        <v>#N/A</v>
      </c>
      <c r="BE21" t="e">
        <f>VLOOKUP(A21,'High impact list'!$A:$F,5,FALSE)</f>
        <v>#N/A</v>
      </c>
      <c r="BF21">
        <v>1</v>
      </c>
      <c r="BG21">
        <v>1</v>
      </c>
      <c r="BH21" t="e">
        <f>VLOOKUP(A21,Sheet2!B:B,1,FALSE)</f>
        <v>#N/A</v>
      </c>
    </row>
    <row r="22" spans="1:60" ht="18" customHeight="1" x14ac:dyDescent="0.25">
      <c r="A22" s="223">
        <v>1226</v>
      </c>
      <c r="B22" s="224" t="s">
        <v>763</v>
      </c>
      <c r="C22" s="225" t="s">
        <v>1190</v>
      </c>
      <c r="D22" s="225" t="s">
        <v>1191</v>
      </c>
      <c r="E22" s="225" t="s">
        <v>737</v>
      </c>
      <c r="F22" s="225" t="s">
        <v>764</v>
      </c>
      <c r="G22" s="225" t="s">
        <v>764</v>
      </c>
      <c r="H22" s="224" t="s">
        <v>440</v>
      </c>
      <c r="I22" s="224" t="s">
        <v>437</v>
      </c>
      <c r="J22" s="226" t="s">
        <v>33</v>
      </c>
      <c r="K22" s="225" t="s">
        <v>1</v>
      </c>
      <c r="L22" s="230" t="s">
        <v>22</v>
      </c>
      <c r="M22" s="227" t="s">
        <v>17</v>
      </c>
      <c r="N22" s="225" t="s">
        <v>1</v>
      </c>
      <c r="O22" s="232" t="s">
        <v>23</v>
      </c>
      <c r="P22" s="225" t="s">
        <v>1</v>
      </c>
      <c r="Q22" s="225" t="s">
        <v>1</v>
      </c>
      <c r="R22" s="225" t="s">
        <v>1</v>
      </c>
      <c r="S22" s="225" t="s">
        <v>1</v>
      </c>
      <c r="T22" s="225" t="s">
        <v>1</v>
      </c>
      <c r="U22" s="225" t="s">
        <v>1</v>
      </c>
      <c r="V22" s="225" t="s">
        <v>1</v>
      </c>
      <c r="W22" s="225" t="s">
        <v>1</v>
      </c>
      <c r="X22" s="225" t="s">
        <v>1</v>
      </c>
      <c r="Y22" s="225" t="s">
        <v>1</v>
      </c>
      <c r="Z22" s="225" t="s">
        <v>1</v>
      </c>
      <c r="AA22" s="225" t="s">
        <v>1</v>
      </c>
      <c r="AB22" s="225" t="s">
        <v>1</v>
      </c>
      <c r="AC22" s="225" t="s">
        <v>1</v>
      </c>
      <c r="AD22" s="225" t="s">
        <v>1</v>
      </c>
      <c r="AE22" s="225" t="s">
        <v>1</v>
      </c>
      <c r="AF22" s="225" t="s">
        <v>1</v>
      </c>
      <c r="AG22" s="225" t="s">
        <v>1</v>
      </c>
      <c r="AH22" s="225" t="s">
        <v>1</v>
      </c>
      <c r="AI22" s="225" t="s">
        <v>1</v>
      </c>
      <c r="AJ22" s="225" t="s">
        <v>1</v>
      </c>
      <c r="AK22" s="225" t="s">
        <v>1</v>
      </c>
      <c r="AL22" s="225" t="s">
        <v>1</v>
      </c>
      <c r="AM22" s="225" t="s">
        <v>1</v>
      </c>
      <c r="AN22" s="225" t="s">
        <v>1</v>
      </c>
      <c r="AO22" s="225" t="s">
        <v>1</v>
      </c>
      <c r="AP22" s="225" t="s">
        <v>1</v>
      </c>
      <c r="AQ22" s="225" t="s">
        <v>1</v>
      </c>
      <c r="AR22" s="230" t="s">
        <v>22</v>
      </c>
      <c r="AS22" s="225" t="s">
        <v>1</v>
      </c>
      <c r="AT22" s="225" t="s">
        <v>1</v>
      </c>
      <c r="AU22" s="225" t="s">
        <v>1</v>
      </c>
      <c r="AV22" s="232" t="s">
        <v>23</v>
      </c>
      <c r="AW22" s="226" t="s">
        <v>1241</v>
      </c>
      <c r="AX22" s="226">
        <v>1</v>
      </c>
      <c r="AY22" s="226">
        <v>1</v>
      </c>
      <c r="AZ22" s="228">
        <v>0</v>
      </c>
      <c r="BA22" s="233">
        <v>0.8</v>
      </c>
      <c r="BB22" s="238">
        <v>0.04</v>
      </c>
      <c r="BD22" t="e">
        <f>VLOOKUP(A22,'High impact list'!$A:$F,1,FALSE)</f>
        <v>#N/A</v>
      </c>
      <c r="BE22" t="e">
        <f>VLOOKUP(A22,'High impact list'!$A:$F,5,FALSE)</f>
        <v>#N/A</v>
      </c>
      <c r="BF22">
        <v>1</v>
      </c>
      <c r="BG22">
        <v>1</v>
      </c>
      <c r="BH22" t="e">
        <f>VLOOKUP(A22,Sheet2!B:B,1,FALSE)</f>
        <v>#N/A</v>
      </c>
    </row>
    <row r="23" spans="1:60" ht="18.75" customHeight="1" x14ac:dyDescent="0.25">
      <c r="A23" s="223">
        <v>1554</v>
      </c>
      <c r="B23" s="224" t="s">
        <v>140</v>
      </c>
      <c r="C23" s="225" t="s">
        <v>1190</v>
      </c>
      <c r="D23" s="225" t="s">
        <v>1191</v>
      </c>
      <c r="E23" s="225" t="s">
        <v>737</v>
      </c>
      <c r="F23" s="225" t="s">
        <v>687</v>
      </c>
      <c r="G23" s="225" t="s">
        <v>687</v>
      </c>
      <c r="H23" s="224" t="s">
        <v>1516</v>
      </c>
      <c r="I23" s="224" t="s">
        <v>437</v>
      </c>
      <c r="J23" s="226" t="s">
        <v>33</v>
      </c>
      <c r="K23" s="225" t="s">
        <v>1</v>
      </c>
      <c r="L23" s="225" t="s">
        <v>1</v>
      </c>
      <c r="M23" s="226" t="s">
        <v>33</v>
      </c>
      <c r="N23" s="225" t="s">
        <v>1</v>
      </c>
      <c r="O23" s="225" t="s">
        <v>1</v>
      </c>
      <c r="P23" s="225" t="s">
        <v>1</v>
      </c>
      <c r="Q23" s="225" t="s">
        <v>1</v>
      </c>
      <c r="R23" s="225" t="s">
        <v>1</v>
      </c>
      <c r="S23" s="225" t="s">
        <v>1</v>
      </c>
      <c r="T23" s="225" t="s">
        <v>1</v>
      </c>
      <c r="U23" s="225" t="s">
        <v>1</v>
      </c>
      <c r="V23" s="225" t="s">
        <v>1</v>
      </c>
      <c r="W23" s="225" t="s">
        <v>1</v>
      </c>
      <c r="X23" s="225" t="s">
        <v>1</v>
      </c>
      <c r="Y23" s="225" t="s">
        <v>1</v>
      </c>
      <c r="Z23" s="230" t="s">
        <v>22</v>
      </c>
      <c r="AA23" s="225" t="s">
        <v>1</v>
      </c>
      <c r="AB23" s="225" t="s">
        <v>1</v>
      </c>
      <c r="AC23" s="225" t="s">
        <v>1</v>
      </c>
      <c r="AD23" s="225" t="s">
        <v>1</v>
      </c>
      <c r="AE23" s="225" t="s">
        <v>1</v>
      </c>
      <c r="AF23" s="225" t="s">
        <v>1</v>
      </c>
      <c r="AG23" s="225" t="s">
        <v>1</v>
      </c>
      <c r="AH23" s="225" t="s">
        <v>1</v>
      </c>
      <c r="AI23" s="225" t="s">
        <v>1</v>
      </c>
      <c r="AJ23" s="225" t="s">
        <v>1</v>
      </c>
      <c r="AK23" s="225" t="s">
        <v>1</v>
      </c>
      <c r="AL23" s="225" t="s">
        <v>1</v>
      </c>
      <c r="AM23" s="225" t="s">
        <v>1</v>
      </c>
      <c r="AN23" s="225" t="s">
        <v>1</v>
      </c>
      <c r="AO23" s="225" t="s">
        <v>1</v>
      </c>
      <c r="AP23" s="225" t="s">
        <v>1</v>
      </c>
      <c r="AQ23" s="225" t="s">
        <v>1</v>
      </c>
      <c r="AR23" s="225" t="s">
        <v>1</v>
      </c>
      <c r="AS23" s="225" t="s">
        <v>1</v>
      </c>
      <c r="AT23" s="225" t="s">
        <v>1</v>
      </c>
      <c r="AU23" s="231" t="s">
        <v>20</v>
      </c>
      <c r="AV23" s="232" t="s">
        <v>23</v>
      </c>
      <c r="AW23" s="231" t="s">
        <v>1240</v>
      </c>
      <c r="AX23" s="226">
        <v>1</v>
      </c>
      <c r="AY23" s="227">
        <v>2</v>
      </c>
      <c r="AZ23" s="228">
        <v>0</v>
      </c>
      <c r="BA23" s="228">
        <v>0</v>
      </c>
      <c r="BB23" s="229">
        <v>0</v>
      </c>
      <c r="BD23">
        <f>VLOOKUP(A23,'High impact list'!$A:$F,1,FALSE)</f>
        <v>1554</v>
      </c>
      <c r="BE23" t="str">
        <f>VLOOKUP(A23,'High impact list'!$A:$F,5,FALSE)</f>
        <v>Financial Stability/ Fiscal Pressure</v>
      </c>
      <c r="BF23">
        <v>1</v>
      </c>
      <c r="BG23">
        <v>1</v>
      </c>
      <c r="BH23" t="e">
        <f>VLOOKUP(A23,Sheet2!B:B,1,FALSE)</f>
        <v>#N/A</v>
      </c>
    </row>
    <row r="24" spans="1:60" ht="18.75" customHeight="1" x14ac:dyDescent="0.25">
      <c r="A24" s="223">
        <v>1205</v>
      </c>
      <c r="B24" s="224" t="s">
        <v>697</v>
      </c>
      <c r="C24" s="225" t="s">
        <v>1190</v>
      </c>
      <c r="D24" s="225" t="s">
        <v>1191</v>
      </c>
      <c r="E24" s="225" t="s">
        <v>683</v>
      </c>
      <c r="F24" s="225" t="s">
        <v>1</v>
      </c>
      <c r="G24" s="225" t="s">
        <v>698</v>
      </c>
      <c r="H24" s="224" t="s">
        <v>755</v>
      </c>
      <c r="I24" s="224" t="s">
        <v>437</v>
      </c>
      <c r="J24" s="226" t="s">
        <v>33</v>
      </c>
      <c r="K24" s="225" t="s">
        <v>1</v>
      </c>
      <c r="L24" s="230" t="s">
        <v>22</v>
      </c>
      <c r="M24" s="227" t="s">
        <v>17</v>
      </c>
      <c r="N24" s="225" t="s">
        <v>1</v>
      </c>
      <c r="O24" s="232" t="s">
        <v>23</v>
      </c>
      <c r="P24" s="225" t="s">
        <v>1</v>
      </c>
      <c r="Q24" s="225" t="s">
        <v>1</v>
      </c>
      <c r="R24" s="225" t="s">
        <v>1</v>
      </c>
      <c r="S24" s="225" t="s">
        <v>1</v>
      </c>
      <c r="T24" s="225" t="s">
        <v>1</v>
      </c>
      <c r="U24" s="225" t="s">
        <v>1</v>
      </c>
      <c r="V24" s="225" t="s">
        <v>1</v>
      </c>
      <c r="W24" s="225" t="s">
        <v>1</v>
      </c>
      <c r="X24" s="225" t="s">
        <v>1</v>
      </c>
      <c r="Y24" s="225" t="s">
        <v>1</v>
      </c>
      <c r="Z24" s="230" t="s">
        <v>22</v>
      </c>
      <c r="AA24" s="225" t="s">
        <v>1</v>
      </c>
      <c r="AB24" s="225" t="s">
        <v>1</v>
      </c>
      <c r="AC24" s="225" t="s">
        <v>1</v>
      </c>
      <c r="AD24" s="225" t="s">
        <v>1</v>
      </c>
      <c r="AE24" s="225" t="s">
        <v>1</v>
      </c>
      <c r="AF24" s="225" t="s">
        <v>1</v>
      </c>
      <c r="AG24" s="225" t="s">
        <v>1</v>
      </c>
      <c r="AH24" s="225" t="s">
        <v>1</v>
      </c>
      <c r="AI24" s="225" t="s">
        <v>1</v>
      </c>
      <c r="AJ24" s="225" t="s">
        <v>1</v>
      </c>
      <c r="AK24" s="225" t="s">
        <v>1</v>
      </c>
      <c r="AL24" s="230" t="s">
        <v>22</v>
      </c>
      <c r="AM24" s="225" t="s">
        <v>1</v>
      </c>
      <c r="AN24" s="225" t="s">
        <v>1</v>
      </c>
      <c r="AO24" s="225" t="s">
        <v>1</v>
      </c>
      <c r="AP24" s="225" t="s">
        <v>1</v>
      </c>
      <c r="AQ24" s="225" t="s">
        <v>1</v>
      </c>
      <c r="AR24" s="225" t="s">
        <v>1</v>
      </c>
      <c r="AS24" s="225" t="s">
        <v>1</v>
      </c>
      <c r="AT24" s="225" t="s">
        <v>1</v>
      </c>
      <c r="AU24" s="232" t="s">
        <v>23</v>
      </c>
      <c r="AV24" s="232" t="s">
        <v>23</v>
      </c>
      <c r="AW24" s="231" t="s">
        <v>1240</v>
      </c>
      <c r="AX24" s="226">
        <v>1</v>
      </c>
      <c r="AY24" s="235">
        <v>0</v>
      </c>
      <c r="AZ24" s="228">
        <v>0</v>
      </c>
      <c r="BA24" s="233">
        <v>0</v>
      </c>
      <c r="BB24" s="238">
        <v>0.04</v>
      </c>
      <c r="BD24" t="e">
        <f>VLOOKUP(A24,'High impact list'!$A:$F,1,FALSE)</f>
        <v>#N/A</v>
      </c>
      <c r="BE24" t="e">
        <f>VLOOKUP(A24,'High impact list'!$A:$F,5,FALSE)</f>
        <v>#N/A</v>
      </c>
      <c r="BF24">
        <v>1</v>
      </c>
      <c r="BG24">
        <v>1</v>
      </c>
      <c r="BH24" t="e">
        <f>VLOOKUP(A24,Sheet2!B:B,1,FALSE)</f>
        <v>#N/A</v>
      </c>
    </row>
    <row r="25" spans="1:60" ht="18.75" customHeight="1" x14ac:dyDescent="0.25">
      <c r="A25" s="223">
        <v>103</v>
      </c>
      <c r="B25" s="224" t="s">
        <v>1103</v>
      </c>
      <c r="C25" s="225" t="s">
        <v>1190</v>
      </c>
      <c r="D25" s="225" t="s">
        <v>1191</v>
      </c>
      <c r="E25" s="225" t="s">
        <v>1065</v>
      </c>
      <c r="F25" s="225" t="s">
        <v>458</v>
      </c>
      <c r="G25" s="225" t="s">
        <v>1</v>
      </c>
      <c r="H25" s="224" t="s">
        <v>1</v>
      </c>
      <c r="I25" s="224" t="s">
        <v>1065</v>
      </c>
      <c r="J25" s="226" t="s">
        <v>33</v>
      </c>
      <c r="K25" s="225" t="s">
        <v>1</v>
      </c>
      <c r="L25" s="225" t="s">
        <v>1</v>
      </c>
      <c r="M25" s="226" t="s">
        <v>33</v>
      </c>
      <c r="N25" s="225" t="s">
        <v>1</v>
      </c>
      <c r="O25" s="230" t="s">
        <v>22</v>
      </c>
      <c r="P25" s="225" t="s">
        <v>1</v>
      </c>
      <c r="Q25" s="225" t="s">
        <v>1</v>
      </c>
      <c r="R25" s="225" t="s">
        <v>1</v>
      </c>
      <c r="S25" s="225" t="s">
        <v>1</v>
      </c>
      <c r="T25" s="225" t="s">
        <v>1</v>
      </c>
      <c r="U25" s="225" t="s">
        <v>1</v>
      </c>
      <c r="V25" s="225" t="s">
        <v>1</v>
      </c>
      <c r="W25" s="225" t="s">
        <v>1</v>
      </c>
      <c r="X25" s="225" t="s">
        <v>1</v>
      </c>
      <c r="Y25" s="225" t="s">
        <v>1</v>
      </c>
      <c r="Z25" s="225" t="s">
        <v>1</v>
      </c>
      <c r="AA25" s="225" t="s">
        <v>1</v>
      </c>
      <c r="AB25" s="225" t="s">
        <v>1</v>
      </c>
      <c r="AC25" s="225" t="s">
        <v>1</v>
      </c>
      <c r="AD25" s="225" t="s">
        <v>1</v>
      </c>
      <c r="AE25" s="225" t="s">
        <v>1</v>
      </c>
      <c r="AF25" s="225" t="s">
        <v>1</v>
      </c>
      <c r="AG25" s="225" t="s">
        <v>1</v>
      </c>
      <c r="AH25" s="225" t="s">
        <v>1</v>
      </c>
      <c r="AI25" s="225" t="s">
        <v>1</v>
      </c>
      <c r="AJ25" s="225" t="s">
        <v>1</v>
      </c>
      <c r="AK25" s="225" t="s">
        <v>1</v>
      </c>
      <c r="AL25" s="225" t="s">
        <v>1</v>
      </c>
      <c r="AM25" s="225" t="s">
        <v>1</v>
      </c>
      <c r="AN25" s="225" t="s">
        <v>1</v>
      </c>
      <c r="AO25" s="225" t="s">
        <v>1</v>
      </c>
      <c r="AP25" s="225" t="s">
        <v>1</v>
      </c>
      <c r="AQ25" s="225" t="s">
        <v>1</v>
      </c>
      <c r="AR25" s="225" t="s">
        <v>1</v>
      </c>
      <c r="AS25" s="225" t="s">
        <v>1</v>
      </c>
      <c r="AT25" s="225" t="s">
        <v>1</v>
      </c>
      <c r="AU25" s="225" t="s">
        <v>1</v>
      </c>
      <c r="AV25" s="232" t="s">
        <v>23</v>
      </c>
      <c r="AW25" s="226" t="s">
        <v>1241</v>
      </c>
      <c r="AX25" s="226">
        <v>1</v>
      </c>
      <c r="AY25" s="227">
        <v>2</v>
      </c>
      <c r="AZ25" s="228">
        <v>0</v>
      </c>
      <c r="BA25" s="233">
        <v>0</v>
      </c>
      <c r="BB25" s="234">
        <v>0</v>
      </c>
      <c r="BD25" t="e">
        <f>VLOOKUP(A25,'High impact list'!$A:$F,1,FALSE)</f>
        <v>#N/A</v>
      </c>
      <c r="BE25" t="e">
        <f>VLOOKUP(A25,'High impact list'!$A:$F,5,FALSE)</f>
        <v>#N/A</v>
      </c>
      <c r="BF25">
        <v>1</v>
      </c>
      <c r="BG25">
        <v>1</v>
      </c>
      <c r="BH25" t="e">
        <f>VLOOKUP(A25,Sheet2!B:B,1,FALSE)</f>
        <v>#N/A</v>
      </c>
    </row>
    <row r="26" spans="1:60" ht="34.5" customHeight="1" x14ac:dyDescent="0.25">
      <c r="A26" s="223">
        <v>109</v>
      </c>
      <c r="B26" s="224" t="s">
        <v>1103</v>
      </c>
      <c r="C26" s="225" t="s">
        <v>1190</v>
      </c>
      <c r="D26" s="225" t="s">
        <v>1191</v>
      </c>
      <c r="E26" s="225" t="s">
        <v>1086</v>
      </c>
      <c r="F26" s="225" t="s">
        <v>1103</v>
      </c>
      <c r="G26" s="225" t="s">
        <v>1</v>
      </c>
      <c r="H26" s="224" t="s">
        <v>1</v>
      </c>
      <c r="I26" s="224" t="s">
        <v>1086</v>
      </c>
      <c r="J26" s="226" t="s">
        <v>33</v>
      </c>
      <c r="K26" s="225" t="s">
        <v>1</v>
      </c>
      <c r="L26" s="225" t="s">
        <v>1</v>
      </c>
      <c r="M26" s="226" t="s">
        <v>33</v>
      </c>
      <c r="N26" s="225" t="s">
        <v>1</v>
      </c>
      <c r="O26" s="225" t="s">
        <v>1</v>
      </c>
      <c r="P26" s="225" t="s">
        <v>1</v>
      </c>
      <c r="Q26" s="225" t="s">
        <v>1</v>
      </c>
      <c r="R26" s="225" t="s">
        <v>1</v>
      </c>
      <c r="S26" s="225" t="s">
        <v>1</v>
      </c>
      <c r="T26" s="225" t="s">
        <v>1</v>
      </c>
      <c r="U26" s="225" t="s">
        <v>1</v>
      </c>
      <c r="V26" s="225" t="s">
        <v>1</v>
      </c>
      <c r="W26" s="225" t="s">
        <v>1</v>
      </c>
      <c r="X26" s="225" t="s">
        <v>1</v>
      </c>
      <c r="Y26" s="225" t="s">
        <v>1</v>
      </c>
      <c r="Z26" s="225" t="s">
        <v>1</v>
      </c>
      <c r="AA26" s="225" t="s">
        <v>1</v>
      </c>
      <c r="AB26" s="225" t="s">
        <v>1</v>
      </c>
      <c r="AC26" s="225" t="s">
        <v>1</v>
      </c>
      <c r="AD26" s="225" t="s">
        <v>1</v>
      </c>
      <c r="AE26" s="225" t="s">
        <v>1</v>
      </c>
      <c r="AF26" s="225" t="s">
        <v>1</v>
      </c>
      <c r="AG26" s="225" t="s">
        <v>1</v>
      </c>
      <c r="AH26" s="225" t="s">
        <v>1</v>
      </c>
      <c r="AI26" s="225" t="s">
        <v>1</v>
      </c>
      <c r="AJ26" s="225" t="s">
        <v>1</v>
      </c>
      <c r="AK26" s="225" t="s">
        <v>1</v>
      </c>
      <c r="AL26" s="225" t="s">
        <v>1</v>
      </c>
      <c r="AM26" s="225" t="s">
        <v>1</v>
      </c>
      <c r="AN26" s="225" t="s">
        <v>1</v>
      </c>
      <c r="AO26" s="225" t="s">
        <v>1</v>
      </c>
      <c r="AP26" s="225" t="s">
        <v>1</v>
      </c>
      <c r="AQ26" s="225" t="s">
        <v>1</v>
      </c>
      <c r="AR26" s="225" t="s">
        <v>1</v>
      </c>
      <c r="AS26" s="225" t="s">
        <v>1</v>
      </c>
      <c r="AT26" s="225" t="s">
        <v>1</v>
      </c>
      <c r="AU26" s="225" t="s">
        <v>1</v>
      </c>
      <c r="AV26" s="231" t="s">
        <v>20</v>
      </c>
      <c r="AW26" s="226" t="s">
        <v>1241</v>
      </c>
      <c r="AX26" s="226">
        <v>1</v>
      </c>
      <c r="AY26" s="235">
        <v>0</v>
      </c>
      <c r="AZ26" s="228">
        <v>0</v>
      </c>
      <c r="BA26" s="236">
        <v>0.06</v>
      </c>
      <c r="BB26" s="238">
        <v>3.0000000000000001E-3</v>
      </c>
      <c r="BD26" t="e">
        <f>VLOOKUP(A26,'High impact list'!$A:$F,1,FALSE)</f>
        <v>#N/A</v>
      </c>
      <c r="BE26" t="e">
        <f>VLOOKUP(A26,'High impact list'!$A:$F,5,FALSE)</f>
        <v>#N/A</v>
      </c>
      <c r="BF26">
        <v>1</v>
      </c>
      <c r="BG26">
        <v>1</v>
      </c>
      <c r="BH26" t="e">
        <f>VLOOKUP(A26,Sheet2!B:B,1,FALSE)</f>
        <v>#N/A</v>
      </c>
    </row>
    <row r="27" spans="1:60" ht="34.5" customHeight="1" x14ac:dyDescent="0.25">
      <c r="A27" s="223">
        <v>106</v>
      </c>
      <c r="B27" s="224" t="s">
        <v>133</v>
      </c>
      <c r="C27" s="225" t="s">
        <v>1190</v>
      </c>
      <c r="D27" s="225" t="s">
        <v>1191</v>
      </c>
      <c r="E27" s="225" t="s">
        <v>571</v>
      </c>
      <c r="F27" s="225" t="s">
        <v>458</v>
      </c>
      <c r="G27" s="225" t="s">
        <v>1</v>
      </c>
      <c r="H27" s="224" t="s">
        <v>1</v>
      </c>
      <c r="I27" s="224" t="s">
        <v>571</v>
      </c>
      <c r="J27" s="226" t="s">
        <v>33</v>
      </c>
      <c r="K27" s="225" t="s">
        <v>1</v>
      </c>
      <c r="L27" s="225" t="s">
        <v>1</v>
      </c>
      <c r="M27" s="226" t="s">
        <v>33</v>
      </c>
      <c r="N27" s="225" t="s">
        <v>1</v>
      </c>
      <c r="O27" s="225" t="s">
        <v>1</v>
      </c>
      <c r="P27" s="225" t="s">
        <v>1</v>
      </c>
      <c r="Q27" s="225" t="s">
        <v>1</v>
      </c>
      <c r="R27" s="225" t="s">
        <v>1</v>
      </c>
      <c r="S27" s="225" t="s">
        <v>1</v>
      </c>
      <c r="T27" s="225" t="s">
        <v>1</v>
      </c>
      <c r="U27" s="225" t="s">
        <v>1</v>
      </c>
      <c r="V27" s="225" t="s">
        <v>1</v>
      </c>
      <c r="W27" s="225" t="s">
        <v>1</v>
      </c>
      <c r="X27" s="225" t="s">
        <v>1</v>
      </c>
      <c r="Y27" s="225" t="s">
        <v>1</v>
      </c>
      <c r="Z27" s="225" t="s">
        <v>1</v>
      </c>
      <c r="AA27" s="225" t="s">
        <v>1</v>
      </c>
      <c r="AB27" s="225" t="s">
        <v>1</v>
      </c>
      <c r="AC27" s="225" t="s">
        <v>1</v>
      </c>
      <c r="AD27" s="225" t="s">
        <v>1</v>
      </c>
      <c r="AE27" s="225" t="s">
        <v>1</v>
      </c>
      <c r="AF27" s="225" t="s">
        <v>1</v>
      </c>
      <c r="AG27" s="225" t="s">
        <v>1</v>
      </c>
      <c r="AH27" s="225" t="s">
        <v>1</v>
      </c>
      <c r="AI27" s="225" t="s">
        <v>1</v>
      </c>
      <c r="AJ27" s="225" t="s">
        <v>1</v>
      </c>
      <c r="AK27" s="225" t="s">
        <v>1</v>
      </c>
      <c r="AL27" s="225" t="s">
        <v>1</v>
      </c>
      <c r="AM27" s="225" t="s">
        <v>1</v>
      </c>
      <c r="AN27" s="225" t="s">
        <v>1</v>
      </c>
      <c r="AO27" s="225" t="s">
        <v>1</v>
      </c>
      <c r="AP27" s="225" t="s">
        <v>1</v>
      </c>
      <c r="AQ27" s="225" t="s">
        <v>1</v>
      </c>
      <c r="AR27" s="225" t="s">
        <v>1</v>
      </c>
      <c r="AS27" s="225" t="s">
        <v>1</v>
      </c>
      <c r="AT27" s="225" t="s">
        <v>1</v>
      </c>
      <c r="AU27" s="232" t="s">
        <v>23</v>
      </c>
      <c r="AV27" s="231" t="s">
        <v>20</v>
      </c>
      <c r="AW27" s="226" t="s">
        <v>1241</v>
      </c>
      <c r="AX27" s="226">
        <v>1</v>
      </c>
      <c r="AY27" s="226">
        <v>1</v>
      </c>
      <c r="AZ27" s="228">
        <v>0</v>
      </c>
      <c r="BA27" s="233">
        <v>0</v>
      </c>
      <c r="BB27" s="229">
        <v>0</v>
      </c>
      <c r="BD27">
        <f>VLOOKUP(A27,'High impact list'!$A:$F,1,FALSE)</f>
        <v>106</v>
      </c>
      <c r="BE27" t="str">
        <f>VLOOKUP(A27,'High impact list'!$A:$F,5,FALSE)</f>
        <v>Environmental Sustainability</v>
      </c>
      <c r="BF27">
        <v>1</v>
      </c>
      <c r="BG27">
        <v>1</v>
      </c>
      <c r="BH27" t="e">
        <f>VLOOKUP(A27,Sheet2!B:B,1,FALSE)</f>
        <v>#N/A</v>
      </c>
    </row>
    <row r="28" spans="1:60" ht="26.25" customHeight="1" x14ac:dyDescent="0.25">
      <c r="A28" s="223">
        <v>127</v>
      </c>
      <c r="B28" s="224" t="s">
        <v>138</v>
      </c>
      <c r="C28" s="225" t="s">
        <v>1190</v>
      </c>
      <c r="D28" s="225" t="s">
        <v>1191</v>
      </c>
      <c r="E28" s="225" t="s">
        <v>1086</v>
      </c>
      <c r="F28" s="225" t="s">
        <v>859</v>
      </c>
      <c r="G28" s="225" t="s">
        <v>1</v>
      </c>
      <c r="H28" s="224" t="s">
        <v>1</v>
      </c>
      <c r="I28" s="224" t="s">
        <v>1086</v>
      </c>
      <c r="J28" s="226" t="s">
        <v>33</v>
      </c>
      <c r="K28" s="225" t="s">
        <v>1</v>
      </c>
      <c r="L28" s="225" t="s">
        <v>1</v>
      </c>
      <c r="M28" s="226" t="s">
        <v>33</v>
      </c>
      <c r="N28" s="225" t="s">
        <v>1</v>
      </c>
      <c r="O28" s="225" t="s">
        <v>1</v>
      </c>
      <c r="P28" s="225" t="s">
        <v>1</v>
      </c>
      <c r="Q28" s="225" t="s">
        <v>1</v>
      </c>
      <c r="R28" s="225" t="s">
        <v>1</v>
      </c>
      <c r="S28" s="225" t="s">
        <v>1</v>
      </c>
      <c r="T28" s="225" t="s">
        <v>1</v>
      </c>
      <c r="U28" s="225" t="s">
        <v>1</v>
      </c>
      <c r="V28" s="225" t="s">
        <v>1</v>
      </c>
      <c r="W28" s="225" t="s">
        <v>1</v>
      </c>
      <c r="X28" s="225" t="s">
        <v>1</v>
      </c>
      <c r="Y28" s="225" t="s">
        <v>1</v>
      </c>
      <c r="Z28" s="225" t="s">
        <v>1</v>
      </c>
      <c r="AA28" s="225" t="s">
        <v>1</v>
      </c>
      <c r="AB28" s="225" t="s">
        <v>1</v>
      </c>
      <c r="AC28" s="225" t="s">
        <v>1</v>
      </c>
      <c r="AD28" s="225" t="s">
        <v>1</v>
      </c>
      <c r="AE28" s="225" t="s">
        <v>1</v>
      </c>
      <c r="AF28" s="225" t="s">
        <v>1</v>
      </c>
      <c r="AG28" s="225" t="s">
        <v>1</v>
      </c>
      <c r="AH28" s="225" t="s">
        <v>1</v>
      </c>
      <c r="AI28" s="225" t="s">
        <v>1</v>
      </c>
      <c r="AJ28" s="225" t="s">
        <v>1</v>
      </c>
      <c r="AK28" s="225" t="s">
        <v>1</v>
      </c>
      <c r="AL28" s="225" t="s">
        <v>1</v>
      </c>
      <c r="AM28" s="225" t="s">
        <v>1</v>
      </c>
      <c r="AN28" s="225" t="s">
        <v>1</v>
      </c>
      <c r="AO28" s="225" t="s">
        <v>1</v>
      </c>
      <c r="AP28" s="225" t="s">
        <v>1</v>
      </c>
      <c r="AQ28" s="225" t="s">
        <v>1</v>
      </c>
      <c r="AR28" s="225" t="s">
        <v>1</v>
      </c>
      <c r="AS28" s="225" t="s">
        <v>1</v>
      </c>
      <c r="AT28" s="225" t="s">
        <v>1</v>
      </c>
      <c r="AU28" s="225" t="s">
        <v>1</v>
      </c>
      <c r="AV28" s="230" t="s">
        <v>22</v>
      </c>
      <c r="AW28" s="231" t="s">
        <v>1240</v>
      </c>
      <c r="AX28" s="226">
        <v>1</v>
      </c>
      <c r="AY28" s="226">
        <v>1</v>
      </c>
      <c r="AZ28" s="228">
        <v>0</v>
      </c>
      <c r="BA28" s="233">
        <v>0</v>
      </c>
      <c r="BB28" s="229">
        <v>0</v>
      </c>
      <c r="BD28">
        <f>VLOOKUP(A28,'High impact list'!$A:$F,1,FALSE)</f>
        <v>127</v>
      </c>
      <c r="BE28" t="str">
        <f>VLOOKUP(A28,'High impact list'!$A:$F,5,FALSE)</f>
        <v>Environmental Sustainability</v>
      </c>
      <c r="BF28">
        <v>1</v>
      </c>
      <c r="BG28">
        <v>1</v>
      </c>
      <c r="BH28" t="e">
        <f>VLOOKUP(A28,Sheet2!B:B,1,FALSE)</f>
        <v>#N/A</v>
      </c>
    </row>
    <row r="29" spans="1:60" ht="27" customHeight="1" x14ac:dyDescent="0.25">
      <c r="A29" s="223">
        <v>350</v>
      </c>
      <c r="B29" s="224" t="s">
        <v>1265</v>
      </c>
      <c r="C29" s="225" t="s">
        <v>1190</v>
      </c>
      <c r="D29" s="225" t="s">
        <v>1191</v>
      </c>
      <c r="E29" s="225" t="s">
        <v>492</v>
      </c>
      <c r="F29" s="225" t="s">
        <v>482</v>
      </c>
      <c r="G29" s="225" t="s">
        <v>1</v>
      </c>
      <c r="H29" s="224" t="s">
        <v>1</v>
      </c>
      <c r="I29" s="224" t="s">
        <v>492</v>
      </c>
      <c r="J29" s="226" t="s">
        <v>33</v>
      </c>
      <c r="K29" s="225" t="s">
        <v>1</v>
      </c>
      <c r="L29" s="225" t="s">
        <v>1</v>
      </c>
      <c r="M29" s="226" t="s">
        <v>33</v>
      </c>
      <c r="N29" s="225" t="s">
        <v>1</v>
      </c>
      <c r="O29" s="230" t="s">
        <v>22</v>
      </c>
      <c r="P29" s="225" t="s">
        <v>1</v>
      </c>
      <c r="Q29" s="225" t="s">
        <v>1</v>
      </c>
      <c r="R29" s="225" t="s">
        <v>1</v>
      </c>
      <c r="S29" s="225" t="s">
        <v>1</v>
      </c>
      <c r="T29" s="225" t="s">
        <v>1</v>
      </c>
      <c r="U29" s="225" t="s">
        <v>1</v>
      </c>
      <c r="V29" s="225" t="s">
        <v>1</v>
      </c>
      <c r="W29" s="225" t="s">
        <v>1</v>
      </c>
      <c r="X29" s="225" t="s">
        <v>1</v>
      </c>
      <c r="Y29" s="225" t="s">
        <v>1</v>
      </c>
      <c r="Z29" s="225" t="s">
        <v>1</v>
      </c>
      <c r="AA29" s="225" t="s">
        <v>1</v>
      </c>
      <c r="AB29" s="225" t="s">
        <v>1</v>
      </c>
      <c r="AC29" s="225" t="s">
        <v>1</v>
      </c>
      <c r="AD29" s="225" t="s">
        <v>1</v>
      </c>
      <c r="AE29" s="225" t="s">
        <v>1</v>
      </c>
      <c r="AF29" s="225" t="s">
        <v>1</v>
      </c>
      <c r="AG29" s="225" t="s">
        <v>1</v>
      </c>
      <c r="AH29" s="225" t="s">
        <v>1</v>
      </c>
      <c r="AI29" s="225" t="s">
        <v>1</v>
      </c>
      <c r="AJ29" s="225" t="s">
        <v>1</v>
      </c>
      <c r="AK29" s="225" t="s">
        <v>1</v>
      </c>
      <c r="AL29" s="225" t="s">
        <v>1</v>
      </c>
      <c r="AM29" s="225" t="s">
        <v>1</v>
      </c>
      <c r="AN29" s="225" t="s">
        <v>1</v>
      </c>
      <c r="AO29" s="225" t="s">
        <v>1</v>
      </c>
      <c r="AP29" s="225" t="s">
        <v>1</v>
      </c>
      <c r="AQ29" s="225" t="s">
        <v>1</v>
      </c>
      <c r="AR29" s="225" t="s">
        <v>1</v>
      </c>
      <c r="AS29" s="225" t="s">
        <v>1</v>
      </c>
      <c r="AT29" s="225" t="s">
        <v>1</v>
      </c>
      <c r="AU29" s="230" t="s">
        <v>22</v>
      </c>
      <c r="AV29" s="231" t="s">
        <v>20</v>
      </c>
      <c r="AW29" s="231" t="s">
        <v>1240</v>
      </c>
      <c r="AX29" s="226">
        <v>1</v>
      </c>
      <c r="AY29" s="227">
        <v>2</v>
      </c>
      <c r="AZ29" s="228">
        <v>0</v>
      </c>
      <c r="BA29" s="236">
        <v>3.2</v>
      </c>
      <c r="BB29" s="238">
        <v>0.06</v>
      </c>
      <c r="BD29" t="e">
        <f>VLOOKUP(A29,'High impact list'!$A:$F,1,FALSE)</f>
        <v>#N/A</v>
      </c>
      <c r="BE29" t="e">
        <f>VLOOKUP(A29,'High impact list'!$A:$F,5,FALSE)</f>
        <v>#N/A</v>
      </c>
      <c r="BF29">
        <v>1</v>
      </c>
      <c r="BG29">
        <v>1</v>
      </c>
      <c r="BH29" t="e">
        <f>VLOOKUP(A29,Sheet2!B:B,1,FALSE)</f>
        <v>#N/A</v>
      </c>
    </row>
    <row r="30" spans="1:60" ht="34.5" customHeight="1" x14ac:dyDescent="0.25">
      <c r="A30" s="223">
        <v>37</v>
      </c>
      <c r="B30" s="224" t="s">
        <v>1254</v>
      </c>
      <c r="C30" s="225" t="s">
        <v>1190</v>
      </c>
      <c r="D30" s="225" t="s">
        <v>1191</v>
      </c>
      <c r="E30" s="225" t="s">
        <v>519</v>
      </c>
      <c r="F30" s="225" t="s">
        <v>452</v>
      </c>
      <c r="G30" s="225" t="s">
        <v>1</v>
      </c>
      <c r="H30" s="224" t="s">
        <v>1</v>
      </c>
      <c r="I30" s="224" t="s">
        <v>519</v>
      </c>
      <c r="J30" s="226" t="s">
        <v>33</v>
      </c>
      <c r="K30" s="225" t="s">
        <v>1</v>
      </c>
      <c r="L30" s="230" t="s">
        <v>22</v>
      </c>
      <c r="M30" s="227" t="s">
        <v>17</v>
      </c>
      <c r="N30" s="230" t="s">
        <v>22</v>
      </c>
      <c r="O30" s="231" t="s">
        <v>20</v>
      </c>
      <c r="P30" s="225" t="s">
        <v>1</v>
      </c>
      <c r="Q30" s="225" t="s">
        <v>1</v>
      </c>
      <c r="R30" s="225" t="s">
        <v>1</v>
      </c>
      <c r="S30" s="225" t="s">
        <v>1</v>
      </c>
      <c r="T30" s="225" t="s">
        <v>1</v>
      </c>
      <c r="U30" s="225" t="s">
        <v>1</v>
      </c>
      <c r="V30" s="225" t="s">
        <v>1</v>
      </c>
      <c r="W30" s="225" t="s">
        <v>1</v>
      </c>
      <c r="X30" s="225" t="s">
        <v>1</v>
      </c>
      <c r="Y30" s="225" t="s">
        <v>1</v>
      </c>
      <c r="Z30" s="225" t="s">
        <v>1</v>
      </c>
      <c r="AA30" s="225" t="s">
        <v>1</v>
      </c>
      <c r="AB30" s="225" t="s">
        <v>1</v>
      </c>
      <c r="AC30" s="225" t="s">
        <v>1</v>
      </c>
      <c r="AD30" s="225" t="s">
        <v>1</v>
      </c>
      <c r="AE30" s="225" t="s">
        <v>1</v>
      </c>
      <c r="AF30" s="225" t="s">
        <v>1</v>
      </c>
      <c r="AG30" s="225" t="s">
        <v>1</v>
      </c>
      <c r="AH30" s="225" t="s">
        <v>1</v>
      </c>
      <c r="AI30" s="225" t="s">
        <v>1</v>
      </c>
      <c r="AJ30" s="225" t="s">
        <v>1</v>
      </c>
      <c r="AK30" s="225" t="s">
        <v>1</v>
      </c>
      <c r="AL30" s="225" t="s">
        <v>1</v>
      </c>
      <c r="AM30" s="225" t="s">
        <v>1</v>
      </c>
      <c r="AN30" s="225" t="s">
        <v>1</v>
      </c>
      <c r="AO30" s="225" t="s">
        <v>1</v>
      </c>
      <c r="AP30" s="225" t="s">
        <v>1</v>
      </c>
      <c r="AQ30" s="225" t="s">
        <v>1</v>
      </c>
      <c r="AR30" s="230" t="s">
        <v>22</v>
      </c>
      <c r="AS30" s="225" t="s">
        <v>1</v>
      </c>
      <c r="AT30" s="225" t="s">
        <v>1</v>
      </c>
      <c r="AU30" s="225" t="s">
        <v>1</v>
      </c>
      <c r="AV30" s="232" t="s">
        <v>23</v>
      </c>
      <c r="AW30" s="226" t="s">
        <v>1241</v>
      </c>
      <c r="AX30" s="226">
        <v>1</v>
      </c>
      <c r="AY30" s="226">
        <v>1</v>
      </c>
      <c r="AZ30" s="228">
        <v>0</v>
      </c>
      <c r="BA30" s="236">
        <v>168.3</v>
      </c>
      <c r="BB30" s="229">
        <v>0</v>
      </c>
      <c r="BD30" t="e">
        <f>VLOOKUP(A30,'High impact list'!$A:$F,1,FALSE)</f>
        <v>#N/A</v>
      </c>
      <c r="BE30" t="e">
        <f>VLOOKUP(A30,'High impact list'!$A:$F,5,FALSE)</f>
        <v>#N/A</v>
      </c>
      <c r="BF30">
        <v>1</v>
      </c>
      <c r="BG30">
        <v>1</v>
      </c>
      <c r="BH30" t="e">
        <f>VLOOKUP(A30,Sheet2!B:B,1,FALSE)</f>
        <v>#N/A</v>
      </c>
    </row>
    <row r="31" spans="1:60" ht="26.25" customHeight="1" x14ac:dyDescent="0.25">
      <c r="A31" s="223">
        <v>231</v>
      </c>
      <c r="B31" s="224" t="s">
        <v>754</v>
      </c>
      <c r="C31" s="225" t="s">
        <v>1190</v>
      </c>
      <c r="D31" s="225" t="s">
        <v>1191</v>
      </c>
      <c r="E31" s="225" t="s">
        <v>519</v>
      </c>
      <c r="F31" s="225" t="s">
        <v>456</v>
      </c>
      <c r="G31" s="225" t="s">
        <v>1</v>
      </c>
      <c r="H31" s="224" t="s">
        <v>1</v>
      </c>
      <c r="I31" s="224" t="s">
        <v>519</v>
      </c>
      <c r="J31" s="226" t="s">
        <v>33</v>
      </c>
      <c r="K31" s="225" t="s">
        <v>1</v>
      </c>
      <c r="L31" s="225" t="s">
        <v>1</v>
      </c>
      <c r="M31" s="226" t="s">
        <v>33</v>
      </c>
      <c r="N31" s="225" t="s">
        <v>1</v>
      </c>
      <c r="O31" s="225" t="s">
        <v>1</v>
      </c>
      <c r="P31" s="225" t="s">
        <v>1</v>
      </c>
      <c r="Q31" s="225" t="s">
        <v>1</v>
      </c>
      <c r="R31" s="225" t="s">
        <v>1</v>
      </c>
      <c r="S31" s="225" t="s">
        <v>1</v>
      </c>
      <c r="T31" s="225" t="s">
        <v>1</v>
      </c>
      <c r="U31" s="225" t="s">
        <v>1</v>
      </c>
      <c r="V31" s="225" t="s">
        <v>1</v>
      </c>
      <c r="W31" s="225" t="s">
        <v>1</v>
      </c>
      <c r="X31" s="225" t="s">
        <v>1</v>
      </c>
      <c r="Y31" s="225" t="s">
        <v>1</v>
      </c>
      <c r="Z31" s="230" t="s">
        <v>22</v>
      </c>
      <c r="AA31" s="225" t="s">
        <v>1</v>
      </c>
      <c r="AB31" s="225" t="s">
        <v>1</v>
      </c>
      <c r="AC31" s="225" t="s">
        <v>1</v>
      </c>
      <c r="AD31" s="225" t="s">
        <v>1</v>
      </c>
      <c r="AE31" s="225" t="s">
        <v>1</v>
      </c>
      <c r="AF31" s="225" t="s">
        <v>1</v>
      </c>
      <c r="AG31" s="225" t="s">
        <v>1</v>
      </c>
      <c r="AH31" s="225" t="s">
        <v>1</v>
      </c>
      <c r="AI31" s="225" t="s">
        <v>1</v>
      </c>
      <c r="AJ31" s="225" t="s">
        <v>1</v>
      </c>
      <c r="AK31" s="225" t="s">
        <v>1</v>
      </c>
      <c r="AL31" s="225" t="s">
        <v>1</v>
      </c>
      <c r="AM31" s="225" t="s">
        <v>1</v>
      </c>
      <c r="AN31" s="225" t="s">
        <v>1</v>
      </c>
      <c r="AO31" s="225" t="s">
        <v>1</v>
      </c>
      <c r="AP31" s="225" t="s">
        <v>1</v>
      </c>
      <c r="AQ31" s="225" t="s">
        <v>1</v>
      </c>
      <c r="AR31" s="225" t="s">
        <v>1</v>
      </c>
      <c r="AS31" s="225" t="s">
        <v>1</v>
      </c>
      <c r="AT31" s="225" t="s">
        <v>1</v>
      </c>
      <c r="AU31" s="232" t="s">
        <v>23</v>
      </c>
      <c r="AV31" s="231" t="s">
        <v>20</v>
      </c>
      <c r="AW31" s="226" t="s">
        <v>1241</v>
      </c>
      <c r="AX31" s="227">
        <v>2</v>
      </c>
      <c r="AY31" s="226">
        <v>1</v>
      </c>
      <c r="AZ31" s="228">
        <v>0</v>
      </c>
      <c r="BA31" s="236">
        <v>1.1000000000000001</v>
      </c>
      <c r="BB31" s="229">
        <v>0</v>
      </c>
      <c r="BD31" t="e">
        <f>VLOOKUP(A31,'High impact list'!$A:$F,1,FALSE)</f>
        <v>#N/A</v>
      </c>
      <c r="BE31" t="e">
        <f>VLOOKUP(A31,'High impact list'!$A:$F,5,FALSE)</f>
        <v>#N/A</v>
      </c>
      <c r="BF31">
        <v>1</v>
      </c>
      <c r="BG31">
        <v>1</v>
      </c>
      <c r="BH31" t="e">
        <f>VLOOKUP(A31,Sheet2!B:B,1,FALSE)</f>
        <v>#N/A</v>
      </c>
    </row>
    <row r="32" spans="1:60" ht="18.75" customHeight="1" x14ac:dyDescent="0.25">
      <c r="A32" s="223">
        <v>105</v>
      </c>
      <c r="B32" s="224" t="s">
        <v>534</v>
      </c>
      <c r="C32" s="225" t="s">
        <v>1190</v>
      </c>
      <c r="D32" s="225" t="s">
        <v>1191</v>
      </c>
      <c r="E32" s="225" t="s">
        <v>519</v>
      </c>
      <c r="F32" s="225" t="s">
        <v>534</v>
      </c>
      <c r="G32" s="225" t="s">
        <v>1</v>
      </c>
      <c r="H32" s="224" t="s">
        <v>1</v>
      </c>
      <c r="I32" s="224" t="s">
        <v>519</v>
      </c>
      <c r="J32" s="226" t="s">
        <v>33</v>
      </c>
      <c r="K32" s="225" t="s">
        <v>1</v>
      </c>
      <c r="L32" s="225" t="s">
        <v>1</v>
      </c>
      <c r="M32" s="226" t="s">
        <v>33</v>
      </c>
      <c r="N32" s="230" t="s">
        <v>22</v>
      </c>
      <c r="O32" s="225" t="s">
        <v>1</v>
      </c>
      <c r="P32" s="225" t="s">
        <v>1</v>
      </c>
      <c r="Q32" s="225" t="s">
        <v>1</v>
      </c>
      <c r="R32" s="225" t="s">
        <v>1</v>
      </c>
      <c r="S32" s="225" t="s">
        <v>1</v>
      </c>
      <c r="T32" s="225" t="s">
        <v>1</v>
      </c>
      <c r="U32" s="225" t="s">
        <v>1</v>
      </c>
      <c r="V32" s="225" t="s">
        <v>1</v>
      </c>
      <c r="W32" s="225" t="s">
        <v>1</v>
      </c>
      <c r="X32" s="225" t="s">
        <v>1</v>
      </c>
      <c r="Y32" s="225" t="s">
        <v>1</v>
      </c>
      <c r="Z32" s="225" t="s">
        <v>1</v>
      </c>
      <c r="AA32" s="225" t="s">
        <v>1</v>
      </c>
      <c r="AB32" s="225" t="s">
        <v>1</v>
      </c>
      <c r="AC32" s="225" t="s">
        <v>1</v>
      </c>
      <c r="AD32" s="225" t="s">
        <v>1</v>
      </c>
      <c r="AE32" s="225" t="s">
        <v>1</v>
      </c>
      <c r="AF32" s="225" t="s">
        <v>1</v>
      </c>
      <c r="AG32" s="225" t="s">
        <v>1</v>
      </c>
      <c r="AH32" s="225" t="s">
        <v>1</v>
      </c>
      <c r="AI32" s="225" t="s">
        <v>1</v>
      </c>
      <c r="AJ32" s="225" t="s">
        <v>1</v>
      </c>
      <c r="AK32" s="225" t="s">
        <v>1</v>
      </c>
      <c r="AL32" s="225" t="s">
        <v>1</v>
      </c>
      <c r="AM32" s="225" t="s">
        <v>1</v>
      </c>
      <c r="AN32" s="225" t="s">
        <v>1</v>
      </c>
      <c r="AO32" s="225" t="s">
        <v>1</v>
      </c>
      <c r="AP32" s="225" t="s">
        <v>1</v>
      </c>
      <c r="AQ32" s="225" t="s">
        <v>1</v>
      </c>
      <c r="AR32" s="225" t="s">
        <v>1</v>
      </c>
      <c r="AS32" s="225" t="s">
        <v>1</v>
      </c>
      <c r="AT32" s="225" t="s">
        <v>1</v>
      </c>
      <c r="AU32" s="232" t="s">
        <v>23</v>
      </c>
      <c r="AV32" s="225" t="s">
        <v>1</v>
      </c>
      <c r="AW32" s="226" t="s">
        <v>1241</v>
      </c>
      <c r="AX32" s="226">
        <v>1</v>
      </c>
      <c r="AY32" s="226">
        <v>1</v>
      </c>
      <c r="AZ32" s="228">
        <v>0</v>
      </c>
      <c r="BA32" s="236">
        <v>0.08</v>
      </c>
      <c r="BB32" s="229">
        <v>0</v>
      </c>
      <c r="BD32" t="e">
        <f>VLOOKUP(A32,'High impact list'!$A:$F,1,FALSE)</f>
        <v>#N/A</v>
      </c>
      <c r="BE32" t="e">
        <f>VLOOKUP(A32,'High impact list'!$A:$F,5,FALSE)</f>
        <v>#N/A</v>
      </c>
      <c r="BF32">
        <v>1</v>
      </c>
      <c r="BG32">
        <v>1</v>
      </c>
      <c r="BH32" t="e">
        <f>VLOOKUP(A32,Sheet2!B:B,1,FALSE)</f>
        <v>#N/A</v>
      </c>
    </row>
    <row r="33" spans="1:60" ht="26.25" customHeight="1" x14ac:dyDescent="0.25">
      <c r="A33" s="223">
        <v>113</v>
      </c>
      <c r="B33" s="224" t="s">
        <v>28</v>
      </c>
      <c r="C33" s="225" t="s">
        <v>1190</v>
      </c>
      <c r="D33" s="225" t="s">
        <v>1191</v>
      </c>
      <c r="E33" s="225" t="s">
        <v>519</v>
      </c>
      <c r="F33" s="225" t="s">
        <v>28</v>
      </c>
      <c r="G33" s="225" t="s">
        <v>1</v>
      </c>
      <c r="H33" s="224" t="s">
        <v>1</v>
      </c>
      <c r="I33" s="224" t="s">
        <v>519</v>
      </c>
      <c r="J33" s="226" t="s">
        <v>33</v>
      </c>
      <c r="K33" s="225" t="s">
        <v>1</v>
      </c>
      <c r="L33" s="225" t="s">
        <v>1</v>
      </c>
      <c r="M33" s="226" t="s">
        <v>33</v>
      </c>
      <c r="N33" s="225" t="s">
        <v>1</v>
      </c>
      <c r="O33" s="230" t="s">
        <v>22</v>
      </c>
      <c r="P33" s="225" t="s">
        <v>1</v>
      </c>
      <c r="Q33" s="225" t="s">
        <v>1</v>
      </c>
      <c r="R33" s="225" t="s">
        <v>1</v>
      </c>
      <c r="S33" s="225" t="s">
        <v>1</v>
      </c>
      <c r="T33" s="225" t="s">
        <v>1</v>
      </c>
      <c r="U33" s="225" t="s">
        <v>1</v>
      </c>
      <c r="V33" s="225" t="s">
        <v>1</v>
      </c>
      <c r="W33" s="225" t="s">
        <v>1</v>
      </c>
      <c r="X33" s="225" t="s">
        <v>1</v>
      </c>
      <c r="Y33" s="225" t="s">
        <v>1</v>
      </c>
      <c r="Z33" s="230" t="s">
        <v>22</v>
      </c>
      <c r="AA33" s="225" t="s">
        <v>1</v>
      </c>
      <c r="AB33" s="225" t="s">
        <v>1</v>
      </c>
      <c r="AC33" s="225" t="s">
        <v>1</v>
      </c>
      <c r="AD33" s="225" t="s">
        <v>1</v>
      </c>
      <c r="AE33" s="225" t="s">
        <v>1</v>
      </c>
      <c r="AF33" s="225" t="s">
        <v>1</v>
      </c>
      <c r="AG33" s="225" t="s">
        <v>1</v>
      </c>
      <c r="AH33" s="225" t="s">
        <v>1</v>
      </c>
      <c r="AI33" s="225" t="s">
        <v>1</v>
      </c>
      <c r="AJ33" s="225" t="s">
        <v>1</v>
      </c>
      <c r="AK33" s="225" t="s">
        <v>1</v>
      </c>
      <c r="AL33" s="225" t="s">
        <v>1</v>
      </c>
      <c r="AM33" s="225" t="s">
        <v>1</v>
      </c>
      <c r="AN33" s="225" t="s">
        <v>1</v>
      </c>
      <c r="AO33" s="225" t="s">
        <v>1</v>
      </c>
      <c r="AP33" s="225" t="s">
        <v>1</v>
      </c>
      <c r="AQ33" s="225" t="s">
        <v>1</v>
      </c>
      <c r="AR33" s="225" t="s">
        <v>1</v>
      </c>
      <c r="AS33" s="225" t="s">
        <v>1</v>
      </c>
      <c r="AT33" s="225" t="s">
        <v>1</v>
      </c>
      <c r="AU33" s="225" t="s">
        <v>1</v>
      </c>
      <c r="AV33" s="232" t="s">
        <v>23</v>
      </c>
      <c r="AW33" s="226" t="s">
        <v>1241</v>
      </c>
      <c r="AX33" s="226">
        <v>1</v>
      </c>
      <c r="AY33" s="227">
        <v>2</v>
      </c>
      <c r="AZ33" s="228">
        <v>0</v>
      </c>
      <c r="BA33" s="233">
        <v>69.7</v>
      </c>
      <c r="BB33" s="234">
        <v>4.0000000000000001E-3</v>
      </c>
      <c r="BD33">
        <f>VLOOKUP(A33,'High impact list'!$A:$F,1,FALSE)</f>
        <v>113</v>
      </c>
      <c r="BE33" t="str">
        <f>VLOOKUP(A33,'High impact list'!$A:$F,5,FALSE)</f>
        <v>Education, skills and unemployment</v>
      </c>
      <c r="BF33">
        <v>1</v>
      </c>
      <c r="BG33">
        <v>1</v>
      </c>
      <c r="BH33" t="e">
        <f>VLOOKUP(A33,Sheet2!B:B,1,FALSE)</f>
        <v>#N/A</v>
      </c>
    </row>
    <row r="34" spans="1:60" ht="27" customHeight="1" x14ac:dyDescent="0.25">
      <c r="A34" s="223">
        <v>1204</v>
      </c>
      <c r="B34" s="224" t="s">
        <v>1266</v>
      </c>
      <c r="C34" s="225" t="s">
        <v>1190</v>
      </c>
      <c r="D34" s="225" t="s">
        <v>1191</v>
      </c>
      <c r="E34" s="225" t="s">
        <v>519</v>
      </c>
      <c r="F34" s="225" t="s">
        <v>485</v>
      </c>
      <c r="G34" s="225" t="s">
        <v>1</v>
      </c>
      <c r="H34" s="224" t="s">
        <v>1</v>
      </c>
      <c r="I34" s="224" t="s">
        <v>519</v>
      </c>
      <c r="J34" s="226" t="s">
        <v>33</v>
      </c>
      <c r="K34" s="225" t="s">
        <v>1</v>
      </c>
      <c r="L34" s="225" t="s">
        <v>1</v>
      </c>
      <c r="M34" s="226" t="s">
        <v>33</v>
      </c>
      <c r="N34" s="225" t="s">
        <v>1</v>
      </c>
      <c r="O34" s="225" t="s">
        <v>1</v>
      </c>
      <c r="P34" s="225" t="s">
        <v>1</v>
      </c>
      <c r="Q34" s="225" t="s">
        <v>1</v>
      </c>
      <c r="R34" s="225" t="s">
        <v>1</v>
      </c>
      <c r="S34" s="225" t="s">
        <v>1</v>
      </c>
      <c r="T34" s="225" t="s">
        <v>1</v>
      </c>
      <c r="U34" s="225" t="s">
        <v>1</v>
      </c>
      <c r="V34" s="225" t="s">
        <v>1</v>
      </c>
      <c r="W34" s="225" t="s">
        <v>1</v>
      </c>
      <c r="X34" s="225" t="s">
        <v>1</v>
      </c>
      <c r="Y34" s="225" t="s">
        <v>1</v>
      </c>
      <c r="Z34" s="225" t="s">
        <v>1</v>
      </c>
      <c r="AA34" s="225" t="s">
        <v>1</v>
      </c>
      <c r="AB34" s="225" t="s">
        <v>1</v>
      </c>
      <c r="AC34" s="225" t="s">
        <v>1</v>
      </c>
      <c r="AD34" s="225" t="s">
        <v>1</v>
      </c>
      <c r="AE34" s="225" t="s">
        <v>1</v>
      </c>
      <c r="AF34" s="225" t="s">
        <v>1</v>
      </c>
      <c r="AG34" s="225" t="s">
        <v>1</v>
      </c>
      <c r="AH34" s="225" t="s">
        <v>1</v>
      </c>
      <c r="AI34" s="225" t="s">
        <v>1</v>
      </c>
      <c r="AJ34" s="225" t="s">
        <v>1</v>
      </c>
      <c r="AK34" s="225" t="s">
        <v>1</v>
      </c>
      <c r="AL34" s="225" t="s">
        <v>1</v>
      </c>
      <c r="AM34" s="225" t="s">
        <v>1</v>
      </c>
      <c r="AN34" s="225" t="s">
        <v>1</v>
      </c>
      <c r="AO34" s="225" t="s">
        <v>1</v>
      </c>
      <c r="AP34" s="225" t="s">
        <v>1</v>
      </c>
      <c r="AQ34" s="225" t="s">
        <v>1</v>
      </c>
      <c r="AR34" s="225" t="s">
        <v>1</v>
      </c>
      <c r="AS34" s="225" t="s">
        <v>1</v>
      </c>
      <c r="AT34" s="225" t="s">
        <v>1</v>
      </c>
      <c r="AU34" s="225" t="s">
        <v>1</v>
      </c>
      <c r="AV34" s="231" t="s">
        <v>20</v>
      </c>
      <c r="AW34" s="226" t="s">
        <v>1241</v>
      </c>
      <c r="AX34" s="227">
        <v>2</v>
      </c>
      <c r="AY34" s="227">
        <v>2</v>
      </c>
      <c r="AZ34" s="228">
        <v>0</v>
      </c>
      <c r="BA34" s="233">
        <v>0.42</v>
      </c>
      <c r="BB34" s="229">
        <v>0</v>
      </c>
      <c r="BD34" t="e">
        <f>VLOOKUP(A34,'High impact list'!$A:$F,1,FALSE)</f>
        <v>#N/A</v>
      </c>
      <c r="BE34" t="e">
        <f>VLOOKUP(A34,'High impact list'!$A:$F,5,FALSE)</f>
        <v>#N/A</v>
      </c>
      <c r="BF34">
        <v>1</v>
      </c>
      <c r="BG34">
        <v>1</v>
      </c>
      <c r="BH34" t="e">
        <f>VLOOKUP(A34,Sheet2!B:B,1,FALSE)</f>
        <v>#N/A</v>
      </c>
    </row>
    <row r="35" spans="1:60" ht="26.25" customHeight="1" x14ac:dyDescent="0.25">
      <c r="A35" s="223">
        <v>311</v>
      </c>
      <c r="B35" s="224" t="s">
        <v>479</v>
      </c>
      <c r="C35" s="225" t="s">
        <v>1190</v>
      </c>
      <c r="D35" s="225" t="s">
        <v>1191</v>
      </c>
      <c r="E35" s="225" t="s">
        <v>519</v>
      </c>
      <c r="F35" s="225" t="s">
        <v>479</v>
      </c>
      <c r="G35" s="225" t="s">
        <v>1</v>
      </c>
      <c r="H35" s="224" t="s">
        <v>1</v>
      </c>
      <c r="I35" s="224" t="s">
        <v>519</v>
      </c>
      <c r="J35" s="226" t="s">
        <v>33</v>
      </c>
      <c r="K35" s="225" t="s">
        <v>1</v>
      </c>
      <c r="L35" s="225" t="s">
        <v>1</v>
      </c>
      <c r="M35" s="226" t="s">
        <v>33</v>
      </c>
      <c r="N35" s="225" t="s">
        <v>1</v>
      </c>
      <c r="O35" s="225" t="s">
        <v>1</v>
      </c>
      <c r="P35" s="225" t="s">
        <v>1</v>
      </c>
      <c r="Q35" s="225" t="s">
        <v>1</v>
      </c>
      <c r="R35" s="225" t="s">
        <v>1</v>
      </c>
      <c r="S35" s="225" t="s">
        <v>1</v>
      </c>
      <c r="T35" s="225" t="s">
        <v>1</v>
      </c>
      <c r="U35" s="225" t="s">
        <v>1</v>
      </c>
      <c r="V35" s="225" t="s">
        <v>1</v>
      </c>
      <c r="W35" s="225" t="s">
        <v>1</v>
      </c>
      <c r="X35" s="225" t="s">
        <v>1</v>
      </c>
      <c r="Y35" s="225" t="s">
        <v>1</v>
      </c>
      <c r="Z35" s="225" t="s">
        <v>1</v>
      </c>
      <c r="AA35" s="225" t="s">
        <v>1</v>
      </c>
      <c r="AB35" s="225" t="s">
        <v>1</v>
      </c>
      <c r="AC35" s="225" t="s">
        <v>1</v>
      </c>
      <c r="AD35" s="225" t="s">
        <v>1</v>
      </c>
      <c r="AE35" s="225" t="s">
        <v>1</v>
      </c>
      <c r="AF35" s="225" t="s">
        <v>1</v>
      </c>
      <c r="AG35" s="225" t="s">
        <v>1</v>
      </c>
      <c r="AH35" s="225" t="s">
        <v>1</v>
      </c>
      <c r="AI35" s="225" t="s">
        <v>1</v>
      </c>
      <c r="AJ35" s="225" t="s">
        <v>1</v>
      </c>
      <c r="AK35" s="225" t="s">
        <v>1</v>
      </c>
      <c r="AL35" s="225" t="s">
        <v>1</v>
      </c>
      <c r="AM35" s="225" t="s">
        <v>1</v>
      </c>
      <c r="AN35" s="225" t="s">
        <v>1</v>
      </c>
      <c r="AO35" s="225" t="s">
        <v>1</v>
      </c>
      <c r="AP35" s="225" t="s">
        <v>1</v>
      </c>
      <c r="AQ35" s="225" t="s">
        <v>1</v>
      </c>
      <c r="AR35" s="225" t="s">
        <v>1</v>
      </c>
      <c r="AS35" s="225" t="s">
        <v>1</v>
      </c>
      <c r="AT35" s="225" t="s">
        <v>1</v>
      </c>
      <c r="AU35" s="230" t="s">
        <v>22</v>
      </c>
      <c r="AV35" s="230" t="s">
        <v>22</v>
      </c>
      <c r="AW35" s="226" t="s">
        <v>1241</v>
      </c>
      <c r="AX35" s="226">
        <v>1</v>
      </c>
      <c r="AY35" s="226">
        <v>1</v>
      </c>
      <c r="AZ35" s="228">
        <v>0</v>
      </c>
      <c r="BA35" s="233">
        <v>0</v>
      </c>
      <c r="BB35" s="229">
        <v>0</v>
      </c>
      <c r="BD35" t="e">
        <f>VLOOKUP(A35,'High impact list'!$A:$F,1,FALSE)</f>
        <v>#N/A</v>
      </c>
      <c r="BE35" t="e">
        <f>VLOOKUP(A35,'High impact list'!$A:$F,5,FALSE)</f>
        <v>#N/A</v>
      </c>
      <c r="BF35">
        <v>1</v>
      </c>
      <c r="BG35">
        <v>1</v>
      </c>
      <c r="BH35" t="e">
        <f>VLOOKUP(A35,Sheet2!B:B,1,FALSE)</f>
        <v>#N/A</v>
      </c>
    </row>
    <row r="36" spans="1:60" ht="34.5" customHeight="1" x14ac:dyDescent="0.25">
      <c r="A36" s="223">
        <v>351</v>
      </c>
      <c r="B36" s="224" t="s">
        <v>1265</v>
      </c>
      <c r="C36" s="225" t="s">
        <v>1190</v>
      </c>
      <c r="D36" s="225" t="s">
        <v>1191</v>
      </c>
      <c r="E36" s="225" t="s">
        <v>519</v>
      </c>
      <c r="F36" s="225" t="s">
        <v>482</v>
      </c>
      <c r="G36" s="225" t="s">
        <v>1</v>
      </c>
      <c r="H36" s="224" t="s">
        <v>1</v>
      </c>
      <c r="I36" s="224" t="s">
        <v>519</v>
      </c>
      <c r="J36" s="226" t="s">
        <v>33</v>
      </c>
      <c r="K36" s="225" t="s">
        <v>1</v>
      </c>
      <c r="L36" s="225" t="s">
        <v>1</v>
      </c>
      <c r="M36" s="226" t="s">
        <v>33</v>
      </c>
      <c r="N36" s="225" t="s">
        <v>1</v>
      </c>
      <c r="O36" s="225" t="s">
        <v>1</v>
      </c>
      <c r="P36" s="225" t="s">
        <v>1</v>
      </c>
      <c r="Q36" s="225" t="s">
        <v>1</v>
      </c>
      <c r="R36" s="225" t="s">
        <v>1</v>
      </c>
      <c r="S36" s="225" t="s">
        <v>1</v>
      </c>
      <c r="T36" s="225" t="s">
        <v>1</v>
      </c>
      <c r="U36" s="225" t="s">
        <v>1</v>
      </c>
      <c r="V36" s="225" t="s">
        <v>1</v>
      </c>
      <c r="W36" s="225" t="s">
        <v>1</v>
      </c>
      <c r="X36" s="225" t="s">
        <v>1</v>
      </c>
      <c r="Y36" s="225" t="s">
        <v>1</v>
      </c>
      <c r="Z36" s="225" t="s">
        <v>1</v>
      </c>
      <c r="AA36" s="225" t="s">
        <v>1</v>
      </c>
      <c r="AB36" s="225" t="s">
        <v>1</v>
      </c>
      <c r="AC36" s="225" t="s">
        <v>1</v>
      </c>
      <c r="AD36" s="225" t="s">
        <v>1</v>
      </c>
      <c r="AE36" s="225" t="s">
        <v>1</v>
      </c>
      <c r="AF36" s="225" t="s">
        <v>1</v>
      </c>
      <c r="AG36" s="225" t="s">
        <v>1</v>
      </c>
      <c r="AH36" s="225" t="s">
        <v>1</v>
      </c>
      <c r="AI36" s="225" t="s">
        <v>1</v>
      </c>
      <c r="AJ36" s="225" t="s">
        <v>1</v>
      </c>
      <c r="AK36" s="225" t="s">
        <v>1</v>
      </c>
      <c r="AL36" s="225" t="s">
        <v>1</v>
      </c>
      <c r="AM36" s="225" t="s">
        <v>1</v>
      </c>
      <c r="AN36" s="225" t="s">
        <v>1</v>
      </c>
      <c r="AO36" s="225" t="s">
        <v>1</v>
      </c>
      <c r="AP36" s="225" t="s">
        <v>1</v>
      </c>
      <c r="AQ36" s="225" t="s">
        <v>1</v>
      </c>
      <c r="AR36" s="225" t="s">
        <v>1</v>
      </c>
      <c r="AS36" s="225" t="s">
        <v>1</v>
      </c>
      <c r="AT36" s="225" t="s">
        <v>1</v>
      </c>
      <c r="AU36" s="225" t="s">
        <v>1</v>
      </c>
      <c r="AV36" s="231" t="s">
        <v>20</v>
      </c>
      <c r="AW36" s="226" t="s">
        <v>1241</v>
      </c>
      <c r="AX36" s="226">
        <v>1</v>
      </c>
      <c r="AY36" s="226">
        <v>1</v>
      </c>
      <c r="AZ36" s="228">
        <v>0</v>
      </c>
      <c r="BA36" s="233">
        <v>0.04</v>
      </c>
      <c r="BB36" s="238">
        <v>3.8</v>
      </c>
      <c r="BD36" t="e">
        <f>VLOOKUP(A36,'High impact list'!$A:$F,1,FALSE)</f>
        <v>#N/A</v>
      </c>
      <c r="BE36" t="e">
        <f>VLOOKUP(A36,'High impact list'!$A:$F,5,FALSE)</f>
        <v>#N/A</v>
      </c>
      <c r="BF36">
        <v>1</v>
      </c>
      <c r="BG36">
        <v>1</v>
      </c>
      <c r="BH36" t="e">
        <f>VLOOKUP(A36,Sheet2!B:B,1,FALSE)</f>
        <v>#N/A</v>
      </c>
    </row>
    <row r="37" spans="1:60" ht="26.25" customHeight="1" x14ac:dyDescent="0.25">
      <c r="A37" s="223">
        <v>374</v>
      </c>
      <c r="B37" s="224" t="s">
        <v>1268</v>
      </c>
      <c r="C37" s="225" t="s">
        <v>1190</v>
      </c>
      <c r="D37" s="225" t="s">
        <v>1191</v>
      </c>
      <c r="E37" s="225" t="s">
        <v>519</v>
      </c>
      <c r="F37" s="225" t="s">
        <v>485</v>
      </c>
      <c r="G37" s="225" t="s">
        <v>1</v>
      </c>
      <c r="H37" s="224" t="s">
        <v>1</v>
      </c>
      <c r="I37" s="224" t="s">
        <v>519</v>
      </c>
      <c r="J37" s="226" t="s">
        <v>33</v>
      </c>
      <c r="K37" s="225" t="s">
        <v>1</v>
      </c>
      <c r="L37" s="225" t="s">
        <v>1</v>
      </c>
      <c r="M37" s="226" t="s">
        <v>33</v>
      </c>
      <c r="N37" s="225" t="s">
        <v>1</v>
      </c>
      <c r="O37" s="225" t="s">
        <v>1</v>
      </c>
      <c r="P37" s="225" t="s">
        <v>1</v>
      </c>
      <c r="Q37" s="225" t="s">
        <v>1</v>
      </c>
      <c r="R37" s="225" t="s">
        <v>1</v>
      </c>
      <c r="S37" s="225" t="s">
        <v>1</v>
      </c>
      <c r="T37" s="225" t="s">
        <v>1</v>
      </c>
      <c r="U37" s="225" t="s">
        <v>1</v>
      </c>
      <c r="V37" s="225" t="s">
        <v>1</v>
      </c>
      <c r="W37" s="225" t="s">
        <v>1</v>
      </c>
      <c r="X37" s="225" t="s">
        <v>1</v>
      </c>
      <c r="Y37" s="225" t="s">
        <v>1</v>
      </c>
      <c r="Z37" s="225" t="s">
        <v>1</v>
      </c>
      <c r="AA37" s="225" t="s">
        <v>1</v>
      </c>
      <c r="AB37" s="225" t="s">
        <v>1</v>
      </c>
      <c r="AC37" s="225" t="s">
        <v>1</v>
      </c>
      <c r="AD37" s="225" t="s">
        <v>1</v>
      </c>
      <c r="AE37" s="225" t="s">
        <v>1</v>
      </c>
      <c r="AF37" s="225" t="s">
        <v>1</v>
      </c>
      <c r="AG37" s="225" t="s">
        <v>1</v>
      </c>
      <c r="AH37" s="225" t="s">
        <v>1</v>
      </c>
      <c r="AI37" s="225" t="s">
        <v>1</v>
      </c>
      <c r="AJ37" s="225" t="s">
        <v>1</v>
      </c>
      <c r="AK37" s="225" t="s">
        <v>1</v>
      </c>
      <c r="AL37" s="225" t="s">
        <v>1</v>
      </c>
      <c r="AM37" s="225" t="s">
        <v>1</v>
      </c>
      <c r="AN37" s="225" t="s">
        <v>1</v>
      </c>
      <c r="AO37" s="225" t="s">
        <v>1</v>
      </c>
      <c r="AP37" s="225" t="s">
        <v>1</v>
      </c>
      <c r="AQ37" s="225" t="s">
        <v>1</v>
      </c>
      <c r="AR37" s="225" t="s">
        <v>1</v>
      </c>
      <c r="AS37" s="225" t="s">
        <v>1</v>
      </c>
      <c r="AT37" s="225" t="s">
        <v>1</v>
      </c>
      <c r="AU37" s="225" t="s">
        <v>1</v>
      </c>
      <c r="AV37" s="225" t="s">
        <v>1</v>
      </c>
      <c r="AW37" s="226" t="s">
        <v>1241</v>
      </c>
      <c r="AX37" s="226">
        <v>1</v>
      </c>
      <c r="AY37" s="227">
        <v>2</v>
      </c>
      <c r="AZ37" s="228">
        <v>0</v>
      </c>
      <c r="BA37" s="228">
        <v>0</v>
      </c>
      <c r="BB37" s="238">
        <v>0.23</v>
      </c>
      <c r="BD37" t="e">
        <f>VLOOKUP(A37,'High impact list'!$A:$F,1,FALSE)</f>
        <v>#N/A</v>
      </c>
      <c r="BE37" t="e">
        <f>VLOOKUP(A37,'High impact list'!$A:$F,5,FALSE)</f>
        <v>#N/A</v>
      </c>
      <c r="BF37">
        <v>1</v>
      </c>
      <c r="BG37">
        <v>1</v>
      </c>
      <c r="BH37" t="e">
        <f>VLOOKUP(A37,Sheet2!B:B,1,FALSE)</f>
        <v>#N/A</v>
      </c>
    </row>
    <row r="38" spans="1:60" ht="14.25" customHeight="1" x14ac:dyDescent="0.25">
      <c r="A38" s="223">
        <v>169</v>
      </c>
      <c r="B38" s="224" t="s">
        <v>1269</v>
      </c>
      <c r="C38" s="225" t="s">
        <v>1190</v>
      </c>
      <c r="D38" s="225" t="s">
        <v>1191</v>
      </c>
      <c r="E38" s="225" t="s">
        <v>854</v>
      </c>
      <c r="F38" s="225" t="s">
        <v>1</v>
      </c>
      <c r="G38" s="225" t="s">
        <v>750</v>
      </c>
      <c r="H38" s="224" t="s">
        <v>440</v>
      </c>
      <c r="I38" s="224" t="s">
        <v>437</v>
      </c>
      <c r="J38" s="226" t="s">
        <v>33</v>
      </c>
      <c r="K38" s="225" t="s">
        <v>1</v>
      </c>
      <c r="L38" s="225" t="s">
        <v>1</v>
      </c>
      <c r="M38" s="226" t="s">
        <v>33</v>
      </c>
      <c r="N38" s="225" t="s">
        <v>1</v>
      </c>
      <c r="O38" s="230" t="s">
        <v>22</v>
      </c>
      <c r="P38" s="225" t="s">
        <v>1</v>
      </c>
      <c r="Q38" s="225" t="s">
        <v>1</v>
      </c>
      <c r="R38" s="225" t="s">
        <v>1</v>
      </c>
      <c r="S38" s="225" t="s">
        <v>1</v>
      </c>
      <c r="T38" s="225" t="s">
        <v>1</v>
      </c>
      <c r="U38" s="225" t="s">
        <v>1</v>
      </c>
      <c r="V38" s="225" t="s">
        <v>1</v>
      </c>
      <c r="W38" s="225" t="s">
        <v>1</v>
      </c>
      <c r="X38" s="225" t="s">
        <v>1</v>
      </c>
      <c r="Y38" s="225" t="s">
        <v>1</v>
      </c>
      <c r="Z38" s="225" t="s">
        <v>1</v>
      </c>
      <c r="AA38" s="225" t="s">
        <v>1</v>
      </c>
      <c r="AB38" s="225" t="s">
        <v>1</v>
      </c>
      <c r="AC38" s="225" t="s">
        <v>1</v>
      </c>
      <c r="AD38" s="225" t="s">
        <v>1</v>
      </c>
      <c r="AE38" s="225" t="s">
        <v>1</v>
      </c>
      <c r="AF38" s="225" t="s">
        <v>1</v>
      </c>
      <c r="AG38" s="225" t="s">
        <v>1</v>
      </c>
      <c r="AH38" s="225" t="s">
        <v>1</v>
      </c>
      <c r="AI38" s="225" t="s">
        <v>1</v>
      </c>
      <c r="AJ38" s="225" t="s">
        <v>1</v>
      </c>
      <c r="AK38" s="225" t="s">
        <v>1</v>
      </c>
      <c r="AL38" s="225" t="s">
        <v>1</v>
      </c>
      <c r="AM38" s="225" t="s">
        <v>1</v>
      </c>
      <c r="AN38" s="225" t="s">
        <v>1</v>
      </c>
      <c r="AO38" s="225" t="s">
        <v>1</v>
      </c>
      <c r="AP38" s="225" t="s">
        <v>1</v>
      </c>
      <c r="AQ38" s="225" t="s">
        <v>1</v>
      </c>
      <c r="AR38" s="225" t="s">
        <v>1</v>
      </c>
      <c r="AS38" s="225" t="s">
        <v>1</v>
      </c>
      <c r="AT38" s="225" t="s">
        <v>1</v>
      </c>
      <c r="AU38" s="225" t="s">
        <v>1</v>
      </c>
      <c r="AV38" s="231" t="s">
        <v>20</v>
      </c>
      <c r="AW38" s="231" t="s">
        <v>1240</v>
      </c>
      <c r="AX38" s="226">
        <v>1</v>
      </c>
      <c r="AY38" s="226">
        <v>1</v>
      </c>
      <c r="AZ38" s="228">
        <v>0</v>
      </c>
      <c r="BA38" s="233">
        <v>0.8</v>
      </c>
      <c r="BB38" s="229">
        <v>0</v>
      </c>
      <c r="BD38" t="e">
        <f>VLOOKUP(A38,'High impact list'!$A:$F,1,FALSE)</f>
        <v>#N/A</v>
      </c>
      <c r="BE38" t="e">
        <f>VLOOKUP(A38,'High impact list'!$A:$F,5,FALSE)</f>
        <v>#N/A</v>
      </c>
      <c r="BF38">
        <v>1</v>
      </c>
      <c r="BG38">
        <v>1</v>
      </c>
      <c r="BH38" t="e">
        <f>VLOOKUP(A38,Sheet2!B:B,1,FALSE)</f>
        <v>#N/A</v>
      </c>
    </row>
    <row r="39" spans="1:60" ht="27" customHeight="1" x14ac:dyDescent="0.25">
      <c r="A39" s="223">
        <v>183</v>
      </c>
      <c r="B39" s="224" t="s">
        <v>152</v>
      </c>
      <c r="C39" s="225" t="s">
        <v>1190</v>
      </c>
      <c r="D39" s="225" t="s">
        <v>1191</v>
      </c>
      <c r="E39" s="225" t="s">
        <v>1086</v>
      </c>
      <c r="F39" s="225" t="s">
        <v>151</v>
      </c>
      <c r="G39" s="225" t="s">
        <v>1</v>
      </c>
      <c r="H39" s="224" t="s">
        <v>1</v>
      </c>
      <c r="I39" s="224" t="s">
        <v>1086</v>
      </c>
      <c r="J39" s="226" t="s">
        <v>33</v>
      </c>
      <c r="K39" s="225" t="s">
        <v>1</v>
      </c>
      <c r="L39" s="225" t="s">
        <v>1</v>
      </c>
      <c r="M39" s="226" t="s">
        <v>33</v>
      </c>
      <c r="N39" s="225" t="s">
        <v>1</v>
      </c>
      <c r="O39" s="225" t="s">
        <v>1</v>
      </c>
      <c r="P39" s="225" t="s">
        <v>1</v>
      </c>
      <c r="Q39" s="225" t="s">
        <v>1</v>
      </c>
      <c r="R39" s="225" t="s">
        <v>1</v>
      </c>
      <c r="S39" s="225" t="s">
        <v>1</v>
      </c>
      <c r="T39" s="225" t="s">
        <v>1</v>
      </c>
      <c r="U39" s="225" t="s">
        <v>1</v>
      </c>
      <c r="V39" s="225" t="s">
        <v>1</v>
      </c>
      <c r="W39" s="225" t="s">
        <v>1</v>
      </c>
      <c r="X39" s="225" t="s">
        <v>1</v>
      </c>
      <c r="Y39" s="225" t="s">
        <v>1</v>
      </c>
      <c r="Z39" s="225" t="s">
        <v>1</v>
      </c>
      <c r="AA39" s="225" t="s">
        <v>1</v>
      </c>
      <c r="AB39" s="225" t="s">
        <v>1</v>
      </c>
      <c r="AC39" s="225" t="s">
        <v>1</v>
      </c>
      <c r="AD39" s="225" t="s">
        <v>1</v>
      </c>
      <c r="AE39" s="225" t="s">
        <v>1</v>
      </c>
      <c r="AF39" s="225" t="s">
        <v>1</v>
      </c>
      <c r="AG39" s="225" t="s">
        <v>1</v>
      </c>
      <c r="AH39" s="225" t="s">
        <v>1</v>
      </c>
      <c r="AI39" s="225" t="s">
        <v>1</v>
      </c>
      <c r="AJ39" s="225" t="s">
        <v>1</v>
      </c>
      <c r="AK39" s="225" t="s">
        <v>1</v>
      </c>
      <c r="AL39" s="225" t="s">
        <v>1</v>
      </c>
      <c r="AM39" s="225" t="s">
        <v>1</v>
      </c>
      <c r="AN39" s="225" t="s">
        <v>1</v>
      </c>
      <c r="AO39" s="225" t="s">
        <v>1</v>
      </c>
      <c r="AP39" s="225" t="s">
        <v>1</v>
      </c>
      <c r="AQ39" s="225" t="s">
        <v>1</v>
      </c>
      <c r="AR39" s="225" t="s">
        <v>1</v>
      </c>
      <c r="AS39" s="225" t="s">
        <v>1</v>
      </c>
      <c r="AT39" s="225" t="s">
        <v>1</v>
      </c>
      <c r="AU39" s="225" t="s">
        <v>1</v>
      </c>
      <c r="AV39" s="232" t="s">
        <v>23</v>
      </c>
      <c r="AW39" s="231" t="s">
        <v>1240</v>
      </c>
      <c r="AX39" s="226">
        <v>1</v>
      </c>
      <c r="AY39" s="227">
        <v>2</v>
      </c>
      <c r="AZ39" s="228">
        <v>0</v>
      </c>
      <c r="BA39" s="233">
        <v>6.9</v>
      </c>
      <c r="BB39" s="234">
        <v>0</v>
      </c>
      <c r="BD39">
        <f>VLOOKUP(A39,'High impact list'!$A:$F,1,FALSE)</f>
        <v>183</v>
      </c>
      <c r="BE39" t="str">
        <f>VLOOKUP(A39,'High impact list'!$A:$F,5,FALSE)</f>
        <v>Health</v>
      </c>
      <c r="BF39">
        <v>1</v>
      </c>
      <c r="BG39">
        <v>1</v>
      </c>
      <c r="BH39" t="e">
        <f>VLOOKUP(A39,Sheet2!B:B,1,FALSE)</f>
        <v>#N/A</v>
      </c>
    </row>
    <row r="40" spans="1:60" ht="26.25" customHeight="1" x14ac:dyDescent="0.25">
      <c r="A40" s="223">
        <v>197</v>
      </c>
      <c r="B40" s="224" t="s">
        <v>203</v>
      </c>
      <c r="C40" s="225" t="s">
        <v>1190</v>
      </c>
      <c r="D40" s="225" t="s">
        <v>1191</v>
      </c>
      <c r="E40" s="225" t="s">
        <v>854</v>
      </c>
      <c r="F40" s="225" t="s">
        <v>452</v>
      </c>
      <c r="G40" s="225" t="s">
        <v>856</v>
      </c>
      <c r="H40" s="224" t="s">
        <v>717</v>
      </c>
      <c r="I40" s="224" t="s">
        <v>437</v>
      </c>
      <c r="J40" s="226" t="s">
        <v>33</v>
      </c>
      <c r="K40" s="225" t="s">
        <v>1</v>
      </c>
      <c r="L40" s="225" t="s">
        <v>1</v>
      </c>
      <c r="M40" s="226" t="s">
        <v>33</v>
      </c>
      <c r="N40" s="225" t="s">
        <v>1</v>
      </c>
      <c r="O40" s="230" t="s">
        <v>22</v>
      </c>
      <c r="P40" s="225" t="s">
        <v>1</v>
      </c>
      <c r="Q40" s="225" t="s">
        <v>1</v>
      </c>
      <c r="R40" s="225" t="s">
        <v>1</v>
      </c>
      <c r="S40" s="225" t="s">
        <v>1</v>
      </c>
      <c r="T40" s="225" t="s">
        <v>1</v>
      </c>
      <c r="U40" s="225" t="s">
        <v>1</v>
      </c>
      <c r="V40" s="225" t="s">
        <v>1</v>
      </c>
      <c r="W40" s="225" t="s">
        <v>1</v>
      </c>
      <c r="X40" s="225" t="s">
        <v>1</v>
      </c>
      <c r="Y40" s="225" t="s">
        <v>1</v>
      </c>
      <c r="Z40" s="225" t="s">
        <v>1</v>
      </c>
      <c r="AA40" s="225" t="s">
        <v>1</v>
      </c>
      <c r="AB40" s="225" t="s">
        <v>1</v>
      </c>
      <c r="AC40" s="225" t="s">
        <v>1</v>
      </c>
      <c r="AD40" s="225" t="s">
        <v>1</v>
      </c>
      <c r="AE40" s="225" t="s">
        <v>1</v>
      </c>
      <c r="AF40" s="225" t="s">
        <v>1</v>
      </c>
      <c r="AG40" s="225" t="s">
        <v>1</v>
      </c>
      <c r="AH40" s="225" t="s">
        <v>1</v>
      </c>
      <c r="AI40" s="225" t="s">
        <v>1</v>
      </c>
      <c r="AJ40" s="225" t="s">
        <v>1</v>
      </c>
      <c r="AK40" s="225" t="s">
        <v>1</v>
      </c>
      <c r="AL40" s="225" t="s">
        <v>1</v>
      </c>
      <c r="AM40" s="225" t="s">
        <v>1</v>
      </c>
      <c r="AN40" s="225" t="s">
        <v>1</v>
      </c>
      <c r="AO40" s="225" t="s">
        <v>1</v>
      </c>
      <c r="AP40" s="225" t="s">
        <v>1</v>
      </c>
      <c r="AQ40" s="225" t="s">
        <v>1</v>
      </c>
      <c r="AR40" s="225" t="s">
        <v>1</v>
      </c>
      <c r="AS40" s="225" t="s">
        <v>1</v>
      </c>
      <c r="AT40" s="225" t="s">
        <v>1</v>
      </c>
      <c r="AU40" s="231" t="s">
        <v>20</v>
      </c>
      <c r="AV40" s="232" t="s">
        <v>23</v>
      </c>
      <c r="AW40" s="231" t="s">
        <v>1240</v>
      </c>
      <c r="AX40" s="226">
        <v>1</v>
      </c>
      <c r="AY40" s="235">
        <v>0</v>
      </c>
      <c r="AZ40" s="228">
        <v>0</v>
      </c>
      <c r="BA40" s="236">
        <v>0.22</v>
      </c>
      <c r="BB40" s="234">
        <v>0.04</v>
      </c>
      <c r="BD40">
        <f>VLOOKUP(A40,'High impact list'!$A:$F,1,FALSE)</f>
        <v>197</v>
      </c>
      <c r="BE40" t="str">
        <f>VLOOKUP(A40,'High impact list'!$A:$F,5,FALSE)</f>
        <v>Safety and Security</v>
      </c>
      <c r="BF40">
        <v>1</v>
      </c>
      <c r="BG40">
        <v>1</v>
      </c>
      <c r="BH40" t="e">
        <f>VLOOKUP(A40,Sheet2!B:B,1,FALSE)</f>
        <v>#N/A</v>
      </c>
    </row>
    <row r="41" spans="1:60" ht="26.25" customHeight="1" x14ac:dyDescent="0.25">
      <c r="A41" s="223">
        <v>375</v>
      </c>
      <c r="B41" s="224" t="s">
        <v>1268</v>
      </c>
      <c r="C41" s="225" t="s">
        <v>1190</v>
      </c>
      <c r="D41" s="225" t="s">
        <v>1191</v>
      </c>
      <c r="E41" s="225" t="s">
        <v>571</v>
      </c>
      <c r="F41" s="225" t="s">
        <v>485</v>
      </c>
      <c r="G41" s="225" t="s">
        <v>1</v>
      </c>
      <c r="H41" s="224" t="s">
        <v>1</v>
      </c>
      <c r="I41" s="224" t="s">
        <v>571</v>
      </c>
      <c r="J41" s="226" t="s">
        <v>33</v>
      </c>
      <c r="K41" s="225" t="s">
        <v>1</v>
      </c>
      <c r="L41" s="225" t="s">
        <v>1</v>
      </c>
      <c r="M41" s="226" t="s">
        <v>33</v>
      </c>
      <c r="N41" s="225" t="s">
        <v>1</v>
      </c>
      <c r="O41" s="225" t="s">
        <v>1</v>
      </c>
      <c r="P41" s="225" t="s">
        <v>1</v>
      </c>
      <c r="Q41" s="225" t="s">
        <v>1</v>
      </c>
      <c r="R41" s="225" t="s">
        <v>1</v>
      </c>
      <c r="S41" s="225" t="s">
        <v>1</v>
      </c>
      <c r="T41" s="225" t="s">
        <v>1</v>
      </c>
      <c r="U41" s="225" t="s">
        <v>1</v>
      </c>
      <c r="V41" s="225" t="s">
        <v>1</v>
      </c>
      <c r="W41" s="225" t="s">
        <v>1</v>
      </c>
      <c r="X41" s="225" t="s">
        <v>1</v>
      </c>
      <c r="Y41" s="225" t="s">
        <v>1</v>
      </c>
      <c r="Z41" s="225" t="s">
        <v>1</v>
      </c>
      <c r="AA41" s="225" t="s">
        <v>1</v>
      </c>
      <c r="AB41" s="225" t="s">
        <v>1</v>
      </c>
      <c r="AC41" s="225" t="s">
        <v>1</v>
      </c>
      <c r="AD41" s="225" t="s">
        <v>1</v>
      </c>
      <c r="AE41" s="225" t="s">
        <v>1</v>
      </c>
      <c r="AF41" s="225" t="s">
        <v>1</v>
      </c>
      <c r="AG41" s="225" t="s">
        <v>1</v>
      </c>
      <c r="AH41" s="225" t="s">
        <v>1</v>
      </c>
      <c r="AI41" s="225" t="s">
        <v>1</v>
      </c>
      <c r="AJ41" s="225" t="s">
        <v>1</v>
      </c>
      <c r="AK41" s="225" t="s">
        <v>1</v>
      </c>
      <c r="AL41" s="225" t="s">
        <v>1</v>
      </c>
      <c r="AM41" s="225" t="s">
        <v>1</v>
      </c>
      <c r="AN41" s="225" t="s">
        <v>1</v>
      </c>
      <c r="AO41" s="225" t="s">
        <v>1</v>
      </c>
      <c r="AP41" s="225" t="s">
        <v>1</v>
      </c>
      <c r="AQ41" s="225" t="s">
        <v>1</v>
      </c>
      <c r="AR41" s="225" t="s">
        <v>1</v>
      </c>
      <c r="AS41" s="225" t="s">
        <v>1</v>
      </c>
      <c r="AT41" s="225" t="s">
        <v>1</v>
      </c>
      <c r="AU41" s="230" t="s">
        <v>22</v>
      </c>
      <c r="AV41" s="225" t="s">
        <v>1</v>
      </c>
      <c r="AW41" s="226" t="s">
        <v>1241</v>
      </c>
      <c r="AX41" s="226">
        <v>1</v>
      </c>
      <c r="AY41" s="227">
        <v>2</v>
      </c>
      <c r="AZ41" s="228">
        <v>0</v>
      </c>
      <c r="BA41" s="233">
        <v>0</v>
      </c>
      <c r="BB41" s="234">
        <v>0.04</v>
      </c>
      <c r="BD41" t="e">
        <f>VLOOKUP(A41,'High impact list'!$A:$F,1,FALSE)</f>
        <v>#N/A</v>
      </c>
      <c r="BE41" t="e">
        <f>VLOOKUP(A41,'High impact list'!$A:$F,5,FALSE)</f>
        <v>#N/A</v>
      </c>
      <c r="BF41">
        <v>1</v>
      </c>
      <c r="BG41">
        <v>1</v>
      </c>
      <c r="BH41" t="e">
        <f>VLOOKUP(A41,Sheet2!B:B,1,FALSE)</f>
        <v>#N/A</v>
      </c>
    </row>
    <row r="42" spans="1:60" ht="14.25" customHeight="1" x14ac:dyDescent="0.25">
      <c r="A42" s="223">
        <v>1229</v>
      </c>
      <c r="B42" s="224" t="s">
        <v>1270</v>
      </c>
      <c r="C42" s="225" t="s">
        <v>1190</v>
      </c>
      <c r="D42" s="225" t="s">
        <v>1191</v>
      </c>
      <c r="E42" s="225" t="s">
        <v>1086</v>
      </c>
      <c r="F42" s="225" t="s">
        <v>456</v>
      </c>
      <c r="G42" s="225" t="s">
        <v>1</v>
      </c>
      <c r="H42" s="224" t="s">
        <v>1</v>
      </c>
      <c r="I42" s="224" t="s">
        <v>1086</v>
      </c>
      <c r="J42" s="226" t="s">
        <v>33</v>
      </c>
      <c r="K42" s="225" t="s">
        <v>1</v>
      </c>
      <c r="L42" s="225" t="s">
        <v>1</v>
      </c>
      <c r="M42" s="226" t="s">
        <v>33</v>
      </c>
      <c r="N42" s="225" t="s">
        <v>1</v>
      </c>
      <c r="O42" s="225" t="s">
        <v>1</v>
      </c>
      <c r="P42" s="225" t="s">
        <v>1</v>
      </c>
      <c r="Q42" s="225" t="s">
        <v>1</v>
      </c>
      <c r="R42" s="225" t="s">
        <v>1</v>
      </c>
      <c r="S42" s="225" t="s">
        <v>1</v>
      </c>
      <c r="T42" s="225" t="s">
        <v>1</v>
      </c>
      <c r="U42" s="225" t="s">
        <v>1</v>
      </c>
      <c r="V42" s="225" t="s">
        <v>1</v>
      </c>
      <c r="W42" s="225" t="s">
        <v>1</v>
      </c>
      <c r="X42" s="225" t="s">
        <v>1</v>
      </c>
      <c r="Y42" s="225" t="s">
        <v>1</v>
      </c>
      <c r="Z42" s="225" t="s">
        <v>1</v>
      </c>
      <c r="AA42" s="225" t="s">
        <v>1</v>
      </c>
      <c r="AB42" s="225" t="s">
        <v>1</v>
      </c>
      <c r="AC42" s="225" t="s">
        <v>1</v>
      </c>
      <c r="AD42" s="225" t="s">
        <v>1</v>
      </c>
      <c r="AE42" s="225" t="s">
        <v>1</v>
      </c>
      <c r="AF42" s="225" t="s">
        <v>1</v>
      </c>
      <c r="AG42" s="225" t="s">
        <v>1</v>
      </c>
      <c r="AH42" s="225" t="s">
        <v>1</v>
      </c>
      <c r="AI42" s="225" t="s">
        <v>1</v>
      </c>
      <c r="AJ42" s="225" t="s">
        <v>1</v>
      </c>
      <c r="AK42" s="225" t="s">
        <v>1</v>
      </c>
      <c r="AL42" s="225" t="s">
        <v>1</v>
      </c>
      <c r="AM42" s="225" t="s">
        <v>1</v>
      </c>
      <c r="AN42" s="225" t="s">
        <v>1</v>
      </c>
      <c r="AO42" s="225" t="s">
        <v>1</v>
      </c>
      <c r="AP42" s="225" t="s">
        <v>1</v>
      </c>
      <c r="AQ42" s="225" t="s">
        <v>1</v>
      </c>
      <c r="AR42" s="225" t="s">
        <v>1</v>
      </c>
      <c r="AS42" s="225" t="s">
        <v>1</v>
      </c>
      <c r="AT42" s="225" t="s">
        <v>1</v>
      </c>
      <c r="AU42" s="230" t="s">
        <v>22</v>
      </c>
      <c r="AV42" s="230" t="s">
        <v>22</v>
      </c>
      <c r="AW42" s="226" t="s">
        <v>1241</v>
      </c>
      <c r="AX42" s="226">
        <v>1</v>
      </c>
      <c r="AY42" s="235">
        <v>0</v>
      </c>
      <c r="AZ42" s="228">
        <v>0</v>
      </c>
      <c r="BA42" s="236">
        <v>5.0000000000000001E-3</v>
      </c>
      <c r="BB42" s="238">
        <v>7.0000000000000001E-3</v>
      </c>
      <c r="BD42" t="e">
        <f>VLOOKUP(A42,'High impact list'!$A:$F,1,FALSE)</f>
        <v>#N/A</v>
      </c>
      <c r="BE42" t="e">
        <f>VLOOKUP(A42,'High impact list'!$A:$F,5,FALSE)</f>
        <v>#N/A</v>
      </c>
      <c r="BF42">
        <v>1</v>
      </c>
      <c r="BG42">
        <v>1</v>
      </c>
      <c r="BH42" t="e">
        <f>VLOOKUP(A42,Sheet2!B:B,1,FALSE)</f>
        <v>#N/A</v>
      </c>
    </row>
    <row r="43" spans="1:60" ht="27" customHeight="1" x14ac:dyDescent="0.25">
      <c r="A43" s="223">
        <v>403</v>
      </c>
      <c r="B43" s="224" t="s">
        <v>927</v>
      </c>
      <c r="C43" s="225" t="s">
        <v>1190</v>
      </c>
      <c r="D43" s="225" t="s">
        <v>1191</v>
      </c>
      <c r="E43" s="225" t="s">
        <v>896</v>
      </c>
      <c r="F43" s="225" t="s">
        <v>1</v>
      </c>
      <c r="G43" s="225" t="s">
        <v>902</v>
      </c>
      <c r="H43" s="224" t="s">
        <v>755</v>
      </c>
      <c r="I43" s="224" t="s">
        <v>437</v>
      </c>
      <c r="J43" s="226" t="s">
        <v>33</v>
      </c>
      <c r="K43" s="225" t="s">
        <v>1</v>
      </c>
      <c r="L43" s="225" t="s">
        <v>1</v>
      </c>
      <c r="M43" s="226" t="s">
        <v>33</v>
      </c>
      <c r="N43" s="225" t="s">
        <v>1</v>
      </c>
      <c r="O43" s="225" t="s">
        <v>1</v>
      </c>
      <c r="P43" s="225" t="s">
        <v>1</v>
      </c>
      <c r="Q43" s="225" t="s">
        <v>1</v>
      </c>
      <c r="R43" s="225" t="s">
        <v>1</v>
      </c>
      <c r="S43" s="225" t="s">
        <v>1</v>
      </c>
      <c r="T43" s="225" t="s">
        <v>1</v>
      </c>
      <c r="U43" s="225" t="s">
        <v>1</v>
      </c>
      <c r="V43" s="225" t="s">
        <v>1</v>
      </c>
      <c r="W43" s="225" t="s">
        <v>1</v>
      </c>
      <c r="X43" s="225" t="s">
        <v>1</v>
      </c>
      <c r="Y43" s="225" t="s">
        <v>1</v>
      </c>
      <c r="Z43" s="225" t="s">
        <v>1</v>
      </c>
      <c r="AA43" s="225" t="s">
        <v>1</v>
      </c>
      <c r="AB43" s="225" t="s">
        <v>1</v>
      </c>
      <c r="AC43" s="225" t="s">
        <v>1</v>
      </c>
      <c r="AD43" s="225" t="s">
        <v>1</v>
      </c>
      <c r="AE43" s="225" t="s">
        <v>1</v>
      </c>
      <c r="AF43" s="225" t="s">
        <v>1</v>
      </c>
      <c r="AG43" s="225" t="s">
        <v>1</v>
      </c>
      <c r="AH43" s="225" t="s">
        <v>1</v>
      </c>
      <c r="AI43" s="225" t="s">
        <v>1</v>
      </c>
      <c r="AJ43" s="225" t="s">
        <v>1</v>
      </c>
      <c r="AK43" s="225" t="s">
        <v>1</v>
      </c>
      <c r="AL43" s="225" t="s">
        <v>1</v>
      </c>
      <c r="AM43" s="225" t="s">
        <v>1</v>
      </c>
      <c r="AN43" s="225" t="s">
        <v>1</v>
      </c>
      <c r="AO43" s="225" t="s">
        <v>1</v>
      </c>
      <c r="AP43" s="225" t="s">
        <v>1</v>
      </c>
      <c r="AQ43" s="225" t="s">
        <v>1</v>
      </c>
      <c r="AR43" s="225" t="s">
        <v>1</v>
      </c>
      <c r="AS43" s="225" t="s">
        <v>1</v>
      </c>
      <c r="AT43" s="225" t="s">
        <v>1</v>
      </c>
      <c r="AU43" s="232" t="s">
        <v>23</v>
      </c>
      <c r="AV43" s="225" t="s">
        <v>1</v>
      </c>
      <c r="AW43" s="226" t="s">
        <v>1241</v>
      </c>
      <c r="AX43" s="226">
        <v>1</v>
      </c>
      <c r="AY43" s="226">
        <v>1</v>
      </c>
      <c r="AZ43" s="228">
        <v>0</v>
      </c>
      <c r="BA43" s="228">
        <v>0</v>
      </c>
      <c r="BB43" s="229">
        <v>0</v>
      </c>
      <c r="BD43" t="e">
        <f>VLOOKUP(A43,'High impact list'!$A:$F,1,FALSE)</f>
        <v>#N/A</v>
      </c>
      <c r="BE43" t="e">
        <f>VLOOKUP(A43,'High impact list'!$A:$F,5,FALSE)</f>
        <v>#N/A</v>
      </c>
      <c r="BF43">
        <v>1</v>
      </c>
      <c r="BG43">
        <v>1</v>
      </c>
      <c r="BH43" t="e">
        <f>VLOOKUP(A43,Sheet2!B:B,1,FALSE)</f>
        <v>#N/A</v>
      </c>
    </row>
    <row r="44" spans="1:60" ht="26.25" customHeight="1" x14ac:dyDescent="0.25">
      <c r="A44" s="223">
        <v>291</v>
      </c>
      <c r="B44" s="224" t="s">
        <v>142</v>
      </c>
      <c r="C44" s="225" t="s">
        <v>1190</v>
      </c>
      <c r="D44" s="225" t="s">
        <v>1191</v>
      </c>
      <c r="E44" s="225" t="s">
        <v>737</v>
      </c>
      <c r="F44" s="225" t="s">
        <v>485</v>
      </c>
      <c r="G44" s="225" t="s">
        <v>739</v>
      </c>
      <c r="H44" s="224" t="s">
        <v>440</v>
      </c>
      <c r="I44" s="224" t="s">
        <v>437</v>
      </c>
      <c r="J44" s="226" t="s">
        <v>33</v>
      </c>
      <c r="K44" s="225" t="s">
        <v>1</v>
      </c>
      <c r="L44" s="230" t="s">
        <v>22</v>
      </c>
      <c r="M44" s="237" t="s">
        <v>26</v>
      </c>
      <c r="N44" s="225" t="s">
        <v>1</v>
      </c>
      <c r="O44" s="232" t="s">
        <v>23</v>
      </c>
      <c r="P44" s="225" t="s">
        <v>1</v>
      </c>
      <c r="Q44" s="225" t="s">
        <v>1</v>
      </c>
      <c r="R44" s="225" t="s">
        <v>1</v>
      </c>
      <c r="S44" s="225" t="s">
        <v>1</v>
      </c>
      <c r="T44" s="225" t="s">
        <v>1</v>
      </c>
      <c r="U44" s="225" t="s">
        <v>1</v>
      </c>
      <c r="V44" s="225" t="s">
        <v>1</v>
      </c>
      <c r="W44" s="225" t="s">
        <v>1</v>
      </c>
      <c r="X44" s="230" t="s">
        <v>22</v>
      </c>
      <c r="Y44" s="225" t="s">
        <v>1</v>
      </c>
      <c r="Z44" s="225" t="s">
        <v>1</v>
      </c>
      <c r="AA44" s="225" t="s">
        <v>1</v>
      </c>
      <c r="AB44" s="225" t="s">
        <v>1</v>
      </c>
      <c r="AC44" s="225" t="s">
        <v>1</v>
      </c>
      <c r="AD44" s="225" t="s">
        <v>1</v>
      </c>
      <c r="AE44" s="230" t="s">
        <v>22</v>
      </c>
      <c r="AF44" s="225" t="s">
        <v>1</v>
      </c>
      <c r="AG44" s="225" t="s">
        <v>1</v>
      </c>
      <c r="AH44" s="225" t="s">
        <v>1</v>
      </c>
      <c r="AI44" s="225" t="s">
        <v>1</v>
      </c>
      <c r="AJ44" s="225" t="s">
        <v>1</v>
      </c>
      <c r="AK44" s="225" t="s">
        <v>1</v>
      </c>
      <c r="AL44" s="225" t="s">
        <v>1</v>
      </c>
      <c r="AM44" s="225" t="s">
        <v>1</v>
      </c>
      <c r="AN44" s="225" t="s">
        <v>1</v>
      </c>
      <c r="AO44" s="225" t="s">
        <v>1</v>
      </c>
      <c r="AP44" s="225" t="s">
        <v>1</v>
      </c>
      <c r="AQ44" s="225" t="s">
        <v>1</v>
      </c>
      <c r="AR44" s="225" t="s">
        <v>1</v>
      </c>
      <c r="AS44" s="225" t="s">
        <v>1</v>
      </c>
      <c r="AT44" s="225" t="s">
        <v>1</v>
      </c>
      <c r="AU44" s="231" t="s">
        <v>20</v>
      </c>
      <c r="AV44" s="225" t="s">
        <v>1</v>
      </c>
      <c r="AW44" s="226" t="s">
        <v>1241</v>
      </c>
      <c r="AX44" s="226">
        <v>1</v>
      </c>
      <c r="AY44" s="226">
        <v>1</v>
      </c>
      <c r="AZ44" s="228">
        <v>0</v>
      </c>
      <c r="BA44" s="233">
        <v>10.8</v>
      </c>
      <c r="BB44" s="229">
        <v>0</v>
      </c>
      <c r="BD44">
        <f>VLOOKUP(A44,'High impact list'!$A:$F,1,FALSE)</f>
        <v>291</v>
      </c>
      <c r="BE44" t="str">
        <f>VLOOKUP(A44,'High impact list'!$A:$F,5,FALSE)</f>
        <v>Financial Stability/ Fiscal Pressure</v>
      </c>
      <c r="BF44">
        <v>1</v>
      </c>
      <c r="BG44">
        <v>1</v>
      </c>
      <c r="BH44" t="e">
        <f>VLOOKUP(A44,Sheet2!B:B,1,FALSE)</f>
        <v>#N/A</v>
      </c>
    </row>
    <row r="45" spans="1:60" ht="27" customHeight="1" x14ac:dyDescent="0.25">
      <c r="A45" s="223">
        <v>1449</v>
      </c>
      <c r="B45" s="224" t="s">
        <v>716</v>
      </c>
      <c r="C45" s="225" t="s">
        <v>1190</v>
      </c>
      <c r="D45" s="225" t="s">
        <v>1191</v>
      </c>
      <c r="E45" s="225" t="s">
        <v>683</v>
      </c>
      <c r="F45" s="225" t="s">
        <v>1</v>
      </c>
      <c r="G45" s="225" t="s">
        <v>695</v>
      </c>
      <c r="H45" s="224" t="s">
        <v>717</v>
      </c>
      <c r="I45" s="224" t="s">
        <v>437</v>
      </c>
      <c r="J45" s="226" t="s">
        <v>33</v>
      </c>
      <c r="K45" s="225" t="s">
        <v>1</v>
      </c>
      <c r="L45" s="225" t="s">
        <v>1</v>
      </c>
      <c r="M45" s="226" t="s">
        <v>33</v>
      </c>
      <c r="N45" s="225" t="s">
        <v>1</v>
      </c>
      <c r="O45" s="230" t="s">
        <v>22</v>
      </c>
      <c r="P45" s="225" t="s">
        <v>1</v>
      </c>
      <c r="Q45" s="225" t="s">
        <v>1</v>
      </c>
      <c r="R45" s="225" t="s">
        <v>1</v>
      </c>
      <c r="S45" s="225" t="s">
        <v>1</v>
      </c>
      <c r="T45" s="225" t="s">
        <v>1</v>
      </c>
      <c r="U45" s="225" t="s">
        <v>1</v>
      </c>
      <c r="V45" s="225" t="s">
        <v>1</v>
      </c>
      <c r="W45" s="225" t="s">
        <v>1</v>
      </c>
      <c r="X45" s="225" t="s">
        <v>1</v>
      </c>
      <c r="Y45" s="225" t="s">
        <v>1</v>
      </c>
      <c r="Z45" s="225" t="s">
        <v>1</v>
      </c>
      <c r="AA45" s="225" t="s">
        <v>1</v>
      </c>
      <c r="AB45" s="225" t="s">
        <v>1</v>
      </c>
      <c r="AC45" s="225" t="s">
        <v>1</v>
      </c>
      <c r="AD45" s="225" t="s">
        <v>1</v>
      </c>
      <c r="AE45" s="225" t="s">
        <v>1</v>
      </c>
      <c r="AF45" s="225" t="s">
        <v>1</v>
      </c>
      <c r="AG45" s="225" t="s">
        <v>1</v>
      </c>
      <c r="AH45" s="225" t="s">
        <v>1</v>
      </c>
      <c r="AI45" s="225" t="s">
        <v>1</v>
      </c>
      <c r="AJ45" s="225" t="s">
        <v>1</v>
      </c>
      <c r="AK45" s="225" t="s">
        <v>1</v>
      </c>
      <c r="AL45" s="225" t="s">
        <v>1</v>
      </c>
      <c r="AM45" s="225" t="s">
        <v>1</v>
      </c>
      <c r="AN45" s="225" t="s">
        <v>1</v>
      </c>
      <c r="AO45" s="225" t="s">
        <v>1</v>
      </c>
      <c r="AP45" s="225" t="s">
        <v>1</v>
      </c>
      <c r="AQ45" s="225" t="s">
        <v>1</v>
      </c>
      <c r="AR45" s="225" t="s">
        <v>1</v>
      </c>
      <c r="AS45" s="225" t="s">
        <v>1</v>
      </c>
      <c r="AT45" s="225" t="s">
        <v>1</v>
      </c>
      <c r="AU45" s="225" t="s">
        <v>1</v>
      </c>
      <c r="AV45" s="231" t="s">
        <v>20</v>
      </c>
      <c r="AW45" s="226" t="s">
        <v>1241</v>
      </c>
      <c r="AX45" s="227">
        <v>2</v>
      </c>
      <c r="AY45" s="227">
        <v>2</v>
      </c>
      <c r="AZ45" s="228">
        <v>0</v>
      </c>
      <c r="BA45" s="233">
        <v>40.700000000000003</v>
      </c>
      <c r="BB45" s="238">
        <v>0.06</v>
      </c>
      <c r="BD45" t="e">
        <f>VLOOKUP(A45,'High impact list'!$A:$F,1,FALSE)</f>
        <v>#N/A</v>
      </c>
      <c r="BE45" t="e">
        <f>VLOOKUP(A45,'High impact list'!$A:$F,5,FALSE)</f>
        <v>#N/A</v>
      </c>
      <c r="BF45">
        <v>1</v>
      </c>
      <c r="BG45">
        <v>1</v>
      </c>
      <c r="BH45" t="e">
        <f>VLOOKUP(A45,Sheet2!B:B,1,FALSE)</f>
        <v>#N/A</v>
      </c>
    </row>
    <row r="46" spans="1:60" ht="26.25" customHeight="1" x14ac:dyDescent="0.25">
      <c r="A46" s="223">
        <v>312</v>
      </c>
      <c r="B46" s="224" t="s">
        <v>479</v>
      </c>
      <c r="C46" s="225" t="s">
        <v>1190</v>
      </c>
      <c r="D46" s="225" t="s">
        <v>1191</v>
      </c>
      <c r="E46" s="225" t="s">
        <v>571</v>
      </c>
      <c r="F46" s="225" t="s">
        <v>479</v>
      </c>
      <c r="G46" s="225" t="s">
        <v>1</v>
      </c>
      <c r="H46" s="224" t="s">
        <v>1</v>
      </c>
      <c r="I46" s="224" t="s">
        <v>571</v>
      </c>
      <c r="J46" s="226" t="s">
        <v>33</v>
      </c>
      <c r="K46" s="225" t="s">
        <v>1</v>
      </c>
      <c r="L46" s="225" t="s">
        <v>1</v>
      </c>
      <c r="M46" s="226" t="s">
        <v>33</v>
      </c>
      <c r="N46" s="225" t="s">
        <v>1</v>
      </c>
      <c r="O46" s="225" t="s">
        <v>1</v>
      </c>
      <c r="P46" s="225" t="s">
        <v>1</v>
      </c>
      <c r="Q46" s="225" t="s">
        <v>1</v>
      </c>
      <c r="R46" s="225" t="s">
        <v>1</v>
      </c>
      <c r="S46" s="225" t="s">
        <v>1</v>
      </c>
      <c r="T46" s="225" t="s">
        <v>1</v>
      </c>
      <c r="U46" s="225" t="s">
        <v>1</v>
      </c>
      <c r="V46" s="225" t="s">
        <v>1</v>
      </c>
      <c r="W46" s="225" t="s">
        <v>1</v>
      </c>
      <c r="X46" s="225" t="s">
        <v>1</v>
      </c>
      <c r="Y46" s="225" t="s">
        <v>1</v>
      </c>
      <c r="Z46" s="225" t="s">
        <v>1</v>
      </c>
      <c r="AA46" s="225" t="s">
        <v>1</v>
      </c>
      <c r="AB46" s="225" t="s">
        <v>1</v>
      </c>
      <c r="AC46" s="225" t="s">
        <v>1</v>
      </c>
      <c r="AD46" s="225" t="s">
        <v>1</v>
      </c>
      <c r="AE46" s="225" t="s">
        <v>1</v>
      </c>
      <c r="AF46" s="225" t="s">
        <v>1</v>
      </c>
      <c r="AG46" s="225" t="s">
        <v>1</v>
      </c>
      <c r="AH46" s="225" t="s">
        <v>1</v>
      </c>
      <c r="AI46" s="225" t="s">
        <v>1</v>
      </c>
      <c r="AJ46" s="225" t="s">
        <v>1</v>
      </c>
      <c r="AK46" s="225" t="s">
        <v>1</v>
      </c>
      <c r="AL46" s="225" t="s">
        <v>1</v>
      </c>
      <c r="AM46" s="225" t="s">
        <v>1</v>
      </c>
      <c r="AN46" s="225" t="s">
        <v>1</v>
      </c>
      <c r="AO46" s="225" t="s">
        <v>1</v>
      </c>
      <c r="AP46" s="225" t="s">
        <v>1</v>
      </c>
      <c r="AQ46" s="225" t="s">
        <v>1</v>
      </c>
      <c r="AR46" s="225" t="s">
        <v>1</v>
      </c>
      <c r="AS46" s="225" t="s">
        <v>1</v>
      </c>
      <c r="AT46" s="225" t="s">
        <v>1</v>
      </c>
      <c r="AU46" s="225" t="s">
        <v>1</v>
      </c>
      <c r="AV46" s="231" t="s">
        <v>20</v>
      </c>
      <c r="AW46" s="231" t="s">
        <v>1240</v>
      </c>
      <c r="AX46" s="226">
        <v>1</v>
      </c>
      <c r="AY46" s="235">
        <v>0</v>
      </c>
      <c r="AZ46" s="228">
        <v>0</v>
      </c>
      <c r="BA46" s="228">
        <v>0</v>
      </c>
      <c r="BB46" s="229">
        <v>0</v>
      </c>
      <c r="BD46" t="e">
        <f>VLOOKUP(A46,'High impact list'!$A:$F,1,FALSE)</f>
        <v>#N/A</v>
      </c>
      <c r="BE46" t="e">
        <f>VLOOKUP(A46,'High impact list'!$A:$F,5,FALSE)</f>
        <v>#N/A</v>
      </c>
      <c r="BF46">
        <v>1</v>
      </c>
      <c r="BG46">
        <v>1</v>
      </c>
      <c r="BH46" t="e">
        <f>VLOOKUP(A46,Sheet2!B:B,1,FALSE)</f>
        <v>#N/A</v>
      </c>
    </row>
    <row r="47" spans="1:60" ht="34.5" customHeight="1" x14ac:dyDescent="0.25">
      <c r="A47" s="223">
        <v>313</v>
      </c>
      <c r="B47" s="224" t="s">
        <v>479</v>
      </c>
      <c r="C47" s="225" t="s">
        <v>1190</v>
      </c>
      <c r="D47" s="225" t="s">
        <v>1191</v>
      </c>
      <c r="E47" s="225" t="s">
        <v>625</v>
      </c>
      <c r="F47" s="225" t="s">
        <v>479</v>
      </c>
      <c r="G47" s="225" t="s">
        <v>1</v>
      </c>
      <c r="H47" s="224" t="s">
        <v>1</v>
      </c>
      <c r="I47" s="224" t="s">
        <v>625</v>
      </c>
      <c r="J47" s="226" t="s">
        <v>33</v>
      </c>
      <c r="K47" s="225" t="s">
        <v>1</v>
      </c>
      <c r="L47" s="230" t="s">
        <v>22</v>
      </c>
      <c r="M47" s="227" t="s">
        <v>17</v>
      </c>
      <c r="N47" s="225" t="s">
        <v>1</v>
      </c>
      <c r="O47" s="231" t="s">
        <v>20</v>
      </c>
      <c r="P47" s="225" t="s">
        <v>1</v>
      </c>
      <c r="Q47" s="225" t="s">
        <v>1</v>
      </c>
      <c r="R47" s="225" t="s">
        <v>1</v>
      </c>
      <c r="S47" s="225" t="s">
        <v>1</v>
      </c>
      <c r="T47" s="225" t="s">
        <v>1</v>
      </c>
      <c r="U47" s="225" t="s">
        <v>1</v>
      </c>
      <c r="V47" s="225" t="s">
        <v>1</v>
      </c>
      <c r="W47" s="225" t="s">
        <v>1</v>
      </c>
      <c r="X47" s="225" t="s">
        <v>1</v>
      </c>
      <c r="Y47" s="225" t="s">
        <v>1</v>
      </c>
      <c r="Z47" s="225" t="s">
        <v>1</v>
      </c>
      <c r="AA47" s="225" t="s">
        <v>1</v>
      </c>
      <c r="AB47" s="225" t="s">
        <v>1</v>
      </c>
      <c r="AC47" s="225" t="s">
        <v>1</v>
      </c>
      <c r="AD47" s="225" t="s">
        <v>1</v>
      </c>
      <c r="AE47" s="225" t="s">
        <v>1</v>
      </c>
      <c r="AF47" s="225" t="s">
        <v>1</v>
      </c>
      <c r="AG47" s="225" t="s">
        <v>1</v>
      </c>
      <c r="AH47" s="225" t="s">
        <v>1</v>
      </c>
      <c r="AI47" s="225" t="s">
        <v>1</v>
      </c>
      <c r="AJ47" s="225" t="s">
        <v>1</v>
      </c>
      <c r="AK47" s="225" t="s">
        <v>1</v>
      </c>
      <c r="AL47" s="225" t="s">
        <v>1</v>
      </c>
      <c r="AM47" s="225" t="s">
        <v>1</v>
      </c>
      <c r="AN47" s="225" t="s">
        <v>1</v>
      </c>
      <c r="AO47" s="225" t="s">
        <v>1</v>
      </c>
      <c r="AP47" s="225" t="s">
        <v>1</v>
      </c>
      <c r="AQ47" s="225" t="s">
        <v>1</v>
      </c>
      <c r="AR47" s="230" t="s">
        <v>22</v>
      </c>
      <c r="AS47" s="225" t="s">
        <v>1</v>
      </c>
      <c r="AT47" s="225" t="s">
        <v>1</v>
      </c>
      <c r="AU47" s="232" t="s">
        <v>23</v>
      </c>
      <c r="AV47" s="232" t="s">
        <v>23</v>
      </c>
      <c r="AW47" s="226" t="s">
        <v>1241</v>
      </c>
      <c r="AX47" s="226">
        <v>1</v>
      </c>
      <c r="AY47" s="226">
        <v>1</v>
      </c>
      <c r="AZ47" s="228">
        <v>0</v>
      </c>
      <c r="BA47" s="236">
        <v>10.7</v>
      </c>
      <c r="BB47" s="229">
        <v>0</v>
      </c>
      <c r="BD47" t="e">
        <f>VLOOKUP(A47,'High impact list'!$A:$F,1,FALSE)</f>
        <v>#N/A</v>
      </c>
      <c r="BE47" t="e">
        <f>VLOOKUP(A47,'High impact list'!$A:$F,5,FALSE)</f>
        <v>#N/A</v>
      </c>
      <c r="BF47">
        <v>1</v>
      </c>
      <c r="BG47">
        <v>1</v>
      </c>
      <c r="BH47" t="e">
        <f>VLOOKUP(A47,Sheet2!B:B,1,FALSE)</f>
        <v>#N/A</v>
      </c>
    </row>
    <row r="48" spans="1:60" ht="26.25" customHeight="1" x14ac:dyDescent="0.25">
      <c r="A48" s="223">
        <v>315</v>
      </c>
      <c r="B48" s="224" t="s">
        <v>479</v>
      </c>
      <c r="C48" s="225" t="s">
        <v>1190</v>
      </c>
      <c r="D48" s="225" t="s">
        <v>1191</v>
      </c>
      <c r="E48" s="225" t="s">
        <v>1065</v>
      </c>
      <c r="F48" s="225" t="s">
        <v>479</v>
      </c>
      <c r="G48" s="225" t="s">
        <v>1</v>
      </c>
      <c r="H48" s="224" t="s">
        <v>1</v>
      </c>
      <c r="I48" s="224" t="s">
        <v>1065</v>
      </c>
      <c r="J48" s="226" t="s">
        <v>33</v>
      </c>
      <c r="K48" s="225" t="s">
        <v>1</v>
      </c>
      <c r="L48" s="225" t="s">
        <v>1</v>
      </c>
      <c r="M48" s="226" t="s">
        <v>33</v>
      </c>
      <c r="N48" s="225" t="s">
        <v>1</v>
      </c>
      <c r="O48" s="225" t="s">
        <v>1</v>
      </c>
      <c r="P48" s="225" t="s">
        <v>1</v>
      </c>
      <c r="Q48" s="225" t="s">
        <v>1</v>
      </c>
      <c r="R48" s="225" t="s">
        <v>1</v>
      </c>
      <c r="S48" s="225" t="s">
        <v>1</v>
      </c>
      <c r="T48" s="225" t="s">
        <v>1</v>
      </c>
      <c r="U48" s="225" t="s">
        <v>1</v>
      </c>
      <c r="V48" s="225" t="s">
        <v>1</v>
      </c>
      <c r="W48" s="225" t="s">
        <v>1</v>
      </c>
      <c r="X48" s="225" t="s">
        <v>1</v>
      </c>
      <c r="Y48" s="225" t="s">
        <v>1</v>
      </c>
      <c r="Z48" s="225" t="s">
        <v>1</v>
      </c>
      <c r="AA48" s="225" t="s">
        <v>1</v>
      </c>
      <c r="AB48" s="225" t="s">
        <v>1</v>
      </c>
      <c r="AC48" s="225" t="s">
        <v>1</v>
      </c>
      <c r="AD48" s="225" t="s">
        <v>1</v>
      </c>
      <c r="AE48" s="225" t="s">
        <v>1</v>
      </c>
      <c r="AF48" s="225" t="s">
        <v>1</v>
      </c>
      <c r="AG48" s="225" t="s">
        <v>1</v>
      </c>
      <c r="AH48" s="225" t="s">
        <v>1</v>
      </c>
      <c r="AI48" s="225" t="s">
        <v>1</v>
      </c>
      <c r="AJ48" s="225" t="s">
        <v>1</v>
      </c>
      <c r="AK48" s="225" t="s">
        <v>1</v>
      </c>
      <c r="AL48" s="225" t="s">
        <v>1</v>
      </c>
      <c r="AM48" s="225" t="s">
        <v>1</v>
      </c>
      <c r="AN48" s="225" t="s">
        <v>1</v>
      </c>
      <c r="AO48" s="225" t="s">
        <v>1</v>
      </c>
      <c r="AP48" s="225" t="s">
        <v>1</v>
      </c>
      <c r="AQ48" s="225" t="s">
        <v>1</v>
      </c>
      <c r="AR48" s="225" t="s">
        <v>1</v>
      </c>
      <c r="AS48" s="225" t="s">
        <v>1</v>
      </c>
      <c r="AT48" s="225" t="s">
        <v>1</v>
      </c>
      <c r="AU48" s="225" t="s">
        <v>1</v>
      </c>
      <c r="AV48" s="231" t="s">
        <v>20</v>
      </c>
      <c r="AW48" s="231" t="s">
        <v>1240</v>
      </c>
      <c r="AX48" s="227">
        <v>2</v>
      </c>
      <c r="AY48" s="227">
        <v>2</v>
      </c>
      <c r="AZ48" s="228">
        <v>0</v>
      </c>
      <c r="BA48" s="228">
        <v>0</v>
      </c>
      <c r="BB48" s="229">
        <v>0</v>
      </c>
      <c r="BD48" t="e">
        <f>VLOOKUP(A48,'High impact list'!$A:$F,1,FALSE)</f>
        <v>#N/A</v>
      </c>
      <c r="BE48" t="e">
        <f>VLOOKUP(A48,'High impact list'!$A:$F,5,FALSE)</f>
        <v>#N/A</v>
      </c>
      <c r="BF48">
        <v>1</v>
      </c>
      <c r="BG48">
        <v>1</v>
      </c>
      <c r="BH48" t="e">
        <f>VLOOKUP(A48,Sheet2!B:B,1,FALSE)</f>
        <v>#N/A</v>
      </c>
    </row>
    <row r="49" spans="1:60" ht="27" customHeight="1" x14ac:dyDescent="0.25">
      <c r="A49" s="223">
        <v>497</v>
      </c>
      <c r="B49" s="224" t="s">
        <v>1271</v>
      </c>
      <c r="C49" s="225" t="s">
        <v>1190</v>
      </c>
      <c r="D49" s="225" t="s">
        <v>1191</v>
      </c>
      <c r="E49" s="225" t="s">
        <v>1086</v>
      </c>
      <c r="F49" s="225" t="s">
        <v>482</v>
      </c>
      <c r="G49" s="225" t="s">
        <v>1123</v>
      </c>
      <c r="H49" s="224" t="s">
        <v>1</v>
      </c>
      <c r="I49" s="224" t="s">
        <v>437</v>
      </c>
      <c r="J49" s="226" t="s">
        <v>33</v>
      </c>
      <c r="K49" s="225" t="s">
        <v>1</v>
      </c>
      <c r="L49" s="225" t="s">
        <v>1</v>
      </c>
      <c r="M49" s="226" t="s">
        <v>33</v>
      </c>
      <c r="N49" s="225" t="s">
        <v>1</v>
      </c>
      <c r="O49" s="225" t="s">
        <v>1</v>
      </c>
      <c r="P49" s="225" t="s">
        <v>1</v>
      </c>
      <c r="Q49" s="225" t="s">
        <v>1</v>
      </c>
      <c r="R49" s="225" t="s">
        <v>1</v>
      </c>
      <c r="S49" s="225" t="s">
        <v>1</v>
      </c>
      <c r="T49" s="225" t="s">
        <v>1</v>
      </c>
      <c r="U49" s="225" t="s">
        <v>1</v>
      </c>
      <c r="V49" s="225" t="s">
        <v>1</v>
      </c>
      <c r="W49" s="225" t="s">
        <v>1</v>
      </c>
      <c r="X49" s="225" t="s">
        <v>1</v>
      </c>
      <c r="Y49" s="225" t="s">
        <v>1</v>
      </c>
      <c r="Z49" s="225" t="s">
        <v>1</v>
      </c>
      <c r="AA49" s="225" t="s">
        <v>1</v>
      </c>
      <c r="AB49" s="225" t="s">
        <v>1</v>
      </c>
      <c r="AC49" s="225" t="s">
        <v>1</v>
      </c>
      <c r="AD49" s="225" t="s">
        <v>1</v>
      </c>
      <c r="AE49" s="225" t="s">
        <v>1</v>
      </c>
      <c r="AF49" s="225" t="s">
        <v>1</v>
      </c>
      <c r="AG49" s="225" t="s">
        <v>1</v>
      </c>
      <c r="AH49" s="225" t="s">
        <v>1</v>
      </c>
      <c r="AI49" s="225" t="s">
        <v>1</v>
      </c>
      <c r="AJ49" s="225" t="s">
        <v>1</v>
      </c>
      <c r="AK49" s="225" t="s">
        <v>1</v>
      </c>
      <c r="AL49" s="225" t="s">
        <v>1</v>
      </c>
      <c r="AM49" s="225" t="s">
        <v>1</v>
      </c>
      <c r="AN49" s="225" t="s">
        <v>1</v>
      </c>
      <c r="AO49" s="225" t="s">
        <v>1</v>
      </c>
      <c r="AP49" s="225" t="s">
        <v>1</v>
      </c>
      <c r="AQ49" s="225" t="s">
        <v>1</v>
      </c>
      <c r="AR49" s="225" t="s">
        <v>1</v>
      </c>
      <c r="AS49" s="225" t="s">
        <v>1</v>
      </c>
      <c r="AT49" s="225" t="s">
        <v>1</v>
      </c>
      <c r="AU49" s="225" t="s">
        <v>1</v>
      </c>
      <c r="AV49" s="232" t="s">
        <v>23</v>
      </c>
      <c r="AW49" s="226" t="s">
        <v>1241</v>
      </c>
      <c r="AX49" s="226">
        <v>1</v>
      </c>
      <c r="AY49" s="227">
        <v>2</v>
      </c>
      <c r="AZ49" s="228">
        <v>0</v>
      </c>
      <c r="BA49" s="236">
        <v>7.4</v>
      </c>
      <c r="BB49" s="238">
        <v>0.96</v>
      </c>
      <c r="BD49" t="e">
        <f>VLOOKUP(A49,'High impact list'!$A:$F,1,FALSE)</f>
        <v>#N/A</v>
      </c>
      <c r="BE49" t="e">
        <f>VLOOKUP(A49,'High impact list'!$A:$F,5,FALSE)</f>
        <v>#N/A</v>
      </c>
      <c r="BF49">
        <v>1</v>
      </c>
      <c r="BG49">
        <v>1</v>
      </c>
      <c r="BH49" t="e">
        <f>VLOOKUP(A49,Sheet2!B:B,1,FALSE)</f>
        <v>#N/A</v>
      </c>
    </row>
    <row r="50" spans="1:60" ht="34.5" customHeight="1" x14ac:dyDescent="0.25">
      <c r="A50" s="223">
        <v>352</v>
      </c>
      <c r="B50" s="224" t="s">
        <v>1265</v>
      </c>
      <c r="C50" s="225" t="s">
        <v>1190</v>
      </c>
      <c r="D50" s="225" t="s">
        <v>1191</v>
      </c>
      <c r="E50" s="225" t="s">
        <v>571</v>
      </c>
      <c r="F50" s="225" t="s">
        <v>482</v>
      </c>
      <c r="G50" s="225" t="s">
        <v>1</v>
      </c>
      <c r="H50" s="224" t="s">
        <v>1</v>
      </c>
      <c r="I50" s="224" t="s">
        <v>571</v>
      </c>
      <c r="J50" s="226" t="s">
        <v>33</v>
      </c>
      <c r="K50" s="225" t="s">
        <v>1</v>
      </c>
      <c r="L50" s="225" t="s">
        <v>1</v>
      </c>
      <c r="M50" s="226" t="s">
        <v>33</v>
      </c>
      <c r="N50" s="225" t="s">
        <v>1</v>
      </c>
      <c r="O50" s="225" t="s">
        <v>1</v>
      </c>
      <c r="P50" s="225" t="s">
        <v>1</v>
      </c>
      <c r="Q50" s="225" t="s">
        <v>1</v>
      </c>
      <c r="R50" s="225" t="s">
        <v>1</v>
      </c>
      <c r="S50" s="225" t="s">
        <v>1</v>
      </c>
      <c r="T50" s="225" t="s">
        <v>1</v>
      </c>
      <c r="U50" s="225" t="s">
        <v>1</v>
      </c>
      <c r="V50" s="225" t="s">
        <v>1</v>
      </c>
      <c r="W50" s="225" t="s">
        <v>1</v>
      </c>
      <c r="X50" s="225" t="s">
        <v>1</v>
      </c>
      <c r="Y50" s="225" t="s">
        <v>1</v>
      </c>
      <c r="Z50" s="225" t="s">
        <v>1</v>
      </c>
      <c r="AA50" s="225" t="s">
        <v>1</v>
      </c>
      <c r="AB50" s="225" t="s">
        <v>1</v>
      </c>
      <c r="AC50" s="225" t="s">
        <v>1</v>
      </c>
      <c r="AD50" s="225" t="s">
        <v>1</v>
      </c>
      <c r="AE50" s="225" t="s">
        <v>1</v>
      </c>
      <c r="AF50" s="225" t="s">
        <v>1</v>
      </c>
      <c r="AG50" s="225" t="s">
        <v>1</v>
      </c>
      <c r="AH50" s="225" t="s">
        <v>1</v>
      </c>
      <c r="AI50" s="225" t="s">
        <v>1</v>
      </c>
      <c r="AJ50" s="225" t="s">
        <v>1</v>
      </c>
      <c r="AK50" s="225" t="s">
        <v>1</v>
      </c>
      <c r="AL50" s="225" t="s">
        <v>1</v>
      </c>
      <c r="AM50" s="225" t="s">
        <v>1</v>
      </c>
      <c r="AN50" s="225" t="s">
        <v>1</v>
      </c>
      <c r="AO50" s="225" t="s">
        <v>1</v>
      </c>
      <c r="AP50" s="225" t="s">
        <v>1</v>
      </c>
      <c r="AQ50" s="225" t="s">
        <v>1</v>
      </c>
      <c r="AR50" s="225" t="s">
        <v>1</v>
      </c>
      <c r="AS50" s="225" t="s">
        <v>1</v>
      </c>
      <c r="AT50" s="225" t="s">
        <v>1</v>
      </c>
      <c r="AU50" s="231" t="s">
        <v>20</v>
      </c>
      <c r="AV50" s="230" t="s">
        <v>22</v>
      </c>
      <c r="AW50" s="231" t="s">
        <v>1240</v>
      </c>
      <c r="AX50" s="226">
        <v>1</v>
      </c>
      <c r="AY50" s="226">
        <v>1</v>
      </c>
      <c r="AZ50" s="236">
        <v>21.2</v>
      </c>
      <c r="BA50" s="228">
        <v>0</v>
      </c>
      <c r="BB50" s="234">
        <v>0.03</v>
      </c>
      <c r="BD50" t="e">
        <f>VLOOKUP(A50,'High impact list'!$A:$F,1,FALSE)</f>
        <v>#N/A</v>
      </c>
      <c r="BE50" t="e">
        <f>VLOOKUP(A50,'High impact list'!$A:$F,5,FALSE)</f>
        <v>#N/A</v>
      </c>
      <c r="BF50">
        <v>1</v>
      </c>
      <c r="BG50">
        <v>1</v>
      </c>
      <c r="BH50" t="e">
        <f>VLOOKUP(A50,Sheet2!B:B,1,FALSE)</f>
        <v>#N/A</v>
      </c>
    </row>
    <row r="51" spans="1:60" ht="26.25" customHeight="1" x14ac:dyDescent="0.25">
      <c r="A51" s="223">
        <v>353</v>
      </c>
      <c r="B51" s="224" t="s">
        <v>1265</v>
      </c>
      <c r="C51" s="225" t="s">
        <v>1190</v>
      </c>
      <c r="D51" s="225" t="s">
        <v>1191</v>
      </c>
      <c r="E51" s="225" t="s">
        <v>625</v>
      </c>
      <c r="F51" s="225" t="s">
        <v>482</v>
      </c>
      <c r="G51" s="225" t="s">
        <v>1</v>
      </c>
      <c r="H51" s="224" t="s">
        <v>1</v>
      </c>
      <c r="I51" s="224" t="s">
        <v>625</v>
      </c>
      <c r="J51" s="226" t="s">
        <v>33</v>
      </c>
      <c r="K51" s="225" t="s">
        <v>1</v>
      </c>
      <c r="L51" s="225" t="s">
        <v>1</v>
      </c>
      <c r="M51" s="226" t="s">
        <v>33</v>
      </c>
      <c r="N51" s="230" t="s">
        <v>22</v>
      </c>
      <c r="O51" s="230" t="s">
        <v>22</v>
      </c>
      <c r="P51" s="225" t="s">
        <v>1</v>
      </c>
      <c r="Q51" s="225" t="s">
        <v>1</v>
      </c>
      <c r="R51" s="225" t="s">
        <v>1</v>
      </c>
      <c r="S51" s="225" t="s">
        <v>1</v>
      </c>
      <c r="T51" s="225" t="s">
        <v>1</v>
      </c>
      <c r="U51" s="225" t="s">
        <v>1</v>
      </c>
      <c r="V51" s="225" t="s">
        <v>1</v>
      </c>
      <c r="W51" s="225" t="s">
        <v>1</v>
      </c>
      <c r="X51" s="225" t="s">
        <v>1</v>
      </c>
      <c r="Y51" s="225" t="s">
        <v>1</v>
      </c>
      <c r="Z51" s="225" t="s">
        <v>1</v>
      </c>
      <c r="AA51" s="225" t="s">
        <v>1</v>
      </c>
      <c r="AB51" s="225" t="s">
        <v>1</v>
      </c>
      <c r="AC51" s="225" t="s">
        <v>1</v>
      </c>
      <c r="AD51" s="225" t="s">
        <v>1</v>
      </c>
      <c r="AE51" s="225" t="s">
        <v>1</v>
      </c>
      <c r="AF51" s="225" t="s">
        <v>1</v>
      </c>
      <c r="AG51" s="225" t="s">
        <v>1</v>
      </c>
      <c r="AH51" s="225" t="s">
        <v>1</v>
      </c>
      <c r="AI51" s="225" t="s">
        <v>1</v>
      </c>
      <c r="AJ51" s="225" t="s">
        <v>1</v>
      </c>
      <c r="AK51" s="225" t="s">
        <v>1</v>
      </c>
      <c r="AL51" s="225" t="s">
        <v>1</v>
      </c>
      <c r="AM51" s="225" t="s">
        <v>1</v>
      </c>
      <c r="AN51" s="225" t="s">
        <v>1</v>
      </c>
      <c r="AO51" s="225" t="s">
        <v>1</v>
      </c>
      <c r="AP51" s="225" t="s">
        <v>1</v>
      </c>
      <c r="AQ51" s="225" t="s">
        <v>1</v>
      </c>
      <c r="AR51" s="225" t="s">
        <v>1</v>
      </c>
      <c r="AS51" s="225" t="s">
        <v>1</v>
      </c>
      <c r="AT51" s="225" t="s">
        <v>1</v>
      </c>
      <c r="AU51" s="232" t="s">
        <v>23</v>
      </c>
      <c r="AV51" s="230" t="s">
        <v>22</v>
      </c>
      <c r="AW51" s="226" t="s">
        <v>1241</v>
      </c>
      <c r="AX51" s="226">
        <v>1</v>
      </c>
      <c r="AY51" s="227">
        <v>2</v>
      </c>
      <c r="AZ51" s="228">
        <v>0</v>
      </c>
      <c r="BA51" s="228">
        <v>0</v>
      </c>
      <c r="BB51" s="229">
        <v>0</v>
      </c>
      <c r="BD51" t="e">
        <f>VLOOKUP(A51,'High impact list'!$A:$F,1,FALSE)</f>
        <v>#N/A</v>
      </c>
      <c r="BE51" t="e">
        <f>VLOOKUP(A51,'High impact list'!$A:$F,5,FALSE)</f>
        <v>#N/A</v>
      </c>
      <c r="BF51">
        <v>1</v>
      </c>
      <c r="BG51">
        <v>1</v>
      </c>
      <c r="BH51" t="e">
        <f>VLOOKUP(A51,Sheet2!B:B,1,FALSE)</f>
        <v>#N/A</v>
      </c>
    </row>
    <row r="52" spans="1:60" ht="34.5" customHeight="1" x14ac:dyDescent="0.25">
      <c r="A52" s="223">
        <v>354</v>
      </c>
      <c r="B52" s="224" t="s">
        <v>1265</v>
      </c>
      <c r="C52" s="225" t="s">
        <v>1190</v>
      </c>
      <c r="D52" s="225" t="s">
        <v>1191</v>
      </c>
      <c r="E52" s="225" t="s">
        <v>658</v>
      </c>
      <c r="F52" s="225" t="s">
        <v>482</v>
      </c>
      <c r="G52" s="225" t="s">
        <v>1</v>
      </c>
      <c r="H52" s="224" t="s">
        <v>1</v>
      </c>
      <c r="I52" s="224" t="s">
        <v>658</v>
      </c>
      <c r="J52" s="226" t="s">
        <v>33</v>
      </c>
      <c r="K52" s="225" t="s">
        <v>1</v>
      </c>
      <c r="L52" s="225" t="s">
        <v>1</v>
      </c>
      <c r="M52" s="226" t="s">
        <v>33</v>
      </c>
      <c r="N52" s="225" t="s">
        <v>1</v>
      </c>
      <c r="O52" s="225" t="s">
        <v>1</v>
      </c>
      <c r="P52" s="225" t="s">
        <v>1</v>
      </c>
      <c r="Q52" s="225" t="s">
        <v>1</v>
      </c>
      <c r="R52" s="225" t="s">
        <v>1</v>
      </c>
      <c r="S52" s="225" t="s">
        <v>1</v>
      </c>
      <c r="T52" s="225" t="s">
        <v>1</v>
      </c>
      <c r="U52" s="225" t="s">
        <v>1</v>
      </c>
      <c r="V52" s="225" t="s">
        <v>1</v>
      </c>
      <c r="W52" s="225" t="s">
        <v>1</v>
      </c>
      <c r="X52" s="225" t="s">
        <v>1</v>
      </c>
      <c r="Y52" s="225" t="s">
        <v>1</v>
      </c>
      <c r="Z52" s="225" t="s">
        <v>1</v>
      </c>
      <c r="AA52" s="225" t="s">
        <v>1</v>
      </c>
      <c r="AB52" s="225" t="s">
        <v>1</v>
      </c>
      <c r="AC52" s="225" t="s">
        <v>1</v>
      </c>
      <c r="AD52" s="225" t="s">
        <v>1</v>
      </c>
      <c r="AE52" s="225" t="s">
        <v>1</v>
      </c>
      <c r="AF52" s="225" t="s">
        <v>1</v>
      </c>
      <c r="AG52" s="225" t="s">
        <v>1</v>
      </c>
      <c r="AH52" s="225" t="s">
        <v>1</v>
      </c>
      <c r="AI52" s="225" t="s">
        <v>1</v>
      </c>
      <c r="AJ52" s="225" t="s">
        <v>1</v>
      </c>
      <c r="AK52" s="225" t="s">
        <v>1</v>
      </c>
      <c r="AL52" s="225" t="s">
        <v>1</v>
      </c>
      <c r="AM52" s="225" t="s">
        <v>1</v>
      </c>
      <c r="AN52" s="225" t="s">
        <v>1</v>
      </c>
      <c r="AO52" s="225" t="s">
        <v>1</v>
      </c>
      <c r="AP52" s="225" t="s">
        <v>1</v>
      </c>
      <c r="AQ52" s="225" t="s">
        <v>1</v>
      </c>
      <c r="AR52" s="225" t="s">
        <v>1</v>
      </c>
      <c r="AS52" s="225" t="s">
        <v>1</v>
      </c>
      <c r="AT52" s="225" t="s">
        <v>1</v>
      </c>
      <c r="AU52" s="231" t="s">
        <v>20</v>
      </c>
      <c r="AV52" s="232" t="s">
        <v>23</v>
      </c>
      <c r="AW52" s="231" t="s">
        <v>1240</v>
      </c>
      <c r="AX52" s="226">
        <v>1</v>
      </c>
      <c r="AY52" s="227">
        <v>2</v>
      </c>
      <c r="AZ52" s="228">
        <v>0</v>
      </c>
      <c r="BA52" s="228">
        <v>0</v>
      </c>
      <c r="BB52" s="229">
        <v>0</v>
      </c>
      <c r="BD52" t="e">
        <f>VLOOKUP(A52,'High impact list'!$A:$F,1,FALSE)</f>
        <v>#N/A</v>
      </c>
      <c r="BE52" t="e">
        <f>VLOOKUP(A52,'High impact list'!$A:$F,5,FALSE)</f>
        <v>#N/A</v>
      </c>
      <c r="BF52">
        <v>1</v>
      </c>
      <c r="BG52">
        <v>1</v>
      </c>
      <c r="BH52" t="e">
        <f>VLOOKUP(A52,Sheet2!B:B,1,FALSE)</f>
        <v>#N/A</v>
      </c>
    </row>
    <row r="53" spans="1:60" ht="18.75" customHeight="1" x14ac:dyDescent="0.25">
      <c r="A53" s="223">
        <v>355</v>
      </c>
      <c r="B53" s="224" t="s">
        <v>1265</v>
      </c>
      <c r="C53" s="225" t="s">
        <v>1190</v>
      </c>
      <c r="D53" s="225" t="s">
        <v>1191</v>
      </c>
      <c r="E53" s="225" t="s">
        <v>1065</v>
      </c>
      <c r="F53" s="225" t="s">
        <v>482</v>
      </c>
      <c r="G53" s="225" t="s">
        <v>1</v>
      </c>
      <c r="H53" s="224" t="s">
        <v>1</v>
      </c>
      <c r="I53" s="224" t="s">
        <v>1065</v>
      </c>
      <c r="J53" s="226" t="s">
        <v>33</v>
      </c>
      <c r="K53" s="225" t="s">
        <v>1</v>
      </c>
      <c r="L53" s="225" t="s">
        <v>1</v>
      </c>
      <c r="M53" s="226" t="s">
        <v>33</v>
      </c>
      <c r="N53" s="225" t="s">
        <v>1</v>
      </c>
      <c r="O53" s="230" t="s">
        <v>22</v>
      </c>
      <c r="P53" s="225" t="s">
        <v>1</v>
      </c>
      <c r="Q53" s="225" t="s">
        <v>1</v>
      </c>
      <c r="R53" s="225" t="s">
        <v>1</v>
      </c>
      <c r="S53" s="225" t="s">
        <v>1</v>
      </c>
      <c r="T53" s="225" t="s">
        <v>1</v>
      </c>
      <c r="U53" s="225" t="s">
        <v>1</v>
      </c>
      <c r="V53" s="225" t="s">
        <v>1</v>
      </c>
      <c r="W53" s="225" t="s">
        <v>1</v>
      </c>
      <c r="X53" s="225" t="s">
        <v>1</v>
      </c>
      <c r="Y53" s="225" t="s">
        <v>1</v>
      </c>
      <c r="Z53" s="225" t="s">
        <v>1</v>
      </c>
      <c r="AA53" s="225" t="s">
        <v>1</v>
      </c>
      <c r="AB53" s="225" t="s">
        <v>1</v>
      </c>
      <c r="AC53" s="225" t="s">
        <v>1</v>
      </c>
      <c r="AD53" s="225" t="s">
        <v>1</v>
      </c>
      <c r="AE53" s="225" t="s">
        <v>1</v>
      </c>
      <c r="AF53" s="225" t="s">
        <v>1</v>
      </c>
      <c r="AG53" s="225" t="s">
        <v>1</v>
      </c>
      <c r="AH53" s="225" t="s">
        <v>1</v>
      </c>
      <c r="AI53" s="225" t="s">
        <v>1</v>
      </c>
      <c r="AJ53" s="225" t="s">
        <v>1</v>
      </c>
      <c r="AK53" s="225" t="s">
        <v>1</v>
      </c>
      <c r="AL53" s="225" t="s">
        <v>1</v>
      </c>
      <c r="AM53" s="225" t="s">
        <v>1</v>
      </c>
      <c r="AN53" s="225" t="s">
        <v>1</v>
      </c>
      <c r="AO53" s="225" t="s">
        <v>1</v>
      </c>
      <c r="AP53" s="225" t="s">
        <v>1</v>
      </c>
      <c r="AQ53" s="225" t="s">
        <v>1</v>
      </c>
      <c r="AR53" s="225" t="s">
        <v>1</v>
      </c>
      <c r="AS53" s="225" t="s">
        <v>1</v>
      </c>
      <c r="AT53" s="225" t="s">
        <v>1</v>
      </c>
      <c r="AU53" s="225" t="s">
        <v>1</v>
      </c>
      <c r="AV53" s="232" t="s">
        <v>23</v>
      </c>
      <c r="AW53" s="226" t="s">
        <v>1241</v>
      </c>
      <c r="AX53" s="227">
        <v>2</v>
      </c>
      <c r="AY53" s="227">
        <v>2</v>
      </c>
      <c r="AZ53" s="228">
        <v>0</v>
      </c>
      <c r="BA53" s="236">
        <v>5.0000000000000001E-3</v>
      </c>
      <c r="BB53" s="238">
        <v>0.02</v>
      </c>
      <c r="BD53" t="e">
        <f>VLOOKUP(A53,'High impact list'!$A:$F,1,FALSE)</f>
        <v>#N/A</v>
      </c>
      <c r="BE53" t="e">
        <f>VLOOKUP(A53,'High impact list'!$A:$F,5,FALSE)</f>
        <v>#N/A</v>
      </c>
      <c r="BF53">
        <v>1</v>
      </c>
      <c r="BG53">
        <v>1</v>
      </c>
      <c r="BH53" t="e">
        <f>VLOOKUP(A53,Sheet2!B:B,1,FALSE)</f>
        <v>#N/A</v>
      </c>
    </row>
    <row r="54" spans="1:60" ht="18.75" customHeight="1" x14ac:dyDescent="0.25">
      <c r="A54" s="223">
        <v>356</v>
      </c>
      <c r="B54" s="224" t="s">
        <v>1265</v>
      </c>
      <c r="C54" s="225" t="s">
        <v>1190</v>
      </c>
      <c r="D54" s="225" t="s">
        <v>1191</v>
      </c>
      <c r="E54" s="225" t="s">
        <v>1021</v>
      </c>
      <c r="F54" s="225" t="s">
        <v>482</v>
      </c>
      <c r="G54" s="225" t="s">
        <v>1</v>
      </c>
      <c r="H54" s="224" t="s">
        <v>1</v>
      </c>
      <c r="I54" s="224" t="s">
        <v>1021</v>
      </c>
      <c r="J54" s="226" t="s">
        <v>33</v>
      </c>
      <c r="K54" s="225" t="s">
        <v>1</v>
      </c>
      <c r="L54" s="230" t="s">
        <v>22</v>
      </c>
      <c r="M54" s="227" t="s">
        <v>17</v>
      </c>
      <c r="N54" s="225" t="s">
        <v>1</v>
      </c>
      <c r="O54" s="232" t="s">
        <v>23</v>
      </c>
      <c r="P54" s="225" t="s">
        <v>1</v>
      </c>
      <c r="Q54" s="225" t="s">
        <v>1</v>
      </c>
      <c r="R54" s="225" t="s">
        <v>1</v>
      </c>
      <c r="S54" s="225" t="s">
        <v>1</v>
      </c>
      <c r="T54" s="225" t="s">
        <v>1</v>
      </c>
      <c r="U54" s="225" t="s">
        <v>1</v>
      </c>
      <c r="V54" s="225" t="s">
        <v>1</v>
      </c>
      <c r="W54" s="225" t="s">
        <v>1</v>
      </c>
      <c r="X54" s="225" t="s">
        <v>1</v>
      </c>
      <c r="Y54" s="225" t="s">
        <v>1</v>
      </c>
      <c r="Z54" s="225" t="s">
        <v>1</v>
      </c>
      <c r="AA54" s="225" t="s">
        <v>1</v>
      </c>
      <c r="AB54" s="225" t="s">
        <v>1</v>
      </c>
      <c r="AC54" s="225" t="s">
        <v>1</v>
      </c>
      <c r="AD54" s="225" t="s">
        <v>1</v>
      </c>
      <c r="AE54" s="225" t="s">
        <v>1</v>
      </c>
      <c r="AF54" s="225" t="s">
        <v>1</v>
      </c>
      <c r="AG54" s="225" t="s">
        <v>1</v>
      </c>
      <c r="AH54" s="225" t="s">
        <v>1</v>
      </c>
      <c r="AI54" s="225" t="s">
        <v>1</v>
      </c>
      <c r="AJ54" s="225" t="s">
        <v>1</v>
      </c>
      <c r="AK54" s="230" t="s">
        <v>22</v>
      </c>
      <c r="AL54" s="225" t="s">
        <v>1</v>
      </c>
      <c r="AM54" s="225" t="s">
        <v>1</v>
      </c>
      <c r="AN54" s="225" t="s">
        <v>1</v>
      </c>
      <c r="AO54" s="225" t="s">
        <v>1</v>
      </c>
      <c r="AP54" s="225" t="s">
        <v>1</v>
      </c>
      <c r="AQ54" s="225" t="s">
        <v>1</v>
      </c>
      <c r="AR54" s="230" t="s">
        <v>22</v>
      </c>
      <c r="AS54" s="225" t="s">
        <v>1</v>
      </c>
      <c r="AT54" s="225" t="s">
        <v>1</v>
      </c>
      <c r="AU54" s="231" t="s">
        <v>20</v>
      </c>
      <c r="AV54" s="230" t="s">
        <v>22</v>
      </c>
      <c r="AW54" s="226" t="s">
        <v>1241</v>
      </c>
      <c r="AX54" s="227">
        <v>2</v>
      </c>
      <c r="AY54" s="239">
        <v>3</v>
      </c>
      <c r="AZ54" s="228">
        <v>0</v>
      </c>
      <c r="BA54" s="236">
        <v>4.3</v>
      </c>
      <c r="BB54" s="234">
        <v>0</v>
      </c>
      <c r="BD54" t="e">
        <f>VLOOKUP(A54,'High impact list'!$A:$F,1,FALSE)</f>
        <v>#N/A</v>
      </c>
      <c r="BE54" t="e">
        <f>VLOOKUP(A54,'High impact list'!$A:$F,5,FALSE)</f>
        <v>#N/A</v>
      </c>
      <c r="BF54">
        <v>1</v>
      </c>
      <c r="BG54">
        <v>1</v>
      </c>
      <c r="BH54" t="e">
        <f>VLOOKUP(A54,Sheet2!B:B,1,FALSE)</f>
        <v>#N/A</v>
      </c>
    </row>
    <row r="55" spans="1:60" ht="26.25" customHeight="1" x14ac:dyDescent="0.25">
      <c r="A55" s="223">
        <v>372</v>
      </c>
      <c r="B55" s="224" t="s">
        <v>1268</v>
      </c>
      <c r="C55" s="225" t="s">
        <v>1190</v>
      </c>
      <c r="D55" s="225" t="s">
        <v>1191</v>
      </c>
      <c r="E55" s="225" t="s">
        <v>438</v>
      </c>
      <c r="F55" s="225" t="s">
        <v>485</v>
      </c>
      <c r="G55" s="225" t="s">
        <v>1</v>
      </c>
      <c r="H55" s="224" t="s">
        <v>1</v>
      </c>
      <c r="I55" s="224" t="s">
        <v>438</v>
      </c>
      <c r="J55" s="226" t="s">
        <v>33</v>
      </c>
      <c r="K55" s="225" t="s">
        <v>1</v>
      </c>
      <c r="L55" s="225" t="s">
        <v>1</v>
      </c>
      <c r="M55" s="226" t="s">
        <v>33</v>
      </c>
      <c r="N55" s="225" t="s">
        <v>1</v>
      </c>
      <c r="O55" s="225" t="s">
        <v>1</v>
      </c>
      <c r="P55" s="225" t="s">
        <v>1</v>
      </c>
      <c r="Q55" s="225" t="s">
        <v>1</v>
      </c>
      <c r="R55" s="225" t="s">
        <v>1</v>
      </c>
      <c r="S55" s="225" t="s">
        <v>1</v>
      </c>
      <c r="T55" s="225" t="s">
        <v>1</v>
      </c>
      <c r="U55" s="225" t="s">
        <v>1</v>
      </c>
      <c r="V55" s="225" t="s">
        <v>1</v>
      </c>
      <c r="W55" s="225" t="s">
        <v>1</v>
      </c>
      <c r="X55" s="225" t="s">
        <v>1</v>
      </c>
      <c r="Y55" s="225" t="s">
        <v>1</v>
      </c>
      <c r="Z55" s="225" t="s">
        <v>1</v>
      </c>
      <c r="AA55" s="225" t="s">
        <v>1</v>
      </c>
      <c r="AB55" s="225" t="s">
        <v>1</v>
      </c>
      <c r="AC55" s="225" t="s">
        <v>1</v>
      </c>
      <c r="AD55" s="225" t="s">
        <v>1</v>
      </c>
      <c r="AE55" s="225" t="s">
        <v>1</v>
      </c>
      <c r="AF55" s="225" t="s">
        <v>1</v>
      </c>
      <c r="AG55" s="225" t="s">
        <v>1</v>
      </c>
      <c r="AH55" s="225" t="s">
        <v>1</v>
      </c>
      <c r="AI55" s="225" t="s">
        <v>1</v>
      </c>
      <c r="AJ55" s="225" t="s">
        <v>1</v>
      </c>
      <c r="AK55" s="225" t="s">
        <v>1</v>
      </c>
      <c r="AL55" s="225" t="s">
        <v>1</v>
      </c>
      <c r="AM55" s="225" t="s">
        <v>1</v>
      </c>
      <c r="AN55" s="225" t="s">
        <v>1</v>
      </c>
      <c r="AO55" s="225" t="s">
        <v>1</v>
      </c>
      <c r="AP55" s="225" t="s">
        <v>1</v>
      </c>
      <c r="AQ55" s="225" t="s">
        <v>1</v>
      </c>
      <c r="AR55" s="225" t="s">
        <v>1</v>
      </c>
      <c r="AS55" s="225" t="s">
        <v>1</v>
      </c>
      <c r="AT55" s="225" t="s">
        <v>1</v>
      </c>
      <c r="AU55" s="232" t="s">
        <v>23</v>
      </c>
      <c r="AV55" s="230" t="s">
        <v>22</v>
      </c>
      <c r="AW55" s="226" t="s">
        <v>1241</v>
      </c>
      <c r="AX55" s="226">
        <v>1</v>
      </c>
      <c r="AY55" s="227">
        <v>2</v>
      </c>
      <c r="AZ55" s="228">
        <v>0</v>
      </c>
      <c r="BA55" s="236">
        <v>0.44</v>
      </c>
      <c r="BB55" s="238">
        <v>1E-3</v>
      </c>
      <c r="BD55" t="e">
        <f>VLOOKUP(A55,'High impact list'!$A:$F,1,FALSE)</f>
        <v>#N/A</v>
      </c>
      <c r="BE55" t="e">
        <f>VLOOKUP(A55,'High impact list'!$A:$F,5,FALSE)</f>
        <v>#N/A</v>
      </c>
      <c r="BF55">
        <v>1</v>
      </c>
      <c r="BG55">
        <v>1</v>
      </c>
      <c r="BH55" t="e">
        <f>VLOOKUP(A55,Sheet2!B:B,1,FALSE)</f>
        <v>#N/A</v>
      </c>
    </row>
    <row r="56" spans="1:60" ht="34.5" customHeight="1" x14ac:dyDescent="0.25">
      <c r="A56" s="223">
        <v>373</v>
      </c>
      <c r="B56" s="224" t="s">
        <v>1268</v>
      </c>
      <c r="C56" s="225" t="s">
        <v>1190</v>
      </c>
      <c r="D56" s="225" t="s">
        <v>1191</v>
      </c>
      <c r="E56" s="225" t="s">
        <v>492</v>
      </c>
      <c r="F56" s="225" t="s">
        <v>1</v>
      </c>
      <c r="G56" s="225" t="s">
        <v>1</v>
      </c>
      <c r="H56" s="224" t="s">
        <v>1</v>
      </c>
      <c r="I56" s="224" t="s">
        <v>492</v>
      </c>
      <c r="J56" s="226" t="s">
        <v>33</v>
      </c>
      <c r="K56" s="225" t="s">
        <v>1</v>
      </c>
      <c r="L56" s="225" t="s">
        <v>1</v>
      </c>
      <c r="M56" s="226" t="s">
        <v>33</v>
      </c>
      <c r="N56" s="225" t="s">
        <v>1</v>
      </c>
      <c r="O56" s="225" t="s">
        <v>1</v>
      </c>
      <c r="P56" s="225" t="s">
        <v>1</v>
      </c>
      <c r="Q56" s="225" t="s">
        <v>1</v>
      </c>
      <c r="R56" s="225" t="s">
        <v>1</v>
      </c>
      <c r="S56" s="225" t="s">
        <v>1</v>
      </c>
      <c r="T56" s="225" t="s">
        <v>1</v>
      </c>
      <c r="U56" s="225" t="s">
        <v>1</v>
      </c>
      <c r="V56" s="225" t="s">
        <v>1</v>
      </c>
      <c r="W56" s="225" t="s">
        <v>1</v>
      </c>
      <c r="X56" s="225" t="s">
        <v>1</v>
      </c>
      <c r="Y56" s="225" t="s">
        <v>1</v>
      </c>
      <c r="Z56" s="230" t="s">
        <v>22</v>
      </c>
      <c r="AA56" s="225" t="s">
        <v>1</v>
      </c>
      <c r="AB56" s="225" t="s">
        <v>1</v>
      </c>
      <c r="AC56" s="225" t="s">
        <v>1</v>
      </c>
      <c r="AD56" s="225" t="s">
        <v>1</v>
      </c>
      <c r="AE56" s="225" t="s">
        <v>1</v>
      </c>
      <c r="AF56" s="225" t="s">
        <v>1</v>
      </c>
      <c r="AG56" s="225" t="s">
        <v>1</v>
      </c>
      <c r="AH56" s="225" t="s">
        <v>1</v>
      </c>
      <c r="AI56" s="225" t="s">
        <v>1</v>
      </c>
      <c r="AJ56" s="225" t="s">
        <v>1</v>
      </c>
      <c r="AK56" s="225" t="s">
        <v>1</v>
      </c>
      <c r="AL56" s="225" t="s">
        <v>1</v>
      </c>
      <c r="AM56" s="225" t="s">
        <v>1</v>
      </c>
      <c r="AN56" s="225" t="s">
        <v>1</v>
      </c>
      <c r="AO56" s="225" t="s">
        <v>1</v>
      </c>
      <c r="AP56" s="225" t="s">
        <v>1</v>
      </c>
      <c r="AQ56" s="225" t="s">
        <v>1</v>
      </c>
      <c r="AR56" s="225" t="s">
        <v>1</v>
      </c>
      <c r="AS56" s="225" t="s">
        <v>1</v>
      </c>
      <c r="AT56" s="225" t="s">
        <v>1</v>
      </c>
      <c r="AU56" s="225" t="s">
        <v>1</v>
      </c>
      <c r="AV56" s="230" t="s">
        <v>22</v>
      </c>
      <c r="AW56" s="226" t="s">
        <v>1241</v>
      </c>
      <c r="AX56" s="226">
        <v>1</v>
      </c>
      <c r="AY56" s="226">
        <v>1</v>
      </c>
      <c r="AZ56" s="228">
        <v>0</v>
      </c>
      <c r="BA56" s="228">
        <v>0</v>
      </c>
      <c r="BB56" s="234">
        <v>0</v>
      </c>
      <c r="BD56" t="e">
        <f>VLOOKUP(A56,'High impact list'!$A:$F,1,FALSE)</f>
        <v>#N/A</v>
      </c>
      <c r="BE56" t="e">
        <f>VLOOKUP(A56,'High impact list'!$A:$F,5,FALSE)</f>
        <v>#N/A</v>
      </c>
      <c r="BF56">
        <v>1</v>
      </c>
      <c r="BG56">
        <v>1</v>
      </c>
      <c r="BH56" t="e">
        <f>VLOOKUP(A56,Sheet2!B:B,1,FALSE)</f>
        <v>#N/A</v>
      </c>
    </row>
    <row r="57" spans="1:60" ht="26.25" customHeight="1" x14ac:dyDescent="0.25">
      <c r="A57" s="223">
        <v>376</v>
      </c>
      <c r="B57" s="224" t="s">
        <v>1268</v>
      </c>
      <c r="C57" s="225" t="s">
        <v>1190</v>
      </c>
      <c r="D57" s="225" t="s">
        <v>1191</v>
      </c>
      <c r="E57" s="225" t="s">
        <v>625</v>
      </c>
      <c r="F57" s="225" t="s">
        <v>485</v>
      </c>
      <c r="G57" s="225" t="s">
        <v>1</v>
      </c>
      <c r="H57" s="224" t="s">
        <v>1</v>
      </c>
      <c r="I57" s="224" t="s">
        <v>625</v>
      </c>
      <c r="J57" s="226" t="s">
        <v>33</v>
      </c>
      <c r="K57" s="225" t="s">
        <v>1</v>
      </c>
      <c r="L57" s="230" t="s">
        <v>22</v>
      </c>
      <c r="M57" s="227" t="s">
        <v>17</v>
      </c>
      <c r="N57" s="225" t="s">
        <v>1</v>
      </c>
      <c r="O57" s="231" t="s">
        <v>20</v>
      </c>
      <c r="P57" s="225" t="s">
        <v>1</v>
      </c>
      <c r="Q57" s="225" t="s">
        <v>1</v>
      </c>
      <c r="R57" s="225" t="s">
        <v>1</v>
      </c>
      <c r="S57" s="225" t="s">
        <v>1</v>
      </c>
      <c r="T57" s="225" t="s">
        <v>1</v>
      </c>
      <c r="U57" s="225" t="s">
        <v>1</v>
      </c>
      <c r="V57" s="225" t="s">
        <v>1</v>
      </c>
      <c r="W57" s="225" t="s">
        <v>1</v>
      </c>
      <c r="X57" s="225" t="s">
        <v>1</v>
      </c>
      <c r="Y57" s="225" t="s">
        <v>1</v>
      </c>
      <c r="Z57" s="225" t="s">
        <v>1</v>
      </c>
      <c r="AA57" s="225" t="s">
        <v>1</v>
      </c>
      <c r="AB57" s="225" t="s">
        <v>1</v>
      </c>
      <c r="AC57" s="225" t="s">
        <v>1</v>
      </c>
      <c r="AD57" s="225" t="s">
        <v>1</v>
      </c>
      <c r="AE57" s="225" t="s">
        <v>1</v>
      </c>
      <c r="AF57" s="225" t="s">
        <v>1</v>
      </c>
      <c r="AG57" s="225" t="s">
        <v>1</v>
      </c>
      <c r="AH57" s="225" t="s">
        <v>1</v>
      </c>
      <c r="AI57" s="225" t="s">
        <v>1</v>
      </c>
      <c r="AJ57" s="225" t="s">
        <v>1</v>
      </c>
      <c r="AK57" s="225" t="s">
        <v>1</v>
      </c>
      <c r="AL57" s="225" t="s">
        <v>1</v>
      </c>
      <c r="AM57" s="225" t="s">
        <v>1</v>
      </c>
      <c r="AN57" s="225" t="s">
        <v>1</v>
      </c>
      <c r="AO57" s="225" t="s">
        <v>1</v>
      </c>
      <c r="AP57" s="225" t="s">
        <v>1</v>
      </c>
      <c r="AQ57" s="225" t="s">
        <v>1</v>
      </c>
      <c r="AR57" s="230" t="s">
        <v>22</v>
      </c>
      <c r="AS57" s="225" t="s">
        <v>1</v>
      </c>
      <c r="AT57" s="225" t="s">
        <v>1</v>
      </c>
      <c r="AU57" s="225" t="s">
        <v>1</v>
      </c>
      <c r="AV57" s="230" t="s">
        <v>22</v>
      </c>
      <c r="AW57" s="231" t="s">
        <v>1240</v>
      </c>
      <c r="AX57" s="226">
        <v>1</v>
      </c>
      <c r="AY57" s="227">
        <v>2</v>
      </c>
      <c r="AZ57" s="228">
        <v>0</v>
      </c>
      <c r="BA57" s="233">
        <v>0.78</v>
      </c>
      <c r="BB57" s="229">
        <v>0</v>
      </c>
      <c r="BD57" t="e">
        <f>VLOOKUP(A57,'High impact list'!$A:$F,1,FALSE)</f>
        <v>#N/A</v>
      </c>
      <c r="BE57" t="e">
        <f>VLOOKUP(A57,'High impact list'!$A:$F,5,FALSE)</f>
        <v>#N/A</v>
      </c>
      <c r="BF57">
        <v>1</v>
      </c>
      <c r="BG57">
        <v>1</v>
      </c>
      <c r="BH57" t="e">
        <f>VLOOKUP(A57,Sheet2!B:B,1,FALSE)</f>
        <v>#N/A</v>
      </c>
    </row>
    <row r="58" spans="1:60" ht="14.25" customHeight="1" x14ac:dyDescent="0.25">
      <c r="A58" s="223">
        <v>134</v>
      </c>
      <c r="B58" s="224" t="s">
        <v>1268</v>
      </c>
      <c r="C58" s="225" t="s">
        <v>1190</v>
      </c>
      <c r="D58" s="225" t="s">
        <v>1191</v>
      </c>
      <c r="E58" s="225" t="s">
        <v>658</v>
      </c>
      <c r="F58" s="225" t="s">
        <v>485</v>
      </c>
      <c r="G58" s="225" t="s">
        <v>1</v>
      </c>
      <c r="H58" s="224" t="s">
        <v>1</v>
      </c>
      <c r="I58" s="224" t="s">
        <v>658</v>
      </c>
      <c r="J58" s="226" t="s">
        <v>33</v>
      </c>
      <c r="K58" s="225" t="s">
        <v>1</v>
      </c>
      <c r="L58" s="225" t="s">
        <v>1</v>
      </c>
      <c r="M58" s="226" t="s">
        <v>33</v>
      </c>
      <c r="N58" s="225" t="s">
        <v>1</v>
      </c>
      <c r="O58" s="230" t="s">
        <v>22</v>
      </c>
      <c r="P58" s="225" t="s">
        <v>1</v>
      </c>
      <c r="Q58" s="225" t="s">
        <v>1</v>
      </c>
      <c r="R58" s="225" t="s">
        <v>1</v>
      </c>
      <c r="S58" s="225" t="s">
        <v>1</v>
      </c>
      <c r="T58" s="225" t="s">
        <v>1</v>
      </c>
      <c r="U58" s="225" t="s">
        <v>1</v>
      </c>
      <c r="V58" s="225" t="s">
        <v>1</v>
      </c>
      <c r="W58" s="225" t="s">
        <v>1</v>
      </c>
      <c r="X58" s="225" t="s">
        <v>1</v>
      </c>
      <c r="Y58" s="225" t="s">
        <v>1</v>
      </c>
      <c r="Z58" s="225" t="s">
        <v>1</v>
      </c>
      <c r="AA58" s="225" t="s">
        <v>1</v>
      </c>
      <c r="AB58" s="225" t="s">
        <v>1</v>
      </c>
      <c r="AC58" s="225" t="s">
        <v>1</v>
      </c>
      <c r="AD58" s="225" t="s">
        <v>1</v>
      </c>
      <c r="AE58" s="225" t="s">
        <v>1</v>
      </c>
      <c r="AF58" s="225" t="s">
        <v>1</v>
      </c>
      <c r="AG58" s="225" t="s">
        <v>1</v>
      </c>
      <c r="AH58" s="225" t="s">
        <v>1</v>
      </c>
      <c r="AI58" s="225" t="s">
        <v>1</v>
      </c>
      <c r="AJ58" s="225" t="s">
        <v>1</v>
      </c>
      <c r="AK58" s="225" t="s">
        <v>1</v>
      </c>
      <c r="AL58" s="225" t="s">
        <v>1</v>
      </c>
      <c r="AM58" s="225" t="s">
        <v>1</v>
      </c>
      <c r="AN58" s="225" t="s">
        <v>1</v>
      </c>
      <c r="AO58" s="225" t="s">
        <v>1</v>
      </c>
      <c r="AP58" s="225" t="s">
        <v>1</v>
      </c>
      <c r="AQ58" s="225" t="s">
        <v>1</v>
      </c>
      <c r="AR58" s="225" t="s">
        <v>1</v>
      </c>
      <c r="AS58" s="225" t="s">
        <v>1</v>
      </c>
      <c r="AT58" s="225" t="s">
        <v>1</v>
      </c>
      <c r="AU58" s="225" t="s">
        <v>1</v>
      </c>
      <c r="AV58" s="230" t="s">
        <v>22</v>
      </c>
      <c r="AW58" s="226" t="s">
        <v>1241</v>
      </c>
      <c r="AX58" s="226">
        <v>1</v>
      </c>
      <c r="AY58" s="227">
        <v>2</v>
      </c>
      <c r="AZ58" s="228">
        <v>0</v>
      </c>
      <c r="BA58" s="233">
        <v>0</v>
      </c>
      <c r="BB58" s="229">
        <v>0</v>
      </c>
      <c r="BD58" t="e">
        <f>VLOOKUP(A58,'High impact list'!$A:$F,1,FALSE)</f>
        <v>#N/A</v>
      </c>
      <c r="BE58" t="e">
        <f>VLOOKUP(A58,'High impact list'!$A:$F,5,FALSE)</f>
        <v>#N/A</v>
      </c>
      <c r="BF58">
        <v>1</v>
      </c>
      <c r="BG58">
        <v>1</v>
      </c>
      <c r="BH58" t="e">
        <f>VLOOKUP(A58,Sheet2!B:B,1,FALSE)</f>
        <v>#N/A</v>
      </c>
    </row>
    <row r="59" spans="1:60" ht="14.25" customHeight="1" x14ac:dyDescent="0.25">
      <c r="A59" s="223">
        <v>377</v>
      </c>
      <c r="B59" s="224" t="s">
        <v>1268</v>
      </c>
      <c r="C59" s="225" t="s">
        <v>1190</v>
      </c>
      <c r="D59" s="225" t="s">
        <v>1191</v>
      </c>
      <c r="E59" s="225" t="s">
        <v>1065</v>
      </c>
      <c r="F59" s="225" t="s">
        <v>485</v>
      </c>
      <c r="G59" s="225" t="s">
        <v>1</v>
      </c>
      <c r="H59" s="224" t="s">
        <v>1</v>
      </c>
      <c r="I59" s="224" t="s">
        <v>1065</v>
      </c>
      <c r="J59" s="226" t="s">
        <v>33</v>
      </c>
      <c r="K59" s="225" t="s">
        <v>1</v>
      </c>
      <c r="L59" s="225" t="s">
        <v>1</v>
      </c>
      <c r="M59" s="226" t="s">
        <v>33</v>
      </c>
      <c r="N59" s="225" t="s">
        <v>1</v>
      </c>
      <c r="O59" s="225" t="s">
        <v>1</v>
      </c>
      <c r="P59" s="225" t="s">
        <v>1</v>
      </c>
      <c r="Q59" s="225" t="s">
        <v>1</v>
      </c>
      <c r="R59" s="225" t="s">
        <v>1</v>
      </c>
      <c r="S59" s="225" t="s">
        <v>1</v>
      </c>
      <c r="T59" s="225" t="s">
        <v>1</v>
      </c>
      <c r="U59" s="225" t="s">
        <v>1</v>
      </c>
      <c r="V59" s="225" t="s">
        <v>1</v>
      </c>
      <c r="W59" s="225" t="s">
        <v>1</v>
      </c>
      <c r="X59" s="225" t="s">
        <v>1</v>
      </c>
      <c r="Y59" s="225" t="s">
        <v>1</v>
      </c>
      <c r="Z59" s="225" t="s">
        <v>1</v>
      </c>
      <c r="AA59" s="225" t="s">
        <v>1</v>
      </c>
      <c r="AB59" s="225" t="s">
        <v>1</v>
      </c>
      <c r="AC59" s="225" t="s">
        <v>1</v>
      </c>
      <c r="AD59" s="225" t="s">
        <v>1</v>
      </c>
      <c r="AE59" s="225" t="s">
        <v>1</v>
      </c>
      <c r="AF59" s="225" t="s">
        <v>1</v>
      </c>
      <c r="AG59" s="225" t="s">
        <v>1</v>
      </c>
      <c r="AH59" s="225" t="s">
        <v>1</v>
      </c>
      <c r="AI59" s="225" t="s">
        <v>1</v>
      </c>
      <c r="AJ59" s="225" t="s">
        <v>1</v>
      </c>
      <c r="AK59" s="225" t="s">
        <v>1</v>
      </c>
      <c r="AL59" s="225" t="s">
        <v>1</v>
      </c>
      <c r="AM59" s="225" t="s">
        <v>1</v>
      </c>
      <c r="AN59" s="225" t="s">
        <v>1</v>
      </c>
      <c r="AO59" s="225" t="s">
        <v>1</v>
      </c>
      <c r="AP59" s="225" t="s">
        <v>1</v>
      </c>
      <c r="AQ59" s="225" t="s">
        <v>1</v>
      </c>
      <c r="AR59" s="225" t="s">
        <v>1</v>
      </c>
      <c r="AS59" s="225" t="s">
        <v>1</v>
      </c>
      <c r="AT59" s="225" t="s">
        <v>1</v>
      </c>
      <c r="AU59" s="225" t="s">
        <v>1</v>
      </c>
      <c r="AV59" s="232" t="s">
        <v>23</v>
      </c>
      <c r="AW59" s="226" t="s">
        <v>1241</v>
      </c>
      <c r="AX59" s="226">
        <v>1</v>
      </c>
      <c r="AY59" s="227">
        <v>2</v>
      </c>
      <c r="AZ59" s="228">
        <v>0</v>
      </c>
      <c r="BA59" s="228">
        <v>0</v>
      </c>
      <c r="BB59" s="238">
        <v>0.26</v>
      </c>
      <c r="BD59" t="e">
        <f>VLOOKUP(A59,'High impact list'!$A:$F,1,FALSE)</f>
        <v>#N/A</v>
      </c>
      <c r="BE59" t="e">
        <f>VLOOKUP(A59,'High impact list'!$A:$F,5,FALSE)</f>
        <v>#N/A</v>
      </c>
      <c r="BF59">
        <v>1</v>
      </c>
      <c r="BG59">
        <v>1</v>
      </c>
      <c r="BH59" t="e">
        <f>VLOOKUP(A59,Sheet2!B:B,1,FALSE)</f>
        <v>#N/A</v>
      </c>
    </row>
    <row r="60" spans="1:60" ht="18.75" customHeight="1" x14ac:dyDescent="0.25">
      <c r="A60" s="223">
        <v>135</v>
      </c>
      <c r="B60" s="224" t="s">
        <v>1268</v>
      </c>
      <c r="C60" s="225" t="s">
        <v>1190</v>
      </c>
      <c r="D60" s="225" t="s">
        <v>1191</v>
      </c>
      <c r="E60" s="225" t="s">
        <v>1021</v>
      </c>
      <c r="F60" s="225" t="s">
        <v>485</v>
      </c>
      <c r="G60" s="225" t="s">
        <v>1</v>
      </c>
      <c r="H60" s="224" t="s">
        <v>1</v>
      </c>
      <c r="I60" s="224" t="s">
        <v>1021</v>
      </c>
      <c r="J60" s="226" t="s">
        <v>33</v>
      </c>
      <c r="K60" s="225" t="s">
        <v>1</v>
      </c>
      <c r="L60" s="225" t="s">
        <v>1</v>
      </c>
      <c r="M60" s="226" t="s">
        <v>33</v>
      </c>
      <c r="N60" s="225" t="s">
        <v>1</v>
      </c>
      <c r="O60" s="225" t="s">
        <v>1</v>
      </c>
      <c r="P60" s="225" t="s">
        <v>1</v>
      </c>
      <c r="Q60" s="225" t="s">
        <v>1</v>
      </c>
      <c r="R60" s="225" t="s">
        <v>1</v>
      </c>
      <c r="S60" s="225" t="s">
        <v>1</v>
      </c>
      <c r="T60" s="225" t="s">
        <v>1</v>
      </c>
      <c r="U60" s="225" t="s">
        <v>1</v>
      </c>
      <c r="V60" s="225" t="s">
        <v>1</v>
      </c>
      <c r="W60" s="225" t="s">
        <v>1</v>
      </c>
      <c r="X60" s="225" t="s">
        <v>1</v>
      </c>
      <c r="Y60" s="225" t="s">
        <v>1</v>
      </c>
      <c r="Z60" s="225" t="s">
        <v>1</v>
      </c>
      <c r="AA60" s="225" t="s">
        <v>1</v>
      </c>
      <c r="AB60" s="225" t="s">
        <v>1</v>
      </c>
      <c r="AC60" s="225" t="s">
        <v>1</v>
      </c>
      <c r="AD60" s="225" t="s">
        <v>1</v>
      </c>
      <c r="AE60" s="225" t="s">
        <v>1</v>
      </c>
      <c r="AF60" s="225" t="s">
        <v>1</v>
      </c>
      <c r="AG60" s="225" t="s">
        <v>1</v>
      </c>
      <c r="AH60" s="225" t="s">
        <v>1</v>
      </c>
      <c r="AI60" s="225" t="s">
        <v>1</v>
      </c>
      <c r="AJ60" s="225" t="s">
        <v>1</v>
      </c>
      <c r="AK60" s="225" t="s">
        <v>1</v>
      </c>
      <c r="AL60" s="225" t="s">
        <v>1</v>
      </c>
      <c r="AM60" s="225" t="s">
        <v>1</v>
      </c>
      <c r="AN60" s="225" t="s">
        <v>1</v>
      </c>
      <c r="AO60" s="225" t="s">
        <v>1</v>
      </c>
      <c r="AP60" s="225" t="s">
        <v>1</v>
      </c>
      <c r="AQ60" s="225" t="s">
        <v>1</v>
      </c>
      <c r="AR60" s="225" t="s">
        <v>1</v>
      </c>
      <c r="AS60" s="225" t="s">
        <v>1</v>
      </c>
      <c r="AT60" s="225" t="s">
        <v>1</v>
      </c>
      <c r="AU60" s="225" t="s">
        <v>1</v>
      </c>
      <c r="AV60" s="231" t="s">
        <v>20</v>
      </c>
      <c r="AW60" s="226" t="s">
        <v>1241</v>
      </c>
      <c r="AX60" s="226">
        <v>1</v>
      </c>
      <c r="AY60" s="226">
        <v>1</v>
      </c>
      <c r="AZ60" s="228">
        <v>0</v>
      </c>
      <c r="BA60" s="228">
        <v>0</v>
      </c>
      <c r="BB60" s="229">
        <v>0</v>
      </c>
      <c r="BD60" t="e">
        <f>VLOOKUP(A60,'High impact list'!$A:$F,1,FALSE)</f>
        <v>#N/A</v>
      </c>
      <c r="BE60" t="e">
        <f>VLOOKUP(A60,'High impact list'!$A:$F,5,FALSE)</f>
        <v>#N/A</v>
      </c>
      <c r="BF60">
        <v>1</v>
      </c>
      <c r="BG60">
        <v>1</v>
      </c>
      <c r="BH60" t="e">
        <f>VLOOKUP(A60,Sheet2!B:B,1,FALSE)</f>
        <v>#N/A</v>
      </c>
    </row>
    <row r="61" spans="1:60" ht="26.25" customHeight="1" x14ac:dyDescent="0.25">
      <c r="A61" s="223">
        <v>378</v>
      </c>
      <c r="B61" s="224" t="s">
        <v>1268</v>
      </c>
      <c r="C61" s="225" t="s">
        <v>1190</v>
      </c>
      <c r="D61" s="225" t="s">
        <v>1191</v>
      </c>
      <c r="E61" s="225" t="s">
        <v>1086</v>
      </c>
      <c r="F61" s="225" t="s">
        <v>485</v>
      </c>
      <c r="G61" s="225" t="s">
        <v>1</v>
      </c>
      <c r="H61" s="224" t="s">
        <v>1</v>
      </c>
      <c r="I61" s="224" t="s">
        <v>1086</v>
      </c>
      <c r="J61" s="226" t="s">
        <v>33</v>
      </c>
      <c r="K61" s="225" t="s">
        <v>1</v>
      </c>
      <c r="L61" s="225" t="s">
        <v>1</v>
      </c>
      <c r="M61" s="226" t="s">
        <v>33</v>
      </c>
      <c r="N61" s="225" t="s">
        <v>1</v>
      </c>
      <c r="O61" s="225" t="s">
        <v>1</v>
      </c>
      <c r="P61" s="225" t="s">
        <v>1</v>
      </c>
      <c r="Q61" s="225" t="s">
        <v>1</v>
      </c>
      <c r="R61" s="225" t="s">
        <v>1</v>
      </c>
      <c r="S61" s="225" t="s">
        <v>1</v>
      </c>
      <c r="T61" s="225" t="s">
        <v>1</v>
      </c>
      <c r="U61" s="225" t="s">
        <v>1</v>
      </c>
      <c r="V61" s="225" t="s">
        <v>1</v>
      </c>
      <c r="W61" s="225" t="s">
        <v>1</v>
      </c>
      <c r="X61" s="225" t="s">
        <v>1</v>
      </c>
      <c r="Y61" s="225" t="s">
        <v>1</v>
      </c>
      <c r="Z61" s="225" t="s">
        <v>1</v>
      </c>
      <c r="AA61" s="225" t="s">
        <v>1</v>
      </c>
      <c r="AB61" s="225" t="s">
        <v>1</v>
      </c>
      <c r="AC61" s="225" t="s">
        <v>1</v>
      </c>
      <c r="AD61" s="225" t="s">
        <v>1</v>
      </c>
      <c r="AE61" s="225" t="s">
        <v>1</v>
      </c>
      <c r="AF61" s="225" t="s">
        <v>1</v>
      </c>
      <c r="AG61" s="225" t="s">
        <v>1</v>
      </c>
      <c r="AH61" s="225" t="s">
        <v>1</v>
      </c>
      <c r="AI61" s="225" t="s">
        <v>1</v>
      </c>
      <c r="AJ61" s="225" t="s">
        <v>1</v>
      </c>
      <c r="AK61" s="225" t="s">
        <v>1</v>
      </c>
      <c r="AL61" s="225" t="s">
        <v>1</v>
      </c>
      <c r="AM61" s="225" t="s">
        <v>1</v>
      </c>
      <c r="AN61" s="225" t="s">
        <v>1</v>
      </c>
      <c r="AO61" s="225" t="s">
        <v>1</v>
      </c>
      <c r="AP61" s="225" t="s">
        <v>1</v>
      </c>
      <c r="AQ61" s="225" t="s">
        <v>1</v>
      </c>
      <c r="AR61" s="225" t="s">
        <v>1</v>
      </c>
      <c r="AS61" s="225" t="s">
        <v>1</v>
      </c>
      <c r="AT61" s="225" t="s">
        <v>1</v>
      </c>
      <c r="AU61" s="225" t="s">
        <v>1</v>
      </c>
      <c r="AV61" s="225" t="s">
        <v>1</v>
      </c>
      <c r="AW61" s="226" t="s">
        <v>1241</v>
      </c>
      <c r="AX61" s="226">
        <v>1</v>
      </c>
      <c r="AY61" s="227">
        <v>2</v>
      </c>
      <c r="AZ61" s="228">
        <v>0</v>
      </c>
      <c r="BA61" s="233">
        <v>0.01</v>
      </c>
      <c r="BB61" s="229">
        <v>0</v>
      </c>
      <c r="BD61" t="e">
        <f>VLOOKUP(A61,'High impact list'!$A:$F,1,FALSE)</f>
        <v>#N/A</v>
      </c>
      <c r="BE61" t="e">
        <f>VLOOKUP(A61,'High impact list'!$A:$F,5,FALSE)</f>
        <v>#N/A</v>
      </c>
      <c r="BF61">
        <v>1</v>
      </c>
      <c r="BG61">
        <v>1</v>
      </c>
      <c r="BH61" t="e">
        <f>VLOOKUP(A61,Sheet2!B:B,1,FALSE)</f>
        <v>#N/A</v>
      </c>
    </row>
    <row r="62" spans="1:60" ht="14.25" customHeight="1" x14ac:dyDescent="0.25">
      <c r="A62" s="223">
        <v>407</v>
      </c>
      <c r="B62" s="224" t="s">
        <v>931</v>
      </c>
      <c r="C62" s="225" t="s">
        <v>1190</v>
      </c>
      <c r="D62" s="225" t="s">
        <v>1191</v>
      </c>
      <c r="E62" s="225" t="s">
        <v>896</v>
      </c>
      <c r="F62" s="225" t="s">
        <v>1</v>
      </c>
      <c r="G62" s="225" t="s">
        <v>902</v>
      </c>
      <c r="H62" s="224" t="s">
        <v>755</v>
      </c>
      <c r="I62" s="224" t="s">
        <v>437</v>
      </c>
      <c r="J62" s="226" t="s">
        <v>33</v>
      </c>
      <c r="K62" s="225" t="s">
        <v>1</v>
      </c>
      <c r="L62" s="225" t="s">
        <v>1</v>
      </c>
      <c r="M62" s="226" t="s">
        <v>33</v>
      </c>
      <c r="N62" s="225" t="s">
        <v>1</v>
      </c>
      <c r="O62" s="225" t="s">
        <v>1</v>
      </c>
      <c r="P62" s="225" t="s">
        <v>1</v>
      </c>
      <c r="Q62" s="225" t="s">
        <v>1</v>
      </c>
      <c r="R62" s="225" t="s">
        <v>1</v>
      </c>
      <c r="S62" s="225" t="s">
        <v>1</v>
      </c>
      <c r="T62" s="225" t="s">
        <v>1</v>
      </c>
      <c r="U62" s="225" t="s">
        <v>1</v>
      </c>
      <c r="V62" s="225" t="s">
        <v>1</v>
      </c>
      <c r="W62" s="225" t="s">
        <v>1</v>
      </c>
      <c r="X62" s="225" t="s">
        <v>1</v>
      </c>
      <c r="Y62" s="225" t="s">
        <v>1</v>
      </c>
      <c r="Z62" s="225" t="s">
        <v>1</v>
      </c>
      <c r="AA62" s="225" t="s">
        <v>1</v>
      </c>
      <c r="AB62" s="225" t="s">
        <v>1</v>
      </c>
      <c r="AC62" s="225" t="s">
        <v>1</v>
      </c>
      <c r="AD62" s="225" t="s">
        <v>1</v>
      </c>
      <c r="AE62" s="225" t="s">
        <v>1</v>
      </c>
      <c r="AF62" s="225" t="s">
        <v>1</v>
      </c>
      <c r="AG62" s="225" t="s">
        <v>1</v>
      </c>
      <c r="AH62" s="225" t="s">
        <v>1</v>
      </c>
      <c r="AI62" s="225" t="s">
        <v>1</v>
      </c>
      <c r="AJ62" s="225" t="s">
        <v>1</v>
      </c>
      <c r="AK62" s="225" t="s">
        <v>1</v>
      </c>
      <c r="AL62" s="225" t="s">
        <v>1</v>
      </c>
      <c r="AM62" s="225" t="s">
        <v>1</v>
      </c>
      <c r="AN62" s="225" t="s">
        <v>1</v>
      </c>
      <c r="AO62" s="225" t="s">
        <v>1</v>
      </c>
      <c r="AP62" s="225" t="s">
        <v>1</v>
      </c>
      <c r="AQ62" s="225" t="s">
        <v>1</v>
      </c>
      <c r="AR62" s="225" t="s">
        <v>1</v>
      </c>
      <c r="AS62" s="225" t="s">
        <v>1</v>
      </c>
      <c r="AT62" s="225" t="s">
        <v>1</v>
      </c>
      <c r="AU62" s="231" t="s">
        <v>20</v>
      </c>
      <c r="AV62" s="231" t="s">
        <v>20</v>
      </c>
      <c r="AW62" s="226" t="s">
        <v>1241</v>
      </c>
      <c r="AX62" s="226">
        <v>1</v>
      </c>
      <c r="AY62" s="227">
        <v>2</v>
      </c>
      <c r="AZ62" s="228">
        <v>0</v>
      </c>
      <c r="BA62" s="236">
        <v>0.41</v>
      </c>
      <c r="BB62" s="229">
        <v>0</v>
      </c>
      <c r="BD62" t="e">
        <f>VLOOKUP(A62,'High impact list'!$A:$F,1,FALSE)</f>
        <v>#N/A</v>
      </c>
      <c r="BE62" t="e">
        <f>VLOOKUP(A62,'High impact list'!$A:$F,5,FALSE)</f>
        <v>#N/A</v>
      </c>
      <c r="BF62">
        <v>1</v>
      </c>
      <c r="BG62">
        <v>1</v>
      </c>
      <c r="BH62" t="e">
        <f>VLOOKUP(A62,Sheet2!B:B,1,FALSE)</f>
        <v>#N/A</v>
      </c>
    </row>
    <row r="63" spans="1:60" ht="18.75" customHeight="1" x14ac:dyDescent="0.25">
      <c r="A63" s="223">
        <v>466</v>
      </c>
      <c r="B63" s="224" t="s">
        <v>463</v>
      </c>
      <c r="C63" s="225" t="s">
        <v>1190</v>
      </c>
      <c r="D63" s="225" t="s">
        <v>1191</v>
      </c>
      <c r="E63" s="225" t="s">
        <v>1065</v>
      </c>
      <c r="F63" s="225" t="s">
        <v>463</v>
      </c>
      <c r="G63" s="225" t="s">
        <v>1</v>
      </c>
      <c r="H63" s="224" t="s">
        <v>1</v>
      </c>
      <c r="I63" s="224" t="s">
        <v>1065</v>
      </c>
      <c r="J63" s="226" t="s">
        <v>33</v>
      </c>
      <c r="K63" s="225" t="s">
        <v>1</v>
      </c>
      <c r="L63" s="225" t="s">
        <v>1</v>
      </c>
      <c r="M63" s="226" t="s">
        <v>33</v>
      </c>
      <c r="N63" s="225" t="s">
        <v>1</v>
      </c>
      <c r="O63" s="225" t="s">
        <v>1</v>
      </c>
      <c r="P63" s="225" t="s">
        <v>1</v>
      </c>
      <c r="Q63" s="225" t="s">
        <v>1</v>
      </c>
      <c r="R63" s="225" t="s">
        <v>1</v>
      </c>
      <c r="S63" s="225" t="s">
        <v>1</v>
      </c>
      <c r="T63" s="225" t="s">
        <v>1</v>
      </c>
      <c r="U63" s="225" t="s">
        <v>1</v>
      </c>
      <c r="V63" s="225" t="s">
        <v>1</v>
      </c>
      <c r="W63" s="225" t="s">
        <v>1</v>
      </c>
      <c r="X63" s="225" t="s">
        <v>1</v>
      </c>
      <c r="Y63" s="225" t="s">
        <v>1</v>
      </c>
      <c r="Z63" s="225" t="s">
        <v>1</v>
      </c>
      <c r="AA63" s="225" t="s">
        <v>1</v>
      </c>
      <c r="AB63" s="225" t="s">
        <v>1</v>
      </c>
      <c r="AC63" s="225" t="s">
        <v>1</v>
      </c>
      <c r="AD63" s="225" t="s">
        <v>1</v>
      </c>
      <c r="AE63" s="225" t="s">
        <v>1</v>
      </c>
      <c r="AF63" s="225" t="s">
        <v>1</v>
      </c>
      <c r="AG63" s="225" t="s">
        <v>1</v>
      </c>
      <c r="AH63" s="225" t="s">
        <v>1</v>
      </c>
      <c r="AI63" s="225" t="s">
        <v>1</v>
      </c>
      <c r="AJ63" s="225" t="s">
        <v>1</v>
      </c>
      <c r="AK63" s="225" t="s">
        <v>1</v>
      </c>
      <c r="AL63" s="225" t="s">
        <v>1</v>
      </c>
      <c r="AM63" s="225" t="s">
        <v>1</v>
      </c>
      <c r="AN63" s="225" t="s">
        <v>1</v>
      </c>
      <c r="AO63" s="225" t="s">
        <v>1</v>
      </c>
      <c r="AP63" s="225" t="s">
        <v>1</v>
      </c>
      <c r="AQ63" s="225" t="s">
        <v>1</v>
      </c>
      <c r="AR63" s="225" t="s">
        <v>1</v>
      </c>
      <c r="AS63" s="225" t="s">
        <v>1</v>
      </c>
      <c r="AT63" s="225" t="s">
        <v>1</v>
      </c>
      <c r="AU63" s="230" t="s">
        <v>22</v>
      </c>
      <c r="AV63" s="232" t="s">
        <v>23</v>
      </c>
      <c r="AW63" s="226" t="s">
        <v>1241</v>
      </c>
      <c r="AX63" s="226">
        <v>1</v>
      </c>
      <c r="AY63" s="227">
        <v>2</v>
      </c>
      <c r="AZ63" s="228">
        <v>0</v>
      </c>
      <c r="BA63" s="233">
        <v>0.08</v>
      </c>
      <c r="BB63" s="229">
        <v>0</v>
      </c>
      <c r="BD63" t="e">
        <f>VLOOKUP(A63,'High impact list'!$A:$F,1,FALSE)</f>
        <v>#N/A</v>
      </c>
      <c r="BE63" t="e">
        <f>VLOOKUP(A63,'High impact list'!$A:$F,5,FALSE)</f>
        <v>#N/A</v>
      </c>
      <c r="BF63">
        <v>1</v>
      </c>
      <c r="BG63">
        <v>1</v>
      </c>
      <c r="BH63" t="e">
        <f>VLOOKUP(A63,Sheet2!B:B,1,FALSE)</f>
        <v>#N/A</v>
      </c>
    </row>
    <row r="64" spans="1:60" ht="34.5" customHeight="1" x14ac:dyDescent="0.25">
      <c r="A64" s="223">
        <v>463</v>
      </c>
      <c r="B64" s="224" t="s">
        <v>463</v>
      </c>
      <c r="C64" s="225" t="s">
        <v>1190</v>
      </c>
      <c r="D64" s="225" t="s">
        <v>1191</v>
      </c>
      <c r="E64" s="225" t="s">
        <v>1086</v>
      </c>
      <c r="F64" s="225" t="s">
        <v>463</v>
      </c>
      <c r="G64" s="225" t="s">
        <v>1</v>
      </c>
      <c r="H64" s="224" t="s">
        <v>1</v>
      </c>
      <c r="I64" s="224" t="s">
        <v>1086</v>
      </c>
      <c r="J64" s="226" t="s">
        <v>33</v>
      </c>
      <c r="K64" s="225" t="s">
        <v>1</v>
      </c>
      <c r="L64" s="225" t="s">
        <v>1</v>
      </c>
      <c r="M64" s="226" t="s">
        <v>33</v>
      </c>
      <c r="N64" s="225" t="s">
        <v>1</v>
      </c>
      <c r="O64" s="225" t="s">
        <v>1</v>
      </c>
      <c r="P64" s="225" t="s">
        <v>1</v>
      </c>
      <c r="Q64" s="225" t="s">
        <v>1</v>
      </c>
      <c r="R64" s="225" t="s">
        <v>1</v>
      </c>
      <c r="S64" s="225" t="s">
        <v>1</v>
      </c>
      <c r="T64" s="225" t="s">
        <v>1</v>
      </c>
      <c r="U64" s="225" t="s">
        <v>1</v>
      </c>
      <c r="V64" s="225" t="s">
        <v>1</v>
      </c>
      <c r="W64" s="225" t="s">
        <v>1</v>
      </c>
      <c r="X64" s="225" t="s">
        <v>1</v>
      </c>
      <c r="Y64" s="225" t="s">
        <v>1</v>
      </c>
      <c r="Z64" s="225" t="s">
        <v>1</v>
      </c>
      <c r="AA64" s="225" t="s">
        <v>1</v>
      </c>
      <c r="AB64" s="225" t="s">
        <v>1</v>
      </c>
      <c r="AC64" s="225" t="s">
        <v>1</v>
      </c>
      <c r="AD64" s="225" t="s">
        <v>1</v>
      </c>
      <c r="AE64" s="225" t="s">
        <v>1</v>
      </c>
      <c r="AF64" s="225" t="s">
        <v>1</v>
      </c>
      <c r="AG64" s="225" t="s">
        <v>1</v>
      </c>
      <c r="AH64" s="225" t="s">
        <v>1</v>
      </c>
      <c r="AI64" s="225" t="s">
        <v>1</v>
      </c>
      <c r="AJ64" s="225" t="s">
        <v>1</v>
      </c>
      <c r="AK64" s="225" t="s">
        <v>1</v>
      </c>
      <c r="AL64" s="225" t="s">
        <v>1</v>
      </c>
      <c r="AM64" s="225" t="s">
        <v>1</v>
      </c>
      <c r="AN64" s="225" t="s">
        <v>1</v>
      </c>
      <c r="AO64" s="225" t="s">
        <v>1</v>
      </c>
      <c r="AP64" s="225" t="s">
        <v>1</v>
      </c>
      <c r="AQ64" s="225" t="s">
        <v>1</v>
      </c>
      <c r="AR64" s="225" t="s">
        <v>1</v>
      </c>
      <c r="AS64" s="225" t="s">
        <v>1</v>
      </c>
      <c r="AT64" s="225" t="s">
        <v>1</v>
      </c>
      <c r="AU64" s="231" t="s">
        <v>20</v>
      </c>
      <c r="AV64" s="225" t="s">
        <v>1</v>
      </c>
      <c r="AW64" s="231" t="s">
        <v>1240</v>
      </c>
      <c r="AX64" s="226">
        <v>1</v>
      </c>
      <c r="AY64" s="226">
        <v>1</v>
      </c>
      <c r="AZ64" s="228">
        <v>0</v>
      </c>
      <c r="BA64" s="233">
        <v>1.2</v>
      </c>
      <c r="BB64" s="229">
        <v>0</v>
      </c>
      <c r="BD64" t="e">
        <f>VLOOKUP(A64,'High impact list'!$A:$F,1,FALSE)</f>
        <v>#N/A</v>
      </c>
      <c r="BE64" t="e">
        <f>VLOOKUP(A64,'High impact list'!$A:$F,5,FALSE)</f>
        <v>#N/A</v>
      </c>
      <c r="BF64">
        <v>1</v>
      </c>
      <c r="BG64">
        <v>1</v>
      </c>
      <c r="BH64" t="e">
        <f>VLOOKUP(A64,Sheet2!B:B,1,FALSE)</f>
        <v>#N/A</v>
      </c>
    </row>
    <row r="65" spans="1:60" ht="26.25" customHeight="1" x14ac:dyDescent="0.25">
      <c r="A65" s="223">
        <v>479</v>
      </c>
      <c r="B65" s="224" t="s">
        <v>443</v>
      </c>
      <c r="C65" s="225" t="s">
        <v>1190</v>
      </c>
      <c r="D65" s="225" t="s">
        <v>1191</v>
      </c>
      <c r="E65" s="225" t="s">
        <v>625</v>
      </c>
      <c r="F65" s="225" t="s">
        <v>465</v>
      </c>
      <c r="G65" s="225" t="s">
        <v>1</v>
      </c>
      <c r="H65" s="224" t="s">
        <v>1</v>
      </c>
      <c r="I65" s="224" t="s">
        <v>625</v>
      </c>
      <c r="J65" s="226" t="s">
        <v>33</v>
      </c>
      <c r="K65" s="230" t="s">
        <v>22</v>
      </c>
      <c r="L65" s="230" t="s">
        <v>22</v>
      </c>
      <c r="M65" s="227" t="s">
        <v>17</v>
      </c>
      <c r="N65" s="231" t="s">
        <v>20</v>
      </c>
      <c r="O65" s="232" t="s">
        <v>23</v>
      </c>
      <c r="P65" s="225" t="s">
        <v>1</v>
      </c>
      <c r="Q65" s="225" t="s">
        <v>1</v>
      </c>
      <c r="R65" s="225" t="s">
        <v>1</v>
      </c>
      <c r="S65" s="225" t="s">
        <v>1</v>
      </c>
      <c r="T65" s="225" t="s">
        <v>1</v>
      </c>
      <c r="U65" s="225" t="s">
        <v>1</v>
      </c>
      <c r="V65" s="225" t="s">
        <v>1</v>
      </c>
      <c r="W65" s="225" t="s">
        <v>1</v>
      </c>
      <c r="X65" s="225" t="s">
        <v>1</v>
      </c>
      <c r="Y65" s="225" t="s">
        <v>1</v>
      </c>
      <c r="Z65" s="230" t="s">
        <v>22</v>
      </c>
      <c r="AA65" s="225" t="s">
        <v>1</v>
      </c>
      <c r="AB65" s="225" t="s">
        <v>1</v>
      </c>
      <c r="AC65" s="225" t="s">
        <v>1</v>
      </c>
      <c r="AD65" s="225" t="s">
        <v>1</v>
      </c>
      <c r="AE65" s="230" t="s">
        <v>22</v>
      </c>
      <c r="AF65" s="230" t="s">
        <v>22</v>
      </c>
      <c r="AG65" s="225" t="s">
        <v>1</v>
      </c>
      <c r="AH65" s="225" t="s">
        <v>1</v>
      </c>
      <c r="AI65" s="225" t="s">
        <v>1</v>
      </c>
      <c r="AJ65" s="225" t="s">
        <v>1</v>
      </c>
      <c r="AK65" s="225" t="s">
        <v>1</v>
      </c>
      <c r="AL65" s="225" t="s">
        <v>1</v>
      </c>
      <c r="AM65" s="225" t="s">
        <v>1</v>
      </c>
      <c r="AN65" s="225" t="s">
        <v>1</v>
      </c>
      <c r="AO65" s="225" t="s">
        <v>1</v>
      </c>
      <c r="AP65" s="225" t="s">
        <v>1</v>
      </c>
      <c r="AQ65" s="225" t="s">
        <v>1</v>
      </c>
      <c r="AR65" s="225" t="s">
        <v>1</v>
      </c>
      <c r="AS65" s="225" t="s">
        <v>1</v>
      </c>
      <c r="AT65" s="225" t="s">
        <v>1</v>
      </c>
      <c r="AU65" s="230" t="s">
        <v>22</v>
      </c>
      <c r="AV65" s="232" t="s">
        <v>23</v>
      </c>
      <c r="AW65" s="226" t="s">
        <v>1241</v>
      </c>
      <c r="AX65" s="226">
        <v>1</v>
      </c>
      <c r="AY65" s="227">
        <v>2</v>
      </c>
      <c r="AZ65" s="228">
        <v>0</v>
      </c>
      <c r="BA65" s="236">
        <v>1.3</v>
      </c>
      <c r="BB65" s="238">
        <v>0.54</v>
      </c>
      <c r="BD65" t="e">
        <f>VLOOKUP(A65,'High impact list'!$A:$F,1,FALSE)</f>
        <v>#N/A</v>
      </c>
      <c r="BE65" t="e">
        <f>VLOOKUP(A65,'High impact list'!$A:$F,5,FALSE)</f>
        <v>#N/A</v>
      </c>
      <c r="BF65">
        <v>1</v>
      </c>
      <c r="BG65">
        <v>1</v>
      </c>
      <c r="BH65" t="e">
        <f>VLOOKUP(A65,Sheet2!B:B,1,FALSE)</f>
        <v>#N/A</v>
      </c>
    </row>
    <row r="66" spans="1:60" ht="27" customHeight="1" x14ac:dyDescent="0.25">
      <c r="A66" s="223">
        <v>485</v>
      </c>
      <c r="B66" s="224" t="s">
        <v>443</v>
      </c>
      <c r="C66" s="225" t="s">
        <v>1190</v>
      </c>
      <c r="D66" s="225" t="s">
        <v>1191</v>
      </c>
      <c r="E66" s="225" t="s">
        <v>1065</v>
      </c>
      <c r="F66" s="225" t="s">
        <v>465</v>
      </c>
      <c r="G66" s="225" t="s">
        <v>1</v>
      </c>
      <c r="H66" s="224" t="s">
        <v>1</v>
      </c>
      <c r="I66" s="224" t="s">
        <v>1065</v>
      </c>
      <c r="J66" s="226" t="s">
        <v>33</v>
      </c>
      <c r="K66" s="225" t="s">
        <v>1</v>
      </c>
      <c r="L66" s="230" t="s">
        <v>22</v>
      </c>
      <c r="M66" s="227" t="s">
        <v>17</v>
      </c>
      <c r="N66" s="225" t="s">
        <v>1</v>
      </c>
      <c r="O66" s="231" t="s">
        <v>20</v>
      </c>
      <c r="P66" s="225" t="s">
        <v>1</v>
      </c>
      <c r="Q66" s="225" t="s">
        <v>1</v>
      </c>
      <c r="R66" s="225" t="s">
        <v>1</v>
      </c>
      <c r="S66" s="225" t="s">
        <v>1</v>
      </c>
      <c r="T66" s="225" t="s">
        <v>1</v>
      </c>
      <c r="U66" s="225" t="s">
        <v>1</v>
      </c>
      <c r="V66" s="225" t="s">
        <v>1</v>
      </c>
      <c r="W66" s="225" t="s">
        <v>1</v>
      </c>
      <c r="X66" s="225" t="s">
        <v>1</v>
      </c>
      <c r="Y66" s="225" t="s">
        <v>1</v>
      </c>
      <c r="Z66" s="225" t="s">
        <v>1</v>
      </c>
      <c r="AA66" s="225" t="s">
        <v>1</v>
      </c>
      <c r="AB66" s="225" t="s">
        <v>1</v>
      </c>
      <c r="AC66" s="225" t="s">
        <v>1</v>
      </c>
      <c r="AD66" s="225" t="s">
        <v>1</v>
      </c>
      <c r="AE66" s="225" t="s">
        <v>1</v>
      </c>
      <c r="AF66" s="230" t="s">
        <v>22</v>
      </c>
      <c r="AG66" s="225" t="s">
        <v>1</v>
      </c>
      <c r="AH66" s="230" t="s">
        <v>22</v>
      </c>
      <c r="AI66" s="225" t="s">
        <v>1</v>
      </c>
      <c r="AJ66" s="225" t="s">
        <v>1</v>
      </c>
      <c r="AK66" s="225" t="s">
        <v>1</v>
      </c>
      <c r="AL66" s="225" t="s">
        <v>1</v>
      </c>
      <c r="AM66" s="225" t="s">
        <v>1</v>
      </c>
      <c r="AN66" s="225" t="s">
        <v>1</v>
      </c>
      <c r="AO66" s="225" t="s">
        <v>1</v>
      </c>
      <c r="AP66" s="225" t="s">
        <v>1</v>
      </c>
      <c r="AQ66" s="230" t="s">
        <v>22</v>
      </c>
      <c r="AR66" s="230" t="s">
        <v>22</v>
      </c>
      <c r="AS66" s="225" t="s">
        <v>1</v>
      </c>
      <c r="AT66" s="225" t="s">
        <v>1</v>
      </c>
      <c r="AU66" s="230" t="s">
        <v>22</v>
      </c>
      <c r="AV66" s="232" t="s">
        <v>23</v>
      </c>
      <c r="AW66" s="231" t="s">
        <v>1240</v>
      </c>
      <c r="AX66" s="227">
        <v>2</v>
      </c>
      <c r="AY66" s="227">
        <v>2</v>
      </c>
      <c r="AZ66" s="228">
        <v>0</v>
      </c>
      <c r="BA66" s="236">
        <v>3.9</v>
      </c>
      <c r="BB66" s="234">
        <v>0</v>
      </c>
      <c r="BD66" t="e">
        <f>VLOOKUP(A66,'High impact list'!$A:$F,1,FALSE)</f>
        <v>#N/A</v>
      </c>
      <c r="BE66" t="e">
        <f>VLOOKUP(A66,'High impact list'!$A:$F,5,FALSE)</f>
        <v>#N/A</v>
      </c>
      <c r="BF66">
        <v>1</v>
      </c>
      <c r="BG66">
        <v>1</v>
      </c>
      <c r="BH66" t="e">
        <f>VLOOKUP(A66,Sheet2!B:B,1,FALSE)</f>
        <v>#N/A</v>
      </c>
    </row>
    <row r="67" spans="1:60" ht="34.5" customHeight="1" x14ac:dyDescent="0.25">
      <c r="A67" s="223">
        <v>517</v>
      </c>
      <c r="B67" s="224" t="s">
        <v>166</v>
      </c>
      <c r="C67" s="225" t="s">
        <v>1190</v>
      </c>
      <c r="D67" s="225" t="s">
        <v>1191</v>
      </c>
      <c r="E67" s="225" t="s">
        <v>1086</v>
      </c>
      <c r="F67" s="225" t="s">
        <v>168</v>
      </c>
      <c r="G67" s="225" t="s">
        <v>1</v>
      </c>
      <c r="H67" s="224" t="s">
        <v>1</v>
      </c>
      <c r="I67" s="224" t="s">
        <v>1086</v>
      </c>
      <c r="J67" s="226" t="s">
        <v>33</v>
      </c>
      <c r="K67" s="225" t="s">
        <v>1</v>
      </c>
      <c r="L67" s="225" t="s">
        <v>1</v>
      </c>
      <c r="M67" s="226" t="s">
        <v>33</v>
      </c>
      <c r="N67" s="225" t="s">
        <v>1</v>
      </c>
      <c r="O67" s="225" t="s">
        <v>1</v>
      </c>
      <c r="P67" s="225" t="s">
        <v>1</v>
      </c>
      <c r="Q67" s="225" t="s">
        <v>1</v>
      </c>
      <c r="R67" s="225" t="s">
        <v>1</v>
      </c>
      <c r="S67" s="225" t="s">
        <v>1</v>
      </c>
      <c r="T67" s="225" t="s">
        <v>1</v>
      </c>
      <c r="U67" s="225" t="s">
        <v>1</v>
      </c>
      <c r="V67" s="225" t="s">
        <v>1</v>
      </c>
      <c r="W67" s="225" t="s">
        <v>1</v>
      </c>
      <c r="X67" s="225" t="s">
        <v>1</v>
      </c>
      <c r="Y67" s="225" t="s">
        <v>1</v>
      </c>
      <c r="Z67" s="225" t="s">
        <v>1</v>
      </c>
      <c r="AA67" s="225" t="s">
        <v>1</v>
      </c>
      <c r="AB67" s="225" t="s">
        <v>1</v>
      </c>
      <c r="AC67" s="225" t="s">
        <v>1</v>
      </c>
      <c r="AD67" s="225" t="s">
        <v>1</v>
      </c>
      <c r="AE67" s="225" t="s">
        <v>1</v>
      </c>
      <c r="AF67" s="225" t="s">
        <v>1</v>
      </c>
      <c r="AG67" s="225" t="s">
        <v>1</v>
      </c>
      <c r="AH67" s="225" t="s">
        <v>1</v>
      </c>
      <c r="AI67" s="225" t="s">
        <v>1</v>
      </c>
      <c r="AJ67" s="225" t="s">
        <v>1</v>
      </c>
      <c r="AK67" s="225" t="s">
        <v>1</v>
      </c>
      <c r="AL67" s="225" t="s">
        <v>1</v>
      </c>
      <c r="AM67" s="225" t="s">
        <v>1</v>
      </c>
      <c r="AN67" s="225" t="s">
        <v>1</v>
      </c>
      <c r="AO67" s="225" t="s">
        <v>1</v>
      </c>
      <c r="AP67" s="225" t="s">
        <v>1</v>
      </c>
      <c r="AQ67" s="225" t="s">
        <v>1</v>
      </c>
      <c r="AR67" s="225" t="s">
        <v>1</v>
      </c>
      <c r="AS67" s="225" t="s">
        <v>1</v>
      </c>
      <c r="AT67" s="225" t="s">
        <v>1</v>
      </c>
      <c r="AU67" s="231" t="s">
        <v>20</v>
      </c>
      <c r="AV67" s="230" t="s">
        <v>22</v>
      </c>
      <c r="AW67" s="226" t="s">
        <v>1241</v>
      </c>
      <c r="AX67" s="226">
        <v>1</v>
      </c>
      <c r="AY67" s="226">
        <v>1</v>
      </c>
      <c r="AZ67" s="228">
        <v>0</v>
      </c>
      <c r="BA67" s="236">
        <v>314.3</v>
      </c>
      <c r="BB67" s="229">
        <v>0</v>
      </c>
      <c r="BD67">
        <f>VLOOKUP(A67,'High impact list'!$A:$F,1,FALSE)</f>
        <v>517</v>
      </c>
      <c r="BE67" t="str">
        <f>VLOOKUP(A67,'High impact list'!$A:$F,5,FALSE)</f>
        <v>Infrastructure</v>
      </c>
      <c r="BF67">
        <v>1</v>
      </c>
      <c r="BG67">
        <v>1</v>
      </c>
      <c r="BH67" t="e">
        <f>VLOOKUP(A67,Sheet2!B:B,1,FALSE)</f>
        <v>#N/A</v>
      </c>
    </row>
    <row r="68" spans="1:60" ht="14.25" customHeight="1" x14ac:dyDescent="0.25">
      <c r="A68" s="223">
        <v>357</v>
      </c>
      <c r="B68" s="224" t="s">
        <v>1272</v>
      </c>
      <c r="C68" s="225" t="s">
        <v>1190</v>
      </c>
      <c r="D68" s="225" t="s">
        <v>1191</v>
      </c>
      <c r="E68" s="225" t="s">
        <v>1086</v>
      </c>
      <c r="F68" s="225" t="s">
        <v>482</v>
      </c>
      <c r="G68" s="225" t="s">
        <v>1</v>
      </c>
      <c r="H68" s="224" t="s">
        <v>1</v>
      </c>
      <c r="I68" s="224" t="s">
        <v>1086</v>
      </c>
      <c r="J68" s="226" t="s">
        <v>33</v>
      </c>
      <c r="K68" s="225" t="s">
        <v>1</v>
      </c>
      <c r="L68" s="225" t="s">
        <v>1</v>
      </c>
      <c r="M68" s="226" t="s">
        <v>33</v>
      </c>
      <c r="N68" s="225" t="s">
        <v>1</v>
      </c>
      <c r="O68" s="225" t="s">
        <v>1</v>
      </c>
      <c r="P68" s="225" t="s">
        <v>1</v>
      </c>
      <c r="Q68" s="225" t="s">
        <v>1</v>
      </c>
      <c r="R68" s="225" t="s">
        <v>1</v>
      </c>
      <c r="S68" s="225" t="s">
        <v>1</v>
      </c>
      <c r="T68" s="225" t="s">
        <v>1</v>
      </c>
      <c r="U68" s="225" t="s">
        <v>1</v>
      </c>
      <c r="V68" s="225" t="s">
        <v>1</v>
      </c>
      <c r="W68" s="225" t="s">
        <v>1</v>
      </c>
      <c r="X68" s="225" t="s">
        <v>1</v>
      </c>
      <c r="Y68" s="225" t="s">
        <v>1</v>
      </c>
      <c r="Z68" s="225" t="s">
        <v>1</v>
      </c>
      <c r="AA68" s="225" t="s">
        <v>1</v>
      </c>
      <c r="AB68" s="225" t="s">
        <v>1</v>
      </c>
      <c r="AC68" s="225" t="s">
        <v>1</v>
      </c>
      <c r="AD68" s="225" t="s">
        <v>1</v>
      </c>
      <c r="AE68" s="225" t="s">
        <v>1</v>
      </c>
      <c r="AF68" s="225" t="s">
        <v>1</v>
      </c>
      <c r="AG68" s="225" t="s">
        <v>1</v>
      </c>
      <c r="AH68" s="225" t="s">
        <v>1</v>
      </c>
      <c r="AI68" s="225" t="s">
        <v>1</v>
      </c>
      <c r="AJ68" s="225" t="s">
        <v>1</v>
      </c>
      <c r="AK68" s="225" t="s">
        <v>1</v>
      </c>
      <c r="AL68" s="225" t="s">
        <v>1</v>
      </c>
      <c r="AM68" s="225" t="s">
        <v>1</v>
      </c>
      <c r="AN68" s="225" t="s">
        <v>1</v>
      </c>
      <c r="AO68" s="225" t="s">
        <v>1</v>
      </c>
      <c r="AP68" s="225" t="s">
        <v>1</v>
      </c>
      <c r="AQ68" s="225" t="s">
        <v>1</v>
      </c>
      <c r="AR68" s="225" t="s">
        <v>1</v>
      </c>
      <c r="AS68" s="225" t="s">
        <v>1</v>
      </c>
      <c r="AT68" s="225" t="s">
        <v>1</v>
      </c>
      <c r="AU68" s="225" t="s">
        <v>1</v>
      </c>
      <c r="AV68" s="231" t="s">
        <v>20</v>
      </c>
      <c r="AW68" s="231" t="s">
        <v>1240</v>
      </c>
      <c r="AX68" s="226">
        <v>1</v>
      </c>
      <c r="AY68" s="226">
        <v>1</v>
      </c>
      <c r="AZ68" s="228">
        <v>0</v>
      </c>
      <c r="BA68" s="236">
        <v>0.34</v>
      </c>
      <c r="BB68" s="234">
        <v>0</v>
      </c>
      <c r="BD68" t="e">
        <f>VLOOKUP(A68,'High impact list'!$A:$F,1,FALSE)</f>
        <v>#N/A</v>
      </c>
      <c r="BE68" t="e">
        <f>VLOOKUP(A68,'High impact list'!$A:$F,5,FALSE)</f>
        <v>#N/A</v>
      </c>
      <c r="BF68">
        <v>1</v>
      </c>
      <c r="BG68">
        <v>1</v>
      </c>
      <c r="BH68" t="e">
        <f>VLOOKUP(A68,Sheet2!B:B,1,FALSE)</f>
        <v>#N/A</v>
      </c>
    </row>
    <row r="69" spans="1:60" ht="26.25" customHeight="1" x14ac:dyDescent="0.25">
      <c r="A69" s="223">
        <v>5</v>
      </c>
      <c r="B69" s="224" t="s">
        <v>1273</v>
      </c>
      <c r="C69" s="225" t="s">
        <v>1193</v>
      </c>
      <c r="D69" s="225" t="s">
        <v>1191</v>
      </c>
      <c r="E69" s="225" t="s">
        <v>737</v>
      </c>
      <c r="F69" s="225" t="s">
        <v>1</v>
      </c>
      <c r="G69" s="225" t="s">
        <v>743</v>
      </c>
      <c r="H69" s="224" t="s">
        <v>1</v>
      </c>
      <c r="I69" s="224" t="s">
        <v>437</v>
      </c>
      <c r="J69" s="226" t="s">
        <v>33</v>
      </c>
      <c r="K69" s="225" t="s">
        <v>1</v>
      </c>
      <c r="L69" s="225" t="s">
        <v>1</v>
      </c>
      <c r="M69" s="226" t="s">
        <v>33</v>
      </c>
      <c r="N69" s="225" t="s">
        <v>1</v>
      </c>
      <c r="O69" s="225" t="s">
        <v>1</v>
      </c>
      <c r="P69" s="225" t="s">
        <v>1</v>
      </c>
      <c r="Q69" s="225" t="s">
        <v>1</v>
      </c>
      <c r="R69" s="225" t="s">
        <v>1</v>
      </c>
      <c r="S69" s="225" t="s">
        <v>1</v>
      </c>
      <c r="T69" s="225" t="s">
        <v>1</v>
      </c>
      <c r="U69" s="225" t="s">
        <v>1</v>
      </c>
      <c r="V69" s="225" t="s">
        <v>1</v>
      </c>
      <c r="W69" s="225" t="s">
        <v>1</v>
      </c>
      <c r="X69" s="225" t="s">
        <v>1</v>
      </c>
      <c r="Y69" s="225" t="s">
        <v>1</v>
      </c>
      <c r="Z69" s="225" t="s">
        <v>1</v>
      </c>
      <c r="AA69" s="225" t="s">
        <v>1</v>
      </c>
      <c r="AB69" s="225" t="s">
        <v>1</v>
      </c>
      <c r="AC69" s="225" t="s">
        <v>1</v>
      </c>
      <c r="AD69" s="225" t="s">
        <v>1</v>
      </c>
      <c r="AE69" s="225" t="s">
        <v>1</v>
      </c>
      <c r="AF69" s="225" t="s">
        <v>1</v>
      </c>
      <c r="AG69" s="225" t="s">
        <v>1</v>
      </c>
      <c r="AH69" s="225" t="s">
        <v>1</v>
      </c>
      <c r="AI69" s="225" t="s">
        <v>1</v>
      </c>
      <c r="AJ69" s="225" t="s">
        <v>1</v>
      </c>
      <c r="AK69" s="225" t="s">
        <v>1</v>
      </c>
      <c r="AL69" s="225" t="s">
        <v>1</v>
      </c>
      <c r="AM69" s="225" t="s">
        <v>1</v>
      </c>
      <c r="AN69" s="225" t="s">
        <v>1</v>
      </c>
      <c r="AO69" s="225" t="s">
        <v>1</v>
      </c>
      <c r="AP69" s="225" t="s">
        <v>1</v>
      </c>
      <c r="AQ69" s="225" t="s">
        <v>1</v>
      </c>
      <c r="AR69" s="225" t="s">
        <v>1</v>
      </c>
      <c r="AS69" s="225" t="s">
        <v>1</v>
      </c>
      <c r="AT69" s="225" t="s">
        <v>1</v>
      </c>
      <c r="AU69" s="232" t="s">
        <v>23</v>
      </c>
      <c r="AV69" s="225" t="s">
        <v>1</v>
      </c>
      <c r="AW69" s="226" t="s">
        <v>1241</v>
      </c>
      <c r="AX69" s="226">
        <v>1</v>
      </c>
      <c r="AY69" s="235">
        <v>0</v>
      </c>
      <c r="AZ69" s="228">
        <v>0</v>
      </c>
      <c r="BA69" s="228">
        <v>0</v>
      </c>
      <c r="BB69" s="229">
        <v>0</v>
      </c>
      <c r="BD69" t="e">
        <f>VLOOKUP(A69,'High impact list'!$A:$F,1,FALSE)</f>
        <v>#N/A</v>
      </c>
      <c r="BE69" t="e">
        <f>VLOOKUP(A69,'High impact list'!$A:$F,5,FALSE)</f>
        <v>#N/A</v>
      </c>
      <c r="BF69">
        <v>1</v>
      </c>
      <c r="BG69">
        <v>1</v>
      </c>
      <c r="BH69" t="e">
        <f>VLOOKUP(A69,Sheet2!B:B,1,FALSE)</f>
        <v>#N/A</v>
      </c>
    </row>
    <row r="70" spans="1:60" ht="27" customHeight="1" x14ac:dyDescent="0.25">
      <c r="A70" s="223">
        <v>14</v>
      </c>
      <c r="B70" s="224" t="s">
        <v>30</v>
      </c>
      <c r="C70" s="225" t="s">
        <v>1193</v>
      </c>
      <c r="D70" s="225" t="s">
        <v>1191</v>
      </c>
      <c r="E70" s="225" t="s">
        <v>941</v>
      </c>
      <c r="F70" s="225" t="s">
        <v>1</v>
      </c>
      <c r="G70" s="225" t="s">
        <v>447</v>
      </c>
      <c r="H70" s="224" t="s">
        <v>1</v>
      </c>
      <c r="I70" s="224" t="s">
        <v>437</v>
      </c>
      <c r="J70" s="226" t="s">
        <v>33</v>
      </c>
      <c r="K70" s="225" t="s">
        <v>1</v>
      </c>
      <c r="L70" s="230" t="s">
        <v>22</v>
      </c>
      <c r="M70" s="227" t="s">
        <v>17</v>
      </c>
      <c r="N70" s="230" t="s">
        <v>22</v>
      </c>
      <c r="O70" s="231" t="s">
        <v>20</v>
      </c>
      <c r="P70" s="225" t="s">
        <v>1</v>
      </c>
      <c r="Q70" s="225" t="s">
        <v>1</v>
      </c>
      <c r="R70" s="225" t="s">
        <v>1</v>
      </c>
      <c r="S70" s="225" t="s">
        <v>1</v>
      </c>
      <c r="T70" s="225" t="s">
        <v>1</v>
      </c>
      <c r="U70" s="225" t="s">
        <v>1</v>
      </c>
      <c r="V70" s="225" t="s">
        <v>1</v>
      </c>
      <c r="W70" s="225" t="s">
        <v>1</v>
      </c>
      <c r="X70" s="225" t="s">
        <v>1</v>
      </c>
      <c r="Y70" s="225" t="s">
        <v>1</v>
      </c>
      <c r="Z70" s="225" t="s">
        <v>1</v>
      </c>
      <c r="AA70" s="225" t="s">
        <v>1</v>
      </c>
      <c r="AB70" s="225" t="s">
        <v>1</v>
      </c>
      <c r="AC70" s="225" t="s">
        <v>1</v>
      </c>
      <c r="AD70" s="225" t="s">
        <v>1</v>
      </c>
      <c r="AE70" s="230" t="s">
        <v>22</v>
      </c>
      <c r="AF70" s="230" t="s">
        <v>22</v>
      </c>
      <c r="AG70" s="225" t="s">
        <v>1</v>
      </c>
      <c r="AH70" s="225" t="s">
        <v>1</v>
      </c>
      <c r="AI70" s="225" t="s">
        <v>1</v>
      </c>
      <c r="AJ70" s="225" t="s">
        <v>1</v>
      </c>
      <c r="AK70" s="230" t="s">
        <v>22</v>
      </c>
      <c r="AL70" s="225" t="s">
        <v>1</v>
      </c>
      <c r="AM70" s="225" t="s">
        <v>1</v>
      </c>
      <c r="AN70" s="225" t="s">
        <v>1</v>
      </c>
      <c r="AO70" s="225" t="s">
        <v>1</v>
      </c>
      <c r="AP70" s="225" t="s">
        <v>1</v>
      </c>
      <c r="AQ70" s="225" t="s">
        <v>1</v>
      </c>
      <c r="AR70" s="225" t="s">
        <v>1</v>
      </c>
      <c r="AS70" s="225" t="s">
        <v>1</v>
      </c>
      <c r="AT70" s="225" t="s">
        <v>1</v>
      </c>
      <c r="AU70" s="230" t="s">
        <v>22</v>
      </c>
      <c r="AV70" s="225" t="s">
        <v>1</v>
      </c>
      <c r="AW70" s="226" t="s">
        <v>1241</v>
      </c>
      <c r="AX70" s="226">
        <v>1</v>
      </c>
      <c r="AY70" s="235">
        <v>0</v>
      </c>
      <c r="AZ70" s="228">
        <v>0</v>
      </c>
      <c r="BA70" s="233">
        <v>0</v>
      </c>
      <c r="BB70" s="229">
        <v>0</v>
      </c>
      <c r="BD70">
        <f>VLOOKUP(A70,'High impact list'!$A:$F,1,FALSE)</f>
        <v>14</v>
      </c>
      <c r="BE70" t="str">
        <f>VLOOKUP(A70,'High impact list'!$A:$F,5,FALSE)</f>
        <v>Education, skills and unemployment</v>
      </c>
      <c r="BF70">
        <v>1</v>
      </c>
      <c r="BG70">
        <v>1</v>
      </c>
      <c r="BH70" t="e">
        <f>VLOOKUP(A70,Sheet2!B:B,1,FALSE)</f>
        <v>#N/A</v>
      </c>
    </row>
    <row r="71" spans="1:60" ht="26.25" customHeight="1" x14ac:dyDescent="0.25">
      <c r="A71" s="223">
        <v>1552</v>
      </c>
      <c r="B71" s="224" t="s">
        <v>1274</v>
      </c>
      <c r="C71" s="225" t="s">
        <v>1193</v>
      </c>
      <c r="D71" s="225" t="s">
        <v>1191</v>
      </c>
      <c r="E71" s="225" t="s">
        <v>1086</v>
      </c>
      <c r="F71" s="225" t="s">
        <v>1</v>
      </c>
      <c r="G71" s="225" t="s">
        <v>1</v>
      </c>
      <c r="H71" s="224" t="s">
        <v>1</v>
      </c>
      <c r="I71" s="224" t="s">
        <v>1086</v>
      </c>
      <c r="J71" s="226" t="s">
        <v>33</v>
      </c>
      <c r="K71" s="225" t="s">
        <v>1</v>
      </c>
      <c r="L71" s="225" t="s">
        <v>1</v>
      </c>
      <c r="M71" s="226" t="s">
        <v>33</v>
      </c>
      <c r="N71" s="225" t="s">
        <v>1</v>
      </c>
      <c r="O71" s="225" t="s">
        <v>1</v>
      </c>
      <c r="P71" s="225" t="s">
        <v>1</v>
      </c>
      <c r="Q71" s="225" t="s">
        <v>1</v>
      </c>
      <c r="R71" s="225" t="s">
        <v>1</v>
      </c>
      <c r="S71" s="225" t="s">
        <v>1</v>
      </c>
      <c r="T71" s="225" t="s">
        <v>1</v>
      </c>
      <c r="U71" s="225" t="s">
        <v>1</v>
      </c>
      <c r="V71" s="225" t="s">
        <v>1</v>
      </c>
      <c r="W71" s="225" t="s">
        <v>1</v>
      </c>
      <c r="X71" s="225" t="s">
        <v>1</v>
      </c>
      <c r="Y71" s="225" t="s">
        <v>1</v>
      </c>
      <c r="Z71" s="225" t="s">
        <v>1</v>
      </c>
      <c r="AA71" s="225" t="s">
        <v>1</v>
      </c>
      <c r="AB71" s="225" t="s">
        <v>1</v>
      </c>
      <c r="AC71" s="225" t="s">
        <v>1</v>
      </c>
      <c r="AD71" s="225" t="s">
        <v>1</v>
      </c>
      <c r="AE71" s="225" t="s">
        <v>1</v>
      </c>
      <c r="AF71" s="225" t="s">
        <v>1</v>
      </c>
      <c r="AG71" s="225" t="s">
        <v>1</v>
      </c>
      <c r="AH71" s="225" t="s">
        <v>1</v>
      </c>
      <c r="AI71" s="225" t="s">
        <v>1</v>
      </c>
      <c r="AJ71" s="225" t="s">
        <v>1</v>
      </c>
      <c r="AK71" s="225" t="s">
        <v>1</v>
      </c>
      <c r="AL71" s="225" t="s">
        <v>1</v>
      </c>
      <c r="AM71" s="225" t="s">
        <v>1</v>
      </c>
      <c r="AN71" s="225" t="s">
        <v>1</v>
      </c>
      <c r="AO71" s="225" t="s">
        <v>1</v>
      </c>
      <c r="AP71" s="225" t="s">
        <v>1</v>
      </c>
      <c r="AQ71" s="225" t="s">
        <v>1</v>
      </c>
      <c r="AR71" s="225" t="s">
        <v>1</v>
      </c>
      <c r="AS71" s="225" t="s">
        <v>1</v>
      </c>
      <c r="AT71" s="225" t="s">
        <v>1</v>
      </c>
      <c r="AU71" s="225" t="s">
        <v>1</v>
      </c>
      <c r="AV71" s="232" t="s">
        <v>23</v>
      </c>
      <c r="AW71" s="226" t="s">
        <v>1241</v>
      </c>
      <c r="AX71" s="226">
        <v>1</v>
      </c>
      <c r="AY71" s="239">
        <v>3</v>
      </c>
      <c r="AZ71" s="228">
        <v>0</v>
      </c>
      <c r="BA71" s="236">
        <v>1.3</v>
      </c>
      <c r="BB71" s="229">
        <v>0</v>
      </c>
      <c r="BD71" t="e">
        <f>VLOOKUP(A71,'High impact list'!$A:$F,1,FALSE)</f>
        <v>#N/A</v>
      </c>
      <c r="BE71" t="e">
        <f>VLOOKUP(A71,'High impact list'!$A:$F,5,FALSE)</f>
        <v>#N/A</v>
      </c>
      <c r="BF71">
        <v>1</v>
      </c>
      <c r="BG71">
        <v>1</v>
      </c>
      <c r="BH71" t="e">
        <f>VLOOKUP(A71,Sheet2!B:B,1,FALSE)</f>
        <v>#N/A</v>
      </c>
    </row>
    <row r="72" spans="1:60" ht="26.25" customHeight="1" x14ac:dyDescent="0.25">
      <c r="A72" s="223">
        <v>1336</v>
      </c>
      <c r="B72" s="224" t="s">
        <v>32</v>
      </c>
      <c r="C72" s="225" t="s">
        <v>1193</v>
      </c>
      <c r="D72" s="225" t="s">
        <v>1191</v>
      </c>
      <c r="E72" s="225" t="s">
        <v>1086</v>
      </c>
      <c r="F72" s="225" t="s">
        <v>1</v>
      </c>
      <c r="G72" s="225" t="s">
        <v>447</v>
      </c>
      <c r="H72" s="224" t="s">
        <v>1</v>
      </c>
      <c r="I72" s="224" t="s">
        <v>437</v>
      </c>
      <c r="J72" s="226" t="s">
        <v>33</v>
      </c>
      <c r="K72" s="225" t="s">
        <v>1</v>
      </c>
      <c r="L72" s="225" t="s">
        <v>1</v>
      </c>
      <c r="M72" s="226" t="s">
        <v>33</v>
      </c>
      <c r="N72" s="225" t="s">
        <v>1</v>
      </c>
      <c r="O72" s="225" t="s">
        <v>1</v>
      </c>
      <c r="P72" s="225" t="s">
        <v>1</v>
      </c>
      <c r="Q72" s="225" t="s">
        <v>1</v>
      </c>
      <c r="R72" s="225" t="s">
        <v>1</v>
      </c>
      <c r="S72" s="225" t="s">
        <v>1</v>
      </c>
      <c r="T72" s="225" t="s">
        <v>1</v>
      </c>
      <c r="U72" s="225" t="s">
        <v>1</v>
      </c>
      <c r="V72" s="225" t="s">
        <v>1</v>
      </c>
      <c r="W72" s="225" t="s">
        <v>1</v>
      </c>
      <c r="X72" s="225" t="s">
        <v>1</v>
      </c>
      <c r="Y72" s="225" t="s">
        <v>1</v>
      </c>
      <c r="Z72" s="225" t="s">
        <v>1</v>
      </c>
      <c r="AA72" s="225" t="s">
        <v>1</v>
      </c>
      <c r="AB72" s="225" t="s">
        <v>1</v>
      </c>
      <c r="AC72" s="225" t="s">
        <v>1</v>
      </c>
      <c r="AD72" s="225" t="s">
        <v>1</v>
      </c>
      <c r="AE72" s="225" t="s">
        <v>1</v>
      </c>
      <c r="AF72" s="225" t="s">
        <v>1</v>
      </c>
      <c r="AG72" s="225" t="s">
        <v>1</v>
      </c>
      <c r="AH72" s="225" t="s">
        <v>1</v>
      </c>
      <c r="AI72" s="225" t="s">
        <v>1</v>
      </c>
      <c r="AJ72" s="225" t="s">
        <v>1</v>
      </c>
      <c r="AK72" s="225" t="s">
        <v>1</v>
      </c>
      <c r="AL72" s="225" t="s">
        <v>1</v>
      </c>
      <c r="AM72" s="225" t="s">
        <v>1</v>
      </c>
      <c r="AN72" s="225" t="s">
        <v>1</v>
      </c>
      <c r="AO72" s="225" t="s">
        <v>1</v>
      </c>
      <c r="AP72" s="225" t="s">
        <v>1</v>
      </c>
      <c r="AQ72" s="225" t="s">
        <v>1</v>
      </c>
      <c r="AR72" s="225" t="s">
        <v>1</v>
      </c>
      <c r="AS72" s="225" t="s">
        <v>1</v>
      </c>
      <c r="AT72" s="225" t="s">
        <v>1</v>
      </c>
      <c r="AU72" s="225" t="s">
        <v>1</v>
      </c>
      <c r="AV72" s="225" t="s">
        <v>1</v>
      </c>
      <c r="AW72" s="226" t="s">
        <v>1241</v>
      </c>
      <c r="AX72" s="226">
        <v>1</v>
      </c>
      <c r="AY72" s="226">
        <v>1</v>
      </c>
      <c r="AZ72" s="228">
        <v>0</v>
      </c>
      <c r="BA72" s="228">
        <v>0</v>
      </c>
      <c r="BB72" s="234">
        <v>0</v>
      </c>
      <c r="BD72">
        <f>VLOOKUP(A72,'High impact list'!$A:$F,1,FALSE)</f>
        <v>1336</v>
      </c>
      <c r="BE72" t="str">
        <f>VLOOKUP(A72,'High impact list'!$A:$F,5,FALSE)</f>
        <v>Education, skills and unemployment</v>
      </c>
      <c r="BF72">
        <v>1</v>
      </c>
      <c r="BG72">
        <v>1</v>
      </c>
      <c r="BH72" t="e">
        <f>VLOOKUP(A72,Sheet2!B:B,1,FALSE)</f>
        <v>#N/A</v>
      </c>
    </row>
    <row r="73" spans="1:60" ht="27" customHeight="1" x14ac:dyDescent="0.25">
      <c r="A73" s="223">
        <v>205</v>
      </c>
      <c r="B73" s="224" t="s">
        <v>1276</v>
      </c>
      <c r="C73" s="225" t="s">
        <v>1193</v>
      </c>
      <c r="D73" s="225" t="s">
        <v>1191</v>
      </c>
      <c r="E73" s="225" t="s">
        <v>737</v>
      </c>
      <c r="F73" s="225" t="s">
        <v>1</v>
      </c>
      <c r="G73" s="225" t="s">
        <v>750</v>
      </c>
      <c r="H73" s="224" t="s">
        <v>1</v>
      </c>
      <c r="I73" s="224" t="s">
        <v>437</v>
      </c>
      <c r="J73" s="226" t="s">
        <v>33</v>
      </c>
      <c r="K73" s="225" t="s">
        <v>1</v>
      </c>
      <c r="L73" s="225" t="s">
        <v>1</v>
      </c>
      <c r="M73" s="226" t="s">
        <v>33</v>
      </c>
      <c r="N73" s="225" t="s">
        <v>1</v>
      </c>
      <c r="O73" s="230" t="s">
        <v>22</v>
      </c>
      <c r="P73" s="225" t="s">
        <v>1</v>
      </c>
      <c r="Q73" s="225" t="s">
        <v>1</v>
      </c>
      <c r="R73" s="225" t="s">
        <v>1</v>
      </c>
      <c r="S73" s="225" t="s">
        <v>1</v>
      </c>
      <c r="T73" s="225" t="s">
        <v>1</v>
      </c>
      <c r="U73" s="225" t="s">
        <v>1</v>
      </c>
      <c r="V73" s="225" t="s">
        <v>1</v>
      </c>
      <c r="W73" s="225" t="s">
        <v>1</v>
      </c>
      <c r="X73" s="225" t="s">
        <v>1</v>
      </c>
      <c r="Y73" s="225" t="s">
        <v>1</v>
      </c>
      <c r="Z73" s="225" t="s">
        <v>1</v>
      </c>
      <c r="AA73" s="225" t="s">
        <v>1</v>
      </c>
      <c r="AB73" s="225" t="s">
        <v>1</v>
      </c>
      <c r="AC73" s="225" t="s">
        <v>1</v>
      </c>
      <c r="AD73" s="225" t="s">
        <v>1</v>
      </c>
      <c r="AE73" s="225" t="s">
        <v>1</v>
      </c>
      <c r="AF73" s="225" t="s">
        <v>1</v>
      </c>
      <c r="AG73" s="225" t="s">
        <v>1</v>
      </c>
      <c r="AH73" s="225" t="s">
        <v>1</v>
      </c>
      <c r="AI73" s="225" t="s">
        <v>1</v>
      </c>
      <c r="AJ73" s="225" t="s">
        <v>1</v>
      </c>
      <c r="AK73" s="225" t="s">
        <v>1</v>
      </c>
      <c r="AL73" s="225" t="s">
        <v>1</v>
      </c>
      <c r="AM73" s="225" t="s">
        <v>1</v>
      </c>
      <c r="AN73" s="225" t="s">
        <v>1</v>
      </c>
      <c r="AO73" s="225" t="s">
        <v>1</v>
      </c>
      <c r="AP73" s="225" t="s">
        <v>1</v>
      </c>
      <c r="AQ73" s="225" t="s">
        <v>1</v>
      </c>
      <c r="AR73" s="225" t="s">
        <v>1</v>
      </c>
      <c r="AS73" s="225" t="s">
        <v>1</v>
      </c>
      <c r="AT73" s="225" t="s">
        <v>1</v>
      </c>
      <c r="AU73" s="225" t="s">
        <v>1</v>
      </c>
      <c r="AV73" s="225" t="s">
        <v>1</v>
      </c>
      <c r="AW73" s="226" t="s">
        <v>1241</v>
      </c>
      <c r="AX73" s="227">
        <v>2</v>
      </c>
      <c r="AY73" s="226">
        <v>1</v>
      </c>
      <c r="AZ73" s="228">
        <v>0</v>
      </c>
      <c r="BA73" s="233">
        <v>0</v>
      </c>
      <c r="BB73" s="234">
        <v>0</v>
      </c>
      <c r="BD73" t="e">
        <f>VLOOKUP(A73,'High impact list'!$A:$F,1,FALSE)</f>
        <v>#N/A</v>
      </c>
      <c r="BE73" t="e">
        <f>VLOOKUP(A73,'High impact list'!$A:$F,5,FALSE)</f>
        <v>#N/A</v>
      </c>
      <c r="BF73">
        <v>1</v>
      </c>
      <c r="BG73">
        <v>1</v>
      </c>
      <c r="BH73" t="e">
        <f>VLOOKUP(A73,Sheet2!B:B,1,FALSE)</f>
        <v>#N/A</v>
      </c>
    </row>
    <row r="74" spans="1:60" ht="26.25" customHeight="1" x14ac:dyDescent="0.25">
      <c r="A74" s="223">
        <v>1156</v>
      </c>
      <c r="B74" s="224" t="s">
        <v>1277</v>
      </c>
      <c r="C74" s="225" t="s">
        <v>1193</v>
      </c>
      <c r="D74" s="225" t="s">
        <v>1191</v>
      </c>
      <c r="E74" s="225" t="s">
        <v>1086</v>
      </c>
      <c r="F74" s="225" t="s">
        <v>1</v>
      </c>
      <c r="G74" s="225" t="s">
        <v>1</v>
      </c>
      <c r="H74" s="224" t="s">
        <v>1</v>
      </c>
      <c r="I74" s="224" t="s">
        <v>1086</v>
      </c>
      <c r="J74" s="226" t="s">
        <v>33</v>
      </c>
      <c r="K74" s="225" t="s">
        <v>1</v>
      </c>
      <c r="L74" s="225" t="s">
        <v>1</v>
      </c>
      <c r="M74" s="226" t="s">
        <v>33</v>
      </c>
      <c r="N74" s="230" t="s">
        <v>22</v>
      </c>
      <c r="O74" s="225" t="s">
        <v>1</v>
      </c>
      <c r="P74" s="225" t="s">
        <v>1</v>
      </c>
      <c r="Q74" s="225" t="s">
        <v>1</v>
      </c>
      <c r="R74" s="225" t="s">
        <v>1</v>
      </c>
      <c r="S74" s="225" t="s">
        <v>1</v>
      </c>
      <c r="T74" s="225" t="s">
        <v>1</v>
      </c>
      <c r="U74" s="225" t="s">
        <v>1</v>
      </c>
      <c r="V74" s="225" t="s">
        <v>1</v>
      </c>
      <c r="W74" s="225" t="s">
        <v>1</v>
      </c>
      <c r="X74" s="225" t="s">
        <v>1</v>
      </c>
      <c r="Y74" s="225" t="s">
        <v>1</v>
      </c>
      <c r="Z74" s="225" t="s">
        <v>1</v>
      </c>
      <c r="AA74" s="225" t="s">
        <v>1</v>
      </c>
      <c r="AB74" s="225" t="s">
        <v>1</v>
      </c>
      <c r="AC74" s="225" t="s">
        <v>1</v>
      </c>
      <c r="AD74" s="225" t="s">
        <v>1</v>
      </c>
      <c r="AE74" s="225" t="s">
        <v>1</v>
      </c>
      <c r="AF74" s="225" t="s">
        <v>1</v>
      </c>
      <c r="AG74" s="225" t="s">
        <v>1</v>
      </c>
      <c r="AH74" s="225" t="s">
        <v>1</v>
      </c>
      <c r="AI74" s="225" t="s">
        <v>1</v>
      </c>
      <c r="AJ74" s="225" t="s">
        <v>1</v>
      </c>
      <c r="AK74" s="225" t="s">
        <v>1</v>
      </c>
      <c r="AL74" s="225" t="s">
        <v>1</v>
      </c>
      <c r="AM74" s="225" t="s">
        <v>1</v>
      </c>
      <c r="AN74" s="225" t="s">
        <v>1</v>
      </c>
      <c r="AO74" s="225" t="s">
        <v>1</v>
      </c>
      <c r="AP74" s="225" t="s">
        <v>1</v>
      </c>
      <c r="AQ74" s="225" t="s">
        <v>1</v>
      </c>
      <c r="AR74" s="225" t="s">
        <v>1</v>
      </c>
      <c r="AS74" s="225" t="s">
        <v>1</v>
      </c>
      <c r="AT74" s="225" t="s">
        <v>1</v>
      </c>
      <c r="AU74" s="225" t="s">
        <v>1</v>
      </c>
      <c r="AV74" s="231" t="s">
        <v>20</v>
      </c>
      <c r="AW74" s="226" t="s">
        <v>1241</v>
      </c>
      <c r="AX74" s="226">
        <v>1</v>
      </c>
      <c r="AY74" s="226">
        <v>1</v>
      </c>
      <c r="AZ74" s="228">
        <v>0</v>
      </c>
      <c r="BA74" s="233">
        <v>1.2</v>
      </c>
      <c r="BB74" s="238">
        <v>0.01</v>
      </c>
      <c r="BD74" t="e">
        <f>VLOOKUP(A74,'High impact list'!$A:$F,1,FALSE)</f>
        <v>#N/A</v>
      </c>
      <c r="BE74" t="e">
        <f>VLOOKUP(A74,'High impact list'!$A:$F,5,FALSE)</f>
        <v>#N/A</v>
      </c>
      <c r="BF74">
        <v>1</v>
      </c>
      <c r="BG74">
        <v>1</v>
      </c>
      <c r="BH74" t="e">
        <f>VLOOKUP(A74,Sheet2!B:B,1,FALSE)</f>
        <v>#N/A</v>
      </c>
    </row>
    <row r="75" spans="1:60" ht="27" customHeight="1" x14ac:dyDescent="0.25">
      <c r="A75" s="223">
        <v>33</v>
      </c>
      <c r="B75" s="224" t="s">
        <v>37</v>
      </c>
      <c r="C75" s="225" t="s">
        <v>1193</v>
      </c>
      <c r="D75" s="225" t="s">
        <v>1191</v>
      </c>
      <c r="E75" s="225" t="s">
        <v>941</v>
      </c>
      <c r="F75" s="225" t="s">
        <v>1</v>
      </c>
      <c r="G75" s="225" t="s">
        <v>447</v>
      </c>
      <c r="H75" s="224" t="s">
        <v>1</v>
      </c>
      <c r="I75" s="224" t="s">
        <v>437</v>
      </c>
      <c r="J75" s="226" t="s">
        <v>33</v>
      </c>
      <c r="K75" s="225" t="s">
        <v>1</v>
      </c>
      <c r="L75" s="225" t="s">
        <v>1</v>
      </c>
      <c r="M75" s="226" t="s">
        <v>33</v>
      </c>
      <c r="N75" s="225" t="s">
        <v>1</v>
      </c>
      <c r="O75" s="230" t="s">
        <v>22</v>
      </c>
      <c r="P75" s="225" t="s">
        <v>1</v>
      </c>
      <c r="Q75" s="225" t="s">
        <v>1</v>
      </c>
      <c r="R75" s="225" t="s">
        <v>1</v>
      </c>
      <c r="S75" s="225" t="s">
        <v>1</v>
      </c>
      <c r="T75" s="225" t="s">
        <v>1</v>
      </c>
      <c r="U75" s="225" t="s">
        <v>1</v>
      </c>
      <c r="V75" s="225" t="s">
        <v>1</v>
      </c>
      <c r="W75" s="225" t="s">
        <v>1</v>
      </c>
      <c r="X75" s="225" t="s">
        <v>1</v>
      </c>
      <c r="Y75" s="225" t="s">
        <v>1</v>
      </c>
      <c r="Z75" s="225" t="s">
        <v>1</v>
      </c>
      <c r="AA75" s="225" t="s">
        <v>1</v>
      </c>
      <c r="AB75" s="225" t="s">
        <v>1</v>
      </c>
      <c r="AC75" s="225" t="s">
        <v>1</v>
      </c>
      <c r="AD75" s="225" t="s">
        <v>1</v>
      </c>
      <c r="AE75" s="225" t="s">
        <v>1</v>
      </c>
      <c r="AF75" s="225" t="s">
        <v>1</v>
      </c>
      <c r="AG75" s="225" t="s">
        <v>1</v>
      </c>
      <c r="AH75" s="225" t="s">
        <v>1</v>
      </c>
      <c r="AI75" s="225" t="s">
        <v>1</v>
      </c>
      <c r="AJ75" s="225" t="s">
        <v>1</v>
      </c>
      <c r="AK75" s="225" t="s">
        <v>1</v>
      </c>
      <c r="AL75" s="225" t="s">
        <v>1</v>
      </c>
      <c r="AM75" s="225" t="s">
        <v>1</v>
      </c>
      <c r="AN75" s="225" t="s">
        <v>1</v>
      </c>
      <c r="AO75" s="225" t="s">
        <v>1</v>
      </c>
      <c r="AP75" s="225" t="s">
        <v>1</v>
      </c>
      <c r="AQ75" s="225" t="s">
        <v>1</v>
      </c>
      <c r="AR75" s="225" t="s">
        <v>1</v>
      </c>
      <c r="AS75" s="225" t="s">
        <v>1</v>
      </c>
      <c r="AT75" s="225" t="s">
        <v>1</v>
      </c>
      <c r="AU75" s="231" t="s">
        <v>20</v>
      </c>
      <c r="AV75" s="225" t="s">
        <v>1</v>
      </c>
      <c r="AW75" s="226" t="s">
        <v>1241</v>
      </c>
      <c r="AX75" s="226">
        <v>1</v>
      </c>
      <c r="AY75" s="226">
        <v>1</v>
      </c>
      <c r="AZ75" s="228">
        <v>0</v>
      </c>
      <c r="BA75" s="233">
        <v>0</v>
      </c>
      <c r="BB75" s="234">
        <v>0</v>
      </c>
      <c r="BD75">
        <f>VLOOKUP(A75,'High impact list'!$A:$F,1,FALSE)</f>
        <v>33</v>
      </c>
      <c r="BE75" t="str">
        <f>VLOOKUP(A75,'High impact list'!$A:$F,5,FALSE)</f>
        <v>Education, skills and unemployment</v>
      </c>
      <c r="BF75">
        <v>1</v>
      </c>
      <c r="BG75">
        <v>1</v>
      </c>
      <c r="BH75" t="e">
        <f>VLOOKUP(A75,Sheet2!B:B,1,FALSE)</f>
        <v>#N/A</v>
      </c>
    </row>
    <row r="76" spans="1:60" ht="26.25" customHeight="1" x14ac:dyDescent="0.25">
      <c r="A76" s="223">
        <v>1219</v>
      </c>
      <c r="B76" s="224" t="s">
        <v>1278</v>
      </c>
      <c r="C76" s="225" t="s">
        <v>1193</v>
      </c>
      <c r="D76" s="225" t="s">
        <v>1191</v>
      </c>
      <c r="E76" s="225" t="s">
        <v>438</v>
      </c>
      <c r="F76" s="225" t="s">
        <v>1</v>
      </c>
      <c r="G76" s="225" t="s">
        <v>1</v>
      </c>
      <c r="H76" s="224" t="s">
        <v>1</v>
      </c>
      <c r="I76" s="224" t="s">
        <v>438</v>
      </c>
      <c r="J76" s="226" t="s">
        <v>33</v>
      </c>
      <c r="K76" s="225" t="s">
        <v>1</v>
      </c>
      <c r="L76" s="225" t="s">
        <v>1</v>
      </c>
      <c r="M76" s="226" t="s">
        <v>33</v>
      </c>
      <c r="N76" s="225" t="s">
        <v>1</v>
      </c>
      <c r="O76" s="225" t="s">
        <v>1</v>
      </c>
      <c r="P76" s="225" t="s">
        <v>1</v>
      </c>
      <c r="Q76" s="225" t="s">
        <v>1</v>
      </c>
      <c r="R76" s="225" t="s">
        <v>1</v>
      </c>
      <c r="S76" s="225" t="s">
        <v>1</v>
      </c>
      <c r="T76" s="225" t="s">
        <v>1</v>
      </c>
      <c r="U76" s="225" t="s">
        <v>1</v>
      </c>
      <c r="V76" s="225" t="s">
        <v>1</v>
      </c>
      <c r="W76" s="225" t="s">
        <v>1</v>
      </c>
      <c r="X76" s="225" t="s">
        <v>1</v>
      </c>
      <c r="Y76" s="225" t="s">
        <v>1</v>
      </c>
      <c r="Z76" s="225" t="s">
        <v>1</v>
      </c>
      <c r="AA76" s="225" t="s">
        <v>1</v>
      </c>
      <c r="AB76" s="225" t="s">
        <v>1</v>
      </c>
      <c r="AC76" s="225" t="s">
        <v>1</v>
      </c>
      <c r="AD76" s="225" t="s">
        <v>1</v>
      </c>
      <c r="AE76" s="225" t="s">
        <v>1</v>
      </c>
      <c r="AF76" s="225" t="s">
        <v>1</v>
      </c>
      <c r="AG76" s="225" t="s">
        <v>1</v>
      </c>
      <c r="AH76" s="225" t="s">
        <v>1</v>
      </c>
      <c r="AI76" s="225" t="s">
        <v>1</v>
      </c>
      <c r="AJ76" s="225" t="s">
        <v>1</v>
      </c>
      <c r="AK76" s="225" t="s">
        <v>1</v>
      </c>
      <c r="AL76" s="225" t="s">
        <v>1</v>
      </c>
      <c r="AM76" s="225" t="s">
        <v>1</v>
      </c>
      <c r="AN76" s="225" t="s">
        <v>1</v>
      </c>
      <c r="AO76" s="225" t="s">
        <v>1</v>
      </c>
      <c r="AP76" s="225" t="s">
        <v>1</v>
      </c>
      <c r="AQ76" s="225" t="s">
        <v>1</v>
      </c>
      <c r="AR76" s="225" t="s">
        <v>1</v>
      </c>
      <c r="AS76" s="225" t="s">
        <v>1</v>
      </c>
      <c r="AT76" s="225" t="s">
        <v>1</v>
      </c>
      <c r="AU76" s="225" t="s">
        <v>1</v>
      </c>
      <c r="AV76" s="225" t="s">
        <v>1</v>
      </c>
      <c r="AW76" s="226" t="s">
        <v>1241</v>
      </c>
      <c r="AX76" s="226">
        <v>1</v>
      </c>
      <c r="AY76" s="235">
        <v>0</v>
      </c>
      <c r="AZ76" s="228">
        <v>0</v>
      </c>
      <c r="BA76" s="233">
        <v>0</v>
      </c>
      <c r="BB76" s="229">
        <v>0</v>
      </c>
      <c r="BD76" t="e">
        <f>VLOOKUP(A76,'High impact list'!$A:$F,1,FALSE)</f>
        <v>#N/A</v>
      </c>
      <c r="BE76" t="e">
        <f>VLOOKUP(A76,'High impact list'!$A:$F,5,FALSE)</f>
        <v>#N/A</v>
      </c>
      <c r="BF76">
        <v>1</v>
      </c>
      <c r="BG76">
        <v>1</v>
      </c>
      <c r="BH76" t="e">
        <f>VLOOKUP(A76,Sheet2!B:B,1,FALSE)</f>
        <v>#N/A</v>
      </c>
    </row>
    <row r="77" spans="1:60" ht="26.25" customHeight="1" x14ac:dyDescent="0.25">
      <c r="A77" s="223">
        <v>36</v>
      </c>
      <c r="B77" s="224" t="s">
        <v>1279</v>
      </c>
      <c r="C77" s="225" t="s">
        <v>1193</v>
      </c>
      <c r="D77" s="225" t="s">
        <v>1191</v>
      </c>
      <c r="E77" s="225" t="s">
        <v>941</v>
      </c>
      <c r="F77" s="225" t="s">
        <v>1</v>
      </c>
      <c r="G77" s="225" t="s">
        <v>949</v>
      </c>
      <c r="H77" s="224" t="s">
        <v>1</v>
      </c>
      <c r="I77" s="224" t="s">
        <v>437</v>
      </c>
      <c r="J77" s="226" t="s">
        <v>33</v>
      </c>
      <c r="K77" s="225" t="s">
        <v>1</v>
      </c>
      <c r="L77" s="225" t="s">
        <v>1</v>
      </c>
      <c r="M77" s="226" t="s">
        <v>33</v>
      </c>
      <c r="N77" s="225" t="s">
        <v>1</v>
      </c>
      <c r="O77" s="225" t="s">
        <v>1</v>
      </c>
      <c r="P77" s="225" t="s">
        <v>1</v>
      </c>
      <c r="Q77" s="225" t="s">
        <v>1</v>
      </c>
      <c r="R77" s="225" t="s">
        <v>1</v>
      </c>
      <c r="S77" s="225" t="s">
        <v>1</v>
      </c>
      <c r="T77" s="225" t="s">
        <v>1</v>
      </c>
      <c r="U77" s="225" t="s">
        <v>1</v>
      </c>
      <c r="V77" s="225" t="s">
        <v>1</v>
      </c>
      <c r="W77" s="225" t="s">
        <v>1</v>
      </c>
      <c r="X77" s="225" t="s">
        <v>1</v>
      </c>
      <c r="Y77" s="225" t="s">
        <v>1</v>
      </c>
      <c r="Z77" s="225" t="s">
        <v>1</v>
      </c>
      <c r="AA77" s="225" t="s">
        <v>1</v>
      </c>
      <c r="AB77" s="225" t="s">
        <v>1</v>
      </c>
      <c r="AC77" s="225" t="s">
        <v>1</v>
      </c>
      <c r="AD77" s="225" t="s">
        <v>1</v>
      </c>
      <c r="AE77" s="225" t="s">
        <v>1</v>
      </c>
      <c r="AF77" s="225" t="s">
        <v>1</v>
      </c>
      <c r="AG77" s="225" t="s">
        <v>1</v>
      </c>
      <c r="AH77" s="225" t="s">
        <v>1</v>
      </c>
      <c r="AI77" s="225" t="s">
        <v>1</v>
      </c>
      <c r="AJ77" s="225" t="s">
        <v>1</v>
      </c>
      <c r="AK77" s="225" t="s">
        <v>1</v>
      </c>
      <c r="AL77" s="225" t="s">
        <v>1</v>
      </c>
      <c r="AM77" s="225" t="s">
        <v>1</v>
      </c>
      <c r="AN77" s="225" t="s">
        <v>1</v>
      </c>
      <c r="AO77" s="225" t="s">
        <v>1</v>
      </c>
      <c r="AP77" s="225" t="s">
        <v>1</v>
      </c>
      <c r="AQ77" s="225" t="s">
        <v>1</v>
      </c>
      <c r="AR77" s="225" t="s">
        <v>1</v>
      </c>
      <c r="AS77" s="225" t="s">
        <v>1</v>
      </c>
      <c r="AT77" s="225" t="s">
        <v>1</v>
      </c>
      <c r="AU77" s="230" t="s">
        <v>22</v>
      </c>
      <c r="AV77" s="225" t="s">
        <v>1</v>
      </c>
      <c r="AW77" s="226" t="s">
        <v>1241</v>
      </c>
      <c r="AX77" s="226">
        <v>1</v>
      </c>
      <c r="AY77" s="226">
        <v>1</v>
      </c>
      <c r="AZ77" s="228">
        <v>0</v>
      </c>
      <c r="BA77" s="233">
        <v>5.0000000000000001E-3</v>
      </c>
      <c r="BB77" s="238">
        <v>0.22</v>
      </c>
      <c r="BD77" t="e">
        <f>VLOOKUP(A77,'High impact list'!$A:$F,1,FALSE)</f>
        <v>#N/A</v>
      </c>
      <c r="BE77" t="e">
        <f>VLOOKUP(A77,'High impact list'!$A:$F,5,FALSE)</f>
        <v>#N/A</v>
      </c>
      <c r="BF77">
        <v>1</v>
      </c>
      <c r="BG77">
        <v>1</v>
      </c>
      <c r="BH77" t="e">
        <f>VLOOKUP(A77,Sheet2!B:B,1,FALSE)</f>
        <v>#N/A</v>
      </c>
    </row>
    <row r="78" spans="1:60" ht="14.25" customHeight="1" x14ac:dyDescent="0.25">
      <c r="A78" s="223">
        <v>1532</v>
      </c>
      <c r="B78" s="224" t="s">
        <v>950</v>
      </c>
      <c r="C78" s="225" t="s">
        <v>1193</v>
      </c>
      <c r="D78" s="225" t="s">
        <v>1191</v>
      </c>
      <c r="E78" s="225" t="s">
        <v>941</v>
      </c>
      <c r="F78" s="225" t="s">
        <v>1</v>
      </c>
      <c r="G78" s="225" t="s">
        <v>1518</v>
      </c>
      <c r="H78" s="224" t="s">
        <v>1</v>
      </c>
      <c r="I78" s="224" t="s">
        <v>437</v>
      </c>
      <c r="J78" s="226" t="s">
        <v>33</v>
      </c>
      <c r="K78" s="225" t="s">
        <v>1</v>
      </c>
      <c r="L78" s="225" t="s">
        <v>1</v>
      </c>
      <c r="M78" s="226" t="s">
        <v>33</v>
      </c>
      <c r="N78" s="225" t="s">
        <v>1</v>
      </c>
      <c r="O78" s="225" t="s">
        <v>1</v>
      </c>
      <c r="P78" s="225" t="s">
        <v>1</v>
      </c>
      <c r="Q78" s="225" t="s">
        <v>1</v>
      </c>
      <c r="R78" s="225" t="s">
        <v>1</v>
      </c>
      <c r="S78" s="225" t="s">
        <v>1</v>
      </c>
      <c r="T78" s="225" t="s">
        <v>1</v>
      </c>
      <c r="U78" s="225" t="s">
        <v>1</v>
      </c>
      <c r="V78" s="225" t="s">
        <v>1</v>
      </c>
      <c r="W78" s="225" t="s">
        <v>1</v>
      </c>
      <c r="X78" s="225" t="s">
        <v>1</v>
      </c>
      <c r="Y78" s="225" t="s">
        <v>1</v>
      </c>
      <c r="Z78" s="225" t="s">
        <v>1</v>
      </c>
      <c r="AA78" s="225" t="s">
        <v>1</v>
      </c>
      <c r="AB78" s="225" t="s">
        <v>1</v>
      </c>
      <c r="AC78" s="225" t="s">
        <v>1</v>
      </c>
      <c r="AD78" s="225" t="s">
        <v>1</v>
      </c>
      <c r="AE78" s="225" t="s">
        <v>1</v>
      </c>
      <c r="AF78" s="225" t="s">
        <v>1</v>
      </c>
      <c r="AG78" s="225" t="s">
        <v>1</v>
      </c>
      <c r="AH78" s="225" t="s">
        <v>1</v>
      </c>
      <c r="AI78" s="225" t="s">
        <v>1</v>
      </c>
      <c r="AJ78" s="225" t="s">
        <v>1</v>
      </c>
      <c r="AK78" s="225" t="s">
        <v>1</v>
      </c>
      <c r="AL78" s="225" t="s">
        <v>1</v>
      </c>
      <c r="AM78" s="225" t="s">
        <v>1</v>
      </c>
      <c r="AN78" s="225" t="s">
        <v>1</v>
      </c>
      <c r="AO78" s="225" t="s">
        <v>1</v>
      </c>
      <c r="AP78" s="225" t="s">
        <v>1</v>
      </c>
      <c r="AQ78" s="225" t="s">
        <v>1</v>
      </c>
      <c r="AR78" s="225" t="s">
        <v>1</v>
      </c>
      <c r="AS78" s="225" t="s">
        <v>1</v>
      </c>
      <c r="AT78" s="225" t="s">
        <v>1</v>
      </c>
      <c r="AU78" s="225" t="s">
        <v>1</v>
      </c>
      <c r="AV78" s="225" t="s">
        <v>1</v>
      </c>
      <c r="AW78" s="226" t="s">
        <v>1241</v>
      </c>
      <c r="AX78" s="226">
        <v>1</v>
      </c>
      <c r="AY78" s="235">
        <v>0</v>
      </c>
      <c r="AZ78" s="228">
        <v>0</v>
      </c>
      <c r="BA78" s="228">
        <v>0</v>
      </c>
      <c r="BB78" s="229">
        <v>0</v>
      </c>
      <c r="BD78" t="e">
        <f>VLOOKUP(A78,'High impact list'!$A:$F,1,FALSE)</f>
        <v>#N/A</v>
      </c>
      <c r="BE78" t="e">
        <f>VLOOKUP(A78,'High impact list'!$A:$F,5,FALSE)</f>
        <v>#N/A</v>
      </c>
      <c r="BF78">
        <v>1</v>
      </c>
      <c r="BG78">
        <v>1</v>
      </c>
      <c r="BH78" t="e">
        <f>VLOOKUP(A78,Sheet2!B:B,1,FALSE)</f>
        <v>#N/A</v>
      </c>
    </row>
    <row r="79" spans="1:60" ht="14.25" customHeight="1" x14ac:dyDescent="0.25">
      <c r="A79" s="223">
        <v>34</v>
      </c>
      <c r="B79" s="224" t="s">
        <v>1280</v>
      </c>
      <c r="C79" s="225" t="s">
        <v>1193</v>
      </c>
      <c r="D79" s="225" t="s">
        <v>1191</v>
      </c>
      <c r="E79" s="225" t="s">
        <v>683</v>
      </c>
      <c r="F79" s="225" t="s">
        <v>1</v>
      </c>
      <c r="G79" s="225" t="s">
        <v>687</v>
      </c>
      <c r="H79" s="224" t="s">
        <v>1</v>
      </c>
      <c r="I79" s="224" t="s">
        <v>437</v>
      </c>
      <c r="J79" s="226" t="s">
        <v>33</v>
      </c>
      <c r="K79" s="225" t="s">
        <v>1</v>
      </c>
      <c r="L79" s="225" t="s">
        <v>1</v>
      </c>
      <c r="M79" s="226" t="s">
        <v>33</v>
      </c>
      <c r="N79" s="225" t="s">
        <v>1</v>
      </c>
      <c r="O79" s="225" t="s">
        <v>1</v>
      </c>
      <c r="P79" s="225" t="s">
        <v>1</v>
      </c>
      <c r="Q79" s="225" t="s">
        <v>1</v>
      </c>
      <c r="R79" s="225" t="s">
        <v>1</v>
      </c>
      <c r="S79" s="225" t="s">
        <v>1</v>
      </c>
      <c r="T79" s="225" t="s">
        <v>1</v>
      </c>
      <c r="U79" s="225" t="s">
        <v>1</v>
      </c>
      <c r="V79" s="225" t="s">
        <v>1</v>
      </c>
      <c r="W79" s="225" t="s">
        <v>1</v>
      </c>
      <c r="X79" s="225" t="s">
        <v>1</v>
      </c>
      <c r="Y79" s="225" t="s">
        <v>1</v>
      </c>
      <c r="Z79" s="225" t="s">
        <v>1</v>
      </c>
      <c r="AA79" s="225" t="s">
        <v>1</v>
      </c>
      <c r="AB79" s="225" t="s">
        <v>1</v>
      </c>
      <c r="AC79" s="225" t="s">
        <v>1</v>
      </c>
      <c r="AD79" s="225" t="s">
        <v>1</v>
      </c>
      <c r="AE79" s="225" t="s">
        <v>1</v>
      </c>
      <c r="AF79" s="225" t="s">
        <v>1</v>
      </c>
      <c r="AG79" s="225" t="s">
        <v>1</v>
      </c>
      <c r="AH79" s="225" t="s">
        <v>1</v>
      </c>
      <c r="AI79" s="225" t="s">
        <v>1</v>
      </c>
      <c r="AJ79" s="225" t="s">
        <v>1</v>
      </c>
      <c r="AK79" s="225" t="s">
        <v>1</v>
      </c>
      <c r="AL79" s="225" t="s">
        <v>1</v>
      </c>
      <c r="AM79" s="225" t="s">
        <v>1</v>
      </c>
      <c r="AN79" s="225" t="s">
        <v>1</v>
      </c>
      <c r="AO79" s="225" t="s">
        <v>1</v>
      </c>
      <c r="AP79" s="225" t="s">
        <v>1</v>
      </c>
      <c r="AQ79" s="225" t="s">
        <v>1</v>
      </c>
      <c r="AR79" s="225" t="s">
        <v>1</v>
      </c>
      <c r="AS79" s="225" t="s">
        <v>1</v>
      </c>
      <c r="AT79" s="225" t="s">
        <v>1</v>
      </c>
      <c r="AU79" s="232" t="s">
        <v>23</v>
      </c>
      <c r="AV79" s="232" t="s">
        <v>23</v>
      </c>
      <c r="AW79" s="226" t="s">
        <v>1241</v>
      </c>
      <c r="AX79" s="226">
        <v>1</v>
      </c>
      <c r="AY79" s="227">
        <v>2</v>
      </c>
      <c r="AZ79" s="228">
        <v>0</v>
      </c>
      <c r="BA79" s="228">
        <v>0</v>
      </c>
      <c r="BB79" s="229">
        <v>0</v>
      </c>
      <c r="BD79" t="e">
        <f>VLOOKUP(A79,'High impact list'!$A:$F,1,FALSE)</f>
        <v>#N/A</v>
      </c>
      <c r="BE79" t="e">
        <f>VLOOKUP(A79,'High impact list'!$A:$F,5,FALSE)</f>
        <v>#N/A</v>
      </c>
      <c r="BF79">
        <v>1</v>
      </c>
      <c r="BG79">
        <v>1</v>
      </c>
      <c r="BH79" t="e">
        <f>VLOOKUP(A79,Sheet2!B:B,1,FALSE)</f>
        <v>#N/A</v>
      </c>
    </row>
    <row r="80" spans="1:60" ht="14.25" customHeight="1" x14ac:dyDescent="0.25">
      <c r="A80" s="223">
        <v>53</v>
      </c>
      <c r="B80" s="224" t="s">
        <v>1282</v>
      </c>
      <c r="C80" s="225" t="s">
        <v>1193</v>
      </c>
      <c r="D80" s="225" t="s">
        <v>1191</v>
      </c>
      <c r="E80" s="225" t="s">
        <v>815</v>
      </c>
      <c r="F80" s="225" t="s">
        <v>1</v>
      </c>
      <c r="G80" s="225" t="s">
        <v>1524</v>
      </c>
      <c r="H80" s="224" t="s">
        <v>1</v>
      </c>
      <c r="I80" s="224" t="s">
        <v>437</v>
      </c>
      <c r="J80" s="226" t="s">
        <v>33</v>
      </c>
      <c r="K80" s="225" t="s">
        <v>1</v>
      </c>
      <c r="L80" s="225" t="s">
        <v>1</v>
      </c>
      <c r="M80" s="226" t="s">
        <v>33</v>
      </c>
      <c r="N80" s="225" t="s">
        <v>1</v>
      </c>
      <c r="O80" s="225" t="s">
        <v>1</v>
      </c>
      <c r="P80" s="225" t="s">
        <v>1</v>
      </c>
      <c r="Q80" s="225" t="s">
        <v>1</v>
      </c>
      <c r="R80" s="225" t="s">
        <v>1</v>
      </c>
      <c r="S80" s="225" t="s">
        <v>1</v>
      </c>
      <c r="T80" s="225" t="s">
        <v>1</v>
      </c>
      <c r="U80" s="225" t="s">
        <v>1</v>
      </c>
      <c r="V80" s="225" t="s">
        <v>1</v>
      </c>
      <c r="W80" s="225" t="s">
        <v>1</v>
      </c>
      <c r="X80" s="225" t="s">
        <v>1</v>
      </c>
      <c r="Y80" s="225" t="s">
        <v>1</v>
      </c>
      <c r="Z80" s="225" t="s">
        <v>1</v>
      </c>
      <c r="AA80" s="225" t="s">
        <v>1</v>
      </c>
      <c r="AB80" s="225" t="s">
        <v>1</v>
      </c>
      <c r="AC80" s="225" t="s">
        <v>1</v>
      </c>
      <c r="AD80" s="225" t="s">
        <v>1</v>
      </c>
      <c r="AE80" s="225" t="s">
        <v>1</v>
      </c>
      <c r="AF80" s="225" t="s">
        <v>1</v>
      </c>
      <c r="AG80" s="225" t="s">
        <v>1</v>
      </c>
      <c r="AH80" s="225" t="s">
        <v>1</v>
      </c>
      <c r="AI80" s="225" t="s">
        <v>1</v>
      </c>
      <c r="AJ80" s="225" t="s">
        <v>1</v>
      </c>
      <c r="AK80" s="225" t="s">
        <v>1</v>
      </c>
      <c r="AL80" s="225" t="s">
        <v>1</v>
      </c>
      <c r="AM80" s="225" t="s">
        <v>1</v>
      </c>
      <c r="AN80" s="225" t="s">
        <v>1</v>
      </c>
      <c r="AO80" s="225" t="s">
        <v>1</v>
      </c>
      <c r="AP80" s="225" t="s">
        <v>1</v>
      </c>
      <c r="AQ80" s="225" t="s">
        <v>1</v>
      </c>
      <c r="AR80" s="225" t="s">
        <v>1</v>
      </c>
      <c r="AS80" s="225" t="s">
        <v>1</v>
      </c>
      <c r="AT80" s="225" t="s">
        <v>1</v>
      </c>
      <c r="AU80" s="225" t="s">
        <v>1</v>
      </c>
      <c r="AV80" s="225" t="s">
        <v>1</v>
      </c>
      <c r="AW80" s="231" t="s">
        <v>1240</v>
      </c>
      <c r="AX80" s="226">
        <v>1</v>
      </c>
      <c r="AY80" s="227">
        <v>2</v>
      </c>
      <c r="AZ80" s="228">
        <v>0</v>
      </c>
      <c r="BA80" s="233">
        <v>7.0000000000000007E-2</v>
      </c>
      <c r="BB80" s="229">
        <v>0</v>
      </c>
      <c r="BD80" t="e">
        <f>VLOOKUP(A80,'High impact list'!$A:$F,1,FALSE)</f>
        <v>#N/A</v>
      </c>
      <c r="BE80" t="e">
        <f>VLOOKUP(A80,'High impact list'!$A:$F,5,FALSE)</f>
        <v>#N/A</v>
      </c>
      <c r="BF80">
        <v>1</v>
      </c>
      <c r="BG80">
        <v>1</v>
      </c>
      <c r="BH80" t="e">
        <f>VLOOKUP(A80,Sheet2!B:B,1,FALSE)</f>
        <v>#N/A</v>
      </c>
    </row>
    <row r="81" spans="1:60" ht="14.25" customHeight="1" x14ac:dyDescent="0.25">
      <c r="A81" s="223">
        <v>61</v>
      </c>
      <c r="B81" s="224" t="s">
        <v>694</v>
      </c>
      <c r="C81" s="225" t="s">
        <v>1193</v>
      </c>
      <c r="D81" s="225" t="s">
        <v>1191</v>
      </c>
      <c r="E81" s="225" t="s">
        <v>683</v>
      </c>
      <c r="F81" s="225" t="s">
        <v>1</v>
      </c>
      <c r="G81" s="225" t="s">
        <v>209</v>
      </c>
      <c r="H81" s="224" t="s">
        <v>1</v>
      </c>
      <c r="I81" s="224" t="s">
        <v>437</v>
      </c>
      <c r="J81" s="226" t="s">
        <v>33</v>
      </c>
      <c r="K81" s="225" t="s">
        <v>1</v>
      </c>
      <c r="L81" s="225" t="s">
        <v>1</v>
      </c>
      <c r="M81" s="226" t="s">
        <v>33</v>
      </c>
      <c r="N81" s="225" t="s">
        <v>1</v>
      </c>
      <c r="O81" s="225" t="s">
        <v>1</v>
      </c>
      <c r="P81" s="225" t="s">
        <v>1</v>
      </c>
      <c r="Q81" s="225" t="s">
        <v>1</v>
      </c>
      <c r="R81" s="225" t="s">
        <v>1</v>
      </c>
      <c r="S81" s="225" t="s">
        <v>1</v>
      </c>
      <c r="T81" s="225" t="s">
        <v>1</v>
      </c>
      <c r="U81" s="225" t="s">
        <v>1</v>
      </c>
      <c r="V81" s="225" t="s">
        <v>1</v>
      </c>
      <c r="W81" s="225" t="s">
        <v>1</v>
      </c>
      <c r="X81" s="225" t="s">
        <v>1</v>
      </c>
      <c r="Y81" s="225" t="s">
        <v>1</v>
      </c>
      <c r="Z81" s="225" t="s">
        <v>1</v>
      </c>
      <c r="AA81" s="225" t="s">
        <v>1</v>
      </c>
      <c r="AB81" s="225" t="s">
        <v>1</v>
      </c>
      <c r="AC81" s="225" t="s">
        <v>1</v>
      </c>
      <c r="AD81" s="225" t="s">
        <v>1</v>
      </c>
      <c r="AE81" s="225" t="s">
        <v>1</v>
      </c>
      <c r="AF81" s="225" t="s">
        <v>1</v>
      </c>
      <c r="AG81" s="225" t="s">
        <v>1</v>
      </c>
      <c r="AH81" s="225" t="s">
        <v>1</v>
      </c>
      <c r="AI81" s="225" t="s">
        <v>1</v>
      </c>
      <c r="AJ81" s="225" t="s">
        <v>1</v>
      </c>
      <c r="AK81" s="225" t="s">
        <v>1</v>
      </c>
      <c r="AL81" s="225" t="s">
        <v>1</v>
      </c>
      <c r="AM81" s="225" t="s">
        <v>1</v>
      </c>
      <c r="AN81" s="225" t="s">
        <v>1</v>
      </c>
      <c r="AO81" s="225" t="s">
        <v>1</v>
      </c>
      <c r="AP81" s="225" t="s">
        <v>1</v>
      </c>
      <c r="AQ81" s="225" t="s">
        <v>1</v>
      </c>
      <c r="AR81" s="225" t="s">
        <v>1</v>
      </c>
      <c r="AS81" s="225" t="s">
        <v>1</v>
      </c>
      <c r="AT81" s="225" t="s">
        <v>1</v>
      </c>
      <c r="AU81" s="231" t="s">
        <v>20</v>
      </c>
      <c r="AV81" s="231" t="s">
        <v>20</v>
      </c>
      <c r="AW81" s="226" t="s">
        <v>1241</v>
      </c>
      <c r="AX81" s="226">
        <v>1</v>
      </c>
      <c r="AY81" s="227">
        <v>2</v>
      </c>
      <c r="AZ81" s="228">
        <v>0</v>
      </c>
      <c r="BA81" s="233">
        <v>0.04</v>
      </c>
      <c r="BB81" s="229">
        <v>0</v>
      </c>
      <c r="BD81" t="e">
        <f>VLOOKUP(A81,'High impact list'!$A:$F,1,FALSE)</f>
        <v>#N/A</v>
      </c>
      <c r="BE81" t="e">
        <f>VLOOKUP(A81,'High impact list'!$A:$F,5,FALSE)</f>
        <v>#N/A</v>
      </c>
      <c r="BF81">
        <v>1</v>
      </c>
      <c r="BG81">
        <v>1</v>
      </c>
      <c r="BH81" t="e">
        <f>VLOOKUP(A81,Sheet2!B:B,1,FALSE)</f>
        <v>#N/A</v>
      </c>
    </row>
    <row r="82" spans="1:60" ht="14.25" customHeight="1" x14ac:dyDescent="0.25">
      <c r="A82" s="223">
        <v>1169</v>
      </c>
      <c r="B82" s="224" t="s">
        <v>143</v>
      </c>
      <c r="C82" s="225" t="s">
        <v>1193</v>
      </c>
      <c r="D82" s="225" t="s">
        <v>1191</v>
      </c>
      <c r="E82" s="225" t="s">
        <v>737</v>
      </c>
      <c r="F82" s="225" t="s">
        <v>1</v>
      </c>
      <c r="G82" s="225" t="s">
        <v>739</v>
      </c>
      <c r="H82" s="224" t="s">
        <v>1</v>
      </c>
      <c r="I82" s="224" t="s">
        <v>437</v>
      </c>
      <c r="J82" s="226" t="s">
        <v>33</v>
      </c>
      <c r="K82" s="225" t="s">
        <v>1</v>
      </c>
      <c r="L82" s="225" t="s">
        <v>1</v>
      </c>
      <c r="M82" s="226" t="s">
        <v>33</v>
      </c>
      <c r="N82" s="225" t="s">
        <v>1</v>
      </c>
      <c r="O82" s="225" t="s">
        <v>1</v>
      </c>
      <c r="P82" s="225" t="s">
        <v>1</v>
      </c>
      <c r="Q82" s="225" t="s">
        <v>1</v>
      </c>
      <c r="R82" s="225" t="s">
        <v>1</v>
      </c>
      <c r="S82" s="225" t="s">
        <v>1</v>
      </c>
      <c r="T82" s="225" t="s">
        <v>1</v>
      </c>
      <c r="U82" s="225" t="s">
        <v>1</v>
      </c>
      <c r="V82" s="225" t="s">
        <v>1</v>
      </c>
      <c r="W82" s="225" t="s">
        <v>1</v>
      </c>
      <c r="X82" s="225" t="s">
        <v>1</v>
      </c>
      <c r="Y82" s="225" t="s">
        <v>1</v>
      </c>
      <c r="Z82" s="225" t="s">
        <v>1</v>
      </c>
      <c r="AA82" s="225" t="s">
        <v>1</v>
      </c>
      <c r="AB82" s="225" t="s">
        <v>1</v>
      </c>
      <c r="AC82" s="225" t="s">
        <v>1</v>
      </c>
      <c r="AD82" s="225" t="s">
        <v>1</v>
      </c>
      <c r="AE82" s="225" t="s">
        <v>1</v>
      </c>
      <c r="AF82" s="225" t="s">
        <v>1</v>
      </c>
      <c r="AG82" s="225" t="s">
        <v>1</v>
      </c>
      <c r="AH82" s="225" t="s">
        <v>1</v>
      </c>
      <c r="AI82" s="225" t="s">
        <v>1</v>
      </c>
      <c r="AJ82" s="225" t="s">
        <v>1</v>
      </c>
      <c r="AK82" s="225" t="s">
        <v>1</v>
      </c>
      <c r="AL82" s="225" t="s">
        <v>1</v>
      </c>
      <c r="AM82" s="225" t="s">
        <v>1</v>
      </c>
      <c r="AN82" s="225" t="s">
        <v>1</v>
      </c>
      <c r="AO82" s="225" t="s">
        <v>1</v>
      </c>
      <c r="AP82" s="225" t="s">
        <v>1</v>
      </c>
      <c r="AQ82" s="225" t="s">
        <v>1</v>
      </c>
      <c r="AR82" s="225" t="s">
        <v>1</v>
      </c>
      <c r="AS82" s="225" t="s">
        <v>1</v>
      </c>
      <c r="AT82" s="225" t="s">
        <v>1</v>
      </c>
      <c r="AU82" s="225" t="s">
        <v>1</v>
      </c>
      <c r="AV82" s="232" t="s">
        <v>23</v>
      </c>
      <c r="AW82" s="226" t="s">
        <v>1241</v>
      </c>
      <c r="AX82" s="226">
        <v>1</v>
      </c>
      <c r="AY82" s="227">
        <v>2</v>
      </c>
      <c r="AZ82" s="228">
        <v>0</v>
      </c>
      <c r="BA82" s="233">
        <v>0</v>
      </c>
      <c r="BB82" s="229">
        <v>0</v>
      </c>
      <c r="BD82">
        <f>VLOOKUP(A82,'High impact list'!$A:$F,1,FALSE)</f>
        <v>1169</v>
      </c>
      <c r="BE82" t="str">
        <f>VLOOKUP(A82,'High impact list'!$A:$F,5,FALSE)</f>
        <v>Financial Stability/ Infrastructure/ Fiscal Pressure</v>
      </c>
      <c r="BF82">
        <v>1</v>
      </c>
      <c r="BG82">
        <v>1</v>
      </c>
      <c r="BH82" t="e">
        <f>VLOOKUP(A82,Sheet2!B:B,1,FALSE)</f>
        <v>#N/A</v>
      </c>
    </row>
    <row r="83" spans="1:60" ht="14.25" customHeight="1" x14ac:dyDescent="0.25">
      <c r="A83" s="223">
        <v>99</v>
      </c>
      <c r="B83" s="224" t="s">
        <v>1283</v>
      </c>
      <c r="C83" s="225" t="s">
        <v>1193</v>
      </c>
      <c r="D83" s="225" t="s">
        <v>1191</v>
      </c>
      <c r="E83" s="225" t="s">
        <v>571</v>
      </c>
      <c r="F83" s="225" t="s">
        <v>1</v>
      </c>
      <c r="G83" s="225" t="s">
        <v>1</v>
      </c>
      <c r="H83" s="224" t="s">
        <v>1</v>
      </c>
      <c r="I83" s="224" t="s">
        <v>571</v>
      </c>
      <c r="J83" s="226" t="s">
        <v>33</v>
      </c>
      <c r="K83" s="225" t="s">
        <v>1</v>
      </c>
      <c r="L83" s="225" t="s">
        <v>1</v>
      </c>
      <c r="M83" s="226" t="s">
        <v>33</v>
      </c>
      <c r="N83" s="225" t="s">
        <v>1</v>
      </c>
      <c r="O83" s="225" t="s">
        <v>1</v>
      </c>
      <c r="P83" s="225" t="s">
        <v>1</v>
      </c>
      <c r="Q83" s="225" t="s">
        <v>1</v>
      </c>
      <c r="R83" s="225" t="s">
        <v>1</v>
      </c>
      <c r="S83" s="225" t="s">
        <v>1</v>
      </c>
      <c r="T83" s="225" t="s">
        <v>1</v>
      </c>
      <c r="U83" s="225" t="s">
        <v>1</v>
      </c>
      <c r="V83" s="225" t="s">
        <v>1</v>
      </c>
      <c r="W83" s="225" t="s">
        <v>1</v>
      </c>
      <c r="X83" s="225" t="s">
        <v>1</v>
      </c>
      <c r="Y83" s="225" t="s">
        <v>1</v>
      </c>
      <c r="Z83" s="225" t="s">
        <v>1</v>
      </c>
      <c r="AA83" s="225" t="s">
        <v>1</v>
      </c>
      <c r="AB83" s="225" t="s">
        <v>1</v>
      </c>
      <c r="AC83" s="225" t="s">
        <v>1</v>
      </c>
      <c r="AD83" s="225" t="s">
        <v>1</v>
      </c>
      <c r="AE83" s="225" t="s">
        <v>1</v>
      </c>
      <c r="AF83" s="225" t="s">
        <v>1</v>
      </c>
      <c r="AG83" s="225" t="s">
        <v>1</v>
      </c>
      <c r="AH83" s="225" t="s">
        <v>1</v>
      </c>
      <c r="AI83" s="225" t="s">
        <v>1</v>
      </c>
      <c r="AJ83" s="225" t="s">
        <v>1</v>
      </c>
      <c r="AK83" s="225" t="s">
        <v>1</v>
      </c>
      <c r="AL83" s="225" t="s">
        <v>1</v>
      </c>
      <c r="AM83" s="225" t="s">
        <v>1</v>
      </c>
      <c r="AN83" s="225" t="s">
        <v>1</v>
      </c>
      <c r="AO83" s="225" t="s">
        <v>1</v>
      </c>
      <c r="AP83" s="225" t="s">
        <v>1</v>
      </c>
      <c r="AQ83" s="225" t="s">
        <v>1</v>
      </c>
      <c r="AR83" s="225" t="s">
        <v>1</v>
      </c>
      <c r="AS83" s="225" t="s">
        <v>1</v>
      </c>
      <c r="AT83" s="225" t="s">
        <v>1</v>
      </c>
      <c r="AU83" s="225" t="s">
        <v>1</v>
      </c>
      <c r="AV83" s="232" t="s">
        <v>23</v>
      </c>
      <c r="AW83" s="226" t="s">
        <v>1241</v>
      </c>
      <c r="AX83" s="226">
        <v>1</v>
      </c>
      <c r="AY83" s="226">
        <v>1</v>
      </c>
      <c r="AZ83" s="228">
        <v>0</v>
      </c>
      <c r="BA83" s="236">
        <v>0.16</v>
      </c>
      <c r="BB83" s="238">
        <v>0.01</v>
      </c>
      <c r="BD83" t="e">
        <f>VLOOKUP(A83,'High impact list'!$A:$F,1,FALSE)</f>
        <v>#N/A</v>
      </c>
      <c r="BE83" t="e">
        <f>VLOOKUP(A83,'High impact list'!$A:$F,5,FALSE)</f>
        <v>#N/A</v>
      </c>
      <c r="BF83">
        <v>1</v>
      </c>
      <c r="BG83">
        <v>1</v>
      </c>
      <c r="BH83" t="e">
        <f>VLOOKUP(A83,Sheet2!B:B,1,FALSE)</f>
        <v>#N/A</v>
      </c>
    </row>
    <row r="84" spans="1:60" ht="14.25" customHeight="1" x14ac:dyDescent="0.25">
      <c r="A84" s="223">
        <v>1138</v>
      </c>
      <c r="B84" s="224" t="s">
        <v>1284</v>
      </c>
      <c r="C84" s="225" t="s">
        <v>1193</v>
      </c>
      <c r="D84" s="225" t="s">
        <v>1191</v>
      </c>
      <c r="E84" s="225" t="s">
        <v>438</v>
      </c>
      <c r="F84" s="225" t="s">
        <v>534</v>
      </c>
      <c r="G84" s="225" t="s">
        <v>1</v>
      </c>
      <c r="H84" s="224" t="s">
        <v>1</v>
      </c>
      <c r="I84" s="224" t="s">
        <v>438</v>
      </c>
      <c r="J84" s="226" t="s">
        <v>33</v>
      </c>
      <c r="K84" s="225" t="s">
        <v>1</v>
      </c>
      <c r="L84" s="225" t="s">
        <v>1</v>
      </c>
      <c r="M84" s="226" t="s">
        <v>33</v>
      </c>
      <c r="N84" s="225" t="s">
        <v>1</v>
      </c>
      <c r="O84" s="225" t="s">
        <v>1</v>
      </c>
      <c r="P84" s="225" t="s">
        <v>1</v>
      </c>
      <c r="Q84" s="225" t="s">
        <v>1</v>
      </c>
      <c r="R84" s="225" t="s">
        <v>1</v>
      </c>
      <c r="S84" s="225" t="s">
        <v>1</v>
      </c>
      <c r="T84" s="225" t="s">
        <v>1</v>
      </c>
      <c r="U84" s="225" t="s">
        <v>1</v>
      </c>
      <c r="V84" s="225" t="s">
        <v>1</v>
      </c>
      <c r="W84" s="225" t="s">
        <v>1</v>
      </c>
      <c r="X84" s="225" t="s">
        <v>1</v>
      </c>
      <c r="Y84" s="225" t="s">
        <v>1</v>
      </c>
      <c r="Z84" s="225" t="s">
        <v>1</v>
      </c>
      <c r="AA84" s="225" t="s">
        <v>1</v>
      </c>
      <c r="AB84" s="225" t="s">
        <v>1</v>
      </c>
      <c r="AC84" s="225" t="s">
        <v>1</v>
      </c>
      <c r="AD84" s="225" t="s">
        <v>1</v>
      </c>
      <c r="AE84" s="225" t="s">
        <v>1</v>
      </c>
      <c r="AF84" s="225" t="s">
        <v>1</v>
      </c>
      <c r="AG84" s="225" t="s">
        <v>1</v>
      </c>
      <c r="AH84" s="225" t="s">
        <v>1</v>
      </c>
      <c r="AI84" s="225" t="s">
        <v>1</v>
      </c>
      <c r="AJ84" s="225" t="s">
        <v>1</v>
      </c>
      <c r="AK84" s="225" t="s">
        <v>1</v>
      </c>
      <c r="AL84" s="225" t="s">
        <v>1</v>
      </c>
      <c r="AM84" s="225" t="s">
        <v>1</v>
      </c>
      <c r="AN84" s="225" t="s">
        <v>1</v>
      </c>
      <c r="AO84" s="225" t="s">
        <v>1</v>
      </c>
      <c r="AP84" s="225" t="s">
        <v>1</v>
      </c>
      <c r="AQ84" s="225" t="s">
        <v>1</v>
      </c>
      <c r="AR84" s="225" t="s">
        <v>1</v>
      </c>
      <c r="AS84" s="225" t="s">
        <v>1</v>
      </c>
      <c r="AT84" s="225" t="s">
        <v>1</v>
      </c>
      <c r="AU84" s="225" t="s">
        <v>1</v>
      </c>
      <c r="AV84" s="231" t="s">
        <v>20</v>
      </c>
      <c r="AW84" s="226" t="s">
        <v>1241</v>
      </c>
      <c r="AX84" s="226">
        <v>1</v>
      </c>
      <c r="AY84" s="235">
        <v>0</v>
      </c>
      <c r="AZ84" s="228">
        <v>0</v>
      </c>
      <c r="BA84" s="228">
        <v>0</v>
      </c>
      <c r="BB84" s="229">
        <v>0</v>
      </c>
      <c r="BD84" t="e">
        <f>VLOOKUP(A84,'High impact list'!$A:$F,1,FALSE)</f>
        <v>#N/A</v>
      </c>
      <c r="BE84" t="e">
        <f>VLOOKUP(A84,'High impact list'!$A:$F,5,FALSE)</f>
        <v>#N/A</v>
      </c>
      <c r="BF84">
        <v>1</v>
      </c>
      <c r="BG84">
        <v>1</v>
      </c>
      <c r="BH84" t="e">
        <f>VLOOKUP(A84,Sheet2!B:B,1,FALSE)</f>
        <v>#N/A</v>
      </c>
    </row>
    <row r="85" spans="1:60" ht="13.5" customHeight="1" x14ac:dyDescent="0.25">
      <c r="A85" s="223">
        <v>1365</v>
      </c>
      <c r="B85" s="224" t="s">
        <v>469</v>
      </c>
      <c r="C85" s="225" t="s">
        <v>1193</v>
      </c>
      <c r="D85" s="225" t="s">
        <v>1191</v>
      </c>
      <c r="E85" s="225" t="s">
        <v>438</v>
      </c>
      <c r="F85" s="225" t="s">
        <v>1</v>
      </c>
      <c r="G85" s="225" t="s">
        <v>1</v>
      </c>
      <c r="H85" s="224" t="s">
        <v>1</v>
      </c>
      <c r="I85" s="224" t="s">
        <v>438</v>
      </c>
      <c r="J85" s="226" t="s">
        <v>33</v>
      </c>
      <c r="K85" s="225" t="s">
        <v>1</v>
      </c>
      <c r="L85" s="225" t="s">
        <v>1</v>
      </c>
      <c r="M85" s="226" t="s">
        <v>33</v>
      </c>
      <c r="N85" s="225" t="s">
        <v>1</v>
      </c>
      <c r="O85" s="225" t="s">
        <v>1</v>
      </c>
      <c r="P85" s="225" t="s">
        <v>1</v>
      </c>
      <c r="Q85" s="225" t="s">
        <v>1</v>
      </c>
      <c r="R85" s="225" t="s">
        <v>1</v>
      </c>
      <c r="S85" s="225" t="s">
        <v>1</v>
      </c>
      <c r="T85" s="225" t="s">
        <v>1</v>
      </c>
      <c r="U85" s="225" t="s">
        <v>1</v>
      </c>
      <c r="V85" s="225" t="s">
        <v>1</v>
      </c>
      <c r="W85" s="225" t="s">
        <v>1</v>
      </c>
      <c r="X85" s="225" t="s">
        <v>1</v>
      </c>
      <c r="Y85" s="225" t="s">
        <v>1</v>
      </c>
      <c r="Z85" s="225" t="s">
        <v>1</v>
      </c>
      <c r="AA85" s="225" t="s">
        <v>1</v>
      </c>
      <c r="AB85" s="225" t="s">
        <v>1</v>
      </c>
      <c r="AC85" s="225" t="s">
        <v>1</v>
      </c>
      <c r="AD85" s="225" t="s">
        <v>1</v>
      </c>
      <c r="AE85" s="225" t="s">
        <v>1</v>
      </c>
      <c r="AF85" s="225" t="s">
        <v>1</v>
      </c>
      <c r="AG85" s="225" t="s">
        <v>1</v>
      </c>
      <c r="AH85" s="225" t="s">
        <v>1</v>
      </c>
      <c r="AI85" s="225" t="s">
        <v>1</v>
      </c>
      <c r="AJ85" s="225" t="s">
        <v>1</v>
      </c>
      <c r="AK85" s="225" t="s">
        <v>1</v>
      </c>
      <c r="AL85" s="225" t="s">
        <v>1</v>
      </c>
      <c r="AM85" s="225" t="s">
        <v>1</v>
      </c>
      <c r="AN85" s="225" t="s">
        <v>1</v>
      </c>
      <c r="AO85" s="225" t="s">
        <v>1</v>
      </c>
      <c r="AP85" s="225" t="s">
        <v>1</v>
      </c>
      <c r="AQ85" s="225" t="s">
        <v>1</v>
      </c>
      <c r="AR85" s="225" t="s">
        <v>1</v>
      </c>
      <c r="AS85" s="225" t="s">
        <v>1</v>
      </c>
      <c r="AT85" s="225" t="s">
        <v>1</v>
      </c>
      <c r="AU85" s="225" t="s">
        <v>1</v>
      </c>
      <c r="AV85" s="231" t="s">
        <v>20</v>
      </c>
      <c r="AW85" s="231" t="s">
        <v>1240</v>
      </c>
      <c r="AX85" s="226">
        <v>1</v>
      </c>
      <c r="AY85" s="235">
        <v>0</v>
      </c>
      <c r="AZ85" s="228">
        <v>0</v>
      </c>
      <c r="BA85" s="228">
        <v>0</v>
      </c>
      <c r="BB85" s="238">
        <v>5.0000000000000001E-3</v>
      </c>
      <c r="BD85" t="e">
        <f>VLOOKUP(A85,'High impact list'!$A:$F,1,FALSE)</f>
        <v>#N/A</v>
      </c>
      <c r="BE85" t="e">
        <f>VLOOKUP(A85,'High impact list'!$A:$F,5,FALSE)</f>
        <v>#N/A</v>
      </c>
      <c r="BF85">
        <v>1</v>
      </c>
      <c r="BG85">
        <v>1</v>
      </c>
      <c r="BH85" t="e">
        <f>VLOOKUP(A85,Sheet2!B:B,1,FALSE)</f>
        <v>#N/A</v>
      </c>
    </row>
    <row r="86" spans="1:60" ht="18.75" customHeight="1" x14ac:dyDescent="0.25">
      <c r="A86" s="223">
        <v>1231</v>
      </c>
      <c r="B86" s="224" t="s">
        <v>471</v>
      </c>
      <c r="C86" s="225" t="s">
        <v>1193</v>
      </c>
      <c r="D86" s="225" t="s">
        <v>1191</v>
      </c>
      <c r="E86" s="225" t="s">
        <v>438</v>
      </c>
      <c r="F86" s="225" t="s">
        <v>1</v>
      </c>
      <c r="G86" s="225" t="s">
        <v>1</v>
      </c>
      <c r="H86" s="224" t="s">
        <v>1</v>
      </c>
      <c r="I86" s="224" t="s">
        <v>438</v>
      </c>
      <c r="J86" s="226" t="s">
        <v>33</v>
      </c>
      <c r="K86" s="225" t="s">
        <v>1</v>
      </c>
      <c r="L86" s="225" t="s">
        <v>1</v>
      </c>
      <c r="M86" s="226" t="s">
        <v>33</v>
      </c>
      <c r="N86" s="225" t="s">
        <v>1</v>
      </c>
      <c r="O86" s="225" t="s">
        <v>1</v>
      </c>
      <c r="P86" s="225" t="s">
        <v>1</v>
      </c>
      <c r="Q86" s="225" t="s">
        <v>1</v>
      </c>
      <c r="R86" s="225" t="s">
        <v>1</v>
      </c>
      <c r="S86" s="225" t="s">
        <v>1</v>
      </c>
      <c r="T86" s="225" t="s">
        <v>1</v>
      </c>
      <c r="U86" s="225" t="s">
        <v>1</v>
      </c>
      <c r="V86" s="225" t="s">
        <v>1</v>
      </c>
      <c r="W86" s="225" t="s">
        <v>1</v>
      </c>
      <c r="X86" s="225" t="s">
        <v>1</v>
      </c>
      <c r="Y86" s="225" t="s">
        <v>1</v>
      </c>
      <c r="Z86" s="225" t="s">
        <v>1</v>
      </c>
      <c r="AA86" s="225" t="s">
        <v>1</v>
      </c>
      <c r="AB86" s="225" t="s">
        <v>1</v>
      </c>
      <c r="AC86" s="225" t="s">
        <v>1</v>
      </c>
      <c r="AD86" s="225" t="s">
        <v>1</v>
      </c>
      <c r="AE86" s="225" t="s">
        <v>1</v>
      </c>
      <c r="AF86" s="225" t="s">
        <v>1</v>
      </c>
      <c r="AG86" s="225" t="s">
        <v>1</v>
      </c>
      <c r="AH86" s="225" t="s">
        <v>1</v>
      </c>
      <c r="AI86" s="225" t="s">
        <v>1</v>
      </c>
      <c r="AJ86" s="225" t="s">
        <v>1</v>
      </c>
      <c r="AK86" s="225" t="s">
        <v>1</v>
      </c>
      <c r="AL86" s="225" t="s">
        <v>1</v>
      </c>
      <c r="AM86" s="225" t="s">
        <v>1</v>
      </c>
      <c r="AN86" s="225" t="s">
        <v>1</v>
      </c>
      <c r="AO86" s="225" t="s">
        <v>1</v>
      </c>
      <c r="AP86" s="225" t="s">
        <v>1</v>
      </c>
      <c r="AQ86" s="225" t="s">
        <v>1</v>
      </c>
      <c r="AR86" s="225" t="s">
        <v>1</v>
      </c>
      <c r="AS86" s="225" t="s">
        <v>1</v>
      </c>
      <c r="AT86" s="225" t="s">
        <v>1</v>
      </c>
      <c r="AU86" s="231" t="s">
        <v>20</v>
      </c>
      <c r="AV86" s="232" t="s">
        <v>23</v>
      </c>
      <c r="AW86" s="231" t="s">
        <v>1240</v>
      </c>
      <c r="AX86" s="226">
        <v>1</v>
      </c>
      <c r="AY86" s="235">
        <v>0</v>
      </c>
      <c r="AZ86" s="228">
        <v>0</v>
      </c>
      <c r="BA86" s="233">
        <v>0.84</v>
      </c>
      <c r="BB86" s="234">
        <v>0</v>
      </c>
      <c r="BD86" t="e">
        <f>VLOOKUP(A86,'High impact list'!$A:$F,1,FALSE)</f>
        <v>#N/A</v>
      </c>
      <c r="BE86" t="e">
        <f>VLOOKUP(A86,'High impact list'!$A:$F,5,FALSE)</f>
        <v>#N/A</v>
      </c>
      <c r="BF86">
        <v>1</v>
      </c>
      <c r="BG86">
        <v>1</v>
      </c>
      <c r="BH86" t="e">
        <f>VLOOKUP(A86,Sheet2!B:B,1,FALSE)</f>
        <v>#N/A</v>
      </c>
    </row>
    <row r="87" spans="1:60" ht="14.25" customHeight="1" x14ac:dyDescent="0.25">
      <c r="A87" s="223">
        <v>1305</v>
      </c>
      <c r="B87" s="224" t="s">
        <v>47</v>
      </c>
      <c r="C87" s="225" t="s">
        <v>1193</v>
      </c>
      <c r="D87" s="225" t="s">
        <v>1191</v>
      </c>
      <c r="E87" s="225" t="s">
        <v>519</v>
      </c>
      <c r="F87" s="225" t="s">
        <v>28</v>
      </c>
      <c r="G87" s="225" t="s">
        <v>447</v>
      </c>
      <c r="H87" s="224" t="s">
        <v>1</v>
      </c>
      <c r="I87" s="224" t="s">
        <v>437</v>
      </c>
      <c r="J87" s="226" t="s">
        <v>33</v>
      </c>
      <c r="K87" s="225" t="s">
        <v>1</v>
      </c>
      <c r="L87" s="225" t="s">
        <v>1</v>
      </c>
      <c r="M87" s="226" t="s">
        <v>33</v>
      </c>
      <c r="N87" s="225" t="s">
        <v>1</v>
      </c>
      <c r="O87" s="230" t="s">
        <v>22</v>
      </c>
      <c r="P87" s="225" t="s">
        <v>1</v>
      </c>
      <c r="Q87" s="225" t="s">
        <v>1</v>
      </c>
      <c r="R87" s="225" t="s">
        <v>1</v>
      </c>
      <c r="S87" s="225" t="s">
        <v>1</v>
      </c>
      <c r="T87" s="225" t="s">
        <v>1</v>
      </c>
      <c r="U87" s="225" t="s">
        <v>1</v>
      </c>
      <c r="V87" s="225" t="s">
        <v>1</v>
      </c>
      <c r="W87" s="225" t="s">
        <v>1</v>
      </c>
      <c r="X87" s="225" t="s">
        <v>1</v>
      </c>
      <c r="Y87" s="225" t="s">
        <v>1</v>
      </c>
      <c r="Z87" s="225" t="s">
        <v>1</v>
      </c>
      <c r="AA87" s="225" t="s">
        <v>1</v>
      </c>
      <c r="AB87" s="225" t="s">
        <v>1</v>
      </c>
      <c r="AC87" s="225" t="s">
        <v>1</v>
      </c>
      <c r="AD87" s="225" t="s">
        <v>1</v>
      </c>
      <c r="AE87" s="225" t="s">
        <v>1</v>
      </c>
      <c r="AF87" s="225" t="s">
        <v>1</v>
      </c>
      <c r="AG87" s="225" t="s">
        <v>1</v>
      </c>
      <c r="AH87" s="225" t="s">
        <v>1</v>
      </c>
      <c r="AI87" s="225" t="s">
        <v>1</v>
      </c>
      <c r="AJ87" s="225" t="s">
        <v>1</v>
      </c>
      <c r="AK87" s="225" t="s">
        <v>1</v>
      </c>
      <c r="AL87" s="225" t="s">
        <v>1</v>
      </c>
      <c r="AM87" s="225" t="s">
        <v>1</v>
      </c>
      <c r="AN87" s="225" t="s">
        <v>1</v>
      </c>
      <c r="AO87" s="225" t="s">
        <v>1</v>
      </c>
      <c r="AP87" s="225" t="s">
        <v>1</v>
      </c>
      <c r="AQ87" s="225" t="s">
        <v>1</v>
      </c>
      <c r="AR87" s="225" t="s">
        <v>1</v>
      </c>
      <c r="AS87" s="225" t="s">
        <v>1</v>
      </c>
      <c r="AT87" s="225" t="s">
        <v>1</v>
      </c>
      <c r="AU87" s="225" t="s">
        <v>1</v>
      </c>
      <c r="AV87" s="230" t="s">
        <v>22</v>
      </c>
      <c r="AW87" s="226" t="s">
        <v>1241</v>
      </c>
      <c r="AX87" s="226">
        <v>1</v>
      </c>
      <c r="AY87" s="235">
        <v>0</v>
      </c>
      <c r="AZ87" s="228">
        <v>0</v>
      </c>
      <c r="BA87" s="228">
        <v>0</v>
      </c>
      <c r="BB87" s="229">
        <v>0</v>
      </c>
      <c r="BD87">
        <f>VLOOKUP(A87,'High impact list'!$A:$F,1,FALSE)</f>
        <v>1305</v>
      </c>
      <c r="BE87" t="str">
        <f>VLOOKUP(A87,'High impact list'!$A:$F,5,FALSE)</f>
        <v>Education, skills and unemployment</v>
      </c>
      <c r="BF87">
        <v>1</v>
      </c>
      <c r="BG87">
        <v>1</v>
      </c>
      <c r="BH87" t="e">
        <f>VLOOKUP(A87,Sheet2!B:B,1,FALSE)</f>
        <v>#N/A</v>
      </c>
    </row>
    <row r="88" spans="1:60" ht="27" customHeight="1" x14ac:dyDescent="0.25">
      <c r="A88" s="223">
        <v>1344</v>
      </c>
      <c r="B88" s="224" t="s">
        <v>53</v>
      </c>
      <c r="C88" s="225" t="s">
        <v>1193</v>
      </c>
      <c r="D88" s="225" t="s">
        <v>1191</v>
      </c>
      <c r="E88" s="225" t="s">
        <v>941</v>
      </c>
      <c r="F88" s="225" t="s">
        <v>1</v>
      </c>
      <c r="G88" s="225" t="s">
        <v>447</v>
      </c>
      <c r="H88" s="224" t="s">
        <v>1</v>
      </c>
      <c r="I88" s="224" t="s">
        <v>437</v>
      </c>
      <c r="J88" s="226" t="s">
        <v>33</v>
      </c>
      <c r="K88" s="225" t="s">
        <v>1</v>
      </c>
      <c r="L88" s="230" t="s">
        <v>22</v>
      </c>
      <c r="M88" s="227" t="s">
        <v>17</v>
      </c>
      <c r="N88" s="225" t="s">
        <v>1</v>
      </c>
      <c r="O88" s="231" t="s">
        <v>20</v>
      </c>
      <c r="P88" s="225" t="s">
        <v>1</v>
      </c>
      <c r="Q88" s="225" t="s">
        <v>1</v>
      </c>
      <c r="R88" s="225" t="s">
        <v>1</v>
      </c>
      <c r="S88" s="225" t="s">
        <v>1</v>
      </c>
      <c r="T88" s="225" t="s">
        <v>1</v>
      </c>
      <c r="U88" s="225" t="s">
        <v>1</v>
      </c>
      <c r="V88" s="225" t="s">
        <v>1</v>
      </c>
      <c r="W88" s="225" t="s">
        <v>1</v>
      </c>
      <c r="X88" s="225" t="s">
        <v>1</v>
      </c>
      <c r="Y88" s="225" t="s">
        <v>1</v>
      </c>
      <c r="Z88" s="225" t="s">
        <v>1</v>
      </c>
      <c r="AA88" s="225" t="s">
        <v>1</v>
      </c>
      <c r="AB88" s="225" t="s">
        <v>1</v>
      </c>
      <c r="AC88" s="225" t="s">
        <v>1</v>
      </c>
      <c r="AD88" s="225" t="s">
        <v>1</v>
      </c>
      <c r="AE88" s="230" t="s">
        <v>22</v>
      </c>
      <c r="AF88" s="225" t="s">
        <v>1</v>
      </c>
      <c r="AG88" s="225" t="s">
        <v>1</v>
      </c>
      <c r="AH88" s="225" t="s">
        <v>1</v>
      </c>
      <c r="AI88" s="225" t="s">
        <v>1</v>
      </c>
      <c r="AJ88" s="225" t="s">
        <v>1</v>
      </c>
      <c r="AK88" s="225" t="s">
        <v>1</v>
      </c>
      <c r="AL88" s="225" t="s">
        <v>1</v>
      </c>
      <c r="AM88" s="225" t="s">
        <v>1</v>
      </c>
      <c r="AN88" s="225" t="s">
        <v>1</v>
      </c>
      <c r="AO88" s="225" t="s">
        <v>1</v>
      </c>
      <c r="AP88" s="225" t="s">
        <v>1</v>
      </c>
      <c r="AQ88" s="225" t="s">
        <v>1</v>
      </c>
      <c r="AR88" s="225" t="s">
        <v>1</v>
      </c>
      <c r="AS88" s="225" t="s">
        <v>1</v>
      </c>
      <c r="AT88" s="225" t="s">
        <v>1</v>
      </c>
      <c r="AU88" s="231" t="s">
        <v>20</v>
      </c>
      <c r="AV88" s="231" t="s">
        <v>20</v>
      </c>
      <c r="AW88" s="226" t="s">
        <v>1241</v>
      </c>
      <c r="AX88" s="226">
        <v>1</v>
      </c>
      <c r="AY88" s="226">
        <v>1</v>
      </c>
      <c r="AZ88" s="228">
        <v>0</v>
      </c>
      <c r="BA88" s="233">
        <v>3.7</v>
      </c>
      <c r="BB88" s="238">
        <v>0.11</v>
      </c>
      <c r="BD88">
        <f>VLOOKUP(A88,'High impact list'!$A:$F,1,FALSE)</f>
        <v>1344</v>
      </c>
      <c r="BE88" t="str">
        <f>VLOOKUP(A88,'High impact list'!$A:$F,5,FALSE)</f>
        <v>Education, skills and unemployment</v>
      </c>
      <c r="BF88">
        <v>1</v>
      </c>
      <c r="BG88">
        <v>1</v>
      </c>
      <c r="BH88" t="e">
        <f>VLOOKUP(A88,Sheet2!B:B,1,FALSE)</f>
        <v>#N/A</v>
      </c>
    </row>
    <row r="89" spans="1:60" ht="18" customHeight="1" x14ac:dyDescent="0.25">
      <c r="A89" s="223">
        <v>138</v>
      </c>
      <c r="B89" s="224" t="s">
        <v>54</v>
      </c>
      <c r="C89" s="225" t="s">
        <v>1193</v>
      </c>
      <c r="D89" s="225" t="s">
        <v>1191</v>
      </c>
      <c r="E89" s="225" t="s">
        <v>941</v>
      </c>
      <c r="F89" s="225" t="s">
        <v>1</v>
      </c>
      <c r="G89" s="225" t="s">
        <v>447</v>
      </c>
      <c r="H89" s="224" t="s">
        <v>1</v>
      </c>
      <c r="I89" s="224" t="s">
        <v>437</v>
      </c>
      <c r="J89" s="226" t="s">
        <v>33</v>
      </c>
      <c r="K89" s="225" t="s">
        <v>1</v>
      </c>
      <c r="L89" s="225" t="s">
        <v>1</v>
      </c>
      <c r="M89" s="226" t="s">
        <v>33</v>
      </c>
      <c r="N89" s="225" t="s">
        <v>1</v>
      </c>
      <c r="O89" s="225" t="s">
        <v>1</v>
      </c>
      <c r="P89" s="225" t="s">
        <v>1</v>
      </c>
      <c r="Q89" s="225" t="s">
        <v>1</v>
      </c>
      <c r="R89" s="225" t="s">
        <v>1</v>
      </c>
      <c r="S89" s="225" t="s">
        <v>1</v>
      </c>
      <c r="T89" s="225" t="s">
        <v>1</v>
      </c>
      <c r="U89" s="225" t="s">
        <v>1</v>
      </c>
      <c r="V89" s="225" t="s">
        <v>1</v>
      </c>
      <c r="W89" s="225" t="s">
        <v>1</v>
      </c>
      <c r="X89" s="225" t="s">
        <v>1</v>
      </c>
      <c r="Y89" s="225" t="s">
        <v>1</v>
      </c>
      <c r="Z89" s="225" t="s">
        <v>1</v>
      </c>
      <c r="AA89" s="225" t="s">
        <v>1</v>
      </c>
      <c r="AB89" s="225" t="s">
        <v>1</v>
      </c>
      <c r="AC89" s="225" t="s">
        <v>1</v>
      </c>
      <c r="AD89" s="225" t="s">
        <v>1</v>
      </c>
      <c r="AE89" s="225" t="s">
        <v>1</v>
      </c>
      <c r="AF89" s="225" t="s">
        <v>1</v>
      </c>
      <c r="AG89" s="225" t="s">
        <v>1</v>
      </c>
      <c r="AH89" s="225" t="s">
        <v>1</v>
      </c>
      <c r="AI89" s="225" t="s">
        <v>1</v>
      </c>
      <c r="AJ89" s="225" t="s">
        <v>1</v>
      </c>
      <c r="AK89" s="225" t="s">
        <v>1</v>
      </c>
      <c r="AL89" s="225" t="s">
        <v>1</v>
      </c>
      <c r="AM89" s="225" t="s">
        <v>1</v>
      </c>
      <c r="AN89" s="225" t="s">
        <v>1</v>
      </c>
      <c r="AO89" s="225" t="s">
        <v>1</v>
      </c>
      <c r="AP89" s="225" t="s">
        <v>1</v>
      </c>
      <c r="AQ89" s="225" t="s">
        <v>1</v>
      </c>
      <c r="AR89" s="225" t="s">
        <v>1</v>
      </c>
      <c r="AS89" s="225" t="s">
        <v>1</v>
      </c>
      <c r="AT89" s="225" t="s">
        <v>1</v>
      </c>
      <c r="AU89" s="225" t="s">
        <v>1</v>
      </c>
      <c r="AV89" s="225" t="s">
        <v>1</v>
      </c>
      <c r="AW89" s="231" t="s">
        <v>1240</v>
      </c>
      <c r="AX89" s="226">
        <v>1</v>
      </c>
      <c r="AY89" s="226">
        <v>1</v>
      </c>
      <c r="AZ89" s="228">
        <v>0</v>
      </c>
      <c r="BA89" s="233">
        <v>0</v>
      </c>
      <c r="BB89" s="238">
        <v>0.49</v>
      </c>
      <c r="BD89">
        <f>VLOOKUP(A89,'High impact list'!$A:$F,1,FALSE)</f>
        <v>138</v>
      </c>
      <c r="BE89" t="str">
        <f>VLOOKUP(A89,'High impact list'!$A:$F,5,FALSE)</f>
        <v>Education, skills and unemployment</v>
      </c>
      <c r="BF89">
        <v>1</v>
      </c>
      <c r="BG89">
        <v>1</v>
      </c>
      <c r="BH89" t="e">
        <f>VLOOKUP(A89,Sheet2!B:B,1,FALSE)</f>
        <v>#N/A</v>
      </c>
    </row>
    <row r="90" spans="1:60" ht="18.75" customHeight="1" x14ac:dyDescent="0.25">
      <c r="A90" s="223">
        <v>136</v>
      </c>
      <c r="B90" s="224" t="s">
        <v>766</v>
      </c>
      <c r="C90" s="225" t="s">
        <v>1193</v>
      </c>
      <c r="D90" s="225" t="s">
        <v>1191</v>
      </c>
      <c r="E90" s="225" t="s">
        <v>737</v>
      </c>
      <c r="F90" s="225" t="s">
        <v>1</v>
      </c>
      <c r="G90" s="225" t="s">
        <v>739</v>
      </c>
      <c r="H90" s="224" t="s">
        <v>1</v>
      </c>
      <c r="I90" s="224" t="s">
        <v>437</v>
      </c>
      <c r="J90" s="226" t="s">
        <v>33</v>
      </c>
      <c r="K90" s="225" t="s">
        <v>1</v>
      </c>
      <c r="L90" s="225" t="s">
        <v>1</v>
      </c>
      <c r="M90" s="226" t="s">
        <v>33</v>
      </c>
      <c r="N90" s="225" t="s">
        <v>1</v>
      </c>
      <c r="O90" s="230" t="s">
        <v>22</v>
      </c>
      <c r="P90" s="225" t="s">
        <v>1</v>
      </c>
      <c r="Q90" s="225" t="s">
        <v>1</v>
      </c>
      <c r="R90" s="225" t="s">
        <v>1</v>
      </c>
      <c r="S90" s="225" t="s">
        <v>1</v>
      </c>
      <c r="T90" s="225" t="s">
        <v>1</v>
      </c>
      <c r="U90" s="225" t="s">
        <v>1</v>
      </c>
      <c r="V90" s="225" t="s">
        <v>1</v>
      </c>
      <c r="W90" s="225" t="s">
        <v>1</v>
      </c>
      <c r="X90" s="225" t="s">
        <v>1</v>
      </c>
      <c r="Y90" s="225" t="s">
        <v>1</v>
      </c>
      <c r="Z90" s="225" t="s">
        <v>1</v>
      </c>
      <c r="AA90" s="225" t="s">
        <v>1</v>
      </c>
      <c r="AB90" s="225" t="s">
        <v>1</v>
      </c>
      <c r="AC90" s="225" t="s">
        <v>1</v>
      </c>
      <c r="AD90" s="225" t="s">
        <v>1</v>
      </c>
      <c r="AE90" s="225" t="s">
        <v>1</v>
      </c>
      <c r="AF90" s="225" t="s">
        <v>1</v>
      </c>
      <c r="AG90" s="225" t="s">
        <v>1</v>
      </c>
      <c r="AH90" s="225" t="s">
        <v>1</v>
      </c>
      <c r="AI90" s="225" t="s">
        <v>1</v>
      </c>
      <c r="AJ90" s="225" t="s">
        <v>1</v>
      </c>
      <c r="AK90" s="225" t="s">
        <v>1</v>
      </c>
      <c r="AL90" s="225" t="s">
        <v>1</v>
      </c>
      <c r="AM90" s="225" t="s">
        <v>1</v>
      </c>
      <c r="AN90" s="225" t="s">
        <v>1</v>
      </c>
      <c r="AO90" s="225" t="s">
        <v>1</v>
      </c>
      <c r="AP90" s="225" t="s">
        <v>1</v>
      </c>
      <c r="AQ90" s="225" t="s">
        <v>1</v>
      </c>
      <c r="AR90" s="225" t="s">
        <v>1</v>
      </c>
      <c r="AS90" s="225" t="s">
        <v>1</v>
      </c>
      <c r="AT90" s="225" t="s">
        <v>1</v>
      </c>
      <c r="AU90" s="225" t="s">
        <v>1</v>
      </c>
      <c r="AV90" s="225" t="s">
        <v>1</v>
      </c>
      <c r="AW90" s="226" t="s">
        <v>1241</v>
      </c>
      <c r="AX90" s="226">
        <v>1</v>
      </c>
      <c r="AY90" s="226">
        <v>1</v>
      </c>
      <c r="AZ90" s="228">
        <v>0</v>
      </c>
      <c r="BA90" s="233">
        <v>1.1000000000000001</v>
      </c>
      <c r="BB90" s="234">
        <v>0</v>
      </c>
      <c r="BD90" t="e">
        <f>VLOOKUP(A90,'High impact list'!$A:$F,1,FALSE)</f>
        <v>#N/A</v>
      </c>
      <c r="BE90" t="e">
        <f>VLOOKUP(A90,'High impact list'!$A:$F,5,FALSE)</f>
        <v>#N/A</v>
      </c>
      <c r="BF90">
        <v>1</v>
      </c>
      <c r="BG90">
        <v>1</v>
      </c>
      <c r="BH90" t="e">
        <f>VLOOKUP(A90,Sheet2!B:B,1,FALSE)</f>
        <v>#N/A</v>
      </c>
    </row>
    <row r="91" spans="1:60" ht="18.75" customHeight="1" x14ac:dyDescent="0.25">
      <c r="A91" s="223">
        <v>137</v>
      </c>
      <c r="B91" s="224" t="s">
        <v>767</v>
      </c>
      <c r="C91" s="225" t="s">
        <v>1193</v>
      </c>
      <c r="D91" s="225" t="s">
        <v>1191</v>
      </c>
      <c r="E91" s="225" t="s">
        <v>737</v>
      </c>
      <c r="F91" s="225" t="s">
        <v>1</v>
      </c>
      <c r="G91" s="225" t="s">
        <v>739</v>
      </c>
      <c r="H91" s="224" t="s">
        <v>1</v>
      </c>
      <c r="I91" s="224" t="s">
        <v>437</v>
      </c>
      <c r="J91" s="226" t="s">
        <v>33</v>
      </c>
      <c r="K91" s="225" t="s">
        <v>1</v>
      </c>
      <c r="L91" s="225" t="s">
        <v>1</v>
      </c>
      <c r="M91" s="226" t="s">
        <v>33</v>
      </c>
      <c r="N91" s="225" t="s">
        <v>1</v>
      </c>
      <c r="O91" s="225" t="s">
        <v>1</v>
      </c>
      <c r="P91" s="225" t="s">
        <v>1</v>
      </c>
      <c r="Q91" s="225" t="s">
        <v>1</v>
      </c>
      <c r="R91" s="225" t="s">
        <v>1</v>
      </c>
      <c r="S91" s="225" t="s">
        <v>1</v>
      </c>
      <c r="T91" s="225" t="s">
        <v>1</v>
      </c>
      <c r="U91" s="225" t="s">
        <v>1</v>
      </c>
      <c r="V91" s="225" t="s">
        <v>1</v>
      </c>
      <c r="W91" s="225" t="s">
        <v>1</v>
      </c>
      <c r="X91" s="225" t="s">
        <v>1</v>
      </c>
      <c r="Y91" s="225" t="s">
        <v>1</v>
      </c>
      <c r="Z91" s="225" t="s">
        <v>1</v>
      </c>
      <c r="AA91" s="225" t="s">
        <v>1</v>
      </c>
      <c r="AB91" s="225" t="s">
        <v>1</v>
      </c>
      <c r="AC91" s="225" t="s">
        <v>1</v>
      </c>
      <c r="AD91" s="225" t="s">
        <v>1</v>
      </c>
      <c r="AE91" s="225" t="s">
        <v>1</v>
      </c>
      <c r="AF91" s="225" t="s">
        <v>1</v>
      </c>
      <c r="AG91" s="225" t="s">
        <v>1</v>
      </c>
      <c r="AH91" s="225" t="s">
        <v>1</v>
      </c>
      <c r="AI91" s="225" t="s">
        <v>1</v>
      </c>
      <c r="AJ91" s="225" t="s">
        <v>1</v>
      </c>
      <c r="AK91" s="225" t="s">
        <v>1</v>
      </c>
      <c r="AL91" s="225" t="s">
        <v>1</v>
      </c>
      <c r="AM91" s="225" t="s">
        <v>1</v>
      </c>
      <c r="AN91" s="225" t="s">
        <v>1</v>
      </c>
      <c r="AO91" s="225" t="s">
        <v>1</v>
      </c>
      <c r="AP91" s="225" t="s">
        <v>1</v>
      </c>
      <c r="AQ91" s="225" t="s">
        <v>1</v>
      </c>
      <c r="AR91" s="225" t="s">
        <v>1</v>
      </c>
      <c r="AS91" s="225" t="s">
        <v>1</v>
      </c>
      <c r="AT91" s="225" t="s">
        <v>1</v>
      </c>
      <c r="AU91" s="225" t="s">
        <v>1</v>
      </c>
      <c r="AV91" s="225" t="s">
        <v>1</v>
      </c>
      <c r="AW91" s="226" t="s">
        <v>1241</v>
      </c>
      <c r="AX91" s="226">
        <v>1</v>
      </c>
      <c r="AY91" s="226">
        <v>1</v>
      </c>
      <c r="AZ91" s="228">
        <v>0</v>
      </c>
      <c r="BA91" s="228">
        <v>0</v>
      </c>
      <c r="BB91" s="229">
        <v>0</v>
      </c>
      <c r="BD91" t="e">
        <f>VLOOKUP(A91,'High impact list'!$A:$F,1,FALSE)</f>
        <v>#N/A</v>
      </c>
      <c r="BE91" t="e">
        <f>VLOOKUP(A91,'High impact list'!$A:$F,5,FALSE)</f>
        <v>#N/A</v>
      </c>
      <c r="BF91">
        <v>1</v>
      </c>
      <c r="BG91">
        <v>1</v>
      </c>
      <c r="BH91" t="e">
        <f>VLOOKUP(A91,Sheet2!B:B,1,FALSE)</f>
        <v>#N/A</v>
      </c>
    </row>
    <row r="92" spans="1:60" ht="14.25" customHeight="1" x14ac:dyDescent="0.25">
      <c r="A92" s="223">
        <v>143</v>
      </c>
      <c r="B92" s="224" t="s">
        <v>56</v>
      </c>
      <c r="C92" s="225" t="s">
        <v>1193</v>
      </c>
      <c r="D92" s="225" t="s">
        <v>1191</v>
      </c>
      <c r="E92" s="225" t="s">
        <v>941</v>
      </c>
      <c r="F92" s="225" t="s">
        <v>1</v>
      </c>
      <c r="G92" s="225" t="s">
        <v>447</v>
      </c>
      <c r="H92" s="224" t="s">
        <v>1</v>
      </c>
      <c r="I92" s="224" t="s">
        <v>437</v>
      </c>
      <c r="J92" s="226" t="s">
        <v>33</v>
      </c>
      <c r="K92" s="225" t="s">
        <v>1</v>
      </c>
      <c r="L92" s="225" t="s">
        <v>1</v>
      </c>
      <c r="M92" s="226" t="s">
        <v>33</v>
      </c>
      <c r="N92" s="225" t="s">
        <v>1</v>
      </c>
      <c r="O92" s="230" t="s">
        <v>22</v>
      </c>
      <c r="P92" s="225" t="s">
        <v>1</v>
      </c>
      <c r="Q92" s="225" t="s">
        <v>1</v>
      </c>
      <c r="R92" s="225" t="s">
        <v>1</v>
      </c>
      <c r="S92" s="225" t="s">
        <v>1</v>
      </c>
      <c r="T92" s="225" t="s">
        <v>1</v>
      </c>
      <c r="U92" s="225" t="s">
        <v>1</v>
      </c>
      <c r="V92" s="225" t="s">
        <v>1</v>
      </c>
      <c r="W92" s="225" t="s">
        <v>1</v>
      </c>
      <c r="X92" s="225" t="s">
        <v>1</v>
      </c>
      <c r="Y92" s="225" t="s">
        <v>1</v>
      </c>
      <c r="Z92" s="225" t="s">
        <v>1</v>
      </c>
      <c r="AA92" s="225" t="s">
        <v>1</v>
      </c>
      <c r="AB92" s="225" t="s">
        <v>1</v>
      </c>
      <c r="AC92" s="225" t="s">
        <v>1</v>
      </c>
      <c r="AD92" s="225" t="s">
        <v>1</v>
      </c>
      <c r="AE92" s="225" t="s">
        <v>1</v>
      </c>
      <c r="AF92" s="225" t="s">
        <v>1</v>
      </c>
      <c r="AG92" s="225" t="s">
        <v>1</v>
      </c>
      <c r="AH92" s="225" t="s">
        <v>1</v>
      </c>
      <c r="AI92" s="225" t="s">
        <v>1</v>
      </c>
      <c r="AJ92" s="225" t="s">
        <v>1</v>
      </c>
      <c r="AK92" s="225" t="s">
        <v>1</v>
      </c>
      <c r="AL92" s="225" t="s">
        <v>1</v>
      </c>
      <c r="AM92" s="225" t="s">
        <v>1</v>
      </c>
      <c r="AN92" s="225" t="s">
        <v>1</v>
      </c>
      <c r="AO92" s="225" t="s">
        <v>1</v>
      </c>
      <c r="AP92" s="225" t="s">
        <v>1</v>
      </c>
      <c r="AQ92" s="225" t="s">
        <v>1</v>
      </c>
      <c r="AR92" s="225" t="s">
        <v>1</v>
      </c>
      <c r="AS92" s="225" t="s">
        <v>1</v>
      </c>
      <c r="AT92" s="225" t="s">
        <v>1</v>
      </c>
      <c r="AU92" s="232" t="s">
        <v>23</v>
      </c>
      <c r="AV92" s="230" t="s">
        <v>22</v>
      </c>
      <c r="AW92" s="226" t="s">
        <v>1241</v>
      </c>
      <c r="AX92" s="226">
        <v>1</v>
      </c>
      <c r="AY92" s="226">
        <v>1</v>
      </c>
      <c r="AZ92" s="228">
        <v>0</v>
      </c>
      <c r="BA92" s="233">
        <v>0</v>
      </c>
      <c r="BB92" s="229">
        <v>0</v>
      </c>
      <c r="BD92">
        <f>VLOOKUP(A92,'High impact list'!$A:$F,1,FALSE)</f>
        <v>143</v>
      </c>
      <c r="BE92" t="str">
        <f>VLOOKUP(A92,'High impact list'!$A:$F,5,FALSE)</f>
        <v>Education, skills and unemployment</v>
      </c>
      <c r="BF92">
        <v>1</v>
      </c>
      <c r="BG92">
        <v>1</v>
      </c>
      <c r="BH92" t="e">
        <f>VLOOKUP(A92,Sheet2!B:B,1,FALSE)</f>
        <v>#N/A</v>
      </c>
    </row>
    <row r="93" spans="1:60" ht="14.25" customHeight="1" x14ac:dyDescent="0.25">
      <c r="A93" s="223">
        <v>154</v>
      </c>
      <c r="B93" s="224" t="s">
        <v>1525</v>
      </c>
      <c r="C93" s="225" t="s">
        <v>1193</v>
      </c>
      <c r="D93" s="225" t="s">
        <v>1191</v>
      </c>
      <c r="E93" s="225" t="s">
        <v>571</v>
      </c>
      <c r="F93" s="225" t="s">
        <v>1</v>
      </c>
      <c r="G93" s="225" t="s">
        <v>1</v>
      </c>
      <c r="H93" s="224" t="s">
        <v>1</v>
      </c>
      <c r="I93" s="224" t="s">
        <v>571</v>
      </c>
      <c r="J93" s="226" t="s">
        <v>33</v>
      </c>
      <c r="K93" s="225" t="s">
        <v>1</v>
      </c>
      <c r="L93" s="225" t="s">
        <v>1</v>
      </c>
      <c r="M93" s="226" t="s">
        <v>33</v>
      </c>
      <c r="N93" s="225" t="s">
        <v>1</v>
      </c>
      <c r="O93" s="225" t="s">
        <v>1</v>
      </c>
      <c r="P93" s="225" t="s">
        <v>1</v>
      </c>
      <c r="Q93" s="225" t="s">
        <v>1</v>
      </c>
      <c r="R93" s="225" t="s">
        <v>1</v>
      </c>
      <c r="S93" s="225" t="s">
        <v>1</v>
      </c>
      <c r="T93" s="225" t="s">
        <v>1</v>
      </c>
      <c r="U93" s="225" t="s">
        <v>1</v>
      </c>
      <c r="V93" s="225" t="s">
        <v>1</v>
      </c>
      <c r="W93" s="225" t="s">
        <v>1</v>
      </c>
      <c r="X93" s="225" t="s">
        <v>1</v>
      </c>
      <c r="Y93" s="225" t="s">
        <v>1</v>
      </c>
      <c r="Z93" s="225" t="s">
        <v>1</v>
      </c>
      <c r="AA93" s="225" t="s">
        <v>1</v>
      </c>
      <c r="AB93" s="225" t="s">
        <v>1</v>
      </c>
      <c r="AC93" s="225" t="s">
        <v>1</v>
      </c>
      <c r="AD93" s="225" t="s">
        <v>1</v>
      </c>
      <c r="AE93" s="225" t="s">
        <v>1</v>
      </c>
      <c r="AF93" s="225" t="s">
        <v>1</v>
      </c>
      <c r="AG93" s="225" t="s">
        <v>1</v>
      </c>
      <c r="AH93" s="225" t="s">
        <v>1</v>
      </c>
      <c r="AI93" s="225" t="s">
        <v>1</v>
      </c>
      <c r="AJ93" s="225" t="s">
        <v>1</v>
      </c>
      <c r="AK93" s="225" t="s">
        <v>1</v>
      </c>
      <c r="AL93" s="225" t="s">
        <v>1</v>
      </c>
      <c r="AM93" s="225" t="s">
        <v>1</v>
      </c>
      <c r="AN93" s="225" t="s">
        <v>1</v>
      </c>
      <c r="AO93" s="225" t="s">
        <v>1</v>
      </c>
      <c r="AP93" s="225" t="s">
        <v>1</v>
      </c>
      <c r="AQ93" s="225" t="s">
        <v>1</v>
      </c>
      <c r="AR93" s="225" t="s">
        <v>1</v>
      </c>
      <c r="AS93" s="225" t="s">
        <v>1</v>
      </c>
      <c r="AT93" s="225" t="s">
        <v>1</v>
      </c>
      <c r="AU93" s="225" t="s">
        <v>1</v>
      </c>
      <c r="AV93" s="225" t="s">
        <v>1</v>
      </c>
      <c r="AW93" s="226" t="s">
        <v>1241</v>
      </c>
      <c r="AX93" s="226">
        <v>1</v>
      </c>
      <c r="AY93" s="226">
        <v>1</v>
      </c>
      <c r="AZ93" s="228">
        <v>0</v>
      </c>
      <c r="BA93" s="228">
        <v>0</v>
      </c>
      <c r="BB93" s="229">
        <v>0</v>
      </c>
      <c r="BD93" t="e">
        <f>VLOOKUP(A93,'High impact list'!$A:$F,1,FALSE)</f>
        <v>#N/A</v>
      </c>
      <c r="BE93" t="e">
        <f>VLOOKUP(A93,'High impact list'!$A:$F,5,FALSE)</f>
        <v>#N/A</v>
      </c>
      <c r="BF93">
        <v>1</v>
      </c>
      <c r="BG93">
        <v>1</v>
      </c>
      <c r="BH93" t="e">
        <f>VLOOKUP(A93,Sheet2!B:B,1,FALSE)</f>
        <v>#N/A</v>
      </c>
    </row>
    <row r="94" spans="1:60" ht="14.25" customHeight="1" x14ac:dyDescent="0.25">
      <c r="A94" s="223">
        <v>1385</v>
      </c>
      <c r="B94" s="224" t="s">
        <v>1288</v>
      </c>
      <c r="C94" s="225" t="s">
        <v>1193</v>
      </c>
      <c r="D94" s="225" t="s">
        <v>1191</v>
      </c>
      <c r="E94" s="225" t="s">
        <v>519</v>
      </c>
      <c r="F94" s="225" t="s">
        <v>1</v>
      </c>
      <c r="G94" s="225" t="s">
        <v>1</v>
      </c>
      <c r="H94" s="224" t="s">
        <v>1</v>
      </c>
      <c r="I94" s="224" t="s">
        <v>519</v>
      </c>
      <c r="J94" s="226" t="s">
        <v>33</v>
      </c>
      <c r="K94" s="225" t="s">
        <v>1</v>
      </c>
      <c r="L94" s="225" t="s">
        <v>1</v>
      </c>
      <c r="M94" s="226" t="s">
        <v>33</v>
      </c>
      <c r="N94" s="225" t="s">
        <v>1</v>
      </c>
      <c r="O94" s="225" t="s">
        <v>1</v>
      </c>
      <c r="P94" s="225" t="s">
        <v>1</v>
      </c>
      <c r="Q94" s="225" t="s">
        <v>1</v>
      </c>
      <c r="R94" s="225" t="s">
        <v>1</v>
      </c>
      <c r="S94" s="225" t="s">
        <v>1</v>
      </c>
      <c r="T94" s="225" t="s">
        <v>1</v>
      </c>
      <c r="U94" s="225" t="s">
        <v>1</v>
      </c>
      <c r="V94" s="225" t="s">
        <v>1</v>
      </c>
      <c r="W94" s="225" t="s">
        <v>1</v>
      </c>
      <c r="X94" s="225" t="s">
        <v>1</v>
      </c>
      <c r="Y94" s="225" t="s">
        <v>1</v>
      </c>
      <c r="Z94" s="225" t="s">
        <v>1</v>
      </c>
      <c r="AA94" s="225" t="s">
        <v>1</v>
      </c>
      <c r="AB94" s="225" t="s">
        <v>1</v>
      </c>
      <c r="AC94" s="225" t="s">
        <v>1</v>
      </c>
      <c r="AD94" s="225" t="s">
        <v>1</v>
      </c>
      <c r="AE94" s="225" t="s">
        <v>1</v>
      </c>
      <c r="AF94" s="225" t="s">
        <v>1</v>
      </c>
      <c r="AG94" s="225" t="s">
        <v>1</v>
      </c>
      <c r="AH94" s="225" t="s">
        <v>1</v>
      </c>
      <c r="AI94" s="225" t="s">
        <v>1</v>
      </c>
      <c r="AJ94" s="225" t="s">
        <v>1</v>
      </c>
      <c r="AK94" s="225" t="s">
        <v>1</v>
      </c>
      <c r="AL94" s="225" t="s">
        <v>1</v>
      </c>
      <c r="AM94" s="225" t="s">
        <v>1</v>
      </c>
      <c r="AN94" s="225" t="s">
        <v>1</v>
      </c>
      <c r="AO94" s="225" t="s">
        <v>1</v>
      </c>
      <c r="AP94" s="225" t="s">
        <v>1</v>
      </c>
      <c r="AQ94" s="225" t="s">
        <v>1</v>
      </c>
      <c r="AR94" s="225" t="s">
        <v>1</v>
      </c>
      <c r="AS94" s="225" t="s">
        <v>1</v>
      </c>
      <c r="AT94" s="225" t="s">
        <v>1</v>
      </c>
      <c r="AU94" s="225" t="s">
        <v>1</v>
      </c>
      <c r="AV94" s="225" t="s">
        <v>1</v>
      </c>
      <c r="AW94" s="226" t="s">
        <v>1241</v>
      </c>
      <c r="AX94" s="226">
        <v>1</v>
      </c>
      <c r="AY94" s="235">
        <v>0</v>
      </c>
      <c r="AZ94" s="228">
        <v>0</v>
      </c>
      <c r="BA94" s="233">
        <v>0</v>
      </c>
      <c r="BB94" s="229">
        <v>0</v>
      </c>
      <c r="BD94" t="e">
        <f>VLOOKUP(A94,'High impact list'!$A:$F,1,FALSE)</f>
        <v>#N/A</v>
      </c>
      <c r="BE94" t="e">
        <f>VLOOKUP(A94,'High impact list'!$A:$F,5,FALSE)</f>
        <v>#N/A</v>
      </c>
      <c r="BF94">
        <v>1</v>
      </c>
      <c r="BG94">
        <v>1</v>
      </c>
      <c r="BH94" t="e">
        <f>VLOOKUP(A94,Sheet2!B:B,1,FALSE)</f>
        <v>#N/A</v>
      </c>
    </row>
    <row r="95" spans="1:60" ht="14.25" customHeight="1" x14ac:dyDescent="0.25">
      <c r="A95" s="223">
        <v>992</v>
      </c>
      <c r="B95" s="224" t="s">
        <v>558</v>
      </c>
      <c r="C95" s="225" t="s">
        <v>1193</v>
      </c>
      <c r="D95" s="225" t="s">
        <v>1191</v>
      </c>
      <c r="E95" s="225" t="s">
        <v>519</v>
      </c>
      <c r="F95" s="225" t="s">
        <v>1</v>
      </c>
      <c r="G95" s="225" t="s">
        <v>1</v>
      </c>
      <c r="H95" s="224" t="s">
        <v>1</v>
      </c>
      <c r="I95" s="224" t="s">
        <v>519</v>
      </c>
      <c r="J95" s="226" t="s">
        <v>33</v>
      </c>
      <c r="K95" s="225" t="s">
        <v>1</v>
      </c>
      <c r="L95" s="225" t="s">
        <v>1</v>
      </c>
      <c r="M95" s="226" t="s">
        <v>33</v>
      </c>
      <c r="N95" s="225" t="s">
        <v>1</v>
      </c>
      <c r="O95" s="225" t="s">
        <v>1</v>
      </c>
      <c r="P95" s="225" t="s">
        <v>1</v>
      </c>
      <c r="Q95" s="225" t="s">
        <v>1</v>
      </c>
      <c r="R95" s="225" t="s">
        <v>1</v>
      </c>
      <c r="S95" s="225" t="s">
        <v>1</v>
      </c>
      <c r="T95" s="225" t="s">
        <v>1</v>
      </c>
      <c r="U95" s="225" t="s">
        <v>1</v>
      </c>
      <c r="V95" s="225" t="s">
        <v>1</v>
      </c>
      <c r="W95" s="225" t="s">
        <v>1</v>
      </c>
      <c r="X95" s="225" t="s">
        <v>1</v>
      </c>
      <c r="Y95" s="225" t="s">
        <v>1</v>
      </c>
      <c r="Z95" s="225" t="s">
        <v>1</v>
      </c>
      <c r="AA95" s="225" t="s">
        <v>1</v>
      </c>
      <c r="AB95" s="225" t="s">
        <v>1</v>
      </c>
      <c r="AC95" s="225" t="s">
        <v>1</v>
      </c>
      <c r="AD95" s="225" t="s">
        <v>1</v>
      </c>
      <c r="AE95" s="225" t="s">
        <v>1</v>
      </c>
      <c r="AF95" s="225" t="s">
        <v>1</v>
      </c>
      <c r="AG95" s="225" t="s">
        <v>1</v>
      </c>
      <c r="AH95" s="225" t="s">
        <v>1</v>
      </c>
      <c r="AI95" s="225" t="s">
        <v>1</v>
      </c>
      <c r="AJ95" s="225" t="s">
        <v>1</v>
      </c>
      <c r="AK95" s="225" t="s">
        <v>1</v>
      </c>
      <c r="AL95" s="225" t="s">
        <v>1</v>
      </c>
      <c r="AM95" s="225" t="s">
        <v>1</v>
      </c>
      <c r="AN95" s="225" t="s">
        <v>1</v>
      </c>
      <c r="AO95" s="225" t="s">
        <v>1</v>
      </c>
      <c r="AP95" s="225" t="s">
        <v>1</v>
      </c>
      <c r="AQ95" s="225" t="s">
        <v>1</v>
      </c>
      <c r="AR95" s="225" t="s">
        <v>1</v>
      </c>
      <c r="AS95" s="225" t="s">
        <v>1</v>
      </c>
      <c r="AT95" s="225" t="s">
        <v>1</v>
      </c>
      <c r="AU95" s="225" t="s">
        <v>1</v>
      </c>
      <c r="AV95" s="225" t="s">
        <v>1</v>
      </c>
      <c r="AW95" s="226" t="s">
        <v>1241</v>
      </c>
      <c r="AX95" s="226">
        <v>1</v>
      </c>
      <c r="AY95" s="226">
        <v>1</v>
      </c>
      <c r="AZ95" s="228">
        <v>0</v>
      </c>
      <c r="BA95" s="228">
        <v>0</v>
      </c>
      <c r="BB95" s="229">
        <v>0</v>
      </c>
      <c r="BD95" t="e">
        <f>VLOOKUP(A95,'High impact list'!$A:$F,1,FALSE)</f>
        <v>#N/A</v>
      </c>
      <c r="BE95" t="e">
        <f>VLOOKUP(A95,'High impact list'!$A:$F,5,FALSE)</f>
        <v>#N/A</v>
      </c>
      <c r="BF95">
        <v>1</v>
      </c>
      <c r="BG95">
        <v>1</v>
      </c>
      <c r="BH95" t="e">
        <f>VLOOKUP(A95,Sheet2!B:B,1,FALSE)</f>
        <v>#N/A</v>
      </c>
    </row>
    <row r="96" spans="1:60" ht="14.25" customHeight="1" x14ac:dyDescent="0.25">
      <c r="A96" s="223">
        <v>150</v>
      </c>
      <c r="B96" s="224" t="s">
        <v>559</v>
      </c>
      <c r="C96" s="225" t="s">
        <v>1193</v>
      </c>
      <c r="D96" s="225" t="s">
        <v>1191</v>
      </c>
      <c r="E96" s="225" t="s">
        <v>519</v>
      </c>
      <c r="F96" s="225" t="s">
        <v>1</v>
      </c>
      <c r="G96" s="225" t="s">
        <v>1</v>
      </c>
      <c r="H96" s="224" t="s">
        <v>1</v>
      </c>
      <c r="I96" s="224" t="s">
        <v>519</v>
      </c>
      <c r="J96" s="226" t="s">
        <v>33</v>
      </c>
      <c r="K96" s="230" t="s">
        <v>22</v>
      </c>
      <c r="L96" s="230" t="s">
        <v>22</v>
      </c>
      <c r="M96" s="227" t="s">
        <v>17</v>
      </c>
      <c r="N96" s="232" t="s">
        <v>23</v>
      </c>
      <c r="O96" s="232" t="s">
        <v>23</v>
      </c>
      <c r="P96" s="225" t="s">
        <v>1</v>
      </c>
      <c r="Q96" s="225" t="s">
        <v>1</v>
      </c>
      <c r="R96" s="225" t="s">
        <v>1</v>
      </c>
      <c r="S96" s="225" t="s">
        <v>1</v>
      </c>
      <c r="T96" s="225" t="s">
        <v>1</v>
      </c>
      <c r="U96" s="225" t="s">
        <v>1</v>
      </c>
      <c r="V96" s="225" t="s">
        <v>1</v>
      </c>
      <c r="W96" s="225" t="s">
        <v>1</v>
      </c>
      <c r="X96" s="225" t="s">
        <v>1</v>
      </c>
      <c r="Y96" s="225" t="s">
        <v>1</v>
      </c>
      <c r="Z96" s="225" t="s">
        <v>1</v>
      </c>
      <c r="AA96" s="230" t="s">
        <v>22</v>
      </c>
      <c r="AB96" s="225" t="s">
        <v>1</v>
      </c>
      <c r="AC96" s="225" t="s">
        <v>1</v>
      </c>
      <c r="AD96" s="225" t="s">
        <v>1</v>
      </c>
      <c r="AE96" s="225" t="s">
        <v>1</v>
      </c>
      <c r="AF96" s="225" t="s">
        <v>1</v>
      </c>
      <c r="AG96" s="225" t="s">
        <v>1</v>
      </c>
      <c r="AH96" s="225" t="s">
        <v>1</v>
      </c>
      <c r="AI96" s="225" t="s">
        <v>1</v>
      </c>
      <c r="AJ96" s="225" t="s">
        <v>1</v>
      </c>
      <c r="AK96" s="230" t="s">
        <v>22</v>
      </c>
      <c r="AL96" s="225" t="s">
        <v>1</v>
      </c>
      <c r="AM96" s="225" t="s">
        <v>1</v>
      </c>
      <c r="AN96" s="225" t="s">
        <v>1</v>
      </c>
      <c r="AO96" s="225" t="s">
        <v>1</v>
      </c>
      <c r="AP96" s="225" t="s">
        <v>1</v>
      </c>
      <c r="AQ96" s="225" t="s">
        <v>1</v>
      </c>
      <c r="AR96" s="225" t="s">
        <v>1</v>
      </c>
      <c r="AS96" s="225" t="s">
        <v>1</v>
      </c>
      <c r="AT96" s="225" t="s">
        <v>1</v>
      </c>
      <c r="AU96" s="230" t="s">
        <v>22</v>
      </c>
      <c r="AV96" s="225" t="s">
        <v>1</v>
      </c>
      <c r="AW96" s="226" t="s">
        <v>1241</v>
      </c>
      <c r="AX96" s="227">
        <v>2</v>
      </c>
      <c r="AY96" s="227">
        <v>2</v>
      </c>
      <c r="AZ96" s="228">
        <v>0</v>
      </c>
      <c r="BA96" s="233">
        <v>0.04</v>
      </c>
      <c r="BB96" s="234">
        <v>0.27</v>
      </c>
      <c r="BD96" t="e">
        <f>VLOOKUP(A96,'High impact list'!$A:$F,1,FALSE)</f>
        <v>#N/A</v>
      </c>
      <c r="BE96" t="e">
        <f>VLOOKUP(A96,'High impact list'!$A:$F,5,FALSE)</f>
        <v>#N/A</v>
      </c>
      <c r="BF96">
        <v>1</v>
      </c>
      <c r="BG96">
        <v>1</v>
      </c>
      <c r="BH96" t="e">
        <f>VLOOKUP(A96,Sheet2!B:B,1,FALSE)</f>
        <v>#N/A</v>
      </c>
    </row>
    <row r="97" spans="1:60" ht="13.5" customHeight="1" x14ac:dyDescent="0.25">
      <c r="A97" s="223">
        <v>170</v>
      </c>
      <c r="B97" s="224" t="s">
        <v>1107</v>
      </c>
      <c r="C97" s="225" t="s">
        <v>1193</v>
      </c>
      <c r="D97" s="225" t="s">
        <v>1191</v>
      </c>
      <c r="E97" s="225" t="s">
        <v>1086</v>
      </c>
      <c r="F97" s="225" t="s">
        <v>1</v>
      </c>
      <c r="G97" s="225" t="s">
        <v>1</v>
      </c>
      <c r="H97" s="224" t="s">
        <v>1</v>
      </c>
      <c r="I97" s="224" t="s">
        <v>1086</v>
      </c>
      <c r="J97" s="226" t="s">
        <v>33</v>
      </c>
      <c r="K97" s="225" t="s">
        <v>1</v>
      </c>
      <c r="L97" s="225" t="s">
        <v>1</v>
      </c>
      <c r="M97" s="226" t="s">
        <v>33</v>
      </c>
      <c r="N97" s="225" t="s">
        <v>1</v>
      </c>
      <c r="O97" s="225" t="s">
        <v>1</v>
      </c>
      <c r="P97" s="225" t="s">
        <v>1</v>
      </c>
      <c r="Q97" s="225" t="s">
        <v>1</v>
      </c>
      <c r="R97" s="225" t="s">
        <v>1</v>
      </c>
      <c r="S97" s="225" t="s">
        <v>1</v>
      </c>
      <c r="T97" s="225" t="s">
        <v>1</v>
      </c>
      <c r="U97" s="225" t="s">
        <v>1</v>
      </c>
      <c r="V97" s="225" t="s">
        <v>1</v>
      </c>
      <c r="W97" s="225" t="s">
        <v>1</v>
      </c>
      <c r="X97" s="225" t="s">
        <v>1</v>
      </c>
      <c r="Y97" s="225" t="s">
        <v>1</v>
      </c>
      <c r="Z97" s="225" t="s">
        <v>1</v>
      </c>
      <c r="AA97" s="225" t="s">
        <v>1</v>
      </c>
      <c r="AB97" s="225" t="s">
        <v>1</v>
      </c>
      <c r="AC97" s="225" t="s">
        <v>1</v>
      </c>
      <c r="AD97" s="225" t="s">
        <v>1</v>
      </c>
      <c r="AE97" s="225" t="s">
        <v>1</v>
      </c>
      <c r="AF97" s="225" t="s">
        <v>1</v>
      </c>
      <c r="AG97" s="225" t="s">
        <v>1</v>
      </c>
      <c r="AH97" s="225" t="s">
        <v>1</v>
      </c>
      <c r="AI97" s="225" t="s">
        <v>1</v>
      </c>
      <c r="AJ97" s="225" t="s">
        <v>1</v>
      </c>
      <c r="AK97" s="225" t="s">
        <v>1</v>
      </c>
      <c r="AL97" s="225" t="s">
        <v>1</v>
      </c>
      <c r="AM97" s="225" t="s">
        <v>1</v>
      </c>
      <c r="AN97" s="225" t="s">
        <v>1</v>
      </c>
      <c r="AO97" s="225" t="s">
        <v>1</v>
      </c>
      <c r="AP97" s="225" t="s">
        <v>1</v>
      </c>
      <c r="AQ97" s="225" t="s">
        <v>1</v>
      </c>
      <c r="AR97" s="225" t="s">
        <v>1</v>
      </c>
      <c r="AS97" s="225" t="s">
        <v>1</v>
      </c>
      <c r="AT97" s="225" t="s">
        <v>1</v>
      </c>
      <c r="AU97" s="225" t="s">
        <v>1</v>
      </c>
      <c r="AV97" s="231" t="s">
        <v>20</v>
      </c>
      <c r="AW97" s="226" t="s">
        <v>1241</v>
      </c>
      <c r="AX97" s="226">
        <v>1</v>
      </c>
      <c r="AY97" s="226">
        <v>1</v>
      </c>
      <c r="AZ97" s="228">
        <v>0</v>
      </c>
      <c r="BA97" s="228">
        <v>0</v>
      </c>
      <c r="BB97" s="229">
        <v>0</v>
      </c>
      <c r="BD97" t="e">
        <f>VLOOKUP(A97,'High impact list'!$A:$F,1,FALSE)</f>
        <v>#N/A</v>
      </c>
      <c r="BE97" t="e">
        <f>VLOOKUP(A97,'High impact list'!$A:$F,5,FALSE)</f>
        <v>#N/A</v>
      </c>
      <c r="BF97">
        <v>1</v>
      </c>
      <c r="BG97">
        <v>1</v>
      </c>
      <c r="BH97" t="e">
        <f>VLOOKUP(A97,Sheet2!B:B,1,FALSE)</f>
        <v>#N/A</v>
      </c>
    </row>
    <row r="98" spans="1:60" ht="14.25" customHeight="1" x14ac:dyDescent="0.25">
      <c r="A98" s="223">
        <v>1415</v>
      </c>
      <c r="B98" s="224" t="s">
        <v>771</v>
      </c>
      <c r="C98" s="225" t="s">
        <v>1193</v>
      </c>
      <c r="D98" s="225" t="s">
        <v>1191</v>
      </c>
      <c r="E98" s="225" t="s">
        <v>737</v>
      </c>
      <c r="F98" s="225" t="s">
        <v>1</v>
      </c>
      <c r="G98" s="225" t="s">
        <v>739</v>
      </c>
      <c r="H98" s="224" t="s">
        <v>1</v>
      </c>
      <c r="I98" s="224" t="s">
        <v>437</v>
      </c>
      <c r="J98" s="226" t="s">
        <v>33</v>
      </c>
      <c r="K98" s="225" t="s">
        <v>1</v>
      </c>
      <c r="L98" s="225" t="s">
        <v>1</v>
      </c>
      <c r="M98" s="226" t="s">
        <v>33</v>
      </c>
      <c r="N98" s="230" t="s">
        <v>22</v>
      </c>
      <c r="O98" s="225" t="s">
        <v>1</v>
      </c>
      <c r="P98" s="225" t="s">
        <v>1</v>
      </c>
      <c r="Q98" s="225" t="s">
        <v>1</v>
      </c>
      <c r="R98" s="225" t="s">
        <v>1</v>
      </c>
      <c r="S98" s="225" t="s">
        <v>1</v>
      </c>
      <c r="T98" s="225" t="s">
        <v>1</v>
      </c>
      <c r="U98" s="225" t="s">
        <v>1</v>
      </c>
      <c r="V98" s="225" t="s">
        <v>1</v>
      </c>
      <c r="W98" s="225" t="s">
        <v>1</v>
      </c>
      <c r="X98" s="225" t="s">
        <v>1</v>
      </c>
      <c r="Y98" s="225" t="s">
        <v>1</v>
      </c>
      <c r="Z98" s="225" t="s">
        <v>1</v>
      </c>
      <c r="AA98" s="225" t="s">
        <v>1</v>
      </c>
      <c r="AB98" s="225" t="s">
        <v>1</v>
      </c>
      <c r="AC98" s="225" t="s">
        <v>1</v>
      </c>
      <c r="AD98" s="225" t="s">
        <v>1</v>
      </c>
      <c r="AE98" s="225" t="s">
        <v>1</v>
      </c>
      <c r="AF98" s="225" t="s">
        <v>1</v>
      </c>
      <c r="AG98" s="225" t="s">
        <v>1</v>
      </c>
      <c r="AH98" s="225" t="s">
        <v>1</v>
      </c>
      <c r="AI98" s="225" t="s">
        <v>1</v>
      </c>
      <c r="AJ98" s="225" t="s">
        <v>1</v>
      </c>
      <c r="AK98" s="225" t="s">
        <v>1</v>
      </c>
      <c r="AL98" s="225" t="s">
        <v>1</v>
      </c>
      <c r="AM98" s="225" t="s">
        <v>1</v>
      </c>
      <c r="AN98" s="225" t="s">
        <v>1</v>
      </c>
      <c r="AO98" s="225" t="s">
        <v>1</v>
      </c>
      <c r="AP98" s="225" t="s">
        <v>1</v>
      </c>
      <c r="AQ98" s="225" t="s">
        <v>1</v>
      </c>
      <c r="AR98" s="225" t="s">
        <v>1</v>
      </c>
      <c r="AS98" s="225" t="s">
        <v>1</v>
      </c>
      <c r="AT98" s="225" t="s">
        <v>1</v>
      </c>
      <c r="AU98" s="225" t="s">
        <v>1</v>
      </c>
      <c r="AV98" s="230" t="s">
        <v>22</v>
      </c>
      <c r="AW98" s="226" t="s">
        <v>1241</v>
      </c>
      <c r="AX98" s="226">
        <v>1</v>
      </c>
      <c r="AY98" s="227">
        <v>2</v>
      </c>
      <c r="AZ98" s="228">
        <v>0</v>
      </c>
      <c r="BA98" s="233">
        <v>19.2</v>
      </c>
      <c r="BB98" s="229">
        <v>0</v>
      </c>
      <c r="BD98" t="e">
        <f>VLOOKUP(A98,'High impact list'!$A:$F,1,FALSE)</f>
        <v>#N/A</v>
      </c>
      <c r="BE98" t="e">
        <f>VLOOKUP(A98,'High impact list'!$A:$F,5,FALSE)</f>
        <v>#N/A</v>
      </c>
      <c r="BF98">
        <v>1</v>
      </c>
      <c r="BG98">
        <v>1</v>
      </c>
      <c r="BH98" t="e">
        <f>VLOOKUP(A98,Sheet2!B:B,1,FALSE)</f>
        <v>#N/A</v>
      </c>
    </row>
    <row r="99" spans="1:60" ht="18.75" customHeight="1" x14ac:dyDescent="0.25">
      <c r="A99" s="223">
        <v>174</v>
      </c>
      <c r="B99" s="224" t="s">
        <v>702</v>
      </c>
      <c r="C99" s="225" t="s">
        <v>1193</v>
      </c>
      <c r="D99" s="225" t="s">
        <v>1191</v>
      </c>
      <c r="E99" s="225" t="s">
        <v>683</v>
      </c>
      <c r="F99" s="225" t="s">
        <v>1</v>
      </c>
      <c r="G99" s="225" t="s">
        <v>695</v>
      </c>
      <c r="H99" s="224" t="s">
        <v>1</v>
      </c>
      <c r="I99" s="224" t="s">
        <v>437</v>
      </c>
      <c r="J99" s="226" t="s">
        <v>33</v>
      </c>
      <c r="K99" s="225" t="s">
        <v>1</v>
      </c>
      <c r="L99" s="225" t="s">
        <v>1</v>
      </c>
      <c r="M99" s="226" t="s">
        <v>33</v>
      </c>
      <c r="N99" s="225" t="s">
        <v>1</v>
      </c>
      <c r="O99" s="225" t="s">
        <v>1</v>
      </c>
      <c r="P99" s="225" t="s">
        <v>1</v>
      </c>
      <c r="Q99" s="225" t="s">
        <v>1</v>
      </c>
      <c r="R99" s="225" t="s">
        <v>1</v>
      </c>
      <c r="S99" s="225" t="s">
        <v>1</v>
      </c>
      <c r="T99" s="225" t="s">
        <v>1</v>
      </c>
      <c r="U99" s="225" t="s">
        <v>1</v>
      </c>
      <c r="V99" s="225" t="s">
        <v>1</v>
      </c>
      <c r="W99" s="225" t="s">
        <v>1</v>
      </c>
      <c r="X99" s="225" t="s">
        <v>1</v>
      </c>
      <c r="Y99" s="225" t="s">
        <v>1</v>
      </c>
      <c r="Z99" s="225" t="s">
        <v>1</v>
      </c>
      <c r="AA99" s="225" t="s">
        <v>1</v>
      </c>
      <c r="AB99" s="225" t="s">
        <v>1</v>
      </c>
      <c r="AC99" s="225" t="s">
        <v>1</v>
      </c>
      <c r="AD99" s="225" t="s">
        <v>1</v>
      </c>
      <c r="AE99" s="225" t="s">
        <v>1</v>
      </c>
      <c r="AF99" s="225" t="s">
        <v>1</v>
      </c>
      <c r="AG99" s="225" t="s">
        <v>1</v>
      </c>
      <c r="AH99" s="225" t="s">
        <v>1</v>
      </c>
      <c r="AI99" s="225" t="s">
        <v>1</v>
      </c>
      <c r="AJ99" s="225" t="s">
        <v>1</v>
      </c>
      <c r="AK99" s="225" t="s">
        <v>1</v>
      </c>
      <c r="AL99" s="225" t="s">
        <v>1</v>
      </c>
      <c r="AM99" s="225" t="s">
        <v>1</v>
      </c>
      <c r="AN99" s="225" t="s">
        <v>1</v>
      </c>
      <c r="AO99" s="225" t="s">
        <v>1</v>
      </c>
      <c r="AP99" s="225" t="s">
        <v>1</v>
      </c>
      <c r="AQ99" s="225" t="s">
        <v>1</v>
      </c>
      <c r="AR99" s="225" t="s">
        <v>1</v>
      </c>
      <c r="AS99" s="225" t="s">
        <v>1</v>
      </c>
      <c r="AT99" s="225" t="s">
        <v>1</v>
      </c>
      <c r="AU99" s="225" t="s">
        <v>1</v>
      </c>
      <c r="AV99" s="225" t="s">
        <v>1</v>
      </c>
      <c r="AW99" s="226" t="s">
        <v>1241</v>
      </c>
      <c r="AX99" s="226">
        <v>1</v>
      </c>
      <c r="AY99" s="235">
        <v>0</v>
      </c>
      <c r="AZ99" s="228">
        <v>0</v>
      </c>
      <c r="BA99" s="228">
        <v>0</v>
      </c>
      <c r="BB99" s="229">
        <v>0</v>
      </c>
      <c r="BD99" t="e">
        <f>VLOOKUP(A99,'High impact list'!$A:$F,1,FALSE)</f>
        <v>#N/A</v>
      </c>
      <c r="BE99" t="e">
        <f>VLOOKUP(A99,'High impact list'!$A:$F,5,FALSE)</f>
        <v>#N/A</v>
      </c>
      <c r="BF99">
        <v>1</v>
      </c>
      <c r="BG99">
        <v>1</v>
      </c>
      <c r="BH99" t="e">
        <f>VLOOKUP(A99,Sheet2!B:B,1,FALSE)</f>
        <v>#N/A</v>
      </c>
    </row>
    <row r="100" spans="1:60" ht="18.75" customHeight="1" x14ac:dyDescent="0.25">
      <c r="A100" s="223">
        <v>189</v>
      </c>
      <c r="B100" s="224" t="s">
        <v>1291</v>
      </c>
      <c r="C100" s="225" t="s">
        <v>1193</v>
      </c>
      <c r="D100" s="225" t="s">
        <v>1191</v>
      </c>
      <c r="E100" s="225" t="s">
        <v>571</v>
      </c>
      <c r="F100" s="225" t="s">
        <v>1</v>
      </c>
      <c r="G100" s="225" t="s">
        <v>1</v>
      </c>
      <c r="H100" s="224" t="s">
        <v>1</v>
      </c>
      <c r="I100" s="224" t="s">
        <v>571</v>
      </c>
      <c r="J100" s="226" t="s">
        <v>33</v>
      </c>
      <c r="K100" s="225" t="s">
        <v>1</v>
      </c>
      <c r="L100" s="225" t="s">
        <v>1</v>
      </c>
      <c r="M100" s="226" t="s">
        <v>33</v>
      </c>
      <c r="N100" s="225" t="s">
        <v>1</v>
      </c>
      <c r="O100" s="225" t="s">
        <v>1</v>
      </c>
      <c r="P100" s="225" t="s">
        <v>1</v>
      </c>
      <c r="Q100" s="225" t="s">
        <v>1</v>
      </c>
      <c r="R100" s="225" t="s">
        <v>1</v>
      </c>
      <c r="S100" s="225" t="s">
        <v>1</v>
      </c>
      <c r="T100" s="225" t="s">
        <v>1</v>
      </c>
      <c r="U100" s="225" t="s">
        <v>1</v>
      </c>
      <c r="V100" s="225" t="s">
        <v>1</v>
      </c>
      <c r="W100" s="225" t="s">
        <v>1</v>
      </c>
      <c r="X100" s="225" t="s">
        <v>1</v>
      </c>
      <c r="Y100" s="225" t="s">
        <v>1</v>
      </c>
      <c r="Z100" s="225" t="s">
        <v>1</v>
      </c>
      <c r="AA100" s="225" t="s">
        <v>1</v>
      </c>
      <c r="AB100" s="225" t="s">
        <v>1</v>
      </c>
      <c r="AC100" s="225" t="s">
        <v>1</v>
      </c>
      <c r="AD100" s="225" t="s">
        <v>1</v>
      </c>
      <c r="AE100" s="225" t="s">
        <v>1</v>
      </c>
      <c r="AF100" s="225" t="s">
        <v>1</v>
      </c>
      <c r="AG100" s="225" t="s">
        <v>1</v>
      </c>
      <c r="AH100" s="225" t="s">
        <v>1</v>
      </c>
      <c r="AI100" s="225" t="s">
        <v>1</v>
      </c>
      <c r="AJ100" s="225" t="s">
        <v>1</v>
      </c>
      <c r="AK100" s="225" t="s">
        <v>1</v>
      </c>
      <c r="AL100" s="225" t="s">
        <v>1</v>
      </c>
      <c r="AM100" s="225" t="s">
        <v>1</v>
      </c>
      <c r="AN100" s="225" t="s">
        <v>1</v>
      </c>
      <c r="AO100" s="225" t="s">
        <v>1</v>
      </c>
      <c r="AP100" s="225" t="s">
        <v>1</v>
      </c>
      <c r="AQ100" s="225" t="s">
        <v>1</v>
      </c>
      <c r="AR100" s="225" t="s">
        <v>1</v>
      </c>
      <c r="AS100" s="225" t="s">
        <v>1</v>
      </c>
      <c r="AT100" s="225" t="s">
        <v>1</v>
      </c>
      <c r="AU100" s="225" t="s">
        <v>1</v>
      </c>
      <c r="AV100" s="225" t="s">
        <v>1</v>
      </c>
      <c r="AW100" s="231" t="s">
        <v>1240</v>
      </c>
      <c r="AX100" s="226">
        <v>1</v>
      </c>
      <c r="AY100" s="235">
        <v>0</v>
      </c>
      <c r="AZ100" s="228">
        <v>0</v>
      </c>
      <c r="BA100" s="228">
        <v>0</v>
      </c>
      <c r="BB100" s="229">
        <v>0</v>
      </c>
      <c r="BD100" t="e">
        <f>VLOOKUP(A100,'High impact list'!$A:$F,1,FALSE)</f>
        <v>#N/A</v>
      </c>
      <c r="BE100" t="e">
        <f>VLOOKUP(A100,'High impact list'!$A:$F,5,FALSE)</f>
        <v>#N/A</v>
      </c>
      <c r="BF100">
        <v>1</v>
      </c>
      <c r="BG100">
        <v>1</v>
      </c>
      <c r="BH100" t="e">
        <f>VLOOKUP(A100,Sheet2!B:B,1,FALSE)</f>
        <v>#N/A</v>
      </c>
    </row>
    <row r="101" spans="1:60" ht="14.25" customHeight="1" x14ac:dyDescent="0.25">
      <c r="A101" s="223">
        <v>194</v>
      </c>
      <c r="B101" s="224" t="s">
        <v>831</v>
      </c>
      <c r="C101" s="225" t="s">
        <v>1193</v>
      </c>
      <c r="D101" s="225" t="s">
        <v>1191</v>
      </c>
      <c r="E101" s="225" t="s">
        <v>815</v>
      </c>
      <c r="F101" s="225" t="s">
        <v>1</v>
      </c>
      <c r="G101" s="225" t="s">
        <v>1524</v>
      </c>
      <c r="H101" s="224" t="s">
        <v>1</v>
      </c>
      <c r="I101" s="224" t="s">
        <v>437</v>
      </c>
      <c r="J101" s="226" t="s">
        <v>33</v>
      </c>
      <c r="K101" s="225" t="s">
        <v>1</v>
      </c>
      <c r="L101" s="230" t="s">
        <v>22</v>
      </c>
      <c r="M101" s="227" t="s">
        <v>17</v>
      </c>
      <c r="N101" s="225" t="s">
        <v>1</v>
      </c>
      <c r="O101" s="232" t="s">
        <v>23</v>
      </c>
      <c r="P101" s="225" t="s">
        <v>1</v>
      </c>
      <c r="Q101" s="225" t="s">
        <v>1</v>
      </c>
      <c r="R101" s="225" t="s">
        <v>1</v>
      </c>
      <c r="S101" s="225" t="s">
        <v>1</v>
      </c>
      <c r="T101" s="225" t="s">
        <v>1</v>
      </c>
      <c r="U101" s="225" t="s">
        <v>1</v>
      </c>
      <c r="V101" s="225" t="s">
        <v>1</v>
      </c>
      <c r="W101" s="225" t="s">
        <v>1</v>
      </c>
      <c r="X101" s="225" t="s">
        <v>1</v>
      </c>
      <c r="Y101" s="225" t="s">
        <v>1</v>
      </c>
      <c r="Z101" s="225" t="s">
        <v>1</v>
      </c>
      <c r="AA101" s="225" t="s">
        <v>1</v>
      </c>
      <c r="AB101" s="225" t="s">
        <v>1</v>
      </c>
      <c r="AC101" s="225" t="s">
        <v>1</v>
      </c>
      <c r="AD101" s="225" t="s">
        <v>1</v>
      </c>
      <c r="AE101" s="230" t="s">
        <v>22</v>
      </c>
      <c r="AF101" s="225" t="s">
        <v>1</v>
      </c>
      <c r="AG101" s="225" t="s">
        <v>1</v>
      </c>
      <c r="AH101" s="225" t="s">
        <v>1</v>
      </c>
      <c r="AI101" s="225" t="s">
        <v>1</v>
      </c>
      <c r="AJ101" s="225" t="s">
        <v>1</v>
      </c>
      <c r="AK101" s="225" t="s">
        <v>1</v>
      </c>
      <c r="AL101" s="225" t="s">
        <v>1</v>
      </c>
      <c r="AM101" s="225" t="s">
        <v>1</v>
      </c>
      <c r="AN101" s="225" t="s">
        <v>1</v>
      </c>
      <c r="AO101" s="225" t="s">
        <v>1</v>
      </c>
      <c r="AP101" s="225" t="s">
        <v>1</v>
      </c>
      <c r="AQ101" s="225" t="s">
        <v>1</v>
      </c>
      <c r="AR101" s="225" t="s">
        <v>1</v>
      </c>
      <c r="AS101" s="225" t="s">
        <v>1</v>
      </c>
      <c r="AT101" s="225" t="s">
        <v>1</v>
      </c>
      <c r="AU101" s="225" t="s">
        <v>1</v>
      </c>
      <c r="AV101" s="230" t="s">
        <v>22</v>
      </c>
      <c r="AW101" s="231" t="s">
        <v>1240</v>
      </c>
      <c r="AX101" s="226">
        <v>1</v>
      </c>
      <c r="AY101" s="227">
        <v>2</v>
      </c>
      <c r="AZ101" s="228">
        <v>0</v>
      </c>
      <c r="BA101" s="233">
        <v>0.05</v>
      </c>
      <c r="BB101" s="234">
        <v>0.42</v>
      </c>
      <c r="BD101" t="e">
        <f>VLOOKUP(A101,'High impact list'!$A:$F,1,FALSE)</f>
        <v>#N/A</v>
      </c>
      <c r="BE101" t="e">
        <f>VLOOKUP(A101,'High impact list'!$A:$F,5,FALSE)</f>
        <v>#N/A</v>
      </c>
      <c r="BF101">
        <v>1</v>
      </c>
      <c r="BG101">
        <v>1</v>
      </c>
      <c r="BH101" t="e">
        <f>VLOOKUP(A101,Sheet2!B:B,1,FALSE)</f>
        <v>#N/A</v>
      </c>
    </row>
    <row r="102" spans="1:60" ht="14.25" customHeight="1" x14ac:dyDescent="0.25">
      <c r="A102" s="223">
        <v>199</v>
      </c>
      <c r="B102" s="224" t="s">
        <v>1292</v>
      </c>
      <c r="C102" s="225" t="s">
        <v>1193</v>
      </c>
      <c r="D102" s="225" t="s">
        <v>1191</v>
      </c>
      <c r="E102" s="225" t="s">
        <v>896</v>
      </c>
      <c r="F102" s="225" t="s">
        <v>1</v>
      </c>
      <c r="G102" s="225" t="s">
        <v>900</v>
      </c>
      <c r="H102" s="224" t="s">
        <v>1</v>
      </c>
      <c r="I102" s="224" t="s">
        <v>437</v>
      </c>
      <c r="J102" s="226" t="s">
        <v>33</v>
      </c>
      <c r="K102" s="225" t="s">
        <v>1</v>
      </c>
      <c r="L102" s="225" t="s">
        <v>1</v>
      </c>
      <c r="M102" s="226" t="s">
        <v>33</v>
      </c>
      <c r="N102" s="225" t="s">
        <v>1</v>
      </c>
      <c r="O102" s="225" t="s">
        <v>1</v>
      </c>
      <c r="P102" s="225" t="s">
        <v>1</v>
      </c>
      <c r="Q102" s="225" t="s">
        <v>1</v>
      </c>
      <c r="R102" s="225" t="s">
        <v>1</v>
      </c>
      <c r="S102" s="225" t="s">
        <v>1</v>
      </c>
      <c r="T102" s="225" t="s">
        <v>1</v>
      </c>
      <c r="U102" s="225" t="s">
        <v>1</v>
      </c>
      <c r="V102" s="225" t="s">
        <v>1</v>
      </c>
      <c r="W102" s="225" t="s">
        <v>1</v>
      </c>
      <c r="X102" s="225" t="s">
        <v>1</v>
      </c>
      <c r="Y102" s="225" t="s">
        <v>1</v>
      </c>
      <c r="Z102" s="225" t="s">
        <v>1</v>
      </c>
      <c r="AA102" s="225" t="s">
        <v>1</v>
      </c>
      <c r="AB102" s="225" t="s">
        <v>1</v>
      </c>
      <c r="AC102" s="225" t="s">
        <v>1</v>
      </c>
      <c r="AD102" s="225" t="s">
        <v>1</v>
      </c>
      <c r="AE102" s="225" t="s">
        <v>1</v>
      </c>
      <c r="AF102" s="225" t="s">
        <v>1</v>
      </c>
      <c r="AG102" s="225" t="s">
        <v>1</v>
      </c>
      <c r="AH102" s="225" t="s">
        <v>1</v>
      </c>
      <c r="AI102" s="225" t="s">
        <v>1</v>
      </c>
      <c r="AJ102" s="225" t="s">
        <v>1</v>
      </c>
      <c r="AK102" s="225" t="s">
        <v>1</v>
      </c>
      <c r="AL102" s="225" t="s">
        <v>1</v>
      </c>
      <c r="AM102" s="225" t="s">
        <v>1</v>
      </c>
      <c r="AN102" s="225" t="s">
        <v>1</v>
      </c>
      <c r="AO102" s="225" t="s">
        <v>1</v>
      </c>
      <c r="AP102" s="225" t="s">
        <v>1</v>
      </c>
      <c r="AQ102" s="225" t="s">
        <v>1</v>
      </c>
      <c r="AR102" s="225" t="s">
        <v>1</v>
      </c>
      <c r="AS102" s="225" t="s">
        <v>1</v>
      </c>
      <c r="AT102" s="225" t="s">
        <v>1</v>
      </c>
      <c r="AU102" s="230" t="s">
        <v>22</v>
      </c>
      <c r="AV102" s="232" t="s">
        <v>23</v>
      </c>
      <c r="AW102" s="226" t="s">
        <v>1241</v>
      </c>
      <c r="AX102" s="226">
        <v>1</v>
      </c>
      <c r="AY102" s="227">
        <v>2</v>
      </c>
      <c r="AZ102" s="228">
        <v>0</v>
      </c>
      <c r="BA102" s="233">
        <v>3.3</v>
      </c>
      <c r="BB102" s="238">
        <v>0.01</v>
      </c>
      <c r="BD102" t="e">
        <f>VLOOKUP(A102,'High impact list'!$A:$F,1,FALSE)</f>
        <v>#N/A</v>
      </c>
      <c r="BE102" t="e">
        <f>VLOOKUP(A102,'High impact list'!$A:$F,5,FALSE)</f>
        <v>#N/A</v>
      </c>
      <c r="BF102">
        <v>1</v>
      </c>
      <c r="BG102">
        <v>1</v>
      </c>
      <c r="BH102" t="e">
        <f>VLOOKUP(A102,Sheet2!B:B,1,FALSE)</f>
        <v>#N/A</v>
      </c>
    </row>
    <row r="103" spans="1:60" ht="34.5" customHeight="1" x14ac:dyDescent="0.25">
      <c r="A103" s="223">
        <v>200</v>
      </c>
      <c r="B103" s="224" t="s">
        <v>772</v>
      </c>
      <c r="C103" s="225" t="s">
        <v>1193</v>
      </c>
      <c r="D103" s="225" t="s">
        <v>1191</v>
      </c>
      <c r="E103" s="225" t="s">
        <v>737</v>
      </c>
      <c r="F103" s="225" t="s">
        <v>1</v>
      </c>
      <c r="G103" s="225" t="s">
        <v>739</v>
      </c>
      <c r="H103" s="224" t="s">
        <v>1</v>
      </c>
      <c r="I103" s="224" t="s">
        <v>437</v>
      </c>
      <c r="J103" s="226" t="s">
        <v>33</v>
      </c>
      <c r="K103" s="225" t="s">
        <v>1</v>
      </c>
      <c r="L103" s="225" t="s">
        <v>1</v>
      </c>
      <c r="M103" s="226" t="s">
        <v>33</v>
      </c>
      <c r="N103" s="225" t="s">
        <v>1</v>
      </c>
      <c r="O103" s="225" t="s">
        <v>1</v>
      </c>
      <c r="P103" s="225" t="s">
        <v>1</v>
      </c>
      <c r="Q103" s="225" t="s">
        <v>1</v>
      </c>
      <c r="R103" s="225" t="s">
        <v>1</v>
      </c>
      <c r="S103" s="225" t="s">
        <v>1</v>
      </c>
      <c r="T103" s="225" t="s">
        <v>1</v>
      </c>
      <c r="U103" s="225" t="s">
        <v>1</v>
      </c>
      <c r="V103" s="225" t="s">
        <v>1</v>
      </c>
      <c r="W103" s="225" t="s">
        <v>1</v>
      </c>
      <c r="X103" s="225" t="s">
        <v>1</v>
      </c>
      <c r="Y103" s="225" t="s">
        <v>1</v>
      </c>
      <c r="Z103" s="225" t="s">
        <v>1</v>
      </c>
      <c r="AA103" s="225" t="s">
        <v>1</v>
      </c>
      <c r="AB103" s="225" t="s">
        <v>1</v>
      </c>
      <c r="AC103" s="225" t="s">
        <v>1</v>
      </c>
      <c r="AD103" s="225" t="s">
        <v>1</v>
      </c>
      <c r="AE103" s="225" t="s">
        <v>1</v>
      </c>
      <c r="AF103" s="225" t="s">
        <v>1</v>
      </c>
      <c r="AG103" s="225" t="s">
        <v>1</v>
      </c>
      <c r="AH103" s="225" t="s">
        <v>1</v>
      </c>
      <c r="AI103" s="225" t="s">
        <v>1</v>
      </c>
      <c r="AJ103" s="225" t="s">
        <v>1</v>
      </c>
      <c r="AK103" s="225" t="s">
        <v>1</v>
      </c>
      <c r="AL103" s="225" t="s">
        <v>1</v>
      </c>
      <c r="AM103" s="225" t="s">
        <v>1</v>
      </c>
      <c r="AN103" s="225" t="s">
        <v>1</v>
      </c>
      <c r="AO103" s="225" t="s">
        <v>1</v>
      </c>
      <c r="AP103" s="225" t="s">
        <v>1</v>
      </c>
      <c r="AQ103" s="225" t="s">
        <v>1</v>
      </c>
      <c r="AR103" s="225" t="s">
        <v>1</v>
      </c>
      <c r="AS103" s="225" t="s">
        <v>1</v>
      </c>
      <c r="AT103" s="225" t="s">
        <v>1</v>
      </c>
      <c r="AU103" s="225" t="s">
        <v>1</v>
      </c>
      <c r="AV103" s="225" t="s">
        <v>1</v>
      </c>
      <c r="AW103" s="226" t="s">
        <v>1241</v>
      </c>
      <c r="AX103" s="226">
        <v>1</v>
      </c>
      <c r="AY103" s="226">
        <v>1</v>
      </c>
      <c r="AZ103" s="228">
        <v>0</v>
      </c>
      <c r="BA103" s="228">
        <v>0</v>
      </c>
      <c r="BB103" s="229">
        <v>0</v>
      </c>
      <c r="BD103" t="e">
        <f>VLOOKUP(A103,'High impact list'!$A:$F,1,FALSE)</f>
        <v>#N/A</v>
      </c>
      <c r="BE103" t="e">
        <f>VLOOKUP(A103,'High impact list'!$A:$F,5,FALSE)</f>
        <v>#N/A</v>
      </c>
      <c r="BF103">
        <v>1</v>
      </c>
      <c r="BG103">
        <v>1</v>
      </c>
      <c r="BH103" t="e">
        <f>VLOOKUP(A103,Sheet2!B:B,1,FALSE)</f>
        <v>#N/A</v>
      </c>
    </row>
    <row r="104" spans="1:60" ht="14.25" customHeight="1" x14ac:dyDescent="0.25">
      <c r="A104" s="223">
        <v>209</v>
      </c>
      <c r="B104" s="224" t="s">
        <v>1293</v>
      </c>
      <c r="C104" s="225" t="s">
        <v>1193</v>
      </c>
      <c r="D104" s="225" t="s">
        <v>1191</v>
      </c>
      <c r="E104" s="225" t="s">
        <v>571</v>
      </c>
      <c r="F104" s="225" t="s">
        <v>1</v>
      </c>
      <c r="G104" s="225" t="s">
        <v>1</v>
      </c>
      <c r="H104" s="224" t="s">
        <v>1</v>
      </c>
      <c r="I104" s="224" t="s">
        <v>571</v>
      </c>
      <c r="J104" s="226" t="s">
        <v>33</v>
      </c>
      <c r="K104" s="225" t="s">
        <v>1</v>
      </c>
      <c r="L104" s="230" t="s">
        <v>22</v>
      </c>
      <c r="M104" s="227" t="s">
        <v>17</v>
      </c>
      <c r="N104" s="225" t="s">
        <v>1</v>
      </c>
      <c r="O104" s="232" t="s">
        <v>23</v>
      </c>
      <c r="P104" s="225" t="s">
        <v>1</v>
      </c>
      <c r="Q104" s="225" t="s">
        <v>1</v>
      </c>
      <c r="R104" s="225" t="s">
        <v>1</v>
      </c>
      <c r="S104" s="225" t="s">
        <v>1</v>
      </c>
      <c r="T104" s="225" t="s">
        <v>1</v>
      </c>
      <c r="U104" s="225" t="s">
        <v>1</v>
      </c>
      <c r="V104" s="225" t="s">
        <v>1</v>
      </c>
      <c r="W104" s="225" t="s">
        <v>1</v>
      </c>
      <c r="X104" s="225" t="s">
        <v>1</v>
      </c>
      <c r="Y104" s="225" t="s">
        <v>1</v>
      </c>
      <c r="Z104" s="225" t="s">
        <v>1</v>
      </c>
      <c r="AA104" s="225" t="s">
        <v>1</v>
      </c>
      <c r="AB104" s="225" t="s">
        <v>1</v>
      </c>
      <c r="AC104" s="225" t="s">
        <v>1</v>
      </c>
      <c r="AD104" s="225" t="s">
        <v>1</v>
      </c>
      <c r="AE104" s="230" t="s">
        <v>22</v>
      </c>
      <c r="AF104" s="225" t="s">
        <v>1</v>
      </c>
      <c r="AG104" s="225" t="s">
        <v>1</v>
      </c>
      <c r="AH104" s="225" t="s">
        <v>1</v>
      </c>
      <c r="AI104" s="225" t="s">
        <v>1</v>
      </c>
      <c r="AJ104" s="225" t="s">
        <v>1</v>
      </c>
      <c r="AK104" s="225" t="s">
        <v>1</v>
      </c>
      <c r="AL104" s="225" t="s">
        <v>1</v>
      </c>
      <c r="AM104" s="225" t="s">
        <v>1</v>
      </c>
      <c r="AN104" s="225" t="s">
        <v>1</v>
      </c>
      <c r="AO104" s="225" t="s">
        <v>1</v>
      </c>
      <c r="AP104" s="225" t="s">
        <v>1</v>
      </c>
      <c r="AQ104" s="225" t="s">
        <v>1</v>
      </c>
      <c r="AR104" s="225" t="s">
        <v>1</v>
      </c>
      <c r="AS104" s="225" t="s">
        <v>1</v>
      </c>
      <c r="AT104" s="225" t="s">
        <v>1</v>
      </c>
      <c r="AU104" s="225" t="s">
        <v>1</v>
      </c>
      <c r="AV104" s="231" t="s">
        <v>20</v>
      </c>
      <c r="AW104" s="226" t="s">
        <v>1241</v>
      </c>
      <c r="AX104" s="226">
        <v>1</v>
      </c>
      <c r="AY104" s="227">
        <v>2</v>
      </c>
      <c r="AZ104" s="228">
        <v>0</v>
      </c>
      <c r="BA104" s="228">
        <v>0</v>
      </c>
      <c r="BB104" s="229">
        <v>0</v>
      </c>
      <c r="BD104" t="e">
        <f>VLOOKUP(A104,'High impact list'!$A:$F,1,FALSE)</f>
        <v>#N/A</v>
      </c>
      <c r="BE104" t="e">
        <f>VLOOKUP(A104,'High impact list'!$A:$F,5,FALSE)</f>
        <v>#N/A</v>
      </c>
      <c r="BF104">
        <v>1</v>
      </c>
      <c r="BG104">
        <v>1</v>
      </c>
      <c r="BH104" t="e">
        <f>VLOOKUP(A104,Sheet2!B:B,1,FALSE)</f>
        <v>#N/A</v>
      </c>
    </row>
    <row r="105" spans="1:60" ht="13.5" customHeight="1" x14ac:dyDescent="0.25">
      <c r="A105" s="223">
        <v>504</v>
      </c>
      <c r="B105" s="224" t="s">
        <v>706</v>
      </c>
      <c r="C105" s="225" t="s">
        <v>1193</v>
      </c>
      <c r="D105" s="225" t="s">
        <v>1191</v>
      </c>
      <c r="E105" s="225" t="s">
        <v>683</v>
      </c>
      <c r="F105" s="225" t="s">
        <v>1</v>
      </c>
      <c r="G105" s="225" t="s">
        <v>695</v>
      </c>
      <c r="H105" s="224" t="s">
        <v>1</v>
      </c>
      <c r="I105" s="224" t="s">
        <v>437</v>
      </c>
      <c r="J105" s="226" t="s">
        <v>33</v>
      </c>
      <c r="K105" s="225" t="s">
        <v>1</v>
      </c>
      <c r="L105" s="225" t="s">
        <v>1</v>
      </c>
      <c r="M105" s="226" t="s">
        <v>33</v>
      </c>
      <c r="N105" s="225" t="s">
        <v>1</v>
      </c>
      <c r="O105" s="225" t="s">
        <v>1</v>
      </c>
      <c r="P105" s="225" t="s">
        <v>1</v>
      </c>
      <c r="Q105" s="225" t="s">
        <v>1</v>
      </c>
      <c r="R105" s="225" t="s">
        <v>1</v>
      </c>
      <c r="S105" s="225" t="s">
        <v>1</v>
      </c>
      <c r="T105" s="225" t="s">
        <v>1</v>
      </c>
      <c r="U105" s="225" t="s">
        <v>1</v>
      </c>
      <c r="V105" s="225" t="s">
        <v>1</v>
      </c>
      <c r="W105" s="225" t="s">
        <v>1</v>
      </c>
      <c r="X105" s="225" t="s">
        <v>1</v>
      </c>
      <c r="Y105" s="225" t="s">
        <v>1</v>
      </c>
      <c r="Z105" s="225" t="s">
        <v>1</v>
      </c>
      <c r="AA105" s="225" t="s">
        <v>1</v>
      </c>
      <c r="AB105" s="225" t="s">
        <v>1</v>
      </c>
      <c r="AC105" s="225" t="s">
        <v>1</v>
      </c>
      <c r="AD105" s="225" t="s">
        <v>1</v>
      </c>
      <c r="AE105" s="225" t="s">
        <v>1</v>
      </c>
      <c r="AF105" s="225" t="s">
        <v>1</v>
      </c>
      <c r="AG105" s="225" t="s">
        <v>1</v>
      </c>
      <c r="AH105" s="225" t="s">
        <v>1</v>
      </c>
      <c r="AI105" s="225" t="s">
        <v>1</v>
      </c>
      <c r="AJ105" s="225" t="s">
        <v>1</v>
      </c>
      <c r="AK105" s="225" t="s">
        <v>1</v>
      </c>
      <c r="AL105" s="225" t="s">
        <v>1</v>
      </c>
      <c r="AM105" s="225" t="s">
        <v>1</v>
      </c>
      <c r="AN105" s="225" t="s">
        <v>1</v>
      </c>
      <c r="AO105" s="225" t="s">
        <v>1</v>
      </c>
      <c r="AP105" s="225" t="s">
        <v>1</v>
      </c>
      <c r="AQ105" s="225" t="s">
        <v>1</v>
      </c>
      <c r="AR105" s="225" t="s">
        <v>1</v>
      </c>
      <c r="AS105" s="225" t="s">
        <v>1</v>
      </c>
      <c r="AT105" s="225" t="s">
        <v>1</v>
      </c>
      <c r="AU105" s="225" t="s">
        <v>1</v>
      </c>
      <c r="AV105" s="225" t="s">
        <v>1</v>
      </c>
      <c r="AW105" s="226" t="s">
        <v>1241</v>
      </c>
      <c r="AX105" s="226">
        <v>1</v>
      </c>
      <c r="AY105" s="227">
        <v>2</v>
      </c>
      <c r="AZ105" s="228">
        <v>0</v>
      </c>
      <c r="BA105" s="228">
        <v>0</v>
      </c>
      <c r="BB105" s="229">
        <v>0</v>
      </c>
      <c r="BD105" t="e">
        <f>VLOOKUP(A105,'High impact list'!$A:$F,1,FALSE)</f>
        <v>#N/A</v>
      </c>
      <c r="BE105" t="e">
        <f>VLOOKUP(A105,'High impact list'!$A:$F,5,FALSE)</f>
        <v>#N/A</v>
      </c>
      <c r="BF105">
        <v>1</v>
      </c>
      <c r="BG105">
        <v>1</v>
      </c>
      <c r="BH105" t="e">
        <f>VLOOKUP(A105,Sheet2!B:B,1,FALSE)</f>
        <v>#N/A</v>
      </c>
    </row>
    <row r="106" spans="1:60" ht="14.25" customHeight="1" x14ac:dyDescent="0.25">
      <c r="A106" s="223">
        <v>1159</v>
      </c>
      <c r="B106" s="224" t="s">
        <v>185</v>
      </c>
      <c r="C106" s="225" t="s">
        <v>1193</v>
      </c>
      <c r="D106" s="225" t="s">
        <v>1191</v>
      </c>
      <c r="E106" s="225" t="s">
        <v>658</v>
      </c>
      <c r="F106" s="225" t="s">
        <v>1</v>
      </c>
      <c r="G106" s="225" t="s">
        <v>667</v>
      </c>
      <c r="H106" s="224" t="s">
        <v>1</v>
      </c>
      <c r="I106" s="224" t="s">
        <v>437</v>
      </c>
      <c r="J106" s="226" t="s">
        <v>33</v>
      </c>
      <c r="K106" s="225" t="s">
        <v>1</v>
      </c>
      <c r="L106" s="225" t="s">
        <v>1</v>
      </c>
      <c r="M106" s="226" t="s">
        <v>33</v>
      </c>
      <c r="N106" s="225" t="s">
        <v>1</v>
      </c>
      <c r="O106" s="230" t="s">
        <v>22</v>
      </c>
      <c r="P106" s="225" t="s">
        <v>1</v>
      </c>
      <c r="Q106" s="225" t="s">
        <v>1</v>
      </c>
      <c r="R106" s="225" t="s">
        <v>1</v>
      </c>
      <c r="S106" s="225" t="s">
        <v>1</v>
      </c>
      <c r="T106" s="225" t="s">
        <v>1</v>
      </c>
      <c r="U106" s="225" t="s">
        <v>1</v>
      </c>
      <c r="V106" s="225" t="s">
        <v>1</v>
      </c>
      <c r="W106" s="225" t="s">
        <v>1</v>
      </c>
      <c r="X106" s="225" t="s">
        <v>1</v>
      </c>
      <c r="Y106" s="225" t="s">
        <v>1</v>
      </c>
      <c r="Z106" s="225" t="s">
        <v>1</v>
      </c>
      <c r="AA106" s="225" t="s">
        <v>1</v>
      </c>
      <c r="AB106" s="225" t="s">
        <v>1</v>
      </c>
      <c r="AC106" s="225" t="s">
        <v>1</v>
      </c>
      <c r="AD106" s="225" t="s">
        <v>1</v>
      </c>
      <c r="AE106" s="225" t="s">
        <v>1</v>
      </c>
      <c r="AF106" s="225" t="s">
        <v>1</v>
      </c>
      <c r="AG106" s="225" t="s">
        <v>1</v>
      </c>
      <c r="AH106" s="225" t="s">
        <v>1</v>
      </c>
      <c r="AI106" s="225" t="s">
        <v>1</v>
      </c>
      <c r="AJ106" s="225" t="s">
        <v>1</v>
      </c>
      <c r="AK106" s="225" t="s">
        <v>1</v>
      </c>
      <c r="AL106" s="225" t="s">
        <v>1</v>
      </c>
      <c r="AM106" s="225" t="s">
        <v>1</v>
      </c>
      <c r="AN106" s="225" t="s">
        <v>1</v>
      </c>
      <c r="AO106" s="225" t="s">
        <v>1</v>
      </c>
      <c r="AP106" s="225" t="s">
        <v>1</v>
      </c>
      <c r="AQ106" s="225" t="s">
        <v>1</v>
      </c>
      <c r="AR106" s="225" t="s">
        <v>1</v>
      </c>
      <c r="AS106" s="225" t="s">
        <v>1</v>
      </c>
      <c r="AT106" s="225" t="s">
        <v>1</v>
      </c>
      <c r="AU106" s="225" t="s">
        <v>1</v>
      </c>
      <c r="AV106" s="232" t="s">
        <v>23</v>
      </c>
      <c r="AW106" s="231" t="s">
        <v>1240</v>
      </c>
      <c r="AX106" s="226">
        <v>1</v>
      </c>
      <c r="AY106" s="235">
        <v>0</v>
      </c>
      <c r="AZ106" s="228">
        <v>0</v>
      </c>
      <c r="BA106" s="233">
        <v>0.2</v>
      </c>
      <c r="BB106" s="234">
        <v>0</v>
      </c>
      <c r="BD106">
        <f>VLOOKUP(A106,'High impact list'!$A:$F,1,FALSE)</f>
        <v>1159</v>
      </c>
      <c r="BE106" t="str">
        <f>VLOOKUP(A106,'High impact list'!$A:$F,5,FALSE)</f>
        <v>Other key public entity</v>
      </c>
      <c r="BF106">
        <v>1</v>
      </c>
      <c r="BG106">
        <v>1</v>
      </c>
      <c r="BH106" t="e">
        <f>VLOOKUP(A106,Sheet2!B:B,1,FALSE)</f>
        <v>#N/A</v>
      </c>
    </row>
    <row r="107" spans="1:60" ht="14.25" customHeight="1" x14ac:dyDescent="0.25">
      <c r="A107" s="223">
        <v>222</v>
      </c>
      <c r="B107" s="224" t="s">
        <v>707</v>
      </c>
      <c r="C107" s="225" t="s">
        <v>1193</v>
      </c>
      <c r="D107" s="225" t="s">
        <v>1191</v>
      </c>
      <c r="E107" s="225" t="s">
        <v>683</v>
      </c>
      <c r="F107" s="225" t="s">
        <v>1</v>
      </c>
      <c r="G107" s="225" t="s">
        <v>695</v>
      </c>
      <c r="H107" s="224" t="s">
        <v>1</v>
      </c>
      <c r="I107" s="224" t="s">
        <v>437</v>
      </c>
      <c r="J107" s="226" t="s">
        <v>33</v>
      </c>
      <c r="K107" s="225" t="s">
        <v>1</v>
      </c>
      <c r="L107" s="225" t="s">
        <v>1</v>
      </c>
      <c r="M107" s="226" t="s">
        <v>33</v>
      </c>
      <c r="N107" s="225" t="s">
        <v>1</v>
      </c>
      <c r="O107" s="225" t="s">
        <v>1</v>
      </c>
      <c r="P107" s="225" t="s">
        <v>1</v>
      </c>
      <c r="Q107" s="225" t="s">
        <v>1</v>
      </c>
      <c r="R107" s="225" t="s">
        <v>1</v>
      </c>
      <c r="S107" s="225" t="s">
        <v>1</v>
      </c>
      <c r="T107" s="225" t="s">
        <v>1</v>
      </c>
      <c r="U107" s="225" t="s">
        <v>1</v>
      </c>
      <c r="V107" s="225" t="s">
        <v>1</v>
      </c>
      <c r="W107" s="225" t="s">
        <v>1</v>
      </c>
      <c r="X107" s="225" t="s">
        <v>1</v>
      </c>
      <c r="Y107" s="225" t="s">
        <v>1</v>
      </c>
      <c r="Z107" s="225" t="s">
        <v>1</v>
      </c>
      <c r="AA107" s="225" t="s">
        <v>1</v>
      </c>
      <c r="AB107" s="225" t="s">
        <v>1</v>
      </c>
      <c r="AC107" s="225" t="s">
        <v>1</v>
      </c>
      <c r="AD107" s="225" t="s">
        <v>1</v>
      </c>
      <c r="AE107" s="225" t="s">
        <v>1</v>
      </c>
      <c r="AF107" s="225" t="s">
        <v>1</v>
      </c>
      <c r="AG107" s="225" t="s">
        <v>1</v>
      </c>
      <c r="AH107" s="225" t="s">
        <v>1</v>
      </c>
      <c r="AI107" s="225" t="s">
        <v>1</v>
      </c>
      <c r="AJ107" s="225" t="s">
        <v>1</v>
      </c>
      <c r="AK107" s="225" t="s">
        <v>1</v>
      </c>
      <c r="AL107" s="225" t="s">
        <v>1</v>
      </c>
      <c r="AM107" s="225" t="s">
        <v>1</v>
      </c>
      <c r="AN107" s="225" t="s">
        <v>1</v>
      </c>
      <c r="AO107" s="225" t="s">
        <v>1</v>
      </c>
      <c r="AP107" s="225" t="s">
        <v>1</v>
      </c>
      <c r="AQ107" s="225" t="s">
        <v>1</v>
      </c>
      <c r="AR107" s="225" t="s">
        <v>1</v>
      </c>
      <c r="AS107" s="225" t="s">
        <v>1</v>
      </c>
      <c r="AT107" s="225" t="s">
        <v>1</v>
      </c>
      <c r="AU107" s="225" t="s">
        <v>1</v>
      </c>
      <c r="AV107" s="232" t="s">
        <v>23</v>
      </c>
      <c r="AW107" s="226" t="s">
        <v>1241</v>
      </c>
      <c r="AX107" s="226">
        <v>1</v>
      </c>
      <c r="AY107" s="226">
        <v>1</v>
      </c>
      <c r="AZ107" s="228">
        <v>0</v>
      </c>
      <c r="BA107" s="233">
        <v>4.7</v>
      </c>
      <c r="BB107" s="238">
        <v>0.02</v>
      </c>
      <c r="BD107" t="e">
        <f>VLOOKUP(A107,'High impact list'!$A:$F,1,FALSE)</f>
        <v>#N/A</v>
      </c>
      <c r="BE107" t="e">
        <f>VLOOKUP(A107,'High impact list'!$A:$F,5,FALSE)</f>
        <v>#N/A</v>
      </c>
      <c r="BF107">
        <v>1</v>
      </c>
      <c r="BG107">
        <v>1</v>
      </c>
      <c r="BH107" t="e">
        <f>VLOOKUP(A107,Sheet2!B:B,1,FALSE)</f>
        <v>#N/A</v>
      </c>
    </row>
    <row r="108" spans="1:60" ht="14.25" customHeight="1" x14ac:dyDescent="0.25">
      <c r="A108" s="223">
        <v>223</v>
      </c>
      <c r="B108" s="224" t="s">
        <v>639</v>
      </c>
      <c r="C108" s="225" t="s">
        <v>1193</v>
      </c>
      <c r="D108" s="225" t="s">
        <v>1191</v>
      </c>
      <c r="E108" s="225" t="s">
        <v>625</v>
      </c>
      <c r="F108" s="225" t="s">
        <v>1</v>
      </c>
      <c r="G108" s="225" t="s">
        <v>1</v>
      </c>
      <c r="H108" s="224" t="s">
        <v>1</v>
      </c>
      <c r="I108" s="224" t="s">
        <v>625</v>
      </c>
      <c r="J108" s="226" t="s">
        <v>33</v>
      </c>
      <c r="K108" s="225" t="s">
        <v>1</v>
      </c>
      <c r="L108" s="225" t="s">
        <v>1</v>
      </c>
      <c r="M108" s="226" t="s">
        <v>33</v>
      </c>
      <c r="N108" s="225" t="s">
        <v>1</v>
      </c>
      <c r="O108" s="225" t="s">
        <v>1</v>
      </c>
      <c r="P108" s="225" t="s">
        <v>1</v>
      </c>
      <c r="Q108" s="225" t="s">
        <v>1</v>
      </c>
      <c r="R108" s="225" t="s">
        <v>1</v>
      </c>
      <c r="S108" s="225" t="s">
        <v>1</v>
      </c>
      <c r="T108" s="225" t="s">
        <v>1</v>
      </c>
      <c r="U108" s="225" t="s">
        <v>1</v>
      </c>
      <c r="V108" s="225" t="s">
        <v>1</v>
      </c>
      <c r="W108" s="225" t="s">
        <v>1</v>
      </c>
      <c r="X108" s="225" t="s">
        <v>1</v>
      </c>
      <c r="Y108" s="225" t="s">
        <v>1</v>
      </c>
      <c r="Z108" s="225" t="s">
        <v>1</v>
      </c>
      <c r="AA108" s="225" t="s">
        <v>1</v>
      </c>
      <c r="AB108" s="225" t="s">
        <v>1</v>
      </c>
      <c r="AC108" s="225" t="s">
        <v>1</v>
      </c>
      <c r="AD108" s="225" t="s">
        <v>1</v>
      </c>
      <c r="AE108" s="225" t="s">
        <v>1</v>
      </c>
      <c r="AF108" s="225" t="s">
        <v>1</v>
      </c>
      <c r="AG108" s="225" t="s">
        <v>1</v>
      </c>
      <c r="AH108" s="225" t="s">
        <v>1</v>
      </c>
      <c r="AI108" s="225" t="s">
        <v>1</v>
      </c>
      <c r="AJ108" s="225" t="s">
        <v>1</v>
      </c>
      <c r="AK108" s="225" t="s">
        <v>1</v>
      </c>
      <c r="AL108" s="225" t="s">
        <v>1</v>
      </c>
      <c r="AM108" s="225" t="s">
        <v>1</v>
      </c>
      <c r="AN108" s="225" t="s">
        <v>1</v>
      </c>
      <c r="AO108" s="225" t="s">
        <v>1</v>
      </c>
      <c r="AP108" s="225" t="s">
        <v>1</v>
      </c>
      <c r="AQ108" s="225" t="s">
        <v>1</v>
      </c>
      <c r="AR108" s="225" t="s">
        <v>1</v>
      </c>
      <c r="AS108" s="225" t="s">
        <v>1</v>
      </c>
      <c r="AT108" s="225" t="s">
        <v>1</v>
      </c>
      <c r="AU108" s="225" t="s">
        <v>1</v>
      </c>
      <c r="AV108" s="231" t="s">
        <v>20</v>
      </c>
      <c r="AW108" s="226" t="s">
        <v>1241</v>
      </c>
      <c r="AX108" s="226">
        <v>1</v>
      </c>
      <c r="AY108" s="226">
        <v>1</v>
      </c>
      <c r="AZ108" s="228">
        <v>0</v>
      </c>
      <c r="BA108" s="228">
        <v>0</v>
      </c>
      <c r="BB108" s="238">
        <v>0.23</v>
      </c>
      <c r="BD108" t="e">
        <f>VLOOKUP(A108,'High impact list'!$A:$F,1,FALSE)</f>
        <v>#N/A</v>
      </c>
      <c r="BE108" t="e">
        <f>VLOOKUP(A108,'High impact list'!$A:$F,5,FALSE)</f>
        <v>#N/A</v>
      </c>
      <c r="BF108">
        <v>1</v>
      </c>
      <c r="BG108">
        <v>1</v>
      </c>
      <c r="BH108" t="e">
        <f>VLOOKUP(A108,Sheet2!B:B,1,FALSE)</f>
        <v>#N/A</v>
      </c>
    </row>
    <row r="109" spans="1:60" ht="14.25" customHeight="1" x14ac:dyDescent="0.25">
      <c r="A109" s="223">
        <v>226</v>
      </c>
      <c r="B109" s="224" t="s">
        <v>640</v>
      </c>
      <c r="C109" s="225" t="s">
        <v>1193</v>
      </c>
      <c r="D109" s="225" t="s">
        <v>1191</v>
      </c>
      <c r="E109" s="225" t="s">
        <v>625</v>
      </c>
      <c r="F109" s="225" t="s">
        <v>1</v>
      </c>
      <c r="G109" s="225" t="s">
        <v>1</v>
      </c>
      <c r="H109" s="224" t="s">
        <v>1</v>
      </c>
      <c r="I109" s="224" t="s">
        <v>625</v>
      </c>
      <c r="J109" s="226" t="s">
        <v>33</v>
      </c>
      <c r="K109" s="225" t="s">
        <v>1</v>
      </c>
      <c r="L109" s="230" t="s">
        <v>22</v>
      </c>
      <c r="M109" s="227" t="s">
        <v>17</v>
      </c>
      <c r="N109" s="230" t="s">
        <v>22</v>
      </c>
      <c r="O109" s="231" t="s">
        <v>20</v>
      </c>
      <c r="P109" s="225" t="s">
        <v>1</v>
      </c>
      <c r="Q109" s="225" t="s">
        <v>1</v>
      </c>
      <c r="R109" s="225" t="s">
        <v>1</v>
      </c>
      <c r="S109" s="225" t="s">
        <v>1</v>
      </c>
      <c r="T109" s="225" t="s">
        <v>1</v>
      </c>
      <c r="U109" s="225" t="s">
        <v>1</v>
      </c>
      <c r="V109" s="225" t="s">
        <v>1</v>
      </c>
      <c r="W109" s="225" t="s">
        <v>1</v>
      </c>
      <c r="X109" s="225" t="s">
        <v>1</v>
      </c>
      <c r="Y109" s="225" t="s">
        <v>1</v>
      </c>
      <c r="Z109" s="225" t="s">
        <v>1</v>
      </c>
      <c r="AA109" s="225" t="s">
        <v>1</v>
      </c>
      <c r="AB109" s="225" t="s">
        <v>1</v>
      </c>
      <c r="AC109" s="225" t="s">
        <v>1</v>
      </c>
      <c r="AD109" s="225" t="s">
        <v>1</v>
      </c>
      <c r="AE109" s="230" t="s">
        <v>22</v>
      </c>
      <c r="AF109" s="225" t="s">
        <v>1</v>
      </c>
      <c r="AG109" s="225" t="s">
        <v>1</v>
      </c>
      <c r="AH109" s="225" t="s">
        <v>1</v>
      </c>
      <c r="AI109" s="225" t="s">
        <v>1</v>
      </c>
      <c r="AJ109" s="225" t="s">
        <v>1</v>
      </c>
      <c r="AK109" s="225" t="s">
        <v>1</v>
      </c>
      <c r="AL109" s="225" t="s">
        <v>1</v>
      </c>
      <c r="AM109" s="225" t="s">
        <v>1</v>
      </c>
      <c r="AN109" s="225" t="s">
        <v>1</v>
      </c>
      <c r="AO109" s="225" t="s">
        <v>1</v>
      </c>
      <c r="AP109" s="225" t="s">
        <v>1</v>
      </c>
      <c r="AQ109" s="225" t="s">
        <v>1</v>
      </c>
      <c r="AR109" s="225" t="s">
        <v>1</v>
      </c>
      <c r="AS109" s="225" t="s">
        <v>1</v>
      </c>
      <c r="AT109" s="225" t="s">
        <v>1</v>
      </c>
      <c r="AU109" s="230" t="s">
        <v>22</v>
      </c>
      <c r="AV109" s="225" t="s">
        <v>1</v>
      </c>
      <c r="AW109" s="231" t="s">
        <v>1240</v>
      </c>
      <c r="AX109" s="226">
        <v>1</v>
      </c>
      <c r="AY109" s="235">
        <v>0</v>
      </c>
      <c r="AZ109" s="228">
        <v>0</v>
      </c>
      <c r="BA109" s="228">
        <v>0</v>
      </c>
      <c r="BB109" s="229">
        <v>0</v>
      </c>
      <c r="BD109" t="e">
        <f>VLOOKUP(A109,'High impact list'!$A:$F,1,FALSE)</f>
        <v>#N/A</v>
      </c>
      <c r="BE109" t="e">
        <f>VLOOKUP(A109,'High impact list'!$A:$F,5,FALSE)</f>
        <v>#N/A</v>
      </c>
      <c r="BF109">
        <v>1</v>
      </c>
      <c r="BG109">
        <v>1</v>
      </c>
      <c r="BH109" t="e">
        <f>VLOOKUP(A109,Sheet2!B:B,1,FALSE)</f>
        <v>#N/A</v>
      </c>
    </row>
    <row r="110" spans="1:60" ht="14.25" customHeight="1" x14ac:dyDescent="0.25">
      <c r="A110" s="223">
        <v>241</v>
      </c>
      <c r="B110" s="224" t="s">
        <v>1116</v>
      </c>
      <c r="C110" s="225" t="s">
        <v>1193</v>
      </c>
      <c r="D110" s="225" t="s">
        <v>1191</v>
      </c>
      <c r="E110" s="225" t="s">
        <v>1086</v>
      </c>
      <c r="F110" s="225" t="s">
        <v>530</v>
      </c>
      <c r="G110" s="225" t="s">
        <v>1526</v>
      </c>
      <c r="H110" s="224" t="s">
        <v>1</v>
      </c>
      <c r="I110" s="224" t="s">
        <v>437</v>
      </c>
      <c r="J110" s="226" t="s">
        <v>33</v>
      </c>
      <c r="K110" s="225" t="s">
        <v>1</v>
      </c>
      <c r="L110" s="225" t="s">
        <v>1</v>
      </c>
      <c r="M110" s="226" t="s">
        <v>33</v>
      </c>
      <c r="N110" s="225" t="s">
        <v>1</v>
      </c>
      <c r="O110" s="230" t="s">
        <v>22</v>
      </c>
      <c r="P110" s="225" t="s">
        <v>1</v>
      </c>
      <c r="Q110" s="225" t="s">
        <v>1</v>
      </c>
      <c r="R110" s="225" t="s">
        <v>1</v>
      </c>
      <c r="S110" s="225" t="s">
        <v>1</v>
      </c>
      <c r="T110" s="225" t="s">
        <v>1</v>
      </c>
      <c r="U110" s="225" t="s">
        <v>1</v>
      </c>
      <c r="V110" s="225" t="s">
        <v>1</v>
      </c>
      <c r="W110" s="225" t="s">
        <v>1</v>
      </c>
      <c r="X110" s="225" t="s">
        <v>1</v>
      </c>
      <c r="Y110" s="225" t="s">
        <v>1</v>
      </c>
      <c r="Z110" s="225" t="s">
        <v>1</v>
      </c>
      <c r="AA110" s="225" t="s">
        <v>1</v>
      </c>
      <c r="AB110" s="225" t="s">
        <v>1</v>
      </c>
      <c r="AC110" s="225" t="s">
        <v>1</v>
      </c>
      <c r="AD110" s="225" t="s">
        <v>1</v>
      </c>
      <c r="AE110" s="225" t="s">
        <v>1</v>
      </c>
      <c r="AF110" s="225" t="s">
        <v>1</v>
      </c>
      <c r="AG110" s="225" t="s">
        <v>1</v>
      </c>
      <c r="AH110" s="225" t="s">
        <v>1</v>
      </c>
      <c r="AI110" s="225" t="s">
        <v>1</v>
      </c>
      <c r="AJ110" s="225" t="s">
        <v>1</v>
      </c>
      <c r="AK110" s="225" t="s">
        <v>1</v>
      </c>
      <c r="AL110" s="225" t="s">
        <v>1</v>
      </c>
      <c r="AM110" s="225" t="s">
        <v>1</v>
      </c>
      <c r="AN110" s="225" t="s">
        <v>1</v>
      </c>
      <c r="AO110" s="225" t="s">
        <v>1</v>
      </c>
      <c r="AP110" s="225" t="s">
        <v>1</v>
      </c>
      <c r="AQ110" s="225" t="s">
        <v>1</v>
      </c>
      <c r="AR110" s="225" t="s">
        <v>1</v>
      </c>
      <c r="AS110" s="225" t="s">
        <v>1</v>
      </c>
      <c r="AT110" s="225" t="s">
        <v>1</v>
      </c>
      <c r="AU110" s="231" t="s">
        <v>20</v>
      </c>
      <c r="AV110" s="232" t="s">
        <v>23</v>
      </c>
      <c r="AW110" s="226" t="s">
        <v>1241</v>
      </c>
      <c r="AX110" s="226">
        <v>1</v>
      </c>
      <c r="AY110" s="227">
        <v>2</v>
      </c>
      <c r="AZ110" s="228">
        <v>0</v>
      </c>
      <c r="BA110" s="233">
        <v>0.05</v>
      </c>
      <c r="BB110" s="229">
        <v>0</v>
      </c>
      <c r="BD110" t="e">
        <f>VLOOKUP(A110,'High impact list'!$A:$F,1,FALSE)</f>
        <v>#N/A</v>
      </c>
      <c r="BE110" t="e">
        <f>VLOOKUP(A110,'High impact list'!$A:$F,5,FALSE)</f>
        <v>#N/A</v>
      </c>
      <c r="BF110">
        <v>1</v>
      </c>
      <c r="BG110">
        <v>1</v>
      </c>
      <c r="BH110" t="e">
        <f>VLOOKUP(A110,Sheet2!B:B,1,FALSE)</f>
        <v>#N/A</v>
      </c>
    </row>
    <row r="111" spans="1:60" ht="14.25" customHeight="1" x14ac:dyDescent="0.25">
      <c r="A111" s="223">
        <v>1342</v>
      </c>
      <c r="B111" s="224" t="s">
        <v>72</v>
      </c>
      <c r="C111" s="225" t="s">
        <v>1193</v>
      </c>
      <c r="D111" s="225" t="s">
        <v>1191</v>
      </c>
      <c r="E111" s="225" t="s">
        <v>941</v>
      </c>
      <c r="F111" s="225" t="s">
        <v>1</v>
      </c>
      <c r="G111" s="225" t="s">
        <v>447</v>
      </c>
      <c r="H111" s="224" t="s">
        <v>1</v>
      </c>
      <c r="I111" s="224" t="s">
        <v>437</v>
      </c>
      <c r="J111" s="226" t="s">
        <v>33</v>
      </c>
      <c r="K111" s="225" t="s">
        <v>1</v>
      </c>
      <c r="L111" s="225" t="s">
        <v>1</v>
      </c>
      <c r="M111" s="226" t="s">
        <v>33</v>
      </c>
      <c r="N111" s="230" t="s">
        <v>22</v>
      </c>
      <c r="O111" s="225" t="s">
        <v>1</v>
      </c>
      <c r="P111" s="225" t="s">
        <v>1</v>
      </c>
      <c r="Q111" s="225" t="s">
        <v>1</v>
      </c>
      <c r="R111" s="225" t="s">
        <v>1</v>
      </c>
      <c r="S111" s="225" t="s">
        <v>1</v>
      </c>
      <c r="T111" s="225" t="s">
        <v>1</v>
      </c>
      <c r="U111" s="225" t="s">
        <v>1</v>
      </c>
      <c r="V111" s="225" t="s">
        <v>1</v>
      </c>
      <c r="W111" s="225" t="s">
        <v>1</v>
      </c>
      <c r="X111" s="225" t="s">
        <v>1</v>
      </c>
      <c r="Y111" s="225" t="s">
        <v>1</v>
      </c>
      <c r="Z111" s="225" t="s">
        <v>1</v>
      </c>
      <c r="AA111" s="225" t="s">
        <v>1</v>
      </c>
      <c r="AB111" s="225" t="s">
        <v>1</v>
      </c>
      <c r="AC111" s="225" t="s">
        <v>1</v>
      </c>
      <c r="AD111" s="225" t="s">
        <v>1</v>
      </c>
      <c r="AE111" s="225" t="s">
        <v>1</v>
      </c>
      <c r="AF111" s="225" t="s">
        <v>1</v>
      </c>
      <c r="AG111" s="225" t="s">
        <v>1</v>
      </c>
      <c r="AH111" s="225" t="s">
        <v>1</v>
      </c>
      <c r="AI111" s="225" t="s">
        <v>1</v>
      </c>
      <c r="AJ111" s="225" t="s">
        <v>1</v>
      </c>
      <c r="AK111" s="225" t="s">
        <v>1</v>
      </c>
      <c r="AL111" s="225" t="s">
        <v>1</v>
      </c>
      <c r="AM111" s="225" t="s">
        <v>1</v>
      </c>
      <c r="AN111" s="225" t="s">
        <v>1</v>
      </c>
      <c r="AO111" s="225" t="s">
        <v>1</v>
      </c>
      <c r="AP111" s="225" t="s">
        <v>1</v>
      </c>
      <c r="AQ111" s="225" t="s">
        <v>1</v>
      </c>
      <c r="AR111" s="225" t="s">
        <v>1</v>
      </c>
      <c r="AS111" s="225" t="s">
        <v>1</v>
      </c>
      <c r="AT111" s="225" t="s">
        <v>1</v>
      </c>
      <c r="AU111" s="231" t="s">
        <v>20</v>
      </c>
      <c r="AV111" s="225" t="s">
        <v>1</v>
      </c>
      <c r="AW111" s="226" t="s">
        <v>1241</v>
      </c>
      <c r="AX111" s="226">
        <v>1</v>
      </c>
      <c r="AY111" s="227">
        <v>2</v>
      </c>
      <c r="AZ111" s="228">
        <v>0</v>
      </c>
      <c r="BA111" s="233">
        <v>0</v>
      </c>
      <c r="BB111" s="238">
        <v>0.12</v>
      </c>
      <c r="BD111">
        <f>VLOOKUP(A111,'High impact list'!$A:$F,1,FALSE)</f>
        <v>1342</v>
      </c>
      <c r="BE111" t="str">
        <f>VLOOKUP(A111,'High impact list'!$A:$F,5,FALSE)</f>
        <v>Education, skills and unemployment</v>
      </c>
      <c r="BF111">
        <v>1</v>
      </c>
      <c r="BG111">
        <v>1</v>
      </c>
      <c r="BH111" t="e">
        <f>VLOOKUP(A111,Sheet2!B:B,1,FALSE)</f>
        <v>#N/A</v>
      </c>
    </row>
    <row r="112" spans="1:60" ht="14.25" customHeight="1" x14ac:dyDescent="0.25">
      <c r="A112" s="223">
        <v>250</v>
      </c>
      <c r="B112" s="224" t="s">
        <v>1296</v>
      </c>
      <c r="C112" s="225" t="s">
        <v>1193</v>
      </c>
      <c r="D112" s="225" t="s">
        <v>1191</v>
      </c>
      <c r="E112" s="225" t="s">
        <v>941</v>
      </c>
      <c r="F112" s="225" t="s">
        <v>1</v>
      </c>
      <c r="G112" s="225" t="s">
        <v>447</v>
      </c>
      <c r="H112" s="224" t="s">
        <v>1</v>
      </c>
      <c r="I112" s="224" t="s">
        <v>437</v>
      </c>
      <c r="J112" s="226" t="s">
        <v>33</v>
      </c>
      <c r="K112" s="225" t="s">
        <v>1</v>
      </c>
      <c r="L112" s="225" t="s">
        <v>1</v>
      </c>
      <c r="M112" s="226" t="s">
        <v>33</v>
      </c>
      <c r="N112" s="225" t="s">
        <v>1</v>
      </c>
      <c r="O112" s="225" t="s">
        <v>1</v>
      </c>
      <c r="P112" s="225" t="s">
        <v>1</v>
      </c>
      <c r="Q112" s="225" t="s">
        <v>1</v>
      </c>
      <c r="R112" s="225" t="s">
        <v>1</v>
      </c>
      <c r="S112" s="225" t="s">
        <v>1</v>
      </c>
      <c r="T112" s="225" t="s">
        <v>1</v>
      </c>
      <c r="U112" s="225" t="s">
        <v>1</v>
      </c>
      <c r="V112" s="225" t="s">
        <v>1</v>
      </c>
      <c r="W112" s="225" t="s">
        <v>1</v>
      </c>
      <c r="X112" s="225" t="s">
        <v>1</v>
      </c>
      <c r="Y112" s="225" t="s">
        <v>1</v>
      </c>
      <c r="Z112" s="225" t="s">
        <v>1</v>
      </c>
      <c r="AA112" s="225" t="s">
        <v>1</v>
      </c>
      <c r="AB112" s="225" t="s">
        <v>1</v>
      </c>
      <c r="AC112" s="225" t="s">
        <v>1</v>
      </c>
      <c r="AD112" s="225" t="s">
        <v>1</v>
      </c>
      <c r="AE112" s="225" t="s">
        <v>1</v>
      </c>
      <c r="AF112" s="225" t="s">
        <v>1</v>
      </c>
      <c r="AG112" s="225" t="s">
        <v>1</v>
      </c>
      <c r="AH112" s="225" t="s">
        <v>1</v>
      </c>
      <c r="AI112" s="225" t="s">
        <v>1</v>
      </c>
      <c r="AJ112" s="225" t="s">
        <v>1</v>
      </c>
      <c r="AK112" s="225" t="s">
        <v>1</v>
      </c>
      <c r="AL112" s="225" t="s">
        <v>1</v>
      </c>
      <c r="AM112" s="225" t="s">
        <v>1</v>
      </c>
      <c r="AN112" s="225" t="s">
        <v>1</v>
      </c>
      <c r="AO112" s="225" t="s">
        <v>1</v>
      </c>
      <c r="AP112" s="225" t="s">
        <v>1</v>
      </c>
      <c r="AQ112" s="225" t="s">
        <v>1</v>
      </c>
      <c r="AR112" s="225" t="s">
        <v>1</v>
      </c>
      <c r="AS112" s="225" t="s">
        <v>1</v>
      </c>
      <c r="AT112" s="225" t="s">
        <v>1</v>
      </c>
      <c r="AU112" s="225" t="s">
        <v>1</v>
      </c>
      <c r="AV112" s="225" t="s">
        <v>1</v>
      </c>
      <c r="AW112" s="226" t="s">
        <v>1241</v>
      </c>
      <c r="AX112" s="226">
        <v>1</v>
      </c>
      <c r="AY112" s="226">
        <v>1</v>
      </c>
      <c r="AZ112" s="228">
        <v>0</v>
      </c>
      <c r="BA112" s="233">
        <v>0.02</v>
      </c>
      <c r="BB112" s="229">
        <v>0</v>
      </c>
      <c r="BD112" t="e">
        <f>VLOOKUP(A112,'High impact list'!$A:$F,1,FALSE)</f>
        <v>#N/A</v>
      </c>
      <c r="BE112" t="e">
        <f>VLOOKUP(A112,'High impact list'!$A:$F,5,FALSE)</f>
        <v>#N/A</v>
      </c>
      <c r="BF112">
        <v>1</v>
      </c>
      <c r="BG112">
        <v>1</v>
      </c>
      <c r="BH112" t="e">
        <f>VLOOKUP(A112,Sheet2!B:B,1,FALSE)</f>
        <v>#N/A</v>
      </c>
    </row>
    <row r="113" spans="1:60" ht="14.25" customHeight="1" x14ac:dyDescent="0.25">
      <c r="A113" s="223">
        <v>55</v>
      </c>
      <c r="B113" s="224" t="s">
        <v>561</v>
      </c>
      <c r="C113" s="225" t="s">
        <v>1193</v>
      </c>
      <c r="D113" s="225" t="s">
        <v>1191</v>
      </c>
      <c r="E113" s="225" t="s">
        <v>519</v>
      </c>
      <c r="F113" s="225" t="s">
        <v>1</v>
      </c>
      <c r="G113" s="225" t="s">
        <v>1517</v>
      </c>
      <c r="H113" s="224" t="s">
        <v>1</v>
      </c>
      <c r="I113" s="224" t="s">
        <v>437</v>
      </c>
      <c r="J113" s="226" t="s">
        <v>33</v>
      </c>
      <c r="K113" s="225" t="s">
        <v>1</v>
      </c>
      <c r="L113" s="230" t="s">
        <v>22</v>
      </c>
      <c r="M113" s="227" t="s">
        <v>17</v>
      </c>
      <c r="N113" s="225" t="s">
        <v>1</v>
      </c>
      <c r="O113" s="232" t="s">
        <v>23</v>
      </c>
      <c r="P113" s="225" t="s">
        <v>1</v>
      </c>
      <c r="Q113" s="225" t="s">
        <v>1</v>
      </c>
      <c r="R113" s="225" t="s">
        <v>1</v>
      </c>
      <c r="S113" s="225" t="s">
        <v>1</v>
      </c>
      <c r="T113" s="225" t="s">
        <v>1</v>
      </c>
      <c r="U113" s="225" t="s">
        <v>1</v>
      </c>
      <c r="V113" s="225" t="s">
        <v>1</v>
      </c>
      <c r="W113" s="225" t="s">
        <v>1</v>
      </c>
      <c r="X113" s="225" t="s">
        <v>1</v>
      </c>
      <c r="Y113" s="225" t="s">
        <v>1</v>
      </c>
      <c r="Z113" s="225" t="s">
        <v>1</v>
      </c>
      <c r="AA113" s="225" t="s">
        <v>1</v>
      </c>
      <c r="AB113" s="225" t="s">
        <v>1</v>
      </c>
      <c r="AC113" s="225" t="s">
        <v>1</v>
      </c>
      <c r="AD113" s="225" t="s">
        <v>1</v>
      </c>
      <c r="AE113" s="230" t="s">
        <v>22</v>
      </c>
      <c r="AF113" s="230" t="s">
        <v>22</v>
      </c>
      <c r="AG113" s="225" t="s">
        <v>1</v>
      </c>
      <c r="AH113" s="225" t="s">
        <v>1</v>
      </c>
      <c r="AI113" s="225" t="s">
        <v>1</v>
      </c>
      <c r="AJ113" s="225" t="s">
        <v>1</v>
      </c>
      <c r="AK113" s="225" t="s">
        <v>1</v>
      </c>
      <c r="AL113" s="230" t="s">
        <v>22</v>
      </c>
      <c r="AM113" s="225" t="s">
        <v>1</v>
      </c>
      <c r="AN113" s="225" t="s">
        <v>1</v>
      </c>
      <c r="AO113" s="225" t="s">
        <v>1</v>
      </c>
      <c r="AP113" s="225" t="s">
        <v>1</v>
      </c>
      <c r="AQ113" s="225" t="s">
        <v>1</v>
      </c>
      <c r="AR113" s="225" t="s">
        <v>1</v>
      </c>
      <c r="AS113" s="225" t="s">
        <v>1</v>
      </c>
      <c r="AT113" s="225" t="s">
        <v>1</v>
      </c>
      <c r="AU113" s="225" t="s">
        <v>1</v>
      </c>
      <c r="AV113" s="225" t="s">
        <v>1</v>
      </c>
      <c r="AW113" s="226" t="s">
        <v>1241</v>
      </c>
      <c r="AX113" s="226">
        <v>1</v>
      </c>
      <c r="AY113" s="227">
        <v>2</v>
      </c>
      <c r="AZ113" s="228">
        <v>0</v>
      </c>
      <c r="BA113" s="233">
        <v>3.2</v>
      </c>
      <c r="BB113" s="238">
        <v>5.6</v>
      </c>
      <c r="BD113" t="e">
        <f>VLOOKUP(A113,'High impact list'!$A:$F,1,FALSE)</f>
        <v>#N/A</v>
      </c>
      <c r="BE113" t="e">
        <f>VLOOKUP(A113,'High impact list'!$A:$F,5,FALSE)</f>
        <v>#N/A</v>
      </c>
      <c r="BF113">
        <v>1</v>
      </c>
      <c r="BG113">
        <v>1</v>
      </c>
      <c r="BH113" t="e">
        <f>VLOOKUP(A113,Sheet2!B:B,1,FALSE)</f>
        <v>#N/A</v>
      </c>
    </row>
    <row r="114" spans="1:60" ht="14.25" customHeight="1" x14ac:dyDescent="0.25">
      <c r="A114" s="223">
        <v>259</v>
      </c>
      <c r="B114" s="224" t="s">
        <v>1299</v>
      </c>
      <c r="C114" s="225" t="s">
        <v>1193</v>
      </c>
      <c r="D114" s="225" t="s">
        <v>1191</v>
      </c>
      <c r="E114" s="225" t="s">
        <v>658</v>
      </c>
      <c r="F114" s="225" t="s">
        <v>1</v>
      </c>
      <c r="G114" s="225" t="s">
        <v>1</v>
      </c>
      <c r="H114" s="224" t="s">
        <v>1</v>
      </c>
      <c r="I114" s="224" t="s">
        <v>658</v>
      </c>
      <c r="J114" s="226" t="s">
        <v>33</v>
      </c>
      <c r="K114" s="225" t="s">
        <v>1</v>
      </c>
      <c r="L114" s="225" t="s">
        <v>1</v>
      </c>
      <c r="M114" s="226" t="s">
        <v>33</v>
      </c>
      <c r="N114" s="225" t="s">
        <v>1</v>
      </c>
      <c r="O114" s="225" t="s">
        <v>1</v>
      </c>
      <c r="P114" s="225" t="s">
        <v>1</v>
      </c>
      <c r="Q114" s="225" t="s">
        <v>1</v>
      </c>
      <c r="R114" s="225" t="s">
        <v>1</v>
      </c>
      <c r="S114" s="225" t="s">
        <v>1</v>
      </c>
      <c r="T114" s="225" t="s">
        <v>1</v>
      </c>
      <c r="U114" s="225" t="s">
        <v>1</v>
      </c>
      <c r="V114" s="225" t="s">
        <v>1</v>
      </c>
      <c r="W114" s="225" t="s">
        <v>1</v>
      </c>
      <c r="X114" s="225" t="s">
        <v>1</v>
      </c>
      <c r="Y114" s="225" t="s">
        <v>1</v>
      </c>
      <c r="Z114" s="225" t="s">
        <v>1</v>
      </c>
      <c r="AA114" s="225" t="s">
        <v>1</v>
      </c>
      <c r="AB114" s="225" t="s">
        <v>1</v>
      </c>
      <c r="AC114" s="225" t="s">
        <v>1</v>
      </c>
      <c r="AD114" s="225" t="s">
        <v>1</v>
      </c>
      <c r="AE114" s="225" t="s">
        <v>1</v>
      </c>
      <c r="AF114" s="225" t="s">
        <v>1</v>
      </c>
      <c r="AG114" s="225" t="s">
        <v>1</v>
      </c>
      <c r="AH114" s="225" t="s">
        <v>1</v>
      </c>
      <c r="AI114" s="225" t="s">
        <v>1</v>
      </c>
      <c r="AJ114" s="225" t="s">
        <v>1</v>
      </c>
      <c r="AK114" s="225" t="s">
        <v>1</v>
      </c>
      <c r="AL114" s="225" t="s">
        <v>1</v>
      </c>
      <c r="AM114" s="225" t="s">
        <v>1</v>
      </c>
      <c r="AN114" s="225" t="s">
        <v>1</v>
      </c>
      <c r="AO114" s="225" t="s">
        <v>1</v>
      </c>
      <c r="AP114" s="225" t="s">
        <v>1</v>
      </c>
      <c r="AQ114" s="225" t="s">
        <v>1</v>
      </c>
      <c r="AR114" s="225" t="s">
        <v>1</v>
      </c>
      <c r="AS114" s="225" t="s">
        <v>1</v>
      </c>
      <c r="AT114" s="225" t="s">
        <v>1</v>
      </c>
      <c r="AU114" s="232" t="s">
        <v>23</v>
      </c>
      <c r="AV114" s="231" t="s">
        <v>20</v>
      </c>
      <c r="AW114" s="231" t="s">
        <v>1240</v>
      </c>
      <c r="AX114" s="226">
        <v>1</v>
      </c>
      <c r="AY114" s="235">
        <v>0</v>
      </c>
      <c r="AZ114" s="228">
        <v>0</v>
      </c>
      <c r="BA114" s="233">
        <v>3.7</v>
      </c>
      <c r="BB114" s="238">
        <v>0.05</v>
      </c>
      <c r="BD114" t="e">
        <f>VLOOKUP(A114,'High impact list'!$A:$F,1,FALSE)</f>
        <v>#N/A</v>
      </c>
      <c r="BE114" t="e">
        <f>VLOOKUP(A114,'High impact list'!$A:$F,5,FALSE)</f>
        <v>#N/A</v>
      </c>
      <c r="BF114">
        <v>1</v>
      </c>
      <c r="BG114">
        <v>1</v>
      </c>
      <c r="BH114" t="e">
        <f>VLOOKUP(A114,Sheet2!B:B,1,FALSE)</f>
        <v>#N/A</v>
      </c>
    </row>
    <row r="115" spans="1:60" ht="26.25" customHeight="1" x14ac:dyDescent="0.25">
      <c r="A115" s="223">
        <v>1402</v>
      </c>
      <c r="B115" s="224" t="s">
        <v>1301</v>
      </c>
      <c r="C115" s="225" t="s">
        <v>1193</v>
      </c>
      <c r="D115" s="225" t="s">
        <v>1191</v>
      </c>
      <c r="E115" s="225" t="s">
        <v>737</v>
      </c>
      <c r="F115" s="225" t="s">
        <v>1</v>
      </c>
      <c r="G115" s="225" t="s">
        <v>754</v>
      </c>
      <c r="H115" s="224" t="s">
        <v>1</v>
      </c>
      <c r="I115" s="224" t="s">
        <v>437</v>
      </c>
      <c r="J115" s="226" t="s">
        <v>33</v>
      </c>
      <c r="K115" s="225" t="s">
        <v>1</v>
      </c>
      <c r="L115" s="225" t="s">
        <v>1</v>
      </c>
      <c r="M115" s="226" t="s">
        <v>33</v>
      </c>
      <c r="N115" s="225" t="s">
        <v>1</v>
      </c>
      <c r="O115" s="225" t="s">
        <v>1</v>
      </c>
      <c r="P115" s="225" t="s">
        <v>1</v>
      </c>
      <c r="Q115" s="225" t="s">
        <v>1</v>
      </c>
      <c r="R115" s="225" t="s">
        <v>1</v>
      </c>
      <c r="S115" s="225" t="s">
        <v>1</v>
      </c>
      <c r="T115" s="225" t="s">
        <v>1</v>
      </c>
      <c r="U115" s="225" t="s">
        <v>1</v>
      </c>
      <c r="V115" s="225" t="s">
        <v>1</v>
      </c>
      <c r="W115" s="225" t="s">
        <v>1</v>
      </c>
      <c r="X115" s="225" t="s">
        <v>1</v>
      </c>
      <c r="Y115" s="225" t="s">
        <v>1</v>
      </c>
      <c r="Z115" s="225" t="s">
        <v>1</v>
      </c>
      <c r="AA115" s="225" t="s">
        <v>1</v>
      </c>
      <c r="AB115" s="225" t="s">
        <v>1</v>
      </c>
      <c r="AC115" s="225" t="s">
        <v>1</v>
      </c>
      <c r="AD115" s="225" t="s">
        <v>1</v>
      </c>
      <c r="AE115" s="225" t="s">
        <v>1</v>
      </c>
      <c r="AF115" s="225" t="s">
        <v>1</v>
      </c>
      <c r="AG115" s="225" t="s">
        <v>1</v>
      </c>
      <c r="AH115" s="225" t="s">
        <v>1</v>
      </c>
      <c r="AI115" s="225" t="s">
        <v>1</v>
      </c>
      <c r="AJ115" s="225" t="s">
        <v>1</v>
      </c>
      <c r="AK115" s="225" t="s">
        <v>1</v>
      </c>
      <c r="AL115" s="225" t="s">
        <v>1</v>
      </c>
      <c r="AM115" s="225" t="s">
        <v>1</v>
      </c>
      <c r="AN115" s="225" t="s">
        <v>1</v>
      </c>
      <c r="AO115" s="225" t="s">
        <v>1</v>
      </c>
      <c r="AP115" s="225" t="s">
        <v>1</v>
      </c>
      <c r="AQ115" s="225" t="s">
        <v>1</v>
      </c>
      <c r="AR115" s="225" t="s">
        <v>1</v>
      </c>
      <c r="AS115" s="225" t="s">
        <v>1</v>
      </c>
      <c r="AT115" s="225" t="s">
        <v>1</v>
      </c>
      <c r="AU115" s="231" t="s">
        <v>20</v>
      </c>
      <c r="AV115" s="225" t="s">
        <v>1</v>
      </c>
      <c r="AW115" s="226" t="s">
        <v>1241</v>
      </c>
      <c r="AX115" s="226">
        <v>1</v>
      </c>
      <c r="AY115" s="226">
        <v>1</v>
      </c>
      <c r="AZ115" s="228">
        <v>0</v>
      </c>
      <c r="BA115" s="228">
        <v>0</v>
      </c>
      <c r="BB115" s="229">
        <v>0</v>
      </c>
      <c r="BD115" t="e">
        <f>VLOOKUP(A115,'High impact list'!$A:$F,1,FALSE)</f>
        <v>#N/A</v>
      </c>
      <c r="BE115" t="e">
        <f>VLOOKUP(A115,'High impact list'!$A:$F,5,FALSE)</f>
        <v>#N/A</v>
      </c>
      <c r="BF115">
        <v>1</v>
      </c>
      <c r="BG115">
        <v>1</v>
      </c>
      <c r="BH115" t="e">
        <f>VLOOKUP(A115,Sheet2!B:B,1,FALSE)</f>
        <v>#N/A</v>
      </c>
    </row>
    <row r="116" spans="1:60" ht="14.25" customHeight="1" x14ac:dyDescent="0.25">
      <c r="A116" s="223">
        <v>269</v>
      </c>
      <c r="B116" s="224" t="s">
        <v>834</v>
      </c>
      <c r="C116" s="225" t="s">
        <v>1193</v>
      </c>
      <c r="D116" s="225" t="s">
        <v>1191</v>
      </c>
      <c r="E116" s="225" t="s">
        <v>815</v>
      </c>
      <c r="F116" s="225" t="s">
        <v>1</v>
      </c>
      <c r="G116" s="225" t="s">
        <v>687</v>
      </c>
      <c r="H116" s="224" t="s">
        <v>1</v>
      </c>
      <c r="I116" s="224" t="s">
        <v>437</v>
      </c>
      <c r="J116" s="226" t="s">
        <v>33</v>
      </c>
      <c r="K116" s="225" t="s">
        <v>1</v>
      </c>
      <c r="L116" s="225" t="s">
        <v>1</v>
      </c>
      <c r="M116" s="226" t="s">
        <v>33</v>
      </c>
      <c r="N116" s="225" t="s">
        <v>1</v>
      </c>
      <c r="O116" s="230" t="s">
        <v>22</v>
      </c>
      <c r="P116" s="225" t="s">
        <v>1</v>
      </c>
      <c r="Q116" s="225" t="s">
        <v>1</v>
      </c>
      <c r="R116" s="225" t="s">
        <v>1</v>
      </c>
      <c r="S116" s="225" t="s">
        <v>1</v>
      </c>
      <c r="T116" s="225" t="s">
        <v>1</v>
      </c>
      <c r="U116" s="225" t="s">
        <v>1</v>
      </c>
      <c r="V116" s="225" t="s">
        <v>1</v>
      </c>
      <c r="W116" s="225" t="s">
        <v>1</v>
      </c>
      <c r="X116" s="225" t="s">
        <v>1</v>
      </c>
      <c r="Y116" s="225" t="s">
        <v>1</v>
      </c>
      <c r="Z116" s="225" t="s">
        <v>1</v>
      </c>
      <c r="AA116" s="225" t="s">
        <v>1</v>
      </c>
      <c r="AB116" s="225" t="s">
        <v>1</v>
      </c>
      <c r="AC116" s="225" t="s">
        <v>1</v>
      </c>
      <c r="AD116" s="225" t="s">
        <v>1</v>
      </c>
      <c r="AE116" s="225" t="s">
        <v>1</v>
      </c>
      <c r="AF116" s="225" t="s">
        <v>1</v>
      </c>
      <c r="AG116" s="225" t="s">
        <v>1</v>
      </c>
      <c r="AH116" s="225" t="s">
        <v>1</v>
      </c>
      <c r="AI116" s="225" t="s">
        <v>1</v>
      </c>
      <c r="AJ116" s="225" t="s">
        <v>1</v>
      </c>
      <c r="AK116" s="225" t="s">
        <v>1</v>
      </c>
      <c r="AL116" s="225" t="s">
        <v>1</v>
      </c>
      <c r="AM116" s="225" t="s">
        <v>1</v>
      </c>
      <c r="AN116" s="225" t="s">
        <v>1</v>
      </c>
      <c r="AO116" s="225" t="s">
        <v>1</v>
      </c>
      <c r="AP116" s="225" t="s">
        <v>1</v>
      </c>
      <c r="AQ116" s="225" t="s">
        <v>1</v>
      </c>
      <c r="AR116" s="225" t="s">
        <v>1</v>
      </c>
      <c r="AS116" s="225" t="s">
        <v>1</v>
      </c>
      <c r="AT116" s="225" t="s">
        <v>1</v>
      </c>
      <c r="AU116" s="225" t="s">
        <v>1</v>
      </c>
      <c r="AV116" s="230" t="s">
        <v>22</v>
      </c>
      <c r="AW116" s="226" t="s">
        <v>1241</v>
      </c>
      <c r="AX116" s="226">
        <v>1</v>
      </c>
      <c r="AY116" s="226">
        <v>1</v>
      </c>
      <c r="AZ116" s="228">
        <v>0</v>
      </c>
      <c r="BA116" s="233">
        <v>0</v>
      </c>
      <c r="BB116" s="238">
        <v>23.2</v>
      </c>
      <c r="BD116" t="e">
        <f>VLOOKUP(A116,'High impact list'!$A:$F,1,FALSE)</f>
        <v>#N/A</v>
      </c>
      <c r="BE116" t="e">
        <f>VLOOKUP(A116,'High impact list'!$A:$F,5,FALSE)</f>
        <v>#N/A</v>
      </c>
      <c r="BF116">
        <v>1</v>
      </c>
      <c r="BG116">
        <v>1</v>
      </c>
      <c r="BH116" t="e">
        <f>VLOOKUP(A116,Sheet2!B:B,1,FALSE)</f>
        <v>#N/A</v>
      </c>
    </row>
    <row r="117" spans="1:60" ht="14.25" customHeight="1" x14ac:dyDescent="0.25">
      <c r="A117" s="223">
        <v>1067</v>
      </c>
      <c r="B117" s="224" t="s">
        <v>1302</v>
      </c>
      <c r="C117" s="225" t="s">
        <v>1193</v>
      </c>
      <c r="D117" s="225" t="s">
        <v>1191</v>
      </c>
      <c r="E117" s="225" t="s">
        <v>941</v>
      </c>
      <c r="F117" s="225" t="s">
        <v>1</v>
      </c>
      <c r="G117" s="225" t="s">
        <v>949</v>
      </c>
      <c r="H117" s="224" t="s">
        <v>1</v>
      </c>
      <c r="I117" s="224" t="s">
        <v>437</v>
      </c>
      <c r="J117" s="226" t="s">
        <v>33</v>
      </c>
      <c r="K117" s="225" t="s">
        <v>1</v>
      </c>
      <c r="L117" s="230" t="s">
        <v>22</v>
      </c>
      <c r="M117" s="227" t="s">
        <v>17</v>
      </c>
      <c r="N117" s="225" t="s">
        <v>1</v>
      </c>
      <c r="O117" s="232" t="s">
        <v>23</v>
      </c>
      <c r="P117" s="225" t="s">
        <v>1</v>
      </c>
      <c r="Q117" s="225" t="s">
        <v>1</v>
      </c>
      <c r="R117" s="225" t="s">
        <v>1</v>
      </c>
      <c r="S117" s="225" t="s">
        <v>1</v>
      </c>
      <c r="T117" s="225" t="s">
        <v>1</v>
      </c>
      <c r="U117" s="225" t="s">
        <v>1</v>
      </c>
      <c r="V117" s="225" t="s">
        <v>1</v>
      </c>
      <c r="W117" s="225" t="s">
        <v>1</v>
      </c>
      <c r="X117" s="225" t="s">
        <v>1</v>
      </c>
      <c r="Y117" s="225" t="s">
        <v>1</v>
      </c>
      <c r="Z117" s="225" t="s">
        <v>1</v>
      </c>
      <c r="AA117" s="225" t="s">
        <v>1</v>
      </c>
      <c r="AB117" s="225" t="s">
        <v>1</v>
      </c>
      <c r="AC117" s="225" t="s">
        <v>1</v>
      </c>
      <c r="AD117" s="225" t="s">
        <v>1</v>
      </c>
      <c r="AE117" s="230" t="s">
        <v>22</v>
      </c>
      <c r="AF117" s="225" t="s">
        <v>1</v>
      </c>
      <c r="AG117" s="225" t="s">
        <v>1</v>
      </c>
      <c r="AH117" s="225" t="s">
        <v>1</v>
      </c>
      <c r="AI117" s="225" t="s">
        <v>1</v>
      </c>
      <c r="AJ117" s="225" t="s">
        <v>1</v>
      </c>
      <c r="AK117" s="225" t="s">
        <v>1</v>
      </c>
      <c r="AL117" s="225" t="s">
        <v>1</v>
      </c>
      <c r="AM117" s="225" t="s">
        <v>1</v>
      </c>
      <c r="AN117" s="225" t="s">
        <v>1</v>
      </c>
      <c r="AO117" s="225" t="s">
        <v>1</v>
      </c>
      <c r="AP117" s="225" t="s">
        <v>1</v>
      </c>
      <c r="AQ117" s="225" t="s">
        <v>1</v>
      </c>
      <c r="AR117" s="225" t="s">
        <v>1</v>
      </c>
      <c r="AS117" s="225" t="s">
        <v>1</v>
      </c>
      <c r="AT117" s="225" t="s">
        <v>1</v>
      </c>
      <c r="AU117" s="232" t="s">
        <v>23</v>
      </c>
      <c r="AV117" s="232" t="s">
        <v>23</v>
      </c>
      <c r="AW117" s="231" t="s">
        <v>1240</v>
      </c>
      <c r="AX117" s="226">
        <v>1</v>
      </c>
      <c r="AY117" s="226">
        <v>1</v>
      </c>
      <c r="AZ117" s="228">
        <v>0</v>
      </c>
      <c r="BA117" s="236">
        <v>0.67</v>
      </c>
      <c r="BB117" s="229">
        <v>0</v>
      </c>
      <c r="BD117" t="e">
        <f>VLOOKUP(A117,'High impact list'!$A:$F,1,FALSE)</f>
        <v>#N/A</v>
      </c>
      <c r="BE117" t="e">
        <f>VLOOKUP(A117,'High impact list'!$A:$F,5,FALSE)</f>
        <v>#N/A</v>
      </c>
      <c r="BF117">
        <v>1</v>
      </c>
      <c r="BG117">
        <v>1</v>
      </c>
      <c r="BH117" t="e">
        <f>VLOOKUP(A117,Sheet2!B:B,1,FALSE)</f>
        <v>#N/A</v>
      </c>
    </row>
    <row r="118" spans="1:60" ht="26.25" customHeight="1" x14ac:dyDescent="0.25">
      <c r="A118" s="223">
        <v>284</v>
      </c>
      <c r="B118" s="224" t="s">
        <v>117</v>
      </c>
      <c r="C118" s="225" t="s">
        <v>1193</v>
      </c>
      <c r="D118" s="225" t="s">
        <v>1191</v>
      </c>
      <c r="E118" s="225" t="s">
        <v>896</v>
      </c>
      <c r="F118" s="225" t="s">
        <v>1</v>
      </c>
      <c r="G118" s="225" t="s">
        <v>1517</v>
      </c>
      <c r="H118" s="224" t="s">
        <v>1</v>
      </c>
      <c r="I118" s="224" t="s">
        <v>437</v>
      </c>
      <c r="J118" s="226" t="s">
        <v>33</v>
      </c>
      <c r="K118" s="225" t="s">
        <v>1</v>
      </c>
      <c r="L118" s="225" t="s">
        <v>1</v>
      </c>
      <c r="M118" s="226" t="s">
        <v>33</v>
      </c>
      <c r="N118" s="225" t="s">
        <v>1</v>
      </c>
      <c r="O118" s="225" t="s">
        <v>1</v>
      </c>
      <c r="P118" s="225" t="s">
        <v>1</v>
      </c>
      <c r="Q118" s="225" t="s">
        <v>1</v>
      </c>
      <c r="R118" s="225" t="s">
        <v>1</v>
      </c>
      <c r="S118" s="225" t="s">
        <v>1</v>
      </c>
      <c r="T118" s="225" t="s">
        <v>1</v>
      </c>
      <c r="U118" s="225" t="s">
        <v>1</v>
      </c>
      <c r="V118" s="225" t="s">
        <v>1</v>
      </c>
      <c r="W118" s="225" t="s">
        <v>1</v>
      </c>
      <c r="X118" s="225" t="s">
        <v>1</v>
      </c>
      <c r="Y118" s="225" t="s">
        <v>1</v>
      </c>
      <c r="Z118" s="225" t="s">
        <v>1</v>
      </c>
      <c r="AA118" s="225" t="s">
        <v>1</v>
      </c>
      <c r="AB118" s="225" t="s">
        <v>1</v>
      </c>
      <c r="AC118" s="225" t="s">
        <v>1</v>
      </c>
      <c r="AD118" s="225" t="s">
        <v>1</v>
      </c>
      <c r="AE118" s="225" t="s">
        <v>1</v>
      </c>
      <c r="AF118" s="225" t="s">
        <v>1</v>
      </c>
      <c r="AG118" s="225" t="s">
        <v>1</v>
      </c>
      <c r="AH118" s="225" t="s">
        <v>1</v>
      </c>
      <c r="AI118" s="225" t="s">
        <v>1</v>
      </c>
      <c r="AJ118" s="225" t="s">
        <v>1</v>
      </c>
      <c r="AK118" s="225" t="s">
        <v>1</v>
      </c>
      <c r="AL118" s="225" t="s">
        <v>1</v>
      </c>
      <c r="AM118" s="225" t="s">
        <v>1</v>
      </c>
      <c r="AN118" s="225" t="s">
        <v>1</v>
      </c>
      <c r="AO118" s="225" t="s">
        <v>1</v>
      </c>
      <c r="AP118" s="225" t="s">
        <v>1</v>
      </c>
      <c r="AQ118" s="225" t="s">
        <v>1</v>
      </c>
      <c r="AR118" s="225" t="s">
        <v>1</v>
      </c>
      <c r="AS118" s="225" t="s">
        <v>1</v>
      </c>
      <c r="AT118" s="225" t="s">
        <v>1</v>
      </c>
      <c r="AU118" s="230" t="s">
        <v>22</v>
      </c>
      <c r="AV118" s="230" t="s">
        <v>22</v>
      </c>
      <c r="AW118" s="226" t="s">
        <v>1241</v>
      </c>
      <c r="AX118" s="226">
        <v>1</v>
      </c>
      <c r="AY118" s="235">
        <v>0</v>
      </c>
      <c r="AZ118" s="228">
        <v>0</v>
      </c>
      <c r="BA118" s="228">
        <v>0</v>
      </c>
      <c r="BB118" s="229">
        <v>0</v>
      </c>
      <c r="BD118">
        <f>VLOOKUP(A118,'High impact list'!$A:$F,1,FALSE)</f>
        <v>284</v>
      </c>
      <c r="BE118" t="str">
        <f>VLOOKUP(A118,'High impact list'!$A:$F,5,FALSE)</f>
        <v>Energy/ Environmental Sustainability</v>
      </c>
      <c r="BF118">
        <v>1</v>
      </c>
      <c r="BG118">
        <v>1</v>
      </c>
      <c r="BH118" t="e">
        <f>VLOOKUP(A118,Sheet2!B:B,1,FALSE)</f>
        <v>#N/A</v>
      </c>
    </row>
    <row r="119" spans="1:60" ht="34.5" customHeight="1" x14ac:dyDescent="0.25">
      <c r="A119" s="223">
        <v>287</v>
      </c>
      <c r="B119" s="224" t="s">
        <v>840</v>
      </c>
      <c r="C119" s="225" t="s">
        <v>1193</v>
      </c>
      <c r="D119" s="225" t="s">
        <v>1191</v>
      </c>
      <c r="E119" s="225" t="s">
        <v>815</v>
      </c>
      <c r="F119" s="225" t="s">
        <v>1</v>
      </c>
      <c r="G119" s="225" t="s">
        <v>1524</v>
      </c>
      <c r="H119" s="224" t="s">
        <v>1</v>
      </c>
      <c r="I119" s="224" t="s">
        <v>437</v>
      </c>
      <c r="J119" s="226" t="s">
        <v>33</v>
      </c>
      <c r="K119" s="225" t="s">
        <v>1</v>
      </c>
      <c r="L119" s="225" t="s">
        <v>1</v>
      </c>
      <c r="M119" s="226" t="s">
        <v>33</v>
      </c>
      <c r="N119" s="225" t="s">
        <v>1</v>
      </c>
      <c r="O119" s="225" t="s">
        <v>1</v>
      </c>
      <c r="P119" s="225" t="s">
        <v>1</v>
      </c>
      <c r="Q119" s="225" t="s">
        <v>1</v>
      </c>
      <c r="R119" s="225" t="s">
        <v>1</v>
      </c>
      <c r="S119" s="225" t="s">
        <v>1</v>
      </c>
      <c r="T119" s="225" t="s">
        <v>1</v>
      </c>
      <c r="U119" s="225" t="s">
        <v>1</v>
      </c>
      <c r="V119" s="225" t="s">
        <v>1</v>
      </c>
      <c r="W119" s="225" t="s">
        <v>1</v>
      </c>
      <c r="X119" s="225" t="s">
        <v>1</v>
      </c>
      <c r="Y119" s="225" t="s">
        <v>1</v>
      </c>
      <c r="Z119" s="225" t="s">
        <v>1</v>
      </c>
      <c r="AA119" s="225" t="s">
        <v>1</v>
      </c>
      <c r="AB119" s="225" t="s">
        <v>1</v>
      </c>
      <c r="AC119" s="225" t="s">
        <v>1</v>
      </c>
      <c r="AD119" s="225" t="s">
        <v>1</v>
      </c>
      <c r="AE119" s="225" t="s">
        <v>1</v>
      </c>
      <c r="AF119" s="225" t="s">
        <v>1</v>
      </c>
      <c r="AG119" s="225" t="s">
        <v>1</v>
      </c>
      <c r="AH119" s="225" t="s">
        <v>1</v>
      </c>
      <c r="AI119" s="225" t="s">
        <v>1</v>
      </c>
      <c r="AJ119" s="225" t="s">
        <v>1</v>
      </c>
      <c r="AK119" s="225" t="s">
        <v>1</v>
      </c>
      <c r="AL119" s="225" t="s">
        <v>1</v>
      </c>
      <c r="AM119" s="225" t="s">
        <v>1</v>
      </c>
      <c r="AN119" s="225" t="s">
        <v>1</v>
      </c>
      <c r="AO119" s="225" t="s">
        <v>1</v>
      </c>
      <c r="AP119" s="225" t="s">
        <v>1</v>
      </c>
      <c r="AQ119" s="225" t="s">
        <v>1</v>
      </c>
      <c r="AR119" s="225" t="s">
        <v>1</v>
      </c>
      <c r="AS119" s="225" t="s">
        <v>1</v>
      </c>
      <c r="AT119" s="225" t="s">
        <v>1</v>
      </c>
      <c r="AU119" s="225" t="s">
        <v>1</v>
      </c>
      <c r="AV119" s="231" t="s">
        <v>20</v>
      </c>
      <c r="AW119" s="226" t="s">
        <v>1241</v>
      </c>
      <c r="AX119" s="226">
        <v>1</v>
      </c>
      <c r="AY119" s="226">
        <v>1</v>
      </c>
      <c r="AZ119" s="228">
        <v>0</v>
      </c>
      <c r="BA119" s="228">
        <v>0</v>
      </c>
      <c r="BB119" s="238">
        <v>0.02</v>
      </c>
      <c r="BD119" t="e">
        <f>VLOOKUP(A119,'High impact list'!$A:$F,1,FALSE)</f>
        <v>#N/A</v>
      </c>
      <c r="BE119" t="e">
        <f>VLOOKUP(A119,'High impact list'!$A:$F,5,FALSE)</f>
        <v>#N/A</v>
      </c>
      <c r="BF119">
        <v>1</v>
      </c>
      <c r="BG119">
        <v>1</v>
      </c>
      <c r="BH119" t="e">
        <f>VLOOKUP(A119,Sheet2!B:B,1,FALSE)</f>
        <v>#N/A</v>
      </c>
    </row>
    <row r="120" spans="1:60" ht="27" customHeight="1" x14ac:dyDescent="0.25">
      <c r="A120" s="223">
        <v>1026</v>
      </c>
      <c r="B120" s="224" t="s">
        <v>928</v>
      </c>
      <c r="C120" s="225" t="s">
        <v>1193</v>
      </c>
      <c r="D120" s="225" t="s">
        <v>1191</v>
      </c>
      <c r="E120" s="225" t="s">
        <v>896</v>
      </c>
      <c r="F120" s="225" t="s">
        <v>1</v>
      </c>
      <c r="G120" s="225" t="s">
        <v>902</v>
      </c>
      <c r="H120" s="224" t="s">
        <v>1</v>
      </c>
      <c r="I120" s="224" t="s">
        <v>437</v>
      </c>
      <c r="J120" s="226" t="s">
        <v>33</v>
      </c>
      <c r="K120" s="225" t="s">
        <v>1</v>
      </c>
      <c r="L120" s="225" t="s">
        <v>1</v>
      </c>
      <c r="M120" s="226" t="s">
        <v>33</v>
      </c>
      <c r="N120" s="225" t="s">
        <v>1</v>
      </c>
      <c r="O120" s="230" t="s">
        <v>22</v>
      </c>
      <c r="P120" s="225" t="s">
        <v>1</v>
      </c>
      <c r="Q120" s="225" t="s">
        <v>1</v>
      </c>
      <c r="R120" s="225" t="s">
        <v>1</v>
      </c>
      <c r="S120" s="225" t="s">
        <v>1</v>
      </c>
      <c r="T120" s="225" t="s">
        <v>1</v>
      </c>
      <c r="U120" s="225" t="s">
        <v>1</v>
      </c>
      <c r="V120" s="225" t="s">
        <v>1</v>
      </c>
      <c r="W120" s="225" t="s">
        <v>1</v>
      </c>
      <c r="X120" s="225" t="s">
        <v>1</v>
      </c>
      <c r="Y120" s="225" t="s">
        <v>1</v>
      </c>
      <c r="Z120" s="225" t="s">
        <v>1</v>
      </c>
      <c r="AA120" s="225" t="s">
        <v>1</v>
      </c>
      <c r="AB120" s="225" t="s">
        <v>1</v>
      </c>
      <c r="AC120" s="225" t="s">
        <v>1</v>
      </c>
      <c r="AD120" s="225" t="s">
        <v>1</v>
      </c>
      <c r="AE120" s="225" t="s">
        <v>1</v>
      </c>
      <c r="AF120" s="225" t="s">
        <v>1</v>
      </c>
      <c r="AG120" s="225" t="s">
        <v>1</v>
      </c>
      <c r="AH120" s="225" t="s">
        <v>1</v>
      </c>
      <c r="AI120" s="225" t="s">
        <v>1</v>
      </c>
      <c r="AJ120" s="225" t="s">
        <v>1</v>
      </c>
      <c r="AK120" s="225" t="s">
        <v>1</v>
      </c>
      <c r="AL120" s="225" t="s">
        <v>1</v>
      </c>
      <c r="AM120" s="225" t="s">
        <v>1</v>
      </c>
      <c r="AN120" s="225" t="s">
        <v>1</v>
      </c>
      <c r="AO120" s="225" t="s">
        <v>1</v>
      </c>
      <c r="AP120" s="225" t="s">
        <v>1</v>
      </c>
      <c r="AQ120" s="225" t="s">
        <v>1</v>
      </c>
      <c r="AR120" s="225" t="s">
        <v>1</v>
      </c>
      <c r="AS120" s="225" t="s">
        <v>1</v>
      </c>
      <c r="AT120" s="225" t="s">
        <v>1</v>
      </c>
      <c r="AU120" s="225" t="s">
        <v>1</v>
      </c>
      <c r="AV120" s="225" t="s">
        <v>1</v>
      </c>
      <c r="AW120" s="226" t="s">
        <v>1241</v>
      </c>
      <c r="AX120" s="226">
        <v>1</v>
      </c>
      <c r="AY120" s="235">
        <v>0</v>
      </c>
      <c r="AZ120" s="228">
        <v>0</v>
      </c>
      <c r="BA120" s="236">
        <v>0.08</v>
      </c>
      <c r="BB120" s="238">
        <v>0.1</v>
      </c>
      <c r="BD120" t="e">
        <f>VLOOKUP(A120,'High impact list'!$A:$F,1,FALSE)</f>
        <v>#N/A</v>
      </c>
      <c r="BE120" t="e">
        <f>VLOOKUP(A120,'High impact list'!$A:$F,5,FALSE)</f>
        <v>#N/A</v>
      </c>
      <c r="BF120">
        <v>1</v>
      </c>
      <c r="BG120">
        <v>1</v>
      </c>
      <c r="BH120" t="e">
        <f>VLOOKUP(A120,Sheet2!B:B,1,FALSE)</f>
        <v>#N/A</v>
      </c>
    </row>
    <row r="121" spans="1:60" ht="18" customHeight="1" x14ac:dyDescent="0.25">
      <c r="A121" s="223">
        <v>1339</v>
      </c>
      <c r="B121" s="224" t="s">
        <v>81</v>
      </c>
      <c r="C121" s="225" t="s">
        <v>1193</v>
      </c>
      <c r="D121" s="225" t="s">
        <v>1191</v>
      </c>
      <c r="E121" s="225" t="s">
        <v>1086</v>
      </c>
      <c r="F121" s="225" t="s">
        <v>1</v>
      </c>
      <c r="G121" s="225" t="s">
        <v>447</v>
      </c>
      <c r="H121" s="224" t="s">
        <v>1</v>
      </c>
      <c r="I121" s="224" t="s">
        <v>437</v>
      </c>
      <c r="J121" s="226" t="s">
        <v>33</v>
      </c>
      <c r="K121" s="225" t="s">
        <v>1</v>
      </c>
      <c r="L121" s="225" t="s">
        <v>1</v>
      </c>
      <c r="M121" s="226" t="s">
        <v>33</v>
      </c>
      <c r="N121" s="225" t="s">
        <v>1</v>
      </c>
      <c r="O121" s="225" t="s">
        <v>1</v>
      </c>
      <c r="P121" s="225" t="s">
        <v>1</v>
      </c>
      <c r="Q121" s="225" t="s">
        <v>1</v>
      </c>
      <c r="R121" s="225" t="s">
        <v>1</v>
      </c>
      <c r="S121" s="225" t="s">
        <v>1</v>
      </c>
      <c r="T121" s="225" t="s">
        <v>1</v>
      </c>
      <c r="U121" s="225" t="s">
        <v>1</v>
      </c>
      <c r="V121" s="225" t="s">
        <v>1</v>
      </c>
      <c r="W121" s="225" t="s">
        <v>1</v>
      </c>
      <c r="X121" s="225" t="s">
        <v>1</v>
      </c>
      <c r="Y121" s="225" t="s">
        <v>1</v>
      </c>
      <c r="Z121" s="225" t="s">
        <v>1</v>
      </c>
      <c r="AA121" s="225" t="s">
        <v>1</v>
      </c>
      <c r="AB121" s="225" t="s">
        <v>1</v>
      </c>
      <c r="AC121" s="225" t="s">
        <v>1</v>
      </c>
      <c r="AD121" s="225" t="s">
        <v>1</v>
      </c>
      <c r="AE121" s="225" t="s">
        <v>1</v>
      </c>
      <c r="AF121" s="225" t="s">
        <v>1</v>
      </c>
      <c r="AG121" s="225" t="s">
        <v>1</v>
      </c>
      <c r="AH121" s="225" t="s">
        <v>1</v>
      </c>
      <c r="AI121" s="225" t="s">
        <v>1</v>
      </c>
      <c r="AJ121" s="225" t="s">
        <v>1</v>
      </c>
      <c r="AK121" s="225" t="s">
        <v>1</v>
      </c>
      <c r="AL121" s="225" t="s">
        <v>1</v>
      </c>
      <c r="AM121" s="225" t="s">
        <v>1</v>
      </c>
      <c r="AN121" s="225" t="s">
        <v>1</v>
      </c>
      <c r="AO121" s="225" t="s">
        <v>1</v>
      </c>
      <c r="AP121" s="225" t="s">
        <v>1</v>
      </c>
      <c r="AQ121" s="225" t="s">
        <v>1</v>
      </c>
      <c r="AR121" s="225" t="s">
        <v>1</v>
      </c>
      <c r="AS121" s="225" t="s">
        <v>1</v>
      </c>
      <c r="AT121" s="225" t="s">
        <v>1</v>
      </c>
      <c r="AU121" s="225" t="s">
        <v>1</v>
      </c>
      <c r="AV121" s="225" t="s">
        <v>1</v>
      </c>
      <c r="AW121" s="226" t="s">
        <v>1241</v>
      </c>
      <c r="AX121" s="226">
        <v>1</v>
      </c>
      <c r="AY121" s="235">
        <v>0</v>
      </c>
      <c r="AZ121" s="228">
        <v>0</v>
      </c>
      <c r="BA121" s="228">
        <v>0</v>
      </c>
      <c r="BB121" s="229">
        <v>0</v>
      </c>
      <c r="BD121">
        <f>VLOOKUP(A121,'High impact list'!$A:$F,1,FALSE)</f>
        <v>1339</v>
      </c>
      <c r="BE121" t="str">
        <f>VLOOKUP(A121,'High impact list'!$A:$F,5,FALSE)</f>
        <v>Education, skills and unemployment</v>
      </c>
      <c r="BF121">
        <v>1</v>
      </c>
      <c r="BG121">
        <v>1</v>
      </c>
      <c r="BH121" t="e">
        <f>VLOOKUP(A121,Sheet2!B:B,1,FALSE)</f>
        <v>#N/A</v>
      </c>
    </row>
    <row r="122" spans="1:60" ht="18.75" customHeight="1" x14ac:dyDescent="0.25">
      <c r="A122" s="223">
        <v>308</v>
      </c>
      <c r="B122" s="224" t="s">
        <v>118</v>
      </c>
      <c r="C122" s="225" t="s">
        <v>1193</v>
      </c>
      <c r="D122" s="225" t="s">
        <v>1191</v>
      </c>
      <c r="E122" s="225" t="s">
        <v>1021</v>
      </c>
      <c r="F122" s="225" t="s">
        <v>1</v>
      </c>
      <c r="G122" s="225" t="s">
        <v>1517</v>
      </c>
      <c r="H122" s="224" t="s">
        <v>1</v>
      </c>
      <c r="I122" s="224" t="s">
        <v>437</v>
      </c>
      <c r="J122" s="226" t="s">
        <v>33</v>
      </c>
      <c r="K122" s="225" t="s">
        <v>1</v>
      </c>
      <c r="L122" s="230" t="s">
        <v>22</v>
      </c>
      <c r="M122" s="227" t="s">
        <v>17</v>
      </c>
      <c r="N122" s="225" t="s">
        <v>1</v>
      </c>
      <c r="O122" s="232" t="s">
        <v>23</v>
      </c>
      <c r="P122" s="225" t="s">
        <v>1</v>
      </c>
      <c r="Q122" s="225" t="s">
        <v>1</v>
      </c>
      <c r="R122" s="225" t="s">
        <v>1</v>
      </c>
      <c r="S122" s="225" t="s">
        <v>1</v>
      </c>
      <c r="T122" s="225" t="s">
        <v>1</v>
      </c>
      <c r="U122" s="225" t="s">
        <v>1</v>
      </c>
      <c r="V122" s="225" t="s">
        <v>1</v>
      </c>
      <c r="W122" s="225" t="s">
        <v>1</v>
      </c>
      <c r="X122" s="225" t="s">
        <v>1</v>
      </c>
      <c r="Y122" s="225" t="s">
        <v>1</v>
      </c>
      <c r="Z122" s="225" t="s">
        <v>1</v>
      </c>
      <c r="AA122" s="225" t="s">
        <v>1</v>
      </c>
      <c r="AB122" s="225" t="s">
        <v>1</v>
      </c>
      <c r="AC122" s="225" t="s">
        <v>1</v>
      </c>
      <c r="AD122" s="225" t="s">
        <v>1</v>
      </c>
      <c r="AE122" s="230" t="s">
        <v>22</v>
      </c>
      <c r="AF122" s="225" t="s">
        <v>1</v>
      </c>
      <c r="AG122" s="225" t="s">
        <v>1</v>
      </c>
      <c r="AH122" s="225" t="s">
        <v>1</v>
      </c>
      <c r="AI122" s="225" t="s">
        <v>1</v>
      </c>
      <c r="AJ122" s="225" t="s">
        <v>1</v>
      </c>
      <c r="AK122" s="225" t="s">
        <v>1</v>
      </c>
      <c r="AL122" s="225" t="s">
        <v>1</v>
      </c>
      <c r="AM122" s="225" t="s">
        <v>1</v>
      </c>
      <c r="AN122" s="225" t="s">
        <v>1</v>
      </c>
      <c r="AO122" s="225" t="s">
        <v>1</v>
      </c>
      <c r="AP122" s="225" t="s">
        <v>1</v>
      </c>
      <c r="AQ122" s="225" t="s">
        <v>1</v>
      </c>
      <c r="AR122" s="225" t="s">
        <v>1</v>
      </c>
      <c r="AS122" s="225" t="s">
        <v>1</v>
      </c>
      <c r="AT122" s="225" t="s">
        <v>1</v>
      </c>
      <c r="AU122" s="225" t="s">
        <v>1</v>
      </c>
      <c r="AV122" s="225" t="s">
        <v>1</v>
      </c>
      <c r="AW122" s="226" t="s">
        <v>1241</v>
      </c>
      <c r="AX122" s="226">
        <v>1</v>
      </c>
      <c r="AY122" s="235">
        <v>0</v>
      </c>
      <c r="AZ122" s="228">
        <v>0</v>
      </c>
      <c r="BA122" s="228">
        <v>0</v>
      </c>
      <c r="BB122" s="229">
        <v>0</v>
      </c>
      <c r="BD122">
        <f>VLOOKUP(A122,'High impact list'!$A:$F,1,FALSE)</f>
        <v>308</v>
      </c>
      <c r="BE122" t="str">
        <f>VLOOKUP(A122,'High impact list'!$A:$F,5,FALSE)</f>
        <v>Energy</v>
      </c>
      <c r="BF122">
        <v>1</v>
      </c>
      <c r="BG122">
        <v>1</v>
      </c>
      <c r="BH122" t="e">
        <f>VLOOKUP(A122,Sheet2!B:B,1,FALSE)</f>
        <v>#N/A</v>
      </c>
    </row>
    <row r="123" spans="1:60" ht="18.75" customHeight="1" x14ac:dyDescent="0.25">
      <c r="A123" s="223">
        <v>319</v>
      </c>
      <c r="B123" s="224" t="s">
        <v>1304</v>
      </c>
      <c r="C123" s="225" t="s">
        <v>1193</v>
      </c>
      <c r="D123" s="225" t="s">
        <v>1191</v>
      </c>
      <c r="E123" s="225" t="s">
        <v>737</v>
      </c>
      <c r="F123" s="225" t="s">
        <v>1</v>
      </c>
      <c r="G123" s="225" t="s">
        <v>739</v>
      </c>
      <c r="H123" s="224" t="s">
        <v>1</v>
      </c>
      <c r="I123" s="224" t="s">
        <v>437</v>
      </c>
      <c r="J123" s="226" t="s">
        <v>33</v>
      </c>
      <c r="K123" s="225" t="s">
        <v>1</v>
      </c>
      <c r="L123" s="225" t="s">
        <v>1</v>
      </c>
      <c r="M123" s="226" t="s">
        <v>33</v>
      </c>
      <c r="N123" s="225" t="s">
        <v>1</v>
      </c>
      <c r="O123" s="230" t="s">
        <v>22</v>
      </c>
      <c r="P123" s="225" t="s">
        <v>1</v>
      </c>
      <c r="Q123" s="225" t="s">
        <v>1</v>
      </c>
      <c r="R123" s="225" t="s">
        <v>1</v>
      </c>
      <c r="S123" s="225" t="s">
        <v>1</v>
      </c>
      <c r="T123" s="225" t="s">
        <v>1</v>
      </c>
      <c r="U123" s="225" t="s">
        <v>1</v>
      </c>
      <c r="V123" s="225" t="s">
        <v>1</v>
      </c>
      <c r="W123" s="225" t="s">
        <v>1</v>
      </c>
      <c r="X123" s="225" t="s">
        <v>1</v>
      </c>
      <c r="Y123" s="225" t="s">
        <v>1</v>
      </c>
      <c r="Z123" s="225" t="s">
        <v>1</v>
      </c>
      <c r="AA123" s="225" t="s">
        <v>1</v>
      </c>
      <c r="AB123" s="225" t="s">
        <v>1</v>
      </c>
      <c r="AC123" s="225" t="s">
        <v>1</v>
      </c>
      <c r="AD123" s="225" t="s">
        <v>1</v>
      </c>
      <c r="AE123" s="225" t="s">
        <v>1</v>
      </c>
      <c r="AF123" s="225" t="s">
        <v>1</v>
      </c>
      <c r="AG123" s="225" t="s">
        <v>1</v>
      </c>
      <c r="AH123" s="225" t="s">
        <v>1</v>
      </c>
      <c r="AI123" s="225" t="s">
        <v>1</v>
      </c>
      <c r="AJ123" s="225" t="s">
        <v>1</v>
      </c>
      <c r="AK123" s="225" t="s">
        <v>1</v>
      </c>
      <c r="AL123" s="225" t="s">
        <v>1</v>
      </c>
      <c r="AM123" s="225" t="s">
        <v>1</v>
      </c>
      <c r="AN123" s="225" t="s">
        <v>1</v>
      </c>
      <c r="AO123" s="225" t="s">
        <v>1</v>
      </c>
      <c r="AP123" s="225" t="s">
        <v>1</v>
      </c>
      <c r="AQ123" s="225" t="s">
        <v>1</v>
      </c>
      <c r="AR123" s="225" t="s">
        <v>1</v>
      </c>
      <c r="AS123" s="225" t="s">
        <v>1</v>
      </c>
      <c r="AT123" s="225" t="s">
        <v>1</v>
      </c>
      <c r="AU123" s="230" t="s">
        <v>22</v>
      </c>
      <c r="AV123" s="225" t="s">
        <v>1</v>
      </c>
      <c r="AW123" s="226" t="s">
        <v>1241</v>
      </c>
      <c r="AX123" s="226">
        <v>1</v>
      </c>
      <c r="AY123" s="226">
        <v>1</v>
      </c>
      <c r="AZ123" s="228">
        <v>0</v>
      </c>
      <c r="BA123" s="233">
        <v>0</v>
      </c>
      <c r="BB123" s="229">
        <v>0</v>
      </c>
      <c r="BD123" t="e">
        <f>VLOOKUP(A123,'High impact list'!$A:$F,1,FALSE)</f>
        <v>#N/A</v>
      </c>
      <c r="BE123" t="e">
        <f>VLOOKUP(A123,'High impact list'!$A:$F,5,FALSE)</f>
        <v>#N/A</v>
      </c>
      <c r="BF123">
        <v>1</v>
      </c>
      <c r="BG123">
        <v>1</v>
      </c>
      <c r="BH123" t="e">
        <f>VLOOKUP(A123,Sheet2!B:B,1,FALSE)</f>
        <v>#N/A</v>
      </c>
    </row>
    <row r="124" spans="1:60" ht="18.75" customHeight="1" x14ac:dyDescent="0.25">
      <c r="A124" s="223">
        <v>327</v>
      </c>
      <c r="B124" s="224" t="s">
        <v>1307</v>
      </c>
      <c r="C124" s="225" t="s">
        <v>1193</v>
      </c>
      <c r="D124" s="225" t="s">
        <v>1191</v>
      </c>
      <c r="E124" s="225" t="s">
        <v>737</v>
      </c>
      <c r="F124" s="225" t="s">
        <v>1</v>
      </c>
      <c r="G124" s="225" t="s">
        <v>739</v>
      </c>
      <c r="H124" s="224" t="s">
        <v>1</v>
      </c>
      <c r="I124" s="224" t="s">
        <v>437</v>
      </c>
      <c r="J124" s="226" t="s">
        <v>33</v>
      </c>
      <c r="K124" s="225" t="s">
        <v>1</v>
      </c>
      <c r="L124" s="225" t="s">
        <v>1</v>
      </c>
      <c r="M124" s="226" t="s">
        <v>33</v>
      </c>
      <c r="N124" s="225" t="s">
        <v>1</v>
      </c>
      <c r="O124" s="230" t="s">
        <v>22</v>
      </c>
      <c r="P124" s="225" t="s">
        <v>1</v>
      </c>
      <c r="Q124" s="225" t="s">
        <v>1</v>
      </c>
      <c r="R124" s="225" t="s">
        <v>1</v>
      </c>
      <c r="S124" s="225" t="s">
        <v>1</v>
      </c>
      <c r="T124" s="225" t="s">
        <v>1</v>
      </c>
      <c r="U124" s="225" t="s">
        <v>1</v>
      </c>
      <c r="V124" s="225" t="s">
        <v>1</v>
      </c>
      <c r="W124" s="225" t="s">
        <v>1</v>
      </c>
      <c r="X124" s="225" t="s">
        <v>1</v>
      </c>
      <c r="Y124" s="225" t="s">
        <v>1</v>
      </c>
      <c r="Z124" s="225" t="s">
        <v>1</v>
      </c>
      <c r="AA124" s="225" t="s">
        <v>1</v>
      </c>
      <c r="AB124" s="225" t="s">
        <v>1</v>
      </c>
      <c r="AC124" s="225" t="s">
        <v>1</v>
      </c>
      <c r="AD124" s="225" t="s">
        <v>1</v>
      </c>
      <c r="AE124" s="225" t="s">
        <v>1</v>
      </c>
      <c r="AF124" s="225" t="s">
        <v>1</v>
      </c>
      <c r="AG124" s="225" t="s">
        <v>1</v>
      </c>
      <c r="AH124" s="225" t="s">
        <v>1</v>
      </c>
      <c r="AI124" s="225" t="s">
        <v>1</v>
      </c>
      <c r="AJ124" s="225" t="s">
        <v>1</v>
      </c>
      <c r="AK124" s="225" t="s">
        <v>1</v>
      </c>
      <c r="AL124" s="225" t="s">
        <v>1</v>
      </c>
      <c r="AM124" s="225" t="s">
        <v>1</v>
      </c>
      <c r="AN124" s="225" t="s">
        <v>1</v>
      </c>
      <c r="AO124" s="225" t="s">
        <v>1</v>
      </c>
      <c r="AP124" s="225" t="s">
        <v>1</v>
      </c>
      <c r="AQ124" s="225" t="s">
        <v>1</v>
      </c>
      <c r="AR124" s="225" t="s">
        <v>1</v>
      </c>
      <c r="AS124" s="225" t="s">
        <v>1</v>
      </c>
      <c r="AT124" s="225" t="s">
        <v>1</v>
      </c>
      <c r="AU124" s="230" t="s">
        <v>22</v>
      </c>
      <c r="AV124" s="225" t="s">
        <v>1</v>
      </c>
      <c r="AW124" s="226" t="s">
        <v>1241</v>
      </c>
      <c r="AX124" s="226">
        <v>1</v>
      </c>
      <c r="AY124" s="235">
        <v>0</v>
      </c>
      <c r="AZ124" s="228">
        <v>0</v>
      </c>
      <c r="BA124" s="236">
        <v>0.04</v>
      </c>
      <c r="BB124" s="229">
        <v>0</v>
      </c>
      <c r="BD124" t="e">
        <f>VLOOKUP(A124,'High impact list'!$A:$F,1,FALSE)</f>
        <v>#N/A</v>
      </c>
      <c r="BE124" t="e">
        <f>VLOOKUP(A124,'High impact list'!$A:$F,5,FALSE)</f>
        <v>#N/A</v>
      </c>
      <c r="BF124">
        <v>1</v>
      </c>
      <c r="BG124">
        <v>1</v>
      </c>
      <c r="BH124" t="e">
        <f>VLOOKUP(A124,Sheet2!B:B,1,FALSE)</f>
        <v>#N/A</v>
      </c>
    </row>
    <row r="125" spans="1:60" ht="18.75" customHeight="1" x14ac:dyDescent="0.25">
      <c r="A125" s="223">
        <v>406</v>
      </c>
      <c r="B125" s="224" t="s">
        <v>84</v>
      </c>
      <c r="C125" s="225" t="s">
        <v>1193</v>
      </c>
      <c r="D125" s="225" t="s">
        <v>1191</v>
      </c>
      <c r="E125" s="225" t="s">
        <v>941</v>
      </c>
      <c r="F125" s="225" t="s">
        <v>1</v>
      </c>
      <c r="G125" s="225" t="s">
        <v>447</v>
      </c>
      <c r="H125" s="224" t="s">
        <v>1</v>
      </c>
      <c r="I125" s="224" t="s">
        <v>437</v>
      </c>
      <c r="J125" s="226" t="s">
        <v>33</v>
      </c>
      <c r="K125" s="225" t="s">
        <v>1</v>
      </c>
      <c r="L125" s="225" t="s">
        <v>1</v>
      </c>
      <c r="M125" s="226" t="s">
        <v>33</v>
      </c>
      <c r="N125" s="225" t="s">
        <v>1</v>
      </c>
      <c r="O125" s="225" t="s">
        <v>1</v>
      </c>
      <c r="P125" s="225" t="s">
        <v>1</v>
      </c>
      <c r="Q125" s="225" t="s">
        <v>1</v>
      </c>
      <c r="R125" s="225" t="s">
        <v>1</v>
      </c>
      <c r="S125" s="225" t="s">
        <v>1</v>
      </c>
      <c r="T125" s="225" t="s">
        <v>1</v>
      </c>
      <c r="U125" s="225" t="s">
        <v>1</v>
      </c>
      <c r="V125" s="225" t="s">
        <v>1</v>
      </c>
      <c r="W125" s="225" t="s">
        <v>1</v>
      </c>
      <c r="X125" s="225" t="s">
        <v>1</v>
      </c>
      <c r="Y125" s="225" t="s">
        <v>1</v>
      </c>
      <c r="Z125" s="225" t="s">
        <v>1</v>
      </c>
      <c r="AA125" s="225" t="s">
        <v>1</v>
      </c>
      <c r="AB125" s="225" t="s">
        <v>1</v>
      </c>
      <c r="AC125" s="225" t="s">
        <v>1</v>
      </c>
      <c r="AD125" s="225" t="s">
        <v>1</v>
      </c>
      <c r="AE125" s="225" t="s">
        <v>1</v>
      </c>
      <c r="AF125" s="225" t="s">
        <v>1</v>
      </c>
      <c r="AG125" s="225" t="s">
        <v>1</v>
      </c>
      <c r="AH125" s="225" t="s">
        <v>1</v>
      </c>
      <c r="AI125" s="225" t="s">
        <v>1</v>
      </c>
      <c r="AJ125" s="225" t="s">
        <v>1</v>
      </c>
      <c r="AK125" s="225" t="s">
        <v>1</v>
      </c>
      <c r="AL125" s="225" t="s">
        <v>1</v>
      </c>
      <c r="AM125" s="225" t="s">
        <v>1</v>
      </c>
      <c r="AN125" s="225" t="s">
        <v>1</v>
      </c>
      <c r="AO125" s="225" t="s">
        <v>1</v>
      </c>
      <c r="AP125" s="225" t="s">
        <v>1</v>
      </c>
      <c r="AQ125" s="225" t="s">
        <v>1</v>
      </c>
      <c r="AR125" s="225" t="s">
        <v>1</v>
      </c>
      <c r="AS125" s="225" t="s">
        <v>1</v>
      </c>
      <c r="AT125" s="225" t="s">
        <v>1</v>
      </c>
      <c r="AU125" s="225" t="s">
        <v>1</v>
      </c>
      <c r="AV125" s="225" t="s">
        <v>1</v>
      </c>
      <c r="AW125" s="226" t="s">
        <v>1241</v>
      </c>
      <c r="AX125" s="226">
        <v>1</v>
      </c>
      <c r="AY125" s="226">
        <v>1</v>
      </c>
      <c r="AZ125" s="228">
        <v>0</v>
      </c>
      <c r="BA125" s="233">
        <v>0</v>
      </c>
      <c r="BB125" s="229">
        <v>0</v>
      </c>
      <c r="BD125">
        <f>VLOOKUP(A125,'High impact list'!$A:$F,1,FALSE)</f>
        <v>406</v>
      </c>
      <c r="BE125" t="str">
        <f>VLOOKUP(A125,'High impact list'!$A:$F,5,FALSE)</f>
        <v>Education, skills and unemployment</v>
      </c>
      <c r="BF125">
        <v>1</v>
      </c>
      <c r="BG125">
        <v>1</v>
      </c>
      <c r="BH125" t="e">
        <f>VLOOKUP(A125,Sheet2!B:B,1,FALSE)</f>
        <v>#N/A</v>
      </c>
    </row>
    <row r="126" spans="1:60" ht="18" customHeight="1" x14ac:dyDescent="0.25">
      <c r="A126" s="223">
        <v>1347</v>
      </c>
      <c r="B126" s="224" t="s">
        <v>85</v>
      </c>
      <c r="C126" s="225" t="s">
        <v>1193</v>
      </c>
      <c r="D126" s="225" t="s">
        <v>1191</v>
      </c>
      <c r="E126" s="225" t="s">
        <v>941</v>
      </c>
      <c r="F126" s="225" t="s">
        <v>1</v>
      </c>
      <c r="G126" s="225" t="s">
        <v>447</v>
      </c>
      <c r="H126" s="224" t="s">
        <v>1</v>
      </c>
      <c r="I126" s="224" t="s">
        <v>437</v>
      </c>
      <c r="J126" s="226" t="s">
        <v>33</v>
      </c>
      <c r="K126" s="225" t="s">
        <v>1</v>
      </c>
      <c r="L126" s="225" t="s">
        <v>1</v>
      </c>
      <c r="M126" s="226" t="s">
        <v>33</v>
      </c>
      <c r="N126" s="225" t="s">
        <v>1</v>
      </c>
      <c r="O126" s="225" t="s">
        <v>1</v>
      </c>
      <c r="P126" s="225" t="s">
        <v>1</v>
      </c>
      <c r="Q126" s="225" t="s">
        <v>1</v>
      </c>
      <c r="R126" s="225" t="s">
        <v>1</v>
      </c>
      <c r="S126" s="225" t="s">
        <v>1</v>
      </c>
      <c r="T126" s="225" t="s">
        <v>1</v>
      </c>
      <c r="U126" s="225" t="s">
        <v>1</v>
      </c>
      <c r="V126" s="225" t="s">
        <v>1</v>
      </c>
      <c r="W126" s="225" t="s">
        <v>1</v>
      </c>
      <c r="X126" s="225" t="s">
        <v>1</v>
      </c>
      <c r="Y126" s="225" t="s">
        <v>1</v>
      </c>
      <c r="Z126" s="225" t="s">
        <v>1</v>
      </c>
      <c r="AA126" s="225" t="s">
        <v>1</v>
      </c>
      <c r="AB126" s="225" t="s">
        <v>1</v>
      </c>
      <c r="AC126" s="225" t="s">
        <v>1</v>
      </c>
      <c r="AD126" s="225" t="s">
        <v>1</v>
      </c>
      <c r="AE126" s="225" t="s">
        <v>1</v>
      </c>
      <c r="AF126" s="225" t="s">
        <v>1</v>
      </c>
      <c r="AG126" s="225" t="s">
        <v>1</v>
      </c>
      <c r="AH126" s="225" t="s">
        <v>1</v>
      </c>
      <c r="AI126" s="225" t="s">
        <v>1</v>
      </c>
      <c r="AJ126" s="225" t="s">
        <v>1</v>
      </c>
      <c r="AK126" s="225" t="s">
        <v>1</v>
      </c>
      <c r="AL126" s="225" t="s">
        <v>1</v>
      </c>
      <c r="AM126" s="225" t="s">
        <v>1</v>
      </c>
      <c r="AN126" s="225" t="s">
        <v>1</v>
      </c>
      <c r="AO126" s="225" t="s">
        <v>1</v>
      </c>
      <c r="AP126" s="225" t="s">
        <v>1</v>
      </c>
      <c r="AQ126" s="225" t="s">
        <v>1</v>
      </c>
      <c r="AR126" s="225" t="s">
        <v>1</v>
      </c>
      <c r="AS126" s="225" t="s">
        <v>1</v>
      </c>
      <c r="AT126" s="225" t="s">
        <v>1</v>
      </c>
      <c r="AU126" s="225" t="s">
        <v>1</v>
      </c>
      <c r="AV126" s="232" t="s">
        <v>23</v>
      </c>
      <c r="AW126" s="226" t="s">
        <v>1241</v>
      </c>
      <c r="AX126" s="226">
        <v>1</v>
      </c>
      <c r="AY126" s="226">
        <v>1</v>
      </c>
      <c r="AZ126" s="228">
        <v>0</v>
      </c>
      <c r="BA126" s="228">
        <v>0</v>
      </c>
      <c r="BB126" s="238">
        <v>0.02</v>
      </c>
      <c r="BD126">
        <f>VLOOKUP(A126,'High impact list'!$A:$F,1,FALSE)</f>
        <v>1347</v>
      </c>
      <c r="BE126" t="str">
        <f>VLOOKUP(A126,'High impact list'!$A:$F,5,FALSE)</f>
        <v>Education, skills and unemployment</v>
      </c>
      <c r="BF126">
        <v>1</v>
      </c>
      <c r="BG126">
        <v>1</v>
      </c>
      <c r="BH126" t="e">
        <f>VLOOKUP(A126,Sheet2!B:B,1,FALSE)</f>
        <v>#N/A</v>
      </c>
    </row>
    <row r="127" spans="1:60" ht="18.75" customHeight="1" x14ac:dyDescent="0.25">
      <c r="A127" s="223">
        <v>423</v>
      </c>
      <c r="B127" s="224" t="s">
        <v>221</v>
      </c>
      <c r="C127" s="225" t="s">
        <v>1193</v>
      </c>
      <c r="D127" s="225" t="s">
        <v>1191</v>
      </c>
      <c r="E127" s="225" t="s">
        <v>683</v>
      </c>
      <c r="F127" s="225" t="s">
        <v>1</v>
      </c>
      <c r="G127" s="225" t="s">
        <v>209</v>
      </c>
      <c r="H127" s="224" t="s">
        <v>1</v>
      </c>
      <c r="I127" s="224" t="s">
        <v>437</v>
      </c>
      <c r="J127" s="226" t="s">
        <v>33</v>
      </c>
      <c r="K127" s="225" t="s">
        <v>1</v>
      </c>
      <c r="L127" s="225" t="s">
        <v>1</v>
      </c>
      <c r="M127" s="226" t="s">
        <v>33</v>
      </c>
      <c r="N127" s="225" t="s">
        <v>1</v>
      </c>
      <c r="O127" s="225" t="s">
        <v>1</v>
      </c>
      <c r="P127" s="225" t="s">
        <v>1</v>
      </c>
      <c r="Q127" s="225" t="s">
        <v>1</v>
      </c>
      <c r="R127" s="225" t="s">
        <v>1</v>
      </c>
      <c r="S127" s="225" t="s">
        <v>1</v>
      </c>
      <c r="T127" s="225" t="s">
        <v>1</v>
      </c>
      <c r="U127" s="225" t="s">
        <v>1</v>
      </c>
      <c r="V127" s="225" t="s">
        <v>1</v>
      </c>
      <c r="W127" s="225" t="s">
        <v>1</v>
      </c>
      <c r="X127" s="225" t="s">
        <v>1</v>
      </c>
      <c r="Y127" s="225" t="s">
        <v>1</v>
      </c>
      <c r="Z127" s="225" t="s">
        <v>1</v>
      </c>
      <c r="AA127" s="225" t="s">
        <v>1</v>
      </c>
      <c r="AB127" s="225" t="s">
        <v>1</v>
      </c>
      <c r="AC127" s="225" t="s">
        <v>1</v>
      </c>
      <c r="AD127" s="225" t="s">
        <v>1</v>
      </c>
      <c r="AE127" s="225" t="s">
        <v>1</v>
      </c>
      <c r="AF127" s="225" t="s">
        <v>1</v>
      </c>
      <c r="AG127" s="225" t="s">
        <v>1</v>
      </c>
      <c r="AH127" s="225" t="s">
        <v>1</v>
      </c>
      <c r="AI127" s="225" t="s">
        <v>1</v>
      </c>
      <c r="AJ127" s="225" t="s">
        <v>1</v>
      </c>
      <c r="AK127" s="225" t="s">
        <v>1</v>
      </c>
      <c r="AL127" s="225" t="s">
        <v>1</v>
      </c>
      <c r="AM127" s="225" t="s">
        <v>1</v>
      </c>
      <c r="AN127" s="225" t="s">
        <v>1</v>
      </c>
      <c r="AO127" s="225" t="s">
        <v>1</v>
      </c>
      <c r="AP127" s="225" t="s">
        <v>1</v>
      </c>
      <c r="AQ127" s="225" t="s">
        <v>1</v>
      </c>
      <c r="AR127" s="225" t="s">
        <v>1</v>
      </c>
      <c r="AS127" s="225" t="s">
        <v>1</v>
      </c>
      <c r="AT127" s="225" t="s">
        <v>1</v>
      </c>
      <c r="AU127" s="225" t="s">
        <v>1</v>
      </c>
      <c r="AV127" s="232" t="s">
        <v>23</v>
      </c>
      <c r="AW127" s="226" t="s">
        <v>1241</v>
      </c>
      <c r="AX127" s="226">
        <v>1</v>
      </c>
      <c r="AY127" s="227">
        <v>2</v>
      </c>
      <c r="AZ127" s="228">
        <v>0</v>
      </c>
      <c r="BA127" s="228">
        <v>0</v>
      </c>
      <c r="BB127" s="234">
        <v>0.09</v>
      </c>
      <c r="BD127">
        <f>VLOOKUP(A127,'High impact list'!$A:$F,1,FALSE)</f>
        <v>423</v>
      </c>
      <c r="BE127" t="str">
        <f>VLOOKUP(A127,'High impact list'!$A:$F,5,FALSE)</f>
        <v>Transport</v>
      </c>
      <c r="BF127">
        <v>1</v>
      </c>
      <c r="BG127">
        <v>1</v>
      </c>
      <c r="BH127" t="e">
        <f>VLOOKUP(A127,Sheet2!B:B,1,FALSE)</f>
        <v>#N/A</v>
      </c>
    </row>
    <row r="128" spans="1:60" ht="14.25" customHeight="1" x14ac:dyDescent="0.25">
      <c r="A128" s="223">
        <v>427</v>
      </c>
      <c r="B128" s="224" t="s">
        <v>1139</v>
      </c>
      <c r="C128" s="225" t="s">
        <v>1193</v>
      </c>
      <c r="D128" s="225" t="s">
        <v>1191</v>
      </c>
      <c r="E128" s="225" t="s">
        <v>1086</v>
      </c>
      <c r="F128" s="225" t="s">
        <v>1</v>
      </c>
      <c r="G128" s="225" t="s">
        <v>1527</v>
      </c>
      <c r="H128" s="224" t="s">
        <v>1</v>
      </c>
      <c r="I128" s="224" t="s">
        <v>437</v>
      </c>
      <c r="J128" s="226" t="s">
        <v>33</v>
      </c>
      <c r="K128" s="225" t="s">
        <v>1</v>
      </c>
      <c r="L128" s="230" t="s">
        <v>22</v>
      </c>
      <c r="M128" s="227" t="s">
        <v>17</v>
      </c>
      <c r="N128" s="230" t="s">
        <v>22</v>
      </c>
      <c r="O128" s="232" t="s">
        <v>23</v>
      </c>
      <c r="P128" s="225" t="s">
        <v>1</v>
      </c>
      <c r="Q128" s="225" t="s">
        <v>1</v>
      </c>
      <c r="R128" s="225" t="s">
        <v>1</v>
      </c>
      <c r="S128" s="225" t="s">
        <v>1</v>
      </c>
      <c r="T128" s="225" t="s">
        <v>1</v>
      </c>
      <c r="U128" s="225" t="s">
        <v>1</v>
      </c>
      <c r="V128" s="225" t="s">
        <v>1</v>
      </c>
      <c r="W128" s="225" t="s">
        <v>1</v>
      </c>
      <c r="X128" s="225" t="s">
        <v>1</v>
      </c>
      <c r="Y128" s="225" t="s">
        <v>1</v>
      </c>
      <c r="Z128" s="225" t="s">
        <v>1</v>
      </c>
      <c r="AA128" s="225" t="s">
        <v>1</v>
      </c>
      <c r="AB128" s="225" t="s">
        <v>1</v>
      </c>
      <c r="AC128" s="225" t="s">
        <v>1</v>
      </c>
      <c r="AD128" s="225" t="s">
        <v>1</v>
      </c>
      <c r="AE128" s="225" t="s">
        <v>1</v>
      </c>
      <c r="AF128" s="225" t="s">
        <v>1</v>
      </c>
      <c r="AG128" s="225" t="s">
        <v>1</v>
      </c>
      <c r="AH128" s="225" t="s">
        <v>1</v>
      </c>
      <c r="AI128" s="225" t="s">
        <v>1</v>
      </c>
      <c r="AJ128" s="225" t="s">
        <v>1</v>
      </c>
      <c r="AK128" s="225" t="s">
        <v>1</v>
      </c>
      <c r="AL128" s="225" t="s">
        <v>1</v>
      </c>
      <c r="AM128" s="225" t="s">
        <v>1</v>
      </c>
      <c r="AN128" s="225" t="s">
        <v>1</v>
      </c>
      <c r="AO128" s="225" t="s">
        <v>1</v>
      </c>
      <c r="AP128" s="225" t="s">
        <v>1</v>
      </c>
      <c r="AQ128" s="225" t="s">
        <v>1</v>
      </c>
      <c r="AR128" s="230" t="s">
        <v>22</v>
      </c>
      <c r="AS128" s="225" t="s">
        <v>1</v>
      </c>
      <c r="AT128" s="225" t="s">
        <v>1</v>
      </c>
      <c r="AU128" s="230" t="s">
        <v>22</v>
      </c>
      <c r="AV128" s="232" t="s">
        <v>23</v>
      </c>
      <c r="AW128" s="226" t="s">
        <v>1241</v>
      </c>
      <c r="AX128" s="226">
        <v>1</v>
      </c>
      <c r="AY128" s="235">
        <v>0</v>
      </c>
      <c r="AZ128" s="228">
        <v>0</v>
      </c>
      <c r="BA128" s="233">
        <v>0.38</v>
      </c>
      <c r="BB128" s="238">
        <v>0.03</v>
      </c>
      <c r="BD128" t="e">
        <f>VLOOKUP(A128,'High impact list'!$A:$F,1,FALSE)</f>
        <v>#N/A</v>
      </c>
      <c r="BE128" t="e">
        <f>VLOOKUP(A128,'High impact list'!$A:$F,5,FALSE)</f>
        <v>#N/A</v>
      </c>
      <c r="BF128">
        <v>1</v>
      </c>
      <c r="BG128">
        <v>1</v>
      </c>
      <c r="BH128" t="e">
        <f>VLOOKUP(A128,Sheet2!B:B,1,FALSE)</f>
        <v>#N/A</v>
      </c>
    </row>
    <row r="129" spans="1:60" ht="14.25" customHeight="1" x14ac:dyDescent="0.25">
      <c r="A129" s="223">
        <v>429</v>
      </c>
      <c r="B129" s="224" t="s">
        <v>1308</v>
      </c>
      <c r="C129" s="225" t="s">
        <v>1193</v>
      </c>
      <c r="D129" s="225" t="s">
        <v>1191</v>
      </c>
      <c r="E129" s="225" t="s">
        <v>737</v>
      </c>
      <c r="F129" s="225" t="s">
        <v>1</v>
      </c>
      <c r="G129" s="225" t="s">
        <v>209</v>
      </c>
      <c r="H129" s="224" t="s">
        <v>1</v>
      </c>
      <c r="I129" s="224" t="s">
        <v>437</v>
      </c>
      <c r="J129" s="226" t="s">
        <v>33</v>
      </c>
      <c r="K129" s="225" t="s">
        <v>1</v>
      </c>
      <c r="L129" s="225" t="s">
        <v>1</v>
      </c>
      <c r="M129" s="226" t="s">
        <v>33</v>
      </c>
      <c r="N129" s="225" t="s">
        <v>1</v>
      </c>
      <c r="O129" s="225" t="s">
        <v>1</v>
      </c>
      <c r="P129" s="225" t="s">
        <v>1</v>
      </c>
      <c r="Q129" s="225" t="s">
        <v>1</v>
      </c>
      <c r="R129" s="225" t="s">
        <v>1</v>
      </c>
      <c r="S129" s="225" t="s">
        <v>1</v>
      </c>
      <c r="T129" s="225" t="s">
        <v>1</v>
      </c>
      <c r="U129" s="225" t="s">
        <v>1</v>
      </c>
      <c r="V129" s="225" t="s">
        <v>1</v>
      </c>
      <c r="W129" s="225" t="s">
        <v>1</v>
      </c>
      <c r="X129" s="225" t="s">
        <v>1</v>
      </c>
      <c r="Y129" s="225" t="s">
        <v>1</v>
      </c>
      <c r="Z129" s="225" t="s">
        <v>1</v>
      </c>
      <c r="AA129" s="225" t="s">
        <v>1</v>
      </c>
      <c r="AB129" s="225" t="s">
        <v>1</v>
      </c>
      <c r="AC129" s="225" t="s">
        <v>1</v>
      </c>
      <c r="AD129" s="225" t="s">
        <v>1</v>
      </c>
      <c r="AE129" s="225" t="s">
        <v>1</v>
      </c>
      <c r="AF129" s="225" t="s">
        <v>1</v>
      </c>
      <c r="AG129" s="225" t="s">
        <v>1</v>
      </c>
      <c r="AH129" s="225" t="s">
        <v>1</v>
      </c>
      <c r="AI129" s="225" t="s">
        <v>1</v>
      </c>
      <c r="AJ129" s="225" t="s">
        <v>1</v>
      </c>
      <c r="AK129" s="225" t="s">
        <v>1</v>
      </c>
      <c r="AL129" s="225" t="s">
        <v>1</v>
      </c>
      <c r="AM129" s="225" t="s">
        <v>1</v>
      </c>
      <c r="AN129" s="225" t="s">
        <v>1</v>
      </c>
      <c r="AO129" s="225" t="s">
        <v>1</v>
      </c>
      <c r="AP129" s="225" t="s">
        <v>1</v>
      </c>
      <c r="AQ129" s="225" t="s">
        <v>1</v>
      </c>
      <c r="AR129" s="225" t="s">
        <v>1</v>
      </c>
      <c r="AS129" s="225" t="s">
        <v>1</v>
      </c>
      <c r="AT129" s="225" t="s">
        <v>1</v>
      </c>
      <c r="AU129" s="225" t="s">
        <v>1</v>
      </c>
      <c r="AV129" s="225" t="s">
        <v>1</v>
      </c>
      <c r="AW129" s="226" t="s">
        <v>1241</v>
      </c>
      <c r="AX129" s="226">
        <v>1</v>
      </c>
      <c r="AY129" s="235">
        <v>0</v>
      </c>
      <c r="AZ129" s="228">
        <v>0</v>
      </c>
      <c r="BA129" s="233">
        <v>0</v>
      </c>
      <c r="BB129" s="229">
        <v>0</v>
      </c>
      <c r="BD129" t="e">
        <f>VLOOKUP(A129,'High impact list'!$A:$F,1,FALSE)</f>
        <v>#N/A</v>
      </c>
      <c r="BE129" t="e">
        <f>VLOOKUP(A129,'High impact list'!$A:$F,5,FALSE)</f>
        <v>#N/A</v>
      </c>
      <c r="BF129">
        <v>1</v>
      </c>
      <c r="BG129">
        <v>1</v>
      </c>
      <c r="BH129" t="e">
        <f>VLOOKUP(A129,Sheet2!B:B,1,FALSE)</f>
        <v>#N/A</v>
      </c>
    </row>
    <row r="130" spans="1:60" ht="14.25" customHeight="1" x14ac:dyDescent="0.25">
      <c r="A130" s="223">
        <v>436</v>
      </c>
      <c r="B130" s="224" t="s">
        <v>1311</v>
      </c>
      <c r="C130" s="225" t="s">
        <v>1193</v>
      </c>
      <c r="D130" s="225" t="s">
        <v>1191</v>
      </c>
      <c r="E130" s="225" t="s">
        <v>1086</v>
      </c>
      <c r="F130" s="225" t="s">
        <v>1</v>
      </c>
      <c r="G130" s="225" t="s">
        <v>151</v>
      </c>
      <c r="H130" s="224" t="s">
        <v>1</v>
      </c>
      <c r="I130" s="224" t="s">
        <v>437</v>
      </c>
      <c r="J130" s="226" t="s">
        <v>33</v>
      </c>
      <c r="K130" s="225" t="s">
        <v>1</v>
      </c>
      <c r="L130" s="225" t="s">
        <v>1</v>
      </c>
      <c r="M130" s="226" t="s">
        <v>33</v>
      </c>
      <c r="N130" s="225" t="s">
        <v>1</v>
      </c>
      <c r="O130" s="225" t="s">
        <v>1</v>
      </c>
      <c r="P130" s="225" t="s">
        <v>1</v>
      </c>
      <c r="Q130" s="225" t="s">
        <v>1</v>
      </c>
      <c r="R130" s="225" t="s">
        <v>1</v>
      </c>
      <c r="S130" s="225" t="s">
        <v>1</v>
      </c>
      <c r="T130" s="225" t="s">
        <v>1</v>
      </c>
      <c r="U130" s="225" t="s">
        <v>1</v>
      </c>
      <c r="V130" s="225" t="s">
        <v>1</v>
      </c>
      <c r="W130" s="225" t="s">
        <v>1</v>
      </c>
      <c r="X130" s="225" t="s">
        <v>1</v>
      </c>
      <c r="Y130" s="225" t="s">
        <v>1</v>
      </c>
      <c r="Z130" s="225" t="s">
        <v>1</v>
      </c>
      <c r="AA130" s="225" t="s">
        <v>1</v>
      </c>
      <c r="AB130" s="225" t="s">
        <v>1</v>
      </c>
      <c r="AC130" s="225" t="s">
        <v>1</v>
      </c>
      <c r="AD130" s="225" t="s">
        <v>1</v>
      </c>
      <c r="AE130" s="225" t="s">
        <v>1</v>
      </c>
      <c r="AF130" s="225" t="s">
        <v>1</v>
      </c>
      <c r="AG130" s="225" t="s">
        <v>1</v>
      </c>
      <c r="AH130" s="225" t="s">
        <v>1</v>
      </c>
      <c r="AI130" s="225" t="s">
        <v>1</v>
      </c>
      <c r="AJ130" s="225" t="s">
        <v>1</v>
      </c>
      <c r="AK130" s="225" t="s">
        <v>1</v>
      </c>
      <c r="AL130" s="225" t="s">
        <v>1</v>
      </c>
      <c r="AM130" s="225" t="s">
        <v>1</v>
      </c>
      <c r="AN130" s="225" t="s">
        <v>1</v>
      </c>
      <c r="AO130" s="225" t="s">
        <v>1</v>
      </c>
      <c r="AP130" s="225" t="s">
        <v>1</v>
      </c>
      <c r="AQ130" s="225" t="s">
        <v>1</v>
      </c>
      <c r="AR130" s="225" t="s">
        <v>1</v>
      </c>
      <c r="AS130" s="225" t="s">
        <v>1</v>
      </c>
      <c r="AT130" s="225" t="s">
        <v>1</v>
      </c>
      <c r="AU130" s="225" t="s">
        <v>1</v>
      </c>
      <c r="AV130" s="225" t="s">
        <v>1</v>
      </c>
      <c r="AW130" s="226" t="s">
        <v>1241</v>
      </c>
      <c r="AX130" s="226">
        <v>1</v>
      </c>
      <c r="AY130" s="227">
        <v>2</v>
      </c>
      <c r="AZ130" s="228">
        <v>0</v>
      </c>
      <c r="BA130" s="228">
        <v>0</v>
      </c>
      <c r="BB130" s="234">
        <v>2E-3</v>
      </c>
      <c r="BD130" t="e">
        <f>VLOOKUP(A130,'High impact list'!$A:$F,1,FALSE)</f>
        <v>#N/A</v>
      </c>
      <c r="BE130" t="e">
        <f>VLOOKUP(A130,'High impact list'!$A:$F,5,FALSE)</f>
        <v>#N/A</v>
      </c>
      <c r="BF130">
        <v>1</v>
      </c>
      <c r="BG130">
        <v>1</v>
      </c>
      <c r="BH130" t="e">
        <f>VLOOKUP(A130,Sheet2!B:B,1,FALSE)</f>
        <v>#N/A</v>
      </c>
    </row>
    <row r="131" spans="1:60" ht="14.25" customHeight="1" x14ac:dyDescent="0.25">
      <c r="A131" s="223">
        <v>341</v>
      </c>
      <c r="B131" s="224" t="s">
        <v>86</v>
      </c>
      <c r="C131" s="225" t="s">
        <v>1193</v>
      </c>
      <c r="D131" s="225" t="s">
        <v>1191</v>
      </c>
      <c r="E131" s="225" t="s">
        <v>941</v>
      </c>
      <c r="F131" s="225" t="s">
        <v>1</v>
      </c>
      <c r="G131" s="225" t="s">
        <v>447</v>
      </c>
      <c r="H131" s="224" t="s">
        <v>1</v>
      </c>
      <c r="I131" s="224" t="s">
        <v>437</v>
      </c>
      <c r="J131" s="226" t="s">
        <v>33</v>
      </c>
      <c r="K131" s="225" t="s">
        <v>1</v>
      </c>
      <c r="L131" s="225" t="s">
        <v>1</v>
      </c>
      <c r="M131" s="226" t="s">
        <v>33</v>
      </c>
      <c r="N131" s="225" t="s">
        <v>1</v>
      </c>
      <c r="O131" s="225" t="s">
        <v>1</v>
      </c>
      <c r="P131" s="225" t="s">
        <v>1</v>
      </c>
      <c r="Q131" s="225" t="s">
        <v>1</v>
      </c>
      <c r="R131" s="225" t="s">
        <v>1</v>
      </c>
      <c r="S131" s="225" t="s">
        <v>1</v>
      </c>
      <c r="T131" s="225" t="s">
        <v>1</v>
      </c>
      <c r="U131" s="225" t="s">
        <v>1</v>
      </c>
      <c r="V131" s="225" t="s">
        <v>1</v>
      </c>
      <c r="W131" s="225" t="s">
        <v>1</v>
      </c>
      <c r="X131" s="225" t="s">
        <v>1</v>
      </c>
      <c r="Y131" s="225" t="s">
        <v>1</v>
      </c>
      <c r="Z131" s="225" t="s">
        <v>1</v>
      </c>
      <c r="AA131" s="225" t="s">
        <v>1</v>
      </c>
      <c r="AB131" s="225" t="s">
        <v>1</v>
      </c>
      <c r="AC131" s="225" t="s">
        <v>1</v>
      </c>
      <c r="AD131" s="225" t="s">
        <v>1</v>
      </c>
      <c r="AE131" s="225" t="s">
        <v>1</v>
      </c>
      <c r="AF131" s="225" t="s">
        <v>1</v>
      </c>
      <c r="AG131" s="225" t="s">
        <v>1</v>
      </c>
      <c r="AH131" s="225" t="s">
        <v>1</v>
      </c>
      <c r="AI131" s="225" t="s">
        <v>1</v>
      </c>
      <c r="AJ131" s="225" t="s">
        <v>1</v>
      </c>
      <c r="AK131" s="225" t="s">
        <v>1</v>
      </c>
      <c r="AL131" s="225" t="s">
        <v>1</v>
      </c>
      <c r="AM131" s="225" t="s">
        <v>1</v>
      </c>
      <c r="AN131" s="225" t="s">
        <v>1</v>
      </c>
      <c r="AO131" s="225" t="s">
        <v>1</v>
      </c>
      <c r="AP131" s="225" t="s">
        <v>1</v>
      </c>
      <c r="AQ131" s="225" t="s">
        <v>1</v>
      </c>
      <c r="AR131" s="225" t="s">
        <v>1</v>
      </c>
      <c r="AS131" s="225" t="s">
        <v>1</v>
      </c>
      <c r="AT131" s="225" t="s">
        <v>1</v>
      </c>
      <c r="AU131" s="225" t="s">
        <v>1</v>
      </c>
      <c r="AV131" s="225" t="s">
        <v>1</v>
      </c>
      <c r="AW131" s="226" t="s">
        <v>1241</v>
      </c>
      <c r="AX131" s="226">
        <v>1</v>
      </c>
      <c r="AY131" s="235">
        <v>0</v>
      </c>
      <c r="AZ131" s="228">
        <v>0</v>
      </c>
      <c r="BA131" s="236">
        <v>1.3</v>
      </c>
      <c r="BB131" s="229">
        <v>0</v>
      </c>
      <c r="BD131">
        <f>VLOOKUP(A131,'High impact list'!$A:$F,1,FALSE)</f>
        <v>341</v>
      </c>
      <c r="BE131" t="str">
        <f>VLOOKUP(A131,'High impact list'!$A:$F,5,FALSE)</f>
        <v>Education, skills and unemployment</v>
      </c>
      <c r="BF131">
        <v>1</v>
      </c>
      <c r="BG131">
        <v>1</v>
      </c>
      <c r="BH131" t="e">
        <f>VLOOKUP(A131,Sheet2!B:B,1,FALSE)</f>
        <v>#N/A</v>
      </c>
    </row>
    <row r="132" spans="1:60" ht="14.25" customHeight="1" x14ac:dyDescent="0.25">
      <c r="A132" s="223">
        <v>1419</v>
      </c>
      <c r="B132" s="224" t="s">
        <v>1312</v>
      </c>
      <c r="C132" s="225" t="s">
        <v>1193</v>
      </c>
      <c r="D132" s="225" t="s">
        <v>1191</v>
      </c>
      <c r="E132" s="225" t="s">
        <v>1086</v>
      </c>
      <c r="F132" s="225" t="s">
        <v>1103</v>
      </c>
      <c r="G132" s="225" t="s">
        <v>1</v>
      </c>
      <c r="H132" s="224" t="s">
        <v>1</v>
      </c>
      <c r="I132" s="224" t="s">
        <v>1086</v>
      </c>
      <c r="J132" s="226" t="s">
        <v>33</v>
      </c>
      <c r="K132" s="225" t="s">
        <v>1</v>
      </c>
      <c r="L132" s="225" t="s">
        <v>1</v>
      </c>
      <c r="M132" s="226" t="s">
        <v>33</v>
      </c>
      <c r="N132" s="225" t="s">
        <v>1</v>
      </c>
      <c r="O132" s="225" t="s">
        <v>1</v>
      </c>
      <c r="P132" s="225" t="s">
        <v>1</v>
      </c>
      <c r="Q132" s="225" t="s">
        <v>1</v>
      </c>
      <c r="R132" s="225" t="s">
        <v>1</v>
      </c>
      <c r="S132" s="225" t="s">
        <v>1</v>
      </c>
      <c r="T132" s="225" t="s">
        <v>1</v>
      </c>
      <c r="U132" s="225" t="s">
        <v>1</v>
      </c>
      <c r="V132" s="225" t="s">
        <v>1</v>
      </c>
      <c r="W132" s="225" t="s">
        <v>1</v>
      </c>
      <c r="X132" s="225" t="s">
        <v>1</v>
      </c>
      <c r="Y132" s="225" t="s">
        <v>1</v>
      </c>
      <c r="Z132" s="225" t="s">
        <v>1</v>
      </c>
      <c r="AA132" s="225" t="s">
        <v>1</v>
      </c>
      <c r="AB132" s="225" t="s">
        <v>1</v>
      </c>
      <c r="AC132" s="225" t="s">
        <v>1</v>
      </c>
      <c r="AD132" s="225" t="s">
        <v>1</v>
      </c>
      <c r="AE132" s="225" t="s">
        <v>1</v>
      </c>
      <c r="AF132" s="225" t="s">
        <v>1</v>
      </c>
      <c r="AG132" s="225" t="s">
        <v>1</v>
      </c>
      <c r="AH132" s="225" t="s">
        <v>1</v>
      </c>
      <c r="AI132" s="225" t="s">
        <v>1</v>
      </c>
      <c r="AJ132" s="225" t="s">
        <v>1</v>
      </c>
      <c r="AK132" s="225" t="s">
        <v>1</v>
      </c>
      <c r="AL132" s="225" t="s">
        <v>1</v>
      </c>
      <c r="AM132" s="225" t="s">
        <v>1</v>
      </c>
      <c r="AN132" s="225" t="s">
        <v>1</v>
      </c>
      <c r="AO132" s="225" t="s">
        <v>1</v>
      </c>
      <c r="AP132" s="225" t="s">
        <v>1</v>
      </c>
      <c r="AQ132" s="225" t="s">
        <v>1</v>
      </c>
      <c r="AR132" s="225" t="s">
        <v>1</v>
      </c>
      <c r="AS132" s="225" t="s">
        <v>1</v>
      </c>
      <c r="AT132" s="225" t="s">
        <v>1</v>
      </c>
      <c r="AU132" s="225" t="s">
        <v>1</v>
      </c>
      <c r="AV132" s="231" t="s">
        <v>20</v>
      </c>
      <c r="AW132" s="226" t="s">
        <v>1241</v>
      </c>
      <c r="AX132" s="226">
        <v>1</v>
      </c>
      <c r="AY132" s="235">
        <v>0</v>
      </c>
      <c r="AZ132" s="228">
        <v>0</v>
      </c>
      <c r="BA132" s="228">
        <v>0</v>
      </c>
      <c r="BB132" s="229">
        <v>0</v>
      </c>
      <c r="BD132" t="e">
        <f>VLOOKUP(A132,'High impact list'!$A:$F,1,FALSE)</f>
        <v>#N/A</v>
      </c>
      <c r="BE132" t="e">
        <f>VLOOKUP(A132,'High impact list'!$A:$F,5,FALSE)</f>
        <v>#N/A</v>
      </c>
      <c r="BF132">
        <v>1</v>
      </c>
      <c r="BG132">
        <v>1</v>
      </c>
      <c r="BH132" t="e">
        <f>VLOOKUP(A132,Sheet2!B:B,1,FALSE)</f>
        <v>#N/A</v>
      </c>
    </row>
    <row r="133" spans="1:60" ht="14.25" customHeight="1" x14ac:dyDescent="0.25">
      <c r="A133" s="223">
        <v>451</v>
      </c>
      <c r="B133" s="224" t="s">
        <v>149</v>
      </c>
      <c r="C133" s="225" t="s">
        <v>1193</v>
      </c>
      <c r="D133" s="225" t="s">
        <v>1191</v>
      </c>
      <c r="E133" s="225" t="s">
        <v>737</v>
      </c>
      <c r="F133" s="225" t="s">
        <v>1175</v>
      </c>
      <c r="G133" s="225" t="s">
        <v>739</v>
      </c>
      <c r="H133" s="224" t="s">
        <v>1</v>
      </c>
      <c r="I133" s="224" t="s">
        <v>437</v>
      </c>
      <c r="J133" s="226" t="s">
        <v>33</v>
      </c>
      <c r="K133" s="225" t="s">
        <v>1</v>
      </c>
      <c r="L133" s="225" t="s">
        <v>1</v>
      </c>
      <c r="M133" s="226" t="s">
        <v>33</v>
      </c>
      <c r="N133" s="225" t="s">
        <v>1</v>
      </c>
      <c r="O133" s="230" t="s">
        <v>22</v>
      </c>
      <c r="P133" s="225" t="s">
        <v>1</v>
      </c>
      <c r="Q133" s="225" t="s">
        <v>1</v>
      </c>
      <c r="R133" s="225" t="s">
        <v>1</v>
      </c>
      <c r="S133" s="225" t="s">
        <v>1</v>
      </c>
      <c r="T133" s="225" t="s">
        <v>1</v>
      </c>
      <c r="U133" s="225" t="s">
        <v>1</v>
      </c>
      <c r="V133" s="225" t="s">
        <v>1</v>
      </c>
      <c r="W133" s="225" t="s">
        <v>1</v>
      </c>
      <c r="X133" s="225" t="s">
        <v>1</v>
      </c>
      <c r="Y133" s="225" t="s">
        <v>1</v>
      </c>
      <c r="Z133" s="225" t="s">
        <v>1</v>
      </c>
      <c r="AA133" s="225" t="s">
        <v>1</v>
      </c>
      <c r="AB133" s="225" t="s">
        <v>1</v>
      </c>
      <c r="AC133" s="225" t="s">
        <v>1</v>
      </c>
      <c r="AD133" s="225" t="s">
        <v>1</v>
      </c>
      <c r="AE133" s="225" t="s">
        <v>1</v>
      </c>
      <c r="AF133" s="225" t="s">
        <v>1</v>
      </c>
      <c r="AG133" s="225" t="s">
        <v>1</v>
      </c>
      <c r="AH133" s="225" t="s">
        <v>1</v>
      </c>
      <c r="AI133" s="225" t="s">
        <v>1</v>
      </c>
      <c r="AJ133" s="225" t="s">
        <v>1</v>
      </c>
      <c r="AK133" s="225" t="s">
        <v>1</v>
      </c>
      <c r="AL133" s="225" t="s">
        <v>1</v>
      </c>
      <c r="AM133" s="225" t="s">
        <v>1</v>
      </c>
      <c r="AN133" s="225" t="s">
        <v>1</v>
      </c>
      <c r="AO133" s="225" t="s">
        <v>1</v>
      </c>
      <c r="AP133" s="225" t="s">
        <v>1</v>
      </c>
      <c r="AQ133" s="225" t="s">
        <v>1</v>
      </c>
      <c r="AR133" s="225" t="s">
        <v>1</v>
      </c>
      <c r="AS133" s="225" t="s">
        <v>1</v>
      </c>
      <c r="AT133" s="225" t="s">
        <v>1</v>
      </c>
      <c r="AU133" s="225" t="s">
        <v>1</v>
      </c>
      <c r="AV133" s="232" t="s">
        <v>23</v>
      </c>
      <c r="AW133" s="226" t="s">
        <v>1241</v>
      </c>
      <c r="AX133" s="226">
        <v>1</v>
      </c>
      <c r="AY133" s="227">
        <v>2</v>
      </c>
      <c r="AZ133" s="228">
        <v>0</v>
      </c>
      <c r="BA133" s="236">
        <v>32.5</v>
      </c>
      <c r="BB133" s="229">
        <v>0</v>
      </c>
      <c r="BD133">
        <f>VLOOKUP(A133,'High impact list'!$A:$F,1,FALSE)</f>
        <v>451</v>
      </c>
      <c r="BE133" t="str">
        <f>VLOOKUP(A133,'High impact list'!$A:$F,5,FALSE)</f>
        <v xml:space="preserve">Financial sustainability </v>
      </c>
      <c r="BF133">
        <v>1</v>
      </c>
      <c r="BG133">
        <v>1</v>
      </c>
      <c r="BH133" t="e">
        <f>VLOOKUP(A133,Sheet2!B:B,1,FALSE)</f>
        <v>#N/A</v>
      </c>
    </row>
    <row r="134" spans="1:60" ht="13.5" customHeight="1" x14ac:dyDescent="0.25">
      <c r="A134" s="223">
        <v>430</v>
      </c>
      <c r="B134" s="224" t="s">
        <v>1315</v>
      </c>
      <c r="C134" s="225" t="s">
        <v>1193</v>
      </c>
      <c r="D134" s="225" t="s">
        <v>1191</v>
      </c>
      <c r="E134" s="225" t="s">
        <v>519</v>
      </c>
      <c r="F134" s="225" t="s">
        <v>1528</v>
      </c>
      <c r="G134" s="225" t="s">
        <v>1517</v>
      </c>
      <c r="H134" s="224" t="s">
        <v>1</v>
      </c>
      <c r="I134" s="224" t="s">
        <v>437</v>
      </c>
      <c r="J134" s="226" t="s">
        <v>33</v>
      </c>
      <c r="K134" s="225" t="s">
        <v>1</v>
      </c>
      <c r="L134" s="225" t="s">
        <v>1</v>
      </c>
      <c r="M134" s="226" t="s">
        <v>33</v>
      </c>
      <c r="N134" s="225" t="s">
        <v>1</v>
      </c>
      <c r="O134" s="230" t="s">
        <v>22</v>
      </c>
      <c r="P134" s="225" t="s">
        <v>1</v>
      </c>
      <c r="Q134" s="225" t="s">
        <v>1</v>
      </c>
      <c r="R134" s="225" t="s">
        <v>1</v>
      </c>
      <c r="S134" s="225" t="s">
        <v>1</v>
      </c>
      <c r="T134" s="225" t="s">
        <v>1</v>
      </c>
      <c r="U134" s="225" t="s">
        <v>1</v>
      </c>
      <c r="V134" s="225" t="s">
        <v>1</v>
      </c>
      <c r="W134" s="225" t="s">
        <v>1</v>
      </c>
      <c r="X134" s="225" t="s">
        <v>1</v>
      </c>
      <c r="Y134" s="225" t="s">
        <v>1</v>
      </c>
      <c r="Z134" s="225" t="s">
        <v>1</v>
      </c>
      <c r="AA134" s="225" t="s">
        <v>1</v>
      </c>
      <c r="AB134" s="225" t="s">
        <v>1</v>
      </c>
      <c r="AC134" s="225" t="s">
        <v>1</v>
      </c>
      <c r="AD134" s="225" t="s">
        <v>1</v>
      </c>
      <c r="AE134" s="225" t="s">
        <v>1</v>
      </c>
      <c r="AF134" s="225" t="s">
        <v>1</v>
      </c>
      <c r="AG134" s="225" t="s">
        <v>1</v>
      </c>
      <c r="AH134" s="225" t="s">
        <v>1</v>
      </c>
      <c r="AI134" s="225" t="s">
        <v>1</v>
      </c>
      <c r="AJ134" s="225" t="s">
        <v>1</v>
      </c>
      <c r="AK134" s="225" t="s">
        <v>1</v>
      </c>
      <c r="AL134" s="225" t="s">
        <v>1</v>
      </c>
      <c r="AM134" s="225" t="s">
        <v>1</v>
      </c>
      <c r="AN134" s="225" t="s">
        <v>1</v>
      </c>
      <c r="AO134" s="225" t="s">
        <v>1</v>
      </c>
      <c r="AP134" s="225" t="s">
        <v>1</v>
      </c>
      <c r="AQ134" s="225" t="s">
        <v>1</v>
      </c>
      <c r="AR134" s="225" t="s">
        <v>1</v>
      </c>
      <c r="AS134" s="225" t="s">
        <v>1</v>
      </c>
      <c r="AT134" s="225" t="s">
        <v>1</v>
      </c>
      <c r="AU134" s="230" t="s">
        <v>22</v>
      </c>
      <c r="AV134" s="225" t="s">
        <v>1</v>
      </c>
      <c r="AW134" s="226" t="s">
        <v>1241</v>
      </c>
      <c r="AX134" s="226">
        <v>1</v>
      </c>
      <c r="AY134" s="235">
        <v>0</v>
      </c>
      <c r="AZ134" s="228">
        <v>0</v>
      </c>
      <c r="BA134" s="236">
        <v>0.23</v>
      </c>
      <c r="BB134" s="229">
        <v>0</v>
      </c>
      <c r="BD134" t="e">
        <f>VLOOKUP(A134,'High impact list'!$A:$F,1,FALSE)</f>
        <v>#N/A</v>
      </c>
      <c r="BE134" t="e">
        <f>VLOOKUP(A134,'High impact list'!$A:$F,5,FALSE)</f>
        <v>#N/A</v>
      </c>
      <c r="BF134">
        <v>1</v>
      </c>
      <c r="BG134">
        <v>1</v>
      </c>
      <c r="BH134" t="e">
        <f>VLOOKUP(A134,Sheet2!B:B,1,FALSE)</f>
        <v>#N/A</v>
      </c>
    </row>
    <row r="135" spans="1:60" ht="14.25" customHeight="1" x14ac:dyDescent="0.25">
      <c r="A135" s="223">
        <v>1527</v>
      </c>
      <c r="B135" s="224" t="s">
        <v>154</v>
      </c>
      <c r="C135" s="225" t="s">
        <v>1193</v>
      </c>
      <c r="D135" s="225" t="s">
        <v>1191</v>
      </c>
      <c r="E135" s="225" t="s">
        <v>854</v>
      </c>
      <c r="F135" s="225" t="s">
        <v>1</v>
      </c>
      <c r="G135" s="225" t="s">
        <v>151</v>
      </c>
      <c r="H135" s="224" t="s">
        <v>1</v>
      </c>
      <c r="I135" s="224" t="s">
        <v>437</v>
      </c>
      <c r="J135" s="226" t="s">
        <v>33</v>
      </c>
      <c r="K135" s="230" t="s">
        <v>22</v>
      </c>
      <c r="L135" s="230" t="s">
        <v>22</v>
      </c>
      <c r="M135" s="227" t="s">
        <v>17</v>
      </c>
      <c r="N135" s="231" t="s">
        <v>20</v>
      </c>
      <c r="O135" s="232" t="s">
        <v>23</v>
      </c>
      <c r="P135" s="225" t="s">
        <v>1</v>
      </c>
      <c r="Q135" s="225" t="s">
        <v>1</v>
      </c>
      <c r="R135" s="225" t="s">
        <v>1</v>
      </c>
      <c r="S135" s="225" t="s">
        <v>1</v>
      </c>
      <c r="T135" s="225" t="s">
        <v>1</v>
      </c>
      <c r="U135" s="225" t="s">
        <v>1</v>
      </c>
      <c r="V135" s="225" t="s">
        <v>1</v>
      </c>
      <c r="W135" s="225" t="s">
        <v>1</v>
      </c>
      <c r="X135" s="225" t="s">
        <v>1</v>
      </c>
      <c r="Y135" s="225" t="s">
        <v>1</v>
      </c>
      <c r="Z135" s="225" t="s">
        <v>1</v>
      </c>
      <c r="AA135" s="230" t="s">
        <v>22</v>
      </c>
      <c r="AB135" s="225" t="s">
        <v>1</v>
      </c>
      <c r="AC135" s="225" t="s">
        <v>1</v>
      </c>
      <c r="AD135" s="225" t="s">
        <v>1</v>
      </c>
      <c r="AE135" s="230" t="s">
        <v>22</v>
      </c>
      <c r="AF135" s="225" t="s">
        <v>1</v>
      </c>
      <c r="AG135" s="225" t="s">
        <v>1</v>
      </c>
      <c r="AH135" s="225" t="s">
        <v>1</v>
      </c>
      <c r="AI135" s="225" t="s">
        <v>1</v>
      </c>
      <c r="AJ135" s="225" t="s">
        <v>1</v>
      </c>
      <c r="AK135" s="225" t="s">
        <v>1</v>
      </c>
      <c r="AL135" s="225" t="s">
        <v>1</v>
      </c>
      <c r="AM135" s="225" t="s">
        <v>1</v>
      </c>
      <c r="AN135" s="225" t="s">
        <v>1</v>
      </c>
      <c r="AO135" s="230" t="s">
        <v>22</v>
      </c>
      <c r="AP135" s="225" t="s">
        <v>1</v>
      </c>
      <c r="AQ135" s="225" t="s">
        <v>1</v>
      </c>
      <c r="AR135" s="225" t="s">
        <v>1</v>
      </c>
      <c r="AS135" s="225" t="s">
        <v>1</v>
      </c>
      <c r="AT135" s="225" t="s">
        <v>1</v>
      </c>
      <c r="AU135" s="230" t="s">
        <v>22</v>
      </c>
      <c r="AV135" s="230" t="s">
        <v>22</v>
      </c>
      <c r="AW135" s="226" t="s">
        <v>1241</v>
      </c>
      <c r="AX135" s="226">
        <v>1</v>
      </c>
      <c r="AY135" s="227">
        <v>2</v>
      </c>
      <c r="AZ135" s="228">
        <v>0</v>
      </c>
      <c r="BA135" s="228">
        <v>0</v>
      </c>
      <c r="BB135" s="234">
        <v>0</v>
      </c>
      <c r="BD135">
        <f>VLOOKUP(A135,'High impact list'!$A:$F,1,FALSE)</f>
        <v>1527</v>
      </c>
      <c r="BE135" t="str">
        <f>VLOOKUP(A135,'High impact list'!$A:$F,5,FALSE)</f>
        <v>Health</v>
      </c>
      <c r="BF135">
        <v>1</v>
      </c>
      <c r="BG135">
        <v>1</v>
      </c>
      <c r="BH135" t="e">
        <f>VLOOKUP(A135,Sheet2!B:B,1,FALSE)</f>
        <v>#N/A</v>
      </c>
    </row>
    <row r="136" spans="1:60" ht="14.25" customHeight="1" x14ac:dyDescent="0.25">
      <c r="A136" s="223">
        <v>470</v>
      </c>
      <c r="B136" s="224" t="s">
        <v>1317</v>
      </c>
      <c r="C136" s="225" t="s">
        <v>1193</v>
      </c>
      <c r="D136" s="225" t="s">
        <v>1191</v>
      </c>
      <c r="E136" s="225" t="s">
        <v>737</v>
      </c>
      <c r="F136" s="225" t="s">
        <v>1</v>
      </c>
      <c r="G136" s="225" t="s">
        <v>754</v>
      </c>
      <c r="H136" s="224" t="s">
        <v>1</v>
      </c>
      <c r="I136" s="224" t="s">
        <v>437</v>
      </c>
      <c r="J136" s="226" t="s">
        <v>33</v>
      </c>
      <c r="K136" s="225" t="s">
        <v>1</v>
      </c>
      <c r="L136" s="225" t="s">
        <v>1</v>
      </c>
      <c r="M136" s="226" t="s">
        <v>33</v>
      </c>
      <c r="N136" s="225" t="s">
        <v>1</v>
      </c>
      <c r="O136" s="225" t="s">
        <v>1</v>
      </c>
      <c r="P136" s="225" t="s">
        <v>1</v>
      </c>
      <c r="Q136" s="225" t="s">
        <v>1</v>
      </c>
      <c r="R136" s="225" t="s">
        <v>1</v>
      </c>
      <c r="S136" s="225" t="s">
        <v>1</v>
      </c>
      <c r="T136" s="225" t="s">
        <v>1</v>
      </c>
      <c r="U136" s="225" t="s">
        <v>1</v>
      </c>
      <c r="V136" s="225" t="s">
        <v>1</v>
      </c>
      <c r="W136" s="225" t="s">
        <v>1</v>
      </c>
      <c r="X136" s="225" t="s">
        <v>1</v>
      </c>
      <c r="Y136" s="225" t="s">
        <v>1</v>
      </c>
      <c r="Z136" s="225" t="s">
        <v>1</v>
      </c>
      <c r="AA136" s="225" t="s">
        <v>1</v>
      </c>
      <c r="AB136" s="225" t="s">
        <v>1</v>
      </c>
      <c r="AC136" s="225" t="s">
        <v>1</v>
      </c>
      <c r="AD136" s="225" t="s">
        <v>1</v>
      </c>
      <c r="AE136" s="225" t="s">
        <v>1</v>
      </c>
      <c r="AF136" s="225" t="s">
        <v>1</v>
      </c>
      <c r="AG136" s="225" t="s">
        <v>1</v>
      </c>
      <c r="AH136" s="225" t="s">
        <v>1</v>
      </c>
      <c r="AI136" s="225" t="s">
        <v>1</v>
      </c>
      <c r="AJ136" s="225" t="s">
        <v>1</v>
      </c>
      <c r="AK136" s="225" t="s">
        <v>1</v>
      </c>
      <c r="AL136" s="225" t="s">
        <v>1</v>
      </c>
      <c r="AM136" s="225" t="s">
        <v>1</v>
      </c>
      <c r="AN136" s="225" t="s">
        <v>1</v>
      </c>
      <c r="AO136" s="225" t="s">
        <v>1</v>
      </c>
      <c r="AP136" s="225" t="s">
        <v>1</v>
      </c>
      <c r="AQ136" s="225" t="s">
        <v>1</v>
      </c>
      <c r="AR136" s="225" t="s">
        <v>1</v>
      </c>
      <c r="AS136" s="225" t="s">
        <v>1</v>
      </c>
      <c r="AT136" s="225" t="s">
        <v>1</v>
      </c>
      <c r="AU136" s="225" t="s">
        <v>1</v>
      </c>
      <c r="AV136" s="225" t="s">
        <v>1</v>
      </c>
      <c r="AW136" s="226" t="s">
        <v>1241</v>
      </c>
      <c r="AX136" s="226">
        <v>1</v>
      </c>
      <c r="AY136" s="226">
        <v>1</v>
      </c>
      <c r="AZ136" s="228">
        <v>0</v>
      </c>
      <c r="BA136" s="228">
        <v>0</v>
      </c>
      <c r="BB136" s="238">
        <v>0.16</v>
      </c>
      <c r="BD136" t="e">
        <f>VLOOKUP(A136,'High impact list'!$A:$F,1,FALSE)</f>
        <v>#N/A</v>
      </c>
      <c r="BE136" t="e">
        <f>VLOOKUP(A136,'High impact list'!$A:$F,5,FALSE)</f>
        <v>#N/A</v>
      </c>
      <c r="BF136">
        <v>1</v>
      </c>
      <c r="BG136">
        <v>1</v>
      </c>
      <c r="BH136" t="e">
        <f>VLOOKUP(A136,Sheet2!B:B,1,FALSE)</f>
        <v>#N/A</v>
      </c>
    </row>
    <row r="137" spans="1:60" ht="14.25" customHeight="1" x14ac:dyDescent="0.25">
      <c r="A137" s="223">
        <v>1368</v>
      </c>
      <c r="B137" s="224" t="s">
        <v>122</v>
      </c>
      <c r="C137" s="225" t="s">
        <v>1193</v>
      </c>
      <c r="D137" s="225" t="s">
        <v>1191</v>
      </c>
      <c r="E137" s="225" t="s">
        <v>519</v>
      </c>
      <c r="F137" s="225" t="s">
        <v>1</v>
      </c>
      <c r="G137" s="225" t="s">
        <v>1517</v>
      </c>
      <c r="H137" s="224" t="s">
        <v>1</v>
      </c>
      <c r="I137" s="224" t="s">
        <v>437</v>
      </c>
      <c r="J137" s="226" t="s">
        <v>33</v>
      </c>
      <c r="K137" s="225" t="s">
        <v>1</v>
      </c>
      <c r="L137" s="225" t="s">
        <v>1</v>
      </c>
      <c r="M137" s="226" t="s">
        <v>33</v>
      </c>
      <c r="N137" s="225" t="s">
        <v>1</v>
      </c>
      <c r="O137" s="225" t="s">
        <v>1</v>
      </c>
      <c r="P137" s="225" t="s">
        <v>1</v>
      </c>
      <c r="Q137" s="225" t="s">
        <v>1</v>
      </c>
      <c r="R137" s="225" t="s">
        <v>1</v>
      </c>
      <c r="S137" s="225" t="s">
        <v>1</v>
      </c>
      <c r="T137" s="225" t="s">
        <v>1</v>
      </c>
      <c r="U137" s="225" t="s">
        <v>1</v>
      </c>
      <c r="V137" s="225" t="s">
        <v>1</v>
      </c>
      <c r="W137" s="225" t="s">
        <v>1</v>
      </c>
      <c r="X137" s="225" t="s">
        <v>1</v>
      </c>
      <c r="Y137" s="225" t="s">
        <v>1</v>
      </c>
      <c r="Z137" s="225" t="s">
        <v>1</v>
      </c>
      <c r="AA137" s="225" t="s">
        <v>1</v>
      </c>
      <c r="AB137" s="225" t="s">
        <v>1</v>
      </c>
      <c r="AC137" s="225" t="s">
        <v>1</v>
      </c>
      <c r="AD137" s="225" t="s">
        <v>1</v>
      </c>
      <c r="AE137" s="225" t="s">
        <v>1</v>
      </c>
      <c r="AF137" s="225" t="s">
        <v>1</v>
      </c>
      <c r="AG137" s="225" t="s">
        <v>1</v>
      </c>
      <c r="AH137" s="225" t="s">
        <v>1</v>
      </c>
      <c r="AI137" s="225" t="s">
        <v>1</v>
      </c>
      <c r="AJ137" s="225" t="s">
        <v>1</v>
      </c>
      <c r="AK137" s="225" t="s">
        <v>1</v>
      </c>
      <c r="AL137" s="225" t="s">
        <v>1</v>
      </c>
      <c r="AM137" s="225" t="s">
        <v>1</v>
      </c>
      <c r="AN137" s="225" t="s">
        <v>1</v>
      </c>
      <c r="AO137" s="225" t="s">
        <v>1</v>
      </c>
      <c r="AP137" s="225" t="s">
        <v>1</v>
      </c>
      <c r="AQ137" s="225" t="s">
        <v>1</v>
      </c>
      <c r="AR137" s="225" t="s">
        <v>1</v>
      </c>
      <c r="AS137" s="225" t="s">
        <v>1</v>
      </c>
      <c r="AT137" s="225" t="s">
        <v>1</v>
      </c>
      <c r="AU137" s="231" t="s">
        <v>20</v>
      </c>
      <c r="AV137" s="225" t="s">
        <v>1</v>
      </c>
      <c r="AW137" s="226" t="s">
        <v>1241</v>
      </c>
      <c r="AX137" s="226">
        <v>1</v>
      </c>
      <c r="AY137" s="226">
        <v>1</v>
      </c>
      <c r="AZ137" s="228">
        <v>0</v>
      </c>
      <c r="BA137" s="228">
        <v>0</v>
      </c>
      <c r="BB137" s="238">
        <v>0.05</v>
      </c>
      <c r="BD137">
        <f>VLOOKUP(A137,'High impact list'!$A:$F,1,FALSE)</f>
        <v>1368</v>
      </c>
      <c r="BE137" t="str">
        <f>VLOOKUP(A137,'High impact list'!$A:$F,5,FALSE)</f>
        <v>Energy</v>
      </c>
      <c r="BF137">
        <v>1</v>
      </c>
      <c r="BG137">
        <v>1</v>
      </c>
      <c r="BH137" t="e">
        <f>VLOOKUP(A137,Sheet2!B:B,1,FALSE)</f>
        <v>#N/A</v>
      </c>
    </row>
    <row r="138" spans="1:60" ht="14.25" customHeight="1" x14ac:dyDescent="0.25">
      <c r="A138" s="223">
        <v>472</v>
      </c>
      <c r="B138" s="224" t="s">
        <v>90</v>
      </c>
      <c r="C138" s="225" t="s">
        <v>1193</v>
      </c>
      <c r="D138" s="225" t="s">
        <v>1191</v>
      </c>
      <c r="E138" s="225" t="s">
        <v>941</v>
      </c>
      <c r="F138" s="225" t="s">
        <v>1</v>
      </c>
      <c r="G138" s="225" t="s">
        <v>447</v>
      </c>
      <c r="H138" s="224" t="s">
        <v>1</v>
      </c>
      <c r="I138" s="224" t="s">
        <v>437</v>
      </c>
      <c r="J138" s="226" t="s">
        <v>33</v>
      </c>
      <c r="K138" s="225" t="s">
        <v>1</v>
      </c>
      <c r="L138" s="225" t="s">
        <v>1</v>
      </c>
      <c r="M138" s="226" t="s">
        <v>33</v>
      </c>
      <c r="N138" s="225" t="s">
        <v>1</v>
      </c>
      <c r="O138" s="230" t="s">
        <v>22</v>
      </c>
      <c r="P138" s="225" t="s">
        <v>1</v>
      </c>
      <c r="Q138" s="225" t="s">
        <v>1</v>
      </c>
      <c r="R138" s="225" t="s">
        <v>1</v>
      </c>
      <c r="S138" s="225" t="s">
        <v>1</v>
      </c>
      <c r="T138" s="225" t="s">
        <v>1</v>
      </c>
      <c r="U138" s="225" t="s">
        <v>1</v>
      </c>
      <c r="V138" s="225" t="s">
        <v>1</v>
      </c>
      <c r="W138" s="225" t="s">
        <v>1</v>
      </c>
      <c r="X138" s="225" t="s">
        <v>1</v>
      </c>
      <c r="Y138" s="225" t="s">
        <v>1</v>
      </c>
      <c r="Z138" s="225" t="s">
        <v>1</v>
      </c>
      <c r="AA138" s="225" t="s">
        <v>1</v>
      </c>
      <c r="AB138" s="225" t="s">
        <v>1</v>
      </c>
      <c r="AC138" s="225" t="s">
        <v>1</v>
      </c>
      <c r="AD138" s="225" t="s">
        <v>1</v>
      </c>
      <c r="AE138" s="225" t="s">
        <v>1</v>
      </c>
      <c r="AF138" s="225" t="s">
        <v>1</v>
      </c>
      <c r="AG138" s="225" t="s">
        <v>1</v>
      </c>
      <c r="AH138" s="225" t="s">
        <v>1</v>
      </c>
      <c r="AI138" s="225" t="s">
        <v>1</v>
      </c>
      <c r="AJ138" s="225" t="s">
        <v>1</v>
      </c>
      <c r="AK138" s="225" t="s">
        <v>1</v>
      </c>
      <c r="AL138" s="225" t="s">
        <v>1</v>
      </c>
      <c r="AM138" s="225" t="s">
        <v>1</v>
      </c>
      <c r="AN138" s="225" t="s">
        <v>1</v>
      </c>
      <c r="AO138" s="225" t="s">
        <v>1</v>
      </c>
      <c r="AP138" s="225" t="s">
        <v>1</v>
      </c>
      <c r="AQ138" s="225" t="s">
        <v>1</v>
      </c>
      <c r="AR138" s="225" t="s">
        <v>1</v>
      </c>
      <c r="AS138" s="225" t="s">
        <v>1</v>
      </c>
      <c r="AT138" s="225" t="s">
        <v>1</v>
      </c>
      <c r="AU138" s="230" t="s">
        <v>22</v>
      </c>
      <c r="AV138" s="225" t="s">
        <v>1</v>
      </c>
      <c r="AW138" s="226" t="s">
        <v>1241</v>
      </c>
      <c r="AX138" s="226">
        <v>1</v>
      </c>
      <c r="AY138" s="235">
        <v>0</v>
      </c>
      <c r="AZ138" s="228">
        <v>0</v>
      </c>
      <c r="BA138" s="228">
        <v>0</v>
      </c>
      <c r="BB138" s="229">
        <v>0</v>
      </c>
      <c r="BD138">
        <f>VLOOKUP(A138,'High impact list'!$A:$F,1,FALSE)</f>
        <v>472</v>
      </c>
      <c r="BE138" t="str">
        <f>VLOOKUP(A138,'High impact list'!$A:$F,5,FALSE)</f>
        <v>Education, skills and unemployment</v>
      </c>
      <c r="BF138">
        <v>1</v>
      </c>
      <c r="BG138">
        <v>1</v>
      </c>
      <c r="BH138" t="e">
        <f>VLOOKUP(A138,Sheet2!B:B,1,FALSE)</f>
        <v>#N/A</v>
      </c>
    </row>
    <row r="139" spans="1:60" ht="14.25" customHeight="1" x14ac:dyDescent="0.25">
      <c r="A139" s="223">
        <v>476</v>
      </c>
      <c r="B139" s="224" t="s">
        <v>128</v>
      </c>
      <c r="C139" s="225" t="s">
        <v>1193</v>
      </c>
      <c r="D139" s="225" t="s">
        <v>1191</v>
      </c>
      <c r="E139" s="225" t="s">
        <v>854</v>
      </c>
      <c r="F139" s="225" t="s">
        <v>1</v>
      </c>
      <c r="G139" s="225" t="s">
        <v>859</v>
      </c>
      <c r="H139" s="224" t="s">
        <v>1</v>
      </c>
      <c r="I139" s="224" t="s">
        <v>437</v>
      </c>
      <c r="J139" s="226" t="s">
        <v>33</v>
      </c>
      <c r="K139" s="225" t="s">
        <v>1</v>
      </c>
      <c r="L139" s="225" t="s">
        <v>1</v>
      </c>
      <c r="M139" s="226" t="s">
        <v>33</v>
      </c>
      <c r="N139" s="225" t="s">
        <v>1</v>
      </c>
      <c r="O139" s="230" t="s">
        <v>22</v>
      </c>
      <c r="P139" s="225" t="s">
        <v>1</v>
      </c>
      <c r="Q139" s="225" t="s">
        <v>1</v>
      </c>
      <c r="R139" s="225" t="s">
        <v>1</v>
      </c>
      <c r="S139" s="225" t="s">
        <v>1</v>
      </c>
      <c r="T139" s="225" t="s">
        <v>1</v>
      </c>
      <c r="U139" s="225" t="s">
        <v>1</v>
      </c>
      <c r="V139" s="225" t="s">
        <v>1</v>
      </c>
      <c r="W139" s="225" t="s">
        <v>1</v>
      </c>
      <c r="X139" s="225" t="s">
        <v>1</v>
      </c>
      <c r="Y139" s="225" t="s">
        <v>1</v>
      </c>
      <c r="Z139" s="225" t="s">
        <v>1</v>
      </c>
      <c r="AA139" s="225" t="s">
        <v>1</v>
      </c>
      <c r="AB139" s="225" t="s">
        <v>1</v>
      </c>
      <c r="AC139" s="225" t="s">
        <v>1</v>
      </c>
      <c r="AD139" s="225" t="s">
        <v>1</v>
      </c>
      <c r="AE139" s="225" t="s">
        <v>1</v>
      </c>
      <c r="AF139" s="225" t="s">
        <v>1</v>
      </c>
      <c r="AG139" s="225" t="s">
        <v>1</v>
      </c>
      <c r="AH139" s="225" t="s">
        <v>1</v>
      </c>
      <c r="AI139" s="225" t="s">
        <v>1</v>
      </c>
      <c r="AJ139" s="225" t="s">
        <v>1</v>
      </c>
      <c r="AK139" s="225" t="s">
        <v>1</v>
      </c>
      <c r="AL139" s="225" t="s">
        <v>1</v>
      </c>
      <c r="AM139" s="225" t="s">
        <v>1</v>
      </c>
      <c r="AN139" s="225" t="s">
        <v>1</v>
      </c>
      <c r="AO139" s="225" t="s">
        <v>1</v>
      </c>
      <c r="AP139" s="225" t="s">
        <v>1</v>
      </c>
      <c r="AQ139" s="225" t="s">
        <v>1</v>
      </c>
      <c r="AR139" s="225" t="s">
        <v>1</v>
      </c>
      <c r="AS139" s="225" t="s">
        <v>1</v>
      </c>
      <c r="AT139" s="225" t="s">
        <v>1</v>
      </c>
      <c r="AU139" s="225" t="s">
        <v>1</v>
      </c>
      <c r="AV139" s="232" t="s">
        <v>23</v>
      </c>
      <c r="AW139" s="226" t="s">
        <v>1241</v>
      </c>
      <c r="AX139" s="226">
        <v>1</v>
      </c>
      <c r="AY139" s="227">
        <v>2</v>
      </c>
      <c r="AZ139" s="228">
        <v>0</v>
      </c>
      <c r="BA139" s="233">
        <v>0.05</v>
      </c>
      <c r="BB139" s="229">
        <v>0</v>
      </c>
      <c r="BD139">
        <f>VLOOKUP(A139,'High impact list'!$A:$F,1,FALSE)</f>
        <v>476</v>
      </c>
      <c r="BE139" t="str">
        <f>VLOOKUP(A139,'High impact list'!$A:$F,5,FALSE)</f>
        <v>Environmental Sustainability</v>
      </c>
      <c r="BF139">
        <v>1</v>
      </c>
      <c r="BG139">
        <v>1</v>
      </c>
      <c r="BH139" t="e">
        <f>VLOOKUP(A139,Sheet2!B:B,1,FALSE)</f>
        <v>#N/A</v>
      </c>
    </row>
    <row r="140" spans="1:60" ht="14.25" customHeight="1" x14ac:dyDescent="0.25">
      <c r="A140" s="223">
        <v>487</v>
      </c>
      <c r="B140" s="224" t="s">
        <v>566</v>
      </c>
      <c r="C140" s="225" t="s">
        <v>1193</v>
      </c>
      <c r="D140" s="225" t="s">
        <v>1191</v>
      </c>
      <c r="E140" s="225" t="s">
        <v>519</v>
      </c>
      <c r="F140" s="225" t="s">
        <v>1</v>
      </c>
      <c r="G140" s="225" t="s">
        <v>1517</v>
      </c>
      <c r="H140" s="224" t="s">
        <v>1</v>
      </c>
      <c r="I140" s="224" t="s">
        <v>437</v>
      </c>
      <c r="J140" s="226" t="s">
        <v>33</v>
      </c>
      <c r="K140" s="230" t="s">
        <v>22</v>
      </c>
      <c r="L140" s="225" t="s">
        <v>1</v>
      </c>
      <c r="M140" s="227" t="s">
        <v>17</v>
      </c>
      <c r="N140" s="231" t="s">
        <v>20</v>
      </c>
      <c r="O140" s="225" t="s">
        <v>1</v>
      </c>
      <c r="P140" s="225" t="s">
        <v>1</v>
      </c>
      <c r="Q140" s="225" t="s">
        <v>1</v>
      </c>
      <c r="R140" s="225" t="s">
        <v>1</v>
      </c>
      <c r="S140" s="225" t="s">
        <v>1</v>
      </c>
      <c r="T140" s="225" t="s">
        <v>1</v>
      </c>
      <c r="U140" s="225" t="s">
        <v>1</v>
      </c>
      <c r="V140" s="225" t="s">
        <v>1</v>
      </c>
      <c r="W140" s="225" t="s">
        <v>1</v>
      </c>
      <c r="X140" s="225" t="s">
        <v>1</v>
      </c>
      <c r="Y140" s="225" t="s">
        <v>1</v>
      </c>
      <c r="Z140" s="230" t="s">
        <v>22</v>
      </c>
      <c r="AA140" s="225" t="s">
        <v>1</v>
      </c>
      <c r="AB140" s="225" t="s">
        <v>1</v>
      </c>
      <c r="AC140" s="225" t="s">
        <v>1</v>
      </c>
      <c r="AD140" s="225" t="s">
        <v>1</v>
      </c>
      <c r="AE140" s="225" t="s">
        <v>1</v>
      </c>
      <c r="AF140" s="225" t="s">
        <v>1</v>
      </c>
      <c r="AG140" s="225" t="s">
        <v>1</v>
      </c>
      <c r="AH140" s="225" t="s">
        <v>1</v>
      </c>
      <c r="AI140" s="225" t="s">
        <v>1</v>
      </c>
      <c r="AJ140" s="225" t="s">
        <v>1</v>
      </c>
      <c r="AK140" s="225" t="s">
        <v>1</v>
      </c>
      <c r="AL140" s="225" t="s">
        <v>1</v>
      </c>
      <c r="AM140" s="225" t="s">
        <v>1</v>
      </c>
      <c r="AN140" s="225" t="s">
        <v>1</v>
      </c>
      <c r="AO140" s="225" t="s">
        <v>1</v>
      </c>
      <c r="AP140" s="225" t="s">
        <v>1</v>
      </c>
      <c r="AQ140" s="225" t="s">
        <v>1</v>
      </c>
      <c r="AR140" s="225" t="s">
        <v>1</v>
      </c>
      <c r="AS140" s="225" t="s">
        <v>1</v>
      </c>
      <c r="AT140" s="225" t="s">
        <v>1</v>
      </c>
      <c r="AU140" s="230" t="s">
        <v>22</v>
      </c>
      <c r="AV140" s="225" t="s">
        <v>1</v>
      </c>
      <c r="AW140" s="226" t="s">
        <v>1241</v>
      </c>
      <c r="AX140" s="226">
        <v>1</v>
      </c>
      <c r="AY140" s="235">
        <v>0</v>
      </c>
      <c r="AZ140" s="228">
        <v>0</v>
      </c>
      <c r="BA140" s="228">
        <v>0</v>
      </c>
      <c r="BB140" s="229">
        <v>0</v>
      </c>
      <c r="BD140" t="e">
        <f>VLOOKUP(A140,'High impact list'!$A:$F,1,FALSE)</f>
        <v>#N/A</v>
      </c>
      <c r="BE140" t="e">
        <f>VLOOKUP(A140,'High impact list'!$A:$F,5,FALSE)</f>
        <v>#N/A</v>
      </c>
      <c r="BF140">
        <v>1</v>
      </c>
      <c r="BG140">
        <v>1</v>
      </c>
      <c r="BH140" t="e">
        <f>VLOOKUP(A140,Sheet2!B:B,1,FALSE)</f>
        <v>#N/A</v>
      </c>
    </row>
    <row r="141" spans="1:60" ht="26.25" customHeight="1" x14ac:dyDescent="0.25">
      <c r="A141" s="223">
        <v>918</v>
      </c>
      <c r="B141" s="224" t="s">
        <v>1318</v>
      </c>
      <c r="C141" s="225" t="s">
        <v>1193</v>
      </c>
      <c r="D141" s="225" t="s">
        <v>1191</v>
      </c>
      <c r="E141" s="225" t="s">
        <v>519</v>
      </c>
      <c r="F141" s="225" t="s">
        <v>1</v>
      </c>
      <c r="G141" s="225" t="s">
        <v>1</v>
      </c>
      <c r="H141" s="224" t="s">
        <v>1</v>
      </c>
      <c r="I141" s="224" t="s">
        <v>519</v>
      </c>
      <c r="J141" s="226" t="s">
        <v>33</v>
      </c>
      <c r="K141" s="225" t="s">
        <v>1</v>
      </c>
      <c r="L141" s="225" t="s">
        <v>1</v>
      </c>
      <c r="M141" s="226" t="s">
        <v>33</v>
      </c>
      <c r="N141" s="225" t="s">
        <v>1</v>
      </c>
      <c r="O141" s="225" t="s">
        <v>1</v>
      </c>
      <c r="P141" s="225" t="s">
        <v>1</v>
      </c>
      <c r="Q141" s="225" t="s">
        <v>1</v>
      </c>
      <c r="R141" s="225" t="s">
        <v>1</v>
      </c>
      <c r="S141" s="225" t="s">
        <v>1</v>
      </c>
      <c r="T141" s="225" t="s">
        <v>1</v>
      </c>
      <c r="U141" s="225" t="s">
        <v>1</v>
      </c>
      <c r="V141" s="225" t="s">
        <v>1</v>
      </c>
      <c r="W141" s="225" t="s">
        <v>1</v>
      </c>
      <c r="X141" s="225" t="s">
        <v>1</v>
      </c>
      <c r="Y141" s="225" t="s">
        <v>1</v>
      </c>
      <c r="Z141" s="225" t="s">
        <v>1</v>
      </c>
      <c r="AA141" s="225" t="s">
        <v>1</v>
      </c>
      <c r="AB141" s="225" t="s">
        <v>1</v>
      </c>
      <c r="AC141" s="225" t="s">
        <v>1</v>
      </c>
      <c r="AD141" s="225" t="s">
        <v>1</v>
      </c>
      <c r="AE141" s="225" t="s">
        <v>1</v>
      </c>
      <c r="AF141" s="225" t="s">
        <v>1</v>
      </c>
      <c r="AG141" s="225" t="s">
        <v>1</v>
      </c>
      <c r="AH141" s="225" t="s">
        <v>1</v>
      </c>
      <c r="AI141" s="225" t="s">
        <v>1</v>
      </c>
      <c r="AJ141" s="225" t="s">
        <v>1</v>
      </c>
      <c r="AK141" s="225" t="s">
        <v>1</v>
      </c>
      <c r="AL141" s="225" t="s">
        <v>1</v>
      </c>
      <c r="AM141" s="225" t="s">
        <v>1</v>
      </c>
      <c r="AN141" s="225" t="s">
        <v>1</v>
      </c>
      <c r="AO141" s="225" t="s">
        <v>1</v>
      </c>
      <c r="AP141" s="225" t="s">
        <v>1</v>
      </c>
      <c r="AQ141" s="225" t="s">
        <v>1</v>
      </c>
      <c r="AR141" s="225" t="s">
        <v>1</v>
      </c>
      <c r="AS141" s="225" t="s">
        <v>1</v>
      </c>
      <c r="AT141" s="225" t="s">
        <v>1</v>
      </c>
      <c r="AU141" s="225" t="s">
        <v>1</v>
      </c>
      <c r="AV141" s="225" t="s">
        <v>1</v>
      </c>
      <c r="AW141" s="226" t="s">
        <v>1241</v>
      </c>
      <c r="AX141" s="226">
        <v>1</v>
      </c>
      <c r="AY141" s="235">
        <v>0</v>
      </c>
      <c r="AZ141" s="228">
        <v>0</v>
      </c>
      <c r="BA141" s="228">
        <v>0</v>
      </c>
      <c r="BB141" s="234">
        <v>0</v>
      </c>
      <c r="BD141" t="e">
        <f>VLOOKUP(A141,'High impact list'!$A:$F,1,FALSE)</f>
        <v>#N/A</v>
      </c>
      <c r="BE141" t="e">
        <f>VLOOKUP(A141,'High impact list'!$A:$F,5,FALSE)</f>
        <v>#N/A</v>
      </c>
      <c r="BF141">
        <v>1</v>
      </c>
      <c r="BG141">
        <v>1</v>
      </c>
      <c r="BH141" t="e">
        <f>VLOOKUP(A141,Sheet2!B:B,1,FALSE)</f>
        <v>#N/A</v>
      </c>
    </row>
    <row r="142" spans="1:60" ht="14.25" customHeight="1" x14ac:dyDescent="0.25">
      <c r="A142" s="223">
        <v>513</v>
      </c>
      <c r="B142" s="224" t="s">
        <v>1430</v>
      </c>
      <c r="C142" s="225" t="s">
        <v>1193</v>
      </c>
      <c r="D142" s="225" t="s">
        <v>1191</v>
      </c>
      <c r="E142" s="225" t="s">
        <v>571</v>
      </c>
      <c r="F142" s="225" t="s">
        <v>1</v>
      </c>
      <c r="G142" s="225" t="s">
        <v>1</v>
      </c>
      <c r="H142" s="224" t="s">
        <v>1</v>
      </c>
      <c r="I142" s="224" t="s">
        <v>571</v>
      </c>
      <c r="J142" s="226" t="s">
        <v>33</v>
      </c>
      <c r="K142" s="225" t="s">
        <v>1</v>
      </c>
      <c r="L142" s="225" t="s">
        <v>1</v>
      </c>
      <c r="M142" s="226" t="s">
        <v>33</v>
      </c>
      <c r="N142" s="225" t="s">
        <v>1</v>
      </c>
      <c r="O142" s="225" t="s">
        <v>1</v>
      </c>
      <c r="P142" s="225" t="s">
        <v>1</v>
      </c>
      <c r="Q142" s="225" t="s">
        <v>1</v>
      </c>
      <c r="R142" s="225" t="s">
        <v>1</v>
      </c>
      <c r="S142" s="225" t="s">
        <v>1</v>
      </c>
      <c r="T142" s="225" t="s">
        <v>1</v>
      </c>
      <c r="U142" s="225" t="s">
        <v>1</v>
      </c>
      <c r="V142" s="225" t="s">
        <v>1</v>
      </c>
      <c r="W142" s="225" t="s">
        <v>1</v>
      </c>
      <c r="X142" s="225" t="s">
        <v>1</v>
      </c>
      <c r="Y142" s="225" t="s">
        <v>1</v>
      </c>
      <c r="Z142" s="225" t="s">
        <v>1</v>
      </c>
      <c r="AA142" s="225" t="s">
        <v>1</v>
      </c>
      <c r="AB142" s="225" t="s">
        <v>1</v>
      </c>
      <c r="AC142" s="225" t="s">
        <v>1</v>
      </c>
      <c r="AD142" s="225" t="s">
        <v>1</v>
      </c>
      <c r="AE142" s="225" t="s">
        <v>1</v>
      </c>
      <c r="AF142" s="225" t="s">
        <v>1</v>
      </c>
      <c r="AG142" s="225" t="s">
        <v>1</v>
      </c>
      <c r="AH142" s="225" t="s">
        <v>1</v>
      </c>
      <c r="AI142" s="225" t="s">
        <v>1</v>
      </c>
      <c r="AJ142" s="225" t="s">
        <v>1</v>
      </c>
      <c r="AK142" s="225" t="s">
        <v>1</v>
      </c>
      <c r="AL142" s="225" t="s">
        <v>1</v>
      </c>
      <c r="AM142" s="225" t="s">
        <v>1</v>
      </c>
      <c r="AN142" s="225" t="s">
        <v>1</v>
      </c>
      <c r="AO142" s="225" t="s">
        <v>1</v>
      </c>
      <c r="AP142" s="225" t="s">
        <v>1</v>
      </c>
      <c r="AQ142" s="225" t="s">
        <v>1</v>
      </c>
      <c r="AR142" s="225" t="s">
        <v>1</v>
      </c>
      <c r="AS142" s="225" t="s">
        <v>1</v>
      </c>
      <c r="AT142" s="225" t="s">
        <v>1</v>
      </c>
      <c r="AU142" s="225" t="s">
        <v>1</v>
      </c>
      <c r="AV142" s="225" t="s">
        <v>1</v>
      </c>
      <c r="AW142" s="226" t="s">
        <v>1241</v>
      </c>
      <c r="AX142" s="226">
        <v>1</v>
      </c>
      <c r="AY142" s="227">
        <v>2</v>
      </c>
      <c r="AZ142" s="228">
        <v>0</v>
      </c>
      <c r="BA142" s="228">
        <v>0</v>
      </c>
      <c r="BB142" s="229">
        <v>0</v>
      </c>
      <c r="BD142" t="e">
        <f>VLOOKUP(A142,'High impact list'!$A:$F,1,FALSE)</f>
        <v>#N/A</v>
      </c>
      <c r="BE142" t="e">
        <f>VLOOKUP(A142,'High impact list'!$A:$F,5,FALSE)</f>
        <v>#N/A</v>
      </c>
      <c r="BF142">
        <v>1</v>
      </c>
      <c r="BG142">
        <v>1</v>
      </c>
      <c r="BH142" t="e">
        <f>VLOOKUP(A142,Sheet2!B:B,1,FALSE)</f>
        <v>#N/A</v>
      </c>
    </row>
    <row r="143" spans="1:60" ht="14.25" customHeight="1" x14ac:dyDescent="0.25">
      <c r="A143" s="223">
        <v>1553</v>
      </c>
      <c r="B143" s="224" t="s">
        <v>735</v>
      </c>
      <c r="C143" s="225" t="s">
        <v>1193</v>
      </c>
      <c r="D143" s="225" t="s">
        <v>1191</v>
      </c>
      <c r="E143" s="225" t="s">
        <v>683</v>
      </c>
      <c r="F143" s="225" t="s">
        <v>1</v>
      </c>
      <c r="G143" s="225" t="s">
        <v>687</v>
      </c>
      <c r="H143" s="224" t="s">
        <v>1</v>
      </c>
      <c r="I143" s="224" t="s">
        <v>437</v>
      </c>
      <c r="J143" s="226" t="s">
        <v>33</v>
      </c>
      <c r="K143" s="225" t="s">
        <v>1</v>
      </c>
      <c r="L143" s="225" t="s">
        <v>1</v>
      </c>
      <c r="M143" s="226" t="s">
        <v>33</v>
      </c>
      <c r="N143" s="225" t="s">
        <v>1</v>
      </c>
      <c r="O143" s="225" t="s">
        <v>1</v>
      </c>
      <c r="P143" s="225" t="s">
        <v>1</v>
      </c>
      <c r="Q143" s="225" t="s">
        <v>1</v>
      </c>
      <c r="R143" s="225" t="s">
        <v>1</v>
      </c>
      <c r="S143" s="225" t="s">
        <v>1</v>
      </c>
      <c r="T143" s="225" t="s">
        <v>1</v>
      </c>
      <c r="U143" s="225" t="s">
        <v>1</v>
      </c>
      <c r="V143" s="225" t="s">
        <v>1</v>
      </c>
      <c r="W143" s="225" t="s">
        <v>1</v>
      </c>
      <c r="X143" s="225" t="s">
        <v>1</v>
      </c>
      <c r="Y143" s="225" t="s">
        <v>1</v>
      </c>
      <c r="Z143" s="225" t="s">
        <v>1</v>
      </c>
      <c r="AA143" s="225" t="s">
        <v>1</v>
      </c>
      <c r="AB143" s="225" t="s">
        <v>1</v>
      </c>
      <c r="AC143" s="225" t="s">
        <v>1</v>
      </c>
      <c r="AD143" s="225" t="s">
        <v>1</v>
      </c>
      <c r="AE143" s="225" t="s">
        <v>1</v>
      </c>
      <c r="AF143" s="225" t="s">
        <v>1</v>
      </c>
      <c r="AG143" s="225" t="s">
        <v>1</v>
      </c>
      <c r="AH143" s="225" t="s">
        <v>1</v>
      </c>
      <c r="AI143" s="225" t="s">
        <v>1</v>
      </c>
      <c r="AJ143" s="225" t="s">
        <v>1</v>
      </c>
      <c r="AK143" s="225" t="s">
        <v>1</v>
      </c>
      <c r="AL143" s="225" t="s">
        <v>1</v>
      </c>
      <c r="AM143" s="225" t="s">
        <v>1</v>
      </c>
      <c r="AN143" s="225" t="s">
        <v>1</v>
      </c>
      <c r="AO143" s="225" t="s">
        <v>1</v>
      </c>
      <c r="AP143" s="225" t="s">
        <v>1</v>
      </c>
      <c r="AQ143" s="225" t="s">
        <v>1</v>
      </c>
      <c r="AR143" s="225" t="s">
        <v>1</v>
      </c>
      <c r="AS143" s="225" t="s">
        <v>1</v>
      </c>
      <c r="AT143" s="225" t="s">
        <v>1</v>
      </c>
      <c r="AU143" s="231" t="s">
        <v>20</v>
      </c>
      <c r="AV143" s="225" t="s">
        <v>1</v>
      </c>
      <c r="AW143" s="226" t="s">
        <v>1241</v>
      </c>
      <c r="AX143" s="226">
        <v>1</v>
      </c>
      <c r="AY143" s="235">
        <v>0</v>
      </c>
      <c r="AZ143" s="228">
        <v>0</v>
      </c>
      <c r="BA143" s="228">
        <v>0</v>
      </c>
      <c r="BB143" s="229">
        <v>0</v>
      </c>
      <c r="BD143" t="e">
        <f>VLOOKUP(A143,'High impact list'!$A:$F,1,FALSE)</f>
        <v>#N/A</v>
      </c>
      <c r="BE143" t="e">
        <f>VLOOKUP(A143,'High impact list'!$A:$F,5,FALSE)</f>
        <v>#N/A</v>
      </c>
      <c r="BF143">
        <v>1</v>
      </c>
      <c r="BG143">
        <v>1</v>
      </c>
      <c r="BH143" t="e">
        <f>VLOOKUP(A143,Sheet2!B:B,1,FALSE)</f>
        <v>#N/A</v>
      </c>
    </row>
    <row r="144" spans="1:60" ht="14.25" customHeight="1" x14ac:dyDescent="0.25">
      <c r="A144" s="223">
        <v>1320</v>
      </c>
      <c r="B144" s="224" t="s">
        <v>100</v>
      </c>
      <c r="C144" s="225" t="s">
        <v>1193</v>
      </c>
      <c r="D144" s="225" t="s">
        <v>1191</v>
      </c>
      <c r="E144" s="225" t="s">
        <v>571</v>
      </c>
      <c r="F144" s="225" t="s">
        <v>1</v>
      </c>
      <c r="G144" s="225" t="s">
        <v>447</v>
      </c>
      <c r="H144" s="224" t="s">
        <v>1</v>
      </c>
      <c r="I144" s="224" t="s">
        <v>437</v>
      </c>
      <c r="J144" s="226" t="s">
        <v>33</v>
      </c>
      <c r="K144" s="225" t="s">
        <v>1</v>
      </c>
      <c r="L144" s="225" t="s">
        <v>1</v>
      </c>
      <c r="M144" s="226" t="s">
        <v>33</v>
      </c>
      <c r="N144" s="225" t="s">
        <v>1</v>
      </c>
      <c r="O144" s="230" t="s">
        <v>22</v>
      </c>
      <c r="P144" s="225" t="s">
        <v>1</v>
      </c>
      <c r="Q144" s="225" t="s">
        <v>1</v>
      </c>
      <c r="R144" s="225" t="s">
        <v>1</v>
      </c>
      <c r="S144" s="225" t="s">
        <v>1</v>
      </c>
      <c r="T144" s="225" t="s">
        <v>1</v>
      </c>
      <c r="U144" s="225" t="s">
        <v>1</v>
      </c>
      <c r="V144" s="225" t="s">
        <v>1</v>
      </c>
      <c r="W144" s="225" t="s">
        <v>1</v>
      </c>
      <c r="X144" s="225" t="s">
        <v>1</v>
      </c>
      <c r="Y144" s="225" t="s">
        <v>1</v>
      </c>
      <c r="Z144" s="225" t="s">
        <v>1</v>
      </c>
      <c r="AA144" s="225" t="s">
        <v>1</v>
      </c>
      <c r="AB144" s="225" t="s">
        <v>1</v>
      </c>
      <c r="AC144" s="225" t="s">
        <v>1</v>
      </c>
      <c r="AD144" s="225" t="s">
        <v>1</v>
      </c>
      <c r="AE144" s="225" t="s">
        <v>1</v>
      </c>
      <c r="AF144" s="225" t="s">
        <v>1</v>
      </c>
      <c r="AG144" s="225" t="s">
        <v>1</v>
      </c>
      <c r="AH144" s="225" t="s">
        <v>1</v>
      </c>
      <c r="AI144" s="225" t="s">
        <v>1</v>
      </c>
      <c r="AJ144" s="225" t="s">
        <v>1</v>
      </c>
      <c r="AK144" s="225" t="s">
        <v>1</v>
      </c>
      <c r="AL144" s="225" t="s">
        <v>1</v>
      </c>
      <c r="AM144" s="225" t="s">
        <v>1</v>
      </c>
      <c r="AN144" s="225" t="s">
        <v>1</v>
      </c>
      <c r="AO144" s="225" t="s">
        <v>1</v>
      </c>
      <c r="AP144" s="225" t="s">
        <v>1</v>
      </c>
      <c r="AQ144" s="225" t="s">
        <v>1</v>
      </c>
      <c r="AR144" s="225" t="s">
        <v>1</v>
      </c>
      <c r="AS144" s="225" t="s">
        <v>1</v>
      </c>
      <c r="AT144" s="225" t="s">
        <v>1</v>
      </c>
      <c r="AU144" s="225" t="s">
        <v>1</v>
      </c>
      <c r="AV144" s="231" t="s">
        <v>20</v>
      </c>
      <c r="AW144" s="226" t="s">
        <v>1241</v>
      </c>
      <c r="AX144" s="226">
        <v>1</v>
      </c>
      <c r="AY144" s="235">
        <v>0</v>
      </c>
      <c r="AZ144" s="228">
        <v>0</v>
      </c>
      <c r="BA144" s="228">
        <v>0</v>
      </c>
      <c r="BB144" s="229">
        <v>0</v>
      </c>
      <c r="BD144">
        <f>VLOOKUP(A144,'High impact list'!$A:$F,1,FALSE)</f>
        <v>1320</v>
      </c>
      <c r="BE144" t="str">
        <f>VLOOKUP(A144,'High impact list'!$A:$F,5,FALSE)</f>
        <v>Education, skills and unemployment</v>
      </c>
      <c r="BF144">
        <v>1</v>
      </c>
      <c r="BG144">
        <v>1</v>
      </c>
      <c r="BH144" t="e">
        <f>VLOOKUP(A144,Sheet2!B:B,1,FALSE)</f>
        <v>#N/A</v>
      </c>
    </row>
    <row r="145" spans="1:60" ht="14.25" customHeight="1" x14ac:dyDescent="0.25">
      <c r="A145" s="223">
        <v>1341</v>
      </c>
      <c r="B145" s="224" t="s">
        <v>104</v>
      </c>
      <c r="C145" s="225" t="s">
        <v>1193</v>
      </c>
      <c r="D145" s="225" t="s">
        <v>1191</v>
      </c>
      <c r="E145" s="225" t="s">
        <v>1086</v>
      </c>
      <c r="F145" s="225" t="s">
        <v>1</v>
      </c>
      <c r="G145" s="225" t="s">
        <v>447</v>
      </c>
      <c r="H145" s="224" t="s">
        <v>1</v>
      </c>
      <c r="I145" s="224" t="s">
        <v>437</v>
      </c>
      <c r="J145" s="226" t="s">
        <v>33</v>
      </c>
      <c r="K145" s="225" t="s">
        <v>1</v>
      </c>
      <c r="L145" s="225" t="s">
        <v>1</v>
      </c>
      <c r="M145" s="226" t="s">
        <v>33</v>
      </c>
      <c r="N145" s="225" t="s">
        <v>1</v>
      </c>
      <c r="O145" s="225" t="s">
        <v>1</v>
      </c>
      <c r="P145" s="225" t="s">
        <v>1</v>
      </c>
      <c r="Q145" s="225" t="s">
        <v>1</v>
      </c>
      <c r="R145" s="225" t="s">
        <v>1</v>
      </c>
      <c r="S145" s="225" t="s">
        <v>1</v>
      </c>
      <c r="T145" s="225" t="s">
        <v>1</v>
      </c>
      <c r="U145" s="225" t="s">
        <v>1</v>
      </c>
      <c r="V145" s="225" t="s">
        <v>1</v>
      </c>
      <c r="W145" s="225" t="s">
        <v>1</v>
      </c>
      <c r="X145" s="225" t="s">
        <v>1</v>
      </c>
      <c r="Y145" s="225" t="s">
        <v>1</v>
      </c>
      <c r="Z145" s="225" t="s">
        <v>1</v>
      </c>
      <c r="AA145" s="225" t="s">
        <v>1</v>
      </c>
      <c r="AB145" s="225" t="s">
        <v>1</v>
      </c>
      <c r="AC145" s="225" t="s">
        <v>1</v>
      </c>
      <c r="AD145" s="225" t="s">
        <v>1</v>
      </c>
      <c r="AE145" s="225" t="s">
        <v>1</v>
      </c>
      <c r="AF145" s="225" t="s">
        <v>1</v>
      </c>
      <c r="AG145" s="225" t="s">
        <v>1</v>
      </c>
      <c r="AH145" s="225" t="s">
        <v>1</v>
      </c>
      <c r="AI145" s="225" t="s">
        <v>1</v>
      </c>
      <c r="AJ145" s="225" t="s">
        <v>1</v>
      </c>
      <c r="AK145" s="225" t="s">
        <v>1</v>
      </c>
      <c r="AL145" s="225" t="s">
        <v>1</v>
      </c>
      <c r="AM145" s="225" t="s">
        <v>1</v>
      </c>
      <c r="AN145" s="225" t="s">
        <v>1</v>
      </c>
      <c r="AO145" s="225" t="s">
        <v>1</v>
      </c>
      <c r="AP145" s="225" t="s">
        <v>1</v>
      </c>
      <c r="AQ145" s="225" t="s">
        <v>1</v>
      </c>
      <c r="AR145" s="225" t="s">
        <v>1</v>
      </c>
      <c r="AS145" s="225" t="s">
        <v>1</v>
      </c>
      <c r="AT145" s="225" t="s">
        <v>1</v>
      </c>
      <c r="AU145" s="225" t="s">
        <v>1</v>
      </c>
      <c r="AV145" s="225" t="s">
        <v>1</v>
      </c>
      <c r="AW145" s="226" t="s">
        <v>1241</v>
      </c>
      <c r="AX145" s="226">
        <v>1</v>
      </c>
      <c r="AY145" s="226">
        <v>1</v>
      </c>
      <c r="AZ145" s="228">
        <v>0</v>
      </c>
      <c r="BA145" s="228">
        <v>0</v>
      </c>
      <c r="BB145" s="229">
        <v>0</v>
      </c>
      <c r="BD145">
        <f>VLOOKUP(A145,'High impact list'!$A:$F,1,FALSE)</f>
        <v>1341</v>
      </c>
      <c r="BE145" t="str">
        <f>VLOOKUP(A145,'High impact list'!$A:$F,5,FALSE)</f>
        <v>Education, skills and unemployment</v>
      </c>
      <c r="BF145">
        <v>1</v>
      </c>
      <c r="BG145">
        <v>1</v>
      </c>
      <c r="BH145" t="e">
        <f>VLOOKUP(A145,Sheet2!B:B,1,FALSE)</f>
        <v>#N/A</v>
      </c>
    </row>
    <row r="146" spans="1:60" ht="18.75" customHeight="1" x14ac:dyDescent="0.25">
      <c r="A146" s="223">
        <v>538</v>
      </c>
      <c r="B146" s="224" t="s">
        <v>129</v>
      </c>
      <c r="C146" s="225" t="s">
        <v>1193</v>
      </c>
      <c r="D146" s="225" t="s">
        <v>1191</v>
      </c>
      <c r="E146" s="225" t="s">
        <v>1086</v>
      </c>
      <c r="F146" s="225" t="s">
        <v>1</v>
      </c>
      <c r="G146" s="225" t="s">
        <v>1</v>
      </c>
      <c r="H146" s="224" t="s">
        <v>1</v>
      </c>
      <c r="I146" s="224" t="s">
        <v>1086</v>
      </c>
      <c r="J146" s="226" t="s">
        <v>33</v>
      </c>
      <c r="K146" s="225" t="s">
        <v>1</v>
      </c>
      <c r="L146" s="225" t="s">
        <v>1</v>
      </c>
      <c r="M146" s="226" t="s">
        <v>33</v>
      </c>
      <c r="N146" s="225" t="s">
        <v>1</v>
      </c>
      <c r="O146" s="225" t="s">
        <v>1</v>
      </c>
      <c r="P146" s="225" t="s">
        <v>1</v>
      </c>
      <c r="Q146" s="225" t="s">
        <v>1</v>
      </c>
      <c r="R146" s="225" t="s">
        <v>1</v>
      </c>
      <c r="S146" s="225" t="s">
        <v>1</v>
      </c>
      <c r="T146" s="225" t="s">
        <v>1</v>
      </c>
      <c r="U146" s="225" t="s">
        <v>1</v>
      </c>
      <c r="V146" s="225" t="s">
        <v>1</v>
      </c>
      <c r="W146" s="225" t="s">
        <v>1</v>
      </c>
      <c r="X146" s="225" t="s">
        <v>1</v>
      </c>
      <c r="Y146" s="225" t="s">
        <v>1</v>
      </c>
      <c r="Z146" s="225" t="s">
        <v>1</v>
      </c>
      <c r="AA146" s="225" t="s">
        <v>1</v>
      </c>
      <c r="AB146" s="225" t="s">
        <v>1</v>
      </c>
      <c r="AC146" s="225" t="s">
        <v>1</v>
      </c>
      <c r="AD146" s="225" t="s">
        <v>1</v>
      </c>
      <c r="AE146" s="225" t="s">
        <v>1</v>
      </c>
      <c r="AF146" s="225" t="s">
        <v>1</v>
      </c>
      <c r="AG146" s="225" t="s">
        <v>1</v>
      </c>
      <c r="AH146" s="225" t="s">
        <v>1</v>
      </c>
      <c r="AI146" s="225" t="s">
        <v>1</v>
      </c>
      <c r="AJ146" s="225" t="s">
        <v>1</v>
      </c>
      <c r="AK146" s="225" t="s">
        <v>1</v>
      </c>
      <c r="AL146" s="225" t="s">
        <v>1</v>
      </c>
      <c r="AM146" s="225" t="s">
        <v>1</v>
      </c>
      <c r="AN146" s="225" t="s">
        <v>1</v>
      </c>
      <c r="AO146" s="225" t="s">
        <v>1</v>
      </c>
      <c r="AP146" s="225" t="s">
        <v>1</v>
      </c>
      <c r="AQ146" s="225" t="s">
        <v>1</v>
      </c>
      <c r="AR146" s="225" t="s">
        <v>1</v>
      </c>
      <c r="AS146" s="225" t="s">
        <v>1</v>
      </c>
      <c r="AT146" s="225" t="s">
        <v>1</v>
      </c>
      <c r="AU146" s="225" t="s">
        <v>1</v>
      </c>
      <c r="AV146" s="231" t="s">
        <v>20</v>
      </c>
      <c r="AW146" s="226" t="s">
        <v>1241</v>
      </c>
      <c r="AX146" s="226">
        <v>1</v>
      </c>
      <c r="AY146" s="227">
        <v>2</v>
      </c>
      <c r="AZ146" s="228">
        <v>0</v>
      </c>
      <c r="BA146" s="228">
        <v>0</v>
      </c>
      <c r="BB146" s="238">
        <v>0.05</v>
      </c>
      <c r="BD146">
        <f>VLOOKUP(A146,'High impact list'!$A:$F,1,FALSE)</f>
        <v>538</v>
      </c>
      <c r="BE146" t="str">
        <f>VLOOKUP(A146,'High impact list'!$A:$F,5,FALSE)</f>
        <v>Environmental Sustainability</v>
      </c>
      <c r="BF146">
        <v>1</v>
      </c>
      <c r="BG146">
        <v>1</v>
      </c>
      <c r="BH146" t="e">
        <f>VLOOKUP(A146,Sheet2!B:B,1,FALSE)</f>
        <v>#N/A</v>
      </c>
    </row>
    <row r="147" spans="1:60" ht="14.25" customHeight="1" x14ac:dyDescent="0.25">
      <c r="A147" s="223">
        <v>536</v>
      </c>
      <c r="B147" s="224" t="s">
        <v>1160</v>
      </c>
      <c r="C147" s="225" t="s">
        <v>1193</v>
      </c>
      <c r="D147" s="225" t="s">
        <v>1191</v>
      </c>
      <c r="E147" s="225" t="s">
        <v>1086</v>
      </c>
      <c r="F147" s="225" t="s">
        <v>1</v>
      </c>
      <c r="G147" s="225" t="s">
        <v>1</v>
      </c>
      <c r="H147" s="224" t="s">
        <v>1</v>
      </c>
      <c r="I147" s="224" t="s">
        <v>1086</v>
      </c>
      <c r="J147" s="226" t="s">
        <v>33</v>
      </c>
      <c r="K147" s="225" t="s">
        <v>1</v>
      </c>
      <c r="L147" s="230" t="s">
        <v>22</v>
      </c>
      <c r="M147" s="227" t="s">
        <v>17</v>
      </c>
      <c r="N147" s="230" t="s">
        <v>22</v>
      </c>
      <c r="O147" s="232" t="s">
        <v>23</v>
      </c>
      <c r="P147" s="225" t="s">
        <v>1</v>
      </c>
      <c r="Q147" s="225" t="s">
        <v>1</v>
      </c>
      <c r="R147" s="225" t="s">
        <v>1</v>
      </c>
      <c r="S147" s="225" t="s">
        <v>1</v>
      </c>
      <c r="T147" s="225" t="s">
        <v>1</v>
      </c>
      <c r="U147" s="225" t="s">
        <v>1</v>
      </c>
      <c r="V147" s="225" t="s">
        <v>1</v>
      </c>
      <c r="W147" s="225" t="s">
        <v>1</v>
      </c>
      <c r="X147" s="225" t="s">
        <v>1</v>
      </c>
      <c r="Y147" s="225" t="s">
        <v>1</v>
      </c>
      <c r="Z147" s="225" t="s">
        <v>1</v>
      </c>
      <c r="AA147" s="225" t="s">
        <v>1</v>
      </c>
      <c r="AB147" s="225" t="s">
        <v>1</v>
      </c>
      <c r="AC147" s="225" t="s">
        <v>1</v>
      </c>
      <c r="AD147" s="225" t="s">
        <v>1</v>
      </c>
      <c r="AE147" s="225" t="s">
        <v>1</v>
      </c>
      <c r="AF147" s="230" t="s">
        <v>22</v>
      </c>
      <c r="AG147" s="225" t="s">
        <v>1</v>
      </c>
      <c r="AH147" s="225" t="s">
        <v>1</v>
      </c>
      <c r="AI147" s="225" t="s">
        <v>1</v>
      </c>
      <c r="AJ147" s="225" t="s">
        <v>1</v>
      </c>
      <c r="AK147" s="225" t="s">
        <v>1</v>
      </c>
      <c r="AL147" s="225" t="s">
        <v>1</v>
      </c>
      <c r="AM147" s="225" t="s">
        <v>1</v>
      </c>
      <c r="AN147" s="225" t="s">
        <v>1</v>
      </c>
      <c r="AO147" s="225" t="s">
        <v>1</v>
      </c>
      <c r="AP147" s="225" t="s">
        <v>1</v>
      </c>
      <c r="AQ147" s="225" t="s">
        <v>1</v>
      </c>
      <c r="AR147" s="230" t="s">
        <v>22</v>
      </c>
      <c r="AS147" s="225" t="s">
        <v>1</v>
      </c>
      <c r="AT147" s="225" t="s">
        <v>1</v>
      </c>
      <c r="AU147" s="225" t="s">
        <v>1</v>
      </c>
      <c r="AV147" s="230" t="s">
        <v>22</v>
      </c>
      <c r="AW147" s="226" t="s">
        <v>1241</v>
      </c>
      <c r="AX147" s="226">
        <v>1</v>
      </c>
      <c r="AY147" s="226">
        <v>1</v>
      </c>
      <c r="AZ147" s="228">
        <v>0</v>
      </c>
      <c r="BA147" s="233">
        <v>1.1000000000000001</v>
      </c>
      <c r="BB147" s="234">
        <v>0.06</v>
      </c>
      <c r="BD147" t="e">
        <f>VLOOKUP(A147,'High impact list'!$A:$F,1,FALSE)</f>
        <v>#N/A</v>
      </c>
      <c r="BE147" t="e">
        <f>VLOOKUP(A147,'High impact list'!$A:$F,5,FALSE)</f>
        <v>#N/A</v>
      </c>
      <c r="BF147">
        <v>1</v>
      </c>
      <c r="BG147">
        <v>1</v>
      </c>
      <c r="BH147" t="e">
        <f>VLOOKUP(A147,Sheet2!B:B,1,FALSE)</f>
        <v>#N/A</v>
      </c>
    </row>
    <row r="148" spans="1:60" ht="13.5" customHeight="1" x14ac:dyDescent="0.25">
      <c r="A148" s="223">
        <v>7</v>
      </c>
      <c r="B148" s="224" t="s">
        <v>139</v>
      </c>
      <c r="C148" s="225" t="s">
        <v>1190</v>
      </c>
      <c r="D148" s="225" t="s">
        <v>1191</v>
      </c>
      <c r="E148" s="225" t="s">
        <v>492</v>
      </c>
      <c r="F148" s="225" t="s">
        <v>530</v>
      </c>
      <c r="G148" s="225" t="s">
        <v>1</v>
      </c>
      <c r="H148" s="224" t="s">
        <v>1</v>
      </c>
      <c r="I148" s="224" t="s">
        <v>492</v>
      </c>
      <c r="J148" s="227" t="s">
        <v>17</v>
      </c>
      <c r="K148" s="232" t="s">
        <v>23</v>
      </c>
      <c r="L148" s="232" t="s">
        <v>23</v>
      </c>
      <c r="M148" s="227" t="s">
        <v>17</v>
      </c>
      <c r="N148" s="232" t="s">
        <v>23</v>
      </c>
      <c r="O148" s="232" t="s">
        <v>23</v>
      </c>
      <c r="P148" s="225" t="s">
        <v>1</v>
      </c>
      <c r="Q148" s="225" t="s">
        <v>1</v>
      </c>
      <c r="R148" s="225" t="s">
        <v>1</v>
      </c>
      <c r="S148" s="225" t="s">
        <v>1</v>
      </c>
      <c r="T148" s="225" t="s">
        <v>1</v>
      </c>
      <c r="U148" s="225" t="s">
        <v>1</v>
      </c>
      <c r="V148" s="225" t="s">
        <v>1</v>
      </c>
      <c r="W148" s="225" t="s">
        <v>1</v>
      </c>
      <c r="X148" s="225" t="s">
        <v>1</v>
      </c>
      <c r="Y148" s="225" t="s">
        <v>1</v>
      </c>
      <c r="Z148" s="232" t="s">
        <v>23</v>
      </c>
      <c r="AA148" s="232" t="s">
        <v>23</v>
      </c>
      <c r="AB148" s="225" t="s">
        <v>1</v>
      </c>
      <c r="AC148" s="225" t="s">
        <v>1</v>
      </c>
      <c r="AD148" s="225" t="s">
        <v>1</v>
      </c>
      <c r="AE148" s="231" t="s">
        <v>20</v>
      </c>
      <c r="AF148" s="231" t="s">
        <v>20</v>
      </c>
      <c r="AG148" s="225" t="s">
        <v>1</v>
      </c>
      <c r="AH148" s="232" t="s">
        <v>23</v>
      </c>
      <c r="AI148" s="225" t="s">
        <v>1</v>
      </c>
      <c r="AJ148" s="225" t="s">
        <v>1</v>
      </c>
      <c r="AK148" s="225" t="s">
        <v>1</v>
      </c>
      <c r="AL148" s="232" t="s">
        <v>23</v>
      </c>
      <c r="AM148" s="225" t="s">
        <v>1</v>
      </c>
      <c r="AN148" s="225" t="s">
        <v>1</v>
      </c>
      <c r="AO148" s="231" t="s">
        <v>20</v>
      </c>
      <c r="AP148" s="232" t="s">
        <v>23</v>
      </c>
      <c r="AQ148" s="225" t="s">
        <v>1</v>
      </c>
      <c r="AR148" s="232" t="s">
        <v>23</v>
      </c>
      <c r="AS148" s="225" t="s">
        <v>1</v>
      </c>
      <c r="AT148" s="225" t="s">
        <v>1</v>
      </c>
      <c r="AU148" s="232" t="s">
        <v>23</v>
      </c>
      <c r="AV148" s="232" t="s">
        <v>23</v>
      </c>
      <c r="AW148" s="231" t="s">
        <v>1240</v>
      </c>
      <c r="AX148" s="227">
        <v>2</v>
      </c>
      <c r="AY148" s="227">
        <v>2</v>
      </c>
      <c r="AZ148" s="228">
        <v>0</v>
      </c>
      <c r="BA148" s="236">
        <v>38</v>
      </c>
      <c r="BB148" s="238">
        <v>3.0000000000000001E-3</v>
      </c>
      <c r="BD148" t="e">
        <f>VLOOKUP(A148,'High impact list'!$A:$F,1,FALSE)</f>
        <v>#N/A</v>
      </c>
      <c r="BE148" t="e">
        <f>VLOOKUP(A148,'High impact list'!$A:$F,5,FALSE)</f>
        <v>#N/A</v>
      </c>
      <c r="BF148">
        <v>1</v>
      </c>
      <c r="BG148">
        <v>2</v>
      </c>
      <c r="BH148" t="e">
        <f>VLOOKUP(A148,Sheet2!B:B,1,FALSE)</f>
        <v>#N/A</v>
      </c>
    </row>
    <row r="149" spans="1:60" ht="14.25" customHeight="1" x14ac:dyDescent="0.25">
      <c r="A149" s="223">
        <v>11</v>
      </c>
      <c r="B149" s="224" t="s">
        <v>139</v>
      </c>
      <c r="C149" s="225" t="s">
        <v>1190</v>
      </c>
      <c r="D149" s="225" t="s">
        <v>1191</v>
      </c>
      <c r="E149" s="225" t="s">
        <v>571</v>
      </c>
      <c r="F149" s="225" t="s">
        <v>461</v>
      </c>
      <c r="G149" s="225" t="s">
        <v>1</v>
      </c>
      <c r="H149" s="224" t="s">
        <v>1</v>
      </c>
      <c r="I149" s="224" t="s">
        <v>571</v>
      </c>
      <c r="J149" s="227" t="s">
        <v>17</v>
      </c>
      <c r="K149" s="225" t="s">
        <v>1</v>
      </c>
      <c r="L149" s="231" t="s">
        <v>20</v>
      </c>
      <c r="M149" s="226" t="s">
        <v>33</v>
      </c>
      <c r="N149" s="225" t="s">
        <v>1</v>
      </c>
      <c r="O149" s="225" t="s">
        <v>1</v>
      </c>
      <c r="P149" s="225" t="s">
        <v>1</v>
      </c>
      <c r="Q149" s="225" t="s">
        <v>1</v>
      </c>
      <c r="R149" s="225" t="s">
        <v>1</v>
      </c>
      <c r="S149" s="225" t="s">
        <v>1</v>
      </c>
      <c r="T149" s="225" t="s">
        <v>1</v>
      </c>
      <c r="U149" s="225" t="s">
        <v>1</v>
      </c>
      <c r="V149" s="225" t="s">
        <v>1</v>
      </c>
      <c r="W149" s="225" t="s">
        <v>1</v>
      </c>
      <c r="X149" s="225" t="s">
        <v>1</v>
      </c>
      <c r="Y149" s="225" t="s">
        <v>1</v>
      </c>
      <c r="Z149" s="225" t="s">
        <v>1</v>
      </c>
      <c r="AA149" s="225" t="s">
        <v>1</v>
      </c>
      <c r="AB149" s="225" t="s">
        <v>1</v>
      </c>
      <c r="AC149" s="225" t="s">
        <v>1</v>
      </c>
      <c r="AD149" s="225" t="s">
        <v>1</v>
      </c>
      <c r="AE149" s="225" t="s">
        <v>1</v>
      </c>
      <c r="AF149" s="225" t="s">
        <v>1</v>
      </c>
      <c r="AG149" s="225" t="s">
        <v>1</v>
      </c>
      <c r="AH149" s="225" t="s">
        <v>1</v>
      </c>
      <c r="AI149" s="225" t="s">
        <v>1</v>
      </c>
      <c r="AJ149" s="225" t="s">
        <v>1</v>
      </c>
      <c r="AK149" s="225" t="s">
        <v>1</v>
      </c>
      <c r="AL149" s="225" t="s">
        <v>1</v>
      </c>
      <c r="AM149" s="225" t="s">
        <v>1</v>
      </c>
      <c r="AN149" s="225" t="s">
        <v>1</v>
      </c>
      <c r="AO149" s="225" t="s">
        <v>1</v>
      </c>
      <c r="AP149" s="225" t="s">
        <v>1</v>
      </c>
      <c r="AQ149" s="225" t="s">
        <v>1</v>
      </c>
      <c r="AR149" s="231" t="s">
        <v>20</v>
      </c>
      <c r="AS149" s="225" t="s">
        <v>1</v>
      </c>
      <c r="AT149" s="225" t="s">
        <v>1</v>
      </c>
      <c r="AU149" s="225" t="s">
        <v>1</v>
      </c>
      <c r="AV149" s="232" t="s">
        <v>23</v>
      </c>
      <c r="AW149" s="231" t="s">
        <v>1240</v>
      </c>
      <c r="AX149" s="226">
        <v>1</v>
      </c>
      <c r="AY149" s="227">
        <v>2</v>
      </c>
      <c r="AZ149" s="228">
        <v>0</v>
      </c>
      <c r="BA149" s="233">
        <v>0.06</v>
      </c>
      <c r="BB149" s="234">
        <v>0.03</v>
      </c>
      <c r="BD149" t="e">
        <f>VLOOKUP(A149,'High impact list'!$A:$F,1,FALSE)</f>
        <v>#N/A</v>
      </c>
      <c r="BE149" t="e">
        <f>VLOOKUP(A149,'High impact list'!$A:$F,5,FALSE)</f>
        <v>#N/A</v>
      </c>
      <c r="BF149">
        <v>1</v>
      </c>
      <c r="BG149">
        <v>2</v>
      </c>
      <c r="BH149" t="e">
        <f>VLOOKUP(A149,Sheet2!B:B,1,FALSE)</f>
        <v>#N/A</v>
      </c>
    </row>
    <row r="150" spans="1:60" ht="14.25" customHeight="1" x14ac:dyDescent="0.25">
      <c r="A150" s="223">
        <v>8</v>
      </c>
      <c r="B150" s="224" t="s">
        <v>139</v>
      </c>
      <c r="C150" s="225" t="s">
        <v>1190</v>
      </c>
      <c r="D150" s="225" t="s">
        <v>1191</v>
      </c>
      <c r="E150" s="225" t="s">
        <v>625</v>
      </c>
      <c r="F150" s="225" t="s">
        <v>461</v>
      </c>
      <c r="G150" s="225" t="s">
        <v>1</v>
      </c>
      <c r="H150" s="224" t="s">
        <v>1</v>
      </c>
      <c r="I150" s="224" t="s">
        <v>625</v>
      </c>
      <c r="J150" s="227" t="s">
        <v>17</v>
      </c>
      <c r="K150" s="231" t="s">
        <v>20</v>
      </c>
      <c r="L150" s="232" t="s">
        <v>23</v>
      </c>
      <c r="M150" s="227" t="s">
        <v>17</v>
      </c>
      <c r="N150" s="225" t="s">
        <v>1</v>
      </c>
      <c r="O150" s="232" t="s">
        <v>23</v>
      </c>
      <c r="P150" s="225" t="s">
        <v>1</v>
      </c>
      <c r="Q150" s="225" t="s">
        <v>1</v>
      </c>
      <c r="R150" s="225" t="s">
        <v>1</v>
      </c>
      <c r="S150" s="225" t="s">
        <v>1</v>
      </c>
      <c r="T150" s="225" t="s">
        <v>1</v>
      </c>
      <c r="U150" s="225" t="s">
        <v>1</v>
      </c>
      <c r="V150" s="225" t="s">
        <v>1</v>
      </c>
      <c r="W150" s="225" t="s">
        <v>1</v>
      </c>
      <c r="X150" s="225" t="s">
        <v>1</v>
      </c>
      <c r="Y150" s="225" t="s">
        <v>1</v>
      </c>
      <c r="Z150" s="231" t="s">
        <v>20</v>
      </c>
      <c r="AA150" s="231" t="s">
        <v>20</v>
      </c>
      <c r="AB150" s="225" t="s">
        <v>1</v>
      </c>
      <c r="AC150" s="225" t="s">
        <v>1</v>
      </c>
      <c r="AD150" s="225" t="s">
        <v>1</v>
      </c>
      <c r="AE150" s="230" t="s">
        <v>22</v>
      </c>
      <c r="AF150" s="225" t="s">
        <v>1</v>
      </c>
      <c r="AG150" s="225" t="s">
        <v>1</v>
      </c>
      <c r="AH150" s="232" t="s">
        <v>23</v>
      </c>
      <c r="AI150" s="225" t="s">
        <v>1</v>
      </c>
      <c r="AJ150" s="225" t="s">
        <v>1</v>
      </c>
      <c r="AK150" s="225" t="s">
        <v>1</v>
      </c>
      <c r="AL150" s="225" t="s">
        <v>1</v>
      </c>
      <c r="AM150" s="225" t="s">
        <v>1</v>
      </c>
      <c r="AN150" s="225" t="s">
        <v>1</v>
      </c>
      <c r="AO150" s="225" t="s">
        <v>1</v>
      </c>
      <c r="AP150" s="231" t="s">
        <v>20</v>
      </c>
      <c r="AQ150" s="231" t="s">
        <v>20</v>
      </c>
      <c r="AR150" s="232" t="s">
        <v>23</v>
      </c>
      <c r="AS150" s="225" t="s">
        <v>1</v>
      </c>
      <c r="AT150" s="225" t="s">
        <v>1</v>
      </c>
      <c r="AU150" s="232" t="s">
        <v>23</v>
      </c>
      <c r="AV150" s="232" t="s">
        <v>23</v>
      </c>
      <c r="AW150" s="231" t="s">
        <v>1240</v>
      </c>
      <c r="AX150" s="226">
        <v>1</v>
      </c>
      <c r="AY150" s="227">
        <v>2</v>
      </c>
      <c r="AZ150" s="228">
        <v>0</v>
      </c>
      <c r="BA150" s="233">
        <v>0.72</v>
      </c>
      <c r="BB150" s="238">
        <v>1.9</v>
      </c>
      <c r="BD150" t="e">
        <f>VLOOKUP(A150,'High impact list'!$A:$F,1,FALSE)</f>
        <v>#N/A</v>
      </c>
      <c r="BE150" t="e">
        <f>VLOOKUP(A150,'High impact list'!$A:$F,5,FALSE)</f>
        <v>#N/A</v>
      </c>
      <c r="BF150">
        <v>1</v>
      </c>
      <c r="BG150">
        <v>2</v>
      </c>
      <c r="BH150" t="e">
        <f>VLOOKUP(A150,Sheet2!B:B,1,FALSE)</f>
        <v>#N/A</v>
      </c>
    </row>
    <row r="151" spans="1:60" ht="14.25" customHeight="1" x14ac:dyDescent="0.25">
      <c r="A151" s="223">
        <v>10</v>
      </c>
      <c r="B151" s="224" t="s">
        <v>139</v>
      </c>
      <c r="C151" s="225" t="s">
        <v>1190</v>
      </c>
      <c r="D151" s="225" t="s">
        <v>1191</v>
      </c>
      <c r="E151" s="225" t="s">
        <v>1021</v>
      </c>
      <c r="F151" s="225" t="s">
        <v>662</v>
      </c>
      <c r="G151" s="225" t="s">
        <v>1</v>
      </c>
      <c r="H151" s="224" t="s">
        <v>1</v>
      </c>
      <c r="I151" s="224" t="s">
        <v>1021</v>
      </c>
      <c r="J151" s="227" t="s">
        <v>17</v>
      </c>
      <c r="K151" s="232" t="s">
        <v>23</v>
      </c>
      <c r="L151" s="232" t="s">
        <v>23</v>
      </c>
      <c r="M151" s="227" t="s">
        <v>17</v>
      </c>
      <c r="N151" s="231" t="s">
        <v>20</v>
      </c>
      <c r="O151" s="232" t="s">
        <v>23</v>
      </c>
      <c r="P151" s="225" t="s">
        <v>1</v>
      </c>
      <c r="Q151" s="225" t="s">
        <v>1</v>
      </c>
      <c r="R151" s="225" t="s">
        <v>1</v>
      </c>
      <c r="S151" s="225" t="s">
        <v>1</v>
      </c>
      <c r="T151" s="225" t="s">
        <v>1</v>
      </c>
      <c r="U151" s="225" t="s">
        <v>1</v>
      </c>
      <c r="V151" s="225" t="s">
        <v>1</v>
      </c>
      <c r="W151" s="225" t="s">
        <v>1</v>
      </c>
      <c r="X151" s="225" t="s">
        <v>1</v>
      </c>
      <c r="Y151" s="225" t="s">
        <v>1</v>
      </c>
      <c r="Z151" s="231" t="s">
        <v>20</v>
      </c>
      <c r="AA151" s="232" t="s">
        <v>23</v>
      </c>
      <c r="AB151" s="225" t="s">
        <v>1</v>
      </c>
      <c r="AC151" s="225" t="s">
        <v>1</v>
      </c>
      <c r="AD151" s="225" t="s">
        <v>1</v>
      </c>
      <c r="AE151" s="230" t="s">
        <v>22</v>
      </c>
      <c r="AF151" s="232" t="s">
        <v>23</v>
      </c>
      <c r="AG151" s="225" t="s">
        <v>1</v>
      </c>
      <c r="AH151" s="225" t="s">
        <v>1</v>
      </c>
      <c r="AI151" s="225" t="s">
        <v>1</v>
      </c>
      <c r="AJ151" s="225" t="s">
        <v>1</v>
      </c>
      <c r="AK151" s="225" t="s">
        <v>1</v>
      </c>
      <c r="AL151" s="232" t="s">
        <v>23</v>
      </c>
      <c r="AM151" s="225" t="s">
        <v>1</v>
      </c>
      <c r="AN151" s="225" t="s">
        <v>1</v>
      </c>
      <c r="AO151" s="225" t="s">
        <v>1</v>
      </c>
      <c r="AP151" s="232" t="s">
        <v>23</v>
      </c>
      <c r="AQ151" s="225" t="s">
        <v>1</v>
      </c>
      <c r="AR151" s="232" t="s">
        <v>23</v>
      </c>
      <c r="AS151" s="225" t="s">
        <v>1</v>
      </c>
      <c r="AT151" s="225" t="s">
        <v>1</v>
      </c>
      <c r="AU151" s="232" t="s">
        <v>23</v>
      </c>
      <c r="AV151" s="232" t="s">
        <v>23</v>
      </c>
      <c r="AW151" s="226" t="s">
        <v>1241</v>
      </c>
      <c r="AX151" s="226">
        <v>1</v>
      </c>
      <c r="AY151" s="226">
        <v>1</v>
      </c>
      <c r="AZ151" s="228">
        <v>0</v>
      </c>
      <c r="BA151" s="233">
        <v>10.9</v>
      </c>
      <c r="BB151" s="238">
        <v>0.56999999999999995</v>
      </c>
      <c r="BD151" t="e">
        <f>VLOOKUP(A151,'High impact list'!$A:$F,1,FALSE)</f>
        <v>#N/A</v>
      </c>
      <c r="BE151" t="e">
        <f>VLOOKUP(A151,'High impact list'!$A:$F,5,FALSE)</f>
        <v>#N/A</v>
      </c>
      <c r="BF151">
        <v>1</v>
      </c>
      <c r="BG151">
        <v>2</v>
      </c>
      <c r="BH151" t="e">
        <f>VLOOKUP(A151,Sheet2!B:B,1,FALSE)</f>
        <v>#N/A</v>
      </c>
    </row>
    <row r="152" spans="1:60" ht="14.25" customHeight="1" x14ac:dyDescent="0.25">
      <c r="A152" s="223">
        <v>39</v>
      </c>
      <c r="B152" s="224" t="s">
        <v>452</v>
      </c>
      <c r="C152" s="225" t="s">
        <v>1190</v>
      </c>
      <c r="D152" s="225" t="s">
        <v>1191</v>
      </c>
      <c r="E152" s="225" t="s">
        <v>571</v>
      </c>
      <c r="F152" s="225" t="s">
        <v>452</v>
      </c>
      <c r="G152" s="225" t="s">
        <v>1</v>
      </c>
      <c r="H152" s="224" t="s">
        <v>1</v>
      </c>
      <c r="I152" s="224" t="s">
        <v>571</v>
      </c>
      <c r="J152" s="227" t="s">
        <v>17</v>
      </c>
      <c r="K152" s="225" t="s">
        <v>1</v>
      </c>
      <c r="L152" s="231" t="s">
        <v>20</v>
      </c>
      <c r="M152" s="226" t="s">
        <v>33</v>
      </c>
      <c r="N152" s="225" t="s">
        <v>1</v>
      </c>
      <c r="O152" s="230" t="s">
        <v>22</v>
      </c>
      <c r="P152" s="225" t="s">
        <v>1</v>
      </c>
      <c r="Q152" s="225" t="s">
        <v>1</v>
      </c>
      <c r="R152" s="225" t="s">
        <v>1</v>
      </c>
      <c r="S152" s="225" t="s">
        <v>1</v>
      </c>
      <c r="T152" s="225" t="s">
        <v>1</v>
      </c>
      <c r="U152" s="225" t="s">
        <v>1</v>
      </c>
      <c r="V152" s="225" t="s">
        <v>1</v>
      </c>
      <c r="W152" s="225" t="s">
        <v>1</v>
      </c>
      <c r="X152" s="225" t="s">
        <v>1</v>
      </c>
      <c r="Y152" s="225" t="s">
        <v>1</v>
      </c>
      <c r="Z152" s="225" t="s">
        <v>1</v>
      </c>
      <c r="AA152" s="225" t="s">
        <v>1</v>
      </c>
      <c r="AB152" s="225" t="s">
        <v>1</v>
      </c>
      <c r="AC152" s="225" t="s">
        <v>1</v>
      </c>
      <c r="AD152" s="225" t="s">
        <v>1</v>
      </c>
      <c r="AE152" s="225" t="s">
        <v>1</v>
      </c>
      <c r="AF152" s="225" t="s">
        <v>1</v>
      </c>
      <c r="AG152" s="225" t="s">
        <v>1</v>
      </c>
      <c r="AH152" s="225" t="s">
        <v>1</v>
      </c>
      <c r="AI152" s="225" t="s">
        <v>1</v>
      </c>
      <c r="AJ152" s="225" t="s">
        <v>1</v>
      </c>
      <c r="AK152" s="225" t="s">
        <v>1</v>
      </c>
      <c r="AL152" s="231" t="s">
        <v>20</v>
      </c>
      <c r="AM152" s="225" t="s">
        <v>1</v>
      </c>
      <c r="AN152" s="225" t="s">
        <v>1</v>
      </c>
      <c r="AO152" s="225" t="s">
        <v>1</v>
      </c>
      <c r="AP152" s="225" t="s">
        <v>1</v>
      </c>
      <c r="AQ152" s="225" t="s">
        <v>1</v>
      </c>
      <c r="AR152" s="225" t="s">
        <v>1</v>
      </c>
      <c r="AS152" s="225" t="s">
        <v>1</v>
      </c>
      <c r="AT152" s="225" t="s">
        <v>1</v>
      </c>
      <c r="AU152" s="230" t="s">
        <v>22</v>
      </c>
      <c r="AV152" s="230" t="s">
        <v>22</v>
      </c>
      <c r="AW152" s="226" t="s">
        <v>1241</v>
      </c>
      <c r="AX152" s="226">
        <v>1</v>
      </c>
      <c r="AY152" s="235">
        <v>0</v>
      </c>
      <c r="AZ152" s="233">
        <v>0</v>
      </c>
      <c r="BA152" s="233">
        <v>0</v>
      </c>
      <c r="BB152" s="229">
        <v>0</v>
      </c>
      <c r="BD152" t="e">
        <f>VLOOKUP(A152,'High impact list'!$A:$F,1,FALSE)</f>
        <v>#N/A</v>
      </c>
      <c r="BE152" t="e">
        <f>VLOOKUP(A152,'High impact list'!$A:$F,5,FALSE)</f>
        <v>#N/A</v>
      </c>
      <c r="BF152">
        <v>1</v>
      </c>
      <c r="BG152">
        <v>2</v>
      </c>
      <c r="BH152" t="e">
        <f>VLOOKUP(A152,Sheet2!B:B,1,FALSE)</f>
        <v>#N/A</v>
      </c>
    </row>
    <row r="153" spans="1:60" ht="14.25" customHeight="1" x14ac:dyDescent="0.25">
      <c r="A153" s="223">
        <v>1012</v>
      </c>
      <c r="B153" s="224" t="s">
        <v>208</v>
      </c>
      <c r="C153" s="225" t="s">
        <v>1190</v>
      </c>
      <c r="D153" s="225" t="s">
        <v>1191</v>
      </c>
      <c r="E153" s="225" t="s">
        <v>1021</v>
      </c>
      <c r="F153" s="225" t="s">
        <v>209</v>
      </c>
      <c r="G153" s="225" t="s">
        <v>1</v>
      </c>
      <c r="H153" s="224" t="s">
        <v>1</v>
      </c>
      <c r="I153" s="224" t="s">
        <v>1021</v>
      </c>
      <c r="J153" s="227" t="s">
        <v>17</v>
      </c>
      <c r="K153" s="230" t="s">
        <v>22</v>
      </c>
      <c r="L153" s="232" t="s">
        <v>23</v>
      </c>
      <c r="M153" s="237" t="s">
        <v>26</v>
      </c>
      <c r="N153" s="231" t="s">
        <v>20</v>
      </c>
      <c r="O153" s="232" t="s">
        <v>23</v>
      </c>
      <c r="P153" s="225" t="s">
        <v>1</v>
      </c>
      <c r="Q153" s="225" t="s">
        <v>1</v>
      </c>
      <c r="R153" s="225" t="s">
        <v>1</v>
      </c>
      <c r="S153" s="225" t="s">
        <v>1</v>
      </c>
      <c r="T153" s="225" t="s">
        <v>1</v>
      </c>
      <c r="U153" s="225" t="s">
        <v>1</v>
      </c>
      <c r="V153" s="225" t="s">
        <v>1</v>
      </c>
      <c r="W153" s="230" t="s">
        <v>22</v>
      </c>
      <c r="X153" s="225" t="s">
        <v>1</v>
      </c>
      <c r="Y153" s="225" t="s">
        <v>1</v>
      </c>
      <c r="Z153" s="230" t="s">
        <v>22</v>
      </c>
      <c r="AA153" s="225" t="s">
        <v>1</v>
      </c>
      <c r="AB153" s="225" t="s">
        <v>1</v>
      </c>
      <c r="AC153" s="225" t="s">
        <v>1</v>
      </c>
      <c r="AD153" s="225" t="s">
        <v>1</v>
      </c>
      <c r="AE153" s="232" t="s">
        <v>23</v>
      </c>
      <c r="AF153" s="232" t="s">
        <v>23</v>
      </c>
      <c r="AG153" s="225" t="s">
        <v>1</v>
      </c>
      <c r="AH153" s="225" t="s">
        <v>1</v>
      </c>
      <c r="AI153" s="225" t="s">
        <v>1</v>
      </c>
      <c r="AJ153" s="225" t="s">
        <v>1</v>
      </c>
      <c r="AK153" s="230" t="s">
        <v>22</v>
      </c>
      <c r="AL153" s="232" t="s">
        <v>23</v>
      </c>
      <c r="AM153" s="225" t="s">
        <v>1</v>
      </c>
      <c r="AN153" s="225" t="s">
        <v>1</v>
      </c>
      <c r="AO153" s="225" t="s">
        <v>1</v>
      </c>
      <c r="AP153" s="232" t="s">
        <v>23</v>
      </c>
      <c r="AQ153" s="225" t="s">
        <v>1</v>
      </c>
      <c r="AR153" s="232" t="s">
        <v>23</v>
      </c>
      <c r="AS153" s="225" t="s">
        <v>1</v>
      </c>
      <c r="AT153" s="225" t="s">
        <v>1</v>
      </c>
      <c r="AU153" s="232" t="s">
        <v>23</v>
      </c>
      <c r="AV153" s="232" t="s">
        <v>23</v>
      </c>
      <c r="AW153" s="226" t="s">
        <v>1241</v>
      </c>
      <c r="AX153" s="226">
        <v>1</v>
      </c>
      <c r="AY153" s="227">
        <v>2</v>
      </c>
      <c r="AZ153" s="228">
        <v>0</v>
      </c>
      <c r="BA153" s="233">
        <v>332.2</v>
      </c>
      <c r="BB153" s="238">
        <v>0.04</v>
      </c>
      <c r="BD153">
        <f>VLOOKUP(A153,'High impact list'!$A:$F,1,FALSE)</f>
        <v>1012</v>
      </c>
      <c r="BE153" t="str">
        <f>VLOOKUP(A153,'High impact list'!$A:$F,5,FALSE)</f>
        <v>Transport</v>
      </c>
      <c r="BF153">
        <v>1</v>
      </c>
      <c r="BG153">
        <v>2</v>
      </c>
      <c r="BH153" t="e">
        <f>VLOOKUP(A153,Sheet2!B:B,1,FALSE)</f>
        <v>#N/A</v>
      </c>
    </row>
    <row r="154" spans="1:60" ht="14.25" customHeight="1" x14ac:dyDescent="0.25">
      <c r="A154" s="223">
        <v>1015</v>
      </c>
      <c r="B154" s="224" t="s">
        <v>754</v>
      </c>
      <c r="C154" s="225" t="s">
        <v>1190</v>
      </c>
      <c r="D154" s="225" t="s">
        <v>1191</v>
      </c>
      <c r="E154" s="225" t="s">
        <v>492</v>
      </c>
      <c r="F154" s="225" t="s">
        <v>1</v>
      </c>
      <c r="G154" s="225" t="s">
        <v>1</v>
      </c>
      <c r="H154" s="224" t="s">
        <v>1</v>
      </c>
      <c r="I154" s="224" t="s">
        <v>492</v>
      </c>
      <c r="J154" s="227" t="s">
        <v>17</v>
      </c>
      <c r="K154" s="232" t="s">
        <v>23</v>
      </c>
      <c r="L154" s="232" t="s">
        <v>23</v>
      </c>
      <c r="M154" s="227" t="s">
        <v>17</v>
      </c>
      <c r="N154" s="231" t="s">
        <v>20</v>
      </c>
      <c r="O154" s="231" t="s">
        <v>20</v>
      </c>
      <c r="P154" s="225" t="s">
        <v>1</v>
      </c>
      <c r="Q154" s="225" t="s">
        <v>1</v>
      </c>
      <c r="R154" s="225" t="s">
        <v>1</v>
      </c>
      <c r="S154" s="225" t="s">
        <v>1</v>
      </c>
      <c r="T154" s="225" t="s">
        <v>1</v>
      </c>
      <c r="U154" s="225" t="s">
        <v>1</v>
      </c>
      <c r="V154" s="225" t="s">
        <v>1</v>
      </c>
      <c r="W154" s="225" t="s">
        <v>1</v>
      </c>
      <c r="X154" s="225" t="s">
        <v>1</v>
      </c>
      <c r="Y154" s="225" t="s">
        <v>1</v>
      </c>
      <c r="Z154" s="232" t="s">
        <v>23</v>
      </c>
      <c r="AA154" s="225" t="s">
        <v>1</v>
      </c>
      <c r="AB154" s="225" t="s">
        <v>1</v>
      </c>
      <c r="AC154" s="225" t="s">
        <v>1</v>
      </c>
      <c r="AD154" s="225" t="s">
        <v>1</v>
      </c>
      <c r="AE154" s="225" t="s">
        <v>1</v>
      </c>
      <c r="AF154" s="225" t="s">
        <v>1</v>
      </c>
      <c r="AG154" s="225" t="s">
        <v>1</v>
      </c>
      <c r="AH154" s="225" t="s">
        <v>1</v>
      </c>
      <c r="AI154" s="225" t="s">
        <v>1</v>
      </c>
      <c r="AJ154" s="225" t="s">
        <v>1</v>
      </c>
      <c r="AK154" s="225" t="s">
        <v>1</v>
      </c>
      <c r="AL154" s="225" t="s">
        <v>1</v>
      </c>
      <c r="AM154" s="225" t="s">
        <v>1</v>
      </c>
      <c r="AN154" s="225" t="s">
        <v>1</v>
      </c>
      <c r="AO154" s="225" t="s">
        <v>1</v>
      </c>
      <c r="AP154" s="232" t="s">
        <v>23</v>
      </c>
      <c r="AQ154" s="225" t="s">
        <v>1</v>
      </c>
      <c r="AR154" s="225" t="s">
        <v>1</v>
      </c>
      <c r="AS154" s="225" t="s">
        <v>1</v>
      </c>
      <c r="AT154" s="225" t="s">
        <v>1</v>
      </c>
      <c r="AU154" s="232" t="s">
        <v>23</v>
      </c>
      <c r="AV154" s="232" t="s">
        <v>23</v>
      </c>
      <c r="AW154" s="226" t="s">
        <v>1241</v>
      </c>
      <c r="AX154" s="226">
        <v>1</v>
      </c>
      <c r="AY154" s="227">
        <v>2</v>
      </c>
      <c r="AZ154" s="228">
        <v>0</v>
      </c>
      <c r="BA154" s="233">
        <v>3.1</v>
      </c>
      <c r="BB154" s="238">
        <v>0.09</v>
      </c>
      <c r="BD154" t="e">
        <f>VLOOKUP(A154,'High impact list'!$A:$F,1,FALSE)</f>
        <v>#N/A</v>
      </c>
      <c r="BE154" t="e">
        <f>VLOOKUP(A154,'High impact list'!$A:$F,5,FALSE)</f>
        <v>#N/A</v>
      </c>
      <c r="BF154">
        <v>1</v>
      </c>
      <c r="BG154">
        <v>2</v>
      </c>
      <c r="BH154" t="e">
        <f>VLOOKUP(A154,Sheet2!B:B,1,FALSE)</f>
        <v>#N/A</v>
      </c>
    </row>
    <row r="155" spans="1:60" ht="14.25" customHeight="1" x14ac:dyDescent="0.25">
      <c r="A155" s="223">
        <v>1543</v>
      </c>
      <c r="B155" s="224" t="s">
        <v>754</v>
      </c>
      <c r="C155" s="225" t="s">
        <v>1190</v>
      </c>
      <c r="D155" s="225" t="s">
        <v>1191</v>
      </c>
      <c r="E155" s="225" t="s">
        <v>1021</v>
      </c>
      <c r="F155" s="225" t="s">
        <v>1529</v>
      </c>
      <c r="G155" s="225" t="s">
        <v>1</v>
      </c>
      <c r="H155" s="224" t="s">
        <v>1</v>
      </c>
      <c r="I155" s="224" t="s">
        <v>1021</v>
      </c>
      <c r="J155" s="227" t="s">
        <v>17</v>
      </c>
      <c r="K155" s="230" t="s">
        <v>22</v>
      </c>
      <c r="L155" s="232" t="s">
        <v>23</v>
      </c>
      <c r="M155" s="227" t="s">
        <v>17</v>
      </c>
      <c r="N155" s="232" t="s">
        <v>23</v>
      </c>
      <c r="O155" s="232" t="s">
        <v>23</v>
      </c>
      <c r="P155" s="225" t="s">
        <v>1</v>
      </c>
      <c r="Q155" s="225" t="s">
        <v>1</v>
      </c>
      <c r="R155" s="225" t="s">
        <v>1</v>
      </c>
      <c r="S155" s="225" t="s">
        <v>1</v>
      </c>
      <c r="T155" s="225" t="s">
        <v>1</v>
      </c>
      <c r="U155" s="225" t="s">
        <v>1</v>
      </c>
      <c r="V155" s="225" t="s">
        <v>1</v>
      </c>
      <c r="W155" s="225" t="s">
        <v>1</v>
      </c>
      <c r="X155" s="225" t="s">
        <v>1</v>
      </c>
      <c r="Y155" s="225" t="s">
        <v>1</v>
      </c>
      <c r="Z155" s="230" t="s">
        <v>22</v>
      </c>
      <c r="AA155" s="230" t="s">
        <v>22</v>
      </c>
      <c r="AB155" s="225" t="s">
        <v>1</v>
      </c>
      <c r="AC155" s="225" t="s">
        <v>1</v>
      </c>
      <c r="AD155" s="225" t="s">
        <v>1</v>
      </c>
      <c r="AE155" s="225" t="s">
        <v>1</v>
      </c>
      <c r="AF155" s="225" t="s">
        <v>1</v>
      </c>
      <c r="AG155" s="225" t="s">
        <v>1</v>
      </c>
      <c r="AH155" s="225" t="s">
        <v>1</v>
      </c>
      <c r="AI155" s="225" t="s">
        <v>1</v>
      </c>
      <c r="AJ155" s="225" t="s">
        <v>1</v>
      </c>
      <c r="AK155" s="225" t="s">
        <v>1</v>
      </c>
      <c r="AL155" s="232" t="s">
        <v>23</v>
      </c>
      <c r="AM155" s="225" t="s">
        <v>1</v>
      </c>
      <c r="AN155" s="225" t="s">
        <v>1</v>
      </c>
      <c r="AO155" s="225" t="s">
        <v>1</v>
      </c>
      <c r="AP155" s="232" t="s">
        <v>23</v>
      </c>
      <c r="AQ155" s="225" t="s">
        <v>1</v>
      </c>
      <c r="AR155" s="231" t="s">
        <v>20</v>
      </c>
      <c r="AS155" s="225" t="s">
        <v>1</v>
      </c>
      <c r="AT155" s="225" t="s">
        <v>1</v>
      </c>
      <c r="AU155" s="232" t="s">
        <v>23</v>
      </c>
      <c r="AV155" s="232" t="s">
        <v>23</v>
      </c>
      <c r="AW155" s="226" t="s">
        <v>1241</v>
      </c>
      <c r="AX155" s="226">
        <v>1</v>
      </c>
      <c r="AY155" s="227">
        <v>2</v>
      </c>
      <c r="AZ155" s="228">
        <v>0</v>
      </c>
      <c r="BA155" s="233">
        <v>0</v>
      </c>
      <c r="BB155" s="238">
        <v>0.01</v>
      </c>
      <c r="BD155" t="e">
        <f>VLOOKUP(A155,'High impact list'!$A:$F,1,FALSE)</f>
        <v>#N/A</v>
      </c>
      <c r="BE155" t="e">
        <f>VLOOKUP(A155,'High impact list'!$A:$F,5,FALSE)</f>
        <v>#N/A</v>
      </c>
      <c r="BF155">
        <v>1</v>
      </c>
      <c r="BG155">
        <v>2</v>
      </c>
      <c r="BH155" t="e">
        <f>VLOOKUP(A155,Sheet2!B:B,1,FALSE)</f>
        <v>#N/A</v>
      </c>
    </row>
    <row r="156" spans="1:60" ht="18.75" customHeight="1" x14ac:dyDescent="0.25">
      <c r="A156" s="223">
        <v>233</v>
      </c>
      <c r="B156" s="224" t="s">
        <v>155</v>
      </c>
      <c r="C156" s="225" t="s">
        <v>1190</v>
      </c>
      <c r="D156" s="225" t="s">
        <v>1191</v>
      </c>
      <c r="E156" s="225" t="s">
        <v>625</v>
      </c>
      <c r="F156" s="225" t="s">
        <v>156</v>
      </c>
      <c r="G156" s="225" t="s">
        <v>1</v>
      </c>
      <c r="H156" s="224" t="s">
        <v>1</v>
      </c>
      <c r="I156" s="224" t="s">
        <v>625</v>
      </c>
      <c r="J156" s="227" t="s">
        <v>17</v>
      </c>
      <c r="K156" s="232" t="s">
        <v>23</v>
      </c>
      <c r="L156" s="232" t="s">
        <v>23</v>
      </c>
      <c r="M156" s="227" t="s">
        <v>17</v>
      </c>
      <c r="N156" s="232" t="s">
        <v>23</v>
      </c>
      <c r="O156" s="232" t="s">
        <v>23</v>
      </c>
      <c r="P156" s="225" t="s">
        <v>1</v>
      </c>
      <c r="Q156" s="225" t="s">
        <v>1</v>
      </c>
      <c r="R156" s="225" t="s">
        <v>1</v>
      </c>
      <c r="S156" s="225" t="s">
        <v>1</v>
      </c>
      <c r="T156" s="225" t="s">
        <v>1</v>
      </c>
      <c r="U156" s="225" t="s">
        <v>1</v>
      </c>
      <c r="V156" s="225" t="s">
        <v>1</v>
      </c>
      <c r="W156" s="225" t="s">
        <v>1</v>
      </c>
      <c r="X156" s="225" t="s">
        <v>1</v>
      </c>
      <c r="Y156" s="225" t="s">
        <v>1</v>
      </c>
      <c r="Z156" s="230" t="s">
        <v>22</v>
      </c>
      <c r="AA156" s="232" t="s">
        <v>23</v>
      </c>
      <c r="AB156" s="225" t="s">
        <v>1</v>
      </c>
      <c r="AC156" s="225" t="s">
        <v>1</v>
      </c>
      <c r="AD156" s="225" t="s">
        <v>1</v>
      </c>
      <c r="AE156" s="230" t="s">
        <v>22</v>
      </c>
      <c r="AF156" s="232" t="s">
        <v>23</v>
      </c>
      <c r="AG156" s="225" t="s">
        <v>1</v>
      </c>
      <c r="AH156" s="225" t="s">
        <v>1</v>
      </c>
      <c r="AI156" s="225" t="s">
        <v>1</v>
      </c>
      <c r="AJ156" s="225" t="s">
        <v>1</v>
      </c>
      <c r="AK156" s="225" t="s">
        <v>1</v>
      </c>
      <c r="AL156" s="230" t="s">
        <v>22</v>
      </c>
      <c r="AM156" s="225" t="s">
        <v>1</v>
      </c>
      <c r="AN156" s="225" t="s">
        <v>1</v>
      </c>
      <c r="AO156" s="225" t="s">
        <v>1</v>
      </c>
      <c r="AP156" s="232" t="s">
        <v>23</v>
      </c>
      <c r="AQ156" s="225" t="s">
        <v>1</v>
      </c>
      <c r="AR156" s="232" t="s">
        <v>23</v>
      </c>
      <c r="AS156" s="225" t="s">
        <v>1</v>
      </c>
      <c r="AT156" s="225" t="s">
        <v>1</v>
      </c>
      <c r="AU156" s="232" t="s">
        <v>23</v>
      </c>
      <c r="AV156" s="232" t="s">
        <v>23</v>
      </c>
      <c r="AW156" s="231" t="s">
        <v>1240</v>
      </c>
      <c r="AX156" s="227">
        <v>2</v>
      </c>
      <c r="AY156" s="227">
        <v>2</v>
      </c>
      <c r="AZ156" s="228">
        <v>0</v>
      </c>
      <c r="BA156" s="233">
        <v>51.4</v>
      </c>
      <c r="BB156" s="238">
        <v>1E-3</v>
      </c>
      <c r="BD156">
        <f>VLOOKUP(A156,'High impact list'!$A:$F,1,FALSE)</f>
        <v>233</v>
      </c>
      <c r="BE156" t="str">
        <f>VLOOKUP(A156,'High impact list'!$A:$F,5,FALSE)</f>
        <v>Human Settlements</v>
      </c>
      <c r="BF156">
        <v>1</v>
      </c>
      <c r="BG156">
        <v>2</v>
      </c>
      <c r="BH156" t="e">
        <f>VLOOKUP(A156,Sheet2!B:B,1,FALSE)</f>
        <v>#N/A</v>
      </c>
    </row>
    <row r="157" spans="1:60" ht="18" customHeight="1" x14ac:dyDescent="0.25">
      <c r="A157" s="223">
        <v>1014</v>
      </c>
      <c r="B157" s="224" t="s">
        <v>157</v>
      </c>
      <c r="C157" s="225" t="s">
        <v>1190</v>
      </c>
      <c r="D157" s="225" t="s">
        <v>1191</v>
      </c>
      <c r="E157" s="225" t="s">
        <v>1065</v>
      </c>
      <c r="F157" s="225" t="s">
        <v>156</v>
      </c>
      <c r="G157" s="225" t="s">
        <v>1</v>
      </c>
      <c r="H157" s="224" t="s">
        <v>1</v>
      </c>
      <c r="I157" s="224" t="s">
        <v>1065</v>
      </c>
      <c r="J157" s="227" t="s">
        <v>17</v>
      </c>
      <c r="K157" s="232" t="s">
        <v>23</v>
      </c>
      <c r="L157" s="232" t="s">
        <v>23</v>
      </c>
      <c r="M157" s="227" t="s">
        <v>17</v>
      </c>
      <c r="N157" s="231" t="s">
        <v>20</v>
      </c>
      <c r="O157" s="232" t="s">
        <v>23</v>
      </c>
      <c r="P157" s="225" t="s">
        <v>1</v>
      </c>
      <c r="Q157" s="225" t="s">
        <v>1</v>
      </c>
      <c r="R157" s="225" t="s">
        <v>1</v>
      </c>
      <c r="S157" s="225" t="s">
        <v>1</v>
      </c>
      <c r="T157" s="225" t="s">
        <v>1</v>
      </c>
      <c r="U157" s="225" t="s">
        <v>1</v>
      </c>
      <c r="V157" s="225" t="s">
        <v>1</v>
      </c>
      <c r="W157" s="225" t="s">
        <v>1</v>
      </c>
      <c r="X157" s="225" t="s">
        <v>1</v>
      </c>
      <c r="Y157" s="225" t="s">
        <v>1</v>
      </c>
      <c r="Z157" s="232" t="s">
        <v>23</v>
      </c>
      <c r="AA157" s="232" t="s">
        <v>23</v>
      </c>
      <c r="AB157" s="225" t="s">
        <v>1</v>
      </c>
      <c r="AC157" s="225" t="s">
        <v>1</v>
      </c>
      <c r="AD157" s="225" t="s">
        <v>1</v>
      </c>
      <c r="AE157" s="225" t="s">
        <v>1</v>
      </c>
      <c r="AF157" s="225" t="s">
        <v>1</v>
      </c>
      <c r="AG157" s="225" t="s">
        <v>1</v>
      </c>
      <c r="AH157" s="225" t="s">
        <v>1</v>
      </c>
      <c r="AI157" s="225" t="s">
        <v>1</v>
      </c>
      <c r="AJ157" s="225" t="s">
        <v>1</v>
      </c>
      <c r="AK157" s="225" t="s">
        <v>1</v>
      </c>
      <c r="AL157" s="232" t="s">
        <v>23</v>
      </c>
      <c r="AM157" s="225" t="s">
        <v>1</v>
      </c>
      <c r="AN157" s="225" t="s">
        <v>1</v>
      </c>
      <c r="AO157" s="225" t="s">
        <v>1</v>
      </c>
      <c r="AP157" s="225" t="s">
        <v>1</v>
      </c>
      <c r="AQ157" s="225" t="s">
        <v>1</v>
      </c>
      <c r="AR157" s="225" t="s">
        <v>1</v>
      </c>
      <c r="AS157" s="225" t="s">
        <v>1</v>
      </c>
      <c r="AT157" s="225" t="s">
        <v>1</v>
      </c>
      <c r="AU157" s="232" t="s">
        <v>23</v>
      </c>
      <c r="AV157" s="232" t="s">
        <v>23</v>
      </c>
      <c r="AW157" s="231" t="s">
        <v>1240</v>
      </c>
      <c r="AX157" s="227">
        <v>2</v>
      </c>
      <c r="AY157" s="227">
        <v>2</v>
      </c>
      <c r="AZ157" s="228">
        <v>0</v>
      </c>
      <c r="BA157" s="233">
        <v>5.3</v>
      </c>
      <c r="BB157" s="238">
        <v>11.7</v>
      </c>
      <c r="BD157">
        <f>VLOOKUP(A157,'High impact list'!$A:$F,1,FALSE)</f>
        <v>1014</v>
      </c>
      <c r="BE157" t="str">
        <f>VLOOKUP(A157,'High impact list'!$A:$F,5,FALSE)</f>
        <v>Human Settlements</v>
      </c>
      <c r="BF157">
        <v>1</v>
      </c>
      <c r="BG157">
        <v>2</v>
      </c>
      <c r="BH157" t="e">
        <f>VLOOKUP(A157,Sheet2!B:B,1,FALSE)</f>
        <v>#N/A</v>
      </c>
    </row>
    <row r="158" spans="1:60" ht="14.25" customHeight="1" x14ac:dyDescent="0.25">
      <c r="A158" s="223">
        <v>20</v>
      </c>
      <c r="B158" s="224" t="s">
        <v>1258</v>
      </c>
      <c r="C158" s="225" t="s">
        <v>1190</v>
      </c>
      <c r="D158" s="225" t="s">
        <v>1191</v>
      </c>
      <c r="E158" s="225" t="s">
        <v>658</v>
      </c>
      <c r="F158" s="225" t="s">
        <v>465</v>
      </c>
      <c r="G158" s="225" t="s">
        <v>1</v>
      </c>
      <c r="H158" s="224" t="s">
        <v>1</v>
      </c>
      <c r="I158" s="224" t="s">
        <v>658</v>
      </c>
      <c r="J158" s="227" t="s">
        <v>17</v>
      </c>
      <c r="K158" s="225" t="s">
        <v>1</v>
      </c>
      <c r="L158" s="232" t="s">
        <v>23</v>
      </c>
      <c r="M158" s="227" t="s">
        <v>17</v>
      </c>
      <c r="N158" s="225" t="s">
        <v>1</v>
      </c>
      <c r="O158" s="232" t="s">
        <v>23</v>
      </c>
      <c r="P158" s="225" t="s">
        <v>1</v>
      </c>
      <c r="Q158" s="225" t="s">
        <v>1</v>
      </c>
      <c r="R158" s="225" t="s">
        <v>1</v>
      </c>
      <c r="S158" s="225" t="s">
        <v>1</v>
      </c>
      <c r="T158" s="225" t="s">
        <v>1</v>
      </c>
      <c r="U158" s="225" t="s">
        <v>1</v>
      </c>
      <c r="V158" s="225" t="s">
        <v>1</v>
      </c>
      <c r="W158" s="225" t="s">
        <v>1</v>
      </c>
      <c r="X158" s="225" t="s">
        <v>1</v>
      </c>
      <c r="Y158" s="225" t="s">
        <v>1</v>
      </c>
      <c r="Z158" s="225" t="s">
        <v>1</v>
      </c>
      <c r="AA158" s="225" t="s">
        <v>1</v>
      </c>
      <c r="AB158" s="225" t="s">
        <v>1</v>
      </c>
      <c r="AC158" s="225" t="s">
        <v>1</v>
      </c>
      <c r="AD158" s="225" t="s">
        <v>1</v>
      </c>
      <c r="AE158" s="230" t="s">
        <v>22</v>
      </c>
      <c r="AF158" s="230" t="s">
        <v>22</v>
      </c>
      <c r="AG158" s="225" t="s">
        <v>1</v>
      </c>
      <c r="AH158" s="225" t="s">
        <v>1</v>
      </c>
      <c r="AI158" s="225" t="s">
        <v>1</v>
      </c>
      <c r="AJ158" s="225" t="s">
        <v>1</v>
      </c>
      <c r="AK158" s="232" t="s">
        <v>23</v>
      </c>
      <c r="AL158" s="225" t="s">
        <v>1</v>
      </c>
      <c r="AM158" s="225" t="s">
        <v>1</v>
      </c>
      <c r="AN158" s="225" t="s">
        <v>1</v>
      </c>
      <c r="AO158" s="225" t="s">
        <v>1</v>
      </c>
      <c r="AP158" s="225" t="s">
        <v>1</v>
      </c>
      <c r="AQ158" s="225" t="s">
        <v>1</v>
      </c>
      <c r="AR158" s="230" t="s">
        <v>22</v>
      </c>
      <c r="AS158" s="225" t="s">
        <v>1</v>
      </c>
      <c r="AT158" s="225" t="s">
        <v>1</v>
      </c>
      <c r="AU158" s="230" t="s">
        <v>22</v>
      </c>
      <c r="AV158" s="230" t="s">
        <v>22</v>
      </c>
      <c r="AW158" s="231" t="s">
        <v>1240</v>
      </c>
      <c r="AX158" s="227">
        <v>2</v>
      </c>
      <c r="AY158" s="227">
        <v>2</v>
      </c>
      <c r="AZ158" s="228">
        <v>0</v>
      </c>
      <c r="BA158" s="233">
        <v>14.5</v>
      </c>
      <c r="BB158" s="238">
        <v>1.7</v>
      </c>
      <c r="BD158" t="e">
        <f>VLOOKUP(A158,'High impact list'!$A:$F,1,FALSE)</f>
        <v>#N/A</v>
      </c>
      <c r="BE158" t="e">
        <f>VLOOKUP(A158,'High impact list'!$A:$F,5,FALSE)</f>
        <v>#N/A</v>
      </c>
      <c r="BF158">
        <v>1</v>
      </c>
      <c r="BG158">
        <v>2</v>
      </c>
      <c r="BH158" t="e">
        <f>VLOOKUP(A158,Sheet2!B:B,1,FALSE)</f>
        <v>#N/A</v>
      </c>
    </row>
    <row r="159" spans="1:60" ht="34.5" customHeight="1" x14ac:dyDescent="0.25">
      <c r="A159" s="223">
        <v>1555</v>
      </c>
      <c r="B159" s="224" t="s">
        <v>158</v>
      </c>
      <c r="C159" s="225" t="s">
        <v>1190</v>
      </c>
      <c r="D159" s="225" t="s">
        <v>1191</v>
      </c>
      <c r="E159" s="225" t="s">
        <v>941</v>
      </c>
      <c r="F159" s="225" t="s">
        <v>461</v>
      </c>
      <c r="G159" s="225" t="s">
        <v>1518</v>
      </c>
      <c r="H159" s="224" t="s">
        <v>440</v>
      </c>
      <c r="I159" s="224" t="s">
        <v>437</v>
      </c>
      <c r="J159" s="227" t="s">
        <v>17</v>
      </c>
      <c r="K159" s="225" t="s">
        <v>1</v>
      </c>
      <c r="L159" s="232" t="s">
        <v>23</v>
      </c>
      <c r="M159" s="227" t="s">
        <v>17</v>
      </c>
      <c r="N159" s="225" t="s">
        <v>1</v>
      </c>
      <c r="O159" s="232" t="s">
        <v>23</v>
      </c>
      <c r="P159" s="225" t="s">
        <v>1</v>
      </c>
      <c r="Q159" s="225" t="s">
        <v>1</v>
      </c>
      <c r="R159" s="225" t="s">
        <v>1</v>
      </c>
      <c r="S159" s="225" t="s">
        <v>1</v>
      </c>
      <c r="T159" s="225" t="s">
        <v>1</v>
      </c>
      <c r="U159" s="225" t="s">
        <v>1</v>
      </c>
      <c r="V159" s="225" t="s">
        <v>1</v>
      </c>
      <c r="W159" s="225" t="s">
        <v>1</v>
      </c>
      <c r="X159" s="225" t="s">
        <v>1</v>
      </c>
      <c r="Y159" s="225" t="s">
        <v>1</v>
      </c>
      <c r="Z159" s="225" t="s">
        <v>1</v>
      </c>
      <c r="AA159" s="225" t="s">
        <v>1</v>
      </c>
      <c r="AB159" s="225" t="s">
        <v>1</v>
      </c>
      <c r="AC159" s="225" t="s">
        <v>1</v>
      </c>
      <c r="AD159" s="225" t="s">
        <v>1</v>
      </c>
      <c r="AE159" s="232" t="s">
        <v>23</v>
      </c>
      <c r="AF159" s="230" t="s">
        <v>22</v>
      </c>
      <c r="AG159" s="225" t="s">
        <v>1</v>
      </c>
      <c r="AH159" s="225" t="s">
        <v>1</v>
      </c>
      <c r="AI159" s="225" t="s">
        <v>1</v>
      </c>
      <c r="AJ159" s="225" t="s">
        <v>1</v>
      </c>
      <c r="AK159" s="231" t="s">
        <v>20</v>
      </c>
      <c r="AL159" s="232" t="s">
        <v>23</v>
      </c>
      <c r="AM159" s="225" t="s">
        <v>1</v>
      </c>
      <c r="AN159" s="225" t="s">
        <v>1</v>
      </c>
      <c r="AO159" s="232" t="s">
        <v>23</v>
      </c>
      <c r="AP159" s="225" t="s">
        <v>1</v>
      </c>
      <c r="AQ159" s="225" t="s">
        <v>1</v>
      </c>
      <c r="AR159" s="231" t="s">
        <v>20</v>
      </c>
      <c r="AS159" s="225" t="s">
        <v>1</v>
      </c>
      <c r="AT159" s="225" t="s">
        <v>1</v>
      </c>
      <c r="AU159" s="232" t="s">
        <v>23</v>
      </c>
      <c r="AV159" s="232" t="s">
        <v>23</v>
      </c>
      <c r="AW159" s="231" t="s">
        <v>1240</v>
      </c>
      <c r="AX159" s="227">
        <v>2</v>
      </c>
      <c r="AY159" s="227">
        <v>2</v>
      </c>
      <c r="AZ159" s="228">
        <v>0</v>
      </c>
      <c r="BA159" s="233">
        <v>0</v>
      </c>
      <c r="BB159" s="234">
        <v>0.03</v>
      </c>
      <c r="BD159">
        <f>VLOOKUP(A159,'High impact list'!$A:$F,1,FALSE)</f>
        <v>1555</v>
      </c>
      <c r="BE159" t="str">
        <f>VLOOKUP(A159,'High impact list'!$A:$F,5,FALSE)</f>
        <v>Human Settlements</v>
      </c>
      <c r="BF159">
        <v>1</v>
      </c>
      <c r="BG159">
        <v>2</v>
      </c>
      <c r="BH159" t="e">
        <f>VLOOKUP(A159,Sheet2!B:B,1,FALSE)</f>
        <v>#N/A</v>
      </c>
    </row>
    <row r="160" spans="1:60" ht="27" customHeight="1" x14ac:dyDescent="0.25">
      <c r="A160" s="223">
        <v>12</v>
      </c>
      <c r="B160" s="224" t="s">
        <v>132</v>
      </c>
      <c r="C160" s="225" t="s">
        <v>1190</v>
      </c>
      <c r="D160" s="225" t="s">
        <v>1191</v>
      </c>
      <c r="E160" s="225" t="s">
        <v>658</v>
      </c>
      <c r="F160" s="225" t="s">
        <v>662</v>
      </c>
      <c r="G160" s="225" t="s">
        <v>1</v>
      </c>
      <c r="H160" s="224" t="s">
        <v>1</v>
      </c>
      <c r="I160" s="224" t="s">
        <v>658</v>
      </c>
      <c r="J160" s="227" t="s">
        <v>17</v>
      </c>
      <c r="K160" s="225" t="s">
        <v>1</v>
      </c>
      <c r="L160" s="231" t="s">
        <v>20</v>
      </c>
      <c r="M160" s="226" t="s">
        <v>33</v>
      </c>
      <c r="N160" s="225" t="s">
        <v>1</v>
      </c>
      <c r="O160" s="225" t="s">
        <v>1</v>
      </c>
      <c r="P160" s="225" t="s">
        <v>1</v>
      </c>
      <c r="Q160" s="225" t="s">
        <v>1</v>
      </c>
      <c r="R160" s="225" t="s">
        <v>1</v>
      </c>
      <c r="S160" s="225" t="s">
        <v>1</v>
      </c>
      <c r="T160" s="225" t="s">
        <v>1</v>
      </c>
      <c r="U160" s="225" t="s">
        <v>1</v>
      </c>
      <c r="V160" s="225" t="s">
        <v>1</v>
      </c>
      <c r="W160" s="225" t="s">
        <v>1</v>
      </c>
      <c r="X160" s="225" t="s">
        <v>1</v>
      </c>
      <c r="Y160" s="225" t="s">
        <v>1</v>
      </c>
      <c r="Z160" s="225" t="s">
        <v>1</v>
      </c>
      <c r="AA160" s="225" t="s">
        <v>1</v>
      </c>
      <c r="AB160" s="225" t="s">
        <v>1</v>
      </c>
      <c r="AC160" s="225" t="s">
        <v>1</v>
      </c>
      <c r="AD160" s="225" t="s">
        <v>1</v>
      </c>
      <c r="AE160" s="231" t="s">
        <v>20</v>
      </c>
      <c r="AF160" s="225" t="s">
        <v>1</v>
      </c>
      <c r="AG160" s="225" t="s">
        <v>1</v>
      </c>
      <c r="AH160" s="225" t="s">
        <v>1</v>
      </c>
      <c r="AI160" s="225" t="s">
        <v>1</v>
      </c>
      <c r="AJ160" s="225" t="s">
        <v>1</v>
      </c>
      <c r="AK160" s="225" t="s">
        <v>1</v>
      </c>
      <c r="AL160" s="225" t="s">
        <v>1</v>
      </c>
      <c r="AM160" s="225" t="s">
        <v>1</v>
      </c>
      <c r="AN160" s="225" t="s">
        <v>1</v>
      </c>
      <c r="AO160" s="225" t="s">
        <v>1</v>
      </c>
      <c r="AP160" s="225" t="s">
        <v>1</v>
      </c>
      <c r="AQ160" s="225" t="s">
        <v>1</v>
      </c>
      <c r="AR160" s="225" t="s">
        <v>1</v>
      </c>
      <c r="AS160" s="225" t="s">
        <v>1</v>
      </c>
      <c r="AT160" s="225" t="s">
        <v>1</v>
      </c>
      <c r="AU160" s="230" t="s">
        <v>22</v>
      </c>
      <c r="AV160" s="230" t="s">
        <v>22</v>
      </c>
      <c r="AW160" s="231" t="s">
        <v>1240</v>
      </c>
      <c r="AX160" s="226">
        <v>1</v>
      </c>
      <c r="AY160" s="226">
        <v>1</v>
      </c>
      <c r="AZ160" s="228">
        <v>0</v>
      </c>
      <c r="BA160" s="233">
        <v>62.2</v>
      </c>
      <c r="BB160" s="229">
        <v>0</v>
      </c>
      <c r="BD160">
        <f>VLOOKUP(A160,'High impact list'!$A:$F,1,FALSE)</f>
        <v>12</v>
      </c>
      <c r="BE160" t="str">
        <f>VLOOKUP(A160,'High impact list'!$A:$F,5,FALSE)</f>
        <v>Environmental Sustainability</v>
      </c>
      <c r="BF160">
        <v>1</v>
      </c>
      <c r="BG160">
        <v>2</v>
      </c>
      <c r="BH160" t="e">
        <f>VLOOKUP(A160,Sheet2!B:B,1,FALSE)</f>
        <v>#N/A</v>
      </c>
    </row>
    <row r="161" spans="1:60" ht="14.25" customHeight="1" x14ac:dyDescent="0.25">
      <c r="A161" s="223">
        <v>1206</v>
      </c>
      <c r="B161" s="224" t="s">
        <v>15</v>
      </c>
      <c r="C161" s="225" t="s">
        <v>1190</v>
      </c>
      <c r="D161" s="225" t="s">
        <v>1191</v>
      </c>
      <c r="E161" s="225" t="s">
        <v>941</v>
      </c>
      <c r="F161" s="225" t="s">
        <v>28</v>
      </c>
      <c r="G161" s="225" t="s">
        <v>956</v>
      </c>
      <c r="H161" s="224" t="s">
        <v>444</v>
      </c>
      <c r="I161" s="224" t="s">
        <v>437</v>
      </c>
      <c r="J161" s="227" t="s">
        <v>17</v>
      </c>
      <c r="K161" s="232" t="s">
        <v>23</v>
      </c>
      <c r="L161" s="232" t="s">
        <v>23</v>
      </c>
      <c r="M161" s="227" t="s">
        <v>17</v>
      </c>
      <c r="N161" s="231" t="s">
        <v>20</v>
      </c>
      <c r="O161" s="232" t="s">
        <v>23</v>
      </c>
      <c r="P161" s="225" t="s">
        <v>1</v>
      </c>
      <c r="Q161" s="225" t="s">
        <v>1</v>
      </c>
      <c r="R161" s="225" t="s">
        <v>1</v>
      </c>
      <c r="S161" s="225" t="s">
        <v>1</v>
      </c>
      <c r="T161" s="225" t="s">
        <v>1</v>
      </c>
      <c r="U161" s="225" t="s">
        <v>1</v>
      </c>
      <c r="V161" s="225" t="s">
        <v>1</v>
      </c>
      <c r="W161" s="225" t="s">
        <v>1</v>
      </c>
      <c r="X161" s="225" t="s">
        <v>1</v>
      </c>
      <c r="Y161" s="225" t="s">
        <v>1</v>
      </c>
      <c r="Z161" s="232" t="s">
        <v>23</v>
      </c>
      <c r="AA161" s="225" t="s">
        <v>1</v>
      </c>
      <c r="AB161" s="225" t="s">
        <v>1</v>
      </c>
      <c r="AC161" s="225" t="s">
        <v>1</v>
      </c>
      <c r="AD161" s="225" t="s">
        <v>1</v>
      </c>
      <c r="AE161" s="230" t="s">
        <v>22</v>
      </c>
      <c r="AF161" s="232" t="s">
        <v>23</v>
      </c>
      <c r="AG161" s="225" t="s">
        <v>1</v>
      </c>
      <c r="AH161" s="225" t="s">
        <v>1</v>
      </c>
      <c r="AI161" s="225" t="s">
        <v>1</v>
      </c>
      <c r="AJ161" s="225" t="s">
        <v>1</v>
      </c>
      <c r="AK161" s="225" t="s">
        <v>1</v>
      </c>
      <c r="AL161" s="232" t="s">
        <v>23</v>
      </c>
      <c r="AM161" s="225" t="s">
        <v>1</v>
      </c>
      <c r="AN161" s="225" t="s">
        <v>1</v>
      </c>
      <c r="AO161" s="225" t="s">
        <v>1</v>
      </c>
      <c r="AP161" s="225" t="s">
        <v>1</v>
      </c>
      <c r="AQ161" s="225" t="s">
        <v>1</v>
      </c>
      <c r="AR161" s="232" t="s">
        <v>23</v>
      </c>
      <c r="AS161" s="225" t="s">
        <v>1</v>
      </c>
      <c r="AT161" s="225" t="s">
        <v>1</v>
      </c>
      <c r="AU161" s="232" t="s">
        <v>23</v>
      </c>
      <c r="AV161" s="232" t="s">
        <v>23</v>
      </c>
      <c r="AW161" s="231" t="s">
        <v>1240</v>
      </c>
      <c r="AX161" s="226">
        <v>1</v>
      </c>
      <c r="AY161" s="227">
        <v>2</v>
      </c>
      <c r="AZ161" s="228">
        <v>0</v>
      </c>
      <c r="BA161" s="233">
        <v>210.7</v>
      </c>
      <c r="BB161" s="234">
        <v>41.4</v>
      </c>
      <c r="BD161">
        <f>VLOOKUP(A161,'High impact list'!$A:$F,1,FALSE)</f>
        <v>1206</v>
      </c>
      <c r="BE161" t="str">
        <f>VLOOKUP(A161,'High impact list'!$A:$F,5,FALSE)</f>
        <v>Infrastructure/ Education, skills and unemployment</v>
      </c>
      <c r="BF161">
        <v>1</v>
      </c>
      <c r="BG161">
        <v>2</v>
      </c>
      <c r="BH161" t="e">
        <f>VLOOKUP(A161,Sheet2!B:B,1,FALSE)</f>
        <v>#N/A</v>
      </c>
    </row>
    <row r="162" spans="1:60" ht="13.5" customHeight="1" x14ac:dyDescent="0.25">
      <c r="A162" s="223">
        <v>1008</v>
      </c>
      <c r="B162" s="224" t="s">
        <v>753</v>
      </c>
      <c r="C162" s="225" t="s">
        <v>1190</v>
      </c>
      <c r="D162" s="225" t="s">
        <v>1191</v>
      </c>
      <c r="E162" s="225" t="s">
        <v>737</v>
      </c>
      <c r="F162" s="225" t="s">
        <v>456</v>
      </c>
      <c r="G162" s="225" t="s">
        <v>754</v>
      </c>
      <c r="H162" s="224" t="s">
        <v>755</v>
      </c>
      <c r="I162" s="224" t="s">
        <v>437</v>
      </c>
      <c r="J162" s="227" t="s">
        <v>17</v>
      </c>
      <c r="K162" s="230" t="s">
        <v>22</v>
      </c>
      <c r="L162" s="232" t="s">
        <v>23</v>
      </c>
      <c r="M162" s="237" t="s">
        <v>26</v>
      </c>
      <c r="N162" s="231" t="s">
        <v>20</v>
      </c>
      <c r="O162" s="232" t="s">
        <v>23</v>
      </c>
      <c r="P162" s="230" t="s">
        <v>22</v>
      </c>
      <c r="Q162" s="230" t="s">
        <v>22</v>
      </c>
      <c r="R162" s="225" t="s">
        <v>1</v>
      </c>
      <c r="S162" s="225" t="s">
        <v>1</v>
      </c>
      <c r="T162" s="225" t="s">
        <v>1</v>
      </c>
      <c r="U162" s="225" t="s">
        <v>1</v>
      </c>
      <c r="V162" s="225" t="s">
        <v>1</v>
      </c>
      <c r="W162" s="230" t="s">
        <v>22</v>
      </c>
      <c r="X162" s="225" t="s">
        <v>1</v>
      </c>
      <c r="Y162" s="225" t="s">
        <v>1</v>
      </c>
      <c r="Z162" s="230" t="s">
        <v>22</v>
      </c>
      <c r="AA162" s="230" t="s">
        <v>22</v>
      </c>
      <c r="AB162" s="225" t="s">
        <v>1</v>
      </c>
      <c r="AC162" s="225" t="s">
        <v>1</v>
      </c>
      <c r="AD162" s="225" t="s">
        <v>1</v>
      </c>
      <c r="AE162" s="230" t="s">
        <v>22</v>
      </c>
      <c r="AF162" s="232" t="s">
        <v>23</v>
      </c>
      <c r="AG162" s="230" t="s">
        <v>22</v>
      </c>
      <c r="AH162" s="232" t="s">
        <v>23</v>
      </c>
      <c r="AI162" s="225" t="s">
        <v>1</v>
      </c>
      <c r="AJ162" s="225" t="s">
        <v>1</v>
      </c>
      <c r="AK162" s="225" t="s">
        <v>1</v>
      </c>
      <c r="AL162" s="225" t="s">
        <v>1</v>
      </c>
      <c r="AM162" s="225" t="s">
        <v>1</v>
      </c>
      <c r="AN162" s="225" t="s">
        <v>1</v>
      </c>
      <c r="AO162" s="225" t="s">
        <v>1</v>
      </c>
      <c r="AP162" s="230" t="s">
        <v>22</v>
      </c>
      <c r="AQ162" s="225" t="s">
        <v>1</v>
      </c>
      <c r="AR162" s="232" t="s">
        <v>23</v>
      </c>
      <c r="AS162" s="225" t="s">
        <v>1</v>
      </c>
      <c r="AT162" s="225" t="s">
        <v>1</v>
      </c>
      <c r="AU162" s="232" t="s">
        <v>23</v>
      </c>
      <c r="AV162" s="232" t="s">
        <v>23</v>
      </c>
      <c r="AW162" s="226" t="s">
        <v>1241</v>
      </c>
      <c r="AX162" s="226">
        <v>1</v>
      </c>
      <c r="AY162" s="226">
        <v>1</v>
      </c>
      <c r="AZ162" s="236">
        <v>84.8</v>
      </c>
      <c r="BA162" s="233">
        <v>74.8</v>
      </c>
      <c r="BB162" s="238">
        <v>0.11</v>
      </c>
      <c r="BD162" t="e">
        <f>VLOOKUP(A162,'High impact list'!$A:$F,1,FALSE)</f>
        <v>#N/A</v>
      </c>
      <c r="BE162" t="e">
        <f>VLOOKUP(A162,'High impact list'!$A:$F,5,FALSE)</f>
        <v>#N/A</v>
      </c>
      <c r="BF162">
        <v>1</v>
      </c>
      <c r="BG162">
        <v>2</v>
      </c>
      <c r="BH162" t="e">
        <f>VLOOKUP(A162,Sheet2!B:B,1,FALSE)</f>
        <v>#N/A</v>
      </c>
    </row>
    <row r="163" spans="1:60" ht="14.25" customHeight="1" x14ac:dyDescent="0.25">
      <c r="A163" s="223">
        <v>1225</v>
      </c>
      <c r="B163" s="224" t="s">
        <v>134</v>
      </c>
      <c r="C163" s="225" t="s">
        <v>1190</v>
      </c>
      <c r="D163" s="225" t="s">
        <v>1191</v>
      </c>
      <c r="E163" s="225" t="s">
        <v>854</v>
      </c>
      <c r="F163" s="225" t="s">
        <v>859</v>
      </c>
      <c r="G163" s="225" t="s">
        <v>859</v>
      </c>
      <c r="H163" s="224" t="s">
        <v>440</v>
      </c>
      <c r="I163" s="224" t="s">
        <v>437</v>
      </c>
      <c r="J163" s="227" t="s">
        <v>17</v>
      </c>
      <c r="K163" s="232" t="s">
        <v>23</v>
      </c>
      <c r="L163" s="232" t="s">
        <v>23</v>
      </c>
      <c r="M163" s="227" t="s">
        <v>17</v>
      </c>
      <c r="N163" s="232" t="s">
        <v>23</v>
      </c>
      <c r="O163" s="232" t="s">
        <v>23</v>
      </c>
      <c r="P163" s="225" t="s">
        <v>1</v>
      </c>
      <c r="Q163" s="225" t="s">
        <v>1</v>
      </c>
      <c r="R163" s="225" t="s">
        <v>1</v>
      </c>
      <c r="S163" s="225" t="s">
        <v>1</v>
      </c>
      <c r="T163" s="225" t="s">
        <v>1</v>
      </c>
      <c r="U163" s="225" t="s">
        <v>1</v>
      </c>
      <c r="V163" s="225" t="s">
        <v>1</v>
      </c>
      <c r="W163" s="225" t="s">
        <v>1</v>
      </c>
      <c r="X163" s="225" t="s">
        <v>1</v>
      </c>
      <c r="Y163" s="225" t="s">
        <v>1</v>
      </c>
      <c r="Z163" s="232" t="s">
        <v>23</v>
      </c>
      <c r="AA163" s="232" t="s">
        <v>23</v>
      </c>
      <c r="AB163" s="225" t="s">
        <v>1</v>
      </c>
      <c r="AC163" s="225" t="s">
        <v>1</v>
      </c>
      <c r="AD163" s="225" t="s">
        <v>1</v>
      </c>
      <c r="AE163" s="231" t="s">
        <v>20</v>
      </c>
      <c r="AF163" s="225" t="s">
        <v>1</v>
      </c>
      <c r="AG163" s="225" t="s">
        <v>1</v>
      </c>
      <c r="AH163" s="232" t="s">
        <v>23</v>
      </c>
      <c r="AI163" s="225" t="s">
        <v>1</v>
      </c>
      <c r="AJ163" s="225" t="s">
        <v>1</v>
      </c>
      <c r="AK163" s="225" t="s">
        <v>1</v>
      </c>
      <c r="AL163" s="232" t="s">
        <v>23</v>
      </c>
      <c r="AM163" s="225" t="s">
        <v>1</v>
      </c>
      <c r="AN163" s="225" t="s">
        <v>1</v>
      </c>
      <c r="AO163" s="225" t="s">
        <v>1</v>
      </c>
      <c r="AP163" s="225" t="s">
        <v>1</v>
      </c>
      <c r="AQ163" s="225" t="s">
        <v>1</v>
      </c>
      <c r="AR163" s="225" t="s">
        <v>1</v>
      </c>
      <c r="AS163" s="225" t="s">
        <v>1</v>
      </c>
      <c r="AT163" s="225" t="s">
        <v>1</v>
      </c>
      <c r="AU163" s="232" t="s">
        <v>23</v>
      </c>
      <c r="AV163" s="232" t="s">
        <v>23</v>
      </c>
      <c r="AW163" s="226" t="s">
        <v>1241</v>
      </c>
      <c r="AX163" s="226">
        <v>1</v>
      </c>
      <c r="AY163" s="227">
        <v>2</v>
      </c>
      <c r="AZ163" s="228">
        <v>0</v>
      </c>
      <c r="BA163" s="233">
        <v>109.6</v>
      </c>
      <c r="BB163" s="234">
        <v>0.27</v>
      </c>
      <c r="BD163">
        <f>VLOOKUP(A163,'High impact list'!$A:$F,1,FALSE)</f>
        <v>1225</v>
      </c>
      <c r="BE163" t="str">
        <f>VLOOKUP(A163,'High impact list'!$A:$F,5,FALSE)</f>
        <v>Environmental Sustainability</v>
      </c>
      <c r="BF163">
        <v>1</v>
      </c>
      <c r="BG163">
        <v>2</v>
      </c>
      <c r="BH163" t="e">
        <f>VLOOKUP(A163,Sheet2!B:B,1,FALSE)</f>
        <v>#N/A</v>
      </c>
    </row>
    <row r="164" spans="1:60" ht="14.25" customHeight="1" x14ac:dyDescent="0.25">
      <c r="A164" s="223">
        <v>73</v>
      </c>
      <c r="B164" s="224" t="s">
        <v>150</v>
      </c>
      <c r="C164" s="225" t="s">
        <v>1190</v>
      </c>
      <c r="D164" s="225" t="s">
        <v>1191</v>
      </c>
      <c r="E164" s="225" t="s">
        <v>854</v>
      </c>
      <c r="F164" s="225" t="s">
        <v>151</v>
      </c>
      <c r="G164" s="225" t="s">
        <v>151</v>
      </c>
      <c r="H164" s="224" t="s">
        <v>444</v>
      </c>
      <c r="I164" s="224" t="s">
        <v>437</v>
      </c>
      <c r="J164" s="227" t="s">
        <v>17</v>
      </c>
      <c r="K164" s="232" t="s">
        <v>23</v>
      </c>
      <c r="L164" s="232" t="s">
        <v>23</v>
      </c>
      <c r="M164" s="227" t="s">
        <v>17</v>
      </c>
      <c r="N164" s="232" t="s">
        <v>23</v>
      </c>
      <c r="O164" s="232" t="s">
        <v>23</v>
      </c>
      <c r="P164" s="225" t="s">
        <v>1</v>
      </c>
      <c r="Q164" s="225" t="s">
        <v>1</v>
      </c>
      <c r="R164" s="225" t="s">
        <v>1</v>
      </c>
      <c r="S164" s="225" t="s">
        <v>1</v>
      </c>
      <c r="T164" s="225" t="s">
        <v>1</v>
      </c>
      <c r="U164" s="225" t="s">
        <v>1</v>
      </c>
      <c r="V164" s="225" t="s">
        <v>1</v>
      </c>
      <c r="W164" s="225" t="s">
        <v>1</v>
      </c>
      <c r="X164" s="225" t="s">
        <v>1</v>
      </c>
      <c r="Y164" s="225" t="s">
        <v>1</v>
      </c>
      <c r="Z164" s="230" t="s">
        <v>22</v>
      </c>
      <c r="AA164" s="232" t="s">
        <v>23</v>
      </c>
      <c r="AB164" s="225" t="s">
        <v>1</v>
      </c>
      <c r="AC164" s="225" t="s">
        <v>1</v>
      </c>
      <c r="AD164" s="225" t="s">
        <v>1</v>
      </c>
      <c r="AE164" s="232" t="s">
        <v>23</v>
      </c>
      <c r="AF164" s="225" t="s">
        <v>1</v>
      </c>
      <c r="AG164" s="225" t="s">
        <v>1</v>
      </c>
      <c r="AH164" s="225" t="s">
        <v>1</v>
      </c>
      <c r="AI164" s="225" t="s">
        <v>1</v>
      </c>
      <c r="AJ164" s="225" t="s">
        <v>1</v>
      </c>
      <c r="AK164" s="232" t="s">
        <v>23</v>
      </c>
      <c r="AL164" s="231" t="s">
        <v>20</v>
      </c>
      <c r="AM164" s="225" t="s">
        <v>1</v>
      </c>
      <c r="AN164" s="225" t="s">
        <v>1</v>
      </c>
      <c r="AO164" s="225" t="s">
        <v>1</v>
      </c>
      <c r="AP164" s="225" t="s">
        <v>1</v>
      </c>
      <c r="AQ164" s="225" t="s">
        <v>1</v>
      </c>
      <c r="AR164" s="231" t="s">
        <v>20</v>
      </c>
      <c r="AS164" s="225" t="s">
        <v>1</v>
      </c>
      <c r="AT164" s="225" t="s">
        <v>1</v>
      </c>
      <c r="AU164" s="232" t="s">
        <v>23</v>
      </c>
      <c r="AV164" s="231" t="s">
        <v>20</v>
      </c>
      <c r="AW164" s="226" t="s">
        <v>1241</v>
      </c>
      <c r="AX164" s="227">
        <v>2</v>
      </c>
      <c r="AY164" s="239">
        <v>3</v>
      </c>
      <c r="AZ164" s="228">
        <v>0</v>
      </c>
      <c r="BA164" s="228">
        <v>0</v>
      </c>
      <c r="BB164" s="234">
        <v>4.0000000000000001E-3</v>
      </c>
      <c r="BD164">
        <f>VLOOKUP(A164,'High impact list'!$A:$F,1,FALSE)</f>
        <v>73</v>
      </c>
      <c r="BE164" t="str">
        <f>VLOOKUP(A164,'High impact list'!$A:$F,5,FALSE)</f>
        <v>Health</v>
      </c>
      <c r="BF164">
        <v>1</v>
      </c>
      <c r="BG164">
        <v>2</v>
      </c>
      <c r="BH164" t="e">
        <f>VLOOKUP(A164,Sheet2!B:B,1,FALSE)</f>
        <v>#N/A</v>
      </c>
    </row>
    <row r="165" spans="1:60" ht="14.25" customHeight="1" x14ac:dyDescent="0.25">
      <c r="A165" s="223">
        <v>1207</v>
      </c>
      <c r="B165" s="224" t="s">
        <v>24</v>
      </c>
      <c r="C165" s="225" t="s">
        <v>1190</v>
      </c>
      <c r="D165" s="225" t="s">
        <v>1191</v>
      </c>
      <c r="E165" s="225" t="s">
        <v>941</v>
      </c>
      <c r="F165" s="225" t="s">
        <v>1</v>
      </c>
      <c r="G165" s="225" t="s">
        <v>447</v>
      </c>
      <c r="H165" s="224" t="s">
        <v>444</v>
      </c>
      <c r="I165" s="224" t="s">
        <v>437</v>
      </c>
      <c r="J165" s="227" t="s">
        <v>17</v>
      </c>
      <c r="K165" s="232" t="s">
        <v>23</v>
      </c>
      <c r="L165" s="225" t="s">
        <v>1</v>
      </c>
      <c r="M165" s="227" t="s">
        <v>17</v>
      </c>
      <c r="N165" s="232" t="s">
        <v>23</v>
      </c>
      <c r="O165" s="225" t="s">
        <v>1</v>
      </c>
      <c r="P165" s="225" t="s">
        <v>1</v>
      </c>
      <c r="Q165" s="225" t="s">
        <v>1</v>
      </c>
      <c r="R165" s="225" t="s">
        <v>1</v>
      </c>
      <c r="S165" s="225" t="s">
        <v>1</v>
      </c>
      <c r="T165" s="225" t="s">
        <v>1</v>
      </c>
      <c r="U165" s="225" t="s">
        <v>1</v>
      </c>
      <c r="V165" s="225" t="s">
        <v>1</v>
      </c>
      <c r="W165" s="225" t="s">
        <v>1</v>
      </c>
      <c r="X165" s="225" t="s">
        <v>1</v>
      </c>
      <c r="Y165" s="225" t="s">
        <v>1</v>
      </c>
      <c r="Z165" s="231" t="s">
        <v>20</v>
      </c>
      <c r="AA165" s="232" t="s">
        <v>23</v>
      </c>
      <c r="AB165" s="225" t="s">
        <v>1</v>
      </c>
      <c r="AC165" s="225" t="s">
        <v>1</v>
      </c>
      <c r="AD165" s="231" t="s">
        <v>20</v>
      </c>
      <c r="AE165" s="225" t="s">
        <v>1</v>
      </c>
      <c r="AF165" s="225" t="s">
        <v>1</v>
      </c>
      <c r="AG165" s="225" t="s">
        <v>1</v>
      </c>
      <c r="AH165" s="225" t="s">
        <v>1</v>
      </c>
      <c r="AI165" s="225" t="s">
        <v>1</v>
      </c>
      <c r="AJ165" s="225" t="s">
        <v>1</v>
      </c>
      <c r="AK165" s="225" t="s">
        <v>1</v>
      </c>
      <c r="AL165" s="225" t="s">
        <v>1</v>
      </c>
      <c r="AM165" s="225" t="s">
        <v>1</v>
      </c>
      <c r="AN165" s="225" t="s">
        <v>1</v>
      </c>
      <c r="AO165" s="225" t="s">
        <v>1</v>
      </c>
      <c r="AP165" s="225" t="s">
        <v>1</v>
      </c>
      <c r="AQ165" s="225" t="s">
        <v>1</v>
      </c>
      <c r="AR165" s="225" t="s">
        <v>1</v>
      </c>
      <c r="AS165" s="225" t="s">
        <v>1</v>
      </c>
      <c r="AT165" s="225" t="s">
        <v>1</v>
      </c>
      <c r="AU165" s="232" t="s">
        <v>23</v>
      </c>
      <c r="AV165" s="231" t="s">
        <v>20</v>
      </c>
      <c r="AW165" s="231" t="s">
        <v>1240</v>
      </c>
      <c r="AX165" s="227">
        <v>2</v>
      </c>
      <c r="AY165" s="227">
        <v>2</v>
      </c>
      <c r="AZ165" s="228">
        <v>0</v>
      </c>
      <c r="BA165" s="228">
        <v>0</v>
      </c>
      <c r="BB165" s="234">
        <v>0</v>
      </c>
      <c r="BD165">
        <f>VLOOKUP(A165,'High impact list'!$A:$F,1,FALSE)</f>
        <v>1207</v>
      </c>
      <c r="BE165" t="str">
        <f>VLOOKUP(A165,'High impact list'!$A:$F,5,FALSE)</f>
        <v>Education, skills and unemployment</v>
      </c>
      <c r="BF165">
        <v>1</v>
      </c>
      <c r="BG165">
        <v>2</v>
      </c>
      <c r="BH165" t="e">
        <f>VLOOKUP(A165,Sheet2!B:B,1,FALSE)</f>
        <v>#N/A</v>
      </c>
    </row>
    <row r="166" spans="1:60" ht="14.25" customHeight="1" x14ac:dyDescent="0.25">
      <c r="A166" s="223">
        <v>1007</v>
      </c>
      <c r="B166" s="224" t="s">
        <v>159</v>
      </c>
      <c r="C166" s="225" t="s">
        <v>1190</v>
      </c>
      <c r="D166" s="225" t="s">
        <v>1191</v>
      </c>
      <c r="E166" s="225" t="s">
        <v>683</v>
      </c>
      <c r="F166" s="225" t="s">
        <v>156</v>
      </c>
      <c r="G166" s="225" t="s">
        <v>156</v>
      </c>
      <c r="H166" s="224" t="s">
        <v>444</v>
      </c>
      <c r="I166" s="224" t="s">
        <v>437</v>
      </c>
      <c r="J166" s="227" t="s">
        <v>17</v>
      </c>
      <c r="K166" s="225" t="s">
        <v>1</v>
      </c>
      <c r="L166" s="232" t="s">
        <v>23</v>
      </c>
      <c r="M166" s="227" t="s">
        <v>17</v>
      </c>
      <c r="N166" s="225" t="s">
        <v>1</v>
      </c>
      <c r="O166" s="232" t="s">
        <v>23</v>
      </c>
      <c r="P166" s="225" t="s">
        <v>1</v>
      </c>
      <c r="Q166" s="225" t="s">
        <v>1</v>
      </c>
      <c r="R166" s="225" t="s">
        <v>1</v>
      </c>
      <c r="S166" s="225" t="s">
        <v>1</v>
      </c>
      <c r="T166" s="225" t="s">
        <v>1</v>
      </c>
      <c r="U166" s="225" t="s">
        <v>1</v>
      </c>
      <c r="V166" s="225" t="s">
        <v>1</v>
      </c>
      <c r="W166" s="225" t="s">
        <v>1</v>
      </c>
      <c r="X166" s="225" t="s">
        <v>1</v>
      </c>
      <c r="Y166" s="225" t="s">
        <v>1</v>
      </c>
      <c r="Z166" s="225" t="s">
        <v>1</v>
      </c>
      <c r="AA166" s="225" t="s">
        <v>1</v>
      </c>
      <c r="AB166" s="225" t="s">
        <v>1</v>
      </c>
      <c r="AC166" s="225" t="s">
        <v>1</v>
      </c>
      <c r="AD166" s="225" t="s">
        <v>1</v>
      </c>
      <c r="AE166" s="225" t="s">
        <v>1</v>
      </c>
      <c r="AF166" s="225" t="s">
        <v>1</v>
      </c>
      <c r="AG166" s="225" t="s">
        <v>1</v>
      </c>
      <c r="AH166" s="230" t="s">
        <v>22</v>
      </c>
      <c r="AI166" s="225" t="s">
        <v>1</v>
      </c>
      <c r="AJ166" s="225" t="s">
        <v>1</v>
      </c>
      <c r="AK166" s="230" t="s">
        <v>22</v>
      </c>
      <c r="AL166" s="231" t="s">
        <v>20</v>
      </c>
      <c r="AM166" s="225" t="s">
        <v>1</v>
      </c>
      <c r="AN166" s="225" t="s">
        <v>1</v>
      </c>
      <c r="AO166" s="225" t="s">
        <v>1</v>
      </c>
      <c r="AP166" s="225" t="s">
        <v>1</v>
      </c>
      <c r="AQ166" s="225" t="s">
        <v>1</v>
      </c>
      <c r="AR166" s="225" t="s">
        <v>1</v>
      </c>
      <c r="AS166" s="225" t="s">
        <v>1</v>
      </c>
      <c r="AT166" s="225" t="s">
        <v>1</v>
      </c>
      <c r="AU166" s="232" t="s">
        <v>23</v>
      </c>
      <c r="AV166" s="232" t="s">
        <v>23</v>
      </c>
      <c r="AW166" s="226" t="s">
        <v>1241</v>
      </c>
      <c r="AX166" s="227">
        <v>2</v>
      </c>
      <c r="AY166" s="227">
        <v>2</v>
      </c>
      <c r="AZ166" s="228">
        <v>0</v>
      </c>
      <c r="BA166" s="233">
        <v>0.86</v>
      </c>
      <c r="BB166" s="234">
        <v>0</v>
      </c>
      <c r="BD166">
        <f>VLOOKUP(A166,'High impact list'!$A:$F,1,FALSE)</f>
        <v>1007</v>
      </c>
      <c r="BE166" t="str">
        <f>VLOOKUP(A166,'High impact list'!$A:$F,5,FALSE)</f>
        <v>Human Settlements</v>
      </c>
      <c r="BF166">
        <v>1</v>
      </c>
      <c r="BG166">
        <v>2</v>
      </c>
      <c r="BH166" t="e">
        <f>VLOOKUP(A166,Sheet2!B:B,1,FALSE)</f>
        <v>#N/A</v>
      </c>
    </row>
    <row r="167" spans="1:60" ht="18.75" customHeight="1" x14ac:dyDescent="0.25">
      <c r="A167" s="223">
        <v>187</v>
      </c>
      <c r="B167" s="224" t="s">
        <v>156</v>
      </c>
      <c r="C167" s="225" t="s">
        <v>1190</v>
      </c>
      <c r="D167" s="225" t="s">
        <v>1191</v>
      </c>
      <c r="E167" s="225" t="s">
        <v>438</v>
      </c>
      <c r="F167" s="225" t="s">
        <v>156</v>
      </c>
      <c r="G167" s="225" t="s">
        <v>1</v>
      </c>
      <c r="H167" s="224" t="s">
        <v>1</v>
      </c>
      <c r="I167" s="224" t="s">
        <v>438</v>
      </c>
      <c r="J167" s="227" t="s">
        <v>17</v>
      </c>
      <c r="K167" s="232" t="s">
        <v>23</v>
      </c>
      <c r="L167" s="232" t="s">
        <v>23</v>
      </c>
      <c r="M167" s="227" t="s">
        <v>17</v>
      </c>
      <c r="N167" s="232" t="s">
        <v>23</v>
      </c>
      <c r="O167" s="232" t="s">
        <v>23</v>
      </c>
      <c r="P167" s="225" t="s">
        <v>1</v>
      </c>
      <c r="Q167" s="225" t="s">
        <v>1</v>
      </c>
      <c r="R167" s="225" t="s">
        <v>1</v>
      </c>
      <c r="S167" s="225" t="s">
        <v>1</v>
      </c>
      <c r="T167" s="225" t="s">
        <v>1</v>
      </c>
      <c r="U167" s="225" t="s">
        <v>1</v>
      </c>
      <c r="V167" s="225" t="s">
        <v>1</v>
      </c>
      <c r="W167" s="225" t="s">
        <v>1</v>
      </c>
      <c r="X167" s="225" t="s">
        <v>1</v>
      </c>
      <c r="Y167" s="225" t="s">
        <v>1</v>
      </c>
      <c r="Z167" s="230" t="s">
        <v>22</v>
      </c>
      <c r="AA167" s="232" t="s">
        <v>23</v>
      </c>
      <c r="AB167" s="225" t="s">
        <v>1</v>
      </c>
      <c r="AC167" s="225" t="s">
        <v>1</v>
      </c>
      <c r="AD167" s="225" t="s">
        <v>1</v>
      </c>
      <c r="AE167" s="225" t="s">
        <v>1</v>
      </c>
      <c r="AF167" s="231" t="s">
        <v>20</v>
      </c>
      <c r="AG167" s="225" t="s">
        <v>1</v>
      </c>
      <c r="AH167" s="225" t="s">
        <v>1</v>
      </c>
      <c r="AI167" s="225" t="s">
        <v>1</v>
      </c>
      <c r="AJ167" s="225" t="s">
        <v>1</v>
      </c>
      <c r="AK167" s="225" t="s">
        <v>1</v>
      </c>
      <c r="AL167" s="230" t="s">
        <v>22</v>
      </c>
      <c r="AM167" s="225" t="s">
        <v>1</v>
      </c>
      <c r="AN167" s="225" t="s">
        <v>1</v>
      </c>
      <c r="AO167" s="225" t="s">
        <v>1</v>
      </c>
      <c r="AP167" s="232" t="s">
        <v>23</v>
      </c>
      <c r="AQ167" s="225" t="s">
        <v>1</v>
      </c>
      <c r="AR167" s="225" t="s">
        <v>1</v>
      </c>
      <c r="AS167" s="225" t="s">
        <v>1</v>
      </c>
      <c r="AT167" s="225" t="s">
        <v>1</v>
      </c>
      <c r="AU167" s="232" t="s">
        <v>23</v>
      </c>
      <c r="AV167" s="232" t="s">
        <v>23</v>
      </c>
      <c r="AW167" s="226" t="s">
        <v>1241</v>
      </c>
      <c r="AX167" s="226">
        <v>1</v>
      </c>
      <c r="AY167" s="227">
        <v>2</v>
      </c>
      <c r="AZ167" s="228">
        <v>0</v>
      </c>
      <c r="BA167" s="236">
        <v>2076.4</v>
      </c>
      <c r="BB167" s="238">
        <v>34.700000000000003</v>
      </c>
      <c r="BD167">
        <f>VLOOKUP(A167,'High impact list'!$A:$F,1,FALSE)</f>
        <v>187</v>
      </c>
      <c r="BE167" t="str">
        <f>VLOOKUP(A167,'High impact list'!$A:$F,5,FALSE)</f>
        <v>Human Settlements</v>
      </c>
      <c r="BF167">
        <v>1</v>
      </c>
      <c r="BG167">
        <v>2</v>
      </c>
      <c r="BH167" t="e">
        <f>VLOOKUP(A167,Sheet2!B:B,1,FALSE)</f>
        <v>#N/A</v>
      </c>
    </row>
    <row r="168" spans="1:60" ht="26.25" customHeight="1" x14ac:dyDescent="0.25">
      <c r="A168" s="223">
        <v>1017</v>
      </c>
      <c r="B168" s="224" t="s">
        <v>1261</v>
      </c>
      <c r="C168" s="225" t="s">
        <v>1190</v>
      </c>
      <c r="D168" s="225" t="s">
        <v>1191</v>
      </c>
      <c r="E168" s="225" t="s">
        <v>737</v>
      </c>
      <c r="F168" s="225" t="s">
        <v>757</v>
      </c>
      <c r="G168" s="225" t="s">
        <v>743</v>
      </c>
      <c r="H168" s="224" t="s">
        <v>1516</v>
      </c>
      <c r="I168" s="224" t="s">
        <v>437</v>
      </c>
      <c r="J168" s="227" t="s">
        <v>17</v>
      </c>
      <c r="K168" s="225" t="s">
        <v>1</v>
      </c>
      <c r="L168" s="232" t="s">
        <v>23</v>
      </c>
      <c r="M168" s="227" t="s">
        <v>17</v>
      </c>
      <c r="N168" s="225" t="s">
        <v>1</v>
      </c>
      <c r="O168" s="232" t="s">
        <v>23</v>
      </c>
      <c r="P168" s="225" t="s">
        <v>1</v>
      </c>
      <c r="Q168" s="225" t="s">
        <v>1</v>
      </c>
      <c r="R168" s="225" t="s">
        <v>1</v>
      </c>
      <c r="S168" s="225" t="s">
        <v>1</v>
      </c>
      <c r="T168" s="225" t="s">
        <v>1</v>
      </c>
      <c r="U168" s="225" t="s">
        <v>1</v>
      </c>
      <c r="V168" s="225" t="s">
        <v>1</v>
      </c>
      <c r="W168" s="225" t="s">
        <v>1</v>
      </c>
      <c r="X168" s="225" t="s">
        <v>1</v>
      </c>
      <c r="Y168" s="225" t="s">
        <v>1</v>
      </c>
      <c r="Z168" s="225" t="s">
        <v>1</v>
      </c>
      <c r="AA168" s="225" t="s">
        <v>1</v>
      </c>
      <c r="AB168" s="225" t="s">
        <v>1</v>
      </c>
      <c r="AC168" s="225" t="s">
        <v>1</v>
      </c>
      <c r="AD168" s="225" t="s">
        <v>1</v>
      </c>
      <c r="AE168" s="225" t="s">
        <v>1</v>
      </c>
      <c r="AF168" s="232" t="s">
        <v>23</v>
      </c>
      <c r="AG168" s="225" t="s">
        <v>1</v>
      </c>
      <c r="AH168" s="225" t="s">
        <v>1</v>
      </c>
      <c r="AI168" s="225" t="s">
        <v>1</v>
      </c>
      <c r="AJ168" s="225" t="s">
        <v>1</v>
      </c>
      <c r="AK168" s="225" t="s">
        <v>1</v>
      </c>
      <c r="AL168" s="232" t="s">
        <v>23</v>
      </c>
      <c r="AM168" s="225" t="s">
        <v>1</v>
      </c>
      <c r="AN168" s="225" t="s">
        <v>1</v>
      </c>
      <c r="AO168" s="232" t="s">
        <v>23</v>
      </c>
      <c r="AP168" s="225" t="s">
        <v>1</v>
      </c>
      <c r="AQ168" s="225" t="s">
        <v>1</v>
      </c>
      <c r="AR168" s="232" t="s">
        <v>23</v>
      </c>
      <c r="AS168" s="225" t="s">
        <v>1</v>
      </c>
      <c r="AT168" s="225" t="s">
        <v>1</v>
      </c>
      <c r="AU168" s="230" t="s">
        <v>22</v>
      </c>
      <c r="AV168" s="232" t="s">
        <v>23</v>
      </c>
      <c r="AW168" s="231" t="s">
        <v>1240</v>
      </c>
      <c r="AX168" s="227">
        <v>2</v>
      </c>
      <c r="AY168" s="239">
        <v>3</v>
      </c>
      <c r="AZ168" s="236">
        <v>435.6</v>
      </c>
      <c r="BA168" s="233">
        <v>207.5</v>
      </c>
      <c r="BB168" s="234">
        <v>1.4</v>
      </c>
      <c r="BD168" t="e">
        <f>VLOOKUP(A168,'High impact list'!$A:$F,1,FALSE)</f>
        <v>#N/A</v>
      </c>
      <c r="BE168" t="e">
        <f>VLOOKUP(A168,'High impact list'!$A:$F,5,FALSE)</f>
        <v>#N/A</v>
      </c>
      <c r="BF168">
        <v>1</v>
      </c>
      <c r="BG168">
        <v>2</v>
      </c>
      <c r="BH168" t="e">
        <f>VLOOKUP(A168,Sheet2!B:B,1,FALSE)</f>
        <v>#N/A</v>
      </c>
    </row>
    <row r="169" spans="1:60" ht="18.75" customHeight="1" x14ac:dyDescent="0.25">
      <c r="A169" s="223">
        <v>76</v>
      </c>
      <c r="B169" s="224" t="s">
        <v>200</v>
      </c>
      <c r="C169" s="225" t="s">
        <v>1190</v>
      </c>
      <c r="D169" s="225" t="s">
        <v>1191</v>
      </c>
      <c r="E169" s="225" t="s">
        <v>683</v>
      </c>
      <c r="F169" s="225" t="s">
        <v>1</v>
      </c>
      <c r="G169" s="225" t="s">
        <v>695</v>
      </c>
      <c r="H169" s="224" t="s">
        <v>717</v>
      </c>
      <c r="I169" s="224" t="s">
        <v>437</v>
      </c>
      <c r="J169" s="227" t="s">
        <v>17</v>
      </c>
      <c r="K169" s="232" t="s">
        <v>23</v>
      </c>
      <c r="L169" s="232" t="s">
        <v>23</v>
      </c>
      <c r="M169" s="227" t="s">
        <v>17</v>
      </c>
      <c r="N169" s="232" t="s">
        <v>23</v>
      </c>
      <c r="O169" s="232" t="s">
        <v>23</v>
      </c>
      <c r="P169" s="225" t="s">
        <v>1</v>
      </c>
      <c r="Q169" s="225" t="s">
        <v>1</v>
      </c>
      <c r="R169" s="225" t="s">
        <v>1</v>
      </c>
      <c r="S169" s="225" t="s">
        <v>1</v>
      </c>
      <c r="T169" s="225" t="s">
        <v>1</v>
      </c>
      <c r="U169" s="225" t="s">
        <v>1</v>
      </c>
      <c r="V169" s="225" t="s">
        <v>1</v>
      </c>
      <c r="W169" s="225" t="s">
        <v>1</v>
      </c>
      <c r="X169" s="225" t="s">
        <v>1</v>
      </c>
      <c r="Y169" s="225" t="s">
        <v>1</v>
      </c>
      <c r="Z169" s="231" t="s">
        <v>20</v>
      </c>
      <c r="AA169" s="232" t="s">
        <v>23</v>
      </c>
      <c r="AB169" s="225" t="s">
        <v>1</v>
      </c>
      <c r="AC169" s="225" t="s">
        <v>1</v>
      </c>
      <c r="AD169" s="225" t="s">
        <v>1</v>
      </c>
      <c r="AE169" s="231" t="s">
        <v>20</v>
      </c>
      <c r="AF169" s="225" t="s">
        <v>1</v>
      </c>
      <c r="AG169" s="225" t="s">
        <v>1</v>
      </c>
      <c r="AH169" s="225" t="s">
        <v>1</v>
      </c>
      <c r="AI169" s="225" t="s">
        <v>1</v>
      </c>
      <c r="AJ169" s="225" t="s">
        <v>1</v>
      </c>
      <c r="AK169" s="231" t="s">
        <v>20</v>
      </c>
      <c r="AL169" s="225" t="s">
        <v>1</v>
      </c>
      <c r="AM169" s="225" t="s">
        <v>1</v>
      </c>
      <c r="AN169" s="225" t="s">
        <v>1</v>
      </c>
      <c r="AO169" s="232" t="s">
        <v>23</v>
      </c>
      <c r="AP169" s="225" t="s">
        <v>1</v>
      </c>
      <c r="AQ169" s="225" t="s">
        <v>1</v>
      </c>
      <c r="AR169" s="225" t="s">
        <v>1</v>
      </c>
      <c r="AS169" s="225" t="s">
        <v>1</v>
      </c>
      <c r="AT169" s="225" t="s">
        <v>1</v>
      </c>
      <c r="AU169" s="232" t="s">
        <v>23</v>
      </c>
      <c r="AV169" s="232" t="s">
        <v>23</v>
      </c>
      <c r="AW169" s="231" t="s">
        <v>1240</v>
      </c>
      <c r="AX169" s="226">
        <v>1</v>
      </c>
      <c r="AY169" s="239">
        <v>3</v>
      </c>
      <c r="AZ169" s="236">
        <v>291.8</v>
      </c>
      <c r="BA169" s="233">
        <v>4.0999999999999996</v>
      </c>
      <c r="BB169" s="238">
        <v>0.15</v>
      </c>
      <c r="BD169">
        <f>VLOOKUP(A169,'High impact list'!$A:$F,1,FALSE)</f>
        <v>76</v>
      </c>
      <c r="BE169" t="str">
        <f>VLOOKUP(A169,'High impact list'!$A:$F,5,FALSE)</f>
        <v>Safety and Security</v>
      </c>
      <c r="BF169">
        <v>1</v>
      </c>
      <c r="BG169">
        <v>2</v>
      </c>
      <c r="BH169" t="e">
        <f>VLOOKUP(A169,Sheet2!B:B,1,FALSE)</f>
        <v>#N/A</v>
      </c>
    </row>
    <row r="170" spans="1:60" ht="18.75" customHeight="1" x14ac:dyDescent="0.25">
      <c r="A170" s="223">
        <v>77</v>
      </c>
      <c r="B170" s="224" t="s">
        <v>25</v>
      </c>
      <c r="C170" s="225" t="s">
        <v>1190</v>
      </c>
      <c r="D170" s="225" t="s">
        <v>1191</v>
      </c>
      <c r="E170" s="225" t="s">
        <v>941</v>
      </c>
      <c r="F170" s="225" t="s">
        <v>534</v>
      </c>
      <c r="G170" s="225" t="s">
        <v>949</v>
      </c>
      <c r="H170" s="224" t="s">
        <v>444</v>
      </c>
      <c r="I170" s="224" t="s">
        <v>437</v>
      </c>
      <c r="J170" s="227" t="s">
        <v>17</v>
      </c>
      <c r="K170" s="225" t="s">
        <v>1</v>
      </c>
      <c r="L170" s="232" t="s">
        <v>23</v>
      </c>
      <c r="M170" s="227" t="s">
        <v>17</v>
      </c>
      <c r="N170" s="225" t="s">
        <v>1</v>
      </c>
      <c r="O170" s="232" t="s">
        <v>23</v>
      </c>
      <c r="P170" s="225" t="s">
        <v>1</v>
      </c>
      <c r="Q170" s="225" t="s">
        <v>1</v>
      </c>
      <c r="R170" s="225" t="s">
        <v>1</v>
      </c>
      <c r="S170" s="225" t="s">
        <v>1</v>
      </c>
      <c r="T170" s="225" t="s">
        <v>1</v>
      </c>
      <c r="U170" s="225" t="s">
        <v>1</v>
      </c>
      <c r="V170" s="225" t="s">
        <v>1</v>
      </c>
      <c r="W170" s="225" t="s">
        <v>1</v>
      </c>
      <c r="X170" s="225" t="s">
        <v>1</v>
      </c>
      <c r="Y170" s="225" t="s">
        <v>1</v>
      </c>
      <c r="Z170" s="225" t="s">
        <v>1</v>
      </c>
      <c r="AA170" s="225" t="s">
        <v>1</v>
      </c>
      <c r="AB170" s="225" t="s">
        <v>1</v>
      </c>
      <c r="AC170" s="225" t="s">
        <v>1</v>
      </c>
      <c r="AD170" s="225" t="s">
        <v>1</v>
      </c>
      <c r="AE170" s="232" t="s">
        <v>23</v>
      </c>
      <c r="AF170" s="230" t="s">
        <v>22</v>
      </c>
      <c r="AG170" s="225" t="s">
        <v>1</v>
      </c>
      <c r="AH170" s="225" t="s">
        <v>1</v>
      </c>
      <c r="AI170" s="225" t="s">
        <v>1</v>
      </c>
      <c r="AJ170" s="225" t="s">
        <v>1</v>
      </c>
      <c r="AK170" s="231" t="s">
        <v>20</v>
      </c>
      <c r="AL170" s="232" t="s">
        <v>23</v>
      </c>
      <c r="AM170" s="225" t="s">
        <v>1</v>
      </c>
      <c r="AN170" s="225" t="s">
        <v>1</v>
      </c>
      <c r="AO170" s="225" t="s">
        <v>1</v>
      </c>
      <c r="AP170" s="225" t="s">
        <v>1</v>
      </c>
      <c r="AQ170" s="225" t="s">
        <v>1</v>
      </c>
      <c r="AR170" s="231" t="s">
        <v>20</v>
      </c>
      <c r="AS170" s="225" t="s">
        <v>1</v>
      </c>
      <c r="AT170" s="225" t="s">
        <v>1</v>
      </c>
      <c r="AU170" s="225" t="s">
        <v>1</v>
      </c>
      <c r="AV170" s="231" t="s">
        <v>20</v>
      </c>
      <c r="AW170" s="231" t="s">
        <v>1240</v>
      </c>
      <c r="AX170" s="226">
        <v>1</v>
      </c>
      <c r="AY170" s="239">
        <v>3</v>
      </c>
      <c r="AZ170" s="228">
        <v>0</v>
      </c>
      <c r="BA170" s="236">
        <v>171.5</v>
      </c>
      <c r="BB170" s="234">
        <v>0.98</v>
      </c>
      <c r="BD170">
        <f>VLOOKUP(A170,'High impact list'!$A:$F,1,FALSE)</f>
        <v>77</v>
      </c>
      <c r="BE170" t="str">
        <f>VLOOKUP(A170,'High impact list'!$A:$F,5,FALSE)</f>
        <v>Education, skills and unemployment</v>
      </c>
      <c r="BF170">
        <v>1</v>
      </c>
      <c r="BG170">
        <v>2</v>
      </c>
      <c r="BH170" t="e">
        <f>VLOOKUP(A170,Sheet2!B:B,1,FALSE)</f>
        <v>#N/A</v>
      </c>
    </row>
    <row r="171" spans="1:60" ht="18.75" customHeight="1" x14ac:dyDescent="0.25">
      <c r="A171" s="223">
        <v>1550</v>
      </c>
      <c r="B171" s="224" t="s">
        <v>241</v>
      </c>
      <c r="C171" s="225" t="s">
        <v>1190</v>
      </c>
      <c r="D171" s="225" t="s">
        <v>1191</v>
      </c>
      <c r="E171" s="225" t="s">
        <v>896</v>
      </c>
      <c r="F171" s="225" t="s">
        <v>1</v>
      </c>
      <c r="G171" s="225" t="s">
        <v>1517</v>
      </c>
      <c r="H171" s="224" t="s">
        <v>440</v>
      </c>
      <c r="I171" s="224" t="s">
        <v>437</v>
      </c>
      <c r="J171" s="227" t="s">
        <v>17</v>
      </c>
      <c r="K171" s="232" t="s">
        <v>23</v>
      </c>
      <c r="L171" s="232" t="s">
        <v>23</v>
      </c>
      <c r="M171" s="227" t="s">
        <v>17</v>
      </c>
      <c r="N171" s="232" t="s">
        <v>23</v>
      </c>
      <c r="O171" s="232" t="s">
        <v>23</v>
      </c>
      <c r="P171" s="225" t="s">
        <v>1</v>
      </c>
      <c r="Q171" s="225" t="s">
        <v>1</v>
      </c>
      <c r="R171" s="225" t="s">
        <v>1</v>
      </c>
      <c r="S171" s="225" t="s">
        <v>1</v>
      </c>
      <c r="T171" s="225" t="s">
        <v>1</v>
      </c>
      <c r="U171" s="225" t="s">
        <v>1</v>
      </c>
      <c r="V171" s="225" t="s">
        <v>1</v>
      </c>
      <c r="W171" s="225" t="s">
        <v>1</v>
      </c>
      <c r="X171" s="225" t="s">
        <v>1</v>
      </c>
      <c r="Y171" s="225" t="s">
        <v>1</v>
      </c>
      <c r="Z171" s="232" t="s">
        <v>23</v>
      </c>
      <c r="AA171" s="231" t="s">
        <v>20</v>
      </c>
      <c r="AB171" s="225" t="s">
        <v>1</v>
      </c>
      <c r="AC171" s="225" t="s">
        <v>1</v>
      </c>
      <c r="AD171" s="225" t="s">
        <v>1</v>
      </c>
      <c r="AE171" s="230" t="s">
        <v>22</v>
      </c>
      <c r="AF171" s="232" t="s">
        <v>23</v>
      </c>
      <c r="AG171" s="225" t="s">
        <v>1</v>
      </c>
      <c r="AH171" s="225" t="s">
        <v>1</v>
      </c>
      <c r="AI171" s="225" t="s">
        <v>1</v>
      </c>
      <c r="AJ171" s="225" t="s">
        <v>1</v>
      </c>
      <c r="AK171" s="225" t="s">
        <v>1</v>
      </c>
      <c r="AL171" s="230" t="s">
        <v>22</v>
      </c>
      <c r="AM171" s="225" t="s">
        <v>1</v>
      </c>
      <c r="AN171" s="225" t="s">
        <v>1</v>
      </c>
      <c r="AO171" s="232" t="s">
        <v>23</v>
      </c>
      <c r="AP171" s="232" t="s">
        <v>23</v>
      </c>
      <c r="AQ171" s="225" t="s">
        <v>1</v>
      </c>
      <c r="AR171" s="225" t="s">
        <v>1</v>
      </c>
      <c r="AS171" s="225" t="s">
        <v>1</v>
      </c>
      <c r="AT171" s="225" t="s">
        <v>1</v>
      </c>
      <c r="AU171" s="232" t="s">
        <v>23</v>
      </c>
      <c r="AV171" s="230" t="s">
        <v>22</v>
      </c>
      <c r="AW171" s="226" t="s">
        <v>1241</v>
      </c>
      <c r="AX171" s="226">
        <v>1</v>
      </c>
      <c r="AY171" s="227">
        <v>2</v>
      </c>
      <c r="AZ171" s="228">
        <v>0</v>
      </c>
      <c r="BA171" s="233">
        <v>0</v>
      </c>
      <c r="BB171" s="234">
        <v>3</v>
      </c>
      <c r="BD171">
        <f>VLOOKUP(A171,'High impact list'!$A:$F,1,FALSE)</f>
        <v>1550</v>
      </c>
      <c r="BE171" t="str">
        <f>VLOOKUP(A171,'High impact list'!$A:$F,5,FALSE)</f>
        <v>Energy</v>
      </c>
      <c r="BF171">
        <v>1</v>
      </c>
      <c r="BG171">
        <v>2</v>
      </c>
      <c r="BH171" t="e">
        <f>VLOOKUP(A171,Sheet2!B:B,1,FALSE)</f>
        <v>#N/A</v>
      </c>
    </row>
    <row r="172" spans="1:60" ht="13.5" customHeight="1" x14ac:dyDescent="0.25">
      <c r="A172" s="223">
        <v>1239</v>
      </c>
      <c r="B172" s="224" t="s">
        <v>758</v>
      </c>
      <c r="C172" s="225" t="s">
        <v>1190</v>
      </c>
      <c r="D172" s="225" t="s">
        <v>1191</v>
      </c>
      <c r="E172" s="225" t="s">
        <v>737</v>
      </c>
      <c r="F172" s="225" t="s">
        <v>759</v>
      </c>
      <c r="G172" s="225" t="s">
        <v>760</v>
      </c>
      <c r="H172" s="224" t="s">
        <v>755</v>
      </c>
      <c r="I172" s="224" t="s">
        <v>437</v>
      </c>
      <c r="J172" s="227" t="s">
        <v>17</v>
      </c>
      <c r="K172" s="225" t="s">
        <v>1</v>
      </c>
      <c r="L172" s="231" t="s">
        <v>20</v>
      </c>
      <c r="M172" s="226" t="s">
        <v>33</v>
      </c>
      <c r="N172" s="225" t="s">
        <v>1</v>
      </c>
      <c r="O172" s="225" t="s">
        <v>1</v>
      </c>
      <c r="P172" s="225" t="s">
        <v>1</v>
      </c>
      <c r="Q172" s="225" t="s">
        <v>1</v>
      </c>
      <c r="R172" s="225" t="s">
        <v>1</v>
      </c>
      <c r="S172" s="225" t="s">
        <v>1</v>
      </c>
      <c r="T172" s="225" t="s">
        <v>1</v>
      </c>
      <c r="U172" s="225" t="s">
        <v>1</v>
      </c>
      <c r="V172" s="225" t="s">
        <v>1</v>
      </c>
      <c r="W172" s="225" t="s">
        <v>1</v>
      </c>
      <c r="X172" s="225" t="s">
        <v>1</v>
      </c>
      <c r="Y172" s="225" t="s">
        <v>1</v>
      </c>
      <c r="Z172" s="225" t="s">
        <v>1</v>
      </c>
      <c r="AA172" s="225" t="s">
        <v>1</v>
      </c>
      <c r="AB172" s="225" t="s">
        <v>1</v>
      </c>
      <c r="AC172" s="225" t="s">
        <v>1</v>
      </c>
      <c r="AD172" s="225" t="s">
        <v>1</v>
      </c>
      <c r="AE172" s="225" t="s">
        <v>1</v>
      </c>
      <c r="AF172" s="231" t="s">
        <v>20</v>
      </c>
      <c r="AG172" s="225" t="s">
        <v>1</v>
      </c>
      <c r="AH172" s="225" t="s">
        <v>1</v>
      </c>
      <c r="AI172" s="225" t="s">
        <v>1</v>
      </c>
      <c r="AJ172" s="225" t="s">
        <v>1</v>
      </c>
      <c r="AK172" s="225" t="s">
        <v>1</v>
      </c>
      <c r="AL172" s="225" t="s">
        <v>1</v>
      </c>
      <c r="AM172" s="225" t="s">
        <v>1</v>
      </c>
      <c r="AN172" s="225" t="s">
        <v>1</v>
      </c>
      <c r="AO172" s="225" t="s">
        <v>1</v>
      </c>
      <c r="AP172" s="225" t="s">
        <v>1</v>
      </c>
      <c r="AQ172" s="225" t="s">
        <v>1</v>
      </c>
      <c r="AR172" s="225" t="s">
        <v>1</v>
      </c>
      <c r="AS172" s="225" t="s">
        <v>1</v>
      </c>
      <c r="AT172" s="225" t="s">
        <v>1</v>
      </c>
      <c r="AU172" s="232" t="s">
        <v>23</v>
      </c>
      <c r="AV172" s="231" t="s">
        <v>20</v>
      </c>
      <c r="AW172" s="226" t="s">
        <v>1241</v>
      </c>
      <c r="AX172" s="226">
        <v>1</v>
      </c>
      <c r="AY172" s="227">
        <v>2</v>
      </c>
      <c r="AZ172" s="228">
        <v>0</v>
      </c>
      <c r="BA172" s="236">
        <v>7.5</v>
      </c>
      <c r="BB172" s="238">
        <v>0.02</v>
      </c>
      <c r="BD172" t="e">
        <f>VLOOKUP(A172,'High impact list'!$A:$F,1,FALSE)</f>
        <v>#N/A</v>
      </c>
      <c r="BE172" t="e">
        <f>VLOOKUP(A172,'High impact list'!$A:$F,5,FALSE)</f>
        <v>#N/A</v>
      </c>
      <c r="BF172">
        <v>1</v>
      </c>
      <c r="BG172">
        <v>2</v>
      </c>
      <c r="BH172" t="e">
        <f>VLOOKUP(A172,Sheet2!B:B,1,FALSE)</f>
        <v>#N/A</v>
      </c>
    </row>
    <row r="173" spans="1:60" ht="14.25" customHeight="1" x14ac:dyDescent="0.25">
      <c r="A173" s="223">
        <v>84</v>
      </c>
      <c r="B173" s="224" t="s">
        <v>201</v>
      </c>
      <c r="C173" s="225" t="s">
        <v>1190</v>
      </c>
      <c r="D173" s="225" t="s">
        <v>1191</v>
      </c>
      <c r="E173" s="225" t="s">
        <v>854</v>
      </c>
      <c r="F173" s="225" t="s">
        <v>452</v>
      </c>
      <c r="G173" s="225" t="s">
        <v>856</v>
      </c>
      <c r="H173" s="224" t="s">
        <v>717</v>
      </c>
      <c r="I173" s="224" t="s">
        <v>437</v>
      </c>
      <c r="J173" s="227" t="s">
        <v>17</v>
      </c>
      <c r="K173" s="232" t="s">
        <v>23</v>
      </c>
      <c r="L173" s="232" t="s">
        <v>23</v>
      </c>
      <c r="M173" s="227" t="s">
        <v>17</v>
      </c>
      <c r="N173" s="232" t="s">
        <v>23</v>
      </c>
      <c r="O173" s="232" t="s">
        <v>23</v>
      </c>
      <c r="P173" s="225" t="s">
        <v>1</v>
      </c>
      <c r="Q173" s="225" t="s">
        <v>1</v>
      </c>
      <c r="R173" s="225" t="s">
        <v>1</v>
      </c>
      <c r="S173" s="225" t="s">
        <v>1</v>
      </c>
      <c r="T173" s="225" t="s">
        <v>1</v>
      </c>
      <c r="U173" s="225" t="s">
        <v>1</v>
      </c>
      <c r="V173" s="225" t="s">
        <v>1</v>
      </c>
      <c r="W173" s="225" t="s">
        <v>1</v>
      </c>
      <c r="X173" s="225" t="s">
        <v>1</v>
      </c>
      <c r="Y173" s="225" t="s">
        <v>1</v>
      </c>
      <c r="Z173" s="231" t="s">
        <v>20</v>
      </c>
      <c r="AA173" s="232" t="s">
        <v>23</v>
      </c>
      <c r="AB173" s="225" t="s">
        <v>1</v>
      </c>
      <c r="AC173" s="225" t="s">
        <v>1</v>
      </c>
      <c r="AD173" s="225" t="s">
        <v>1</v>
      </c>
      <c r="AE173" s="225" t="s">
        <v>1</v>
      </c>
      <c r="AF173" s="232" t="s">
        <v>23</v>
      </c>
      <c r="AG173" s="225" t="s">
        <v>1</v>
      </c>
      <c r="AH173" s="225" t="s">
        <v>1</v>
      </c>
      <c r="AI173" s="225" t="s">
        <v>1</v>
      </c>
      <c r="AJ173" s="225" t="s">
        <v>1</v>
      </c>
      <c r="AK173" s="225" t="s">
        <v>1</v>
      </c>
      <c r="AL173" s="230" t="s">
        <v>22</v>
      </c>
      <c r="AM173" s="225" t="s">
        <v>1</v>
      </c>
      <c r="AN173" s="225" t="s">
        <v>1</v>
      </c>
      <c r="AO173" s="225" t="s">
        <v>1</v>
      </c>
      <c r="AP173" s="225" t="s">
        <v>1</v>
      </c>
      <c r="AQ173" s="225" t="s">
        <v>1</v>
      </c>
      <c r="AR173" s="232" t="s">
        <v>23</v>
      </c>
      <c r="AS173" s="225" t="s">
        <v>1</v>
      </c>
      <c r="AT173" s="225" t="s">
        <v>1</v>
      </c>
      <c r="AU173" s="232" t="s">
        <v>23</v>
      </c>
      <c r="AV173" s="232" t="s">
        <v>23</v>
      </c>
      <c r="AW173" s="226" t="s">
        <v>1241</v>
      </c>
      <c r="AX173" s="227">
        <v>2</v>
      </c>
      <c r="AY173" s="227">
        <v>2</v>
      </c>
      <c r="AZ173" s="228">
        <v>0</v>
      </c>
      <c r="BA173" s="236">
        <v>275.3</v>
      </c>
      <c r="BB173" s="234">
        <v>1.8</v>
      </c>
      <c r="BD173">
        <f>VLOOKUP(A173,'High impact list'!$A:$F,1,FALSE)</f>
        <v>84</v>
      </c>
      <c r="BE173" t="str">
        <f>VLOOKUP(A173,'High impact list'!$A:$F,5,FALSE)</f>
        <v>Safety and Security</v>
      </c>
      <c r="BF173">
        <v>1</v>
      </c>
      <c r="BG173">
        <v>2</v>
      </c>
      <c r="BH173" t="e">
        <f>VLOOKUP(A173,Sheet2!B:B,1,FALSE)</f>
        <v>#N/A</v>
      </c>
    </row>
    <row r="174" spans="1:60" ht="14.25" customHeight="1" x14ac:dyDescent="0.25">
      <c r="A174" s="223">
        <v>81</v>
      </c>
      <c r="B174" s="224" t="s">
        <v>906</v>
      </c>
      <c r="C174" s="225" t="s">
        <v>1190</v>
      </c>
      <c r="D174" s="225" t="s">
        <v>1191</v>
      </c>
      <c r="E174" s="225" t="s">
        <v>896</v>
      </c>
      <c r="F174" s="225" t="s">
        <v>1</v>
      </c>
      <c r="G174" s="225" t="s">
        <v>667</v>
      </c>
      <c r="H174" s="224" t="s">
        <v>440</v>
      </c>
      <c r="I174" s="224" t="s">
        <v>437</v>
      </c>
      <c r="J174" s="227" t="s">
        <v>17</v>
      </c>
      <c r="K174" s="232" t="s">
        <v>23</v>
      </c>
      <c r="L174" s="232" t="s">
        <v>23</v>
      </c>
      <c r="M174" s="227" t="s">
        <v>17</v>
      </c>
      <c r="N174" s="231" t="s">
        <v>20</v>
      </c>
      <c r="O174" s="232" t="s">
        <v>23</v>
      </c>
      <c r="P174" s="225" t="s">
        <v>1</v>
      </c>
      <c r="Q174" s="225" t="s">
        <v>1</v>
      </c>
      <c r="R174" s="225" t="s">
        <v>1</v>
      </c>
      <c r="S174" s="225" t="s">
        <v>1</v>
      </c>
      <c r="T174" s="225" t="s">
        <v>1</v>
      </c>
      <c r="U174" s="225" t="s">
        <v>1</v>
      </c>
      <c r="V174" s="225" t="s">
        <v>1</v>
      </c>
      <c r="W174" s="225" t="s">
        <v>1</v>
      </c>
      <c r="X174" s="225" t="s">
        <v>1</v>
      </c>
      <c r="Y174" s="225" t="s">
        <v>1</v>
      </c>
      <c r="Z174" s="232" t="s">
        <v>23</v>
      </c>
      <c r="AA174" s="225" t="s">
        <v>1</v>
      </c>
      <c r="AB174" s="225" t="s">
        <v>1</v>
      </c>
      <c r="AC174" s="225" t="s">
        <v>1</v>
      </c>
      <c r="AD174" s="225" t="s">
        <v>1</v>
      </c>
      <c r="AE174" s="231" t="s">
        <v>20</v>
      </c>
      <c r="AF174" s="225" t="s">
        <v>1</v>
      </c>
      <c r="AG174" s="225" t="s">
        <v>1</v>
      </c>
      <c r="AH174" s="225" t="s">
        <v>1</v>
      </c>
      <c r="AI174" s="225" t="s">
        <v>1</v>
      </c>
      <c r="AJ174" s="225" t="s">
        <v>1</v>
      </c>
      <c r="AK174" s="231" t="s">
        <v>20</v>
      </c>
      <c r="AL174" s="225" t="s">
        <v>1</v>
      </c>
      <c r="AM174" s="225" t="s">
        <v>1</v>
      </c>
      <c r="AN174" s="225" t="s">
        <v>1</v>
      </c>
      <c r="AO174" s="225" t="s">
        <v>1</v>
      </c>
      <c r="AP174" s="232" t="s">
        <v>23</v>
      </c>
      <c r="AQ174" s="225" t="s">
        <v>1</v>
      </c>
      <c r="AR174" s="232" t="s">
        <v>23</v>
      </c>
      <c r="AS174" s="225" t="s">
        <v>1</v>
      </c>
      <c r="AT174" s="225" t="s">
        <v>1</v>
      </c>
      <c r="AU174" s="232" t="s">
        <v>23</v>
      </c>
      <c r="AV174" s="232" t="s">
        <v>23</v>
      </c>
      <c r="AW174" s="226" t="s">
        <v>1241</v>
      </c>
      <c r="AX174" s="226">
        <v>1</v>
      </c>
      <c r="AY174" s="226">
        <v>1</v>
      </c>
      <c r="AZ174" s="228">
        <v>0</v>
      </c>
      <c r="BA174" s="236">
        <v>7.8</v>
      </c>
      <c r="BB174" s="238">
        <v>0.02</v>
      </c>
      <c r="BD174" t="e">
        <f>VLOOKUP(A174,'High impact list'!$A:$F,1,FALSE)</f>
        <v>#N/A</v>
      </c>
      <c r="BE174" t="e">
        <f>VLOOKUP(A174,'High impact list'!$A:$F,5,FALSE)</f>
        <v>#N/A</v>
      </c>
      <c r="BF174">
        <v>1</v>
      </c>
      <c r="BG174">
        <v>2</v>
      </c>
      <c r="BH174" t="e">
        <f>VLOOKUP(A174,Sheet2!B:B,1,FALSE)</f>
        <v>#N/A</v>
      </c>
    </row>
    <row r="175" spans="1:60" ht="18.75" customHeight="1" x14ac:dyDescent="0.25">
      <c r="A175" s="223">
        <v>83</v>
      </c>
      <c r="B175" s="224" t="s">
        <v>165</v>
      </c>
      <c r="C175" s="225" t="s">
        <v>1190</v>
      </c>
      <c r="D175" s="225" t="s">
        <v>1191</v>
      </c>
      <c r="E175" s="225" t="s">
        <v>683</v>
      </c>
      <c r="F175" s="225" t="s">
        <v>168</v>
      </c>
      <c r="G175" s="225" t="s">
        <v>169</v>
      </c>
      <c r="H175" s="224" t="s">
        <v>440</v>
      </c>
      <c r="I175" s="224" t="s">
        <v>437</v>
      </c>
      <c r="J175" s="227" t="s">
        <v>17</v>
      </c>
      <c r="K175" s="232" t="s">
        <v>23</v>
      </c>
      <c r="L175" s="232" t="s">
        <v>23</v>
      </c>
      <c r="M175" s="227" t="s">
        <v>17</v>
      </c>
      <c r="N175" s="232" t="s">
        <v>23</v>
      </c>
      <c r="O175" s="232" t="s">
        <v>23</v>
      </c>
      <c r="P175" s="225" t="s">
        <v>1</v>
      </c>
      <c r="Q175" s="225" t="s">
        <v>1</v>
      </c>
      <c r="R175" s="225" t="s">
        <v>1</v>
      </c>
      <c r="S175" s="225" t="s">
        <v>1</v>
      </c>
      <c r="T175" s="225" t="s">
        <v>1</v>
      </c>
      <c r="U175" s="225" t="s">
        <v>1</v>
      </c>
      <c r="V175" s="225" t="s">
        <v>1</v>
      </c>
      <c r="W175" s="225" t="s">
        <v>1</v>
      </c>
      <c r="X175" s="225" t="s">
        <v>1</v>
      </c>
      <c r="Y175" s="225" t="s">
        <v>1</v>
      </c>
      <c r="Z175" s="232" t="s">
        <v>23</v>
      </c>
      <c r="AA175" s="232" t="s">
        <v>23</v>
      </c>
      <c r="AB175" s="225" t="s">
        <v>1</v>
      </c>
      <c r="AC175" s="225" t="s">
        <v>1</v>
      </c>
      <c r="AD175" s="225" t="s">
        <v>1</v>
      </c>
      <c r="AE175" s="225" t="s">
        <v>1</v>
      </c>
      <c r="AF175" s="225" t="s">
        <v>1</v>
      </c>
      <c r="AG175" s="225" t="s">
        <v>1</v>
      </c>
      <c r="AH175" s="225" t="s">
        <v>1</v>
      </c>
      <c r="AI175" s="225" t="s">
        <v>1</v>
      </c>
      <c r="AJ175" s="225" t="s">
        <v>1</v>
      </c>
      <c r="AK175" s="225" t="s">
        <v>1</v>
      </c>
      <c r="AL175" s="232" t="s">
        <v>23</v>
      </c>
      <c r="AM175" s="225" t="s">
        <v>1</v>
      </c>
      <c r="AN175" s="225" t="s">
        <v>1</v>
      </c>
      <c r="AO175" s="225" t="s">
        <v>1</v>
      </c>
      <c r="AP175" s="230" t="s">
        <v>22</v>
      </c>
      <c r="AQ175" s="225" t="s">
        <v>1</v>
      </c>
      <c r="AR175" s="225" t="s">
        <v>1</v>
      </c>
      <c r="AS175" s="225" t="s">
        <v>1</v>
      </c>
      <c r="AT175" s="225" t="s">
        <v>1</v>
      </c>
      <c r="AU175" s="232" t="s">
        <v>23</v>
      </c>
      <c r="AV175" s="232" t="s">
        <v>23</v>
      </c>
      <c r="AW175" s="226" t="s">
        <v>1241</v>
      </c>
      <c r="AX175" s="226">
        <v>1</v>
      </c>
      <c r="AY175" s="227">
        <v>2</v>
      </c>
      <c r="AZ175" s="228">
        <v>0</v>
      </c>
      <c r="BA175" s="236">
        <v>4.5999999999999996</v>
      </c>
      <c r="BB175" s="238">
        <v>56.8</v>
      </c>
      <c r="BD175">
        <f>VLOOKUP(A175,'High impact list'!$A:$F,1,FALSE)</f>
        <v>83</v>
      </c>
      <c r="BE175" t="str">
        <f>VLOOKUP(A175,'High impact list'!$A:$F,5,FALSE)</f>
        <v>Infrastructure/ Fiscal Pressure</v>
      </c>
      <c r="BF175">
        <v>1</v>
      </c>
      <c r="BG175">
        <v>2</v>
      </c>
      <c r="BH175" t="e">
        <f>VLOOKUP(A175,Sheet2!B:B,1,FALSE)</f>
        <v>#N/A</v>
      </c>
    </row>
    <row r="176" spans="1:60" ht="18.75" customHeight="1" x14ac:dyDescent="0.25">
      <c r="A176" s="223">
        <v>86</v>
      </c>
      <c r="B176" s="224" t="s">
        <v>202</v>
      </c>
      <c r="C176" s="225" t="s">
        <v>1190</v>
      </c>
      <c r="D176" s="225" t="s">
        <v>1191</v>
      </c>
      <c r="E176" s="225" t="s">
        <v>815</v>
      </c>
      <c r="F176" s="225" t="s">
        <v>463</v>
      </c>
      <c r="G176" s="225" t="s">
        <v>463</v>
      </c>
      <c r="H176" s="224" t="s">
        <v>444</v>
      </c>
      <c r="I176" s="224" t="s">
        <v>437</v>
      </c>
      <c r="J176" s="227" t="s">
        <v>17</v>
      </c>
      <c r="K176" s="231" t="s">
        <v>20</v>
      </c>
      <c r="L176" s="225" t="s">
        <v>1</v>
      </c>
      <c r="M176" s="226" t="s">
        <v>33</v>
      </c>
      <c r="N176" s="230" t="s">
        <v>22</v>
      </c>
      <c r="O176" s="225" t="s">
        <v>1</v>
      </c>
      <c r="P176" s="225" t="s">
        <v>1</v>
      </c>
      <c r="Q176" s="225" t="s">
        <v>1</v>
      </c>
      <c r="R176" s="225" t="s">
        <v>1</v>
      </c>
      <c r="S176" s="225" t="s">
        <v>1</v>
      </c>
      <c r="T176" s="225" t="s">
        <v>1</v>
      </c>
      <c r="U176" s="225" t="s">
        <v>1</v>
      </c>
      <c r="V176" s="225" t="s">
        <v>1</v>
      </c>
      <c r="W176" s="225" t="s">
        <v>1</v>
      </c>
      <c r="X176" s="225" t="s">
        <v>1</v>
      </c>
      <c r="Y176" s="225" t="s">
        <v>1</v>
      </c>
      <c r="Z176" s="231" t="s">
        <v>20</v>
      </c>
      <c r="AA176" s="231" t="s">
        <v>20</v>
      </c>
      <c r="AB176" s="225" t="s">
        <v>1</v>
      </c>
      <c r="AC176" s="225" t="s">
        <v>1</v>
      </c>
      <c r="AD176" s="225" t="s">
        <v>1</v>
      </c>
      <c r="AE176" s="225" t="s">
        <v>1</v>
      </c>
      <c r="AF176" s="225" t="s">
        <v>1</v>
      </c>
      <c r="AG176" s="225" t="s">
        <v>1</v>
      </c>
      <c r="AH176" s="225" t="s">
        <v>1</v>
      </c>
      <c r="AI176" s="225" t="s">
        <v>1</v>
      </c>
      <c r="AJ176" s="225" t="s">
        <v>1</v>
      </c>
      <c r="AK176" s="225" t="s">
        <v>1</v>
      </c>
      <c r="AL176" s="225" t="s">
        <v>1</v>
      </c>
      <c r="AM176" s="225" t="s">
        <v>1</v>
      </c>
      <c r="AN176" s="225" t="s">
        <v>1</v>
      </c>
      <c r="AO176" s="225" t="s">
        <v>1</v>
      </c>
      <c r="AP176" s="225" t="s">
        <v>1</v>
      </c>
      <c r="AQ176" s="225" t="s">
        <v>1</v>
      </c>
      <c r="AR176" s="225" t="s">
        <v>1</v>
      </c>
      <c r="AS176" s="225" t="s">
        <v>1</v>
      </c>
      <c r="AT176" s="225" t="s">
        <v>1</v>
      </c>
      <c r="AU176" s="231" t="s">
        <v>20</v>
      </c>
      <c r="AV176" s="232" t="s">
        <v>23</v>
      </c>
      <c r="AW176" s="231" t="s">
        <v>1240</v>
      </c>
      <c r="AX176" s="227">
        <v>2</v>
      </c>
      <c r="AY176" s="227">
        <v>2</v>
      </c>
      <c r="AZ176" s="228">
        <v>0</v>
      </c>
      <c r="BA176" s="233">
        <v>5.8</v>
      </c>
      <c r="BB176" s="234">
        <v>0.16</v>
      </c>
      <c r="BD176" t="e">
        <f>VLOOKUP(A176,'High impact list'!$A:$F,1,FALSE)</f>
        <v>#N/A</v>
      </c>
      <c r="BE176" t="e">
        <f>VLOOKUP(A176,'High impact list'!$A:$F,5,FALSE)</f>
        <v>#N/A</v>
      </c>
      <c r="BF176">
        <v>1</v>
      </c>
      <c r="BG176">
        <v>2</v>
      </c>
      <c r="BH176" t="e">
        <f>VLOOKUP(A176,Sheet2!B:B,1,FALSE)</f>
        <v>#N/A</v>
      </c>
    </row>
    <row r="177" spans="1:60" ht="14.25" customHeight="1" x14ac:dyDescent="0.25">
      <c r="A177" s="223">
        <v>457</v>
      </c>
      <c r="B177" s="224" t="s">
        <v>463</v>
      </c>
      <c r="C177" s="225" t="s">
        <v>1190</v>
      </c>
      <c r="D177" s="225" t="s">
        <v>1191</v>
      </c>
      <c r="E177" s="225" t="s">
        <v>438</v>
      </c>
      <c r="F177" s="225" t="s">
        <v>463</v>
      </c>
      <c r="G177" s="225" t="s">
        <v>1</v>
      </c>
      <c r="H177" s="224" t="s">
        <v>1</v>
      </c>
      <c r="I177" s="224" t="s">
        <v>438</v>
      </c>
      <c r="J177" s="227" t="s">
        <v>17</v>
      </c>
      <c r="K177" s="232" t="s">
        <v>23</v>
      </c>
      <c r="L177" s="232" t="s">
        <v>23</v>
      </c>
      <c r="M177" s="227" t="s">
        <v>17</v>
      </c>
      <c r="N177" s="232" t="s">
        <v>23</v>
      </c>
      <c r="O177" s="232" t="s">
        <v>23</v>
      </c>
      <c r="P177" s="225" t="s">
        <v>1</v>
      </c>
      <c r="Q177" s="225" t="s">
        <v>1</v>
      </c>
      <c r="R177" s="225" t="s">
        <v>1</v>
      </c>
      <c r="S177" s="225" t="s">
        <v>1</v>
      </c>
      <c r="T177" s="225" t="s">
        <v>1</v>
      </c>
      <c r="U177" s="225" t="s">
        <v>1</v>
      </c>
      <c r="V177" s="225" t="s">
        <v>1</v>
      </c>
      <c r="W177" s="225" t="s">
        <v>1</v>
      </c>
      <c r="X177" s="225" t="s">
        <v>1</v>
      </c>
      <c r="Y177" s="225" t="s">
        <v>1</v>
      </c>
      <c r="Z177" s="232" t="s">
        <v>23</v>
      </c>
      <c r="AA177" s="232" t="s">
        <v>23</v>
      </c>
      <c r="AB177" s="225" t="s">
        <v>1</v>
      </c>
      <c r="AC177" s="225" t="s">
        <v>1</v>
      </c>
      <c r="AD177" s="225" t="s">
        <v>1</v>
      </c>
      <c r="AE177" s="225" t="s">
        <v>1</v>
      </c>
      <c r="AF177" s="232" t="s">
        <v>23</v>
      </c>
      <c r="AG177" s="225" t="s">
        <v>1</v>
      </c>
      <c r="AH177" s="225" t="s">
        <v>1</v>
      </c>
      <c r="AI177" s="225" t="s">
        <v>1</v>
      </c>
      <c r="AJ177" s="225" t="s">
        <v>1</v>
      </c>
      <c r="AK177" s="225" t="s">
        <v>1</v>
      </c>
      <c r="AL177" s="232" t="s">
        <v>23</v>
      </c>
      <c r="AM177" s="225" t="s">
        <v>1</v>
      </c>
      <c r="AN177" s="225" t="s">
        <v>1</v>
      </c>
      <c r="AO177" s="225" t="s">
        <v>1</v>
      </c>
      <c r="AP177" s="232" t="s">
        <v>23</v>
      </c>
      <c r="AQ177" s="230" t="s">
        <v>22</v>
      </c>
      <c r="AR177" s="230" t="s">
        <v>22</v>
      </c>
      <c r="AS177" s="225" t="s">
        <v>1</v>
      </c>
      <c r="AT177" s="225" t="s">
        <v>1</v>
      </c>
      <c r="AU177" s="232" t="s">
        <v>23</v>
      </c>
      <c r="AV177" s="232" t="s">
        <v>23</v>
      </c>
      <c r="AW177" s="226" t="s">
        <v>1241</v>
      </c>
      <c r="AX177" s="227">
        <v>2</v>
      </c>
      <c r="AY177" s="227">
        <v>2</v>
      </c>
      <c r="AZ177" s="228">
        <v>0</v>
      </c>
      <c r="BA177" s="236">
        <v>73</v>
      </c>
      <c r="BB177" s="238">
        <v>1.3</v>
      </c>
      <c r="BD177" t="e">
        <f>VLOOKUP(A177,'High impact list'!$A:$F,1,FALSE)</f>
        <v>#N/A</v>
      </c>
      <c r="BE177" t="e">
        <f>VLOOKUP(A177,'High impact list'!$A:$F,5,FALSE)</f>
        <v>#N/A</v>
      </c>
      <c r="BF177">
        <v>1</v>
      </c>
      <c r="BG177">
        <v>2</v>
      </c>
      <c r="BH177" t="e">
        <f>VLOOKUP(A177,Sheet2!B:B,1,FALSE)</f>
        <v>#N/A</v>
      </c>
    </row>
    <row r="178" spans="1:60" ht="14.25" customHeight="1" x14ac:dyDescent="0.25">
      <c r="A178" s="223">
        <v>1564</v>
      </c>
      <c r="B178" s="224" t="s">
        <v>443</v>
      </c>
      <c r="C178" s="225" t="s">
        <v>1190</v>
      </c>
      <c r="D178" s="225" t="s">
        <v>1191</v>
      </c>
      <c r="E178" s="225" t="s">
        <v>571</v>
      </c>
      <c r="F178" s="225" t="s">
        <v>1</v>
      </c>
      <c r="G178" s="225" t="s">
        <v>1</v>
      </c>
      <c r="H178" s="224" t="s">
        <v>1</v>
      </c>
      <c r="I178" s="224" t="s">
        <v>571</v>
      </c>
      <c r="J178" s="227" t="s">
        <v>17</v>
      </c>
      <c r="K178" s="230" t="s">
        <v>22</v>
      </c>
      <c r="L178" s="232" t="s">
        <v>23</v>
      </c>
      <c r="M178" s="227" t="s">
        <v>17</v>
      </c>
      <c r="N178" s="231" t="s">
        <v>20</v>
      </c>
      <c r="O178" s="231" t="s">
        <v>20</v>
      </c>
      <c r="P178" s="225" t="s">
        <v>1</v>
      </c>
      <c r="Q178" s="225" t="s">
        <v>1</v>
      </c>
      <c r="R178" s="225" t="s">
        <v>1</v>
      </c>
      <c r="S178" s="225" t="s">
        <v>1</v>
      </c>
      <c r="T178" s="225" t="s">
        <v>1</v>
      </c>
      <c r="U178" s="225" t="s">
        <v>1</v>
      </c>
      <c r="V178" s="225" t="s">
        <v>1</v>
      </c>
      <c r="W178" s="225" t="s">
        <v>1</v>
      </c>
      <c r="X178" s="225" t="s">
        <v>1</v>
      </c>
      <c r="Y178" s="225" t="s">
        <v>1</v>
      </c>
      <c r="Z178" s="230" t="s">
        <v>22</v>
      </c>
      <c r="AA178" s="230" t="s">
        <v>22</v>
      </c>
      <c r="AB178" s="225" t="s">
        <v>1</v>
      </c>
      <c r="AC178" s="225" t="s">
        <v>1</v>
      </c>
      <c r="AD178" s="225" t="s">
        <v>1</v>
      </c>
      <c r="AE178" s="231" t="s">
        <v>20</v>
      </c>
      <c r="AF178" s="232" t="s">
        <v>23</v>
      </c>
      <c r="AG178" s="225" t="s">
        <v>1</v>
      </c>
      <c r="AH178" s="232" t="s">
        <v>23</v>
      </c>
      <c r="AI178" s="225" t="s">
        <v>1</v>
      </c>
      <c r="AJ178" s="225" t="s">
        <v>1</v>
      </c>
      <c r="AK178" s="230" t="s">
        <v>22</v>
      </c>
      <c r="AL178" s="225" t="s">
        <v>1</v>
      </c>
      <c r="AM178" s="225" t="s">
        <v>1</v>
      </c>
      <c r="AN178" s="225" t="s">
        <v>1</v>
      </c>
      <c r="AO178" s="225" t="s">
        <v>1</v>
      </c>
      <c r="AP178" s="232" t="s">
        <v>23</v>
      </c>
      <c r="AQ178" s="225" t="s">
        <v>1</v>
      </c>
      <c r="AR178" s="232" t="s">
        <v>23</v>
      </c>
      <c r="AS178" s="225" t="s">
        <v>1</v>
      </c>
      <c r="AT178" s="225" t="s">
        <v>1</v>
      </c>
      <c r="AU178" s="232" t="s">
        <v>23</v>
      </c>
      <c r="AV178" s="232" t="s">
        <v>23</v>
      </c>
      <c r="AW178" s="231" t="s">
        <v>1240</v>
      </c>
      <c r="AX178" s="226">
        <v>1</v>
      </c>
      <c r="AY178" s="226">
        <v>1</v>
      </c>
      <c r="AZ178" s="228">
        <v>0</v>
      </c>
      <c r="BA178" s="236">
        <v>179.6</v>
      </c>
      <c r="BB178" s="234">
        <v>0.04</v>
      </c>
      <c r="BD178" t="e">
        <f>VLOOKUP(A178,'High impact list'!$A:$F,1,FALSE)</f>
        <v>#N/A</v>
      </c>
      <c r="BE178" t="e">
        <f>VLOOKUP(A178,'High impact list'!$A:$F,5,FALSE)</f>
        <v>#N/A</v>
      </c>
      <c r="BF178">
        <v>1</v>
      </c>
      <c r="BG178">
        <v>2</v>
      </c>
      <c r="BH178" t="e">
        <f>VLOOKUP(A178,Sheet2!B:B,1,FALSE)</f>
        <v>#N/A</v>
      </c>
    </row>
    <row r="179" spans="1:60" ht="18" customHeight="1" x14ac:dyDescent="0.25">
      <c r="A179" s="223">
        <v>482</v>
      </c>
      <c r="B179" s="224" t="s">
        <v>1264</v>
      </c>
      <c r="C179" s="225" t="s">
        <v>1190</v>
      </c>
      <c r="D179" s="225" t="s">
        <v>1191</v>
      </c>
      <c r="E179" s="225" t="s">
        <v>438</v>
      </c>
      <c r="F179" s="225" t="s">
        <v>465</v>
      </c>
      <c r="G179" s="225" t="s">
        <v>1</v>
      </c>
      <c r="H179" s="224" t="s">
        <v>1</v>
      </c>
      <c r="I179" s="224" t="s">
        <v>438</v>
      </c>
      <c r="J179" s="227" t="s">
        <v>17</v>
      </c>
      <c r="K179" s="225" t="s">
        <v>1</v>
      </c>
      <c r="L179" s="231" t="s">
        <v>20</v>
      </c>
      <c r="M179" s="226" t="s">
        <v>33</v>
      </c>
      <c r="N179" s="225" t="s">
        <v>1</v>
      </c>
      <c r="O179" s="225" t="s">
        <v>1</v>
      </c>
      <c r="P179" s="225" t="s">
        <v>1</v>
      </c>
      <c r="Q179" s="225" t="s">
        <v>1</v>
      </c>
      <c r="R179" s="225" t="s">
        <v>1</v>
      </c>
      <c r="S179" s="225" t="s">
        <v>1</v>
      </c>
      <c r="T179" s="225" t="s">
        <v>1</v>
      </c>
      <c r="U179" s="225" t="s">
        <v>1</v>
      </c>
      <c r="V179" s="225" t="s">
        <v>1</v>
      </c>
      <c r="W179" s="225" t="s">
        <v>1</v>
      </c>
      <c r="X179" s="225" t="s">
        <v>1</v>
      </c>
      <c r="Y179" s="225" t="s">
        <v>1</v>
      </c>
      <c r="Z179" s="225" t="s">
        <v>1</v>
      </c>
      <c r="AA179" s="225" t="s">
        <v>1</v>
      </c>
      <c r="AB179" s="225" t="s">
        <v>1</v>
      </c>
      <c r="AC179" s="225" t="s">
        <v>1</v>
      </c>
      <c r="AD179" s="225" t="s">
        <v>1</v>
      </c>
      <c r="AE179" s="225" t="s">
        <v>1</v>
      </c>
      <c r="AF179" s="225" t="s">
        <v>1</v>
      </c>
      <c r="AG179" s="225" t="s">
        <v>1</v>
      </c>
      <c r="AH179" s="225" t="s">
        <v>1</v>
      </c>
      <c r="AI179" s="225" t="s">
        <v>1</v>
      </c>
      <c r="AJ179" s="225" t="s">
        <v>1</v>
      </c>
      <c r="AK179" s="225" t="s">
        <v>1</v>
      </c>
      <c r="AL179" s="225" t="s">
        <v>1</v>
      </c>
      <c r="AM179" s="225" t="s">
        <v>1</v>
      </c>
      <c r="AN179" s="225" t="s">
        <v>1</v>
      </c>
      <c r="AO179" s="225" t="s">
        <v>1</v>
      </c>
      <c r="AP179" s="225" t="s">
        <v>1</v>
      </c>
      <c r="AQ179" s="225" t="s">
        <v>1</v>
      </c>
      <c r="AR179" s="231" t="s">
        <v>20</v>
      </c>
      <c r="AS179" s="225" t="s">
        <v>1</v>
      </c>
      <c r="AT179" s="225" t="s">
        <v>1</v>
      </c>
      <c r="AU179" s="230" t="s">
        <v>22</v>
      </c>
      <c r="AV179" s="231" t="s">
        <v>20</v>
      </c>
      <c r="AW179" s="231" t="s">
        <v>1240</v>
      </c>
      <c r="AX179" s="226">
        <v>1</v>
      </c>
      <c r="AY179" s="235">
        <v>0</v>
      </c>
      <c r="AZ179" s="228">
        <v>0</v>
      </c>
      <c r="BA179" s="236">
        <v>0.71</v>
      </c>
      <c r="BB179" s="234">
        <v>0.09</v>
      </c>
      <c r="BD179" t="e">
        <f>VLOOKUP(A179,'High impact list'!$A:$F,1,FALSE)</f>
        <v>#N/A</v>
      </c>
      <c r="BE179" t="e">
        <f>VLOOKUP(A179,'High impact list'!$A:$F,5,FALSE)</f>
        <v>#N/A</v>
      </c>
      <c r="BF179">
        <v>1</v>
      </c>
      <c r="BG179">
        <v>2</v>
      </c>
      <c r="BH179" t="e">
        <f>VLOOKUP(A179,Sheet2!B:B,1,FALSE)</f>
        <v>#N/A</v>
      </c>
    </row>
    <row r="180" spans="1:60" ht="18.75" customHeight="1" x14ac:dyDescent="0.25">
      <c r="A180" s="223">
        <v>1546</v>
      </c>
      <c r="B180" s="224" t="s">
        <v>826</v>
      </c>
      <c r="C180" s="225" t="s">
        <v>1190</v>
      </c>
      <c r="D180" s="225" t="s">
        <v>1191</v>
      </c>
      <c r="E180" s="225" t="s">
        <v>815</v>
      </c>
      <c r="F180" s="225" t="s">
        <v>465</v>
      </c>
      <c r="G180" s="225" t="s">
        <v>1530</v>
      </c>
      <c r="H180" s="224" t="s">
        <v>444</v>
      </c>
      <c r="I180" s="224" t="s">
        <v>437</v>
      </c>
      <c r="J180" s="227" t="s">
        <v>17</v>
      </c>
      <c r="K180" s="232" t="s">
        <v>23</v>
      </c>
      <c r="L180" s="232" t="s">
        <v>23</v>
      </c>
      <c r="M180" s="227" t="s">
        <v>17</v>
      </c>
      <c r="N180" s="231" t="s">
        <v>20</v>
      </c>
      <c r="O180" s="232" t="s">
        <v>23</v>
      </c>
      <c r="P180" s="225" t="s">
        <v>1</v>
      </c>
      <c r="Q180" s="225" t="s">
        <v>1</v>
      </c>
      <c r="R180" s="225" t="s">
        <v>1</v>
      </c>
      <c r="S180" s="225" t="s">
        <v>1</v>
      </c>
      <c r="T180" s="225" t="s">
        <v>1</v>
      </c>
      <c r="U180" s="225" t="s">
        <v>1</v>
      </c>
      <c r="V180" s="225" t="s">
        <v>1</v>
      </c>
      <c r="W180" s="225" t="s">
        <v>1</v>
      </c>
      <c r="X180" s="225" t="s">
        <v>1</v>
      </c>
      <c r="Y180" s="225" t="s">
        <v>1</v>
      </c>
      <c r="Z180" s="232" t="s">
        <v>23</v>
      </c>
      <c r="AA180" s="225" t="s">
        <v>1</v>
      </c>
      <c r="AB180" s="225" t="s">
        <v>1</v>
      </c>
      <c r="AC180" s="225" t="s">
        <v>1</v>
      </c>
      <c r="AD180" s="225" t="s">
        <v>1</v>
      </c>
      <c r="AE180" s="225" t="s">
        <v>1</v>
      </c>
      <c r="AF180" s="225" t="s">
        <v>1</v>
      </c>
      <c r="AG180" s="225" t="s">
        <v>1</v>
      </c>
      <c r="AH180" s="225" t="s">
        <v>1</v>
      </c>
      <c r="AI180" s="225" t="s">
        <v>1</v>
      </c>
      <c r="AJ180" s="225" t="s">
        <v>1</v>
      </c>
      <c r="AK180" s="225" t="s">
        <v>1</v>
      </c>
      <c r="AL180" s="230" t="s">
        <v>22</v>
      </c>
      <c r="AM180" s="225" t="s">
        <v>1</v>
      </c>
      <c r="AN180" s="225" t="s">
        <v>1</v>
      </c>
      <c r="AO180" s="225" t="s">
        <v>1</v>
      </c>
      <c r="AP180" s="225" t="s">
        <v>1</v>
      </c>
      <c r="AQ180" s="230" t="s">
        <v>22</v>
      </c>
      <c r="AR180" s="225" t="s">
        <v>1</v>
      </c>
      <c r="AS180" s="225" t="s">
        <v>1</v>
      </c>
      <c r="AT180" s="225" t="s">
        <v>1</v>
      </c>
      <c r="AU180" s="232" t="s">
        <v>23</v>
      </c>
      <c r="AV180" s="232" t="s">
        <v>23</v>
      </c>
      <c r="AW180" s="226" t="s">
        <v>1241</v>
      </c>
      <c r="AX180" s="226">
        <v>1</v>
      </c>
      <c r="AY180" s="227">
        <v>2</v>
      </c>
      <c r="AZ180" s="228">
        <v>0</v>
      </c>
      <c r="BA180" s="236">
        <v>2.5</v>
      </c>
      <c r="BB180" s="229">
        <v>0</v>
      </c>
      <c r="BD180" t="e">
        <f>VLOOKUP(A180,'High impact list'!$A:$F,1,FALSE)</f>
        <v>#N/A</v>
      </c>
      <c r="BE180" t="e">
        <f>VLOOKUP(A180,'High impact list'!$A:$F,5,FALSE)</f>
        <v>#N/A</v>
      </c>
      <c r="BF180">
        <v>1</v>
      </c>
      <c r="BG180">
        <v>2</v>
      </c>
      <c r="BH180" t="e">
        <f>VLOOKUP(A180,Sheet2!B:B,1,FALSE)</f>
        <v>#N/A</v>
      </c>
    </row>
    <row r="181" spans="1:60" ht="14.25" customHeight="1" x14ac:dyDescent="0.25">
      <c r="A181" s="223">
        <v>1413</v>
      </c>
      <c r="B181" s="224" t="s">
        <v>765</v>
      </c>
      <c r="C181" s="225" t="s">
        <v>1190</v>
      </c>
      <c r="D181" s="225" t="s">
        <v>1191</v>
      </c>
      <c r="E181" s="225" t="s">
        <v>737</v>
      </c>
      <c r="F181" s="225" t="s">
        <v>456</v>
      </c>
      <c r="G181" s="225" t="s">
        <v>754</v>
      </c>
      <c r="H181" s="224" t="s">
        <v>755</v>
      </c>
      <c r="I181" s="224" t="s">
        <v>437</v>
      </c>
      <c r="J181" s="227" t="s">
        <v>17</v>
      </c>
      <c r="K181" s="225" t="s">
        <v>1</v>
      </c>
      <c r="L181" s="231" t="s">
        <v>20</v>
      </c>
      <c r="M181" s="226" t="s">
        <v>33</v>
      </c>
      <c r="N181" s="225" t="s">
        <v>1</v>
      </c>
      <c r="O181" s="225" t="s">
        <v>1</v>
      </c>
      <c r="P181" s="225" t="s">
        <v>1</v>
      </c>
      <c r="Q181" s="225" t="s">
        <v>1</v>
      </c>
      <c r="R181" s="225" t="s">
        <v>1</v>
      </c>
      <c r="S181" s="225" t="s">
        <v>1</v>
      </c>
      <c r="T181" s="225" t="s">
        <v>1</v>
      </c>
      <c r="U181" s="225" t="s">
        <v>1</v>
      </c>
      <c r="V181" s="225" t="s">
        <v>1</v>
      </c>
      <c r="W181" s="225" t="s">
        <v>1</v>
      </c>
      <c r="X181" s="225" t="s">
        <v>1</v>
      </c>
      <c r="Y181" s="225" t="s">
        <v>1</v>
      </c>
      <c r="Z181" s="225" t="s">
        <v>1</v>
      </c>
      <c r="AA181" s="225" t="s">
        <v>1</v>
      </c>
      <c r="AB181" s="225" t="s">
        <v>1</v>
      </c>
      <c r="AC181" s="225" t="s">
        <v>1</v>
      </c>
      <c r="AD181" s="225" t="s">
        <v>1</v>
      </c>
      <c r="AE181" s="231" t="s">
        <v>20</v>
      </c>
      <c r="AF181" s="225" t="s">
        <v>1</v>
      </c>
      <c r="AG181" s="225" t="s">
        <v>1</v>
      </c>
      <c r="AH181" s="225" t="s">
        <v>1</v>
      </c>
      <c r="AI181" s="225" t="s">
        <v>1</v>
      </c>
      <c r="AJ181" s="225" t="s">
        <v>1</v>
      </c>
      <c r="AK181" s="231" t="s">
        <v>20</v>
      </c>
      <c r="AL181" s="225" t="s">
        <v>1</v>
      </c>
      <c r="AM181" s="225" t="s">
        <v>1</v>
      </c>
      <c r="AN181" s="225" t="s">
        <v>1</v>
      </c>
      <c r="AO181" s="225" t="s">
        <v>1</v>
      </c>
      <c r="AP181" s="225" t="s">
        <v>1</v>
      </c>
      <c r="AQ181" s="225" t="s">
        <v>1</v>
      </c>
      <c r="AR181" s="231" t="s">
        <v>20</v>
      </c>
      <c r="AS181" s="225" t="s">
        <v>1</v>
      </c>
      <c r="AT181" s="225" t="s">
        <v>1</v>
      </c>
      <c r="AU181" s="231" t="s">
        <v>20</v>
      </c>
      <c r="AV181" s="231" t="s">
        <v>20</v>
      </c>
      <c r="AW181" s="226" t="s">
        <v>1241</v>
      </c>
      <c r="AX181" s="226">
        <v>1</v>
      </c>
      <c r="AY181" s="235">
        <v>0</v>
      </c>
      <c r="AZ181" s="228">
        <v>0</v>
      </c>
      <c r="BA181" s="236">
        <v>1.1000000000000001</v>
      </c>
      <c r="BB181" s="234">
        <v>0</v>
      </c>
      <c r="BD181" t="e">
        <f>VLOOKUP(A181,'High impact list'!$A:$F,1,FALSE)</f>
        <v>#N/A</v>
      </c>
      <c r="BE181" t="e">
        <f>VLOOKUP(A181,'High impact list'!$A:$F,5,FALSE)</f>
        <v>#N/A</v>
      </c>
      <c r="BF181">
        <v>1</v>
      </c>
      <c r="BG181">
        <v>2</v>
      </c>
      <c r="BH181" t="e">
        <f>VLOOKUP(A181,Sheet2!B:B,1,FALSE)</f>
        <v>#N/A</v>
      </c>
    </row>
    <row r="182" spans="1:60" ht="14.25" customHeight="1" x14ac:dyDescent="0.25">
      <c r="A182" s="223">
        <v>89</v>
      </c>
      <c r="B182" s="224" t="s">
        <v>211</v>
      </c>
      <c r="C182" s="225" t="s">
        <v>1190</v>
      </c>
      <c r="D182" s="225" t="s">
        <v>1191</v>
      </c>
      <c r="E182" s="225" t="s">
        <v>683</v>
      </c>
      <c r="F182" s="225" t="s">
        <v>209</v>
      </c>
      <c r="G182" s="225" t="s">
        <v>209</v>
      </c>
      <c r="H182" s="224" t="s">
        <v>440</v>
      </c>
      <c r="I182" s="224" t="s">
        <v>437</v>
      </c>
      <c r="J182" s="227" t="s">
        <v>17</v>
      </c>
      <c r="K182" s="232" t="s">
        <v>23</v>
      </c>
      <c r="L182" s="225" t="s">
        <v>1</v>
      </c>
      <c r="M182" s="227" t="s">
        <v>17</v>
      </c>
      <c r="N182" s="231" t="s">
        <v>20</v>
      </c>
      <c r="O182" s="230" t="s">
        <v>22</v>
      </c>
      <c r="P182" s="225" t="s">
        <v>1</v>
      </c>
      <c r="Q182" s="225" t="s">
        <v>1</v>
      </c>
      <c r="R182" s="225" t="s">
        <v>1</v>
      </c>
      <c r="S182" s="225" t="s">
        <v>1</v>
      </c>
      <c r="T182" s="225" t="s">
        <v>1</v>
      </c>
      <c r="U182" s="225" t="s">
        <v>1</v>
      </c>
      <c r="V182" s="225" t="s">
        <v>1</v>
      </c>
      <c r="W182" s="225" t="s">
        <v>1</v>
      </c>
      <c r="X182" s="225" t="s">
        <v>1</v>
      </c>
      <c r="Y182" s="225" t="s">
        <v>1</v>
      </c>
      <c r="Z182" s="232" t="s">
        <v>23</v>
      </c>
      <c r="AA182" s="230" t="s">
        <v>22</v>
      </c>
      <c r="AB182" s="225" t="s">
        <v>1</v>
      </c>
      <c r="AC182" s="225" t="s">
        <v>1</v>
      </c>
      <c r="AD182" s="225" t="s">
        <v>1</v>
      </c>
      <c r="AE182" s="225" t="s">
        <v>1</v>
      </c>
      <c r="AF182" s="225" t="s">
        <v>1</v>
      </c>
      <c r="AG182" s="225" t="s">
        <v>1</v>
      </c>
      <c r="AH182" s="225" t="s">
        <v>1</v>
      </c>
      <c r="AI182" s="225" t="s">
        <v>1</v>
      </c>
      <c r="AJ182" s="225" t="s">
        <v>1</v>
      </c>
      <c r="AK182" s="225" t="s">
        <v>1</v>
      </c>
      <c r="AL182" s="225" t="s">
        <v>1</v>
      </c>
      <c r="AM182" s="225" t="s">
        <v>1</v>
      </c>
      <c r="AN182" s="225" t="s">
        <v>1</v>
      </c>
      <c r="AO182" s="225" t="s">
        <v>1</v>
      </c>
      <c r="AP182" s="225" t="s">
        <v>1</v>
      </c>
      <c r="AQ182" s="225" t="s">
        <v>1</v>
      </c>
      <c r="AR182" s="225" t="s">
        <v>1</v>
      </c>
      <c r="AS182" s="225" t="s">
        <v>1</v>
      </c>
      <c r="AT182" s="225" t="s">
        <v>1</v>
      </c>
      <c r="AU182" s="232" t="s">
        <v>23</v>
      </c>
      <c r="AV182" s="232" t="s">
        <v>23</v>
      </c>
      <c r="AW182" s="231" t="s">
        <v>1240</v>
      </c>
      <c r="AX182" s="226">
        <v>1</v>
      </c>
      <c r="AY182" s="226">
        <v>1</v>
      </c>
      <c r="AZ182" s="228">
        <v>0</v>
      </c>
      <c r="BA182" s="233">
        <v>0</v>
      </c>
      <c r="BB182" s="238">
        <v>1.9</v>
      </c>
      <c r="BD182">
        <f>VLOOKUP(A182,'High impact list'!$A:$F,1,FALSE)</f>
        <v>89</v>
      </c>
      <c r="BE182" t="str">
        <f>VLOOKUP(A182,'High impact list'!$A:$F,5,FALSE)</f>
        <v>Transport</v>
      </c>
      <c r="BF182">
        <v>1</v>
      </c>
      <c r="BG182">
        <v>2</v>
      </c>
      <c r="BH182" t="e">
        <f>VLOOKUP(A182,Sheet2!B:B,1,FALSE)</f>
        <v>#N/A</v>
      </c>
    </row>
    <row r="183" spans="1:60" ht="18.75" customHeight="1" x14ac:dyDescent="0.25">
      <c r="A183" s="223">
        <v>515</v>
      </c>
      <c r="B183" s="224" t="s">
        <v>209</v>
      </c>
      <c r="C183" s="225" t="s">
        <v>1190</v>
      </c>
      <c r="D183" s="225" t="s">
        <v>1191</v>
      </c>
      <c r="E183" s="225" t="s">
        <v>438</v>
      </c>
      <c r="F183" s="225" t="s">
        <v>209</v>
      </c>
      <c r="G183" s="225" t="s">
        <v>1</v>
      </c>
      <c r="H183" s="224" t="s">
        <v>1</v>
      </c>
      <c r="I183" s="224" t="s">
        <v>438</v>
      </c>
      <c r="J183" s="227" t="s">
        <v>17</v>
      </c>
      <c r="K183" s="232" t="s">
        <v>23</v>
      </c>
      <c r="L183" s="232" t="s">
        <v>23</v>
      </c>
      <c r="M183" s="237" t="s">
        <v>26</v>
      </c>
      <c r="N183" s="231" t="s">
        <v>20</v>
      </c>
      <c r="O183" s="232" t="s">
        <v>23</v>
      </c>
      <c r="P183" s="225" t="s">
        <v>1</v>
      </c>
      <c r="Q183" s="225" t="s">
        <v>1</v>
      </c>
      <c r="R183" s="225" t="s">
        <v>1</v>
      </c>
      <c r="S183" s="225" t="s">
        <v>1</v>
      </c>
      <c r="T183" s="225" t="s">
        <v>1</v>
      </c>
      <c r="U183" s="225" t="s">
        <v>1</v>
      </c>
      <c r="V183" s="225" t="s">
        <v>1</v>
      </c>
      <c r="W183" s="225" t="s">
        <v>1</v>
      </c>
      <c r="X183" s="230" t="s">
        <v>22</v>
      </c>
      <c r="Y183" s="225" t="s">
        <v>1</v>
      </c>
      <c r="Z183" s="231" t="s">
        <v>20</v>
      </c>
      <c r="AA183" s="232" t="s">
        <v>23</v>
      </c>
      <c r="AB183" s="225" t="s">
        <v>1</v>
      </c>
      <c r="AC183" s="225" t="s">
        <v>1</v>
      </c>
      <c r="AD183" s="225" t="s">
        <v>1</v>
      </c>
      <c r="AE183" s="232" t="s">
        <v>23</v>
      </c>
      <c r="AF183" s="232" t="s">
        <v>23</v>
      </c>
      <c r="AG183" s="225" t="s">
        <v>1</v>
      </c>
      <c r="AH183" s="230" t="s">
        <v>22</v>
      </c>
      <c r="AI183" s="225" t="s">
        <v>1</v>
      </c>
      <c r="AJ183" s="225" t="s">
        <v>1</v>
      </c>
      <c r="AK183" s="232" t="s">
        <v>23</v>
      </c>
      <c r="AL183" s="231" t="s">
        <v>20</v>
      </c>
      <c r="AM183" s="225" t="s">
        <v>1</v>
      </c>
      <c r="AN183" s="225" t="s">
        <v>1</v>
      </c>
      <c r="AO183" s="225" t="s">
        <v>1</v>
      </c>
      <c r="AP183" s="232" t="s">
        <v>23</v>
      </c>
      <c r="AQ183" s="225" t="s">
        <v>1</v>
      </c>
      <c r="AR183" s="225" t="s">
        <v>1</v>
      </c>
      <c r="AS183" s="225" t="s">
        <v>1</v>
      </c>
      <c r="AT183" s="225" t="s">
        <v>1</v>
      </c>
      <c r="AU183" s="232" t="s">
        <v>23</v>
      </c>
      <c r="AV183" s="232" t="s">
        <v>23</v>
      </c>
      <c r="AW183" s="226" t="s">
        <v>1241</v>
      </c>
      <c r="AX183" s="239">
        <v>3</v>
      </c>
      <c r="AY183" s="227">
        <v>2</v>
      </c>
      <c r="AZ183" s="236">
        <v>172.8</v>
      </c>
      <c r="BA183" s="233">
        <v>498</v>
      </c>
      <c r="BB183" s="238">
        <v>88.1</v>
      </c>
      <c r="BD183">
        <f>VLOOKUP(A183,'High impact list'!$A:$F,1,FALSE)</f>
        <v>515</v>
      </c>
      <c r="BE183" t="str">
        <f>VLOOKUP(A183,'High impact list'!$A:$F,5,FALSE)</f>
        <v>Transport</v>
      </c>
      <c r="BF183">
        <v>1</v>
      </c>
      <c r="BG183">
        <v>2</v>
      </c>
      <c r="BH183" t="e">
        <f>VLOOKUP(A183,Sheet2!B:B,1,FALSE)</f>
        <v>#N/A</v>
      </c>
    </row>
    <row r="184" spans="1:60" ht="18.75" customHeight="1" x14ac:dyDescent="0.25">
      <c r="A184" s="223">
        <v>90</v>
      </c>
      <c r="B184" s="224" t="s">
        <v>225</v>
      </c>
      <c r="C184" s="225" t="s">
        <v>1190</v>
      </c>
      <c r="D184" s="225" t="s">
        <v>1191</v>
      </c>
      <c r="E184" s="225" t="s">
        <v>854</v>
      </c>
      <c r="F184" s="225" t="s">
        <v>1519</v>
      </c>
      <c r="G184" s="225" t="s">
        <v>439</v>
      </c>
      <c r="H184" s="224" t="s">
        <v>444</v>
      </c>
      <c r="I184" s="224" t="s">
        <v>437</v>
      </c>
      <c r="J184" s="227" t="s">
        <v>17</v>
      </c>
      <c r="K184" s="230" t="s">
        <v>22</v>
      </c>
      <c r="L184" s="232" t="s">
        <v>23</v>
      </c>
      <c r="M184" s="227" t="s">
        <v>17</v>
      </c>
      <c r="N184" s="231" t="s">
        <v>20</v>
      </c>
      <c r="O184" s="232" t="s">
        <v>23</v>
      </c>
      <c r="P184" s="225" t="s">
        <v>1</v>
      </c>
      <c r="Q184" s="225" t="s">
        <v>1</v>
      </c>
      <c r="R184" s="225" t="s">
        <v>1</v>
      </c>
      <c r="S184" s="225" t="s">
        <v>1</v>
      </c>
      <c r="T184" s="225" t="s">
        <v>1</v>
      </c>
      <c r="U184" s="225" t="s">
        <v>1</v>
      </c>
      <c r="V184" s="225" t="s">
        <v>1</v>
      </c>
      <c r="W184" s="225" t="s">
        <v>1</v>
      </c>
      <c r="X184" s="225" t="s">
        <v>1</v>
      </c>
      <c r="Y184" s="225" t="s">
        <v>1</v>
      </c>
      <c r="Z184" s="225" t="s">
        <v>1</v>
      </c>
      <c r="AA184" s="230" t="s">
        <v>22</v>
      </c>
      <c r="AB184" s="225" t="s">
        <v>1</v>
      </c>
      <c r="AC184" s="225" t="s">
        <v>1</v>
      </c>
      <c r="AD184" s="225" t="s">
        <v>1</v>
      </c>
      <c r="AE184" s="231" t="s">
        <v>20</v>
      </c>
      <c r="AF184" s="225" t="s">
        <v>1</v>
      </c>
      <c r="AG184" s="225" t="s">
        <v>1</v>
      </c>
      <c r="AH184" s="225" t="s">
        <v>1</v>
      </c>
      <c r="AI184" s="225" t="s">
        <v>1</v>
      </c>
      <c r="AJ184" s="225" t="s">
        <v>1</v>
      </c>
      <c r="AK184" s="225" t="s">
        <v>1</v>
      </c>
      <c r="AL184" s="230" t="s">
        <v>22</v>
      </c>
      <c r="AM184" s="225" t="s">
        <v>1</v>
      </c>
      <c r="AN184" s="225" t="s">
        <v>1</v>
      </c>
      <c r="AO184" s="225" t="s">
        <v>1</v>
      </c>
      <c r="AP184" s="225" t="s">
        <v>1</v>
      </c>
      <c r="AQ184" s="225" t="s">
        <v>1</v>
      </c>
      <c r="AR184" s="225" t="s">
        <v>1</v>
      </c>
      <c r="AS184" s="225" t="s">
        <v>1</v>
      </c>
      <c r="AT184" s="225" t="s">
        <v>1</v>
      </c>
      <c r="AU184" s="230" t="s">
        <v>22</v>
      </c>
      <c r="AV184" s="231" t="s">
        <v>20</v>
      </c>
      <c r="AW184" s="226" t="s">
        <v>1241</v>
      </c>
      <c r="AX184" s="227">
        <v>2</v>
      </c>
      <c r="AY184" s="227">
        <v>2</v>
      </c>
      <c r="AZ184" s="228">
        <v>0</v>
      </c>
      <c r="BA184" s="233">
        <v>0</v>
      </c>
      <c r="BB184" s="234">
        <v>0.01</v>
      </c>
      <c r="BD184">
        <f>VLOOKUP(A184,'High impact list'!$A:$F,1,FALSE)</f>
        <v>90</v>
      </c>
      <c r="BE184" t="str">
        <f>VLOOKUP(A184,'High impact list'!$A:$F,5,FALSE)</f>
        <v>Infrastructure/ Water and Sanitation</v>
      </c>
      <c r="BF184">
        <v>1</v>
      </c>
      <c r="BG184">
        <v>2</v>
      </c>
      <c r="BH184" t="e">
        <f>VLOOKUP(A184,Sheet2!B:B,1,FALSE)</f>
        <v>#N/A</v>
      </c>
    </row>
    <row r="185" spans="1:60" ht="14.25" customHeight="1" x14ac:dyDescent="0.25">
      <c r="A185" s="223">
        <v>107</v>
      </c>
      <c r="B185" s="224" t="s">
        <v>1103</v>
      </c>
      <c r="C185" s="225" t="s">
        <v>1190</v>
      </c>
      <c r="D185" s="225" t="s">
        <v>1191</v>
      </c>
      <c r="E185" s="225" t="s">
        <v>658</v>
      </c>
      <c r="F185" s="225" t="s">
        <v>458</v>
      </c>
      <c r="G185" s="225" t="s">
        <v>1</v>
      </c>
      <c r="H185" s="224" t="s">
        <v>1</v>
      </c>
      <c r="I185" s="224" t="s">
        <v>658</v>
      </c>
      <c r="J185" s="227" t="s">
        <v>17</v>
      </c>
      <c r="K185" s="231" t="s">
        <v>20</v>
      </c>
      <c r="L185" s="232" t="s">
        <v>23</v>
      </c>
      <c r="M185" s="227" t="s">
        <v>17</v>
      </c>
      <c r="N185" s="225" t="s">
        <v>1</v>
      </c>
      <c r="O185" s="232" t="s">
        <v>23</v>
      </c>
      <c r="P185" s="225" t="s">
        <v>1</v>
      </c>
      <c r="Q185" s="225" t="s">
        <v>1</v>
      </c>
      <c r="R185" s="225" t="s">
        <v>1</v>
      </c>
      <c r="S185" s="225" t="s">
        <v>1</v>
      </c>
      <c r="T185" s="225" t="s">
        <v>1</v>
      </c>
      <c r="U185" s="225" t="s">
        <v>1</v>
      </c>
      <c r="V185" s="225" t="s">
        <v>1</v>
      </c>
      <c r="W185" s="225" t="s">
        <v>1</v>
      </c>
      <c r="X185" s="225" t="s">
        <v>1</v>
      </c>
      <c r="Y185" s="225" t="s">
        <v>1</v>
      </c>
      <c r="Z185" s="231" t="s">
        <v>20</v>
      </c>
      <c r="AA185" s="231" t="s">
        <v>20</v>
      </c>
      <c r="AB185" s="225" t="s">
        <v>1</v>
      </c>
      <c r="AC185" s="225" t="s">
        <v>1</v>
      </c>
      <c r="AD185" s="225" t="s">
        <v>1</v>
      </c>
      <c r="AE185" s="232" t="s">
        <v>23</v>
      </c>
      <c r="AF185" s="231" t="s">
        <v>20</v>
      </c>
      <c r="AG185" s="225" t="s">
        <v>1</v>
      </c>
      <c r="AH185" s="225" t="s">
        <v>1</v>
      </c>
      <c r="AI185" s="225" t="s">
        <v>1</v>
      </c>
      <c r="AJ185" s="225" t="s">
        <v>1</v>
      </c>
      <c r="AK185" s="225" t="s">
        <v>1</v>
      </c>
      <c r="AL185" s="225" t="s">
        <v>1</v>
      </c>
      <c r="AM185" s="225" t="s">
        <v>1</v>
      </c>
      <c r="AN185" s="225" t="s">
        <v>1</v>
      </c>
      <c r="AO185" s="225" t="s">
        <v>1</v>
      </c>
      <c r="AP185" s="225" t="s">
        <v>1</v>
      </c>
      <c r="AQ185" s="225" t="s">
        <v>1</v>
      </c>
      <c r="AR185" s="231" t="s">
        <v>20</v>
      </c>
      <c r="AS185" s="225" t="s">
        <v>1</v>
      </c>
      <c r="AT185" s="225" t="s">
        <v>1</v>
      </c>
      <c r="AU185" s="232" t="s">
        <v>23</v>
      </c>
      <c r="AV185" s="232" t="s">
        <v>23</v>
      </c>
      <c r="AW185" s="231" t="s">
        <v>1240</v>
      </c>
      <c r="AX185" s="227">
        <v>2</v>
      </c>
      <c r="AY185" s="227">
        <v>2</v>
      </c>
      <c r="AZ185" s="228">
        <v>0</v>
      </c>
      <c r="BA185" s="233">
        <v>13</v>
      </c>
      <c r="BB185" s="238">
        <v>6.8</v>
      </c>
      <c r="BD185" t="e">
        <f>VLOOKUP(A185,'High impact list'!$A:$F,1,FALSE)</f>
        <v>#N/A</v>
      </c>
      <c r="BE185" t="e">
        <f>VLOOKUP(A185,'High impact list'!$A:$F,5,FALSE)</f>
        <v>#N/A</v>
      </c>
      <c r="BF185">
        <v>1</v>
      </c>
      <c r="BG185">
        <v>2</v>
      </c>
      <c r="BH185" t="e">
        <f>VLOOKUP(A185,Sheet2!B:B,1,FALSE)</f>
        <v>#N/A</v>
      </c>
    </row>
    <row r="186" spans="1:60" ht="18" customHeight="1" x14ac:dyDescent="0.25">
      <c r="A186" s="223">
        <v>108</v>
      </c>
      <c r="B186" s="224" t="s">
        <v>135</v>
      </c>
      <c r="C186" s="225" t="s">
        <v>1190</v>
      </c>
      <c r="D186" s="225" t="s">
        <v>1191</v>
      </c>
      <c r="E186" s="225" t="s">
        <v>625</v>
      </c>
      <c r="F186" s="225" t="s">
        <v>458</v>
      </c>
      <c r="G186" s="225" t="s">
        <v>1</v>
      </c>
      <c r="H186" s="224" t="s">
        <v>1</v>
      </c>
      <c r="I186" s="224" t="s">
        <v>625</v>
      </c>
      <c r="J186" s="227" t="s">
        <v>17</v>
      </c>
      <c r="K186" s="225" t="s">
        <v>1</v>
      </c>
      <c r="L186" s="231" t="s">
        <v>20</v>
      </c>
      <c r="M186" s="226" t="s">
        <v>33</v>
      </c>
      <c r="N186" s="225" t="s">
        <v>1</v>
      </c>
      <c r="O186" s="225" t="s">
        <v>1</v>
      </c>
      <c r="P186" s="225" t="s">
        <v>1</v>
      </c>
      <c r="Q186" s="225" t="s">
        <v>1</v>
      </c>
      <c r="R186" s="225" t="s">
        <v>1</v>
      </c>
      <c r="S186" s="225" t="s">
        <v>1</v>
      </c>
      <c r="T186" s="225" t="s">
        <v>1</v>
      </c>
      <c r="U186" s="225" t="s">
        <v>1</v>
      </c>
      <c r="V186" s="225" t="s">
        <v>1</v>
      </c>
      <c r="W186" s="225" t="s">
        <v>1</v>
      </c>
      <c r="X186" s="225" t="s">
        <v>1</v>
      </c>
      <c r="Y186" s="225" t="s">
        <v>1</v>
      </c>
      <c r="Z186" s="225" t="s">
        <v>1</v>
      </c>
      <c r="AA186" s="225" t="s">
        <v>1</v>
      </c>
      <c r="AB186" s="225" t="s">
        <v>1</v>
      </c>
      <c r="AC186" s="225" t="s">
        <v>1</v>
      </c>
      <c r="AD186" s="225" t="s">
        <v>1</v>
      </c>
      <c r="AE186" s="225" t="s">
        <v>1</v>
      </c>
      <c r="AF186" s="225" t="s">
        <v>1</v>
      </c>
      <c r="AG186" s="225" t="s">
        <v>1</v>
      </c>
      <c r="AH186" s="225" t="s">
        <v>1</v>
      </c>
      <c r="AI186" s="225" t="s">
        <v>1</v>
      </c>
      <c r="AJ186" s="225" t="s">
        <v>1</v>
      </c>
      <c r="AK186" s="225" t="s">
        <v>1</v>
      </c>
      <c r="AL186" s="225" t="s">
        <v>1</v>
      </c>
      <c r="AM186" s="225" t="s">
        <v>1</v>
      </c>
      <c r="AN186" s="225" t="s">
        <v>1</v>
      </c>
      <c r="AO186" s="225" t="s">
        <v>1</v>
      </c>
      <c r="AP186" s="225" t="s">
        <v>1</v>
      </c>
      <c r="AQ186" s="225" t="s">
        <v>1</v>
      </c>
      <c r="AR186" s="231" t="s">
        <v>20</v>
      </c>
      <c r="AS186" s="225" t="s">
        <v>1</v>
      </c>
      <c r="AT186" s="225" t="s">
        <v>1</v>
      </c>
      <c r="AU186" s="225" t="s">
        <v>1</v>
      </c>
      <c r="AV186" s="231" t="s">
        <v>20</v>
      </c>
      <c r="AW186" s="231" t="s">
        <v>1240</v>
      </c>
      <c r="AX186" s="226">
        <v>1</v>
      </c>
      <c r="AY186" s="227">
        <v>2</v>
      </c>
      <c r="AZ186" s="228">
        <v>0</v>
      </c>
      <c r="BA186" s="236">
        <v>9.1</v>
      </c>
      <c r="BB186" s="234">
        <v>0</v>
      </c>
      <c r="BD186">
        <f>VLOOKUP(A186,'High impact list'!$A:$F,1,FALSE)</f>
        <v>108</v>
      </c>
      <c r="BE186" t="str">
        <f>VLOOKUP(A186,'High impact list'!$A:$F,5,FALSE)</f>
        <v>Environmental Sustainability</v>
      </c>
      <c r="BF186">
        <v>1</v>
      </c>
      <c r="BG186">
        <v>2</v>
      </c>
      <c r="BH186" t="e">
        <f>VLOOKUP(A186,Sheet2!B:B,1,FALSE)</f>
        <v>#N/A</v>
      </c>
    </row>
    <row r="187" spans="1:60" ht="18.75" customHeight="1" x14ac:dyDescent="0.25">
      <c r="A187" s="223">
        <v>1542</v>
      </c>
      <c r="B187" s="224" t="s">
        <v>136</v>
      </c>
      <c r="C187" s="225" t="s">
        <v>1190</v>
      </c>
      <c r="D187" s="225" t="s">
        <v>1191</v>
      </c>
      <c r="E187" s="225" t="s">
        <v>1021</v>
      </c>
      <c r="F187" s="225" t="s">
        <v>534</v>
      </c>
      <c r="G187" s="225" t="s">
        <v>1</v>
      </c>
      <c r="H187" s="224" t="s">
        <v>1</v>
      </c>
      <c r="I187" s="224" t="s">
        <v>1021</v>
      </c>
      <c r="J187" s="227" t="s">
        <v>17</v>
      </c>
      <c r="K187" s="232" t="s">
        <v>23</v>
      </c>
      <c r="L187" s="232" t="s">
        <v>23</v>
      </c>
      <c r="M187" s="227" t="s">
        <v>17</v>
      </c>
      <c r="N187" s="232" t="s">
        <v>23</v>
      </c>
      <c r="O187" s="232" t="s">
        <v>23</v>
      </c>
      <c r="P187" s="225" t="s">
        <v>1</v>
      </c>
      <c r="Q187" s="225" t="s">
        <v>1</v>
      </c>
      <c r="R187" s="225" t="s">
        <v>1</v>
      </c>
      <c r="S187" s="225" t="s">
        <v>1</v>
      </c>
      <c r="T187" s="225" t="s">
        <v>1</v>
      </c>
      <c r="U187" s="225" t="s">
        <v>1</v>
      </c>
      <c r="V187" s="225" t="s">
        <v>1</v>
      </c>
      <c r="W187" s="225" t="s">
        <v>1</v>
      </c>
      <c r="X187" s="225" t="s">
        <v>1</v>
      </c>
      <c r="Y187" s="225" t="s">
        <v>1</v>
      </c>
      <c r="Z187" s="232" t="s">
        <v>23</v>
      </c>
      <c r="AA187" s="232" t="s">
        <v>23</v>
      </c>
      <c r="AB187" s="225" t="s">
        <v>1</v>
      </c>
      <c r="AC187" s="225" t="s">
        <v>1</v>
      </c>
      <c r="AD187" s="225" t="s">
        <v>1</v>
      </c>
      <c r="AE187" s="231" t="s">
        <v>20</v>
      </c>
      <c r="AF187" s="232" t="s">
        <v>23</v>
      </c>
      <c r="AG187" s="225" t="s">
        <v>1</v>
      </c>
      <c r="AH187" s="225" t="s">
        <v>1</v>
      </c>
      <c r="AI187" s="225" t="s">
        <v>1</v>
      </c>
      <c r="AJ187" s="225" t="s">
        <v>1</v>
      </c>
      <c r="AK187" s="230" t="s">
        <v>22</v>
      </c>
      <c r="AL187" s="232" t="s">
        <v>23</v>
      </c>
      <c r="AM187" s="225" t="s">
        <v>1</v>
      </c>
      <c r="AN187" s="225" t="s">
        <v>1</v>
      </c>
      <c r="AO187" s="225" t="s">
        <v>1</v>
      </c>
      <c r="AP187" s="232" t="s">
        <v>23</v>
      </c>
      <c r="AQ187" s="225" t="s">
        <v>1</v>
      </c>
      <c r="AR187" s="232" t="s">
        <v>23</v>
      </c>
      <c r="AS187" s="225" t="s">
        <v>1</v>
      </c>
      <c r="AT187" s="225" t="s">
        <v>1</v>
      </c>
      <c r="AU187" s="232" t="s">
        <v>23</v>
      </c>
      <c r="AV187" s="232" t="s">
        <v>23</v>
      </c>
      <c r="AW187" s="226" t="s">
        <v>1241</v>
      </c>
      <c r="AX187" s="227">
        <v>2</v>
      </c>
      <c r="AY187" s="227">
        <v>2</v>
      </c>
      <c r="AZ187" s="228">
        <v>0</v>
      </c>
      <c r="BA187" s="233">
        <v>4.2</v>
      </c>
      <c r="BB187" s="234">
        <v>0.02</v>
      </c>
      <c r="BD187">
        <f>VLOOKUP(A187,'High impact list'!$A:$F,1,FALSE)</f>
        <v>1542</v>
      </c>
      <c r="BE187" t="str">
        <f>VLOOKUP(A187,'High impact list'!$A:$F,5,FALSE)</f>
        <v>Environmental Sustainability</v>
      </c>
      <c r="BF187">
        <v>1</v>
      </c>
      <c r="BG187">
        <v>2</v>
      </c>
      <c r="BH187" t="e">
        <f>VLOOKUP(A187,Sheet2!B:B,1,FALSE)</f>
        <v>#N/A</v>
      </c>
    </row>
    <row r="188" spans="1:60" ht="14.25" customHeight="1" x14ac:dyDescent="0.25">
      <c r="A188" s="223">
        <v>511</v>
      </c>
      <c r="B188" s="224" t="s">
        <v>137</v>
      </c>
      <c r="C188" s="225" t="s">
        <v>1190</v>
      </c>
      <c r="D188" s="225" t="s">
        <v>1191</v>
      </c>
      <c r="E188" s="225" t="s">
        <v>492</v>
      </c>
      <c r="F188" s="225" t="s">
        <v>1</v>
      </c>
      <c r="G188" s="225" t="s">
        <v>1</v>
      </c>
      <c r="H188" s="224" t="s">
        <v>1</v>
      </c>
      <c r="I188" s="224" t="s">
        <v>492</v>
      </c>
      <c r="J188" s="227" t="s">
        <v>17</v>
      </c>
      <c r="K188" s="231" t="s">
        <v>20</v>
      </c>
      <c r="L188" s="232" t="s">
        <v>23</v>
      </c>
      <c r="M188" s="227" t="s">
        <v>17</v>
      </c>
      <c r="N188" s="225" t="s">
        <v>1</v>
      </c>
      <c r="O188" s="232" t="s">
        <v>23</v>
      </c>
      <c r="P188" s="225" t="s">
        <v>1</v>
      </c>
      <c r="Q188" s="225" t="s">
        <v>1</v>
      </c>
      <c r="R188" s="225" t="s">
        <v>1</v>
      </c>
      <c r="S188" s="225" t="s">
        <v>1</v>
      </c>
      <c r="T188" s="225" t="s">
        <v>1</v>
      </c>
      <c r="U188" s="225" t="s">
        <v>1</v>
      </c>
      <c r="V188" s="225" t="s">
        <v>1</v>
      </c>
      <c r="W188" s="225" t="s">
        <v>1</v>
      </c>
      <c r="X188" s="225" t="s">
        <v>1</v>
      </c>
      <c r="Y188" s="225" t="s">
        <v>1</v>
      </c>
      <c r="Z188" s="231" t="s">
        <v>20</v>
      </c>
      <c r="AA188" s="225" t="s">
        <v>1</v>
      </c>
      <c r="AB188" s="225" t="s">
        <v>1</v>
      </c>
      <c r="AC188" s="225" t="s">
        <v>1</v>
      </c>
      <c r="AD188" s="225" t="s">
        <v>1</v>
      </c>
      <c r="AE188" s="231" t="s">
        <v>20</v>
      </c>
      <c r="AF188" s="225" t="s">
        <v>1</v>
      </c>
      <c r="AG188" s="225" t="s">
        <v>1</v>
      </c>
      <c r="AH188" s="230" t="s">
        <v>22</v>
      </c>
      <c r="AI188" s="225" t="s">
        <v>1</v>
      </c>
      <c r="AJ188" s="225" t="s">
        <v>1</v>
      </c>
      <c r="AK188" s="225" t="s">
        <v>1</v>
      </c>
      <c r="AL188" s="232" t="s">
        <v>23</v>
      </c>
      <c r="AM188" s="225" t="s">
        <v>1</v>
      </c>
      <c r="AN188" s="225" t="s">
        <v>1</v>
      </c>
      <c r="AO188" s="232" t="s">
        <v>23</v>
      </c>
      <c r="AP188" s="225" t="s">
        <v>1</v>
      </c>
      <c r="AQ188" s="225" t="s">
        <v>1</v>
      </c>
      <c r="AR188" s="230" t="s">
        <v>22</v>
      </c>
      <c r="AS188" s="225" t="s">
        <v>1</v>
      </c>
      <c r="AT188" s="225" t="s">
        <v>1</v>
      </c>
      <c r="AU188" s="232" t="s">
        <v>23</v>
      </c>
      <c r="AV188" s="232" t="s">
        <v>23</v>
      </c>
      <c r="AW188" s="231" t="s">
        <v>1240</v>
      </c>
      <c r="AX188" s="226">
        <v>1</v>
      </c>
      <c r="AY188" s="227">
        <v>2</v>
      </c>
      <c r="AZ188" s="228">
        <v>0</v>
      </c>
      <c r="BA188" s="236">
        <v>5</v>
      </c>
      <c r="BB188" s="238">
        <v>0.01</v>
      </c>
      <c r="BD188">
        <f>VLOOKUP(A188,'High impact list'!$A:$F,1,FALSE)</f>
        <v>511</v>
      </c>
      <c r="BE188" t="str">
        <f>VLOOKUP(A188,'High impact list'!$A:$F,5,FALSE)</f>
        <v>Environmental Sustainability</v>
      </c>
      <c r="BF188">
        <v>1</v>
      </c>
      <c r="BG188">
        <v>2</v>
      </c>
      <c r="BH188" t="e">
        <f>VLOOKUP(A188,Sheet2!B:B,1,FALSE)</f>
        <v>#N/A</v>
      </c>
    </row>
    <row r="189" spans="1:60" ht="18.75" customHeight="1" x14ac:dyDescent="0.25">
      <c r="A189" s="223">
        <v>112</v>
      </c>
      <c r="B189" s="224" t="s">
        <v>28</v>
      </c>
      <c r="C189" s="225" t="s">
        <v>1190</v>
      </c>
      <c r="D189" s="225" t="s">
        <v>1191</v>
      </c>
      <c r="E189" s="225" t="s">
        <v>492</v>
      </c>
      <c r="F189" s="225" t="s">
        <v>28</v>
      </c>
      <c r="G189" s="225" t="s">
        <v>1</v>
      </c>
      <c r="H189" s="224" t="s">
        <v>1</v>
      </c>
      <c r="I189" s="224" t="s">
        <v>492</v>
      </c>
      <c r="J189" s="227" t="s">
        <v>17</v>
      </c>
      <c r="K189" s="231" t="s">
        <v>20</v>
      </c>
      <c r="L189" s="232" t="s">
        <v>23</v>
      </c>
      <c r="M189" s="227" t="s">
        <v>17</v>
      </c>
      <c r="N189" s="225" t="s">
        <v>1</v>
      </c>
      <c r="O189" s="232" t="s">
        <v>23</v>
      </c>
      <c r="P189" s="225" t="s">
        <v>1</v>
      </c>
      <c r="Q189" s="225" t="s">
        <v>1</v>
      </c>
      <c r="R189" s="225" t="s">
        <v>1</v>
      </c>
      <c r="S189" s="225" t="s">
        <v>1</v>
      </c>
      <c r="T189" s="225" t="s">
        <v>1</v>
      </c>
      <c r="U189" s="225" t="s">
        <v>1</v>
      </c>
      <c r="V189" s="225" t="s">
        <v>1</v>
      </c>
      <c r="W189" s="225" t="s">
        <v>1</v>
      </c>
      <c r="X189" s="225" t="s">
        <v>1</v>
      </c>
      <c r="Y189" s="225" t="s">
        <v>1</v>
      </c>
      <c r="Z189" s="232" t="s">
        <v>23</v>
      </c>
      <c r="AA189" s="225" t="s">
        <v>1</v>
      </c>
      <c r="AB189" s="225" t="s">
        <v>1</v>
      </c>
      <c r="AC189" s="225" t="s">
        <v>1</v>
      </c>
      <c r="AD189" s="225" t="s">
        <v>1</v>
      </c>
      <c r="AE189" s="231" t="s">
        <v>20</v>
      </c>
      <c r="AF189" s="230" t="s">
        <v>22</v>
      </c>
      <c r="AG189" s="225" t="s">
        <v>1</v>
      </c>
      <c r="AH189" s="231" t="s">
        <v>20</v>
      </c>
      <c r="AI189" s="225" t="s">
        <v>1</v>
      </c>
      <c r="AJ189" s="225" t="s">
        <v>1</v>
      </c>
      <c r="AK189" s="231" t="s">
        <v>20</v>
      </c>
      <c r="AL189" s="232" t="s">
        <v>23</v>
      </c>
      <c r="AM189" s="225" t="s">
        <v>1</v>
      </c>
      <c r="AN189" s="225" t="s">
        <v>1</v>
      </c>
      <c r="AO189" s="225" t="s">
        <v>1</v>
      </c>
      <c r="AP189" s="232" t="s">
        <v>23</v>
      </c>
      <c r="AQ189" s="225" t="s">
        <v>1</v>
      </c>
      <c r="AR189" s="232" t="s">
        <v>23</v>
      </c>
      <c r="AS189" s="225" t="s">
        <v>1</v>
      </c>
      <c r="AT189" s="225" t="s">
        <v>1</v>
      </c>
      <c r="AU189" s="232" t="s">
        <v>23</v>
      </c>
      <c r="AV189" s="232" t="s">
        <v>23</v>
      </c>
      <c r="AW189" s="231" t="s">
        <v>1240</v>
      </c>
      <c r="AX189" s="227">
        <v>2</v>
      </c>
      <c r="AY189" s="227">
        <v>2</v>
      </c>
      <c r="AZ189" s="236">
        <v>163.6</v>
      </c>
      <c r="BA189" s="233">
        <v>208.5</v>
      </c>
      <c r="BB189" s="234">
        <v>0.02</v>
      </c>
      <c r="BD189">
        <f>VLOOKUP(A189,'High impact list'!$A:$F,1,FALSE)</f>
        <v>112</v>
      </c>
      <c r="BE189" t="str">
        <f>VLOOKUP(A189,'High impact list'!$A:$F,5,FALSE)</f>
        <v>Education, skills and unemployment</v>
      </c>
      <c r="BF189">
        <v>1</v>
      </c>
      <c r="BG189">
        <v>2</v>
      </c>
      <c r="BH189" t="e">
        <f>VLOOKUP(A189,Sheet2!B:B,1,FALSE)</f>
        <v>#N/A</v>
      </c>
    </row>
    <row r="190" spans="1:60" ht="18.75" customHeight="1" x14ac:dyDescent="0.25">
      <c r="A190" s="223">
        <v>116</v>
      </c>
      <c r="B190" s="224" t="s">
        <v>28</v>
      </c>
      <c r="C190" s="225" t="s">
        <v>1190</v>
      </c>
      <c r="D190" s="225" t="s">
        <v>1191</v>
      </c>
      <c r="E190" s="225" t="s">
        <v>658</v>
      </c>
      <c r="F190" s="225" t="s">
        <v>28</v>
      </c>
      <c r="G190" s="225" t="s">
        <v>1</v>
      </c>
      <c r="H190" s="224" t="s">
        <v>1</v>
      </c>
      <c r="I190" s="224" t="s">
        <v>658</v>
      </c>
      <c r="J190" s="227" t="s">
        <v>17</v>
      </c>
      <c r="K190" s="232" t="s">
        <v>23</v>
      </c>
      <c r="L190" s="232" t="s">
        <v>23</v>
      </c>
      <c r="M190" s="227" t="s">
        <v>17</v>
      </c>
      <c r="N190" s="231" t="s">
        <v>20</v>
      </c>
      <c r="O190" s="232" t="s">
        <v>23</v>
      </c>
      <c r="P190" s="225" t="s">
        <v>1</v>
      </c>
      <c r="Q190" s="225" t="s">
        <v>1</v>
      </c>
      <c r="R190" s="225" t="s">
        <v>1</v>
      </c>
      <c r="S190" s="225" t="s">
        <v>1</v>
      </c>
      <c r="T190" s="225" t="s">
        <v>1</v>
      </c>
      <c r="U190" s="225" t="s">
        <v>1</v>
      </c>
      <c r="V190" s="225" t="s">
        <v>1</v>
      </c>
      <c r="W190" s="225" t="s">
        <v>1</v>
      </c>
      <c r="X190" s="225" t="s">
        <v>1</v>
      </c>
      <c r="Y190" s="225" t="s">
        <v>1</v>
      </c>
      <c r="Z190" s="231" t="s">
        <v>20</v>
      </c>
      <c r="AA190" s="232" t="s">
        <v>23</v>
      </c>
      <c r="AB190" s="225" t="s">
        <v>1</v>
      </c>
      <c r="AC190" s="225" t="s">
        <v>1</v>
      </c>
      <c r="AD190" s="225" t="s">
        <v>1</v>
      </c>
      <c r="AE190" s="225" t="s">
        <v>1</v>
      </c>
      <c r="AF190" s="231" t="s">
        <v>20</v>
      </c>
      <c r="AG190" s="225" t="s">
        <v>1</v>
      </c>
      <c r="AH190" s="225" t="s">
        <v>1</v>
      </c>
      <c r="AI190" s="225" t="s">
        <v>1</v>
      </c>
      <c r="AJ190" s="225" t="s">
        <v>1</v>
      </c>
      <c r="AK190" s="231" t="s">
        <v>20</v>
      </c>
      <c r="AL190" s="232" t="s">
        <v>23</v>
      </c>
      <c r="AM190" s="225" t="s">
        <v>1</v>
      </c>
      <c r="AN190" s="225" t="s">
        <v>1</v>
      </c>
      <c r="AO190" s="225" t="s">
        <v>1</v>
      </c>
      <c r="AP190" s="232" t="s">
        <v>23</v>
      </c>
      <c r="AQ190" s="225" t="s">
        <v>1</v>
      </c>
      <c r="AR190" s="230" t="s">
        <v>22</v>
      </c>
      <c r="AS190" s="225" t="s">
        <v>1</v>
      </c>
      <c r="AT190" s="225" t="s">
        <v>1</v>
      </c>
      <c r="AU190" s="232" t="s">
        <v>23</v>
      </c>
      <c r="AV190" s="232" t="s">
        <v>23</v>
      </c>
      <c r="AW190" s="231" t="s">
        <v>1240</v>
      </c>
      <c r="AX190" s="227">
        <v>2</v>
      </c>
      <c r="AY190" s="226">
        <v>1</v>
      </c>
      <c r="AZ190" s="228">
        <v>0</v>
      </c>
      <c r="BA190" s="233">
        <v>222.8</v>
      </c>
      <c r="BB190" s="238">
        <v>0.76</v>
      </c>
      <c r="BD190">
        <f>VLOOKUP(A190,'High impact list'!$A:$F,1,FALSE)</f>
        <v>116</v>
      </c>
      <c r="BE190" t="str">
        <f>VLOOKUP(A190,'High impact list'!$A:$F,5,FALSE)</f>
        <v>Education, skills and unemployment</v>
      </c>
      <c r="BF190">
        <v>1</v>
      </c>
      <c r="BG190">
        <v>2</v>
      </c>
      <c r="BH190" t="e">
        <f>VLOOKUP(A190,Sheet2!B:B,1,FALSE)</f>
        <v>#N/A</v>
      </c>
    </row>
    <row r="191" spans="1:60" ht="14.25" customHeight="1" x14ac:dyDescent="0.25">
      <c r="A191" s="223">
        <v>117</v>
      </c>
      <c r="B191" s="224" t="s">
        <v>28</v>
      </c>
      <c r="C191" s="225" t="s">
        <v>1190</v>
      </c>
      <c r="D191" s="225" t="s">
        <v>1191</v>
      </c>
      <c r="E191" s="225" t="s">
        <v>1065</v>
      </c>
      <c r="F191" s="225" t="s">
        <v>28</v>
      </c>
      <c r="G191" s="225" t="s">
        <v>1</v>
      </c>
      <c r="H191" s="224" t="s">
        <v>1</v>
      </c>
      <c r="I191" s="224" t="s">
        <v>1065</v>
      </c>
      <c r="J191" s="227" t="s">
        <v>17</v>
      </c>
      <c r="K191" s="231" t="s">
        <v>20</v>
      </c>
      <c r="L191" s="232" t="s">
        <v>23</v>
      </c>
      <c r="M191" s="227" t="s">
        <v>17</v>
      </c>
      <c r="N191" s="225" t="s">
        <v>1</v>
      </c>
      <c r="O191" s="232" t="s">
        <v>23</v>
      </c>
      <c r="P191" s="225" t="s">
        <v>1</v>
      </c>
      <c r="Q191" s="225" t="s">
        <v>1</v>
      </c>
      <c r="R191" s="225" t="s">
        <v>1</v>
      </c>
      <c r="S191" s="225" t="s">
        <v>1</v>
      </c>
      <c r="T191" s="225" t="s">
        <v>1</v>
      </c>
      <c r="U191" s="225" t="s">
        <v>1</v>
      </c>
      <c r="V191" s="225" t="s">
        <v>1</v>
      </c>
      <c r="W191" s="225" t="s">
        <v>1</v>
      </c>
      <c r="X191" s="225" t="s">
        <v>1</v>
      </c>
      <c r="Y191" s="225" t="s">
        <v>1</v>
      </c>
      <c r="Z191" s="232" t="s">
        <v>23</v>
      </c>
      <c r="AA191" s="231" t="s">
        <v>20</v>
      </c>
      <c r="AB191" s="225" t="s">
        <v>1</v>
      </c>
      <c r="AC191" s="225" t="s">
        <v>1</v>
      </c>
      <c r="AD191" s="225" t="s">
        <v>1</v>
      </c>
      <c r="AE191" s="230" t="s">
        <v>22</v>
      </c>
      <c r="AF191" s="232" t="s">
        <v>23</v>
      </c>
      <c r="AG191" s="225" t="s">
        <v>1</v>
      </c>
      <c r="AH191" s="225" t="s">
        <v>1</v>
      </c>
      <c r="AI191" s="225" t="s">
        <v>1</v>
      </c>
      <c r="AJ191" s="225" t="s">
        <v>1</v>
      </c>
      <c r="AK191" s="232" t="s">
        <v>23</v>
      </c>
      <c r="AL191" s="232" t="s">
        <v>23</v>
      </c>
      <c r="AM191" s="225" t="s">
        <v>1</v>
      </c>
      <c r="AN191" s="225" t="s">
        <v>1</v>
      </c>
      <c r="AO191" s="225" t="s">
        <v>1</v>
      </c>
      <c r="AP191" s="231" t="s">
        <v>20</v>
      </c>
      <c r="AQ191" s="225" t="s">
        <v>1</v>
      </c>
      <c r="AR191" s="232" t="s">
        <v>23</v>
      </c>
      <c r="AS191" s="225" t="s">
        <v>1</v>
      </c>
      <c r="AT191" s="225" t="s">
        <v>1</v>
      </c>
      <c r="AU191" s="232" t="s">
        <v>23</v>
      </c>
      <c r="AV191" s="232" t="s">
        <v>23</v>
      </c>
      <c r="AW191" s="231" t="s">
        <v>1240</v>
      </c>
      <c r="AX191" s="227">
        <v>2</v>
      </c>
      <c r="AY191" s="227">
        <v>2</v>
      </c>
      <c r="AZ191" s="233">
        <v>0</v>
      </c>
      <c r="BA191" s="236">
        <v>645.9</v>
      </c>
      <c r="BB191" s="238">
        <v>1.4</v>
      </c>
      <c r="BD191">
        <f>VLOOKUP(A191,'High impact list'!$A:$F,1,FALSE)</f>
        <v>117</v>
      </c>
      <c r="BE191" t="str">
        <f>VLOOKUP(A191,'High impact list'!$A:$F,5,FALSE)</f>
        <v>Education, skills and unemployment</v>
      </c>
      <c r="BF191">
        <v>1</v>
      </c>
      <c r="BG191">
        <v>2</v>
      </c>
      <c r="BH191" t="e">
        <f>VLOOKUP(A191,Sheet2!B:B,1,FALSE)</f>
        <v>#N/A</v>
      </c>
    </row>
    <row r="192" spans="1:60" ht="18" customHeight="1" x14ac:dyDescent="0.25">
      <c r="A192" s="223">
        <v>119</v>
      </c>
      <c r="B192" s="224" t="s">
        <v>28</v>
      </c>
      <c r="C192" s="225" t="s">
        <v>1190</v>
      </c>
      <c r="D192" s="225" t="s">
        <v>1191</v>
      </c>
      <c r="E192" s="225" t="s">
        <v>1086</v>
      </c>
      <c r="F192" s="225" t="s">
        <v>28</v>
      </c>
      <c r="G192" s="225" t="s">
        <v>1</v>
      </c>
      <c r="H192" s="224" t="s">
        <v>1</v>
      </c>
      <c r="I192" s="224" t="s">
        <v>1086</v>
      </c>
      <c r="J192" s="227" t="s">
        <v>17</v>
      </c>
      <c r="K192" s="232" t="s">
        <v>23</v>
      </c>
      <c r="L192" s="225" t="s">
        <v>1</v>
      </c>
      <c r="M192" s="227" t="s">
        <v>17</v>
      </c>
      <c r="N192" s="232" t="s">
        <v>23</v>
      </c>
      <c r="O192" s="230" t="s">
        <v>22</v>
      </c>
      <c r="P192" s="225" t="s">
        <v>1</v>
      </c>
      <c r="Q192" s="225" t="s">
        <v>1</v>
      </c>
      <c r="R192" s="225" t="s">
        <v>1</v>
      </c>
      <c r="S192" s="225" t="s">
        <v>1</v>
      </c>
      <c r="T192" s="225" t="s">
        <v>1</v>
      </c>
      <c r="U192" s="225" t="s">
        <v>1</v>
      </c>
      <c r="V192" s="225" t="s">
        <v>1</v>
      </c>
      <c r="W192" s="225" t="s">
        <v>1</v>
      </c>
      <c r="X192" s="225" t="s">
        <v>1</v>
      </c>
      <c r="Y192" s="225" t="s">
        <v>1</v>
      </c>
      <c r="Z192" s="232" t="s">
        <v>23</v>
      </c>
      <c r="AA192" s="232" t="s">
        <v>23</v>
      </c>
      <c r="AB192" s="225" t="s">
        <v>1</v>
      </c>
      <c r="AC192" s="225" t="s">
        <v>1</v>
      </c>
      <c r="AD192" s="225" t="s">
        <v>1</v>
      </c>
      <c r="AE192" s="225" t="s">
        <v>1</v>
      </c>
      <c r="AF192" s="225" t="s">
        <v>1</v>
      </c>
      <c r="AG192" s="225" t="s">
        <v>1</v>
      </c>
      <c r="AH192" s="225" t="s">
        <v>1</v>
      </c>
      <c r="AI192" s="225" t="s">
        <v>1</v>
      </c>
      <c r="AJ192" s="225" t="s">
        <v>1</v>
      </c>
      <c r="AK192" s="225" t="s">
        <v>1</v>
      </c>
      <c r="AL192" s="225" t="s">
        <v>1</v>
      </c>
      <c r="AM192" s="225" t="s">
        <v>1</v>
      </c>
      <c r="AN192" s="225" t="s">
        <v>1</v>
      </c>
      <c r="AO192" s="225" t="s">
        <v>1</v>
      </c>
      <c r="AP192" s="225" t="s">
        <v>1</v>
      </c>
      <c r="AQ192" s="225" t="s">
        <v>1</v>
      </c>
      <c r="AR192" s="225" t="s">
        <v>1</v>
      </c>
      <c r="AS192" s="225" t="s">
        <v>1</v>
      </c>
      <c r="AT192" s="225" t="s">
        <v>1</v>
      </c>
      <c r="AU192" s="232" t="s">
        <v>23</v>
      </c>
      <c r="AV192" s="232" t="s">
        <v>23</v>
      </c>
      <c r="AW192" s="226" t="s">
        <v>1241</v>
      </c>
      <c r="AX192" s="226">
        <v>1</v>
      </c>
      <c r="AY192" s="226">
        <v>1</v>
      </c>
      <c r="AZ192" s="228">
        <v>0</v>
      </c>
      <c r="BA192" s="233">
        <v>0.16</v>
      </c>
      <c r="BB192" s="229">
        <v>0</v>
      </c>
      <c r="BD192">
        <f>VLOOKUP(A192,'High impact list'!$A:$F,1,FALSE)</f>
        <v>119</v>
      </c>
      <c r="BE192" t="str">
        <f>VLOOKUP(A192,'High impact list'!$A:$F,5,FALSE)</f>
        <v>Education, skills and unemployment</v>
      </c>
      <c r="BF192">
        <v>1</v>
      </c>
      <c r="BG192">
        <v>2</v>
      </c>
      <c r="BH192" t="e">
        <f>VLOOKUP(A192,Sheet2!B:B,1,FALSE)</f>
        <v>#N/A</v>
      </c>
    </row>
    <row r="193" spans="1:60" ht="18.75" customHeight="1" x14ac:dyDescent="0.25">
      <c r="A193" s="223">
        <v>15</v>
      </c>
      <c r="B193" s="224" t="s">
        <v>139</v>
      </c>
      <c r="C193" s="225" t="s">
        <v>1190</v>
      </c>
      <c r="D193" s="225" t="s">
        <v>1191</v>
      </c>
      <c r="E193" s="225" t="s">
        <v>519</v>
      </c>
      <c r="F193" s="225" t="s">
        <v>530</v>
      </c>
      <c r="G193" s="225" t="s">
        <v>1</v>
      </c>
      <c r="H193" s="224" t="s">
        <v>1</v>
      </c>
      <c r="I193" s="224" t="s">
        <v>519</v>
      </c>
      <c r="J193" s="227" t="s">
        <v>17</v>
      </c>
      <c r="K193" s="231" t="s">
        <v>20</v>
      </c>
      <c r="L193" s="232" t="s">
        <v>23</v>
      </c>
      <c r="M193" s="227" t="s">
        <v>17</v>
      </c>
      <c r="N193" s="225" t="s">
        <v>1</v>
      </c>
      <c r="O193" s="232" t="s">
        <v>23</v>
      </c>
      <c r="P193" s="225" t="s">
        <v>1</v>
      </c>
      <c r="Q193" s="225" t="s">
        <v>1</v>
      </c>
      <c r="R193" s="225" t="s">
        <v>1</v>
      </c>
      <c r="S193" s="225" t="s">
        <v>1</v>
      </c>
      <c r="T193" s="225" t="s">
        <v>1</v>
      </c>
      <c r="U193" s="225" t="s">
        <v>1</v>
      </c>
      <c r="V193" s="225" t="s">
        <v>1</v>
      </c>
      <c r="W193" s="225" t="s">
        <v>1</v>
      </c>
      <c r="X193" s="225" t="s">
        <v>1</v>
      </c>
      <c r="Y193" s="225" t="s">
        <v>1</v>
      </c>
      <c r="Z193" s="225" t="s">
        <v>1</v>
      </c>
      <c r="AA193" s="231" t="s">
        <v>20</v>
      </c>
      <c r="AB193" s="225" t="s">
        <v>1</v>
      </c>
      <c r="AC193" s="225" t="s">
        <v>1</v>
      </c>
      <c r="AD193" s="225" t="s">
        <v>1</v>
      </c>
      <c r="AE193" s="225" t="s">
        <v>1</v>
      </c>
      <c r="AF193" s="225" t="s">
        <v>1</v>
      </c>
      <c r="AG193" s="225" t="s">
        <v>1</v>
      </c>
      <c r="AH193" s="225" t="s">
        <v>1</v>
      </c>
      <c r="AI193" s="225" t="s">
        <v>1</v>
      </c>
      <c r="AJ193" s="225" t="s">
        <v>1</v>
      </c>
      <c r="AK193" s="231" t="s">
        <v>20</v>
      </c>
      <c r="AL193" s="225" t="s">
        <v>1</v>
      </c>
      <c r="AM193" s="225" t="s">
        <v>1</v>
      </c>
      <c r="AN193" s="225" t="s">
        <v>1</v>
      </c>
      <c r="AO193" s="225" t="s">
        <v>1</v>
      </c>
      <c r="AP193" s="225" t="s">
        <v>1</v>
      </c>
      <c r="AQ193" s="225" t="s">
        <v>1</v>
      </c>
      <c r="AR193" s="230" t="s">
        <v>22</v>
      </c>
      <c r="AS193" s="225" t="s">
        <v>1</v>
      </c>
      <c r="AT193" s="225" t="s">
        <v>1</v>
      </c>
      <c r="AU193" s="231" t="s">
        <v>20</v>
      </c>
      <c r="AV193" s="230" t="s">
        <v>22</v>
      </c>
      <c r="AW193" s="226" t="s">
        <v>1241</v>
      </c>
      <c r="AX193" s="227">
        <v>2</v>
      </c>
      <c r="AY193" s="226">
        <v>1</v>
      </c>
      <c r="AZ193" s="228">
        <v>0</v>
      </c>
      <c r="BA193" s="233">
        <v>0</v>
      </c>
      <c r="BB193" s="238">
        <v>23.6</v>
      </c>
      <c r="BD193">
        <f>VLOOKUP(A193,'High impact list'!$A:$F,1,FALSE)</f>
        <v>15</v>
      </c>
      <c r="BE193" t="str">
        <f>VLOOKUP(A193,'High impact list'!$A:$F,5,FALSE)</f>
        <v>Environmental Sustainability</v>
      </c>
      <c r="BF193">
        <v>1</v>
      </c>
      <c r="BG193">
        <v>2</v>
      </c>
      <c r="BH193" t="e">
        <f>VLOOKUP(A193,Sheet2!B:B,1,FALSE)</f>
        <v>#N/A</v>
      </c>
    </row>
    <row r="194" spans="1:60" ht="18.75" customHeight="1" x14ac:dyDescent="0.25">
      <c r="A194" s="223">
        <v>177</v>
      </c>
      <c r="B194" s="224" t="s">
        <v>151</v>
      </c>
      <c r="C194" s="225" t="s">
        <v>1190</v>
      </c>
      <c r="D194" s="225" t="s">
        <v>1191</v>
      </c>
      <c r="E194" s="225" t="s">
        <v>519</v>
      </c>
      <c r="F194" s="225" t="s">
        <v>151</v>
      </c>
      <c r="G194" s="225" t="s">
        <v>1</v>
      </c>
      <c r="H194" s="224" t="s">
        <v>1</v>
      </c>
      <c r="I194" s="224" t="s">
        <v>519</v>
      </c>
      <c r="J194" s="227" t="s">
        <v>17</v>
      </c>
      <c r="K194" s="232" t="s">
        <v>23</v>
      </c>
      <c r="L194" s="232" t="s">
        <v>23</v>
      </c>
      <c r="M194" s="227" t="s">
        <v>17</v>
      </c>
      <c r="N194" s="232" t="s">
        <v>23</v>
      </c>
      <c r="O194" s="232" t="s">
        <v>23</v>
      </c>
      <c r="P194" s="225" t="s">
        <v>1</v>
      </c>
      <c r="Q194" s="225" t="s">
        <v>1</v>
      </c>
      <c r="R194" s="225" t="s">
        <v>1</v>
      </c>
      <c r="S194" s="225" t="s">
        <v>1</v>
      </c>
      <c r="T194" s="225" t="s">
        <v>1</v>
      </c>
      <c r="U194" s="225" t="s">
        <v>1</v>
      </c>
      <c r="V194" s="225" t="s">
        <v>1</v>
      </c>
      <c r="W194" s="225" t="s">
        <v>1</v>
      </c>
      <c r="X194" s="225" t="s">
        <v>1</v>
      </c>
      <c r="Y194" s="225" t="s">
        <v>1</v>
      </c>
      <c r="Z194" s="225" t="s">
        <v>1</v>
      </c>
      <c r="AA194" s="232" t="s">
        <v>23</v>
      </c>
      <c r="AB194" s="225" t="s">
        <v>1</v>
      </c>
      <c r="AC194" s="225" t="s">
        <v>1</v>
      </c>
      <c r="AD194" s="225" t="s">
        <v>1</v>
      </c>
      <c r="AE194" s="232" t="s">
        <v>23</v>
      </c>
      <c r="AF194" s="232" t="s">
        <v>23</v>
      </c>
      <c r="AG194" s="225" t="s">
        <v>1</v>
      </c>
      <c r="AH194" s="232" t="s">
        <v>23</v>
      </c>
      <c r="AI194" s="225" t="s">
        <v>1</v>
      </c>
      <c r="AJ194" s="225" t="s">
        <v>1</v>
      </c>
      <c r="AK194" s="232" t="s">
        <v>23</v>
      </c>
      <c r="AL194" s="232" t="s">
        <v>23</v>
      </c>
      <c r="AM194" s="225" t="s">
        <v>1</v>
      </c>
      <c r="AN194" s="225" t="s">
        <v>1</v>
      </c>
      <c r="AO194" s="232" t="s">
        <v>23</v>
      </c>
      <c r="AP194" s="232" t="s">
        <v>23</v>
      </c>
      <c r="AQ194" s="225" t="s">
        <v>1</v>
      </c>
      <c r="AR194" s="232" t="s">
        <v>23</v>
      </c>
      <c r="AS194" s="225" t="s">
        <v>1</v>
      </c>
      <c r="AT194" s="225" t="s">
        <v>1</v>
      </c>
      <c r="AU194" s="232" t="s">
        <v>23</v>
      </c>
      <c r="AV194" s="232" t="s">
        <v>23</v>
      </c>
      <c r="AW194" s="231" t="s">
        <v>1240</v>
      </c>
      <c r="AX194" s="239">
        <v>3</v>
      </c>
      <c r="AY194" s="239">
        <v>3</v>
      </c>
      <c r="AZ194" s="228">
        <v>0</v>
      </c>
      <c r="BA194" s="236">
        <v>2666.9</v>
      </c>
      <c r="BB194" s="238">
        <v>17.100000000000001</v>
      </c>
      <c r="BD194">
        <f>VLOOKUP(A194,'High impact list'!$A:$F,1,FALSE)</f>
        <v>177</v>
      </c>
      <c r="BE194" t="str">
        <f>VLOOKUP(A194,'High impact list'!$A:$F,5,FALSE)</f>
        <v>Health</v>
      </c>
      <c r="BF194">
        <v>1</v>
      </c>
      <c r="BG194">
        <v>2</v>
      </c>
      <c r="BH194" t="e">
        <f>VLOOKUP(A194,Sheet2!B:B,1,FALSE)</f>
        <v>#N/A</v>
      </c>
    </row>
    <row r="195" spans="1:60" ht="18.75" customHeight="1" x14ac:dyDescent="0.25">
      <c r="A195" s="223">
        <v>188</v>
      </c>
      <c r="B195" s="224" t="s">
        <v>156</v>
      </c>
      <c r="C195" s="225" t="s">
        <v>1190</v>
      </c>
      <c r="D195" s="225" t="s">
        <v>1191</v>
      </c>
      <c r="E195" s="225" t="s">
        <v>519</v>
      </c>
      <c r="F195" s="225" t="s">
        <v>156</v>
      </c>
      <c r="G195" s="225" t="s">
        <v>1</v>
      </c>
      <c r="H195" s="224" t="s">
        <v>1</v>
      </c>
      <c r="I195" s="224" t="s">
        <v>519</v>
      </c>
      <c r="J195" s="227" t="s">
        <v>17</v>
      </c>
      <c r="K195" s="231" t="s">
        <v>20</v>
      </c>
      <c r="L195" s="232" t="s">
        <v>23</v>
      </c>
      <c r="M195" s="227" t="s">
        <v>17</v>
      </c>
      <c r="N195" s="230" t="s">
        <v>22</v>
      </c>
      <c r="O195" s="232" t="s">
        <v>23</v>
      </c>
      <c r="P195" s="225" t="s">
        <v>1</v>
      </c>
      <c r="Q195" s="225" t="s">
        <v>1</v>
      </c>
      <c r="R195" s="225" t="s">
        <v>1</v>
      </c>
      <c r="S195" s="225" t="s">
        <v>1</v>
      </c>
      <c r="T195" s="225" t="s">
        <v>1</v>
      </c>
      <c r="U195" s="225" t="s">
        <v>1</v>
      </c>
      <c r="V195" s="225" t="s">
        <v>1</v>
      </c>
      <c r="W195" s="225" t="s">
        <v>1</v>
      </c>
      <c r="X195" s="225" t="s">
        <v>1</v>
      </c>
      <c r="Y195" s="225" t="s">
        <v>1</v>
      </c>
      <c r="Z195" s="225" t="s">
        <v>1</v>
      </c>
      <c r="AA195" s="231" t="s">
        <v>20</v>
      </c>
      <c r="AB195" s="225" t="s">
        <v>1</v>
      </c>
      <c r="AC195" s="225" t="s">
        <v>1</v>
      </c>
      <c r="AD195" s="225" t="s">
        <v>1</v>
      </c>
      <c r="AE195" s="232" t="s">
        <v>23</v>
      </c>
      <c r="AF195" s="232" t="s">
        <v>23</v>
      </c>
      <c r="AG195" s="225" t="s">
        <v>1</v>
      </c>
      <c r="AH195" s="225" t="s">
        <v>1</v>
      </c>
      <c r="AI195" s="225" t="s">
        <v>1</v>
      </c>
      <c r="AJ195" s="225" t="s">
        <v>1</v>
      </c>
      <c r="AK195" s="225" t="s">
        <v>1</v>
      </c>
      <c r="AL195" s="232" t="s">
        <v>23</v>
      </c>
      <c r="AM195" s="225" t="s">
        <v>1</v>
      </c>
      <c r="AN195" s="225" t="s">
        <v>1</v>
      </c>
      <c r="AO195" s="225" t="s">
        <v>1</v>
      </c>
      <c r="AP195" s="225" t="s">
        <v>1</v>
      </c>
      <c r="AQ195" s="225" t="s">
        <v>1</v>
      </c>
      <c r="AR195" s="232" t="s">
        <v>23</v>
      </c>
      <c r="AS195" s="225" t="s">
        <v>1</v>
      </c>
      <c r="AT195" s="225" t="s">
        <v>1</v>
      </c>
      <c r="AU195" s="232" t="s">
        <v>23</v>
      </c>
      <c r="AV195" s="232" t="s">
        <v>23</v>
      </c>
      <c r="AW195" s="231" t="s">
        <v>1240</v>
      </c>
      <c r="AX195" s="227">
        <v>2</v>
      </c>
      <c r="AY195" s="226">
        <v>1</v>
      </c>
      <c r="AZ195" s="228">
        <v>0</v>
      </c>
      <c r="BA195" s="236">
        <v>3919.3</v>
      </c>
      <c r="BB195" s="238">
        <v>516.79999999999995</v>
      </c>
      <c r="BD195">
        <f>VLOOKUP(A195,'High impact list'!$A:$F,1,FALSE)</f>
        <v>188</v>
      </c>
      <c r="BE195" t="str">
        <f>VLOOKUP(A195,'High impact list'!$A:$F,5,FALSE)</f>
        <v>Human Settlements</v>
      </c>
      <c r="BF195">
        <v>1</v>
      </c>
      <c r="BG195">
        <v>2</v>
      </c>
      <c r="BH195" t="e">
        <f>VLOOKUP(A195,Sheet2!B:B,1,FALSE)</f>
        <v>#N/A</v>
      </c>
    </row>
    <row r="196" spans="1:60" ht="18.75" customHeight="1" x14ac:dyDescent="0.25">
      <c r="A196" s="223">
        <v>991</v>
      </c>
      <c r="B196" s="224" t="s">
        <v>167</v>
      </c>
      <c r="C196" s="225" t="s">
        <v>1190</v>
      </c>
      <c r="D196" s="225" t="s">
        <v>1191</v>
      </c>
      <c r="E196" s="225" t="s">
        <v>519</v>
      </c>
      <c r="F196" s="225" t="s">
        <v>168</v>
      </c>
      <c r="G196" s="225" t="s">
        <v>1</v>
      </c>
      <c r="H196" s="224" t="s">
        <v>1</v>
      </c>
      <c r="I196" s="224" t="s">
        <v>519</v>
      </c>
      <c r="J196" s="227" t="s">
        <v>17</v>
      </c>
      <c r="K196" s="225" t="s">
        <v>1</v>
      </c>
      <c r="L196" s="232" t="s">
        <v>23</v>
      </c>
      <c r="M196" s="227" t="s">
        <v>17</v>
      </c>
      <c r="N196" s="225" t="s">
        <v>1</v>
      </c>
      <c r="O196" s="232" t="s">
        <v>23</v>
      </c>
      <c r="P196" s="225" t="s">
        <v>1</v>
      </c>
      <c r="Q196" s="225" t="s">
        <v>1</v>
      </c>
      <c r="R196" s="225" t="s">
        <v>1</v>
      </c>
      <c r="S196" s="225" t="s">
        <v>1</v>
      </c>
      <c r="T196" s="225" t="s">
        <v>1</v>
      </c>
      <c r="U196" s="225" t="s">
        <v>1</v>
      </c>
      <c r="V196" s="225" t="s">
        <v>1</v>
      </c>
      <c r="W196" s="225" t="s">
        <v>1</v>
      </c>
      <c r="X196" s="225" t="s">
        <v>1</v>
      </c>
      <c r="Y196" s="225" t="s">
        <v>1</v>
      </c>
      <c r="Z196" s="225" t="s">
        <v>1</v>
      </c>
      <c r="AA196" s="225" t="s">
        <v>1</v>
      </c>
      <c r="AB196" s="225" t="s">
        <v>1</v>
      </c>
      <c r="AC196" s="225" t="s">
        <v>1</v>
      </c>
      <c r="AD196" s="225" t="s">
        <v>1</v>
      </c>
      <c r="AE196" s="225" t="s">
        <v>1</v>
      </c>
      <c r="AF196" s="232" t="s">
        <v>23</v>
      </c>
      <c r="AG196" s="225" t="s">
        <v>1</v>
      </c>
      <c r="AH196" s="225" t="s">
        <v>1</v>
      </c>
      <c r="AI196" s="225" t="s">
        <v>1</v>
      </c>
      <c r="AJ196" s="225" t="s">
        <v>1</v>
      </c>
      <c r="AK196" s="225" t="s">
        <v>1</v>
      </c>
      <c r="AL196" s="225" t="s">
        <v>1</v>
      </c>
      <c r="AM196" s="225" t="s">
        <v>1</v>
      </c>
      <c r="AN196" s="225" t="s">
        <v>1</v>
      </c>
      <c r="AO196" s="225" t="s">
        <v>1</v>
      </c>
      <c r="AP196" s="225" t="s">
        <v>1</v>
      </c>
      <c r="AQ196" s="225" t="s">
        <v>1</v>
      </c>
      <c r="AR196" s="230" t="s">
        <v>22</v>
      </c>
      <c r="AS196" s="225" t="s">
        <v>1</v>
      </c>
      <c r="AT196" s="225" t="s">
        <v>1</v>
      </c>
      <c r="AU196" s="230" t="s">
        <v>22</v>
      </c>
      <c r="AV196" s="230" t="s">
        <v>22</v>
      </c>
      <c r="AW196" s="226" t="s">
        <v>1241</v>
      </c>
      <c r="AX196" s="226">
        <v>1</v>
      </c>
      <c r="AY196" s="227">
        <v>2</v>
      </c>
      <c r="AZ196" s="228">
        <v>0</v>
      </c>
      <c r="BA196" s="233">
        <v>130.19999999999999</v>
      </c>
      <c r="BB196" s="234">
        <v>11.3</v>
      </c>
      <c r="BD196">
        <f>VLOOKUP(A196,'High impact list'!$A:$F,1,FALSE)</f>
        <v>991</v>
      </c>
      <c r="BE196" t="str">
        <f>VLOOKUP(A196,'High impact list'!$A:$F,5,FALSE)</f>
        <v>Infrastructure</v>
      </c>
      <c r="BF196">
        <v>1</v>
      </c>
      <c r="BG196">
        <v>2</v>
      </c>
      <c r="BH196" t="e">
        <f>VLOOKUP(A196,Sheet2!B:B,1,FALSE)</f>
        <v>#N/A</v>
      </c>
    </row>
    <row r="197" spans="1:60" ht="14.25" customHeight="1" x14ac:dyDescent="0.25">
      <c r="A197" s="223">
        <v>990</v>
      </c>
      <c r="B197" s="224" t="s">
        <v>212</v>
      </c>
      <c r="C197" s="225" t="s">
        <v>1190</v>
      </c>
      <c r="D197" s="225" t="s">
        <v>1191</v>
      </c>
      <c r="E197" s="225" t="s">
        <v>519</v>
      </c>
      <c r="F197" s="225" t="s">
        <v>209</v>
      </c>
      <c r="G197" s="225" t="s">
        <v>1</v>
      </c>
      <c r="H197" s="224" t="s">
        <v>1</v>
      </c>
      <c r="I197" s="224" t="s">
        <v>519</v>
      </c>
      <c r="J197" s="227" t="s">
        <v>17</v>
      </c>
      <c r="K197" s="225" t="s">
        <v>1</v>
      </c>
      <c r="L197" s="232" t="s">
        <v>23</v>
      </c>
      <c r="M197" s="227" t="s">
        <v>17</v>
      </c>
      <c r="N197" s="225" t="s">
        <v>1</v>
      </c>
      <c r="O197" s="232" t="s">
        <v>23</v>
      </c>
      <c r="P197" s="225" t="s">
        <v>1</v>
      </c>
      <c r="Q197" s="225" t="s">
        <v>1</v>
      </c>
      <c r="R197" s="225" t="s">
        <v>1</v>
      </c>
      <c r="S197" s="225" t="s">
        <v>1</v>
      </c>
      <c r="T197" s="225" t="s">
        <v>1</v>
      </c>
      <c r="U197" s="225" t="s">
        <v>1</v>
      </c>
      <c r="V197" s="225" t="s">
        <v>1</v>
      </c>
      <c r="W197" s="225" t="s">
        <v>1</v>
      </c>
      <c r="X197" s="225" t="s">
        <v>1</v>
      </c>
      <c r="Y197" s="225" t="s">
        <v>1</v>
      </c>
      <c r="Z197" s="225" t="s">
        <v>1</v>
      </c>
      <c r="AA197" s="225" t="s">
        <v>1</v>
      </c>
      <c r="AB197" s="225" t="s">
        <v>1</v>
      </c>
      <c r="AC197" s="225" t="s">
        <v>1</v>
      </c>
      <c r="AD197" s="225" t="s">
        <v>1</v>
      </c>
      <c r="AE197" s="232" t="s">
        <v>23</v>
      </c>
      <c r="AF197" s="232" t="s">
        <v>23</v>
      </c>
      <c r="AG197" s="225" t="s">
        <v>1</v>
      </c>
      <c r="AH197" s="225" t="s">
        <v>1</v>
      </c>
      <c r="AI197" s="225" t="s">
        <v>1</v>
      </c>
      <c r="AJ197" s="225" t="s">
        <v>1</v>
      </c>
      <c r="AK197" s="225" t="s">
        <v>1</v>
      </c>
      <c r="AL197" s="225" t="s">
        <v>1</v>
      </c>
      <c r="AM197" s="225" t="s">
        <v>1</v>
      </c>
      <c r="AN197" s="225" t="s">
        <v>1</v>
      </c>
      <c r="AO197" s="225" t="s">
        <v>1</v>
      </c>
      <c r="AP197" s="230" t="s">
        <v>22</v>
      </c>
      <c r="AQ197" s="225" t="s">
        <v>1</v>
      </c>
      <c r="AR197" s="225" t="s">
        <v>1</v>
      </c>
      <c r="AS197" s="225" t="s">
        <v>1</v>
      </c>
      <c r="AT197" s="225" t="s">
        <v>1</v>
      </c>
      <c r="AU197" s="225" t="s">
        <v>1</v>
      </c>
      <c r="AV197" s="231" t="s">
        <v>20</v>
      </c>
      <c r="AW197" s="226" t="s">
        <v>1241</v>
      </c>
      <c r="AX197" s="226">
        <v>1</v>
      </c>
      <c r="AY197" s="227">
        <v>2</v>
      </c>
      <c r="AZ197" s="228">
        <v>0</v>
      </c>
      <c r="BA197" s="233">
        <v>918</v>
      </c>
      <c r="BB197" s="238">
        <v>3.4</v>
      </c>
      <c r="BD197">
        <f>VLOOKUP(A197,'High impact list'!$A:$F,1,FALSE)</f>
        <v>990</v>
      </c>
      <c r="BE197" t="str">
        <f>VLOOKUP(A197,'High impact list'!$A:$F,5,FALSE)</f>
        <v>Transport</v>
      </c>
      <c r="BF197">
        <v>1</v>
      </c>
      <c r="BG197">
        <v>2</v>
      </c>
      <c r="BH197" t="e">
        <f>VLOOKUP(A197,Sheet2!B:B,1,FALSE)</f>
        <v>#N/A</v>
      </c>
    </row>
    <row r="198" spans="1:60" ht="18" customHeight="1" x14ac:dyDescent="0.25">
      <c r="A198" s="223">
        <v>459</v>
      </c>
      <c r="B198" s="224" t="s">
        <v>463</v>
      </c>
      <c r="C198" s="225" t="s">
        <v>1190</v>
      </c>
      <c r="D198" s="225" t="s">
        <v>1191</v>
      </c>
      <c r="E198" s="225" t="s">
        <v>519</v>
      </c>
      <c r="F198" s="225" t="s">
        <v>463</v>
      </c>
      <c r="G198" s="225" t="s">
        <v>1</v>
      </c>
      <c r="H198" s="224" t="s">
        <v>1</v>
      </c>
      <c r="I198" s="224" t="s">
        <v>519</v>
      </c>
      <c r="J198" s="227" t="s">
        <v>17</v>
      </c>
      <c r="K198" s="230" t="s">
        <v>22</v>
      </c>
      <c r="L198" s="232" t="s">
        <v>23</v>
      </c>
      <c r="M198" s="227" t="s">
        <v>17</v>
      </c>
      <c r="N198" s="231" t="s">
        <v>20</v>
      </c>
      <c r="O198" s="232" t="s">
        <v>23</v>
      </c>
      <c r="P198" s="225" t="s">
        <v>1</v>
      </c>
      <c r="Q198" s="225" t="s">
        <v>1</v>
      </c>
      <c r="R198" s="225" t="s">
        <v>1</v>
      </c>
      <c r="S198" s="225" t="s">
        <v>1</v>
      </c>
      <c r="T198" s="225" t="s">
        <v>1</v>
      </c>
      <c r="U198" s="225" t="s">
        <v>1</v>
      </c>
      <c r="V198" s="225" t="s">
        <v>1</v>
      </c>
      <c r="W198" s="225" t="s">
        <v>1</v>
      </c>
      <c r="X198" s="225" t="s">
        <v>1</v>
      </c>
      <c r="Y198" s="225" t="s">
        <v>1</v>
      </c>
      <c r="Z198" s="225" t="s">
        <v>1</v>
      </c>
      <c r="AA198" s="230" t="s">
        <v>22</v>
      </c>
      <c r="AB198" s="225" t="s">
        <v>1</v>
      </c>
      <c r="AC198" s="225" t="s">
        <v>1</v>
      </c>
      <c r="AD198" s="225" t="s">
        <v>1</v>
      </c>
      <c r="AE198" s="225" t="s">
        <v>1</v>
      </c>
      <c r="AF198" s="232" t="s">
        <v>23</v>
      </c>
      <c r="AG198" s="225" t="s">
        <v>1</v>
      </c>
      <c r="AH198" s="225" t="s">
        <v>1</v>
      </c>
      <c r="AI198" s="225" t="s">
        <v>1</v>
      </c>
      <c r="AJ198" s="225" t="s">
        <v>1</v>
      </c>
      <c r="AK198" s="225" t="s">
        <v>1</v>
      </c>
      <c r="AL198" s="231" t="s">
        <v>20</v>
      </c>
      <c r="AM198" s="225" t="s">
        <v>1</v>
      </c>
      <c r="AN198" s="225" t="s">
        <v>1</v>
      </c>
      <c r="AO198" s="225" t="s">
        <v>1</v>
      </c>
      <c r="AP198" s="225" t="s">
        <v>1</v>
      </c>
      <c r="AQ198" s="225" t="s">
        <v>1</v>
      </c>
      <c r="AR198" s="232" t="s">
        <v>23</v>
      </c>
      <c r="AS198" s="225" t="s">
        <v>1</v>
      </c>
      <c r="AT198" s="225" t="s">
        <v>1</v>
      </c>
      <c r="AU198" s="232" t="s">
        <v>23</v>
      </c>
      <c r="AV198" s="232" t="s">
        <v>23</v>
      </c>
      <c r="AW198" s="226" t="s">
        <v>1241</v>
      </c>
      <c r="AX198" s="226">
        <v>1</v>
      </c>
      <c r="AY198" s="227">
        <v>2</v>
      </c>
      <c r="AZ198" s="228">
        <v>0</v>
      </c>
      <c r="BA198" s="233">
        <v>6.3</v>
      </c>
      <c r="BB198" s="229">
        <v>0</v>
      </c>
      <c r="BD198" t="e">
        <f>VLOOKUP(A198,'High impact list'!$A:$F,1,FALSE)</f>
        <v>#N/A</v>
      </c>
      <c r="BE198" t="e">
        <f>VLOOKUP(A198,'High impact list'!$A:$F,5,FALSE)</f>
        <v>#N/A</v>
      </c>
      <c r="BF198">
        <v>1</v>
      </c>
      <c r="BG198">
        <v>2</v>
      </c>
      <c r="BH198" t="e">
        <f>VLOOKUP(A198,Sheet2!B:B,1,FALSE)</f>
        <v>#N/A</v>
      </c>
    </row>
    <row r="199" spans="1:60" ht="18.75" customHeight="1" x14ac:dyDescent="0.25">
      <c r="A199" s="223">
        <v>480</v>
      </c>
      <c r="B199" s="224" t="s">
        <v>1267</v>
      </c>
      <c r="C199" s="225" t="s">
        <v>1190</v>
      </c>
      <c r="D199" s="225" t="s">
        <v>1191</v>
      </c>
      <c r="E199" s="225" t="s">
        <v>519</v>
      </c>
      <c r="F199" s="225" t="s">
        <v>465</v>
      </c>
      <c r="G199" s="225" t="s">
        <v>1</v>
      </c>
      <c r="H199" s="224" t="s">
        <v>1</v>
      </c>
      <c r="I199" s="224" t="s">
        <v>519</v>
      </c>
      <c r="J199" s="227" t="s">
        <v>17</v>
      </c>
      <c r="K199" s="232" t="s">
        <v>23</v>
      </c>
      <c r="L199" s="232" t="s">
        <v>23</v>
      </c>
      <c r="M199" s="227" t="s">
        <v>17</v>
      </c>
      <c r="N199" s="232" t="s">
        <v>23</v>
      </c>
      <c r="O199" s="232" t="s">
        <v>23</v>
      </c>
      <c r="P199" s="225" t="s">
        <v>1</v>
      </c>
      <c r="Q199" s="225" t="s">
        <v>1</v>
      </c>
      <c r="R199" s="225" t="s">
        <v>1</v>
      </c>
      <c r="S199" s="225" t="s">
        <v>1</v>
      </c>
      <c r="T199" s="225" t="s">
        <v>1</v>
      </c>
      <c r="U199" s="225" t="s">
        <v>1</v>
      </c>
      <c r="V199" s="225" t="s">
        <v>1</v>
      </c>
      <c r="W199" s="225" t="s">
        <v>1</v>
      </c>
      <c r="X199" s="225" t="s">
        <v>1</v>
      </c>
      <c r="Y199" s="225" t="s">
        <v>1</v>
      </c>
      <c r="Z199" s="225" t="s">
        <v>1</v>
      </c>
      <c r="AA199" s="232" t="s">
        <v>23</v>
      </c>
      <c r="AB199" s="225" t="s">
        <v>1</v>
      </c>
      <c r="AC199" s="225" t="s">
        <v>1</v>
      </c>
      <c r="AD199" s="225" t="s">
        <v>1</v>
      </c>
      <c r="AE199" s="231" t="s">
        <v>20</v>
      </c>
      <c r="AF199" s="232" t="s">
        <v>23</v>
      </c>
      <c r="AG199" s="225" t="s">
        <v>1</v>
      </c>
      <c r="AH199" s="225" t="s">
        <v>1</v>
      </c>
      <c r="AI199" s="225" t="s">
        <v>1</v>
      </c>
      <c r="AJ199" s="225" t="s">
        <v>1</v>
      </c>
      <c r="AK199" s="225" t="s">
        <v>1</v>
      </c>
      <c r="AL199" s="230" t="s">
        <v>22</v>
      </c>
      <c r="AM199" s="225" t="s">
        <v>1</v>
      </c>
      <c r="AN199" s="225" t="s">
        <v>1</v>
      </c>
      <c r="AO199" s="225" t="s">
        <v>1</v>
      </c>
      <c r="AP199" s="225" t="s">
        <v>1</v>
      </c>
      <c r="AQ199" s="225" t="s">
        <v>1</v>
      </c>
      <c r="AR199" s="232" t="s">
        <v>23</v>
      </c>
      <c r="AS199" s="225" t="s">
        <v>1</v>
      </c>
      <c r="AT199" s="225" t="s">
        <v>1</v>
      </c>
      <c r="AU199" s="232" t="s">
        <v>23</v>
      </c>
      <c r="AV199" s="232" t="s">
        <v>23</v>
      </c>
      <c r="AW199" s="226" t="s">
        <v>1241</v>
      </c>
      <c r="AX199" s="227">
        <v>2</v>
      </c>
      <c r="AY199" s="226">
        <v>1</v>
      </c>
      <c r="AZ199" s="228">
        <v>0</v>
      </c>
      <c r="BA199" s="233">
        <v>7.5</v>
      </c>
      <c r="BB199" s="238">
        <v>0.02</v>
      </c>
      <c r="BD199" t="e">
        <f>VLOOKUP(A199,'High impact list'!$A:$F,1,FALSE)</f>
        <v>#N/A</v>
      </c>
      <c r="BE199" t="e">
        <f>VLOOKUP(A199,'High impact list'!$A:$F,5,FALSE)</f>
        <v>#N/A</v>
      </c>
      <c r="BF199">
        <v>1</v>
      </c>
      <c r="BG199">
        <v>2</v>
      </c>
      <c r="BH199" t="e">
        <f>VLOOKUP(A199,Sheet2!B:B,1,FALSE)</f>
        <v>#N/A</v>
      </c>
    </row>
    <row r="200" spans="1:60" ht="18.75" customHeight="1" x14ac:dyDescent="0.25">
      <c r="A200" s="223">
        <v>178</v>
      </c>
      <c r="B200" s="224" t="s">
        <v>151</v>
      </c>
      <c r="C200" s="225" t="s">
        <v>1190</v>
      </c>
      <c r="D200" s="225" t="s">
        <v>1191</v>
      </c>
      <c r="E200" s="225" t="s">
        <v>571</v>
      </c>
      <c r="F200" s="225" t="s">
        <v>151</v>
      </c>
      <c r="G200" s="225" t="s">
        <v>1</v>
      </c>
      <c r="H200" s="224" t="s">
        <v>1</v>
      </c>
      <c r="I200" s="224" t="s">
        <v>571</v>
      </c>
      <c r="J200" s="227" t="s">
        <v>17</v>
      </c>
      <c r="K200" s="232" t="s">
        <v>23</v>
      </c>
      <c r="L200" s="232" t="s">
        <v>23</v>
      </c>
      <c r="M200" s="227" t="s">
        <v>17</v>
      </c>
      <c r="N200" s="232" t="s">
        <v>23</v>
      </c>
      <c r="O200" s="232" t="s">
        <v>23</v>
      </c>
      <c r="P200" s="225" t="s">
        <v>1</v>
      </c>
      <c r="Q200" s="225" t="s">
        <v>1</v>
      </c>
      <c r="R200" s="225" t="s">
        <v>1</v>
      </c>
      <c r="S200" s="225" t="s">
        <v>1</v>
      </c>
      <c r="T200" s="225" t="s">
        <v>1</v>
      </c>
      <c r="U200" s="225" t="s">
        <v>1</v>
      </c>
      <c r="V200" s="225" t="s">
        <v>1</v>
      </c>
      <c r="W200" s="225" t="s">
        <v>1</v>
      </c>
      <c r="X200" s="225" t="s">
        <v>1</v>
      </c>
      <c r="Y200" s="225" t="s">
        <v>1</v>
      </c>
      <c r="Z200" s="225" t="s">
        <v>1</v>
      </c>
      <c r="AA200" s="232" t="s">
        <v>23</v>
      </c>
      <c r="AB200" s="225" t="s">
        <v>1</v>
      </c>
      <c r="AC200" s="225" t="s">
        <v>1</v>
      </c>
      <c r="AD200" s="225" t="s">
        <v>1</v>
      </c>
      <c r="AE200" s="225" t="s">
        <v>1</v>
      </c>
      <c r="AF200" s="232" t="s">
        <v>23</v>
      </c>
      <c r="AG200" s="225" t="s">
        <v>1</v>
      </c>
      <c r="AH200" s="225" t="s">
        <v>1</v>
      </c>
      <c r="AI200" s="225" t="s">
        <v>1</v>
      </c>
      <c r="AJ200" s="225" t="s">
        <v>1</v>
      </c>
      <c r="AK200" s="232" t="s">
        <v>23</v>
      </c>
      <c r="AL200" s="232" t="s">
        <v>23</v>
      </c>
      <c r="AM200" s="225" t="s">
        <v>1</v>
      </c>
      <c r="AN200" s="225" t="s">
        <v>1</v>
      </c>
      <c r="AO200" s="231" t="s">
        <v>20</v>
      </c>
      <c r="AP200" s="232" t="s">
        <v>23</v>
      </c>
      <c r="AQ200" s="225" t="s">
        <v>1</v>
      </c>
      <c r="AR200" s="232" t="s">
        <v>23</v>
      </c>
      <c r="AS200" s="225" t="s">
        <v>1</v>
      </c>
      <c r="AT200" s="225" t="s">
        <v>1</v>
      </c>
      <c r="AU200" s="232" t="s">
        <v>23</v>
      </c>
      <c r="AV200" s="232" t="s">
        <v>23</v>
      </c>
      <c r="AW200" s="231" t="s">
        <v>1240</v>
      </c>
      <c r="AX200" s="227">
        <v>2</v>
      </c>
      <c r="AY200" s="227">
        <v>2</v>
      </c>
      <c r="AZ200" s="236">
        <v>1153.7</v>
      </c>
      <c r="BA200" s="236">
        <v>3225.8</v>
      </c>
      <c r="BB200" s="238">
        <v>3.9</v>
      </c>
      <c r="BD200">
        <f>VLOOKUP(A200,'High impact list'!$A:$F,1,FALSE)</f>
        <v>178</v>
      </c>
      <c r="BE200" t="str">
        <f>VLOOKUP(A200,'High impact list'!$A:$F,5,FALSE)</f>
        <v>Health</v>
      </c>
      <c r="BF200">
        <v>1</v>
      </c>
      <c r="BG200">
        <v>2</v>
      </c>
      <c r="BH200" t="e">
        <f>VLOOKUP(A200,Sheet2!B:B,1,FALSE)</f>
        <v>#N/A</v>
      </c>
    </row>
    <row r="201" spans="1:60" ht="14.25" customHeight="1" x14ac:dyDescent="0.25">
      <c r="A201" s="223">
        <v>179</v>
      </c>
      <c r="B201" s="224" t="s">
        <v>151</v>
      </c>
      <c r="C201" s="225" t="s">
        <v>1190</v>
      </c>
      <c r="D201" s="225" t="s">
        <v>1191</v>
      </c>
      <c r="E201" s="225" t="s">
        <v>625</v>
      </c>
      <c r="F201" s="225" t="s">
        <v>151</v>
      </c>
      <c r="G201" s="225" t="s">
        <v>1</v>
      </c>
      <c r="H201" s="224" t="s">
        <v>1</v>
      </c>
      <c r="I201" s="224" t="s">
        <v>625</v>
      </c>
      <c r="J201" s="227" t="s">
        <v>17</v>
      </c>
      <c r="K201" s="232" t="s">
        <v>23</v>
      </c>
      <c r="L201" s="232" t="s">
        <v>23</v>
      </c>
      <c r="M201" s="237" t="s">
        <v>26</v>
      </c>
      <c r="N201" s="232" t="s">
        <v>23</v>
      </c>
      <c r="O201" s="232" t="s">
        <v>23</v>
      </c>
      <c r="P201" s="225" t="s">
        <v>1</v>
      </c>
      <c r="Q201" s="225" t="s">
        <v>1</v>
      </c>
      <c r="R201" s="225" t="s">
        <v>1</v>
      </c>
      <c r="S201" s="225" t="s">
        <v>1</v>
      </c>
      <c r="T201" s="225" t="s">
        <v>1</v>
      </c>
      <c r="U201" s="230" t="s">
        <v>22</v>
      </c>
      <c r="V201" s="225" t="s">
        <v>1</v>
      </c>
      <c r="W201" s="225" t="s">
        <v>1</v>
      </c>
      <c r="X201" s="225" t="s">
        <v>1</v>
      </c>
      <c r="Y201" s="225" t="s">
        <v>1</v>
      </c>
      <c r="Z201" s="225" t="s">
        <v>1</v>
      </c>
      <c r="AA201" s="232" t="s">
        <v>23</v>
      </c>
      <c r="AB201" s="225" t="s">
        <v>1</v>
      </c>
      <c r="AC201" s="225" t="s">
        <v>1</v>
      </c>
      <c r="AD201" s="225" t="s">
        <v>1</v>
      </c>
      <c r="AE201" s="230" t="s">
        <v>22</v>
      </c>
      <c r="AF201" s="225" t="s">
        <v>1</v>
      </c>
      <c r="AG201" s="225" t="s">
        <v>1</v>
      </c>
      <c r="AH201" s="232" t="s">
        <v>23</v>
      </c>
      <c r="AI201" s="225" t="s">
        <v>1</v>
      </c>
      <c r="AJ201" s="225" t="s">
        <v>1</v>
      </c>
      <c r="AK201" s="225" t="s">
        <v>1</v>
      </c>
      <c r="AL201" s="225" t="s">
        <v>1</v>
      </c>
      <c r="AM201" s="225" t="s">
        <v>1</v>
      </c>
      <c r="AN201" s="225" t="s">
        <v>1</v>
      </c>
      <c r="AO201" s="232" t="s">
        <v>23</v>
      </c>
      <c r="AP201" s="232" t="s">
        <v>23</v>
      </c>
      <c r="AQ201" s="225" t="s">
        <v>1</v>
      </c>
      <c r="AR201" s="225" t="s">
        <v>1</v>
      </c>
      <c r="AS201" s="225" t="s">
        <v>1</v>
      </c>
      <c r="AT201" s="225" t="s">
        <v>1</v>
      </c>
      <c r="AU201" s="232" t="s">
        <v>23</v>
      </c>
      <c r="AV201" s="231" t="s">
        <v>20</v>
      </c>
      <c r="AW201" s="231" t="s">
        <v>1240</v>
      </c>
      <c r="AX201" s="227">
        <v>2</v>
      </c>
      <c r="AY201" s="227">
        <v>2</v>
      </c>
      <c r="AZ201" s="228">
        <v>0</v>
      </c>
      <c r="BA201" s="233">
        <v>1390.7</v>
      </c>
      <c r="BB201" s="238">
        <v>0.33</v>
      </c>
      <c r="BD201">
        <f>VLOOKUP(A201,'High impact list'!$A:$F,1,FALSE)</f>
        <v>179</v>
      </c>
      <c r="BE201" t="str">
        <f>VLOOKUP(A201,'High impact list'!$A:$F,5,FALSE)</f>
        <v>Health</v>
      </c>
      <c r="BF201">
        <v>1</v>
      </c>
      <c r="BG201">
        <v>2</v>
      </c>
      <c r="BH201" t="e">
        <f>VLOOKUP(A201,Sheet2!B:B,1,FALSE)</f>
        <v>#N/A</v>
      </c>
    </row>
    <row r="202" spans="1:60" ht="18.75" customHeight="1" x14ac:dyDescent="0.25">
      <c r="A202" s="223">
        <v>180</v>
      </c>
      <c r="B202" s="224" t="s">
        <v>151</v>
      </c>
      <c r="C202" s="225" t="s">
        <v>1190</v>
      </c>
      <c r="D202" s="225" t="s">
        <v>1191</v>
      </c>
      <c r="E202" s="225" t="s">
        <v>658</v>
      </c>
      <c r="F202" s="225" t="s">
        <v>151</v>
      </c>
      <c r="G202" s="225" t="s">
        <v>1</v>
      </c>
      <c r="H202" s="224" t="s">
        <v>1</v>
      </c>
      <c r="I202" s="224" t="s">
        <v>658</v>
      </c>
      <c r="J202" s="227" t="s">
        <v>17</v>
      </c>
      <c r="K202" s="232" t="s">
        <v>23</v>
      </c>
      <c r="L202" s="232" t="s">
        <v>23</v>
      </c>
      <c r="M202" s="227" t="s">
        <v>17</v>
      </c>
      <c r="N202" s="232" t="s">
        <v>23</v>
      </c>
      <c r="O202" s="232" t="s">
        <v>23</v>
      </c>
      <c r="P202" s="225" t="s">
        <v>1</v>
      </c>
      <c r="Q202" s="225" t="s">
        <v>1</v>
      </c>
      <c r="R202" s="225" t="s">
        <v>1</v>
      </c>
      <c r="S202" s="225" t="s">
        <v>1</v>
      </c>
      <c r="T202" s="225" t="s">
        <v>1</v>
      </c>
      <c r="U202" s="225" t="s">
        <v>1</v>
      </c>
      <c r="V202" s="225" t="s">
        <v>1</v>
      </c>
      <c r="W202" s="225" t="s">
        <v>1</v>
      </c>
      <c r="X202" s="225" t="s">
        <v>1</v>
      </c>
      <c r="Y202" s="225" t="s">
        <v>1</v>
      </c>
      <c r="Z202" s="230" t="s">
        <v>22</v>
      </c>
      <c r="AA202" s="232" t="s">
        <v>23</v>
      </c>
      <c r="AB202" s="225" t="s">
        <v>1</v>
      </c>
      <c r="AC202" s="225" t="s">
        <v>1</v>
      </c>
      <c r="AD202" s="225" t="s">
        <v>1</v>
      </c>
      <c r="AE202" s="230" t="s">
        <v>22</v>
      </c>
      <c r="AF202" s="232" t="s">
        <v>23</v>
      </c>
      <c r="AG202" s="225" t="s">
        <v>1</v>
      </c>
      <c r="AH202" s="225" t="s">
        <v>1</v>
      </c>
      <c r="AI202" s="225" t="s">
        <v>1</v>
      </c>
      <c r="AJ202" s="225" t="s">
        <v>1</v>
      </c>
      <c r="AK202" s="225" t="s">
        <v>1</v>
      </c>
      <c r="AL202" s="232" t="s">
        <v>23</v>
      </c>
      <c r="AM202" s="225" t="s">
        <v>1</v>
      </c>
      <c r="AN202" s="225" t="s">
        <v>1</v>
      </c>
      <c r="AO202" s="225" t="s">
        <v>1</v>
      </c>
      <c r="AP202" s="232" t="s">
        <v>23</v>
      </c>
      <c r="AQ202" s="225" t="s">
        <v>1</v>
      </c>
      <c r="AR202" s="225" t="s">
        <v>1</v>
      </c>
      <c r="AS202" s="225" t="s">
        <v>1</v>
      </c>
      <c r="AT202" s="225" t="s">
        <v>1</v>
      </c>
      <c r="AU202" s="232" t="s">
        <v>23</v>
      </c>
      <c r="AV202" s="232" t="s">
        <v>23</v>
      </c>
      <c r="AW202" s="231" t="s">
        <v>1240</v>
      </c>
      <c r="AX202" s="227">
        <v>2</v>
      </c>
      <c r="AY202" s="239">
        <v>3</v>
      </c>
      <c r="AZ202" s="228">
        <v>0</v>
      </c>
      <c r="BA202" s="236">
        <v>238.2</v>
      </c>
      <c r="BB202" s="238">
        <v>0.17</v>
      </c>
      <c r="BD202">
        <f>VLOOKUP(A202,'High impact list'!$A:$F,1,FALSE)</f>
        <v>180</v>
      </c>
      <c r="BE202" t="str">
        <f>VLOOKUP(A202,'High impact list'!$A:$F,5,FALSE)</f>
        <v>Health</v>
      </c>
      <c r="BF202">
        <v>1</v>
      </c>
      <c r="BG202">
        <v>2</v>
      </c>
      <c r="BH202" t="e">
        <f>VLOOKUP(A202,Sheet2!B:B,1,FALSE)</f>
        <v>#N/A</v>
      </c>
    </row>
    <row r="203" spans="1:60" ht="18.75" customHeight="1" x14ac:dyDescent="0.25">
      <c r="A203" s="223">
        <v>182</v>
      </c>
      <c r="B203" s="224" t="s">
        <v>151</v>
      </c>
      <c r="C203" s="225" t="s">
        <v>1190</v>
      </c>
      <c r="D203" s="225" t="s">
        <v>1191</v>
      </c>
      <c r="E203" s="225" t="s">
        <v>1021</v>
      </c>
      <c r="F203" s="225" t="s">
        <v>151</v>
      </c>
      <c r="G203" s="225" t="s">
        <v>1</v>
      </c>
      <c r="H203" s="224" t="s">
        <v>1</v>
      </c>
      <c r="I203" s="224" t="s">
        <v>1021</v>
      </c>
      <c r="J203" s="227" t="s">
        <v>17</v>
      </c>
      <c r="K203" s="232" t="s">
        <v>23</v>
      </c>
      <c r="L203" s="232" t="s">
        <v>23</v>
      </c>
      <c r="M203" s="227" t="s">
        <v>17</v>
      </c>
      <c r="N203" s="232" t="s">
        <v>23</v>
      </c>
      <c r="O203" s="232" t="s">
        <v>23</v>
      </c>
      <c r="P203" s="225" t="s">
        <v>1</v>
      </c>
      <c r="Q203" s="225" t="s">
        <v>1</v>
      </c>
      <c r="R203" s="225" t="s">
        <v>1</v>
      </c>
      <c r="S203" s="225" t="s">
        <v>1</v>
      </c>
      <c r="T203" s="225" t="s">
        <v>1</v>
      </c>
      <c r="U203" s="225" t="s">
        <v>1</v>
      </c>
      <c r="V203" s="225" t="s">
        <v>1</v>
      </c>
      <c r="W203" s="225" t="s">
        <v>1</v>
      </c>
      <c r="X203" s="225" t="s">
        <v>1</v>
      </c>
      <c r="Y203" s="225" t="s">
        <v>1</v>
      </c>
      <c r="Z203" s="232" t="s">
        <v>23</v>
      </c>
      <c r="AA203" s="232" t="s">
        <v>23</v>
      </c>
      <c r="AB203" s="225" t="s">
        <v>1</v>
      </c>
      <c r="AC203" s="225" t="s">
        <v>1</v>
      </c>
      <c r="AD203" s="225" t="s">
        <v>1</v>
      </c>
      <c r="AE203" s="225" t="s">
        <v>1</v>
      </c>
      <c r="AF203" s="232" t="s">
        <v>23</v>
      </c>
      <c r="AG203" s="230" t="s">
        <v>22</v>
      </c>
      <c r="AH203" s="225" t="s">
        <v>1</v>
      </c>
      <c r="AI203" s="225" t="s">
        <v>1</v>
      </c>
      <c r="AJ203" s="225" t="s">
        <v>1</v>
      </c>
      <c r="AK203" s="232" t="s">
        <v>23</v>
      </c>
      <c r="AL203" s="232" t="s">
        <v>23</v>
      </c>
      <c r="AM203" s="225" t="s">
        <v>1</v>
      </c>
      <c r="AN203" s="225" t="s">
        <v>1</v>
      </c>
      <c r="AO203" s="232" t="s">
        <v>23</v>
      </c>
      <c r="AP203" s="232" t="s">
        <v>23</v>
      </c>
      <c r="AQ203" s="225" t="s">
        <v>1</v>
      </c>
      <c r="AR203" s="232" t="s">
        <v>23</v>
      </c>
      <c r="AS203" s="225" t="s">
        <v>1</v>
      </c>
      <c r="AT203" s="225" t="s">
        <v>1</v>
      </c>
      <c r="AU203" s="232" t="s">
        <v>23</v>
      </c>
      <c r="AV203" s="232" t="s">
        <v>23</v>
      </c>
      <c r="AW203" s="226" t="s">
        <v>1241</v>
      </c>
      <c r="AX203" s="226">
        <v>1</v>
      </c>
      <c r="AY203" s="227">
        <v>2</v>
      </c>
      <c r="AZ203" s="233">
        <v>73.2</v>
      </c>
      <c r="BA203" s="233">
        <v>587.79999999999995</v>
      </c>
      <c r="BB203" s="234">
        <v>10.6</v>
      </c>
      <c r="BD203">
        <f>VLOOKUP(A203,'High impact list'!$A:$F,1,FALSE)</f>
        <v>182</v>
      </c>
      <c r="BE203" t="str">
        <f>VLOOKUP(A203,'High impact list'!$A:$F,5,FALSE)</f>
        <v>Health</v>
      </c>
      <c r="BF203">
        <v>1</v>
      </c>
      <c r="BG203">
        <v>2</v>
      </c>
      <c r="BH203" t="e">
        <f>VLOOKUP(A203,Sheet2!B:B,1,FALSE)</f>
        <v>#N/A</v>
      </c>
    </row>
    <row r="204" spans="1:60" ht="18" customHeight="1" x14ac:dyDescent="0.25">
      <c r="A204" s="223">
        <v>192</v>
      </c>
      <c r="B204" s="224" t="s">
        <v>156</v>
      </c>
      <c r="C204" s="225" t="s">
        <v>1190</v>
      </c>
      <c r="D204" s="225" t="s">
        <v>1191</v>
      </c>
      <c r="E204" s="225" t="s">
        <v>571</v>
      </c>
      <c r="F204" s="225" t="s">
        <v>156</v>
      </c>
      <c r="G204" s="225" t="s">
        <v>1</v>
      </c>
      <c r="H204" s="224" t="s">
        <v>1</v>
      </c>
      <c r="I204" s="224" t="s">
        <v>571</v>
      </c>
      <c r="J204" s="227" t="s">
        <v>17</v>
      </c>
      <c r="K204" s="225" t="s">
        <v>1</v>
      </c>
      <c r="L204" s="232" t="s">
        <v>23</v>
      </c>
      <c r="M204" s="227" t="s">
        <v>17</v>
      </c>
      <c r="N204" s="225" t="s">
        <v>1</v>
      </c>
      <c r="O204" s="231" t="s">
        <v>20</v>
      </c>
      <c r="P204" s="225" t="s">
        <v>1</v>
      </c>
      <c r="Q204" s="225" t="s">
        <v>1</v>
      </c>
      <c r="R204" s="225" t="s">
        <v>1</v>
      </c>
      <c r="S204" s="225" t="s">
        <v>1</v>
      </c>
      <c r="T204" s="225" t="s">
        <v>1</v>
      </c>
      <c r="U204" s="225" t="s">
        <v>1</v>
      </c>
      <c r="V204" s="225" t="s">
        <v>1</v>
      </c>
      <c r="W204" s="225" t="s">
        <v>1</v>
      </c>
      <c r="X204" s="225" t="s">
        <v>1</v>
      </c>
      <c r="Y204" s="225" t="s">
        <v>1</v>
      </c>
      <c r="Z204" s="230" t="s">
        <v>22</v>
      </c>
      <c r="AA204" s="225" t="s">
        <v>1</v>
      </c>
      <c r="AB204" s="225" t="s">
        <v>1</v>
      </c>
      <c r="AC204" s="225" t="s">
        <v>1</v>
      </c>
      <c r="AD204" s="225" t="s">
        <v>1</v>
      </c>
      <c r="AE204" s="225" t="s">
        <v>1</v>
      </c>
      <c r="AF204" s="232" t="s">
        <v>23</v>
      </c>
      <c r="AG204" s="225" t="s">
        <v>1</v>
      </c>
      <c r="AH204" s="225" t="s">
        <v>1</v>
      </c>
      <c r="AI204" s="225" t="s">
        <v>1</v>
      </c>
      <c r="AJ204" s="225" t="s">
        <v>1</v>
      </c>
      <c r="AK204" s="225" t="s">
        <v>1</v>
      </c>
      <c r="AL204" s="225" t="s">
        <v>1</v>
      </c>
      <c r="AM204" s="225" t="s">
        <v>1</v>
      </c>
      <c r="AN204" s="225" t="s">
        <v>1</v>
      </c>
      <c r="AO204" s="225" t="s">
        <v>1</v>
      </c>
      <c r="AP204" s="225" t="s">
        <v>1</v>
      </c>
      <c r="AQ204" s="231" t="s">
        <v>20</v>
      </c>
      <c r="AR204" s="230" t="s">
        <v>22</v>
      </c>
      <c r="AS204" s="225" t="s">
        <v>1</v>
      </c>
      <c r="AT204" s="225" t="s">
        <v>1</v>
      </c>
      <c r="AU204" s="232" t="s">
        <v>23</v>
      </c>
      <c r="AV204" s="230" t="s">
        <v>22</v>
      </c>
      <c r="AW204" s="226" t="s">
        <v>1241</v>
      </c>
      <c r="AX204" s="226">
        <v>1</v>
      </c>
      <c r="AY204" s="226">
        <v>1</v>
      </c>
      <c r="AZ204" s="236">
        <v>22.8</v>
      </c>
      <c r="BA204" s="236">
        <v>20.6</v>
      </c>
      <c r="BB204" s="229">
        <v>0</v>
      </c>
      <c r="BD204">
        <f>VLOOKUP(A204,'High impact list'!$A:$F,1,FALSE)</f>
        <v>192</v>
      </c>
      <c r="BE204" t="str">
        <f>VLOOKUP(A204,'High impact list'!$A:$F,5,FALSE)</f>
        <v>Human Settlements</v>
      </c>
      <c r="BF204">
        <v>1</v>
      </c>
      <c r="BG204">
        <v>2</v>
      </c>
      <c r="BH204" t="e">
        <f>VLOOKUP(A204,Sheet2!B:B,1,FALSE)</f>
        <v>#N/A</v>
      </c>
    </row>
    <row r="205" spans="1:60" ht="27" customHeight="1" x14ac:dyDescent="0.25">
      <c r="A205" s="223">
        <v>1016</v>
      </c>
      <c r="B205" s="224" t="s">
        <v>156</v>
      </c>
      <c r="C205" s="225" t="s">
        <v>1190</v>
      </c>
      <c r="D205" s="225" t="s">
        <v>1191</v>
      </c>
      <c r="E205" s="225" t="s">
        <v>492</v>
      </c>
      <c r="F205" s="225" t="s">
        <v>156</v>
      </c>
      <c r="G205" s="225" t="s">
        <v>1</v>
      </c>
      <c r="H205" s="224" t="s">
        <v>1</v>
      </c>
      <c r="I205" s="224" t="s">
        <v>492</v>
      </c>
      <c r="J205" s="227" t="s">
        <v>17</v>
      </c>
      <c r="K205" s="232" t="s">
        <v>23</v>
      </c>
      <c r="L205" s="232" t="s">
        <v>23</v>
      </c>
      <c r="M205" s="237" t="s">
        <v>26</v>
      </c>
      <c r="N205" s="232" t="s">
        <v>23</v>
      </c>
      <c r="O205" s="232" t="s">
        <v>23</v>
      </c>
      <c r="P205" s="225" t="s">
        <v>1</v>
      </c>
      <c r="Q205" s="225" t="s">
        <v>1</v>
      </c>
      <c r="R205" s="230" t="s">
        <v>22</v>
      </c>
      <c r="S205" s="225" t="s">
        <v>1</v>
      </c>
      <c r="T205" s="225" t="s">
        <v>1</v>
      </c>
      <c r="U205" s="230" t="s">
        <v>22</v>
      </c>
      <c r="V205" s="225" t="s">
        <v>1</v>
      </c>
      <c r="W205" s="225" t="s">
        <v>1</v>
      </c>
      <c r="X205" s="225" t="s">
        <v>1</v>
      </c>
      <c r="Y205" s="225" t="s">
        <v>1</v>
      </c>
      <c r="Z205" s="232" t="s">
        <v>23</v>
      </c>
      <c r="AA205" s="232" t="s">
        <v>23</v>
      </c>
      <c r="AB205" s="225" t="s">
        <v>1</v>
      </c>
      <c r="AC205" s="225" t="s">
        <v>1</v>
      </c>
      <c r="AD205" s="225" t="s">
        <v>1</v>
      </c>
      <c r="AE205" s="232" t="s">
        <v>23</v>
      </c>
      <c r="AF205" s="232" t="s">
        <v>23</v>
      </c>
      <c r="AG205" s="225" t="s">
        <v>1</v>
      </c>
      <c r="AH205" s="225" t="s">
        <v>1</v>
      </c>
      <c r="AI205" s="225" t="s">
        <v>1</v>
      </c>
      <c r="AJ205" s="225" t="s">
        <v>1</v>
      </c>
      <c r="AK205" s="232" t="s">
        <v>23</v>
      </c>
      <c r="AL205" s="232" t="s">
        <v>23</v>
      </c>
      <c r="AM205" s="225" t="s">
        <v>1</v>
      </c>
      <c r="AN205" s="225" t="s">
        <v>1</v>
      </c>
      <c r="AO205" s="225" t="s">
        <v>1</v>
      </c>
      <c r="AP205" s="232" t="s">
        <v>23</v>
      </c>
      <c r="AQ205" s="225" t="s">
        <v>1</v>
      </c>
      <c r="AR205" s="231" t="s">
        <v>20</v>
      </c>
      <c r="AS205" s="225" t="s">
        <v>1</v>
      </c>
      <c r="AT205" s="225" t="s">
        <v>1</v>
      </c>
      <c r="AU205" s="232" t="s">
        <v>23</v>
      </c>
      <c r="AV205" s="232" t="s">
        <v>23</v>
      </c>
      <c r="AW205" s="231" t="s">
        <v>1240</v>
      </c>
      <c r="AX205" s="226">
        <v>1</v>
      </c>
      <c r="AY205" s="227">
        <v>2</v>
      </c>
      <c r="AZ205" s="228">
        <v>0</v>
      </c>
      <c r="BA205" s="233">
        <v>194.3</v>
      </c>
      <c r="BB205" s="234">
        <v>0.02</v>
      </c>
      <c r="BD205">
        <f>VLOOKUP(A205,'High impact list'!$A:$F,1,FALSE)</f>
        <v>1016</v>
      </c>
      <c r="BE205" t="str">
        <f>VLOOKUP(A205,'High impact list'!$A:$F,5,FALSE)</f>
        <v>Human Settlements</v>
      </c>
      <c r="BF205">
        <v>1</v>
      </c>
      <c r="BG205">
        <v>2</v>
      </c>
      <c r="BH205" t="e">
        <f>VLOOKUP(A205,Sheet2!B:B,1,FALSE)</f>
        <v>#N/A</v>
      </c>
    </row>
    <row r="206" spans="1:60" ht="14.25" customHeight="1" x14ac:dyDescent="0.25">
      <c r="A206" s="223">
        <v>1020</v>
      </c>
      <c r="B206" s="224" t="s">
        <v>160</v>
      </c>
      <c r="C206" s="225" t="s">
        <v>1190</v>
      </c>
      <c r="D206" s="225" t="s">
        <v>1191</v>
      </c>
      <c r="E206" s="225" t="s">
        <v>658</v>
      </c>
      <c r="F206" s="225" t="s">
        <v>156</v>
      </c>
      <c r="G206" s="225" t="s">
        <v>1</v>
      </c>
      <c r="H206" s="224" t="s">
        <v>1</v>
      </c>
      <c r="I206" s="224" t="s">
        <v>658</v>
      </c>
      <c r="J206" s="227" t="s">
        <v>17</v>
      </c>
      <c r="K206" s="232" t="s">
        <v>23</v>
      </c>
      <c r="L206" s="232" t="s">
        <v>23</v>
      </c>
      <c r="M206" s="237" t="s">
        <v>26</v>
      </c>
      <c r="N206" s="232" t="s">
        <v>23</v>
      </c>
      <c r="O206" s="232" t="s">
        <v>23</v>
      </c>
      <c r="P206" s="230" t="s">
        <v>22</v>
      </c>
      <c r="Q206" s="225" t="s">
        <v>1</v>
      </c>
      <c r="R206" s="225" t="s">
        <v>1</v>
      </c>
      <c r="S206" s="225" t="s">
        <v>1</v>
      </c>
      <c r="T206" s="225" t="s">
        <v>1</v>
      </c>
      <c r="U206" s="225" t="s">
        <v>1</v>
      </c>
      <c r="V206" s="225" t="s">
        <v>1</v>
      </c>
      <c r="W206" s="225" t="s">
        <v>1</v>
      </c>
      <c r="X206" s="225" t="s">
        <v>1</v>
      </c>
      <c r="Y206" s="225" t="s">
        <v>1</v>
      </c>
      <c r="Z206" s="232" t="s">
        <v>23</v>
      </c>
      <c r="AA206" s="232" t="s">
        <v>23</v>
      </c>
      <c r="AB206" s="225" t="s">
        <v>1</v>
      </c>
      <c r="AC206" s="225" t="s">
        <v>1</v>
      </c>
      <c r="AD206" s="225" t="s">
        <v>1</v>
      </c>
      <c r="AE206" s="230" t="s">
        <v>22</v>
      </c>
      <c r="AF206" s="225" t="s">
        <v>1</v>
      </c>
      <c r="AG206" s="225" t="s">
        <v>1</v>
      </c>
      <c r="AH206" s="230" t="s">
        <v>22</v>
      </c>
      <c r="AI206" s="225" t="s">
        <v>1</v>
      </c>
      <c r="AJ206" s="225" t="s">
        <v>1</v>
      </c>
      <c r="AK206" s="231" t="s">
        <v>20</v>
      </c>
      <c r="AL206" s="225" t="s">
        <v>1</v>
      </c>
      <c r="AM206" s="225" t="s">
        <v>1</v>
      </c>
      <c r="AN206" s="225" t="s">
        <v>1</v>
      </c>
      <c r="AO206" s="225" t="s">
        <v>1</v>
      </c>
      <c r="AP206" s="232" t="s">
        <v>23</v>
      </c>
      <c r="AQ206" s="232" t="s">
        <v>23</v>
      </c>
      <c r="AR206" s="231" t="s">
        <v>20</v>
      </c>
      <c r="AS206" s="225" t="s">
        <v>1</v>
      </c>
      <c r="AT206" s="225" t="s">
        <v>1</v>
      </c>
      <c r="AU206" s="232" t="s">
        <v>23</v>
      </c>
      <c r="AV206" s="232" t="s">
        <v>23</v>
      </c>
      <c r="AW206" s="231" t="s">
        <v>1240</v>
      </c>
      <c r="AX206" s="227">
        <v>2</v>
      </c>
      <c r="AY206" s="227">
        <v>2</v>
      </c>
      <c r="AZ206" s="228">
        <v>0</v>
      </c>
      <c r="BA206" s="236">
        <v>315.8</v>
      </c>
      <c r="BB206" s="238">
        <v>5.0999999999999996</v>
      </c>
      <c r="BD206">
        <f>VLOOKUP(A206,'High impact list'!$A:$F,1,FALSE)</f>
        <v>1020</v>
      </c>
      <c r="BE206" t="str">
        <f>VLOOKUP(A206,'High impact list'!$A:$F,5,FALSE)</f>
        <v>Human Settlements</v>
      </c>
      <c r="BF206">
        <v>1</v>
      </c>
      <c r="BG206">
        <v>2</v>
      </c>
      <c r="BH206" t="e">
        <f>VLOOKUP(A206,Sheet2!B:B,1,FALSE)</f>
        <v>#N/A</v>
      </c>
    </row>
    <row r="207" spans="1:60" ht="14.25" customHeight="1" x14ac:dyDescent="0.25">
      <c r="A207" s="223">
        <v>1009</v>
      </c>
      <c r="B207" s="224" t="s">
        <v>156</v>
      </c>
      <c r="C207" s="225" t="s">
        <v>1190</v>
      </c>
      <c r="D207" s="225" t="s">
        <v>1191</v>
      </c>
      <c r="E207" s="225" t="s">
        <v>1021</v>
      </c>
      <c r="F207" s="225" t="s">
        <v>156</v>
      </c>
      <c r="G207" s="225" t="s">
        <v>1</v>
      </c>
      <c r="H207" s="224" t="s">
        <v>1</v>
      </c>
      <c r="I207" s="224" t="s">
        <v>1021</v>
      </c>
      <c r="J207" s="227" t="s">
        <v>17</v>
      </c>
      <c r="K207" s="232" t="s">
        <v>23</v>
      </c>
      <c r="L207" s="232" t="s">
        <v>23</v>
      </c>
      <c r="M207" s="227" t="s">
        <v>17</v>
      </c>
      <c r="N207" s="232" t="s">
        <v>23</v>
      </c>
      <c r="O207" s="232" t="s">
        <v>23</v>
      </c>
      <c r="P207" s="225" t="s">
        <v>1</v>
      </c>
      <c r="Q207" s="225" t="s">
        <v>1</v>
      </c>
      <c r="R207" s="225" t="s">
        <v>1</v>
      </c>
      <c r="S207" s="225" t="s">
        <v>1</v>
      </c>
      <c r="T207" s="225" t="s">
        <v>1</v>
      </c>
      <c r="U207" s="225" t="s">
        <v>1</v>
      </c>
      <c r="V207" s="225" t="s">
        <v>1</v>
      </c>
      <c r="W207" s="225" t="s">
        <v>1</v>
      </c>
      <c r="X207" s="225" t="s">
        <v>1</v>
      </c>
      <c r="Y207" s="225" t="s">
        <v>1</v>
      </c>
      <c r="Z207" s="225" t="s">
        <v>1</v>
      </c>
      <c r="AA207" s="232" t="s">
        <v>23</v>
      </c>
      <c r="AB207" s="225" t="s">
        <v>1</v>
      </c>
      <c r="AC207" s="225" t="s">
        <v>1</v>
      </c>
      <c r="AD207" s="225" t="s">
        <v>1</v>
      </c>
      <c r="AE207" s="225" t="s">
        <v>1</v>
      </c>
      <c r="AF207" s="232" t="s">
        <v>23</v>
      </c>
      <c r="AG207" s="225" t="s">
        <v>1</v>
      </c>
      <c r="AH207" s="225" t="s">
        <v>1</v>
      </c>
      <c r="AI207" s="225" t="s">
        <v>1</v>
      </c>
      <c r="AJ207" s="225" t="s">
        <v>1</v>
      </c>
      <c r="AK207" s="230" t="s">
        <v>22</v>
      </c>
      <c r="AL207" s="232" t="s">
        <v>23</v>
      </c>
      <c r="AM207" s="225" t="s">
        <v>1</v>
      </c>
      <c r="AN207" s="225" t="s">
        <v>1</v>
      </c>
      <c r="AO207" s="225" t="s">
        <v>1</v>
      </c>
      <c r="AP207" s="232" t="s">
        <v>23</v>
      </c>
      <c r="AQ207" s="225" t="s">
        <v>1</v>
      </c>
      <c r="AR207" s="231" t="s">
        <v>20</v>
      </c>
      <c r="AS207" s="225" t="s">
        <v>1</v>
      </c>
      <c r="AT207" s="225" t="s">
        <v>1</v>
      </c>
      <c r="AU207" s="232" t="s">
        <v>23</v>
      </c>
      <c r="AV207" s="232" t="s">
        <v>23</v>
      </c>
      <c r="AW207" s="226" t="s">
        <v>1241</v>
      </c>
      <c r="AX207" s="226">
        <v>1</v>
      </c>
      <c r="AY207" s="227">
        <v>2</v>
      </c>
      <c r="AZ207" s="228">
        <v>0</v>
      </c>
      <c r="BA207" s="233">
        <v>1358.7</v>
      </c>
      <c r="BB207" s="238">
        <v>0.04</v>
      </c>
      <c r="BD207">
        <f>VLOOKUP(A207,'High impact list'!$A:$F,1,FALSE)</f>
        <v>1009</v>
      </c>
      <c r="BE207" t="str">
        <f>VLOOKUP(A207,'High impact list'!$A:$F,5,FALSE)</f>
        <v>Human Settlements</v>
      </c>
      <c r="BF207">
        <v>1</v>
      </c>
      <c r="BG207">
        <v>2</v>
      </c>
      <c r="BH207" t="e">
        <f>VLOOKUP(A207,Sheet2!B:B,1,FALSE)</f>
        <v>#N/A</v>
      </c>
    </row>
    <row r="208" spans="1:60" ht="18" customHeight="1" x14ac:dyDescent="0.25">
      <c r="A208" s="223">
        <v>309</v>
      </c>
      <c r="B208" s="224" t="s">
        <v>479</v>
      </c>
      <c r="C208" s="225" t="s">
        <v>1190</v>
      </c>
      <c r="D208" s="225" t="s">
        <v>1191</v>
      </c>
      <c r="E208" s="225" t="s">
        <v>438</v>
      </c>
      <c r="F208" s="225" t="s">
        <v>479</v>
      </c>
      <c r="G208" s="225" t="s">
        <v>1</v>
      </c>
      <c r="H208" s="224" t="s">
        <v>1</v>
      </c>
      <c r="I208" s="224" t="s">
        <v>438</v>
      </c>
      <c r="J208" s="227" t="s">
        <v>17</v>
      </c>
      <c r="K208" s="231" t="s">
        <v>20</v>
      </c>
      <c r="L208" s="225" t="s">
        <v>1</v>
      </c>
      <c r="M208" s="226" t="s">
        <v>33</v>
      </c>
      <c r="N208" s="225" t="s">
        <v>1</v>
      </c>
      <c r="O208" s="230" t="s">
        <v>22</v>
      </c>
      <c r="P208" s="225" t="s">
        <v>1</v>
      </c>
      <c r="Q208" s="225" t="s">
        <v>1</v>
      </c>
      <c r="R208" s="225" t="s">
        <v>1</v>
      </c>
      <c r="S208" s="225" t="s">
        <v>1</v>
      </c>
      <c r="T208" s="225" t="s">
        <v>1</v>
      </c>
      <c r="U208" s="225" t="s">
        <v>1</v>
      </c>
      <c r="V208" s="225" t="s">
        <v>1</v>
      </c>
      <c r="W208" s="225" t="s">
        <v>1</v>
      </c>
      <c r="X208" s="225" t="s">
        <v>1</v>
      </c>
      <c r="Y208" s="225" t="s">
        <v>1</v>
      </c>
      <c r="Z208" s="225" t="s">
        <v>1</v>
      </c>
      <c r="AA208" s="231" t="s">
        <v>20</v>
      </c>
      <c r="AB208" s="225" t="s">
        <v>1</v>
      </c>
      <c r="AC208" s="225" t="s">
        <v>1</v>
      </c>
      <c r="AD208" s="225" t="s">
        <v>1</v>
      </c>
      <c r="AE208" s="225" t="s">
        <v>1</v>
      </c>
      <c r="AF208" s="225" t="s">
        <v>1</v>
      </c>
      <c r="AG208" s="225" t="s">
        <v>1</v>
      </c>
      <c r="AH208" s="225" t="s">
        <v>1</v>
      </c>
      <c r="AI208" s="225" t="s">
        <v>1</v>
      </c>
      <c r="AJ208" s="225" t="s">
        <v>1</v>
      </c>
      <c r="AK208" s="225" t="s">
        <v>1</v>
      </c>
      <c r="AL208" s="225" t="s">
        <v>1</v>
      </c>
      <c r="AM208" s="225" t="s">
        <v>1</v>
      </c>
      <c r="AN208" s="225" t="s">
        <v>1</v>
      </c>
      <c r="AO208" s="225" t="s">
        <v>1</v>
      </c>
      <c r="AP208" s="225" t="s">
        <v>1</v>
      </c>
      <c r="AQ208" s="225" t="s">
        <v>1</v>
      </c>
      <c r="AR208" s="225" t="s">
        <v>1</v>
      </c>
      <c r="AS208" s="225" t="s">
        <v>1</v>
      </c>
      <c r="AT208" s="225" t="s">
        <v>1</v>
      </c>
      <c r="AU208" s="232" t="s">
        <v>23</v>
      </c>
      <c r="AV208" s="231" t="s">
        <v>20</v>
      </c>
      <c r="AW208" s="231" t="s">
        <v>1240</v>
      </c>
      <c r="AX208" s="226">
        <v>1</v>
      </c>
      <c r="AY208" s="227">
        <v>2</v>
      </c>
      <c r="AZ208" s="228">
        <v>0</v>
      </c>
      <c r="BA208" s="233">
        <v>0.02</v>
      </c>
      <c r="BB208" s="229">
        <v>0</v>
      </c>
      <c r="BD208" t="e">
        <f>VLOOKUP(A208,'High impact list'!$A:$F,1,FALSE)</f>
        <v>#N/A</v>
      </c>
      <c r="BE208" t="e">
        <f>VLOOKUP(A208,'High impact list'!$A:$F,5,FALSE)</f>
        <v>#N/A</v>
      </c>
      <c r="BF208">
        <v>1</v>
      </c>
      <c r="BG208">
        <v>2</v>
      </c>
      <c r="BH208" t="e">
        <f>VLOOKUP(A208,Sheet2!B:B,1,FALSE)</f>
        <v>#N/A</v>
      </c>
    </row>
    <row r="209" spans="1:60" ht="14.25" customHeight="1" x14ac:dyDescent="0.25">
      <c r="A209" s="223">
        <v>314</v>
      </c>
      <c r="B209" s="224" t="s">
        <v>479</v>
      </c>
      <c r="C209" s="225" t="s">
        <v>1190</v>
      </c>
      <c r="D209" s="225" t="s">
        <v>1191</v>
      </c>
      <c r="E209" s="225" t="s">
        <v>658</v>
      </c>
      <c r="F209" s="225" t="s">
        <v>479</v>
      </c>
      <c r="G209" s="225" t="s">
        <v>1</v>
      </c>
      <c r="H209" s="224" t="s">
        <v>1</v>
      </c>
      <c r="I209" s="224" t="s">
        <v>658</v>
      </c>
      <c r="J209" s="227" t="s">
        <v>17</v>
      </c>
      <c r="K209" s="225" t="s">
        <v>1</v>
      </c>
      <c r="L209" s="232" t="s">
        <v>23</v>
      </c>
      <c r="M209" s="227" t="s">
        <v>17</v>
      </c>
      <c r="N209" s="225" t="s">
        <v>1</v>
      </c>
      <c r="O209" s="232" t="s">
        <v>23</v>
      </c>
      <c r="P209" s="225" t="s">
        <v>1</v>
      </c>
      <c r="Q209" s="225" t="s">
        <v>1</v>
      </c>
      <c r="R209" s="225" t="s">
        <v>1</v>
      </c>
      <c r="S209" s="225" t="s">
        <v>1</v>
      </c>
      <c r="T209" s="225" t="s">
        <v>1</v>
      </c>
      <c r="U209" s="225" t="s">
        <v>1</v>
      </c>
      <c r="V209" s="225" t="s">
        <v>1</v>
      </c>
      <c r="W209" s="225" t="s">
        <v>1</v>
      </c>
      <c r="X209" s="225" t="s">
        <v>1</v>
      </c>
      <c r="Y209" s="225" t="s">
        <v>1</v>
      </c>
      <c r="Z209" s="230" t="s">
        <v>22</v>
      </c>
      <c r="AA209" s="225" t="s">
        <v>1</v>
      </c>
      <c r="AB209" s="225" t="s">
        <v>1</v>
      </c>
      <c r="AC209" s="225" t="s">
        <v>1</v>
      </c>
      <c r="AD209" s="225" t="s">
        <v>1</v>
      </c>
      <c r="AE209" s="231" t="s">
        <v>20</v>
      </c>
      <c r="AF209" s="225" t="s">
        <v>1</v>
      </c>
      <c r="AG209" s="225" t="s">
        <v>1</v>
      </c>
      <c r="AH209" s="225" t="s">
        <v>1</v>
      </c>
      <c r="AI209" s="225" t="s">
        <v>1</v>
      </c>
      <c r="AJ209" s="225" t="s">
        <v>1</v>
      </c>
      <c r="AK209" s="225" t="s">
        <v>1</v>
      </c>
      <c r="AL209" s="230" t="s">
        <v>22</v>
      </c>
      <c r="AM209" s="225" t="s">
        <v>1</v>
      </c>
      <c r="AN209" s="225" t="s">
        <v>1</v>
      </c>
      <c r="AO209" s="225" t="s">
        <v>1</v>
      </c>
      <c r="AP209" s="225" t="s">
        <v>1</v>
      </c>
      <c r="AQ209" s="225" t="s">
        <v>1</v>
      </c>
      <c r="AR209" s="225" t="s">
        <v>1</v>
      </c>
      <c r="AS209" s="225" t="s">
        <v>1</v>
      </c>
      <c r="AT209" s="225" t="s">
        <v>1</v>
      </c>
      <c r="AU209" s="230" t="s">
        <v>22</v>
      </c>
      <c r="AV209" s="232" t="s">
        <v>23</v>
      </c>
      <c r="AW209" s="231" t="s">
        <v>1240</v>
      </c>
      <c r="AX209" s="227">
        <v>2</v>
      </c>
      <c r="AY209" s="226">
        <v>1</v>
      </c>
      <c r="AZ209" s="228">
        <v>0</v>
      </c>
      <c r="BA209" s="236">
        <v>20</v>
      </c>
      <c r="BB209" s="238">
        <v>1.7</v>
      </c>
      <c r="BD209" t="e">
        <f>VLOOKUP(A209,'High impact list'!$A:$F,1,FALSE)</f>
        <v>#N/A</v>
      </c>
      <c r="BE209" t="e">
        <f>VLOOKUP(A209,'High impact list'!$A:$F,5,FALSE)</f>
        <v>#N/A</v>
      </c>
      <c r="BF209">
        <v>1</v>
      </c>
      <c r="BG209">
        <v>2</v>
      </c>
      <c r="BH209" t="e">
        <f>VLOOKUP(A209,Sheet2!B:B,1,FALSE)</f>
        <v>#N/A</v>
      </c>
    </row>
    <row r="210" spans="1:60" ht="14.25" customHeight="1" x14ac:dyDescent="0.25">
      <c r="A210" s="223">
        <v>316</v>
      </c>
      <c r="B210" s="224" t="s">
        <v>479</v>
      </c>
      <c r="C210" s="225" t="s">
        <v>1190</v>
      </c>
      <c r="D210" s="225" t="s">
        <v>1191</v>
      </c>
      <c r="E210" s="225" t="s">
        <v>1021</v>
      </c>
      <c r="F210" s="225" t="s">
        <v>479</v>
      </c>
      <c r="G210" s="225" t="s">
        <v>1</v>
      </c>
      <c r="H210" s="224" t="s">
        <v>1</v>
      </c>
      <c r="I210" s="224" t="s">
        <v>1021</v>
      </c>
      <c r="J210" s="227" t="s">
        <v>17</v>
      </c>
      <c r="K210" s="230" t="s">
        <v>22</v>
      </c>
      <c r="L210" s="232" t="s">
        <v>23</v>
      </c>
      <c r="M210" s="227" t="s">
        <v>17</v>
      </c>
      <c r="N210" s="232" t="s">
        <v>23</v>
      </c>
      <c r="O210" s="232" t="s">
        <v>23</v>
      </c>
      <c r="P210" s="225" t="s">
        <v>1</v>
      </c>
      <c r="Q210" s="225" t="s">
        <v>1</v>
      </c>
      <c r="R210" s="225" t="s">
        <v>1</v>
      </c>
      <c r="S210" s="225" t="s">
        <v>1</v>
      </c>
      <c r="T210" s="225" t="s">
        <v>1</v>
      </c>
      <c r="U210" s="225" t="s">
        <v>1</v>
      </c>
      <c r="V210" s="225" t="s">
        <v>1</v>
      </c>
      <c r="W210" s="225" t="s">
        <v>1</v>
      </c>
      <c r="X210" s="225" t="s">
        <v>1</v>
      </c>
      <c r="Y210" s="225" t="s">
        <v>1</v>
      </c>
      <c r="Z210" s="230" t="s">
        <v>22</v>
      </c>
      <c r="AA210" s="230" t="s">
        <v>22</v>
      </c>
      <c r="AB210" s="225" t="s">
        <v>1</v>
      </c>
      <c r="AC210" s="225" t="s">
        <v>1</v>
      </c>
      <c r="AD210" s="225" t="s">
        <v>1</v>
      </c>
      <c r="AE210" s="225" t="s">
        <v>1</v>
      </c>
      <c r="AF210" s="230" t="s">
        <v>22</v>
      </c>
      <c r="AG210" s="225" t="s">
        <v>1</v>
      </c>
      <c r="AH210" s="225" t="s">
        <v>1</v>
      </c>
      <c r="AI210" s="225" t="s">
        <v>1</v>
      </c>
      <c r="AJ210" s="225" t="s">
        <v>1</v>
      </c>
      <c r="AK210" s="225" t="s">
        <v>1</v>
      </c>
      <c r="AL210" s="232" t="s">
        <v>23</v>
      </c>
      <c r="AM210" s="225" t="s">
        <v>1</v>
      </c>
      <c r="AN210" s="225" t="s">
        <v>1</v>
      </c>
      <c r="AO210" s="225" t="s">
        <v>1</v>
      </c>
      <c r="AP210" s="230" t="s">
        <v>22</v>
      </c>
      <c r="AQ210" s="225" t="s">
        <v>1</v>
      </c>
      <c r="AR210" s="225" t="s">
        <v>1</v>
      </c>
      <c r="AS210" s="225" t="s">
        <v>1</v>
      </c>
      <c r="AT210" s="225" t="s">
        <v>1</v>
      </c>
      <c r="AU210" s="230" t="s">
        <v>22</v>
      </c>
      <c r="AV210" s="232" t="s">
        <v>23</v>
      </c>
      <c r="AW210" s="231" t="s">
        <v>1240</v>
      </c>
      <c r="AX210" s="227">
        <v>2</v>
      </c>
      <c r="AY210" s="227">
        <v>2</v>
      </c>
      <c r="AZ210" s="228">
        <v>0</v>
      </c>
      <c r="BA210" s="233">
        <v>0</v>
      </c>
      <c r="BB210" s="238">
        <v>76.8</v>
      </c>
      <c r="BD210" t="e">
        <f>VLOOKUP(A210,'High impact list'!$A:$F,1,FALSE)</f>
        <v>#N/A</v>
      </c>
      <c r="BE210" t="e">
        <f>VLOOKUP(A210,'High impact list'!$A:$F,5,FALSE)</f>
        <v>#N/A</v>
      </c>
      <c r="BF210">
        <v>1</v>
      </c>
      <c r="BG210">
        <v>2</v>
      </c>
      <c r="BH210" t="e">
        <f>VLOOKUP(A210,Sheet2!B:B,1,FALSE)</f>
        <v>#N/A</v>
      </c>
    </row>
    <row r="211" spans="1:60" ht="14.25" customHeight="1" x14ac:dyDescent="0.25">
      <c r="A211" s="223">
        <v>349</v>
      </c>
      <c r="B211" s="224" t="s">
        <v>1265</v>
      </c>
      <c r="C211" s="225" t="s">
        <v>1190</v>
      </c>
      <c r="D211" s="225" t="s">
        <v>1191</v>
      </c>
      <c r="E211" s="225" t="s">
        <v>438</v>
      </c>
      <c r="F211" s="225" t="s">
        <v>482</v>
      </c>
      <c r="G211" s="225" t="s">
        <v>1</v>
      </c>
      <c r="H211" s="224" t="s">
        <v>1</v>
      </c>
      <c r="I211" s="224" t="s">
        <v>438</v>
      </c>
      <c r="J211" s="227" t="s">
        <v>17</v>
      </c>
      <c r="K211" s="225" t="s">
        <v>1</v>
      </c>
      <c r="L211" s="231" t="s">
        <v>20</v>
      </c>
      <c r="M211" s="226" t="s">
        <v>33</v>
      </c>
      <c r="N211" s="225" t="s">
        <v>1</v>
      </c>
      <c r="O211" s="225" t="s">
        <v>1</v>
      </c>
      <c r="P211" s="225" t="s">
        <v>1</v>
      </c>
      <c r="Q211" s="225" t="s">
        <v>1</v>
      </c>
      <c r="R211" s="225" t="s">
        <v>1</v>
      </c>
      <c r="S211" s="225" t="s">
        <v>1</v>
      </c>
      <c r="T211" s="225" t="s">
        <v>1</v>
      </c>
      <c r="U211" s="225" t="s">
        <v>1</v>
      </c>
      <c r="V211" s="225" t="s">
        <v>1</v>
      </c>
      <c r="W211" s="225" t="s">
        <v>1</v>
      </c>
      <c r="X211" s="225" t="s">
        <v>1</v>
      </c>
      <c r="Y211" s="225" t="s">
        <v>1</v>
      </c>
      <c r="Z211" s="225" t="s">
        <v>1</v>
      </c>
      <c r="AA211" s="225" t="s">
        <v>1</v>
      </c>
      <c r="AB211" s="225" t="s">
        <v>1</v>
      </c>
      <c r="AC211" s="225" t="s">
        <v>1</v>
      </c>
      <c r="AD211" s="225" t="s">
        <v>1</v>
      </c>
      <c r="AE211" s="225" t="s">
        <v>1</v>
      </c>
      <c r="AF211" s="225" t="s">
        <v>1</v>
      </c>
      <c r="AG211" s="225" t="s">
        <v>1</v>
      </c>
      <c r="AH211" s="225" t="s">
        <v>1</v>
      </c>
      <c r="AI211" s="225" t="s">
        <v>1</v>
      </c>
      <c r="AJ211" s="225" t="s">
        <v>1</v>
      </c>
      <c r="AK211" s="231" t="s">
        <v>20</v>
      </c>
      <c r="AL211" s="225" t="s">
        <v>1</v>
      </c>
      <c r="AM211" s="225" t="s">
        <v>1</v>
      </c>
      <c r="AN211" s="225" t="s">
        <v>1</v>
      </c>
      <c r="AO211" s="225" t="s">
        <v>1</v>
      </c>
      <c r="AP211" s="225" t="s">
        <v>1</v>
      </c>
      <c r="AQ211" s="225" t="s">
        <v>1</v>
      </c>
      <c r="AR211" s="225" t="s">
        <v>1</v>
      </c>
      <c r="AS211" s="225" t="s">
        <v>1</v>
      </c>
      <c r="AT211" s="225" t="s">
        <v>1</v>
      </c>
      <c r="AU211" s="225" t="s">
        <v>1</v>
      </c>
      <c r="AV211" s="232" t="s">
        <v>23</v>
      </c>
      <c r="AW211" s="226" t="s">
        <v>1241</v>
      </c>
      <c r="AX211" s="226">
        <v>1</v>
      </c>
      <c r="AY211" s="227">
        <v>2</v>
      </c>
      <c r="AZ211" s="228">
        <v>0</v>
      </c>
      <c r="BA211" s="233">
        <v>2.7</v>
      </c>
      <c r="BB211" s="238">
        <v>2E-3</v>
      </c>
      <c r="BD211" t="e">
        <f>VLOOKUP(A211,'High impact list'!$A:$F,1,FALSE)</f>
        <v>#N/A</v>
      </c>
      <c r="BE211" t="e">
        <f>VLOOKUP(A211,'High impact list'!$A:$F,5,FALSE)</f>
        <v>#N/A</v>
      </c>
      <c r="BF211">
        <v>1</v>
      </c>
      <c r="BG211">
        <v>2</v>
      </c>
      <c r="BH211" t="e">
        <f>VLOOKUP(A211,Sheet2!B:B,1,FALSE)</f>
        <v>#N/A</v>
      </c>
    </row>
    <row r="212" spans="1:60" ht="18.75" customHeight="1" x14ac:dyDescent="0.25">
      <c r="A212" s="223">
        <v>409</v>
      </c>
      <c r="B212" s="224" t="s">
        <v>168</v>
      </c>
      <c r="C212" s="225" t="s">
        <v>1190</v>
      </c>
      <c r="D212" s="225" t="s">
        <v>1191</v>
      </c>
      <c r="E212" s="225" t="s">
        <v>438</v>
      </c>
      <c r="F212" s="225" t="s">
        <v>168</v>
      </c>
      <c r="G212" s="225" t="s">
        <v>1</v>
      </c>
      <c r="H212" s="224" t="s">
        <v>1</v>
      </c>
      <c r="I212" s="224" t="s">
        <v>438</v>
      </c>
      <c r="J212" s="227" t="s">
        <v>17</v>
      </c>
      <c r="K212" s="232" t="s">
        <v>23</v>
      </c>
      <c r="L212" s="232" t="s">
        <v>23</v>
      </c>
      <c r="M212" s="227" t="s">
        <v>17</v>
      </c>
      <c r="N212" s="232" t="s">
        <v>23</v>
      </c>
      <c r="O212" s="232" t="s">
        <v>23</v>
      </c>
      <c r="P212" s="225" t="s">
        <v>1</v>
      </c>
      <c r="Q212" s="225" t="s">
        <v>1</v>
      </c>
      <c r="R212" s="225" t="s">
        <v>1</v>
      </c>
      <c r="S212" s="225" t="s">
        <v>1</v>
      </c>
      <c r="T212" s="225" t="s">
        <v>1</v>
      </c>
      <c r="U212" s="225" t="s">
        <v>1</v>
      </c>
      <c r="V212" s="225" t="s">
        <v>1</v>
      </c>
      <c r="W212" s="225" t="s">
        <v>1</v>
      </c>
      <c r="X212" s="225" t="s">
        <v>1</v>
      </c>
      <c r="Y212" s="225" t="s">
        <v>1</v>
      </c>
      <c r="Z212" s="225" t="s">
        <v>1</v>
      </c>
      <c r="AA212" s="232" t="s">
        <v>23</v>
      </c>
      <c r="AB212" s="225" t="s">
        <v>1</v>
      </c>
      <c r="AC212" s="225" t="s">
        <v>1</v>
      </c>
      <c r="AD212" s="225" t="s">
        <v>1</v>
      </c>
      <c r="AE212" s="225" t="s">
        <v>1</v>
      </c>
      <c r="AF212" s="230" t="s">
        <v>22</v>
      </c>
      <c r="AG212" s="225" t="s">
        <v>1</v>
      </c>
      <c r="AH212" s="225" t="s">
        <v>1</v>
      </c>
      <c r="AI212" s="225" t="s">
        <v>1</v>
      </c>
      <c r="AJ212" s="225" t="s">
        <v>1</v>
      </c>
      <c r="AK212" s="225" t="s">
        <v>1</v>
      </c>
      <c r="AL212" s="225" t="s">
        <v>1</v>
      </c>
      <c r="AM212" s="225" t="s">
        <v>1</v>
      </c>
      <c r="AN212" s="225" t="s">
        <v>1</v>
      </c>
      <c r="AO212" s="225" t="s">
        <v>1</v>
      </c>
      <c r="AP212" s="232" t="s">
        <v>23</v>
      </c>
      <c r="AQ212" s="225" t="s">
        <v>1</v>
      </c>
      <c r="AR212" s="230" t="s">
        <v>22</v>
      </c>
      <c r="AS212" s="225" t="s">
        <v>1</v>
      </c>
      <c r="AT212" s="225" t="s">
        <v>1</v>
      </c>
      <c r="AU212" s="232" t="s">
        <v>23</v>
      </c>
      <c r="AV212" s="232" t="s">
        <v>23</v>
      </c>
      <c r="AW212" s="226" t="s">
        <v>1241</v>
      </c>
      <c r="AX212" s="227">
        <v>2</v>
      </c>
      <c r="AY212" s="227">
        <v>2</v>
      </c>
      <c r="AZ212" s="228">
        <v>0</v>
      </c>
      <c r="BA212" s="233">
        <v>5.2</v>
      </c>
      <c r="BB212" s="238">
        <v>0.62</v>
      </c>
      <c r="BD212">
        <f>VLOOKUP(A212,'High impact list'!$A:$F,1,FALSE)</f>
        <v>409</v>
      </c>
      <c r="BE212" t="str">
        <f>VLOOKUP(A212,'High impact list'!$A:$F,5,FALSE)</f>
        <v>Infrastructure</v>
      </c>
      <c r="BF212">
        <v>1</v>
      </c>
      <c r="BG212">
        <v>2</v>
      </c>
      <c r="BH212" t="e">
        <f>VLOOKUP(A212,Sheet2!B:B,1,FALSE)</f>
        <v>#N/A</v>
      </c>
    </row>
    <row r="213" spans="1:60" ht="18.75" customHeight="1" x14ac:dyDescent="0.25">
      <c r="A213" s="223">
        <v>542</v>
      </c>
      <c r="B213" s="224" t="s">
        <v>168</v>
      </c>
      <c r="C213" s="225" t="s">
        <v>1190</v>
      </c>
      <c r="D213" s="225" t="s">
        <v>1191</v>
      </c>
      <c r="E213" s="225" t="s">
        <v>571</v>
      </c>
      <c r="F213" s="225" t="s">
        <v>168</v>
      </c>
      <c r="G213" s="225" t="s">
        <v>1</v>
      </c>
      <c r="H213" s="224" t="s">
        <v>1</v>
      </c>
      <c r="I213" s="224" t="s">
        <v>571</v>
      </c>
      <c r="J213" s="227" t="s">
        <v>17</v>
      </c>
      <c r="K213" s="225" t="s">
        <v>1</v>
      </c>
      <c r="L213" s="232" t="s">
        <v>23</v>
      </c>
      <c r="M213" s="227" t="s">
        <v>17</v>
      </c>
      <c r="N213" s="225" t="s">
        <v>1</v>
      </c>
      <c r="O213" s="232" t="s">
        <v>23</v>
      </c>
      <c r="P213" s="225" t="s">
        <v>1</v>
      </c>
      <c r="Q213" s="225" t="s">
        <v>1</v>
      </c>
      <c r="R213" s="225" t="s">
        <v>1</v>
      </c>
      <c r="S213" s="225" t="s">
        <v>1</v>
      </c>
      <c r="T213" s="225" t="s">
        <v>1</v>
      </c>
      <c r="U213" s="225" t="s">
        <v>1</v>
      </c>
      <c r="V213" s="225" t="s">
        <v>1</v>
      </c>
      <c r="W213" s="225" t="s">
        <v>1</v>
      </c>
      <c r="X213" s="225" t="s">
        <v>1</v>
      </c>
      <c r="Y213" s="225" t="s">
        <v>1</v>
      </c>
      <c r="Z213" s="230" t="s">
        <v>22</v>
      </c>
      <c r="AA213" s="225" t="s">
        <v>1</v>
      </c>
      <c r="AB213" s="225" t="s">
        <v>1</v>
      </c>
      <c r="AC213" s="225" t="s">
        <v>1</v>
      </c>
      <c r="AD213" s="225" t="s">
        <v>1</v>
      </c>
      <c r="AE213" s="225" t="s">
        <v>1</v>
      </c>
      <c r="AF213" s="230" t="s">
        <v>22</v>
      </c>
      <c r="AG213" s="225" t="s">
        <v>1</v>
      </c>
      <c r="AH213" s="225" t="s">
        <v>1</v>
      </c>
      <c r="AI213" s="225" t="s">
        <v>1</v>
      </c>
      <c r="AJ213" s="225" t="s">
        <v>1</v>
      </c>
      <c r="AK213" s="232" t="s">
        <v>23</v>
      </c>
      <c r="AL213" s="230" t="s">
        <v>22</v>
      </c>
      <c r="AM213" s="225" t="s">
        <v>1</v>
      </c>
      <c r="AN213" s="225" t="s">
        <v>1</v>
      </c>
      <c r="AO213" s="225" t="s">
        <v>1</v>
      </c>
      <c r="AP213" s="230" t="s">
        <v>22</v>
      </c>
      <c r="AQ213" s="225" t="s">
        <v>1</v>
      </c>
      <c r="AR213" s="230" t="s">
        <v>22</v>
      </c>
      <c r="AS213" s="225" t="s">
        <v>1</v>
      </c>
      <c r="AT213" s="225" t="s">
        <v>1</v>
      </c>
      <c r="AU213" s="230" t="s">
        <v>22</v>
      </c>
      <c r="AV213" s="230" t="s">
        <v>22</v>
      </c>
      <c r="AW213" s="231" t="s">
        <v>1240</v>
      </c>
      <c r="AX213" s="226">
        <v>1</v>
      </c>
      <c r="AY213" s="227">
        <v>2</v>
      </c>
      <c r="AZ213" s="228">
        <v>0</v>
      </c>
      <c r="BA213" s="233">
        <v>12.2</v>
      </c>
      <c r="BB213" s="229">
        <v>0</v>
      </c>
      <c r="BD213">
        <f>VLOOKUP(A213,'High impact list'!$A:$F,1,FALSE)</f>
        <v>542</v>
      </c>
      <c r="BE213" t="str">
        <f>VLOOKUP(A213,'High impact list'!$A:$F,5,FALSE)</f>
        <v>Infrastructure</v>
      </c>
      <c r="BF213">
        <v>1</v>
      </c>
      <c r="BG213">
        <v>2</v>
      </c>
      <c r="BH213" t="e">
        <f>VLOOKUP(A213,Sheet2!B:B,1,FALSE)</f>
        <v>#N/A</v>
      </c>
    </row>
    <row r="214" spans="1:60" ht="18" customHeight="1" x14ac:dyDescent="0.25">
      <c r="A214" s="223">
        <v>414</v>
      </c>
      <c r="B214" s="224" t="s">
        <v>169</v>
      </c>
      <c r="C214" s="225" t="s">
        <v>1190</v>
      </c>
      <c r="D214" s="225" t="s">
        <v>1191</v>
      </c>
      <c r="E214" s="225" t="s">
        <v>492</v>
      </c>
      <c r="F214" s="225" t="s">
        <v>168</v>
      </c>
      <c r="G214" s="225" t="s">
        <v>1</v>
      </c>
      <c r="H214" s="224" t="s">
        <v>1</v>
      </c>
      <c r="I214" s="224" t="s">
        <v>492</v>
      </c>
      <c r="J214" s="227" t="s">
        <v>17</v>
      </c>
      <c r="K214" s="225" t="s">
        <v>1</v>
      </c>
      <c r="L214" s="232" t="s">
        <v>23</v>
      </c>
      <c r="M214" s="227" t="s">
        <v>17</v>
      </c>
      <c r="N214" s="225" t="s">
        <v>1</v>
      </c>
      <c r="O214" s="232" t="s">
        <v>23</v>
      </c>
      <c r="P214" s="225" t="s">
        <v>1</v>
      </c>
      <c r="Q214" s="225" t="s">
        <v>1</v>
      </c>
      <c r="R214" s="225" t="s">
        <v>1</v>
      </c>
      <c r="S214" s="225" t="s">
        <v>1</v>
      </c>
      <c r="T214" s="225" t="s">
        <v>1</v>
      </c>
      <c r="U214" s="225" t="s">
        <v>1</v>
      </c>
      <c r="V214" s="225" t="s">
        <v>1</v>
      </c>
      <c r="W214" s="225" t="s">
        <v>1</v>
      </c>
      <c r="X214" s="225" t="s">
        <v>1</v>
      </c>
      <c r="Y214" s="225" t="s">
        <v>1</v>
      </c>
      <c r="Z214" s="225" t="s">
        <v>1</v>
      </c>
      <c r="AA214" s="225" t="s">
        <v>1</v>
      </c>
      <c r="AB214" s="225" t="s">
        <v>1</v>
      </c>
      <c r="AC214" s="225" t="s">
        <v>1</v>
      </c>
      <c r="AD214" s="225" t="s">
        <v>1</v>
      </c>
      <c r="AE214" s="230" t="s">
        <v>22</v>
      </c>
      <c r="AF214" s="230" t="s">
        <v>22</v>
      </c>
      <c r="AG214" s="225" t="s">
        <v>1</v>
      </c>
      <c r="AH214" s="225" t="s">
        <v>1</v>
      </c>
      <c r="AI214" s="225" t="s">
        <v>1</v>
      </c>
      <c r="AJ214" s="225" t="s">
        <v>1</v>
      </c>
      <c r="AK214" s="232" t="s">
        <v>23</v>
      </c>
      <c r="AL214" s="232" t="s">
        <v>23</v>
      </c>
      <c r="AM214" s="225" t="s">
        <v>1</v>
      </c>
      <c r="AN214" s="225" t="s">
        <v>1</v>
      </c>
      <c r="AO214" s="232" t="s">
        <v>23</v>
      </c>
      <c r="AP214" s="232" t="s">
        <v>23</v>
      </c>
      <c r="AQ214" s="225" t="s">
        <v>1</v>
      </c>
      <c r="AR214" s="225" t="s">
        <v>1</v>
      </c>
      <c r="AS214" s="225" t="s">
        <v>1</v>
      </c>
      <c r="AT214" s="225" t="s">
        <v>1</v>
      </c>
      <c r="AU214" s="232" t="s">
        <v>23</v>
      </c>
      <c r="AV214" s="232" t="s">
        <v>23</v>
      </c>
      <c r="AW214" s="231" t="s">
        <v>1240</v>
      </c>
      <c r="AX214" s="226">
        <v>1</v>
      </c>
      <c r="AY214" s="227">
        <v>2</v>
      </c>
      <c r="AZ214" s="228">
        <v>0</v>
      </c>
      <c r="BA214" s="233">
        <v>24.1</v>
      </c>
      <c r="BB214" s="234">
        <v>7.2</v>
      </c>
      <c r="BD214">
        <f>VLOOKUP(A214,'High impact list'!$A:$F,1,FALSE)</f>
        <v>414</v>
      </c>
      <c r="BE214" t="str">
        <f>VLOOKUP(A214,'High impact list'!$A:$F,5,FALSE)</f>
        <v>Infrastructure</v>
      </c>
      <c r="BF214">
        <v>1</v>
      </c>
      <c r="BG214">
        <v>2</v>
      </c>
      <c r="BH214" t="e">
        <f>VLOOKUP(A214,Sheet2!B:B,1,FALSE)</f>
        <v>#N/A</v>
      </c>
    </row>
    <row r="215" spans="1:60" ht="18.75" customHeight="1" x14ac:dyDescent="0.25">
      <c r="A215" s="223">
        <v>412</v>
      </c>
      <c r="B215" s="224" t="s">
        <v>170</v>
      </c>
      <c r="C215" s="225" t="s">
        <v>1190</v>
      </c>
      <c r="D215" s="225" t="s">
        <v>1191</v>
      </c>
      <c r="E215" s="225" t="s">
        <v>1021</v>
      </c>
      <c r="F215" s="225" t="s">
        <v>168</v>
      </c>
      <c r="G215" s="225" t="s">
        <v>1</v>
      </c>
      <c r="H215" s="224" t="s">
        <v>1</v>
      </c>
      <c r="I215" s="224" t="s">
        <v>1021</v>
      </c>
      <c r="J215" s="227" t="s">
        <v>17</v>
      </c>
      <c r="K215" s="232" t="s">
        <v>23</v>
      </c>
      <c r="L215" s="232" t="s">
        <v>23</v>
      </c>
      <c r="M215" s="237" t="s">
        <v>26</v>
      </c>
      <c r="N215" s="231" t="s">
        <v>20</v>
      </c>
      <c r="O215" s="232" t="s">
        <v>23</v>
      </c>
      <c r="P215" s="225" t="s">
        <v>1</v>
      </c>
      <c r="Q215" s="225" t="s">
        <v>1</v>
      </c>
      <c r="R215" s="225" t="s">
        <v>1</v>
      </c>
      <c r="S215" s="225" t="s">
        <v>1</v>
      </c>
      <c r="T215" s="225" t="s">
        <v>1</v>
      </c>
      <c r="U215" s="230" t="s">
        <v>22</v>
      </c>
      <c r="V215" s="225" t="s">
        <v>1</v>
      </c>
      <c r="W215" s="230" t="s">
        <v>22</v>
      </c>
      <c r="X215" s="230" t="s">
        <v>22</v>
      </c>
      <c r="Y215" s="225" t="s">
        <v>1</v>
      </c>
      <c r="Z215" s="231" t="s">
        <v>20</v>
      </c>
      <c r="AA215" s="232" t="s">
        <v>23</v>
      </c>
      <c r="AB215" s="225" t="s">
        <v>1</v>
      </c>
      <c r="AC215" s="225" t="s">
        <v>1</v>
      </c>
      <c r="AD215" s="231" t="s">
        <v>20</v>
      </c>
      <c r="AE215" s="232" t="s">
        <v>23</v>
      </c>
      <c r="AF215" s="232" t="s">
        <v>23</v>
      </c>
      <c r="AG215" s="225" t="s">
        <v>1</v>
      </c>
      <c r="AH215" s="225" t="s">
        <v>1</v>
      </c>
      <c r="AI215" s="225" t="s">
        <v>1</v>
      </c>
      <c r="AJ215" s="225" t="s">
        <v>1</v>
      </c>
      <c r="AK215" s="231" t="s">
        <v>20</v>
      </c>
      <c r="AL215" s="232" t="s">
        <v>23</v>
      </c>
      <c r="AM215" s="225" t="s">
        <v>1</v>
      </c>
      <c r="AN215" s="225" t="s">
        <v>1</v>
      </c>
      <c r="AO215" s="225" t="s">
        <v>1</v>
      </c>
      <c r="AP215" s="231" t="s">
        <v>20</v>
      </c>
      <c r="AQ215" s="232" t="s">
        <v>23</v>
      </c>
      <c r="AR215" s="230" t="s">
        <v>22</v>
      </c>
      <c r="AS215" s="225" t="s">
        <v>1</v>
      </c>
      <c r="AT215" s="225" t="s">
        <v>1</v>
      </c>
      <c r="AU215" s="232" t="s">
        <v>23</v>
      </c>
      <c r="AV215" s="232" t="s">
        <v>23</v>
      </c>
      <c r="AW215" s="231" t="s">
        <v>1240</v>
      </c>
      <c r="AX215" s="226">
        <v>1</v>
      </c>
      <c r="AY215" s="226">
        <v>1</v>
      </c>
      <c r="AZ215" s="228">
        <v>0</v>
      </c>
      <c r="BA215" s="233">
        <v>310.10000000000002</v>
      </c>
      <c r="BB215" s="238">
        <v>1.5</v>
      </c>
      <c r="BD215">
        <f>VLOOKUP(A215,'High impact list'!$A:$F,1,FALSE)</f>
        <v>412</v>
      </c>
      <c r="BE215" t="str">
        <f>VLOOKUP(A215,'High impact list'!$A:$F,5,FALSE)</f>
        <v>Infrastructure/ Transport/ Roads and Transport</v>
      </c>
      <c r="BF215">
        <v>1</v>
      </c>
      <c r="BG215">
        <v>2</v>
      </c>
      <c r="BH215" t="e">
        <f>VLOOKUP(A215,Sheet2!B:B,1,FALSE)</f>
        <v>#N/A</v>
      </c>
    </row>
    <row r="216" spans="1:60" ht="18.75" customHeight="1" x14ac:dyDescent="0.25">
      <c r="A216" s="223">
        <v>425</v>
      </c>
      <c r="B216" s="224" t="s">
        <v>176</v>
      </c>
      <c r="C216" s="225" t="s">
        <v>1190</v>
      </c>
      <c r="D216" s="225" t="s">
        <v>1191</v>
      </c>
      <c r="E216" s="225" t="s">
        <v>658</v>
      </c>
      <c r="F216" s="225" t="s">
        <v>168</v>
      </c>
      <c r="G216" s="225" t="s">
        <v>1</v>
      </c>
      <c r="H216" s="224" t="s">
        <v>1</v>
      </c>
      <c r="I216" s="224" t="s">
        <v>658</v>
      </c>
      <c r="J216" s="227" t="s">
        <v>17</v>
      </c>
      <c r="K216" s="225" t="s">
        <v>1</v>
      </c>
      <c r="L216" s="232" t="s">
        <v>23</v>
      </c>
      <c r="M216" s="227" t="s">
        <v>17</v>
      </c>
      <c r="N216" s="225" t="s">
        <v>1</v>
      </c>
      <c r="O216" s="232" t="s">
        <v>23</v>
      </c>
      <c r="P216" s="225" t="s">
        <v>1</v>
      </c>
      <c r="Q216" s="225" t="s">
        <v>1</v>
      </c>
      <c r="R216" s="225" t="s">
        <v>1</v>
      </c>
      <c r="S216" s="225" t="s">
        <v>1</v>
      </c>
      <c r="T216" s="225" t="s">
        <v>1</v>
      </c>
      <c r="U216" s="225" t="s">
        <v>1</v>
      </c>
      <c r="V216" s="225" t="s">
        <v>1</v>
      </c>
      <c r="W216" s="225" t="s">
        <v>1</v>
      </c>
      <c r="X216" s="225" t="s">
        <v>1</v>
      </c>
      <c r="Y216" s="225" t="s">
        <v>1</v>
      </c>
      <c r="Z216" s="225" t="s">
        <v>1</v>
      </c>
      <c r="AA216" s="225" t="s">
        <v>1</v>
      </c>
      <c r="AB216" s="225" t="s">
        <v>1</v>
      </c>
      <c r="AC216" s="225" t="s">
        <v>1</v>
      </c>
      <c r="AD216" s="225" t="s">
        <v>1</v>
      </c>
      <c r="AE216" s="232" t="s">
        <v>23</v>
      </c>
      <c r="AF216" s="232" t="s">
        <v>23</v>
      </c>
      <c r="AG216" s="225" t="s">
        <v>1</v>
      </c>
      <c r="AH216" s="225" t="s">
        <v>1</v>
      </c>
      <c r="AI216" s="225" t="s">
        <v>1</v>
      </c>
      <c r="AJ216" s="225" t="s">
        <v>1</v>
      </c>
      <c r="AK216" s="225" t="s">
        <v>1</v>
      </c>
      <c r="AL216" s="225" t="s">
        <v>1</v>
      </c>
      <c r="AM216" s="225" t="s">
        <v>1</v>
      </c>
      <c r="AN216" s="225" t="s">
        <v>1</v>
      </c>
      <c r="AO216" s="225" t="s">
        <v>1</v>
      </c>
      <c r="AP216" s="225" t="s">
        <v>1</v>
      </c>
      <c r="AQ216" s="232" t="s">
        <v>23</v>
      </c>
      <c r="AR216" s="232" t="s">
        <v>23</v>
      </c>
      <c r="AS216" s="225" t="s">
        <v>1</v>
      </c>
      <c r="AT216" s="225" t="s">
        <v>1</v>
      </c>
      <c r="AU216" s="232" t="s">
        <v>23</v>
      </c>
      <c r="AV216" s="232" t="s">
        <v>23</v>
      </c>
      <c r="AW216" s="231" t="s">
        <v>1240</v>
      </c>
      <c r="AX216" s="227">
        <v>2</v>
      </c>
      <c r="AY216" s="227">
        <v>2</v>
      </c>
      <c r="AZ216" s="228">
        <v>0</v>
      </c>
      <c r="BA216" s="236">
        <v>972.1</v>
      </c>
      <c r="BB216" s="238">
        <v>10.6</v>
      </c>
      <c r="BD216">
        <f>VLOOKUP(A216,'High impact list'!$A:$F,1,FALSE)</f>
        <v>425</v>
      </c>
      <c r="BE216" t="str">
        <f>VLOOKUP(A216,'High impact list'!$A:$F,5,FALSE)</f>
        <v xml:space="preserve">Infrastructure </v>
      </c>
      <c r="BF216">
        <v>1</v>
      </c>
      <c r="BG216">
        <v>2</v>
      </c>
      <c r="BH216" t="e">
        <f>VLOOKUP(A216,Sheet2!B:B,1,FALSE)</f>
        <v>#N/A</v>
      </c>
    </row>
    <row r="217" spans="1:60" ht="18.75" customHeight="1" x14ac:dyDescent="0.25">
      <c r="A217" s="223">
        <v>458</v>
      </c>
      <c r="B217" s="224" t="s">
        <v>463</v>
      </c>
      <c r="C217" s="225" t="s">
        <v>1190</v>
      </c>
      <c r="D217" s="225" t="s">
        <v>1191</v>
      </c>
      <c r="E217" s="225" t="s">
        <v>492</v>
      </c>
      <c r="F217" s="225" t="s">
        <v>1</v>
      </c>
      <c r="G217" s="225" t="s">
        <v>1</v>
      </c>
      <c r="H217" s="224" t="s">
        <v>1</v>
      </c>
      <c r="I217" s="224" t="s">
        <v>492</v>
      </c>
      <c r="J217" s="227" t="s">
        <v>17</v>
      </c>
      <c r="K217" s="232" t="s">
        <v>23</v>
      </c>
      <c r="L217" s="232" t="s">
        <v>23</v>
      </c>
      <c r="M217" s="227" t="s">
        <v>17</v>
      </c>
      <c r="N217" s="232" t="s">
        <v>23</v>
      </c>
      <c r="O217" s="232" t="s">
        <v>23</v>
      </c>
      <c r="P217" s="225" t="s">
        <v>1</v>
      </c>
      <c r="Q217" s="225" t="s">
        <v>1</v>
      </c>
      <c r="R217" s="225" t="s">
        <v>1</v>
      </c>
      <c r="S217" s="225" t="s">
        <v>1</v>
      </c>
      <c r="T217" s="225" t="s">
        <v>1</v>
      </c>
      <c r="U217" s="225" t="s">
        <v>1</v>
      </c>
      <c r="V217" s="225" t="s">
        <v>1</v>
      </c>
      <c r="W217" s="225" t="s">
        <v>1</v>
      </c>
      <c r="X217" s="225" t="s">
        <v>1</v>
      </c>
      <c r="Y217" s="225" t="s">
        <v>1</v>
      </c>
      <c r="Z217" s="225" t="s">
        <v>1</v>
      </c>
      <c r="AA217" s="232" t="s">
        <v>23</v>
      </c>
      <c r="AB217" s="225" t="s">
        <v>1</v>
      </c>
      <c r="AC217" s="225" t="s">
        <v>1</v>
      </c>
      <c r="AD217" s="225" t="s">
        <v>1</v>
      </c>
      <c r="AE217" s="225" t="s">
        <v>1</v>
      </c>
      <c r="AF217" s="230" t="s">
        <v>22</v>
      </c>
      <c r="AG217" s="225" t="s">
        <v>1</v>
      </c>
      <c r="AH217" s="225" t="s">
        <v>1</v>
      </c>
      <c r="AI217" s="225" t="s">
        <v>1</v>
      </c>
      <c r="AJ217" s="225" t="s">
        <v>1</v>
      </c>
      <c r="AK217" s="225" t="s">
        <v>1</v>
      </c>
      <c r="AL217" s="225" t="s">
        <v>1</v>
      </c>
      <c r="AM217" s="225" t="s">
        <v>1</v>
      </c>
      <c r="AN217" s="225" t="s">
        <v>1</v>
      </c>
      <c r="AO217" s="225" t="s">
        <v>1</v>
      </c>
      <c r="AP217" s="232" t="s">
        <v>23</v>
      </c>
      <c r="AQ217" s="225" t="s">
        <v>1</v>
      </c>
      <c r="AR217" s="225" t="s">
        <v>1</v>
      </c>
      <c r="AS217" s="225" t="s">
        <v>1</v>
      </c>
      <c r="AT217" s="225" t="s">
        <v>1</v>
      </c>
      <c r="AU217" s="232" t="s">
        <v>23</v>
      </c>
      <c r="AV217" s="232" t="s">
        <v>23</v>
      </c>
      <c r="AW217" s="231" t="s">
        <v>1240</v>
      </c>
      <c r="AX217" s="226">
        <v>1</v>
      </c>
      <c r="AY217" s="226">
        <v>1</v>
      </c>
      <c r="AZ217" s="228">
        <v>0</v>
      </c>
      <c r="BA217" s="233">
        <v>0.2</v>
      </c>
      <c r="BB217" s="234">
        <v>0</v>
      </c>
      <c r="BD217" t="e">
        <f>VLOOKUP(A217,'High impact list'!$A:$F,1,FALSE)</f>
        <v>#N/A</v>
      </c>
      <c r="BE217" t="e">
        <f>VLOOKUP(A217,'High impact list'!$A:$F,5,FALSE)</f>
        <v>#N/A</v>
      </c>
      <c r="BF217">
        <v>1</v>
      </c>
      <c r="BG217">
        <v>2</v>
      </c>
      <c r="BH217" t="e">
        <f>VLOOKUP(A217,Sheet2!B:B,1,FALSE)</f>
        <v>#N/A</v>
      </c>
    </row>
    <row r="218" spans="1:60" ht="26.25" customHeight="1" x14ac:dyDescent="0.25">
      <c r="A218" s="223">
        <v>460</v>
      </c>
      <c r="B218" s="224" t="s">
        <v>463</v>
      </c>
      <c r="C218" s="225" t="s">
        <v>1190</v>
      </c>
      <c r="D218" s="225" t="s">
        <v>1191</v>
      </c>
      <c r="E218" s="225" t="s">
        <v>571</v>
      </c>
      <c r="F218" s="225" t="s">
        <v>463</v>
      </c>
      <c r="G218" s="225" t="s">
        <v>1</v>
      </c>
      <c r="H218" s="224" t="s">
        <v>1</v>
      </c>
      <c r="I218" s="224" t="s">
        <v>571</v>
      </c>
      <c r="J218" s="227" t="s">
        <v>17</v>
      </c>
      <c r="K218" s="225" t="s">
        <v>1</v>
      </c>
      <c r="L218" s="232" t="s">
        <v>23</v>
      </c>
      <c r="M218" s="227" t="s">
        <v>17</v>
      </c>
      <c r="N218" s="225" t="s">
        <v>1</v>
      </c>
      <c r="O218" s="232" t="s">
        <v>23</v>
      </c>
      <c r="P218" s="225" t="s">
        <v>1</v>
      </c>
      <c r="Q218" s="225" t="s">
        <v>1</v>
      </c>
      <c r="R218" s="225" t="s">
        <v>1</v>
      </c>
      <c r="S218" s="225" t="s">
        <v>1</v>
      </c>
      <c r="T218" s="225" t="s">
        <v>1</v>
      </c>
      <c r="U218" s="225" t="s">
        <v>1</v>
      </c>
      <c r="V218" s="225" t="s">
        <v>1</v>
      </c>
      <c r="W218" s="225" t="s">
        <v>1</v>
      </c>
      <c r="X218" s="225" t="s">
        <v>1</v>
      </c>
      <c r="Y218" s="225" t="s">
        <v>1</v>
      </c>
      <c r="Z218" s="225" t="s">
        <v>1</v>
      </c>
      <c r="AA218" s="225" t="s">
        <v>1</v>
      </c>
      <c r="AB218" s="225" t="s">
        <v>1</v>
      </c>
      <c r="AC218" s="225" t="s">
        <v>1</v>
      </c>
      <c r="AD218" s="225" t="s">
        <v>1</v>
      </c>
      <c r="AE218" s="225" t="s">
        <v>1</v>
      </c>
      <c r="AF218" s="230" t="s">
        <v>22</v>
      </c>
      <c r="AG218" s="225" t="s">
        <v>1</v>
      </c>
      <c r="AH218" s="225" t="s">
        <v>1</v>
      </c>
      <c r="AI218" s="225" t="s">
        <v>1</v>
      </c>
      <c r="AJ218" s="225" t="s">
        <v>1</v>
      </c>
      <c r="AK218" s="232" t="s">
        <v>23</v>
      </c>
      <c r="AL218" s="232" t="s">
        <v>23</v>
      </c>
      <c r="AM218" s="225" t="s">
        <v>1</v>
      </c>
      <c r="AN218" s="225" t="s">
        <v>1</v>
      </c>
      <c r="AO218" s="225" t="s">
        <v>1</v>
      </c>
      <c r="AP218" s="225" t="s">
        <v>1</v>
      </c>
      <c r="AQ218" s="225" t="s">
        <v>1</v>
      </c>
      <c r="AR218" s="230" t="s">
        <v>22</v>
      </c>
      <c r="AS218" s="225" t="s">
        <v>1</v>
      </c>
      <c r="AT218" s="225" t="s">
        <v>1</v>
      </c>
      <c r="AU218" s="225" t="s">
        <v>1</v>
      </c>
      <c r="AV218" s="232" t="s">
        <v>23</v>
      </c>
      <c r="AW218" s="231" t="s">
        <v>1240</v>
      </c>
      <c r="AX218" s="226">
        <v>1</v>
      </c>
      <c r="AY218" s="227">
        <v>2</v>
      </c>
      <c r="AZ218" s="236">
        <v>23.5</v>
      </c>
      <c r="BA218" s="233">
        <v>19.5</v>
      </c>
      <c r="BB218" s="238">
        <v>0.49</v>
      </c>
      <c r="BD218" t="e">
        <f>VLOOKUP(A218,'High impact list'!$A:$F,1,FALSE)</f>
        <v>#N/A</v>
      </c>
      <c r="BE218" t="e">
        <f>VLOOKUP(A218,'High impact list'!$A:$F,5,FALSE)</f>
        <v>#N/A</v>
      </c>
      <c r="BF218">
        <v>1</v>
      </c>
      <c r="BG218">
        <v>2</v>
      </c>
      <c r="BH218" t="e">
        <f>VLOOKUP(A218,Sheet2!B:B,1,FALSE)</f>
        <v>#N/A</v>
      </c>
    </row>
    <row r="219" spans="1:60" ht="18.75" customHeight="1" x14ac:dyDescent="0.25">
      <c r="A219" s="223">
        <v>465</v>
      </c>
      <c r="B219" s="224" t="s">
        <v>463</v>
      </c>
      <c r="C219" s="225" t="s">
        <v>1190</v>
      </c>
      <c r="D219" s="225" t="s">
        <v>1191</v>
      </c>
      <c r="E219" s="225" t="s">
        <v>658</v>
      </c>
      <c r="F219" s="225" t="s">
        <v>463</v>
      </c>
      <c r="G219" s="225" t="s">
        <v>1</v>
      </c>
      <c r="H219" s="224" t="s">
        <v>1</v>
      </c>
      <c r="I219" s="224" t="s">
        <v>658</v>
      </c>
      <c r="J219" s="227" t="s">
        <v>17</v>
      </c>
      <c r="K219" s="225" t="s">
        <v>1</v>
      </c>
      <c r="L219" s="232" t="s">
        <v>23</v>
      </c>
      <c r="M219" s="227" t="s">
        <v>17</v>
      </c>
      <c r="N219" s="230" t="s">
        <v>22</v>
      </c>
      <c r="O219" s="232" t="s">
        <v>23</v>
      </c>
      <c r="P219" s="225" t="s">
        <v>1</v>
      </c>
      <c r="Q219" s="225" t="s">
        <v>1</v>
      </c>
      <c r="R219" s="225" t="s">
        <v>1</v>
      </c>
      <c r="S219" s="225" t="s">
        <v>1</v>
      </c>
      <c r="T219" s="225" t="s">
        <v>1</v>
      </c>
      <c r="U219" s="225" t="s">
        <v>1</v>
      </c>
      <c r="V219" s="225" t="s">
        <v>1</v>
      </c>
      <c r="W219" s="225" t="s">
        <v>1</v>
      </c>
      <c r="X219" s="225" t="s">
        <v>1</v>
      </c>
      <c r="Y219" s="225" t="s">
        <v>1</v>
      </c>
      <c r="Z219" s="230" t="s">
        <v>22</v>
      </c>
      <c r="AA219" s="225" t="s">
        <v>1</v>
      </c>
      <c r="AB219" s="225" t="s">
        <v>1</v>
      </c>
      <c r="AC219" s="225" t="s">
        <v>1</v>
      </c>
      <c r="AD219" s="225" t="s">
        <v>1</v>
      </c>
      <c r="AE219" s="230" t="s">
        <v>22</v>
      </c>
      <c r="AF219" s="230" t="s">
        <v>22</v>
      </c>
      <c r="AG219" s="225" t="s">
        <v>1</v>
      </c>
      <c r="AH219" s="225" t="s">
        <v>1</v>
      </c>
      <c r="AI219" s="225" t="s">
        <v>1</v>
      </c>
      <c r="AJ219" s="225" t="s">
        <v>1</v>
      </c>
      <c r="AK219" s="225" t="s">
        <v>1</v>
      </c>
      <c r="AL219" s="230" t="s">
        <v>22</v>
      </c>
      <c r="AM219" s="225" t="s">
        <v>1</v>
      </c>
      <c r="AN219" s="225" t="s">
        <v>1</v>
      </c>
      <c r="AO219" s="225" t="s">
        <v>1</v>
      </c>
      <c r="AP219" s="225" t="s">
        <v>1</v>
      </c>
      <c r="AQ219" s="225" t="s">
        <v>1</v>
      </c>
      <c r="AR219" s="232" t="s">
        <v>23</v>
      </c>
      <c r="AS219" s="225" t="s">
        <v>1</v>
      </c>
      <c r="AT219" s="225" t="s">
        <v>1</v>
      </c>
      <c r="AU219" s="232" t="s">
        <v>23</v>
      </c>
      <c r="AV219" s="232" t="s">
        <v>23</v>
      </c>
      <c r="AW219" s="231" t="s">
        <v>1240</v>
      </c>
      <c r="AX219" s="239">
        <v>3</v>
      </c>
      <c r="AY219" s="227">
        <v>2</v>
      </c>
      <c r="AZ219" s="228">
        <v>0</v>
      </c>
      <c r="BA219" s="233">
        <v>23.2</v>
      </c>
      <c r="BB219" s="238">
        <v>0.06</v>
      </c>
      <c r="BD219" t="e">
        <f>VLOOKUP(A219,'High impact list'!$A:$F,1,FALSE)</f>
        <v>#N/A</v>
      </c>
      <c r="BE219" t="e">
        <f>VLOOKUP(A219,'High impact list'!$A:$F,5,FALSE)</f>
        <v>#N/A</v>
      </c>
      <c r="BF219">
        <v>1</v>
      </c>
      <c r="BG219">
        <v>2</v>
      </c>
      <c r="BH219" t="e">
        <f>VLOOKUP(A219,Sheet2!B:B,1,FALSE)</f>
        <v>#N/A</v>
      </c>
    </row>
    <row r="220" spans="1:60" ht="18.75" customHeight="1" x14ac:dyDescent="0.25">
      <c r="A220" s="223">
        <v>462</v>
      </c>
      <c r="B220" s="224" t="s">
        <v>463</v>
      </c>
      <c r="C220" s="225" t="s">
        <v>1190</v>
      </c>
      <c r="D220" s="225" t="s">
        <v>1191</v>
      </c>
      <c r="E220" s="225" t="s">
        <v>1021</v>
      </c>
      <c r="F220" s="225" t="s">
        <v>463</v>
      </c>
      <c r="G220" s="225" t="s">
        <v>1</v>
      </c>
      <c r="H220" s="224" t="s">
        <v>1</v>
      </c>
      <c r="I220" s="224" t="s">
        <v>1021</v>
      </c>
      <c r="J220" s="227" t="s">
        <v>17</v>
      </c>
      <c r="K220" s="232" t="s">
        <v>23</v>
      </c>
      <c r="L220" s="232" t="s">
        <v>23</v>
      </c>
      <c r="M220" s="227" t="s">
        <v>17</v>
      </c>
      <c r="N220" s="231" t="s">
        <v>20</v>
      </c>
      <c r="O220" s="232" t="s">
        <v>23</v>
      </c>
      <c r="P220" s="225" t="s">
        <v>1</v>
      </c>
      <c r="Q220" s="225" t="s">
        <v>1</v>
      </c>
      <c r="R220" s="225" t="s">
        <v>1</v>
      </c>
      <c r="S220" s="225" t="s">
        <v>1</v>
      </c>
      <c r="T220" s="225" t="s">
        <v>1</v>
      </c>
      <c r="U220" s="225" t="s">
        <v>1</v>
      </c>
      <c r="V220" s="225" t="s">
        <v>1</v>
      </c>
      <c r="W220" s="225" t="s">
        <v>1</v>
      </c>
      <c r="X220" s="225" t="s">
        <v>1</v>
      </c>
      <c r="Y220" s="225" t="s">
        <v>1</v>
      </c>
      <c r="Z220" s="225" t="s">
        <v>1</v>
      </c>
      <c r="AA220" s="232" t="s">
        <v>23</v>
      </c>
      <c r="AB220" s="225" t="s">
        <v>1</v>
      </c>
      <c r="AC220" s="225" t="s">
        <v>1</v>
      </c>
      <c r="AD220" s="225" t="s">
        <v>1</v>
      </c>
      <c r="AE220" s="225" t="s">
        <v>1</v>
      </c>
      <c r="AF220" s="231" t="s">
        <v>20</v>
      </c>
      <c r="AG220" s="225" t="s">
        <v>1</v>
      </c>
      <c r="AH220" s="225" t="s">
        <v>1</v>
      </c>
      <c r="AI220" s="225" t="s">
        <v>1</v>
      </c>
      <c r="AJ220" s="225" t="s">
        <v>1</v>
      </c>
      <c r="AK220" s="230" t="s">
        <v>22</v>
      </c>
      <c r="AL220" s="231" t="s">
        <v>20</v>
      </c>
      <c r="AM220" s="225" t="s">
        <v>1</v>
      </c>
      <c r="AN220" s="225" t="s">
        <v>1</v>
      </c>
      <c r="AO220" s="225" t="s">
        <v>1</v>
      </c>
      <c r="AP220" s="231" t="s">
        <v>20</v>
      </c>
      <c r="AQ220" s="225" t="s">
        <v>1</v>
      </c>
      <c r="AR220" s="231" t="s">
        <v>20</v>
      </c>
      <c r="AS220" s="225" t="s">
        <v>1</v>
      </c>
      <c r="AT220" s="225" t="s">
        <v>1</v>
      </c>
      <c r="AU220" s="232" t="s">
        <v>23</v>
      </c>
      <c r="AV220" s="232" t="s">
        <v>23</v>
      </c>
      <c r="AW220" s="226" t="s">
        <v>1241</v>
      </c>
      <c r="AX220" s="226">
        <v>1</v>
      </c>
      <c r="AY220" s="226">
        <v>1</v>
      </c>
      <c r="AZ220" s="228">
        <v>0</v>
      </c>
      <c r="BA220" s="236">
        <v>104.8</v>
      </c>
      <c r="BB220" s="234">
        <v>0.28000000000000003</v>
      </c>
      <c r="BD220" t="e">
        <f>VLOOKUP(A220,'High impact list'!$A:$F,1,FALSE)</f>
        <v>#N/A</v>
      </c>
      <c r="BE220" t="e">
        <f>VLOOKUP(A220,'High impact list'!$A:$F,5,FALSE)</f>
        <v>#N/A</v>
      </c>
      <c r="BF220">
        <v>1</v>
      </c>
      <c r="BG220">
        <v>2</v>
      </c>
      <c r="BH220" t="e">
        <f>VLOOKUP(A220,Sheet2!B:B,1,FALSE)</f>
        <v>#N/A</v>
      </c>
    </row>
    <row r="221" spans="1:60" ht="18.75" customHeight="1" x14ac:dyDescent="0.25">
      <c r="A221" s="223">
        <v>481</v>
      </c>
      <c r="B221" s="224" t="s">
        <v>1267</v>
      </c>
      <c r="C221" s="225" t="s">
        <v>1190</v>
      </c>
      <c r="D221" s="225" t="s">
        <v>1191</v>
      </c>
      <c r="E221" s="225" t="s">
        <v>492</v>
      </c>
      <c r="F221" s="225" t="s">
        <v>1</v>
      </c>
      <c r="G221" s="225" t="s">
        <v>1</v>
      </c>
      <c r="H221" s="224" t="s">
        <v>1</v>
      </c>
      <c r="I221" s="224" t="s">
        <v>492</v>
      </c>
      <c r="J221" s="227" t="s">
        <v>17</v>
      </c>
      <c r="K221" s="232" t="s">
        <v>23</v>
      </c>
      <c r="L221" s="232" t="s">
        <v>23</v>
      </c>
      <c r="M221" s="237" t="s">
        <v>26</v>
      </c>
      <c r="N221" s="231" t="s">
        <v>20</v>
      </c>
      <c r="O221" s="232" t="s">
        <v>23</v>
      </c>
      <c r="P221" s="230" t="s">
        <v>22</v>
      </c>
      <c r="Q221" s="225" t="s">
        <v>1</v>
      </c>
      <c r="R221" s="225" t="s">
        <v>1</v>
      </c>
      <c r="S221" s="225" t="s">
        <v>1</v>
      </c>
      <c r="T221" s="225" t="s">
        <v>1</v>
      </c>
      <c r="U221" s="225" t="s">
        <v>1</v>
      </c>
      <c r="V221" s="225" t="s">
        <v>1</v>
      </c>
      <c r="W221" s="225" t="s">
        <v>1</v>
      </c>
      <c r="X221" s="225" t="s">
        <v>1</v>
      </c>
      <c r="Y221" s="225" t="s">
        <v>1</v>
      </c>
      <c r="Z221" s="232" t="s">
        <v>23</v>
      </c>
      <c r="AA221" s="225" t="s">
        <v>1</v>
      </c>
      <c r="AB221" s="225" t="s">
        <v>1</v>
      </c>
      <c r="AC221" s="225" t="s">
        <v>1</v>
      </c>
      <c r="AD221" s="225" t="s">
        <v>1</v>
      </c>
      <c r="AE221" s="232" t="s">
        <v>23</v>
      </c>
      <c r="AF221" s="232" t="s">
        <v>23</v>
      </c>
      <c r="AG221" s="225" t="s">
        <v>1</v>
      </c>
      <c r="AH221" s="230" t="s">
        <v>22</v>
      </c>
      <c r="AI221" s="225" t="s">
        <v>1</v>
      </c>
      <c r="AJ221" s="225" t="s">
        <v>1</v>
      </c>
      <c r="AK221" s="230" t="s">
        <v>22</v>
      </c>
      <c r="AL221" s="232" t="s">
        <v>23</v>
      </c>
      <c r="AM221" s="225" t="s">
        <v>1</v>
      </c>
      <c r="AN221" s="225" t="s">
        <v>1</v>
      </c>
      <c r="AO221" s="230" t="s">
        <v>22</v>
      </c>
      <c r="AP221" s="232" t="s">
        <v>23</v>
      </c>
      <c r="AQ221" s="225" t="s">
        <v>1</v>
      </c>
      <c r="AR221" s="232" t="s">
        <v>23</v>
      </c>
      <c r="AS221" s="225" t="s">
        <v>1</v>
      </c>
      <c r="AT221" s="225" t="s">
        <v>1</v>
      </c>
      <c r="AU221" s="232" t="s">
        <v>23</v>
      </c>
      <c r="AV221" s="232" t="s">
        <v>23</v>
      </c>
      <c r="AW221" s="231" t="s">
        <v>1240</v>
      </c>
      <c r="AX221" s="239">
        <v>3</v>
      </c>
      <c r="AY221" s="227">
        <v>2</v>
      </c>
      <c r="AZ221" s="228">
        <v>0</v>
      </c>
      <c r="BA221" s="233">
        <v>54</v>
      </c>
      <c r="BB221" s="238">
        <v>0.21</v>
      </c>
      <c r="BD221" t="e">
        <f>VLOOKUP(A221,'High impact list'!$A:$F,1,FALSE)</f>
        <v>#N/A</v>
      </c>
      <c r="BE221" t="e">
        <f>VLOOKUP(A221,'High impact list'!$A:$F,5,FALSE)</f>
        <v>#N/A</v>
      </c>
      <c r="BF221">
        <v>1</v>
      </c>
      <c r="BG221">
        <v>2</v>
      </c>
      <c r="BH221" t="e">
        <f>VLOOKUP(A221,Sheet2!B:B,1,FALSE)</f>
        <v>#N/A</v>
      </c>
    </row>
    <row r="222" spans="1:60" ht="18.75" customHeight="1" x14ac:dyDescent="0.25">
      <c r="A222" s="223">
        <v>491</v>
      </c>
      <c r="B222" s="224" t="s">
        <v>809</v>
      </c>
      <c r="C222" s="225" t="s">
        <v>1190</v>
      </c>
      <c r="D222" s="225" t="s">
        <v>1191</v>
      </c>
      <c r="E222" s="225" t="s">
        <v>737</v>
      </c>
      <c r="F222" s="225" t="s">
        <v>810</v>
      </c>
      <c r="G222" s="225" t="s">
        <v>809</v>
      </c>
      <c r="H222" s="224" t="s">
        <v>440</v>
      </c>
      <c r="I222" s="224" t="s">
        <v>437</v>
      </c>
      <c r="J222" s="227" t="s">
        <v>17</v>
      </c>
      <c r="K222" s="231" t="s">
        <v>20</v>
      </c>
      <c r="L222" s="232" t="s">
        <v>23</v>
      </c>
      <c r="M222" s="227" t="s">
        <v>17</v>
      </c>
      <c r="N222" s="225" t="s">
        <v>1</v>
      </c>
      <c r="O222" s="232" t="s">
        <v>23</v>
      </c>
      <c r="P222" s="225" t="s">
        <v>1</v>
      </c>
      <c r="Q222" s="225" t="s">
        <v>1</v>
      </c>
      <c r="R222" s="225" t="s">
        <v>1</v>
      </c>
      <c r="S222" s="225" t="s">
        <v>1</v>
      </c>
      <c r="T222" s="225" t="s">
        <v>1</v>
      </c>
      <c r="U222" s="225" t="s">
        <v>1</v>
      </c>
      <c r="V222" s="225" t="s">
        <v>1</v>
      </c>
      <c r="W222" s="225" t="s">
        <v>1</v>
      </c>
      <c r="X222" s="225" t="s">
        <v>1</v>
      </c>
      <c r="Y222" s="225" t="s">
        <v>1</v>
      </c>
      <c r="Z222" s="231" t="s">
        <v>20</v>
      </c>
      <c r="AA222" s="225" t="s">
        <v>1</v>
      </c>
      <c r="AB222" s="225" t="s">
        <v>1</v>
      </c>
      <c r="AC222" s="225" t="s">
        <v>1</v>
      </c>
      <c r="AD222" s="225" t="s">
        <v>1</v>
      </c>
      <c r="AE222" s="225" t="s">
        <v>1</v>
      </c>
      <c r="AF222" s="225" t="s">
        <v>1</v>
      </c>
      <c r="AG222" s="225" t="s">
        <v>1</v>
      </c>
      <c r="AH222" s="225" t="s">
        <v>1</v>
      </c>
      <c r="AI222" s="225" t="s">
        <v>1</v>
      </c>
      <c r="AJ222" s="225" t="s">
        <v>1</v>
      </c>
      <c r="AK222" s="232" t="s">
        <v>23</v>
      </c>
      <c r="AL222" s="232" t="s">
        <v>23</v>
      </c>
      <c r="AM222" s="225" t="s">
        <v>1</v>
      </c>
      <c r="AN222" s="225" t="s">
        <v>1</v>
      </c>
      <c r="AO222" s="225" t="s">
        <v>1</v>
      </c>
      <c r="AP222" s="225" t="s">
        <v>1</v>
      </c>
      <c r="AQ222" s="225" t="s">
        <v>1</v>
      </c>
      <c r="AR222" s="230" t="s">
        <v>22</v>
      </c>
      <c r="AS222" s="225" t="s">
        <v>1</v>
      </c>
      <c r="AT222" s="225" t="s">
        <v>1</v>
      </c>
      <c r="AU222" s="231" t="s">
        <v>20</v>
      </c>
      <c r="AV222" s="230" t="s">
        <v>22</v>
      </c>
      <c r="AW222" s="231" t="s">
        <v>1240</v>
      </c>
      <c r="AX222" s="226">
        <v>1</v>
      </c>
      <c r="AY222" s="227">
        <v>2</v>
      </c>
      <c r="AZ222" s="233">
        <v>128.30000000000001</v>
      </c>
      <c r="BA222" s="233">
        <v>136.80000000000001</v>
      </c>
      <c r="BB222" s="238">
        <v>0.23</v>
      </c>
      <c r="BD222" t="e">
        <f>VLOOKUP(A222,'High impact list'!$A:$F,1,FALSE)</f>
        <v>#N/A</v>
      </c>
      <c r="BE222" t="e">
        <f>VLOOKUP(A222,'High impact list'!$A:$F,5,FALSE)</f>
        <v>#N/A</v>
      </c>
      <c r="BF222">
        <v>1</v>
      </c>
      <c r="BG222">
        <v>2</v>
      </c>
      <c r="BH222" t="e">
        <f>VLOOKUP(A222,Sheet2!B:B,1,FALSE)</f>
        <v>#N/A</v>
      </c>
    </row>
    <row r="223" spans="1:60" ht="18" customHeight="1" x14ac:dyDescent="0.25">
      <c r="A223" s="223">
        <v>501</v>
      </c>
      <c r="B223" s="224" t="s">
        <v>760</v>
      </c>
      <c r="C223" s="225" t="s">
        <v>1190</v>
      </c>
      <c r="D223" s="225" t="s">
        <v>1191</v>
      </c>
      <c r="E223" s="225" t="s">
        <v>737</v>
      </c>
      <c r="F223" s="225" t="s">
        <v>759</v>
      </c>
      <c r="G223" s="225" t="s">
        <v>760</v>
      </c>
      <c r="H223" s="224" t="s">
        <v>755</v>
      </c>
      <c r="I223" s="224" t="s">
        <v>437</v>
      </c>
      <c r="J223" s="227" t="s">
        <v>17</v>
      </c>
      <c r="K223" s="225" t="s">
        <v>1</v>
      </c>
      <c r="L223" s="231" t="s">
        <v>20</v>
      </c>
      <c r="M223" s="226" t="s">
        <v>33</v>
      </c>
      <c r="N223" s="225" t="s">
        <v>1</v>
      </c>
      <c r="O223" s="225" t="s">
        <v>1</v>
      </c>
      <c r="P223" s="225" t="s">
        <v>1</v>
      </c>
      <c r="Q223" s="225" t="s">
        <v>1</v>
      </c>
      <c r="R223" s="225" t="s">
        <v>1</v>
      </c>
      <c r="S223" s="225" t="s">
        <v>1</v>
      </c>
      <c r="T223" s="225" t="s">
        <v>1</v>
      </c>
      <c r="U223" s="225" t="s">
        <v>1</v>
      </c>
      <c r="V223" s="225" t="s">
        <v>1</v>
      </c>
      <c r="W223" s="225" t="s">
        <v>1</v>
      </c>
      <c r="X223" s="225" t="s">
        <v>1</v>
      </c>
      <c r="Y223" s="225" t="s">
        <v>1</v>
      </c>
      <c r="Z223" s="225" t="s">
        <v>1</v>
      </c>
      <c r="AA223" s="225" t="s">
        <v>1</v>
      </c>
      <c r="AB223" s="225" t="s">
        <v>1</v>
      </c>
      <c r="AC223" s="225" t="s">
        <v>1</v>
      </c>
      <c r="AD223" s="225" t="s">
        <v>1</v>
      </c>
      <c r="AE223" s="225" t="s">
        <v>1</v>
      </c>
      <c r="AF223" s="225" t="s">
        <v>1</v>
      </c>
      <c r="AG223" s="231" t="s">
        <v>20</v>
      </c>
      <c r="AH223" s="225" t="s">
        <v>1</v>
      </c>
      <c r="AI223" s="225" t="s">
        <v>1</v>
      </c>
      <c r="AJ223" s="225" t="s">
        <v>1</v>
      </c>
      <c r="AK223" s="225" t="s">
        <v>1</v>
      </c>
      <c r="AL223" s="225" t="s">
        <v>1</v>
      </c>
      <c r="AM223" s="225" t="s">
        <v>1</v>
      </c>
      <c r="AN223" s="225" t="s">
        <v>1</v>
      </c>
      <c r="AO223" s="225" t="s">
        <v>1</v>
      </c>
      <c r="AP223" s="225" t="s">
        <v>1</v>
      </c>
      <c r="AQ223" s="225" t="s">
        <v>1</v>
      </c>
      <c r="AR223" s="225" t="s">
        <v>1</v>
      </c>
      <c r="AS223" s="225" t="s">
        <v>1</v>
      </c>
      <c r="AT223" s="225" t="s">
        <v>1</v>
      </c>
      <c r="AU223" s="225" t="s">
        <v>1</v>
      </c>
      <c r="AV223" s="232" t="s">
        <v>23</v>
      </c>
      <c r="AW223" s="226" t="s">
        <v>1241</v>
      </c>
      <c r="AX223" s="226">
        <v>1</v>
      </c>
      <c r="AY223" s="226">
        <v>1</v>
      </c>
      <c r="AZ223" s="228">
        <v>0</v>
      </c>
      <c r="BA223" s="236">
        <v>4.2</v>
      </c>
      <c r="BB223" s="238">
        <v>0.03</v>
      </c>
      <c r="BD223" t="e">
        <f>VLOOKUP(A223,'High impact list'!$A:$F,1,FALSE)</f>
        <v>#N/A</v>
      </c>
      <c r="BE223" t="e">
        <f>VLOOKUP(A223,'High impact list'!$A:$F,5,FALSE)</f>
        <v>#N/A</v>
      </c>
      <c r="BF223">
        <v>1</v>
      </c>
      <c r="BG223">
        <v>2</v>
      </c>
      <c r="BH223" t="e">
        <f>VLOOKUP(A223,Sheet2!B:B,1,FALSE)</f>
        <v>#N/A</v>
      </c>
    </row>
    <row r="224" spans="1:60" ht="18.75" customHeight="1" x14ac:dyDescent="0.25">
      <c r="A224" s="223">
        <v>516</v>
      </c>
      <c r="B224" s="224" t="s">
        <v>209</v>
      </c>
      <c r="C224" s="225" t="s">
        <v>1190</v>
      </c>
      <c r="D224" s="225" t="s">
        <v>1191</v>
      </c>
      <c r="E224" s="225" t="s">
        <v>571</v>
      </c>
      <c r="F224" s="225" t="s">
        <v>209</v>
      </c>
      <c r="G224" s="225" t="s">
        <v>1</v>
      </c>
      <c r="H224" s="224" t="s">
        <v>1</v>
      </c>
      <c r="I224" s="224" t="s">
        <v>571</v>
      </c>
      <c r="J224" s="227" t="s">
        <v>17</v>
      </c>
      <c r="K224" s="225" t="s">
        <v>1</v>
      </c>
      <c r="L224" s="232" t="s">
        <v>23</v>
      </c>
      <c r="M224" s="237" t="s">
        <v>26</v>
      </c>
      <c r="N224" s="230" t="s">
        <v>22</v>
      </c>
      <c r="O224" s="232" t="s">
        <v>23</v>
      </c>
      <c r="P224" s="225" t="s">
        <v>1</v>
      </c>
      <c r="Q224" s="225" t="s">
        <v>1</v>
      </c>
      <c r="R224" s="225" t="s">
        <v>1</v>
      </c>
      <c r="S224" s="225" t="s">
        <v>1</v>
      </c>
      <c r="T224" s="225" t="s">
        <v>1</v>
      </c>
      <c r="U224" s="230" t="s">
        <v>22</v>
      </c>
      <c r="V224" s="225" t="s">
        <v>1</v>
      </c>
      <c r="W224" s="225" t="s">
        <v>1</v>
      </c>
      <c r="X224" s="225" t="s">
        <v>1</v>
      </c>
      <c r="Y224" s="225" t="s">
        <v>1</v>
      </c>
      <c r="Z224" s="225" t="s">
        <v>1</v>
      </c>
      <c r="AA224" s="225" t="s">
        <v>1</v>
      </c>
      <c r="AB224" s="225" t="s">
        <v>1</v>
      </c>
      <c r="AC224" s="225" t="s">
        <v>1</v>
      </c>
      <c r="AD224" s="225" t="s">
        <v>1</v>
      </c>
      <c r="AE224" s="232" t="s">
        <v>23</v>
      </c>
      <c r="AF224" s="232" t="s">
        <v>23</v>
      </c>
      <c r="AG224" s="225" t="s">
        <v>1</v>
      </c>
      <c r="AH224" s="225" t="s">
        <v>1</v>
      </c>
      <c r="AI224" s="225" t="s">
        <v>1</v>
      </c>
      <c r="AJ224" s="225" t="s">
        <v>1</v>
      </c>
      <c r="AK224" s="225" t="s">
        <v>1</v>
      </c>
      <c r="AL224" s="232" t="s">
        <v>23</v>
      </c>
      <c r="AM224" s="225" t="s">
        <v>1</v>
      </c>
      <c r="AN224" s="225" t="s">
        <v>1</v>
      </c>
      <c r="AO224" s="232" t="s">
        <v>23</v>
      </c>
      <c r="AP224" s="231" t="s">
        <v>20</v>
      </c>
      <c r="AQ224" s="225" t="s">
        <v>1</v>
      </c>
      <c r="AR224" s="230" t="s">
        <v>22</v>
      </c>
      <c r="AS224" s="225" t="s">
        <v>1</v>
      </c>
      <c r="AT224" s="225" t="s">
        <v>1</v>
      </c>
      <c r="AU224" s="232" t="s">
        <v>23</v>
      </c>
      <c r="AV224" s="232" t="s">
        <v>23</v>
      </c>
      <c r="AW224" s="231" t="s">
        <v>1240</v>
      </c>
      <c r="AX224" s="227">
        <v>2</v>
      </c>
      <c r="AY224" s="227">
        <v>2</v>
      </c>
      <c r="AZ224" s="236">
        <v>0.12</v>
      </c>
      <c r="BA224" s="233">
        <v>1686.3</v>
      </c>
      <c r="BB224" s="238">
        <v>0.32</v>
      </c>
      <c r="BD224">
        <f>VLOOKUP(A224,'High impact list'!$A:$F,1,FALSE)</f>
        <v>516</v>
      </c>
      <c r="BE224" t="str">
        <f>VLOOKUP(A224,'High impact list'!$A:$F,5,FALSE)</f>
        <v>Transport</v>
      </c>
      <c r="BF224">
        <v>1</v>
      </c>
      <c r="BG224">
        <v>2</v>
      </c>
      <c r="BH224" t="e">
        <f>VLOOKUP(A224,Sheet2!B:B,1,FALSE)</f>
        <v>#N/A</v>
      </c>
    </row>
    <row r="225" spans="1:60" ht="18.75" customHeight="1" x14ac:dyDescent="0.25">
      <c r="A225" s="223">
        <v>424</v>
      </c>
      <c r="B225" s="224" t="s">
        <v>213</v>
      </c>
      <c r="C225" s="225" t="s">
        <v>1190</v>
      </c>
      <c r="D225" s="225" t="s">
        <v>1191</v>
      </c>
      <c r="E225" s="225" t="s">
        <v>625</v>
      </c>
      <c r="F225" s="225" t="s">
        <v>209</v>
      </c>
      <c r="G225" s="225" t="s">
        <v>1</v>
      </c>
      <c r="H225" s="224" t="s">
        <v>1</v>
      </c>
      <c r="I225" s="224" t="s">
        <v>625</v>
      </c>
      <c r="J225" s="227" t="s">
        <v>17</v>
      </c>
      <c r="K225" s="225" t="s">
        <v>1</v>
      </c>
      <c r="L225" s="232" t="s">
        <v>23</v>
      </c>
      <c r="M225" s="227" t="s">
        <v>17</v>
      </c>
      <c r="N225" s="230" t="s">
        <v>22</v>
      </c>
      <c r="O225" s="232" t="s">
        <v>23</v>
      </c>
      <c r="P225" s="225" t="s">
        <v>1</v>
      </c>
      <c r="Q225" s="225" t="s">
        <v>1</v>
      </c>
      <c r="R225" s="225" t="s">
        <v>1</v>
      </c>
      <c r="S225" s="225" t="s">
        <v>1</v>
      </c>
      <c r="T225" s="225" t="s">
        <v>1</v>
      </c>
      <c r="U225" s="225" t="s">
        <v>1</v>
      </c>
      <c r="V225" s="225" t="s">
        <v>1</v>
      </c>
      <c r="W225" s="225" t="s">
        <v>1</v>
      </c>
      <c r="X225" s="225" t="s">
        <v>1</v>
      </c>
      <c r="Y225" s="225" t="s">
        <v>1</v>
      </c>
      <c r="Z225" s="225" t="s">
        <v>1</v>
      </c>
      <c r="AA225" s="225" t="s">
        <v>1</v>
      </c>
      <c r="AB225" s="225" t="s">
        <v>1</v>
      </c>
      <c r="AC225" s="225" t="s">
        <v>1</v>
      </c>
      <c r="AD225" s="225" t="s">
        <v>1</v>
      </c>
      <c r="AE225" s="225" t="s">
        <v>1</v>
      </c>
      <c r="AF225" s="225" t="s">
        <v>1</v>
      </c>
      <c r="AG225" s="225" t="s">
        <v>1</v>
      </c>
      <c r="AH225" s="225" t="s">
        <v>1</v>
      </c>
      <c r="AI225" s="225" t="s">
        <v>1</v>
      </c>
      <c r="AJ225" s="225" t="s">
        <v>1</v>
      </c>
      <c r="AK225" s="230" t="s">
        <v>22</v>
      </c>
      <c r="AL225" s="225" t="s">
        <v>1</v>
      </c>
      <c r="AM225" s="225" t="s">
        <v>1</v>
      </c>
      <c r="AN225" s="225" t="s">
        <v>1</v>
      </c>
      <c r="AO225" s="225" t="s">
        <v>1</v>
      </c>
      <c r="AP225" s="231" t="s">
        <v>20</v>
      </c>
      <c r="AQ225" s="225" t="s">
        <v>1</v>
      </c>
      <c r="AR225" s="225" t="s">
        <v>1</v>
      </c>
      <c r="AS225" s="225" t="s">
        <v>1</v>
      </c>
      <c r="AT225" s="225" t="s">
        <v>1</v>
      </c>
      <c r="AU225" s="232" t="s">
        <v>23</v>
      </c>
      <c r="AV225" s="231" t="s">
        <v>20</v>
      </c>
      <c r="AW225" s="231" t="s">
        <v>1240</v>
      </c>
      <c r="AX225" s="226">
        <v>1</v>
      </c>
      <c r="AY225" s="227">
        <v>2</v>
      </c>
      <c r="AZ225" s="228">
        <v>0</v>
      </c>
      <c r="BA225" s="236">
        <v>0.01</v>
      </c>
      <c r="BB225" s="238">
        <v>0.12</v>
      </c>
      <c r="BD225">
        <f>VLOOKUP(A225,'High impact list'!$A:$F,1,FALSE)</f>
        <v>424</v>
      </c>
      <c r="BE225" t="str">
        <f>VLOOKUP(A225,'High impact list'!$A:$F,5,FALSE)</f>
        <v>Transport</v>
      </c>
      <c r="BF225">
        <v>1</v>
      </c>
      <c r="BG225">
        <v>2</v>
      </c>
      <c r="BH225" t="e">
        <f>VLOOKUP(A225,Sheet2!B:B,1,FALSE)</f>
        <v>#N/A</v>
      </c>
    </row>
    <row r="226" spans="1:60" ht="26.25" customHeight="1" x14ac:dyDescent="0.25">
      <c r="A226" s="223">
        <v>445</v>
      </c>
      <c r="B226" s="224" t="s">
        <v>214</v>
      </c>
      <c r="C226" s="225" t="s">
        <v>1190</v>
      </c>
      <c r="D226" s="225" t="s">
        <v>1191</v>
      </c>
      <c r="E226" s="225" t="s">
        <v>1065</v>
      </c>
      <c r="F226" s="225" t="s">
        <v>209</v>
      </c>
      <c r="G226" s="225" t="s">
        <v>1</v>
      </c>
      <c r="H226" s="224" t="s">
        <v>1</v>
      </c>
      <c r="I226" s="224" t="s">
        <v>1065</v>
      </c>
      <c r="J226" s="227" t="s">
        <v>17</v>
      </c>
      <c r="K226" s="232" t="s">
        <v>23</v>
      </c>
      <c r="L226" s="232" t="s">
        <v>23</v>
      </c>
      <c r="M226" s="227" t="s">
        <v>17</v>
      </c>
      <c r="N226" s="232" t="s">
        <v>23</v>
      </c>
      <c r="O226" s="232" t="s">
        <v>23</v>
      </c>
      <c r="P226" s="225" t="s">
        <v>1</v>
      </c>
      <c r="Q226" s="225" t="s">
        <v>1</v>
      </c>
      <c r="R226" s="225" t="s">
        <v>1</v>
      </c>
      <c r="S226" s="225" t="s">
        <v>1</v>
      </c>
      <c r="T226" s="225" t="s">
        <v>1</v>
      </c>
      <c r="U226" s="225" t="s">
        <v>1</v>
      </c>
      <c r="V226" s="225" t="s">
        <v>1</v>
      </c>
      <c r="W226" s="225" t="s">
        <v>1</v>
      </c>
      <c r="X226" s="225" t="s">
        <v>1</v>
      </c>
      <c r="Y226" s="225" t="s">
        <v>1</v>
      </c>
      <c r="Z226" s="232" t="s">
        <v>23</v>
      </c>
      <c r="AA226" s="232" t="s">
        <v>23</v>
      </c>
      <c r="AB226" s="225" t="s">
        <v>1</v>
      </c>
      <c r="AC226" s="225" t="s">
        <v>1</v>
      </c>
      <c r="AD226" s="225" t="s">
        <v>1</v>
      </c>
      <c r="AE226" s="225" t="s">
        <v>1</v>
      </c>
      <c r="AF226" s="232" t="s">
        <v>23</v>
      </c>
      <c r="AG226" s="225" t="s">
        <v>1</v>
      </c>
      <c r="AH226" s="225" t="s">
        <v>1</v>
      </c>
      <c r="AI226" s="225" t="s">
        <v>1</v>
      </c>
      <c r="AJ226" s="225" t="s">
        <v>1</v>
      </c>
      <c r="AK226" s="232" t="s">
        <v>23</v>
      </c>
      <c r="AL226" s="232" t="s">
        <v>23</v>
      </c>
      <c r="AM226" s="225" t="s">
        <v>1</v>
      </c>
      <c r="AN226" s="225" t="s">
        <v>1</v>
      </c>
      <c r="AO226" s="232" t="s">
        <v>23</v>
      </c>
      <c r="AP226" s="225" t="s">
        <v>1</v>
      </c>
      <c r="AQ226" s="225" t="s">
        <v>1</v>
      </c>
      <c r="AR226" s="232" t="s">
        <v>23</v>
      </c>
      <c r="AS226" s="225" t="s">
        <v>1</v>
      </c>
      <c r="AT226" s="225" t="s">
        <v>1</v>
      </c>
      <c r="AU226" s="232" t="s">
        <v>23</v>
      </c>
      <c r="AV226" s="232" t="s">
        <v>23</v>
      </c>
      <c r="AW226" s="231" t="s">
        <v>1240</v>
      </c>
      <c r="AX226" s="227">
        <v>2</v>
      </c>
      <c r="AY226" s="227">
        <v>2</v>
      </c>
      <c r="AZ226" s="233">
        <v>0</v>
      </c>
      <c r="BA226" s="236">
        <v>102</v>
      </c>
      <c r="BB226" s="234">
        <v>0.02</v>
      </c>
      <c r="BD226">
        <f>VLOOKUP(A226,'High impact list'!$A:$F,1,FALSE)</f>
        <v>445</v>
      </c>
      <c r="BE226" t="str">
        <f>VLOOKUP(A226,'High impact list'!$A:$F,5,FALSE)</f>
        <v>Transport</v>
      </c>
      <c r="BF226">
        <v>1</v>
      </c>
      <c r="BG226">
        <v>2</v>
      </c>
      <c r="BH226" t="e">
        <f>VLOOKUP(A226,Sheet2!B:B,1,FALSE)</f>
        <v>#N/A</v>
      </c>
    </row>
    <row r="227" spans="1:60" ht="27" customHeight="1" x14ac:dyDescent="0.25">
      <c r="A227" s="223">
        <v>1570</v>
      </c>
      <c r="B227" s="224" t="s">
        <v>215</v>
      </c>
      <c r="C227" s="225" t="s">
        <v>1190</v>
      </c>
      <c r="D227" s="225" t="s">
        <v>1191</v>
      </c>
      <c r="E227" s="225" t="s">
        <v>1086</v>
      </c>
      <c r="F227" s="225" t="s">
        <v>209</v>
      </c>
      <c r="G227" s="225" t="s">
        <v>1</v>
      </c>
      <c r="H227" s="224" t="s">
        <v>1</v>
      </c>
      <c r="I227" s="224" t="s">
        <v>1086</v>
      </c>
      <c r="J227" s="227" t="s">
        <v>17</v>
      </c>
      <c r="K227" s="225" t="s">
        <v>1</v>
      </c>
      <c r="L227" s="231" t="s">
        <v>20</v>
      </c>
      <c r="M227" s="225" t="s">
        <v>1</v>
      </c>
      <c r="N227" s="225" t="s">
        <v>1</v>
      </c>
      <c r="O227" s="225" t="s">
        <v>1</v>
      </c>
      <c r="P227" s="225" t="s">
        <v>1</v>
      </c>
      <c r="Q227" s="225" t="s">
        <v>1</v>
      </c>
      <c r="R227" s="225" t="s">
        <v>1</v>
      </c>
      <c r="S227" s="225" t="s">
        <v>1</v>
      </c>
      <c r="T227" s="225" t="s">
        <v>1</v>
      </c>
      <c r="U227" s="225" t="s">
        <v>1</v>
      </c>
      <c r="V227" s="225" t="s">
        <v>1</v>
      </c>
      <c r="W227" s="225" t="s">
        <v>1</v>
      </c>
      <c r="X227" s="225" t="s">
        <v>1</v>
      </c>
      <c r="Y227" s="225" t="s">
        <v>1</v>
      </c>
      <c r="Z227" s="225" t="s">
        <v>1</v>
      </c>
      <c r="AA227" s="225" t="s">
        <v>1</v>
      </c>
      <c r="AB227" s="225" t="s">
        <v>1</v>
      </c>
      <c r="AC227" s="225" t="s">
        <v>1</v>
      </c>
      <c r="AD227" s="225" t="s">
        <v>1</v>
      </c>
      <c r="AE227" s="225" t="s">
        <v>1</v>
      </c>
      <c r="AF227" s="225" t="s">
        <v>1</v>
      </c>
      <c r="AG227" s="225" t="s">
        <v>1</v>
      </c>
      <c r="AH227" s="225" t="s">
        <v>1</v>
      </c>
      <c r="AI227" s="225" t="s">
        <v>1</v>
      </c>
      <c r="AJ227" s="225" t="s">
        <v>1</v>
      </c>
      <c r="AK227" s="225" t="s">
        <v>1</v>
      </c>
      <c r="AL227" s="225" t="s">
        <v>1</v>
      </c>
      <c r="AM227" s="225" t="s">
        <v>1</v>
      </c>
      <c r="AN227" s="225" t="s">
        <v>1</v>
      </c>
      <c r="AO227" s="225" t="s">
        <v>1</v>
      </c>
      <c r="AP227" s="231" t="s">
        <v>20</v>
      </c>
      <c r="AQ227" s="225" t="s">
        <v>1</v>
      </c>
      <c r="AR227" s="225" t="s">
        <v>1</v>
      </c>
      <c r="AS227" s="225" t="s">
        <v>1</v>
      </c>
      <c r="AT227" s="225" t="s">
        <v>1</v>
      </c>
      <c r="AU227" s="225" t="s">
        <v>1</v>
      </c>
      <c r="AV227" s="231" t="s">
        <v>20</v>
      </c>
      <c r="AW227" s="231" t="s">
        <v>20</v>
      </c>
      <c r="AX227" s="226">
        <v>1</v>
      </c>
      <c r="AY227" s="227">
        <v>2</v>
      </c>
      <c r="AZ227" s="228">
        <v>0</v>
      </c>
      <c r="BA227" s="228">
        <v>0</v>
      </c>
      <c r="BB227" s="229">
        <v>0</v>
      </c>
      <c r="BD227">
        <f>VLOOKUP(A227,'High impact list'!$A:$F,1,FALSE)</f>
        <v>1570</v>
      </c>
      <c r="BE227" t="str">
        <f>VLOOKUP(A227,'High impact list'!$A:$F,5,FALSE)</f>
        <v>Transport</v>
      </c>
      <c r="BF227">
        <v>1</v>
      </c>
      <c r="BG227">
        <v>2</v>
      </c>
      <c r="BH227" t="e">
        <f>VLOOKUP(A227,Sheet2!B:B,1,FALSE)</f>
        <v>#N/A</v>
      </c>
    </row>
    <row r="228" spans="1:60" ht="18.75" customHeight="1" x14ac:dyDescent="0.25">
      <c r="A228" s="223">
        <v>3</v>
      </c>
      <c r="B228" s="224" t="s">
        <v>109</v>
      </c>
      <c r="C228" s="225" t="s">
        <v>1193</v>
      </c>
      <c r="D228" s="225" t="s">
        <v>1191</v>
      </c>
      <c r="E228" s="225" t="s">
        <v>896</v>
      </c>
      <c r="F228" s="225" t="s">
        <v>1</v>
      </c>
      <c r="G228" s="225" t="s">
        <v>1517</v>
      </c>
      <c r="H228" s="224" t="s">
        <v>1</v>
      </c>
      <c r="I228" s="224" t="s">
        <v>437</v>
      </c>
      <c r="J228" s="227" t="s">
        <v>17</v>
      </c>
      <c r="K228" s="232" t="s">
        <v>23</v>
      </c>
      <c r="L228" s="232" t="s">
        <v>23</v>
      </c>
      <c r="M228" s="239" t="s">
        <v>94</v>
      </c>
      <c r="N228" s="232" t="s">
        <v>23</v>
      </c>
      <c r="O228" s="232" t="s">
        <v>23</v>
      </c>
      <c r="P228" s="230" t="s">
        <v>22</v>
      </c>
      <c r="Q228" s="230" t="s">
        <v>22</v>
      </c>
      <c r="R228" s="230" t="s">
        <v>22</v>
      </c>
      <c r="S228" s="225" t="s">
        <v>1</v>
      </c>
      <c r="T228" s="231" t="s">
        <v>20</v>
      </c>
      <c r="U228" s="230" t="s">
        <v>22</v>
      </c>
      <c r="V228" s="225" t="s">
        <v>1</v>
      </c>
      <c r="W228" s="225" t="s">
        <v>1</v>
      </c>
      <c r="X228" s="230" t="s">
        <v>22</v>
      </c>
      <c r="Y228" s="225" t="s">
        <v>1</v>
      </c>
      <c r="Z228" s="232" t="s">
        <v>23</v>
      </c>
      <c r="AA228" s="231" t="s">
        <v>20</v>
      </c>
      <c r="AB228" s="225" t="s">
        <v>1</v>
      </c>
      <c r="AC228" s="225" t="s">
        <v>1</v>
      </c>
      <c r="AD228" s="225" t="s">
        <v>1</v>
      </c>
      <c r="AE228" s="232" t="s">
        <v>23</v>
      </c>
      <c r="AF228" s="232" t="s">
        <v>23</v>
      </c>
      <c r="AG228" s="230" t="s">
        <v>22</v>
      </c>
      <c r="AH228" s="225" t="s">
        <v>1</v>
      </c>
      <c r="AI228" s="225" t="s">
        <v>1</v>
      </c>
      <c r="AJ228" s="225" t="s">
        <v>1</v>
      </c>
      <c r="AK228" s="225" t="s">
        <v>1</v>
      </c>
      <c r="AL228" s="230" t="s">
        <v>22</v>
      </c>
      <c r="AM228" s="225" t="s">
        <v>1</v>
      </c>
      <c r="AN228" s="225" t="s">
        <v>1</v>
      </c>
      <c r="AO228" s="225" t="s">
        <v>1</v>
      </c>
      <c r="AP228" s="225" t="s">
        <v>1</v>
      </c>
      <c r="AQ228" s="225" t="s">
        <v>1</v>
      </c>
      <c r="AR228" s="232" t="s">
        <v>23</v>
      </c>
      <c r="AS228" s="225" t="s">
        <v>1</v>
      </c>
      <c r="AT228" s="225" t="s">
        <v>1</v>
      </c>
      <c r="AU228" s="232" t="s">
        <v>23</v>
      </c>
      <c r="AV228" s="232" t="s">
        <v>23</v>
      </c>
      <c r="AW228" s="226" t="s">
        <v>1241</v>
      </c>
      <c r="AX228" s="227">
        <v>2</v>
      </c>
      <c r="AY228" s="227">
        <v>2</v>
      </c>
      <c r="AZ228" s="228">
        <v>0</v>
      </c>
      <c r="BA228" s="233">
        <v>415.9</v>
      </c>
      <c r="BB228" s="238">
        <v>11</v>
      </c>
      <c r="BD228">
        <f>VLOOKUP(A228,'High impact list'!$A:$F,1,FALSE)</f>
        <v>3</v>
      </c>
      <c r="BE228" t="str">
        <f>VLOOKUP(A228,'High impact list'!$A:$F,5,FALSE)</f>
        <v>Energy</v>
      </c>
      <c r="BF228">
        <v>1</v>
      </c>
      <c r="BG228">
        <v>2</v>
      </c>
      <c r="BH228" t="e">
        <f>VLOOKUP(A228,Sheet2!B:B,1,FALSE)</f>
        <v>#N/A</v>
      </c>
    </row>
    <row r="229" spans="1:60" ht="13.5" customHeight="1" x14ac:dyDescent="0.25">
      <c r="A229" s="223">
        <v>1194</v>
      </c>
      <c r="B229" s="224" t="s">
        <v>940</v>
      </c>
      <c r="C229" s="225" t="s">
        <v>1193</v>
      </c>
      <c r="D229" s="225" t="s">
        <v>1191</v>
      </c>
      <c r="E229" s="225" t="s">
        <v>941</v>
      </c>
      <c r="F229" s="225" t="s">
        <v>1</v>
      </c>
      <c r="G229" s="225" t="s">
        <v>1518</v>
      </c>
      <c r="H229" s="224" t="s">
        <v>1</v>
      </c>
      <c r="I229" s="224" t="s">
        <v>437</v>
      </c>
      <c r="J229" s="227" t="s">
        <v>17</v>
      </c>
      <c r="K229" s="225" t="s">
        <v>1</v>
      </c>
      <c r="L229" s="232" t="s">
        <v>23</v>
      </c>
      <c r="M229" s="237" t="s">
        <v>26</v>
      </c>
      <c r="N229" s="225" t="s">
        <v>1</v>
      </c>
      <c r="O229" s="232" t="s">
        <v>23</v>
      </c>
      <c r="P229" s="225" t="s">
        <v>1</v>
      </c>
      <c r="Q229" s="230" t="s">
        <v>22</v>
      </c>
      <c r="R229" s="225" t="s">
        <v>1</v>
      </c>
      <c r="S229" s="225" t="s">
        <v>1</v>
      </c>
      <c r="T229" s="225" t="s">
        <v>1</v>
      </c>
      <c r="U229" s="225" t="s">
        <v>1</v>
      </c>
      <c r="V229" s="225" t="s">
        <v>1</v>
      </c>
      <c r="W229" s="225" t="s">
        <v>1</v>
      </c>
      <c r="X229" s="225" t="s">
        <v>1</v>
      </c>
      <c r="Y229" s="225" t="s">
        <v>1</v>
      </c>
      <c r="Z229" s="225" t="s">
        <v>1</v>
      </c>
      <c r="AA229" s="225" t="s">
        <v>1</v>
      </c>
      <c r="AB229" s="225" t="s">
        <v>1</v>
      </c>
      <c r="AC229" s="225" t="s">
        <v>1</v>
      </c>
      <c r="AD229" s="225" t="s">
        <v>1</v>
      </c>
      <c r="AE229" s="232" t="s">
        <v>23</v>
      </c>
      <c r="AF229" s="225" t="s">
        <v>1</v>
      </c>
      <c r="AG229" s="225" t="s">
        <v>1</v>
      </c>
      <c r="AH229" s="225" t="s">
        <v>1</v>
      </c>
      <c r="AI229" s="225" t="s">
        <v>1</v>
      </c>
      <c r="AJ229" s="225" t="s">
        <v>1</v>
      </c>
      <c r="AK229" s="225" t="s">
        <v>1</v>
      </c>
      <c r="AL229" s="230" t="s">
        <v>22</v>
      </c>
      <c r="AM229" s="225" t="s">
        <v>1</v>
      </c>
      <c r="AN229" s="225" t="s">
        <v>1</v>
      </c>
      <c r="AO229" s="232" t="s">
        <v>23</v>
      </c>
      <c r="AP229" s="225" t="s">
        <v>1</v>
      </c>
      <c r="AQ229" s="225" t="s">
        <v>1</v>
      </c>
      <c r="AR229" s="225" t="s">
        <v>1</v>
      </c>
      <c r="AS229" s="225" t="s">
        <v>1</v>
      </c>
      <c r="AT229" s="225" t="s">
        <v>1</v>
      </c>
      <c r="AU229" s="225" t="s">
        <v>1</v>
      </c>
      <c r="AV229" s="225" t="s">
        <v>1</v>
      </c>
      <c r="AW229" s="231" t="s">
        <v>1240</v>
      </c>
      <c r="AX229" s="226">
        <v>1</v>
      </c>
      <c r="AY229" s="227">
        <v>2</v>
      </c>
      <c r="AZ229" s="228">
        <v>0</v>
      </c>
      <c r="BA229" s="236">
        <v>71.7</v>
      </c>
      <c r="BB229" s="234">
        <v>37.200000000000003</v>
      </c>
      <c r="BD229" t="e">
        <f>VLOOKUP(A229,'High impact list'!$A:$F,1,FALSE)</f>
        <v>#N/A</v>
      </c>
      <c r="BE229" t="e">
        <f>VLOOKUP(A229,'High impact list'!$A:$F,5,FALSE)</f>
        <v>#N/A</v>
      </c>
      <c r="BF229">
        <v>1</v>
      </c>
      <c r="BG229">
        <v>2</v>
      </c>
      <c r="BH229" t="e">
        <f>VLOOKUP(A229,Sheet2!B:B,1,FALSE)</f>
        <v>#N/A</v>
      </c>
    </row>
    <row r="230" spans="1:60" ht="14.25" customHeight="1" x14ac:dyDescent="0.25">
      <c r="A230" s="223">
        <v>1168</v>
      </c>
      <c r="B230" s="224" t="s">
        <v>216</v>
      </c>
      <c r="C230" s="225" t="s">
        <v>1193</v>
      </c>
      <c r="D230" s="225" t="s">
        <v>1191</v>
      </c>
      <c r="E230" s="225" t="s">
        <v>737</v>
      </c>
      <c r="F230" s="225" t="s">
        <v>1</v>
      </c>
      <c r="G230" s="225" t="s">
        <v>209</v>
      </c>
      <c r="H230" s="224" t="s">
        <v>1</v>
      </c>
      <c r="I230" s="224" t="s">
        <v>437</v>
      </c>
      <c r="J230" s="227" t="s">
        <v>17</v>
      </c>
      <c r="K230" s="225" t="s">
        <v>1</v>
      </c>
      <c r="L230" s="232" t="s">
        <v>23</v>
      </c>
      <c r="M230" s="227" t="s">
        <v>17</v>
      </c>
      <c r="N230" s="225" t="s">
        <v>1</v>
      </c>
      <c r="O230" s="232" t="s">
        <v>23</v>
      </c>
      <c r="P230" s="225" t="s">
        <v>1</v>
      </c>
      <c r="Q230" s="225" t="s">
        <v>1</v>
      </c>
      <c r="R230" s="225" t="s">
        <v>1</v>
      </c>
      <c r="S230" s="225" t="s">
        <v>1</v>
      </c>
      <c r="T230" s="225" t="s">
        <v>1</v>
      </c>
      <c r="U230" s="225" t="s">
        <v>1</v>
      </c>
      <c r="V230" s="225" t="s">
        <v>1</v>
      </c>
      <c r="W230" s="225" t="s">
        <v>1</v>
      </c>
      <c r="X230" s="225" t="s">
        <v>1</v>
      </c>
      <c r="Y230" s="225" t="s">
        <v>1</v>
      </c>
      <c r="Z230" s="225" t="s">
        <v>1</v>
      </c>
      <c r="AA230" s="225" t="s">
        <v>1</v>
      </c>
      <c r="AB230" s="225" t="s">
        <v>1</v>
      </c>
      <c r="AC230" s="225" t="s">
        <v>1</v>
      </c>
      <c r="AD230" s="225" t="s">
        <v>1</v>
      </c>
      <c r="AE230" s="225" t="s">
        <v>1</v>
      </c>
      <c r="AF230" s="231" t="s">
        <v>20</v>
      </c>
      <c r="AG230" s="225" t="s">
        <v>1</v>
      </c>
      <c r="AH230" s="225" t="s">
        <v>1</v>
      </c>
      <c r="AI230" s="225" t="s">
        <v>1</v>
      </c>
      <c r="AJ230" s="225" t="s">
        <v>1</v>
      </c>
      <c r="AK230" s="230" t="s">
        <v>22</v>
      </c>
      <c r="AL230" s="225" t="s">
        <v>1</v>
      </c>
      <c r="AM230" s="225" t="s">
        <v>1</v>
      </c>
      <c r="AN230" s="225" t="s">
        <v>1</v>
      </c>
      <c r="AO230" s="225" t="s">
        <v>1</v>
      </c>
      <c r="AP230" s="225" t="s">
        <v>1</v>
      </c>
      <c r="AQ230" s="225" t="s">
        <v>1</v>
      </c>
      <c r="AR230" s="231" t="s">
        <v>20</v>
      </c>
      <c r="AS230" s="225" t="s">
        <v>1</v>
      </c>
      <c r="AT230" s="225" t="s">
        <v>1</v>
      </c>
      <c r="AU230" s="225" t="s">
        <v>1</v>
      </c>
      <c r="AV230" s="232" t="s">
        <v>23</v>
      </c>
      <c r="AW230" s="226" t="s">
        <v>1241</v>
      </c>
      <c r="AX230" s="226">
        <v>1</v>
      </c>
      <c r="AY230" s="227">
        <v>2</v>
      </c>
      <c r="AZ230" s="228">
        <v>0</v>
      </c>
      <c r="BA230" s="236">
        <v>101.9</v>
      </c>
      <c r="BB230" s="234">
        <v>0.11</v>
      </c>
      <c r="BD230">
        <f>VLOOKUP(A230,'High impact list'!$A:$F,1,FALSE)</f>
        <v>1168</v>
      </c>
      <c r="BE230" t="str">
        <f>VLOOKUP(A230,'High impact list'!$A:$F,5,FALSE)</f>
        <v>Transport</v>
      </c>
      <c r="BF230">
        <v>1</v>
      </c>
      <c r="BG230">
        <v>2</v>
      </c>
      <c r="BH230" t="e">
        <f>VLOOKUP(A230,Sheet2!B:B,1,FALSE)</f>
        <v>#N/A</v>
      </c>
    </row>
    <row r="231" spans="1:60" ht="18.75" customHeight="1" x14ac:dyDescent="0.25">
      <c r="A231" s="223">
        <v>18</v>
      </c>
      <c r="B231" s="224" t="s">
        <v>206</v>
      </c>
      <c r="C231" s="225" t="s">
        <v>1193</v>
      </c>
      <c r="D231" s="225" t="s">
        <v>1191</v>
      </c>
      <c r="E231" s="225" t="s">
        <v>815</v>
      </c>
      <c r="F231" s="225" t="s">
        <v>1</v>
      </c>
      <c r="G231" s="225" t="s">
        <v>817</v>
      </c>
      <c r="H231" s="224" t="s">
        <v>1</v>
      </c>
      <c r="I231" s="224" t="s">
        <v>437</v>
      </c>
      <c r="J231" s="227" t="s">
        <v>17</v>
      </c>
      <c r="K231" s="231" t="s">
        <v>20</v>
      </c>
      <c r="L231" s="232" t="s">
        <v>23</v>
      </c>
      <c r="M231" s="227" t="s">
        <v>17</v>
      </c>
      <c r="N231" s="225" t="s">
        <v>1</v>
      </c>
      <c r="O231" s="232" t="s">
        <v>23</v>
      </c>
      <c r="P231" s="225" t="s">
        <v>1</v>
      </c>
      <c r="Q231" s="225" t="s">
        <v>1</v>
      </c>
      <c r="R231" s="225" t="s">
        <v>1</v>
      </c>
      <c r="S231" s="225" t="s">
        <v>1</v>
      </c>
      <c r="T231" s="225" t="s">
        <v>1</v>
      </c>
      <c r="U231" s="225" t="s">
        <v>1</v>
      </c>
      <c r="V231" s="225" t="s">
        <v>1</v>
      </c>
      <c r="W231" s="225" t="s">
        <v>1</v>
      </c>
      <c r="X231" s="225" t="s">
        <v>1</v>
      </c>
      <c r="Y231" s="225" t="s">
        <v>1</v>
      </c>
      <c r="Z231" s="225" t="s">
        <v>1</v>
      </c>
      <c r="AA231" s="231" t="s">
        <v>20</v>
      </c>
      <c r="AB231" s="225" t="s">
        <v>1</v>
      </c>
      <c r="AC231" s="225" t="s">
        <v>1</v>
      </c>
      <c r="AD231" s="225" t="s">
        <v>1</v>
      </c>
      <c r="AE231" s="231" t="s">
        <v>20</v>
      </c>
      <c r="AF231" s="230" t="s">
        <v>22</v>
      </c>
      <c r="AG231" s="225" t="s">
        <v>1</v>
      </c>
      <c r="AH231" s="225" t="s">
        <v>1</v>
      </c>
      <c r="AI231" s="225" t="s">
        <v>1</v>
      </c>
      <c r="AJ231" s="225" t="s">
        <v>1</v>
      </c>
      <c r="AK231" s="225" t="s">
        <v>1</v>
      </c>
      <c r="AL231" s="225" t="s">
        <v>1</v>
      </c>
      <c r="AM231" s="225" t="s">
        <v>1</v>
      </c>
      <c r="AN231" s="225" t="s">
        <v>1</v>
      </c>
      <c r="AO231" s="230" t="s">
        <v>22</v>
      </c>
      <c r="AP231" s="225" t="s">
        <v>1</v>
      </c>
      <c r="AQ231" s="225" t="s">
        <v>1</v>
      </c>
      <c r="AR231" s="232" t="s">
        <v>23</v>
      </c>
      <c r="AS231" s="225" t="s">
        <v>1</v>
      </c>
      <c r="AT231" s="225" t="s">
        <v>1</v>
      </c>
      <c r="AU231" s="232" t="s">
        <v>23</v>
      </c>
      <c r="AV231" s="232" t="s">
        <v>23</v>
      </c>
      <c r="AW231" s="231" t="s">
        <v>1240</v>
      </c>
      <c r="AX231" s="226">
        <v>1</v>
      </c>
      <c r="AY231" s="227">
        <v>2</v>
      </c>
      <c r="AZ231" s="228">
        <v>0</v>
      </c>
      <c r="BA231" s="233">
        <v>5.6</v>
      </c>
      <c r="BB231" s="234">
        <v>0.04</v>
      </c>
      <c r="BD231">
        <f>VLOOKUP(A231,'High impact list'!$A:$F,1,FALSE)</f>
        <v>18</v>
      </c>
      <c r="BE231" t="str">
        <f>VLOOKUP(A231,'High impact list'!$A:$F,5,FALSE)</f>
        <v>Safety and Security</v>
      </c>
      <c r="BF231">
        <v>1</v>
      </c>
      <c r="BG231">
        <v>2</v>
      </c>
      <c r="BH231" t="e">
        <f>VLOOKUP(A231,Sheet2!B:B,1,FALSE)</f>
        <v>#N/A</v>
      </c>
    </row>
    <row r="232" spans="1:60" ht="27" customHeight="1" x14ac:dyDescent="0.25">
      <c r="A232" s="223">
        <v>1018</v>
      </c>
      <c r="B232" s="224" t="s">
        <v>1275</v>
      </c>
      <c r="C232" s="225" t="s">
        <v>1193</v>
      </c>
      <c r="D232" s="225" t="s">
        <v>1191</v>
      </c>
      <c r="E232" s="225" t="s">
        <v>683</v>
      </c>
      <c r="F232" s="225" t="s">
        <v>1</v>
      </c>
      <c r="G232" s="225" t="s">
        <v>209</v>
      </c>
      <c r="H232" s="224" t="s">
        <v>1</v>
      </c>
      <c r="I232" s="224" t="s">
        <v>437</v>
      </c>
      <c r="J232" s="227" t="s">
        <v>17</v>
      </c>
      <c r="K232" s="232" t="s">
        <v>23</v>
      </c>
      <c r="L232" s="232" t="s">
        <v>23</v>
      </c>
      <c r="M232" s="227" t="s">
        <v>17</v>
      </c>
      <c r="N232" s="232" t="s">
        <v>23</v>
      </c>
      <c r="O232" s="232" t="s">
        <v>23</v>
      </c>
      <c r="P232" s="225" t="s">
        <v>1</v>
      </c>
      <c r="Q232" s="225" t="s">
        <v>1</v>
      </c>
      <c r="R232" s="225" t="s">
        <v>1</v>
      </c>
      <c r="S232" s="225" t="s">
        <v>1</v>
      </c>
      <c r="T232" s="225" t="s">
        <v>1</v>
      </c>
      <c r="U232" s="225" t="s">
        <v>1</v>
      </c>
      <c r="V232" s="225" t="s">
        <v>1</v>
      </c>
      <c r="W232" s="225" t="s">
        <v>1</v>
      </c>
      <c r="X232" s="225" t="s">
        <v>1</v>
      </c>
      <c r="Y232" s="225" t="s">
        <v>1</v>
      </c>
      <c r="Z232" s="232" t="s">
        <v>23</v>
      </c>
      <c r="AA232" s="230" t="s">
        <v>22</v>
      </c>
      <c r="AB232" s="225" t="s">
        <v>1</v>
      </c>
      <c r="AC232" s="225" t="s">
        <v>1</v>
      </c>
      <c r="AD232" s="225" t="s">
        <v>1</v>
      </c>
      <c r="AE232" s="232" t="s">
        <v>23</v>
      </c>
      <c r="AF232" s="232" t="s">
        <v>23</v>
      </c>
      <c r="AG232" s="225" t="s">
        <v>1</v>
      </c>
      <c r="AH232" s="225" t="s">
        <v>1</v>
      </c>
      <c r="AI232" s="232" t="s">
        <v>23</v>
      </c>
      <c r="AJ232" s="225" t="s">
        <v>1</v>
      </c>
      <c r="AK232" s="225" t="s">
        <v>1</v>
      </c>
      <c r="AL232" s="232" t="s">
        <v>23</v>
      </c>
      <c r="AM232" s="225" t="s">
        <v>1</v>
      </c>
      <c r="AN232" s="225" t="s">
        <v>1</v>
      </c>
      <c r="AO232" s="225" t="s">
        <v>1</v>
      </c>
      <c r="AP232" s="225" t="s">
        <v>1</v>
      </c>
      <c r="AQ232" s="225" t="s">
        <v>1</v>
      </c>
      <c r="AR232" s="230" t="s">
        <v>22</v>
      </c>
      <c r="AS232" s="225" t="s">
        <v>1</v>
      </c>
      <c r="AT232" s="225" t="s">
        <v>1</v>
      </c>
      <c r="AU232" s="232" t="s">
        <v>23</v>
      </c>
      <c r="AV232" s="232" t="s">
        <v>23</v>
      </c>
      <c r="AW232" s="232" t="s">
        <v>1242</v>
      </c>
      <c r="AX232" s="227">
        <v>2</v>
      </c>
      <c r="AY232" s="235">
        <v>0</v>
      </c>
      <c r="AZ232" s="228">
        <v>0</v>
      </c>
      <c r="BA232" s="236">
        <v>22.2</v>
      </c>
      <c r="BB232" s="234">
        <v>0.93</v>
      </c>
      <c r="BD232" t="e">
        <f>VLOOKUP(A232,'High impact list'!$A:$F,1,FALSE)</f>
        <v>#N/A</v>
      </c>
      <c r="BE232" t="e">
        <f>VLOOKUP(A232,'High impact list'!$A:$F,5,FALSE)</f>
        <v>#N/A</v>
      </c>
      <c r="BF232">
        <v>1</v>
      </c>
      <c r="BG232">
        <v>2</v>
      </c>
      <c r="BH232" t="e">
        <f>VLOOKUP(A232,Sheet2!B:B,1,FALSE)</f>
        <v>#N/A</v>
      </c>
    </row>
    <row r="233" spans="1:60" ht="18" customHeight="1" x14ac:dyDescent="0.25">
      <c r="A233" s="223">
        <v>23</v>
      </c>
      <c r="B233" s="224" t="s">
        <v>31</v>
      </c>
      <c r="C233" s="225" t="s">
        <v>1193</v>
      </c>
      <c r="D233" s="225" t="s">
        <v>1191</v>
      </c>
      <c r="E233" s="225" t="s">
        <v>941</v>
      </c>
      <c r="F233" s="225" t="s">
        <v>1</v>
      </c>
      <c r="G233" s="225" t="s">
        <v>447</v>
      </c>
      <c r="H233" s="224" t="s">
        <v>1</v>
      </c>
      <c r="I233" s="224" t="s">
        <v>437</v>
      </c>
      <c r="J233" s="227" t="s">
        <v>17</v>
      </c>
      <c r="K233" s="230" t="s">
        <v>22</v>
      </c>
      <c r="L233" s="232" t="s">
        <v>23</v>
      </c>
      <c r="M233" s="237" t="s">
        <v>26</v>
      </c>
      <c r="N233" s="232" t="s">
        <v>23</v>
      </c>
      <c r="O233" s="231" t="s">
        <v>20</v>
      </c>
      <c r="P233" s="225" t="s">
        <v>1</v>
      </c>
      <c r="Q233" s="225" t="s">
        <v>1</v>
      </c>
      <c r="R233" s="230" t="s">
        <v>22</v>
      </c>
      <c r="S233" s="225" t="s">
        <v>1</v>
      </c>
      <c r="T233" s="225" t="s">
        <v>1</v>
      </c>
      <c r="U233" s="225" t="s">
        <v>1</v>
      </c>
      <c r="V233" s="225" t="s">
        <v>1</v>
      </c>
      <c r="W233" s="225" t="s">
        <v>1</v>
      </c>
      <c r="X233" s="225" t="s">
        <v>1</v>
      </c>
      <c r="Y233" s="225" t="s">
        <v>1</v>
      </c>
      <c r="Z233" s="230" t="s">
        <v>22</v>
      </c>
      <c r="AA233" s="225" t="s">
        <v>1</v>
      </c>
      <c r="AB233" s="225" t="s">
        <v>1</v>
      </c>
      <c r="AC233" s="225" t="s">
        <v>1</v>
      </c>
      <c r="AD233" s="225" t="s">
        <v>1</v>
      </c>
      <c r="AE233" s="232" t="s">
        <v>23</v>
      </c>
      <c r="AF233" s="225" t="s">
        <v>1</v>
      </c>
      <c r="AG233" s="225" t="s">
        <v>1</v>
      </c>
      <c r="AH233" s="225" t="s">
        <v>1</v>
      </c>
      <c r="AI233" s="225" t="s">
        <v>1</v>
      </c>
      <c r="AJ233" s="225" t="s">
        <v>1</v>
      </c>
      <c r="AK233" s="225" t="s">
        <v>1</v>
      </c>
      <c r="AL233" s="225" t="s">
        <v>1</v>
      </c>
      <c r="AM233" s="225" t="s">
        <v>1</v>
      </c>
      <c r="AN233" s="225" t="s">
        <v>1</v>
      </c>
      <c r="AO233" s="225" t="s">
        <v>1</v>
      </c>
      <c r="AP233" s="225" t="s">
        <v>1</v>
      </c>
      <c r="AQ233" s="225" t="s">
        <v>1</v>
      </c>
      <c r="AR233" s="225" t="s">
        <v>1</v>
      </c>
      <c r="AS233" s="225" t="s">
        <v>1</v>
      </c>
      <c r="AT233" s="225" t="s">
        <v>1</v>
      </c>
      <c r="AU233" s="232" t="s">
        <v>23</v>
      </c>
      <c r="AV233" s="225" t="s">
        <v>1</v>
      </c>
      <c r="AW233" s="226" t="s">
        <v>1241</v>
      </c>
      <c r="AX233" s="226">
        <v>1</v>
      </c>
      <c r="AY233" s="227">
        <v>2</v>
      </c>
      <c r="AZ233" s="228">
        <v>0</v>
      </c>
      <c r="BA233" s="233">
        <v>0</v>
      </c>
      <c r="BB233" s="238">
        <v>1.9</v>
      </c>
      <c r="BD233">
        <f>VLOOKUP(A233,'High impact list'!$A:$F,1,FALSE)</f>
        <v>23</v>
      </c>
      <c r="BE233" t="str">
        <f>VLOOKUP(A233,'High impact list'!$A:$F,5,FALSE)</f>
        <v>Education, skills and unemployment</v>
      </c>
      <c r="BF233">
        <v>1</v>
      </c>
      <c r="BG233">
        <v>2</v>
      </c>
      <c r="BH233" t="e">
        <f>VLOOKUP(A233,Sheet2!B:B,1,FALSE)</f>
        <v>#N/A</v>
      </c>
    </row>
    <row r="234" spans="1:60" ht="18.75" customHeight="1" x14ac:dyDescent="0.25">
      <c r="A234" s="223">
        <v>1321</v>
      </c>
      <c r="B234" s="224" t="s">
        <v>35</v>
      </c>
      <c r="C234" s="225" t="s">
        <v>1193</v>
      </c>
      <c r="D234" s="225" t="s">
        <v>1191</v>
      </c>
      <c r="E234" s="225" t="s">
        <v>625</v>
      </c>
      <c r="F234" s="225" t="s">
        <v>1</v>
      </c>
      <c r="G234" s="225" t="s">
        <v>447</v>
      </c>
      <c r="H234" s="224" t="s">
        <v>1</v>
      </c>
      <c r="I234" s="224" t="s">
        <v>437</v>
      </c>
      <c r="J234" s="227" t="s">
        <v>17</v>
      </c>
      <c r="K234" s="225" t="s">
        <v>1</v>
      </c>
      <c r="L234" s="232" t="s">
        <v>23</v>
      </c>
      <c r="M234" s="227" t="s">
        <v>17</v>
      </c>
      <c r="N234" s="225" t="s">
        <v>1</v>
      </c>
      <c r="O234" s="232" t="s">
        <v>23</v>
      </c>
      <c r="P234" s="225" t="s">
        <v>1</v>
      </c>
      <c r="Q234" s="225" t="s">
        <v>1</v>
      </c>
      <c r="R234" s="225" t="s">
        <v>1</v>
      </c>
      <c r="S234" s="225" t="s">
        <v>1</v>
      </c>
      <c r="T234" s="225" t="s">
        <v>1</v>
      </c>
      <c r="U234" s="225" t="s">
        <v>1</v>
      </c>
      <c r="V234" s="225" t="s">
        <v>1</v>
      </c>
      <c r="W234" s="225" t="s">
        <v>1</v>
      </c>
      <c r="X234" s="225" t="s">
        <v>1</v>
      </c>
      <c r="Y234" s="225" t="s">
        <v>1</v>
      </c>
      <c r="Z234" s="225" t="s">
        <v>1</v>
      </c>
      <c r="AA234" s="225" t="s">
        <v>1</v>
      </c>
      <c r="AB234" s="225" t="s">
        <v>1</v>
      </c>
      <c r="AC234" s="225" t="s">
        <v>1</v>
      </c>
      <c r="AD234" s="225" t="s">
        <v>1</v>
      </c>
      <c r="AE234" s="232" t="s">
        <v>23</v>
      </c>
      <c r="AF234" s="225" t="s">
        <v>1</v>
      </c>
      <c r="AG234" s="225" t="s">
        <v>1</v>
      </c>
      <c r="AH234" s="225" t="s">
        <v>1</v>
      </c>
      <c r="AI234" s="225" t="s">
        <v>1</v>
      </c>
      <c r="AJ234" s="225" t="s">
        <v>1</v>
      </c>
      <c r="AK234" s="225" t="s">
        <v>1</v>
      </c>
      <c r="AL234" s="225" t="s">
        <v>1</v>
      </c>
      <c r="AM234" s="225" t="s">
        <v>1</v>
      </c>
      <c r="AN234" s="225" t="s">
        <v>1</v>
      </c>
      <c r="AO234" s="225" t="s">
        <v>1</v>
      </c>
      <c r="AP234" s="225" t="s">
        <v>1</v>
      </c>
      <c r="AQ234" s="225" t="s">
        <v>1</v>
      </c>
      <c r="AR234" s="230" t="s">
        <v>22</v>
      </c>
      <c r="AS234" s="225" t="s">
        <v>1</v>
      </c>
      <c r="AT234" s="225" t="s">
        <v>1</v>
      </c>
      <c r="AU234" s="225" t="s">
        <v>1</v>
      </c>
      <c r="AV234" s="232" t="s">
        <v>23</v>
      </c>
      <c r="AW234" s="231" t="s">
        <v>1240</v>
      </c>
      <c r="AX234" s="226">
        <v>1</v>
      </c>
      <c r="AY234" s="235">
        <v>0</v>
      </c>
      <c r="AZ234" s="228">
        <v>0</v>
      </c>
      <c r="BA234" s="228">
        <v>0</v>
      </c>
      <c r="BB234" s="229">
        <v>0</v>
      </c>
      <c r="BD234">
        <f>VLOOKUP(A234,'High impact list'!$A:$F,1,FALSE)</f>
        <v>1321</v>
      </c>
      <c r="BE234" t="str">
        <f>VLOOKUP(A234,'High impact list'!$A:$F,5,FALSE)</f>
        <v>Education, skills and unemployment</v>
      </c>
      <c r="BF234">
        <v>1</v>
      </c>
      <c r="BG234">
        <v>2</v>
      </c>
      <c r="BH234" t="e">
        <f>VLOOKUP(A234,Sheet2!B:B,1,FALSE)</f>
        <v>#N/A</v>
      </c>
    </row>
    <row r="235" spans="1:60" ht="14.25" customHeight="1" x14ac:dyDescent="0.25">
      <c r="A235" s="223">
        <v>31</v>
      </c>
      <c r="B235" s="224" t="s">
        <v>112</v>
      </c>
      <c r="C235" s="225" t="s">
        <v>1193</v>
      </c>
      <c r="D235" s="225" t="s">
        <v>1191</v>
      </c>
      <c r="E235" s="225" t="s">
        <v>519</v>
      </c>
      <c r="F235" s="225" t="s">
        <v>1</v>
      </c>
      <c r="G235" s="225" t="s">
        <v>1517</v>
      </c>
      <c r="H235" s="224" t="s">
        <v>1</v>
      </c>
      <c r="I235" s="224" t="s">
        <v>437</v>
      </c>
      <c r="J235" s="227" t="s">
        <v>17</v>
      </c>
      <c r="K235" s="232" t="s">
        <v>23</v>
      </c>
      <c r="L235" s="232" t="s">
        <v>23</v>
      </c>
      <c r="M235" s="237" t="s">
        <v>26</v>
      </c>
      <c r="N235" s="232" t="s">
        <v>23</v>
      </c>
      <c r="O235" s="232" t="s">
        <v>23</v>
      </c>
      <c r="P235" s="225" t="s">
        <v>1</v>
      </c>
      <c r="Q235" s="225" t="s">
        <v>1</v>
      </c>
      <c r="R235" s="225" t="s">
        <v>1</v>
      </c>
      <c r="S235" s="225" t="s">
        <v>1</v>
      </c>
      <c r="T235" s="225" t="s">
        <v>1</v>
      </c>
      <c r="U235" s="225" t="s">
        <v>1</v>
      </c>
      <c r="V235" s="225" t="s">
        <v>1</v>
      </c>
      <c r="W235" s="225" t="s">
        <v>1</v>
      </c>
      <c r="X235" s="230" t="s">
        <v>22</v>
      </c>
      <c r="Y235" s="225" t="s">
        <v>1</v>
      </c>
      <c r="Z235" s="232" t="s">
        <v>23</v>
      </c>
      <c r="AA235" s="230" t="s">
        <v>22</v>
      </c>
      <c r="AB235" s="225" t="s">
        <v>1</v>
      </c>
      <c r="AC235" s="225" t="s">
        <v>1</v>
      </c>
      <c r="AD235" s="225" t="s">
        <v>1</v>
      </c>
      <c r="AE235" s="232" t="s">
        <v>23</v>
      </c>
      <c r="AF235" s="225" t="s">
        <v>1</v>
      </c>
      <c r="AG235" s="225" t="s">
        <v>1</v>
      </c>
      <c r="AH235" s="225" t="s">
        <v>1</v>
      </c>
      <c r="AI235" s="225" t="s">
        <v>1</v>
      </c>
      <c r="AJ235" s="225" t="s">
        <v>1</v>
      </c>
      <c r="AK235" s="225" t="s">
        <v>1</v>
      </c>
      <c r="AL235" s="225" t="s">
        <v>1</v>
      </c>
      <c r="AM235" s="225" t="s">
        <v>1</v>
      </c>
      <c r="AN235" s="225" t="s">
        <v>1</v>
      </c>
      <c r="AO235" s="225" t="s">
        <v>1</v>
      </c>
      <c r="AP235" s="225" t="s">
        <v>1</v>
      </c>
      <c r="AQ235" s="225" t="s">
        <v>1</v>
      </c>
      <c r="AR235" s="225" t="s">
        <v>1</v>
      </c>
      <c r="AS235" s="225" t="s">
        <v>1</v>
      </c>
      <c r="AT235" s="225" t="s">
        <v>1</v>
      </c>
      <c r="AU235" s="232" t="s">
        <v>23</v>
      </c>
      <c r="AV235" s="232" t="s">
        <v>23</v>
      </c>
      <c r="AW235" s="226" t="s">
        <v>1241</v>
      </c>
      <c r="AX235" s="226">
        <v>1</v>
      </c>
      <c r="AY235" s="226">
        <v>1</v>
      </c>
      <c r="AZ235" s="228">
        <v>0</v>
      </c>
      <c r="BA235" s="233">
        <v>0.09</v>
      </c>
      <c r="BB235" s="234">
        <v>0.03</v>
      </c>
      <c r="BD235">
        <f>VLOOKUP(A235,'High impact list'!$A:$F,1,FALSE)</f>
        <v>31</v>
      </c>
      <c r="BE235" t="str">
        <f>VLOOKUP(A235,'High impact list'!$A:$F,5,FALSE)</f>
        <v>Energy</v>
      </c>
      <c r="BF235">
        <v>1</v>
      </c>
      <c r="BG235">
        <v>2</v>
      </c>
      <c r="BH235" t="e">
        <f>VLOOKUP(A235,Sheet2!B:B,1,FALSE)</f>
        <v>#N/A</v>
      </c>
    </row>
    <row r="236" spans="1:60" ht="18.75" customHeight="1" x14ac:dyDescent="0.25">
      <c r="A236" s="223">
        <v>1337</v>
      </c>
      <c r="B236" s="224" t="s">
        <v>41</v>
      </c>
      <c r="C236" s="225" t="s">
        <v>1193</v>
      </c>
      <c r="D236" s="225" t="s">
        <v>1191</v>
      </c>
      <c r="E236" s="225" t="s">
        <v>1086</v>
      </c>
      <c r="F236" s="225" t="s">
        <v>1</v>
      </c>
      <c r="G236" s="225" t="s">
        <v>447</v>
      </c>
      <c r="H236" s="224" t="s">
        <v>1</v>
      </c>
      <c r="I236" s="224" t="s">
        <v>437</v>
      </c>
      <c r="J236" s="227" t="s">
        <v>17</v>
      </c>
      <c r="K236" s="225" t="s">
        <v>1</v>
      </c>
      <c r="L236" s="232" t="s">
        <v>23</v>
      </c>
      <c r="M236" s="227" t="s">
        <v>17</v>
      </c>
      <c r="N236" s="225" t="s">
        <v>1</v>
      </c>
      <c r="O236" s="232" t="s">
        <v>23</v>
      </c>
      <c r="P236" s="225" t="s">
        <v>1</v>
      </c>
      <c r="Q236" s="225" t="s">
        <v>1</v>
      </c>
      <c r="R236" s="225" t="s">
        <v>1</v>
      </c>
      <c r="S236" s="225" t="s">
        <v>1</v>
      </c>
      <c r="T236" s="225" t="s">
        <v>1</v>
      </c>
      <c r="U236" s="225" t="s">
        <v>1</v>
      </c>
      <c r="V236" s="225" t="s">
        <v>1</v>
      </c>
      <c r="W236" s="225" t="s">
        <v>1</v>
      </c>
      <c r="X236" s="225" t="s">
        <v>1</v>
      </c>
      <c r="Y236" s="225" t="s">
        <v>1</v>
      </c>
      <c r="Z236" s="225" t="s">
        <v>1</v>
      </c>
      <c r="AA236" s="225" t="s">
        <v>1</v>
      </c>
      <c r="AB236" s="225" t="s">
        <v>1</v>
      </c>
      <c r="AC236" s="225" t="s">
        <v>1</v>
      </c>
      <c r="AD236" s="225" t="s">
        <v>1</v>
      </c>
      <c r="AE236" s="232" t="s">
        <v>23</v>
      </c>
      <c r="AF236" s="225" t="s">
        <v>1</v>
      </c>
      <c r="AG236" s="225" t="s">
        <v>1</v>
      </c>
      <c r="AH236" s="225" t="s">
        <v>1</v>
      </c>
      <c r="AI236" s="225" t="s">
        <v>1</v>
      </c>
      <c r="AJ236" s="225" t="s">
        <v>1</v>
      </c>
      <c r="AK236" s="225" t="s">
        <v>1</v>
      </c>
      <c r="AL236" s="225" t="s">
        <v>1</v>
      </c>
      <c r="AM236" s="225" t="s">
        <v>1</v>
      </c>
      <c r="AN236" s="225" t="s">
        <v>1</v>
      </c>
      <c r="AO236" s="225" t="s">
        <v>1</v>
      </c>
      <c r="AP236" s="225" t="s">
        <v>1</v>
      </c>
      <c r="AQ236" s="225" t="s">
        <v>1</v>
      </c>
      <c r="AR236" s="225" t="s">
        <v>1</v>
      </c>
      <c r="AS236" s="225" t="s">
        <v>1</v>
      </c>
      <c r="AT236" s="225" t="s">
        <v>1</v>
      </c>
      <c r="AU236" s="225" t="s">
        <v>1</v>
      </c>
      <c r="AV236" s="225" t="s">
        <v>1</v>
      </c>
      <c r="AW236" s="226" t="s">
        <v>1241</v>
      </c>
      <c r="AX236" s="226">
        <v>1</v>
      </c>
      <c r="AY236" s="227">
        <v>2</v>
      </c>
      <c r="AZ236" s="228">
        <v>0</v>
      </c>
      <c r="BA236" s="228">
        <v>0</v>
      </c>
      <c r="BB236" s="234">
        <v>0.15</v>
      </c>
      <c r="BD236">
        <f>VLOOKUP(A236,'High impact list'!$A:$F,1,FALSE)</f>
        <v>1337</v>
      </c>
      <c r="BE236" t="str">
        <f>VLOOKUP(A236,'High impact list'!$A:$F,5,FALSE)</f>
        <v>Education, skills and unemployment</v>
      </c>
      <c r="BF236">
        <v>1</v>
      </c>
      <c r="BG236">
        <v>2</v>
      </c>
      <c r="BH236" t="e">
        <f>VLOOKUP(A236,Sheet2!B:B,1,FALSE)</f>
        <v>#N/A</v>
      </c>
    </row>
    <row r="237" spans="1:60" ht="18.75" customHeight="1" x14ac:dyDescent="0.25">
      <c r="A237" s="223">
        <v>51</v>
      </c>
      <c r="B237" s="224" t="s">
        <v>114</v>
      </c>
      <c r="C237" s="225" t="s">
        <v>1193</v>
      </c>
      <c r="D237" s="225" t="s">
        <v>1191</v>
      </c>
      <c r="E237" s="225" t="s">
        <v>896</v>
      </c>
      <c r="F237" s="225" t="s">
        <v>1</v>
      </c>
      <c r="G237" s="225" t="s">
        <v>1517</v>
      </c>
      <c r="H237" s="224" t="s">
        <v>1</v>
      </c>
      <c r="I237" s="224" t="s">
        <v>437</v>
      </c>
      <c r="J237" s="227" t="s">
        <v>17</v>
      </c>
      <c r="K237" s="225" t="s">
        <v>1</v>
      </c>
      <c r="L237" s="231" t="s">
        <v>20</v>
      </c>
      <c r="M237" s="226" t="s">
        <v>33</v>
      </c>
      <c r="N237" s="225" t="s">
        <v>1</v>
      </c>
      <c r="O237" s="225" t="s">
        <v>1</v>
      </c>
      <c r="P237" s="225" t="s">
        <v>1</v>
      </c>
      <c r="Q237" s="225" t="s">
        <v>1</v>
      </c>
      <c r="R237" s="225" t="s">
        <v>1</v>
      </c>
      <c r="S237" s="225" t="s">
        <v>1</v>
      </c>
      <c r="T237" s="225" t="s">
        <v>1</v>
      </c>
      <c r="U237" s="225" t="s">
        <v>1</v>
      </c>
      <c r="V237" s="225" t="s">
        <v>1</v>
      </c>
      <c r="W237" s="225" t="s">
        <v>1</v>
      </c>
      <c r="X237" s="225" t="s">
        <v>1</v>
      </c>
      <c r="Y237" s="225" t="s">
        <v>1</v>
      </c>
      <c r="Z237" s="225" t="s">
        <v>1</v>
      </c>
      <c r="AA237" s="225" t="s">
        <v>1</v>
      </c>
      <c r="AB237" s="225" t="s">
        <v>1</v>
      </c>
      <c r="AC237" s="225" t="s">
        <v>1</v>
      </c>
      <c r="AD237" s="225" t="s">
        <v>1</v>
      </c>
      <c r="AE237" s="231" t="s">
        <v>20</v>
      </c>
      <c r="AF237" s="225" t="s">
        <v>1</v>
      </c>
      <c r="AG237" s="225" t="s">
        <v>1</v>
      </c>
      <c r="AH237" s="225" t="s">
        <v>1</v>
      </c>
      <c r="AI237" s="225" t="s">
        <v>1</v>
      </c>
      <c r="AJ237" s="225" t="s">
        <v>1</v>
      </c>
      <c r="AK237" s="225" t="s">
        <v>1</v>
      </c>
      <c r="AL237" s="225" t="s">
        <v>1</v>
      </c>
      <c r="AM237" s="225" t="s">
        <v>1</v>
      </c>
      <c r="AN237" s="225" t="s">
        <v>1</v>
      </c>
      <c r="AO237" s="225" t="s">
        <v>1</v>
      </c>
      <c r="AP237" s="225" t="s">
        <v>1</v>
      </c>
      <c r="AQ237" s="225" t="s">
        <v>1</v>
      </c>
      <c r="AR237" s="225" t="s">
        <v>1</v>
      </c>
      <c r="AS237" s="225" t="s">
        <v>1</v>
      </c>
      <c r="AT237" s="225" t="s">
        <v>1</v>
      </c>
      <c r="AU237" s="225" t="s">
        <v>1</v>
      </c>
      <c r="AV237" s="231" t="s">
        <v>20</v>
      </c>
      <c r="AW237" s="226" t="s">
        <v>1241</v>
      </c>
      <c r="AX237" s="226">
        <v>1</v>
      </c>
      <c r="AY237" s="235">
        <v>0</v>
      </c>
      <c r="AZ237" s="228">
        <v>0</v>
      </c>
      <c r="BA237" s="228">
        <v>0</v>
      </c>
      <c r="BB237" s="229">
        <v>0</v>
      </c>
      <c r="BD237">
        <f>VLOOKUP(A237,'High impact list'!$A:$F,1,FALSE)</f>
        <v>51</v>
      </c>
      <c r="BE237" t="str">
        <f>VLOOKUP(A237,'High impact list'!$A:$F,5,FALSE)</f>
        <v>Energy</v>
      </c>
      <c r="BF237">
        <v>1</v>
      </c>
      <c r="BG237">
        <v>2</v>
      </c>
      <c r="BH237" t="e">
        <f>VLOOKUP(A237,Sheet2!B:B,1,FALSE)</f>
        <v>#N/A</v>
      </c>
    </row>
    <row r="238" spans="1:60" ht="14.25" customHeight="1" x14ac:dyDescent="0.25">
      <c r="A238" s="223">
        <v>506</v>
      </c>
      <c r="B238" s="224" t="s">
        <v>43</v>
      </c>
      <c r="C238" s="225" t="s">
        <v>1193</v>
      </c>
      <c r="D238" s="225" t="s">
        <v>1191</v>
      </c>
      <c r="E238" s="225" t="s">
        <v>941</v>
      </c>
      <c r="F238" s="225" t="s">
        <v>1</v>
      </c>
      <c r="G238" s="225" t="s">
        <v>447</v>
      </c>
      <c r="H238" s="224" t="s">
        <v>1</v>
      </c>
      <c r="I238" s="224" t="s">
        <v>437</v>
      </c>
      <c r="J238" s="227" t="s">
        <v>17</v>
      </c>
      <c r="K238" s="231" t="s">
        <v>20</v>
      </c>
      <c r="L238" s="232" t="s">
        <v>23</v>
      </c>
      <c r="M238" s="227" t="s">
        <v>17</v>
      </c>
      <c r="N238" s="225" t="s">
        <v>1</v>
      </c>
      <c r="O238" s="232" t="s">
        <v>23</v>
      </c>
      <c r="P238" s="225" t="s">
        <v>1</v>
      </c>
      <c r="Q238" s="225" t="s">
        <v>1</v>
      </c>
      <c r="R238" s="225" t="s">
        <v>1</v>
      </c>
      <c r="S238" s="225" t="s">
        <v>1</v>
      </c>
      <c r="T238" s="225" t="s">
        <v>1</v>
      </c>
      <c r="U238" s="225" t="s">
        <v>1</v>
      </c>
      <c r="V238" s="225" t="s">
        <v>1</v>
      </c>
      <c r="W238" s="225" t="s">
        <v>1</v>
      </c>
      <c r="X238" s="225" t="s">
        <v>1</v>
      </c>
      <c r="Y238" s="225" t="s">
        <v>1</v>
      </c>
      <c r="Z238" s="225" t="s">
        <v>1</v>
      </c>
      <c r="AA238" s="231" t="s">
        <v>20</v>
      </c>
      <c r="AB238" s="225" t="s">
        <v>1</v>
      </c>
      <c r="AC238" s="225" t="s">
        <v>1</v>
      </c>
      <c r="AD238" s="225" t="s">
        <v>1</v>
      </c>
      <c r="AE238" s="232" t="s">
        <v>23</v>
      </c>
      <c r="AF238" s="225" t="s">
        <v>1</v>
      </c>
      <c r="AG238" s="225" t="s">
        <v>1</v>
      </c>
      <c r="AH238" s="225" t="s">
        <v>1</v>
      </c>
      <c r="AI238" s="225" t="s">
        <v>1</v>
      </c>
      <c r="AJ238" s="225" t="s">
        <v>1</v>
      </c>
      <c r="AK238" s="225" t="s">
        <v>1</v>
      </c>
      <c r="AL238" s="225" t="s">
        <v>1</v>
      </c>
      <c r="AM238" s="225" t="s">
        <v>1</v>
      </c>
      <c r="AN238" s="225" t="s">
        <v>1</v>
      </c>
      <c r="AO238" s="225" t="s">
        <v>1</v>
      </c>
      <c r="AP238" s="225" t="s">
        <v>1</v>
      </c>
      <c r="AQ238" s="225" t="s">
        <v>1</v>
      </c>
      <c r="AR238" s="225" t="s">
        <v>1</v>
      </c>
      <c r="AS238" s="225" t="s">
        <v>1</v>
      </c>
      <c r="AT238" s="225" t="s">
        <v>1</v>
      </c>
      <c r="AU238" s="231" t="s">
        <v>20</v>
      </c>
      <c r="AV238" s="225" t="s">
        <v>1</v>
      </c>
      <c r="AW238" s="226" t="s">
        <v>1241</v>
      </c>
      <c r="AX238" s="226">
        <v>1</v>
      </c>
      <c r="AY238" s="226">
        <v>1</v>
      </c>
      <c r="AZ238" s="228">
        <v>0</v>
      </c>
      <c r="BA238" s="233">
        <v>0</v>
      </c>
      <c r="BB238" s="234">
        <v>0.02</v>
      </c>
      <c r="BD238">
        <f>VLOOKUP(A238,'High impact list'!$A:$F,1,FALSE)</f>
        <v>506</v>
      </c>
      <c r="BE238" t="str">
        <f>VLOOKUP(A238,'High impact list'!$A:$F,5,FALSE)</f>
        <v>Education, skills and unemployment</v>
      </c>
      <c r="BF238">
        <v>1</v>
      </c>
      <c r="BG238">
        <v>2</v>
      </c>
      <c r="BH238" t="e">
        <f>VLOOKUP(A238,Sheet2!B:B,1,FALSE)</f>
        <v>#N/A</v>
      </c>
    </row>
    <row r="239" spans="1:60" ht="14.25" customHeight="1" x14ac:dyDescent="0.25">
      <c r="A239" s="223">
        <v>306</v>
      </c>
      <c r="B239" s="224" t="s">
        <v>828</v>
      </c>
      <c r="C239" s="225" t="s">
        <v>1193</v>
      </c>
      <c r="D239" s="225" t="s">
        <v>1191</v>
      </c>
      <c r="E239" s="225" t="s">
        <v>815</v>
      </c>
      <c r="F239" s="225" t="s">
        <v>1</v>
      </c>
      <c r="G239" s="225" t="s">
        <v>1527</v>
      </c>
      <c r="H239" s="224" t="s">
        <v>1</v>
      </c>
      <c r="I239" s="224" t="s">
        <v>437</v>
      </c>
      <c r="J239" s="227" t="s">
        <v>17</v>
      </c>
      <c r="K239" s="231" t="s">
        <v>20</v>
      </c>
      <c r="L239" s="232" t="s">
        <v>23</v>
      </c>
      <c r="M239" s="227" t="s">
        <v>17</v>
      </c>
      <c r="N239" s="225" t="s">
        <v>1</v>
      </c>
      <c r="O239" s="232" t="s">
        <v>23</v>
      </c>
      <c r="P239" s="225" t="s">
        <v>1</v>
      </c>
      <c r="Q239" s="225" t="s">
        <v>1</v>
      </c>
      <c r="R239" s="225" t="s">
        <v>1</v>
      </c>
      <c r="S239" s="225" t="s">
        <v>1</v>
      </c>
      <c r="T239" s="225" t="s">
        <v>1</v>
      </c>
      <c r="U239" s="225" t="s">
        <v>1</v>
      </c>
      <c r="V239" s="225" t="s">
        <v>1</v>
      </c>
      <c r="W239" s="225" t="s">
        <v>1</v>
      </c>
      <c r="X239" s="225" t="s">
        <v>1</v>
      </c>
      <c r="Y239" s="225" t="s">
        <v>1</v>
      </c>
      <c r="Z239" s="225" t="s">
        <v>1</v>
      </c>
      <c r="AA239" s="231" t="s">
        <v>20</v>
      </c>
      <c r="AB239" s="225" t="s">
        <v>1</v>
      </c>
      <c r="AC239" s="225" t="s">
        <v>1</v>
      </c>
      <c r="AD239" s="225" t="s">
        <v>1</v>
      </c>
      <c r="AE239" s="231" t="s">
        <v>20</v>
      </c>
      <c r="AF239" s="225" t="s">
        <v>1</v>
      </c>
      <c r="AG239" s="225" t="s">
        <v>1</v>
      </c>
      <c r="AH239" s="225" t="s">
        <v>1</v>
      </c>
      <c r="AI239" s="225" t="s">
        <v>1</v>
      </c>
      <c r="AJ239" s="225" t="s">
        <v>1</v>
      </c>
      <c r="AK239" s="225" t="s">
        <v>1</v>
      </c>
      <c r="AL239" s="225" t="s">
        <v>1</v>
      </c>
      <c r="AM239" s="225" t="s">
        <v>1</v>
      </c>
      <c r="AN239" s="225" t="s">
        <v>1</v>
      </c>
      <c r="AO239" s="225" t="s">
        <v>1</v>
      </c>
      <c r="AP239" s="225" t="s">
        <v>1</v>
      </c>
      <c r="AQ239" s="225" t="s">
        <v>1</v>
      </c>
      <c r="AR239" s="232" t="s">
        <v>23</v>
      </c>
      <c r="AS239" s="225" t="s">
        <v>1</v>
      </c>
      <c r="AT239" s="225" t="s">
        <v>1</v>
      </c>
      <c r="AU239" s="232" t="s">
        <v>23</v>
      </c>
      <c r="AV239" s="232" t="s">
        <v>23</v>
      </c>
      <c r="AW239" s="231" t="s">
        <v>1240</v>
      </c>
      <c r="AX239" s="227">
        <v>2</v>
      </c>
      <c r="AY239" s="226">
        <v>1</v>
      </c>
      <c r="AZ239" s="228">
        <v>0</v>
      </c>
      <c r="BA239" s="236">
        <v>20.399999999999999</v>
      </c>
      <c r="BB239" s="238">
        <v>1.1000000000000001</v>
      </c>
      <c r="BD239" t="e">
        <f>VLOOKUP(A239,'High impact list'!$A:$F,1,FALSE)</f>
        <v>#N/A</v>
      </c>
      <c r="BE239" t="e">
        <f>VLOOKUP(A239,'High impact list'!$A:$F,5,FALSE)</f>
        <v>#N/A</v>
      </c>
      <c r="BF239">
        <v>1</v>
      </c>
      <c r="BG239">
        <v>2</v>
      </c>
      <c r="BH239" t="e">
        <f>VLOOKUP(A239,Sheet2!B:B,1,FALSE)</f>
        <v>#N/A</v>
      </c>
    </row>
    <row r="240" spans="1:60" ht="18" customHeight="1" x14ac:dyDescent="0.25">
      <c r="A240" s="223">
        <v>100</v>
      </c>
      <c r="B240" s="224" t="s">
        <v>467</v>
      </c>
      <c r="C240" s="225" t="s">
        <v>1193</v>
      </c>
      <c r="D240" s="225" t="s">
        <v>1191</v>
      </c>
      <c r="E240" s="225" t="s">
        <v>438</v>
      </c>
      <c r="F240" s="225" t="s">
        <v>1</v>
      </c>
      <c r="G240" s="225" t="s">
        <v>1</v>
      </c>
      <c r="H240" s="224" t="s">
        <v>1</v>
      </c>
      <c r="I240" s="224" t="s">
        <v>438</v>
      </c>
      <c r="J240" s="227" t="s">
        <v>17</v>
      </c>
      <c r="K240" s="225" t="s">
        <v>1</v>
      </c>
      <c r="L240" s="232" t="s">
        <v>23</v>
      </c>
      <c r="M240" s="227" t="s">
        <v>17</v>
      </c>
      <c r="N240" s="225" t="s">
        <v>1</v>
      </c>
      <c r="O240" s="232" t="s">
        <v>23</v>
      </c>
      <c r="P240" s="225" t="s">
        <v>1</v>
      </c>
      <c r="Q240" s="225" t="s">
        <v>1</v>
      </c>
      <c r="R240" s="225" t="s">
        <v>1</v>
      </c>
      <c r="S240" s="225" t="s">
        <v>1</v>
      </c>
      <c r="T240" s="225" t="s">
        <v>1</v>
      </c>
      <c r="U240" s="225" t="s">
        <v>1</v>
      </c>
      <c r="V240" s="225" t="s">
        <v>1</v>
      </c>
      <c r="W240" s="225" t="s">
        <v>1</v>
      </c>
      <c r="X240" s="225" t="s">
        <v>1</v>
      </c>
      <c r="Y240" s="225" t="s">
        <v>1</v>
      </c>
      <c r="Z240" s="225" t="s">
        <v>1</v>
      </c>
      <c r="AA240" s="225" t="s">
        <v>1</v>
      </c>
      <c r="AB240" s="225" t="s">
        <v>1</v>
      </c>
      <c r="AC240" s="225" t="s">
        <v>1</v>
      </c>
      <c r="AD240" s="225" t="s">
        <v>1</v>
      </c>
      <c r="AE240" s="225" t="s">
        <v>1</v>
      </c>
      <c r="AF240" s="225" t="s">
        <v>1</v>
      </c>
      <c r="AG240" s="225" t="s">
        <v>1</v>
      </c>
      <c r="AH240" s="225" t="s">
        <v>1</v>
      </c>
      <c r="AI240" s="225" t="s">
        <v>1</v>
      </c>
      <c r="AJ240" s="225" t="s">
        <v>1</v>
      </c>
      <c r="AK240" s="225" t="s">
        <v>1</v>
      </c>
      <c r="AL240" s="225" t="s">
        <v>1</v>
      </c>
      <c r="AM240" s="225" t="s">
        <v>1</v>
      </c>
      <c r="AN240" s="225" t="s">
        <v>1</v>
      </c>
      <c r="AO240" s="232" t="s">
        <v>23</v>
      </c>
      <c r="AP240" s="225" t="s">
        <v>1</v>
      </c>
      <c r="AQ240" s="225" t="s">
        <v>1</v>
      </c>
      <c r="AR240" s="225" t="s">
        <v>1</v>
      </c>
      <c r="AS240" s="225" t="s">
        <v>1</v>
      </c>
      <c r="AT240" s="225" t="s">
        <v>1</v>
      </c>
      <c r="AU240" s="232" t="s">
        <v>23</v>
      </c>
      <c r="AV240" s="231" t="s">
        <v>20</v>
      </c>
      <c r="AW240" s="231" t="s">
        <v>1240</v>
      </c>
      <c r="AX240" s="227">
        <v>2</v>
      </c>
      <c r="AY240" s="235">
        <v>0</v>
      </c>
      <c r="AZ240" s="228">
        <v>0</v>
      </c>
      <c r="BA240" s="236">
        <v>4.9000000000000004</v>
      </c>
      <c r="BB240" s="229">
        <v>0</v>
      </c>
      <c r="BD240" t="e">
        <f>VLOOKUP(A240,'High impact list'!$A:$F,1,FALSE)</f>
        <v>#N/A</v>
      </c>
      <c r="BE240" t="e">
        <f>VLOOKUP(A240,'High impact list'!$A:$F,5,FALSE)</f>
        <v>#N/A</v>
      </c>
      <c r="BF240">
        <v>1</v>
      </c>
      <c r="BG240">
        <v>2</v>
      </c>
      <c r="BH240" t="e">
        <f>VLOOKUP(A240,Sheet2!B:B,1,FALSE)</f>
        <v>#N/A</v>
      </c>
    </row>
    <row r="241" spans="1:60" ht="14.25" customHeight="1" x14ac:dyDescent="0.25">
      <c r="A241" s="223">
        <v>121</v>
      </c>
      <c r="B241" s="224" t="s">
        <v>45</v>
      </c>
      <c r="C241" s="225" t="s">
        <v>1193</v>
      </c>
      <c r="D241" s="225" t="s">
        <v>1191</v>
      </c>
      <c r="E241" s="225" t="s">
        <v>941</v>
      </c>
      <c r="F241" s="225" t="s">
        <v>1</v>
      </c>
      <c r="G241" s="225" t="s">
        <v>447</v>
      </c>
      <c r="H241" s="224" t="s">
        <v>1</v>
      </c>
      <c r="I241" s="224" t="s">
        <v>437</v>
      </c>
      <c r="J241" s="227" t="s">
        <v>17</v>
      </c>
      <c r="K241" s="225" t="s">
        <v>1</v>
      </c>
      <c r="L241" s="232" t="s">
        <v>23</v>
      </c>
      <c r="M241" s="237" t="s">
        <v>26</v>
      </c>
      <c r="N241" s="225" t="s">
        <v>1</v>
      </c>
      <c r="O241" s="231" t="s">
        <v>20</v>
      </c>
      <c r="P241" s="225" t="s">
        <v>1</v>
      </c>
      <c r="Q241" s="225" t="s">
        <v>1</v>
      </c>
      <c r="R241" s="230" t="s">
        <v>22</v>
      </c>
      <c r="S241" s="225" t="s">
        <v>1</v>
      </c>
      <c r="T241" s="225" t="s">
        <v>1</v>
      </c>
      <c r="U241" s="230" t="s">
        <v>22</v>
      </c>
      <c r="V241" s="225" t="s">
        <v>1</v>
      </c>
      <c r="W241" s="230" t="s">
        <v>22</v>
      </c>
      <c r="X241" s="225" t="s">
        <v>1</v>
      </c>
      <c r="Y241" s="225" t="s">
        <v>1</v>
      </c>
      <c r="Z241" s="225" t="s">
        <v>1</v>
      </c>
      <c r="AA241" s="225" t="s">
        <v>1</v>
      </c>
      <c r="AB241" s="225" t="s">
        <v>1</v>
      </c>
      <c r="AC241" s="225" t="s">
        <v>1</v>
      </c>
      <c r="AD241" s="225" t="s">
        <v>1</v>
      </c>
      <c r="AE241" s="232" t="s">
        <v>23</v>
      </c>
      <c r="AF241" s="225" t="s">
        <v>1</v>
      </c>
      <c r="AG241" s="225" t="s">
        <v>1</v>
      </c>
      <c r="AH241" s="225" t="s">
        <v>1</v>
      </c>
      <c r="AI241" s="225" t="s">
        <v>1</v>
      </c>
      <c r="AJ241" s="225" t="s">
        <v>1</v>
      </c>
      <c r="AK241" s="225" t="s">
        <v>1</v>
      </c>
      <c r="AL241" s="230" t="s">
        <v>22</v>
      </c>
      <c r="AM241" s="225" t="s">
        <v>1</v>
      </c>
      <c r="AN241" s="225" t="s">
        <v>1</v>
      </c>
      <c r="AO241" s="225" t="s">
        <v>1</v>
      </c>
      <c r="AP241" s="225" t="s">
        <v>1</v>
      </c>
      <c r="AQ241" s="225" t="s">
        <v>1</v>
      </c>
      <c r="AR241" s="225" t="s">
        <v>1</v>
      </c>
      <c r="AS241" s="225" t="s">
        <v>1</v>
      </c>
      <c r="AT241" s="225" t="s">
        <v>1</v>
      </c>
      <c r="AU241" s="232" t="s">
        <v>23</v>
      </c>
      <c r="AV241" s="232" t="s">
        <v>23</v>
      </c>
      <c r="AW241" s="226" t="s">
        <v>1241</v>
      </c>
      <c r="AX241" s="226">
        <v>1</v>
      </c>
      <c r="AY241" s="226">
        <v>1</v>
      </c>
      <c r="AZ241" s="228">
        <v>0</v>
      </c>
      <c r="BA241" s="236">
        <v>5.9</v>
      </c>
      <c r="BB241" s="234">
        <v>0.03</v>
      </c>
      <c r="BD241">
        <f>VLOOKUP(A241,'High impact list'!$A:$F,1,FALSE)</f>
        <v>121</v>
      </c>
      <c r="BE241" t="str">
        <f>VLOOKUP(A241,'High impact list'!$A:$F,5,FALSE)</f>
        <v>Education, skills and unemployment</v>
      </c>
      <c r="BF241">
        <v>1</v>
      </c>
      <c r="BG241">
        <v>2</v>
      </c>
      <c r="BH241" t="e">
        <f>VLOOKUP(A241,Sheet2!B:B,1,FALSE)</f>
        <v>#N/A</v>
      </c>
    </row>
    <row r="242" spans="1:60" ht="14.25" customHeight="1" x14ac:dyDescent="0.25">
      <c r="A242" s="223">
        <v>1306</v>
      </c>
      <c r="B242" s="224" t="s">
        <v>48</v>
      </c>
      <c r="C242" s="225" t="s">
        <v>1193</v>
      </c>
      <c r="D242" s="225" t="s">
        <v>1191</v>
      </c>
      <c r="E242" s="225" t="s">
        <v>941</v>
      </c>
      <c r="F242" s="225" t="s">
        <v>1</v>
      </c>
      <c r="G242" s="225" t="s">
        <v>447</v>
      </c>
      <c r="H242" s="224" t="s">
        <v>1</v>
      </c>
      <c r="I242" s="224" t="s">
        <v>437</v>
      </c>
      <c r="J242" s="227" t="s">
        <v>17</v>
      </c>
      <c r="K242" s="225" t="s">
        <v>1</v>
      </c>
      <c r="L242" s="232" t="s">
        <v>23</v>
      </c>
      <c r="M242" s="227" t="s">
        <v>17</v>
      </c>
      <c r="N242" s="225" t="s">
        <v>1</v>
      </c>
      <c r="O242" s="232" t="s">
        <v>23</v>
      </c>
      <c r="P242" s="225" t="s">
        <v>1</v>
      </c>
      <c r="Q242" s="225" t="s">
        <v>1</v>
      </c>
      <c r="R242" s="225" t="s">
        <v>1</v>
      </c>
      <c r="S242" s="225" t="s">
        <v>1</v>
      </c>
      <c r="T242" s="225" t="s">
        <v>1</v>
      </c>
      <c r="U242" s="225" t="s">
        <v>1</v>
      </c>
      <c r="V242" s="225" t="s">
        <v>1</v>
      </c>
      <c r="W242" s="225" t="s">
        <v>1</v>
      </c>
      <c r="X242" s="225" t="s">
        <v>1</v>
      </c>
      <c r="Y242" s="225" t="s">
        <v>1</v>
      </c>
      <c r="Z242" s="225" t="s">
        <v>1</v>
      </c>
      <c r="AA242" s="225" t="s">
        <v>1</v>
      </c>
      <c r="AB242" s="225" t="s">
        <v>1</v>
      </c>
      <c r="AC242" s="225" t="s">
        <v>1</v>
      </c>
      <c r="AD242" s="225" t="s">
        <v>1</v>
      </c>
      <c r="AE242" s="232" t="s">
        <v>23</v>
      </c>
      <c r="AF242" s="225" t="s">
        <v>1</v>
      </c>
      <c r="AG242" s="225" t="s">
        <v>1</v>
      </c>
      <c r="AH242" s="225" t="s">
        <v>1</v>
      </c>
      <c r="AI242" s="225" t="s">
        <v>1</v>
      </c>
      <c r="AJ242" s="225" t="s">
        <v>1</v>
      </c>
      <c r="AK242" s="225" t="s">
        <v>1</v>
      </c>
      <c r="AL242" s="225" t="s">
        <v>1</v>
      </c>
      <c r="AM242" s="225" t="s">
        <v>1</v>
      </c>
      <c r="AN242" s="225" t="s">
        <v>1</v>
      </c>
      <c r="AO242" s="225" t="s">
        <v>1</v>
      </c>
      <c r="AP242" s="225" t="s">
        <v>1</v>
      </c>
      <c r="AQ242" s="225" t="s">
        <v>1</v>
      </c>
      <c r="AR242" s="225" t="s">
        <v>1</v>
      </c>
      <c r="AS242" s="225" t="s">
        <v>1</v>
      </c>
      <c r="AT242" s="225" t="s">
        <v>1</v>
      </c>
      <c r="AU242" s="225" t="s">
        <v>1</v>
      </c>
      <c r="AV242" s="225" t="s">
        <v>1</v>
      </c>
      <c r="AW242" s="226" t="s">
        <v>1241</v>
      </c>
      <c r="AX242" s="226">
        <v>1</v>
      </c>
      <c r="AY242" s="226">
        <v>1</v>
      </c>
      <c r="AZ242" s="228">
        <v>0</v>
      </c>
      <c r="BA242" s="228">
        <v>0</v>
      </c>
      <c r="BB242" s="229">
        <v>0</v>
      </c>
      <c r="BD242">
        <f>VLOOKUP(A242,'High impact list'!$A:$F,1,FALSE)</f>
        <v>1306</v>
      </c>
      <c r="BE242" t="str">
        <f>VLOOKUP(A242,'High impact list'!$A:$F,5,FALSE)</f>
        <v>Education, skills and unemployment</v>
      </c>
      <c r="BF242">
        <v>1</v>
      </c>
      <c r="BG242">
        <v>2</v>
      </c>
      <c r="BH242" t="e">
        <f>VLOOKUP(A242,Sheet2!B:B,1,FALSE)</f>
        <v>#N/A</v>
      </c>
    </row>
    <row r="243" spans="1:60" ht="14.25" customHeight="1" x14ac:dyDescent="0.25">
      <c r="A243" s="223">
        <v>1313</v>
      </c>
      <c r="B243" s="224" t="s">
        <v>49</v>
      </c>
      <c r="C243" s="225" t="s">
        <v>1193</v>
      </c>
      <c r="D243" s="225" t="s">
        <v>1191</v>
      </c>
      <c r="E243" s="225" t="s">
        <v>571</v>
      </c>
      <c r="F243" s="225" t="s">
        <v>1</v>
      </c>
      <c r="G243" s="225" t="s">
        <v>447</v>
      </c>
      <c r="H243" s="224" t="s">
        <v>1</v>
      </c>
      <c r="I243" s="224" t="s">
        <v>437</v>
      </c>
      <c r="J243" s="227" t="s">
        <v>17</v>
      </c>
      <c r="K243" s="225" t="s">
        <v>1</v>
      </c>
      <c r="L243" s="232" t="s">
        <v>23</v>
      </c>
      <c r="M243" s="227" t="s">
        <v>17</v>
      </c>
      <c r="N243" s="225" t="s">
        <v>1</v>
      </c>
      <c r="O243" s="232" t="s">
        <v>23</v>
      </c>
      <c r="P243" s="225" t="s">
        <v>1</v>
      </c>
      <c r="Q243" s="225" t="s">
        <v>1</v>
      </c>
      <c r="R243" s="225" t="s">
        <v>1</v>
      </c>
      <c r="S243" s="225" t="s">
        <v>1</v>
      </c>
      <c r="T243" s="225" t="s">
        <v>1</v>
      </c>
      <c r="U243" s="225" t="s">
        <v>1</v>
      </c>
      <c r="V243" s="225" t="s">
        <v>1</v>
      </c>
      <c r="W243" s="225" t="s">
        <v>1</v>
      </c>
      <c r="X243" s="225" t="s">
        <v>1</v>
      </c>
      <c r="Y243" s="225" t="s">
        <v>1</v>
      </c>
      <c r="Z243" s="225" t="s">
        <v>1</v>
      </c>
      <c r="AA243" s="225" t="s">
        <v>1</v>
      </c>
      <c r="AB243" s="225" t="s">
        <v>1</v>
      </c>
      <c r="AC243" s="225" t="s">
        <v>1</v>
      </c>
      <c r="AD243" s="225" t="s">
        <v>1</v>
      </c>
      <c r="AE243" s="232" t="s">
        <v>23</v>
      </c>
      <c r="AF243" s="225" t="s">
        <v>1</v>
      </c>
      <c r="AG243" s="225" t="s">
        <v>1</v>
      </c>
      <c r="AH243" s="232" t="s">
        <v>23</v>
      </c>
      <c r="AI243" s="225" t="s">
        <v>1</v>
      </c>
      <c r="AJ243" s="225" t="s">
        <v>1</v>
      </c>
      <c r="AK243" s="225" t="s">
        <v>1</v>
      </c>
      <c r="AL243" s="225" t="s">
        <v>1</v>
      </c>
      <c r="AM243" s="225" t="s">
        <v>1</v>
      </c>
      <c r="AN243" s="225" t="s">
        <v>1</v>
      </c>
      <c r="AO243" s="225" t="s">
        <v>1</v>
      </c>
      <c r="AP243" s="225" t="s">
        <v>1</v>
      </c>
      <c r="AQ243" s="225" t="s">
        <v>1</v>
      </c>
      <c r="AR243" s="225" t="s">
        <v>1</v>
      </c>
      <c r="AS243" s="225" t="s">
        <v>1</v>
      </c>
      <c r="AT243" s="225" t="s">
        <v>1</v>
      </c>
      <c r="AU243" s="225" t="s">
        <v>1</v>
      </c>
      <c r="AV243" s="225" t="s">
        <v>1</v>
      </c>
      <c r="AW243" s="226" t="s">
        <v>1241</v>
      </c>
      <c r="AX243" s="226">
        <v>1</v>
      </c>
      <c r="AY243" s="235">
        <v>0</v>
      </c>
      <c r="AZ243" s="228">
        <v>0</v>
      </c>
      <c r="BA243" s="228">
        <v>0</v>
      </c>
      <c r="BB243" s="229">
        <v>0</v>
      </c>
      <c r="BD243">
        <f>VLOOKUP(A243,'High impact list'!$A:$F,1,FALSE)</f>
        <v>1313</v>
      </c>
      <c r="BE243" t="str">
        <f>VLOOKUP(A243,'High impact list'!$A:$F,5,FALSE)</f>
        <v>Education, skills and unemployment</v>
      </c>
      <c r="BF243">
        <v>1</v>
      </c>
      <c r="BG243">
        <v>2</v>
      </c>
      <c r="BH243" t="e">
        <f>VLOOKUP(A243,Sheet2!B:B,1,FALSE)</f>
        <v>#N/A</v>
      </c>
    </row>
    <row r="244" spans="1:60" ht="14.25" customHeight="1" x14ac:dyDescent="0.25">
      <c r="A244" s="223">
        <v>1314</v>
      </c>
      <c r="B244" s="224" t="s">
        <v>51</v>
      </c>
      <c r="C244" s="225" t="s">
        <v>1193</v>
      </c>
      <c r="D244" s="225" t="s">
        <v>1191</v>
      </c>
      <c r="E244" s="225" t="s">
        <v>571</v>
      </c>
      <c r="F244" s="225" t="s">
        <v>1</v>
      </c>
      <c r="G244" s="225" t="s">
        <v>447</v>
      </c>
      <c r="H244" s="224" t="s">
        <v>1</v>
      </c>
      <c r="I244" s="224" t="s">
        <v>437</v>
      </c>
      <c r="J244" s="227" t="s">
        <v>17</v>
      </c>
      <c r="K244" s="225" t="s">
        <v>1</v>
      </c>
      <c r="L244" s="231" t="s">
        <v>20</v>
      </c>
      <c r="M244" s="226" t="s">
        <v>33</v>
      </c>
      <c r="N244" s="225" t="s">
        <v>1</v>
      </c>
      <c r="O244" s="225" t="s">
        <v>1</v>
      </c>
      <c r="P244" s="225" t="s">
        <v>1</v>
      </c>
      <c r="Q244" s="225" t="s">
        <v>1</v>
      </c>
      <c r="R244" s="225" t="s">
        <v>1</v>
      </c>
      <c r="S244" s="225" t="s">
        <v>1</v>
      </c>
      <c r="T244" s="225" t="s">
        <v>1</v>
      </c>
      <c r="U244" s="225" t="s">
        <v>1</v>
      </c>
      <c r="V244" s="225" t="s">
        <v>1</v>
      </c>
      <c r="W244" s="225" t="s">
        <v>1</v>
      </c>
      <c r="X244" s="225" t="s">
        <v>1</v>
      </c>
      <c r="Y244" s="225" t="s">
        <v>1</v>
      </c>
      <c r="Z244" s="225" t="s">
        <v>1</v>
      </c>
      <c r="AA244" s="225" t="s">
        <v>1</v>
      </c>
      <c r="AB244" s="225" t="s">
        <v>1</v>
      </c>
      <c r="AC244" s="225" t="s">
        <v>1</v>
      </c>
      <c r="AD244" s="225" t="s">
        <v>1</v>
      </c>
      <c r="AE244" s="231" t="s">
        <v>20</v>
      </c>
      <c r="AF244" s="225" t="s">
        <v>1</v>
      </c>
      <c r="AG244" s="225" t="s">
        <v>1</v>
      </c>
      <c r="AH244" s="225" t="s">
        <v>1</v>
      </c>
      <c r="AI244" s="225" t="s">
        <v>1</v>
      </c>
      <c r="AJ244" s="225" t="s">
        <v>1</v>
      </c>
      <c r="AK244" s="225" t="s">
        <v>1</v>
      </c>
      <c r="AL244" s="231" t="s">
        <v>20</v>
      </c>
      <c r="AM244" s="225" t="s">
        <v>1</v>
      </c>
      <c r="AN244" s="225" t="s">
        <v>1</v>
      </c>
      <c r="AO244" s="225" t="s">
        <v>1</v>
      </c>
      <c r="AP244" s="225" t="s">
        <v>1</v>
      </c>
      <c r="AQ244" s="225" t="s">
        <v>1</v>
      </c>
      <c r="AR244" s="231" t="s">
        <v>20</v>
      </c>
      <c r="AS244" s="225" t="s">
        <v>1</v>
      </c>
      <c r="AT244" s="225" t="s">
        <v>1</v>
      </c>
      <c r="AU244" s="225" t="s">
        <v>1</v>
      </c>
      <c r="AV244" s="231" t="s">
        <v>20</v>
      </c>
      <c r="AW244" s="226" t="s">
        <v>1241</v>
      </c>
      <c r="AX244" s="226">
        <v>1</v>
      </c>
      <c r="AY244" s="239">
        <v>3</v>
      </c>
      <c r="AZ244" s="228">
        <v>0</v>
      </c>
      <c r="BA244" s="228">
        <v>0</v>
      </c>
      <c r="BB244" s="229">
        <v>0</v>
      </c>
      <c r="BD244">
        <f>VLOOKUP(A244,'High impact list'!$A:$F,1,FALSE)</f>
        <v>1314</v>
      </c>
      <c r="BE244" t="str">
        <f>VLOOKUP(A244,'High impact list'!$A:$F,5,FALSE)</f>
        <v>Education, skills and unemployment</v>
      </c>
      <c r="BF244">
        <v>1</v>
      </c>
      <c r="BG244">
        <v>2</v>
      </c>
      <c r="BH244" t="e">
        <f>VLOOKUP(A244,Sheet2!B:B,1,FALSE)</f>
        <v>#N/A</v>
      </c>
    </row>
    <row r="245" spans="1:60" ht="18.75" customHeight="1" x14ac:dyDescent="0.25">
      <c r="A245" s="223">
        <v>133</v>
      </c>
      <c r="B245" s="224" t="s">
        <v>1285</v>
      </c>
      <c r="C245" s="225" t="s">
        <v>1193</v>
      </c>
      <c r="D245" s="225" t="s">
        <v>1191</v>
      </c>
      <c r="E245" s="225" t="s">
        <v>896</v>
      </c>
      <c r="F245" s="225" t="s">
        <v>1</v>
      </c>
      <c r="G245" s="225" t="s">
        <v>837</v>
      </c>
      <c r="H245" s="224" t="s">
        <v>1</v>
      </c>
      <c r="I245" s="224" t="s">
        <v>437</v>
      </c>
      <c r="J245" s="227" t="s">
        <v>17</v>
      </c>
      <c r="K245" s="225" t="s">
        <v>1</v>
      </c>
      <c r="L245" s="231" t="s">
        <v>20</v>
      </c>
      <c r="M245" s="226" t="s">
        <v>33</v>
      </c>
      <c r="N245" s="225" t="s">
        <v>1</v>
      </c>
      <c r="O245" s="225" t="s">
        <v>1</v>
      </c>
      <c r="P245" s="225" t="s">
        <v>1</v>
      </c>
      <c r="Q245" s="225" t="s">
        <v>1</v>
      </c>
      <c r="R245" s="225" t="s">
        <v>1</v>
      </c>
      <c r="S245" s="225" t="s">
        <v>1</v>
      </c>
      <c r="T245" s="225" t="s">
        <v>1</v>
      </c>
      <c r="U245" s="225" t="s">
        <v>1</v>
      </c>
      <c r="V245" s="225" t="s">
        <v>1</v>
      </c>
      <c r="W245" s="225" t="s">
        <v>1</v>
      </c>
      <c r="X245" s="225" t="s">
        <v>1</v>
      </c>
      <c r="Y245" s="225" t="s">
        <v>1</v>
      </c>
      <c r="Z245" s="225" t="s">
        <v>1</v>
      </c>
      <c r="AA245" s="225" t="s">
        <v>1</v>
      </c>
      <c r="AB245" s="225" t="s">
        <v>1</v>
      </c>
      <c r="AC245" s="225" t="s">
        <v>1</v>
      </c>
      <c r="AD245" s="225" t="s">
        <v>1</v>
      </c>
      <c r="AE245" s="231" t="s">
        <v>20</v>
      </c>
      <c r="AF245" s="225" t="s">
        <v>1</v>
      </c>
      <c r="AG245" s="225" t="s">
        <v>1</v>
      </c>
      <c r="AH245" s="225" t="s">
        <v>1</v>
      </c>
      <c r="AI245" s="225" t="s">
        <v>1</v>
      </c>
      <c r="AJ245" s="225" t="s">
        <v>1</v>
      </c>
      <c r="AK245" s="225" t="s">
        <v>1</v>
      </c>
      <c r="AL245" s="225" t="s">
        <v>1</v>
      </c>
      <c r="AM245" s="225" t="s">
        <v>1</v>
      </c>
      <c r="AN245" s="225" t="s">
        <v>1</v>
      </c>
      <c r="AO245" s="225" t="s">
        <v>1</v>
      </c>
      <c r="AP245" s="225" t="s">
        <v>1</v>
      </c>
      <c r="AQ245" s="225" t="s">
        <v>1</v>
      </c>
      <c r="AR245" s="225" t="s">
        <v>1</v>
      </c>
      <c r="AS245" s="225" t="s">
        <v>1</v>
      </c>
      <c r="AT245" s="225" t="s">
        <v>1</v>
      </c>
      <c r="AU245" s="231" t="s">
        <v>20</v>
      </c>
      <c r="AV245" s="225" t="s">
        <v>1</v>
      </c>
      <c r="AW245" s="226" t="s">
        <v>1241</v>
      </c>
      <c r="AX245" s="226">
        <v>1</v>
      </c>
      <c r="AY245" s="235">
        <v>0</v>
      </c>
      <c r="AZ245" s="228">
        <v>0</v>
      </c>
      <c r="BA245" s="236">
        <v>0.3</v>
      </c>
      <c r="BB245" s="238">
        <v>8.0000000000000002E-3</v>
      </c>
      <c r="BD245" t="e">
        <f>VLOOKUP(A245,'High impact list'!$A:$F,1,FALSE)</f>
        <v>#N/A</v>
      </c>
      <c r="BE245" t="e">
        <f>VLOOKUP(A245,'High impact list'!$A:$F,5,FALSE)</f>
        <v>#N/A</v>
      </c>
      <c r="BF245">
        <v>1</v>
      </c>
      <c r="BG245">
        <v>2</v>
      </c>
      <c r="BH245" t="e">
        <f>VLOOKUP(A245,Sheet2!B:B,1,FALSE)</f>
        <v>#N/A</v>
      </c>
    </row>
    <row r="246" spans="1:60" ht="14.25" customHeight="1" x14ac:dyDescent="0.25">
      <c r="A246" s="223">
        <v>1177</v>
      </c>
      <c r="B246" s="224" t="s">
        <v>115</v>
      </c>
      <c r="C246" s="225" t="s">
        <v>1193</v>
      </c>
      <c r="D246" s="225" t="s">
        <v>1191</v>
      </c>
      <c r="E246" s="225" t="s">
        <v>1021</v>
      </c>
      <c r="F246" s="225" t="s">
        <v>1</v>
      </c>
      <c r="G246" s="225" t="s">
        <v>1517</v>
      </c>
      <c r="H246" s="224" t="s">
        <v>1</v>
      </c>
      <c r="I246" s="224" t="s">
        <v>437</v>
      </c>
      <c r="J246" s="227" t="s">
        <v>17</v>
      </c>
      <c r="K246" s="225" t="s">
        <v>1</v>
      </c>
      <c r="L246" s="232" t="s">
        <v>23</v>
      </c>
      <c r="M246" s="227" t="s">
        <v>17</v>
      </c>
      <c r="N246" s="225" t="s">
        <v>1</v>
      </c>
      <c r="O246" s="232" t="s">
        <v>23</v>
      </c>
      <c r="P246" s="225" t="s">
        <v>1</v>
      </c>
      <c r="Q246" s="225" t="s">
        <v>1</v>
      </c>
      <c r="R246" s="225" t="s">
        <v>1</v>
      </c>
      <c r="S246" s="225" t="s">
        <v>1</v>
      </c>
      <c r="T246" s="225" t="s">
        <v>1</v>
      </c>
      <c r="U246" s="225" t="s">
        <v>1</v>
      </c>
      <c r="V246" s="225" t="s">
        <v>1</v>
      </c>
      <c r="W246" s="225" t="s">
        <v>1</v>
      </c>
      <c r="X246" s="225" t="s">
        <v>1</v>
      </c>
      <c r="Y246" s="225" t="s">
        <v>1</v>
      </c>
      <c r="Z246" s="225" t="s">
        <v>1</v>
      </c>
      <c r="AA246" s="225" t="s">
        <v>1</v>
      </c>
      <c r="AB246" s="225" t="s">
        <v>1</v>
      </c>
      <c r="AC246" s="225" t="s">
        <v>1</v>
      </c>
      <c r="AD246" s="225" t="s">
        <v>1</v>
      </c>
      <c r="AE246" s="232" t="s">
        <v>23</v>
      </c>
      <c r="AF246" s="225" t="s">
        <v>1</v>
      </c>
      <c r="AG246" s="225" t="s">
        <v>1</v>
      </c>
      <c r="AH246" s="225" t="s">
        <v>1</v>
      </c>
      <c r="AI246" s="225" t="s">
        <v>1</v>
      </c>
      <c r="AJ246" s="225" t="s">
        <v>1</v>
      </c>
      <c r="AK246" s="225" t="s">
        <v>1</v>
      </c>
      <c r="AL246" s="225" t="s">
        <v>1</v>
      </c>
      <c r="AM246" s="225" t="s">
        <v>1</v>
      </c>
      <c r="AN246" s="225" t="s">
        <v>1</v>
      </c>
      <c r="AO246" s="225" t="s">
        <v>1</v>
      </c>
      <c r="AP246" s="225" t="s">
        <v>1</v>
      </c>
      <c r="AQ246" s="225" t="s">
        <v>1</v>
      </c>
      <c r="AR246" s="225" t="s">
        <v>1</v>
      </c>
      <c r="AS246" s="225" t="s">
        <v>1</v>
      </c>
      <c r="AT246" s="225" t="s">
        <v>1</v>
      </c>
      <c r="AU246" s="225" t="s">
        <v>1</v>
      </c>
      <c r="AV246" s="225" t="s">
        <v>1</v>
      </c>
      <c r="AW246" s="226" t="s">
        <v>1241</v>
      </c>
      <c r="AX246" s="226">
        <v>1</v>
      </c>
      <c r="AY246" s="235">
        <v>0</v>
      </c>
      <c r="AZ246" s="228">
        <v>0</v>
      </c>
      <c r="BA246" s="228">
        <v>0</v>
      </c>
      <c r="BB246" s="229">
        <v>0</v>
      </c>
      <c r="BD246">
        <f>VLOOKUP(A246,'High impact list'!$A:$F,1,FALSE)</f>
        <v>1177</v>
      </c>
      <c r="BE246" t="str">
        <f>VLOOKUP(A246,'High impact list'!$A:$F,5,FALSE)</f>
        <v>Energy</v>
      </c>
      <c r="BF246">
        <v>1</v>
      </c>
      <c r="BG246">
        <v>2</v>
      </c>
      <c r="BH246" t="e">
        <f>VLOOKUP(A246,Sheet2!B:B,1,FALSE)</f>
        <v>#N/A</v>
      </c>
    </row>
    <row r="247" spans="1:60" ht="14.25" customHeight="1" x14ac:dyDescent="0.25">
      <c r="A247" s="223">
        <v>155</v>
      </c>
      <c r="B247" s="224" t="s">
        <v>1287</v>
      </c>
      <c r="C247" s="225" t="s">
        <v>1193</v>
      </c>
      <c r="D247" s="225" t="s">
        <v>1191</v>
      </c>
      <c r="E247" s="225" t="s">
        <v>625</v>
      </c>
      <c r="F247" s="225" t="s">
        <v>1</v>
      </c>
      <c r="G247" s="225" t="s">
        <v>1</v>
      </c>
      <c r="H247" s="224" t="s">
        <v>1</v>
      </c>
      <c r="I247" s="224" t="s">
        <v>625</v>
      </c>
      <c r="J247" s="227" t="s">
        <v>17</v>
      </c>
      <c r="K247" s="232" t="s">
        <v>23</v>
      </c>
      <c r="L247" s="232" t="s">
        <v>23</v>
      </c>
      <c r="M247" s="237" t="s">
        <v>26</v>
      </c>
      <c r="N247" s="232" t="s">
        <v>23</v>
      </c>
      <c r="O247" s="232" t="s">
        <v>23</v>
      </c>
      <c r="P247" s="225" t="s">
        <v>1</v>
      </c>
      <c r="Q247" s="225" t="s">
        <v>1</v>
      </c>
      <c r="R247" s="225" t="s">
        <v>1</v>
      </c>
      <c r="S247" s="225" t="s">
        <v>1</v>
      </c>
      <c r="T247" s="231" t="s">
        <v>20</v>
      </c>
      <c r="U247" s="225" t="s">
        <v>1</v>
      </c>
      <c r="V247" s="225" t="s">
        <v>1</v>
      </c>
      <c r="W247" s="225" t="s">
        <v>1</v>
      </c>
      <c r="X247" s="225" t="s">
        <v>1</v>
      </c>
      <c r="Y247" s="225" t="s">
        <v>1</v>
      </c>
      <c r="Z247" s="231" t="s">
        <v>20</v>
      </c>
      <c r="AA247" s="230" t="s">
        <v>22</v>
      </c>
      <c r="AB247" s="225" t="s">
        <v>1</v>
      </c>
      <c r="AC247" s="225" t="s">
        <v>1</v>
      </c>
      <c r="AD247" s="225" t="s">
        <v>1</v>
      </c>
      <c r="AE247" s="232" t="s">
        <v>23</v>
      </c>
      <c r="AF247" s="232" t="s">
        <v>23</v>
      </c>
      <c r="AG247" s="230" t="s">
        <v>22</v>
      </c>
      <c r="AH247" s="225" t="s">
        <v>1</v>
      </c>
      <c r="AI247" s="225" t="s">
        <v>1</v>
      </c>
      <c r="AJ247" s="225" t="s">
        <v>1</v>
      </c>
      <c r="AK247" s="230" t="s">
        <v>22</v>
      </c>
      <c r="AL247" s="225" t="s">
        <v>1</v>
      </c>
      <c r="AM247" s="225" t="s">
        <v>1</v>
      </c>
      <c r="AN247" s="225" t="s">
        <v>1</v>
      </c>
      <c r="AO247" s="232" t="s">
        <v>23</v>
      </c>
      <c r="AP247" s="225" t="s">
        <v>1</v>
      </c>
      <c r="AQ247" s="225" t="s">
        <v>1</v>
      </c>
      <c r="AR247" s="225" t="s">
        <v>1</v>
      </c>
      <c r="AS247" s="225" t="s">
        <v>1</v>
      </c>
      <c r="AT247" s="225" t="s">
        <v>1</v>
      </c>
      <c r="AU247" s="232" t="s">
        <v>23</v>
      </c>
      <c r="AV247" s="232" t="s">
        <v>23</v>
      </c>
      <c r="AW247" s="232" t="s">
        <v>1242</v>
      </c>
      <c r="AX247" s="227">
        <v>2</v>
      </c>
      <c r="AY247" s="239">
        <v>3</v>
      </c>
      <c r="AZ247" s="228">
        <v>0</v>
      </c>
      <c r="BA247" s="233">
        <v>0.36</v>
      </c>
      <c r="BB247" s="238">
        <v>1.7</v>
      </c>
      <c r="BD247" t="e">
        <f>VLOOKUP(A247,'High impact list'!$A:$F,1,FALSE)</f>
        <v>#N/A</v>
      </c>
      <c r="BE247" t="e">
        <f>VLOOKUP(A247,'High impact list'!$A:$F,5,FALSE)</f>
        <v>#N/A</v>
      </c>
      <c r="BF247">
        <v>1</v>
      </c>
      <c r="BG247">
        <v>2</v>
      </c>
      <c r="BH247" t="e">
        <f>VLOOKUP(A247,Sheet2!B:B,1,FALSE)</f>
        <v>#N/A</v>
      </c>
    </row>
    <row r="248" spans="1:60" ht="13.5" customHeight="1" x14ac:dyDescent="0.25">
      <c r="A248" s="223">
        <v>157</v>
      </c>
      <c r="B248" s="224" t="s">
        <v>539</v>
      </c>
      <c r="C248" s="225" t="s">
        <v>1193</v>
      </c>
      <c r="D248" s="225" t="s">
        <v>1191</v>
      </c>
      <c r="E248" s="225" t="s">
        <v>519</v>
      </c>
      <c r="F248" s="225" t="s">
        <v>1</v>
      </c>
      <c r="G248" s="225" t="s">
        <v>1</v>
      </c>
      <c r="H248" s="224" t="s">
        <v>1</v>
      </c>
      <c r="I248" s="224" t="s">
        <v>519</v>
      </c>
      <c r="J248" s="227" t="s">
        <v>17</v>
      </c>
      <c r="K248" s="225" t="s">
        <v>1</v>
      </c>
      <c r="L248" s="232" t="s">
        <v>23</v>
      </c>
      <c r="M248" s="227" t="s">
        <v>17</v>
      </c>
      <c r="N248" s="225" t="s">
        <v>1</v>
      </c>
      <c r="O248" s="232" t="s">
        <v>23</v>
      </c>
      <c r="P248" s="225" t="s">
        <v>1</v>
      </c>
      <c r="Q248" s="225" t="s">
        <v>1</v>
      </c>
      <c r="R248" s="225" t="s">
        <v>1</v>
      </c>
      <c r="S248" s="225" t="s">
        <v>1</v>
      </c>
      <c r="T248" s="225" t="s">
        <v>1</v>
      </c>
      <c r="U248" s="225" t="s">
        <v>1</v>
      </c>
      <c r="V248" s="225" t="s">
        <v>1</v>
      </c>
      <c r="W248" s="225" t="s">
        <v>1</v>
      </c>
      <c r="X248" s="225" t="s">
        <v>1</v>
      </c>
      <c r="Y248" s="225" t="s">
        <v>1</v>
      </c>
      <c r="Z248" s="225" t="s">
        <v>1</v>
      </c>
      <c r="AA248" s="225" t="s">
        <v>1</v>
      </c>
      <c r="AB248" s="225" t="s">
        <v>1</v>
      </c>
      <c r="AC248" s="225" t="s">
        <v>1</v>
      </c>
      <c r="AD248" s="225" t="s">
        <v>1</v>
      </c>
      <c r="AE248" s="225" t="s">
        <v>1</v>
      </c>
      <c r="AF248" s="232" t="s">
        <v>23</v>
      </c>
      <c r="AG248" s="225" t="s">
        <v>1</v>
      </c>
      <c r="AH248" s="225" t="s">
        <v>1</v>
      </c>
      <c r="AI248" s="225" t="s">
        <v>1</v>
      </c>
      <c r="AJ248" s="225" t="s">
        <v>1</v>
      </c>
      <c r="AK248" s="225" t="s">
        <v>1</v>
      </c>
      <c r="AL248" s="225" t="s">
        <v>1</v>
      </c>
      <c r="AM248" s="225" t="s">
        <v>1</v>
      </c>
      <c r="AN248" s="225" t="s">
        <v>1</v>
      </c>
      <c r="AO248" s="231" t="s">
        <v>20</v>
      </c>
      <c r="AP248" s="225" t="s">
        <v>1</v>
      </c>
      <c r="AQ248" s="225" t="s">
        <v>1</v>
      </c>
      <c r="AR248" s="225" t="s">
        <v>1</v>
      </c>
      <c r="AS248" s="225" t="s">
        <v>1</v>
      </c>
      <c r="AT248" s="225" t="s">
        <v>1</v>
      </c>
      <c r="AU248" s="230" t="s">
        <v>22</v>
      </c>
      <c r="AV248" s="231" t="s">
        <v>20</v>
      </c>
      <c r="AW248" s="231" t="s">
        <v>1240</v>
      </c>
      <c r="AX248" s="226">
        <v>1</v>
      </c>
      <c r="AY248" s="227">
        <v>2</v>
      </c>
      <c r="AZ248" s="228">
        <v>0</v>
      </c>
      <c r="BA248" s="236">
        <v>6.7</v>
      </c>
      <c r="BB248" s="238">
        <v>0.05</v>
      </c>
      <c r="BD248" t="e">
        <f>VLOOKUP(A248,'High impact list'!$A:$F,1,FALSE)</f>
        <v>#N/A</v>
      </c>
      <c r="BE248" t="e">
        <f>VLOOKUP(A248,'High impact list'!$A:$F,5,FALSE)</f>
        <v>#N/A</v>
      </c>
      <c r="BF248">
        <v>1</v>
      </c>
      <c r="BG248">
        <v>2</v>
      </c>
      <c r="BH248" t="e">
        <f>VLOOKUP(A248,Sheet2!B:B,1,FALSE)</f>
        <v>#N/A</v>
      </c>
    </row>
    <row r="249" spans="1:60" ht="18.75" customHeight="1" x14ac:dyDescent="0.25">
      <c r="A249" s="223">
        <v>247</v>
      </c>
      <c r="B249" s="224" t="s">
        <v>548</v>
      </c>
      <c r="C249" s="225" t="s">
        <v>1193</v>
      </c>
      <c r="D249" s="225" t="s">
        <v>1191</v>
      </c>
      <c r="E249" s="225" t="s">
        <v>519</v>
      </c>
      <c r="F249" s="225" t="s">
        <v>1</v>
      </c>
      <c r="G249" s="225" t="s">
        <v>1</v>
      </c>
      <c r="H249" s="224" t="s">
        <v>1</v>
      </c>
      <c r="I249" s="224" t="s">
        <v>519</v>
      </c>
      <c r="J249" s="227" t="s">
        <v>17</v>
      </c>
      <c r="K249" s="231" t="s">
        <v>20</v>
      </c>
      <c r="L249" s="232" t="s">
        <v>23</v>
      </c>
      <c r="M249" s="227" t="s">
        <v>17</v>
      </c>
      <c r="N249" s="225" t="s">
        <v>1</v>
      </c>
      <c r="O249" s="232" t="s">
        <v>23</v>
      </c>
      <c r="P249" s="225" t="s">
        <v>1</v>
      </c>
      <c r="Q249" s="225" t="s">
        <v>1</v>
      </c>
      <c r="R249" s="225" t="s">
        <v>1</v>
      </c>
      <c r="S249" s="225" t="s">
        <v>1</v>
      </c>
      <c r="T249" s="225" t="s">
        <v>1</v>
      </c>
      <c r="U249" s="225" t="s">
        <v>1</v>
      </c>
      <c r="V249" s="225" t="s">
        <v>1</v>
      </c>
      <c r="W249" s="225" t="s">
        <v>1</v>
      </c>
      <c r="X249" s="225" t="s">
        <v>1</v>
      </c>
      <c r="Y249" s="225" t="s">
        <v>1</v>
      </c>
      <c r="Z249" s="232" t="s">
        <v>23</v>
      </c>
      <c r="AA249" s="225" t="s">
        <v>1</v>
      </c>
      <c r="AB249" s="225" t="s">
        <v>1</v>
      </c>
      <c r="AC249" s="225" t="s">
        <v>1</v>
      </c>
      <c r="AD249" s="225" t="s">
        <v>1</v>
      </c>
      <c r="AE249" s="225" t="s">
        <v>1</v>
      </c>
      <c r="AF249" s="232" t="s">
        <v>23</v>
      </c>
      <c r="AG249" s="225" t="s">
        <v>1</v>
      </c>
      <c r="AH249" s="225" t="s">
        <v>1</v>
      </c>
      <c r="AI249" s="225" t="s">
        <v>1</v>
      </c>
      <c r="AJ249" s="225" t="s">
        <v>1</v>
      </c>
      <c r="AK249" s="232" t="s">
        <v>23</v>
      </c>
      <c r="AL249" s="230" t="s">
        <v>22</v>
      </c>
      <c r="AM249" s="225" t="s">
        <v>1</v>
      </c>
      <c r="AN249" s="225" t="s">
        <v>1</v>
      </c>
      <c r="AO249" s="225" t="s">
        <v>1</v>
      </c>
      <c r="AP249" s="225" t="s">
        <v>1</v>
      </c>
      <c r="AQ249" s="225" t="s">
        <v>1</v>
      </c>
      <c r="AR249" s="232" t="s">
        <v>23</v>
      </c>
      <c r="AS249" s="225" t="s">
        <v>1</v>
      </c>
      <c r="AT249" s="225" t="s">
        <v>1</v>
      </c>
      <c r="AU249" s="231" t="s">
        <v>20</v>
      </c>
      <c r="AV249" s="232" t="s">
        <v>23</v>
      </c>
      <c r="AW249" s="226" t="s">
        <v>1241</v>
      </c>
      <c r="AX249" s="227">
        <v>2</v>
      </c>
      <c r="AY249" s="227">
        <v>2</v>
      </c>
      <c r="AZ249" s="228">
        <v>0</v>
      </c>
      <c r="BA249" s="236">
        <v>12.4</v>
      </c>
      <c r="BB249" s="229">
        <v>0</v>
      </c>
      <c r="BD249" t="e">
        <f>VLOOKUP(A249,'High impact list'!$A:$F,1,FALSE)</f>
        <v>#N/A</v>
      </c>
      <c r="BE249" t="e">
        <f>VLOOKUP(A249,'High impact list'!$A:$F,5,FALSE)</f>
        <v>#N/A</v>
      </c>
      <c r="BF249">
        <v>1</v>
      </c>
      <c r="BG249">
        <v>2</v>
      </c>
      <c r="BH249" t="e">
        <f>VLOOKUP(A249,Sheet2!B:B,1,FALSE)</f>
        <v>#N/A</v>
      </c>
    </row>
    <row r="250" spans="1:60" ht="14.25" customHeight="1" x14ac:dyDescent="0.25">
      <c r="A250" s="223">
        <v>165</v>
      </c>
      <c r="B250" s="224" t="s">
        <v>550</v>
      </c>
      <c r="C250" s="225" t="s">
        <v>1193</v>
      </c>
      <c r="D250" s="225" t="s">
        <v>1191</v>
      </c>
      <c r="E250" s="225" t="s">
        <v>519</v>
      </c>
      <c r="F250" s="225" t="s">
        <v>1</v>
      </c>
      <c r="G250" s="225" t="s">
        <v>1</v>
      </c>
      <c r="H250" s="224" t="s">
        <v>1</v>
      </c>
      <c r="I250" s="224" t="s">
        <v>519</v>
      </c>
      <c r="J250" s="227" t="s">
        <v>17</v>
      </c>
      <c r="K250" s="230" t="s">
        <v>22</v>
      </c>
      <c r="L250" s="231" t="s">
        <v>20</v>
      </c>
      <c r="M250" s="227" t="s">
        <v>17</v>
      </c>
      <c r="N250" s="231" t="s">
        <v>20</v>
      </c>
      <c r="O250" s="230" t="s">
        <v>22</v>
      </c>
      <c r="P250" s="225" t="s">
        <v>1</v>
      </c>
      <c r="Q250" s="225" t="s">
        <v>1</v>
      </c>
      <c r="R250" s="225" t="s">
        <v>1</v>
      </c>
      <c r="S250" s="225" t="s">
        <v>1</v>
      </c>
      <c r="T250" s="225" t="s">
        <v>1</v>
      </c>
      <c r="U250" s="225" t="s">
        <v>1</v>
      </c>
      <c r="V250" s="225" t="s">
        <v>1</v>
      </c>
      <c r="W250" s="225" t="s">
        <v>1</v>
      </c>
      <c r="X250" s="225" t="s">
        <v>1</v>
      </c>
      <c r="Y250" s="225" t="s">
        <v>1</v>
      </c>
      <c r="Z250" s="230" t="s">
        <v>22</v>
      </c>
      <c r="AA250" s="230" t="s">
        <v>22</v>
      </c>
      <c r="AB250" s="225" t="s">
        <v>1</v>
      </c>
      <c r="AC250" s="225" t="s">
        <v>1</v>
      </c>
      <c r="AD250" s="225" t="s">
        <v>1</v>
      </c>
      <c r="AE250" s="231" t="s">
        <v>20</v>
      </c>
      <c r="AF250" s="225" t="s">
        <v>1</v>
      </c>
      <c r="AG250" s="225" t="s">
        <v>1</v>
      </c>
      <c r="AH250" s="225" t="s">
        <v>1</v>
      </c>
      <c r="AI250" s="225" t="s">
        <v>1</v>
      </c>
      <c r="AJ250" s="225" t="s">
        <v>1</v>
      </c>
      <c r="AK250" s="225" t="s">
        <v>1</v>
      </c>
      <c r="AL250" s="225" t="s">
        <v>1</v>
      </c>
      <c r="AM250" s="225" t="s">
        <v>1</v>
      </c>
      <c r="AN250" s="225" t="s">
        <v>1</v>
      </c>
      <c r="AO250" s="225" t="s">
        <v>1</v>
      </c>
      <c r="AP250" s="225" t="s">
        <v>1</v>
      </c>
      <c r="AQ250" s="225" t="s">
        <v>1</v>
      </c>
      <c r="AR250" s="225" t="s">
        <v>1</v>
      </c>
      <c r="AS250" s="225" t="s">
        <v>1</v>
      </c>
      <c r="AT250" s="225" t="s">
        <v>1</v>
      </c>
      <c r="AU250" s="230" t="s">
        <v>22</v>
      </c>
      <c r="AV250" s="231" t="s">
        <v>20</v>
      </c>
      <c r="AW250" s="226" t="s">
        <v>1241</v>
      </c>
      <c r="AX250" s="226">
        <v>1</v>
      </c>
      <c r="AY250" s="235">
        <v>0</v>
      </c>
      <c r="AZ250" s="228">
        <v>0</v>
      </c>
      <c r="BA250" s="233">
        <v>7.7</v>
      </c>
      <c r="BB250" s="229">
        <v>0</v>
      </c>
      <c r="BD250" t="e">
        <f>VLOOKUP(A250,'High impact list'!$A:$F,1,FALSE)</f>
        <v>#N/A</v>
      </c>
      <c r="BE250" t="e">
        <f>VLOOKUP(A250,'High impact list'!$A:$F,5,FALSE)</f>
        <v>#N/A</v>
      </c>
      <c r="BF250">
        <v>1</v>
      </c>
      <c r="BG250">
        <v>2</v>
      </c>
      <c r="BH250" t="e">
        <f>VLOOKUP(A250,Sheet2!B:B,1,FALSE)</f>
        <v>#N/A</v>
      </c>
    </row>
    <row r="251" spans="1:60" ht="18.75" customHeight="1" x14ac:dyDescent="0.25">
      <c r="A251" s="223">
        <v>1329</v>
      </c>
      <c r="B251" s="224" t="s">
        <v>57</v>
      </c>
      <c r="C251" s="225" t="s">
        <v>1193</v>
      </c>
      <c r="D251" s="225" t="s">
        <v>1191</v>
      </c>
      <c r="E251" s="225" t="s">
        <v>658</v>
      </c>
      <c r="F251" s="225" t="s">
        <v>1</v>
      </c>
      <c r="G251" s="225" t="s">
        <v>447</v>
      </c>
      <c r="H251" s="224" t="s">
        <v>1</v>
      </c>
      <c r="I251" s="224" t="s">
        <v>437</v>
      </c>
      <c r="J251" s="227" t="s">
        <v>17</v>
      </c>
      <c r="K251" s="225" t="s">
        <v>1</v>
      </c>
      <c r="L251" s="232" t="s">
        <v>23</v>
      </c>
      <c r="M251" s="237" t="s">
        <v>26</v>
      </c>
      <c r="N251" s="225" t="s">
        <v>1</v>
      </c>
      <c r="O251" s="232" t="s">
        <v>23</v>
      </c>
      <c r="P251" s="225" t="s">
        <v>1</v>
      </c>
      <c r="Q251" s="225" t="s">
        <v>1</v>
      </c>
      <c r="R251" s="230" t="s">
        <v>22</v>
      </c>
      <c r="S251" s="225" t="s">
        <v>1</v>
      </c>
      <c r="T251" s="225" t="s">
        <v>1</v>
      </c>
      <c r="U251" s="225" t="s">
        <v>1</v>
      </c>
      <c r="V251" s="225" t="s">
        <v>1</v>
      </c>
      <c r="W251" s="225" t="s">
        <v>1</v>
      </c>
      <c r="X251" s="225" t="s">
        <v>1</v>
      </c>
      <c r="Y251" s="225" t="s">
        <v>1</v>
      </c>
      <c r="Z251" s="225" t="s">
        <v>1</v>
      </c>
      <c r="AA251" s="225" t="s">
        <v>1</v>
      </c>
      <c r="AB251" s="225" t="s">
        <v>1</v>
      </c>
      <c r="AC251" s="225" t="s">
        <v>1</v>
      </c>
      <c r="AD251" s="225" t="s">
        <v>1</v>
      </c>
      <c r="AE251" s="232" t="s">
        <v>23</v>
      </c>
      <c r="AF251" s="225" t="s">
        <v>1</v>
      </c>
      <c r="AG251" s="230" t="s">
        <v>22</v>
      </c>
      <c r="AH251" s="230" t="s">
        <v>22</v>
      </c>
      <c r="AI251" s="225" t="s">
        <v>1</v>
      </c>
      <c r="AJ251" s="225" t="s">
        <v>1</v>
      </c>
      <c r="AK251" s="225" t="s">
        <v>1</v>
      </c>
      <c r="AL251" s="225" t="s">
        <v>1</v>
      </c>
      <c r="AM251" s="225" t="s">
        <v>1</v>
      </c>
      <c r="AN251" s="225" t="s">
        <v>1</v>
      </c>
      <c r="AO251" s="225" t="s">
        <v>1</v>
      </c>
      <c r="AP251" s="225" t="s">
        <v>1</v>
      </c>
      <c r="AQ251" s="225" t="s">
        <v>1</v>
      </c>
      <c r="AR251" s="225" t="s">
        <v>1</v>
      </c>
      <c r="AS251" s="225" t="s">
        <v>1</v>
      </c>
      <c r="AT251" s="225" t="s">
        <v>1</v>
      </c>
      <c r="AU251" s="225" t="s">
        <v>1</v>
      </c>
      <c r="AV251" s="225" t="s">
        <v>1</v>
      </c>
      <c r="AW251" s="231" t="s">
        <v>1240</v>
      </c>
      <c r="AX251" s="226">
        <v>1</v>
      </c>
      <c r="AY251" s="235">
        <v>0</v>
      </c>
      <c r="AZ251" s="228">
        <v>0</v>
      </c>
      <c r="BA251" s="233">
        <v>0</v>
      </c>
      <c r="BB251" s="234">
        <v>0</v>
      </c>
      <c r="BD251">
        <f>VLOOKUP(A251,'High impact list'!$A:$F,1,FALSE)</f>
        <v>1329</v>
      </c>
      <c r="BE251" t="str">
        <f>VLOOKUP(A251,'High impact list'!$A:$F,5,FALSE)</f>
        <v>Education, skills and unemployment</v>
      </c>
      <c r="BF251">
        <v>1</v>
      </c>
      <c r="BG251">
        <v>2</v>
      </c>
      <c r="BH251" t="e">
        <f>VLOOKUP(A251,Sheet2!B:B,1,FALSE)</f>
        <v>#N/A</v>
      </c>
    </row>
    <row r="252" spans="1:60" ht="14.25" customHeight="1" x14ac:dyDescent="0.25">
      <c r="A252" s="223">
        <v>1223</v>
      </c>
      <c r="B252" s="224" t="s">
        <v>770</v>
      </c>
      <c r="C252" s="225" t="s">
        <v>1193</v>
      </c>
      <c r="D252" s="225" t="s">
        <v>1191</v>
      </c>
      <c r="E252" s="225" t="s">
        <v>737</v>
      </c>
      <c r="F252" s="225" t="s">
        <v>1</v>
      </c>
      <c r="G252" s="225" t="s">
        <v>739</v>
      </c>
      <c r="H252" s="224" t="s">
        <v>1</v>
      </c>
      <c r="I252" s="224" t="s">
        <v>437</v>
      </c>
      <c r="J252" s="227" t="s">
        <v>17</v>
      </c>
      <c r="K252" s="225" t="s">
        <v>1</v>
      </c>
      <c r="L252" s="232" t="s">
        <v>23</v>
      </c>
      <c r="M252" s="227" t="s">
        <v>17</v>
      </c>
      <c r="N252" s="225" t="s">
        <v>1</v>
      </c>
      <c r="O252" s="232" t="s">
        <v>23</v>
      </c>
      <c r="P252" s="225" t="s">
        <v>1</v>
      </c>
      <c r="Q252" s="225" t="s">
        <v>1</v>
      </c>
      <c r="R252" s="225" t="s">
        <v>1</v>
      </c>
      <c r="S252" s="225" t="s">
        <v>1</v>
      </c>
      <c r="T252" s="225" t="s">
        <v>1</v>
      </c>
      <c r="U252" s="225" t="s">
        <v>1</v>
      </c>
      <c r="V252" s="225" t="s">
        <v>1</v>
      </c>
      <c r="W252" s="225" t="s">
        <v>1</v>
      </c>
      <c r="X252" s="225" t="s">
        <v>1</v>
      </c>
      <c r="Y252" s="225" t="s">
        <v>1</v>
      </c>
      <c r="Z252" s="225" t="s">
        <v>1</v>
      </c>
      <c r="AA252" s="225" t="s">
        <v>1</v>
      </c>
      <c r="AB252" s="225" t="s">
        <v>1</v>
      </c>
      <c r="AC252" s="225" t="s">
        <v>1</v>
      </c>
      <c r="AD252" s="225" t="s">
        <v>1</v>
      </c>
      <c r="AE252" s="231" t="s">
        <v>20</v>
      </c>
      <c r="AF252" s="225" t="s">
        <v>1</v>
      </c>
      <c r="AG252" s="225" t="s">
        <v>1</v>
      </c>
      <c r="AH252" s="225" t="s">
        <v>1</v>
      </c>
      <c r="AI252" s="225" t="s">
        <v>1</v>
      </c>
      <c r="AJ252" s="225" t="s">
        <v>1</v>
      </c>
      <c r="AK252" s="231" t="s">
        <v>20</v>
      </c>
      <c r="AL252" s="232" t="s">
        <v>23</v>
      </c>
      <c r="AM252" s="225" t="s">
        <v>1</v>
      </c>
      <c r="AN252" s="225" t="s">
        <v>1</v>
      </c>
      <c r="AO252" s="225" t="s">
        <v>1</v>
      </c>
      <c r="AP252" s="225" t="s">
        <v>1</v>
      </c>
      <c r="AQ252" s="225" t="s">
        <v>1</v>
      </c>
      <c r="AR252" s="232" t="s">
        <v>23</v>
      </c>
      <c r="AS252" s="225" t="s">
        <v>1</v>
      </c>
      <c r="AT252" s="225" t="s">
        <v>1</v>
      </c>
      <c r="AU252" s="231" t="s">
        <v>20</v>
      </c>
      <c r="AV252" s="232" t="s">
        <v>23</v>
      </c>
      <c r="AW252" s="226" t="s">
        <v>1241</v>
      </c>
      <c r="AX252" s="227">
        <v>2</v>
      </c>
      <c r="AY252" s="227">
        <v>2</v>
      </c>
      <c r="AZ252" s="228">
        <v>0</v>
      </c>
      <c r="BA252" s="233">
        <v>3.9</v>
      </c>
      <c r="BB252" s="234">
        <v>4.0000000000000001E-3</v>
      </c>
      <c r="BD252" t="e">
        <f>VLOOKUP(A252,'High impact list'!$A:$F,1,FALSE)</f>
        <v>#N/A</v>
      </c>
      <c r="BE252" t="e">
        <f>VLOOKUP(A252,'High impact list'!$A:$F,5,FALSE)</f>
        <v>#N/A</v>
      </c>
      <c r="BF252">
        <v>1</v>
      </c>
      <c r="BG252">
        <v>2</v>
      </c>
      <c r="BH252" t="e">
        <f>VLOOKUP(A252,Sheet2!B:B,1,FALSE)</f>
        <v>#N/A</v>
      </c>
    </row>
    <row r="253" spans="1:60" ht="18.75" customHeight="1" x14ac:dyDescent="0.25">
      <c r="A253" s="223">
        <v>1355</v>
      </c>
      <c r="B253" s="224" t="s">
        <v>1290</v>
      </c>
      <c r="C253" s="225" t="s">
        <v>1193</v>
      </c>
      <c r="D253" s="225" t="s">
        <v>1191</v>
      </c>
      <c r="E253" s="225" t="s">
        <v>625</v>
      </c>
      <c r="F253" s="225" t="s">
        <v>1</v>
      </c>
      <c r="G253" s="225" t="s">
        <v>1</v>
      </c>
      <c r="H253" s="224" t="s">
        <v>1</v>
      </c>
      <c r="I253" s="224" t="s">
        <v>625</v>
      </c>
      <c r="J253" s="227" t="s">
        <v>17</v>
      </c>
      <c r="K253" s="231" t="s">
        <v>20</v>
      </c>
      <c r="L253" s="232" t="s">
        <v>23</v>
      </c>
      <c r="M253" s="227" t="s">
        <v>17</v>
      </c>
      <c r="N253" s="225" t="s">
        <v>1</v>
      </c>
      <c r="O253" s="232" t="s">
        <v>23</v>
      </c>
      <c r="P253" s="225" t="s">
        <v>1</v>
      </c>
      <c r="Q253" s="225" t="s">
        <v>1</v>
      </c>
      <c r="R253" s="225" t="s">
        <v>1</v>
      </c>
      <c r="S253" s="225" t="s">
        <v>1</v>
      </c>
      <c r="T253" s="225" t="s">
        <v>1</v>
      </c>
      <c r="U253" s="225" t="s">
        <v>1</v>
      </c>
      <c r="V253" s="225" t="s">
        <v>1</v>
      </c>
      <c r="W253" s="225" t="s">
        <v>1</v>
      </c>
      <c r="X253" s="225" t="s">
        <v>1</v>
      </c>
      <c r="Y253" s="225" t="s">
        <v>1</v>
      </c>
      <c r="Z253" s="231" t="s">
        <v>20</v>
      </c>
      <c r="AA253" s="225" t="s">
        <v>1</v>
      </c>
      <c r="AB253" s="225" t="s">
        <v>1</v>
      </c>
      <c r="AC253" s="225" t="s">
        <v>1</v>
      </c>
      <c r="AD253" s="225" t="s">
        <v>1</v>
      </c>
      <c r="AE253" s="232" t="s">
        <v>23</v>
      </c>
      <c r="AF253" s="232" t="s">
        <v>23</v>
      </c>
      <c r="AG253" s="225" t="s">
        <v>1</v>
      </c>
      <c r="AH253" s="225" t="s">
        <v>1</v>
      </c>
      <c r="AI253" s="225" t="s">
        <v>1</v>
      </c>
      <c r="AJ253" s="225" t="s">
        <v>1</v>
      </c>
      <c r="AK253" s="225" t="s">
        <v>1</v>
      </c>
      <c r="AL253" s="232" t="s">
        <v>23</v>
      </c>
      <c r="AM253" s="225" t="s">
        <v>1</v>
      </c>
      <c r="AN253" s="225" t="s">
        <v>1</v>
      </c>
      <c r="AO253" s="232" t="s">
        <v>23</v>
      </c>
      <c r="AP253" s="225" t="s">
        <v>1</v>
      </c>
      <c r="AQ253" s="225" t="s">
        <v>1</v>
      </c>
      <c r="AR253" s="232" t="s">
        <v>23</v>
      </c>
      <c r="AS253" s="225" t="s">
        <v>1</v>
      </c>
      <c r="AT253" s="225" t="s">
        <v>1</v>
      </c>
      <c r="AU253" s="232" t="s">
        <v>23</v>
      </c>
      <c r="AV253" s="232" t="s">
        <v>23</v>
      </c>
      <c r="AW253" s="232" t="s">
        <v>1242</v>
      </c>
      <c r="AX253" s="227">
        <v>2</v>
      </c>
      <c r="AY253" s="235">
        <v>0</v>
      </c>
      <c r="AZ253" s="228">
        <v>0</v>
      </c>
      <c r="BA253" s="233">
        <v>71.7</v>
      </c>
      <c r="BB253" s="238">
        <v>16.8</v>
      </c>
      <c r="BD253" t="e">
        <f>VLOOKUP(A253,'High impact list'!$A:$F,1,FALSE)</f>
        <v>#N/A</v>
      </c>
      <c r="BE253" t="e">
        <f>VLOOKUP(A253,'High impact list'!$A:$F,5,FALSE)</f>
        <v>#N/A</v>
      </c>
      <c r="BF253">
        <v>1</v>
      </c>
      <c r="BG253">
        <v>2</v>
      </c>
      <c r="BH253" t="e">
        <f>VLOOKUP(A253,Sheet2!B:B,1,FALSE)</f>
        <v>#N/A</v>
      </c>
    </row>
    <row r="254" spans="1:60" ht="14.25" customHeight="1" x14ac:dyDescent="0.25">
      <c r="A254" s="223">
        <v>184</v>
      </c>
      <c r="B254" s="224" t="s">
        <v>59</v>
      </c>
      <c r="C254" s="225" t="s">
        <v>1193</v>
      </c>
      <c r="D254" s="225" t="s">
        <v>1191</v>
      </c>
      <c r="E254" s="225" t="s">
        <v>941</v>
      </c>
      <c r="F254" s="225" t="s">
        <v>1</v>
      </c>
      <c r="G254" s="225" t="s">
        <v>447</v>
      </c>
      <c r="H254" s="224" t="s">
        <v>1</v>
      </c>
      <c r="I254" s="224" t="s">
        <v>437</v>
      </c>
      <c r="J254" s="227" t="s">
        <v>17</v>
      </c>
      <c r="K254" s="225" t="s">
        <v>1</v>
      </c>
      <c r="L254" s="232" t="s">
        <v>23</v>
      </c>
      <c r="M254" s="237" t="s">
        <v>26</v>
      </c>
      <c r="N254" s="230" t="s">
        <v>22</v>
      </c>
      <c r="O254" s="232" t="s">
        <v>23</v>
      </c>
      <c r="P254" s="225" t="s">
        <v>1</v>
      </c>
      <c r="Q254" s="225" t="s">
        <v>1</v>
      </c>
      <c r="R254" s="230" t="s">
        <v>22</v>
      </c>
      <c r="S254" s="225" t="s">
        <v>1</v>
      </c>
      <c r="T254" s="225" t="s">
        <v>1</v>
      </c>
      <c r="U254" s="230" t="s">
        <v>22</v>
      </c>
      <c r="V254" s="225" t="s">
        <v>1</v>
      </c>
      <c r="W254" s="225" t="s">
        <v>1</v>
      </c>
      <c r="X254" s="225" t="s">
        <v>1</v>
      </c>
      <c r="Y254" s="225" t="s">
        <v>1</v>
      </c>
      <c r="Z254" s="225" t="s">
        <v>1</v>
      </c>
      <c r="AA254" s="225" t="s">
        <v>1</v>
      </c>
      <c r="AB254" s="225" t="s">
        <v>1</v>
      </c>
      <c r="AC254" s="225" t="s">
        <v>1</v>
      </c>
      <c r="AD254" s="225" t="s">
        <v>1</v>
      </c>
      <c r="AE254" s="232" t="s">
        <v>23</v>
      </c>
      <c r="AF254" s="225" t="s">
        <v>1</v>
      </c>
      <c r="AG254" s="225" t="s">
        <v>1</v>
      </c>
      <c r="AH254" s="225" t="s">
        <v>1</v>
      </c>
      <c r="AI254" s="225" t="s">
        <v>1</v>
      </c>
      <c r="AJ254" s="225" t="s">
        <v>1</v>
      </c>
      <c r="AK254" s="225" t="s">
        <v>1</v>
      </c>
      <c r="AL254" s="225" t="s">
        <v>1</v>
      </c>
      <c r="AM254" s="225" t="s">
        <v>1</v>
      </c>
      <c r="AN254" s="225" t="s">
        <v>1</v>
      </c>
      <c r="AO254" s="225" t="s">
        <v>1</v>
      </c>
      <c r="AP254" s="225" t="s">
        <v>1</v>
      </c>
      <c r="AQ254" s="225" t="s">
        <v>1</v>
      </c>
      <c r="AR254" s="230" t="s">
        <v>22</v>
      </c>
      <c r="AS254" s="225" t="s">
        <v>1</v>
      </c>
      <c r="AT254" s="225" t="s">
        <v>1</v>
      </c>
      <c r="AU254" s="230" t="s">
        <v>22</v>
      </c>
      <c r="AV254" s="232" t="s">
        <v>23</v>
      </c>
      <c r="AW254" s="226" t="s">
        <v>1241</v>
      </c>
      <c r="AX254" s="226">
        <v>1</v>
      </c>
      <c r="AY254" s="227">
        <v>2</v>
      </c>
      <c r="AZ254" s="228">
        <v>0</v>
      </c>
      <c r="BA254" s="233">
        <v>2.9</v>
      </c>
      <c r="BB254" s="238">
        <v>1.7</v>
      </c>
      <c r="BD254">
        <f>VLOOKUP(A254,'High impact list'!$A:$F,1,FALSE)</f>
        <v>184</v>
      </c>
      <c r="BE254" t="str">
        <f>VLOOKUP(A254,'High impact list'!$A:$F,5,FALSE)</f>
        <v>Education, skills and unemployment</v>
      </c>
      <c r="BF254">
        <v>1</v>
      </c>
      <c r="BG254">
        <v>2</v>
      </c>
      <c r="BH254" t="e">
        <f>VLOOKUP(A254,Sheet2!B:B,1,FALSE)</f>
        <v>#N/A</v>
      </c>
    </row>
    <row r="255" spans="1:60" ht="26.25" customHeight="1" x14ac:dyDescent="0.25">
      <c r="A255" s="223">
        <v>1034</v>
      </c>
      <c r="B255" s="224" t="s">
        <v>161</v>
      </c>
      <c r="C255" s="225" t="s">
        <v>1193</v>
      </c>
      <c r="D255" s="225" t="s">
        <v>1191</v>
      </c>
      <c r="E255" s="225" t="s">
        <v>683</v>
      </c>
      <c r="F255" s="225" t="s">
        <v>1</v>
      </c>
      <c r="G255" s="225" t="s">
        <v>156</v>
      </c>
      <c r="H255" s="224" t="s">
        <v>1</v>
      </c>
      <c r="I255" s="224" t="s">
        <v>437</v>
      </c>
      <c r="J255" s="227" t="s">
        <v>17</v>
      </c>
      <c r="K255" s="225" t="s">
        <v>1</v>
      </c>
      <c r="L255" s="232" t="s">
        <v>23</v>
      </c>
      <c r="M255" s="227" t="s">
        <v>17</v>
      </c>
      <c r="N255" s="225" t="s">
        <v>1</v>
      </c>
      <c r="O255" s="232" t="s">
        <v>23</v>
      </c>
      <c r="P255" s="225" t="s">
        <v>1</v>
      </c>
      <c r="Q255" s="225" t="s">
        <v>1</v>
      </c>
      <c r="R255" s="225" t="s">
        <v>1</v>
      </c>
      <c r="S255" s="225" t="s">
        <v>1</v>
      </c>
      <c r="T255" s="225" t="s">
        <v>1</v>
      </c>
      <c r="U255" s="225" t="s">
        <v>1</v>
      </c>
      <c r="V255" s="225" t="s">
        <v>1</v>
      </c>
      <c r="W255" s="225" t="s">
        <v>1</v>
      </c>
      <c r="X255" s="225" t="s">
        <v>1</v>
      </c>
      <c r="Y255" s="225" t="s">
        <v>1</v>
      </c>
      <c r="Z255" s="225" t="s">
        <v>1</v>
      </c>
      <c r="AA255" s="225" t="s">
        <v>1</v>
      </c>
      <c r="AB255" s="225" t="s">
        <v>1</v>
      </c>
      <c r="AC255" s="225" t="s">
        <v>1</v>
      </c>
      <c r="AD255" s="225" t="s">
        <v>1</v>
      </c>
      <c r="AE255" s="232" t="s">
        <v>23</v>
      </c>
      <c r="AF255" s="230" t="s">
        <v>22</v>
      </c>
      <c r="AG255" s="225" t="s">
        <v>1</v>
      </c>
      <c r="AH255" s="225" t="s">
        <v>1</v>
      </c>
      <c r="AI255" s="225" t="s">
        <v>1</v>
      </c>
      <c r="AJ255" s="225" t="s">
        <v>1</v>
      </c>
      <c r="AK255" s="225" t="s">
        <v>1</v>
      </c>
      <c r="AL255" s="225" t="s">
        <v>1</v>
      </c>
      <c r="AM255" s="225" t="s">
        <v>1</v>
      </c>
      <c r="AN255" s="225" t="s">
        <v>1</v>
      </c>
      <c r="AO255" s="225" t="s">
        <v>1</v>
      </c>
      <c r="AP255" s="225" t="s">
        <v>1</v>
      </c>
      <c r="AQ255" s="225" t="s">
        <v>1</v>
      </c>
      <c r="AR255" s="225" t="s">
        <v>1</v>
      </c>
      <c r="AS255" s="225" t="s">
        <v>1</v>
      </c>
      <c r="AT255" s="225" t="s">
        <v>1</v>
      </c>
      <c r="AU255" s="230" t="s">
        <v>22</v>
      </c>
      <c r="AV255" s="225" t="s">
        <v>1</v>
      </c>
      <c r="AW255" s="226" t="s">
        <v>1241</v>
      </c>
      <c r="AX255" s="226">
        <v>1</v>
      </c>
      <c r="AY255" s="226">
        <v>1</v>
      </c>
      <c r="AZ255" s="228">
        <v>0</v>
      </c>
      <c r="BA255" s="233">
        <v>36.1</v>
      </c>
      <c r="BB255" s="234">
        <v>2.1</v>
      </c>
      <c r="BD255">
        <f>VLOOKUP(A255,'High impact list'!$A:$F,1,FALSE)</f>
        <v>1034</v>
      </c>
      <c r="BE255" t="str">
        <f>VLOOKUP(A255,'High impact list'!$A:$F,5,FALSE)</f>
        <v>Human settlements</v>
      </c>
      <c r="BF255">
        <v>1</v>
      </c>
      <c r="BG255">
        <v>2</v>
      </c>
      <c r="BH255" t="e">
        <f>VLOOKUP(A255,Sheet2!B:B,1,FALSE)</f>
        <v>#N/A</v>
      </c>
    </row>
    <row r="256" spans="1:60" ht="18.75" customHeight="1" x14ac:dyDescent="0.25">
      <c r="A256" s="223">
        <v>1294</v>
      </c>
      <c r="B256" s="224" t="s">
        <v>60</v>
      </c>
      <c r="C256" s="225" t="s">
        <v>1193</v>
      </c>
      <c r="D256" s="225" t="s">
        <v>1191</v>
      </c>
      <c r="E256" s="225" t="s">
        <v>438</v>
      </c>
      <c r="F256" s="225" t="s">
        <v>1</v>
      </c>
      <c r="G256" s="225" t="s">
        <v>447</v>
      </c>
      <c r="H256" s="224" t="s">
        <v>1</v>
      </c>
      <c r="I256" s="224" t="s">
        <v>437</v>
      </c>
      <c r="J256" s="227" t="s">
        <v>17</v>
      </c>
      <c r="K256" s="225" t="s">
        <v>1</v>
      </c>
      <c r="L256" s="232" t="s">
        <v>23</v>
      </c>
      <c r="M256" s="227" t="s">
        <v>17</v>
      </c>
      <c r="N256" s="225" t="s">
        <v>1</v>
      </c>
      <c r="O256" s="232" t="s">
        <v>23</v>
      </c>
      <c r="P256" s="225" t="s">
        <v>1</v>
      </c>
      <c r="Q256" s="225" t="s">
        <v>1</v>
      </c>
      <c r="R256" s="225" t="s">
        <v>1</v>
      </c>
      <c r="S256" s="225" t="s">
        <v>1</v>
      </c>
      <c r="T256" s="225" t="s">
        <v>1</v>
      </c>
      <c r="U256" s="225" t="s">
        <v>1</v>
      </c>
      <c r="V256" s="225" t="s">
        <v>1</v>
      </c>
      <c r="W256" s="225" t="s">
        <v>1</v>
      </c>
      <c r="X256" s="225" t="s">
        <v>1</v>
      </c>
      <c r="Y256" s="225" t="s">
        <v>1</v>
      </c>
      <c r="Z256" s="225" t="s">
        <v>1</v>
      </c>
      <c r="AA256" s="225" t="s">
        <v>1</v>
      </c>
      <c r="AB256" s="225" t="s">
        <v>1</v>
      </c>
      <c r="AC256" s="225" t="s">
        <v>1</v>
      </c>
      <c r="AD256" s="225" t="s">
        <v>1</v>
      </c>
      <c r="AE256" s="232" t="s">
        <v>23</v>
      </c>
      <c r="AF256" s="225" t="s">
        <v>1</v>
      </c>
      <c r="AG256" s="225" t="s">
        <v>1</v>
      </c>
      <c r="AH256" s="225" t="s">
        <v>1</v>
      </c>
      <c r="AI256" s="225" t="s">
        <v>1</v>
      </c>
      <c r="AJ256" s="225" t="s">
        <v>1</v>
      </c>
      <c r="AK256" s="225" t="s">
        <v>1</v>
      </c>
      <c r="AL256" s="225" t="s">
        <v>1</v>
      </c>
      <c r="AM256" s="225" t="s">
        <v>1</v>
      </c>
      <c r="AN256" s="225" t="s">
        <v>1</v>
      </c>
      <c r="AO256" s="225" t="s">
        <v>1</v>
      </c>
      <c r="AP256" s="225" t="s">
        <v>1</v>
      </c>
      <c r="AQ256" s="225" t="s">
        <v>1</v>
      </c>
      <c r="AR256" s="225" t="s">
        <v>1</v>
      </c>
      <c r="AS256" s="225" t="s">
        <v>1</v>
      </c>
      <c r="AT256" s="225" t="s">
        <v>1</v>
      </c>
      <c r="AU256" s="225" t="s">
        <v>1</v>
      </c>
      <c r="AV256" s="225" t="s">
        <v>1</v>
      </c>
      <c r="AW256" s="226" t="s">
        <v>1241</v>
      </c>
      <c r="AX256" s="227">
        <v>2</v>
      </c>
      <c r="AY256" s="235">
        <v>0</v>
      </c>
      <c r="AZ256" s="228">
        <v>0</v>
      </c>
      <c r="BA256" s="228">
        <v>0</v>
      </c>
      <c r="BB256" s="229">
        <v>0</v>
      </c>
      <c r="BD256">
        <f>VLOOKUP(A256,'High impact list'!$A:$F,1,FALSE)</f>
        <v>1294</v>
      </c>
      <c r="BE256" t="str">
        <f>VLOOKUP(A256,'High impact list'!$A:$F,5,FALSE)</f>
        <v>Education, skills and unemployment</v>
      </c>
      <c r="BF256">
        <v>1</v>
      </c>
      <c r="BG256">
        <v>2</v>
      </c>
      <c r="BH256" t="e">
        <f>VLOOKUP(A256,Sheet2!B:B,1,FALSE)</f>
        <v>#N/A</v>
      </c>
    </row>
    <row r="257" spans="1:60" ht="14.25" customHeight="1" x14ac:dyDescent="0.25">
      <c r="A257" s="223">
        <v>202</v>
      </c>
      <c r="B257" s="224" t="s">
        <v>585</v>
      </c>
      <c r="C257" s="225" t="s">
        <v>1193</v>
      </c>
      <c r="D257" s="225" t="s">
        <v>1191</v>
      </c>
      <c r="E257" s="225" t="s">
        <v>571</v>
      </c>
      <c r="F257" s="225" t="s">
        <v>1</v>
      </c>
      <c r="G257" s="225" t="s">
        <v>1518</v>
      </c>
      <c r="H257" s="224" t="s">
        <v>1</v>
      </c>
      <c r="I257" s="224" t="s">
        <v>437</v>
      </c>
      <c r="J257" s="227" t="s">
        <v>17</v>
      </c>
      <c r="K257" s="225" t="s">
        <v>1</v>
      </c>
      <c r="L257" s="232" t="s">
        <v>23</v>
      </c>
      <c r="M257" s="227" t="s">
        <v>17</v>
      </c>
      <c r="N257" s="225" t="s">
        <v>1</v>
      </c>
      <c r="O257" s="232" t="s">
        <v>23</v>
      </c>
      <c r="P257" s="225" t="s">
        <v>1</v>
      </c>
      <c r="Q257" s="225" t="s">
        <v>1</v>
      </c>
      <c r="R257" s="225" t="s">
        <v>1</v>
      </c>
      <c r="S257" s="225" t="s">
        <v>1</v>
      </c>
      <c r="T257" s="225" t="s">
        <v>1</v>
      </c>
      <c r="U257" s="225" t="s">
        <v>1</v>
      </c>
      <c r="V257" s="225" t="s">
        <v>1</v>
      </c>
      <c r="W257" s="225" t="s">
        <v>1</v>
      </c>
      <c r="X257" s="225" t="s">
        <v>1</v>
      </c>
      <c r="Y257" s="225" t="s">
        <v>1</v>
      </c>
      <c r="Z257" s="225" t="s">
        <v>1</v>
      </c>
      <c r="AA257" s="225" t="s">
        <v>1</v>
      </c>
      <c r="AB257" s="225" t="s">
        <v>1</v>
      </c>
      <c r="AC257" s="225" t="s">
        <v>1</v>
      </c>
      <c r="AD257" s="225" t="s">
        <v>1</v>
      </c>
      <c r="AE257" s="231" t="s">
        <v>20</v>
      </c>
      <c r="AF257" s="232" t="s">
        <v>23</v>
      </c>
      <c r="AG257" s="225" t="s">
        <v>1</v>
      </c>
      <c r="AH257" s="225" t="s">
        <v>1</v>
      </c>
      <c r="AI257" s="225" t="s">
        <v>1</v>
      </c>
      <c r="AJ257" s="225" t="s">
        <v>1</v>
      </c>
      <c r="AK257" s="225" t="s">
        <v>1</v>
      </c>
      <c r="AL257" s="232" t="s">
        <v>23</v>
      </c>
      <c r="AM257" s="225" t="s">
        <v>1</v>
      </c>
      <c r="AN257" s="225" t="s">
        <v>1</v>
      </c>
      <c r="AO257" s="225" t="s">
        <v>1</v>
      </c>
      <c r="AP257" s="225" t="s">
        <v>1</v>
      </c>
      <c r="AQ257" s="225" t="s">
        <v>1</v>
      </c>
      <c r="AR257" s="232" t="s">
        <v>23</v>
      </c>
      <c r="AS257" s="225" t="s">
        <v>1</v>
      </c>
      <c r="AT257" s="225" t="s">
        <v>1</v>
      </c>
      <c r="AU257" s="225" t="s">
        <v>1</v>
      </c>
      <c r="AV257" s="232" t="s">
        <v>23</v>
      </c>
      <c r="AW257" s="226" t="s">
        <v>1241</v>
      </c>
      <c r="AX257" s="227">
        <v>2</v>
      </c>
      <c r="AY257" s="235">
        <v>0</v>
      </c>
      <c r="AZ257" s="228">
        <v>0</v>
      </c>
      <c r="BA257" s="233">
        <v>0.2</v>
      </c>
      <c r="BB257" s="234">
        <v>0</v>
      </c>
      <c r="BD257" t="e">
        <f>VLOOKUP(A257,'High impact list'!$A:$F,1,FALSE)</f>
        <v>#N/A</v>
      </c>
      <c r="BE257" t="e">
        <f>VLOOKUP(A257,'High impact list'!$A:$F,5,FALSE)</f>
        <v>#N/A</v>
      </c>
      <c r="BF257">
        <v>1</v>
      </c>
      <c r="BG257">
        <v>2</v>
      </c>
      <c r="BH257" t="e">
        <f>VLOOKUP(A257,Sheet2!B:B,1,FALSE)</f>
        <v>#N/A</v>
      </c>
    </row>
    <row r="258" spans="1:60" ht="14.25" customHeight="1" x14ac:dyDescent="0.25">
      <c r="A258" s="223">
        <v>1295</v>
      </c>
      <c r="B258" s="224" t="s">
        <v>61</v>
      </c>
      <c r="C258" s="225" t="s">
        <v>1193</v>
      </c>
      <c r="D258" s="225" t="s">
        <v>1191</v>
      </c>
      <c r="E258" s="225" t="s">
        <v>438</v>
      </c>
      <c r="F258" s="225" t="s">
        <v>1</v>
      </c>
      <c r="G258" s="225" t="s">
        <v>447</v>
      </c>
      <c r="H258" s="224" t="s">
        <v>1</v>
      </c>
      <c r="I258" s="224" t="s">
        <v>437</v>
      </c>
      <c r="J258" s="227" t="s">
        <v>17</v>
      </c>
      <c r="K258" s="225" t="s">
        <v>1</v>
      </c>
      <c r="L258" s="231" t="s">
        <v>20</v>
      </c>
      <c r="M258" s="226" t="s">
        <v>33</v>
      </c>
      <c r="N258" s="225" t="s">
        <v>1</v>
      </c>
      <c r="O258" s="230" t="s">
        <v>22</v>
      </c>
      <c r="P258" s="225" t="s">
        <v>1</v>
      </c>
      <c r="Q258" s="225" t="s">
        <v>1</v>
      </c>
      <c r="R258" s="225" t="s">
        <v>1</v>
      </c>
      <c r="S258" s="225" t="s">
        <v>1</v>
      </c>
      <c r="T258" s="225" t="s">
        <v>1</v>
      </c>
      <c r="U258" s="225" t="s">
        <v>1</v>
      </c>
      <c r="V258" s="225" t="s">
        <v>1</v>
      </c>
      <c r="W258" s="225" t="s">
        <v>1</v>
      </c>
      <c r="X258" s="225" t="s">
        <v>1</v>
      </c>
      <c r="Y258" s="225" t="s">
        <v>1</v>
      </c>
      <c r="Z258" s="225" t="s">
        <v>1</v>
      </c>
      <c r="AA258" s="225" t="s">
        <v>1</v>
      </c>
      <c r="AB258" s="225" t="s">
        <v>1</v>
      </c>
      <c r="AC258" s="225" t="s">
        <v>1</v>
      </c>
      <c r="AD258" s="225" t="s">
        <v>1</v>
      </c>
      <c r="AE258" s="231" t="s">
        <v>20</v>
      </c>
      <c r="AF258" s="225" t="s">
        <v>1</v>
      </c>
      <c r="AG258" s="225" t="s">
        <v>1</v>
      </c>
      <c r="AH258" s="225" t="s">
        <v>1</v>
      </c>
      <c r="AI258" s="225" t="s">
        <v>1</v>
      </c>
      <c r="AJ258" s="225" t="s">
        <v>1</v>
      </c>
      <c r="AK258" s="225" t="s">
        <v>1</v>
      </c>
      <c r="AL258" s="225" t="s">
        <v>1</v>
      </c>
      <c r="AM258" s="225" t="s">
        <v>1</v>
      </c>
      <c r="AN258" s="225" t="s">
        <v>1</v>
      </c>
      <c r="AO258" s="225" t="s">
        <v>1</v>
      </c>
      <c r="AP258" s="225" t="s">
        <v>1</v>
      </c>
      <c r="AQ258" s="225" t="s">
        <v>1</v>
      </c>
      <c r="AR258" s="225" t="s">
        <v>1</v>
      </c>
      <c r="AS258" s="225" t="s">
        <v>1</v>
      </c>
      <c r="AT258" s="225" t="s">
        <v>1</v>
      </c>
      <c r="AU258" s="225" t="s">
        <v>1</v>
      </c>
      <c r="AV258" s="225" t="s">
        <v>1</v>
      </c>
      <c r="AW258" s="226" t="s">
        <v>1241</v>
      </c>
      <c r="AX258" s="226">
        <v>1</v>
      </c>
      <c r="AY258" s="235">
        <v>0</v>
      </c>
      <c r="AZ258" s="228">
        <v>0</v>
      </c>
      <c r="BA258" s="228">
        <v>0</v>
      </c>
      <c r="BB258" s="229">
        <v>0</v>
      </c>
      <c r="BD258">
        <f>VLOOKUP(A258,'High impact list'!$A:$F,1,FALSE)</f>
        <v>1295</v>
      </c>
      <c r="BE258" t="str">
        <f>VLOOKUP(A258,'High impact list'!$A:$F,5,FALSE)</f>
        <v>Education, skills and unemployment</v>
      </c>
      <c r="BF258">
        <v>1</v>
      </c>
      <c r="BG258">
        <v>2</v>
      </c>
      <c r="BH258" t="e">
        <f>VLOOKUP(A258,Sheet2!B:B,1,FALSE)</f>
        <v>#N/A</v>
      </c>
    </row>
    <row r="259" spans="1:60" ht="18" customHeight="1" x14ac:dyDescent="0.25">
      <c r="A259" s="223">
        <v>210</v>
      </c>
      <c r="B259" s="224" t="s">
        <v>1294</v>
      </c>
      <c r="C259" s="225" t="s">
        <v>1193</v>
      </c>
      <c r="D259" s="225" t="s">
        <v>1191</v>
      </c>
      <c r="E259" s="225" t="s">
        <v>571</v>
      </c>
      <c r="F259" s="225" t="s">
        <v>1</v>
      </c>
      <c r="G259" s="225" t="s">
        <v>1</v>
      </c>
      <c r="H259" s="224" t="s">
        <v>1</v>
      </c>
      <c r="I259" s="224" t="s">
        <v>571</v>
      </c>
      <c r="J259" s="227" t="s">
        <v>17</v>
      </c>
      <c r="K259" s="225" t="s">
        <v>1</v>
      </c>
      <c r="L259" s="232" t="s">
        <v>23</v>
      </c>
      <c r="M259" s="227" t="s">
        <v>17</v>
      </c>
      <c r="N259" s="225" t="s">
        <v>1</v>
      </c>
      <c r="O259" s="232" t="s">
        <v>23</v>
      </c>
      <c r="P259" s="225" t="s">
        <v>1</v>
      </c>
      <c r="Q259" s="225" t="s">
        <v>1</v>
      </c>
      <c r="R259" s="225" t="s">
        <v>1</v>
      </c>
      <c r="S259" s="225" t="s">
        <v>1</v>
      </c>
      <c r="T259" s="225" t="s">
        <v>1</v>
      </c>
      <c r="U259" s="225" t="s">
        <v>1</v>
      </c>
      <c r="V259" s="225" t="s">
        <v>1</v>
      </c>
      <c r="W259" s="225" t="s">
        <v>1</v>
      </c>
      <c r="X259" s="225" t="s">
        <v>1</v>
      </c>
      <c r="Y259" s="225" t="s">
        <v>1</v>
      </c>
      <c r="Z259" s="225" t="s">
        <v>1</v>
      </c>
      <c r="AA259" s="225" t="s">
        <v>1</v>
      </c>
      <c r="AB259" s="225" t="s">
        <v>1</v>
      </c>
      <c r="AC259" s="225" t="s">
        <v>1</v>
      </c>
      <c r="AD259" s="225" t="s">
        <v>1</v>
      </c>
      <c r="AE259" s="225" t="s">
        <v>1</v>
      </c>
      <c r="AF259" s="230" t="s">
        <v>22</v>
      </c>
      <c r="AG259" s="225" t="s">
        <v>1</v>
      </c>
      <c r="AH259" s="225" t="s">
        <v>1</v>
      </c>
      <c r="AI259" s="225" t="s">
        <v>1</v>
      </c>
      <c r="AJ259" s="225" t="s">
        <v>1</v>
      </c>
      <c r="AK259" s="225" t="s">
        <v>1</v>
      </c>
      <c r="AL259" s="231" t="s">
        <v>20</v>
      </c>
      <c r="AM259" s="225" t="s">
        <v>1</v>
      </c>
      <c r="AN259" s="225" t="s">
        <v>1</v>
      </c>
      <c r="AO259" s="225" t="s">
        <v>1</v>
      </c>
      <c r="AP259" s="230" t="s">
        <v>22</v>
      </c>
      <c r="AQ259" s="225" t="s">
        <v>1</v>
      </c>
      <c r="AR259" s="225" t="s">
        <v>1</v>
      </c>
      <c r="AS259" s="225" t="s">
        <v>1</v>
      </c>
      <c r="AT259" s="225" t="s">
        <v>1</v>
      </c>
      <c r="AU259" s="225" t="s">
        <v>1</v>
      </c>
      <c r="AV259" s="232" t="s">
        <v>23</v>
      </c>
      <c r="AW259" s="232" t="s">
        <v>1242</v>
      </c>
      <c r="AX259" s="226">
        <v>1</v>
      </c>
      <c r="AY259" s="227">
        <v>2</v>
      </c>
      <c r="AZ259" s="228">
        <v>0</v>
      </c>
      <c r="BA259" s="233">
        <v>1.4</v>
      </c>
      <c r="BB259" s="229">
        <v>0</v>
      </c>
      <c r="BD259" t="e">
        <f>VLOOKUP(A259,'High impact list'!$A:$F,1,FALSE)</f>
        <v>#N/A</v>
      </c>
      <c r="BE259" t="e">
        <f>VLOOKUP(A259,'High impact list'!$A:$F,5,FALSE)</f>
        <v>#N/A</v>
      </c>
      <c r="BF259">
        <v>1</v>
      </c>
      <c r="BG259">
        <v>2</v>
      </c>
      <c r="BH259" t="e">
        <f>VLOOKUP(A259,Sheet2!B:B,1,FALSE)</f>
        <v>#N/A</v>
      </c>
    </row>
    <row r="260" spans="1:60" ht="18.75" customHeight="1" x14ac:dyDescent="0.25">
      <c r="A260" s="223">
        <v>1296</v>
      </c>
      <c r="B260" s="224" t="s">
        <v>63</v>
      </c>
      <c r="C260" s="225" t="s">
        <v>1193</v>
      </c>
      <c r="D260" s="225" t="s">
        <v>1191</v>
      </c>
      <c r="E260" s="225" t="s">
        <v>438</v>
      </c>
      <c r="F260" s="225" t="s">
        <v>1</v>
      </c>
      <c r="G260" s="225" t="s">
        <v>447</v>
      </c>
      <c r="H260" s="224" t="s">
        <v>1</v>
      </c>
      <c r="I260" s="224" t="s">
        <v>437</v>
      </c>
      <c r="J260" s="227" t="s">
        <v>17</v>
      </c>
      <c r="K260" s="225" t="s">
        <v>1</v>
      </c>
      <c r="L260" s="232" t="s">
        <v>23</v>
      </c>
      <c r="M260" s="227" t="s">
        <v>17</v>
      </c>
      <c r="N260" s="225" t="s">
        <v>1</v>
      </c>
      <c r="O260" s="232" t="s">
        <v>23</v>
      </c>
      <c r="P260" s="225" t="s">
        <v>1</v>
      </c>
      <c r="Q260" s="225" t="s">
        <v>1</v>
      </c>
      <c r="R260" s="225" t="s">
        <v>1</v>
      </c>
      <c r="S260" s="225" t="s">
        <v>1</v>
      </c>
      <c r="T260" s="225" t="s">
        <v>1</v>
      </c>
      <c r="U260" s="225" t="s">
        <v>1</v>
      </c>
      <c r="V260" s="225" t="s">
        <v>1</v>
      </c>
      <c r="W260" s="225" t="s">
        <v>1</v>
      </c>
      <c r="X260" s="225" t="s">
        <v>1</v>
      </c>
      <c r="Y260" s="225" t="s">
        <v>1</v>
      </c>
      <c r="Z260" s="225" t="s">
        <v>1</v>
      </c>
      <c r="AA260" s="225" t="s">
        <v>1</v>
      </c>
      <c r="AB260" s="225" t="s">
        <v>1</v>
      </c>
      <c r="AC260" s="225" t="s">
        <v>1</v>
      </c>
      <c r="AD260" s="225" t="s">
        <v>1</v>
      </c>
      <c r="AE260" s="232" t="s">
        <v>23</v>
      </c>
      <c r="AF260" s="225" t="s">
        <v>1</v>
      </c>
      <c r="AG260" s="225" t="s">
        <v>1</v>
      </c>
      <c r="AH260" s="225" t="s">
        <v>1</v>
      </c>
      <c r="AI260" s="225" t="s">
        <v>1</v>
      </c>
      <c r="AJ260" s="225" t="s">
        <v>1</v>
      </c>
      <c r="AK260" s="225" t="s">
        <v>1</v>
      </c>
      <c r="AL260" s="225" t="s">
        <v>1</v>
      </c>
      <c r="AM260" s="225" t="s">
        <v>1</v>
      </c>
      <c r="AN260" s="225" t="s">
        <v>1</v>
      </c>
      <c r="AO260" s="225" t="s">
        <v>1</v>
      </c>
      <c r="AP260" s="225" t="s">
        <v>1</v>
      </c>
      <c r="AQ260" s="225" t="s">
        <v>1</v>
      </c>
      <c r="AR260" s="225" t="s">
        <v>1</v>
      </c>
      <c r="AS260" s="225" t="s">
        <v>1</v>
      </c>
      <c r="AT260" s="225" t="s">
        <v>1</v>
      </c>
      <c r="AU260" s="225" t="s">
        <v>1</v>
      </c>
      <c r="AV260" s="225" t="s">
        <v>1</v>
      </c>
      <c r="AW260" s="231" t="s">
        <v>1240</v>
      </c>
      <c r="AX260" s="227">
        <v>2</v>
      </c>
      <c r="AY260" s="235">
        <v>0</v>
      </c>
      <c r="AZ260" s="228">
        <v>0</v>
      </c>
      <c r="BA260" s="228">
        <v>0</v>
      </c>
      <c r="BB260" s="234">
        <v>0.03</v>
      </c>
      <c r="BD260">
        <f>VLOOKUP(A260,'High impact list'!$A:$F,1,FALSE)</f>
        <v>1296</v>
      </c>
      <c r="BE260" t="str">
        <f>VLOOKUP(A260,'High impact list'!$A:$F,5,FALSE)</f>
        <v>Education, skills and unemployment</v>
      </c>
      <c r="BF260">
        <v>1</v>
      </c>
      <c r="BG260">
        <v>2</v>
      </c>
      <c r="BH260" t="e">
        <f>VLOOKUP(A260,Sheet2!B:B,1,FALSE)</f>
        <v>#N/A</v>
      </c>
    </row>
    <row r="261" spans="1:60" ht="14.25" customHeight="1" x14ac:dyDescent="0.25">
      <c r="A261" s="223">
        <v>1323</v>
      </c>
      <c r="B261" s="224" t="s">
        <v>66</v>
      </c>
      <c r="C261" s="225" t="s">
        <v>1193</v>
      </c>
      <c r="D261" s="225" t="s">
        <v>1191</v>
      </c>
      <c r="E261" s="225" t="s">
        <v>625</v>
      </c>
      <c r="F261" s="225" t="s">
        <v>1</v>
      </c>
      <c r="G261" s="225" t="s">
        <v>447</v>
      </c>
      <c r="H261" s="224" t="s">
        <v>1</v>
      </c>
      <c r="I261" s="224" t="s">
        <v>437</v>
      </c>
      <c r="J261" s="227" t="s">
        <v>17</v>
      </c>
      <c r="K261" s="225" t="s">
        <v>1</v>
      </c>
      <c r="L261" s="232" t="s">
        <v>23</v>
      </c>
      <c r="M261" s="227" t="s">
        <v>17</v>
      </c>
      <c r="N261" s="225" t="s">
        <v>1</v>
      </c>
      <c r="O261" s="232" t="s">
        <v>23</v>
      </c>
      <c r="P261" s="225" t="s">
        <v>1</v>
      </c>
      <c r="Q261" s="225" t="s">
        <v>1</v>
      </c>
      <c r="R261" s="225" t="s">
        <v>1</v>
      </c>
      <c r="S261" s="225" t="s">
        <v>1</v>
      </c>
      <c r="T261" s="225" t="s">
        <v>1</v>
      </c>
      <c r="U261" s="225" t="s">
        <v>1</v>
      </c>
      <c r="V261" s="225" t="s">
        <v>1</v>
      </c>
      <c r="W261" s="225" t="s">
        <v>1</v>
      </c>
      <c r="X261" s="225" t="s">
        <v>1</v>
      </c>
      <c r="Y261" s="225" t="s">
        <v>1</v>
      </c>
      <c r="Z261" s="225" t="s">
        <v>1</v>
      </c>
      <c r="AA261" s="225" t="s">
        <v>1</v>
      </c>
      <c r="AB261" s="225" t="s">
        <v>1</v>
      </c>
      <c r="AC261" s="225" t="s">
        <v>1</v>
      </c>
      <c r="AD261" s="225" t="s">
        <v>1</v>
      </c>
      <c r="AE261" s="232" t="s">
        <v>23</v>
      </c>
      <c r="AF261" s="225" t="s">
        <v>1</v>
      </c>
      <c r="AG261" s="232" t="s">
        <v>23</v>
      </c>
      <c r="AH261" s="225" t="s">
        <v>1</v>
      </c>
      <c r="AI261" s="225" t="s">
        <v>1</v>
      </c>
      <c r="AJ261" s="225" t="s">
        <v>1</v>
      </c>
      <c r="AK261" s="225" t="s">
        <v>1</v>
      </c>
      <c r="AL261" s="225" t="s">
        <v>1</v>
      </c>
      <c r="AM261" s="225" t="s">
        <v>1</v>
      </c>
      <c r="AN261" s="225" t="s">
        <v>1</v>
      </c>
      <c r="AO261" s="225" t="s">
        <v>1</v>
      </c>
      <c r="AP261" s="232" t="s">
        <v>23</v>
      </c>
      <c r="AQ261" s="225" t="s">
        <v>1</v>
      </c>
      <c r="AR261" s="225" t="s">
        <v>1</v>
      </c>
      <c r="AS261" s="225" t="s">
        <v>1</v>
      </c>
      <c r="AT261" s="225" t="s">
        <v>1</v>
      </c>
      <c r="AU261" s="225" t="s">
        <v>1</v>
      </c>
      <c r="AV261" s="225" t="s">
        <v>1</v>
      </c>
      <c r="AW261" s="226" t="s">
        <v>1241</v>
      </c>
      <c r="AX261" s="226">
        <v>1</v>
      </c>
      <c r="AY261" s="226">
        <v>1</v>
      </c>
      <c r="AZ261" s="228">
        <v>0</v>
      </c>
      <c r="BA261" s="228">
        <v>0</v>
      </c>
      <c r="BB261" s="229">
        <v>0</v>
      </c>
      <c r="BD261">
        <f>VLOOKUP(A261,'High impact list'!$A:$F,1,FALSE)</f>
        <v>1323</v>
      </c>
      <c r="BE261" t="str">
        <f>VLOOKUP(A261,'High impact list'!$A:$F,5,FALSE)</f>
        <v>Education, skills and unemployment</v>
      </c>
      <c r="BF261">
        <v>1</v>
      </c>
      <c r="BG261">
        <v>2</v>
      </c>
      <c r="BH261" t="e">
        <f>VLOOKUP(A261,Sheet2!B:B,1,FALSE)</f>
        <v>#N/A</v>
      </c>
    </row>
    <row r="262" spans="1:60" ht="14.25" customHeight="1" x14ac:dyDescent="0.25">
      <c r="A262" s="223">
        <v>1298</v>
      </c>
      <c r="B262" s="224" t="s">
        <v>68</v>
      </c>
      <c r="C262" s="225" t="s">
        <v>1193</v>
      </c>
      <c r="D262" s="225" t="s">
        <v>1191</v>
      </c>
      <c r="E262" s="225" t="s">
        <v>438</v>
      </c>
      <c r="F262" s="225" t="s">
        <v>1</v>
      </c>
      <c r="G262" s="225" t="s">
        <v>447</v>
      </c>
      <c r="H262" s="224" t="s">
        <v>1</v>
      </c>
      <c r="I262" s="224" t="s">
        <v>437</v>
      </c>
      <c r="J262" s="227" t="s">
        <v>17</v>
      </c>
      <c r="K262" s="225" t="s">
        <v>1</v>
      </c>
      <c r="L262" s="231" t="s">
        <v>20</v>
      </c>
      <c r="M262" s="226" t="s">
        <v>33</v>
      </c>
      <c r="N262" s="225" t="s">
        <v>1</v>
      </c>
      <c r="O262" s="230" t="s">
        <v>22</v>
      </c>
      <c r="P262" s="225" t="s">
        <v>1</v>
      </c>
      <c r="Q262" s="225" t="s">
        <v>1</v>
      </c>
      <c r="R262" s="225" t="s">
        <v>1</v>
      </c>
      <c r="S262" s="225" t="s">
        <v>1</v>
      </c>
      <c r="T262" s="225" t="s">
        <v>1</v>
      </c>
      <c r="U262" s="225" t="s">
        <v>1</v>
      </c>
      <c r="V262" s="225" t="s">
        <v>1</v>
      </c>
      <c r="W262" s="225" t="s">
        <v>1</v>
      </c>
      <c r="X262" s="225" t="s">
        <v>1</v>
      </c>
      <c r="Y262" s="225" t="s">
        <v>1</v>
      </c>
      <c r="Z262" s="225" t="s">
        <v>1</v>
      </c>
      <c r="AA262" s="225" t="s">
        <v>1</v>
      </c>
      <c r="AB262" s="225" t="s">
        <v>1</v>
      </c>
      <c r="AC262" s="225" t="s">
        <v>1</v>
      </c>
      <c r="AD262" s="225" t="s">
        <v>1</v>
      </c>
      <c r="AE262" s="231" t="s">
        <v>20</v>
      </c>
      <c r="AF262" s="225" t="s">
        <v>1</v>
      </c>
      <c r="AG262" s="225" t="s">
        <v>1</v>
      </c>
      <c r="AH262" s="225" t="s">
        <v>1</v>
      </c>
      <c r="AI262" s="225" t="s">
        <v>1</v>
      </c>
      <c r="AJ262" s="225" t="s">
        <v>1</v>
      </c>
      <c r="AK262" s="225" t="s">
        <v>1</v>
      </c>
      <c r="AL262" s="225" t="s">
        <v>1</v>
      </c>
      <c r="AM262" s="225" t="s">
        <v>1</v>
      </c>
      <c r="AN262" s="225" t="s">
        <v>1</v>
      </c>
      <c r="AO262" s="225" t="s">
        <v>1</v>
      </c>
      <c r="AP262" s="225" t="s">
        <v>1</v>
      </c>
      <c r="AQ262" s="225" t="s">
        <v>1</v>
      </c>
      <c r="AR262" s="231" t="s">
        <v>20</v>
      </c>
      <c r="AS262" s="225" t="s">
        <v>1</v>
      </c>
      <c r="AT262" s="225" t="s">
        <v>1</v>
      </c>
      <c r="AU262" s="225" t="s">
        <v>1</v>
      </c>
      <c r="AV262" s="225" t="s">
        <v>1</v>
      </c>
      <c r="AW262" s="231" t="s">
        <v>1240</v>
      </c>
      <c r="AX262" s="227">
        <v>2</v>
      </c>
      <c r="AY262" s="235">
        <v>0</v>
      </c>
      <c r="AZ262" s="228">
        <v>0</v>
      </c>
      <c r="BA262" s="228">
        <v>0</v>
      </c>
      <c r="BB262" s="229">
        <v>0</v>
      </c>
      <c r="BD262">
        <f>VLOOKUP(A262,'High impact list'!$A:$F,1,FALSE)</f>
        <v>1298</v>
      </c>
      <c r="BE262" t="str">
        <f>VLOOKUP(A262,'High impact list'!$A:$F,5,FALSE)</f>
        <v>Education, skills and unemployment</v>
      </c>
      <c r="BF262">
        <v>1</v>
      </c>
      <c r="BG262">
        <v>2</v>
      </c>
      <c r="BH262" t="e">
        <f>VLOOKUP(A262,Sheet2!B:B,1,FALSE)</f>
        <v>#N/A</v>
      </c>
    </row>
    <row r="263" spans="1:60" ht="18.75" customHeight="1" x14ac:dyDescent="0.25">
      <c r="A263" s="223">
        <v>1315</v>
      </c>
      <c r="B263" s="224" t="s">
        <v>69</v>
      </c>
      <c r="C263" s="225" t="s">
        <v>1193</v>
      </c>
      <c r="D263" s="225" t="s">
        <v>1191</v>
      </c>
      <c r="E263" s="225" t="s">
        <v>571</v>
      </c>
      <c r="F263" s="225" t="s">
        <v>28</v>
      </c>
      <c r="G263" s="225" t="s">
        <v>447</v>
      </c>
      <c r="H263" s="224" t="s">
        <v>1</v>
      </c>
      <c r="I263" s="224" t="s">
        <v>437</v>
      </c>
      <c r="J263" s="227" t="s">
        <v>17</v>
      </c>
      <c r="K263" s="225" t="s">
        <v>1</v>
      </c>
      <c r="L263" s="232" t="s">
        <v>23</v>
      </c>
      <c r="M263" s="237" t="s">
        <v>26</v>
      </c>
      <c r="N263" s="225" t="s">
        <v>1</v>
      </c>
      <c r="O263" s="232" t="s">
        <v>23</v>
      </c>
      <c r="P263" s="230" t="s">
        <v>22</v>
      </c>
      <c r="Q263" s="225" t="s">
        <v>1</v>
      </c>
      <c r="R263" s="225" t="s">
        <v>1</v>
      </c>
      <c r="S263" s="225" t="s">
        <v>1</v>
      </c>
      <c r="T263" s="231" t="s">
        <v>20</v>
      </c>
      <c r="U263" s="230" t="s">
        <v>22</v>
      </c>
      <c r="V263" s="230" t="s">
        <v>22</v>
      </c>
      <c r="W263" s="230" t="s">
        <v>22</v>
      </c>
      <c r="X263" s="225" t="s">
        <v>1</v>
      </c>
      <c r="Y263" s="225" t="s">
        <v>1</v>
      </c>
      <c r="Z263" s="225" t="s">
        <v>1</v>
      </c>
      <c r="AA263" s="225" t="s">
        <v>1</v>
      </c>
      <c r="AB263" s="225" t="s">
        <v>1</v>
      </c>
      <c r="AC263" s="225" t="s">
        <v>1</v>
      </c>
      <c r="AD263" s="225" t="s">
        <v>1</v>
      </c>
      <c r="AE263" s="232" t="s">
        <v>23</v>
      </c>
      <c r="AF263" s="225" t="s">
        <v>1</v>
      </c>
      <c r="AG263" s="225" t="s">
        <v>1</v>
      </c>
      <c r="AH263" s="225" t="s">
        <v>1</v>
      </c>
      <c r="AI263" s="225" t="s">
        <v>1</v>
      </c>
      <c r="AJ263" s="225" t="s">
        <v>1</v>
      </c>
      <c r="AK263" s="225" t="s">
        <v>1</v>
      </c>
      <c r="AL263" s="225" t="s">
        <v>1</v>
      </c>
      <c r="AM263" s="225" t="s">
        <v>1</v>
      </c>
      <c r="AN263" s="225" t="s">
        <v>1</v>
      </c>
      <c r="AO263" s="225" t="s">
        <v>1</v>
      </c>
      <c r="AP263" s="225" t="s">
        <v>1</v>
      </c>
      <c r="AQ263" s="225" t="s">
        <v>1</v>
      </c>
      <c r="AR263" s="232" t="s">
        <v>23</v>
      </c>
      <c r="AS263" s="225" t="s">
        <v>1</v>
      </c>
      <c r="AT263" s="225" t="s">
        <v>1</v>
      </c>
      <c r="AU263" s="225" t="s">
        <v>1</v>
      </c>
      <c r="AV263" s="232" t="s">
        <v>23</v>
      </c>
      <c r="AW263" s="226" t="s">
        <v>1241</v>
      </c>
      <c r="AX263" s="226">
        <v>1</v>
      </c>
      <c r="AY263" s="235">
        <v>0</v>
      </c>
      <c r="AZ263" s="228">
        <v>0</v>
      </c>
      <c r="BA263" s="228">
        <v>0</v>
      </c>
      <c r="BB263" s="229">
        <v>0</v>
      </c>
      <c r="BD263">
        <f>VLOOKUP(A263,'High impact list'!$A:$F,1,FALSE)</f>
        <v>1315</v>
      </c>
      <c r="BE263" t="str">
        <f>VLOOKUP(A263,'High impact list'!$A:$F,5,FALSE)</f>
        <v>Education, skills and unemployment</v>
      </c>
      <c r="BF263">
        <v>1</v>
      </c>
      <c r="BG263">
        <v>2</v>
      </c>
      <c r="BH263" t="e">
        <f>VLOOKUP(A263,Sheet2!B:B,1,FALSE)</f>
        <v>#N/A</v>
      </c>
    </row>
    <row r="264" spans="1:60" ht="18.75" customHeight="1" x14ac:dyDescent="0.25">
      <c r="A264" s="223">
        <v>1302</v>
      </c>
      <c r="B264" s="224" t="s">
        <v>70</v>
      </c>
      <c r="C264" s="225" t="s">
        <v>1193</v>
      </c>
      <c r="D264" s="225" t="s">
        <v>1191</v>
      </c>
      <c r="E264" s="225" t="s">
        <v>492</v>
      </c>
      <c r="F264" s="225" t="s">
        <v>28</v>
      </c>
      <c r="G264" s="225" t="s">
        <v>447</v>
      </c>
      <c r="H264" s="224" t="s">
        <v>1</v>
      </c>
      <c r="I264" s="224" t="s">
        <v>437</v>
      </c>
      <c r="J264" s="227" t="s">
        <v>17</v>
      </c>
      <c r="K264" s="225" t="s">
        <v>1</v>
      </c>
      <c r="L264" s="232" t="s">
        <v>23</v>
      </c>
      <c r="M264" s="227" t="s">
        <v>17</v>
      </c>
      <c r="N264" s="225" t="s">
        <v>1</v>
      </c>
      <c r="O264" s="232" t="s">
        <v>23</v>
      </c>
      <c r="P264" s="225" t="s">
        <v>1</v>
      </c>
      <c r="Q264" s="225" t="s">
        <v>1</v>
      </c>
      <c r="R264" s="225" t="s">
        <v>1</v>
      </c>
      <c r="S264" s="225" t="s">
        <v>1</v>
      </c>
      <c r="T264" s="225" t="s">
        <v>1</v>
      </c>
      <c r="U264" s="225" t="s">
        <v>1</v>
      </c>
      <c r="V264" s="225" t="s">
        <v>1</v>
      </c>
      <c r="W264" s="225" t="s">
        <v>1</v>
      </c>
      <c r="X264" s="225" t="s">
        <v>1</v>
      </c>
      <c r="Y264" s="225" t="s">
        <v>1</v>
      </c>
      <c r="Z264" s="225" t="s">
        <v>1</v>
      </c>
      <c r="AA264" s="225" t="s">
        <v>1</v>
      </c>
      <c r="AB264" s="225" t="s">
        <v>1</v>
      </c>
      <c r="AC264" s="225" t="s">
        <v>1</v>
      </c>
      <c r="AD264" s="225" t="s">
        <v>1</v>
      </c>
      <c r="AE264" s="232" t="s">
        <v>23</v>
      </c>
      <c r="AF264" s="225" t="s">
        <v>1</v>
      </c>
      <c r="AG264" s="225" t="s">
        <v>1</v>
      </c>
      <c r="AH264" s="225" t="s">
        <v>1</v>
      </c>
      <c r="AI264" s="225" t="s">
        <v>1</v>
      </c>
      <c r="AJ264" s="225" t="s">
        <v>1</v>
      </c>
      <c r="AK264" s="225" t="s">
        <v>1</v>
      </c>
      <c r="AL264" s="225" t="s">
        <v>1</v>
      </c>
      <c r="AM264" s="225" t="s">
        <v>1</v>
      </c>
      <c r="AN264" s="225" t="s">
        <v>1</v>
      </c>
      <c r="AO264" s="225" t="s">
        <v>1</v>
      </c>
      <c r="AP264" s="225" t="s">
        <v>1</v>
      </c>
      <c r="AQ264" s="225" t="s">
        <v>1</v>
      </c>
      <c r="AR264" s="225" t="s">
        <v>1</v>
      </c>
      <c r="AS264" s="225" t="s">
        <v>1</v>
      </c>
      <c r="AT264" s="225" t="s">
        <v>1</v>
      </c>
      <c r="AU264" s="225" t="s">
        <v>1</v>
      </c>
      <c r="AV264" s="230" t="s">
        <v>22</v>
      </c>
      <c r="AW264" s="231" t="s">
        <v>1240</v>
      </c>
      <c r="AX264" s="227">
        <v>2</v>
      </c>
      <c r="AY264" s="227">
        <v>2</v>
      </c>
      <c r="AZ264" s="228">
        <v>0</v>
      </c>
      <c r="BA264" s="228">
        <v>0</v>
      </c>
      <c r="BB264" s="229">
        <v>0</v>
      </c>
      <c r="BD264">
        <f>VLOOKUP(A264,'High impact list'!$A:$F,1,FALSE)</f>
        <v>1302</v>
      </c>
      <c r="BE264" t="str">
        <f>VLOOKUP(A264,'High impact list'!$A:$F,5,FALSE)</f>
        <v>Education, skills and unemployment</v>
      </c>
      <c r="BF264">
        <v>1</v>
      </c>
      <c r="BG264">
        <v>2</v>
      </c>
      <c r="BH264" t="e">
        <f>VLOOKUP(A264,Sheet2!B:B,1,FALSE)</f>
        <v>#N/A</v>
      </c>
    </row>
    <row r="265" spans="1:60" ht="18" customHeight="1" x14ac:dyDescent="0.25">
      <c r="A265" s="223">
        <v>243</v>
      </c>
      <c r="B265" s="224" t="s">
        <v>476</v>
      </c>
      <c r="C265" s="225" t="s">
        <v>1193</v>
      </c>
      <c r="D265" s="225" t="s">
        <v>1191</v>
      </c>
      <c r="E265" s="225" t="s">
        <v>438</v>
      </c>
      <c r="F265" s="225" t="s">
        <v>209</v>
      </c>
      <c r="G265" s="225" t="s">
        <v>1</v>
      </c>
      <c r="H265" s="224" t="s">
        <v>1</v>
      </c>
      <c r="I265" s="224" t="s">
        <v>438</v>
      </c>
      <c r="J265" s="227" t="s">
        <v>17</v>
      </c>
      <c r="K265" s="225" t="s">
        <v>1</v>
      </c>
      <c r="L265" s="232" t="s">
        <v>23</v>
      </c>
      <c r="M265" s="237" t="s">
        <v>26</v>
      </c>
      <c r="N265" s="225" t="s">
        <v>1</v>
      </c>
      <c r="O265" s="232" t="s">
        <v>23</v>
      </c>
      <c r="P265" s="225" t="s">
        <v>1</v>
      </c>
      <c r="Q265" s="225" t="s">
        <v>1</v>
      </c>
      <c r="R265" s="225" t="s">
        <v>1</v>
      </c>
      <c r="S265" s="225" t="s">
        <v>1</v>
      </c>
      <c r="T265" s="225" t="s">
        <v>1</v>
      </c>
      <c r="U265" s="225" t="s">
        <v>1</v>
      </c>
      <c r="V265" s="225" t="s">
        <v>1</v>
      </c>
      <c r="W265" s="230" t="s">
        <v>22</v>
      </c>
      <c r="X265" s="225" t="s">
        <v>1</v>
      </c>
      <c r="Y265" s="225" t="s">
        <v>1</v>
      </c>
      <c r="Z265" s="225" t="s">
        <v>1</v>
      </c>
      <c r="AA265" s="225" t="s">
        <v>1</v>
      </c>
      <c r="AB265" s="225" t="s">
        <v>1</v>
      </c>
      <c r="AC265" s="225" t="s">
        <v>1</v>
      </c>
      <c r="AD265" s="225" t="s">
        <v>1</v>
      </c>
      <c r="AE265" s="231" t="s">
        <v>20</v>
      </c>
      <c r="AF265" s="231" t="s">
        <v>20</v>
      </c>
      <c r="AG265" s="230" t="s">
        <v>22</v>
      </c>
      <c r="AH265" s="225" t="s">
        <v>1</v>
      </c>
      <c r="AI265" s="225" t="s">
        <v>1</v>
      </c>
      <c r="AJ265" s="225" t="s">
        <v>1</v>
      </c>
      <c r="AK265" s="230" t="s">
        <v>22</v>
      </c>
      <c r="AL265" s="225" t="s">
        <v>1</v>
      </c>
      <c r="AM265" s="225" t="s">
        <v>1</v>
      </c>
      <c r="AN265" s="225" t="s">
        <v>1</v>
      </c>
      <c r="AO265" s="225" t="s">
        <v>1</v>
      </c>
      <c r="AP265" s="225" t="s">
        <v>1</v>
      </c>
      <c r="AQ265" s="225" t="s">
        <v>1</v>
      </c>
      <c r="AR265" s="231" t="s">
        <v>20</v>
      </c>
      <c r="AS265" s="225" t="s">
        <v>1</v>
      </c>
      <c r="AT265" s="225" t="s">
        <v>1</v>
      </c>
      <c r="AU265" s="225" t="s">
        <v>1</v>
      </c>
      <c r="AV265" s="231" t="s">
        <v>20</v>
      </c>
      <c r="AW265" s="226" t="s">
        <v>1241</v>
      </c>
      <c r="AX265" s="227">
        <v>2</v>
      </c>
      <c r="AY265" s="227">
        <v>2</v>
      </c>
      <c r="AZ265" s="233">
        <v>0</v>
      </c>
      <c r="BA265" s="233">
        <v>17.899999999999999</v>
      </c>
      <c r="BB265" s="234">
        <v>0</v>
      </c>
      <c r="BD265" t="e">
        <f>VLOOKUP(A265,'High impact list'!$A:$F,1,FALSE)</f>
        <v>#N/A</v>
      </c>
      <c r="BE265" t="e">
        <f>VLOOKUP(A265,'High impact list'!$A:$F,5,FALSE)</f>
        <v>#N/A</v>
      </c>
      <c r="BF265">
        <v>1</v>
      </c>
      <c r="BG265">
        <v>2</v>
      </c>
      <c r="BH265" t="e">
        <f>VLOOKUP(A265,Sheet2!B:B,1,FALSE)</f>
        <v>#N/A</v>
      </c>
    </row>
    <row r="266" spans="1:60" ht="18.75" customHeight="1" x14ac:dyDescent="0.25">
      <c r="A266" s="223">
        <v>30</v>
      </c>
      <c r="B266" s="224" t="s">
        <v>866</v>
      </c>
      <c r="C266" s="225" t="s">
        <v>1193</v>
      </c>
      <c r="D266" s="225" t="s">
        <v>1191</v>
      </c>
      <c r="E266" s="225" t="s">
        <v>854</v>
      </c>
      <c r="F266" s="225" t="s">
        <v>1</v>
      </c>
      <c r="G266" s="225" t="s">
        <v>151</v>
      </c>
      <c r="H266" s="224" t="s">
        <v>1</v>
      </c>
      <c r="I266" s="224" t="s">
        <v>437</v>
      </c>
      <c r="J266" s="227" t="s">
        <v>17</v>
      </c>
      <c r="K266" s="231" t="s">
        <v>20</v>
      </c>
      <c r="L266" s="231" t="s">
        <v>20</v>
      </c>
      <c r="M266" s="226" t="s">
        <v>33</v>
      </c>
      <c r="N266" s="225" t="s">
        <v>1</v>
      </c>
      <c r="O266" s="225" t="s">
        <v>1</v>
      </c>
      <c r="P266" s="225" t="s">
        <v>1</v>
      </c>
      <c r="Q266" s="225" t="s">
        <v>1</v>
      </c>
      <c r="R266" s="225" t="s">
        <v>1</v>
      </c>
      <c r="S266" s="225" t="s">
        <v>1</v>
      </c>
      <c r="T266" s="225" t="s">
        <v>1</v>
      </c>
      <c r="U266" s="225" t="s">
        <v>1</v>
      </c>
      <c r="V266" s="225" t="s">
        <v>1</v>
      </c>
      <c r="W266" s="225" t="s">
        <v>1</v>
      </c>
      <c r="X266" s="225" t="s">
        <v>1</v>
      </c>
      <c r="Y266" s="225" t="s">
        <v>1</v>
      </c>
      <c r="Z266" s="225" t="s">
        <v>1</v>
      </c>
      <c r="AA266" s="225" t="s">
        <v>1</v>
      </c>
      <c r="AB266" s="225" t="s">
        <v>1</v>
      </c>
      <c r="AC266" s="231" t="s">
        <v>20</v>
      </c>
      <c r="AD266" s="225" t="s">
        <v>1</v>
      </c>
      <c r="AE266" s="231" t="s">
        <v>20</v>
      </c>
      <c r="AF266" s="225" t="s">
        <v>1</v>
      </c>
      <c r="AG266" s="225" t="s">
        <v>1</v>
      </c>
      <c r="AH266" s="225" t="s">
        <v>1</v>
      </c>
      <c r="AI266" s="225" t="s">
        <v>1</v>
      </c>
      <c r="AJ266" s="225" t="s">
        <v>1</v>
      </c>
      <c r="AK266" s="225" t="s">
        <v>1</v>
      </c>
      <c r="AL266" s="231" t="s">
        <v>20</v>
      </c>
      <c r="AM266" s="225" t="s">
        <v>1</v>
      </c>
      <c r="AN266" s="225" t="s">
        <v>1</v>
      </c>
      <c r="AO266" s="231" t="s">
        <v>20</v>
      </c>
      <c r="AP266" s="231" t="s">
        <v>20</v>
      </c>
      <c r="AQ266" s="225" t="s">
        <v>1</v>
      </c>
      <c r="AR266" s="225" t="s">
        <v>1</v>
      </c>
      <c r="AS266" s="225" t="s">
        <v>1</v>
      </c>
      <c r="AT266" s="225" t="s">
        <v>1</v>
      </c>
      <c r="AU266" s="242" t="s">
        <v>1289</v>
      </c>
      <c r="AV266" s="225" t="s">
        <v>1</v>
      </c>
      <c r="AW266" s="226" t="s">
        <v>1241</v>
      </c>
      <c r="AX266" s="227">
        <v>2</v>
      </c>
      <c r="AY266" s="235">
        <v>0</v>
      </c>
      <c r="AZ266" s="228">
        <v>0</v>
      </c>
      <c r="BA266" s="233">
        <v>0</v>
      </c>
      <c r="BB266" s="234">
        <v>0</v>
      </c>
      <c r="BD266" t="e">
        <f>VLOOKUP(A266,'High impact list'!$A:$F,1,FALSE)</f>
        <v>#N/A</v>
      </c>
      <c r="BE266" t="e">
        <f>VLOOKUP(A266,'High impact list'!$A:$F,5,FALSE)</f>
        <v>#N/A</v>
      </c>
      <c r="BF266">
        <v>1</v>
      </c>
      <c r="BG266">
        <v>2</v>
      </c>
      <c r="BH266" t="e">
        <f>VLOOKUP(A266,Sheet2!B:B,1,FALSE)</f>
        <v>#N/A</v>
      </c>
    </row>
    <row r="267" spans="1:60" ht="18.75" customHeight="1" x14ac:dyDescent="0.25">
      <c r="A267" s="223">
        <v>252</v>
      </c>
      <c r="B267" s="224" t="s">
        <v>1042</v>
      </c>
      <c r="C267" s="225" t="s">
        <v>1193</v>
      </c>
      <c r="D267" s="225" t="s">
        <v>1191</v>
      </c>
      <c r="E267" s="225" t="s">
        <v>1021</v>
      </c>
      <c r="F267" s="225" t="s">
        <v>1</v>
      </c>
      <c r="G267" s="225" t="s">
        <v>1</v>
      </c>
      <c r="H267" s="224" t="s">
        <v>1</v>
      </c>
      <c r="I267" s="224" t="s">
        <v>1021</v>
      </c>
      <c r="J267" s="227" t="s">
        <v>17</v>
      </c>
      <c r="K267" s="225" t="s">
        <v>1</v>
      </c>
      <c r="L267" s="232" t="s">
        <v>23</v>
      </c>
      <c r="M267" s="227" t="s">
        <v>17</v>
      </c>
      <c r="N267" s="225" t="s">
        <v>1</v>
      </c>
      <c r="O267" s="232" t="s">
        <v>23</v>
      </c>
      <c r="P267" s="225" t="s">
        <v>1</v>
      </c>
      <c r="Q267" s="225" t="s">
        <v>1</v>
      </c>
      <c r="R267" s="225" t="s">
        <v>1</v>
      </c>
      <c r="S267" s="225" t="s">
        <v>1</v>
      </c>
      <c r="T267" s="225" t="s">
        <v>1</v>
      </c>
      <c r="U267" s="225" t="s">
        <v>1</v>
      </c>
      <c r="V267" s="225" t="s">
        <v>1</v>
      </c>
      <c r="W267" s="225" t="s">
        <v>1</v>
      </c>
      <c r="X267" s="225" t="s">
        <v>1</v>
      </c>
      <c r="Y267" s="225" t="s">
        <v>1</v>
      </c>
      <c r="Z267" s="225" t="s">
        <v>1</v>
      </c>
      <c r="AA267" s="225" t="s">
        <v>1</v>
      </c>
      <c r="AB267" s="225" t="s">
        <v>1</v>
      </c>
      <c r="AC267" s="225" t="s">
        <v>1</v>
      </c>
      <c r="AD267" s="225" t="s">
        <v>1</v>
      </c>
      <c r="AE267" s="230" t="s">
        <v>22</v>
      </c>
      <c r="AF267" s="230" t="s">
        <v>22</v>
      </c>
      <c r="AG267" s="225" t="s">
        <v>1</v>
      </c>
      <c r="AH267" s="225" t="s">
        <v>1</v>
      </c>
      <c r="AI267" s="225" t="s">
        <v>1</v>
      </c>
      <c r="AJ267" s="225" t="s">
        <v>1</v>
      </c>
      <c r="AK267" s="225" t="s">
        <v>1</v>
      </c>
      <c r="AL267" s="225" t="s">
        <v>1</v>
      </c>
      <c r="AM267" s="225" t="s">
        <v>1</v>
      </c>
      <c r="AN267" s="225" t="s">
        <v>1</v>
      </c>
      <c r="AO267" s="232" t="s">
        <v>23</v>
      </c>
      <c r="AP267" s="225" t="s">
        <v>1</v>
      </c>
      <c r="AQ267" s="225" t="s">
        <v>1</v>
      </c>
      <c r="AR267" s="230" t="s">
        <v>22</v>
      </c>
      <c r="AS267" s="225" t="s">
        <v>1</v>
      </c>
      <c r="AT267" s="225" t="s">
        <v>1</v>
      </c>
      <c r="AU267" s="225" t="s">
        <v>1</v>
      </c>
      <c r="AV267" s="230" t="s">
        <v>22</v>
      </c>
      <c r="AW267" s="226" t="s">
        <v>1241</v>
      </c>
      <c r="AX267" s="226">
        <v>1</v>
      </c>
      <c r="AY267" s="226">
        <v>1</v>
      </c>
      <c r="AZ267" s="228">
        <v>0</v>
      </c>
      <c r="BA267" s="233">
        <v>0.01</v>
      </c>
      <c r="BB267" s="234">
        <v>0.01</v>
      </c>
      <c r="BD267" t="e">
        <f>VLOOKUP(A267,'High impact list'!$A:$F,1,FALSE)</f>
        <v>#N/A</v>
      </c>
      <c r="BE267" t="e">
        <f>VLOOKUP(A267,'High impact list'!$A:$F,5,FALSE)</f>
        <v>#N/A</v>
      </c>
      <c r="BF267">
        <v>1</v>
      </c>
      <c r="BG267">
        <v>2</v>
      </c>
      <c r="BH267" t="e">
        <f>VLOOKUP(A267,Sheet2!B:B,1,FALSE)</f>
        <v>#N/A</v>
      </c>
    </row>
    <row r="268" spans="1:60" ht="18.75" customHeight="1" x14ac:dyDescent="0.25">
      <c r="A268" s="223">
        <v>1303</v>
      </c>
      <c r="B268" s="224" t="s">
        <v>75</v>
      </c>
      <c r="C268" s="225" t="s">
        <v>1193</v>
      </c>
      <c r="D268" s="225" t="s">
        <v>1191</v>
      </c>
      <c r="E268" s="225" t="s">
        <v>492</v>
      </c>
      <c r="F268" s="225" t="s">
        <v>1</v>
      </c>
      <c r="G268" s="225" t="s">
        <v>447</v>
      </c>
      <c r="H268" s="224" t="s">
        <v>1</v>
      </c>
      <c r="I268" s="224" t="s">
        <v>437</v>
      </c>
      <c r="J268" s="227" t="s">
        <v>17</v>
      </c>
      <c r="K268" s="225" t="s">
        <v>1</v>
      </c>
      <c r="L268" s="232" t="s">
        <v>23</v>
      </c>
      <c r="M268" s="237" t="s">
        <v>26</v>
      </c>
      <c r="N268" s="225" t="s">
        <v>1</v>
      </c>
      <c r="O268" s="232" t="s">
        <v>23</v>
      </c>
      <c r="P268" s="230" t="s">
        <v>22</v>
      </c>
      <c r="Q268" s="230" t="s">
        <v>22</v>
      </c>
      <c r="R268" s="230" t="s">
        <v>22</v>
      </c>
      <c r="S268" s="225" t="s">
        <v>1</v>
      </c>
      <c r="T268" s="231" t="s">
        <v>20</v>
      </c>
      <c r="U268" s="230" t="s">
        <v>22</v>
      </c>
      <c r="V268" s="225" t="s">
        <v>1</v>
      </c>
      <c r="W268" s="225" t="s">
        <v>1</v>
      </c>
      <c r="X268" s="225" t="s">
        <v>1</v>
      </c>
      <c r="Y268" s="230" t="s">
        <v>22</v>
      </c>
      <c r="Z268" s="225" t="s">
        <v>1</v>
      </c>
      <c r="AA268" s="225" t="s">
        <v>1</v>
      </c>
      <c r="AB268" s="225" t="s">
        <v>1</v>
      </c>
      <c r="AC268" s="225" t="s">
        <v>1</v>
      </c>
      <c r="AD268" s="225" t="s">
        <v>1</v>
      </c>
      <c r="AE268" s="232" t="s">
        <v>23</v>
      </c>
      <c r="AF268" s="225" t="s">
        <v>1</v>
      </c>
      <c r="AG268" s="225" t="s">
        <v>1</v>
      </c>
      <c r="AH268" s="225" t="s">
        <v>1</v>
      </c>
      <c r="AI268" s="225" t="s">
        <v>1</v>
      </c>
      <c r="AJ268" s="225" t="s">
        <v>1</v>
      </c>
      <c r="AK268" s="225" t="s">
        <v>1</v>
      </c>
      <c r="AL268" s="225" t="s">
        <v>1</v>
      </c>
      <c r="AM268" s="225" t="s">
        <v>1</v>
      </c>
      <c r="AN268" s="225" t="s">
        <v>1</v>
      </c>
      <c r="AO268" s="225" t="s">
        <v>1</v>
      </c>
      <c r="AP268" s="225" t="s">
        <v>1</v>
      </c>
      <c r="AQ268" s="225" t="s">
        <v>1</v>
      </c>
      <c r="AR268" s="225" t="s">
        <v>1</v>
      </c>
      <c r="AS268" s="225" t="s">
        <v>1</v>
      </c>
      <c r="AT268" s="225" t="s">
        <v>1</v>
      </c>
      <c r="AU268" s="225" t="s">
        <v>1</v>
      </c>
      <c r="AV268" s="225" t="s">
        <v>1</v>
      </c>
      <c r="AW268" s="231" t="s">
        <v>1240</v>
      </c>
      <c r="AX268" s="226">
        <v>1</v>
      </c>
      <c r="AY268" s="227">
        <v>2</v>
      </c>
      <c r="AZ268" s="228">
        <v>0</v>
      </c>
      <c r="BA268" s="228">
        <v>0</v>
      </c>
      <c r="BB268" s="229">
        <v>0</v>
      </c>
      <c r="BD268">
        <f>VLOOKUP(A268,'High impact list'!$A:$F,1,FALSE)</f>
        <v>1303</v>
      </c>
      <c r="BE268" t="str">
        <f>VLOOKUP(A268,'High impact list'!$A:$F,5,FALSE)</f>
        <v>Education, skills and unemployment</v>
      </c>
      <c r="BF268">
        <v>1</v>
      </c>
      <c r="BG268">
        <v>2</v>
      </c>
      <c r="BH268" t="e">
        <f>VLOOKUP(A268,Sheet2!B:B,1,FALSE)</f>
        <v>#N/A</v>
      </c>
    </row>
    <row r="269" spans="1:60" ht="14.25" customHeight="1" x14ac:dyDescent="0.25">
      <c r="A269" s="223">
        <v>1215</v>
      </c>
      <c r="B269" s="224" t="s">
        <v>1297</v>
      </c>
      <c r="C269" s="225" t="s">
        <v>1193</v>
      </c>
      <c r="D269" s="225" t="s">
        <v>1191</v>
      </c>
      <c r="E269" s="225" t="s">
        <v>658</v>
      </c>
      <c r="F269" s="225" t="s">
        <v>1</v>
      </c>
      <c r="G269" s="225" t="s">
        <v>1</v>
      </c>
      <c r="H269" s="224" t="s">
        <v>1</v>
      </c>
      <c r="I269" s="224" t="s">
        <v>658</v>
      </c>
      <c r="J269" s="227" t="s">
        <v>17</v>
      </c>
      <c r="K269" s="230" t="s">
        <v>22</v>
      </c>
      <c r="L269" s="232" t="s">
        <v>23</v>
      </c>
      <c r="M269" s="227" t="s">
        <v>17</v>
      </c>
      <c r="N269" s="231" t="s">
        <v>20</v>
      </c>
      <c r="O269" s="232" t="s">
        <v>23</v>
      </c>
      <c r="P269" s="225" t="s">
        <v>1</v>
      </c>
      <c r="Q269" s="225" t="s">
        <v>1</v>
      </c>
      <c r="R269" s="225" t="s">
        <v>1</v>
      </c>
      <c r="S269" s="225" t="s">
        <v>1</v>
      </c>
      <c r="T269" s="225" t="s">
        <v>1</v>
      </c>
      <c r="U269" s="225" t="s">
        <v>1</v>
      </c>
      <c r="V269" s="225" t="s">
        <v>1</v>
      </c>
      <c r="W269" s="225" t="s">
        <v>1</v>
      </c>
      <c r="X269" s="225" t="s">
        <v>1</v>
      </c>
      <c r="Y269" s="225" t="s">
        <v>1</v>
      </c>
      <c r="Z269" s="225" t="s">
        <v>1</v>
      </c>
      <c r="AA269" s="230" t="s">
        <v>22</v>
      </c>
      <c r="AB269" s="225" t="s">
        <v>1</v>
      </c>
      <c r="AC269" s="225" t="s">
        <v>1</v>
      </c>
      <c r="AD269" s="225" t="s">
        <v>1</v>
      </c>
      <c r="AE269" s="232" t="s">
        <v>23</v>
      </c>
      <c r="AF269" s="232" t="s">
        <v>23</v>
      </c>
      <c r="AG269" s="225" t="s">
        <v>1</v>
      </c>
      <c r="AH269" s="225" t="s">
        <v>1</v>
      </c>
      <c r="AI269" s="225" t="s">
        <v>1</v>
      </c>
      <c r="AJ269" s="225" t="s">
        <v>1</v>
      </c>
      <c r="AK269" s="225" t="s">
        <v>1</v>
      </c>
      <c r="AL269" s="225" t="s">
        <v>1</v>
      </c>
      <c r="AM269" s="225" t="s">
        <v>1</v>
      </c>
      <c r="AN269" s="225" t="s">
        <v>1</v>
      </c>
      <c r="AO269" s="232" t="s">
        <v>23</v>
      </c>
      <c r="AP269" s="225" t="s">
        <v>1</v>
      </c>
      <c r="AQ269" s="225" t="s">
        <v>1</v>
      </c>
      <c r="AR269" s="232" t="s">
        <v>23</v>
      </c>
      <c r="AS269" s="225" t="s">
        <v>1</v>
      </c>
      <c r="AT269" s="225" t="s">
        <v>1</v>
      </c>
      <c r="AU269" s="232" t="s">
        <v>23</v>
      </c>
      <c r="AV269" s="232" t="s">
        <v>23</v>
      </c>
      <c r="AW269" s="232" t="s">
        <v>1242</v>
      </c>
      <c r="AX269" s="239">
        <v>3</v>
      </c>
      <c r="AY269" s="226">
        <v>1</v>
      </c>
      <c r="AZ269" s="228">
        <v>0</v>
      </c>
      <c r="BA269" s="236">
        <v>18.100000000000001</v>
      </c>
      <c r="BB269" s="234">
        <v>0.1</v>
      </c>
      <c r="BD269" t="e">
        <f>VLOOKUP(A269,'High impact list'!$A:$F,1,FALSE)</f>
        <v>#N/A</v>
      </c>
      <c r="BE269" t="e">
        <f>VLOOKUP(A269,'High impact list'!$A:$F,5,FALSE)</f>
        <v>#N/A</v>
      </c>
      <c r="BF269">
        <v>1</v>
      </c>
      <c r="BG269">
        <v>2</v>
      </c>
      <c r="BH269" t="e">
        <f>VLOOKUP(A269,Sheet2!B:B,1,FALSE)</f>
        <v>#N/A</v>
      </c>
    </row>
    <row r="270" spans="1:60" ht="14.25" customHeight="1" x14ac:dyDescent="0.25">
      <c r="A270" s="223">
        <v>1317</v>
      </c>
      <c r="B270" s="224" t="s">
        <v>76</v>
      </c>
      <c r="C270" s="225" t="s">
        <v>1193</v>
      </c>
      <c r="D270" s="225" t="s">
        <v>1191</v>
      </c>
      <c r="E270" s="225" t="s">
        <v>571</v>
      </c>
      <c r="F270" s="225" t="s">
        <v>1</v>
      </c>
      <c r="G270" s="225" t="s">
        <v>447</v>
      </c>
      <c r="H270" s="224" t="s">
        <v>1</v>
      </c>
      <c r="I270" s="224" t="s">
        <v>437</v>
      </c>
      <c r="J270" s="227" t="s">
        <v>17</v>
      </c>
      <c r="K270" s="225" t="s">
        <v>1</v>
      </c>
      <c r="L270" s="232" t="s">
        <v>23</v>
      </c>
      <c r="M270" s="227" t="s">
        <v>17</v>
      </c>
      <c r="N270" s="225" t="s">
        <v>1</v>
      </c>
      <c r="O270" s="232" t="s">
        <v>23</v>
      </c>
      <c r="P270" s="225" t="s">
        <v>1</v>
      </c>
      <c r="Q270" s="225" t="s">
        <v>1</v>
      </c>
      <c r="R270" s="225" t="s">
        <v>1</v>
      </c>
      <c r="S270" s="225" t="s">
        <v>1</v>
      </c>
      <c r="T270" s="225" t="s">
        <v>1</v>
      </c>
      <c r="U270" s="225" t="s">
        <v>1</v>
      </c>
      <c r="V270" s="225" t="s">
        <v>1</v>
      </c>
      <c r="W270" s="225" t="s">
        <v>1</v>
      </c>
      <c r="X270" s="225" t="s">
        <v>1</v>
      </c>
      <c r="Y270" s="225" t="s">
        <v>1</v>
      </c>
      <c r="Z270" s="225" t="s">
        <v>1</v>
      </c>
      <c r="AA270" s="225" t="s">
        <v>1</v>
      </c>
      <c r="AB270" s="225" t="s">
        <v>1</v>
      </c>
      <c r="AC270" s="225" t="s">
        <v>1</v>
      </c>
      <c r="AD270" s="225" t="s">
        <v>1</v>
      </c>
      <c r="AE270" s="232" t="s">
        <v>23</v>
      </c>
      <c r="AF270" s="225" t="s">
        <v>1</v>
      </c>
      <c r="AG270" s="225" t="s">
        <v>1</v>
      </c>
      <c r="AH270" s="225" t="s">
        <v>1</v>
      </c>
      <c r="AI270" s="225" t="s">
        <v>1</v>
      </c>
      <c r="AJ270" s="225" t="s">
        <v>1</v>
      </c>
      <c r="AK270" s="225" t="s">
        <v>1</v>
      </c>
      <c r="AL270" s="225" t="s">
        <v>1</v>
      </c>
      <c r="AM270" s="225" t="s">
        <v>1</v>
      </c>
      <c r="AN270" s="225" t="s">
        <v>1</v>
      </c>
      <c r="AO270" s="225" t="s">
        <v>1</v>
      </c>
      <c r="AP270" s="225" t="s">
        <v>1</v>
      </c>
      <c r="AQ270" s="225" t="s">
        <v>1</v>
      </c>
      <c r="AR270" s="225" t="s">
        <v>1</v>
      </c>
      <c r="AS270" s="225" t="s">
        <v>1</v>
      </c>
      <c r="AT270" s="225" t="s">
        <v>1</v>
      </c>
      <c r="AU270" s="225" t="s">
        <v>1</v>
      </c>
      <c r="AV270" s="225" t="s">
        <v>1</v>
      </c>
      <c r="AW270" s="226" t="s">
        <v>1241</v>
      </c>
      <c r="AX270" s="227">
        <v>2</v>
      </c>
      <c r="AY270" s="227">
        <v>2</v>
      </c>
      <c r="AZ270" s="228">
        <v>0</v>
      </c>
      <c r="BA270" s="228">
        <v>0</v>
      </c>
      <c r="BB270" s="229">
        <v>0</v>
      </c>
      <c r="BD270">
        <f>VLOOKUP(A270,'High impact list'!$A:$F,1,FALSE)</f>
        <v>1317</v>
      </c>
      <c r="BE270" t="str">
        <f>VLOOKUP(A270,'High impact list'!$A:$F,5,FALSE)</f>
        <v>Education, skills and unemployment</v>
      </c>
      <c r="BF270">
        <v>1</v>
      </c>
      <c r="BG270">
        <v>2</v>
      </c>
      <c r="BH270" t="e">
        <f>VLOOKUP(A270,Sheet2!B:B,1,FALSE)</f>
        <v>#N/A</v>
      </c>
    </row>
    <row r="271" spans="1:60" ht="26.25" customHeight="1" x14ac:dyDescent="0.25">
      <c r="A271" s="223">
        <v>260</v>
      </c>
      <c r="B271" s="224" t="s">
        <v>1300</v>
      </c>
      <c r="C271" s="225" t="s">
        <v>1193</v>
      </c>
      <c r="D271" s="225" t="s">
        <v>1191</v>
      </c>
      <c r="E271" s="225" t="s">
        <v>737</v>
      </c>
      <c r="F271" s="225" t="s">
        <v>1</v>
      </c>
      <c r="G271" s="225" t="s">
        <v>754</v>
      </c>
      <c r="H271" s="224" t="s">
        <v>1</v>
      </c>
      <c r="I271" s="224" t="s">
        <v>437</v>
      </c>
      <c r="J271" s="227" t="s">
        <v>17</v>
      </c>
      <c r="K271" s="225" t="s">
        <v>1</v>
      </c>
      <c r="L271" s="231" t="s">
        <v>20</v>
      </c>
      <c r="M271" s="226" t="s">
        <v>33</v>
      </c>
      <c r="N271" s="225" t="s">
        <v>1</v>
      </c>
      <c r="O271" s="225" t="s">
        <v>1</v>
      </c>
      <c r="P271" s="225" t="s">
        <v>1</v>
      </c>
      <c r="Q271" s="225" t="s">
        <v>1</v>
      </c>
      <c r="R271" s="225" t="s">
        <v>1</v>
      </c>
      <c r="S271" s="225" t="s">
        <v>1</v>
      </c>
      <c r="T271" s="225" t="s">
        <v>1</v>
      </c>
      <c r="U271" s="225" t="s">
        <v>1</v>
      </c>
      <c r="V271" s="225" t="s">
        <v>1</v>
      </c>
      <c r="W271" s="225" t="s">
        <v>1</v>
      </c>
      <c r="X271" s="225" t="s">
        <v>1</v>
      </c>
      <c r="Y271" s="225" t="s">
        <v>1</v>
      </c>
      <c r="Z271" s="225" t="s">
        <v>1</v>
      </c>
      <c r="AA271" s="225" t="s">
        <v>1</v>
      </c>
      <c r="AB271" s="225" t="s">
        <v>1</v>
      </c>
      <c r="AC271" s="225" t="s">
        <v>1</v>
      </c>
      <c r="AD271" s="225" t="s">
        <v>1</v>
      </c>
      <c r="AE271" s="225" t="s">
        <v>1</v>
      </c>
      <c r="AF271" s="225" t="s">
        <v>1</v>
      </c>
      <c r="AG271" s="231" t="s">
        <v>20</v>
      </c>
      <c r="AH271" s="225" t="s">
        <v>1</v>
      </c>
      <c r="AI271" s="225" t="s">
        <v>1</v>
      </c>
      <c r="AJ271" s="225" t="s">
        <v>1</v>
      </c>
      <c r="AK271" s="225" t="s">
        <v>1</v>
      </c>
      <c r="AL271" s="225" t="s">
        <v>1</v>
      </c>
      <c r="AM271" s="225" t="s">
        <v>1</v>
      </c>
      <c r="AN271" s="225" t="s">
        <v>1</v>
      </c>
      <c r="AO271" s="225" t="s">
        <v>1</v>
      </c>
      <c r="AP271" s="225" t="s">
        <v>1</v>
      </c>
      <c r="AQ271" s="225" t="s">
        <v>1</v>
      </c>
      <c r="AR271" s="225" t="s">
        <v>1</v>
      </c>
      <c r="AS271" s="225" t="s">
        <v>1</v>
      </c>
      <c r="AT271" s="225" t="s">
        <v>1</v>
      </c>
      <c r="AU271" s="231" t="s">
        <v>20</v>
      </c>
      <c r="AV271" s="231" t="s">
        <v>20</v>
      </c>
      <c r="AW271" s="226" t="s">
        <v>1241</v>
      </c>
      <c r="AX271" s="226">
        <v>1</v>
      </c>
      <c r="AY271" s="226">
        <v>1</v>
      </c>
      <c r="AZ271" s="228">
        <v>0</v>
      </c>
      <c r="BA271" s="233">
        <v>1.4</v>
      </c>
      <c r="BB271" s="238">
        <v>4.0000000000000001E-3</v>
      </c>
      <c r="BD271" t="e">
        <f>VLOOKUP(A271,'High impact list'!$A:$F,1,FALSE)</f>
        <v>#N/A</v>
      </c>
      <c r="BE271" t="e">
        <f>VLOOKUP(A271,'High impact list'!$A:$F,5,FALSE)</f>
        <v>#N/A</v>
      </c>
      <c r="BF271">
        <v>1</v>
      </c>
      <c r="BG271">
        <v>2</v>
      </c>
      <c r="BH271" t="e">
        <f>VLOOKUP(A271,Sheet2!B:B,1,FALSE)</f>
        <v>#N/A</v>
      </c>
    </row>
    <row r="272" spans="1:60" ht="18.75" customHeight="1" x14ac:dyDescent="0.25">
      <c r="A272" s="223">
        <v>270</v>
      </c>
      <c r="B272" s="224" t="s">
        <v>835</v>
      </c>
      <c r="C272" s="225" t="s">
        <v>1193</v>
      </c>
      <c r="D272" s="225" t="s">
        <v>1191</v>
      </c>
      <c r="E272" s="225" t="s">
        <v>815</v>
      </c>
      <c r="F272" s="225" t="s">
        <v>1</v>
      </c>
      <c r="G272" s="225" t="s">
        <v>463</v>
      </c>
      <c r="H272" s="224" t="s">
        <v>1</v>
      </c>
      <c r="I272" s="224" t="s">
        <v>437</v>
      </c>
      <c r="J272" s="227" t="s">
        <v>17</v>
      </c>
      <c r="K272" s="231" t="s">
        <v>20</v>
      </c>
      <c r="L272" s="231" t="s">
        <v>20</v>
      </c>
      <c r="M272" s="226" t="s">
        <v>33</v>
      </c>
      <c r="N272" s="225" t="s">
        <v>1</v>
      </c>
      <c r="O272" s="230" t="s">
        <v>22</v>
      </c>
      <c r="P272" s="225" t="s">
        <v>1</v>
      </c>
      <c r="Q272" s="225" t="s">
        <v>1</v>
      </c>
      <c r="R272" s="225" t="s">
        <v>1</v>
      </c>
      <c r="S272" s="225" t="s">
        <v>1</v>
      </c>
      <c r="T272" s="225" t="s">
        <v>1</v>
      </c>
      <c r="U272" s="225" t="s">
        <v>1</v>
      </c>
      <c r="V272" s="225" t="s">
        <v>1</v>
      </c>
      <c r="W272" s="225" t="s">
        <v>1</v>
      </c>
      <c r="X272" s="225" t="s">
        <v>1</v>
      </c>
      <c r="Y272" s="225" t="s">
        <v>1</v>
      </c>
      <c r="Z272" s="225" t="s">
        <v>1</v>
      </c>
      <c r="AA272" s="231" t="s">
        <v>20</v>
      </c>
      <c r="AB272" s="225" t="s">
        <v>1</v>
      </c>
      <c r="AC272" s="225" t="s">
        <v>1</v>
      </c>
      <c r="AD272" s="225" t="s">
        <v>1</v>
      </c>
      <c r="AE272" s="231" t="s">
        <v>20</v>
      </c>
      <c r="AF272" s="231" t="s">
        <v>20</v>
      </c>
      <c r="AG272" s="231" t="s">
        <v>20</v>
      </c>
      <c r="AH272" s="225" t="s">
        <v>1</v>
      </c>
      <c r="AI272" s="225" t="s">
        <v>1</v>
      </c>
      <c r="AJ272" s="225" t="s">
        <v>1</v>
      </c>
      <c r="AK272" s="225" t="s">
        <v>1</v>
      </c>
      <c r="AL272" s="231" t="s">
        <v>20</v>
      </c>
      <c r="AM272" s="225" t="s">
        <v>1</v>
      </c>
      <c r="AN272" s="225" t="s">
        <v>1</v>
      </c>
      <c r="AO272" s="225" t="s">
        <v>1</v>
      </c>
      <c r="AP272" s="225" t="s">
        <v>1</v>
      </c>
      <c r="AQ272" s="225" t="s">
        <v>1</v>
      </c>
      <c r="AR272" s="225" t="s">
        <v>1</v>
      </c>
      <c r="AS272" s="225" t="s">
        <v>1</v>
      </c>
      <c r="AT272" s="225" t="s">
        <v>1</v>
      </c>
      <c r="AU272" s="232" t="s">
        <v>23</v>
      </c>
      <c r="AV272" s="232" t="s">
        <v>23</v>
      </c>
      <c r="AW272" s="226" t="s">
        <v>1241</v>
      </c>
      <c r="AX272" s="226">
        <v>1</v>
      </c>
      <c r="AY272" s="226">
        <v>1</v>
      </c>
      <c r="AZ272" s="228">
        <v>0</v>
      </c>
      <c r="BA272" s="236">
        <v>0.81</v>
      </c>
      <c r="BB272" s="234">
        <v>0.12</v>
      </c>
      <c r="BD272" t="e">
        <f>VLOOKUP(A272,'High impact list'!$A:$F,1,FALSE)</f>
        <v>#N/A</v>
      </c>
      <c r="BE272" t="e">
        <f>VLOOKUP(A272,'High impact list'!$A:$F,5,FALSE)</f>
        <v>#N/A</v>
      </c>
      <c r="BF272">
        <v>1</v>
      </c>
      <c r="BG272">
        <v>2</v>
      </c>
      <c r="BH272" t="e">
        <f>VLOOKUP(A272,Sheet2!B:B,1,FALSE)</f>
        <v>#N/A</v>
      </c>
    </row>
    <row r="273" spans="1:60" ht="18.75" customHeight="1" x14ac:dyDescent="0.25">
      <c r="A273" s="223">
        <v>272</v>
      </c>
      <c r="B273" s="224" t="s">
        <v>116</v>
      </c>
      <c r="C273" s="225" t="s">
        <v>1193</v>
      </c>
      <c r="D273" s="225" t="s">
        <v>1191</v>
      </c>
      <c r="E273" s="225" t="s">
        <v>896</v>
      </c>
      <c r="F273" s="225" t="s">
        <v>1</v>
      </c>
      <c r="G273" s="225" t="s">
        <v>1517</v>
      </c>
      <c r="H273" s="224" t="s">
        <v>1</v>
      </c>
      <c r="I273" s="224" t="s">
        <v>437</v>
      </c>
      <c r="J273" s="227" t="s">
        <v>17</v>
      </c>
      <c r="K273" s="231" t="s">
        <v>20</v>
      </c>
      <c r="L273" s="225" t="s">
        <v>1</v>
      </c>
      <c r="M273" s="226" t="s">
        <v>33</v>
      </c>
      <c r="N273" s="225" t="s">
        <v>1</v>
      </c>
      <c r="O273" s="225" t="s">
        <v>1</v>
      </c>
      <c r="P273" s="225" t="s">
        <v>1</v>
      </c>
      <c r="Q273" s="225" t="s">
        <v>1</v>
      </c>
      <c r="R273" s="225" t="s">
        <v>1</v>
      </c>
      <c r="S273" s="225" t="s">
        <v>1</v>
      </c>
      <c r="T273" s="225" t="s">
        <v>1</v>
      </c>
      <c r="U273" s="225" t="s">
        <v>1</v>
      </c>
      <c r="V273" s="225" t="s">
        <v>1</v>
      </c>
      <c r="W273" s="225" t="s">
        <v>1</v>
      </c>
      <c r="X273" s="225" t="s">
        <v>1</v>
      </c>
      <c r="Y273" s="225" t="s">
        <v>1</v>
      </c>
      <c r="Z273" s="231" t="s">
        <v>20</v>
      </c>
      <c r="AA273" s="231" t="s">
        <v>20</v>
      </c>
      <c r="AB273" s="225" t="s">
        <v>1</v>
      </c>
      <c r="AC273" s="225" t="s">
        <v>1</v>
      </c>
      <c r="AD273" s="225" t="s">
        <v>1</v>
      </c>
      <c r="AE273" s="225" t="s">
        <v>1</v>
      </c>
      <c r="AF273" s="225" t="s">
        <v>1</v>
      </c>
      <c r="AG273" s="225" t="s">
        <v>1</v>
      </c>
      <c r="AH273" s="225" t="s">
        <v>1</v>
      </c>
      <c r="AI273" s="225" t="s">
        <v>1</v>
      </c>
      <c r="AJ273" s="225" t="s">
        <v>1</v>
      </c>
      <c r="AK273" s="225" t="s">
        <v>1</v>
      </c>
      <c r="AL273" s="225" t="s">
        <v>1</v>
      </c>
      <c r="AM273" s="225" t="s">
        <v>1</v>
      </c>
      <c r="AN273" s="225" t="s">
        <v>1</v>
      </c>
      <c r="AO273" s="225" t="s">
        <v>1</v>
      </c>
      <c r="AP273" s="225" t="s">
        <v>1</v>
      </c>
      <c r="AQ273" s="225" t="s">
        <v>1</v>
      </c>
      <c r="AR273" s="225" t="s">
        <v>1</v>
      </c>
      <c r="AS273" s="225" t="s">
        <v>1</v>
      </c>
      <c r="AT273" s="225" t="s">
        <v>1</v>
      </c>
      <c r="AU273" s="231" t="s">
        <v>20</v>
      </c>
      <c r="AV273" s="225" t="s">
        <v>1</v>
      </c>
      <c r="AW273" s="226" t="s">
        <v>1241</v>
      </c>
      <c r="AX273" s="226">
        <v>1</v>
      </c>
      <c r="AY273" s="226">
        <v>1</v>
      </c>
      <c r="AZ273" s="228">
        <v>0</v>
      </c>
      <c r="BA273" s="228">
        <v>0</v>
      </c>
      <c r="BB273" s="229">
        <v>0</v>
      </c>
      <c r="BD273">
        <f>VLOOKUP(A273,'High impact list'!$A:$F,1,FALSE)</f>
        <v>272</v>
      </c>
      <c r="BE273" t="str">
        <f>VLOOKUP(A273,'High impact list'!$A:$F,5,FALSE)</f>
        <v>Energy</v>
      </c>
      <c r="BF273">
        <v>1</v>
      </c>
      <c r="BG273">
        <v>2</v>
      </c>
      <c r="BH273" t="e">
        <f>VLOOKUP(A273,Sheet2!B:B,1,FALSE)</f>
        <v>#N/A</v>
      </c>
    </row>
    <row r="274" spans="1:60" ht="14.25" customHeight="1" x14ac:dyDescent="0.25">
      <c r="A274" s="223">
        <v>277</v>
      </c>
      <c r="B274" s="224" t="s">
        <v>163</v>
      </c>
      <c r="C274" s="225" t="s">
        <v>1193</v>
      </c>
      <c r="D274" s="225" t="s">
        <v>1191</v>
      </c>
      <c r="E274" s="225" t="s">
        <v>683</v>
      </c>
      <c r="F274" s="225" t="s">
        <v>1</v>
      </c>
      <c r="G274" s="225" t="s">
        <v>156</v>
      </c>
      <c r="H274" s="224" t="s">
        <v>1</v>
      </c>
      <c r="I274" s="224" t="s">
        <v>437</v>
      </c>
      <c r="J274" s="227" t="s">
        <v>17</v>
      </c>
      <c r="K274" s="225" t="s">
        <v>1</v>
      </c>
      <c r="L274" s="232" t="s">
        <v>23</v>
      </c>
      <c r="M274" s="227" t="s">
        <v>17</v>
      </c>
      <c r="N274" s="230" t="s">
        <v>22</v>
      </c>
      <c r="O274" s="232" t="s">
        <v>23</v>
      </c>
      <c r="P274" s="225" t="s">
        <v>1</v>
      </c>
      <c r="Q274" s="225" t="s">
        <v>1</v>
      </c>
      <c r="R274" s="225" t="s">
        <v>1</v>
      </c>
      <c r="S274" s="225" t="s">
        <v>1</v>
      </c>
      <c r="T274" s="225" t="s">
        <v>1</v>
      </c>
      <c r="U274" s="225" t="s">
        <v>1</v>
      </c>
      <c r="V274" s="225" t="s">
        <v>1</v>
      </c>
      <c r="W274" s="225" t="s">
        <v>1</v>
      </c>
      <c r="X274" s="225" t="s">
        <v>1</v>
      </c>
      <c r="Y274" s="225" t="s">
        <v>1</v>
      </c>
      <c r="Z274" s="225" t="s">
        <v>1</v>
      </c>
      <c r="AA274" s="225" t="s">
        <v>1</v>
      </c>
      <c r="AB274" s="225" t="s">
        <v>1</v>
      </c>
      <c r="AC274" s="225" t="s">
        <v>1</v>
      </c>
      <c r="AD274" s="225" t="s">
        <v>1</v>
      </c>
      <c r="AE274" s="225" t="s">
        <v>1</v>
      </c>
      <c r="AF274" s="225" t="s">
        <v>1</v>
      </c>
      <c r="AG274" s="225" t="s">
        <v>1</v>
      </c>
      <c r="AH274" s="225" t="s">
        <v>1</v>
      </c>
      <c r="AI274" s="225" t="s">
        <v>1</v>
      </c>
      <c r="AJ274" s="225" t="s">
        <v>1</v>
      </c>
      <c r="AK274" s="225" t="s">
        <v>1</v>
      </c>
      <c r="AL274" s="232" t="s">
        <v>23</v>
      </c>
      <c r="AM274" s="225" t="s">
        <v>1</v>
      </c>
      <c r="AN274" s="225" t="s">
        <v>1</v>
      </c>
      <c r="AO274" s="225" t="s">
        <v>1</v>
      </c>
      <c r="AP274" s="225" t="s">
        <v>1</v>
      </c>
      <c r="AQ274" s="225" t="s">
        <v>1</v>
      </c>
      <c r="AR274" s="225" t="s">
        <v>1</v>
      </c>
      <c r="AS274" s="225" t="s">
        <v>1</v>
      </c>
      <c r="AT274" s="225" t="s">
        <v>1</v>
      </c>
      <c r="AU274" s="232" t="s">
        <v>23</v>
      </c>
      <c r="AV274" s="230" t="s">
        <v>22</v>
      </c>
      <c r="AW274" s="231" t="s">
        <v>1240</v>
      </c>
      <c r="AX274" s="226">
        <v>1</v>
      </c>
      <c r="AY274" s="239">
        <v>3</v>
      </c>
      <c r="AZ274" s="228">
        <v>0</v>
      </c>
      <c r="BA274" s="228">
        <v>0</v>
      </c>
      <c r="BB274" s="234">
        <v>0</v>
      </c>
      <c r="BD274">
        <f>VLOOKUP(A274,'High impact list'!$A:$F,1,FALSE)</f>
        <v>277</v>
      </c>
      <c r="BE274" t="str">
        <f>VLOOKUP(A274,'High impact list'!$A:$F,5,FALSE)</f>
        <v>Human Settlements</v>
      </c>
      <c r="BF274">
        <v>1</v>
      </c>
      <c r="BG274">
        <v>2</v>
      </c>
      <c r="BH274" t="e">
        <f>VLOOKUP(A274,Sheet2!B:B,1,FALSE)</f>
        <v>#N/A</v>
      </c>
    </row>
    <row r="275" spans="1:60" ht="18" customHeight="1" x14ac:dyDescent="0.25">
      <c r="A275" s="223">
        <v>286</v>
      </c>
      <c r="B275" s="224" t="s">
        <v>715</v>
      </c>
      <c r="C275" s="225" t="s">
        <v>1193</v>
      </c>
      <c r="D275" s="225" t="s">
        <v>1191</v>
      </c>
      <c r="E275" s="225" t="s">
        <v>683</v>
      </c>
      <c r="F275" s="225" t="s">
        <v>1</v>
      </c>
      <c r="G275" s="225" t="s">
        <v>687</v>
      </c>
      <c r="H275" s="224" t="s">
        <v>1</v>
      </c>
      <c r="I275" s="224" t="s">
        <v>437</v>
      </c>
      <c r="J275" s="227" t="s">
        <v>17</v>
      </c>
      <c r="K275" s="231" t="s">
        <v>20</v>
      </c>
      <c r="L275" s="225" t="s">
        <v>1</v>
      </c>
      <c r="M275" s="226" t="s">
        <v>33</v>
      </c>
      <c r="N275" s="225" t="s">
        <v>1</v>
      </c>
      <c r="O275" s="230" t="s">
        <v>22</v>
      </c>
      <c r="P275" s="225" t="s">
        <v>1</v>
      </c>
      <c r="Q275" s="225" t="s">
        <v>1</v>
      </c>
      <c r="R275" s="225" t="s">
        <v>1</v>
      </c>
      <c r="S275" s="225" t="s">
        <v>1</v>
      </c>
      <c r="T275" s="225" t="s">
        <v>1</v>
      </c>
      <c r="U275" s="225" t="s">
        <v>1</v>
      </c>
      <c r="V275" s="225" t="s">
        <v>1</v>
      </c>
      <c r="W275" s="225" t="s">
        <v>1</v>
      </c>
      <c r="X275" s="225" t="s">
        <v>1</v>
      </c>
      <c r="Y275" s="225" t="s">
        <v>1</v>
      </c>
      <c r="Z275" s="231" t="s">
        <v>20</v>
      </c>
      <c r="AA275" s="225" t="s">
        <v>1</v>
      </c>
      <c r="AB275" s="225" t="s">
        <v>1</v>
      </c>
      <c r="AC275" s="225" t="s">
        <v>1</v>
      </c>
      <c r="AD275" s="225" t="s">
        <v>1</v>
      </c>
      <c r="AE275" s="225" t="s">
        <v>1</v>
      </c>
      <c r="AF275" s="225" t="s">
        <v>1</v>
      </c>
      <c r="AG275" s="225" t="s">
        <v>1</v>
      </c>
      <c r="AH275" s="225" t="s">
        <v>1</v>
      </c>
      <c r="AI275" s="225" t="s">
        <v>1</v>
      </c>
      <c r="AJ275" s="225" t="s">
        <v>1</v>
      </c>
      <c r="AK275" s="225" t="s">
        <v>1</v>
      </c>
      <c r="AL275" s="225" t="s">
        <v>1</v>
      </c>
      <c r="AM275" s="225" t="s">
        <v>1</v>
      </c>
      <c r="AN275" s="225" t="s">
        <v>1</v>
      </c>
      <c r="AO275" s="225" t="s">
        <v>1</v>
      </c>
      <c r="AP275" s="225" t="s">
        <v>1</v>
      </c>
      <c r="AQ275" s="225" t="s">
        <v>1</v>
      </c>
      <c r="AR275" s="225" t="s">
        <v>1</v>
      </c>
      <c r="AS275" s="225" t="s">
        <v>1</v>
      </c>
      <c r="AT275" s="225" t="s">
        <v>1</v>
      </c>
      <c r="AU275" s="232" t="s">
        <v>23</v>
      </c>
      <c r="AV275" s="232" t="s">
        <v>23</v>
      </c>
      <c r="AW275" s="232" t="s">
        <v>1242</v>
      </c>
      <c r="AX275" s="227">
        <v>2</v>
      </c>
      <c r="AY275" s="227">
        <v>2</v>
      </c>
      <c r="AZ275" s="228">
        <v>0</v>
      </c>
      <c r="BA275" s="233">
        <v>0.65</v>
      </c>
      <c r="BB275" s="238">
        <v>0.22</v>
      </c>
      <c r="BD275" t="e">
        <f>VLOOKUP(A275,'High impact list'!$A:$F,1,FALSE)</f>
        <v>#N/A</v>
      </c>
      <c r="BE275" t="e">
        <f>VLOOKUP(A275,'High impact list'!$A:$F,5,FALSE)</f>
        <v>#N/A</v>
      </c>
      <c r="BF275">
        <v>1</v>
      </c>
      <c r="BG275">
        <v>2</v>
      </c>
      <c r="BH275" t="e">
        <f>VLOOKUP(A275,Sheet2!B:B,1,FALSE)</f>
        <v>#N/A</v>
      </c>
    </row>
    <row r="276" spans="1:60" ht="18.75" customHeight="1" x14ac:dyDescent="0.25">
      <c r="A276" s="223">
        <v>1330</v>
      </c>
      <c r="B276" s="224" t="s">
        <v>78</v>
      </c>
      <c r="C276" s="225" t="s">
        <v>1193</v>
      </c>
      <c r="D276" s="225" t="s">
        <v>1191</v>
      </c>
      <c r="E276" s="225" t="s">
        <v>658</v>
      </c>
      <c r="F276" s="225" t="s">
        <v>1</v>
      </c>
      <c r="G276" s="225" t="s">
        <v>447</v>
      </c>
      <c r="H276" s="224" t="s">
        <v>1</v>
      </c>
      <c r="I276" s="224" t="s">
        <v>437</v>
      </c>
      <c r="J276" s="227" t="s">
        <v>17</v>
      </c>
      <c r="K276" s="225" t="s">
        <v>1</v>
      </c>
      <c r="L276" s="232" t="s">
        <v>23</v>
      </c>
      <c r="M276" s="227" t="s">
        <v>17</v>
      </c>
      <c r="N276" s="225" t="s">
        <v>1</v>
      </c>
      <c r="O276" s="232" t="s">
        <v>23</v>
      </c>
      <c r="P276" s="225" t="s">
        <v>1</v>
      </c>
      <c r="Q276" s="225" t="s">
        <v>1</v>
      </c>
      <c r="R276" s="225" t="s">
        <v>1</v>
      </c>
      <c r="S276" s="225" t="s">
        <v>1</v>
      </c>
      <c r="T276" s="225" t="s">
        <v>1</v>
      </c>
      <c r="U276" s="225" t="s">
        <v>1</v>
      </c>
      <c r="V276" s="225" t="s">
        <v>1</v>
      </c>
      <c r="W276" s="225" t="s">
        <v>1</v>
      </c>
      <c r="X276" s="225" t="s">
        <v>1</v>
      </c>
      <c r="Y276" s="225" t="s">
        <v>1</v>
      </c>
      <c r="Z276" s="225" t="s">
        <v>1</v>
      </c>
      <c r="AA276" s="225" t="s">
        <v>1</v>
      </c>
      <c r="AB276" s="225" t="s">
        <v>1</v>
      </c>
      <c r="AC276" s="225" t="s">
        <v>1</v>
      </c>
      <c r="AD276" s="225" t="s">
        <v>1</v>
      </c>
      <c r="AE276" s="232" t="s">
        <v>23</v>
      </c>
      <c r="AF276" s="225" t="s">
        <v>1</v>
      </c>
      <c r="AG276" s="225" t="s">
        <v>1</v>
      </c>
      <c r="AH276" s="225" t="s">
        <v>1</v>
      </c>
      <c r="AI276" s="225" t="s">
        <v>1</v>
      </c>
      <c r="AJ276" s="225" t="s">
        <v>1</v>
      </c>
      <c r="AK276" s="225" t="s">
        <v>1</v>
      </c>
      <c r="AL276" s="225" t="s">
        <v>1</v>
      </c>
      <c r="AM276" s="225" t="s">
        <v>1</v>
      </c>
      <c r="AN276" s="225" t="s">
        <v>1</v>
      </c>
      <c r="AO276" s="225" t="s">
        <v>1</v>
      </c>
      <c r="AP276" s="225" t="s">
        <v>1</v>
      </c>
      <c r="AQ276" s="225" t="s">
        <v>1</v>
      </c>
      <c r="AR276" s="225" t="s">
        <v>1</v>
      </c>
      <c r="AS276" s="225" t="s">
        <v>1</v>
      </c>
      <c r="AT276" s="225" t="s">
        <v>1</v>
      </c>
      <c r="AU276" s="225" t="s">
        <v>1</v>
      </c>
      <c r="AV276" s="230" t="s">
        <v>22</v>
      </c>
      <c r="AW276" s="231" t="s">
        <v>1240</v>
      </c>
      <c r="AX276" s="227">
        <v>2</v>
      </c>
      <c r="AY276" s="235">
        <v>0</v>
      </c>
      <c r="AZ276" s="228">
        <v>0</v>
      </c>
      <c r="BA276" s="228">
        <v>0</v>
      </c>
      <c r="BB276" s="234">
        <v>0</v>
      </c>
      <c r="BD276">
        <f>VLOOKUP(A276,'High impact list'!$A:$F,1,FALSE)</f>
        <v>1330</v>
      </c>
      <c r="BE276" t="str">
        <f>VLOOKUP(A276,'High impact list'!$A:$F,5,FALSE)</f>
        <v>Education, skills and unemployment</v>
      </c>
      <c r="BF276">
        <v>1</v>
      </c>
      <c r="BG276">
        <v>2</v>
      </c>
      <c r="BH276" t="e">
        <f>VLOOKUP(A276,Sheet2!B:B,1,FALSE)</f>
        <v>#N/A</v>
      </c>
    </row>
    <row r="277" spans="1:60" ht="14.25" customHeight="1" x14ac:dyDescent="0.25">
      <c r="A277" s="223">
        <v>1331</v>
      </c>
      <c r="B277" s="224" t="s">
        <v>79</v>
      </c>
      <c r="C277" s="225" t="s">
        <v>1193</v>
      </c>
      <c r="D277" s="225" t="s">
        <v>1191</v>
      </c>
      <c r="E277" s="225" t="s">
        <v>1065</v>
      </c>
      <c r="F277" s="225" t="s">
        <v>1</v>
      </c>
      <c r="G277" s="225" t="s">
        <v>447</v>
      </c>
      <c r="H277" s="224" t="s">
        <v>1</v>
      </c>
      <c r="I277" s="224" t="s">
        <v>437</v>
      </c>
      <c r="J277" s="227" t="s">
        <v>17</v>
      </c>
      <c r="K277" s="225" t="s">
        <v>1</v>
      </c>
      <c r="L277" s="232" t="s">
        <v>23</v>
      </c>
      <c r="M277" s="237" t="s">
        <v>26</v>
      </c>
      <c r="N277" s="225" t="s">
        <v>1</v>
      </c>
      <c r="O277" s="232" t="s">
        <v>23</v>
      </c>
      <c r="P277" s="225" t="s">
        <v>1</v>
      </c>
      <c r="Q277" s="225" t="s">
        <v>1</v>
      </c>
      <c r="R277" s="230" t="s">
        <v>22</v>
      </c>
      <c r="S277" s="225" t="s">
        <v>1</v>
      </c>
      <c r="T277" s="225" t="s">
        <v>1</v>
      </c>
      <c r="U277" s="225" t="s">
        <v>1</v>
      </c>
      <c r="V277" s="225" t="s">
        <v>1</v>
      </c>
      <c r="W277" s="225" t="s">
        <v>1</v>
      </c>
      <c r="X277" s="225" t="s">
        <v>1</v>
      </c>
      <c r="Y277" s="225" t="s">
        <v>1</v>
      </c>
      <c r="Z277" s="225" t="s">
        <v>1</v>
      </c>
      <c r="AA277" s="225" t="s">
        <v>1</v>
      </c>
      <c r="AB277" s="225" t="s">
        <v>1</v>
      </c>
      <c r="AC277" s="225" t="s">
        <v>1</v>
      </c>
      <c r="AD277" s="225" t="s">
        <v>1</v>
      </c>
      <c r="AE277" s="232" t="s">
        <v>23</v>
      </c>
      <c r="AF277" s="225" t="s">
        <v>1</v>
      </c>
      <c r="AG277" s="225" t="s">
        <v>1</v>
      </c>
      <c r="AH277" s="225" t="s">
        <v>1</v>
      </c>
      <c r="AI277" s="225" t="s">
        <v>1</v>
      </c>
      <c r="AJ277" s="225" t="s">
        <v>1</v>
      </c>
      <c r="AK277" s="225" t="s">
        <v>1</v>
      </c>
      <c r="AL277" s="225" t="s">
        <v>1</v>
      </c>
      <c r="AM277" s="225" t="s">
        <v>1</v>
      </c>
      <c r="AN277" s="225" t="s">
        <v>1</v>
      </c>
      <c r="AO277" s="225" t="s">
        <v>1</v>
      </c>
      <c r="AP277" s="225" t="s">
        <v>1</v>
      </c>
      <c r="AQ277" s="225" t="s">
        <v>1</v>
      </c>
      <c r="AR277" s="225" t="s">
        <v>1</v>
      </c>
      <c r="AS277" s="225" t="s">
        <v>1</v>
      </c>
      <c r="AT277" s="225" t="s">
        <v>1</v>
      </c>
      <c r="AU277" s="225" t="s">
        <v>1</v>
      </c>
      <c r="AV277" s="225" t="s">
        <v>1</v>
      </c>
      <c r="AW277" s="232" t="s">
        <v>1242</v>
      </c>
      <c r="AX277" s="227">
        <v>2</v>
      </c>
      <c r="AY277" s="235">
        <v>0</v>
      </c>
      <c r="AZ277" s="228">
        <v>0</v>
      </c>
      <c r="BA277" s="228">
        <v>0</v>
      </c>
      <c r="BB277" s="229">
        <v>0</v>
      </c>
      <c r="BD277">
        <f>VLOOKUP(A277,'High impact list'!$A:$F,1,FALSE)</f>
        <v>1331</v>
      </c>
      <c r="BE277" t="str">
        <f>VLOOKUP(A277,'High impact list'!$A:$F,5,FALSE)</f>
        <v>Education, skills and unemployment</v>
      </c>
      <c r="BF277">
        <v>1</v>
      </c>
      <c r="BG277">
        <v>2</v>
      </c>
      <c r="BH277" t="e">
        <f>VLOOKUP(A277,Sheet2!B:B,1,FALSE)</f>
        <v>#N/A</v>
      </c>
    </row>
    <row r="278" spans="1:60" ht="14.25" customHeight="1" x14ac:dyDescent="0.25">
      <c r="A278" s="223">
        <v>1333</v>
      </c>
      <c r="B278" s="224" t="s">
        <v>82</v>
      </c>
      <c r="C278" s="225" t="s">
        <v>1193</v>
      </c>
      <c r="D278" s="225" t="s">
        <v>1191</v>
      </c>
      <c r="E278" s="225" t="s">
        <v>1021</v>
      </c>
      <c r="F278" s="225" t="s">
        <v>1</v>
      </c>
      <c r="G278" s="225" t="s">
        <v>447</v>
      </c>
      <c r="H278" s="224" t="s">
        <v>1</v>
      </c>
      <c r="I278" s="224" t="s">
        <v>437</v>
      </c>
      <c r="J278" s="227" t="s">
        <v>17</v>
      </c>
      <c r="K278" s="225" t="s">
        <v>1</v>
      </c>
      <c r="L278" s="232" t="s">
        <v>23</v>
      </c>
      <c r="M278" s="227" t="s">
        <v>17</v>
      </c>
      <c r="N278" s="225" t="s">
        <v>1</v>
      </c>
      <c r="O278" s="232" t="s">
        <v>23</v>
      </c>
      <c r="P278" s="225" t="s">
        <v>1</v>
      </c>
      <c r="Q278" s="225" t="s">
        <v>1</v>
      </c>
      <c r="R278" s="225" t="s">
        <v>1</v>
      </c>
      <c r="S278" s="225" t="s">
        <v>1</v>
      </c>
      <c r="T278" s="225" t="s">
        <v>1</v>
      </c>
      <c r="U278" s="225" t="s">
        <v>1</v>
      </c>
      <c r="V278" s="225" t="s">
        <v>1</v>
      </c>
      <c r="W278" s="225" t="s">
        <v>1</v>
      </c>
      <c r="X278" s="225" t="s">
        <v>1</v>
      </c>
      <c r="Y278" s="225" t="s">
        <v>1</v>
      </c>
      <c r="Z278" s="225" t="s">
        <v>1</v>
      </c>
      <c r="AA278" s="225" t="s">
        <v>1</v>
      </c>
      <c r="AB278" s="225" t="s">
        <v>1</v>
      </c>
      <c r="AC278" s="225" t="s">
        <v>1</v>
      </c>
      <c r="AD278" s="225" t="s">
        <v>1</v>
      </c>
      <c r="AE278" s="232" t="s">
        <v>23</v>
      </c>
      <c r="AF278" s="225" t="s">
        <v>1</v>
      </c>
      <c r="AG278" s="225" t="s">
        <v>1</v>
      </c>
      <c r="AH278" s="225" t="s">
        <v>1</v>
      </c>
      <c r="AI278" s="225" t="s">
        <v>1</v>
      </c>
      <c r="AJ278" s="225" t="s">
        <v>1</v>
      </c>
      <c r="AK278" s="225" t="s">
        <v>1</v>
      </c>
      <c r="AL278" s="225" t="s">
        <v>1</v>
      </c>
      <c r="AM278" s="225" t="s">
        <v>1</v>
      </c>
      <c r="AN278" s="225" t="s">
        <v>1</v>
      </c>
      <c r="AO278" s="225" t="s">
        <v>1</v>
      </c>
      <c r="AP278" s="225" t="s">
        <v>1</v>
      </c>
      <c r="AQ278" s="225" t="s">
        <v>1</v>
      </c>
      <c r="AR278" s="225" t="s">
        <v>1</v>
      </c>
      <c r="AS278" s="225" t="s">
        <v>1</v>
      </c>
      <c r="AT278" s="225" t="s">
        <v>1</v>
      </c>
      <c r="AU278" s="225" t="s">
        <v>1</v>
      </c>
      <c r="AV278" s="225" t="s">
        <v>1</v>
      </c>
      <c r="AW278" s="226" t="s">
        <v>1241</v>
      </c>
      <c r="AX278" s="226">
        <v>1</v>
      </c>
      <c r="AY278" s="235">
        <v>0</v>
      </c>
      <c r="AZ278" s="228">
        <v>0</v>
      </c>
      <c r="BA278" s="228">
        <v>0</v>
      </c>
      <c r="BB278" s="229">
        <v>0</v>
      </c>
      <c r="BD278">
        <f>VLOOKUP(A278,'High impact list'!$A:$F,1,FALSE)</f>
        <v>1333</v>
      </c>
      <c r="BE278" t="str">
        <f>VLOOKUP(A278,'High impact list'!$A:$F,5,FALSE)</f>
        <v>Education, skills and unemployment</v>
      </c>
      <c r="BF278">
        <v>1</v>
      </c>
      <c r="BG278">
        <v>2</v>
      </c>
      <c r="BH278" t="e">
        <f>VLOOKUP(A278,Sheet2!B:B,1,FALSE)</f>
        <v>#N/A</v>
      </c>
    </row>
    <row r="279" spans="1:60" ht="26.25" customHeight="1" x14ac:dyDescent="0.25">
      <c r="A279" s="223">
        <v>321</v>
      </c>
      <c r="B279" s="224" t="s">
        <v>1306</v>
      </c>
      <c r="C279" s="225" t="s">
        <v>1193</v>
      </c>
      <c r="D279" s="225" t="s">
        <v>1191</v>
      </c>
      <c r="E279" s="225" t="s">
        <v>815</v>
      </c>
      <c r="F279" s="225" t="s">
        <v>1</v>
      </c>
      <c r="G279" s="225" t="s">
        <v>1527</v>
      </c>
      <c r="H279" s="224" t="s">
        <v>1</v>
      </c>
      <c r="I279" s="224" t="s">
        <v>437</v>
      </c>
      <c r="J279" s="227" t="s">
        <v>17</v>
      </c>
      <c r="K279" s="225" t="s">
        <v>1</v>
      </c>
      <c r="L279" s="232" t="s">
        <v>23</v>
      </c>
      <c r="M279" s="227" t="s">
        <v>17</v>
      </c>
      <c r="N279" s="225" t="s">
        <v>1</v>
      </c>
      <c r="O279" s="231" t="s">
        <v>20</v>
      </c>
      <c r="P279" s="225" t="s">
        <v>1</v>
      </c>
      <c r="Q279" s="225" t="s">
        <v>1</v>
      </c>
      <c r="R279" s="225" t="s">
        <v>1</v>
      </c>
      <c r="S279" s="225" t="s">
        <v>1</v>
      </c>
      <c r="T279" s="225" t="s">
        <v>1</v>
      </c>
      <c r="U279" s="225" t="s">
        <v>1</v>
      </c>
      <c r="V279" s="225" t="s">
        <v>1</v>
      </c>
      <c r="W279" s="225" t="s">
        <v>1</v>
      </c>
      <c r="X279" s="225" t="s">
        <v>1</v>
      </c>
      <c r="Y279" s="225" t="s">
        <v>1</v>
      </c>
      <c r="Z279" s="225" t="s">
        <v>1</v>
      </c>
      <c r="AA279" s="225" t="s">
        <v>1</v>
      </c>
      <c r="AB279" s="225" t="s">
        <v>1</v>
      </c>
      <c r="AC279" s="225" t="s">
        <v>1</v>
      </c>
      <c r="AD279" s="225" t="s">
        <v>1</v>
      </c>
      <c r="AE279" s="232" t="s">
        <v>23</v>
      </c>
      <c r="AF279" s="231" t="s">
        <v>20</v>
      </c>
      <c r="AG279" s="225" t="s">
        <v>1</v>
      </c>
      <c r="AH279" s="225" t="s">
        <v>1</v>
      </c>
      <c r="AI279" s="225" t="s">
        <v>1</v>
      </c>
      <c r="AJ279" s="225" t="s">
        <v>1</v>
      </c>
      <c r="AK279" s="225" t="s">
        <v>1</v>
      </c>
      <c r="AL279" s="225" t="s">
        <v>1</v>
      </c>
      <c r="AM279" s="225" t="s">
        <v>1</v>
      </c>
      <c r="AN279" s="225" t="s">
        <v>1</v>
      </c>
      <c r="AO279" s="225" t="s">
        <v>1</v>
      </c>
      <c r="AP279" s="225" t="s">
        <v>1</v>
      </c>
      <c r="AQ279" s="225" t="s">
        <v>1</v>
      </c>
      <c r="AR279" s="231" t="s">
        <v>20</v>
      </c>
      <c r="AS279" s="225" t="s">
        <v>1</v>
      </c>
      <c r="AT279" s="225" t="s">
        <v>1</v>
      </c>
      <c r="AU279" s="232" t="s">
        <v>23</v>
      </c>
      <c r="AV279" s="232" t="s">
        <v>23</v>
      </c>
      <c r="AW279" s="226" t="s">
        <v>1241</v>
      </c>
      <c r="AX279" s="226">
        <v>1</v>
      </c>
      <c r="AY279" s="235">
        <v>0</v>
      </c>
      <c r="AZ279" s="228">
        <v>0</v>
      </c>
      <c r="BA279" s="236">
        <v>4.0999999999999996</v>
      </c>
      <c r="BB279" s="234">
        <v>0.05</v>
      </c>
      <c r="BD279" t="e">
        <f>VLOOKUP(A279,'High impact list'!$A:$F,1,FALSE)</f>
        <v>#N/A</v>
      </c>
      <c r="BE279" t="e">
        <f>VLOOKUP(A279,'High impact list'!$A:$F,5,FALSE)</f>
        <v>#N/A</v>
      </c>
      <c r="BF279">
        <v>1</v>
      </c>
      <c r="BG279">
        <v>2</v>
      </c>
      <c r="BH279" t="e">
        <f>VLOOKUP(A279,Sheet2!B:B,1,FALSE)</f>
        <v>#N/A</v>
      </c>
    </row>
    <row r="280" spans="1:60" ht="18.75" customHeight="1" x14ac:dyDescent="0.25">
      <c r="A280" s="223">
        <v>326</v>
      </c>
      <c r="B280" s="224" t="s">
        <v>119</v>
      </c>
      <c r="C280" s="225" t="s">
        <v>1193</v>
      </c>
      <c r="D280" s="225" t="s">
        <v>1191</v>
      </c>
      <c r="E280" s="225" t="s">
        <v>1021</v>
      </c>
      <c r="F280" s="225" t="s">
        <v>1</v>
      </c>
      <c r="G280" s="225" t="s">
        <v>1517</v>
      </c>
      <c r="H280" s="224" t="s">
        <v>1</v>
      </c>
      <c r="I280" s="224" t="s">
        <v>437</v>
      </c>
      <c r="J280" s="227" t="s">
        <v>17</v>
      </c>
      <c r="K280" s="225" t="s">
        <v>1</v>
      </c>
      <c r="L280" s="232" t="s">
        <v>23</v>
      </c>
      <c r="M280" s="227" t="s">
        <v>17</v>
      </c>
      <c r="N280" s="225" t="s">
        <v>1</v>
      </c>
      <c r="O280" s="232" t="s">
        <v>23</v>
      </c>
      <c r="P280" s="225" t="s">
        <v>1</v>
      </c>
      <c r="Q280" s="225" t="s">
        <v>1</v>
      </c>
      <c r="R280" s="225" t="s">
        <v>1</v>
      </c>
      <c r="S280" s="225" t="s">
        <v>1</v>
      </c>
      <c r="T280" s="225" t="s">
        <v>1</v>
      </c>
      <c r="U280" s="225" t="s">
        <v>1</v>
      </c>
      <c r="V280" s="225" t="s">
        <v>1</v>
      </c>
      <c r="W280" s="225" t="s">
        <v>1</v>
      </c>
      <c r="X280" s="225" t="s">
        <v>1</v>
      </c>
      <c r="Y280" s="225" t="s">
        <v>1</v>
      </c>
      <c r="Z280" s="225" t="s">
        <v>1</v>
      </c>
      <c r="AA280" s="225" t="s">
        <v>1</v>
      </c>
      <c r="AB280" s="225" t="s">
        <v>1</v>
      </c>
      <c r="AC280" s="225" t="s">
        <v>1</v>
      </c>
      <c r="AD280" s="225" t="s">
        <v>1</v>
      </c>
      <c r="AE280" s="232" t="s">
        <v>23</v>
      </c>
      <c r="AF280" s="231" t="s">
        <v>20</v>
      </c>
      <c r="AG280" s="225" t="s">
        <v>1</v>
      </c>
      <c r="AH280" s="225" t="s">
        <v>1</v>
      </c>
      <c r="AI280" s="225" t="s">
        <v>1</v>
      </c>
      <c r="AJ280" s="225" t="s">
        <v>1</v>
      </c>
      <c r="AK280" s="225" t="s">
        <v>1</v>
      </c>
      <c r="AL280" s="231" t="s">
        <v>20</v>
      </c>
      <c r="AM280" s="225" t="s">
        <v>1</v>
      </c>
      <c r="AN280" s="225" t="s">
        <v>1</v>
      </c>
      <c r="AO280" s="225" t="s">
        <v>1</v>
      </c>
      <c r="AP280" s="225" t="s">
        <v>1</v>
      </c>
      <c r="AQ280" s="225" t="s">
        <v>1</v>
      </c>
      <c r="AR280" s="225" t="s">
        <v>1</v>
      </c>
      <c r="AS280" s="225" t="s">
        <v>1</v>
      </c>
      <c r="AT280" s="225" t="s">
        <v>1</v>
      </c>
      <c r="AU280" s="230" t="s">
        <v>22</v>
      </c>
      <c r="AV280" s="232" t="s">
        <v>23</v>
      </c>
      <c r="AW280" s="232" t="s">
        <v>1242</v>
      </c>
      <c r="AX280" s="226">
        <v>1</v>
      </c>
      <c r="AY280" s="235">
        <v>0</v>
      </c>
      <c r="AZ280" s="228">
        <v>0</v>
      </c>
      <c r="BA280" s="233">
        <v>2.1</v>
      </c>
      <c r="BB280" s="229">
        <v>0</v>
      </c>
      <c r="BD280">
        <f>VLOOKUP(A280,'High impact list'!$A:$F,1,FALSE)</f>
        <v>326</v>
      </c>
      <c r="BE280" t="str">
        <f>VLOOKUP(A280,'High impact list'!$A:$F,5,FALSE)</f>
        <v>Energy</v>
      </c>
      <c r="BF280">
        <v>1</v>
      </c>
      <c r="BG280">
        <v>2</v>
      </c>
      <c r="BH280" t="e">
        <f>VLOOKUP(A280,Sheet2!B:B,1,FALSE)</f>
        <v>#N/A</v>
      </c>
    </row>
    <row r="281" spans="1:60" ht="18.75" customHeight="1" x14ac:dyDescent="0.25">
      <c r="A281" s="223">
        <v>404</v>
      </c>
      <c r="B281" s="224" t="s">
        <v>188</v>
      </c>
      <c r="C281" s="225" t="s">
        <v>1193</v>
      </c>
      <c r="D281" s="225" t="s">
        <v>1191</v>
      </c>
      <c r="E281" s="225" t="s">
        <v>737</v>
      </c>
      <c r="F281" s="225" t="s">
        <v>1</v>
      </c>
      <c r="G281" s="225" t="s">
        <v>739</v>
      </c>
      <c r="H281" s="224" t="s">
        <v>1</v>
      </c>
      <c r="I281" s="224" t="s">
        <v>437</v>
      </c>
      <c r="J281" s="227" t="s">
        <v>17</v>
      </c>
      <c r="K281" s="231" t="s">
        <v>20</v>
      </c>
      <c r="L281" s="232" t="s">
        <v>23</v>
      </c>
      <c r="M281" s="227" t="s">
        <v>17</v>
      </c>
      <c r="N281" s="225" t="s">
        <v>1</v>
      </c>
      <c r="O281" s="232" t="s">
        <v>23</v>
      </c>
      <c r="P281" s="225" t="s">
        <v>1</v>
      </c>
      <c r="Q281" s="225" t="s">
        <v>1</v>
      </c>
      <c r="R281" s="225" t="s">
        <v>1</v>
      </c>
      <c r="S281" s="225" t="s">
        <v>1</v>
      </c>
      <c r="T281" s="225" t="s">
        <v>1</v>
      </c>
      <c r="U281" s="225" t="s">
        <v>1</v>
      </c>
      <c r="V281" s="225" t="s">
        <v>1</v>
      </c>
      <c r="W281" s="225" t="s">
        <v>1</v>
      </c>
      <c r="X281" s="225" t="s">
        <v>1</v>
      </c>
      <c r="Y281" s="225" t="s">
        <v>1</v>
      </c>
      <c r="Z281" s="231" t="s">
        <v>20</v>
      </c>
      <c r="AA281" s="225" t="s">
        <v>1</v>
      </c>
      <c r="AB281" s="225" t="s">
        <v>1</v>
      </c>
      <c r="AC281" s="225" t="s">
        <v>1</v>
      </c>
      <c r="AD281" s="225" t="s">
        <v>1</v>
      </c>
      <c r="AE281" s="225" t="s">
        <v>1</v>
      </c>
      <c r="AF281" s="225" t="s">
        <v>1</v>
      </c>
      <c r="AG281" s="225" t="s">
        <v>1</v>
      </c>
      <c r="AH281" s="232" t="s">
        <v>23</v>
      </c>
      <c r="AI281" s="225" t="s">
        <v>1</v>
      </c>
      <c r="AJ281" s="225" t="s">
        <v>1</v>
      </c>
      <c r="AK281" s="231" t="s">
        <v>20</v>
      </c>
      <c r="AL281" s="225" t="s">
        <v>1</v>
      </c>
      <c r="AM281" s="225" t="s">
        <v>1</v>
      </c>
      <c r="AN281" s="225" t="s">
        <v>1</v>
      </c>
      <c r="AO281" s="225" t="s">
        <v>1</v>
      </c>
      <c r="AP281" s="225" t="s">
        <v>1</v>
      </c>
      <c r="AQ281" s="225" t="s">
        <v>1</v>
      </c>
      <c r="AR281" s="225" t="s">
        <v>1</v>
      </c>
      <c r="AS281" s="225" t="s">
        <v>1</v>
      </c>
      <c r="AT281" s="225" t="s">
        <v>1</v>
      </c>
      <c r="AU281" s="231" t="s">
        <v>20</v>
      </c>
      <c r="AV281" s="225" t="s">
        <v>1</v>
      </c>
      <c r="AW281" s="226" t="s">
        <v>1241</v>
      </c>
      <c r="AX281" s="226">
        <v>1</v>
      </c>
      <c r="AY281" s="227">
        <v>2</v>
      </c>
      <c r="AZ281" s="228">
        <v>0</v>
      </c>
      <c r="BA281" s="236">
        <v>1.2</v>
      </c>
      <c r="BB281" s="238">
        <v>0.35</v>
      </c>
      <c r="BD281">
        <f>VLOOKUP(A281,'High impact list'!$A:$F,1,FALSE)</f>
        <v>404</v>
      </c>
      <c r="BE281" t="str">
        <f>VLOOKUP(A281,'High impact list'!$A:$F,5,FALSE)</f>
        <v>Key Public Entity</v>
      </c>
      <c r="BF281">
        <v>1</v>
      </c>
      <c r="BG281">
        <v>2</v>
      </c>
      <c r="BH281" t="e">
        <f>VLOOKUP(A281,Sheet2!B:B,1,FALSE)</f>
        <v>#N/A</v>
      </c>
    </row>
    <row r="282" spans="1:60" ht="18.75" customHeight="1" x14ac:dyDescent="0.25">
      <c r="A282" s="223">
        <v>419</v>
      </c>
      <c r="B282" s="224" t="s">
        <v>164</v>
      </c>
      <c r="C282" s="225" t="s">
        <v>1193</v>
      </c>
      <c r="D282" s="225" t="s">
        <v>1191</v>
      </c>
      <c r="E282" s="225" t="s">
        <v>941</v>
      </c>
      <c r="F282" s="225" t="s">
        <v>1</v>
      </c>
      <c r="G282" s="225" t="s">
        <v>1518</v>
      </c>
      <c r="H282" s="224" t="s">
        <v>1</v>
      </c>
      <c r="I282" s="224" t="s">
        <v>437</v>
      </c>
      <c r="J282" s="227" t="s">
        <v>17</v>
      </c>
      <c r="K282" s="225" t="s">
        <v>1</v>
      </c>
      <c r="L282" s="232" t="s">
        <v>23</v>
      </c>
      <c r="M282" s="227" t="s">
        <v>17</v>
      </c>
      <c r="N282" s="225" t="s">
        <v>1</v>
      </c>
      <c r="O282" s="232" t="s">
        <v>23</v>
      </c>
      <c r="P282" s="225" t="s">
        <v>1</v>
      </c>
      <c r="Q282" s="225" t="s">
        <v>1</v>
      </c>
      <c r="R282" s="225" t="s">
        <v>1</v>
      </c>
      <c r="S282" s="225" t="s">
        <v>1</v>
      </c>
      <c r="T282" s="225" t="s">
        <v>1</v>
      </c>
      <c r="U282" s="225" t="s">
        <v>1</v>
      </c>
      <c r="V282" s="225" t="s">
        <v>1</v>
      </c>
      <c r="W282" s="225" t="s">
        <v>1</v>
      </c>
      <c r="X282" s="225" t="s">
        <v>1</v>
      </c>
      <c r="Y282" s="225" t="s">
        <v>1</v>
      </c>
      <c r="Z282" s="225" t="s">
        <v>1</v>
      </c>
      <c r="AA282" s="225" t="s">
        <v>1</v>
      </c>
      <c r="AB282" s="225" t="s">
        <v>1</v>
      </c>
      <c r="AC282" s="225" t="s">
        <v>1</v>
      </c>
      <c r="AD282" s="225" t="s">
        <v>1</v>
      </c>
      <c r="AE282" s="231" t="s">
        <v>20</v>
      </c>
      <c r="AF282" s="231" t="s">
        <v>20</v>
      </c>
      <c r="AG282" s="225" t="s">
        <v>1</v>
      </c>
      <c r="AH282" s="225" t="s">
        <v>1</v>
      </c>
      <c r="AI282" s="225" t="s">
        <v>1</v>
      </c>
      <c r="AJ282" s="225" t="s">
        <v>1</v>
      </c>
      <c r="AK282" s="225" t="s">
        <v>1</v>
      </c>
      <c r="AL282" s="232" t="s">
        <v>23</v>
      </c>
      <c r="AM282" s="225" t="s">
        <v>1</v>
      </c>
      <c r="AN282" s="225" t="s">
        <v>1</v>
      </c>
      <c r="AO282" s="225" t="s">
        <v>1</v>
      </c>
      <c r="AP282" s="225" t="s">
        <v>1</v>
      </c>
      <c r="AQ282" s="225" t="s">
        <v>1</v>
      </c>
      <c r="AR282" s="225" t="s">
        <v>1</v>
      </c>
      <c r="AS282" s="225" t="s">
        <v>1</v>
      </c>
      <c r="AT282" s="225" t="s">
        <v>1</v>
      </c>
      <c r="AU282" s="225" t="s">
        <v>1</v>
      </c>
      <c r="AV282" s="232" t="s">
        <v>23</v>
      </c>
      <c r="AW282" s="226" t="s">
        <v>1241</v>
      </c>
      <c r="AX282" s="226">
        <v>1</v>
      </c>
      <c r="AY282" s="227">
        <v>2</v>
      </c>
      <c r="AZ282" s="228">
        <v>0</v>
      </c>
      <c r="BA282" s="236">
        <v>1.1000000000000001</v>
      </c>
      <c r="BB282" s="238">
        <v>2.9</v>
      </c>
      <c r="BD282">
        <f>VLOOKUP(A282,'High impact list'!$A:$F,1,FALSE)</f>
        <v>419</v>
      </c>
      <c r="BE282" t="str">
        <f>VLOOKUP(A282,'High impact list'!$A:$F,5,FALSE)</f>
        <v>Human settlements</v>
      </c>
      <c r="BF282">
        <v>1</v>
      </c>
      <c r="BG282">
        <v>2</v>
      </c>
      <c r="BH282" t="e">
        <f>VLOOKUP(A282,Sheet2!B:B,1,FALSE)</f>
        <v>#N/A</v>
      </c>
    </row>
    <row r="283" spans="1:60" ht="14.25" customHeight="1" x14ac:dyDescent="0.25">
      <c r="A283" s="223">
        <v>225</v>
      </c>
      <c r="B283" s="224" t="s">
        <v>222</v>
      </c>
      <c r="C283" s="225" t="s">
        <v>1193</v>
      </c>
      <c r="D283" s="225" t="s">
        <v>1191</v>
      </c>
      <c r="E283" s="225" t="s">
        <v>625</v>
      </c>
      <c r="F283" s="225" t="s">
        <v>1</v>
      </c>
      <c r="G283" s="225" t="s">
        <v>1</v>
      </c>
      <c r="H283" s="224" t="s">
        <v>1</v>
      </c>
      <c r="I283" s="224" t="s">
        <v>625</v>
      </c>
      <c r="J283" s="227" t="s">
        <v>17</v>
      </c>
      <c r="K283" s="225" t="s">
        <v>1</v>
      </c>
      <c r="L283" s="232" t="s">
        <v>23</v>
      </c>
      <c r="M283" s="227" t="s">
        <v>17</v>
      </c>
      <c r="N283" s="225" t="s">
        <v>1</v>
      </c>
      <c r="O283" s="232" t="s">
        <v>23</v>
      </c>
      <c r="P283" s="225" t="s">
        <v>1</v>
      </c>
      <c r="Q283" s="225" t="s">
        <v>1</v>
      </c>
      <c r="R283" s="225" t="s">
        <v>1</v>
      </c>
      <c r="S283" s="225" t="s">
        <v>1</v>
      </c>
      <c r="T283" s="225" t="s">
        <v>1</v>
      </c>
      <c r="U283" s="225" t="s">
        <v>1</v>
      </c>
      <c r="V283" s="225" t="s">
        <v>1</v>
      </c>
      <c r="W283" s="225" t="s">
        <v>1</v>
      </c>
      <c r="X283" s="225" t="s">
        <v>1</v>
      </c>
      <c r="Y283" s="225" t="s">
        <v>1</v>
      </c>
      <c r="Z283" s="225" t="s">
        <v>1</v>
      </c>
      <c r="AA283" s="225" t="s">
        <v>1</v>
      </c>
      <c r="AB283" s="225" t="s">
        <v>1</v>
      </c>
      <c r="AC283" s="225" t="s">
        <v>1</v>
      </c>
      <c r="AD283" s="225" t="s">
        <v>1</v>
      </c>
      <c r="AE283" s="232" t="s">
        <v>23</v>
      </c>
      <c r="AF283" s="232" t="s">
        <v>23</v>
      </c>
      <c r="AG283" s="225" t="s">
        <v>1</v>
      </c>
      <c r="AH283" s="225" t="s">
        <v>1</v>
      </c>
      <c r="AI283" s="225" t="s">
        <v>1</v>
      </c>
      <c r="AJ283" s="225" t="s">
        <v>1</v>
      </c>
      <c r="AK283" s="232" t="s">
        <v>23</v>
      </c>
      <c r="AL283" s="225" t="s">
        <v>1</v>
      </c>
      <c r="AM283" s="225" t="s">
        <v>1</v>
      </c>
      <c r="AN283" s="225" t="s">
        <v>1</v>
      </c>
      <c r="AO283" s="225" t="s">
        <v>1</v>
      </c>
      <c r="AP283" s="232" t="s">
        <v>23</v>
      </c>
      <c r="AQ283" s="225" t="s">
        <v>1</v>
      </c>
      <c r="AR283" s="232" t="s">
        <v>23</v>
      </c>
      <c r="AS283" s="225" t="s">
        <v>1</v>
      </c>
      <c r="AT283" s="225" t="s">
        <v>1</v>
      </c>
      <c r="AU283" s="231" t="s">
        <v>20</v>
      </c>
      <c r="AV283" s="232" t="s">
        <v>23</v>
      </c>
      <c r="AW283" s="231" t="s">
        <v>1240</v>
      </c>
      <c r="AX283" s="227">
        <v>2</v>
      </c>
      <c r="AY283" s="226">
        <v>1</v>
      </c>
      <c r="AZ283" s="228">
        <v>0</v>
      </c>
      <c r="BA283" s="236">
        <v>2150.5</v>
      </c>
      <c r="BB283" s="234">
        <v>1E-3</v>
      </c>
      <c r="BD283">
        <f>VLOOKUP(A283,'High impact list'!$A:$F,1,FALSE)</f>
        <v>225</v>
      </c>
      <c r="BE283" t="str">
        <f>VLOOKUP(A283,'High impact list'!$A:$F,5,FALSE)</f>
        <v>Limpopo</v>
      </c>
      <c r="BF283">
        <v>1</v>
      </c>
      <c r="BG283">
        <v>2</v>
      </c>
      <c r="BH283" t="e">
        <f>VLOOKUP(A283,Sheet2!B:B,1,FALSE)</f>
        <v>#N/A</v>
      </c>
    </row>
    <row r="284" spans="1:60" ht="14.25" customHeight="1" x14ac:dyDescent="0.25">
      <c r="A284" s="223">
        <v>329</v>
      </c>
      <c r="B284" s="224" t="s">
        <v>120</v>
      </c>
      <c r="C284" s="225" t="s">
        <v>1193</v>
      </c>
      <c r="D284" s="225" t="s">
        <v>1191</v>
      </c>
      <c r="E284" s="225" t="s">
        <v>1086</v>
      </c>
      <c r="F284" s="225" t="s">
        <v>1</v>
      </c>
      <c r="G284" s="225" t="s">
        <v>1517</v>
      </c>
      <c r="H284" s="224" t="s">
        <v>1</v>
      </c>
      <c r="I284" s="224" t="s">
        <v>437</v>
      </c>
      <c r="J284" s="227" t="s">
        <v>17</v>
      </c>
      <c r="K284" s="225" t="s">
        <v>1</v>
      </c>
      <c r="L284" s="232" t="s">
        <v>23</v>
      </c>
      <c r="M284" s="227" t="s">
        <v>17</v>
      </c>
      <c r="N284" s="225" t="s">
        <v>1</v>
      </c>
      <c r="O284" s="232" t="s">
        <v>23</v>
      </c>
      <c r="P284" s="225" t="s">
        <v>1</v>
      </c>
      <c r="Q284" s="225" t="s">
        <v>1</v>
      </c>
      <c r="R284" s="225" t="s">
        <v>1</v>
      </c>
      <c r="S284" s="225" t="s">
        <v>1</v>
      </c>
      <c r="T284" s="225" t="s">
        <v>1</v>
      </c>
      <c r="U284" s="225" t="s">
        <v>1</v>
      </c>
      <c r="V284" s="225" t="s">
        <v>1</v>
      </c>
      <c r="W284" s="225" t="s">
        <v>1</v>
      </c>
      <c r="X284" s="225" t="s">
        <v>1</v>
      </c>
      <c r="Y284" s="225" t="s">
        <v>1</v>
      </c>
      <c r="Z284" s="225" t="s">
        <v>1</v>
      </c>
      <c r="AA284" s="225" t="s">
        <v>1</v>
      </c>
      <c r="AB284" s="225" t="s">
        <v>1</v>
      </c>
      <c r="AC284" s="225" t="s">
        <v>1</v>
      </c>
      <c r="AD284" s="225" t="s">
        <v>1</v>
      </c>
      <c r="AE284" s="232" t="s">
        <v>23</v>
      </c>
      <c r="AF284" s="225" t="s">
        <v>1</v>
      </c>
      <c r="AG284" s="225" t="s">
        <v>1</v>
      </c>
      <c r="AH284" s="225" t="s">
        <v>1</v>
      </c>
      <c r="AI284" s="225" t="s">
        <v>1</v>
      </c>
      <c r="AJ284" s="225" t="s">
        <v>1</v>
      </c>
      <c r="AK284" s="225" t="s">
        <v>1</v>
      </c>
      <c r="AL284" s="225" t="s">
        <v>1</v>
      </c>
      <c r="AM284" s="225" t="s">
        <v>1</v>
      </c>
      <c r="AN284" s="225" t="s">
        <v>1</v>
      </c>
      <c r="AO284" s="225" t="s">
        <v>1</v>
      </c>
      <c r="AP284" s="225" t="s">
        <v>1</v>
      </c>
      <c r="AQ284" s="225" t="s">
        <v>1</v>
      </c>
      <c r="AR284" s="225" t="s">
        <v>1</v>
      </c>
      <c r="AS284" s="225" t="s">
        <v>1</v>
      </c>
      <c r="AT284" s="225" t="s">
        <v>1</v>
      </c>
      <c r="AU284" s="232" t="s">
        <v>23</v>
      </c>
      <c r="AV284" s="230" t="s">
        <v>22</v>
      </c>
      <c r="AW284" s="226" t="s">
        <v>1241</v>
      </c>
      <c r="AX284" s="226">
        <v>1</v>
      </c>
      <c r="AY284" s="226">
        <v>1</v>
      </c>
      <c r="AZ284" s="228">
        <v>0</v>
      </c>
      <c r="BA284" s="236">
        <v>12.7</v>
      </c>
      <c r="BB284" s="234">
        <v>0</v>
      </c>
      <c r="BD284">
        <f>VLOOKUP(A284,'High impact list'!$A:$F,1,FALSE)</f>
        <v>329</v>
      </c>
      <c r="BE284" t="str">
        <f>VLOOKUP(A284,'High impact list'!$A:$F,5,FALSE)</f>
        <v>Energy</v>
      </c>
      <c r="BF284">
        <v>1</v>
      </c>
      <c r="BG284">
        <v>2</v>
      </c>
      <c r="BH284" t="e">
        <f>VLOOKUP(A284,Sheet2!B:B,1,FALSE)</f>
        <v>#N/A</v>
      </c>
    </row>
    <row r="285" spans="1:60" ht="18" customHeight="1" x14ac:dyDescent="0.25">
      <c r="A285" s="223">
        <v>433</v>
      </c>
      <c r="B285" s="224" t="s">
        <v>1309</v>
      </c>
      <c r="C285" s="225" t="s">
        <v>1193</v>
      </c>
      <c r="D285" s="225" t="s">
        <v>1191</v>
      </c>
      <c r="E285" s="225" t="s">
        <v>683</v>
      </c>
      <c r="F285" s="225" t="s">
        <v>1</v>
      </c>
      <c r="G285" s="225" t="s">
        <v>695</v>
      </c>
      <c r="H285" s="224" t="s">
        <v>1</v>
      </c>
      <c r="I285" s="224" t="s">
        <v>437</v>
      </c>
      <c r="J285" s="227" t="s">
        <v>17</v>
      </c>
      <c r="K285" s="232" t="s">
        <v>23</v>
      </c>
      <c r="L285" s="232" t="s">
        <v>23</v>
      </c>
      <c r="M285" s="227" t="s">
        <v>17</v>
      </c>
      <c r="N285" s="232" t="s">
        <v>23</v>
      </c>
      <c r="O285" s="232" t="s">
        <v>23</v>
      </c>
      <c r="P285" s="225" t="s">
        <v>1</v>
      </c>
      <c r="Q285" s="225" t="s">
        <v>1</v>
      </c>
      <c r="R285" s="225" t="s">
        <v>1</v>
      </c>
      <c r="S285" s="225" t="s">
        <v>1</v>
      </c>
      <c r="T285" s="225" t="s">
        <v>1</v>
      </c>
      <c r="U285" s="225" t="s">
        <v>1</v>
      </c>
      <c r="V285" s="225" t="s">
        <v>1</v>
      </c>
      <c r="W285" s="225" t="s">
        <v>1</v>
      </c>
      <c r="X285" s="225" t="s">
        <v>1</v>
      </c>
      <c r="Y285" s="225" t="s">
        <v>1</v>
      </c>
      <c r="Z285" s="230" t="s">
        <v>22</v>
      </c>
      <c r="AA285" s="232" t="s">
        <v>23</v>
      </c>
      <c r="AB285" s="225" t="s">
        <v>1</v>
      </c>
      <c r="AC285" s="225" t="s">
        <v>1</v>
      </c>
      <c r="AD285" s="225" t="s">
        <v>1</v>
      </c>
      <c r="AE285" s="225" t="s">
        <v>1</v>
      </c>
      <c r="AF285" s="232" t="s">
        <v>23</v>
      </c>
      <c r="AG285" s="225" t="s">
        <v>1</v>
      </c>
      <c r="AH285" s="230" t="s">
        <v>22</v>
      </c>
      <c r="AI285" s="225" t="s">
        <v>1</v>
      </c>
      <c r="AJ285" s="225" t="s">
        <v>1</v>
      </c>
      <c r="AK285" s="232" t="s">
        <v>23</v>
      </c>
      <c r="AL285" s="232" t="s">
        <v>23</v>
      </c>
      <c r="AM285" s="225" t="s">
        <v>1</v>
      </c>
      <c r="AN285" s="225" t="s">
        <v>1</v>
      </c>
      <c r="AO285" s="225" t="s">
        <v>1</v>
      </c>
      <c r="AP285" s="225" t="s">
        <v>1</v>
      </c>
      <c r="AQ285" s="225" t="s">
        <v>1</v>
      </c>
      <c r="AR285" s="232" t="s">
        <v>23</v>
      </c>
      <c r="AS285" s="225" t="s">
        <v>1</v>
      </c>
      <c r="AT285" s="225" t="s">
        <v>1</v>
      </c>
      <c r="AU285" s="232" t="s">
        <v>23</v>
      </c>
      <c r="AV285" s="232" t="s">
        <v>23</v>
      </c>
      <c r="AW285" s="226" t="s">
        <v>1241</v>
      </c>
      <c r="AX285" s="227">
        <v>2</v>
      </c>
      <c r="AY285" s="235">
        <v>0</v>
      </c>
      <c r="AZ285" s="228">
        <v>0</v>
      </c>
      <c r="BA285" s="233">
        <v>6.5</v>
      </c>
      <c r="BB285" s="238">
        <v>0.16</v>
      </c>
      <c r="BD285" t="e">
        <f>VLOOKUP(A285,'High impact list'!$A:$F,1,FALSE)</f>
        <v>#N/A</v>
      </c>
      <c r="BE285" t="e">
        <f>VLOOKUP(A285,'High impact list'!$A:$F,5,FALSE)</f>
        <v>#N/A</v>
      </c>
      <c r="BF285">
        <v>1</v>
      </c>
      <c r="BG285">
        <v>2</v>
      </c>
      <c r="BH285" t="e">
        <f>VLOOKUP(A285,Sheet2!B:B,1,FALSE)</f>
        <v>#N/A</v>
      </c>
    </row>
    <row r="286" spans="1:60" ht="18.75" customHeight="1" x14ac:dyDescent="0.25">
      <c r="A286" s="223">
        <v>435</v>
      </c>
      <c r="B286" s="224" t="s">
        <v>1310</v>
      </c>
      <c r="C286" s="225" t="s">
        <v>1193</v>
      </c>
      <c r="D286" s="225" t="s">
        <v>1191</v>
      </c>
      <c r="E286" s="225" t="s">
        <v>737</v>
      </c>
      <c r="F286" s="225" t="s">
        <v>1</v>
      </c>
      <c r="G286" s="225" t="s">
        <v>209</v>
      </c>
      <c r="H286" s="224" t="s">
        <v>1</v>
      </c>
      <c r="I286" s="224" t="s">
        <v>437</v>
      </c>
      <c r="J286" s="227" t="s">
        <v>17</v>
      </c>
      <c r="K286" s="225" t="s">
        <v>1</v>
      </c>
      <c r="L286" s="232" t="s">
        <v>23</v>
      </c>
      <c r="M286" s="227" t="s">
        <v>17</v>
      </c>
      <c r="N286" s="225" t="s">
        <v>1</v>
      </c>
      <c r="O286" s="232" t="s">
        <v>23</v>
      </c>
      <c r="P286" s="225" t="s">
        <v>1</v>
      </c>
      <c r="Q286" s="225" t="s">
        <v>1</v>
      </c>
      <c r="R286" s="225" t="s">
        <v>1</v>
      </c>
      <c r="S286" s="225" t="s">
        <v>1</v>
      </c>
      <c r="T286" s="225" t="s">
        <v>1</v>
      </c>
      <c r="U286" s="225" t="s">
        <v>1</v>
      </c>
      <c r="V286" s="225" t="s">
        <v>1</v>
      </c>
      <c r="W286" s="225" t="s">
        <v>1</v>
      </c>
      <c r="X286" s="225" t="s">
        <v>1</v>
      </c>
      <c r="Y286" s="225" t="s">
        <v>1</v>
      </c>
      <c r="Z286" s="225" t="s">
        <v>1</v>
      </c>
      <c r="AA286" s="225" t="s">
        <v>1</v>
      </c>
      <c r="AB286" s="225" t="s">
        <v>1</v>
      </c>
      <c r="AC286" s="225" t="s">
        <v>1</v>
      </c>
      <c r="AD286" s="225" t="s">
        <v>1</v>
      </c>
      <c r="AE286" s="225" t="s">
        <v>1</v>
      </c>
      <c r="AF286" s="232" t="s">
        <v>23</v>
      </c>
      <c r="AG286" s="230" t="s">
        <v>22</v>
      </c>
      <c r="AH286" s="225" t="s">
        <v>1</v>
      </c>
      <c r="AI286" s="225" t="s">
        <v>1</v>
      </c>
      <c r="AJ286" s="225" t="s">
        <v>1</v>
      </c>
      <c r="AK286" s="225" t="s">
        <v>1</v>
      </c>
      <c r="AL286" s="225" t="s">
        <v>1</v>
      </c>
      <c r="AM286" s="225" t="s">
        <v>1</v>
      </c>
      <c r="AN286" s="225" t="s">
        <v>1</v>
      </c>
      <c r="AO286" s="232" t="s">
        <v>23</v>
      </c>
      <c r="AP286" s="225" t="s">
        <v>1</v>
      </c>
      <c r="AQ286" s="225" t="s">
        <v>1</v>
      </c>
      <c r="AR286" s="232" t="s">
        <v>23</v>
      </c>
      <c r="AS286" s="225" t="s">
        <v>1</v>
      </c>
      <c r="AT286" s="225" t="s">
        <v>1</v>
      </c>
      <c r="AU286" s="225" t="s">
        <v>1</v>
      </c>
      <c r="AV286" s="232" t="s">
        <v>23</v>
      </c>
      <c r="AW286" s="226" t="s">
        <v>1241</v>
      </c>
      <c r="AX286" s="226">
        <v>1</v>
      </c>
      <c r="AY286" s="227">
        <v>2</v>
      </c>
      <c r="AZ286" s="228">
        <v>0</v>
      </c>
      <c r="BA286" s="236">
        <v>19</v>
      </c>
      <c r="BB286" s="234">
        <v>0.02</v>
      </c>
      <c r="BD286" t="e">
        <f>VLOOKUP(A286,'High impact list'!$A:$F,1,FALSE)</f>
        <v>#N/A</v>
      </c>
      <c r="BE286" t="e">
        <f>VLOOKUP(A286,'High impact list'!$A:$F,5,FALSE)</f>
        <v>#N/A</v>
      </c>
      <c r="BF286">
        <v>1</v>
      </c>
      <c r="BG286">
        <v>2</v>
      </c>
      <c r="BH286" t="e">
        <f>VLOOKUP(A286,Sheet2!B:B,1,FALSE)</f>
        <v>#N/A</v>
      </c>
    </row>
    <row r="287" spans="1:60" ht="18.75" customHeight="1" x14ac:dyDescent="0.25">
      <c r="A287" s="223">
        <v>1307</v>
      </c>
      <c r="B287" s="224" t="s">
        <v>87</v>
      </c>
      <c r="C287" s="225" t="s">
        <v>1193</v>
      </c>
      <c r="D287" s="225" t="s">
        <v>1191</v>
      </c>
      <c r="E287" s="225" t="s">
        <v>519</v>
      </c>
      <c r="F287" s="225" t="s">
        <v>28</v>
      </c>
      <c r="G287" s="225" t="s">
        <v>447</v>
      </c>
      <c r="H287" s="224" t="s">
        <v>1</v>
      </c>
      <c r="I287" s="224" t="s">
        <v>437</v>
      </c>
      <c r="J287" s="227" t="s">
        <v>17</v>
      </c>
      <c r="K287" s="225" t="s">
        <v>1</v>
      </c>
      <c r="L287" s="232" t="s">
        <v>23</v>
      </c>
      <c r="M287" s="227" t="s">
        <v>17</v>
      </c>
      <c r="N287" s="225" t="s">
        <v>1</v>
      </c>
      <c r="O287" s="232" t="s">
        <v>23</v>
      </c>
      <c r="P287" s="225" t="s">
        <v>1</v>
      </c>
      <c r="Q287" s="225" t="s">
        <v>1</v>
      </c>
      <c r="R287" s="225" t="s">
        <v>1</v>
      </c>
      <c r="S287" s="225" t="s">
        <v>1</v>
      </c>
      <c r="T287" s="225" t="s">
        <v>1</v>
      </c>
      <c r="U287" s="225" t="s">
        <v>1</v>
      </c>
      <c r="V287" s="225" t="s">
        <v>1</v>
      </c>
      <c r="W287" s="225" t="s">
        <v>1</v>
      </c>
      <c r="X287" s="225" t="s">
        <v>1</v>
      </c>
      <c r="Y287" s="225" t="s">
        <v>1</v>
      </c>
      <c r="Z287" s="225" t="s">
        <v>1</v>
      </c>
      <c r="AA287" s="225" t="s">
        <v>1</v>
      </c>
      <c r="AB287" s="225" t="s">
        <v>1</v>
      </c>
      <c r="AC287" s="225" t="s">
        <v>1</v>
      </c>
      <c r="AD287" s="225" t="s">
        <v>1</v>
      </c>
      <c r="AE287" s="232" t="s">
        <v>23</v>
      </c>
      <c r="AF287" s="225" t="s">
        <v>1</v>
      </c>
      <c r="AG287" s="225" t="s">
        <v>1</v>
      </c>
      <c r="AH287" s="225" t="s">
        <v>1</v>
      </c>
      <c r="AI287" s="225" t="s">
        <v>1</v>
      </c>
      <c r="AJ287" s="225" t="s">
        <v>1</v>
      </c>
      <c r="AK287" s="225" t="s">
        <v>1</v>
      </c>
      <c r="AL287" s="225" t="s">
        <v>1</v>
      </c>
      <c r="AM287" s="225" t="s">
        <v>1</v>
      </c>
      <c r="AN287" s="225" t="s">
        <v>1</v>
      </c>
      <c r="AO287" s="225" t="s">
        <v>1</v>
      </c>
      <c r="AP287" s="225" t="s">
        <v>1</v>
      </c>
      <c r="AQ287" s="225" t="s">
        <v>1</v>
      </c>
      <c r="AR287" s="225" t="s">
        <v>1</v>
      </c>
      <c r="AS287" s="225" t="s">
        <v>1</v>
      </c>
      <c r="AT287" s="225" t="s">
        <v>1</v>
      </c>
      <c r="AU287" s="225" t="s">
        <v>1</v>
      </c>
      <c r="AV287" s="225" t="s">
        <v>1</v>
      </c>
      <c r="AW287" s="226" t="s">
        <v>1241</v>
      </c>
      <c r="AX287" s="226">
        <v>1</v>
      </c>
      <c r="AY287" s="235">
        <v>0</v>
      </c>
      <c r="AZ287" s="228">
        <v>0</v>
      </c>
      <c r="BA287" s="228">
        <v>0</v>
      </c>
      <c r="BB287" s="229">
        <v>0</v>
      </c>
      <c r="BD287">
        <f>VLOOKUP(A287,'High impact list'!$A:$F,1,FALSE)</f>
        <v>1307</v>
      </c>
      <c r="BE287" t="str">
        <f>VLOOKUP(A287,'High impact list'!$A:$F,5,FALSE)</f>
        <v>Education, skills and unemployment</v>
      </c>
      <c r="BF287">
        <v>1</v>
      </c>
      <c r="BG287">
        <v>2</v>
      </c>
      <c r="BH287" t="e">
        <f>VLOOKUP(A287,Sheet2!B:B,1,FALSE)</f>
        <v>#N/A</v>
      </c>
    </row>
    <row r="288" spans="1:60" ht="18.75" customHeight="1" x14ac:dyDescent="0.25">
      <c r="A288" s="223">
        <v>1325</v>
      </c>
      <c r="B288" s="224" t="s">
        <v>88</v>
      </c>
      <c r="C288" s="225" t="s">
        <v>1193</v>
      </c>
      <c r="D288" s="225" t="s">
        <v>1191</v>
      </c>
      <c r="E288" s="225" t="s">
        <v>625</v>
      </c>
      <c r="F288" s="225" t="s">
        <v>28</v>
      </c>
      <c r="G288" s="225" t="s">
        <v>447</v>
      </c>
      <c r="H288" s="224" t="s">
        <v>1</v>
      </c>
      <c r="I288" s="224" t="s">
        <v>437</v>
      </c>
      <c r="J288" s="227" t="s">
        <v>17</v>
      </c>
      <c r="K288" s="225" t="s">
        <v>1</v>
      </c>
      <c r="L288" s="232" t="s">
        <v>23</v>
      </c>
      <c r="M288" s="227" t="s">
        <v>17</v>
      </c>
      <c r="N288" s="225" t="s">
        <v>1</v>
      </c>
      <c r="O288" s="232" t="s">
        <v>23</v>
      </c>
      <c r="P288" s="225" t="s">
        <v>1</v>
      </c>
      <c r="Q288" s="225" t="s">
        <v>1</v>
      </c>
      <c r="R288" s="225" t="s">
        <v>1</v>
      </c>
      <c r="S288" s="225" t="s">
        <v>1</v>
      </c>
      <c r="T288" s="225" t="s">
        <v>1</v>
      </c>
      <c r="U288" s="225" t="s">
        <v>1</v>
      </c>
      <c r="V288" s="225" t="s">
        <v>1</v>
      </c>
      <c r="W288" s="225" t="s">
        <v>1</v>
      </c>
      <c r="X288" s="225" t="s">
        <v>1</v>
      </c>
      <c r="Y288" s="225" t="s">
        <v>1</v>
      </c>
      <c r="Z288" s="225" t="s">
        <v>1</v>
      </c>
      <c r="AA288" s="225" t="s">
        <v>1</v>
      </c>
      <c r="AB288" s="225" t="s">
        <v>1</v>
      </c>
      <c r="AC288" s="225" t="s">
        <v>1</v>
      </c>
      <c r="AD288" s="225" t="s">
        <v>1</v>
      </c>
      <c r="AE288" s="232" t="s">
        <v>23</v>
      </c>
      <c r="AF288" s="225" t="s">
        <v>1</v>
      </c>
      <c r="AG288" s="225" t="s">
        <v>1</v>
      </c>
      <c r="AH288" s="225" t="s">
        <v>1</v>
      </c>
      <c r="AI288" s="225" t="s">
        <v>1</v>
      </c>
      <c r="AJ288" s="225" t="s">
        <v>1</v>
      </c>
      <c r="AK288" s="225" t="s">
        <v>1</v>
      </c>
      <c r="AL288" s="225" t="s">
        <v>1</v>
      </c>
      <c r="AM288" s="225" t="s">
        <v>1</v>
      </c>
      <c r="AN288" s="225" t="s">
        <v>1</v>
      </c>
      <c r="AO288" s="225" t="s">
        <v>1</v>
      </c>
      <c r="AP288" s="225" t="s">
        <v>1</v>
      </c>
      <c r="AQ288" s="225" t="s">
        <v>1</v>
      </c>
      <c r="AR288" s="225" t="s">
        <v>1</v>
      </c>
      <c r="AS288" s="225" t="s">
        <v>1</v>
      </c>
      <c r="AT288" s="225" t="s">
        <v>1</v>
      </c>
      <c r="AU288" s="225" t="s">
        <v>1</v>
      </c>
      <c r="AV288" s="225" t="s">
        <v>1</v>
      </c>
      <c r="AW288" s="226" t="s">
        <v>1241</v>
      </c>
      <c r="AX288" s="227">
        <v>2</v>
      </c>
      <c r="AY288" s="235">
        <v>0</v>
      </c>
      <c r="AZ288" s="228">
        <v>0</v>
      </c>
      <c r="BA288" s="228">
        <v>0</v>
      </c>
      <c r="BB288" s="229">
        <v>0</v>
      </c>
      <c r="BD288">
        <f>VLOOKUP(A288,'High impact list'!$A:$F,1,FALSE)</f>
        <v>1325</v>
      </c>
      <c r="BE288" t="str">
        <f>VLOOKUP(A288,'High impact list'!$A:$F,5,FALSE)</f>
        <v>Education, skills and unemployment</v>
      </c>
      <c r="BF288">
        <v>1</v>
      </c>
      <c r="BG288">
        <v>2</v>
      </c>
      <c r="BH288" t="e">
        <f>VLOOKUP(A288,Sheet2!B:B,1,FALSE)</f>
        <v>#N/A</v>
      </c>
    </row>
    <row r="289" spans="1:60" ht="14.25" customHeight="1" x14ac:dyDescent="0.25">
      <c r="A289" s="223">
        <v>453</v>
      </c>
      <c r="B289" s="224" t="s">
        <v>121</v>
      </c>
      <c r="C289" s="225" t="s">
        <v>1193</v>
      </c>
      <c r="D289" s="225" t="s">
        <v>1191</v>
      </c>
      <c r="E289" s="225" t="s">
        <v>1086</v>
      </c>
      <c r="F289" s="225" t="s">
        <v>1</v>
      </c>
      <c r="G289" s="225" t="s">
        <v>1517</v>
      </c>
      <c r="H289" s="224" t="s">
        <v>1</v>
      </c>
      <c r="I289" s="224" t="s">
        <v>437</v>
      </c>
      <c r="J289" s="227" t="s">
        <v>17</v>
      </c>
      <c r="K289" s="231" t="s">
        <v>20</v>
      </c>
      <c r="L289" s="232" t="s">
        <v>23</v>
      </c>
      <c r="M289" s="227" t="s">
        <v>17</v>
      </c>
      <c r="N289" s="225" t="s">
        <v>1</v>
      </c>
      <c r="O289" s="232" t="s">
        <v>23</v>
      </c>
      <c r="P289" s="225" t="s">
        <v>1</v>
      </c>
      <c r="Q289" s="225" t="s">
        <v>1</v>
      </c>
      <c r="R289" s="225" t="s">
        <v>1</v>
      </c>
      <c r="S289" s="225" t="s">
        <v>1</v>
      </c>
      <c r="T289" s="225" t="s">
        <v>1</v>
      </c>
      <c r="U289" s="225" t="s">
        <v>1</v>
      </c>
      <c r="V289" s="225" t="s">
        <v>1</v>
      </c>
      <c r="W289" s="225" t="s">
        <v>1</v>
      </c>
      <c r="X289" s="225" t="s">
        <v>1</v>
      </c>
      <c r="Y289" s="225" t="s">
        <v>1</v>
      </c>
      <c r="Z289" s="232" t="s">
        <v>23</v>
      </c>
      <c r="AA289" s="225" t="s">
        <v>1</v>
      </c>
      <c r="AB289" s="225" t="s">
        <v>1</v>
      </c>
      <c r="AC289" s="225" t="s">
        <v>1</v>
      </c>
      <c r="AD289" s="225" t="s">
        <v>1</v>
      </c>
      <c r="AE289" s="230" t="s">
        <v>22</v>
      </c>
      <c r="AF289" s="225" t="s">
        <v>1</v>
      </c>
      <c r="AG289" s="225" t="s">
        <v>1</v>
      </c>
      <c r="AH289" s="225" t="s">
        <v>1</v>
      </c>
      <c r="AI289" s="225" t="s">
        <v>1</v>
      </c>
      <c r="AJ289" s="225" t="s">
        <v>1</v>
      </c>
      <c r="AK289" s="225" t="s">
        <v>1</v>
      </c>
      <c r="AL289" s="225" t="s">
        <v>1</v>
      </c>
      <c r="AM289" s="225" t="s">
        <v>1</v>
      </c>
      <c r="AN289" s="225" t="s">
        <v>1</v>
      </c>
      <c r="AO289" s="225" t="s">
        <v>1</v>
      </c>
      <c r="AP289" s="225" t="s">
        <v>1</v>
      </c>
      <c r="AQ289" s="225" t="s">
        <v>1</v>
      </c>
      <c r="AR289" s="231" t="s">
        <v>20</v>
      </c>
      <c r="AS289" s="225" t="s">
        <v>1</v>
      </c>
      <c r="AT289" s="225" t="s">
        <v>1</v>
      </c>
      <c r="AU289" s="232" t="s">
        <v>23</v>
      </c>
      <c r="AV289" s="232" t="s">
        <v>23</v>
      </c>
      <c r="AW289" s="231" t="s">
        <v>1240</v>
      </c>
      <c r="AX289" s="226">
        <v>1</v>
      </c>
      <c r="AY289" s="235">
        <v>0</v>
      </c>
      <c r="AZ289" s="228">
        <v>0</v>
      </c>
      <c r="BA289" s="233">
        <v>4.9000000000000004</v>
      </c>
      <c r="BB289" s="234">
        <v>0.02</v>
      </c>
      <c r="BD289">
        <f>VLOOKUP(A289,'High impact list'!$A:$F,1,FALSE)</f>
        <v>453</v>
      </c>
      <c r="BE289" t="str">
        <f>VLOOKUP(A289,'High impact list'!$A:$F,5,FALSE)</f>
        <v>Energy</v>
      </c>
      <c r="BF289">
        <v>1</v>
      </c>
      <c r="BG289">
        <v>2</v>
      </c>
      <c r="BH289" t="e">
        <f>VLOOKUP(A289,Sheet2!B:B,1,FALSE)</f>
        <v>#N/A</v>
      </c>
    </row>
    <row r="290" spans="1:60" ht="26.25" customHeight="1" x14ac:dyDescent="0.25">
      <c r="A290" s="223">
        <v>455</v>
      </c>
      <c r="B290" s="224" t="s">
        <v>1313</v>
      </c>
      <c r="C290" s="225" t="s">
        <v>1193</v>
      </c>
      <c r="D290" s="225" t="s">
        <v>1191</v>
      </c>
      <c r="E290" s="225" t="s">
        <v>737</v>
      </c>
      <c r="F290" s="225" t="s">
        <v>1</v>
      </c>
      <c r="G290" s="225" t="s">
        <v>762</v>
      </c>
      <c r="H290" s="224" t="s">
        <v>1</v>
      </c>
      <c r="I290" s="224" t="s">
        <v>437</v>
      </c>
      <c r="J290" s="227" t="s">
        <v>17</v>
      </c>
      <c r="K290" s="232" t="s">
        <v>23</v>
      </c>
      <c r="L290" s="225" t="s">
        <v>1</v>
      </c>
      <c r="M290" s="227" t="s">
        <v>17</v>
      </c>
      <c r="N290" s="232" t="s">
        <v>23</v>
      </c>
      <c r="O290" s="225" t="s">
        <v>1</v>
      </c>
      <c r="P290" s="225" t="s">
        <v>1</v>
      </c>
      <c r="Q290" s="225" t="s">
        <v>1</v>
      </c>
      <c r="R290" s="225" t="s">
        <v>1</v>
      </c>
      <c r="S290" s="225" t="s">
        <v>1</v>
      </c>
      <c r="T290" s="225" t="s">
        <v>1</v>
      </c>
      <c r="U290" s="225" t="s">
        <v>1</v>
      </c>
      <c r="V290" s="225" t="s">
        <v>1</v>
      </c>
      <c r="W290" s="225" t="s">
        <v>1</v>
      </c>
      <c r="X290" s="225" t="s">
        <v>1</v>
      </c>
      <c r="Y290" s="225" t="s">
        <v>1</v>
      </c>
      <c r="Z290" s="232" t="s">
        <v>23</v>
      </c>
      <c r="AA290" s="232" t="s">
        <v>23</v>
      </c>
      <c r="AB290" s="225" t="s">
        <v>1</v>
      </c>
      <c r="AC290" s="225" t="s">
        <v>1</v>
      </c>
      <c r="AD290" s="225" t="s">
        <v>1</v>
      </c>
      <c r="AE290" s="225" t="s">
        <v>1</v>
      </c>
      <c r="AF290" s="225" t="s">
        <v>1</v>
      </c>
      <c r="AG290" s="225" t="s">
        <v>1</v>
      </c>
      <c r="AH290" s="225" t="s">
        <v>1</v>
      </c>
      <c r="AI290" s="225" t="s">
        <v>1</v>
      </c>
      <c r="AJ290" s="225" t="s">
        <v>1</v>
      </c>
      <c r="AK290" s="225" t="s">
        <v>1</v>
      </c>
      <c r="AL290" s="225" t="s">
        <v>1</v>
      </c>
      <c r="AM290" s="225" t="s">
        <v>1</v>
      </c>
      <c r="AN290" s="225" t="s">
        <v>1</v>
      </c>
      <c r="AO290" s="225" t="s">
        <v>1</v>
      </c>
      <c r="AP290" s="225" t="s">
        <v>1</v>
      </c>
      <c r="AQ290" s="225" t="s">
        <v>1</v>
      </c>
      <c r="AR290" s="225" t="s">
        <v>1</v>
      </c>
      <c r="AS290" s="225" t="s">
        <v>1</v>
      </c>
      <c r="AT290" s="225" t="s">
        <v>1</v>
      </c>
      <c r="AU290" s="232" t="s">
        <v>23</v>
      </c>
      <c r="AV290" s="231" t="s">
        <v>20</v>
      </c>
      <c r="AW290" s="226" t="s">
        <v>1241</v>
      </c>
      <c r="AX290" s="227">
        <v>2</v>
      </c>
      <c r="AY290" s="226">
        <v>1</v>
      </c>
      <c r="AZ290" s="228">
        <v>0</v>
      </c>
      <c r="BA290" s="233">
        <v>0.14000000000000001</v>
      </c>
      <c r="BB290" s="234">
        <v>1E-3</v>
      </c>
      <c r="BD290" t="e">
        <f>VLOOKUP(A290,'High impact list'!$A:$F,1,FALSE)</f>
        <v>#N/A</v>
      </c>
      <c r="BE290" t="e">
        <f>VLOOKUP(A290,'High impact list'!$A:$F,5,FALSE)</f>
        <v>#N/A</v>
      </c>
      <c r="BF290">
        <v>1</v>
      </c>
      <c r="BG290">
        <v>2</v>
      </c>
      <c r="BH290" t="e">
        <f>VLOOKUP(A290,Sheet2!B:B,1,FALSE)</f>
        <v>#N/A</v>
      </c>
    </row>
    <row r="291" spans="1:60" ht="27" customHeight="1" x14ac:dyDescent="0.25">
      <c r="A291" s="223">
        <v>1062</v>
      </c>
      <c r="B291" s="224" t="s">
        <v>191</v>
      </c>
      <c r="C291" s="225" t="s">
        <v>1193</v>
      </c>
      <c r="D291" s="225" t="s">
        <v>1191</v>
      </c>
      <c r="E291" s="225" t="s">
        <v>854</v>
      </c>
      <c r="F291" s="225" t="s">
        <v>1</v>
      </c>
      <c r="G291" s="225" t="s">
        <v>837</v>
      </c>
      <c r="H291" s="224" t="s">
        <v>1</v>
      </c>
      <c r="I291" s="224" t="s">
        <v>437</v>
      </c>
      <c r="J291" s="227" t="s">
        <v>17</v>
      </c>
      <c r="K291" s="225" t="s">
        <v>1</v>
      </c>
      <c r="L291" s="232" t="s">
        <v>23</v>
      </c>
      <c r="M291" s="239" t="s">
        <v>94</v>
      </c>
      <c r="N291" s="230" t="s">
        <v>22</v>
      </c>
      <c r="O291" s="232" t="s">
        <v>23</v>
      </c>
      <c r="P291" s="225" t="s">
        <v>1</v>
      </c>
      <c r="Q291" s="225" t="s">
        <v>1</v>
      </c>
      <c r="R291" s="225" t="s">
        <v>1</v>
      </c>
      <c r="S291" s="225" t="s">
        <v>1</v>
      </c>
      <c r="T291" s="225" t="s">
        <v>1</v>
      </c>
      <c r="U291" s="230" t="s">
        <v>22</v>
      </c>
      <c r="V291" s="225" t="s">
        <v>1</v>
      </c>
      <c r="W291" s="225" t="s">
        <v>1</v>
      </c>
      <c r="X291" s="225" t="s">
        <v>1</v>
      </c>
      <c r="Y291" s="225" t="s">
        <v>1</v>
      </c>
      <c r="Z291" s="225" t="s">
        <v>1</v>
      </c>
      <c r="AA291" s="225" t="s">
        <v>1</v>
      </c>
      <c r="AB291" s="225" t="s">
        <v>1</v>
      </c>
      <c r="AC291" s="225" t="s">
        <v>1</v>
      </c>
      <c r="AD291" s="225" t="s">
        <v>1</v>
      </c>
      <c r="AE291" s="232" t="s">
        <v>23</v>
      </c>
      <c r="AF291" s="232" t="s">
        <v>23</v>
      </c>
      <c r="AG291" s="225" t="s">
        <v>1</v>
      </c>
      <c r="AH291" s="225" t="s">
        <v>1</v>
      </c>
      <c r="AI291" s="225" t="s">
        <v>1</v>
      </c>
      <c r="AJ291" s="225" t="s">
        <v>1</v>
      </c>
      <c r="AK291" s="225" t="s">
        <v>1</v>
      </c>
      <c r="AL291" s="232" t="s">
        <v>23</v>
      </c>
      <c r="AM291" s="225" t="s">
        <v>1</v>
      </c>
      <c r="AN291" s="225" t="s">
        <v>1</v>
      </c>
      <c r="AO291" s="225" t="s">
        <v>1</v>
      </c>
      <c r="AP291" s="225" t="s">
        <v>1</v>
      </c>
      <c r="AQ291" s="225" t="s">
        <v>1</v>
      </c>
      <c r="AR291" s="225" t="s">
        <v>1</v>
      </c>
      <c r="AS291" s="225" t="s">
        <v>1</v>
      </c>
      <c r="AT291" s="225" t="s">
        <v>1</v>
      </c>
      <c r="AU291" s="230" t="s">
        <v>22</v>
      </c>
      <c r="AV291" s="232" t="s">
        <v>23</v>
      </c>
      <c r="AW291" s="232" t="s">
        <v>1242</v>
      </c>
      <c r="AX291" s="227">
        <v>2</v>
      </c>
      <c r="AY291" s="227">
        <v>2</v>
      </c>
      <c r="AZ291" s="228">
        <v>0</v>
      </c>
      <c r="BA291" s="236">
        <v>35.1</v>
      </c>
      <c r="BB291" s="238">
        <v>60.2</v>
      </c>
      <c r="BD291">
        <f>VLOOKUP(A291,'High impact list'!$A:$F,1,FALSE)</f>
        <v>1062</v>
      </c>
      <c r="BE291" t="str">
        <f>VLOOKUP(A291,'High impact list'!$A:$F,5,FALSE)</f>
        <v>Key Public Entity/ Fiscal Pressure</v>
      </c>
      <c r="BF291">
        <v>1</v>
      </c>
      <c r="BG291">
        <v>2</v>
      </c>
      <c r="BH291" t="e">
        <f>VLOOKUP(A291,Sheet2!B:B,1,FALSE)</f>
        <v>#N/A</v>
      </c>
    </row>
    <row r="292" spans="1:60" ht="13.5" customHeight="1" x14ac:dyDescent="0.25">
      <c r="A292" s="223">
        <v>468</v>
      </c>
      <c r="B292" s="224" t="s">
        <v>1316</v>
      </c>
      <c r="C292" s="225" t="s">
        <v>1193</v>
      </c>
      <c r="D292" s="225" t="s">
        <v>1191</v>
      </c>
      <c r="E292" s="225" t="s">
        <v>815</v>
      </c>
      <c r="F292" s="225" t="s">
        <v>1</v>
      </c>
      <c r="G292" s="225" t="s">
        <v>687</v>
      </c>
      <c r="H292" s="224" t="s">
        <v>1</v>
      </c>
      <c r="I292" s="224" t="s">
        <v>437</v>
      </c>
      <c r="J292" s="227" t="s">
        <v>17</v>
      </c>
      <c r="K292" s="225" t="s">
        <v>1</v>
      </c>
      <c r="L292" s="232" t="s">
        <v>23</v>
      </c>
      <c r="M292" s="227" t="s">
        <v>17</v>
      </c>
      <c r="N292" s="230" t="s">
        <v>22</v>
      </c>
      <c r="O292" s="232" t="s">
        <v>23</v>
      </c>
      <c r="P292" s="225" t="s">
        <v>1</v>
      </c>
      <c r="Q292" s="225" t="s">
        <v>1</v>
      </c>
      <c r="R292" s="225" t="s">
        <v>1</v>
      </c>
      <c r="S292" s="225" t="s">
        <v>1</v>
      </c>
      <c r="T292" s="225" t="s">
        <v>1</v>
      </c>
      <c r="U292" s="225" t="s">
        <v>1</v>
      </c>
      <c r="V292" s="225" t="s">
        <v>1</v>
      </c>
      <c r="W292" s="225" t="s">
        <v>1</v>
      </c>
      <c r="X292" s="225" t="s">
        <v>1</v>
      </c>
      <c r="Y292" s="225" t="s">
        <v>1</v>
      </c>
      <c r="Z292" s="225" t="s">
        <v>1</v>
      </c>
      <c r="AA292" s="225" t="s">
        <v>1</v>
      </c>
      <c r="AB292" s="225" t="s">
        <v>1</v>
      </c>
      <c r="AC292" s="225" t="s">
        <v>1</v>
      </c>
      <c r="AD292" s="225" t="s">
        <v>1</v>
      </c>
      <c r="AE292" s="232" t="s">
        <v>23</v>
      </c>
      <c r="AF292" s="232" t="s">
        <v>23</v>
      </c>
      <c r="AG292" s="230" t="s">
        <v>22</v>
      </c>
      <c r="AH292" s="225" t="s">
        <v>1</v>
      </c>
      <c r="AI292" s="225" t="s">
        <v>1</v>
      </c>
      <c r="AJ292" s="225" t="s">
        <v>1</v>
      </c>
      <c r="AK292" s="225" t="s">
        <v>1</v>
      </c>
      <c r="AL292" s="225" t="s">
        <v>1</v>
      </c>
      <c r="AM292" s="225" t="s">
        <v>1</v>
      </c>
      <c r="AN292" s="225" t="s">
        <v>1</v>
      </c>
      <c r="AO292" s="230" t="s">
        <v>22</v>
      </c>
      <c r="AP292" s="231" t="s">
        <v>20</v>
      </c>
      <c r="AQ292" s="225" t="s">
        <v>1</v>
      </c>
      <c r="AR292" s="225" t="s">
        <v>1</v>
      </c>
      <c r="AS292" s="225" t="s">
        <v>1</v>
      </c>
      <c r="AT292" s="225" t="s">
        <v>1</v>
      </c>
      <c r="AU292" s="230" t="s">
        <v>22</v>
      </c>
      <c r="AV292" s="232" t="s">
        <v>23</v>
      </c>
      <c r="AW292" s="231" t="s">
        <v>1240</v>
      </c>
      <c r="AX292" s="227">
        <v>2</v>
      </c>
      <c r="AY292" s="239">
        <v>3</v>
      </c>
      <c r="AZ292" s="228">
        <v>0</v>
      </c>
      <c r="BA292" s="236">
        <v>6.2</v>
      </c>
      <c r="BB292" s="234">
        <v>4.3</v>
      </c>
      <c r="BD292" t="e">
        <f>VLOOKUP(A292,'High impact list'!$A:$F,1,FALSE)</f>
        <v>#N/A</v>
      </c>
      <c r="BE292" t="e">
        <f>VLOOKUP(A292,'High impact list'!$A:$F,5,FALSE)</f>
        <v>#N/A</v>
      </c>
      <c r="BF292">
        <v>1</v>
      </c>
      <c r="BG292">
        <v>2</v>
      </c>
      <c r="BH292" t="e">
        <f>VLOOKUP(A292,Sheet2!B:B,1,FALSE)</f>
        <v>#N/A</v>
      </c>
    </row>
    <row r="293" spans="1:60" ht="18.75" customHeight="1" x14ac:dyDescent="0.25">
      <c r="A293" s="223">
        <v>439</v>
      </c>
      <c r="B293" s="224" t="s">
        <v>125</v>
      </c>
      <c r="C293" s="225" t="s">
        <v>1193</v>
      </c>
      <c r="D293" s="225" t="s">
        <v>1191</v>
      </c>
      <c r="E293" s="225" t="s">
        <v>854</v>
      </c>
      <c r="F293" s="225" t="s">
        <v>1</v>
      </c>
      <c r="G293" s="225" t="s">
        <v>859</v>
      </c>
      <c r="H293" s="224" t="s">
        <v>1</v>
      </c>
      <c r="I293" s="224" t="s">
        <v>437</v>
      </c>
      <c r="J293" s="227" t="s">
        <v>17</v>
      </c>
      <c r="K293" s="230" t="s">
        <v>22</v>
      </c>
      <c r="L293" s="232" t="s">
        <v>23</v>
      </c>
      <c r="M293" s="227" t="s">
        <v>17</v>
      </c>
      <c r="N293" s="232" t="s">
        <v>23</v>
      </c>
      <c r="O293" s="232" t="s">
        <v>23</v>
      </c>
      <c r="P293" s="225" t="s">
        <v>1</v>
      </c>
      <c r="Q293" s="225" t="s">
        <v>1</v>
      </c>
      <c r="R293" s="225" t="s">
        <v>1</v>
      </c>
      <c r="S293" s="225" t="s">
        <v>1</v>
      </c>
      <c r="T293" s="225" t="s">
        <v>1</v>
      </c>
      <c r="U293" s="225" t="s">
        <v>1</v>
      </c>
      <c r="V293" s="225" t="s">
        <v>1</v>
      </c>
      <c r="W293" s="225" t="s">
        <v>1</v>
      </c>
      <c r="X293" s="225" t="s">
        <v>1</v>
      </c>
      <c r="Y293" s="225" t="s">
        <v>1</v>
      </c>
      <c r="Z293" s="225" t="s">
        <v>1</v>
      </c>
      <c r="AA293" s="230" t="s">
        <v>22</v>
      </c>
      <c r="AB293" s="225" t="s">
        <v>1</v>
      </c>
      <c r="AC293" s="225" t="s">
        <v>1</v>
      </c>
      <c r="AD293" s="225" t="s">
        <v>1</v>
      </c>
      <c r="AE293" s="232" t="s">
        <v>23</v>
      </c>
      <c r="AF293" s="232" t="s">
        <v>23</v>
      </c>
      <c r="AG293" s="225" t="s">
        <v>1</v>
      </c>
      <c r="AH293" s="225" t="s">
        <v>1</v>
      </c>
      <c r="AI293" s="225" t="s">
        <v>1</v>
      </c>
      <c r="AJ293" s="225" t="s">
        <v>1</v>
      </c>
      <c r="AK293" s="225" t="s">
        <v>1</v>
      </c>
      <c r="AL293" s="225" t="s">
        <v>1</v>
      </c>
      <c r="AM293" s="225" t="s">
        <v>1</v>
      </c>
      <c r="AN293" s="225" t="s">
        <v>1</v>
      </c>
      <c r="AO293" s="231" t="s">
        <v>20</v>
      </c>
      <c r="AP293" s="225" t="s">
        <v>1</v>
      </c>
      <c r="AQ293" s="225" t="s">
        <v>1</v>
      </c>
      <c r="AR293" s="225" t="s">
        <v>1</v>
      </c>
      <c r="AS293" s="225" t="s">
        <v>1</v>
      </c>
      <c r="AT293" s="225" t="s">
        <v>1</v>
      </c>
      <c r="AU293" s="230" t="s">
        <v>22</v>
      </c>
      <c r="AV293" s="230" t="s">
        <v>22</v>
      </c>
      <c r="AW293" s="226" t="s">
        <v>1241</v>
      </c>
      <c r="AX293" s="226">
        <v>1</v>
      </c>
      <c r="AY293" s="227">
        <v>2</v>
      </c>
      <c r="AZ293" s="228">
        <v>0</v>
      </c>
      <c r="BA293" s="236">
        <v>2.2000000000000002</v>
      </c>
      <c r="BB293" s="234">
        <v>0</v>
      </c>
      <c r="BD293">
        <f>VLOOKUP(A293,'High impact list'!$A:$F,1,FALSE)</f>
        <v>439</v>
      </c>
      <c r="BE293" t="str">
        <f>VLOOKUP(A293,'High impact list'!$A:$F,5,FALSE)</f>
        <v>Environmental Sustainability</v>
      </c>
      <c r="BF293">
        <v>1</v>
      </c>
      <c r="BG293">
        <v>2</v>
      </c>
      <c r="BH293" t="e">
        <f>VLOOKUP(A293,Sheet2!B:B,1,FALSE)</f>
        <v>#N/A</v>
      </c>
    </row>
    <row r="294" spans="1:60" ht="34.5" customHeight="1" x14ac:dyDescent="0.25">
      <c r="A294" s="223">
        <v>471</v>
      </c>
      <c r="B294" s="224" t="s">
        <v>127</v>
      </c>
      <c r="C294" s="225" t="s">
        <v>1193</v>
      </c>
      <c r="D294" s="225" t="s">
        <v>1191</v>
      </c>
      <c r="E294" s="225" t="s">
        <v>854</v>
      </c>
      <c r="F294" s="225" t="s">
        <v>1</v>
      </c>
      <c r="G294" s="225" t="s">
        <v>859</v>
      </c>
      <c r="H294" s="224" t="s">
        <v>1</v>
      </c>
      <c r="I294" s="224" t="s">
        <v>437</v>
      </c>
      <c r="J294" s="227" t="s">
        <v>17</v>
      </c>
      <c r="K294" s="225" t="s">
        <v>1</v>
      </c>
      <c r="L294" s="232" t="s">
        <v>23</v>
      </c>
      <c r="M294" s="227" t="s">
        <v>17</v>
      </c>
      <c r="N294" s="230" t="s">
        <v>22</v>
      </c>
      <c r="O294" s="232" t="s">
        <v>23</v>
      </c>
      <c r="P294" s="225" t="s">
        <v>1</v>
      </c>
      <c r="Q294" s="225" t="s">
        <v>1</v>
      </c>
      <c r="R294" s="225" t="s">
        <v>1</v>
      </c>
      <c r="S294" s="225" t="s">
        <v>1</v>
      </c>
      <c r="T294" s="225" t="s">
        <v>1</v>
      </c>
      <c r="U294" s="225" t="s">
        <v>1</v>
      </c>
      <c r="V294" s="225" t="s">
        <v>1</v>
      </c>
      <c r="W294" s="225" t="s">
        <v>1</v>
      </c>
      <c r="X294" s="225" t="s">
        <v>1</v>
      </c>
      <c r="Y294" s="225" t="s">
        <v>1</v>
      </c>
      <c r="Z294" s="225" t="s">
        <v>1</v>
      </c>
      <c r="AA294" s="225" t="s">
        <v>1</v>
      </c>
      <c r="AB294" s="225" t="s">
        <v>1</v>
      </c>
      <c r="AC294" s="225" t="s">
        <v>1</v>
      </c>
      <c r="AD294" s="225" t="s">
        <v>1</v>
      </c>
      <c r="AE294" s="232" t="s">
        <v>23</v>
      </c>
      <c r="AF294" s="232" t="s">
        <v>23</v>
      </c>
      <c r="AG294" s="225" t="s">
        <v>1</v>
      </c>
      <c r="AH294" s="231" t="s">
        <v>20</v>
      </c>
      <c r="AI294" s="225" t="s">
        <v>1</v>
      </c>
      <c r="AJ294" s="225" t="s">
        <v>1</v>
      </c>
      <c r="AK294" s="225" t="s">
        <v>1</v>
      </c>
      <c r="AL294" s="232" t="s">
        <v>23</v>
      </c>
      <c r="AM294" s="225" t="s">
        <v>1</v>
      </c>
      <c r="AN294" s="225" t="s">
        <v>1</v>
      </c>
      <c r="AO294" s="232" t="s">
        <v>23</v>
      </c>
      <c r="AP294" s="225" t="s">
        <v>1</v>
      </c>
      <c r="AQ294" s="225" t="s">
        <v>1</v>
      </c>
      <c r="AR294" s="232" t="s">
        <v>23</v>
      </c>
      <c r="AS294" s="225" t="s">
        <v>1</v>
      </c>
      <c r="AT294" s="225" t="s">
        <v>1</v>
      </c>
      <c r="AU294" s="231" t="s">
        <v>20</v>
      </c>
      <c r="AV294" s="232" t="s">
        <v>23</v>
      </c>
      <c r="AW294" s="226" t="s">
        <v>1241</v>
      </c>
      <c r="AX294" s="226">
        <v>1</v>
      </c>
      <c r="AY294" s="227">
        <v>2</v>
      </c>
      <c r="AZ294" s="228">
        <v>0</v>
      </c>
      <c r="BA294" s="236">
        <v>523.1</v>
      </c>
      <c r="BB294" s="238">
        <v>0.03</v>
      </c>
      <c r="BD294">
        <f>VLOOKUP(A294,'High impact list'!$A:$F,1,FALSE)</f>
        <v>471</v>
      </c>
      <c r="BE294" t="str">
        <f>VLOOKUP(A294,'High impact list'!$A:$F,5,FALSE)</f>
        <v>Environmental Sustainability</v>
      </c>
      <c r="BF294">
        <v>1</v>
      </c>
      <c r="BG294">
        <v>2</v>
      </c>
      <c r="BH294" t="e">
        <f>VLOOKUP(A294,Sheet2!B:B,1,FALSE)</f>
        <v>#N/A</v>
      </c>
    </row>
    <row r="295" spans="1:60" ht="18.75" customHeight="1" x14ac:dyDescent="0.25">
      <c r="A295" s="223">
        <v>474</v>
      </c>
      <c r="B295" s="224" t="s">
        <v>194</v>
      </c>
      <c r="C295" s="225" t="s">
        <v>1193</v>
      </c>
      <c r="D295" s="225" t="s">
        <v>1191</v>
      </c>
      <c r="E295" s="225" t="s">
        <v>815</v>
      </c>
      <c r="F295" s="225" t="s">
        <v>1</v>
      </c>
      <c r="G295" s="225" t="s">
        <v>463</v>
      </c>
      <c r="H295" s="224" t="s">
        <v>1</v>
      </c>
      <c r="I295" s="224" t="s">
        <v>437</v>
      </c>
      <c r="J295" s="227" t="s">
        <v>17</v>
      </c>
      <c r="K295" s="232" t="s">
        <v>23</v>
      </c>
      <c r="L295" s="232" t="s">
        <v>23</v>
      </c>
      <c r="M295" s="227" t="s">
        <v>17</v>
      </c>
      <c r="N295" s="232" t="s">
        <v>23</v>
      </c>
      <c r="O295" s="232" t="s">
        <v>23</v>
      </c>
      <c r="P295" s="225" t="s">
        <v>1</v>
      </c>
      <c r="Q295" s="225" t="s">
        <v>1</v>
      </c>
      <c r="R295" s="225" t="s">
        <v>1</v>
      </c>
      <c r="S295" s="225" t="s">
        <v>1</v>
      </c>
      <c r="T295" s="225" t="s">
        <v>1</v>
      </c>
      <c r="U295" s="225" t="s">
        <v>1</v>
      </c>
      <c r="V295" s="225" t="s">
        <v>1</v>
      </c>
      <c r="W295" s="225" t="s">
        <v>1</v>
      </c>
      <c r="X295" s="225" t="s">
        <v>1</v>
      </c>
      <c r="Y295" s="225" t="s">
        <v>1</v>
      </c>
      <c r="Z295" s="225" t="s">
        <v>1</v>
      </c>
      <c r="AA295" s="232" t="s">
        <v>23</v>
      </c>
      <c r="AB295" s="225" t="s">
        <v>1</v>
      </c>
      <c r="AC295" s="225" t="s">
        <v>1</v>
      </c>
      <c r="AD295" s="225" t="s">
        <v>1</v>
      </c>
      <c r="AE295" s="225" t="s">
        <v>1</v>
      </c>
      <c r="AF295" s="232" t="s">
        <v>23</v>
      </c>
      <c r="AG295" s="225" t="s">
        <v>1</v>
      </c>
      <c r="AH295" s="225" t="s">
        <v>1</v>
      </c>
      <c r="AI295" s="225" t="s">
        <v>1</v>
      </c>
      <c r="AJ295" s="225" t="s">
        <v>1</v>
      </c>
      <c r="AK295" s="225" t="s">
        <v>1</v>
      </c>
      <c r="AL295" s="225" t="s">
        <v>1</v>
      </c>
      <c r="AM295" s="225" t="s">
        <v>1</v>
      </c>
      <c r="AN295" s="225" t="s">
        <v>1</v>
      </c>
      <c r="AO295" s="225" t="s">
        <v>1</v>
      </c>
      <c r="AP295" s="225" t="s">
        <v>1</v>
      </c>
      <c r="AQ295" s="225" t="s">
        <v>1</v>
      </c>
      <c r="AR295" s="225" t="s">
        <v>1</v>
      </c>
      <c r="AS295" s="225" t="s">
        <v>1</v>
      </c>
      <c r="AT295" s="225" t="s">
        <v>1</v>
      </c>
      <c r="AU295" s="232" t="s">
        <v>23</v>
      </c>
      <c r="AV295" s="232" t="s">
        <v>23</v>
      </c>
      <c r="AW295" s="226" t="s">
        <v>1241</v>
      </c>
      <c r="AX295" s="226">
        <v>1</v>
      </c>
      <c r="AY295" s="227">
        <v>2</v>
      </c>
      <c r="AZ295" s="228">
        <v>0</v>
      </c>
      <c r="BA295" s="236">
        <v>35</v>
      </c>
      <c r="BB295" s="234">
        <v>0.06</v>
      </c>
      <c r="BD295">
        <f>VLOOKUP(A295,'High impact list'!$A:$F,1,FALSE)</f>
        <v>474</v>
      </c>
      <c r="BE295" t="str">
        <f>VLOOKUP(A295,'High impact list'!$A:$F,5,FALSE)</f>
        <v>Key Public Entity/ Fiscal Pressure</v>
      </c>
      <c r="BF295">
        <v>1</v>
      </c>
      <c r="BG295">
        <v>2</v>
      </c>
      <c r="BH295" t="e">
        <f>VLOOKUP(A295,Sheet2!B:B,1,FALSE)</f>
        <v>#N/A</v>
      </c>
    </row>
    <row r="296" spans="1:60" ht="18.75" customHeight="1" x14ac:dyDescent="0.25">
      <c r="A296" s="223">
        <v>1340</v>
      </c>
      <c r="B296" s="224" t="s">
        <v>91</v>
      </c>
      <c r="C296" s="225" t="s">
        <v>1193</v>
      </c>
      <c r="D296" s="225" t="s">
        <v>1191</v>
      </c>
      <c r="E296" s="225" t="s">
        <v>1086</v>
      </c>
      <c r="F296" s="225" t="s">
        <v>1</v>
      </c>
      <c r="G296" s="225" t="s">
        <v>447</v>
      </c>
      <c r="H296" s="224" t="s">
        <v>1</v>
      </c>
      <c r="I296" s="224" t="s">
        <v>437</v>
      </c>
      <c r="J296" s="227" t="s">
        <v>17</v>
      </c>
      <c r="K296" s="225" t="s">
        <v>1</v>
      </c>
      <c r="L296" s="232" t="s">
        <v>23</v>
      </c>
      <c r="M296" s="227" t="s">
        <v>17</v>
      </c>
      <c r="N296" s="225" t="s">
        <v>1</v>
      </c>
      <c r="O296" s="231" t="s">
        <v>20</v>
      </c>
      <c r="P296" s="225" t="s">
        <v>1</v>
      </c>
      <c r="Q296" s="225" t="s">
        <v>1</v>
      </c>
      <c r="R296" s="225" t="s">
        <v>1</v>
      </c>
      <c r="S296" s="225" t="s">
        <v>1</v>
      </c>
      <c r="T296" s="225" t="s">
        <v>1</v>
      </c>
      <c r="U296" s="225" t="s">
        <v>1</v>
      </c>
      <c r="V296" s="225" t="s">
        <v>1</v>
      </c>
      <c r="W296" s="225" t="s">
        <v>1</v>
      </c>
      <c r="X296" s="225" t="s">
        <v>1</v>
      </c>
      <c r="Y296" s="225" t="s">
        <v>1</v>
      </c>
      <c r="Z296" s="225" t="s">
        <v>1</v>
      </c>
      <c r="AA296" s="225" t="s">
        <v>1</v>
      </c>
      <c r="AB296" s="225" t="s">
        <v>1</v>
      </c>
      <c r="AC296" s="225" t="s">
        <v>1</v>
      </c>
      <c r="AD296" s="225" t="s">
        <v>1</v>
      </c>
      <c r="AE296" s="232" t="s">
        <v>23</v>
      </c>
      <c r="AF296" s="225" t="s">
        <v>1</v>
      </c>
      <c r="AG296" s="225" t="s">
        <v>1</v>
      </c>
      <c r="AH296" s="225" t="s">
        <v>1</v>
      </c>
      <c r="AI296" s="225" t="s">
        <v>1</v>
      </c>
      <c r="AJ296" s="225" t="s">
        <v>1</v>
      </c>
      <c r="AK296" s="225" t="s">
        <v>1</v>
      </c>
      <c r="AL296" s="225" t="s">
        <v>1</v>
      </c>
      <c r="AM296" s="225" t="s">
        <v>1</v>
      </c>
      <c r="AN296" s="225" t="s">
        <v>1</v>
      </c>
      <c r="AO296" s="225" t="s">
        <v>1</v>
      </c>
      <c r="AP296" s="225" t="s">
        <v>1</v>
      </c>
      <c r="AQ296" s="225" t="s">
        <v>1</v>
      </c>
      <c r="AR296" s="225" t="s">
        <v>1</v>
      </c>
      <c r="AS296" s="225" t="s">
        <v>1</v>
      </c>
      <c r="AT296" s="225" t="s">
        <v>1</v>
      </c>
      <c r="AU296" s="225" t="s">
        <v>1</v>
      </c>
      <c r="AV296" s="225" t="s">
        <v>1</v>
      </c>
      <c r="AW296" s="226" t="s">
        <v>1241</v>
      </c>
      <c r="AX296" s="226">
        <v>1</v>
      </c>
      <c r="AY296" s="235">
        <v>0</v>
      </c>
      <c r="AZ296" s="228">
        <v>0</v>
      </c>
      <c r="BA296" s="233">
        <v>0</v>
      </c>
      <c r="BB296" s="234">
        <v>0</v>
      </c>
      <c r="BD296">
        <f>VLOOKUP(A296,'High impact list'!$A:$F,1,FALSE)</f>
        <v>1340</v>
      </c>
      <c r="BE296" t="str">
        <f>VLOOKUP(A296,'High impact list'!$A:$F,5,FALSE)</f>
        <v>Education, skills and unemployment</v>
      </c>
      <c r="BF296">
        <v>1</v>
      </c>
      <c r="BG296">
        <v>2</v>
      </c>
      <c r="BH296" t="e">
        <f>VLOOKUP(A296,Sheet2!B:B,1,FALSE)</f>
        <v>#N/A</v>
      </c>
    </row>
    <row r="297" spans="1:60" ht="18.75" customHeight="1" x14ac:dyDescent="0.25">
      <c r="A297" s="223">
        <v>1308</v>
      </c>
      <c r="B297" s="224" t="s">
        <v>92</v>
      </c>
      <c r="C297" s="225" t="s">
        <v>1193</v>
      </c>
      <c r="D297" s="225" t="s">
        <v>1191</v>
      </c>
      <c r="E297" s="225" t="s">
        <v>519</v>
      </c>
      <c r="F297" s="225" t="s">
        <v>1</v>
      </c>
      <c r="G297" s="225" t="s">
        <v>447</v>
      </c>
      <c r="H297" s="224" t="s">
        <v>1</v>
      </c>
      <c r="I297" s="224" t="s">
        <v>437</v>
      </c>
      <c r="J297" s="227" t="s">
        <v>17</v>
      </c>
      <c r="K297" s="225" t="s">
        <v>1</v>
      </c>
      <c r="L297" s="232" t="s">
        <v>23</v>
      </c>
      <c r="M297" s="227" t="s">
        <v>17</v>
      </c>
      <c r="N297" s="225" t="s">
        <v>1</v>
      </c>
      <c r="O297" s="232" t="s">
        <v>23</v>
      </c>
      <c r="P297" s="225" t="s">
        <v>1</v>
      </c>
      <c r="Q297" s="225" t="s">
        <v>1</v>
      </c>
      <c r="R297" s="225" t="s">
        <v>1</v>
      </c>
      <c r="S297" s="225" t="s">
        <v>1</v>
      </c>
      <c r="T297" s="225" t="s">
        <v>1</v>
      </c>
      <c r="U297" s="225" t="s">
        <v>1</v>
      </c>
      <c r="V297" s="225" t="s">
        <v>1</v>
      </c>
      <c r="W297" s="225" t="s">
        <v>1</v>
      </c>
      <c r="X297" s="225" t="s">
        <v>1</v>
      </c>
      <c r="Y297" s="225" t="s">
        <v>1</v>
      </c>
      <c r="Z297" s="225" t="s">
        <v>1</v>
      </c>
      <c r="AA297" s="225" t="s">
        <v>1</v>
      </c>
      <c r="AB297" s="225" t="s">
        <v>1</v>
      </c>
      <c r="AC297" s="225" t="s">
        <v>1</v>
      </c>
      <c r="AD297" s="225" t="s">
        <v>1</v>
      </c>
      <c r="AE297" s="232" t="s">
        <v>23</v>
      </c>
      <c r="AF297" s="225" t="s">
        <v>1</v>
      </c>
      <c r="AG297" s="225" t="s">
        <v>1</v>
      </c>
      <c r="AH297" s="225" t="s">
        <v>1</v>
      </c>
      <c r="AI297" s="225" t="s">
        <v>1</v>
      </c>
      <c r="AJ297" s="225" t="s">
        <v>1</v>
      </c>
      <c r="AK297" s="225" t="s">
        <v>1</v>
      </c>
      <c r="AL297" s="225" t="s">
        <v>1</v>
      </c>
      <c r="AM297" s="225" t="s">
        <v>1</v>
      </c>
      <c r="AN297" s="225" t="s">
        <v>1</v>
      </c>
      <c r="AO297" s="225" t="s">
        <v>1</v>
      </c>
      <c r="AP297" s="225" t="s">
        <v>1</v>
      </c>
      <c r="AQ297" s="225" t="s">
        <v>1</v>
      </c>
      <c r="AR297" s="225" t="s">
        <v>1</v>
      </c>
      <c r="AS297" s="225" t="s">
        <v>1</v>
      </c>
      <c r="AT297" s="225" t="s">
        <v>1</v>
      </c>
      <c r="AU297" s="225" t="s">
        <v>1</v>
      </c>
      <c r="AV297" s="230" t="s">
        <v>22</v>
      </c>
      <c r="AW297" s="226" t="s">
        <v>1241</v>
      </c>
      <c r="AX297" s="226">
        <v>1</v>
      </c>
      <c r="AY297" s="235">
        <v>0</v>
      </c>
      <c r="AZ297" s="228">
        <v>0</v>
      </c>
      <c r="BA297" s="233">
        <v>0.06</v>
      </c>
      <c r="BB297" s="234">
        <v>0.03</v>
      </c>
      <c r="BD297">
        <f>VLOOKUP(A297,'High impact list'!$A:$F,1,FALSE)</f>
        <v>1308</v>
      </c>
      <c r="BE297" t="str">
        <f>VLOOKUP(A297,'High impact list'!$A:$F,5,FALSE)</f>
        <v>Education, skills and unemployment</v>
      </c>
      <c r="BF297">
        <v>1</v>
      </c>
      <c r="BG297">
        <v>2</v>
      </c>
      <c r="BH297" t="e">
        <f>VLOOKUP(A297,Sheet2!B:B,1,FALSE)</f>
        <v>#N/A</v>
      </c>
    </row>
    <row r="298" spans="1:60" ht="18" customHeight="1" x14ac:dyDescent="0.25">
      <c r="A298" s="223">
        <v>478</v>
      </c>
      <c r="B298" s="224" t="s">
        <v>731</v>
      </c>
      <c r="C298" s="225" t="s">
        <v>1193</v>
      </c>
      <c r="D298" s="225" t="s">
        <v>1191</v>
      </c>
      <c r="E298" s="225" t="s">
        <v>683</v>
      </c>
      <c r="F298" s="225" t="s">
        <v>1</v>
      </c>
      <c r="G298" s="225" t="s">
        <v>695</v>
      </c>
      <c r="H298" s="224" t="s">
        <v>1</v>
      </c>
      <c r="I298" s="224" t="s">
        <v>437</v>
      </c>
      <c r="J298" s="227" t="s">
        <v>17</v>
      </c>
      <c r="K298" s="225" t="s">
        <v>1</v>
      </c>
      <c r="L298" s="232" t="s">
        <v>23</v>
      </c>
      <c r="M298" s="237" t="s">
        <v>26</v>
      </c>
      <c r="N298" s="225" t="s">
        <v>1</v>
      </c>
      <c r="O298" s="231" t="s">
        <v>20</v>
      </c>
      <c r="P298" s="225" t="s">
        <v>1</v>
      </c>
      <c r="Q298" s="225" t="s">
        <v>1</v>
      </c>
      <c r="R298" s="225" t="s">
        <v>1</v>
      </c>
      <c r="S298" s="225" t="s">
        <v>1</v>
      </c>
      <c r="T298" s="225" t="s">
        <v>1</v>
      </c>
      <c r="U298" s="225" t="s">
        <v>1</v>
      </c>
      <c r="V298" s="230" t="s">
        <v>22</v>
      </c>
      <c r="W298" s="225" t="s">
        <v>1</v>
      </c>
      <c r="X298" s="225" t="s">
        <v>1</v>
      </c>
      <c r="Y298" s="225" t="s">
        <v>1</v>
      </c>
      <c r="Z298" s="225" t="s">
        <v>1</v>
      </c>
      <c r="AA298" s="225" t="s">
        <v>1</v>
      </c>
      <c r="AB298" s="225" t="s">
        <v>1</v>
      </c>
      <c r="AC298" s="225" t="s">
        <v>1</v>
      </c>
      <c r="AD298" s="225" t="s">
        <v>1</v>
      </c>
      <c r="AE298" s="231" t="s">
        <v>20</v>
      </c>
      <c r="AF298" s="225" t="s">
        <v>1</v>
      </c>
      <c r="AG298" s="230" t="s">
        <v>22</v>
      </c>
      <c r="AH298" s="225" t="s">
        <v>1</v>
      </c>
      <c r="AI298" s="225" t="s">
        <v>1</v>
      </c>
      <c r="AJ298" s="225" t="s">
        <v>1</v>
      </c>
      <c r="AK298" s="225" t="s">
        <v>1</v>
      </c>
      <c r="AL298" s="225" t="s">
        <v>1</v>
      </c>
      <c r="AM298" s="225" t="s">
        <v>1</v>
      </c>
      <c r="AN298" s="225" t="s">
        <v>1</v>
      </c>
      <c r="AO298" s="225" t="s">
        <v>1</v>
      </c>
      <c r="AP298" s="225" t="s">
        <v>1</v>
      </c>
      <c r="AQ298" s="225" t="s">
        <v>1</v>
      </c>
      <c r="AR298" s="231" t="s">
        <v>20</v>
      </c>
      <c r="AS298" s="225" t="s">
        <v>1</v>
      </c>
      <c r="AT298" s="225" t="s">
        <v>1</v>
      </c>
      <c r="AU298" s="230" t="s">
        <v>22</v>
      </c>
      <c r="AV298" s="231" t="s">
        <v>20</v>
      </c>
      <c r="AW298" s="231" t="s">
        <v>1240</v>
      </c>
      <c r="AX298" s="227">
        <v>2</v>
      </c>
      <c r="AY298" s="235">
        <v>0</v>
      </c>
      <c r="AZ298" s="228">
        <v>0</v>
      </c>
      <c r="BA298" s="236">
        <v>14.8</v>
      </c>
      <c r="BB298" s="229">
        <v>0</v>
      </c>
      <c r="BD298" t="e">
        <f>VLOOKUP(A298,'High impact list'!$A:$F,1,FALSE)</f>
        <v>#N/A</v>
      </c>
      <c r="BE298" t="e">
        <f>VLOOKUP(A298,'High impact list'!$A:$F,5,FALSE)</f>
        <v>#N/A</v>
      </c>
      <c r="BF298">
        <v>1</v>
      </c>
      <c r="BG298">
        <v>2</v>
      </c>
      <c r="BH298" t="e">
        <f>VLOOKUP(A298,Sheet2!B:B,1,FALSE)</f>
        <v>#N/A</v>
      </c>
    </row>
    <row r="299" spans="1:60" ht="18.75" customHeight="1" x14ac:dyDescent="0.25">
      <c r="A299" s="223">
        <v>60</v>
      </c>
      <c r="B299" s="224" t="s">
        <v>1319</v>
      </c>
      <c r="C299" s="225" t="s">
        <v>1193</v>
      </c>
      <c r="D299" s="225" t="s">
        <v>1191</v>
      </c>
      <c r="E299" s="225" t="s">
        <v>737</v>
      </c>
      <c r="F299" s="225" t="s">
        <v>1</v>
      </c>
      <c r="G299" s="225" t="s">
        <v>754</v>
      </c>
      <c r="H299" s="224" t="s">
        <v>1</v>
      </c>
      <c r="I299" s="224" t="s">
        <v>437</v>
      </c>
      <c r="J299" s="227" t="s">
        <v>17</v>
      </c>
      <c r="K299" s="231" t="s">
        <v>20</v>
      </c>
      <c r="L299" s="231" t="s">
        <v>20</v>
      </c>
      <c r="M299" s="226" t="s">
        <v>33</v>
      </c>
      <c r="N299" s="225" t="s">
        <v>1</v>
      </c>
      <c r="O299" s="225" t="s">
        <v>1</v>
      </c>
      <c r="P299" s="225" t="s">
        <v>1</v>
      </c>
      <c r="Q299" s="225" t="s">
        <v>1</v>
      </c>
      <c r="R299" s="225" t="s">
        <v>1</v>
      </c>
      <c r="S299" s="225" t="s">
        <v>1</v>
      </c>
      <c r="T299" s="225" t="s">
        <v>1</v>
      </c>
      <c r="U299" s="225" t="s">
        <v>1</v>
      </c>
      <c r="V299" s="225" t="s">
        <v>1</v>
      </c>
      <c r="W299" s="225" t="s">
        <v>1</v>
      </c>
      <c r="X299" s="225" t="s">
        <v>1</v>
      </c>
      <c r="Y299" s="225" t="s">
        <v>1</v>
      </c>
      <c r="Z299" s="231" t="s">
        <v>20</v>
      </c>
      <c r="AA299" s="225" t="s">
        <v>1</v>
      </c>
      <c r="AB299" s="225" t="s">
        <v>1</v>
      </c>
      <c r="AC299" s="225" t="s">
        <v>1</v>
      </c>
      <c r="AD299" s="225" t="s">
        <v>1</v>
      </c>
      <c r="AE299" s="225" t="s">
        <v>1</v>
      </c>
      <c r="AF299" s="225" t="s">
        <v>1</v>
      </c>
      <c r="AG299" s="225" t="s">
        <v>1</v>
      </c>
      <c r="AH299" s="225" t="s">
        <v>1</v>
      </c>
      <c r="AI299" s="225" t="s">
        <v>1</v>
      </c>
      <c r="AJ299" s="225" t="s">
        <v>1</v>
      </c>
      <c r="AK299" s="225" t="s">
        <v>1</v>
      </c>
      <c r="AL299" s="225" t="s">
        <v>1</v>
      </c>
      <c r="AM299" s="225" t="s">
        <v>1</v>
      </c>
      <c r="AN299" s="225" t="s">
        <v>1</v>
      </c>
      <c r="AO299" s="225" t="s">
        <v>1</v>
      </c>
      <c r="AP299" s="225" t="s">
        <v>1</v>
      </c>
      <c r="AQ299" s="225" t="s">
        <v>1</v>
      </c>
      <c r="AR299" s="231" t="s">
        <v>20</v>
      </c>
      <c r="AS299" s="225" t="s">
        <v>1</v>
      </c>
      <c r="AT299" s="225" t="s">
        <v>1</v>
      </c>
      <c r="AU299" s="231" t="s">
        <v>20</v>
      </c>
      <c r="AV299" s="231" t="s">
        <v>20</v>
      </c>
      <c r="AW299" s="226" t="s">
        <v>1241</v>
      </c>
      <c r="AX299" s="226">
        <v>1</v>
      </c>
      <c r="AY299" s="235">
        <v>0</v>
      </c>
      <c r="AZ299" s="228">
        <v>0</v>
      </c>
      <c r="BA299" s="233">
        <v>0</v>
      </c>
      <c r="BB299" s="234">
        <v>0</v>
      </c>
      <c r="BD299" t="e">
        <f>VLOOKUP(A299,'High impact list'!$A:$F,1,FALSE)</f>
        <v>#N/A</v>
      </c>
      <c r="BE299" t="e">
        <f>VLOOKUP(A299,'High impact list'!$A:$F,5,FALSE)</f>
        <v>#N/A</v>
      </c>
      <c r="BF299">
        <v>1</v>
      </c>
      <c r="BG299">
        <v>2</v>
      </c>
      <c r="BH299" t="e">
        <f>VLOOKUP(A299,Sheet2!B:B,1,FALSE)</f>
        <v>#N/A</v>
      </c>
    </row>
    <row r="300" spans="1:60" ht="18.75" customHeight="1" x14ac:dyDescent="0.25">
      <c r="A300" s="223">
        <v>493</v>
      </c>
      <c r="B300" s="224" t="s">
        <v>732</v>
      </c>
      <c r="C300" s="225" t="s">
        <v>1193</v>
      </c>
      <c r="D300" s="225" t="s">
        <v>1191</v>
      </c>
      <c r="E300" s="225" t="s">
        <v>683</v>
      </c>
      <c r="F300" s="225" t="s">
        <v>1</v>
      </c>
      <c r="G300" s="225" t="s">
        <v>698</v>
      </c>
      <c r="H300" s="224" t="s">
        <v>1</v>
      </c>
      <c r="I300" s="224" t="s">
        <v>437</v>
      </c>
      <c r="J300" s="227" t="s">
        <v>17</v>
      </c>
      <c r="K300" s="225" t="s">
        <v>1</v>
      </c>
      <c r="L300" s="232" t="s">
        <v>23</v>
      </c>
      <c r="M300" s="227" t="s">
        <v>17</v>
      </c>
      <c r="N300" s="225" t="s">
        <v>1</v>
      </c>
      <c r="O300" s="232" t="s">
        <v>23</v>
      </c>
      <c r="P300" s="225" t="s">
        <v>1</v>
      </c>
      <c r="Q300" s="225" t="s">
        <v>1</v>
      </c>
      <c r="R300" s="225" t="s">
        <v>1</v>
      </c>
      <c r="S300" s="225" t="s">
        <v>1</v>
      </c>
      <c r="T300" s="225" t="s">
        <v>1</v>
      </c>
      <c r="U300" s="225" t="s">
        <v>1</v>
      </c>
      <c r="V300" s="225" t="s">
        <v>1</v>
      </c>
      <c r="W300" s="225" t="s">
        <v>1</v>
      </c>
      <c r="X300" s="225" t="s">
        <v>1</v>
      </c>
      <c r="Y300" s="225" t="s">
        <v>1</v>
      </c>
      <c r="Z300" s="225" t="s">
        <v>1</v>
      </c>
      <c r="AA300" s="225" t="s">
        <v>1</v>
      </c>
      <c r="AB300" s="225" t="s">
        <v>1</v>
      </c>
      <c r="AC300" s="225" t="s">
        <v>1</v>
      </c>
      <c r="AD300" s="225" t="s">
        <v>1</v>
      </c>
      <c r="AE300" s="230" t="s">
        <v>22</v>
      </c>
      <c r="AF300" s="225" t="s">
        <v>1</v>
      </c>
      <c r="AG300" s="225" t="s">
        <v>1</v>
      </c>
      <c r="AH300" s="225" t="s">
        <v>1</v>
      </c>
      <c r="AI300" s="225" t="s">
        <v>1</v>
      </c>
      <c r="AJ300" s="225" t="s">
        <v>1</v>
      </c>
      <c r="AK300" s="230" t="s">
        <v>22</v>
      </c>
      <c r="AL300" s="232" t="s">
        <v>23</v>
      </c>
      <c r="AM300" s="225" t="s">
        <v>1</v>
      </c>
      <c r="AN300" s="225" t="s">
        <v>1</v>
      </c>
      <c r="AO300" s="225" t="s">
        <v>1</v>
      </c>
      <c r="AP300" s="225" t="s">
        <v>1</v>
      </c>
      <c r="AQ300" s="225" t="s">
        <v>1</v>
      </c>
      <c r="AR300" s="230" t="s">
        <v>22</v>
      </c>
      <c r="AS300" s="225" t="s">
        <v>1</v>
      </c>
      <c r="AT300" s="225" t="s">
        <v>1</v>
      </c>
      <c r="AU300" s="231" t="s">
        <v>20</v>
      </c>
      <c r="AV300" s="232" t="s">
        <v>23</v>
      </c>
      <c r="AW300" s="231" t="s">
        <v>1240</v>
      </c>
      <c r="AX300" s="227">
        <v>2</v>
      </c>
      <c r="AY300" s="235">
        <v>0</v>
      </c>
      <c r="AZ300" s="228">
        <v>0</v>
      </c>
      <c r="BA300" s="233">
        <v>4</v>
      </c>
      <c r="BB300" s="234">
        <v>0.35</v>
      </c>
      <c r="BD300" t="e">
        <f>VLOOKUP(A300,'High impact list'!$A:$F,1,FALSE)</f>
        <v>#N/A</v>
      </c>
      <c r="BE300" t="e">
        <f>VLOOKUP(A300,'High impact list'!$A:$F,5,FALSE)</f>
        <v>#N/A</v>
      </c>
      <c r="BF300">
        <v>1</v>
      </c>
      <c r="BG300">
        <v>2</v>
      </c>
      <c r="BH300" t="e">
        <f>VLOOKUP(A300,Sheet2!B:B,1,FALSE)</f>
        <v>#N/A</v>
      </c>
    </row>
    <row r="301" spans="1:60" ht="18.75" customHeight="1" x14ac:dyDescent="0.25">
      <c r="A301" s="223">
        <v>494</v>
      </c>
      <c r="B301" s="224" t="s">
        <v>1320</v>
      </c>
      <c r="C301" s="225" t="s">
        <v>1193</v>
      </c>
      <c r="D301" s="225" t="s">
        <v>1191</v>
      </c>
      <c r="E301" s="225" t="s">
        <v>1086</v>
      </c>
      <c r="F301" s="225" t="s">
        <v>1</v>
      </c>
      <c r="G301" s="225" t="s">
        <v>739</v>
      </c>
      <c r="H301" s="224" t="s">
        <v>1</v>
      </c>
      <c r="I301" s="224" t="s">
        <v>437</v>
      </c>
      <c r="J301" s="227" t="s">
        <v>17</v>
      </c>
      <c r="K301" s="225" t="s">
        <v>1</v>
      </c>
      <c r="L301" s="231" t="s">
        <v>20</v>
      </c>
      <c r="M301" s="226" t="s">
        <v>33</v>
      </c>
      <c r="N301" s="225" t="s">
        <v>1</v>
      </c>
      <c r="O301" s="230" t="s">
        <v>22</v>
      </c>
      <c r="P301" s="225" t="s">
        <v>1</v>
      </c>
      <c r="Q301" s="225" t="s">
        <v>1</v>
      </c>
      <c r="R301" s="225" t="s">
        <v>1</v>
      </c>
      <c r="S301" s="225" t="s">
        <v>1</v>
      </c>
      <c r="T301" s="225" t="s">
        <v>1</v>
      </c>
      <c r="U301" s="225" t="s">
        <v>1</v>
      </c>
      <c r="V301" s="225" t="s">
        <v>1</v>
      </c>
      <c r="W301" s="225" t="s">
        <v>1</v>
      </c>
      <c r="X301" s="225" t="s">
        <v>1</v>
      </c>
      <c r="Y301" s="225" t="s">
        <v>1</v>
      </c>
      <c r="Z301" s="225" t="s">
        <v>1</v>
      </c>
      <c r="AA301" s="225" t="s">
        <v>1</v>
      </c>
      <c r="AB301" s="225" t="s">
        <v>1</v>
      </c>
      <c r="AC301" s="225" t="s">
        <v>1</v>
      </c>
      <c r="AD301" s="225" t="s">
        <v>1</v>
      </c>
      <c r="AE301" s="231" t="s">
        <v>20</v>
      </c>
      <c r="AF301" s="225" t="s">
        <v>1</v>
      </c>
      <c r="AG301" s="225" t="s">
        <v>1</v>
      </c>
      <c r="AH301" s="231" t="s">
        <v>20</v>
      </c>
      <c r="AI301" s="225" t="s">
        <v>1</v>
      </c>
      <c r="AJ301" s="225" t="s">
        <v>1</v>
      </c>
      <c r="AK301" s="231" t="s">
        <v>20</v>
      </c>
      <c r="AL301" s="225" t="s">
        <v>1</v>
      </c>
      <c r="AM301" s="225" t="s">
        <v>1</v>
      </c>
      <c r="AN301" s="225" t="s">
        <v>1</v>
      </c>
      <c r="AO301" s="225" t="s">
        <v>1</v>
      </c>
      <c r="AP301" s="225" t="s">
        <v>1</v>
      </c>
      <c r="AQ301" s="225" t="s">
        <v>1</v>
      </c>
      <c r="AR301" s="225" t="s">
        <v>1</v>
      </c>
      <c r="AS301" s="225" t="s">
        <v>1</v>
      </c>
      <c r="AT301" s="225" t="s">
        <v>1</v>
      </c>
      <c r="AU301" s="225" t="s">
        <v>1</v>
      </c>
      <c r="AV301" s="230" t="s">
        <v>22</v>
      </c>
      <c r="AW301" s="231" t="s">
        <v>1240</v>
      </c>
      <c r="AX301" s="239">
        <v>3</v>
      </c>
      <c r="AY301" s="235">
        <v>0</v>
      </c>
      <c r="AZ301" s="228">
        <v>0</v>
      </c>
      <c r="BA301" s="233">
        <v>0.26</v>
      </c>
      <c r="BB301" s="234">
        <v>0</v>
      </c>
      <c r="BD301" t="e">
        <f>VLOOKUP(A301,'High impact list'!$A:$F,1,FALSE)</f>
        <v>#N/A</v>
      </c>
      <c r="BE301" t="e">
        <f>VLOOKUP(A301,'High impact list'!$A:$F,5,FALSE)</f>
        <v>#N/A</v>
      </c>
      <c r="BF301">
        <v>1</v>
      </c>
      <c r="BG301">
        <v>2</v>
      </c>
      <c r="BH301" t="e">
        <f>VLOOKUP(A301,Sheet2!B:B,1,FALSE)</f>
        <v>#N/A</v>
      </c>
    </row>
    <row r="302" spans="1:60" ht="18.75" customHeight="1" x14ac:dyDescent="0.25">
      <c r="A302" s="223">
        <v>495</v>
      </c>
      <c r="B302" s="224" t="s">
        <v>1321</v>
      </c>
      <c r="C302" s="225" t="s">
        <v>1193</v>
      </c>
      <c r="D302" s="225" t="s">
        <v>1191</v>
      </c>
      <c r="E302" s="225" t="s">
        <v>854</v>
      </c>
      <c r="F302" s="225" t="s">
        <v>1</v>
      </c>
      <c r="G302" s="225" t="s">
        <v>837</v>
      </c>
      <c r="H302" s="224" t="s">
        <v>1</v>
      </c>
      <c r="I302" s="224" t="s">
        <v>437</v>
      </c>
      <c r="J302" s="227" t="s">
        <v>17</v>
      </c>
      <c r="K302" s="225" t="s">
        <v>1</v>
      </c>
      <c r="L302" s="232" t="s">
        <v>23</v>
      </c>
      <c r="M302" s="227" t="s">
        <v>17</v>
      </c>
      <c r="N302" s="225" t="s">
        <v>1</v>
      </c>
      <c r="O302" s="232" t="s">
        <v>23</v>
      </c>
      <c r="P302" s="225" t="s">
        <v>1</v>
      </c>
      <c r="Q302" s="225" t="s">
        <v>1</v>
      </c>
      <c r="R302" s="225" t="s">
        <v>1</v>
      </c>
      <c r="S302" s="225" t="s">
        <v>1</v>
      </c>
      <c r="T302" s="225" t="s">
        <v>1</v>
      </c>
      <c r="U302" s="225" t="s">
        <v>1</v>
      </c>
      <c r="V302" s="225" t="s">
        <v>1</v>
      </c>
      <c r="W302" s="225" t="s">
        <v>1</v>
      </c>
      <c r="X302" s="225" t="s">
        <v>1</v>
      </c>
      <c r="Y302" s="225" t="s">
        <v>1</v>
      </c>
      <c r="Z302" s="225" t="s">
        <v>1</v>
      </c>
      <c r="AA302" s="225" t="s">
        <v>1</v>
      </c>
      <c r="AB302" s="225" t="s">
        <v>1</v>
      </c>
      <c r="AC302" s="225" t="s">
        <v>1</v>
      </c>
      <c r="AD302" s="225" t="s">
        <v>1</v>
      </c>
      <c r="AE302" s="232" t="s">
        <v>23</v>
      </c>
      <c r="AF302" s="232" t="s">
        <v>23</v>
      </c>
      <c r="AG302" s="225" t="s">
        <v>1</v>
      </c>
      <c r="AH302" s="225" t="s">
        <v>1</v>
      </c>
      <c r="AI302" s="225" t="s">
        <v>1</v>
      </c>
      <c r="AJ302" s="225" t="s">
        <v>1</v>
      </c>
      <c r="AK302" s="232" t="s">
        <v>23</v>
      </c>
      <c r="AL302" s="232" t="s">
        <v>23</v>
      </c>
      <c r="AM302" s="225" t="s">
        <v>1</v>
      </c>
      <c r="AN302" s="225" t="s">
        <v>1</v>
      </c>
      <c r="AO302" s="225" t="s">
        <v>1</v>
      </c>
      <c r="AP302" s="225" t="s">
        <v>1</v>
      </c>
      <c r="AQ302" s="225" t="s">
        <v>1</v>
      </c>
      <c r="AR302" s="231" t="s">
        <v>20</v>
      </c>
      <c r="AS302" s="225" t="s">
        <v>1</v>
      </c>
      <c r="AT302" s="225" t="s">
        <v>1</v>
      </c>
      <c r="AU302" s="225" t="s">
        <v>1</v>
      </c>
      <c r="AV302" s="232" t="s">
        <v>23</v>
      </c>
      <c r="AW302" s="226" t="s">
        <v>1241</v>
      </c>
      <c r="AX302" s="226">
        <v>1</v>
      </c>
      <c r="AY302" s="227">
        <v>2</v>
      </c>
      <c r="AZ302" s="228">
        <v>0</v>
      </c>
      <c r="BA302" s="236">
        <v>52.1</v>
      </c>
      <c r="BB302" s="234">
        <v>0.41</v>
      </c>
      <c r="BD302" t="e">
        <f>VLOOKUP(A302,'High impact list'!$A:$F,1,FALSE)</f>
        <v>#N/A</v>
      </c>
      <c r="BE302" t="e">
        <f>VLOOKUP(A302,'High impact list'!$A:$F,5,FALSE)</f>
        <v>#N/A</v>
      </c>
      <c r="BF302">
        <v>1</v>
      </c>
      <c r="BG302">
        <v>2</v>
      </c>
      <c r="BH302" t="e">
        <f>VLOOKUP(A302,Sheet2!B:B,1,FALSE)</f>
        <v>#N/A</v>
      </c>
    </row>
    <row r="303" spans="1:60" ht="18" customHeight="1" x14ac:dyDescent="0.25">
      <c r="A303" s="223">
        <v>499</v>
      </c>
      <c r="B303" s="224" t="s">
        <v>123</v>
      </c>
      <c r="C303" s="225" t="s">
        <v>1193</v>
      </c>
      <c r="D303" s="225" t="s">
        <v>1191</v>
      </c>
      <c r="E303" s="225" t="s">
        <v>1086</v>
      </c>
      <c r="F303" s="225" t="s">
        <v>1</v>
      </c>
      <c r="G303" s="225" t="s">
        <v>1517</v>
      </c>
      <c r="H303" s="224" t="s">
        <v>1</v>
      </c>
      <c r="I303" s="224" t="s">
        <v>437</v>
      </c>
      <c r="J303" s="227" t="s">
        <v>17</v>
      </c>
      <c r="K303" s="230" t="s">
        <v>22</v>
      </c>
      <c r="L303" s="232" t="s">
        <v>23</v>
      </c>
      <c r="M303" s="227" t="s">
        <v>17</v>
      </c>
      <c r="N303" s="231" t="s">
        <v>20</v>
      </c>
      <c r="O303" s="232" t="s">
        <v>23</v>
      </c>
      <c r="P303" s="225" t="s">
        <v>1</v>
      </c>
      <c r="Q303" s="225" t="s">
        <v>1</v>
      </c>
      <c r="R303" s="225" t="s">
        <v>1</v>
      </c>
      <c r="S303" s="225" t="s">
        <v>1</v>
      </c>
      <c r="T303" s="225" t="s">
        <v>1</v>
      </c>
      <c r="U303" s="225" t="s">
        <v>1</v>
      </c>
      <c r="V303" s="225" t="s">
        <v>1</v>
      </c>
      <c r="W303" s="225" t="s">
        <v>1</v>
      </c>
      <c r="X303" s="225" t="s">
        <v>1</v>
      </c>
      <c r="Y303" s="225" t="s">
        <v>1</v>
      </c>
      <c r="Z303" s="230" t="s">
        <v>22</v>
      </c>
      <c r="AA303" s="225" t="s">
        <v>1</v>
      </c>
      <c r="AB303" s="225" t="s">
        <v>1</v>
      </c>
      <c r="AC303" s="225" t="s">
        <v>1</v>
      </c>
      <c r="AD303" s="225" t="s">
        <v>1</v>
      </c>
      <c r="AE303" s="232" t="s">
        <v>23</v>
      </c>
      <c r="AF303" s="225" t="s">
        <v>1</v>
      </c>
      <c r="AG303" s="225" t="s">
        <v>1</v>
      </c>
      <c r="AH303" s="225" t="s">
        <v>1</v>
      </c>
      <c r="AI303" s="225" t="s">
        <v>1</v>
      </c>
      <c r="AJ303" s="225" t="s">
        <v>1</v>
      </c>
      <c r="AK303" s="225" t="s">
        <v>1</v>
      </c>
      <c r="AL303" s="225" t="s">
        <v>1</v>
      </c>
      <c r="AM303" s="225" t="s">
        <v>1</v>
      </c>
      <c r="AN303" s="225" t="s">
        <v>1</v>
      </c>
      <c r="AO303" s="225" t="s">
        <v>1</v>
      </c>
      <c r="AP303" s="230" t="s">
        <v>22</v>
      </c>
      <c r="AQ303" s="225" t="s">
        <v>1</v>
      </c>
      <c r="AR303" s="225" t="s">
        <v>1</v>
      </c>
      <c r="AS303" s="225" t="s">
        <v>1</v>
      </c>
      <c r="AT303" s="225" t="s">
        <v>1</v>
      </c>
      <c r="AU303" s="232" t="s">
        <v>23</v>
      </c>
      <c r="AV303" s="232" t="s">
        <v>23</v>
      </c>
      <c r="AW303" s="232" t="s">
        <v>1242</v>
      </c>
      <c r="AX303" s="227">
        <v>2</v>
      </c>
      <c r="AY303" s="227">
        <v>2</v>
      </c>
      <c r="AZ303" s="228">
        <v>0</v>
      </c>
      <c r="BA303" s="236">
        <v>430.2</v>
      </c>
      <c r="BB303" s="238">
        <v>0.98</v>
      </c>
      <c r="BD303">
        <f>VLOOKUP(A303,'High impact list'!$A:$F,1,FALSE)</f>
        <v>499</v>
      </c>
      <c r="BE303" t="str">
        <f>VLOOKUP(A303,'High impact list'!$A:$F,5,FALSE)</f>
        <v>Energy</v>
      </c>
      <c r="BF303">
        <v>1</v>
      </c>
      <c r="BG303">
        <v>2</v>
      </c>
      <c r="BH303" t="e">
        <f>VLOOKUP(A303,Sheet2!B:B,1,FALSE)</f>
        <v>#N/A</v>
      </c>
    </row>
    <row r="304" spans="1:60" ht="18.75" customHeight="1" x14ac:dyDescent="0.25">
      <c r="A304" s="223">
        <v>502</v>
      </c>
      <c r="B304" s="224" t="s">
        <v>733</v>
      </c>
      <c r="C304" s="225" t="s">
        <v>1193</v>
      </c>
      <c r="D304" s="225" t="s">
        <v>1191</v>
      </c>
      <c r="E304" s="225" t="s">
        <v>683</v>
      </c>
      <c r="F304" s="225" t="s">
        <v>1</v>
      </c>
      <c r="G304" s="225" t="s">
        <v>695</v>
      </c>
      <c r="H304" s="224" t="s">
        <v>1</v>
      </c>
      <c r="I304" s="224" t="s">
        <v>437</v>
      </c>
      <c r="J304" s="227" t="s">
        <v>17</v>
      </c>
      <c r="K304" s="225" t="s">
        <v>1</v>
      </c>
      <c r="L304" s="232" t="s">
        <v>23</v>
      </c>
      <c r="M304" s="227" t="s">
        <v>17</v>
      </c>
      <c r="N304" s="225" t="s">
        <v>1</v>
      </c>
      <c r="O304" s="231" t="s">
        <v>20</v>
      </c>
      <c r="P304" s="225" t="s">
        <v>1</v>
      </c>
      <c r="Q304" s="225" t="s">
        <v>1</v>
      </c>
      <c r="R304" s="225" t="s">
        <v>1</v>
      </c>
      <c r="S304" s="225" t="s">
        <v>1</v>
      </c>
      <c r="T304" s="225" t="s">
        <v>1</v>
      </c>
      <c r="U304" s="225" t="s">
        <v>1</v>
      </c>
      <c r="V304" s="225" t="s">
        <v>1</v>
      </c>
      <c r="W304" s="225" t="s">
        <v>1</v>
      </c>
      <c r="X304" s="225" t="s">
        <v>1</v>
      </c>
      <c r="Y304" s="225" t="s">
        <v>1</v>
      </c>
      <c r="Z304" s="225" t="s">
        <v>1</v>
      </c>
      <c r="AA304" s="225" t="s">
        <v>1</v>
      </c>
      <c r="AB304" s="225" t="s">
        <v>1</v>
      </c>
      <c r="AC304" s="225" t="s">
        <v>1</v>
      </c>
      <c r="AD304" s="225" t="s">
        <v>1</v>
      </c>
      <c r="AE304" s="225" t="s">
        <v>1</v>
      </c>
      <c r="AF304" s="225" t="s">
        <v>1</v>
      </c>
      <c r="AG304" s="225" t="s">
        <v>1</v>
      </c>
      <c r="AH304" s="225" t="s">
        <v>1</v>
      </c>
      <c r="AI304" s="225" t="s">
        <v>1</v>
      </c>
      <c r="AJ304" s="225" t="s">
        <v>1</v>
      </c>
      <c r="AK304" s="225" t="s">
        <v>1</v>
      </c>
      <c r="AL304" s="231" t="s">
        <v>20</v>
      </c>
      <c r="AM304" s="225" t="s">
        <v>1</v>
      </c>
      <c r="AN304" s="225" t="s">
        <v>1</v>
      </c>
      <c r="AO304" s="225" t="s">
        <v>1</v>
      </c>
      <c r="AP304" s="225" t="s">
        <v>1</v>
      </c>
      <c r="AQ304" s="225" t="s">
        <v>1</v>
      </c>
      <c r="AR304" s="230" t="s">
        <v>22</v>
      </c>
      <c r="AS304" s="225" t="s">
        <v>1</v>
      </c>
      <c r="AT304" s="225" t="s">
        <v>1</v>
      </c>
      <c r="AU304" s="225" t="s">
        <v>1</v>
      </c>
      <c r="AV304" s="232" t="s">
        <v>23</v>
      </c>
      <c r="AW304" s="226" t="s">
        <v>1241</v>
      </c>
      <c r="AX304" s="226">
        <v>1</v>
      </c>
      <c r="AY304" s="226">
        <v>1</v>
      </c>
      <c r="AZ304" s="228">
        <v>0</v>
      </c>
      <c r="BA304" s="233">
        <v>5.8</v>
      </c>
      <c r="BB304" s="234">
        <v>0.21</v>
      </c>
      <c r="BD304" t="e">
        <f>VLOOKUP(A304,'High impact list'!$A:$F,1,FALSE)</f>
        <v>#N/A</v>
      </c>
      <c r="BE304" t="e">
        <f>VLOOKUP(A304,'High impact list'!$A:$F,5,FALSE)</f>
        <v>#N/A</v>
      </c>
      <c r="BF304">
        <v>1</v>
      </c>
      <c r="BG304">
        <v>2</v>
      </c>
      <c r="BH304" t="e">
        <f>VLOOKUP(A304,Sheet2!B:B,1,FALSE)</f>
        <v>#N/A</v>
      </c>
    </row>
    <row r="305" spans="1:60" ht="18.75" customHeight="1" x14ac:dyDescent="0.25">
      <c r="A305" s="223">
        <v>442</v>
      </c>
      <c r="B305" s="224" t="s">
        <v>124</v>
      </c>
      <c r="C305" s="225" t="s">
        <v>1193</v>
      </c>
      <c r="D305" s="225" t="s">
        <v>1191</v>
      </c>
      <c r="E305" s="225" t="s">
        <v>1021</v>
      </c>
      <c r="F305" s="225" t="s">
        <v>1</v>
      </c>
      <c r="G305" s="225" t="s">
        <v>1517</v>
      </c>
      <c r="H305" s="224" t="s">
        <v>1</v>
      </c>
      <c r="I305" s="224" t="s">
        <v>437</v>
      </c>
      <c r="J305" s="227" t="s">
        <v>17</v>
      </c>
      <c r="K305" s="225" t="s">
        <v>1</v>
      </c>
      <c r="L305" s="232" t="s">
        <v>23</v>
      </c>
      <c r="M305" s="237" t="s">
        <v>26</v>
      </c>
      <c r="N305" s="230" t="s">
        <v>22</v>
      </c>
      <c r="O305" s="232" t="s">
        <v>23</v>
      </c>
      <c r="P305" s="230" t="s">
        <v>22</v>
      </c>
      <c r="Q305" s="225" t="s">
        <v>1</v>
      </c>
      <c r="R305" s="230" t="s">
        <v>22</v>
      </c>
      <c r="S305" s="225" t="s">
        <v>1</v>
      </c>
      <c r="T305" s="225" t="s">
        <v>1</v>
      </c>
      <c r="U305" s="225" t="s">
        <v>1</v>
      </c>
      <c r="V305" s="230" t="s">
        <v>22</v>
      </c>
      <c r="W305" s="230" t="s">
        <v>22</v>
      </c>
      <c r="X305" s="225" t="s">
        <v>1</v>
      </c>
      <c r="Y305" s="225" t="s">
        <v>1</v>
      </c>
      <c r="Z305" s="225" t="s">
        <v>1</v>
      </c>
      <c r="AA305" s="225" t="s">
        <v>1</v>
      </c>
      <c r="AB305" s="225" t="s">
        <v>1</v>
      </c>
      <c r="AC305" s="225" t="s">
        <v>1</v>
      </c>
      <c r="AD305" s="225" t="s">
        <v>1</v>
      </c>
      <c r="AE305" s="232" t="s">
        <v>23</v>
      </c>
      <c r="AF305" s="230" t="s">
        <v>22</v>
      </c>
      <c r="AG305" s="225" t="s">
        <v>1</v>
      </c>
      <c r="AH305" s="225" t="s">
        <v>1</v>
      </c>
      <c r="AI305" s="225" t="s">
        <v>1</v>
      </c>
      <c r="AJ305" s="225" t="s">
        <v>1</v>
      </c>
      <c r="AK305" s="225" t="s">
        <v>1</v>
      </c>
      <c r="AL305" s="232" t="s">
        <v>23</v>
      </c>
      <c r="AM305" s="225" t="s">
        <v>1</v>
      </c>
      <c r="AN305" s="225" t="s">
        <v>1</v>
      </c>
      <c r="AO305" s="232" t="s">
        <v>23</v>
      </c>
      <c r="AP305" s="225" t="s">
        <v>1</v>
      </c>
      <c r="AQ305" s="225" t="s">
        <v>1</v>
      </c>
      <c r="AR305" s="225" t="s">
        <v>1</v>
      </c>
      <c r="AS305" s="225" t="s">
        <v>1</v>
      </c>
      <c r="AT305" s="225" t="s">
        <v>1</v>
      </c>
      <c r="AU305" s="230" t="s">
        <v>22</v>
      </c>
      <c r="AV305" s="232" t="s">
        <v>23</v>
      </c>
      <c r="AW305" s="231" t="s">
        <v>1240</v>
      </c>
      <c r="AX305" s="226">
        <v>1</v>
      </c>
      <c r="AY305" s="226">
        <v>1</v>
      </c>
      <c r="AZ305" s="228">
        <v>0</v>
      </c>
      <c r="BA305" s="233">
        <v>3.8</v>
      </c>
      <c r="BB305" s="234">
        <v>0</v>
      </c>
      <c r="BD305">
        <f>VLOOKUP(A305,'High impact list'!$A:$F,1,FALSE)</f>
        <v>442</v>
      </c>
      <c r="BE305" t="str">
        <f>VLOOKUP(A305,'High impact list'!$A:$F,5,FALSE)</f>
        <v>Energy</v>
      </c>
      <c r="BF305">
        <v>1</v>
      </c>
      <c r="BG305">
        <v>2</v>
      </c>
      <c r="BH305" t="e">
        <f>VLOOKUP(A305,Sheet2!B:B,1,FALSE)</f>
        <v>#N/A</v>
      </c>
    </row>
    <row r="306" spans="1:60" ht="27" customHeight="1" x14ac:dyDescent="0.25">
      <c r="A306" s="223">
        <v>1318</v>
      </c>
      <c r="B306" s="224" t="s">
        <v>95</v>
      </c>
      <c r="C306" s="225" t="s">
        <v>1193</v>
      </c>
      <c r="D306" s="225" t="s">
        <v>1191</v>
      </c>
      <c r="E306" s="225" t="s">
        <v>571</v>
      </c>
      <c r="F306" s="225" t="s">
        <v>1</v>
      </c>
      <c r="G306" s="225" t="s">
        <v>447</v>
      </c>
      <c r="H306" s="224" t="s">
        <v>1</v>
      </c>
      <c r="I306" s="224" t="s">
        <v>437</v>
      </c>
      <c r="J306" s="227" t="s">
        <v>17</v>
      </c>
      <c r="K306" s="225" t="s">
        <v>1</v>
      </c>
      <c r="L306" s="232" t="s">
        <v>23</v>
      </c>
      <c r="M306" s="227" t="s">
        <v>17</v>
      </c>
      <c r="N306" s="225" t="s">
        <v>1</v>
      </c>
      <c r="O306" s="232" t="s">
        <v>23</v>
      </c>
      <c r="P306" s="225" t="s">
        <v>1</v>
      </c>
      <c r="Q306" s="225" t="s">
        <v>1</v>
      </c>
      <c r="R306" s="225" t="s">
        <v>1</v>
      </c>
      <c r="S306" s="225" t="s">
        <v>1</v>
      </c>
      <c r="T306" s="225" t="s">
        <v>1</v>
      </c>
      <c r="U306" s="225" t="s">
        <v>1</v>
      </c>
      <c r="V306" s="225" t="s">
        <v>1</v>
      </c>
      <c r="W306" s="225" t="s">
        <v>1</v>
      </c>
      <c r="X306" s="225" t="s">
        <v>1</v>
      </c>
      <c r="Y306" s="225" t="s">
        <v>1</v>
      </c>
      <c r="Z306" s="225" t="s">
        <v>1</v>
      </c>
      <c r="AA306" s="225" t="s">
        <v>1</v>
      </c>
      <c r="AB306" s="225" t="s">
        <v>1</v>
      </c>
      <c r="AC306" s="225" t="s">
        <v>1</v>
      </c>
      <c r="AD306" s="225" t="s">
        <v>1</v>
      </c>
      <c r="AE306" s="232" t="s">
        <v>23</v>
      </c>
      <c r="AF306" s="225" t="s">
        <v>1</v>
      </c>
      <c r="AG306" s="225" t="s">
        <v>1</v>
      </c>
      <c r="AH306" s="225" t="s">
        <v>1</v>
      </c>
      <c r="AI306" s="225" t="s">
        <v>1</v>
      </c>
      <c r="AJ306" s="225" t="s">
        <v>1</v>
      </c>
      <c r="AK306" s="225" t="s">
        <v>1</v>
      </c>
      <c r="AL306" s="225" t="s">
        <v>1</v>
      </c>
      <c r="AM306" s="225" t="s">
        <v>1</v>
      </c>
      <c r="AN306" s="225" t="s">
        <v>1</v>
      </c>
      <c r="AO306" s="225" t="s">
        <v>1</v>
      </c>
      <c r="AP306" s="225" t="s">
        <v>1</v>
      </c>
      <c r="AQ306" s="225" t="s">
        <v>1</v>
      </c>
      <c r="AR306" s="225" t="s">
        <v>1</v>
      </c>
      <c r="AS306" s="225" t="s">
        <v>1</v>
      </c>
      <c r="AT306" s="225" t="s">
        <v>1</v>
      </c>
      <c r="AU306" s="225" t="s">
        <v>1</v>
      </c>
      <c r="AV306" s="225" t="s">
        <v>1</v>
      </c>
      <c r="AW306" s="226" t="s">
        <v>1241</v>
      </c>
      <c r="AX306" s="226">
        <v>1</v>
      </c>
      <c r="AY306" s="235">
        <v>0</v>
      </c>
      <c r="AZ306" s="228">
        <v>0</v>
      </c>
      <c r="BA306" s="228">
        <v>0</v>
      </c>
      <c r="BB306" s="229">
        <v>0</v>
      </c>
      <c r="BD306">
        <f>VLOOKUP(A306,'High impact list'!$A:$F,1,FALSE)</f>
        <v>1318</v>
      </c>
      <c r="BE306" t="str">
        <f>VLOOKUP(A306,'High impact list'!$A:$F,5,FALSE)</f>
        <v>Education, skills and unemployment</v>
      </c>
      <c r="BF306">
        <v>1</v>
      </c>
      <c r="BG306">
        <v>2</v>
      </c>
      <c r="BH306" t="e">
        <f>VLOOKUP(A306,Sheet2!B:B,1,FALSE)</f>
        <v>#N/A</v>
      </c>
    </row>
    <row r="307" spans="1:60" ht="26.25" customHeight="1" x14ac:dyDescent="0.25">
      <c r="A307" s="223">
        <v>1065</v>
      </c>
      <c r="B307" s="224" t="s">
        <v>227</v>
      </c>
      <c r="C307" s="225" t="s">
        <v>1193</v>
      </c>
      <c r="D307" s="225" t="s">
        <v>1191</v>
      </c>
      <c r="E307" s="225" t="s">
        <v>854</v>
      </c>
      <c r="F307" s="225" t="s">
        <v>1</v>
      </c>
      <c r="G307" s="225" t="s">
        <v>439</v>
      </c>
      <c r="H307" s="224" t="s">
        <v>1</v>
      </c>
      <c r="I307" s="224" t="s">
        <v>437</v>
      </c>
      <c r="J307" s="227" t="s">
        <v>17</v>
      </c>
      <c r="K307" s="225" t="s">
        <v>1</v>
      </c>
      <c r="L307" s="232" t="s">
        <v>23</v>
      </c>
      <c r="M307" s="227" t="s">
        <v>17</v>
      </c>
      <c r="N307" s="225" t="s">
        <v>1</v>
      </c>
      <c r="O307" s="232" t="s">
        <v>23</v>
      </c>
      <c r="P307" s="225" t="s">
        <v>1</v>
      </c>
      <c r="Q307" s="225" t="s">
        <v>1</v>
      </c>
      <c r="R307" s="225" t="s">
        <v>1</v>
      </c>
      <c r="S307" s="225" t="s">
        <v>1</v>
      </c>
      <c r="T307" s="225" t="s">
        <v>1</v>
      </c>
      <c r="U307" s="225" t="s">
        <v>1</v>
      </c>
      <c r="V307" s="225" t="s">
        <v>1</v>
      </c>
      <c r="W307" s="225" t="s">
        <v>1</v>
      </c>
      <c r="X307" s="225" t="s">
        <v>1</v>
      </c>
      <c r="Y307" s="225" t="s">
        <v>1</v>
      </c>
      <c r="Z307" s="225" t="s">
        <v>1</v>
      </c>
      <c r="AA307" s="225" t="s">
        <v>1</v>
      </c>
      <c r="AB307" s="225" t="s">
        <v>1</v>
      </c>
      <c r="AC307" s="225" t="s">
        <v>1</v>
      </c>
      <c r="AD307" s="225" t="s">
        <v>1</v>
      </c>
      <c r="AE307" s="232" t="s">
        <v>23</v>
      </c>
      <c r="AF307" s="230" t="s">
        <v>22</v>
      </c>
      <c r="AG307" s="225" t="s">
        <v>1</v>
      </c>
      <c r="AH307" s="225" t="s">
        <v>1</v>
      </c>
      <c r="AI307" s="225" t="s">
        <v>1</v>
      </c>
      <c r="AJ307" s="225" t="s">
        <v>1</v>
      </c>
      <c r="AK307" s="225" t="s">
        <v>1</v>
      </c>
      <c r="AL307" s="232" t="s">
        <v>23</v>
      </c>
      <c r="AM307" s="225" t="s">
        <v>1</v>
      </c>
      <c r="AN307" s="225" t="s">
        <v>1</v>
      </c>
      <c r="AO307" s="225" t="s">
        <v>1</v>
      </c>
      <c r="AP307" s="225" t="s">
        <v>1</v>
      </c>
      <c r="AQ307" s="225" t="s">
        <v>1</v>
      </c>
      <c r="AR307" s="225" t="s">
        <v>1</v>
      </c>
      <c r="AS307" s="225" t="s">
        <v>1</v>
      </c>
      <c r="AT307" s="225" t="s">
        <v>1</v>
      </c>
      <c r="AU307" s="225" t="s">
        <v>1</v>
      </c>
      <c r="AV307" s="232" t="s">
        <v>23</v>
      </c>
      <c r="AW307" s="226" t="s">
        <v>1241</v>
      </c>
      <c r="AX307" s="226">
        <v>1</v>
      </c>
      <c r="AY307" s="227">
        <v>2</v>
      </c>
      <c r="AZ307" s="228">
        <v>0</v>
      </c>
      <c r="BA307" s="233">
        <v>0.18</v>
      </c>
      <c r="BB307" s="234">
        <v>0</v>
      </c>
      <c r="BD307">
        <f>VLOOKUP(A307,'High impact list'!$A:$F,1,FALSE)</f>
        <v>1065</v>
      </c>
      <c r="BE307" t="str">
        <f>VLOOKUP(A307,'High impact list'!$A:$F,5,FALSE)</f>
        <v>Water and Sanitation</v>
      </c>
      <c r="BF307">
        <v>1</v>
      </c>
      <c r="BG307">
        <v>2</v>
      </c>
      <c r="BH307" t="e">
        <f>VLOOKUP(A307,Sheet2!B:B,1,FALSE)</f>
        <v>#N/A</v>
      </c>
    </row>
    <row r="308" spans="1:60" ht="18.75" customHeight="1" x14ac:dyDescent="0.25">
      <c r="A308" s="223">
        <v>1123</v>
      </c>
      <c r="B308" s="224" t="s">
        <v>224</v>
      </c>
      <c r="C308" s="225" t="s">
        <v>1193</v>
      </c>
      <c r="D308" s="225" t="s">
        <v>1191</v>
      </c>
      <c r="E308" s="225" t="s">
        <v>896</v>
      </c>
      <c r="F308" s="225" t="s">
        <v>1</v>
      </c>
      <c r="G308" s="225" t="s">
        <v>667</v>
      </c>
      <c r="H308" s="224" t="s">
        <v>1</v>
      </c>
      <c r="I308" s="224" t="s">
        <v>437</v>
      </c>
      <c r="J308" s="227" t="s">
        <v>17</v>
      </c>
      <c r="K308" s="232" t="s">
        <v>23</v>
      </c>
      <c r="L308" s="232" t="s">
        <v>23</v>
      </c>
      <c r="M308" s="227" t="s">
        <v>17</v>
      </c>
      <c r="N308" s="231" t="s">
        <v>20</v>
      </c>
      <c r="O308" s="232" t="s">
        <v>23</v>
      </c>
      <c r="P308" s="225" t="s">
        <v>1</v>
      </c>
      <c r="Q308" s="225" t="s">
        <v>1</v>
      </c>
      <c r="R308" s="225" t="s">
        <v>1</v>
      </c>
      <c r="S308" s="225" t="s">
        <v>1</v>
      </c>
      <c r="T308" s="225" t="s">
        <v>1</v>
      </c>
      <c r="U308" s="225" t="s">
        <v>1</v>
      </c>
      <c r="V308" s="225" t="s">
        <v>1</v>
      </c>
      <c r="W308" s="225" t="s">
        <v>1</v>
      </c>
      <c r="X308" s="225" t="s">
        <v>1</v>
      </c>
      <c r="Y308" s="225" t="s">
        <v>1</v>
      </c>
      <c r="Z308" s="230" t="s">
        <v>22</v>
      </c>
      <c r="AA308" s="232" t="s">
        <v>23</v>
      </c>
      <c r="AB308" s="225" t="s">
        <v>1</v>
      </c>
      <c r="AC308" s="225" t="s">
        <v>1</v>
      </c>
      <c r="AD308" s="225" t="s">
        <v>1</v>
      </c>
      <c r="AE308" s="232" t="s">
        <v>23</v>
      </c>
      <c r="AF308" s="231" t="s">
        <v>20</v>
      </c>
      <c r="AG308" s="225" t="s">
        <v>1</v>
      </c>
      <c r="AH308" s="225" t="s">
        <v>1</v>
      </c>
      <c r="AI308" s="225" t="s">
        <v>1</v>
      </c>
      <c r="AJ308" s="225" t="s">
        <v>1</v>
      </c>
      <c r="AK308" s="230" t="s">
        <v>22</v>
      </c>
      <c r="AL308" s="232" t="s">
        <v>23</v>
      </c>
      <c r="AM308" s="225" t="s">
        <v>1</v>
      </c>
      <c r="AN308" s="225" t="s">
        <v>1</v>
      </c>
      <c r="AO308" s="232" t="s">
        <v>23</v>
      </c>
      <c r="AP308" s="225" t="s">
        <v>1</v>
      </c>
      <c r="AQ308" s="225" t="s">
        <v>1</v>
      </c>
      <c r="AR308" s="232" t="s">
        <v>23</v>
      </c>
      <c r="AS308" s="225" t="s">
        <v>1</v>
      </c>
      <c r="AT308" s="225" t="s">
        <v>1</v>
      </c>
      <c r="AU308" s="232" t="s">
        <v>23</v>
      </c>
      <c r="AV308" s="232" t="s">
        <v>23</v>
      </c>
      <c r="AW308" s="232" t="s">
        <v>1242</v>
      </c>
      <c r="AX308" s="227">
        <v>2</v>
      </c>
      <c r="AY308" s="227">
        <v>2</v>
      </c>
      <c r="AZ308" s="228">
        <v>0</v>
      </c>
      <c r="BA308" s="236">
        <v>4243.2</v>
      </c>
      <c r="BB308" s="238">
        <v>575.20000000000005</v>
      </c>
      <c r="BD308">
        <f>VLOOKUP(A308,'High impact list'!$A:$F,1,FALSE)</f>
        <v>1123</v>
      </c>
      <c r="BE308" t="str">
        <f>VLOOKUP(A308,'High impact list'!$A:$F,5,FALSE)</f>
        <v>Transport</v>
      </c>
      <c r="BF308">
        <v>1</v>
      </c>
      <c r="BG308">
        <v>2</v>
      </c>
      <c r="BH308" t="e">
        <f>VLOOKUP(A308,Sheet2!B:B,1,FALSE)</f>
        <v>#N/A</v>
      </c>
    </row>
    <row r="309" spans="1:60" ht="18.75" customHeight="1" x14ac:dyDescent="0.25">
      <c r="A309" s="223">
        <v>1309</v>
      </c>
      <c r="B309" s="224" t="s">
        <v>97</v>
      </c>
      <c r="C309" s="225" t="s">
        <v>1193</v>
      </c>
      <c r="D309" s="225" t="s">
        <v>1191</v>
      </c>
      <c r="E309" s="225" t="s">
        <v>941</v>
      </c>
      <c r="F309" s="225" t="s">
        <v>1</v>
      </c>
      <c r="G309" s="225" t="s">
        <v>447</v>
      </c>
      <c r="H309" s="224" t="s">
        <v>1</v>
      </c>
      <c r="I309" s="224" t="s">
        <v>437</v>
      </c>
      <c r="J309" s="227" t="s">
        <v>17</v>
      </c>
      <c r="K309" s="225" t="s">
        <v>1</v>
      </c>
      <c r="L309" s="232" t="s">
        <v>23</v>
      </c>
      <c r="M309" s="237" t="s">
        <v>26</v>
      </c>
      <c r="N309" s="225" t="s">
        <v>1</v>
      </c>
      <c r="O309" s="232" t="s">
        <v>23</v>
      </c>
      <c r="P309" s="225" t="s">
        <v>1</v>
      </c>
      <c r="Q309" s="230" t="s">
        <v>22</v>
      </c>
      <c r="R309" s="230" t="s">
        <v>22</v>
      </c>
      <c r="S309" s="225" t="s">
        <v>1</v>
      </c>
      <c r="T309" s="225" t="s">
        <v>1</v>
      </c>
      <c r="U309" s="225" t="s">
        <v>1</v>
      </c>
      <c r="V309" s="230" t="s">
        <v>22</v>
      </c>
      <c r="W309" s="225" t="s">
        <v>1</v>
      </c>
      <c r="X309" s="225" t="s">
        <v>1</v>
      </c>
      <c r="Y309" s="225" t="s">
        <v>1</v>
      </c>
      <c r="Z309" s="225" t="s">
        <v>1</v>
      </c>
      <c r="AA309" s="225" t="s">
        <v>1</v>
      </c>
      <c r="AB309" s="225" t="s">
        <v>1</v>
      </c>
      <c r="AC309" s="225" t="s">
        <v>1</v>
      </c>
      <c r="AD309" s="225" t="s">
        <v>1</v>
      </c>
      <c r="AE309" s="232" t="s">
        <v>23</v>
      </c>
      <c r="AF309" s="225" t="s">
        <v>1</v>
      </c>
      <c r="AG309" s="230" t="s">
        <v>22</v>
      </c>
      <c r="AH309" s="225" t="s">
        <v>1</v>
      </c>
      <c r="AI309" s="225" t="s">
        <v>1</v>
      </c>
      <c r="AJ309" s="225" t="s">
        <v>1</v>
      </c>
      <c r="AK309" s="225" t="s">
        <v>1</v>
      </c>
      <c r="AL309" s="225" t="s">
        <v>1</v>
      </c>
      <c r="AM309" s="225" t="s">
        <v>1</v>
      </c>
      <c r="AN309" s="225" t="s">
        <v>1</v>
      </c>
      <c r="AO309" s="225" t="s">
        <v>1</v>
      </c>
      <c r="AP309" s="225" t="s">
        <v>1</v>
      </c>
      <c r="AQ309" s="225" t="s">
        <v>1</v>
      </c>
      <c r="AR309" s="225" t="s">
        <v>1</v>
      </c>
      <c r="AS309" s="225" t="s">
        <v>1</v>
      </c>
      <c r="AT309" s="225" t="s">
        <v>1</v>
      </c>
      <c r="AU309" s="225" t="s">
        <v>1</v>
      </c>
      <c r="AV309" s="225" t="s">
        <v>1</v>
      </c>
      <c r="AW309" s="231" t="s">
        <v>1240</v>
      </c>
      <c r="AX309" s="226">
        <v>1</v>
      </c>
      <c r="AY309" s="226">
        <v>1</v>
      </c>
      <c r="AZ309" s="228">
        <v>0</v>
      </c>
      <c r="BA309" s="228">
        <v>0</v>
      </c>
      <c r="BB309" s="229">
        <v>0</v>
      </c>
      <c r="BD309">
        <f>VLOOKUP(A309,'High impact list'!$A:$F,1,FALSE)</f>
        <v>1309</v>
      </c>
      <c r="BE309" t="str">
        <f>VLOOKUP(A309,'High impact list'!$A:$F,5,FALSE)</f>
        <v>Education, skills and unemployment</v>
      </c>
      <c r="BF309">
        <v>1</v>
      </c>
      <c r="BG309">
        <v>2</v>
      </c>
      <c r="BH309" t="e">
        <f>VLOOKUP(A309,Sheet2!B:B,1,FALSE)</f>
        <v>#N/A</v>
      </c>
    </row>
    <row r="310" spans="1:60" ht="13.5" customHeight="1" x14ac:dyDescent="0.25">
      <c r="A310" s="223">
        <v>1319</v>
      </c>
      <c r="B310" s="224" t="s">
        <v>99</v>
      </c>
      <c r="C310" s="225" t="s">
        <v>1193</v>
      </c>
      <c r="D310" s="225" t="s">
        <v>1191</v>
      </c>
      <c r="E310" s="225" t="s">
        <v>571</v>
      </c>
      <c r="F310" s="225" t="s">
        <v>1</v>
      </c>
      <c r="G310" s="225" t="s">
        <v>447</v>
      </c>
      <c r="H310" s="224" t="s">
        <v>1</v>
      </c>
      <c r="I310" s="224" t="s">
        <v>437</v>
      </c>
      <c r="J310" s="227" t="s">
        <v>17</v>
      </c>
      <c r="K310" s="225" t="s">
        <v>1</v>
      </c>
      <c r="L310" s="232" t="s">
        <v>23</v>
      </c>
      <c r="M310" s="237" t="s">
        <v>26</v>
      </c>
      <c r="N310" s="225" t="s">
        <v>1</v>
      </c>
      <c r="O310" s="232" t="s">
        <v>23</v>
      </c>
      <c r="P310" s="230" t="s">
        <v>22</v>
      </c>
      <c r="Q310" s="230" t="s">
        <v>22</v>
      </c>
      <c r="R310" s="230" t="s">
        <v>22</v>
      </c>
      <c r="S310" s="225" t="s">
        <v>1</v>
      </c>
      <c r="T310" s="225" t="s">
        <v>1</v>
      </c>
      <c r="U310" s="230" t="s">
        <v>22</v>
      </c>
      <c r="V310" s="230" t="s">
        <v>22</v>
      </c>
      <c r="W310" s="230" t="s">
        <v>22</v>
      </c>
      <c r="X310" s="225" t="s">
        <v>1</v>
      </c>
      <c r="Y310" s="225" t="s">
        <v>1</v>
      </c>
      <c r="Z310" s="225" t="s">
        <v>1</v>
      </c>
      <c r="AA310" s="225" t="s">
        <v>1</v>
      </c>
      <c r="AB310" s="225" t="s">
        <v>1</v>
      </c>
      <c r="AC310" s="225" t="s">
        <v>1</v>
      </c>
      <c r="AD310" s="225" t="s">
        <v>1</v>
      </c>
      <c r="AE310" s="232" t="s">
        <v>23</v>
      </c>
      <c r="AF310" s="225" t="s">
        <v>1</v>
      </c>
      <c r="AG310" s="225" t="s">
        <v>1</v>
      </c>
      <c r="AH310" s="231" t="s">
        <v>20</v>
      </c>
      <c r="AI310" s="225" t="s">
        <v>1</v>
      </c>
      <c r="AJ310" s="225" t="s">
        <v>1</v>
      </c>
      <c r="AK310" s="225" t="s">
        <v>1</v>
      </c>
      <c r="AL310" s="225" t="s">
        <v>1</v>
      </c>
      <c r="AM310" s="225" t="s">
        <v>1</v>
      </c>
      <c r="AN310" s="225" t="s">
        <v>1</v>
      </c>
      <c r="AO310" s="225" t="s">
        <v>1</v>
      </c>
      <c r="AP310" s="225" t="s">
        <v>1</v>
      </c>
      <c r="AQ310" s="225" t="s">
        <v>1</v>
      </c>
      <c r="AR310" s="225" t="s">
        <v>1</v>
      </c>
      <c r="AS310" s="225" t="s">
        <v>1</v>
      </c>
      <c r="AT310" s="225" t="s">
        <v>1</v>
      </c>
      <c r="AU310" s="225" t="s">
        <v>1</v>
      </c>
      <c r="AV310" s="230" t="s">
        <v>22</v>
      </c>
      <c r="AW310" s="232" t="s">
        <v>1242</v>
      </c>
      <c r="AX310" s="227">
        <v>2</v>
      </c>
      <c r="AY310" s="235">
        <v>0</v>
      </c>
      <c r="AZ310" s="228">
        <v>0</v>
      </c>
      <c r="BA310" s="228">
        <v>0</v>
      </c>
      <c r="BB310" s="229">
        <v>0</v>
      </c>
      <c r="BD310">
        <f>VLOOKUP(A310,'High impact list'!$A:$F,1,FALSE)</f>
        <v>1319</v>
      </c>
      <c r="BE310" t="str">
        <f>VLOOKUP(A310,'High impact list'!$A:$F,5,FALSE)</f>
        <v>Education, skills and unemployment</v>
      </c>
      <c r="BF310">
        <v>1</v>
      </c>
      <c r="BG310">
        <v>2</v>
      </c>
      <c r="BH310" t="e">
        <f>VLOOKUP(A310,Sheet2!B:B,1,FALSE)</f>
        <v>#N/A</v>
      </c>
    </row>
    <row r="311" spans="1:60" ht="18.75" customHeight="1" x14ac:dyDescent="0.25">
      <c r="A311" s="223">
        <v>1326</v>
      </c>
      <c r="B311" s="224" t="s">
        <v>101</v>
      </c>
      <c r="C311" s="225" t="s">
        <v>1193</v>
      </c>
      <c r="D311" s="225" t="s">
        <v>1191</v>
      </c>
      <c r="E311" s="225" t="s">
        <v>625</v>
      </c>
      <c r="F311" s="225" t="s">
        <v>1</v>
      </c>
      <c r="G311" s="225" t="s">
        <v>447</v>
      </c>
      <c r="H311" s="224" t="s">
        <v>1</v>
      </c>
      <c r="I311" s="224" t="s">
        <v>437</v>
      </c>
      <c r="J311" s="227" t="s">
        <v>17</v>
      </c>
      <c r="K311" s="225" t="s">
        <v>1</v>
      </c>
      <c r="L311" s="232" t="s">
        <v>23</v>
      </c>
      <c r="M311" s="237" t="s">
        <v>26</v>
      </c>
      <c r="N311" s="225" t="s">
        <v>1</v>
      </c>
      <c r="O311" s="232" t="s">
        <v>23</v>
      </c>
      <c r="P311" s="230" t="s">
        <v>22</v>
      </c>
      <c r="Q311" s="225" t="s">
        <v>1</v>
      </c>
      <c r="R311" s="225" t="s">
        <v>1</v>
      </c>
      <c r="S311" s="225" t="s">
        <v>1</v>
      </c>
      <c r="T311" s="225" t="s">
        <v>1</v>
      </c>
      <c r="U311" s="225" t="s">
        <v>1</v>
      </c>
      <c r="V311" s="225" t="s">
        <v>1</v>
      </c>
      <c r="W311" s="225" t="s">
        <v>1</v>
      </c>
      <c r="X311" s="225" t="s">
        <v>1</v>
      </c>
      <c r="Y311" s="225" t="s">
        <v>1</v>
      </c>
      <c r="Z311" s="225" t="s">
        <v>1</v>
      </c>
      <c r="AA311" s="225" t="s">
        <v>1</v>
      </c>
      <c r="AB311" s="225" t="s">
        <v>1</v>
      </c>
      <c r="AC311" s="225" t="s">
        <v>1</v>
      </c>
      <c r="AD311" s="225" t="s">
        <v>1</v>
      </c>
      <c r="AE311" s="232" t="s">
        <v>23</v>
      </c>
      <c r="AF311" s="225" t="s">
        <v>1</v>
      </c>
      <c r="AG311" s="225" t="s">
        <v>1</v>
      </c>
      <c r="AH311" s="225" t="s">
        <v>1</v>
      </c>
      <c r="AI311" s="225" t="s">
        <v>1</v>
      </c>
      <c r="AJ311" s="225" t="s">
        <v>1</v>
      </c>
      <c r="AK311" s="225" t="s">
        <v>1</v>
      </c>
      <c r="AL311" s="225" t="s">
        <v>1</v>
      </c>
      <c r="AM311" s="225" t="s">
        <v>1</v>
      </c>
      <c r="AN311" s="225" t="s">
        <v>1</v>
      </c>
      <c r="AO311" s="225" t="s">
        <v>1</v>
      </c>
      <c r="AP311" s="225" t="s">
        <v>1</v>
      </c>
      <c r="AQ311" s="225" t="s">
        <v>1</v>
      </c>
      <c r="AR311" s="225" t="s">
        <v>1</v>
      </c>
      <c r="AS311" s="225" t="s">
        <v>1</v>
      </c>
      <c r="AT311" s="225" t="s">
        <v>1</v>
      </c>
      <c r="AU311" s="225" t="s">
        <v>1</v>
      </c>
      <c r="AV311" s="225" t="s">
        <v>1</v>
      </c>
      <c r="AW311" s="231" t="s">
        <v>1240</v>
      </c>
      <c r="AX311" s="227">
        <v>2</v>
      </c>
      <c r="AY311" s="226">
        <v>1</v>
      </c>
      <c r="AZ311" s="228">
        <v>0</v>
      </c>
      <c r="BA311" s="228">
        <v>0</v>
      </c>
      <c r="BB311" s="229">
        <v>0</v>
      </c>
      <c r="BD311">
        <f>VLOOKUP(A311,'High impact list'!$A:$F,1,FALSE)</f>
        <v>1326</v>
      </c>
      <c r="BE311" t="str">
        <f>VLOOKUP(A311,'High impact list'!$A:$F,5,FALSE)</f>
        <v>Education, skills and unemployment</v>
      </c>
      <c r="BF311">
        <v>1</v>
      </c>
      <c r="BG311">
        <v>2</v>
      </c>
      <c r="BH311" t="e">
        <f>VLOOKUP(A311,Sheet2!B:B,1,FALSE)</f>
        <v>#N/A</v>
      </c>
    </row>
    <row r="312" spans="1:60" ht="18.75" customHeight="1" x14ac:dyDescent="0.25">
      <c r="A312" s="223">
        <v>533</v>
      </c>
      <c r="B312" s="224" t="s">
        <v>228</v>
      </c>
      <c r="C312" s="225" t="s">
        <v>1193</v>
      </c>
      <c r="D312" s="225" t="s">
        <v>1191</v>
      </c>
      <c r="E312" s="225" t="s">
        <v>854</v>
      </c>
      <c r="F312" s="225" t="s">
        <v>1</v>
      </c>
      <c r="G312" s="225" t="s">
        <v>439</v>
      </c>
      <c r="H312" s="224" t="s">
        <v>1</v>
      </c>
      <c r="I312" s="224" t="s">
        <v>437</v>
      </c>
      <c r="J312" s="227" t="s">
        <v>17</v>
      </c>
      <c r="K312" s="225" t="s">
        <v>1</v>
      </c>
      <c r="L312" s="232" t="s">
        <v>23</v>
      </c>
      <c r="M312" s="227" t="s">
        <v>17</v>
      </c>
      <c r="N312" s="225" t="s">
        <v>1</v>
      </c>
      <c r="O312" s="232" t="s">
        <v>23</v>
      </c>
      <c r="P312" s="225" t="s">
        <v>1</v>
      </c>
      <c r="Q312" s="225" t="s">
        <v>1</v>
      </c>
      <c r="R312" s="225" t="s">
        <v>1</v>
      </c>
      <c r="S312" s="225" t="s">
        <v>1</v>
      </c>
      <c r="T312" s="225" t="s">
        <v>1</v>
      </c>
      <c r="U312" s="225" t="s">
        <v>1</v>
      </c>
      <c r="V312" s="225" t="s">
        <v>1</v>
      </c>
      <c r="W312" s="225" t="s">
        <v>1</v>
      </c>
      <c r="X312" s="225" t="s">
        <v>1</v>
      </c>
      <c r="Y312" s="225" t="s">
        <v>1</v>
      </c>
      <c r="Z312" s="225" t="s">
        <v>1</v>
      </c>
      <c r="AA312" s="225" t="s">
        <v>1</v>
      </c>
      <c r="AB312" s="225" t="s">
        <v>1</v>
      </c>
      <c r="AC312" s="225" t="s">
        <v>1</v>
      </c>
      <c r="AD312" s="225" t="s">
        <v>1</v>
      </c>
      <c r="AE312" s="232" t="s">
        <v>23</v>
      </c>
      <c r="AF312" s="232" t="s">
        <v>23</v>
      </c>
      <c r="AG312" s="225" t="s">
        <v>1</v>
      </c>
      <c r="AH312" s="225" t="s">
        <v>1</v>
      </c>
      <c r="AI312" s="225" t="s">
        <v>1</v>
      </c>
      <c r="AJ312" s="225" t="s">
        <v>1</v>
      </c>
      <c r="AK312" s="225" t="s">
        <v>1</v>
      </c>
      <c r="AL312" s="230" t="s">
        <v>22</v>
      </c>
      <c r="AM312" s="225" t="s">
        <v>1</v>
      </c>
      <c r="AN312" s="225" t="s">
        <v>1</v>
      </c>
      <c r="AO312" s="231" t="s">
        <v>20</v>
      </c>
      <c r="AP312" s="225" t="s">
        <v>1</v>
      </c>
      <c r="AQ312" s="225" t="s">
        <v>1</v>
      </c>
      <c r="AR312" s="230" t="s">
        <v>22</v>
      </c>
      <c r="AS312" s="225" t="s">
        <v>1</v>
      </c>
      <c r="AT312" s="225" t="s">
        <v>1</v>
      </c>
      <c r="AU312" s="225" t="s">
        <v>1</v>
      </c>
      <c r="AV312" s="230" t="s">
        <v>22</v>
      </c>
      <c r="AW312" s="231" t="s">
        <v>1240</v>
      </c>
      <c r="AX312" s="227">
        <v>2</v>
      </c>
      <c r="AY312" s="227">
        <v>2</v>
      </c>
      <c r="AZ312" s="228">
        <v>0</v>
      </c>
      <c r="BA312" s="236">
        <v>464</v>
      </c>
      <c r="BB312" s="238">
        <v>100.3</v>
      </c>
      <c r="BD312">
        <f>VLOOKUP(A312,'High impact list'!$A:$F,1,FALSE)</f>
        <v>533</v>
      </c>
      <c r="BE312" t="str">
        <f>VLOOKUP(A312,'High impact list'!$A:$F,5,FALSE)</f>
        <v>Water and Sanitation</v>
      </c>
      <c r="BF312">
        <v>1</v>
      </c>
      <c r="BG312">
        <v>2</v>
      </c>
      <c r="BH312" t="e">
        <f>VLOOKUP(A312,Sheet2!B:B,1,FALSE)</f>
        <v>#N/A</v>
      </c>
    </row>
    <row r="313" spans="1:60" ht="18.75" customHeight="1" x14ac:dyDescent="0.25">
      <c r="A313" s="223">
        <v>1327</v>
      </c>
      <c r="B313" s="224" t="s">
        <v>103</v>
      </c>
      <c r="C313" s="225" t="s">
        <v>1193</v>
      </c>
      <c r="D313" s="225" t="s">
        <v>1191</v>
      </c>
      <c r="E313" s="225" t="s">
        <v>625</v>
      </c>
      <c r="F313" s="225" t="s">
        <v>1</v>
      </c>
      <c r="G313" s="225" t="s">
        <v>447</v>
      </c>
      <c r="H313" s="224" t="s">
        <v>1</v>
      </c>
      <c r="I313" s="224" t="s">
        <v>437</v>
      </c>
      <c r="J313" s="227" t="s">
        <v>17</v>
      </c>
      <c r="K313" s="225" t="s">
        <v>1</v>
      </c>
      <c r="L313" s="232" t="s">
        <v>23</v>
      </c>
      <c r="M313" s="227" t="s">
        <v>17</v>
      </c>
      <c r="N313" s="225" t="s">
        <v>1</v>
      </c>
      <c r="O313" s="232" t="s">
        <v>23</v>
      </c>
      <c r="P313" s="225" t="s">
        <v>1</v>
      </c>
      <c r="Q313" s="225" t="s">
        <v>1</v>
      </c>
      <c r="R313" s="225" t="s">
        <v>1</v>
      </c>
      <c r="S313" s="225" t="s">
        <v>1</v>
      </c>
      <c r="T313" s="225" t="s">
        <v>1</v>
      </c>
      <c r="U313" s="225" t="s">
        <v>1</v>
      </c>
      <c r="V313" s="225" t="s">
        <v>1</v>
      </c>
      <c r="W313" s="225" t="s">
        <v>1</v>
      </c>
      <c r="X313" s="225" t="s">
        <v>1</v>
      </c>
      <c r="Y313" s="225" t="s">
        <v>1</v>
      </c>
      <c r="Z313" s="225" t="s">
        <v>1</v>
      </c>
      <c r="AA313" s="225" t="s">
        <v>1</v>
      </c>
      <c r="AB313" s="225" t="s">
        <v>1</v>
      </c>
      <c r="AC313" s="225" t="s">
        <v>1</v>
      </c>
      <c r="AD313" s="225" t="s">
        <v>1</v>
      </c>
      <c r="AE313" s="232" t="s">
        <v>23</v>
      </c>
      <c r="AF313" s="225" t="s">
        <v>1</v>
      </c>
      <c r="AG313" s="225" t="s">
        <v>1</v>
      </c>
      <c r="AH313" s="225" t="s">
        <v>1</v>
      </c>
      <c r="AI313" s="225" t="s">
        <v>1</v>
      </c>
      <c r="AJ313" s="225" t="s">
        <v>1</v>
      </c>
      <c r="AK313" s="225" t="s">
        <v>1</v>
      </c>
      <c r="AL313" s="225" t="s">
        <v>1</v>
      </c>
      <c r="AM313" s="225" t="s">
        <v>1</v>
      </c>
      <c r="AN313" s="225" t="s">
        <v>1</v>
      </c>
      <c r="AO313" s="225" t="s">
        <v>1</v>
      </c>
      <c r="AP313" s="225" t="s">
        <v>1</v>
      </c>
      <c r="AQ313" s="225" t="s">
        <v>1</v>
      </c>
      <c r="AR313" s="230" t="s">
        <v>22</v>
      </c>
      <c r="AS313" s="225" t="s">
        <v>1</v>
      </c>
      <c r="AT313" s="225" t="s">
        <v>1</v>
      </c>
      <c r="AU313" s="225" t="s">
        <v>1</v>
      </c>
      <c r="AV313" s="230" t="s">
        <v>22</v>
      </c>
      <c r="AW313" s="226" t="s">
        <v>1241</v>
      </c>
      <c r="AX313" s="227">
        <v>2</v>
      </c>
      <c r="AY313" s="227">
        <v>2</v>
      </c>
      <c r="AZ313" s="228">
        <v>0</v>
      </c>
      <c r="BA313" s="228">
        <v>0</v>
      </c>
      <c r="BB313" s="229">
        <v>0</v>
      </c>
      <c r="BD313">
        <f>VLOOKUP(A313,'High impact list'!$A:$F,1,FALSE)</f>
        <v>1327</v>
      </c>
      <c r="BE313" t="str">
        <f>VLOOKUP(A313,'High impact list'!$A:$F,5,FALSE)</f>
        <v>Education, skills and unemployment</v>
      </c>
      <c r="BF313">
        <v>1</v>
      </c>
      <c r="BG313">
        <v>2</v>
      </c>
      <c r="BH313" t="e">
        <f>VLOOKUP(A313,Sheet2!B:B,1,FALSE)</f>
        <v>#N/A</v>
      </c>
    </row>
    <row r="314" spans="1:60" ht="18.75" customHeight="1" x14ac:dyDescent="0.25">
      <c r="A314" s="223">
        <v>1311</v>
      </c>
      <c r="B314" s="224" t="s">
        <v>105</v>
      </c>
      <c r="C314" s="225" t="s">
        <v>1193</v>
      </c>
      <c r="D314" s="225" t="s">
        <v>1191</v>
      </c>
      <c r="E314" s="225" t="s">
        <v>941</v>
      </c>
      <c r="F314" s="225" t="s">
        <v>1</v>
      </c>
      <c r="G314" s="225" t="s">
        <v>447</v>
      </c>
      <c r="H314" s="224" t="s">
        <v>1</v>
      </c>
      <c r="I314" s="224" t="s">
        <v>437</v>
      </c>
      <c r="J314" s="227" t="s">
        <v>17</v>
      </c>
      <c r="K314" s="225" t="s">
        <v>1</v>
      </c>
      <c r="L314" s="232" t="s">
        <v>23</v>
      </c>
      <c r="M314" s="227" t="s">
        <v>17</v>
      </c>
      <c r="N314" s="225" t="s">
        <v>1</v>
      </c>
      <c r="O314" s="232" t="s">
        <v>23</v>
      </c>
      <c r="P314" s="225" t="s">
        <v>1</v>
      </c>
      <c r="Q314" s="225" t="s">
        <v>1</v>
      </c>
      <c r="R314" s="225" t="s">
        <v>1</v>
      </c>
      <c r="S314" s="225" t="s">
        <v>1</v>
      </c>
      <c r="T314" s="225" t="s">
        <v>1</v>
      </c>
      <c r="U314" s="225" t="s">
        <v>1</v>
      </c>
      <c r="V314" s="225" t="s">
        <v>1</v>
      </c>
      <c r="W314" s="225" t="s">
        <v>1</v>
      </c>
      <c r="X314" s="225" t="s">
        <v>1</v>
      </c>
      <c r="Y314" s="225" t="s">
        <v>1</v>
      </c>
      <c r="Z314" s="225" t="s">
        <v>1</v>
      </c>
      <c r="AA314" s="225" t="s">
        <v>1</v>
      </c>
      <c r="AB314" s="225" t="s">
        <v>1</v>
      </c>
      <c r="AC314" s="225" t="s">
        <v>1</v>
      </c>
      <c r="AD314" s="225" t="s">
        <v>1</v>
      </c>
      <c r="AE314" s="232" t="s">
        <v>23</v>
      </c>
      <c r="AF314" s="225" t="s">
        <v>1</v>
      </c>
      <c r="AG314" s="225" t="s">
        <v>1</v>
      </c>
      <c r="AH314" s="225" t="s">
        <v>1</v>
      </c>
      <c r="AI314" s="225" t="s">
        <v>1</v>
      </c>
      <c r="AJ314" s="225" t="s">
        <v>1</v>
      </c>
      <c r="AK314" s="225" t="s">
        <v>1</v>
      </c>
      <c r="AL314" s="225" t="s">
        <v>1</v>
      </c>
      <c r="AM314" s="225" t="s">
        <v>1</v>
      </c>
      <c r="AN314" s="225" t="s">
        <v>1</v>
      </c>
      <c r="AO314" s="225" t="s">
        <v>1</v>
      </c>
      <c r="AP314" s="225" t="s">
        <v>1</v>
      </c>
      <c r="AQ314" s="225" t="s">
        <v>1</v>
      </c>
      <c r="AR314" s="225" t="s">
        <v>1</v>
      </c>
      <c r="AS314" s="225" t="s">
        <v>1</v>
      </c>
      <c r="AT314" s="225" t="s">
        <v>1</v>
      </c>
      <c r="AU314" s="225" t="s">
        <v>1</v>
      </c>
      <c r="AV314" s="230" t="s">
        <v>22</v>
      </c>
      <c r="AW314" s="226" t="s">
        <v>1241</v>
      </c>
      <c r="AX314" s="226">
        <v>1</v>
      </c>
      <c r="AY314" s="226">
        <v>1</v>
      </c>
      <c r="AZ314" s="228">
        <v>0</v>
      </c>
      <c r="BA314" s="228">
        <v>0</v>
      </c>
      <c r="BB314" s="229">
        <v>0</v>
      </c>
      <c r="BD314">
        <f>VLOOKUP(A314,'High impact list'!$A:$F,1,FALSE)</f>
        <v>1311</v>
      </c>
      <c r="BE314" t="str">
        <f>VLOOKUP(A314,'High impact list'!$A:$F,5,FALSE)</f>
        <v>Education, skills and unemployment</v>
      </c>
      <c r="BF314">
        <v>1</v>
      </c>
      <c r="BG314">
        <v>2</v>
      </c>
      <c r="BH314" t="e">
        <f>VLOOKUP(A314,Sheet2!B:B,1,FALSE)</f>
        <v>#N/A</v>
      </c>
    </row>
    <row r="315" spans="1:60" ht="18" customHeight="1" x14ac:dyDescent="0.25">
      <c r="A315" s="223">
        <v>539</v>
      </c>
      <c r="B315" s="224" t="s">
        <v>106</v>
      </c>
      <c r="C315" s="225" t="s">
        <v>1193</v>
      </c>
      <c r="D315" s="225" t="s">
        <v>1191</v>
      </c>
      <c r="E315" s="225" t="s">
        <v>941</v>
      </c>
      <c r="F315" s="225" t="s">
        <v>1</v>
      </c>
      <c r="G315" s="225" t="s">
        <v>447</v>
      </c>
      <c r="H315" s="224" t="s">
        <v>1</v>
      </c>
      <c r="I315" s="224" t="s">
        <v>437</v>
      </c>
      <c r="J315" s="227" t="s">
        <v>17</v>
      </c>
      <c r="K315" s="225" t="s">
        <v>1</v>
      </c>
      <c r="L315" s="232" t="s">
        <v>23</v>
      </c>
      <c r="M315" s="227" t="s">
        <v>17</v>
      </c>
      <c r="N315" s="230" t="s">
        <v>22</v>
      </c>
      <c r="O315" s="232" t="s">
        <v>23</v>
      </c>
      <c r="P315" s="225" t="s">
        <v>1</v>
      </c>
      <c r="Q315" s="225" t="s">
        <v>1</v>
      </c>
      <c r="R315" s="225" t="s">
        <v>1</v>
      </c>
      <c r="S315" s="225" t="s">
        <v>1</v>
      </c>
      <c r="T315" s="225" t="s">
        <v>1</v>
      </c>
      <c r="U315" s="225" t="s">
        <v>1</v>
      </c>
      <c r="V315" s="225" t="s">
        <v>1</v>
      </c>
      <c r="W315" s="225" t="s">
        <v>1</v>
      </c>
      <c r="X315" s="225" t="s">
        <v>1</v>
      </c>
      <c r="Y315" s="225" t="s">
        <v>1</v>
      </c>
      <c r="Z315" s="225" t="s">
        <v>1</v>
      </c>
      <c r="AA315" s="225" t="s">
        <v>1</v>
      </c>
      <c r="AB315" s="225" t="s">
        <v>1</v>
      </c>
      <c r="AC315" s="225" t="s">
        <v>1</v>
      </c>
      <c r="AD315" s="225" t="s">
        <v>1</v>
      </c>
      <c r="AE315" s="232" t="s">
        <v>23</v>
      </c>
      <c r="AF315" s="230" t="s">
        <v>22</v>
      </c>
      <c r="AG315" s="225" t="s">
        <v>1</v>
      </c>
      <c r="AH315" s="225" t="s">
        <v>1</v>
      </c>
      <c r="AI315" s="225" t="s">
        <v>1</v>
      </c>
      <c r="AJ315" s="225" t="s">
        <v>1</v>
      </c>
      <c r="AK315" s="225" t="s">
        <v>1</v>
      </c>
      <c r="AL315" s="230" t="s">
        <v>22</v>
      </c>
      <c r="AM315" s="225" t="s">
        <v>1</v>
      </c>
      <c r="AN315" s="225" t="s">
        <v>1</v>
      </c>
      <c r="AO315" s="225" t="s">
        <v>1</v>
      </c>
      <c r="AP315" s="225" t="s">
        <v>1</v>
      </c>
      <c r="AQ315" s="225" t="s">
        <v>1</v>
      </c>
      <c r="AR315" s="225" t="s">
        <v>1</v>
      </c>
      <c r="AS315" s="225" t="s">
        <v>1</v>
      </c>
      <c r="AT315" s="225" t="s">
        <v>1</v>
      </c>
      <c r="AU315" s="230" t="s">
        <v>22</v>
      </c>
      <c r="AV315" s="232" t="s">
        <v>23</v>
      </c>
      <c r="AW315" s="226" t="s">
        <v>1241</v>
      </c>
      <c r="AX315" s="226">
        <v>1</v>
      </c>
      <c r="AY315" s="235">
        <v>0</v>
      </c>
      <c r="AZ315" s="228">
        <v>0</v>
      </c>
      <c r="BA315" s="233">
        <v>15.3</v>
      </c>
      <c r="BB315" s="238">
        <v>0.35</v>
      </c>
      <c r="BD315">
        <f>VLOOKUP(A315,'High impact list'!$A:$F,1,FALSE)</f>
        <v>539</v>
      </c>
      <c r="BE315" t="str">
        <f>VLOOKUP(A315,'High impact list'!$A:$F,5,FALSE)</f>
        <v>Education, skills and unemployment</v>
      </c>
      <c r="BF315">
        <v>1</v>
      </c>
      <c r="BG315">
        <v>2</v>
      </c>
      <c r="BH315" t="e">
        <f>VLOOKUP(A315,Sheet2!B:B,1,FALSE)</f>
        <v>#N/A</v>
      </c>
    </row>
    <row r="316" spans="1:60" ht="18.75" customHeight="1" x14ac:dyDescent="0.25">
      <c r="A316" s="223">
        <v>405</v>
      </c>
      <c r="B316" s="224" t="s">
        <v>210</v>
      </c>
      <c r="C316" s="225" t="s">
        <v>1190</v>
      </c>
      <c r="D316" s="225" t="s">
        <v>1191</v>
      </c>
      <c r="E316" s="225" t="s">
        <v>492</v>
      </c>
      <c r="F316" s="225" t="s">
        <v>209</v>
      </c>
      <c r="G316" s="225" t="s">
        <v>1</v>
      </c>
      <c r="H316" s="224" t="s">
        <v>1</v>
      </c>
      <c r="I316" s="224" t="s">
        <v>492</v>
      </c>
      <c r="J316" s="237" t="s">
        <v>26</v>
      </c>
      <c r="K316" s="225" t="s">
        <v>1</v>
      </c>
      <c r="L316" s="232" t="s">
        <v>23</v>
      </c>
      <c r="M316" s="227" t="s">
        <v>17</v>
      </c>
      <c r="N316" s="225" t="s">
        <v>1</v>
      </c>
      <c r="O316" s="232" t="s">
        <v>23</v>
      </c>
      <c r="P316" s="225" t="s">
        <v>1</v>
      </c>
      <c r="Q316" s="225" t="s">
        <v>1</v>
      </c>
      <c r="R316" s="225" t="s">
        <v>1</v>
      </c>
      <c r="S316" s="225" t="s">
        <v>1</v>
      </c>
      <c r="T316" s="225" t="s">
        <v>1</v>
      </c>
      <c r="U316" s="231" t="s">
        <v>20</v>
      </c>
      <c r="V316" s="225" t="s">
        <v>1</v>
      </c>
      <c r="W316" s="225" t="s">
        <v>1</v>
      </c>
      <c r="X316" s="225" t="s">
        <v>1</v>
      </c>
      <c r="Y316" s="225" t="s">
        <v>1</v>
      </c>
      <c r="Z316" s="225" t="s">
        <v>1</v>
      </c>
      <c r="AA316" s="225" t="s">
        <v>1</v>
      </c>
      <c r="AB316" s="225" t="s">
        <v>1</v>
      </c>
      <c r="AC316" s="225" t="s">
        <v>1</v>
      </c>
      <c r="AD316" s="225" t="s">
        <v>1</v>
      </c>
      <c r="AE316" s="232" t="s">
        <v>23</v>
      </c>
      <c r="AF316" s="232" t="s">
        <v>23</v>
      </c>
      <c r="AG316" s="225" t="s">
        <v>1</v>
      </c>
      <c r="AH316" s="232" t="s">
        <v>23</v>
      </c>
      <c r="AI316" s="225" t="s">
        <v>1</v>
      </c>
      <c r="AJ316" s="225" t="s">
        <v>1</v>
      </c>
      <c r="AK316" s="225" t="s">
        <v>1</v>
      </c>
      <c r="AL316" s="232" t="s">
        <v>23</v>
      </c>
      <c r="AM316" s="225" t="s">
        <v>1</v>
      </c>
      <c r="AN316" s="225" t="s">
        <v>1</v>
      </c>
      <c r="AO316" s="231" t="s">
        <v>20</v>
      </c>
      <c r="AP316" s="225" t="s">
        <v>1</v>
      </c>
      <c r="AQ316" s="225" t="s">
        <v>1</v>
      </c>
      <c r="AR316" s="230" t="s">
        <v>22</v>
      </c>
      <c r="AS316" s="225" t="s">
        <v>1</v>
      </c>
      <c r="AT316" s="225" t="s">
        <v>1</v>
      </c>
      <c r="AU316" s="225" t="s">
        <v>1</v>
      </c>
      <c r="AV316" s="232" t="s">
        <v>23</v>
      </c>
      <c r="AW316" s="231" t="s">
        <v>1240</v>
      </c>
      <c r="AX316" s="226">
        <v>1</v>
      </c>
      <c r="AY316" s="227">
        <v>2</v>
      </c>
      <c r="AZ316" s="233">
        <v>29.6</v>
      </c>
      <c r="BA316" s="233">
        <v>349.7</v>
      </c>
      <c r="BB316" s="238">
        <v>15.7</v>
      </c>
      <c r="BD316">
        <f>VLOOKUP(A316,'High impact list'!$A:$F,1,FALSE)</f>
        <v>405</v>
      </c>
      <c r="BE316" t="str">
        <f>VLOOKUP(A316,'High impact list'!$A:$F,5,FALSE)</f>
        <v>Transport</v>
      </c>
      <c r="BF316">
        <v>1</v>
      </c>
      <c r="BG316">
        <v>3</v>
      </c>
      <c r="BH316" t="e">
        <f>VLOOKUP(A316,Sheet2!B:B,1,FALSE)</f>
        <v>#N/A</v>
      </c>
    </row>
    <row r="317" spans="1:60" ht="18.75" customHeight="1" x14ac:dyDescent="0.25">
      <c r="A317" s="223">
        <v>443</v>
      </c>
      <c r="B317" s="224" t="s">
        <v>1255</v>
      </c>
      <c r="C317" s="225" t="s">
        <v>1190</v>
      </c>
      <c r="D317" s="225" t="s">
        <v>1191</v>
      </c>
      <c r="E317" s="225" t="s">
        <v>658</v>
      </c>
      <c r="F317" s="225" t="s">
        <v>452</v>
      </c>
      <c r="G317" s="225" t="s">
        <v>1</v>
      </c>
      <c r="H317" s="224" t="s">
        <v>1</v>
      </c>
      <c r="I317" s="224" t="s">
        <v>658</v>
      </c>
      <c r="J317" s="237" t="s">
        <v>26</v>
      </c>
      <c r="K317" s="225" t="s">
        <v>1</v>
      </c>
      <c r="L317" s="232" t="s">
        <v>23</v>
      </c>
      <c r="M317" s="237" t="s">
        <v>26</v>
      </c>
      <c r="N317" s="225" t="s">
        <v>1</v>
      </c>
      <c r="O317" s="232" t="s">
        <v>23</v>
      </c>
      <c r="P317" s="225" t="s">
        <v>1</v>
      </c>
      <c r="Q317" s="225" t="s">
        <v>1</v>
      </c>
      <c r="R317" s="225" t="s">
        <v>1</v>
      </c>
      <c r="S317" s="225" t="s">
        <v>1</v>
      </c>
      <c r="T317" s="225" t="s">
        <v>1</v>
      </c>
      <c r="U317" s="232" t="s">
        <v>23</v>
      </c>
      <c r="V317" s="225" t="s">
        <v>1</v>
      </c>
      <c r="W317" s="225" t="s">
        <v>1</v>
      </c>
      <c r="X317" s="225" t="s">
        <v>1</v>
      </c>
      <c r="Y317" s="225" t="s">
        <v>1</v>
      </c>
      <c r="Z317" s="225" t="s">
        <v>1</v>
      </c>
      <c r="AA317" s="225" t="s">
        <v>1</v>
      </c>
      <c r="AB317" s="225" t="s">
        <v>1</v>
      </c>
      <c r="AC317" s="225" t="s">
        <v>1</v>
      </c>
      <c r="AD317" s="225" t="s">
        <v>1</v>
      </c>
      <c r="AE317" s="232" t="s">
        <v>23</v>
      </c>
      <c r="AF317" s="231" t="s">
        <v>20</v>
      </c>
      <c r="AG317" s="225" t="s">
        <v>1</v>
      </c>
      <c r="AH317" s="225" t="s">
        <v>1</v>
      </c>
      <c r="AI317" s="225" t="s">
        <v>1</v>
      </c>
      <c r="AJ317" s="225" t="s">
        <v>1</v>
      </c>
      <c r="AK317" s="225" t="s">
        <v>1</v>
      </c>
      <c r="AL317" s="225" t="s">
        <v>1</v>
      </c>
      <c r="AM317" s="225" t="s">
        <v>1</v>
      </c>
      <c r="AN317" s="225" t="s">
        <v>1</v>
      </c>
      <c r="AO317" s="232" t="s">
        <v>23</v>
      </c>
      <c r="AP317" s="225" t="s">
        <v>1</v>
      </c>
      <c r="AQ317" s="225" t="s">
        <v>1</v>
      </c>
      <c r="AR317" s="230" t="s">
        <v>22</v>
      </c>
      <c r="AS317" s="225" t="s">
        <v>1</v>
      </c>
      <c r="AT317" s="225" t="s">
        <v>1</v>
      </c>
      <c r="AU317" s="230" t="s">
        <v>22</v>
      </c>
      <c r="AV317" s="232" t="s">
        <v>23</v>
      </c>
      <c r="AW317" s="231" t="s">
        <v>1240</v>
      </c>
      <c r="AX317" s="227">
        <v>2</v>
      </c>
      <c r="AY317" s="227">
        <v>2</v>
      </c>
      <c r="AZ317" s="236">
        <v>92.7</v>
      </c>
      <c r="BA317" s="236">
        <v>101.8</v>
      </c>
      <c r="BB317" s="234">
        <v>5.0000000000000001E-3</v>
      </c>
      <c r="BD317" t="e">
        <f>VLOOKUP(A317,'High impact list'!$A:$F,1,FALSE)</f>
        <v>#N/A</v>
      </c>
      <c r="BE317" t="e">
        <f>VLOOKUP(A317,'High impact list'!$A:$F,5,FALSE)</f>
        <v>#N/A</v>
      </c>
      <c r="BF317">
        <v>1</v>
      </c>
      <c r="BG317">
        <v>3</v>
      </c>
      <c r="BH317" t="e">
        <f>VLOOKUP(A317,Sheet2!B:B,1,FALSE)</f>
        <v>#N/A</v>
      </c>
    </row>
    <row r="318" spans="1:60" ht="18.75" customHeight="1" x14ac:dyDescent="0.25">
      <c r="A318" s="223">
        <v>1558</v>
      </c>
      <c r="B318" s="224" t="s">
        <v>130</v>
      </c>
      <c r="C318" s="225" t="s">
        <v>1190</v>
      </c>
      <c r="D318" s="225" t="s">
        <v>1191</v>
      </c>
      <c r="E318" s="225" t="s">
        <v>1065</v>
      </c>
      <c r="F318" s="225" t="s">
        <v>662</v>
      </c>
      <c r="G318" s="225" t="s">
        <v>1</v>
      </c>
      <c r="H318" s="224" t="s">
        <v>1</v>
      </c>
      <c r="I318" s="224" t="s">
        <v>1065</v>
      </c>
      <c r="J318" s="237" t="s">
        <v>26</v>
      </c>
      <c r="K318" s="232" t="s">
        <v>23</v>
      </c>
      <c r="L318" s="232" t="s">
        <v>23</v>
      </c>
      <c r="M318" s="237" t="s">
        <v>26</v>
      </c>
      <c r="N318" s="231" t="s">
        <v>20</v>
      </c>
      <c r="O318" s="232" t="s">
        <v>23</v>
      </c>
      <c r="P318" s="231" t="s">
        <v>20</v>
      </c>
      <c r="Q318" s="231" t="s">
        <v>20</v>
      </c>
      <c r="R318" s="225" t="s">
        <v>1</v>
      </c>
      <c r="S318" s="225" t="s">
        <v>1</v>
      </c>
      <c r="T318" s="225" t="s">
        <v>1</v>
      </c>
      <c r="U318" s="230" t="s">
        <v>22</v>
      </c>
      <c r="V318" s="225" t="s">
        <v>1</v>
      </c>
      <c r="W318" s="232" t="s">
        <v>23</v>
      </c>
      <c r="X318" s="232" t="s">
        <v>23</v>
      </c>
      <c r="Y318" s="231" t="s">
        <v>20</v>
      </c>
      <c r="Z318" s="225" t="s">
        <v>1</v>
      </c>
      <c r="AA318" s="232" t="s">
        <v>23</v>
      </c>
      <c r="AB318" s="225" t="s">
        <v>1</v>
      </c>
      <c r="AC318" s="225" t="s">
        <v>1</v>
      </c>
      <c r="AD318" s="225" t="s">
        <v>1</v>
      </c>
      <c r="AE318" s="232" t="s">
        <v>23</v>
      </c>
      <c r="AF318" s="232" t="s">
        <v>23</v>
      </c>
      <c r="AG318" s="225" t="s">
        <v>1</v>
      </c>
      <c r="AH318" s="232" t="s">
        <v>23</v>
      </c>
      <c r="AI318" s="225" t="s">
        <v>1</v>
      </c>
      <c r="AJ318" s="225" t="s">
        <v>1</v>
      </c>
      <c r="AK318" s="230" t="s">
        <v>22</v>
      </c>
      <c r="AL318" s="232" t="s">
        <v>23</v>
      </c>
      <c r="AM318" s="225" t="s">
        <v>1</v>
      </c>
      <c r="AN318" s="225" t="s">
        <v>1</v>
      </c>
      <c r="AO318" s="232" t="s">
        <v>23</v>
      </c>
      <c r="AP318" s="232" t="s">
        <v>23</v>
      </c>
      <c r="AQ318" s="232" t="s">
        <v>23</v>
      </c>
      <c r="AR318" s="232" t="s">
        <v>23</v>
      </c>
      <c r="AS318" s="225" t="s">
        <v>1</v>
      </c>
      <c r="AT318" s="225" t="s">
        <v>1</v>
      </c>
      <c r="AU318" s="232" t="s">
        <v>23</v>
      </c>
      <c r="AV318" s="232" t="s">
        <v>23</v>
      </c>
      <c r="AW318" s="231" t="s">
        <v>1240</v>
      </c>
      <c r="AX318" s="239">
        <v>3</v>
      </c>
      <c r="AY318" s="227">
        <v>2</v>
      </c>
      <c r="AZ318" s="228">
        <v>0</v>
      </c>
      <c r="BA318" s="236">
        <v>6</v>
      </c>
      <c r="BB318" s="234">
        <v>0.03</v>
      </c>
      <c r="BD318">
        <f>VLOOKUP(A318,'High impact list'!$A:$F,1,FALSE)</f>
        <v>1558</v>
      </c>
      <c r="BE318" t="str">
        <f>VLOOKUP(A318,'High impact list'!$A:$F,5,FALSE)</f>
        <v>Environmental Sustainability</v>
      </c>
      <c r="BF318">
        <v>1</v>
      </c>
      <c r="BG318">
        <v>3</v>
      </c>
      <c r="BH318" t="e">
        <f>VLOOKUP(A318,Sheet2!B:B,1,FALSE)</f>
        <v>#N/A</v>
      </c>
    </row>
    <row r="319" spans="1:60" ht="18.75" customHeight="1" x14ac:dyDescent="0.25">
      <c r="A319" s="223">
        <v>69</v>
      </c>
      <c r="B319" s="224" t="s">
        <v>198</v>
      </c>
      <c r="C319" s="225" t="s">
        <v>1190</v>
      </c>
      <c r="D319" s="225" t="s">
        <v>1191</v>
      </c>
      <c r="E319" s="225" t="s">
        <v>815</v>
      </c>
      <c r="F319" s="225" t="s">
        <v>452</v>
      </c>
      <c r="G319" s="225" t="s">
        <v>817</v>
      </c>
      <c r="H319" s="224" t="s">
        <v>717</v>
      </c>
      <c r="I319" s="224" t="s">
        <v>437</v>
      </c>
      <c r="J319" s="237" t="s">
        <v>26</v>
      </c>
      <c r="K319" s="232" t="s">
        <v>23</v>
      </c>
      <c r="L319" s="232" t="s">
        <v>23</v>
      </c>
      <c r="M319" s="237" t="s">
        <v>26</v>
      </c>
      <c r="N319" s="232" t="s">
        <v>23</v>
      </c>
      <c r="O319" s="232" t="s">
        <v>23</v>
      </c>
      <c r="P319" s="232" t="s">
        <v>23</v>
      </c>
      <c r="Q319" s="225" t="s">
        <v>1</v>
      </c>
      <c r="R319" s="225" t="s">
        <v>1</v>
      </c>
      <c r="S319" s="225" t="s">
        <v>1</v>
      </c>
      <c r="T319" s="225" t="s">
        <v>1</v>
      </c>
      <c r="U319" s="225" t="s">
        <v>1</v>
      </c>
      <c r="V319" s="225" t="s">
        <v>1</v>
      </c>
      <c r="W319" s="232" t="s">
        <v>23</v>
      </c>
      <c r="X319" s="232" t="s">
        <v>23</v>
      </c>
      <c r="Y319" s="225" t="s">
        <v>1</v>
      </c>
      <c r="Z319" s="231" t="s">
        <v>20</v>
      </c>
      <c r="AA319" s="232" t="s">
        <v>23</v>
      </c>
      <c r="AB319" s="225" t="s">
        <v>1</v>
      </c>
      <c r="AC319" s="225" t="s">
        <v>1</v>
      </c>
      <c r="AD319" s="225" t="s">
        <v>1</v>
      </c>
      <c r="AE319" s="232" t="s">
        <v>23</v>
      </c>
      <c r="AF319" s="232" t="s">
        <v>23</v>
      </c>
      <c r="AG319" s="225" t="s">
        <v>1</v>
      </c>
      <c r="AH319" s="232" t="s">
        <v>23</v>
      </c>
      <c r="AI319" s="225" t="s">
        <v>1</v>
      </c>
      <c r="AJ319" s="225" t="s">
        <v>1</v>
      </c>
      <c r="AK319" s="232" t="s">
        <v>23</v>
      </c>
      <c r="AL319" s="232" t="s">
        <v>23</v>
      </c>
      <c r="AM319" s="225" t="s">
        <v>1</v>
      </c>
      <c r="AN319" s="225" t="s">
        <v>1</v>
      </c>
      <c r="AO319" s="225" t="s">
        <v>1</v>
      </c>
      <c r="AP319" s="225" t="s">
        <v>1</v>
      </c>
      <c r="AQ319" s="225" t="s">
        <v>1</v>
      </c>
      <c r="AR319" s="232" t="s">
        <v>23</v>
      </c>
      <c r="AS319" s="225" t="s">
        <v>1</v>
      </c>
      <c r="AT319" s="225" t="s">
        <v>1</v>
      </c>
      <c r="AU319" s="232" t="s">
        <v>23</v>
      </c>
      <c r="AV319" s="232" t="s">
        <v>23</v>
      </c>
      <c r="AW319" s="231" t="s">
        <v>1240</v>
      </c>
      <c r="AX319" s="227">
        <v>2</v>
      </c>
      <c r="AY319" s="227">
        <v>2</v>
      </c>
      <c r="AZ319" s="236">
        <v>3373.7</v>
      </c>
      <c r="BA319" s="236">
        <v>977.5</v>
      </c>
      <c r="BB319" s="238">
        <v>50.9</v>
      </c>
      <c r="BD319">
        <f>VLOOKUP(A319,'High impact list'!$A:$F,1,FALSE)</f>
        <v>69</v>
      </c>
      <c r="BE319" t="str">
        <f>VLOOKUP(A319,'High impact list'!$A:$F,5,FALSE)</f>
        <v>Safety and Security</v>
      </c>
      <c r="BF319">
        <v>1</v>
      </c>
      <c r="BG319">
        <v>3</v>
      </c>
      <c r="BH319" t="e">
        <f>VLOOKUP(A319,Sheet2!B:B,1,FALSE)</f>
        <v>#N/A</v>
      </c>
    </row>
    <row r="320" spans="1:60" ht="18.75" customHeight="1" x14ac:dyDescent="0.25">
      <c r="A320" s="223">
        <v>175</v>
      </c>
      <c r="B320" s="224" t="s">
        <v>151</v>
      </c>
      <c r="C320" s="225" t="s">
        <v>1190</v>
      </c>
      <c r="D320" s="225" t="s">
        <v>1191</v>
      </c>
      <c r="E320" s="225" t="s">
        <v>438</v>
      </c>
      <c r="F320" s="225" t="s">
        <v>151</v>
      </c>
      <c r="G320" s="225" t="s">
        <v>1</v>
      </c>
      <c r="H320" s="224" t="s">
        <v>1</v>
      </c>
      <c r="I320" s="224" t="s">
        <v>438</v>
      </c>
      <c r="J320" s="237" t="s">
        <v>26</v>
      </c>
      <c r="K320" s="232" t="s">
        <v>23</v>
      </c>
      <c r="L320" s="232" t="s">
        <v>23</v>
      </c>
      <c r="M320" s="237" t="s">
        <v>26</v>
      </c>
      <c r="N320" s="232" t="s">
        <v>23</v>
      </c>
      <c r="O320" s="232" t="s">
        <v>23</v>
      </c>
      <c r="P320" s="225" t="s">
        <v>1</v>
      </c>
      <c r="Q320" s="225" t="s">
        <v>1</v>
      </c>
      <c r="R320" s="225" t="s">
        <v>1</v>
      </c>
      <c r="S320" s="225" t="s">
        <v>1</v>
      </c>
      <c r="T320" s="225" t="s">
        <v>1</v>
      </c>
      <c r="U320" s="232" t="s">
        <v>23</v>
      </c>
      <c r="V320" s="225" t="s">
        <v>1</v>
      </c>
      <c r="W320" s="225" t="s">
        <v>1</v>
      </c>
      <c r="X320" s="225" t="s">
        <v>1</v>
      </c>
      <c r="Y320" s="225" t="s">
        <v>1</v>
      </c>
      <c r="Z320" s="225" t="s">
        <v>1</v>
      </c>
      <c r="AA320" s="232" t="s">
        <v>23</v>
      </c>
      <c r="AB320" s="225" t="s">
        <v>1</v>
      </c>
      <c r="AC320" s="225" t="s">
        <v>1</v>
      </c>
      <c r="AD320" s="225" t="s">
        <v>1</v>
      </c>
      <c r="AE320" s="232" t="s">
        <v>23</v>
      </c>
      <c r="AF320" s="232" t="s">
        <v>23</v>
      </c>
      <c r="AG320" s="225" t="s">
        <v>1</v>
      </c>
      <c r="AH320" s="225" t="s">
        <v>1</v>
      </c>
      <c r="AI320" s="225" t="s">
        <v>1</v>
      </c>
      <c r="AJ320" s="225" t="s">
        <v>1</v>
      </c>
      <c r="AK320" s="232" t="s">
        <v>23</v>
      </c>
      <c r="AL320" s="232" t="s">
        <v>23</v>
      </c>
      <c r="AM320" s="225" t="s">
        <v>1</v>
      </c>
      <c r="AN320" s="225" t="s">
        <v>1</v>
      </c>
      <c r="AO320" s="225" t="s">
        <v>1</v>
      </c>
      <c r="AP320" s="232" t="s">
        <v>23</v>
      </c>
      <c r="AQ320" s="230" t="s">
        <v>22</v>
      </c>
      <c r="AR320" s="232" t="s">
        <v>23</v>
      </c>
      <c r="AS320" s="225" t="s">
        <v>1</v>
      </c>
      <c r="AT320" s="225" t="s">
        <v>1</v>
      </c>
      <c r="AU320" s="232" t="s">
        <v>23</v>
      </c>
      <c r="AV320" s="232" t="s">
        <v>23</v>
      </c>
      <c r="AW320" s="232" t="s">
        <v>1242</v>
      </c>
      <c r="AX320" s="239">
        <v>3</v>
      </c>
      <c r="AY320" s="227">
        <v>2</v>
      </c>
      <c r="AZ320" s="236">
        <v>294.89999999999998</v>
      </c>
      <c r="BA320" s="236">
        <v>6.9</v>
      </c>
      <c r="BB320" s="234">
        <v>19.8</v>
      </c>
      <c r="BD320">
        <f>VLOOKUP(A320,'High impact list'!$A:$F,1,FALSE)</f>
        <v>175</v>
      </c>
      <c r="BE320" t="str">
        <f>VLOOKUP(A320,'High impact list'!$A:$F,5,FALSE)</f>
        <v>Health</v>
      </c>
      <c r="BF320">
        <v>1</v>
      </c>
      <c r="BG320">
        <v>3</v>
      </c>
      <c r="BH320" t="e">
        <f>VLOOKUP(A320,Sheet2!B:B,1,FALSE)</f>
        <v>#N/A</v>
      </c>
    </row>
    <row r="321" spans="1:60" ht="18" customHeight="1" x14ac:dyDescent="0.25">
      <c r="A321" s="223">
        <v>1372</v>
      </c>
      <c r="B321" s="224" t="s">
        <v>824</v>
      </c>
      <c r="C321" s="225" t="s">
        <v>1190</v>
      </c>
      <c r="D321" s="225" t="s">
        <v>1191</v>
      </c>
      <c r="E321" s="225" t="s">
        <v>815</v>
      </c>
      <c r="F321" s="225" t="s">
        <v>452</v>
      </c>
      <c r="G321" s="225" t="s">
        <v>817</v>
      </c>
      <c r="H321" s="224" t="s">
        <v>717</v>
      </c>
      <c r="I321" s="224" t="s">
        <v>437</v>
      </c>
      <c r="J321" s="237" t="s">
        <v>26</v>
      </c>
      <c r="K321" s="232" t="s">
        <v>23</v>
      </c>
      <c r="L321" s="232" t="s">
        <v>23</v>
      </c>
      <c r="M321" s="237" t="s">
        <v>26</v>
      </c>
      <c r="N321" s="232" t="s">
        <v>23</v>
      </c>
      <c r="O321" s="232" t="s">
        <v>23</v>
      </c>
      <c r="P321" s="225" t="s">
        <v>1</v>
      </c>
      <c r="Q321" s="225" t="s">
        <v>1</v>
      </c>
      <c r="R321" s="225" t="s">
        <v>1</v>
      </c>
      <c r="S321" s="225" t="s">
        <v>1</v>
      </c>
      <c r="T321" s="225" t="s">
        <v>1</v>
      </c>
      <c r="U321" s="231" t="s">
        <v>20</v>
      </c>
      <c r="V321" s="225" t="s">
        <v>1</v>
      </c>
      <c r="W321" s="225" t="s">
        <v>1</v>
      </c>
      <c r="X321" s="232" t="s">
        <v>23</v>
      </c>
      <c r="Y321" s="225" t="s">
        <v>1</v>
      </c>
      <c r="Z321" s="232" t="s">
        <v>23</v>
      </c>
      <c r="AA321" s="232" t="s">
        <v>23</v>
      </c>
      <c r="AB321" s="225" t="s">
        <v>1</v>
      </c>
      <c r="AC321" s="225" t="s">
        <v>1</v>
      </c>
      <c r="AD321" s="225" t="s">
        <v>1</v>
      </c>
      <c r="AE321" s="232" t="s">
        <v>23</v>
      </c>
      <c r="AF321" s="232" t="s">
        <v>23</v>
      </c>
      <c r="AG321" s="232" t="s">
        <v>23</v>
      </c>
      <c r="AH321" s="231" t="s">
        <v>20</v>
      </c>
      <c r="AI321" s="225" t="s">
        <v>1</v>
      </c>
      <c r="AJ321" s="225" t="s">
        <v>1</v>
      </c>
      <c r="AK321" s="232" t="s">
        <v>23</v>
      </c>
      <c r="AL321" s="232" t="s">
        <v>23</v>
      </c>
      <c r="AM321" s="225" t="s">
        <v>1</v>
      </c>
      <c r="AN321" s="225" t="s">
        <v>1</v>
      </c>
      <c r="AO321" s="225" t="s">
        <v>1</v>
      </c>
      <c r="AP321" s="232" t="s">
        <v>23</v>
      </c>
      <c r="AQ321" s="225" t="s">
        <v>1</v>
      </c>
      <c r="AR321" s="230" t="s">
        <v>22</v>
      </c>
      <c r="AS321" s="225" t="s">
        <v>1</v>
      </c>
      <c r="AT321" s="225" t="s">
        <v>1</v>
      </c>
      <c r="AU321" s="232" t="s">
        <v>23</v>
      </c>
      <c r="AV321" s="232" t="s">
        <v>23</v>
      </c>
      <c r="AW321" s="231" t="s">
        <v>1240</v>
      </c>
      <c r="AX321" s="227">
        <v>2</v>
      </c>
      <c r="AY321" s="227">
        <v>2</v>
      </c>
      <c r="AZ321" s="228">
        <v>0</v>
      </c>
      <c r="BA321" s="233">
        <v>12.1</v>
      </c>
      <c r="BB321" s="238">
        <v>0.36</v>
      </c>
      <c r="BD321" t="e">
        <f>VLOOKUP(A321,'High impact list'!$A:$F,1,FALSE)</f>
        <v>#N/A</v>
      </c>
      <c r="BE321" t="e">
        <f>VLOOKUP(A321,'High impact list'!$A:$F,5,FALSE)</f>
        <v>#N/A</v>
      </c>
      <c r="BF321">
        <v>1</v>
      </c>
      <c r="BG321">
        <v>3</v>
      </c>
      <c r="BH321" t="e">
        <f>VLOOKUP(A321,Sheet2!B:B,1,FALSE)</f>
        <v>#N/A</v>
      </c>
    </row>
    <row r="322" spans="1:60" ht="18.75" customHeight="1" x14ac:dyDescent="0.25">
      <c r="A322" s="223">
        <v>310</v>
      </c>
      <c r="B322" s="224" t="s">
        <v>479</v>
      </c>
      <c r="C322" s="225" t="s">
        <v>1190</v>
      </c>
      <c r="D322" s="225" t="s">
        <v>1191</v>
      </c>
      <c r="E322" s="225" t="s">
        <v>492</v>
      </c>
      <c r="F322" s="225" t="s">
        <v>1</v>
      </c>
      <c r="G322" s="225" t="s">
        <v>1</v>
      </c>
      <c r="H322" s="224" t="s">
        <v>1</v>
      </c>
      <c r="I322" s="224" t="s">
        <v>492</v>
      </c>
      <c r="J322" s="237" t="s">
        <v>26</v>
      </c>
      <c r="K322" s="232" t="s">
        <v>23</v>
      </c>
      <c r="L322" s="232" t="s">
        <v>23</v>
      </c>
      <c r="M322" s="237" t="s">
        <v>26</v>
      </c>
      <c r="N322" s="232" t="s">
        <v>23</v>
      </c>
      <c r="O322" s="232" t="s">
        <v>23</v>
      </c>
      <c r="P322" s="225" t="s">
        <v>1</v>
      </c>
      <c r="Q322" s="225" t="s">
        <v>1</v>
      </c>
      <c r="R322" s="225" t="s">
        <v>1</v>
      </c>
      <c r="S322" s="225" t="s">
        <v>1</v>
      </c>
      <c r="T322" s="225" t="s">
        <v>1</v>
      </c>
      <c r="U322" s="225" t="s">
        <v>1</v>
      </c>
      <c r="V322" s="225" t="s">
        <v>1</v>
      </c>
      <c r="W322" s="232" t="s">
        <v>23</v>
      </c>
      <c r="X322" s="225" t="s">
        <v>1</v>
      </c>
      <c r="Y322" s="225" t="s">
        <v>1</v>
      </c>
      <c r="Z322" s="232" t="s">
        <v>23</v>
      </c>
      <c r="AA322" s="232" t="s">
        <v>23</v>
      </c>
      <c r="AB322" s="225" t="s">
        <v>1</v>
      </c>
      <c r="AC322" s="225" t="s">
        <v>1</v>
      </c>
      <c r="AD322" s="225" t="s">
        <v>1</v>
      </c>
      <c r="AE322" s="232" t="s">
        <v>23</v>
      </c>
      <c r="AF322" s="232" t="s">
        <v>23</v>
      </c>
      <c r="AG322" s="225" t="s">
        <v>1</v>
      </c>
      <c r="AH322" s="225" t="s">
        <v>1</v>
      </c>
      <c r="AI322" s="225" t="s">
        <v>1</v>
      </c>
      <c r="AJ322" s="225" t="s">
        <v>1</v>
      </c>
      <c r="AK322" s="232" t="s">
        <v>23</v>
      </c>
      <c r="AL322" s="232" t="s">
        <v>23</v>
      </c>
      <c r="AM322" s="225" t="s">
        <v>1</v>
      </c>
      <c r="AN322" s="225" t="s">
        <v>1</v>
      </c>
      <c r="AO322" s="225" t="s">
        <v>1</v>
      </c>
      <c r="AP322" s="232" t="s">
        <v>23</v>
      </c>
      <c r="AQ322" s="225" t="s">
        <v>1</v>
      </c>
      <c r="AR322" s="232" t="s">
        <v>23</v>
      </c>
      <c r="AS322" s="225" t="s">
        <v>1</v>
      </c>
      <c r="AT322" s="225" t="s">
        <v>1</v>
      </c>
      <c r="AU322" s="232" t="s">
        <v>23</v>
      </c>
      <c r="AV322" s="232" t="s">
        <v>23</v>
      </c>
      <c r="AW322" s="231" t="s">
        <v>1240</v>
      </c>
      <c r="AX322" s="227">
        <v>2</v>
      </c>
      <c r="AY322" s="227">
        <v>2</v>
      </c>
      <c r="AZ322" s="228">
        <v>0</v>
      </c>
      <c r="BA322" s="236">
        <v>76.8</v>
      </c>
      <c r="BB322" s="238">
        <v>6.1</v>
      </c>
      <c r="BD322" t="e">
        <f>VLOOKUP(A322,'High impact list'!$A:$F,1,FALSE)</f>
        <v>#N/A</v>
      </c>
      <c r="BE322" t="e">
        <f>VLOOKUP(A322,'High impact list'!$A:$F,5,FALSE)</f>
        <v>#N/A</v>
      </c>
      <c r="BF322">
        <v>1</v>
      </c>
      <c r="BG322">
        <v>3</v>
      </c>
      <c r="BH322" t="e">
        <f>VLOOKUP(A322,Sheet2!B:B,1,FALSE)</f>
        <v>#N/A</v>
      </c>
    </row>
    <row r="323" spans="1:60" ht="27" customHeight="1" x14ac:dyDescent="0.25">
      <c r="A323" s="223">
        <v>111</v>
      </c>
      <c r="B323" s="224" t="s">
        <v>28</v>
      </c>
      <c r="C323" s="225" t="s">
        <v>1190</v>
      </c>
      <c r="D323" s="225" t="s">
        <v>1191</v>
      </c>
      <c r="E323" s="225" t="s">
        <v>438</v>
      </c>
      <c r="F323" s="225" t="s">
        <v>28</v>
      </c>
      <c r="G323" s="225" t="s">
        <v>1</v>
      </c>
      <c r="H323" s="224" t="s">
        <v>1</v>
      </c>
      <c r="I323" s="224" t="s">
        <v>438</v>
      </c>
      <c r="J323" s="237" t="s">
        <v>26</v>
      </c>
      <c r="K323" s="232" t="s">
        <v>23</v>
      </c>
      <c r="L323" s="232" t="s">
        <v>23</v>
      </c>
      <c r="M323" s="237" t="s">
        <v>26</v>
      </c>
      <c r="N323" s="232" t="s">
        <v>23</v>
      </c>
      <c r="O323" s="232" t="s">
        <v>23</v>
      </c>
      <c r="P323" s="232" t="s">
        <v>23</v>
      </c>
      <c r="Q323" s="225" t="s">
        <v>1</v>
      </c>
      <c r="R323" s="225" t="s">
        <v>1</v>
      </c>
      <c r="S323" s="225" t="s">
        <v>1</v>
      </c>
      <c r="T323" s="225" t="s">
        <v>1</v>
      </c>
      <c r="U323" s="225" t="s">
        <v>1</v>
      </c>
      <c r="V323" s="225" t="s">
        <v>1</v>
      </c>
      <c r="W323" s="225" t="s">
        <v>1</v>
      </c>
      <c r="X323" s="225" t="s">
        <v>1</v>
      </c>
      <c r="Y323" s="225" t="s">
        <v>1</v>
      </c>
      <c r="Z323" s="231" t="s">
        <v>20</v>
      </c>
      <c r="AA323" s="232" t="s">
        <v>23</v>
      </c>
      <c r="AB323" s="225" t="s">
        <v>1</v>
      </c>
      <c r="AC323" s="225" t="s">
        <v>1</v>
      </c>
      <c r="AD323" s="225" t="s">
        <v>1</v>
      </c>
      <c r="AE323" s="232" t="s">
        <v>23</v>
      </c>
      <c r="AF323" s="232" t="s">
        <v>23</v>
      </c>
      <c r="AG323" s="225" t="s">
        <v>1</v>
      </c>
      <c r="AH323" s="232" t="s">
        <v>23</v>
      </c>
      <c r="AI323" s="225" t="s">
        <v>1</v>
      </c>
      <c r="AJ323" s="225" t="s">
        <v>1</v>
      </c>
      <c r="AK323" s="232" t="s">
        <v>23</v>
      </c>
      <c r="AL323" s="232" t="s">
        <v>23</v>
      </c>
      <c r="AM323" s="225" t="s">
        <v>1</v>
      </c>
      <c r="AN323" s="225" t="s">
        <v>1</v>
      </c>
      <c r="AO323" s="225" t="s">
        <v>1</v>
      </c>
      <c r="AP323" s="232" t="s">
        <v>23</v>
      </c>
      <c r="AQ323" s="230" t="s">
        <v>22</v>
      </c>
      <c r="AR323" s="230" t="s">
        <v>22</v>
      </c>
      <c r="AS323" s="225" t="s">
        <v>1</v>
      </c>
      <c r="AT323" s="225" t="s">
        <v>1</v>
      </c>
      <c r="AU323" s="232" t="s">
        <v>23</v>
      </c>
      <c r="AV323" s="232" t="s">
        <v>23</v>
      </c>
      <c r="AW323" s="231" t="s">
        <v>1240</v>
      </c>
      <c r="AX323" s="239">
        <v>3</v>
      </c>
      <c r="AY323" s="239">
        <v>3</v>
      </c>
      <c r="AZ323" s="228">
        <v>0</v>
      </c>
      <c r="BA323" s="233">
        <v>0.97</v>
      </c>
      <c r="BB323" s="234">
        <v>1.5</v>
      </c>
      <c r="BD323">
        <f>VLOOKUP(A323,'High impact list'!$A:$F,1,FALSE)</f>
        <v>111</v>
      </c>
      <c r="BE323" t="str">
        <f>VLOOKUP(A323,'High impact list'!$A:$F,5,FALSE)</f>
        <v>Education, skills and unemployment</v>
      </c>
      <c r="BF323">
        <v>1</v>
      </c>
      <c r="BG323">
        <v>3</v>
      </c>
      <c r="BH323" t="e">
        <f>VLOOKUP(A323,Sheet2!B:B,1,FALSE)</f>
        <v>#N/A</v>
      </c>
    </row>
    <row r="324" spans="1:60" ht="18" customHeight="1" x14ac:dyDescent="0.25">
      <c r="A324" s="223">
        <v>114</v>
      </c>
      <c r="B324" s="224" t="s">
        <v>28</v>
      </c>
      <c r="C324" s="225" t="s">
        <v>1190</v>
      </c>
      <c r="D324" s="225" t="s">
        <v>1191</v>
      </c>
      <c r="E324" s="225" t="s">
        <v>571</v>
      </c>
      <c r="F324" s="225" t="s">
        <v>28</v>
      </c>
      <c r="G324" s="225" t="s">
        <v>1</v>
      </c>
      <c r="H324" s="224" t="s">
        <v>1</v>
      </c>
      <c r="I324" s="224" t="s">
        <v>571</v>
      </c>
      <c r="J324" s="237" t="s">
        <v>26</v>
      </c>
      <c r="K324" s="232" t="s">
        <v>23</v>
      </c>
      <c r="L324" s="232" t="s">
        <v>23</v>
      </c>
      <c r="M324" s="227" t="s">
        <v>17</v>
      </c>
      <c r="N324" s="232" t="s">
        <v>23</v>
      </c>
      <c r="O324" s="232" t="s">
        <v>23</v>
      </c>
      <c r="P324" s="225" t="s">
        <v>1</v>
      </c>
      <c r="Q324" s="225" t="s">
        <v>1</v>
      </c>
      <c r="R324" s="225" t="s">
        <v>1</v>
      </c>
      <c r="S324" s="225" t="s">
        <v>1</v>
      </c>
      <c r="T324" s="225" t="s">
        <v>1</v>
      </c>
      <c r="U324" s="225" t="s">
        <v>1</v>
      </c>
      <c r="V324" s="225" t="s">
        <v>1</v>
      </c>
      <c r="W324" s="225" t="s">
        <v>1</v>
      </c>
      <c r="X324" s="231" t="s">
        <v>20</v>
      </c>
      <c r="Y324" s="225" t="s">
        <v>1</v>
      </c>
      <c r="Z324" s="232" t="s">
        <v>23</v>
      </c>
      <c r="AA324" s="232" t="s">
        <v>23</v>
      </c>
      <c r="AB324" s="225" t="s">
        <v>1</v>
      </c>
      <c r="AC324" s="225" t="s">
        <v>1</v>
      </c>
      <c r="AD324" s="225" t="s">
        <v>1</v>
      </c>
      <c r="AE324" s="225" t="s">
        <v>1</v>
      </c>
      <c r="AF324" s="232" t="s">
        <v>23</v>
      </c>
      <c r="AG324" s="225" t="s">
        <v>1</v>
      </c>
      <c r="AH324" s="225" t="s">
        <v>1</v>
      </c>
      <c r="AI324" s="225" t="s">
        <v>1</v>
      </c>
      <c r="AJ324" s="225" t="s">
        <v>1</v>
      </c>
      <c r="AK324" s="232" t="s">
        <v>23</v>
      </c>
      <c r="AL324" s="232" t="s">
        <v>23</v>
      </c>
      <c r="AM324" s="225" t="s">
        <v>1</v>
      </c>
      <c r="AN324" s="225" t="s">
        <v>1</v>
      </c>
      <c r="AO324" s="225" t="s">
        <v>1</v>
      </c>
      <c r="AP324" s="231" t="s">
        <v>20</v>
      </c>
      <c r="AQ324" s="225" t="s">
        <v>1</v>
      </c>
      <c r="AR324" s="232" t="s">
        <v>23</v>
      </c>
      <c r="AS324" s="225" t="s">
        <v>1</v>
      </c>
      <c r="AT324" s="225" t="s">
        <v>1</v>
      </c>
      <c r="AU324" s="232" t="s">
        <v>23</v>
      </c>
      <c r="AV324" s="232" t="s">
        <v>23</v>
      </c>
      <c r="AW324" s="232" t="s">
        <v>1242</v>
      </c>
      <c r="AX324" s="227">
        <v>2</v>
      </c>
      <c r="AY324" s="227">
        <v>2</v>
      </c>
      <c r="AZ324" s="236">
        <v>63.5</v>
      </c>
      <c r="BA324" s="233">
        <v>156.30000000000001</v>
      </c>
      <c r="BB324" s="234">
        <v>7.4</v>
      </c>
      <c r="BD324">
        <f>VLOOKUP(A324,'High impact list'!$A:$F,1,FALSE)</f>
        <v>114</v>
      </c>
      <c r="BE324" t="str">
        <f>VLOOKUP(A324,'High impact list'!$A:$F,5,FALSE)</f>
        <v>Education, skills and unemployment</v>
      </c>
      <c r="BF324">
        <v>1</v>
      </c>
      <c r="BG324">
        <v>3</v>
      </c>
      <c r="BH324" t="e">
        <f>VLOOKUP(A324,Sheet2!B:B,1,FALSE)</f>
        <v>#N/A</v>
      </c>
    </row>
    <row r="325" spans="1:60" ht="18.75" customHeight="1" x14ac:dyDescent="0.25">
      <c r="A325" s="223">
        <v>115</v>
      </c>
      <c r="B325" s="224" t="s">
        <v>28</v>
      </c>
      <c r="C325" s="225" t="s">
        <v>1190</v>
      </c>
      <c r="D325" s="225" t="s">
        <v>1191</v>
      </c>
      <c r="E325" s="225" t="s">
        <v>625</v>
      </c>
      <c r="F325" s="225" t="s">
        <v>28</v>
      </c>
      <c r="G325" s="225" t="s">
        <v>1</v>
      </c>
      <c r="H325" s="224" t="s">
        <v>1</v>
      </c>
      <c r="I325" s="224" t="s">
        <v>625</v>
      </c>
      <c r="J325" s="237" t="s">
        <v>26</v>
      </c>
      <c r="K325" s="232" t="s">
        <v>23</v>
      </c>
      <c r="L325" s="232" t="s">
        <v>23</v>
      </c>
      <c r="M325" s="237" t="s">
        <v>26</v>
      </c>
      <c r="N325" s="232" t="s">
        <v>23</v>
      </c>
      <c r="O325" s="232" t="s">
        <v>23</v>
      </c>
      <c r="P325" s="232" t="s">
        <v>23</v>
      </c>
      <c r="Q325" s="225" t="s">
        <v>1</v>
      </c>
      <c r="R325" s="225" t="s">
        <v>1</v>
      </c>
      <c r="S325" s="225" t="s">
        <v>1</v>
      </c>
      <c r="T325" s="225" t="s">
        <v>1</v>
      </c>
      <c r="U325" s="225" t="s">
        <v>1</v>
      </c>
      <c r="V325" s="225" t="s">
        <v>1</v>
      </c>
      <c r="W325" s="225" t="s">
        <v>1</v>
      </c>
      <c r="X325" s="225" t="s">
        <v>1</v>
      </c>
      <c r="Y325" s="225" t="s">
        <v>1</v>
      </c>
      <c r="Z325" s="225" t="s">
        <v>1</v>
      </c>
      <c r="AA325" s="232" t="s">
        <v>23</v>
      </c>
      <c r="AB325" s="225" t="s">
        <v>1</v>
      </c>
      <c r="AC325" s="225" t="s">
        <v>1</v>
      </c>
      <c r="AD325" s="225" t="s">
        <v>1</v>
      </c>
      <c r="AE325" s="225" t="s">
        <v>1</v>
      </c>
      <c r="AF325" s="232" t="s">
        <v>23</v>
      </c>
      <c r="AG325" s="225" t="s">
        <v>1</v>
      </c>
      <c r="AH325" s="225" t="s">
        <v>1</v>
      </c>
      <c r="AI325" s="225" t="s">
        <v>1</v>
      </c>
      <c r="AJ325" s="225" t="s">
        <v>1</v>
      </c>
      <c r="AK325" s="225" t="s">
        <v>1</v>
      </c>
      <c r="AL325" s="225" t="s">
        <v>1</v>
      </c>
      <c r="AM325" s="225" t="s">
        <v>1</v>
      </c>
      <c r="AN325" s="225" t="s">
        <v>1</v>
      </c>
      <c r="AO325" s="225" t="s">
        <v>1</v>
      </c>
      <c r="AP325" s="231" t="s">
        <v>20</v>
      </c>
      <c r="AQ325" s="225" t="s">
        <v>1</v>
      </c>
      <c r="AR325" s="231" t="s">
        <v>20</v>
      </c>
      <c r="AS325" s="225" t="s">
        <v>1</v>
      </c>
      <c r="AT325" s="225" t="s">
        <v>1</v>
      </c>
      <c r="AU325" s="232" t="s">
        <v>23</v>
      </c>
      <c r="AV325" s="232" t="s">
        <v>23</v>
      </c>
      <c r="AW325" s="226" t="s">
        <v>1241</v>
      </c>
      <c r="AX325" s="227">
        <v>2</v>
      </c>
      <c r="AY325" s="227">
        <v>2</v>
      </c>
      <c r="AZ325" s="228">
        <v>0</v>
      </c>
      <c r="BA325" s="233">
        <v>191.7</v>
      </c>
      <c r="BB325" s="234">
        <v>0.05</v>
      </c>
      <c r="BD325">
        <f>VLOOKUP(A325,'High impact list'!$A:$F,1,FALSE)</f>
        <v>115</v>
      </c>
      <c r="BE325" t="str">
        <f>VLOOKUP(A325,'High impact list'!$A:$F,5,FALSE)</f>
        <v>Education, skills and unemployment</v>
      </c>
      <c r="BF325">
        <v>1</v>
      </c>
      <c r="BG325">
        <v>3</v>
      </c>
      <c r="BH325" t="e">
        <f>VLOOKUP(A325,Sheet2!B:B,1,FALSE)</f>
        <v>#N/A</v>
      </c>
    </row>
    <row r="326" spans="1:60" ht="18.75" customHeight="1" x14ac:dyDescent="0.25">
      <c r="A326" s="223">
        <v>118</v>
      </c>
      <c r="B326" s="224" t="s">
        <v>28</v>
      </c>
      <c r="C326" s="225" t="s">
        <v>1190</v>
      </c>
      <c r="D326" s="225" t="s">
        <v>1191</v>
      </c>
      <c r="E326" s="225" t="s">
        <v>1021</v>
      </c>
      <c r="F326" s="225" t="s">
        <v>28</v>
      </c>
      <c r="G326" s="225" t="s">
        <v>1</v>
      </c>
      <c r="H326" s="224" t="s">
        <v>1</v>
      </c>
      <c r="I326" s="224" t="s">
        <v>1021</v>
      </c>
      <c r="J326" s="237" t="s">
        <v>26</v>
      </c>
      <c r="K326" s="232" t="s">
        <v>23</v>
      </c>
      <c r="L326" s="232" t="s">
        <v>23</v>
      </c>
      <c r="M326" s="237" t="s">
        <v>26</v>
      </c>
      <c r="N326" s="232" t="s">
        <v>23</v>
      </c>
      <c r="O326" s="232" t="s">
        <v>23</v>
      </c>
      <c r="P326" s="232" t="s">
        <v>23</v>
      </c>
      <c r="Q326" s="230" t="s">
        <v>22</v>
      </c>
      <c r="R326" s="225" t="s">
        <v>1</v>
      </c>
      <c r="S326" s="225" t="s">
        <v>1</v>
      </c>
      <c r="T326" s="225" t="s">
        <v>1</v>
      </c>
      <c r="U326" s="232" t="s">
        <v>23</v>
      </c>
      <c r="V326" s="225" t="s">
        <v>1</v>
      </c>
      <c r="W326" s="232" t="s">
        <v>23</v>
      </c>
      <c r="X326" s="232" t="s">
        <v>23</v>
      </c>
      <c r="Y326" s="225" t="s">
        <v>1</v>
      </c>
      <c r="Z326" s="232" t="s">
        <v>23</v>
      </c>
      <c r="AA326" s="232" t="s">
        <v>23</v>
      </c>
      <c r="AB326" s="225" t="s">
        <v>1</v>
      </c>
      <c r="AC326" s="225" t="s">
        <v>1</v>
      </c>
      <c r="AD326" s="232" t="s">
        <v>23</v>
      </c>
      <c r="AE326" s="232" t="s">
        <v>23</v>
      </c>
      <c r="AF326" s="232" t="s">
        <v>23</v>
      </c>
      <c r="AG326" s="225" t="s">
        <v>1</v>
      </c>
      <c r="AH326" s="232" t="s">
        <v>23</v>
      </c>
      <c r="AI326" s="225" t="s">
        <v>1</v>
      </c>
      <c r="AJ326" s="225" t="s">
        <v>1</v>
      </c>
      <c r="AK326" s="230" t="s">
        <v>22</v>
      </c>
      <c r="AL326" s="232" t="s">
        <v>23</v>
      </c>
      <c r="AM326" s="225" t="s">
        <v>1</v>
      </c>
      <c r="AN326" s="225" t="s">
        <v>1</v>
      </c>
      <c r="AO326" s="225" t="s">
        <v>1</v>
      </c>
      <c r="AP326" s="232" t="s">
        <v>23</v>
      </c>
      <c r="AQ326" s="225" t="s">
        <v>1</v>
      </c>
      <c r="AR326" s="232" t="s">
        <v>23</v>
      </c>
      <c r="AS326" s="225" t="s">
        <v>1</v>
      </c>
      <c r="AT326" s="225" t="s">
        <v>1</v>
      </c>
      <c r="AU326" s="232" t="s">
        <v>23</v>
      </c>
      <c r="AV326" s="232" t="s">
        <v>23</v>
      </c>
      <c r="AW326" s="226" t="s">
        <v>1241</v>
      </c>
      <c r="AX326" s="239">
        <v>3</v>
      </c>
      <c r="AY326" s="227">
        <v>2</v>
      </c>
      <c r="AZ326" s="236">
        <v>151.9</v>
      </c>
      <c r="BA326" s="236">
        <v>4.5999999999999996</v>
      </c>
      <c r="BB326" s="234">
        <v>0.18</v>
      </c>
      <c r="BD326">
        <f>VLOOKUP(A326,'High impact list'!$A:$F,1,FALSE)</f>
        <v>118</v>
      </c>
      <c r="BE326" t="str">
        <f>VLOOKUP(A326,'High impact list'!$A:$F,5,FALSE)</f>
        <v>Education, skills and unemployment</v>
      </c>
      <c r="BF326">
        <v>1</v>
      </c>
      <c r="BG326">
        <v>3</v>
      </c>
      <c r="BH326" t="e">
        <f>VLOOKUP(A326,Sheet2!B:B,1,FALSE)</f>
        <v>#N/A</v>
      </c>
    </row>
    <row r="327" spans="1:60" ht="14.25" customHeight="1" x14ac:dyDescent="0.25">
      <c r="A327" s="223">
        <v>176</v>
      </c>
      <c r="B327" s="224" t="s">
        <v>151</v>
      </c>
      <c r="C327" s="225" t="s">
        <v>1190</v>
      </c>
      <c r="D327" s="225" t="s">
        <v>1191</v>
      </c>
      <c r="E327" s="225" t="s">
        <v>492</v>
      </c>
      <c r="F327" s="225" t="s">
        <v>151</v>
      </c>
      <c r="G327" s="225" t="s">
        <v>1</v>
      </c>
      <c r="H327" s="224" t="s">
        <v>1</v>
      </c>
      <c r="I327" s="224" t="s">
        <v>492</v>
      </c>
      <c r="J327" s="237" t="s">
        <v>26</v>
      </c>
      <c r="K327" s="225" t="s">
        <v>1</v>
      </c>
      <c r="L327" s="232" t="s">
        <v>23</v>
      </c>
      <c r="M327" s="237" t="s">
        <v>26</v>
      </c>
      <c r="N327" s="230" t="s">
        <v>22</v>
      </c>
      <c r="O327" s="232" t="s">
        <v>23</v>
      </c>
      <c r="P327" s="232" t="s">
        <v>23</v>
      </c>
      <c r="Q327" s="225" t="s">
        <v>1</v>
      </c>
      <c r="R327" s="225" t="s">
        <v>1</v>
      </c>
      <c r="S327" s="225" t="s">
        <v>1</v>
      </c>
      <c r="T327" s="225" t="s">
        <v>1</v>
      </c>
      <c r="U327" s="225" t="s">
        <v>1</v>
      </c>
      <c r="V327" s="225" t="s">
        <v>1</v>
      </c>
      <c r="W327" s="232" t="s">
        <v>23</v>
      </c>
      <c r="X327" s="225" t="s">
        <v>1</v>
      </c>
      <c r="Y327" s="225" t="s">
        <v>1</v>
      </c>
      <c r="Z327" s="225" t="s">
        <v>1</v>
      </c>
      <c r="AA327" s="225" t="s">
        <v>1</v>
      </c>
      <c r="AB327" s="225" t="s">
        <v>1</v>
      </c>
      <c r="AC327" s="225" t="s">
        <v>1</v>
      </c>
      <c r="AD327" s="225" t="s">
        <v>1</v>
      </c>
      <c r="AE327" s="232" t="s">
        <v>23</v>
      </c>
      <c r="AF327" s="232" t="s">
        <v>23</v>
      </c>
      <c r="AG327" s="225" t="s">
        <v>1</v>
      </c>
      <c r="AH327" s="231" t="s">
        <v>20</v>
      </c>
      <c r="AI327" s="225" t="s">
        <v>1</v>
      </c>
      <c r="AJ327" s="225" t="s">
        <v>1</v>
      </c>
      <c r="AK327" s="232" t="s">
        <v>23</v>
      </c>
      <c r="AL327" s="232" t="s">
        <v>23</v>
      </c>
      <c r="AM327" s="225" t="s">
        <v>1</v>
      </c>
      <c r="AN327" s="225" t="s">
        <v>1</v>
      </c>
      <c r="AO327" s="232" t="s">
        <v>23</v>
      </c>
      <c r="AP327" s="225" t="s">
        <v>1</v>
      </c>
      <c r="AQ327" s="225" t="s">
        <v>1</v>
      </c>
      <c r="AR327" s="230" t="s">
        <v>22</v>
      </c>
      <c r="AS327" s="225" t="s">
        <v>1</v>
      </c>
      <c r="AT327" s="225" t="s">
        <v>1</v>
      </c>
      <c r="AU327" s="232" t="s">
        <v>23</v>
      </c>
      <c r="AV327" s="232" t="s">
        <v>23</v>
      </c>
      <c r="AW327" s="231" t="s">
        <v>1240</v>
      </c>
      <c r="AX327" s="239">
        <v>3</v>
      </c>
      <c r="AY327" s="227">
        <v>2</v>
      </c>
      <c r="AZ327" s="233">
        <v>0</v>
      </c>
      <c r="BA327" s="233">
        <v>22.7</v>
      </c>
      <c r="BB327" s="238">
        <v>5.5</v>
      </c>
      <c r="BD327">
        <f>VLOOKUP(A327,'High impact list'!$A:$F,1,FALSE)</f>
        <v>176</v>
      </c>
      <c r="BE327" t="str">
        <f>VLOOKUP(A327,'High impact list'!$A:$F,5,FALSE)</f>
        <v>Health</v>
      </c>
      <c r="BF327">
        <v>1</v>
      </c>
      <c r="BG327">
        <v>3</v>
      </c>
      <c r="BH327" t="e">
        <f>VLOOKUP(A327,Sheet2!B:B,1,FALSE)</f>
        <v>#N/A</v>
      </c>
    </row>
    <row r="328" spans="1:60" ht="14.25" customHeight="1" x14ac:dyDescent="0.25">
      <c r="A328" s="223">
        <v>181</v>
      </c>
      <c r="B328" s="224" t="s">
        <v>151</v>
      </c>
      <c r="C328" s="225" t="s">
        <v>1190</v>
      </c>
      <c r="D328" s="225" t="s">
        <v>1191</v>
      </c>
      <c r="E328" s="225" t="s">
        <v>1065</v>
      </c>
      <c r="F328" s="225" t="s">
        <v>151</v>
      </c>
      <c r="G328" s="225" t="s">
        <v>1</v>
      </c>
      <c r="H328" s="224" t="s">
        <v>1</v>
      </c>
      <c r="I328" s="224" t="s">
        <v>1065</v>
      </c>
      <c r="J328" s="237" t="s">
        <v>26</v>
      </c>
      <c r="K328" s="232" t="s">
        <v>23</v>
      </c>
      <c r="L328" s="232" t="s">
        <v>23</v>
      </c>
      <c r="M328" s="237" t="s">
        <v>26</v>
      </c>
      <c r="N328" s="232" t="s">
        <v>23</v>
      </c>
      <c r="O328" s="232" t="s">
        <v>23</v>
      </c>
      <c r="P328" s="232" t="s">
        <v>23</v>
      </c>
      <c r="Q328" s="225" t="s">
        <v>1</v>
      </c>
      <c r="R328" s="232" t="s">
        <v>23</v>
      </c>
      <c r="S328" s="225" t="s">
        <v>1</v>
      </c>
      <c r="T328" s="225" t="s">
        <v>1</v>
      </c>
      <c r="U328" s="232" t="s">
        <v>23</v>
      </c>
      <c r="V328" s="225" t="s">
        <v>1</v>
      </c>
      <c r="W328" s="230" t="s">
        <v>22</v>
      </c>
      <c r="X328" s="232" t="s">
        <v>23</v>
      </c>
      <c r="Y328" s="231" t="s">
        <v>20</v>
      </c>
      <c r="Z328" s="232" t="s">
        <v>23</v>
      </c>
      <c r="AA328" s="232" t="s">
        <v>23</v>
      </c>
      <c r="AB328" s="225" t="s">
        <v>1</v>
      </c>
      <c r="AC328" s="225" t="s">
        <v>1</v>
      </c>
      <c r="AD328" s="225" t="s">
        <v>1</v>
      </c>
      <c r="AE328" s="232" t="s">
        <v>23</v>
      </c>
      <c r="AF328" s="232" t="s">
        <v>23</v>
      </c>
      <c r="AG328" s="225" t="s">
        <v>1</v>
      </c>
      <c r="AH328" s="232" t="s">
        <v>23</v>
      </c>
      <c r="AI328" s="225" t="s">
        <v>1</v>
      </c>
      <c r="AJ328" s="225" t="s">
        <v>1</v>
      </c>
      <c r="AK328" s="232" t="s">
        <v>23</v>
      </c>
      <c r="AL328" s="232" t="s">
        <v>23</v>
      </c>
      <c r="AM328" s="225" t="s">
        <v>1</v>
      </c>
      <c r="AN328" s="225" t="s">
        <v>1</v>
      </c>
      <c r="AO328" s="232" t="s">
        <v>23</v>
      </c>
      <c r="AP328" s="232" t="s">
        <v>23</v>
      </c>
      <c r="AQ328" s="232" t="s">
        <v>23</v>
      </c>
      <c r="AR328" s="232" t="s">
        <v>23</v>
      </c>
      <c r="AS328" s="225" t="s">
        <v>1</v>
      </c>
      <c r="AT328" s="225" t="s">
        <v>1</v>
      </c>
      <c r="AU328" s="232" t="s">
        <v>23</v>
      </c>
      <c r="AV328" s="232" t="s">
        <v>23</v>
      </c>
      <c r="AW328" s="231" t="s">
        <v>1240</v>
      </c>
      <c r="AX328" s="239">
        <v>3</v>
      </c>
      <c r="AY328" s="239">
        <v>3</v>
      </c>
      <c r="AZ328" s="228">
        <v>0</v>
      </c>
      <c r="BA328" s="236">
        <v>3669.9</v>
      </c>
      <c r="BB328" s="238">
        <v>21.6</v>
      </c>
      <c r="BD328">
        <f>VLOOKUP(A328,'High impact list'!$A:$F,1,FALSE)</f>
        <v>181</v>
      </c>
      <c r="BE328" t="str">
        <f>VLOOKUP(A328,'High impact list'!$A:$F,5,FALSE)</f>
        <v>Health</v>
      </c>
      <c r="BF328">
        <v>1</v>
      </c>
      <c r="BG328">
        <v>3</v>
      </c>
      <c r="BH328" t="e">
        <f>VLOOKUP(A328,Sheet2!B:B,1,FALSE)</f>
        <v>#N/A</v>
      </c>
    </row>
    <row r="329" spans="1:60" ht="18.75" customHeight="1" x14ac:dyDescent="0.25">
      <c r="A329" s="223">
        <v>410</v>
      </c>
      <c r="B329" s="224" t="s">
        <v>171</v>
      </c>
      <c r="C329" s="225" t="s">
        <v>1190</v>
      </c>
      <c r="D329" s="225" t="s">
        <v>1191</v>
      </c>
      <c r="E329" s="225" t="s">
        <v>625</v>
      </c>
      <c r="F329" s="225" t="s">
        <v>168</v>
      </c>
      <c r="G329" s="225" t="s">
        <v>1</v>
      </c>
      <c r="H329" s="224" t="s">
        <v>1</v>
      </c>
      <c r="I329" s="224" t="s">
        <v>625</v>
      </c>
      <c r="J329" s="237" t="s">
        <v>26</v>
      </c>
      <c r="K329" s="232" t="s">
        <v>23</v>
      </c>
      <c r="L329" s="232" t="s">
        <v>23</v>
      </c>
      <c r="M329" s="237" t="s">
        <v>26</v>
      </c>
      <c r="N329" s="232" t="s">
        <v>23</v>
      </c>
      <c r="O329" s="232" t="s">
        <v>23</v>
      </c>
      <c r="P329" s="225" t="s">
        <v>1</v>
      </c>
      <c r="Q329" s="225" t="s">
        <v>1</v>
      </c>
      <c r="R329" s="225" t="s">
        <v>1</v>
      </c>
      <c r="S329" s="225" t="s">
        <v>1</v>
      </c>
      <c r="T329" s="225" t="s">
        <v>1</v>
      </c>
      <c r="U329" s="232" t="s">
        <v>23</v>
      </c>
      <c r="V329" s="225" t="s">
        <v>1</v>
      </c>
      <c r="W329" s="225" t="s">
        <v>1</v>
      </c>
      <c r="X329" s="230" t="s">
        <v>22</v>
      </c>
      <c r="Y329" s="225" t="s">
        <v>1</v>
      </c>
      <c r="Z329" s="232" t="s">
        <v>23</v>
      </c>
      <c r="AA329" s="230" t="s">
        <v>22</v>
      </c>
      <c r="AB329" s="225" t="s">
        <v>1</v>
      </c>
      <c r="AC329" s="225" t="s">
        <v>1</v>
      </c>
      <c r="AD329" s="225" t="s">
        <v>1</v>
      </c>
      <c r="AE329" s="232" t="s">
        <v>23</v>
      </c>
      <c r="AF329" s="232" t="s">
        <v>23</v>
      </c>
      <c r="AG329" s="225" t="s">
        <v>1</v>
      </c>
      <c r="AH329" s="232" t="s">
        <v>23</v>
      </c>
      <c r="AI329" s="225" t="s">
        <v>1</v>
      </c>
      <c r="AJ329" s="225" t="s">
        <v>1</v>
      </c>
      <c r="AK329" s="225" t="s">
        <v>1</v>
      </c>
      <c r="AL329" s="232" t="s">
        <v>23</v>
      </c>
      <c r="AM329" s="225" t="s">
        <v>1</v>
      </c>
      <c r="AN329" s="225" t="s">
        <v>1</v>
      </c>
      <c r="AO329" s="232" t="s">
        <v>23</v>
      </c>
      <c r="AP329" s="232" t="s">
        <v>23</v>
      </c>
      <c r="AQ329" s="225" t="s">
        <v>1</v>
      </c>
      <c r="AR329" s="232" t="s">
        <v>23</v>
      </c>
      <c r="AS329" s="225" t="s">
        <v>1</v>
      </c>
      <c r="AT329" s="225" t="s">
        <v>1</v>
      </c>
      <c r="AU329" s="232" t="s">
        <v>23</v>
      </c>
      <c r="AV329" s="232" t="s">
        <v>23</v>
      </c>
      <c r="AW329" s="226" t="s">
        <v>1241</v>
      </c>
      <c r="AX329" s="226">
        <v>1</v>
      </c>
      <c r="AY329" s="227">
        <v>2</v>
      </c>
      <c r="AZ329" s="228">
        <v>0</v>
      </c>
      <c r="BA329" s="236">
        <v>527.1</v>
      </c>
      <c r="BB329" s="238">
        <v>27.8</v>
      </c>
      <c r="BD329">
        <f>VLOOKUP(A329,'High impact list'!$A:$F,1,FALSE)</f>
        <v>410</v>
      </c>
      <c r="BE329" t="str">
        <f>VLOOKUP(A329,'High impact list'!$A:$F,5,FALSE)</f>
        <v>Infrastructure/ Transport/ Roads and Transport</v>
      </c>
      <c r="BF329">
        <v>1</v>
      </c>
      <c r="BG329">
        <v>3</v>
      </c>
      <c r="BH329" t="e">
        <f>VLOOKUP(A329,Sheet2!B:B,1,FALSE)</f>
        <v>#N/A</v>
      </c>
    </row>
    <row r="330" spans="1:60" ht="18" customHeight="1" x14ac:dyDescent="0.25">
      <c r="A330" s="223">
        <v>520</v>
      </c>
      <c r="B330" s="224" t="s">
        <v>172</v>
      </c>
      <c r="C330" s="225" t="s">
        <v>1190</v>
      </c>
      <c r="D330" s="225" t="s">
        <v>1191</v>
      </c>
      <c r="E330" s="225" t="s">
        <v>1065</v>
      </c>
      <c r="F330" s="225" t="s">
        <v>168</v>
      </c>
      <c r="G330" s="225" t="s">
        <v>1</v>
      </c>
      <c r="H330" s="224" t="s">
        <v>1</v>
      </c>
      <c r="I330" s="224" t="s">
        <v>1065</v>
      </c>
      <c r="J330" s="237" t="s">
        <v>26</v>
      </c>
      <c r="K330" s="225" t="s">
        <v>1</v>
      </c>
      <c r="L330" s="232" t="s">
        <v>23</v>
      </c>
      <c r="M330" s="227" t="s">
        <v>17</v>
      </c>
      <c r="N330" s="225" t="s">
        <v>1</v>
      </c>
      <c r="O330" s="232" t="s">
        <v>23</v>
      </c>
      <c r="P330" s="225" t="s">
        <v>1</v>
      </c>
      <c r="Q330" s="225" t="s">
        <v>1</v>
      </c>
      <c r="R330" s="225" t="s">
        <v>1</v>
      </c>
      <c r="S330" s="225" t="s">
        <v>1</v>
      </c>
      <c r="T330" s="225" t="s">
        <v>1</v>
      </c>
      <c r="U330" s="231" t="s">
        <v>20</v>
      </c>
      <c r="V330" s="225" t="s">
        <v>1</v>
      </c>
      <c r="W330" s="225" t="s">
        <v>1</v>
      </c>
      <c r="X330" s="225" t="s">
        <v>1</v>
      </c>
      <c r="Y330" s="225" t="s">
        <v>1</v>
      </c>
      <c r="Z330" s="225" t="s">
        <v>1</v>
      </c>
      <c r="AA330" s="225" t="s">
        <v>1</v>
      </c>
      <c r="AB330" s="225" t="s">
        <v>1</v>
      </c>
      <c r="AC330" s="225" t="s">
        <v>1</v>
      </c>
      <c r="AD330" s="225" t="s">
        <v>1</v>
      </c>
      <c r="AE330" s="232" t="s">
        <v>23</v>
      </c>
      <c r="AF330" s="232" t="s">
        <v>23</v>
      </c>
      <c r="AG330" s="225" t="s">
        <v>1</v>
      </c>
      <c r="AH330" s="225" t="s">
        <v>1</v>
      </c>
      <c r="AI330" s="225" t="s">
        <v>1</v>
      </c>
      <c r="AJ330" s="225" t="s">
        <v>1</v>
      </c>
      <c r="AK330" s="232" t="s">
        <v>23</v>
      </c>
      <c r="AL330" s="231" t="s">
        <v>20</v>
      </c>
      <c r="AM330" s="225" t="s">
        <v>1</v>
      </c>
      <c r="AN330" s="225" t="s">
        <v>1</v>
      </c>
      <c r="AO330" s="232" t="s">
        <v>23</v>
      </c>
      <c r="AP330" s="225" t="s">
        <v>1</v>
      </c>
      <c r="AQ330" s="225" t="s">
        <v>1</v>
      </c>
      <c r="AR330" s="232" t="s">
        <v>23</v>
      </c>
      <c r="AS330" s="225" t="s">
        <v>1</v>
      </c>
      <c r="AT330" s="225" t="s">
        <v>1</v>
      </c>
      <c r="AU330" s="232" t="s">
        <v>23</v>
      </c>
      <c r="AV330" s="232" t="s">
        <v>23</v>
      </c>
      <c r="AW330" s="231" t="s">
        <v>1240</v>
      </c>
      <c r="AX330" s="227">
        <v>2</v>
      </c>
      <c r="AY330" s="227">
        <v>2</v>
      </c>
      <c r="AZ330" s="228">
        <v>0</v>
      </c>
      <c r="BA330" s="236">
        <v>152.30000000000001</v>
      </c>
      <c r="BB330" s="238">
        <v>0.76</v>
      </c>
      <c r="BD330">
        <f>VLOOKUP(A330,'High impact list'!$A:$F,1,FALSE)</f>
        <v>520</v>
      </c>
      <c r="BE330" t="str">
        <f>VLOOKUP(A330,'High impact list'!$A:$F,5,FALSE)</f>
        <v>Infrastructure/ Transport/ Roads and Transport</v>
      </c>
      <c r="BF330">
        <v>1</v>
      </c>
      <c r="BG330">
        <v>3</v>
      </c>
      <c r="BH330" t="e">
        <f>VLOOKUP(A330,Sheet2!B:B,1,FALSE)</f>
        <v>#N/A</v>
      </c>
    </row>
    <row r="331" spans="1:60" ht="18.75" customHeight="1" x14ac:dyDescent="0.25">
      <c r="A331" s="223">
        <v>461</v>
      </c>
      <c r="B331" s="224" t="s">
        <v>463</v>
      </c>
      <c r="C331" s="225" t="s">
        <v>1190</v>
      </c>
      <c r="D331" s="225" t="s">
        <v>1191</v>
      </c>
      <c r="E331" s="225" t="s">
        <v>625</v>
      </c>
      <c r="F331" s="225" t="s">
        <v>463</v>
      </c>
      <c r="G331" s="225" t="s">
        <v>1</v>
      </c>
      <c r="H331" s="224" t="s">
        <v>1</v>
      </c>
      <c r="I331" s="224" t="s">
        <v>625</v>
      </c>
      <c r="J331" s="237" t="s">
        <v>26</v>
      </c>
      <c r="K331" s="232" t="s">
        <v>23</v>
      </c>
      <c r="L331" s="232" t="s">
        <v>23</v>
      </c>
      <c r="M331" s="227" t="s">
        <v>17</v>
      </c>
      <c r="N331" s="232" t="s">
        <v>23</v>
      </c>
      <c r="O331" s="232" t="s">
        <v>23</v>
      </c>
      <c r="P331" s="231" t="s">
        <v>20</v>
      </c>
      <c r="Q331" s="225" t="s">
        <v>1</v>
      </c>
      <c r="R331" s="225" t="s">
        <v>1</v>
      </c>
      <c r="S331" s="225" t="s">
        <v>1</v>
      </c>
      <c r="T331" s="225" t="s">
        <v>1</v>
      </c>
      <c r="U331" s="225" t="s">
        <v>1</v>
      </c>
      <c r="V331" s="225" t="s">
        <v>1</v>
      </c>
      <c r="W331" s="225" t="s">
        <v>1</v>
      </c>
      <c r="X331" s="225" t="s">
        <v>1</v>
      </c>
      <c r="Y331" s="225" t="s">
        <v>1</v>
      </c>
      <c r="Z331" s="225" t="s">
        <v>1</v>
      </c>
      <c r="AA331" s="232" t="s">
        <v>23</v>
      </c>
      <c r="AB331" s="225" t="s">
        <v>1</v>
      </c>
      <c r="AC331" s="225" t="s">
        <v>1</v>
      </c>
      <c r="AD331" s="225" t="s">
        <v>1</v>
      </c>
      <c r="AE331" s="232" t="s">
        <v>23</v>
      </c>
      <c r="AF331" s="231" t="s">
        <v>20</v>
      </c>
      <c r="AG331" s="225" t="s">
        <v>1</v>
      </c>
      <c r="AH331" s="225" t="s">
        <v>1</v>
      </c>
      <c r="AI331" s="225" t="s">
        <v>1</v>
      </c>
      <c r="AJ331" s="225" t="s">
        <v>1</v>
      </c>
      <c r="AK331" s="225" t="s">
        <v>1</v>
      </c>
      <c r="AL331" s="225" t="s">
        <v>1</v>
      </c>
      <c r="AM331" s="225" t="s">
        <v>1</v>
      </c>
      <c r="AN331" s="225" t="s">
        <v>1</v>
      </c>
      <c r="AO331" s="225" t="s">
        <v>1</v>
      </c>
      <c r="AP331" s="232" t="s">
        <v>23</v>
      </c>
      <c r="AQ331" s="225" t="s">
        <v>1</v>
      </c>
      <c r="AR331" s="225" t="s">
        <v>1</v>
      </c>
      <c r="AS331" s="225" t="s">
        <v>1</v>
      </c>
      <c r="AT331" s="225" t="s">
        <v>1</v>
      </c>
      <c r="AU331" s="232" t="s">
        <v>23</v>
      </c>
      <c r="AV331" s="231" t="s">
        <v>20</v>
      </c>
      <c r="AW331" s="226" t="s">
        <v>1241</v>
      </c>
      <c r="AX331" s="227">
        <v>2</v>
      </c>
      <c r="AY331" s="227">
        <v>2</v>
      </c>
      <c r="AZ331" s="228">
        <v>0</v>
      </c>
      <c r="BA331" s="236">
        <v>92.1</v>
      </c>
      <c r="BB331" s="234">
        <v>7.0000000000000001E-3</v>
      </c>
      <c r="BD331" t="e">
        <f>VLOOKUP(A331,'High impact list'!$A:$F,1,FALSE)</f>
        <v>#N/A</v>
      </c>
      <c r="BE331" t="e">
        <f>VLOOKUP(A331,'High impact list'!$A:$F,5,FALSE)</f>
        <v>#N/A</v>
      </c>
      <c r="BF331">
        <v>1</v>
      </c>
      <c r="BG331">
        <v>3</v>
      </c>
      <c r="BH331" t="e">
        <f>VLOOKUP(A331,Sheet2!B:B,1,FALSE)</f>
        <v>#N/A</v>
      </c>
    </row>
    <row r="332" spans="1:60" ht="18.75" customHeight="1" x14ac:dyDescent="0.25">
      <c r="A332" s="223">
        <v>548</v>
      </c>
      <c r="B332" s="224" t="s">
        <v>942</v>
      </c>
      <c r="C332" s="225" t="s">
        <v>1193</v>
      </c>
      <c r="D332" s="225" t="s">
        <v>1191</v>
      </c>
      <c r="E332" s="225" t="s">
        <v>941</v>
      </c>
      <c r="F332" s="225" t="s">
        <v>1</v>
      </c>
      <c r="G332" s="225" t="s">
        <v>1518</v>
      </c>
      <c r="H332" s="224" t="s">
        <v>1</v>
      </c>
      <c r="I332" s="224" t="s">
        <v>437</v>
      </c>
      <c r="J332" s="237" t="s">
        <v>26</v>
      </c>
      <c r="K332" s="225" t="s">
        <v>1</v>
      </c>
      <c r="L332" s="232" t="s">
        <v>23</v>
      </c>
      <c r="M332" s="237" t="s">
        <v>26</v>
      </c>
      <c r="N332" s="225" t="s">
        <v>1</v>
      </c>
      <c r="O332" s="232" t="s">
        <v>23</v>
      </c>
      <c r="P332" s="232" t="s">
        <v>23</v>
      </c>
      <c r="Q332" s="225" t="s">
        <v>1</v>
      </c>
      <c r="R332" s="225" t="s">
        <v>1</v>
      </c>
      <c r="S332" s="225" t="s">
        <v>1</v>
      </c>
      <c r="T332" s="225" t="s">
        <v>1</v>
      </c>
      <c r="U332" s="225" t="s">
        <v>1</v>
      </c>
      <c r="V332" s="230" t="s">
        <v>22</v>
      </c>
      <c r="W332" s="232" t="s">
        <v>23</v>
      </c>
      <c r="X332" s="230" t="s">
        <v>22</v>
      </c>
      <c r="Y332" s="225" t="s">
        <v>1</v>
      </c>
      <c r="Z332" s="225" t="s">
        <v>1</v>
      </c>
      <c r="AA332" s="225" t="s">
        <v>1</v>
      </c>
      <c r="AB332" s="225" t="s">
        <v>1</v>
      </c>
      <c r="AC332" s="225" t="s">
        <v>1</v>
      </c>
      <c r="AD332" s="225" t="s">
        <v>1</v>
      </c>
      <c r="AE332" s="232" t="s">
        <v>23</v>
      </c>
      <c r="AF332" s="230" t="s">
        <v>22</v>
      </c>
      <c r="AG332" s="225" t="s">
        <v>1</v>
      </c>
      <c r="AH332" s="225" t="s">
        <v>1</v>
      </c>
      <c r="AI332" s="225" t="s">
        <v>1</v>
      </c>
      <c r="AJ332" s="225" t="s">
        <v>1</v>
      </c>
      <c r="AK332" s="225" t="s">
        <v>1</v>
      </c>
      <c r="AL332" s="232" t="s">
        <v>23</v>
      </c>
      <c r="AM332" s="225" t="s">
        <v>1</v>
      </c>
      <c r="AN332" s="225" t="s">
        <v>1</v>
      </c>
      <c r="AO332" s="225" t="s">
        <v>1</v>
      </c>
      <c r="AP332" s="225" t="s">
        <v>1</v>
      </c>
      <c r="AQ332" s="225" t="s">
        <v>1</v>
      </c>
      <c r="AR332" s="225" t="s">
        <v>1</v>
      </c>
      <c r="AS332" s="225" t="s">
        <v>1</v>
      </c>
      <c r="AT332" s="225" t="s">
        <v>1</v>
      </c>
      <c r="AU332" s="225" t="s">
        <v>1</v>
      </c>
      <c r="AV332" s="232" t="s">
        <v>23</v>
      </c>
      <c r="AW332" s="226" t="s">
        <v>1241</v>
      </c>
      <c r="AX332" s="226">
        <v>1</v>
      </c>
      <c r="AY332" s="227">
        <v>2</v>
      </c>
      <c r="AZ332" s="228">
        <v>0</v>
      </c>
      <c r="BA332" s="236">
        <v>31.8</v>
      </c>
      <c r="BB332" s="238">
        <v>0.13</v>
      </c>
      <c r="BD332" t="e">
        <f>VLOOKUP(A332,'High impact list'!$A:$F,1,FALSE)</f>
        <v>#N/A</v>
      </c>
      <c r="BE332" t="e">
        <f>VLOOKUP(A332,'High impact list'!$A:$F,5,FALSE)</f>
        <v>#N/A</v>
      </c>
      <c r="BF332">
        <v>1</v>
      </c>
      <c r="BG332">
        <v>3</v>
      </c>
      <c r="BH332" t="e">
        <f>VLOOKUP(A332,Sheet2!B:B,1,FALSE)</f>
        <v>#N/A</v>
      </c>
    </row>
    <row r="333" spans="1:60" ht="18.75" customHeight="1" x14ac:dyDescent="0.25">
      <c r="A333" s="223">
        <v>1292</v>
      </c>
      <c r="B333" s="224" t="s">
        <v>34</v>
      </c>
      <c r="C333" s="225" t="s">
        <v>1193</v>
      </c>
      <c r="D333" s="225" t="s">
        <v>1191</v>
      </c>
      <c r="E333" s="225" t="s">
        <v>438</v>
      </c>
      <c r="F333" s="225" t="s">
        <v>28</v>
      </c>
      <c r="G333" s="225" t="s">
        <v>447</v>
      </c>
      <c r="H333" s="224" t="s">
        <v>1</v>
      </c>
      <c r="I333" s="224" t="s">
        <v>437</v>
      </c>
      <c r="J333" s="237" t="s">
        <v>26</v>
      </c>
      <c r="K333" s="225" t="s">
        <v>1</v>
      </c>
      <c r="L333" s="232" t="s">
        <v>23</v>
      </c>
      <c r="M333" s="227" t="s">
        <v>17</v>
      </c>
      <c r="N333" s="225" t="s">
        <v>1</v>
      </c>
      <c r="O333" s="232" t="s">
        <v>23</v>
      </c>
      <c r="P333" s="225" t="s">
        <v>1</v>
      </c>
      <c r="Q333" s="225" t="s">
        <v>1</v>
      </c>
      <c r="R333" s="225" t="s">
        <v>1</v>
      </c>
      <c r="S333" s="225" t="s">
        <v>1</v>
      </c>
      <c r="T333" s="225" t="s">
        <v>1</v>
      </c>
      <c r="U333" s="225" t="s">
        <v>1</v>
      </c>
      <c r="V333" s="225" t="s">
        <v>1</v>
      </c>
      <c r="W333" s="231" t="s">
        <v>20</v>
      </c>
      <c r="X333" s="225" t="s">
        <v>1</v>
      </c>
      <c r="Y333" s="225" t="s">
        <v>1</v>
      </c>
      <c r="Z333" s="225" t="s">
        <v>1</v>
      </c>
      <c r="AA333" s="225" t="s">
        <v>1</v>
      </c>
      <c r="AB333" s="225" t="s">
        <v>1</v>
      </c>
      <c r="AC333" s="225" t="s">
        <v>1</v>
      </c>
      <c r="AD333" s="225" t="s">
        <v>1</v>
      </c>
      <c r="AE333" s="232" t="s">
        <v>23</v>
      </c>
      <c r="AF333" s="225" t="s">
        <v>1</v>
      </c>
      <c r="AG333" s="225" t="s">
        <v>1</v>
      </c>
      <c r="AH333" s="225" t="s">
        <v>1</v>
      </c>
      <c r="AI333" s="225" t="s">
        <v>1</v>
      </c>
      <c r="AJ333" s="225" t="s">
        <v>1</v>
      </c>
      <c r="AK333" s="225" t="s">
        <v>1</v>
      </c>
      <c r="AL333" s="225" t="s">
        <v>1</v>
      </c>
      <c r="AM333" s="225" t="s">
        <v>1</v>
      </c>
      <c r="AN333" s="225" t="s">
        <v>1</v>
      </c>
      <c r="AO333" s="225" t="s">
        <v>1</v>
      </c>
      <c r="AP333" s="225" t="s">
        <v>1</v>
      </c>
      <c r="AQ333" s="225" t="s">
        <v>1</v>
      </c>
      <c r="AR333" s="225" t="s">
        <v>1</v>
      </c>
      <c r="AS333" s="225" t="s">
        <v>1</v>
      </c>
      <c r="AT333" s="225" t="s">
        <v>1</v>
      </c>
      <c r="AU333" s="225" t="s">
        <v>1</v>
      </c>
      <c r="AV333" s="225" t="s">
        <v>1</v>
      </c>
      <c r="AW333" s="231" t="s">
        <v>1240</v>
      </c>
      <c r="AX333" s="227">
        <v>2</v>
      </c>
      <c r="AY333" s="235">
        <v>0</v>
      </c>
      <c r="AZ333" s="228">
        <v>0</v>
      </c>
      <c r="BA333" s="228">
        <v>0</v>
      </c>
      <c r="BB333" s="229">
        <v>0</v>
      </c>
      <c r="BD333">
        <f>VLOOKUP(A333,'High impact list'!$A:$F,1,FALSE)</f>
        <v>1292</v>
      </c>
      <c r="BE333" t="str">
        <f>VLOOKUP(A333,'High impact list'!$A:$F,5,FALSE)</f>
        <v>Education, skills and unemployment</v>
      </c>
      <c r="BF333">
        <v>1</v>
      </c>
      <c r="BG333">
        <v>3</v>
      </c>
      <c r="BH333" t="e">
        <f>VLOOKUP(A333,Sheet2!B:B,1,FALSE)</f>
        <v>#N/A</v>
      </c>
    </row>
    <row r="334" spans="1:60" ht="18.75" customHeight="1" x14ac:dyDescent="0.25">
      <c r="A334" s="223">
        <v>32</v>
      </c>
      <c r="B334" s="224" t="s">
        <v>494</v>
      </c>
      <c r="C334" s="225" t="s">
        <v>1193</v>
      </c>
      <c r="D334" s="225" t="s">
        <v>1191</v>
      </c>
      <c r="E334" s="225" t="s">
        <v>492</v>
      </c>
      <c r="F334" s="225" t="s">
        <v>1</v>
      </c>
      <c r="G334" s="225" t="s">
        <v>1</v>
      </c>
      <c r="H334" s="224" t="s">
        <v>1</v>
      </c>
      <c r="I334" s="224" t="s">
        <v>492</v>
      </c>
      <c r="J334" s="237" t="s">
        <v>26</v>
      </c>
      <c r="K334" s="225" t="s">
        <v>1</v>
      </c>
      <c r="L334" s="232" t="s">
        <v>23</v>
      </c>
      <c r="M334" s="237" t="s">
        <v>26</v>
      </c>
      <c r="N334" s="225" t="s">
        <v>1</v>
      </c>
      <c r="O334" s="232" t="s">
        <v>23</v>
      </c>
      <c r="P334" s="225" t="s">
        <v>1</v>
      </c>
      <c r="Q334" s="231" t="s">
        <v>20</v>
      </c>
      <c r="R334" s="230" t="s">
        <v>22</v>
      </c>
      <c r="S334" s="225" t="s">
        <v>1</v>
      </c>
      <c r="T334" s="225" t="s">
        <v>1</v>
      </c>
      <c r="U334" s="225" t="s">
        <v>1</v>
      </c>
      <c r="V334" s="230" t="s">
        <v>22</v>
      </c>
      <c r="W334" s="232" t="s">
        <v>23</v>
      </c>
      <c r="X334" s="225" t="s">
        <v>1</v>
      </c>
      <c r="Y334" s="225" t="s">
        <v>1</v>
      </c>
      <c r="Z334" s="225" t="s">
        <v>1</v>
      </c>
      <c r="AA334" s="225" t="s">
        <v>1</v>
      </c>
      <c r="AB334" s="225" t="s">
        <v>1</v>
      </c>
      <c r="AC334" s="225" t="s">
        <v>1</v>
      </c>
      <c r="AD334" s="225" t="s">
        <v>1</v>
      </c>
      <c r="AE334" s="232" t="s">
        <v>23</v>
      </c>
      <c r="AF334" s="225" t="s">
        <v>1</v>
      </c>
      <c r="AG334" s="225" t="s">
        <v>1</v>
      </c>
      <c r="AH334" s="225" t="s">
        <v>1</v>
      </c>
      <c r="AI334" s="225" t="s">
        <v>1</v>
      </c>
      <c r="AJ334" s="225" t="s">
        <v>1</v>
      </c>
      <c r="AK334" s="232" t="s">
        <v>23</v>
      </c>
      <c r="AL334" s="231" t="s">
        <v>20</v>
      </c>
      <c r="AM334" s="225" t="s">
        <v>1</v>
      </c>
      <c r="AN334" s="225" t="s">
        <v>1</v>
      </c>
      <c r="AO334" s="232" t="s">
        <v>23</v>
      </c>
      <c r="AP334" s="225" t="s">
        <v>1</v>
      </c>
      <c r="AQ334" s="225" t="s">
        <v>1</v>
      </c>
      <c r="AR334" s="225" t="s">
        <v>1</v>
      </c>
      <c r="AS334" s="225" t="s">
        <v>1</v>
      </c>
      <c r="AT334" s="225" t="s">
        <v>1</v>
      </c>
      <c r="AU334" s="225" t="s">
        <v>1</v>
      </c>
      <c r="AV334" s="231" t="s">
        <v>20</v>
      </c>
      <c r="AW334" s="231" t="s">
        <v>1240</v>
      </c>
      <c r="AX334" s="227">
        <v>2</v>
      </c>
      <c r="AY334" s="227">
        <v>2</v>
      </c>
      <c r="AZ334" s="228">
        <v>0</v>
      </c>
      <c r="BA334" s="233">
        <v>0</v>
      </c>
      <c r="BB334" s="238">
        <v>0.1</v>
      </c>
      <c r="BD334" t="e">
        <f>VLOOKUP(A334,'High impact list'!$A:$F,1,FALSE)</f>
        <v>#N/A</v>
      </c>
      <c r="BE334" t="e">
        <f>VLOOKUP(A334,'High impact list'!$A:$F,5,FALSE)</f>
        <v>#N/A</v>
      </c>
      <c r="BF334">
        <v>1</v>
      </c>
      <c r="BG334">
        <v>3</v>
      </c>
      <c r="BH334" t="e">
        <f>VLOOKUP(A334,Sheet2!B:B,1,FALSE)</f>
        <v>#N/A</v>
      </c>
    </row>
    <row r="335" spans="1:60" ht="18" customHeight="1" x14ac:dyDescent="0.25">
      <c r="A335" s="223">
        <v>1405</v>
      </c>
      <c r="B335" s="224" t="s">
        <v>688</v>
      </c>
      <c r="C335" s="225" t="s">
        <v>1193</v>
      </c>
      <c r="D335" s="225" t="s">
        <v>1191</v>
      </c>
      <c r="E335" s="225" t="s">
        <v>683</v>
      </c>
      <c r="F335" s="225" t="s">
        <v>1</v>
      </c>
      <c r="G335" s="225" t="s">
        <v>156</v>
      </c>
      <c r="H335" s="224" t="s">
        <v>1</v>
      </c>
      <c r="I335" s="224" t="s">
        <v>437</v>
      </c>
      <c r="J335" s="237" t="s">
        <v>26</v>
      </c>
      <c r="K335" s="225" t="s">
        <v>1</v>
      </c>
      <c r="L335" s="232" t="s">
        <v>23</v>
      </c>
      <c r="M335" s="227" t="s">
        <v>17</v>
      </c>
      <c r="N335" s="225" t="s">
        <v>1</v>
      </c>
      <c r="O335" s="232" t="s">
        <v>23</v>
      </c>
      <c r="P335" s="225" t="s">
        <v>1</v>
      </c>
      <c r="Q335" s="231" t="s">
        <v>20</v>
      </c>
      <c r="R335" s="231" t="s">
        <v>20</v>
      </c>
      <c r="S335" s="225" t="s">
        <v>1</v>
      </c>
      <c r="T335" s="225" t="s">
        <v>1</v>
      </c>
      <c r="U335" s="225" t="s">
        <v>1</v>
      </c>
      <c r="V335" s="231" t="s">
        <v>20</v>
      </c>
      <c r="W335" s="225" t="s">
        <v>1</v>
      </c>
      <c r="X335" s="225" t="s">
        <v>1</v>
      </c>
      <c r="Y335" s="225" t="s">
        <v>1</v>
      </c>
      <c r="Z335" s="225" t="s">
        <v>1</v>
      </c>
      <c r="AA335" s="225" t="s">
        <v>1</v>
      </c>
      <c r="AB335" s="225" t="s">
        <v>1</v>
      </c>
      <c r="AC335" s="225" t="s">
        <v>1</v>
      </c>
      <c r="AD335" s="225" t="s">
        <v>1</v>
      </c>
      <c r="AE335" s="232" t="s">
        <v>23</v>
      </c>
      <c r="AF335" s="232" t="s">
        <v>23</v>
      </c>
      <c r="AG335" s="225" t="s">
        <v>1</v>
      </c>
      <c r="AH335" s="225" t="s">
        <v>1</v>
      </c>
      <c r="AI335" s="225" t="s">
        <v>1</v>
      </c>
      <c r="AJ335" s="225" t="s">
        <v>1</v>
      </c>
      <c r="AK335" s="225" t="s">
        <v>1</v>
      </c>
      <c r="AL335" s="231" t="s">
        <v>20</v>
      </c>
      <c r="AM335" s="225" t="s">
        <v>1</v>
      </c>
      <c r="AN335" s="225" t="s">
        <v>1</v>
      </c>
      <c r="AO335" s="232" t="s">
        <v>23</v>
      </c>
      <c r="AP335" s="225" t="s">
        <v>1</v>
      </c>
      <c r="AQ335" s="225" t="s">
        <v>1</v>
      </c>
      <c r="AR335" s="232" t="s">
        <v>23</v>
      </c>
      <c r="AS335" s="225" t="s">
        <v>1</v>
      </c>
      <c r="AT335" s="225" t="s">
        <v>1</v>
      </c>
      <c r="AU335" s="230" t="s">
        <v>22</v>
      </c>
      <c r="AV335" s="232" t="s">
        <v>23</v>
      </c>
      <c r="AW335" s="231" t="s">
        <v>1240</v>
      </c>
      <c r="AX335" s="227">
        <v>2</v>
      </c>
      <c r="AY335" s="235">
        <v>0</v>
      </c>
      <c r="AZ335" s="228">
        <v>0</v>
      </c>
      <c r="BA335" s="233">
        <v>24.1</v>
      </c>
      <c r="BB335" s="238">
        <v>2.9</v>
      </c>
      <c r="BD335" t="e">
        <f>VLOOKUP(A335,'High impact list'!$A:$F,1,FALSE)</f>
        <v>#N/A</v>
      </c>
      <c r="BE335" t="e">
        <f>VLOOKUP(A335,'High impact list'!$A:$F,5,FALSE)</f>
        <v>#N/A</v>
      </c>
      <c r="BF335">
        <v>1</v>
      </c>
      <c r="BG335">
        <v>3</v>
      </c>
      <c r="BH335" t="e">
        <f>VLOOKUP(A335,Sheet2!B:B,1,FALSE)</f>
        <v>#N/A</v>
      </c>
    </row>
    <row r="336" spans="1:60" ht="18.75" customHeight="1" x14ac:dyDescent="0.25">
      <c r="A336" s="223">
        <v>1359</v>
      </c>
      <c r="B336" s="224" t="s">
        <v>1281</v>
      </c>
      <c r="C336" s="225" t="s">
        <v>1193</v>
      </c>
      <c r="D336" s="225" t="s">
        <v>1191</v>
      </c>
      <c r="E336" s="225" t="s">
        <v>625</v>
      </c>
      <c r="F336" s="225" t="s">
        <v>1</v>
      </c>
      <c r="G336" s="225" t="s">
        <v>1</v>
      </c>
      <c r="H336" s="224" t="s">
        <v>1</v>
      </c>
      <c r="I336" s="224" t="s">
        <v>625</v>
      </c>
      <c r="J336" s="237" t="s">
        <v>26</v>
      </c>
      <c r="K336" s="232" t="s">
        <v>23</v>
      </c>
      <c r="L336" s="232" t="s">
        <v>23</v>
      </c>
      <c r="M336" s="227" t="s">
        <v>17</v>
      </c>
      <c r="N336" s="231" t="s">
        <v>20</v>
      </c>
      <c r="O336" s="232" t="s">
        <v>23</v>
      </c>
      <c r="P336" s="225" t="s">
        <v>1</v>
      </c>
      <c r="Q336" s="225" t="s">
        <v>1</v>
      </c>
      <c r="R336" s="231" t="s">
        <v>20</v>
      </c>
      <c r="S336" s="225" t="s">
        <v>1</v>
      </c>
      <c r="T336" s="225" t="s">
        <v>1</v>
      </c>
      <c r="U336" s="225" t="s">
        <v>1</v>
      </c>
      <c r="V336" s="225" t="s">
        <v>1</v>
      </c>
      <c r="W336" s="225" t="s">
        <v>1</v>
      </c>
      <c r="X336" s="225" t="s">
        <v>1</v>
      </c>
      <c r="Y336" s="225" t="s">
        <v>1</v>
      </c>
      <c r="Z336" s="232" t="s">
        <v>23</v>
      </c>
      <c r="AA336" s="225" t="s">
        <v>1</v>
      </c>
      <c r="AB336" s="225" t="s">
        <v>1</v>
      </c>
      <c r="AC336" s="225" t="s">
        <v>1</v>
      </c>
      <c r="AD336" s="225" t="s">
        <v>1</v>
      </c>
      <c r="AE336" s="232" t="s">
        <v>23</v>
      </c>
      <c r="AF336" s="230" t="s">
        <v>22</v>
      </c>
      <c r="AG336" s="225" t="s">
        <v>1</v>
      </c>
      <c r="AH336" s="225" t="s">
        <v>1</v>
      </c>
      <c r="AI336" s="225" t="s">
        <v>1</v>
      </c>
      <c r="AJ336" s="225" t="s">
        <v>1</v>
      </c>
      <c r="AK336" s="225" t="s">
        <v>1</v>
      </c>
      <c r="AL336" s="232" t="s">
        <v>23</v>
      </c>
      <c r="AM336" s="225" t="s">
        <v>1</v>
      </c>
      <c r="AN336" s="225" t="s">
        <v>1</v>
      </c>
      <c r="AO336" s="225" t="s">
        <v>1</v>
      </c>
      <c r="AP336" s="225" t="s">
        <v>1</v>
      </c>
      <c r="AQ336" s="225" t="s">
        <v>1</v>
      </c>
      <c r="AR336" s="231" t="s">
        <v>20</v>
      </c>
      <c r="AS336" s="225" t="s">
        <v>1</v>
      </c>
      <c r="AT336" s="225" t="s">
        <v>1</v>
      </c>
      <c r="AU336" s="232" t="s">
        <v>23</v>
      </c>
      <c r="AV336" s="231" t="s">
        <v>20</v>
      </c>
      <c r="AW336" s="232" t="s">
        <v>1242</v>
      </c>
      <c r="AX336" s="227">
        <v>2</v>
      </c>
      <c r="AY336" s="235">
        <v>0</v>
      </c>
      <c r="AZ336" s="228">
        <v>0</v>
      </c>
      <c r="BA336" s="233">
        <v>0.33</v>
      </c>
      <c r="BB336" s="238">
        <v>2.6</v>
      </c>
      <c r="BD336" t="e">
        <f>VLOOKUP(A336,'High impact list'!$A:$F,1,FALSE)</f>
        <v>#N/A</v>
      </c>
      <c r="BE336" t="e">
        <f>VLOOKUP(A336,'High impact list'!$A:$F,5,FALSE)</f>
        <v>#N/A</v>
      </c>
      <c r="BF336">
        <v>1</v>
      </c>
      <c r="BG336">
        <v>3</v>
      </c>
      <c r="BH336" t="e">
        <f>VLOOKUP(A336,Sheet2!B:B,1,FALSE)</f>
        <v>#N/A</v>
      </c>
    </row>
    <row r="337" spans="1:60" ht="18.75" customHeight="1" x14ac:dyDescent="0.25">
      <c r="A337" s="223">
        <v>98</v>
      </c>
      <c r="B337" s="224" t="s">
        <v>217</v>
      </c>
      <c r="C337" s="225" t="s">
        <v>1193</v>
      </c>
      <c r="D337" s="225" t="s">
        <v>1191</v>
      </c>
      <c r="E337" s="225" t="s">
        <v>683</v>
      </c>
      <c r="F337" s="225" t="s">
        <v>1</v>
      </c>
      <c r="G337" s="225" t="s">
        <v>209</v>
      </c>
      <c r="H337" s="224" t="s">
        <v>1</v>
      </c>
      <c r="I337" s="224" t="s">
        <v>437</v>
      </c>
      <c r="J337" s="237" t="s">
        <v>26</v>
      </c>
      <c r="K337" s="231" t="s">
        <v>20</v>
      </c>
      <c r="L337" s="232" t="s">
        <v>23</v>
      </c>
      <c r="M337" s="227" t="s">
        <v>17</v>
      </c>
      <c r="N337" s="225" t="s">
        <v>1</v>
      </c>
      <c r="O337" s="231" t="s">
        <v>20</v>
      </c>
      <c r="P337" s="231" t="s">
        <v>20</v>
      </c>
      <c r="Q337" s="225" t="s">
        <v>1</v>
      </c>
      <c r="R337" s="225" t="s">
        <v>1</v>
      </c>
      <c r="S337" s="225" t="s">
        <v>1</v>
      </c>
      <c r="T337" s="225" t="s">
        <v>1</v>
      </c>
      <c r="U337" s="225" t="s">
        <v>1</v>
      </c>
      <c r="V337" s="225" t="s">
        <v>1</v>
      </c>
      <c r="W337" s="225" t="s">
        <v>1</v>
      </c>
      <c r="X337" s="225" t="s">
        <v>1</v>
      </c>
      <c r="Y337" s="225" t="s">
        <v>1</v>
      </c>
      <c r="Z337" s="225" t="s">
        <v>1</v>
      </c>
      <c r="AA337" s="225" t="s">
        <v>1</v>
      </c>
      <c r="AB337" s="225" t="s">
        <v>1</v>
      </c>
      <c r="AC337" s="225" t="s">
        <v>1</v>
      </c>
      <c r="AD337" s="231" t="s">
        <v>20</v>
      </c>
      <c r="AE337" s="232" t="s">
        <v>23</v>
      </c>
      <c r="AF337" s="225" t="s">
        <v>1</v>
      </c>
      <c r="AG337" s="225" t="s">
        <v>1</v>
      </c>
      <c r="AH337" s="225" t="s">
        <v>1</v>
      </c>
      <c r="AI337" s="225" t="s">
        <v>1</v>
      </c>
      <c r="AJ337" s="225" t="s">
        <v>1</v>
      </c>
      <c r="AK337" s="232" t="s">
        <v>23</v>
      </c>
      <c r="AL337" s="225" t="s">
        <v>1</v>
      </c>
      <c r="AM337" s="225" t="s">
        <v>1</v>
      </c>
      <c r="AN337" s="225" t="s">
        <v>1</v>
      </c>
      <c r="AO337" s="225" t="s">
        <v>1</v>
      </c>
      <c r="AP337" s="225" t="s">
        <v>1</v>
      </c>
      <c r="AQ337" s="225" t="s">
        <v>1</v>
      </c>
      <c r="AR337" s="231" t="s">
        <v>20</v>
      </c>
      <c r="AS337" s="225" t="s">
        <v>1</v>
      </c>
      <c r="AT337" s="225" t="s">
        <v>1</v>
      </c>
      <c r="AU337" s="232" t="s">
        <v>23</v>
      </c>
      <c r="AV337" s="232" t="s">
        <v>23</v>
      </c>
      <c r="AW337" s="226" t="s">
        <v>1241</v>
      </c>
      <c r="AX337" s="227">
        <v>2</v>
      </c>
      <c r="AY337" s="226">
        <v>1</v>
      </c>
      <c r="AZ337" s="228">
        <v>0</v>
      </c>
      <c r="BA337" s="233">
        <v>4.3</v>
      </c>
      <c r="BB337" s="234">
        <v>0.02</v>
      </c>
      <c r="BD337">
        <f>VLOOKUP(A337,'High impact list'!$A:$F,1,FALSE)</f>
        <v>98</v>
      </c>
      <c r="BE337" t="str">
        <f>VLOOKUP(A337,'High impact list'!$A:$F,5,FALSE)</f>
        <v>Transport</v>
      </c>
      <c r="BF337">
        <v>1</v>
      </c>
      <c r="BG337">
        <v>3</v>
      </c>
      <c r="BH337" t="e">
        <f>VLOOKUP(A337,Sheet2!B:B,1,FALSE)</f>
        <v>#N/A</v>
      </c>
    </row>
    <row r="338" spans="1:60" ht="18.75" customHeight="1" x14ac:dyDescent="0.25">
      <c r="A338" s="223">
        <v>1293</v>
      </c>
      <c r="B338" s="224" t="s">
        <v>44</v>
      </c>
      <c r="C338" s="225" t="s">
        <v>1193</v>
      </c>
      <c r="D338" s="225" t="s">
        <v>1191</v>
      </c>
      <c r="E338" s="225" t="s">
        <v>438</v>
      </c>
      <c r="F338" s="225" t="s">
        <v>28</v>
      </c>
      <c r="G338" s="225" t="s">
        <v>447</v>
      </c>
      <c r="H338" s="224" t="s">
        <v>1</v>
      </c>
      <c r="I338" s="224" t="s">
        <v>437</v>
      </c>
      <c r="J338" s="237" t="s">
        <v>26</v>
      </c>
      <c r="K338" s="225" t="s">
        <v>1</v>
      </c>
      <c r="L338" s="232" t="s">
        <v>23</v>
      </c>
      <c r="M338" s="227" t="s">
        <v>17</v>
      </c>
      <c r="N338" s="225" t="s">
        <v>1</v>
      </c>
      <c r="O338" s="232" t="s">
        <v>23</v>
      </c>
      <c r="P338" s="231" t="s">
        <v>20</v>
      </c>
      <c r="Q338" s="225" t="s">
        <v>1</v>
      </c>
      <c r="R338" s="231" t="s">
        <v>20</v>
      </c>
      <c r="S338" s="225" t="s">
        <v>1</v>
      </c>
      <c r="T338" s="231" t="s">
        <v>20</v>
      </c>
      <c r="U338" s="231" t="s">
        <v>20</v>
      </c>
      <c r="V338" s="225" t="s">
        <v>1</v>
      </c>
      <c r="W338" s="231" t="s">
        <v>20</v>
      </c>
      <c r="X338" s="225" t="s">
        <v>1</v>
      </c>
      <c r="Y338" s="225" t="s">
        <v>1</v>
      </c>
      <c r="Z338" s="225" t="s">
        <v>1</v>
      </c>
      <c r="AA338" s="225" t="s">
        <v>1</v>
      </c>
      <c r="AB338" s="225" t="s">
        <v>1</v>
      </c>
      <c r="AC338" s="225" t="s">
        <v>1</v>
      </c>
      <c r="AD338" s="225" t="s">
        <v>1</v>
      </c>
      <c r="AE338" s="232" t="s">
        <v>23</v>
      </c>
      <c r="AF338" s="225" t="s">
        <v>1</v>
      </c>
      <c r="AG338" s="225" t="s">
        <v>1</v>
      </c>
      <c r="AH338" s="225" t="s">
        <v>1</v>
      </c>
      <c r="AI338" s="225" t="s">
        <v>1</v>
      </c>
      <c r="AJ338" s="225" t="s">
        <v>1</v>
      </c>
      <c r="AK338" s="225" t="s">
        <v>1</v>
      </c>
      <c r="AL338" s="225" t="s">
        <v>1</v>
      </c>
      <c r="AM338" s="225" t="s">
        <v>1</v>
      </c>
      <c r="AN338" s="225" t="s">
        <v>1</v>
      </c>
      <c r="AO338" s="225" t="s">
        <v>1</v>
      </c>
      <c r="AP338" s="225" t="s">
        <v>1</v>
      </c>
      <c r="AQ338" s="225" t="s">
        <v>1</v>
      </c>
      <c r="AR338" s="225" t="s">
        <v>1</v>
      </c>
      <c r="AS338" s="225" t="s">
        <v>1</v>
      </c>
      <c r="AT338" s="225" t="s">
        <v>1</v>
      </c>
      <c r="AU338" s="225" t="s">
        <v>1</v>
      </c>
      <c r="AV338" s="225" t="s">
        <v>1</v>
      </c>
      <c r="AW338" s="231" t="s">
        <v>1240</v>
      </c>
      <c r="AX338" s="239">
        <v>3</v>
      </c>
      <c r="AY338" s="235">
        <v>0</v>
      </c>
      <c r="AZ338" s="228">
        <v>0</v>
      </c>
      <c r="BA338" s="228">
        <v>0</v>
      </c>
      <c r="BB338" s="229">
        <v>0</v>
      </c>
      <c r="BD338">
        <f>VLOOKUP(A338,'High impact list'!$A:$F,1,FALSE)</f>
        <v>1293</v>
      </c>
      <c r="BE338" t="str">
        <f>VLOOKUP(A338,'High impact list'!$A:$F,5,FALSE)</f>
        <v>Education, skills and unemployment</v>
      </c>
      <c r="BF338">
        <v>1</v>
      </c>
      <c r="BG338">
        <v>3</v>
      </c>
      <c r="BH338" t="e">
        <f>VLOOKUP(A338,Sheet2!B:B,1,FALSE)</f>
        <v>#N/A</v>
      </c>
    </row>
    <row r="339" spans="1:60" ht="18.75" customHeight="1" x14ac:dyDescent="0.25">
      <c r="A339" s="223">
        <v>529</v>
      </c>
      <c r="B339" s="224" t="s">
        <v>473</v>
      </c>
      <c r="C339" s="225" t="s">
        <v>1193</v>
      </c>
      <c r="D339" s="225" t="s">
        <v>1191</v>
      </c>
      <c r="E339" s="225" t="s">
        <v>438</v>
      </c>
      <c r="F339" s="225" t="s">
        <v>1</v>
      </c>
      <c r="G339" s="225" t="s">
        <v>1</v>
      </c>
      <c r="H339" s="224" t="s">
        <v>1</v>
      </c>
      <c r="I339" s="224" t="s">
        <v>438</v>
      </c>
      <c r="J339" s="237" t="s">
        <v>26</v>
      </c>
      <c r="K339" s="232" t="s">
        <v>23</v>
      </c>
      <c r="L339" s="232" t="s">
        <v>23</v>
      </c>
      <c r="M339" s="239" t="s">
        <v>94</v>
      </c>
      <c r="N339" s="231" t="s">
        <v>20</v>
      </c>
      <c r="O339" s="232" t="s">
        <v>23</v>
      </c>
      <c r="P339" s="232" t="s">
        <v>23</v>
      </c>
      <c r="Q339" s="232" t="s">
        <v>23</v>
      </c>
      <c r="R339" s="230" t="s">
        <v>22</v>
      </c>
      <c r="S339" s="232" t="s">
        <v>23</v>
      </c>
      <c r="T339" s="230" t="s">
        <v>22</v>
      </c>
      <c r="U339" s="232" t="s">
        <v>23</v>
      </c>
      <c r="V339" s="230" t="s">
        <v>22</v>
      </c>
      <c r="W339" s="232" t="s">
        <v>23</v>
      </c>
      <c r="X339" s="230" t="s">
        <v>22</v>
      </c>
      <c r="Y339" s="231" t="s">
        <v>20</v>
      </c>
      <c r="Z339" s="232" t="s">
        <v>23</v>
      </c>
      <c r="AA339" s="232" t="s">
        <v>23</v>
      </c>
      <c r="AB339" s="225" t="s">
        <v>1</v>
      </c>
      <c r="AC339" s="225" t="s">
        <v>1</v>
      </c>
      <c r="AD339" s="225" t="s">
        <v>1</v>
      </c>
      <c r="AE339" s="232" t="s">
        <v>23</v>
      </c>
      <c r="AF339" s="232" t="s">
        <v>23</v>
      </c>
      <c r="AG339" s="225" t="s">
        <v>1</v>
      </c>
      <c r="AH339" s="225" t="s">
        <v>1</v>
      </c>
      <c r="AI339" s="225" t="s">
        <v>1</v>
      </c>
      <c r="AJ339" s="225" t="s">
        <v>1</v>
      </c>
      <c r="AK339" s="231" t="s">
        <v>20</v>
      </c>
      <c r="AL339" s="232" t="s">
        <v>23</v>
      </c>
      <c r="AM339" s="225" t="s">
        <v>1</v>
      </c>
      <c r="AN339" s="225" t="s">
        <v>1</v>
      </c>
      <c r="AO339" s="232" t="s">
        <v>23</v>
      </c>
      <c r="AP339" s="225" t="s">
        <v>1</v>
      </c>
      <c r="AQ339" s="225" t="s">
        <v>1</v>
      </c>
      <c r="AR339" s="230" t="s">
        <v>22</v>
      </c>
      <c r="AS339" s="225" t="s">
        <v>1</v>
      </c>
      <c r="AT339" s="225" t="s">
        <v>1</v>
      </c>
      <c r="AU339" s="232" t="s">
        <v>23</v>
      </c>
      <c r="AV339" s="232" t="s">
        <v>23</v>
      </c>
      <c r="AW339" s="226" t="s">
        <v>1241</v>
      </c>
      <c r="AX339" s="227">
        <v>2</v>
      </c>
      <c r="AY339" s="235">
        <v>0</v>
      </c>
      <c r="AZ339" s="228">
        <v>0</v>
      </c>
      <c r="BA339" s="236">
        <v>8.3000000000000007</v>
      </c>
      <c r="BB339" s="234">
        <v>1.2</v>
      </c>
      <c r="BD339" t="e">
        <f>VLOOKUP(A339,'High impact list'!$A:$F,1,FALSE)</f>
        <v>#N/A</v>
      </c>
      <c r="BE339" t="e">
        <f>VLOOKUP(A339,'High impact list'!$A:$F,5,FALSE)</f>
        <v>#N/A</v>
      </c>
      <c r="BF339">
        <v>1</v>
      </c>
      <c r="BG339">
        <v>3</v>
      </c>
      <c r="BH339" t="e">
        <f>VLOOKUP(A339,Sheet2!B:B,1,FALSE)</f>
        <v>#N/A</v>
      </c>
    </row>
    <row r="340" spans="1:60" ht="18.75" customHeight="1" x14ac:dyDescent="0.25">
      <c r="A340" s="223">
        <v>1328</v>
      </c>
      <c r="B340" s="224" t="s">
        <v>46</v>
      </c>
      <c r="C340" s="225" t="s">
        <v>1193</v>
      </c>
      <c r="D340" s="225" t="s">
        <v>1191</v>
      </c>
      <c r="E340" s="225" t="s">
        <v>658</v>
      </c>
      <c r="F340" s="225" t="s">
        <v>1</v>
      </c>
      <c r="G340" s="225" t="s">
        <v>447</v>
      </c>
      <c r="H340" s="224" t="s">
        <v>1</v>
      </c>
      <c r="I340" s="224" t="s">
        <v>437</v>
      </c>
      <c r="J340" s="237" t="s">
        <v>26</v>
      </c>
      <c r="K340" s="225" t="s">
        <v>1</v>
      </c>
      <c r="L340" s="232" t="s">
        <v>23</v>
      </c>
      <c r="M340" s="240" t="s">
        <v>299</v>
      </c>
      <c r="N340" s="225" t="s">
        <v>1</v>
      </c>
      <c r="O340" s="232" t="s">
        <v>23</v>
      </c>
      <c r="P340" s="230" t="s">
        <v>22</v>
      </c>
      <c r="Q340" s="230" t="s">
        <v>22</v>
      </c>
      <c r="R340" s="232" t="s">
        <v>23</v>
      </c>
      <c r="S340" s="225" t="s">
        <v>1</v>
      </c>
      <c r="T340" s="231" t="s">
        <v>20</v>
      </c>
      <c r="U340" s="230" t="s">
        <v>22</v>
      </c>
      <c r="V340" s="225" t="s">
        <v>1</v>
      </c>
      <c r="W340" s="232" t="s">
        <v>23</v>
      </c>
      <c r="X340" s="225" t="s">
        <v>1</v>
      </c>
      <c r="Y340" s="230" t="s">
        <v>22</v>
      </c>
      <c r="Z340" s="225" t="s">
        <v>1</v>
      </c>
      <c r="AA340" s="225" t="s">
        <v>1</v>
      </c>
      <c r="AB340" s="225" t="s">
        <v>1</v>
      </c>
      <c r="AC340" s="225" t="s">
        <v>1</v>
      </c>
      <c r="AD340" s="225" t="s">
        <v>1</v>
      </c>
      <c r="AE340" s="232" t="s">
        <v>23</v>
      </c>
      <c r="AF340" s="225" t="s">
        <v>1</v>
      </c>
      <c r="AG340" s="225" t="s">
        <v>1</v>
      </c>
      <c r="AH340" s="225" t="s">
        <v>1</v>
      </c>
      <c r="AI340" s="225" t="s">
        <v>1</v>
      </c>
      <c r="AJ340" s="225" t="s">
        <v>1</v>
      </c>
      <c r="AK340" s="225" t="s">
        <v>1</v>
      </c>
      <c r="AL340" s="230" t="s">
        <v>22</v>
      </c>
      <c r="AM340" s="225" t="s">
        <v>1</v>
      </c>
      <c r="AN340" s="225" t="s">
        <v>1</v>
      </c>
      <c r="AO340" s="225" t="s">
        <v>1</v>
      </c>
      <c r="AP340" s="225" t="s">
        <v>1</v>
      </c>
      <c r="AQ340" s="225" t="s">
        <v>1</v>
      </c>
      <c r="AR340" s="225" t="s">
        <v>1</v>
      </c>
      <c r="AS340" s="225" t="s">
        <v>1</v>
      </c>
      <c r="AT340" s="225" t="s">
        <v>1</v>
      </c>
      <c r="AU340" s="225" t="s">
        <v>1</v>
      </c>
      <c r="AV340" s="230" t="s">
        <v>22</v>
      </c>
      <c r="AW340" s="231" t="s">
        <v>1240</v>
      </c>
      <c r="AX340" s="239">
        <v>3</v>
      </c>
      <c r="AY340" s="235">
        <v>0</v>
      </c>
      <c r="AZ340" s="228">
        <v>0</v>
      </c>
      <c r="BA340" s="228">
        <v>0</v>
      </c>
      <c r="BB340" s="229">
        <v>0</v>
      </c>
      <c r="BD340">
        <f>VLOOKUP(A340,'High impact list'!$A:$F,1,FALSE)</f>
        <v>1328</v>
      </c>
      <c r="BE340" t="str">
        <f>VLOOKUP(A340,'High impact list'!$A:$F,5,FALSE)</f>
        <v>Education, skills and unemployment</v>
      </c>
      <c r="BF340">
        <v>1</v>
      </c>
      <c r="BG340">
        <v>3</v>
      </c>
      <c r="BH340" t="e">
        <f>VLOOKUP(A340,Sheet2!B:B,1,FALSE)</f>
        <v>#N/A</v>
      </c>
    </row>
    <row r="341" spans="1:60" ht="18" customHeight="1" x14ac:dyDescent="0.25">
      <c r="A341" s="223">
        <v>126</v>
      </c>
      <c r="B341" s="224" t="s">
        <v>50</v>
      </c>
      <c r="C341" s="225" t="s">
        <v>1193</v>
      </c>
      <c r="D341" s="225" t="s">
        <v>1191</v>
      </c>
      <c r="E341" s="225" t="s">
        <v>941</v>
      </c>
      <c r="F341" s="225" t="s">
        <v>1</v>
      </c>
      <c r="G341" s="225" t="s">
        <v>447</v>
      </c>
      <c r="H341" s="224" t="s">
        <v>1</v>
      </c>
      <c r="I341" s="224" t="s">
        <v>437</v>
      </c>
      <c r="J341" s="237" t="s">
        <v>26</v>
      </c>
      <c r="K341" s="231" t="s">
        <v>20</v>
      </c>
      <c r="L341" s="232" t="s">
        <v>23</v>
      </c>
      <c r="M341" s="227" t="s">
        <v>17</v>
      </c>
      <c r="N341" s="230" t="s">
        <v>22</v>
      </c>
      <c r="O341" s="232" t="s">
        <v>23</v>
      </c>
      <c r="P341" s="225" t="s">
        <v>1</v>
      </c>
      <c r="Q341" s="225" t="s">
        <v>1</v>
      </c>
      <c r="R341" s="225" t="s">
        <v>1</v>
      </c>
      <c r="S341" s="225" t="s">
        <v>1</v>
      </c>
      <c r="T341" s="225" t="s">
        <v>1</v>
      </c>
      <c r="U341" s="231" t="s">
        <v>20</v>
      </c>
      <c r="V341" s="225" t="s">
        <v>1</v>
      </c>
      <c r="W341" s="225" t="s">
        <v>1</v>
      </c>
      <c r="X341" s="225" t="s">
        <v>1</v>
      </c>
      <c r="Y341" s="225" t="s">
        <v>1</v>
      </c>
      <c r="Z341" s="225" t="s">
        <v>1</v>
      </c>
      <c r="AA341" s="231" t="s">
        <v>20</v>
      </c>
      <c r="AB341" s="225" t="s">
        <v>1</v>
      </c>
      <c r="AC341" s="225" t="s">
        <v>1</v>
      </c>
      <c r="AD341" s="225" t="s">
        <v>1</v>
      </c>
      <c r="AE341" s="232" t="s">
        <v>23</v>
      </c>
      <c r="AF341" s="232" t="s">
        <v>23</v>
      </c>
      <c r="AG341" s="225" t="s">
        <v>1</v>
      </c>
      <c r="AH341" s="225" t="s">
        <v>1</v>
      </c>
      <c r="AI341" s="225" t="s">
        <v>1</v>
      </c>
      <c r="AJ341" s="225" t="s">
        <v>1</v>
      </c>
      <c r="AK341" s="231" t="s">
        <v>20</v>
      </c>
      <c r="AL341" s="225" t="s">
        <v>1</v>
      </c>
      <c r="AM341" s="225" t="s">
        <v>1</v>
      </c>
      <c r="AN341" s="225" t="s">
        <v>1</v>
      </c>
      <c r="AO341" s="225" t="s">
        <v>1</v>
      </c>
      <c r="AP341" s="225" t="s">
        <v>1</v>
      </c>
      <c r="AQ341" s="225" t="s">
        <v>1</v>
      </c>
      <c r="AR341" s="225" t="s">
        <v>1</v>
      </c>
      <c r="AS341" s="225" t="s">
        <v>1</v>
      </c>
      <c r="AT341" s="225" t="s">
        <v>1</v>
      </c>
      <c r="AU341" s="232" t="s">
        <v>23</v>
      </c>
      <c r="AV341" s="225" t="s">
        <v>1</v>
      </c>
      <c r="AW341" s="226" t="s">
        <v>1241</v>
      </c>
      <c r="AX341" s="226">
        <v>1</v>
      </c>
      <c r="AY341" s="226">
        <v>1</v>
      </c>
      <c r="AZ341" s="228">
        <v>0</v>
      </c>
      <c r="BA341" s="233">
        <v>8.1999999999999993</v>
      </c>
      <c r="BB341" s="238">
        <v>0.26</v>
      </c>
      <c r="BD341">
        <f>VLOOKUP(A341,'High impact list'!$A:$F,1,FALSE)</f>
        <v>126</v>
      </c>
      <c r="BE341" t="str">
        <f>VLOOKUP(A341,'High impact list'!$A:$F,5,FALSE)</f>
        <v>Education, skills and unemployment</v>
      </c>
      <c r="BF341">
        <v>1</v>
      </c>
      <c r="BG341">
        <v>3</v>
      </c>
      <c r="BH341" t="e">
        <f>VLOOKUP(A341,Sheet2!B:B,1,FALSE)</f>
        <v>#N/A</v>
      </c>
    </row>
    <row r="342" spans="1:60" ht="27" customHeight="1" x14ac:dyDescent="0.25">
      <c r="A342" s="223">
        <v>1338</v>
      </c>
      <c r="B342" s="224" t="s">
        <v>52</v>
      </c>
      <c r="C342" s="225" t="s">
        <v>1193</v>
      </c>
      <c r="D342" s="225" t="s">
        <v>1191</v>
      </c>
      <c r="E342" s="225" t="s">
        <v>1086</v>
      </c>
      <c r="F342" s="225" t="s">
        <v>1</v>
      </c>
      <c r="G342" s="225" t="s">
        <v>447</v>
      </c>
      <c r="H342" s="224" t="s">
        <v>1</v>
      </c>
      <c r="I342" s="224" t="s">
        <v>437</v>
      </c>
      <c r="J342" s="237" t="s">
        <v>26</v>
      </c>
      <c r="K342" s="225" t="s">
        <v>1</v>
      </c>
      <c r="L342" s="232" t="s">
        <v>23</v>
      </c>
      <c r="M342" s="237" t="s">
        <v>26</v>
      </c>
      <c r="N342" s="225" t="s">
        <v>1</v>
      </c>
      <c r="O342" s="232" t="s">
        <v>23</v>
      </c>
      <c r="P342" s="225" t="s">
        <v>1</v>
      </c>
      <c r="Q342" s="232" t="s">
        <v>23</v>
      </c>
      <c r="R342" s="225" t="s">
        <v>1</v>
      </c>
      <c r="S342" s="225" t="s">
        <v>1</v>
      </c>
      <c r="T342" s="231" t="s">
        <v>20</v>
      </c>
      <c r="U342" s="231" t="s">
        <v>20</v>
      </c>
      <c r="V342" s="225" t="s">
        <v>1</v>
      </c>
      <c r="W342" s="225" t="s">
        <v>1</v>
      </c>
      <c r="X342" s="225" t="s">
        <v>1</v>
      </c>
      <c r="Y342" s="225" t="s">
        <v>1</v>
      </c>
      <c r="Z342" s="225" t="s">
        <v>1</v>
      </c>
      <c r="AA342" s="225" t="s">
        <v>1</v>
      </c>
      <c r="AB342" s="225" t="s">
        <v>1</v>
      </c>
      <c r="AC342" s="225" t="s">
        <v>1</v>
      </c>
      <c r="AD342" s="225" t="s">
        <v>1</v>
      </c>
      <c r="AE342" s="232" t="s">
        <v>23</v>
      </c>
      <c r="AF342" s="225" t="s">
        <v>1</v>
      </c>
      <c r="AG342" s="225" t="s">
        <v>1</v>
      </c>
      <c r="AH342" s="225" t="s">
        <v>1</v>
      </c>
      <c r="AI342" s="225" t="s">
        <v>1</v>
      </c>
      <c r="AJ342" s="225" t="s">
        <v>1</v>
      </c>
      <c r="AK342" s="225" t="s">
        <v>1</v>
      </c>
      <c r="AL342" s="225" t="s">
        <v>1</v>
      </c>
      <c r="AM342" s="225" t="s">
        <v>1</v>
      </c>
      <c r="AN342" s="225" t="s">
        <v>1</v>
      </c>
      <c r="AO342" s="225" t="s">
        <v>1</v>
      </c>
      <c r="AP342" s="225" t="s">
        <v>1</v>
      </c>
      <c r="AQ342" s="225" t="s">
        <v>1</v>
      </c>
      <c r="AR342" s="225" t="s">
        <v>1</v>
      </c>
      <c r="AS342" s="225" t="s">
        <v>1</v>
      </c>
      <c r="AT342" s="225" t="s">
        <v>1</v>
      </c>
      <c r="AU342" s="225" t="s">
        <v>1</v>
      </c>
      <c r="AV342" s="225" t="s">
        <v>1</v>
      </c>
      <c r="AW342" s="226" t="s">
        <v>1241</v>
      </c>
      <c r="AX342" s="226">
        <v>1</v>
      </c>
      <c r="AY342" s="226">
        <v>1</v>
      </c>
      <c r="AZ342" s="228">
        <v>0</v>
      </c>
      <c r="BA342" s="236">
        <v>0.04</v>
      </c>
      <c r="BB342" s="238">
        <v>0.01</v>
      </c>
      <c r="BD342">
        <f>VLOOKUP(A342,'High impact list'!$A:$F,1,FALSE)</f>
        <v>1338</v>
      </c>
      <c r="BE342" t="str">
        <f>VLOOKUP(A342,'High impact list'!$A:$F,5,FALSE)</f>
        <v>Education, skills and unemployment</v>
      </c>
      <c r="BF342">
        <v>1</v>
      </c>
      <c r="BG342">
        <v>3</v>
      </c>
      <c r="BH342" t="e">
        <f>VLOOKUP(A342,Sheet2!B:B,1,FALSE)</f>
        <v>#N/A</v>
      </c>
    </row>
    <row r="343" spans="1:60" ht="18.75" customHeight="1" x14ac:dyDescent="0.25">
      <c r="A343" s="223">
        <v>1300</v>
      </c>
      <c r="B343" s="224" t="s">
        <v>55</v>
      </c>
      <c r="C343" s="225" t="s">
        <v>1193</v>
      </c>
      <c r="D343" s="225" t="s">
        <v>1191</v>
      </c>
      <c r="E343" s="225" t="s">
        <v>492</v>
      </c>
      <c r="F343" s="225" t="s">
        <v>1</v>
      </c>
      <c r="G343" s="225" t="s">
        <v>447</v>
      </c>
      <c r="H343" s="224" t="s">
        <v>1</v>
      </c>
      <c r="I343" s="224" t="s">
        <v>437</v>
      </c>
      <c r="J343" s="237" t="s">
        <v>26</v>
      </c>
      <c r="K343" s="225" t="s">
        <v>1</v>
      </c>
      <c r="L343" s="232" t="s">
        <v>23</v>
      </c>
      <c r="M343" s="237" t="s">
        <v>26</v>
      </c>
      <c r="N343" s="225" t="s">
        <v>1</v>
      </c>
      <c r="O343" s="232" t="s">
        <v>23</v>
      </c>
      <c r="P343" s="232" t="s">
        <v>23</v>
      </c>
      <c r="Q343" s="225" t="s">
        <v>1</v>
      </c>
      <c r="R343" s="231" t="s">
        <v>20</v>
      </c>
      <c r="S343" s="225" t="s">
        <v>1</v>
      </c>
      <c r="T343" s="230" t="s">
        <v>22</v>
      </c>
      <c r="U343" s="232" t="s">
        <v>23</v>
      </c>
      <c r="V343" s="232" t="s">
        <v>23</v>
      </c>
      <c r="W343" s="232" t="s">
        <v>23</v>
      </c>
      <c r="X343" s="225" t="s">
        <v>1</v>
      </c>
      <c r="Y343" s="225" t="s">
        <v>1</v>
      </c>
      <c r="Z343" s="225" t="s">
        <v>1</v>
      </c>
      <c r="AA343" s="225" t="s">
        <v>1</v>
      </c>
      <c r="AB343" s="225" t="s">
        <v>1</v>
      </c>
      <c r="AC343" s="225" t="s">
        <v>1</v>
      </c>
      <c r="AD343" s="225" t="s">
        <v>1</v>
      </c>
      <c r="AE343" s="232" t="s">
        <v>23</v>
      </c>
      <c r="AF343" s="225" t="s">
        <v>1</v>
      </c>
      <c r="AG343" s="225" t="s">
        <v>1</v>
      </c>
      <c r="AH343" s="225" t="s">
        <v>1</v>
      </c>
      <c r="AI343" s="225" t="s">
        <v>1</v>
      </c>
      <c r="AJ343" s="225" t="s">
        <v>1</v>
      </c>
      <c r="AK343" s="225" t="s">
        <v>1</v>
      </c>
      <c r="AL343" s="225" t="s">
        <v>1</v>
      </c>
      <c r="AM343" s="225" t="s">
        <v>1</v>
      </c>
      <c r="AN343" s="225" t="s">
        <v>1</v>
      </c>
      <c r="AO343" s="225" t="s">
        <v>1</v>
      </c>
      <c r="AP343" s="225" t="s">
        <v>1</v>
      </c>
      <c r="AQ343" s="225" t="s">
        <v>1</v>
      </c>
      <c r="AR343" s="225" t="s">
        <v>1</v>
      </c>
      <c r="AS343" s="225" t="s">
        <v>1</v>
      </c>
      <c r="AT343" s="225" t="s">
        <v>1</v>
      </c>
      <c r="AU343" s="225" t="s">
        <v>1</v>
      </c>
      <c r="AV343" s="225" t="s">
        <v>1</v>
      </c>
      <c r="AW343" s="231" t="s">
        <v>1240</v>
      </c>
      <c r="AX343" s="227">
        <v>2</v>
      </c>
      <c r="AY343" s="227">
        <v>2</v>
      </c>
      <c r="AZ343" s="228">
        <v>0</v>
      </c>
      <c r="BA343" s="228">
        <v>0</v>
      </c>
      <c r="BB343" s="229">
        <v>0</v>
      </c>
      <c r="BD343">
        <f>VLOOKUP(A343,'High impact list'!$A:$F,1,FALSE)</f>
        <v>1300</v>
      </c>
      <c r="BE343" t="str">
        <f>VLOOKUP(A343,'High impact list'!$A:$F,5,FALSE)</f>
        <v>Education, skills and unemployment</v>
      </c>
      <c r="BF343">
        <v>1</v>
      </c>
      <c r="BG343">
        <v>3</v>
      </c>
      <c r="BH343" t="e">
        <f>VLOOKUP(A343,Sheet2!B:B,1,FALSE)</f>
        <v>#N/A</v>
      </c>
    </row>
    <row r="344" spans="1:60" ht="18" customHeight="1" x14ac:dyDescent="0.25">
      <c r="A344" s="223">
        <v>145</v>
      </c>
      <c r="B344" s="224" t="s">
        <v>498</v>
      </c>
      <c r="C344" s="225" t="s">
        <v>1193</v>
      </c>
      <c r="D344" s="225" t="s">
        <v>1191</v>
      </c>
      <c r="E344" s="225" t="s">
        <v>492</v>
      </c>
      <c r="F344" s="225" t="s">
        <v>1</v>
      </c>
      <c r="G344" s="225" t="s">
        <v>1</v>
      </c>
      <c r="H344" s="224" t="s">
        <v>1</v>
      </c>
      <c r="I344" s="224" t="s">
        <v>492</v>
      </c>
      <c r="J344" s="237" t="s">
        <v>26</v>
      </c>
      <c r="K344" s="225" t="s">
        <v>1</v>
      </c>
      <c r="L344" s="232" t="s">
        <v>23</v>
      </c>
      <c r="M344" s="240" t="s">
        <v>299</v>
      </c>
      <c r="N344" s="230" t="s">
        <v>22</v>
      </c>
      <c r="O344" s="232" t="s">
        <v>23</v>
      </c>
      <c r="P344" s="232" t="s">
        <v>23</v>
      </c>
      <c r="Q344" s="231" t="s">
        <v>20</v>
      </c>
      <c r="R344" s="232" t="s">
        <v>23</v>
      </c>
      <c r="S344" s="225" t="s">
        <v>1</v>
      </c>
      <c r="T344" s="225" t="s">
        <v>1</v>
      </c>
      <c r="U344" s="231" t="s">
        <v>20</v>
      </c>
      <c r="V344" s="232" t="s">
        <v>23</v>
      </c>
      <c r="W344" s="225" t="s">
        <v>1</v>
      </c>
      <c r="X344" s="225" t="s">
        <v>1</v>
      </c>
      <c r="Y344" s="225" t="s">
        <v>1</v>
      </c>
      <c r="Z344" s="230" t="s">
        <v>22</v>
      </c>
      <c r="AA344" s="225" t="s">
        <v>1</v>
      </c>
      <c r="AB344" s="225" t="s">
        <v>1</v>
      </c>
      <c r="AC344" s="225" t="s">
        <v>1</v>
      </c>
      <c r="AD344" s="225" t="s">
        <v>1</v>
      </c>
      <c r="AE344" s="232" t="s">
        <v>23</v>
      </c>
      <c r="AF344" s="232" t="s">
        <v>23</v>
      </c>
      <c r="AG344" s="225" t="s">
        <v>1</v>
      </c>
      <c r="AH344" s="225" t="s">
        <v>1</v>
      </c>
      <c r="AI344" s="225" t="s">
        <v>1</v>
      </c>
      <c r="AJ344" s="225" t="s">
        <v>1</v>
      </c>
      <c r="AK344" s="225" t="s">
        <v>1</v>
      </c>
      <c r="AL344" s="232" t="s">
        <v>23</v>
      </c>
      <c r="AM344" s="225" t="s">
        <v>1</v>
      </c>
      <c r="AN344" s="225" t="s">
        <v>1</v>
      </c>
      <c r="AO344" s="232" t="s">
        <v>23</v>
      </c>
      <c r="AP344" s="225" t="s">
        <v>1</v>
      </c>
      <c r="AQ344" s="225" t="s">
        <v>1</v>
      </c>
      <c r="AR344" s="225" t="s">
        <v>1</v>
      </c>
      <c r="AS344" s="225" t="s">
        <v>1</v>
      </c>
      <c r="AT344" s="225" t="s">
        <v>1</v>
      </c>
      <c r="AU344" s="232" t="s">
        <v>23</v>
      </c>
      <c r="AV344" s="232" t="s">
        <v>23</v>
      </c>
      <c r="AW344" s="232" t="s">
        <v>1242</v>
      </c>
      <c r="AX344" s="239">
        <v>3</v>
      </c>
      <c r="AY344" s="239">
        <v>3</v>
      </c>
      <c r="AZ344" s="228">
        <v>0</v>
      </c>
      <c r="BA344" s="233">
        <v>4.7</v>
      </c>
      <c r="BB344" s="238">
        <v>274.10000000000002</v>
      </c>
      <c r="BD344" t="e">
        <f>VLOOKUP(A344,'High impact list'!$A:$F,1,FALSE)</f>
        <v>#N/A</v>
      </c>
      <c r="BE344" t="e">
        <f>VLOOKUP(A344,'High impact list'!$A:$F,5,FALSE)</f>
        <v>#N/A</v>
      </c>
      <c r="BF344">
        <v>1</v>
      </c>
      <c r="BG344">
        <v>3</v>
      </c>
      <c r="BH344" t="e">
        <f>VLOOKUP(A344,Sheet2!B:B,1,FALSE)</f>
        <v>#N/A</v>
      </c>
    </row>
    <row r="345" spans="1:60" ht="18.75" customHeight="1" x14ac:dyDescent="0.25">
      <c r="A345" s="223">
        <v>139</v>
      </c>
      <c r="B345" s="224" t="s">
        <v>499</v>
      </c>
      <c r="C345" s="225" t="s">
        <v>1193</v>
      </c>
      <c r="D345" s="225" t="s">
        <v>1191</v>
      </c>
      <c r="E345" s="225" t="s">
        <v>492</v>
      </c>
      <c r="F345" s="225" t="s">
        <v>1</v>
      </c>
      <c r="G345" s="225" t="s">
        <v>1</v>
      </c>
      <c r="H345" s="224" t="s">
        <v>1</v>
      </c>
      <c r="I345" s="224" t="s">
        <v>492</v>
      </c>
      <c r="J345" s="237" t="s">
        <v>26</v>
      </c>
      <c r="K345" s="225" t="s">
        <v>1</v>
      </c>
      <c r="L345" s="231" t="s">
        <v>20</v>
      </c>
      <c r="M345" s="226" t="s">
        <v>33</v>
      </c>
      <c r="N345" s="225" t="s">
        <v>1</v>
      </c>
      <c r="O345" s="225" t="s">
        <v>1</v>
      </c>
      <c r="P345" s="231" t="s">
        <v>20</v>
      </c>
      <c r="Q345" s="225" t="s">
        <v>1</v>
      </c>
      <c r="R345" s="225" t="s">
        <v>1</v>
      </c>
      <c r="S345" s="225" t="s">
        <v>1</v>
      </c>
      <c r="T345" s="225" t="s">
        <v>1</v>
      </c>
      <c r="U345" s="225" t="s">
        <v>1</v>
      </c>
      <c r="V345" s="225" t="s">
        <v>1</v>
      </c>
      <c r="W345" s="225" t="s">
        <v>1</v>
      </c>
      <c r="X345" s="225" t="s">
        <v>1</v>
      </c>
      <c r="Y345" s="225" t="s">
        <v>1</v>
      </c>
      <c r="Z345" s="225" t="s">
        <v>1</v>
      </c>
      <c r="AA345" s="225" t="s">
        <v>1</v>
      </c>
      <c r="AB345" s="225" t="s">
        <v>1</v>
      </c>
      <c r="AC345" s="225" t="s">
        <v>1</v>
      </c>
      <c r="AD345" s="225" t="s">
        <v>1</v>
      </c>
      <c r="AE345" s="231" t="s">
        <v>20</v>
      </c>
      <c r="AF345" s="225" t="s">
        <v>1</v>
      </c>
      <c r="AG345" s="225" t="s">
        <v>1</v>
      </c>
      <c r="AH345" s="225" t="s">
        <v>1</v>
      </c>
      <c r="AI345" s="225" t="s">
        <v>1</v>
      </c>
      <c r="AJ345" s="225" t="s">
        <v>1</v>
      </c>
      <c r="AK345" s="225" t="s">
        <v>1</v>
      </c>
      <c r="AL345" s="225" t="s">
        <v>1</v>
      </c>
      <c r="AM345" s="225" t="s">
        <v>1</v>
      </c>
      <c r="AN345" s="225" t="s">
        <v>1</v>
      </c>
      <c r="AO345" s="225" t="s">
        <v>1</v>
      </c>
      <c r="AP345" s="225" t="s">
        <v>1</v>
      </c>
      <c r="AQ345" s="225" t="s">
        <v>1</v>
      </c>
      <c r="AR345" s="225" t="s">
        <v>1</v>
      </c>
      <c r="AS345" s="225" t="s">
        <v>1</v>
      </c>
      <c r="AT345" s="225" t="s">
        <v>1</v>
      </c>
      <c r="AU345" s="225" t="s">
        <v>1</v>
      </c>
      <c r="AV345" s="231" t="s">
        <v>20</v>
      </c>
      <c r="AW345" s="231" t="s">
        <v>1240</v>
      </c>
      <c r="AX345" s="227">
        <v>2</v>
      </c>
      <c r="AY345" s="227">
        <v>2</v>
      </c>
      <c r="AZ345" s="228">
        <v>0</v>
      </c>
      <c r="BA345" s="228">
        <v>0</v>
      </c>
      <c r="BB345" s="229">
        <v>0</v>
      </c>
      <c r="BD345" t="e">
        <f>VLOOKUP(A345,'High impact list'!$A:$F,1,FALSE)</f>
        <v>#N/A</v>
      </c>
      <c r="BE345" t="e">
        <f>VLOOKUP(A345,'High impact list'!$A:$F,5,FALSE)</f>
        <v>#N/A</v>
      </c>
      <c r="BF345">
        <v>1</v>
      </c>
      <c r="BG345">
        <v>3</v>
      </c>
      <c r="BH345" t="e">
        <f>VLOOKUP(A345,Sheet2!B:B,1,FALSE)</f>
        <v>#N/A</v>
      </c>
    </row>
    <row r="346" spans="1:60" ht="14.25" customHeight="1" x14ac:dyDescent="0.25">
      <c r="A346" s="223">
        <v>149</v>
      </c>
      <c r="B346" s="224" t="s">
        <v>1286</v>
      </c>
      <c r="C346" s="225" t="s">
        <v>1193</v>
      </c>
      <c r="D346" s="225" t="s">
        <v>1191</v>
      </c>
      <c r="E346" s="225" t="s">
        <v>815</v>
      </c>
      <c r="F346" s="225" t="s">
        <v>1</v>
      </c>
      <c r="G346" s="225" t="s">
        <v>1527</v>
      </c>
      <c r="H346" s="224" t="s">
        <v>1</v>
      </c>
      <c r="I346" s="224" t="s">
        <v>437</v>
      </c>
      <c r="J346" s="237" t="s">
        <v>26</v>
      </c>
      <c r="K346" s="230" t="s">
        <v>22</v>
      </c>
      <c r="L346" s="232" t="s">
        <v>23</v>
      </c>
      <c r="M346" s="237" t="s">
        <v>26</v>
      </c>
      <c r="N346" s="231" t="s">
        <v>20</v>
      </c>
      <c r="O346" s="232" t="s">
        <v>23</v>
      </c>
      <c r="P346" s="232" t="s">
        <v>23</v>
      </c>
      <c r="Q346" s="225" t="s">
        <v>1</v>
      </c>
      <c r="R346" s="225" t="s">
        <v>1</v>
      </c>
      <c r="S346" s="225" t="s">
        <v>1</v>
      </c>
      <c r="T346" s="230" t="s">
        <v>22</v>
      </c>
      <c r="U346" s="230" t="s">
        <v>22</v>
      </c>
      <c r="V346" s="225" t="s">
        <v>1</v>
      </c>
      <c r="W346" s="225" t="s">
        <v>1</v>
      </c>
      <c r="X346" s="225" t="s">
        <v>1</v>
      </c>
      <c r="Y346" s="225" t="s">
        <v>1</v>
      </c>
      <c r="Z346" s="225" t="s">
        <v>1</v>
      </c>
      <c r="AA346" s="230" t="s">
        <v>22</v>
      </c>
      <c r="AB346" s="225" t="s">
        <v>1</v>
      </c>
      <c r="AC346" s="225" t="s">
        <v>1</v>
      </c>
      <c r="AD346" s="225" t="s">
        <v>1</v>
      </c>
      <c r="AE346" s="232" t="s">
        <v>23</v>
      </c>
      <c r="AF346" s="225" t="s">
        <v>1</v>
      </c>
      <c r="AG346" s="231" t="s">
        <v>20</v>
      </c>
      <c r="AH346" s="225" t="s">
        <v>1</v>
      </c>
      <c r="AI346" s="225" t="s">
        <v>1</v>
      </c>
      <c r="AJ346" s="225" t="s">
        <v>1</v>
      </c>
      <c r="AK346" s="230" t="s">
        <v>22</v>
      </c>
      <c r="AL346" s="230" t="s">
        <v>22</v>
      </c>
      <c r="AM346" s="225" t="s">
        <v>1</v>
      </c>
      <c r="AN346" s="225" t="s">
        <v>1</v>
      </c>
      <c r="AO346" s="225" t="s">
        <v>1</v>
      </c>
      <c r="AP346" s="225" t="s">
        <v>1</v>
      </c>
      <c r="AQ346" s="225" t="s">
        <v>1</v>
      </c>
      <c r="AR346" s="225" t="s">
        <v>1</v>
      </c>
      <c r="AS346" s="225" t="s">
        <v>1</v>
      </c>
      <c r="AT346" s="225" t="s">
        <v>1</v>
      </c>
      <c r="AU346" s="232" t="s">
        <v>23</v>
      </c>
      <c r="AV346" s="232" t="s">
        <v>23</v>
      </c>
      <c r="AW346" s="231" t="s">
        <v>1240</v>
      </c>
      <c r="AX346" s="226">
        <v>1</v>
      </c>
      <c r="AY346" s="226">
        <v>1</v>
      </c>
      <c r="AZ346" s="228">
        <v>0</v>
      </c>
      <c r="BA346" s="233">
        <v>0</v>
      </c>
      <c r="BB346" s="234">
        <v>0</v>
      </c>
      <c r="BD346" t="e">
        <f>VLOOKUP(A346,'High impact list'!$A:$F,1,FALSE)</f>
        <v>#N/A</v>
      </c>
      <c r="BE346" t="e">
        <f>VLOOKUP(A346,'High impact list'!$A:$F,5,FALSE)</f>
        <v>#N/A</v>
      </c>
      <c r="BF346">
        <v>1</v>
      </c>
      <c r="BG346">
        <v>3</v>
      </c>
      <c r="BH346" t="e">
        <f>VLOOKUP(A346,Sheet2!B:B,1,FALSE)</f>
        <v>#N/A</v>
      </c>
    </row>
    <row r="347" spans="1:60" ht="18.75" customHeight="1" x14ac:dyDescent="0.25">
      <c r="A347" s="223">
        <v>1301</v>
      </c>
      <c r="B347" s="224" t="s">
        <v>58</v>
      </c>
      <c r="C347" s="225" t="s">
        <v>1193</v>
      </c>
      <c r="D347" s="225" t="s">
        <v>1191</v>
      </c>
      <c r="E347" s="225" t="s">
        <v>492</v>
      </c>
      <c r="F347" s="225" t="s">
        <v>1</v>
      </c>
      <c r="G347" s="225" t="s">
        <v>447</v>
      </c>
      <c r="H347" s="224" t="s">
        <v>1</v>
      </c>
      <c r="I347" s="224" t="s">
        <v>437</v>
      </c>
      <c r="J347" s="237" t="s">
        <v>26</v>
      </c>
      <c r="K347" s="225" t="s">
        <v>1</v>
      </c>
      <c r="L347" s="232" t="s">
        <v>23</v>
      </c>
      <c r="M347" s="237" t="s">
        <v>26</v>
      </c>
      <c r="N347" s="225" t="s">
        <v>1</v>
      </c>
      <c r="O347" s="232" t="s">
        <v>23</v>
      </c>
      <c r="P347" s="230" t="s">
        <v>22</v>
      </c>
      <c r="Q347" s="232" t="s">
        <v>23</v>
      </c>
      <c r="R347" s="232" t="s">
        <v>23</v>
      </c>
      <c r="S347" s="225" t="s">
        <v>1</v>
      </c>
      <c r="T347" s="225" t="s">
        <v>1</v>
      </c>
      <c r="U347" s="230" t="s">
        <v>22</v>
      </c>
      <c r="V347" s="225" t="s">
        <v>1</v>
      </c>
      <c r="W347" s="230" t="s">
        <v>22</v>
      </c>
      <c r="X347" s="225" t="s">
        <v>1</v>
      </c>
      <c r="Y347" s="225" t="s">
        <v>1</v>
      </c>
      <c r="Z347" s="225" t="s">
        <v>1</v>
      </c>
      <c r="AA347" s="225" t="s">
        <v>1</v>
      </c>
      <c r="AB347" s="225" t="s">
        <v>1</v>
      </c>
      <c r="AC347" s="225" t="s">
        <v>1</v>
      </c>
      <c r="AD347" s="225" t="s">
        <v>1</v>
      </c>
      <c r="AE347" s="232" t="s">
        <v>23</v>
      </c>
      <c r="AF347" s="225" t="s">
        <v>1</v>
      </c>
      <c r="AG347" s="225" t="s">
        <v>1</v>
      </c>
      <c r="AH347" s="225" t="s">
        <v>1</v>
      </c>
      <c r="AI347" s="225" t="s">
        <v>1</v>
      </c>
      <c r="AJ347" s="225" t="s">
        <v>1</v>
      </c>
      <c r="AK347" s="225" t="s">
        <v>1</v>
      </c>
      <c r="AL347" s="225" t="s">
        <v>1</v>
      </c>
      <c r="AM347" s="225" t="s">
        <v>1</v>
      </c>
      <c r="AN347" s="225" t="s">
        <v>1</v>
      </c>
      <c r="AO347" s="225" t="s">
        <v>1</v>
      </c>
      <c r="AP347" s="225" t="s">
        <v>1</v>
      </c>
      <c r="AQ347" s="225" t="s">
        <v>1</v>
      </c>
      <c r="AR347" s="225" t="s">
        <v>1</v>
      </c>
      <c r="AS347" s="225" t="s">
        <v>1</v>
      </c>
      <c r="AT347" s="225" t="s">
        <v>1</v>
      </c>
      <c r="AU347" s="225" t="s">
        <v>1</v>
      </c>
      <c r="AV347" s="225" t="s">
        <v>1</v>
      </c>
      <c r="AW347" s="226" t="s">
        <v>1241</v>
      </c>
      <c r="AX347" s="226">
        <v>1</v>
      </c>
      <c r="AY347" s="239">
        <v>3</v>
      </c>
      <c r="AZ347" s="228">
        <v>0</v>
      </c>
      <c r="BA347" s="228">
        <v>0</v>
      </c>
      <c r="BB347" s="229">
        <v>0</v>
      </c>
      <c r="BD347">
        <f>VLOOKUP(A347,'High impact list'!$A:$F,1,FALSE)</f>
        <v>1301</v>
      </c>
      <c r="BE347" t="str">
        <f>VLOOKUP(A347,'High impact list'!$A:$F,5,FALSE)</f>
        <v>Education, skills and unemployment</v>
      </c>
      <c r="BF347">
        <v>1</v>
      </c>
      <c r="BG347">
        <v>3</v>
      </c>
      <c r="BH347" t="e">
        <f>VLOOKUP(A347,Sheet2!B:B,1,FALSE)</f>
        <v>#N/A</v>
      </c>
    </row>
    <row r="348" spans="1:60" ht="18.75" customHeight="1" x14ac:dyDescent="0.25">
      <c r="A348" s="223">
        <v>171</v>
      </c>
      <c r="B348" s="224" t="s">
        <v>916</v>
      </c>
      <c r="C348" s="225" t="s">
        <v>1193</v>
      </c>
      <c r="D348" s="225" t="s">
        <v>1191</v>
      </c>
      <c r="E348" s="225" t="s">
        <v>896</v>
      </c>
      <c r="F348" s="225" t="s">
        <v>1</v>
      </c>
      <c r="G348" s="225" t="s">
        <v>900</v>
      </c>
      <c r="H348" s="224" t="s">
        <v>1</v>
      </c>
      <c r="I348" s="224" t="s">
        <v>437</v>
      </c>
      <c r="J348" s="237" t="s">
        <v>26</v>
      </c>
      <c r="K348" s="231" t="s">
        <v>20</v>
      </c>
      <c r="L348" s="232" t="s">
        <v>23</v>
      </c>
      <c r="M348" s="239" t="s">
        <v>94</v>
      </c>
      <c r="N348" s="225" t="s">
        <v>1</v>
      </c>
      <c r="O348" s="232" t="s">
        <v>23</v>
      </c>
      <c r="P348" s="232" t="s">
        <v>23</v>
      </c>
      <c r="Q348" s="232" t="s">
        <v>23</v>
      </c>
      <c r="R348" s="232" t="s">
        <v>23</v>
      </c>
      <c r="S348" s="225" t="s">
        <v>1</v>
      </c>
      <c r="T348" s="230" t="s">
        <v>22</v>
      </c>
      <c r="U348" s="225" t="s">
        <v>1</v>
      </c>
      <c r="V348" s="232" t="s">
        <v>23</v>
      </c>
      <c r="W348" s="230" t="s">
        <v>22</v>
      </c>
      <c r="X348" s="225" t="s">
        <v>1</v>
      </c>
      <c r="Y348" s="225" t="s">
        <v>1</v>
      </c>
      <c r="Z348" s="232" t="s">
        <v>23</v>
      </c>
      <c r="AA348" s="225" t="s">
        <v>1</v>
      </c>
      <c r="AB348" s="225" t="s">
        <v>1</v>
      </c>
      <c r="AC348" s="225" t="s">
        <v>1</v>
      </c>
      <c r="AD348" s="225" t="s">
        <v>1</v>
      </c>
      <c r="AE348" s="231" t="s">
        <v>20</v>
      </c>
      <c r="AF348" s="225" t="s">
        <v>1</v>
      </c>
      <c r="AG348" s="230" t="s">
        <v>22</v>
      </c>
      <c r="AH348" s="232" t="s">
        <v>23</v>
      </c>
      <c r="AI348" s="225" t="s">
        <v>1</v>
      </c>
      <c r="AJ348" s="225" t="s">
        <v>1</v>
      </c>
      <c r="AK348" s="230" t="s">
        <v>22</v>
      </c>
      <c r="AL348" s="231" t="s">
        <v>20</v>
      </c>
      <c r="AM348" s="225" t="s">
        <v>1</v>
      </c>
      <c r="AN348" s="225" t="s">
        <v>1</v>
      </c>
      <c r="AO348" s="232" t="s">
        <v>23</v>
      </c>
      <c r="AP348" s="225" t="s">
        <v>1</v>
      </c>
      <c r="AQ348" s="225" t="s">
        <v>1</v>
      </c>
      <c r="AR348" s="225" t="s">
        <v>1</v>
      </c>
      <c r="AS348" s="225" t="s">
        <v>1</v>
      </c>
      <c r="AT348" s="225" t="s">
        <v>1</v>
      </c>
      <c r="AU348" s="231" t="s">
        <v>20</v>
      </c>
      <c r="AV348" s="225" t="s">
        <v>1</v>
      </c>
      <c r="AW348" s="226" t="s">
        <v>1241</v>
      </c>
      <c r="AX348" s="226">
        <v>1</v>
      </c>
      <c r="AY348" s="239">
        <v>3</v>
      </c>
      <c r="AZ348" s="228">
        <v>0</v>
      </c>
      <c r="BA348" s="236">
        <v>142.6</v>
      </c>
      <c r="BB348" s="229">
        <v>0</v>
      </c>
      <c r="BD348" t="e">
        <f>VLOOKUP(A348,'High impact list'!$A:$F,1,FALSE)</f>
        <v>#N/A</v>
      </c>
      <c r="BE348" t="e">
        <f>VLOOKUP(A348,'High impact list'!$A:$F,5,FALSE)</f>
        <v>#N/A</v>
      </c>
      <c r="BF348">
        <v>1</v>
      </c>
      <c r="BG348">
        <v>3</v>
      </c>
      <c r="BH348" t="e">
        <f>VLOOKUP(A348,Sheet2!B:B,1,FALSE)</f>
        <v>#N/A</v>
      </c>
    </row>
    <row r="349" spans="1:60" ht="14.25" customHeight="1" x14ac:dyDescent="0.25">
      <c r="A349" s="223">
        <v>204</v>
      </c>
      <c r="B349" s="224" t="s">
        <v>62</v>
      </c>
      <c r="C349" s="225" t="s">
        <v>1193</v>
      </c>
      <c r="D349" s="225" t="s">
        <v>1191</v>
      </c>
      <c r="E349" s="225" t="s">
        <v>941</v>
      </c>
      <c r="F349" s="225" t="s">
        <v>1</v>
      </c>
      <c r="G349" s="225" t="s">
        <v>447</v>
      </c>
      <c r="H349" s="224" t="s">
        <v>1</v>
      </c>
      <c r="I349" s="224" t="s">
        <v>437</v>
      </c>
      <c r="J349" s="237" t="s">
        <v>26</v>
      </c>
      <c r="K349" s="232" t="s">
        <v>23</v>
      </c>
      <c r="L349" s="232" t="s">
        <v>23</v>
      </c>
      <c r="M349" s="237" t="s">
        <v>26</v>
      </c>
      <c r="N349" s="232" t="s">
        <v>23</v>
      </c>
      <c r="O349" s="232" t="s">
        <v>23</v>
      </c>
      <c r="P349" s="225" t="s">
        <v>1</v>
      </c>
      <c r="Q349" s="225" t="s">
        <v>1</v>
      </c>
      <c r="R349" s="230" t="s">
        <v>22</v>
      </c>
      <c r="S349" s="225" t="s">
        <v>1</v>
      </c>
      <c r="T349" s="225" t="s">
        <v>1</v>
      </c>
      <c r="U349" s="230" t="s">
        <v>22</v>
      </c>
      <c r="V349" s="225" t="s">
        <v>1</v>
      </c>
      <c r="W349" s="231" t="s">
        <v>20</v>
      </c>
      <c r="X349" s="225" t="s">
        <v>1</v>
      </c>
      <c r="Y349" s="225" t="s">
        <v>1</v>
      </c>
      <c r="Z349" s="231" t="s">
        <v>20</v>
      </c>
      <c r="AA349" s="232" t="s">
        <v>23</v>
      </c>
      <c r="AB349" s="225" t="s">
        <v>1</v>
      </c>
      <c r="AC349" s="225" t="s">
        <v>1</v>
      </c>
      <c r="AD349" s="225" t="s">
        <v>1</v>
      </c>
      <c r="AE349" s="232" t="s">
        <v>23</v>
      </c>
      <c r="AF349" s="230" t="s">
        <v>22</v>
      </c>
      <c r="AG349" s="225" t="s">
        <v>1</v>
      </c>
      <c r="AH349" s="225" t="s">
        <v>1</v>
      </c>
      <c r="AI349" s="225" t="s">
        <v>1</v>
      </c>
      <c r="AJ349" s="225" t="s">
        <v>1</v>
      </c>
      <c r="AK349" s="225" t="s">
        <v>1</v>
      </c>
      <c r="AL349" s="225" t="s">
        <v>1</v>
      </c>
      <c r="AM349" s="225" t="s">
        <v>1</v>
      </c>
      <c r="AN349" s="225" t="s">
        <v>1</v>
      </c>
      <c r="AO349" s="225" t="s">
        <v>1</v>
      </c>
      <c r="AP349" s="225" t="s">
        <v>1</v>
      </c>
      <c r="AQ349" s="225" t="s">
        <v>1</v>
      </c>
      <c r="AR349" s="225" t="s">
        <v>1</v>
      </c>
      <c r="AS349" s="225" t="s">
        <v>1</v>
      </c>
      <c r="AT349" s="225" t="s">
        <v>1</v>
      </c>
      <c r="AU349" s="232" t="s">
        <v>23</v>
      </c>
      <c r="AV349" s="231" t="s">
        <v>20</v>
      </c>
      <c r="AW349" s="226" t="s">
        <v>1241</v>
      </c>
      <c r="AX349" s="226">
        <v>1</v>
      </c>
      <c r="AY349" s="226">
        <v>1</v>
      </c>
      <c r="AZ349" s="228">
        <v>0</v>
      </c>
      <c r="BA349" s="233">
        <v>0.68</v>
      </c>
      <c r="BB349" s="229">
        <v>0</v>
      </c>
      <c r="BD349">
        <f>VLOOKUP(A349,'High impact list'!$A:$F,1,FALSE)</f>
        <v>204</v>
      </c>
      <c r="BE349" t="str">
        <f>VLOOKUP(A349,'High impact list'!$A:$F,5,FALSE)</f>
        <v>Education, skills and unemployment</v>
      </c>
      <c r="BF349">
        <v>1</v>
      </c>
      <c r="BG349">
        <v>3</v>
      </c>
      <c r="BH349" t="e">
        <f>VLOOKUP(A349,Sheet2!B:B,1,FALSE)</f>
        <v>#N/A</v>
      </c>
    </row>
    <row r="350" spans="1:60" ht="18" customHeight="1" x14ac:dyDescent="0.25">
      <c r="A350" s="223">
        <v>211</v>
      </c>
      <c r="B350" s="224" t="s">
        <v>1111</v>
      </c>
      <c r="C350" s="225" t="s">
        <v>1193</v>
      </c>
      <c r="D350" s="225" t="s">
        <v>1191</v>
      </c>
      <c r="E350" s="225" t="s">
        <v>1086</v>
      </c>
      <c r="F350" s="225" t="s">
        <v>1</v>
      </c>
      <c r="G350" s="225" t="s">
        <v>1527</v>
      </c>
      <c r="H350" s="224" t="s">
        <v>1</v>
      </c>
      <c r="I350" s="224" t="s">
        <v>437</v>
      </c>
      <c r="J350" s="237" t="s">
        <v>26</v>
      </c>
      <c r="K350" s="225" t="s">
        <v>1</v>
      </c>
      <c r="L350" s="232" t="s">
        <v>23</v>
      </c>
      <c r="M350" s="237" t="s">
        <v>26</v>
      </c>
      <c r="N350" s="225" t="s">
        <v>1</v>
      </c>
      <c r="O350" s="232" t="s">
        <v>23</v>
      </c>
      <c r="P350" s="232" t="s">
        <v>23</v>
      </c>
      <c r="Q350" s="225" t="s">
        <v>1</v>
      </c>
      <c r="R350" s="225" t="s">
        <v>1</v>
      </c>
      <c r="S350" s="225" t="s">
        <v>1</v>
      </c>
      <c r="T350" s="225" t="s">
        <v>1</v>
      </c>
      <c r="U350" s="225" t="s">
        <v>1</v>
      </c>
      <c r="V350" s="225" t="s">
        <v>1</v>
      </c>
      <c r="W350" s="225" t="s">
        <v>1</v>
      </c>
      <c r="X350" s="225" t="s">
        <v>1</v>
      </c>
      <c r="Y350" s="225" t="s">
        <v>1</v>
      </c>
      <c r="Z350" s="225" t="s">
        <v>1</v>
      </c>
      <c r="AA350" s="225" t="s">
        <v>1</v>
      </c>
      <c r="AB350" s="225" t="s">
        <v>1</v>
      </c>
      <c r="AC350" s="225" t="s">
        <v>1</v>
      </c>
      <c r="AD350" s="225" t="s">
        <v>1</v>
      </c>
      <c r="AE350" s="232" t="s">
        <v>23</v>
      </c>
      <c r="AF350" s="225" t="s">
        <v>1</v>
      </c>
      <c r="AG350" s="225" t="s">
        <v>1</v>
      </c>
      <c r="AH350" s="225" t="s">
        <v>1</v>
      </c>
      <c r="AI350" s="225" t="s">
        <v>1</v>
      </c>
      <c r="AJ350" s="225" t="s">
        <v>1</v>
      </c>
      <c r="AK350" s="225" t="s">
        <v>1</v>
      </c>
      <c r="AL350" s="225" t="s">
        <v>1</v>
      </c>
      <c r="AM350" s="225" t="s">
        <v>1</v>
      </c>
      <c r="AN350" s="225" t="s">
        <v>1</v>
      </c>
      <c r="AO350" s="225" t="s">
        <v>1</v>
      </c>
      <c r="AP350" s="225" t="s">
        <v>1</v>
      </c>
      <c r="AQ350" s="225" t="s">
        <v>1</v>
      </c>
      <c r="AR350" s="225" t="s">
        <v>1</v>
      </c>
      <c r="AS350" s="225" t="s">
        <v>1</v>
      </c>
      <c r="AT350" s="225" t="s">
        <v>1</v>
      </c>
      <c r="AU350" s="225" t="s">
        <v>1</v>
      </c>
      <c r="AV350" s="232" t="s">
        <v>23</v>
      </c>
      <c r="AW350" s="231" t="s">
        <v>1240</v>
      </c>
      <c r="AX350" s="226">
        <v>1</v>
      </c>
      <c r="AY350" s="226">
        <v>1</v>
      </c>
      <c r="AZ350" s="228">
        <v>0</v>
      </c>
      <c r="BA350" s="236">
        <v>2</v>
      </c>
      <c r="BB350" s="238">
        <v>0.03</v>
      </c>
      <c r="BD350" t="e">
        <f>VLOOKUP(A350,'High impact list'!$A:$F,1,FALSE)</f>
        <v>#N/A</v>
      </c>
      <c r="BE350" t="e">
        <f>VLOOKUP(A350,'High impact list'!$A:$F,5,FALSE)</f>
        <v>#N/A</v>
      </c>
      <c r="BF350">
        <v>1</v>
      </c>
      <c r="BG350">
        <v>3</v>
      </c>
      <c r="BH350" t="e">
        <f>VLOOKUP(A350,Sheet2!B:B,1,FALSE)</f>
        <v>#N/A</v>
      </c>
    </row>
    <row r="351" spans="1:60" ht="14.25" customHeight="1" x14ac:dyDescent="0.25">
      <c r="A351" s="223">
        <v>1297</v>
      </c>
      <c r="B351" s="224" t="s">
        <v>64</v>
      </c>
      <c r="C351" s="225" t="s">
        <v>1193</v>
      </c>
      <c r="D351" s="225" t="s">
        <v>1191</v>
      </c>
      <c r="E351" s="225" t="s">
        <v>438</v>
      </c>
      <c r="F351" s="225" t="s">
        <v>28</v>
      </c>
      <c r="G351" s="225" t="s">
        <v>447</v>
      </c>
      <c r="H351" s="224" t="s">
        <v>1</v>
      </c>
      <c r="I351" s="224" t="s">
        <v>437</v>
      </c>
      <c r="J351" s="237" t="s">
        <v>26</v>
      </c>
      <c r="K351" s="225" t="s">
        <v>1</v>
      </c>
      <c r="L351" s="232" t="s">
        <v>23</v>
      </c>
      <c r="M351" s="237" t="s">
        <v>26</v>
      </c>
      <c r="N351" s="225" t="s">
        <v>1</v>
      </c>
      <c r="O351" s="232" t="s">
        <v>23</v>
      </c>
      <c r="P351" s="231" t="s">
        <v>20</v>
      </c>
      <c r="Q351" s="232" t="s">
        <v>23</v>
      </c>
      <c r="R351" s="225" t="s">
        <v>1</v>
      </c>
      <c r="S351" s="225" t="s">
        <v>1</v>
      </c>
      <c r="T351" s="225" t="s">
        <v>1</v>
      </c>
      <c r="U351" s="231" t="s">
        <v>20</v>
      </c>
      <c r="V351" s="225" t="s">
        <v>1</v>
      </c>
      <c r="W351" s="232" t="s">
        <v>23</v>
      </c>
      <c r="X351" s="225" t="s">
        <v>1</v>
      </c>
      <c r="Y351" s="231" t="s">
        <v>20</v>
      </c>
      <c r="Z351" s="225" t="s">
        <v>1</v>
      </c>
      <c r="AA351" s="225" t="s">
        <v>1</v>
      </c>
      <c r="AB351" s="225" t="s">
        <v>1</v>
      </c>
      <c r="AC351" s="225" t="s">
        <v>1</v>
      </c>
      <c r="AD351" s="225" t="s">
        <v>1</v>
      </c>
      <c r="AE351" s="232" t="s">
        <v>23</v>
      </c>
      <c r="AF351" s="225" t="s">
        <v>1</v>
      </c>
      <c r="AG351" s="225" t="s">
        <v>1</v>
      </c>
      <c r="AH351" s="225" t="s">
        <v>1</v>
      </c>
      <c r="AI351" s="225" t="s">
        <v>1</v>
      </c>
      <c r="AJ351" s="225" t="s">
        <v>1</v>
      </c>
      <c r="AK351" s="225" t="s">
        <v>1</v>
      </c>
      <c r="AL351" s="225" t="s">
        <v>1</v>
      </c>
      <c r="AM351" s="225" t="s">
        <v>1</v>
      </c>
      <c r="AN351" s="225" t="s">
        <v>1</v>
      </c>
      <c r="AO351" s="225" t="s">
        <v>1</v>
      </c>
      <c r="AP351" s="225" t="s">
        <v>1</v>
      </c>
      <c r="AQ351" s="225" t="s">
        <v>1</v>
      </c>
      <c r="AR351" s="225" t="s">
        <v>1</v>
      </c>
      <c r="AS351" s="225" t="s">
        <v>1</v>
      </c>
      <c r="AT351" s="225" t="s">
        <v>1</v>
      </c>
      <c r="AU351" s="225" t="s">
        <v>1</v>
      </c>
      <c r="AV351" s="225" t="s">
        <v>1</v>
      </c>
      <c r="AW351" s="231" t="s">
        <v>1240</v>
      </c>
      <c r="AX351" s="227">
        <v>2</v>
      </c>
      <c r="AY351" s="235">
        <v>0</v>
      </c>
      <c r="AZ351" s="228">
        <v>0</v>
      </c>
      <c r="BA351" s="228">
        <v>0</v>
      </c>
      <c r="BB351" s="229">
        <v>0</v>
      </c>
      <c r="BD351">
        <f>VLOOKUP(A351,'High impact list'!$A:$F,1,FALSE)</f>
        <v>1297</v>
      </c>
      <c r="BE351" t="str">
        <f>VLOOKUP(A351,'High impact list'!$A:$F,5,FALSE)</f>
        <v>Education, skills and unemployment</v>
      </c>
      <c r="BF351">
        <v>1</v>
      </c>
      <c r="BG351">
        <v>3</v>
      </c>
      <c r="BH351" t="e">
        <f>VLOOKUP(A351,Sheet2!B:B,1,FALSE)</f>
        <v>#N/A</v>
      </c>
    </row>
    <row r="352" spans="1:60" ht="14.25" customHeight="1" x14ac:dyDescent="0.25">
      <c r="A352" s="223">
        <v>132</v>
      </c>
      <c r="B352" s="224" t="s">
        <v>1295</v>
      </c>
      <c r="C352" s="225" t="s">
        <v>1193</v>
      </c>
      <c r="D352" s="225" t="s">
        <v>1191</v>
      </c>
      <c r="E352" s="225" t="s">
        <v>571</v>
      </c>
      <c r="F352" s="225" t="s">
        <v>1</v>
      </c>
      <c r="G352" s="225" t="s">
        <v>1</v>
      </c>
      <c r="H352" s="224" t="s">
        <v>1</v>
      </c>
      <c r="I352" s="224" t="s">
        <v>571</v>
      </c>
      <c r="J352" s="237" t="s">
        <v>26</v>
      </c>
      <c r="K352" s="230" t="s">
        <v>22</v>
      </c>
      <c r="L352" s="232" t="s">
        <v>23</v>
      </c>
      <c r="M352" s="237" t="s">
        <v>26</v>
      </c>
      <c r="N352" s="232" t="s">
        <v>23</v>
      </c>
      <c r="O352" s="232" t="s">
        <v>23</v>
      </c>
      <c r="P352" s="232" t="s">
        <v>23</v>
      </c>
      <c r="Q352" s="225" t="s">
        <v>1</v>
      </c>
      <c r="R352" s="225" t="s">
        <v>1</v>
      </c>
      <c r="S352" s="225" t="s">
        <v>1</v>
      </c>
      <c r="T352" s="225" t="s">
        <v>1</v>
      </c>
      <c r="U352" s="225" t="s">
        <v>1</v>
      </c>
      <c r="V352" s="225" t="s">
        <v>1</v>
      </c>
      <c r="W352" s="225" t="s">
        <v>1</v>
      </c>
      <c r="X352" s="232" t="s">
        <v>23</v>
      </c>
      <c r="Y352" s="225" t="s">
        <v>1</v>
      </c>
      <c r="Z352" s="230" t="s">
        <v>22</v>
      </c>
      <c r="AA352" s="230" t="s">
        <v>22</v>
      </c>
      <c r="AB352" s="225" t="s">
        <v>1</v>
      </c>
      <c r="AC352" s="225" t="s">
        <v>1</v>
      </c>
      <c r="AD352" s="225" t="s">
        <v>1</v>
      </c>
      <c r="AE352" s="232" t="s">
        <v>23</v>
      </c>
      <c r="AF352" s="232" t="s">
        <v>23</v>
      </c>
      <c r="AG352" s="225" t="s">
        <v>1</v>
      </c>
      <c r="AH352" s="225" t="s">
        <v>1</v>
      </c>
      <c r="AI352" s="225" t="s">
        <v>1</v>
      </c>
      <c r="AJ352" s="225" t="s">
        <v>1</v>
      </c>
      <c r="AK352" s="225" t="s">
        <v>1</v>
      </c>
      <c r="AL352" s="225" t="s">
        <v>1</v>
      </c>
      <c r="AM352" s="225" t="s">
        <v>1</v>
      </c>
      <c r="AN352" s="225" t="s">
        <v>1</v>
      </c>
      <c r="AO352" s="231" t="s">
        <v>20</v>
      </c>
      <c r="AP352" s="225" t="s">
        <v>1</v>
      </c>
      <c r="AQ352" s="225" t="s">
        <v>1</v>
      </c>
      <c r="AR352" s="232" t="s">
        <v>23</v>
      </c>
      <c r="AS352" s="225" t="s">
        <v>1</v>
      </c>
      <c r="AT352" s="225" t="s">
        <v>1</v>
      </c>
      <c r="AU352" s="230" t="s">
        <v>22</v>
      </c>
      <c r="AV352" s="232" t="s">
        <v>23</v>
      </c>
      <c r="AW352" s="231" t="s">
        <v>1240</v>
      </c>
      <c r="AX352" s="227">
        <v>2</v>
      </c>
      <c r="AY352" s="227">
        <v>2</v>
      </c>
      <c r="AZ352" s="228">
        <v>0</v>
      </c>
      <c r="BA352" s="236">
        <v>174.5</v>
      </c>
      <c r="BB352" s="238">
        <v>0.48</v>
      </c>
      <c r="BD352" t="e">
        <f>VLOOKUP(A352,'High impact list'!$A:$F,1,FALSE)</f>
        <v>#N/A</v>
      </c>
      <c r="BE352" t="e">
        <f>VLOOKUP(A352,'High impact list'!$A:$F,5,FALSE)</f>
        <v>#N/A</v>
      </c>
      <c r="BF352">
        <v>1</v>
      </c>
      <c r="BG352">
        <v>3</v>
      </c>
      <c r="BH352" t="e">
        <f>VLOOKUP(A352,Sheet2!B:B,1,FALSE)</f>
        <v>#N/A</v>
      </c>
    </row>
    <row r="353" spans="1:60" ht="18.75" customHeight="1" x14ac:dyDescent="0.25">
      <c r="A353" s="223">
        <v>1322</v>
      </c>
      <c r="B353" s="224" t="s">
        <v>65</v>
      </c>
      <c r="C353" s="225" t="s">
        <v>1193</v>
      </c>
      <c r="D353" s="225" t="s">
        <v>1191</v>
      </c>
      <c r="E353" s="225" t="s">
        <v>625</v>
      </c>
      <c r="F353" s="225" t="s">
        <v>28</v>
      </c>
      <c r="G353" s="225" t="s">
        <v>447</v>
      </c>
      <c r="H353" s="224" t="s">
        <v>1</v>
      </c>
      <c r="I353" s="224" t="s">
        <v>437</v>
      </c>
      <c r="J353" s="237" t="s">
        <v>26</v>
      </c>
      <c r="K353" s="225" t="s">
        <v>1</v>
      </c>
      <c r="L353" s="232" t="s">
        <v>23</v>
      </c>
      <c r="M353" s="227" t="s">
        <v>17</v>
      </c>
      <c r="N353" s="225" t="s">
        <v>1</v>
      </c>
      <c r="O353" s="232" t="s">
        <v>23</v>
      </c>
      <c r="P353" s="231" t="s">
        <v>20</v>
      </c>
      <c r="Q353" s="225" t="s">
        <v>1</v>
      </c>
      <c r="R353" s="231" t="s">
        <v>20</v>
      </c>
      <c r="S353" s="225" t="s">
        <v>1</v>
      </c>
      <c r="T353" s="225" t="s">
        <v>1</v>
      </c>
      <c r="U353" s="225" t="s">
        <v>1</v>
      </c>
      <c r="V353" s="225" t="s">
        <v>1</v>
      </c>
      <c r="W353" s="225" t="s">
        <v>1</v>
      </c>
      <c r="X353" s="225" t="s">
        <v>1</v>
      </c>
      <c r="Y353" s="225" t="s">
        <v>1</v>
      </c>
      <c r="Z353" s="225" t="s">
        <v>1</v>
      </c>
      <c r="AA353" s="225" t="s">
        <v>1</v>
      </c>
      <c r="AB353" s="225" t="s">
        <v>1</v>
      </c>
      <c r="AC353" s="225" t="s">
        <v>1</v>
      </c>
      <c r="AD353" s="225" t="s">
        <v>1</v>
      </c>
      <c r="AE353" s="232" t="s">
        <v>23</v>
      </c>
      <c r="AF353" s="225" t="s">
        <v>1</v>
      </c>
      <c r="AG353" s="225" t="s">
        <v>1</v>
      </c>
      <c r="AH353" s="225" t="s">
        <v>1</v>
      </c>
      <c r="AI353" s="225" t="s">
        <v>1</v>
      </c>
      <c r="AJ353" s="225" t="s">
        <v>1</v>
      </c>
      <c r="AK353" s="225" t="s">
        <v>1</v>
      </c>
      <c r="AL353" s="231" t="s">
        <v>20</v>
      </c>
      <c r="AM353" s="225" t="s">
        <v>1</v>
      </c>
      <c r="AN353" s="225" t="s">
        <v>1</v>
      </c>
      <c r="AO353" s="225" t="s">
        <v>1</v>
      </c>
      <c r="AP353" s="225" t="s">
        <v>1</v>
      </c>
      <c r="AQ353" s="225" t="s">
        <v>1</v>
      </c>
      <c r="AR353" s="225" t="s">
        <v>1</v>
      </c>
      <c r="AS353" s="225" t="s">
        <v>1</v>
      </c>
      <c r="AT353" s="225" t="s">
        <v>1</v>
      </c>
      <c r="AU353" s="225" t="s">
        <v>1</v>
      </c>
      <c r="AV353" s="225" t="s">
        <v>1</v>
      </c>
      <c r="AW353" s="231" t="s">
        <v>1240</v>
      </c>
      <c r="AX353" s="227">
        <v>2</v>
      </c>
      <c r="AY353" s="227">
        <v>2</v>
      </c>
      <c r="AZ353" s="228">
        <v>0</v>
      </c>
      <c r="BA353" s="228">
        <v>0</v>
      </c>
      <c r="BB353" s="229">
        <v>0</v>
      </c>
      <c r="BD353">
        <f>VLOOKUP(A353,'High impact list'!$A:$F,1,FALSE)</f>
        <v>1322</v>
      </c>
      <c r="BE353" t="str">
        <f>VLOOKUP(A353,'High impact list'!$A:$F,5,FALSE)</f>
        <v>Education, skills and unemployment</v>
      </c>
      <c r="BF353">
        <v>1</v>
      </c>
      <c r="BG353">
        <v>3</v>
      </c>
      <c r="BH353" t="e">
        <f>VLOOKUP(A353,Sheet2!B:B,1,FALSE)</f>
        <v>#N/A</v>
      </c>
    </row>
    <row r="354" spans="1:60" ht="14.25" customHeight="1" x14ac:dyDescent="0.25">
      <c r="A354" s="223">
        <v>1145</v>
      </c>
      <c r="B354" s="224" t="s">
        <v>638</v>
      </c>
      <c r="C354" s="225" t="s">
        <v>1193</v>
      </c>
      <c r="D354" s="225" t="s">
        <v>1191</v>
      </c>
      <c r="E354" s="225" t="s">
        <v>625</v>
      </c>
      <c r="F354" s="225" t="s">
        <v>1</v>
      </c>
      <c r="G354" s="225" t="s">
        <v>1</v>
      </c>
      <c r="H354" s="224" t="s">
        <v>1</v>
      </c>
      <c r="I354" s="224" t="s">
        <v>625</v>
      </c>
      <c r="J354" s="237" t="s">
        <v>26</v>
      </c>
      <c r="K354" s="225" t="s">
        <v>1</v>
      </c>
      <c r="L354" s="232" t="s">
        <v>23</v>
      </c>
      <c r="M354" s="227" t="s">
        <v>17</v>
      </c>
      <c r="N354" s="225" t="s">
        <v>1</v>
      </c>
      <c r="O354" s="232" t="s">
        <v>23</v>
      </c>
      <c r="P354" s="231" t="s">
        <v>20</v>
      </c>
      <c r="Q354" s="225" t="s">
        <v>1</v>
      </c>
      <c r="R354" s="225" t="s">
        <v>1</v>
      </c>
      <c r="S354" s="225" t="s">
        <v>1</v>
      </c>
      <c r="T354" s="225" t="s">
        <v>1</v>
      </c>
      <c r="U354" s="225" t="s">
        <v>1</v>
      </c>
      <c r="V354" s="225" t="s">
        <v>1</v>
      </c>
      <c r="W354" s="225" t="s">
        <v>1</v>
      </c>
      <c r="X354" s="225" t="s">
        <v>1</v>
      </c>
      <c r="Y354" s="225" t="s">
        <v>1</v>
      </c>
      <c r="Z354" s="225" t="s">
        <v>1</v>
      </c>
      <c r="AA354" s="225" t="s">
        <v>1</v>
      </c>
      <c r="AB354" s="225" t="s">
        <v>1</v>
      </c>
      <c r="AC354" s="225" t="s">
        <v>1</v>
      </c>
      <c r="AD354" s="225" t="s">
        <v>1</v>
      </c>
      <c r="AE354" s="232" t="s">
        <v>23</v>
      </c>
      <c r="AF354" s="230" t="s">
        <v>22</v>
      </c>
      <c r="AG354" s="225" t="s">
        <v>1</v>
      </c>
      <c r="AH354" s="225" t="s">
        <v>1</v>
      </c>
      <c r="AI354" s="225" t="s">
        <v>1</v>
      </c>
      <c r="AJ354" s="225" t="s">
        <v>1</v>
      </c>
      <c r="AK354" s="225" t="s">
        <v>1</v>
      </c>
      <c r="AL354" s="232" t="s">
        <v>23</v>
      </c>
      <c r="AM354" s="225" t="s">
        <v>1</v>
      </c>
      <c r="AN354" s="225" t="s">
        <v>1</v>
      </c>
      <c r="AO354" s="232" t="s">
        <v>23</v>
      </c>
      <c r="AP354" s="225" t="s">
        <v>1</v>
      </c>
      <c r="AQ354" s="225" t="s">
        <v>1</v>
      </c>
      <c r="AR354" s="231" t="s">
        <v>20</v>
      </c>
      <c r="AS354" s="225" t="s">
        <v>1</v>
      </c>
      <c r="AT354" s="225" t="s">
        <v>1</v>
      </c>
      <c r="AU354" s="232" t="s">
        <v>23</v>
      </c>
      <c r="AV354" s="232" t="s">
        <v>23</v>
      </c>
      <c r="AW354" s="231" t="s">
        <v>1240</v>
      </c>
      <c r="AX354" s="227">
        <v>2</v>
      </c>
      <c r="AY354" s="227">
        <v>2</v>
      </c>
      <c r="AZ354" s="228">
        <v>0</v>
      </c>
      <c r="BA354" s="233">
        <v>0</v>
      </c>
      <c r="BB354" s="234">
        <v>0</v>
      </c>
      <c r="BD354" t="e">
        <f>VLOOKUP(A354,'High impact list'!$A:$F,1,FALSE)</f>
        <v>#N/A</v>
      </c>
      <c r="BE354" t="e">
        <f>VLOOKUP(A354,'High impact list'!$A:$F,5,FALSE)</f>
        <v>#N/A</v>
      </c>
      <c r="BF354">
        <v>1</v>
      </c>
      <c r="BG354">
        <v>3</v>
      </c>
      <c r="BH354" t="e">
        <f>VLOOKUP(A354,Sheet2!B:B,1,FALSE)</f>
        <v>#N/A</v>
      </c>
    </row>
    <row r="355" spans="1:60" ht="14.25" customHeight="1" x14ac:dyDescent="0.25">
      <c r="A355" s="223">
        <v>237</v>
      </c>
      <c r="B355" s="224" t="s">
        <v>67</v>
      </c>
      <c r="C355" s="225" t="s">
        <v>1193</v>
      </c>
      <c r="D355" s="225" t="s">
        <v>1191</v>
      </c>
      <c r="E355" s="225" t="s">
        <v>941</v>
      </c>
      <c r="F355" s="225" t="s">
        <v>1</v>
      </c>
      <c r="G355" s="225" t="s">
        <v>447</v>
      </c>
      <c r="H355" s="224" t="s">
        <v>1</v>
      </c>
      <c r="I355" s="224" t="s">
        <v>437</v>
      </c>
      <c r="J355" s="237" t="s">
        <v>26</v>
      </c>
      <c r="K355" s="225" t="s">
        <v>1</v>
      </c>
      <c r="L355" s="232" t="s">
        <v>23</v>
      </c>
      <c r="M355" s="239" t="s">
        <v>94</v>
      </c>
      <c r="N355" s="230" t="s">
        <v>22</v>
      </c>
      <c r="O355" s="232" t="s">
        <v>23</v>
      </c>
      <c r="P355" s="225" t="s">
        <v>1</v>
      </c>
      <c r="Q355" s="231" t="s">
        <v>20</v>
      </c>
      <c r="R355" s="230" t="s">
        <v>22</v>
      </c>
      <c r="S355" s="225" t="s">
        <v>1</v>
      </c>
      <c r="T355" s="225" t="s">
        <v>1</v>
      </c>
      <c r="U355" s="231" t="s">
        <v>20</v>
      </c>
      <c r="V355" s="231" t="s">
        <v>20</v>
      </c>
      <c r="W355" s="230" t="s">
        <v>22</v>
      </c>
      <c r="X355" s="225" t="s">
        <v>1</v>
      </c>
      <c r="Y355" s="230" t="s">
        <v>22</v>
      </c>
      <c r="Z355" s="225" t="s">
        <v>1</v>
      </c>
      <c r="AA355" s="225" t="s">
        <v>1</v>
      </c>
      <c r="AB355" s="225" t="s">
        <v>1</v>
      </c>
      <c r="AC355" s="225" t="s">
        <v>1</v>
      </c>
      <c r="AD355" s="225" t="s">
        <v>1</v>
      </c>
      <c r="AE355" s="232" t="s">
        <v>23</v>
      </c>
      <c r="AF355" s="230" t="s">
        <v>22</v>
      </c>
      <c r="AG355" s="225" t="s">
        <v>1</v>
      </c>
      <c r="AH355" s="225" t="s">
        <v>1</v>
      </c>
      <c r="AI355" s="225" t="s">
        <v>1</v>
      </c>
      <c r="AJ355" s="225" t="s">
        <v>1</v>
      </c>
      <c r="AK355" s="225" t="s">
        <v>1</v>
      </c>
      <c r="AL355" s="225" t="s">
        <v>1</v>
      </c>
      <c r="AM355" s="225" t="s">
        <v>1</v>
      </c>
      <c r="AN355" s="225" t="s">
        <v>1</v>
      </c>
      <c r="AO355" s="225" t="s">
        <v>1</v>
      </c>
      <c r="AP355" s="225" t="s">
        <v>1</v>
      </c>
      <c r="AQ355" s="225" t="s">
        <v>1</v>
      </c>
      <c r="AR355" s="230" t="s">
        <v>22</v>
      </c>
      <c r="AS355" s="225" t="s">
        <v>1</v>
      </c>
      <c r="AT355" s="225" t="s">
        <v>1</v>
      </c>
      <c r="AU355" s="230" t="s">
        <v>22</v>
      </c>
      <c r="AV355" s="230" t="s">
        <v>22</v>
      </c>
      <c r="AW355" s="226" t="s">
        <v>1241</v>
      </c>
      <c r="AX355" s="227">
        <v>2</v>
      </c>
      <c r="AY355" s="227">
        <v>2</v>
      </c>
      <c r="AZ355" s="228">
        <v>0</v>
      </c>
      <c r="BA355" s="233">
        <v>12</v>
      </c>
      <c r="BB355" s="238">
        <v>39.799999999999997</v>
      </c>
      <c r="BD355">
        <f>VLOOKUP(A355,'High impact list'!$A:$F,1,FALSE)</f>
        <v>237</v>
      </c>
      <c r="BE355" t="str">
        <f>VLOOKUP(A355,'High impact list'!$A:$F,5,FALSE)</f>
        <v>Education, skills and unemployment</v>
      </c>
      <c r="BF355">
        <v>1</v>
      </c>
      <c r="BG355">
        <v>3</v>
      </c>
      <c r="BH355" t="e">
        <f>VLOOKUP(A355,Sheet2!B:B,1,FALSE)</f>
        <v>#N/A</v>
      </c>
    </row>
    <row r="356" spans="1:60" ht="18.75" customHeight="1" x14ac:dyDescent="0.25">
      <c r="A356" s="223">
        <v>246</v>
      </c>
      <c r="B356" s="224" t="s">
        <v>779</v>
      </c>
      <c r="C356" s="225" t="s">
        <v>1193</v>
      </c>
      <c r="D356" s="225" t="s">
        <v>1191</v>
      </c>
      <c r="E356" s="225" t="s">
        <v>737</v>
      </c>
      <c r="F356" s="225" t="s">
        <v>1</v>
      </c>
      <c r="G356" s="225" t="s">
        <v>750</v>
      </c>
      <c r="H356" s="224" t="s">
        <v>1</v>
      </c>
      <c r="I356" s="224" t="s">
        <v>437</v>
      </c>
      <c r="J356" s="237" t="s">
        <v>26</v>
      </c>
      <c r="K356" s="225" t="s">
        <v>1</v>
      </c>
      <c r="L356" s="232" t="s">
        <v>23</v>
      </c>
      <c r="M356" s="237" t="s">
        <v>26</v>
      </c>
      <c r="N356" s="225" t="s">
        <v>1</v>
      </c>
      <c r="O356" s="232" t="s">
        <v>23</v>
      </c>
      <c r="P356" s="231" t="s">
        <v>20</v>
      </c>
      <c r="Q356" s="225" t="s">
        <v>1</v>
      </c>
      <c r="R356" s="225" t="s">
        <v>1</v>
      </c>
      <c r="S356" s="225" t="s">
        <v>1</v>
      </c>
      <c r="T356" s="230" t="s">
        <v>22</v>
      </c>
      <c r="U356" s="230" t="s">
        <v>22</v>
      </c>
      <c r="V356" s="225" t="s">
        <v>1</v>
      </c>
      <c r="W356" s="232" t="s">
        <v>23</v>
      </c>
      <c r="X356" s="225" t="s">
        <v>1</v>
      </c>
      <c r="Y356" s="225" t="s">
        <v>1</v>
      </c>
      <c r="Z356" s="225" t="s">
        <v>1</v>
      </c>
      <c r="AA356" s="225" t="s">
        <v>1</v>
      </c>
      <c r="AB356" s="225" t="s">
        <v>1</v>
      </c>
      <c r="AC356" s="225" t="s">
        <v>1</v>
      </c>
      <c r="AD356" s="225" t="s">
        <v>1</v>
      </c>
      <c r="AE356" s="232" t="s">
        <v>23</v>
      </c>
      <c r="AF356" s="225" t="s">
        <v>1</v>
      </c>
      <c r="AG356" s="232" t="s">
        <v>23</v>
      </c>
      <c r="AH356" s="225" t="s">
        <v>1</v>
      </c>
      <c r="AI356" s="225" t="s">
        <v>1</v>
      </c>
      <c r="AJ356" s="225" t="s">
        <v>1</v>
      </c>
      <c r="AK356" s="225" t="s">
        <v>1</v>
      </c>
      <c r="AL356" s="225" t="s">
        <v>1</v>
      </c>
      <c r="AM356" s="225" t="s">
        <v>1</v>
      </c>
      <c r="AN356" s="225" t="s">
        <v>1</v>
      </c>
      <c r="AO356" s="225" t="s">
        <v>1</v>
      </c>
      <c r="AP356" s="225" t="s">
        <v>1</v>
      </c>
      <c r="AQ356" s="225" t="s">
        <v>1</v>
      </c>
      <c r="AR356" s="232" t="s">
        <v>23</v>
      </c>
      <c r="AS356" s="225" t="s">
        <v>1</v>
      </c>
      <c r="AT356" s="225" t="s">
        <v>1</v>
      </c>
      <c r="AU356" s="230" t="s">
        <v>22</v>
      </c>
      <c r="AV356" s="232" t="s">
        <v>23</v>
      </c>
      <c r="AW356" s="226" t="s">
        <v>1241</v>
      </c>
      <c r="AX356" s="226">
        <v>1</v>
      </c>
      <c r="AY356" s="235">
        <v>0</v>
      </c>
      <c r="AZ356" s="228">
        <v>0</v>
      </c>
      <c r="BA356" s="233">
        <v>3.4</v>
      </c>
      <c r="BB356" s="238">
        <v>0.49</v>
      </c>
      <c r="BD356" t="e">
        <f>VLOOKUP(A356,'High impact list'!$A:$F,1,FALSE)</f>
        <v>#N/A</v>
      </c>
      <c r="BE356" t="e">
        <f>VLOOKUP(A356,'High impact list'!$A:$F,5,FALSE)</f>
        <v>#N/A</v>
      </c>
      <c r="BF356">
        <v>1</v>
      </c>
      <c r="BG356">
        <v>3</v>
      </c>
      <c r="BH356" t="e">
        <f>VLOOKUP(A356,Sheet2!B:B,1,FALSE)</f>
        <v>#N/A</v>
      </c>
    </row>
    <row r="357" spans="1:60" ht="18" customHeight="1" x14ac:dyDescent="0.25">
      <c r="A357" s="223">
        <v>1316</v>
      </c>
      <c r="B357" s="224" t="s">
        <v>73</v>
      </c>
      <c r="C357" s="225" t="s">
        <v>1193</v>
      </c>
      <c r="D357" s="225" t="s">
        <v>1191</v>
      </c>
      <c r="E357" s="225" t="s">
        <v>571</v>
      </c>
      <c r="F357" s="225" t="s">
        <v>1</v>
      </c>
      <c r="G357" s="225" t="s">
        <v>447</v>
      </c>
      <c r="H357" s="224" t="s">
        <v>1</v>
      </c>
      <c r="I357" s="224" t="s">
        <v>437</v>
      </c>
      <c r="J357" s="237" t="s">
        <v>26</v>
      </c>
      <c r="K357" s="225" t="s">
        <v>1</v>
      </c>
      <c r="L357" s="232" t="s">
        <v>23</v>
      </c>
      <c r="M357" s="237" t="s">
        <v>26</v>
      </c>
      <c r="N357" s="225" t="s">
        <v>1</v>
      </c>
      <c r="O357" s="232" t="s">
        <v>23</v>
      </c>
      <c r="P357" s="225" t="s">
        <v>1</v>
      </c>
      <c r="Q357" s="230" t="s">
        <v>22</v>
      </c>
      <c r="R357" s="225" t="s">
        <v>1</v>
      </c>
      <c r="S357" s="225" t="s">
        <v>1</v>
      </c>
      <c r="T357" s="225" t="s">
        <v>1</v>
      </c>
      <c r="U357" s="225" t="s">
        <v>1</v>
      </c>
      <c r="V357" s="225" t="s">
        <v>1</v>
      </c>
      <c r="W357" s="232" t="s">
        <v>23</v>
      </c>
      <c r="X357" s="225" t="s">
        <v>1</v>
      </c>
      <c r="Y357" s="225" t="s">
        <v>1</v>
      </c>
      <c r="Z357" s="225" t="s">
        <v>1</v>
      </c>
      <c r="AA357" s="225" t="s">
        <v>1</v>
      </c>
      <c r="AB357" s="225" t="s">
        <v>1</v>
      </c>
      <c r="AC357" s="225" t="s">
        <v>1</v>
      </c>
      <c r="AD357" s="225" t="s">
        <v>1</v>
      </c>
      <c r="AE357" s="232" t="s">
        <v>23</v>
      </c>
      <c r="AF357" s="225" t="s">
        <v>1</v>
      </c>
      <c r="AG357" s="225" t="s">
        <v>1</v>
      </c>
      <c r="AH357" s="225" t="s">
        <v>1</v>
      </c>
      <c r="AI357" s="225" t="s">
        <v>1</v>
      </c>
      <c r="AJ357" s="225" t="s">
        <v>1</v>
      </c>
      <c r="AK357" s="225" t="s">
        <v>1</v>
      </c>
      <c r="AL357" s="225" t="s">
        <v>1</v>
      </c>
      <c r="AM357" s="225" t="s">
        <v>1</v>
      </c>
      <c r="AN357" s="225" t="s">
        <v>1</v>
      </c>
      <c r="AO357" s="225" t="s">
        <v>1</v>
      </c>
      <c r="AP357" s="225" t="s">
        <v>1</v>
      </c>
      <c r="AQ357" s="225" t="s">
        <v>1</v>
      </c>
      <c r="AR357" s="225" t="s">
        <v>1</v>
      </c>
      <c r="AS357" s="225" t="s">
        <v>1</v>
      </c>
      <c r="AT357" s="225" t="s">
        <v>1</v>
      </c>
      <c r="AU357" s="225" t="s">
        <v>1</v>
      </c>
      <c r="AV357" s="231" t="s">
        <v>20</v>
      </c>
      <c r="AW357" s="231" t="s">
        <v>1240</v>
      </c>
      <c r="AX357" s="226">
        <v>1</v>
      </c>
      <c r="AY357" s="235">
        <v>0</v>
      </c>
      <c r="AZ357" s="228">
        <v>0</v>
      </c>
      <c r="BA357" s="228">
        <v>0</v>
      </c>
      <c r="BB357" s="229">
        <v>0</v>
      </c>
      <c r="BD357">
        <f>VLOOKUP(A357,'High impact list'!$A:$F,1,FALSE)</f>
        <v>1316</v>
      </c>
      <c r="BE357" t="str">
        <f>VLOOKUP(A357,'High impact list'!$A:$F,5,FALSE)</f>
        <v>Education, skills and unemployment</v>
      </c>
      <c r="BF357">
        <v>1</v>
      </c>
      <c r="BG357">
        <v>3</v>
      </c>
      <c r="BH357" t="e">
        <f>VLOOKUP(A357,Sheet2!B:B,1,FALSE)</f>
        <v>#N/A</v>
      </c>
    </row>
    <row r="358" spans="1:60" ht="27" customHeight="1" x14ac:dyDescent="0.25">
      <c r="A358" s="223">
        <v>1324</v>
      </c>
      <c r="B358" s="224" t="s">
        <v>74</v>
      </c>
      <c r="C358" s="225" t="s">
        <v>1193</v>
      </c>
      <c r="D358" s="225" t="s">
        <v>1191</v>
      </c>
      <c r="E358" s="225" t="s">
        <v>625</v>
      </c>
      <c r="F358" s="225" t="s">
        <v>1</v>
      </c>
      <c r="G358" s="225" t="s">
        <v>447</v>
      </c>
      <c r="H358" s="224" t="s">
        <v>1</v>
      </c>
      <c r="I358" s="224" t="s">
        <v>437</v>
      </c>
      <c r="J358" s="237" t="s">
        <v>26</v>
      </c>
      <c r="K358" s="225" t="s">
        <v>1</v>
      </c>
      <c r="L358" s="232" t="s">
        <v>23</v>
      </c>
      <c r="M358" s="237" t="s">
        <v>26</v>
      </c>
      <c r="N358" s="225" t="s">
        <v>1</v>
      </c>
      <c r="O358" s="232" t="s">
        <v>23</v>
      </c>
      <c r="P358" s="232" t="s">
        <v>23</v>
      </c>
      <c r="Q358" s="232" t="s">
        <v>23</v>
      </c>
      <c r="R358" s="225" t="s">
        <v>1</v>
      </c>
      <c r="S358" s="225" t="s">
        <v>1</v>
      </c>
      <c r="T358" s="225" t="s">
        <v>1</v>
      </c>
      <c r="U358" s="225" t="s">
        <v>1</v>
      </c>
      <c r="V358" s="225" t="s">
        <v>1</v>
      </c>
      <c r="W358" s="225" t="s">
        <v>1</v>
      </c>
      <c r="X358" s="225" t="s">
        <v>1</v>
      </c>
      <c r="Y358" s="225" t="s">
        <v>1</v>
      </c>
      <c r="Z358" s="225" t="s">
        <v>1</v>
      </c>
      <c r="AA358" s="225" t="s">
        <v>1</v>
      </c>
      <c r="AB358" s="225" t="s">
        <v>1</v>
      </c>
      <c r="AC358" s="225" t="s">
        <v>1</v>
      </c>
      <c r="AD358" s="225" t="s">
        <v>1</v>
      </c>
      <c r="AE358" s="232" t="s">
        <v>23</v>
      </c>
      <c r="AF358" s="225" t="s">
        <v>1</v>
      </c>
      <c r="AG358" s="225" t="s">
        <v>1</v>
      </c>
      <c r="AH358" s="225" t="s">
        <v>1</v>
      </c>
      <c r="AI358" s="225" t="s">
        <v>1</v>
      </c>
      <c r="AJ358" s="225" t="s">
        <v>1</v>
      </c>
      <c r="AK358" s="225" t="s">
        <v>1</v>
      </c>
      <c r="AL358" s="225" t="s">
        <v>1</v>
      </c>
      <c r="AM358" s="225" t="s">
        <v>1</v>
      </c>
      <c r="AN358" s="225" t="s">
        <v>1</v>
      </c>
      <c r="AO358" s="225" t="s">
        <v>1</v>
      </c>
      <c r="AP358" s="225" t="s">
        <v>1</v>
      </c>
      <c r="AQ358" s="225" t="s">
        <v>1</v>
      </c>
      <c r="AR358" s="225" t="s">
        <v>1</v>
      </c>
      <c r="AS358" s="225" t="s">
        <v>1</v>
      </c>
      <c r="AT358" s="225" t="s">
        <v>1</v>
      </c>
      <c r="AU358" s="225" t="s">
        <v>1</v>
      </c>
      <c r="AV358" s="225" t="s">
        <v>1</v>
      </c>
      <c r="AW358" s="226" t="s">
        <v>1241</v>
      </c>
      <c r="AX358" s="227">
        <v>2</v>
      </c>
      <c r="AY358" s="235">
        <v>0</v>
      </c>
      <c r="AZ358" s="228">
        <v>0</v>
      </c>
      <c r="BA358" s="228">
        <v>0</v>
      </c>
      <c r="BB358" s="229">
        <v>0</v>
      </c>
      <c r="BD358">
        <f>VLOOKUP(A358,'High impact list'!$A:$F,1,FALSE)</f>
        <v>1324</v>
      </c>
      <c r="BE358" t="str">
        <f>VLOOKUP(A358,'High impact list'!$A:$F,5,FALSE)</f>
        <v>Education, skills and unemployment</v>
      </c>
      <c r="BF358">
        <v>1</v>
      </c>
      <c r="BG358">
        <v>3</v>
      </c>
      <c r="BH358" t="e">
        <f>VLOOKUP(A358,Sheet2!B:B,1,FALSE)</f>
        <v>#N/A</v>
      </c>
    </row>
    <row r="359" spans="1:60" ht="18.75" customHeight="1" x14ac:dyDescent="0.25">
      <c r="A359" s="223">
        <v>258</v>
      </c>
      <c r="B359" s="224" t="s">
        <v>672</v>
      </c>
      <c r="C359" s="225" t="s">
        <v>1193</v>
      </c>
      <c r="D359" s="225" t="s">
        <v>1191</v>
      </c>
      <c r="E359" s="225" t="s">
        <v>658</v>
      </c>
      <c r="F359" s="225" t="s">
        <v>1</v>
      </c>
      <c r="G359" s="225" t="s">
        <v>1</v>
      </c>
      <c r="H359" s="224" t="s">
        <v>1</v>
      </c>
      <c r="I359" s="224" t="s">
        <v>658</v>
      </c>
      <c r="J359" s="237" t="s">
        <v>26</v>
      </c>
      <c r="K359" s="225" t="s">
        <v>1</v>
      </c>
      <c r="L359" s="232" t="s">
        <v>23</v>
      </c>
      <c r="M359" s="237" t="s">
        <v>26</v>
      </c>
      <c r="N359" s="225" t="s">
        <v>1</v>
      </c>
      <c r="O359" s="232" t="s">
        <v>23</v>
      </c>
      <c r="P359" s="232" t="s">
        <v>23</v>
      </c>
      <c r="Q359" s="225" t="s">
        <v>1</v>
      </c>
      <c r="R359" s="225" t="s">
        <v>1</v>
      </c>
      <c r="S359" s="225" t="s">
        <v>1</v>
      </c>
      <c r="T359" s="225" t="s">
        <v>1</v>
      </c>
      <c r="U359" s="231" t="s">
        <v>20</v>
      </c>
      <c r="V359" s="225" t="s">
        <v>1</v>
      </c>
      <c r="W359" s="225" t="s">
        <v>1</v>
      </c>
      <c r="X359" s="225" t="s">
        <v>1</v>
      </c>
      <c r="Y359" s="225" t="s">
        <v>1</v>
      </c>
      <c r="Z359" s="225" t="s">
        <v>1</v>
      </c>
      <c r="AA359" s="225" t="s">
        <v>1</v>
      </c>
      <c r="AB359" s="225" t="s">
        <v>1</v>
      </c>
      <c r="AC359" s="225" t="s">
        <v>1</v>
      </c>
      <c r="AD359" s="225" t="s">
        <v>1</v>
      </c>
      <c r="AE359" s="232" t="s">
        <v>23</v>
      </c>
      <c r="AF359" s="232" t="s">
        <v>23</v>
      </c>
      <c r="AG359" s="225" t="s">
        <v>1</v>
      </c>
      <c r="AH359" s="225" t="s">
        <v>1</v>
      </c>
      <c r="AI359" s="225" t="s">
        <v>1</v>
      </c>
      <c r="AJ359" s="225" t="s">
        <v>1</v>
      </c>
      <c r="AK359" s="232" t="s">
        <v>23</v>
      </c>
      <c r="AL359" s="231" t="s">
        <v>20</v>
      </c>
      <c r="AM359" s="225" t="s">
        <v>1</v>
      </c>
      <c r="AN359" s="225" t="s">
        <v>1</v>
      </c>
      <c r="AO359" s="232" t="s">
        <v>23</v>
      </c>
      <c r="AP359" s="225" t="s">
        <v>1</v>
      </c>
      <c r="AQ359" s="225" t="s">
        <v>1</v>
      </c>
      <c r="AR359" s="232" t="s">
        <v>23</v>
      </c>
      <c r="AS359" s="225" t="s">
        <v>1</v>
      </c>
      <c r="AT359" s="225" t="s">
        <v>1</v>
      </c>
      <c r="AU359" s="232" t="s">
        <v>23</v>
      </c>
      <c r="AV359" s="232" t="s">
        <v>23</v>
      </c>
      <c r="AW359" s="232" t="s">
        <v>1242</v>
      </c>
      <c r="AX359" s="227">
        <v>2</v>
      </c>
      <c r="AY359" s="235">
        <v>0</v>
      </c>
      <c r="AZ359" s="228">
        <v>0</v>
      </c>
      <c r="BA359" s="233">
        <v>9</v>
      </c>
      <c r="BB359" s="238">
        <v>0.41</v>
      </c>
      <c r="BD359" t="e">
        <f>VLOOKUP(A359,'High impact list'!$A:$F,1,FALSE)</f>
        <v>#N/A</v>
      </c>
      <c r="BE359" t="e">
        <f>VLOOKUP(A359,'High impact list'!$A:$F,5,FALSE)</f>
        <v>#N/A</v>
      </c>
      <c r="BF359">
        <v>1</v>
      </c>
      <c r="BG359">
        <v>3</v>
      </c>
      <c r="BH359" t="e">
        <f>VLOOKUP(A359,Sheet2!B:B,1,FALSE)</f>
        <v>#N/A</v>
      </c>
    </row>
    <row r="360" spans="1:60" ht="18" customHeight="1" x14ac:dyDescent="0.25">
      <c r="A360" s="223">
        <v>266</v>
      </c>
      <c r="B360" s="224" t="s">
        <v>977</v>
      </c>
      <c r="C360" s="225" t="s">
        <v>1193</v>
      </c>
      <c r="D360" s="225" t="s">
        <v>1191</v>
      </c>
      <c r="E360" s="225" t="s">
        <v>941</v>
      </c>
      <c r="F360" s="225" t="s">
        <v>1</v>
      </c>
      <c r="G360" s="225" t="s">
        <v>1526</v>
      </c>
      <c r="H360" s="224" t="s">
        <v>1</v>
      </c>
      <c r="I360" s="224" t="s">
        <v>437</v>
      </c>
      <c r="J360" s="237" t="s">
        <v>26</v>
      </c>
      <c r="K360" s="225" t="s">
        <v>1</v>
      </c>
      <c r="L360" s="232" t="s">
        <v>23</v>
      </c>
      <c r="M360" s="227" t="s">
        <v>17</v>
      </c>
      <c r="N360" s="225" t="s">
        <v>1</v>
      </c>
      <c r="O360" s="232" t="s">
        <v>23</v>
      </c>
      <c r="P360" s="225" t="s">
        <v>1</v>
      </c>
      <c r="Q360" s="225" t="s">
        <v>1</v>
      </c>
      <c r="R360" s="225" t="s">
        <v>1</v>
      </c>
      <c r="S360" s="225" t="s">
        <v>1</v>
      </c>
      <c r="T360" s="231" t="s">
        <v>20</v>
      </c>
      <c r="U360" s="225" t="s">
        <v>1</v>
      </c>
      <c r="V360" s="225" t="s">
        <v>1</v>
      </c>
      <c r="W360" s="225" t="s">
        <v>1</v>
      </c>
      <c r="X360" s="225" t="s">
        <v>1</v>
      </c>
      <c r="Y360" s="225" t="s">
        <v>1</v>
      </c>
      <c r="Z360" s="225" t="s">
        <v>1</v>
      </c>
      <c r="AA360" s="225" t="s">
        <v>1</v>
      </c>
      <c r="AB360" s="225" t="s">
        <v>1</v>
      </c>
      <c r="AC360" s="225" t="s">
        <v>1</v>
      </c>
      <c r="AD360" s="225" t="s">
        <v>1</v>
      </c>
      <c r="AE360" s="231" t="s">
        <v>20</v>
      </c>
      <c r="AF360" s="225" t="s">
        <v>1</v>
      </c>
      <c r="AG360" s="225" t="s">
        <v>1</v>
      </c>
      <c r="AH360" s="231" t="s">
        <v>20</v>
      </c>
      <c r="AI360" s="225" t="s">
        <v>1</v>
      </c>
      <c r="AJ360" s="225" t="s">
        <v>1</v>
      </c>
      <c r="AK360" s="225" t="s">
        <v>1</v>
      </c>
      <c r="AL360" s="230" t="s">
        <v>22</v>
      </c>
      <c r="AM360" s="225" t="s">
        <v>1</v>
      </c>
      <c r="AN360" s="225" t="s">
        <v>1</v>
      </c>
      <c r="AO360" s="225" t="s">
        <v>1</v>
      </c>
      <c r="AP360" s="231" t="s">
        <v>20</v>
      </c>
      <c r="AQ360" s="225" t="s">
        <v>1</v>
      </c>
      <c r="AR360" s="225" t="s">
        <v>1</v>
      </c>
      <c r="AS360" s="225" t="s">
        <v>1</v>
      </c>
      <c r="AT360" s="225" t="s">
        <v>1</v>
      </c>
      <c r="AU360" s="232" t="s">
        <v>23</v>
      </c>
      <c r="AV360" s="232" t="s">
        <v>23</v>
      </c>
      <c r="AW360" s="231" t="s">
        <v>1240</v>
      </c>
      <c r="AX360" s="226">
        <v>1</v>
      </c>
      <c r="AY360" s="226">
        <v>1</v>
      </c>
      <c r="AZ360" s="228">
        <v>0</v>
      </c>
      <c r="BA360" s="233">
        <v>0.02</v>
      </c>
      <c r="BB360" s="238">
        <v>0.03</v>
      </c>
      <c r="BD360" t="e">
        <f>VLOOKUP(A360,'High impact list'!$A:$F,1,FALSE)</f>
        <v>#N/A</v>
      </c>
      <c r="BE360" t="e">
        <f>VLOOKUP(A360,'High impact list'!$A:$F,5,FALSE)</f>
        <v>#N/A</v>
      </c>
      <c r="BF360">
        <v>1</v>
      </c>
      <c r="BG360">
        <v>3</v>
      </c>
      <c r="BH360" t="e">
        <f>VLOOKUP(A360,Sheet2!B:B,1,FALSE)</f>
        <v>#N/A</v>
      </c>
    </row>
    <row r="361" spans="1:60" ht="14.25" customHeight="1" x14ac:dyDescent="0.25">
      <c r="A361" s="223">
        <v>288</v>
      </c>
      <c r="B361" s="224" t="s">
        <v>980</v>
      </c>
      <c r="C361" s="225" t="s">
        <v>1193</v>
      </c>
      <c r="D361" s="225" t="s">
        <v>1191</v>
      </c>
      <c r="E361" s="225" t="s">
        <v>941</v>
      </c>
      <c r="F361" s="225" t="s">
        <v>1</v>
      </c>
      <c r="G361" s="225" t="s">
        <v>447</v>
      </c>
      <c r="H361" s="224" t="s">
        <v>1</v>
      </c>
      <c r="I361" s="224" t="s">
        <v>437</v>
      </c>
      <c r="J361" s="237" t="s">
        <v>26</v>
      </c>
      <c r="K361" s="232" t="s">
        <v>23</v>
      </c>
      <c r="L361" s="232" t="s">
        <v>23</v>
      </c>
      <c r="M361" s="237" t="s">
        <v>26</v>
      </c>
      <c r="N361" s="232" t="s">
        <v>23</v>
      </c>
      <c r="O361" s="232" t="s">
        <v>23</v>
      </c>
      <c r="P361" s="225" t="s">
        <v>1</v>
      </c>
      <c r="Q361" s="225" t="s">
        <v>1</v>
      </c>
      <c r="R361" s="230" t="s">
        <v>22</v>
      </c>
      <c r="S361" s="225" t="s">
        <v>1</v>
      </c>
      <c r="T361" s="225" t="s">
        <v>1</v>
      </c>
      <c r="U361" s="225" t="s">
        <v>1</v>
      </c>
      <c r="V361" s="225" t="s">
        <v>1</v>
      </c>
      <c r="W361" s="232" t="s">
        <v>23</v>
      </c>
      <c r="X361" s="225" t="s">
        <v>1</v>
      </c>
      <c r="Y361" s="225" t="s">
        <v>1</v>
      </c>
      <c r="Z361" s="225" t="s">
        <v>1</v>
      </c>
      <c r="AA361" s="232" t="s">
        <v>23</v>
      </c>
      <c r="AB361" s="225" t="s">
        <v>1</v>
      </c>
      <c r="AC361" s="225" t="s">
        <v>1</v>
      </c>
      <c r="AD361" s="225" t="s">
        <v>1</v>
      </c>
      <c r="AE361" s="232" t="s">
        <v>23</v>
      </c>
      <c r="AF361" s="225" t="s">
        <v>1</v>
      </c>
      <c r="AG361" s="225" t="s">
        <v>1</v>
      </c>
      <c r="AH361" s="225" t="s">
        <v>1</v>
      </c>
      <c r="AI361" s="225" t="s">
        <v>1</v>
      </c>
      <c r="AJ361" s="225" t="s">
        <v>1</v>
      </c>
      <c r="AK361" s="225" t="s">
        <v>1</v>
      </c>
      <c r="AL361" s="232" t="s">
        <v>23</v>
      </c>
      <c r="AM361" s="225" t="s">
        <v>1</v>
      </c>
      <c r="AN361" s="225" t="s">
        <v>1</v>
      </c>
      <c r="AO361" s="225" t="s">
        <v>1</v>
      </c>
      <c r="AP361" s="225" t="s">
        <v>1</v>
      </c>
      <c r="AQ361" s="225" t="s">
        <v>1</v>
      </c>
      <c r="AR361" s="225" t="s">
        <v>1</v>
      </c>
      <c r="AS361" s="225" t="s">
        <v>1</v>
      </c>
      <c r="AT361" s="225" t="s">
        <v>1</v>
      </c>
      <c r="AU361" s="232" t="s">
        <v>23</v>
      </c>
      <c r="AV361" s="225" t="s">
        <v>1</v>
      </c>
      <c r="AW361" s="226" t="s">
        <v>1241</v>
      </c>
      <c r="AX361" s="227">
        <v>2</v>
      </c>
      <c r="AY361" s="226">
        <v>1</v>
      </c>
      <c r="AZ361" s="228">
        <v>0</v>
      </c>
      <c r="BA361" s="228">
        <v>0</v>
      </c>
      <c r="BB361" s="229">
        <v>0</v>
      </c>
      <c r="BD361" t="e">
        <f>VLOOKUP(A361,'High impact list'!$A:$F,1,FALSE)</f>
        <v>#N/A</v>
      </c>
      <c r="BE361" t="e">
        <f>VLOOKUP(A361,'High impact list'!$A:$F,5,FALSE)</f>
        <v>#N/A</v>
      </c>
      <c r="BF361">
        <v>1</v>
      </c>
      <c r="BG361">
        <v>3</v>
      </c>
      <c r="BH361" t="e">
        <f>VLOOKUP(A361,Sheet2!B:B,1,FALSE)</f>
        <v>#N/A</v>
      </c>
    </row>
    <row r="362" spans="1:60" ht="18.75" customHeight="1" x14ac:dyDescent="0.25">
      <c r="A362" s="223">
        <v>1011</v>
      </c>
      <c r="B362" s="224" t="s">
        <v>148</v>
      </c>
      <c r="C362" s="225" t="s">
        <v>1193</v>
      </c>
      <c r="D362" s="225" t="s">
        <v>1191</v>
      </c>
      <c r="E362" s="225" t="s">
        <v>683</v>
      </c>
      <c r="F362" s="225" t="s">
        <v>1</v>
      </c>
      <c r="G362" s="225" t="s">
        <v>698</v>
      </c>
      <c r="H362" s="224" t="s">
        <v>1</v>
      </c>
      <c r="I362" s="224" t="s">
        <v>437</v>
      </c>
      <c r="J362" s="237" t="s">
        <v>26</v>
      </c>
      <c r="K362" s="225" t="s">
        <v>1</v>
      </c>
      <c r="L362" s="231" t="s">
        <v>20</v>
      </c>
      <c r="M362" s="226" t="s">
        <v>33</v>
      </c>
      <c r="N362" s="225" t="s">
        <v>1</v>
      </c>
      <c r="O362" s="225" t="s">
        <v>1</v>
      </c>
      <c r="P362" s="225" t="s">
        <v>1</v>
      </c>
      <c r="Q362" s="225" t="s">
        <v>1</v>
      </c>
      <c r="R362" s="231" t="s">
        <v>20</v>
      </c>
      <c r="S362" s="225" t="s">
        <v>1</v>
      </c>
      <c r="T362" s="225" t="s">
        <v>1</v>
      </c>
      <c r="U362" s="225" t="s">
        <v>1</v>
      </c>
      <c r="V362" s="225" t="s">
        <v>1</v>
      </c>
      <c r="W362" s="225" t="s">
        <v>1</v>
      </c>
      <c r="X362" s="225" t="s">
        <v>1</v>
      </c>
      <c r="Y362" s="225" t="s">
        <v>1</v>
      </c>
      <c r="Z362" s="225" t="s">
        <v>1</v>
      </c>
      <c r="AA362" s="225" t="s">
        <v>1</v>
      </c>
      <c r="AB362" s="225" t="s">
        <v>1</v>
      </c>
      <c r="AC362" s="225" t="s">
        <v>1</v>
      </c>
      <c r="AD362" s="225" t="s">
        <v>1</v>
      </c>
      <c r="AE362" s="231" t="s">
        <v>20</v>
      </c>
      <c r="AF362" s="225" t="s">
        <v>1</v>
      </c>
      <c r="AG362" s="231" t="s">
        <v>20</v>
      </c>
      <c r="AH362" s="225" t="s">
        <v>1</v>
      </c>
      <c r="AI362" s="225" t="s">
        <v>1</v>
      </c>
      <c r="AJ362" s="225" t="s">
        <v>1</v>
      </c>
      <c r="AK362" s="225" t="s">
        <v>1</v>
      </c>
      <c r="AL362" s="225" t="s">
        <v>1</v>
      </c>
      <c r="AM362" s="225" t="s">
        <v>1</v>
      </c>
      <c r="AN362" s="225" t="s">
        <v>1</v>
      </c>
      <c r="AO362" s="225" t="s">
        <v>1</v>
      </c>
      <c r="AP362" s="225" t="s">
        <v>1</v>
      </c>
      <c r="AQ362" s="225" t="s">
        <v>1</v>
      </c>
      <c r="AR362" s="225" t="s">
        <v>1</v>
      </c>
      <c r="AS362" s="225" t="s">
        <v>1</v>
      </c>
      <c r="AT362" s="225" t="s">
        <v>1</v>
      </c>
      <c r="AU362" s="225" t="s">
        <v>1</v>
      </c>
      <c r="AV362" s="225" t="s">
        <v>1</v>
      </c>
      <c r="AW362" s="231" t="s">
        <v>1240</v>
      </c>
      <c r="AX362" s="226">
        <v>1</v>
      </c>
      <c r="AY362" s="227">
        <v>2</v>
      </c>
      <c r="AZ362" s="228">
        <v>0</v>
      </c>
      <c r="BA362" s="228">
        <v>0</v>
      </c>
      <c r="BB362" s="234">
        <v>0</v>
      </c>
      <c r="BD362">
        <f>VLOOKUP(A362,'High impact list'!$A:$F,1,FALSE)</f>
        <v>1011</v>
      </c>
      <c r="BE362" t="str">
        <f>VLOOKUP(A362,'High impact list'!$A:$F,5,FALSE)</f>
        <v xml:space="preserve">Financial sustainability </v>
      </c>
      <c r="BF362">
        <v>1</v>
      </c>
      <c r="BG362">
        <v>3</v>
      </c>
      <c r="BH362" t="e">
        <f>VLOOKUP(A362,Sheet2!B:B,1,FALSE)</f>
        <v>#N/A</v>
      </c>
    </row>
    <row r="363" spans="1:60" ht="27" customHeight="1" x14ac:dyDescent="0.25">
      <c r="A363" s="223">
        <v>1332</v>
      </c>
      <c r="B363" s="224" t="s">
        <v>80</v>
      </c>
      <c r="C363" s="225" t="s">
        <v>1193</v>
      </c>
      <c r="D363" s="225" t="s">
        <v>1191</v>
      </c>
      <c r="E363" s="225" t="s">
        <v>1065</v>
      </c>
      <c r="F363" s="225" t="s">
        <v>1</v>
      </c>
      <c r="G363" s="225" t="s">
        <v>447</v>
      </c>
      <c r="H363" s="224" t="s">
        <v>1</v>
      </c>
      <c r="I363" s="224" t="s">
        <v>437</v>
      </c>
      <c r="J363" s="237" t="s">
        <v>26</v>
      </c>
      <c r="K363" s="225" t="s">
        <v>1</v>
      </c>
      <c r="L363" s="232" t="s">
        <v>23</v>
      </c>
      <c r="M363" s="237" t="s">
        <v>26</v>
      </c>
      <c r="N363" s="225" t="s">
        <v>1</v>
      </c>
      <c r="O363" s="232" t="s">
        <v>23</v>
      </c>
      <c r="P363" s="230" t="s">
        <v>22</v>
      </c>
      <c r="Q363" s="230" t="s">
        <v>22</v>
      </c>
      <c r="R363" s="232" t="s">
        <v>23</v>
      </c>
      <c r="S363" s="225" t="s">
        <v>1</v>
      </c>
      <c r="T363" s="225" t="s">
        <v>1</v>
      </c>
      <c r="U363" s="231" t="s">
        <v>20</v>
      </c>
      <c r="V363" s="230" t="s">
        <v>22</v>
      </c>
      <c r="W363" s="230" t="s">
        <v>22</v>
      </c>
      <c r="X363" s="225" t="s">
        <v>1</v>
      </c>
      <c r="Y363" s="231" t="s">
        <v>20</v>
      </c>
      <c r="Z363" s="225" t="s">
        <v>1</v>
      </c>
      <c r="AA363" s="225" t="s">
        <v>1</v>
      </c>
      <c r="AB363" s="225" t="s">
        <v>1</v>
      </c>
      <c r="AC363" s="225" t="s">
        <v>1</v>
      </c>
      <c r="AD363" s="225" t="s">
        <v>1</v>
      </c>
      <c r="AE363" s="232" t="s">
        <v>23</v>
      </c>
      <c r="AF363" s="225" t="s">
        <v>1</v>
      </c>
      <c r="AG363" s="225" t="s">
        <v>1</v>
      </c>
      <c r="AH363" s="230" t="s">
        <v>22</v>
      </c>
      <c r="AI363" s="225" t="s">
        <v>1</v>
      </c>
      <c r="AJ363" s="225" t="s">
        <v>1</v>
      </c>
      <c r="AK363" s="225" t="s">
        <v>1</v>
      </c>
      <c r="AL363" s="225" t="s">
        <v>1</v>
      </c>
      <c r="AM363" s="225" t="s">
        <v>1</v>
      </c>
      <c r="AN363" s="225" t="s">
        <v>1</v>
      </c>
      <c r="AO363" s="225" t="s">
        <v>1</v>
      </c>
      <c r="AP363" s="225" t="s">
        <v>1</v>
      </c>
      <c r="AQ363" s="225" t="s">
        <v>1</v>
      </c>
      <c r="AR363" s="225" t="s">
        <v>1</v>
      </c>
      <c r="AS363" s="225" t="s">
        <v>1</v>
      </c>
      <c r="AT363" s="225" t="s">
        <v>1</v>
      </c>
      <c r="AU363" s="225" t="s">
        <v>1</v>
      </c>
      <c r="AV363" s="232" t="s">
        <v>23</v>
      </c>
      <c r="AW363" s="231" t="s">
        <v>1240</v>
      </c>
      <c r="AX363" s="226">
        <v>1</v>
      </c>
      <c r="AY363" s="226">
        <v>1</v>
      </c>
      <c r="AZ363" s="228">
        <v>0</v>
      </c>
      <c r="BA363" s="228">
        <v>0</v>
      </c>
      <c r="BB363" s="229">
        <v>0</v>
      </c>
      <c r="BD363">
        <f>VLOOKUP(A363,'High impact list'!$A:$F,1,FALSE)</f>
        <v>1332</v>
      </c>
      <c r="BE363" t="str">
        <f>VLOOKUP(A363,'High impact list'!$A:$F,5,FALSE)</f>
        <v>Education, skills and unemployment</v>
      </c>
      <c r="BF363">
        <v>1</v>
      </c>
      <c r="BG363">
        <v>3</v>
      </c>
      <c r="BH363" t="e">
        <f>VLOOKUP(A363,Sheet2!B:B,1,FALSE)</f>
        <v>#N/A</v>
      </c>
    </row>
    <row r="364" spans="1:60" ht="18" customHeight="1" x14ac:dyDescent="0.25">
      <c r="A364" s="223">
        <v>1498</v>
      </c>
      <c r="B364" s="224" t="s">
        <v>985</v>
      </c>
      <c r="C364" s="225" t="s">
        <v>1193</v>
      </c>
      <c r="D364" s="225" t="s">
        <v>1191</v>
      </c>
      <c r="E364" s="225" t="s">
        <v>941</v>
      </c>
      <c r="F364" s="225" t="s">
        <v>461</v>
      </c>
      <c r="G364" s="225" t="s">
        <v>1518</v>
      </c>
      <c r="H364" s="224" t="s">
        <v>1</v>
      </c>
      <c r="I364" s="224" t="s">
        <v>437</v>
      </c>
      <c r="J364" s="237" t="s">
        <v>26</v>
      </c>
      <c r="K364" s="231" t="s">
        <v>20</v>
      </c>
      <c r="L364" s="231" t="s">
        <v>20</v>
      </c>
      <c r="M364" s="226" t="s">
        <v>33</v>
      </c>
      <c r="N364" s="225" t="s">
        <v>1</v>
      </c>
      <c r="O364" s="225" t="s">
        <v>1</v>
      </c>
      <c r="P364" s="225" t="s">
        <v>1</v>
      </c>
      <c r="Q364" s="225" t="s">
        <v>1</v>
      </c>
      <c r="R364" s="231" t="s">
        <v>20</v>
      </c>
      <c r="S364" s="225" t="s">
        <v>1</v>
      </c>
      <c r="T364" s="225" t="s">
        <v>1</v>
      </c>
      <c r="U364" s="231" t="s">
        <v>20</v>
      </c>
      <c r="V364" s="225" t="s">
        <v>1</v>
      </c>
      <c r="W364" s="225" t="s">
        <v>1</v>
      </c>
      <c r="X364" s="225" t="s">
        <v>1</v>
      </c>
      <c r="Y364" s="231" t="s">
        <v>20</v>
      </c>
      <c r="Z364" s="225" t="s">
        <v>1</v>
      </c>
      <c r="AA364" s="231" t="s">
        <v>20</v>
      </c>
      <c r="AB364" s="225" t="s">
        <v>1</v>
      </c>
      <c r="AC364" s="225" t="s">
        <v>1</v>
      </c>
      <c r="AD364" s="225" t="s">
        <v>1</v>
      </c>
      <c r="AE364" s="231" t="s">
        <v>20</v>
      </c>
      <c r="AF364" s="225" t="s">
        <v>1</v>
      </c>
      <c r="AG364" s="225" t="s">
        <v>1</v>
      </c>
      <c r="AH364" s="225" t="s">
        <v>1</v>
      </c>
      <c r="AI364" s="225" t="s">
        <v>1</v>
      </c>
      <c r="AJ364" s="225" t="s">
        <v>1</v>
      </c>
      <c r="AK364" s="225" t="s">
        <v>1</v>
      </c>
      <c r="AL364" s="225" t="s">
        <v>1</v>
      </c>
      <c r="AM364" s="225" t="s">
        <v>1</v>
      </c>
      <c r="AN364" s="225" t="s">
        <v>1</v>
      </c>
      <c r="AO364" s="225" t="s">
        <v>1</v>
      </c>
      <c r="AP364" s="225" t="s">
        <v>1</v>
      </c>
      <c r="AQ364" s="225" t="s">
        <v>1</v>
      </c>
      <c r="AR364" s="225" t="s">
        <v>1</v>
      </c>
      <c r="AS364" s="225" t="s">
        <v>1</v>
      </c>
      <c r="AT364" s="225" t="s">
        <v>1</v>
      </c>
      <c r="AU364" s="232" t="s">
        <v>23</v>
      </c>
      <c r="AV364" s="232" t="s">
        <v>23</v>
      </c>
      <c r="AW364" s="231" t="s">
        <v>1240</v>
      </c>
      <c r="AX364" s="227">
        <v>2</v>
      </c>
      <c r="AY364" s="227">
        <v>2</v>
      </c>
      <c r="AZ364" s="228">
        <v>0</v>
      </c>
      <c r="BA364" s="236">
        <v>1.6</v>
      </c>
      <c r="BB364" s="229">
        <v>0</v>
      </c>
      <c r="BD364" t="e">
        <f>VLOOKUP(A364,'High impact list'!$A:$F,1,FALSE)</f>
        <v>#N/A</v>
      </c>
      <c r="BE364" t="e">
        <f>VLOOKUP(A364,'High impact list'!$A:$F,5,FALSE)</f>
        <v>#N/A</v>
      </c>
      <c r="BF364">
        <v>1</v>
      </c>
      <c r="BG364">
        <v>3</v>
      </c>
      <c r="BH364" t="e">
        <f>VLOOKUP(A364,Sheet2!B:B,1,FALSE)</f>
        <v>#N/A</v>
      </c>
    </row>
    <row r="365" spans="1:60" ht="18.75" customHeight="1" x14ac:dyDescent="0.25">
      <c r="A365" s="223">
        <v>1071</v>
      </c>
      <c r="B365" s="224" t="s">
        <v>1305</v>
      </c>
      <c r="C365" s="225" t="s">
        <v>1193</v>
      </c>
      <c r="D365" s="225" t="s">
        <v>1191</v>
      </c>
      <c r="E365" s="225" t="s">
        <v>941</v>
      </c>
      <c r="F365" s="225" t="s">
        <v>1</v>
      </c>
      <c r="G365" s="225" t="s">
        <v>1526</v>
      </c>
      <c r="H365" s="224" t="s">
        <v>1</v>
      </c>
      <c r="I365" s="224" t="s">
        <v>437</v>
      </c>
      <c r="J365" s="237" t="s">
        <v>26</v>
      </c>
      <c r="K365" s="231" t="s">
        <v>20</v>
      </c>
      <c r="L365" s="232" t="s">
        <v>23</v>
      </c>
      <c r="M365" s="237" t="s">
        <v>26</v>
      </c>
      <c r="N365" s="230" t="s">
        <v>22</v>
      </c>
      <c r="O365" s="231" t="s">
        <v>20</v>
      </c>
      <c r="P365" s="225" t="s">
        <v>1</v>
      </c>
      <c r="Q365" s="232" t="s">
        <v>23</v>
      </c>
      <c r="R365" s="225" t="s">
        <v>1</v>
      </c>
      <c r="S365" s="231" t="s">
        <v>20</v>
      </c>
      <c r="T365" s="231" t="s">
        <v>20</v>
      </c>
      <c r="U365" s="225" t="s">
        <v>1</v>
      </c>
      <c r="V365" s="231" t="s">
        <v>20</v>
      </c>
      <c r="W365" s="232" t="s">
        <v>23</v>
      </c>
      <c r="X365" s="225" t="s">
        <v>1</v>
      </c>
      <c r="Y365" s="225" t="s">
        <v>1</v>
      </c>
      <c r="Z365" s="231" t="s">
        <v>20</v>
      </c>
      <c r="AA365" s="231" t="s">
        <v>20</v>
      </c>
      <c r="AB365" s="225" t="s">
        <v>1</v>
      </c>
      <c r="AC365" s="225" t="s">
        <v>1</v>
      </c>
      <c r="AD365" s="225" t="s">
        <v>1</v>
      </c>
      <c r="AE365" s="232" t="s">
        <v>23</v>
      </c>
      <c r="AF365" s="225" t="s">
        <v>1</v>
      </c>
      <c r="AG365" s="225" t="s">
        <v>1</v>
      </c>
      <c r="AH365" s="225" t="s">
        <v>1</v>
      </c>
      <c r="AI365" s="225" t="s">
        <v>1</v>
      </c>
      <c r="AJ365" s="225" t="s">
        <v>1</v>
      </c>
      <c r="AK365" s="231" t="s">
        <v>20</v>
      </c>
      <c r="AL365" s="225" t="s">
        <v>1</v>
      </c>
      <c r="AM365" s="225" t="s">
        <v>1</v>
      </c>
      <c r="AN365" s="225" t="s">
        <v>1</v>
      </c>
      <c r="AO365" s="225" t="s">
        <v>1</v>
      </c>
      <c r="AP365" s="225" t="s">
        <v>1</v>
      </c>
      <c r="AQ365" s="225" t="s">
        <v>1</v>
      </c>
      <c r="AR365" s="231" t="s">
        <v>20</v>
      </c>
      <c r="AS365" s="225" t="s">
        <v>1</v>
      </c>
      <c r="AT365" s="225" t="s">
        <v>1</v>
      </c>
      <c r="AU365" s="232" t="s">
        <v>23</v>
      </c>
      <c r="AV365" s="231" t="s">
        <v>20</v>
      </c>
      <c r="AW365" s="226" t="s">
        <v>1241</v>
      </c>
      <c r="AX365" s="227">
        <v>2</v>
      </c>
      <c r="AY365" s="226">
        <v>1</v>
      </c>
      <c r="AZ365" s="228">
        <v>0</v>
      </c>
      <c r="BA365" s="236">
        <v>3.2</v>
      </c>
      <c r="BB365" s="234">
        <v>0</v>
      </c>
      <c r="BD365" t="e">
        <f>VLOOKUP(A365,'High impact list'!$A:$F,1,FALSE)</f>
        <v>#N/A</v>
      </c>
      <c r="BE365" t="e">
        <f>VLOOKUP(A365,'High impact list'!$A:$F,5,FALSE)</f>
        <v>#N/A</v>
      </c>
      <c r="BF365">
        <v>1</v>
      </c>
      <c r="BG365">
        <v>3</v>
      </c>
      <c r="BH365" t="e">
        <f>VLOOKUP(A365,Sheet2!B:B,1,FALSE)</f>
        <v>#N/A</v>
      </c>
    </row>
    <row r="366" spans="1:60" ht="18.75" customHeight="1" x14ac:dyDescent="0.25">
      <c r="A366" s="223">
        <v>1299</v>
      </c>
      <c r="B366" s="224" t="s">
        <v>83</v>
      </c>
      <c r="C366" s="225" t="s">
        <v>1193</v>
      </c>
      <c r="D366" s="225" t="s">
        <v>1191</v>
      </c>
      <c r="E366" s="225" t="s">
        <v>438</v>
      </c>
      <c r="F366" s="225" t="s">
        <v>1</v>
      </c>
      <c r="G366" s="225" t="s">
        <v>447</v>
      </c>
      <c r="H366" s="224" t="s">
        <v>1</v>
      </c>
      <c r="I366" s="224" t="s">
        <v>437</v>
      </c>
      <c r="J366" s="237" t="s">
        <v>26</v>
      </c>
      <c r="K366" s="225" t="s">
        <v>1</v>
      </c>
      <c r="L366" s="232" t="s">
        <v>23</v>
      </c>
      <c r="M366" s="237" t="s">
        <v>26</v>
      </c>
      <c r="N366" s="225" t="s">
        <v>1</v>
      </c>
      <c r="O366" s="232" t="s">
        <v>23</v>
      </c>
      <c r="P366" s="232" t="s">
        <v>23</v>
      </c>
      <c r="Q366" s="232" t="s">
        <v>23</v>
      </c>
      <c r="R366" s="232" t="s">
        <v>23</v>
      </c>
      <c r="S366" s="225" t="s">
        <v>1</v>
      </c>
      <c r="T366" s="230" t="s">
        <v>22</v>
      </c>
      <c r="U366" s="232" t="s">
        <v>23</v>
      </c>
      <c r="V366" s="232" t="s">
        <v>23</v>
      </c>
      <c r="W366" s="232" t="s">
        <v>23</v>
      </c>
      <c r="X366" s="225" t="s">
        <v>1</v>
      </c>
      <c r="Y366" s="225" t="s">
        <v>1</v>
      </c>
      <c r="Z366" s="225" t="s">
        <v>1</v>
      </c>
      <c r="AA366" s="225" t="s">
        <v>1</v>
      </c>
      <c r="AB366" s="225" t="s">
        <v>1</v>
      </c>
      <c r="AC366" s="225" t="s">
        <v>1</v>
      </c>
      <c r="AD366" s="225" t="s">
        <v>1</v>
      </c>
      <c r="AE366" s="232" t="s">
        <v>23</v>
      </c>
      <c r="AF366" s="225" t="s">
        <v>1</v>
      </c>
      <c r="AG366" s="225" t="s">
        <v>1</v>
      </c>
      <c r="AH366" s="225" t="s">
        <v>1</v>
      </c>
      <c r="AI366" s="225" t="s">
        <v>1</v>
      </c>
      <c r="AJ366" s="225" t="s">
        <v>1</v>
      </c>
      <c r="AK366" s="225" t="s">
        <v>1</v>
      </c>
      <c r="AL366" s="225" t="s">
        <v>1</v>
      </c>
      <c r="AM366" s="225" t="s">
        <v>1</v>
      </c>
      <c r="AN366" s="225" t="s">
        <v>1</v>
      </c>
      <c r="AO366" s="225" t="s">
        <v>1</v>
      </c>
      <c r="AP366" s="225" t="s">
        <v>1</v>
      </c>
      <c r="AQ366" s="225" t="s">
        <v>1</v>
      </c>
      <c r="AR366" s="225" t="s">
        <v>1</v>
      </c>
      <c r="AS366" s="225" t="s">
        <v>1</v>
      </c>
      <c r="AT366" s="225" t="s">
        <v>1</v>
      </c>
      <c r="AU366" s="225" t="s">
        <v>1</v>
      </c>
      <c r="AV366" s="225" t="s">
        <v>1</v>
      </c>
      <c r="AW366" s="231" t="s">
        <v>1240</v>
      </c>
      <c r="AX366" s="239">
        <v>3</v>
      </c>
      <c r="AY366" s="235">
        <v>0</v>
      </c>
      <c r="AZ366" s="228">
        <v>0</v>
      </c>
      <c r="BA366" s="228">
        <v>0</v>
      </c>
      <c r="BB366" s="229">
        <v>0</v>
      </c>
      <c r="BD366">
        <f>VLOOKUP(A366,'High impact list'!$A:$F,1,FALSE)</f>
        <v>1299</v>
      </c>
      <c r="BE366" t="str">
        <f>VLOOKUP(A366,'High impact list'!$A:$F,5,FALSE)</f>
        <v>Education, skills and unemployment</v>
      </c>
      <c r="BF366">
        <v>1</v>
      </c>
      <c r="BG366">
        <v>3</v>
      </c>
      <c r="BH366" t="e">
        <f>VLOOKUP(A366,Sheet2!B:B,1,FALSE)</f>
        <v>#N/A</v>
      </c>
    </row>
    <row r="367" spans="1:60" ht="18.75" customHeight="1" x14ac:dyDescent="0.25">
      <c r="A367" s="223">
        <v>345</v>
      </c>
      <c r="B367" s="224" t="s">
        <v>871</v>
      </c>
      <c r="C367" s="225" t="s">
        <v>1193</v>
      </c>
      <c r="D367" s="225" t="s">
        <v>1191</v>
      </c>
      <c r="E367" s="225" t="s">
        <v>854</v>
      </c>
      <c r="F367" s="225" t="s">
        <v>1</v>
      </c>
      <c r="G367" s="225" t="s">
        <v>856</v>
      </c>
      <c r="H367" s="224" t="s">
        <v>1</v>
      </c>
      <c r="I367" s="224" t="s">
        <v>437</v>
      </c>
      <c r="J367" s="237" t="s">
        <v>26</v>
      </c>
      <c r="K367" s="225" t="s">
        <v>1</v>
      </c>
      <c r="L367" s="232" t="s">
        <v>23</v>
      </c>
      <c r="M367" s="227" t="s">
        <v>17</v>
      </c>
      <c r="N367" s="225" t="s">
        <v>1</v>
      </c>
      <c r="O367" s="232" t="s">
        <v>23</v>
      </c>
      <c r="P367" s="225" t="s">
        <v>1</v>
      </c>
      <c r="Q367" s="225" t="s">
        <v>1</v>
      </c>
      <c r="R367" s="225" t="s">
        <v>1</v>
      </c>
      <c r="S367" s="225" t="s">
        <v>1</v>
      </c>
      <c r="T367" s="231" t="s">
        <v>20</v>
      </c>
      <c r="U367" s="231" t="s">
        <v>20</v>
      </c>
      <c r="V367" s="225" t="s">
        <v>1</v>
      </c>
      <c r="W367" s="225" t="s">
        <v>1</v>
      </c>
      <c r="X367" s="225" t="s">
        <v>1</v>
      </c>
      <c r="Y367" s="225" t="s">
        <v>1</v>
      </c>
      <c r="Z367" s="225" t="s">
        <v>1</v>
      </c>
      <c r="AA367" s="225" t="s">
        <v>1</v>
      </c>
      <c r="AB367" s="225" t="s">
        <v>1</v>
      </c>
      <c r="AC367" s="225" t="s">
        <v>1</v>
      </c>
      <c r="AD367" s="225" t="s">
        <v>1</v>
      </c>
      <c r="AE367" s="232" t="s">
        <v>23</v>
      </c>
      <c r="AF367" s="225" t="s">
        <v>1</v>
      </c>
      <c r="AG367" s="225" t="s">
        <v>1</v>
      </c>
      <c r="AH367" s="225" t="s">
        <v>1</v>
      </c>
      <c r="AI367" s="225" t="s">
        <v>1</v>
      </c>
      <c r="AJ367" s="225" t="s">
        <v>1</v>
      </c>
      <c r="AK367" s="225" t="s">
        <v>1</v>
      </c>
      <c r="AL367" s="225" t="s">
        <v>1</v>
      </c>
      <c r="AM367" s="225" t="s">
        <v>1</v>
      </c>
      <c r="AN367" s="225" t="s">
        <v>1</v>
      </c>
      <c r="AO367" s="231" t="s">
        <v>20</v>
      </c>
      <c r="AP367" s="225" t="s">
        <v>1</v>
      </c>
      <c r="AQ367" s="225" t="s">
        <v>1</v>
      </c>
      <c r="AR367" s="225" t="s">
        <v>1</v>
      </c>
      <c r="AS367" s="225" t="s">
        <v>1</v>
      </c>
      <c r="AT367" s="225" t="s">
        <v>1</v>
      </c>
      <c r="AU367" s="225" t="s">
        <v>1</v>
      </c>
      <c r="AV367" s="232" t="s">
        <v>23</v>
      </c>
      <c r="AW367" s="231" t="s">
        <v>1240</v>
      </c>
      <c r="AX367" s="226">
        <v>1</v>
      </c>
      <c r="AY367" s="227">
        <v>2</v>
      </c>
      <c r="AZ367" s="228">
        <v>0</v>
      </c>
      <c r="BA367" s="233">
        <v>3.2</v>
      </c>
      <c r="BB367" s="234">
        <v>0.05</v>
      </c>
      <c r="BD367" t="e">
        <f>VLOOKUP(A367,'High impact list'!$A:$F,1,FALSE)</f>
        <v>#N/A</v>
      </c>
      <c r="BE367" t="e">
        <f>VLOOKUP(A367,'High impact list'!$A:$F,5,FALSE)</f>
        <v>#N/A</v>
      </c>
      <c r="BF367">
        <v>1</v>
      </c>
      <c r="BG367">
        <v>3</v>
      </c>
      <c r="BH367" t="e">
        <f>VLOOKUP(A367,Sheet2!B:B,1,FALSE)</f>
        <v>#N/A</v>
      </c>
    </row>
    <row r="368" spans="1:60" ht="18.75" customHeight="1" x14ac:dyDescent="0.25">
      <c r="A368" s="223">
        <v>1559</v>
      </c>
      <c r="B368" s="224" t="s">
        <v>720</v>
      </c>
      <c r="C368" s="225" t="s">
        <v>1193</v>
      </c>
      <c r="D368" s="225" t="s">
        <v>1191</v>
      </c>
      <c r="E368" s="225" t="s">
        <v>683</v>
      </c>
      <c r="F368" s="225" t="s">
        <v>1</v>
      </c>
      <c r="G368" s="225" t="s">
        <v>156</v>
      </c>
      <c r="H368" s="224" t="s">
        <v>1</v>
      </c>
      <c r="I368" s="224" t="s">
        <v>437</v>
      </c>
      <c r="J368" s="237" t="s">
        <v>26</v>
      </c>
      <c r="K368" s="232" t="s">
        <v>23</v>
      </c>
      <c r="L368" s="232" t="s">
        <v>23</v>
      </c>
      <c r="M368" s="237" t="s">
        <v>26</v>
      </c>
      <c r="N368" s="231" t="s">
        <v>20</v>
      </c>
      <c r="O368" s="231" t="s">
        <v>20</v>
      </c>
      <c r="P368" s="225" t="s">
        <v>1</v>
      </c>
      <c r="Q368" s="232" t="s">
        <v>23</v>
      </c>
      <c r="R368" s="232" t="s">
        <v>23</v>
      </c>
      <c r="S368" s="225" t="s">
        <v>1</v>
      </c>
      <c r="T368" s="225" t="s">
        <v>1</v>
      </c>
      <c r="U368" s="225" t="s">
        <v>1</v>
      </c>
      <c r="V368" s="230" t="s">
        <v>22</v>
      </c>
      <c r="W368" s="232" t="s">
        <v>23</v>
      </c>
      <c r="X368" s="225" t="s">
        <v>1</v>
      </c>
      <c r="Y368" s="225" t="s">
        <v>1</v>
      </c>
      <c r="Z368" s="225" t="s">
        <v>1</v>
      </c>
      <c r="AA368" s="232" t="s">
        <v>23</v>
      </c>
      <c r="AB368" s="225" t="s">
        <v>1</v>
      </c>
      <c r="AC368" s="225" t="s">
        <v>1</v>
      </c>
      <c r="AD368" s="225" t="s">
        <v>1</v>
      </c>
      <c r="AE368" s="232" t="s">
        <v>23</v>
      </c>
      <c r="AF368" s="225" t="s">
        <v>1</v>
      </c>
      <c r="AG368" s="225" t="s">
        <v>1</v>
      </c>
      <c r="AH368" s="225" t="s">
        <v>1</v>
      </c>
      <c r="AI368" s="225" t="s">
        <v>1</v>
      </c>
      <c r="AJ368" s="225" t="s">
        <v>1</v>
      </c>
      <c r="AK368" s="232" t="s">
        <v>23</v>
      </c>
      <c r="AL368" s="231" t="s">
        <v>20</v>
      </c>
      <c r="AM368" s="225" t="s">
        <v>1</v>
      </c>
      <c r="AN368" s="225" t="s">
        <v>1</v>
      </c>
      <c r="AO368" s="230" t="s">
        <v>22</v>
      </c>
      <c r="AP368" s="225" t="s">
        <v>1</v>
      </c>
      <c r="AQ368" s="225" t="s">
        <v>1</v>
      </c>
      <c r="AR368" s="232" t="s">
        <v>23</v>
      </c>
      <c r="AS368" s="225" t="s">
        <v>1</v>
      </c>
      <c r="AT368" s="225" t="s">
        <v>1</v>
      </c>
      <c r="AU368" s="232" t="s">
        <v>23</v>
      </c>
      <c r="AV368" s="232" t="s">
        <v>23</v>
      </c>
      <c r="AW368" s="232" t="s">
        <v>1242</v>
      </c>
      <c r="AX368" s="227">
        <v>2</v>
      </c>
      <c r="AY368" s="227">
        <v>2</v>
      </c>
      <c r="AZ368" s="228">
        <v>0</v>
      </c>
      <c r="BA368" s="233">
        <v>12.8</v>
      </c>
      <c r="BB368" s="234">
        <v>7.0000000000000007E-2</v>
      </c>
      <c r="BD368" t="e">
        <f>VLOOKUP(A368,'High impact list'!$A:$F,1,FALSE)</f>
        <v>#N/A</v>
      </c>
      <c r="BE368" t="e">
        <f>VLOOKUP(A368,'High impact list'!$A:$F,5,FALSE)</f>
        <v>#N/A</v>
      </c>
      <c r="BF368">
        <v>1</v>
      </c>
      <c r="BG368">
        <v>3</v>
      </c>
      <c r="BH368" t="e">
        <f>VLOOKUP(A368,Sheet2!B:B,1,FALSE)</f>
        <v>#N/A</v>
      </c>
    </row>
    <row r="369" spans="1:60" ht="18" customHeight="1" x14ac:dyDescent="0.25">
      <c r="A369" s="223">
        <v>1224</v>
      </c>
      <c r="B369" s="224" t="s">
        <v>220</v>
      </c>
      <c r="C369" s="225" t="s">
        <v>1193</v>
      </c>
      <c r="D369" s="225" t="s">
        <v>1191</v>
      </c>
      <c r="E369" s="225" t="s">
        <v>683</v>
      </c>
      <c r="F369" s="225" t="s">
        <v>1</v>
      </c>
      <c r="G369" s="225" t="s">
        <v>209</v>
      </c>
      <c r="H369" s="224" t="s">
        <v>1</v>
      </c>
      <c r="I369" s="224" t="s">
        <v>437</v>
      </c>
      <c r="J369" s="237" t="s">
        <v>26</v>
      </c>
      <c r="K369" s="225" t="s">
        <v>1</v>
      </c>
      <c r="L369" s="232" t="s">
        <v>23</v>
      </c>
      <c r="M369" s="237" t="s">
        <v>26</v>
      </c>
      <c r="N369" s="225" t="s">
        <v>1</v>
      </c>
      <c r="O369" s="232" t="s">
        <v>23</v>
      </c>
      <c r="P369" s="225" t="s">
        <v>1</v>
      </c>
      <c r="Q369" s="225" t="s">
        <v>1</v>
      </c>
      <c r="R369" s="232" t="s">
        <v>23</v>
      </c>
      <c r="S369" s="225" t="s">
        <v>1</v>
      </c>
      <c r="T369" s="225" t="s">
        <v>1</v>
      </c>
      <c r="U369" s="230" t="s">
        <v>22</v>
      </c>
      <c r="V369" s="225" t="s">
        <v>1</v>
      </c>
      <c r="W369" s="225" t="s">
        <v>1</v>
      </c>
      <c r="X369" s="225" t="s">
        <v>1</v>
      </c>
      <c r="Y369" s="225" t="s">
        <v>1</v>
      </c>
      <c r="Z369" s="230" t="s">
        <v>22</v>
      </c>
      <c r="AA369" s="225" t="s">
        <v>1</v>
      </c>
      <c r="AB369" s="225" t="s">
        <v>1</v>
      </c>
      <c r="AC369" s="225" t="s">
        <v>1</v>
      </c>
      <c r="AD369" s="225" t="s">
        <v>1</v>
      </c>
      <c r="AE369" s="231" t="s">
        <v>20</v>
      </c>
      <c r="AF369" s="225" t="s">
        <v>1</v>
      </c>
      <c r="AG369" s="230" t="s">
        <v>22</v>
      </c>
      <c r="AH369" s="225" t="s">
        <v>1</v>
      </c>
      <c r="AI369" s="225" t="s">
        <v>1</v>
      </c>
      <c r="AJ369" s="225" t="s">
        <v>1</v>
      </c>
      <c r="AK369" s="230" t="s">
        <v>22</v>
      </c>
      <c r="AL369" s="232" t="s">
        <v>23</v>
      </c>
      <c r="AM369" s="225" t="s">
        <v>1</v>
      </c>
      <c r="AN369" s="225" t="s">
        <v>1</v>
      </c>
      <c r="AO369" s="225" t="s">
        <v>1</v>
      </c>
      <c r="AP369" s="225" t="s">
        <v>1</v>
      </c>
      <c r="AQ369" s="225" t="s">
        <v>1</v>
      </c>
      <c r="AR369" s="225" t="s">
        <v>1</v>
      </c>
      <c r="AS369" s="225" t="s">
        <v>1</v>
      </c>
      <c r="AT369" s="225" t="s">
        <v>1</v>
      </c>
      <c r="AU369" s="232" t="s">
        <v>23</v>
      </c>
      <c r="AV369" s="232" t="s">
        <v>23</v>
      </c>
      <c r="AW369" s="231" t="s">
        <v>1240</v>
      </c>
      <c r="AX369" s="227">
        <v>2</v>
      </c>
      <c r="AY369" s="226">
        <v>1</v>
      </c>
      <c r="AZ369" s="228">
        <v>0</v>
      </c>
      <c r="BA369" s="233">
        <v>0.56999999999999995</v>
      </c>
      <c r="BB369" s="234">
        <v>0</v>
      </c>
      <c r="BD369">
        <f>VLOOKUP(A369,'High impact list'!$A:$F,1,FALSE)</f>
        <v>1224</v>
      </c>
      <c r="BE369" t="str">
        <f>VLOOKUP(A369,'High impact list'!$A:$F,5,FALSE)</f>
        <v>Transport</v>
      </c>
      <c r="BF369">
        <v>1</v>
      </c>
      <c r="BG369">
        <v>3</v>
      </c>
      <c r="BH369" t="e">
        <f>VLOOKUP(A369,Sheet2!B:B,1,FALSE)</f>
        <v>#N/A</v>
      </c>
    </row>
    <row r="370" spans="1:60" ht="18.75" customHeight="1" x14ac:dyDescent="0.25">
      <c r="A370" s="223">
        <v>452</v>
      </c>
      <c r="B370" s="224" t="s">
        <v>89</v>
      </c>
      <c r="C370" s="225" t="s">
        <v>1193</v>
      </c>
      <c r="D370" s="225" t="s">
        <v>1191</v>
      </c>
      <c r="E370" s="225" t="s">
        <v>941</v>
      </c>
      <c r="F370" s="225" t="s">
        <v>28</v>
      </c>
      <c r="G370" s="225" t="s">
        <v>447</v>
      </c>
      <c r="H370" s="224" t="s">
        <v>1</v>
      </c>
      <c r="I370" s="224" t="s">
        <v>437</v>
      </c>
      <c r="J370" s="237" t="s">
        <v>26</v>
      </c>
      <c r="K370" s="230" t="s">
        <v>22</v>
      </c>
      <c r="L370" s="232" t="s">
        <v>23</v>
      </c>
      <c r="M370" s="237" t="s">
        <v>26</v>
      </c>
      <c r="N370" s="232" t="s">
        <v>23</v>
      </c>
      <c r="O370" s="232" t="s">
        <v>23</v>
      </c>
      <c r="P370" s="225" t="s">
        <v>1</v>
      </c>
      <c r="Q370" s="225" t="s">
        <v>1</v>
      </c>
      <c r="R370" s="231" t="s">
        <v>20</v>
      </c>
      <c r="S370" s="225" t="s">
        <v>1</v>
      </c>
      <c r="T370" s="225" t="s">
        <v>1</v>
      </c>
      <c r="U370" s="232" t="s">
        <v>23</v>
      </c>
      <c r="V370" s="225" t="s">
        <v>1</v>
      </c>
      <c r="W370" s="225" t="s">
        <v>1</v>
      </c>
      <c r="X370" s="225" t="s">
        <v>1</v>
      </c>
      <c r="Y370" s="225" t="s">
        <v>1</v>
      </c>
      <c r="Z370" s="225" t="s">
        <v>1</v>
      </c>
      <c r="AA370" s="230" t="s">
        <v>22</v>
      </c>
      <c r="AB370" s="225" t="s">
        <v>1</v>
      </c>
      <c r="AC370" s="225" t="s">
        <v>1</v>
      </c>
      <c r="AD370" s="225" t="s">
        <v>1</v>
      </c>
      <c r="AE370" s="232" t="s">
        <v>23</v>
      </c>
      <c r="AF370" s="232" t="s">
        <v>23</v>
      </c>
      <c r="AG370" s="225" t="s">
        <v>1</v>
      </c>
      <c r="AH370" s="225" t="s">
        <v>1</v>
      </c>
      <c r="AI370" s="225" t="s">
        <v>1</v>
      </c>
      <c r="AJ370" s="225" t="s">
        <v>1</v>
      </c>
      <c r="AK370" s="225" t="s">
        <v>1</v>
      </c>
      <c r="AL370" s="225" t="s">
        <v>1</v>
      </c>
      <c r="AM370" s="225" t="s">
        <v>1</v>
      </c>
      <c r="AN370" s="225" t="s">
        <v>1</v>
      </c>
      <c r="AO370" s="225" t="s">
        <v>1</v>
      </c>
      <c r="AP370" s="225" t="s">
        <v>1</v>
      </c>
      <c r="AQ370" s="225" t="s">
        <v>1</v>
      </c>
      <c r="AR370" s="225" t="s">
        <v>1</v>
      </c>
      <c r="AS370" s="225" t="s">
        <v>1</v>
      </c>
      <c r="AT370" s="225" t="s">
        <v>1</v>
      </c>
      <c r="AU370" s="232" t="s">
        <v>23</v>
      </c>
      <c r="AV370" s="231" t="s">
        <v>20</v>
      </c>
      <c r="AW370" s="226" t="s">
        <v>1241</v>
      </c>
      <c r="AX370" s="226">
        <v>1</v>
      </c>
      <c r="AY370" s="227">
        <v>2</v>
      </c>
      <c r="AZ370" s="228">
        <v>0</v>
      </c>
      <c r="BA370" s="233">
        <v>193.1</v>
      </c>
      <c r="BB370" s="234">
        <v>0.2</v>
      </c>
      <c r="BD370">
        <f>VLOOKUP(A370,'High impact list'!$A:$F,1,FALSE)</f>
        <v>452</v>
      </c>
      <c r="BE370" t="str">
        <f>VLOOKUP(A370,'High impact list'!$A:$F,5,FALSE)</f>
        <v>Education, skills and unemployment</v>
      </c>
      <c r="BF370">
        <v>1</v>
      </c>
      <c r="BG370">
        <v>3</v>
      </c>
      <c r="BH370" t="e">
        <f>VLOOKUP(A370,Sheet2!B:B,1,FALSE)</f>
        <v>#N/A</v>
      </c>
    </row>
    <row r="371" spans="1:60" ht="18.75" customHeight="1" x14ac:dyDescent="0.25">
      <c r="A371" s="223">
        <v>475</v>
      </c>
      <c r="B371" s="224" t="s">
        <v>808</v>
      </c>
      <c r="C371" s="225" t="s">
        <v>1193</v>
      </c>
      <c r="D371" s="225" t="s">
        <v>1191</v>
      </c>
      <c r="E371" s="225" t="s">
        <v>737</v>
      </c>
      <c r="F371" s="225" t="s">
        <v>1</v>
      </c>
      <c r="G371" s="225" t="s">
        <v>764</v>
      </c>
      <c r="H371" s="224" t="s">
        <v>1</v>
      </c>
      <c r="I371" s="224" t="s">
        <v>437</v>
      </c>
      <c r="J371" s="237" t="s">
        <v>26</v>
      </c>
      <c r="K371" s="225" t="s">
        <v>1</v>
      </c>
      <c r="L371" s="232" t="s">
        <v>23</v>
      </c>
      <c r="M371" s="227" t="s">
        <v>17</v>
      </c>
      <c r="N371" s="225" t="s">
        <v>1</v>
      </c>
      <c r="O371" s="232" t="s">
        <v>23</v>
      </c>
      <c r="P371" s="225" t="s">
        <v>1</v>
      </c>
      <c r="Q371" s="231" t="s">
        <v>20</v>
      </c>
      <c r="R371" s="231" t="s">
        <v>20</v>
      </c>
      <c r="S371" s="225" t="s">
        <v>1</v>
      </c>
      <c r="T371" s="231" t="s">
        <v>20</v>
      </c>
      <c r="U371" s="225" t="s">
        <v>1</v>
      </c>
      <c r="V371" s="225" t="s">
        <v>1</v>
      </c>
      <c r="W371" s="231" t="s">
        <v>20</v>
      </c>
      <c r="X371" s="225" t="s">
        <v>1</v>
      </c>
      <c r="Y371" s="225" t="s">
        <v>1</v>
      </c>
      <c r="Z371" s="225" t="s">
        <v>1</v>
      </c>
      <c r="AA371" s="225" t="s">
        <v>1</v>
      </c>
      <c r="AB371" s="225" t="s">
        <v>1</v>
      </c>
      <c r="AC371" s="225" t="s">
        <v>1</v>
      </c>
      <c r="AD371" s="225" t="s">
        <v>1</v>
      </c>
      <c r="AE371" s="232" t="s">
        <v>23</v>
      </c>
      <c r="AF371" s="232" t="s">
        <v>23</v>
      </c>
      <c r="AG371" s="225" t="s">
        <v>1</v>
      </c>
      <c r="AH371" s="225" t="s">
        <v>1</v>
      </c>
      <c r="AI371" s="225" t="s">
        <v>1</v>
      </c>
      <c r="AJ371" s="225" t="s">
        <v>1</v>
      </c>
      <c r="AK371" s="230" t="s">
        <v>22</v>
      </c>
      <c r="AL371" s="225" t="s">
        <v>1</v>
      </c>
      <c r="AM371" s="225" t="s">
        <v>1</v>
      </c>
      <c r="AN371" s="225" t="s">
        <v>1</v>
      </c>
      <c r="AO371" s="225" t="s">
        <v>1</v>
      </c>
      <c r="AP371" s="225" t="s">
        <v>1</v>
      </c>
      <c r="AQ371" s="225" t="s">
        <v>1</v>
      </c>
      <c r="AR371" s="225" t="s">
        <v>1</v>
      </c>
      <c r="AS371" s="225" t="s">
        <v>1</v>
      </c>
      <c r="AT371" s="225" t="s">
        <v>1</v>
      </c>
      <c r="AU371" s="225" t="s">
        <v>1</v>
      </c>
      <c r="AV371" s="232" t="s">
        <v>23</v>
      </c>
      <c r="AW371" s="226" t="s">
        <v>1241</v>
      </c>
      <c r="AX371" s="226">
        <v>1</v>
      </c>
      <c r="AY371" s="227">
        <v>2</v>
      </c>
      <c r="AZ371" s="228">
        <v>0</v>
      </c>
      <c r="BA371" s="236">
        <v>24.2</v>
      </c>
      <c r="BB371" s="238">
        <v>4.2</v>
      </c>
      <c r="BD371" t="e">
        <f>VLOOKUP(A371,'High impact list'!$A:$F,1,FALSE)</f>
        <v>#N/A</v>
      </c>
      <c r="BE371" t="e">
        <f>VLOOKUP(A371,'High impact list'!$A:$F,5,FALSE)</f>
        <v>#N/A</v>
      </c>
      <c r="BF371">
        <v>1</v>
      </c>
      <c r="BG371">
        <v>3</v>
      </c>
      <c r="BH371" t="e">
        <f>VLOOKUP(A371,Sheet2!B:B,1,FALSE)</f>
        <v>#N/A</v>
      </c>
    </row>
    <row r="372" spans="1:60" ht="14.25" customHeight="1" x14ac:dyDescent="0.25">
      <c r="A372" s="223">
        <v>518</v>
      </c>
      <c r="B372" s="224" t="s">
        <v>96</v>
      </c>
      <c r="C372" s="225" t="s">
        <v>1193</v>
      </c>
      <c r="D372" s="225" t="s">
        <v>1191</v>
      </c>
      <c r="E372" s="225" t="s">
        <v>941</v>
      </c>
      <c r="F372" s="225" t="s">
        <v>1</v>
      </c>
      <c r="G372" s="225" t="s">
        <v>447</v>
      </c>
      <c r="H372" s="224" t="s">
        <v>1</v>
      </c>
      <c r="I372" s="224" t="s">
        <v>437</v>
      </c>
      <c r="J372" s="237" t="s">
        <v>26</v>
      </c>
      <c r="K372" s="230" t="s">
        <v>22</v>
      </c>
      <c r="L372" s="232" t="s">
        <v>23</v>
      </c>
      <c r="M372" s="237" t="s">
        <v>26</v>
      </c>
      <c r="N372" s="231" t="s">
        <v>20</v>
      </c>
      <c r="O372" s="232" t="s">
        <v>23</v>
      </c>
      <c r="P372" s="225" t="s">
        <v>1</v>
      </c>
      <c r="Q372" s="225" t="s">
        <v>1</v>
      </c>
      <c r="R372" s="232" t="s">
        <v>23</v>
      </c>
      <c r="S372" s="225" t="s">
        <v>1</v>
      </c>
      <c r="T372" s="225" t="s">
        <v>1</v>
      </c>
      <c r="U372" s="232" t="s">
        <v>23</v>
      </c>
      <c r="V372" s="225" t="s">
        <v>1</v>
      </c>
      <c r="W372" s="232" t="s">
        <v>23</v>
      </c>
      <c r="X372" s="225" t="s">
        <v>1</v>
      </c>
      <c r="Y372" s="225" t="s">
        <v>1</v>
      </c>
      <c r="Z372" s="225" t="s">
        <v>1</v>
      </c>
      <c r="AA372" s="230" t="s">
        <v>22</v>
      </c>
      <c r="AB372" s="225" t="s">
        <v>1</v>
      </c>
      <c r="AC372" s="225" t="s">
        <v>1</v>
      </c>
      <c r="AD372" s="225" t="s">
        <v>1</v>
      </c>
      <c r="AE372" s="232" t="s">
        <v>23</v>
      </c>
      <c r="AF372" s="225" t="s">
        <v>1</v>
      </c>
      <c r="AG372" s="225" t="s">
        <v>1</v>
      </c>
      <c r="AH372" s="225" t="s">
        <v>1</v>
      </c>
      <c r="AI372" s="225" t="s">
        <v>1</v>
      </c>
      <c r="AJ372" s="225" t="s">
        <v>1</v>
      </c>
      <c r="AK372" s="225" t="s">
        <v>1</v>
      </c>
      <c r="AL372" s="225" t="s">
        <v>1</v>
      </c>
      <c r="AM372" s="225" t="s">
        <v>1</v>
      </c>
      <c r="AN372" s="225" t="s">
        <v>1</v>
      </c>
      <c r="AO372" s="225" t="s">
        <v>1</v>
      </c>
      <c r="AP372" s="225" t="s">
        <v>1</v>
      </c>
      <c r="AQ372" s="225" t="s">
        <v>1</v>
      </c>
      <c r="AR372" s="225" t="s">
        <v>1</v>
      </c>
      <c r="AS372" s="225" t="s">
        <v>1</v>
      </c>
      <c r="AT372" s="225" t="s">
        <v>1</v>
      </c>
      <c r="AU372" s="232" t="s">
        <v>23</v>
      </c>
      <c r="AV372" s="230" t="s">
        <v>22</v>
      </c>
      <c r="AW372" s="226" t="s">
        <v>1241</v>
      </c>
      <c r="AX372" s="226">
        <v>1</v>
      </c>
      <c r="AY372" s="227">
        <v>2</v>
      </c>
      <c r="AZ372" s="228">
        <v>0</v>
      </c>
      <c r="BA372" s="228">
        <v>0</v>
      </c>
      <c r="BB372" s="238">
        <v>5.2</v>
      </c>
      <c r="BD372">
        <f>VLOOKUP(A372,'High impact list'!$A:$F,1,FALSE)</f>
        <v>518</v>
      </c>
      <c r="BE372" t="str">
        <f>VLOOKUP(A372,'High impact list'!$A:$F,5,FALSE)</f>
        <v>Education, skills and unemployment</v>
      </c>
      <c r="BF372">
        <v>1</v>
      </c>
      <c r="BG372">
        <v>3</v>
      </c>
      <c r="BH372" t="e">
        <f>VLOOKUP(A372,Sheet2!B:B,1,FALSE)</f>
        <v>#N/A</v>
      </c>
    </row>
    <row r="373" spans="1:60" ht="26.25" customHeight="1" x14ac:dyDescent="0.25">
      <c r="A373" s="223">
        <v>1310</v>
      </c>
      <c r="B373" s="224" t="s">
        <v>98</v>
      </c>
      <c r="C373" s="225" t="s">
        <v>1193</v>
      </c>
      <c r="D373" s="225" t="s">
        <v>1191</v>
      </c>
      <c r="E373" s="225" t="s">
        <v>941</v>
      </c>
      <c r="F373" s="225" t="s">
        <v>1</v>
      </c>
      <c r="G373" s="225" t="s">
        <v>447</v>
      </c>
      <c r="H373" s="224" t="s">
        <v>1</v>
      </c>
      <c r="I373" s="224" t="s">
        <v>437</v>
      </c>
      <c r="J373" s="237" t="s">
        <v>26</v>
      </c>
      <c r="K373" s="225" t="s">
        <v>1</v>
      </c>
      <c r="L373" s="232" t="s">
        <v>23</v>
      </c>
      <c r="M373" s="237" t="s">
        <v>26</v>
      </c>
      <c r="N373" s="225" t="s">
        <v>1</v>
      </c>
      <c r="O373" s="232" t="s">
        <v>23</v>
      </c>
      <c r="P373" s="225" t="s">
        <v>1</v>
      </c>
      <c r="Q373" s="225" t="s">
        <v>1</v>
      </c>
      <c r="R373" s="231" t="s">
        <v>20</v>
      </c>
      <c r="S373" s="225" t="s">
        <v>1</v>
      </c>
      <c r="T373" s="231" t="s">
        <v>20</v>
      </c>
      <c r="U373" s="231" t="s">
        <v>20</v>
      </c>
      <c r="V373" s="225" t="s">
        <v>1</v>
      </c>
      <c r="W373" s="232" t="s">
        <v>23</v>
      </c>
      <c r="X373" s="225" t="s">
        <v>1</v>
      </c>
      <c r="Y373" s="225" t="s">
        <v>1</v>
      </c>
      <c r="Z373" s="225" t="s">
        <v>1</v>
      </c>
      <c r="AA373" s="225" t="s">
        <v>1</v>
      </c>
      <c r="AB373" s="225" t="s">
        <v>1</v>
      </c>
      <c r="AC373" s="225" t="s">
        <v>1</v>
      </c>
      <c r="AD373" s="225" t="s">
        <v>1</v>
      </c>
      <c r="AE373" s="232" t="s">
        <v>23</v>
      </c>
      <c r="AF373" s="225" t="s">
        <v>1</v>
      </c>
      <c r="AG373" s="225" t="s">
        <v>1</v>
      </c>
      <c r="AH373" s="225" t="s">
        <v>1</v>
      </c>
      <c r="AI373" s="225" t="s">
        <v>1</v>
      </c>
      <c r="AJ373" s="225" t="s">
        <v>1</v>
      </c>
      <c r="AK373" s="225" t="s">
        <v>1</v>
      </c>
      <c r="AL373" s="225" t="s">
        <v>1</v>
      </c>
      <c r="AM373" s="225" t="s">
        <v>1</v>
      </c>
      <c r="AN373" s="225" t="s">
        <v>1</v>
      </c>
      <c r="AO373" s="225" t="s">
        <v>1</v>
      </c>
      <c r="AP373" s="231" t="s">
        <v>20</v>
      </c>
      <c r="AQ373" s="225" t="s">
        <v>1</v>
      </c>
      <c r="AR373" s="231" t="s">
        <v>20</v>
      </c>
      <c r="AS373" s="225" t="s">
        <v>1</v>
      </c>
      <c r="AT373" s="225" t="s">
        <v>1</v>
      </c>
      <c r="AU373" s="225" t="s">
        <v>1</v>
      </c>
      <c r="AV373" s="225" t="s">
        <v>1</v>
      </c>
      <c r="AW373" s="231" t="s">
        <v>1240</v>
      </c>
      <c r="AX373" s="226">
        <v>1</v>
      </c>
      <c r="AY373" s="227">
        <v>2</v>
      </c>
      <c r="AZ373" s="228">
        <v>0</v>
      </c>
      <c r="BA373" s="228">
        <v>0</v>
      </c>
      <c r="BB373" s="229">
        <v>0</v>
      </c>
      <c r="BD373">
        <f>VLOOKUP(A373,'High impact list'!$A:$F,1,FALSE)</f>
        <v>1310</v>
      </c>
      <c r="BE373" t="str">
        <f>VLOOKUP(A373,'High impact list'!$A:$F,5,FALSE)</f>
        <v>Education, skills and unemployment</v>
      </c>
      <c r="BF373">
        <v>1</v>
      </c>
      <c r="BG373">
        <v>3</v>
      </c>
      <c r="BH373" t="e">
        <f>VLOOKUP(A373,Sheet2!B:B,1,FALSE)</f>
        <v>#N/A</v>
      </c>
    </row>
    <row r="374" spans="1:60" ht="18.75" customHeight="1" x14ac:dyDescent="0.25">
      <c r="A374" s="223">
        <v>161</v>
      </c>
      <c r="B374" s="224" t="s">
        <v>543</v>
      </c>
      <c r="C374" s="225" t="s">
        <v>1193</v>
      </c>
      <c r="D374" s="225" t="s">
        <v>1191</v>
      </c>
      <c r="E374" s="225" t="s">
        <v>519</v>
      </c>
      <c r="F374" s="225" t="s">
        <v>1</v>
      </c>
      <c r="G374" s="225" t="s">
        <v>1</v>
      </c>
      <c r="H374" s="224" t="s">
        <v>1</v>
      </c>
      <c r="I374" s="224" t="s">
        <v>519</v>
      </c>
      <c r="J374" s="240" t="s">
        <v>299</v>
      </c>
      <c r="K374" s="225" t="s">
        <v>1</v>
      </c>
      <c r="L374" s="232" t="s">
        <v>23</v>
      </c>
      <c r="M374" s="239" t="s">
        <v>94</v>
      </c>
      <c r="N374" s="225" t="s">
        <v>1</v>
      </c>
      <c r="O374" s="232" t="s">
        <v>23</v>
      </c>
      <c r="P374" s="232" t="s">
        <v>23</v>
      </c>
      <c r="Q374" s="230" t="s">
        <v>22</v>
      </c>
      <c r="R374" s="232" t="s">
        <v>23</v>
      </c>
      <c r="S374" s="225" t="s">
        <v>1</v>
      </c>
      <c r="T374" s="225" t="s">
        <v>1</v>
      </c>
      <c r="U374" s="231" t="s">
        <v>20</v>
      </c>
      <c r="V374" s="230" t="s">
        <v>22</v>
      </c>
      <c r="W374" s="232" t="s">
        <v>23</v>
      </c>
      <c r="X374" s="225" t="s">
        <v>1</v>
      </c>
      <c r="Y374" s="225" t="s">
        <v>1</v>
      </c>
      <c r="Z374" s="225" t="s">
        <v>1</v>
      </c>
      <c r="AA374" s="225" t="s">
        <v>1</v>
      </c>
      <c r="AB374" s="225" t="s">
        <v>1</v>
      </c>
      <c r="AC374" s="225" t="s">
        <v>1</v>
      </c>
      <c r="AD374" s="225" t="s">
        <v>1</v>
      </c>
      <c r="AE374" s="232" t="s">
        <v>23</v>
      </c>
      <c r="AF374" s="225" t="s">
        <v>1</v>
      </c>
      <c r="AG374" s="225" t="s">
        <v>1</v>
      </c>
      <c r="AH374" s="231" t="s">
        <v>20</v>
      </c>
      <c r="AI374" s="225" t="s">
        <v>1</v>
      </c>
      <c r="AJ374" s="225" t="s">
        <v>1</v>
      </c>
      <c r="AK374" s="231" t="s">
        <v>20</v>
      </c>
      <c r="AL374" s="225" t="s">
        <v>1</v>
      </c>
      <c r="AM374" s="225" t="s">
        <v>1</v>
      </c>
      <c r="AN374" s="225" t="s">
        <v>1</v>
      </c>
      <c r="AO374" s="225" t="s">
        <v>1</v>
      </c>
      <c r="AP374" s="225" t="s">
        <v>1</v>
      </c>
      <c r="AQ374" s="225" t="s">
        <v>1</v>
      </c>
      <c r="AR374" s="225" t="s">
        <v>1</v>
      </c>
      <c r="AS374" s="225" t="s">
        <v>1</v>
      </c>
      <c r="AT374" s="225" t="s">
        <v>1</v>
      </c>
      <c r="AU374" s="225" t="s">
        <v>1</v>
      </c>
      <c r="AV374" s="225" t="s">
        <v>1</v>
      </c>
      <c r="AW374" s="232" t="s">
        <v>1242</v>
      </c>
      <c r="AX374" s="227">
        <v>2</v>
      </c>
      <c r="AY374" s="235">
        <v>0</v>
      </c>
      <c r="AZ374" s="228">
        <v>0</v>
      </c>
      <c r="BA374" s="228">
        <v>0</v>
      </c>
      <c r="BB374" s="229">
        <v>0</v>
      </c>
      <c r="BD374" t="e">
        <f>VLOOKUP(A374,'High impact list'!$A:$F,1,FALSE)</f>
        <v>#N/A</v>
      </c>
      <c r="BE374" t="e">
        <f>VLOOKUP(A374,'High impact list'!$A:$F,5,FALSE)</f>
        <v>#N/A</v>
      </c>
      <c r="BF374">
        <v>1</v>
      </c>
      <c r="BG374">
        <v>4</v>
      </c>
      <c r="BH374" t="e">
        <f>VLOOKUP(A374,Sheet2!B:B,1,FALSE)</f>
        <v>#N/A</v>
      </c>
    </row>
    <row r="375" spans="1:60" ht="14.25" customHeight="1" x14ac:dyDescent="0.25">
      <c r="A375" s="223">
        <v>297</v>
      </c>
      <c r="B375" s="224" t="s">
        <v>1045</v>
      </c>
      <c r="C375" s="225" t="s">
        <v>1193</v>
      </c>
      <c r="D375" s="225" t="s">
        <v>1191</v>
      </c>
      <c r="E375" s="225" t="s">
        <v>1021</v>
      </c>
      <c r="F375" s="225" t="s">
        <v>1</v>
      </c>
      <c r="G375" s="225" t="s">
        <v>1</v>
      </c>
      <c r="H375" s="224" t="s">
        <v>1</v>
      </c>
      <c r="I375" s="224" t="s">
        <v>1021</v>
      </c>
      <c r="J375" s="240" t="s">
        <v>299</v>
      </c>
      <c r="K375" s="232" t="s">
        <v>23</v>
      </c>
      <c r="L375" s="232" t="s">
        <v>23</v>
      </c>
      <c r="M375" s="237" t="s">
        <v>26</v>
      </c>
      <c r="N375" s="232" t="s">
        <v>23</v>
      </c>
      <c r="O375" s="232" t="s">
        <v>23</v>
      </c>
      <c r="P375" s="232" t="s">
        <v>23</v>
      </c>
      <c r="Q375" s="225" t="s">
        <v>1</v>
      </c>
      <c r="R375" s="231" t="s">
        <v>20</v>
      </c>
      <c r="S375" s="225" t="s">
        <v>1</v>
      </c>
      <c r="T375" s="231" t="s">
        <v>20</v>
      </c>
      <c r="U375" s="230" t="s">
        <v>22</v>
      </c>
      <c r="V375" s="231" t="s">
        <v>20</v>
      </c>
      <c r="W375" s="231" t="s">
        <v>20</v>
      </c>
      <c r="X375" s="231" t="s">
        <v>20</v>
      </c>
      <c r="Y375" s="225" t="s">
        <v>1</v>
      </c>
      <c r="Z375" s="230" t="s">
        <v>22</v>
      </c>
      <c r="AA375" s="232" t="s">
        <v>23</v>
      </c>
      <c r="AB375" s="225" t="s">
        <v>1</v>
      </c>
      <c r="AC375" s="225" t="s">
        <v>1</v>
      </c>
      <c r="AD375" s="225" t="s">
        <v>1</v>
      </c>
      <c r="AE375" s="232" t="s">
        <v>23</v>
      </c>
      <c r="AF375" s="232" t="s">
        <v>23</v>
      </c>
      <c r="AG375" s="225" t="s">
        <v>1</v>
      </c>
      <c r="AH375" s="230" t="s">
        <v>22</v>
      </c>
      <c r="AI375" s="232" t="s">
        <v>23</v>
      </c>
      <c r="AJ375" s="225" t="s">
        <v>1</v>
      </c>
      <c r="AK375" s="225" t="s">
        <v>1</v>
      </c>
      <c r="AL375" s="232" t="s">
        <v>23</v>
      </c>
      <c r="AM375" s="225" t="s">
        <v>1</v>
      </c>
      <c r="AN375" s="225" t="s">
        <v>1</v>
      </c>
      <c r="AO375" s="232" t="s">
        <v>23</v>
      </c>
      <c r="AP375" s="230" t="s">
        <v>22</v>
      </c>
      <c r="AQ375" s="225" t="s">
        <v>1</v>
      </c>
      <c r="AR375" s="231" t="s">
        <v>20</v>
      </c>
      <c r="AS375" s="225" t="s">
        <v>1</v>
      </c>
      <c r="AT375" s="225" t="s">
        <v>1</v>
      </c>
      <c r="AU375" s="232" t="s">
        <v>23</v>
      </c>
      <c r="AV375" s="232" t="s">
        <v>23</v>
      </c>
      <c r="AW375" s="232" t="s">
        <v>1242</v>
      </c>
      <c r="AX375" s="239">
        <v>3</v>
      </c>
      <c r="AY375" s="226">
        <v>1</v>
      </c>
      <c r="AZ375" s="228">
        <v>0</v>
      </c>
      <c r="BA375" s="233">
        <v>0</v>
      </c>
      <c r="BB375" s="238">
        <v>8.1</v>
      </c>
      <c r="BD375" t="e">
        <f>VLOOKUP(A375,'High impact list'!$A:$F,1,FALSE)</f>
        <v>#N/A</v>
      </c>
      <c r="BE375" t="e">
        <f>VLOOKUP(A375,'High impact list'!$A:$F,5,FALSE)</f>
        <v>#N/A</v>
      </c>
      <c r="BF375">
        <v>1</v>
      </c>
      <c r="BG375">
        <v>4</v>
      </c>
      <c r="BH375" t="e">
        <f>VLOOKUP(A375,Sheet2!B:B,1,FALSE)</f>
        <v>#N/A</v>
      </c>
    </row>
    <row r="376" spans="1:60" ht="18.75" customHeight="1" x14ac:dyDescent="0.25">
      <c r="A376" s="223">
        <v>422</v>
      </c>
      <c r="B376" s="224" t="s">
        <v>219</v>
      </c>
      <c r="C376" s="225" t="s">
        <v>1193</v>
      </c>
      <c r="D376" s="225" t="s">
        <v>1191</v>
      </c>
      <c r="E376" s="225" t="s">
        <v>737</v>
      </c>
      <c r="F376" s="225" t="s">
        <v>1</v>
      </c>
      <c r="G376" s="225" t="s">
        <v>209</v>
      </c>
      <c r="H376" s="224" t="s">
        <v>1</v>
      </c>
      <c r="I376" s="224" t="s">
        <v>437</v>
      </c>
      <c r="J376" s="240" t="s">
        <v>299</v>
      </c>
      <c r="K376" s="225" t="s">
        <v>1</v>
      </c>
      <c r="L376" s="232" t="s">
        <v>23</v>
      </c>
      <c r="M376" s="240" t="s">
        <v>299</v>
      </c>
      <c r="N376" s="230" t="s">
        <v>22</v>
      </c>
      <c r="O376" s="232" t="s">
        <v>23</v>
      </c>
      <c r="P376" s="225" t="s">
        <v>1</v>
      </c>
      <c r="Q376" s="225" t="s">
        <v>1</v>
      </c>
      <c r="R376" s="232" t="s">
        <v>23</v>
      </c>
      <c r="S376" s="225" t="s">
        <v>1</v>
      </c>
      <c r="T376" s="225" t="s">
        <v>1</v>
      </c>
      <c r="U376" s="225" t="s">
        <v>1</v>
      </c>
      <c r="V376" s="225" t="s">
        <v>1</v>
      </c>
      <c r="W376" s="232" t="s">
        <v>23</v>
      </c>
      <c r="X376" s="225" t="s">
        <v>1</v>
      </c>
      <c r="Y376" s="225" t="s">
        <v>1</v>
      </c>
      <c r="Z376" s="225" t="s">
        <v>1</v>
      </c>
      <c r="AA376" s="225" t="s">
        <v>1</v>
      </c>
      <c r="AB376" s="225" t="s">
        <v>1</v>
      </c>
      <c r="AC376" s="225" t="s">
        <v>1</v>
      </c>
      <c r="AD376" s="225" t="s">
        <v>1</v>
      </c>
      <c r="AE376" s="232" t="s">
        <v>23</v>
      </c>
      <c r="AF376" s="225" t="s">
        <v>1</v>
      </c>
      <c r="AG376" s="232" t="s">
        <v>23</v>
      </c>
      <c r="AH376" s="225" t="s">
        <v>1</v>
      </c>
      <c r="AI376" s="225" t="s">
        <v>1</v>
      </c>
      <c r="AJ376" s="225" t="s">
        <v>1</v>
      </c>
      <c r="AK376" s="225" t="s">
        <v>1</v>
      </c>
      <c r="AL376" s="225" t="s">
        <v>1</v>
      </c>
      <c r="AM376" s="225" t="s">
        <v>1</v>
      </c>
      <c r="AN376" s="225" t="s">
        <v>1</v>
      </c>
      <c r="AO376" s="225" t="s">
        <v>1</v>
      </c>
      <c r="AP376" s="225" t="s">
        <v>1</v>
      </c>
      <c r="AQ376" s="225" t="s">
        <v>1</v>
      </c>
      <c r="AR376" s="225" t="s">
        <v>1</v>
      </c>
      <c r="AS376" s="225" t="s">
        <v>1</v>
      </c>
      <c r="AT376" s="225" t="s">
        <v>1</v>
      </c>
      <c r="AU376" s="230" t="s">
        <v>22</v>
      </c>
      <c r="AV376" s="231" t="s">
        <v>20</v>
      </c>
      <c r="AW376" s="232" t="s">
        <v>1242</v>
      </c>
      <c r="AX376" s="226">
        <v>1</v>
      </c>
      <c r="AY376" s="227">
        <v>2</v>
      </c>
      <c r="AZ376" s="228">
        <v>0</v>
      </c>
      <c r="BA376" s="233">
        <v>0.28000000000000003</v>
      </c>
      <c r="BB376" s="234">
        <v>0.04</v>
      </c>
      <c r="BD376">
        <f>VLOOKUP(A376,'High impact list'!$A:$F,1,FALSE)</f>
        <v>422</v>
      </c>
      <c r="BE376" t="str">
        <f>VLOOKUP(A376,'High impact list'!$A:$F,5,FALSE)</f>
        <v>Transport</v>
      </c>
      <c r="BF376">
        <v>1</v>
      </c>
      <c r="BG376">
        <v>4</v>
      </c>
      <c r="BH376" t="e">
        <f>VLOOKUP(A376,Sheet2!B:B,1,FALSE)</f>
        <v>#N/A</v>
      </c>
    </row>
    <row r="377" spans="1:60" ht="26.25" customHeight="1" x14ac:dyDescent="0.25">
      <c r="A377" s="223">
        <v>454</v>
      </c>
      <c r="B377" s="224" t="s">
        <v>995</v>
      </c>
      <c r="C377" s="225" t="s">
        <v>1193</v>
      </c>
      <c r="D377" s="225" t="s">
        <v>1191</v>
      </c>
      <c r="E377" s="225" t="s">
        <v>941</v>
      </c>
      <c r="F377" s="225" t="s">
        <v>534</v>
      </c>
      <c r="G377" s="225" t="s">
        <v>949</v>
      </c>
      <c r="H377" s="224" t="s">
        <v>1</v>
      </c>
      <c r="I377" s="224" t="s">
        <v>437</v>
      </c>
      <c r="J377" s="240" t="s">
        <v>299</v>
      </c>
      <c r="K377" s="225" t="s">
        <v>1</v>
      </c>
      <c r="L377" s="232" t="s">
        <v>23</v>
      </c>
      <c r="M377" s="240" t="s">
        <v>299</v>
      </c>
      <c r="N377" s="230" t="s">
        <v>22</v>
      </c>
      <c r="O377" s="232" t="s">
        <v>23</v>
      </c>
      <c r="P377" s="230" t="s">
        <v>22</v>
      </c>
      <c r="Q377" s="232" t="s">
        <v>23</v>
      </c>
      <c r="R377" s="232" t="s">
        <v>23</v>
      </c>
      <c r="S377" s="225" t="s">
        <v>1</v>
      </c>
      <c r="T377" s="231" t="s">
        <v>20</v>
      </c>
      <c r="U377" s="230" t="s">
        <v>22</v>
      </c>
      <c r="V377" s="225" t="s">
        <v>1</v>
      </c>
      <c r="W377" s="232" t="s">
        <v>23</v>
      </c>
      <c r="X377" s="225" t="s">
        <v>1</v>
      </c>
      <c r="Y377" s="225" t="s">
        <v>1</v>
      </c>
      <c r="Z377" s="225" t="s">
        <v>1</v>
      </c>
      <c r="AA377" s="225" t="s">
        <v>1</v>
      </c>
      <c r="AB377" s="225" t="s">
        <v>1</v>
      </c>
      <c r="AC377" s="225" t="s">
        <v>1</v>
      </c>
      <c r="AD377" s="225" t="s">
        <v>1</v>
      </c>
      <c r="AE377" s="232" t="s">
        <v>23</v>
      </c>
      <c r="AF377" s="230" t="s">
        <v>22</v>
      </c>
      <c r="AG377" s="230" t="s">
        <v>22</v>
      </c>
      <c r="AH377" s="232" t="s">
        <v>23</v>
      </c>
      <c r="AI377" s="225" t="s">
        <v>1</v>
      </c>
      <c r="AJ377" s="225" t="s">
        <v>1</v>
      </c>
      <c r="AK377" s="232" t="s">
        <v>23</v>
      </c>
      <c r="AL377" s="232" t="s">
        <v>23</v>
      </c>
      <c r="AM377" s="225" t="s">
        <v>1</v>
      </c>
      <c r="AN377" s="225" t="s">
        <v>1</v>
      </c>
      <c r="AO377" s="232" t="s">
        <v>23</v>
      </c>
      <c r="AP377" s="225" t="s">
        <v>1</v>
      </c>
      <c r="AQ377" s="225" t="s">
        <v>1</v>
      </c>
      <c r="AR377" s="225" t="s">
        <v>1</v>
      </c>
      <c r="AS377" s="225" t="s">
        <v>1</v>
      </c>
      <c r="AT377" s="225" t="s">
        <v>1</v>
      </c>
      <c r="AU377" s="225" t="s">
        <v>1</v>
      </c>
      <c r="AV377" s="231" t="s">
        <v>20</v>
      </c>
      <c r="AW377" s="232" t="s">
        <v>1242</v>
      </c>
      <c r="AX377" s="227">
        <v>2</v>
      </c>
      <c r="AY377" s="226">
        <v>1</v>
      </c>
      <c r="AZ377" s="228">
        <v>0</v>
      </c>
      <c r="BA377" s="236">
        <v>5.4</v>
      </c>
      <c r="BB377" s="238">
        <v>1.6</v>
      </c>
      <c r="BD377" t="e">
        <f>VLOOKUP(A377,'High impact list'!$A:$F,1,FALSE)</f>
        <v>#N/A</v>
      </c>
      <c r="BE377" t="e">
        <f>VLOOKUP(A377,'High impact list'!$A:$F,5,FALSE)</f>
        <v>#N/A</v>
      </c>
      <c r="BF377">
        <v>1</v>
      </c>
      <c r="BG377">
        <v>4</v>
      </c>
      <c r="BH377" t="e">
        <f>VLOOKUP(A377,Sheet2!B:B,1,FALSE)</f>
        <v>#N/A</v>
      </c>
    </row>
    <row r="378" spans="1:60" ht="18.75" customHeight="1" x14ac:dyDescent="0.25">
      <c r="A378" s="223">
        <v>1304</v>
      </c>
      <c r="B378" s="224" t="s">
        <v>36</v>
      </c>
      <c r="C378" s="225" t="s">
        <v>1193</v>
      </c>
      <c r="D378" s="225" t="s">
        <v>1191</v>
      </c>
      <c r="E378" s="225" t="s">
        <v>519</v>
      </c>
      <c r="F378" s="225" t="s">
        <v>1</v>
      </c>
      <c r="G378" s="225" t="s">
        <v>447</v>
      </c>
      <c r="H378" s="224" t="s">
        <v>1</v>
      </c>
      <c r="I378" s="224" t="s">
        <v>437</v>
      </c>
      <c r="J378" s="239" t="s">
        <v>94</v>
      </c>
      <c r="K378" s="225" t="s">
        <v>1</v>
      </c>
      <c r="L378" s="232" t="s">
        <v>23</v>
      </c>
      <c r="M378" s="239" t="s">
        <v>94</v>
      </c>
      <c r="N378" s="225" t="s">
        <v>1</v>
      </c>
      <c r="O378" s="232" t="s">
        <v>23</v>
      </c>
      <c r="P378" s="232" t="s">
        <v>23</v>
      </c>
      <c r="Q378" s="232" t="s">
        <v>23</v>
      </c>
      <c r="R378" s="232" t="s">
        <v>23</v>
      </c>
      <c r="S378" s="225" t="s">
        <v>1</v>
      </c>
      <c r="T378" s="230" t="s">
        <v>22</v>
      </c>
      <c r="U378" s="232" t="s">
        <v>23</v>
      </c>
      <c r="V378" s="230" t="s">
        <v>22</v>
      </c>
      <c r="W378" s="232" t="s">
        <v>23</v>
      </c>
      <c r="X378" s="225" t="s">
        <v>1</v>
      </c>
      <c r="Y378" s="225" t="s">
        <v>1</v>
      </c>
      <c r="Z378" s="225" t="s">
        <v>1</v>
      </c>
      <c r="AA378" s="225" t="s">
        <v>1</v>
      </c>
      <c r="AB378" s="225" t="s">
        <v>1</v>
      </c>
      <c r="AC378" s="225" t="s">
        <v>1</v>
      </c>
      <c r="AD378" s="225" t="s">
        <v>1</v>
      </c>
      <c r="AE378" s="232" t="s">
        <v>23</v>
      </c>
      <c r="AF378" s="225" t="s">
        <v>1</v>
      </c>
      <c r="AG378" s="230" t="s">
        <v>22</v>
      </c>
      <c r="AH378" s="225" t="s">
        <v>1</v>
      </c>
      <c r="AI378" s="225" t="s">
        <v>1</v>
      </c>
      <c r="AJ378" s="225" t="s">
        <v>1</v>
      </c>
      <c r="AK378" s="225" t="s">
        <v>1</v>
      </c>
      <c r="AL378" s="225" t="s">
        <v>1</v>
      </c>
      <c r="AM378" s="225" t="s">
        <v>1</v>
      </c>
      <c r="AN378" s="225" t="s">
        <v>1</v>
      </c>
      <c r="AO378" s="225" t="s">
        <v>1</v>
      </c>
      <c r="AP378" s="225" t="s">
        <v>1</v>
      </c>
      <c r="AQ378" s="225" t="s">
        <v>1</v>
      </c>
      <c r="AR378" s="225" t="s">
        <v>1</v>
      </c>
      <c r="AS378" s="225" t="s">
        <v>1</v>
      </c>
      <c r="AT378" s="225" t="s">
        <v>1</v>
      </c>
      <c r="AU378" s="225" t="s">
        <v>1</v>
      </c>
      <c r="AV378" s="225" t="s">
        <v>1</v>
      </c>
      <c r="AW378" s="232" t="s">
        <v>1242</v>
      </c>
      <c r="AX378" s="227">
        <v>2</v>
      </c>
      <c r="AY378" s="235">
        <v>0</v>
      </c>
      <c r="AZ378" s="228">
        <v>0</v>
      </c>
      <c r="BA378" s="228">
        <v>0</v>
      </c>
      <c r="BB378" s="229">
        <v>0</v>
      </c>
      <c r="BD378">
        <f>VLOOKUP(A378,'High impact list'!$A:$F,1,FALSE)</f>
        <v>1304</v>
      </c>
      <c r="BE378" t="str">
        <f>VLOOKUP(A378,'High impact list'!$A:$F,5,FALSE)</f>
        <v>Education, skills and unemployment</v>
      </c>
      <c r="BF378">
        <v>1</v>
      </c>
      <c r="BG378">
        <v>5</v>
      </c>
      <c r="BH378" t="e">
        <f>VLOOKUP(A378,Sheet2!B:B,1,FALSE)</f>
        <v>#N/A</v>
      </c>
    </row>
    <row r="379" spans="1:60" ht="18.75" customHeight="1" x14ac:dyDescent="0.25">
      <c r="A379" s="223">
        <v>40</v>
      </c>
      <c r="B379" s="224" t="s">
        <v>182</v>
      </c>
      <c r="C379" s="225" t="s">
        <v>1193</v>
      </c>
      <c r="D379" s="225" t="s">
        <v>1191</v>
      </c>
      <c r="E379" s="225" t="s">
        <v>941</v>
      </c>
      <c r="F379" s="225" t="s">
        <v>1</v>
      </c>
      <c r="G379" s="225" t="s">
        <v>949</v>
      </c>
      <c r="H379" s="224" t="s">
        <v>1</v>
      </c>
      <c r="I379" s="224" t="s">
        <v>437</v>
      </c>
      <c r="J379" s="239" t="s">
        <v>94</v>
      </c>
      <c r="K379" s="232" t="s">
        <v>23</v>
      </c>
      <c r="L379" s="232" t="s">
        <v>23</v>
      </c>
      <c r="M379" s="239" t="s">
        <v>94</v>
      </c>
      <c r="N379" s="232" t="s">
        <v>23</v>
      </c>
      <c r="O379" s="232" t="s">
        <v>23</v>
      </c>
      <c r="P379" s="232" t="s">
        <v>23</v>
      </c>
      <c r="Q379" s="232" t="s">
        <v>23</v>
      </c>
      <c r="R379" s="232" t="s">
        <v>23</v>
      </c>
      <c r="S379" s="232" t="s">
        <v>23</v>
      </c>
      <c r="T379" s="231" t="s">
        <v>20</v>
      </c>
      <c r="U379" s="232" t="s">
        <v>23</v>
      </c>
      <c r="V379" s="232" t="s">
        <v>23</v>
      </c>
      <c r="W379" s="232" t="s">
        <v>23</v>
      </c>
      <c r="X379" s="232" t="s">
        <v>23</v>
      </c>
      <c r="Y379" s="225" t="s">
        <v>1</v>
      </c>
      <c r="Z379" s="232" t="s">
        <v>23</v>
      </c>
      <c r="AA379" s="230" t="s">
        <v>22</v>
      </c>
      <c r="AB379" s="225" t="s">
        <v>1</v>
      </c>
      <c r="AC379" s="225" t="s">
        <v>1</v>
      </c>
      <c r="AD379" s="232" t="s">
        <v>23</v>
      </c>
      <c r="AE379" s="231" t="s">
        <v>20</v>
      </c>
      <c r="AF379" s="225" t="s">
        <v>1</v>
      </c>
      <c r="AG379" s="230" t="s">
        <v>22</v>
      </c>
      <c r="AH379" s="225" t="s">
        <v>1</v>
      </c>
      <c r="AI379" s="225" t="s">
        <v>1</v>
      </c>
      <c r="AJ379" s="225" t="s">
        <v>1</v>
      </c>
      <c r="AK379" s="232" t="s">
        <v>23</v>
      </c>
      <c r="AL379" s="231" t="s">
        <v>20</v>
      </c>
      <c r="AM379" s="225" t="s">
        <v>1</v>
      </c>
      <c r="AN379" s="225" t="s">
        <v>1</v>
      </c>
      <c r="AO379" s="231" t="s">
        <v>20</v>
      </c>
      <c r="AP379" s="225" t="s">
        <v>1</v>
      </c>
      <c r="AQ379" s="225" t="s">
        <v>1</v>
      </c>
      <c r="AR379" s="231" t="s">
        <v>20</v>
      </c>
      <c r="AS379" s="225" t="s">
        <v>1</v>
      </c>
      <c r="AT379" s="225" t="s">
        <v>1</v>
      </c>
      <c r="AU379" s="232" t="s">
        <v>23</v>
      </c>
      <c r="AV379" s="231" t="s">
        <v>20</v>
      </c>
      <c r="AW379" s="232" t="s">
        <v>1242</v>
      </c>
      <c r="AX379" s="239">
        <v>3</v>
      </c>
      <c r="AY379" s="239">
        <v>3</v>
      </c>
      <c r="AZ379" s="228">
        <v>0</v>
      </c>
      <c r="BA379" s="233">
        <v>16.899999999999999</v>
      </c>
      <c r="BB379" s="238">
        <v>84.3</v>
      </c>
      <c r="BD379">
        <f>VLOOKUP(A379,'High impact list'!$A:$F,1,FALSE)</f>
        <v>40</v>
      </c>
      <c r="BE379" t="str">
        <f>VLOOKUP(A379,'High impact list'!$A:$F,5,FALSE)</f>
        <v>Key Public Entity/ Fiscal Pressure</v>
      </c>
      <c r="BF379">
        <v>1</v>
      </c>
      <c r="BG379">
        <v>5</v>
      </c>
      <c r="BH379" t="e">
        <f>VLOOKUP(A379,Sheet2!B:B,1,FALSE)</f>
        <v>#N/A</v>
      </c>
    </row>
    <row r="380" spans="1:60" ht="18.75" customHeight="1" x14ac:dyDescent="0.25">
      <c r="A380" s="223">
        <v>983</v>
      </c>
      <c r="B380" s="224" t="s">
        <v>1034</v>
      </c>
      <c r="C380" s="225" t="s">
        <v>1193</v>
      </c>
      <c r="D380" s="225" t="s">
        <v>1191</v>
      </c>
      <c r="E380" s="225" t="s">
        <v>1021</v>
      </c>
      <c r="F380" s="225" t="s">
        <v>1</v>
      </c>
      <c r="G380" s="225" t="s">
        <v>1</v>
      </c>
      <c r="H380" s="224" t="s">
        <v>1</v>
      </c>
      <c r="I380" s="224" t="s">
        <v>1021</v>
      </c>
      <c r="J380" s="239" t="s">
        <v>94</v>
      </c>
      <c r="K380" s="225" t="s">
        <v>1</v>
      </c>
      <c r="L380" s="232" t="s">
        <v>23</v>
      </c>
      <c r="M380" s="237" t="s">
        <v>26</v>
      </c>
      <c r="N380" s="230" t="s">
        <v>22</v>
      </c>
      <c r="O380" s="232" t="s">
        <v>23</v>
      </c>
      <c r="P380" s="232" t="s">
        <v>23</v>
      </c>
      <c r="Q380" s="232" t="s">
        <v>23</v>
      </c>
      <c r="R380" s="232" t="s">
        <v>23</v>
      </c>
      <c r="S380" s="225" t="s">
        <v>1</v>
      </c>
      <c r="T380" s="231" t="s">
        <v>20</v>
      </c>
      <c r="U380" s="231" t="s">
        <v>20</v>
      </c>
      <c r="V380" s="231" t="s">
        <v>20</v>
      </c>
      <c r="W380" s="232" t="s">
        <v>23</v>
      </c>
      <c r="X380" s="225" t="s">
        <v>1</v>
      </c>
      <c r="Y380" s="225" t="s">
        <v>1</v>
      </c>
      <c r="Z380" s="225" t="s">
        <v>1</v>
      </c>
      <c r="AA380" s="225" t="s">
        <v>1</v>
      </c>
      <c r="AB380" s="225" t="s">
        <v>1</v>
      </c>
      <c r="AC380" s="225" t="s">
        <v>1</v>
      </c>
      <c r="AD380" s="225" t="s">
        <v>1</v>
      </c>
      <c r="AE380" s="232" t="s">
        <v>23</v>
      </c>
      <c r="AF380" s="232" t="s">
        <v>23</v>
      </c>
      <c r="AG380" s="225" t="s">
        <v>1</v>
      </c>
      <c r="AH380" s="230" t="s">
        <v>22</v>
      </c>
      <c r="AI380" s="225" t="s">
        <v>1</v>
      </c>
      <c r="AJ380" s="225" t="s">
        <v>1</v>
      </c>
      <c r="AK380" s="232" t="s">
        <v>23</v>
      </c>
      <c r="AL380" s="232" t="s">
        <v>23</v>
      </c>
      <c r="AM380" s="225" t="s">
        <v>1</v>
      </c>
      <c r="AN380" s="225" t="s">
        <v>1</v>
      </c>
      <c r="AO380" s="232" t="s">
        <v>23</v>
      </c>
      <c r="AP380" s="225" t="s">
        <v>1</v>
      </c>
      <c r="AQ380" s="225" t="s">
        <v>1</v>
      </c>
      <c r="AR380" s="232" t="s">
        <v>23</v>
      </c>
      <c r="AS380" s="225" t="s">
        <v>1</v>
      </c>
      <c r="AT380" s="225" t="s">
        <v>1</v>
      </c>
      <c r="AU380" s="225" t="s">
        <v>1</v>
      </c>
      <c r="AV380" s="231" t="s">
        <v>20</v>
      </c>
      <c r="AW380" s="232" t="s">
        <v>1242</v>
      </c>
      <c r="AX380" s="227">
        <v>2</v>
      </c>
      <c r="AY380" s="235">
        <v>0</v>
      </c>
      <c r="AZ380" s="228">
        <v>0</v>
      </c>
      <c r="BA380" s="236">
        <v>117</v>
      </c>
      <c r="BB380" s="234">
        <v>0</v>
      </c>
      <c r="BD380" t="e">
        <f>VLOOKUP(A380,'High impact list'!$A:$F,1,FALSE)</f>
        <v>#N/A</v>
      </c>
      <c r="BE380" t="e">
        <f>VLOOKUP(A380,'High impact list'!$A:$F,5,FALSE)</f>
        <v>#N/A</v>
      </c>
      <c r="BF380">
        <v>1</v>
      </c>
      <c r="BG380">
        <v>5</v>
      </c>
      <c r="BH380" t="e">
        <f>VLOOKUP(A380,Sheet2!B:B,1,FALSE)</f>
        <v>#N/A</v>
      </c>
    </row>
    <row r="381" spans="1:60" ht="18" customHeight="1" x14ac:dyDescent="0.25">
      <c r="A381" s="223">
        <v>1031</v>
      </c>
      <c r="B381" s="224" t="s">
        <v>1035</v>
      </c>
      <c r="C381" s="225" t="s">
        <v>1193</v>
      </c>
      <c r="D381" s="225" t="s">
        <v>1191</v>
      </c>
      <c r="E381" s="225" t="s">
        <v>1021</v>
      </c>
      <c r="F381" s="225" t="s">
        <v>1</v>
      </c>
      <c r="G381" s="225" t="s">
        <v>1</v>
      </c>
      <c r="H381" s="224" t="s">
        <v>1</v>
      </c>
      <c r="I381" s="224" t="s">
        <v>1021</v>
      </c>
      <c r="J381" s="239" t="s">
        <v>94</v>
      </c>
      <c r="K381" s="232" t="s">
        <v>23</v>
      </c>
      <c r="L381" s="232" t="s">
        <v>23</v>
      </c>
      <c r="M381" s="237" t="s">
        <v>26</v>
      </c>
      <c r="N381" s="232" t="s">
        <v>23</v>
      </c>
      <c r="O381" s="232" t="s">
        <v>23</v>
      </c>
      <c r="P381" s="232" t="s">
        <v>23</v>
      </c>
      <c r="Q381" s="232" t="s">
        <v>23</v>
      </c>
      <c r="R381" s="232" t="s">
        <v>23</v>
      </c>
      <c r="S381" s="225" t="s">
        <v>1</v>
      </c>
      <c r="T381" s="230" t="s">
        <v>22</v>
      </c>
      <c r="U381" s="232" t="s">
        <v>23</v>
      </c>
      <c r="V381" s="231" t="s">
        <v>20</v>
      </c>
      <c r="W381" s="232" t="s">
        <v>23</v>
      </c>
      <c r="X381" s="225" t="s">
        <v>1</v>
      </c>
      <c r="Y381" s="225" t="s">
        <v>1</v>
      </c>
      <c r="Z381" s="225" t="s">
        <v>1</v>
      </c>
      <c r="AA381" s="225" t="s">
        <v>1</v>
      </c>
      <c r="AB381" s="225" t="s">
        <v>1</v>
      </c>
      <c r="AC381" s="232" t="s">
        <v>23</v>
      </c>
      <c r="AD381" s="225" t="s">
        <v>1</v>
      </c>
      <c r="AE381" s="232" t="s">
        <v>23</v>
      </c>
      <c r="AF381" s="231" t="s">
        <v>20</v>
      </c>
      <c r="AG381" s="225" t="s">
        <v>1</v>
      </c>
      <c r="AH381" s="230" t="s">
        <v>22</v>
      </c>
      <c r="AI381" s="225" t="s">
        <v>1</v>
      </c>
      <c r="AJ381" s="225" t="s">
        <v>1</v>
      </c>
      <c r="AK381" s="232" t="s">
        <v>23</v>
      </c>
      <c r="AL381" s="232" t="s">
        <v>23</v>
      </c>
      <c r="AM381" s="225" t="s">
        <v>1</v>
      </c>
      <c r="AN381" s="225" t="s">
        <v>1</v>
      </c>
      <c r="AO381" s="232" t="s">
        <v>23</v>
      </c>
      <c r="AP381" s="231" t="s">
        <v>20</v>
      </c>
      <c r="AQ381" s="225" t="s">
        <v>1</v>
      </c>
      <c r="AR381" s="232" t="s">
        <v>23</v>
      </c>
      <c r="AS381" s="225" t="s">
        <v>1</v>
      </c>
      <c r="AT381" s="225" t="s">
        <v>1</v>
      </c>
      <c r="AU381" s="242" t="s">
        <v>1289</v>
      </c>
      <c r="AV381" s="231" t="s">
        <v>20</v>
      </c>
      <c r="AW381" s="232" t="s">
        <v>1242</v>
      </c>
      <c r="AX381" s="227">
        <v>2</v>
      </c>
      <c r="AY381" s="235">
        <v>0</v>
      </c>
      <c r="AZ381" s="228">
        <v>0</v>
      </c>
      <c r="BA381" s="233">
        <v>10.199999999999999</v>
      </c>
      <c r="BB381" s="234">
        <v>0</v>
      </c>
      <c r="BD381" t="e">
        <f>VLOOKUP(A381,'High impact list'!$A:$F,1,FALSE)</f>
        <v>#N/A</v>
      </c>
      <c r="BE381" t="e">
        <f>VLOOKUP(A381,'High impact list'!$A:$F,5,FALSE)</f>
        <v>#N/A</v>
      </c>
      <c r="BF381">
        <v>1</v>
      </c>
      <c r="BG381">
        <v>5</v>
      </c>
      <c r="BH381" t="e">
        <f>VLOOKUP(A381,Sheet2!B:B,1,FALSE)</f>
        <v>#N/A</v>
      </c>
    </row>
    <row r="382" spans="1:60" ht="27" customHeight="1" x14ac:dyDescent="0.25">
      <c r="A382" s="223">
        <v>1571</v>
      </c>
      <c r="B382" s="224" t="s">
        <v>1048</v>
      </c>
      <c r="C382" s="225" t="s">
        <v>1193</v>
      </c>
      <c r="D382" s="225" t="s">
        <v>1191</v>
      </c>
      <c r="E382" s="225" t="s">
        <v>1021</v>
      </c>
      <c r="F382" s="225" t="s">
        <v>1</v>
      </c>
      <c r="G382" s="225" t="s">
        <v>1</v>
      </c>
      <c r="H382" s="224" t="s">
        <v>1</v>
      </c>
      <c r="I382" s="224" t="s">
        <v>1021</v>
      </c>
      <c r="J382" s="239" t="s">
        <v>94</v>
      </c>
      <c r="K382" s="231" t="s">
        <v>20</v>
      </c>
      <c r="L382" s="231" t="s">
        <v>20</v>
      </c>
      <c r="M382" s="225" t="s">
        <v>1</v>
      </c>
      <c r="N382" s="225" t="s">
        <v>1</v>
      </c>
      <c r="O382" s="225" t="s">
        <v>1</v>
      </c>
      <c r="P382" s="231" t="s">
        <v>20</v>
      </c>
      <c r="Q382" s="231" t="s">
        <v>20</v>
      </c>
      <c r="R382" s="231" t="s">
        <v>20</v>
      </c>
      <c r="S382" s="225" t="s">
        <v>1</v>
      </c>
      <c r="T382" s="231" t="s">
        <v>20</v>
      </c>
      <c r="U382" s="231" t="s">
        <v>20</v>
      </c>
      <c r="V382" s="231" t="s">
        <v>20</v>
      </c>
      <c r="W382" s="231" t="s">
        <v>20</v>
      </c>
      <c r="X382" s="225" t="s">
        <v>1</v>
      </c>
      <c r="Y382" s="225" t="s">
        <v>1</v>
      </c>
      <c r="Z382" s="231" t="s">
        <v>20</v>
      </c>
      <c r="AA382" s="225" t="s">
        <v>1</v>
      </c>
      <c r="AB382" s="225" t="s">
        <v>1</v>
      </c>
      <c r="AC382" s="225" t="s">
        <v>1</v>
      </c>
      <c r="AD382" s="225" t="s">
        <v>1</v>
      </c>
      <c r="AE382" s="231" t="s">
        <v>20</v>
      </c>
      <c r="AF382" s="231" t="s">
        <v>20</v>
      </c>
      <c r="AG382" s="225" t="s">
        <v>1</v>
      </c>
      <c r="AH382" s="231" t="s">
        <v>20</v>
      </c>
      <c r="AI382" s="225" t="s">
        <v>1</v>
      </c>
      <c r="AJ382" s="225" t="s">
        <v>1</v>
      </c>
      <c r="AK382" s="225" t="s">
        <v>1</v>
      </c>
      <c r="AL382" s="231" t="s">
        <v>20</v>
      </c>
      <c r="AM382" s="225" t="s">
        <v>1</v>
      </c>
      <c r="AN382" s="225" t="s">
        <v>1</v>
      </c>
      <c r="AO382" s="231" t="s">
        <v>20</v>
      </c>
      <c r="AP382" s="225" t="s">
        <v>1</v>
      </c>
      <c r="AQ382" s="225" t="s">
        <v>1</v>
      </c>
      <c r="AR382" s="231" t="s">
        <v>20</v>
      </c>
      <c r="AS382" s="225" t="s">
        <v>1</v>
      </c>
      <c r="AT382" s="225" t="s">
        <v>1</v>
      </c>
      <c r="AU382" s="231" t="s">
        <v>20</v>
      </c>
      <c r="AV382" s="231" t="s">
        <v>20</v>
      </c>
      <c r="AW382" s="232" t="s">
        <v>23</v>
      </c>
      <c r="AX382" s="227">
        <v>2</v>
      </c>
      <c r="AY382" s="235">
        <v>0</v>
      </c>
      <c r="AZ382" s="228">
        <v>0</v>
      </c>
      <c r="BA382" s="236">
        <v>82</v>
      </c>
      <c r="BB382" s="238">
        <v>0.31</v>
      </c>
      <c r="BD382" t="e">
        <f>VLOOKUP(A382,'High impact list'!$A:$F,1,FALSE)</f>
        <v>#N/A</v>
      </c>
      <c r="BE382" t="e">
        <f>VLOOKUP(A382,'High impact list'!$A:$F,5,FALSE)</f>
        <v>#N/A</v>
      </c>
      <c r="BF382">
        <v>1</v>
      </c>
      <c r="BG382">
        <v>5</v>
      </c>
      <c r="BH382" t="e">
        <f>VLOOKUP(A382,Sheet2!B:B,1,FALSE)</f>
        <v>#N/A</v>
      </c>
    </row>
    <row r="383" spans="1:60" ht="18.75" customHeight="1" x14ac:dyDescent="0.25">
      <c r="A383" s="223">
        <v>68</v>
      </c>
      <c r="B383" s="224" t="s">
        <v>196</v>
      </c>
      <c r="C383" s="225" t="s">
        <v>1190</v>
      </c>
      <c r="D383" s="225" t="s">
        <v>1191</v>
      </c>
      <c r="E383" s="225" t="s">
        <v>815</v>
      </c>
      <c r="F383" s="225" t="s">
        <v>452</v>
      </c>
      <c r="G383" s="225" t="s">
        <v>695</v>
      </c>
      <c r="H383" s="224" t="s">
        <v>717</v>
      </c>
      <c r="I383" s="224" t="s">
        <v>437</v>
      </c>
      <c r="J383" s="241" t="s">
        <v>39</v>
      </c>
      <c r="K383" s="225" t="s">
        <v>1</v>
      </c>
      <c r="L383" s="232" t="s">
        <v>23</v>
      </c>
      <c r="M383" s="227" t="s">
        <v>17</v>
      </c>
      <c r="N383" s="225" t="s">
        <v>1</v>
      </c>
      <c r="O383" s="232" t="s">
        <v>23</v>
      </c>
      <c r="P383" s="225" t="s">
        <v>1</v>
      </c>
      <c r="Q383" s="225" t="s">
        <v>1</v>
      </c>
      <c r="R383" s="225" t="s">
        <v>1</v>
      </c>
      <c r="S383" s="225" t="s">
        <v>1</v>
      </c>
      <c r="T383" s="225" t="s">
        <v>1</v>
      </c>
      <c r="U383" s="225" t="s">
        <v>1</v>
      </c>
      <c r="V383" s="225" t="s">
        <v>1</v>
      </c>
      <c r="W383" s="225" t="s">
        <v>1</v>
      </c>
      <c r="X383" s="225" t="s">
        <v>1</v>
      </c>
      <c r="Y383" s="225" t="s">
        <v>1</v>
      </c>
      <c r="Z383" s="225" t="s">
        <v>1</v>
      </c>
      <c r="AA383" s="225" t="s">
        <v>1</v>
      </c>
      <c r="AB383" s="225" t="s">
        <v>1</v>
      </c>
      <c r="AC383" s="225" t="s">
        <v>1</v>
      </c>
      <c r="AD383" s="225" t="s">
        <v>1</v>
      </c>
      <c r="AE383" s="225" t="s">
        <v>1</v>
      </c>
      <c r="AF383" s="232" t="s">
        <v>23</v>
      </c>
      <c r="AG383" s="225" t="s">
        <v>1</v>
      </c>
      <c r="AH383" s="225" t="s">
        <v>1</v>
      </c>
      <c r="AI383" s="225" t="s">
        <v>1</v>
      </c>
      <c r="AJ383" s="225" t="s">
        <v>1</v>
      </c>
      <c r="AK383" s="225" t="s">
        <v>1</v>
      </c>
      <c r="AL383" s="225" t="s">
        <v>1</v>
      </c>
      <c r="AM383" s="225" t="s">
        <v>1</v>
      </c>
      <c r="AN383" s="225" t="s">
        <v>1</v>
      </c>
      <c r="AO383" s="225" t="s">
        <v>1</v>
      </c>
      <c r="AP383" s="225" t="s">
        <v>1</v>
      </c>
      <c r="AQ383" s="225" t="s">
        <v>1</v>
      </c>
      <c r="AR383" s="232" t="s">
        <v>23</v>
      </c>
      <c r="AS383" s="225" t="s">
        <v>1</v>
      </c>
      <c r="AT383" s="225" t="s">
        <v>1</v>
      </c>
      <c r="AU383" s="225" t="s">
        <v>1</v>
      </c>
      <c r="AV383" s="232" t="s">
        <v>23</v>
      </c>
      <c r="AW383" s="231" t="s">
        <v>1240</v>
      </c>
      <c r="AX383" s="226">
        <v>1</v>
      </c>
      <c r="AY383" s="239">
        <v>3</v>
      </c>
      <c r="AZ383" s="236">
        <v>614.29999999999995</v>
      </c>
      <c r="BA383" s="233">
        <v>9</v>
      </c>
      <c r="BB383" s="234">
        <v>0.13</v>
      </c>
      <c r="BD383">
        <f>VLOOKUP(A383,'High impact list'!$A:$F,1,FALSE)</f>
        <v>68</v>
      </c>
      <c r="BE383" t="str">
        <f>VLOOKUP(A383,'High impact list'!$A:$F,5,FALSE)</f>
        <v>Safety and Security</v>
      </c>
      <c r="BF383">
        <v>1</v>
      </c>
      <c r="BG383">
        <v>6</v>
      </c>
      <c r="BH383" t="e">
        <f>VLOOKUP(A383,Sheet2!B:B,1,FALSE)</f>
        <v>#N/A</v>
      </c>
    </row>
    <row r="384" spans="1:60" ht="18" customHeight="1" x14ac:dyDescent="0.25">
      <c r="A384" s="223">
        <v>74</v>
      </c>
      <c r="B384" s="224" t="s">
        <v>199</v>
      </c>
      <c r="C384" s="225" t="s">
        <v>1190</v>
      </c>
      <c r="D384" s="225" t="s">
        <v>1191</v>
      </c>
      <c r="E384" s="225" t="s">
        <v>896</v>
      </c>
      <c r="F384" s="225" t="s">
        <v>1</v>
      </c>
      <c r="G384" s="225" t="s">
        <v>900</v>
      </c>
      <c r="H384" s="224" t="s">
        <v>717</v>
      </c>
      <c r="I384" s="224" t="s">
        <v>437</v>
      </c>
      <c r="J384" s="241" t="s">
        <v>39</v>
      </c>
      <c r="K384" s="231" t="s">
        <v>20</v>
      </c>
      <c r="L384" s="232" t="s">
        <v>23</v>
      </c>
      <c r="M384" s="227" t="s">
        <v>17</v>
      </c>
      <c r="N384" s="225" t="s">
        <v>1</v>
      </c>
      <c r="O384" s="232" t="s">
        <v>23</v>
      </c>
      <c r="P384" s="231" t="s">
        <v>20</v>
      </c>
      <c r="Q384" s="231" t="s">
        <v>20</v>
      </c>
      <c r="R384" s="225" t="s">
        <v>1</v>
      </c>
      <c r="S384" s="225" t="s">
        <v>1</v>
      </c>
      <c r="T384" s="225" t="s">
        <v>1</v>
      </c>
      <c r="U384" s="231" t="s">
        <v>20</v>
      </c>
      <c r="V384" s="225" t="s">
        <v>1</v>
      </c>
      <c r="W384" s="225" t="s">
        <v>1</v>
      </c>
      <c r="X384" s="225" t="s">
        <v>1</v>
      </c>
      <c r="Y384" s="225" t="s">
        <v>1</v>
      </c>
      <c r="Z384" s="225" t="s">
        <v>1</v>
      </c>
      <c r="AA384" s="231" t="s">
        <v>20</v>
      </c>
      <c r="AB384" s="225" t="s">
        <v>1</v>
      </c>
      <c r="AC384" s="225" t="s">
        <v>1</v>
      </c>
      <c r="AD384" s="225" t="s">
        <v>1</v>
      </c>
      <c r="AE384" s="231" t="s">
        <v>20</v>
      </c>
      <c r="AF384" s="231" t="s">
        <v>20</v>
      </c>
      <c r="AG384" s="225" t="s">
        <v>1</v>
      </c>
      <c r="AH384" s="225" t="s">
        <v>1</v>
      </c>
      <c r="AI384" s="225" t="s">
        <v>1</v>
      </c>
      <c r="AJ384" s="225" t="s">
        <v>1</v>
      </c>
      <c r="AK384" s="225" t="s">
        <v>1</v>
      </c>
      <c r="AL384" s="225" t="s">
        <v>1</v>
      </c>
      <c r="AM384" s="225" t="s">
        <v>1</v>
      </c>
      <c r="AN384" s="225" t="s">
        <v>1</v>
      </c>
      <c r="AO384" s="232" t="s">
        <v>23</v>
      </c>
      <c r="AP384" s="231" t="s">
        <v>20</v>
      </c>
      <c r="AQ384" s="225" t="s">
        <v>1</v>
      </c>
      <c r="AR384" s="231" t="s">
        <v>20</v>
      </c>
      <c r="AS384" s="225" t="s">
        <v>1</v>
      </c>
      <c r="AT384" s="225" t="s">
        <v>1</v>
      </c>
      <c r="AU384" s="232" t="s">
        <v>23</v>
      </c>
      <c r="AV384" s="232" t="s">
        <v>23</v>
      </c>
      <c r="AW384" s="231" t="s">
        <v>1240</v>
      </c>
      <c r="AX384" s="226">
        <v>1</v>
      </c>
      <c r="AY384" s="227">
        <v>2</v>
      </c>
      <c r="AZ384" s="228">
        <v>0</v>
      </c>
      <c r="BA384" s="236">
        <v>578</v>
      </c>
      <c r="BB384" s="238">
        <v>0.89</v>
      </c>
      <c r="BD384">
        <f>VLOOKUP(A384,'High impact list'!$A:$F,1,FALSE)</f>
        <v>74</v>
      </c>
      <c r="BE384" t="str">
        <f>VLOOKUP(A384,'High impact list'!$A:$F,5,FALSE)</f>
        <v>Safety and Security</v>
      </c>
      <c r="BF384">
        <v>1</v>
      </c>
      <c r="BG384">
        <v>6</v>
      </c>
      <c r="BH384" t="e">
        <f>VLOOKUP(A384,Sheet2!B:B,1,FALSE)</f>
        <v>#N/A</v>
      </c>
    </row>
    <row r="385" spans="1:60" ht="14.25" customHeight="1" x14ac:dyDescent="0.25">
      <c r="A385" s="223">
        <v>1112</v>
      </c>
      <c r="B385" s="224" t="s">
        <v>178</v>
      </c>
      <c r="C385" s="225" t="s">
        <v>1193</v>
      </c>
      <c r="D385" s="225" t="s">
        <v>1191</v>
      </c>
      <c r="E385" s="225" t="s">
        <v>896</v>
      </c>
      <c r="F385" s="225" t="s">
        <v>1</v>
      </c>
      <c r="G385" s="225" t="s">
        <v>667</v>
      </c>
      <c r="H385" s="224" t="s">
        <v>1</v>
      </c>
      <c r="I385" s="224" t="s">
        <v>437</v>
      </c>
      <c r="J385" s="241" t="s">
        <v>39</v>
      </c>
      <c r="K385" s="225" t="s">
        <v>1</v>
      </c>
      <c r="L385" s="225" t="s">
        <v>1</v>
      </c>
      <c r="M385" s="241" t="s">
        <v>39</v>
      </c>
      <c r="N385" s="230" t="s">
        <v>22</v>
      </c>
      <c r="O385" s="230" t="s">
        <v>22</v>
      </c>
      <c r="P385" s="225" t="s">
        <v>1</v>
      </c>
      <c r="Q385" s="225" t="s">
        <v>1</v>
      </c>
      <c r="R385" s="225" t="s">
        <v>1</v>
      </c>
      <c r="S385" s="225" t="s">
        <v>1</v>
      </c>
      <c r="T385" s="225" t="s">
        <v>1</v>
      </c>
      <c r="U385" s="225" t="s">
        <v>1</v>
      </c>
      <c r="V385" s="225" t="s">
        <v>1</v>
      </c>
      <c r="W385" s="225" t="s">
        <v>1</v>
      </c>
      <c r="X385" s="225" t="s">
        <v>1</v>
      </c>
      <c r="Y385" s="225" t="s">
        <v>1</v>
      </c>
      <c r="Z385" s="225" t="s">
        <v>1</v>
      </c>
      <c r="AA385" s="225" t="s">
        <v>1</v>
      </c>
      <c r="AB385" s="225" t="s">
        <v>1</v>
      </c>
      <c r="AC385" s="225" t="s">
        <v>1</v>
      </c>
      <c r="AD385" s="225" t="s">
        <v>1</v>
      </c>
      <c r="AE385" s="225" t="s">
        <v>1</v>
      </c>
      <c r="AF385" s="225" t="s">
        <v>1</v>
      </c>
      <c r="AG385" s="225" t="s">
        <v>1</v>
      </c>
      <c r="AH385" s="225" t="s">
        <v>1</v>
      </c>
      <c r="AI385" s="225" t="s">
        <v>1</v>
      </c>
      <c r="AJ385" s="225" t="s">
        <v>1</v>
      </c>
      <c r="AK385" s="225" t="s">
        <v>1</v>
      </c>
      <c r="AL385" s="225" t="s">
        <v>1</v>
      </c>
      <c r="AM385" s="225" t="s">
        <v>1</v>
      </c>
      <c r="AN385" s="225" t="s">
        <v>1</v>
      </c>
      <c r="AO385" s="225" t="s">
        <v>1</v>
      </c>
      <c r="AP385" s="225" t="s">
        <v>1</v>
      </c>
      <c r="AQ385" s="225" t="s">
        <v>1</v>
      </c>
      <c r="AR385" s="225" t="s">
        <v>1</v>
      </c>
      <c r="AS385" s="225" t="s">
        <v>1</v>
      </c>
      <c r="AT385" s="225" t="s">
        <v>1</v>
      </c>
      <c r="AU385" s="225" t="s">
        <v>1</v>
      </c>
      <c r="AV385" s="225" t="s">
        <v>1</v>
      </c>
      <c r="AW385" s="235" t="s">
        <v>1</v>
      </c>
      <c r="AX385" s="235">
        <v>0</v>
      </c>
      <c r="AY385" s="235">
        <v>0</v>
      </c>
      <c r="AZ385" s="228">
        <v>0</v>
      </c>
      <c r="BA385" s="228">
        <v>0</v>
      </c>
      <c r="BB385" s="229">
        <v>0</v>
      </c>
      <c r="BD385">
        <f>VLOOKUP(A385,'High impact list'!$A:$F,1,FALSE)</f>
        <v>1112</v>
      </c>
      <c r="BE385" t="str">
        <f>VLOOKUP(A385,'High impact list'!$A:$F,5,FALSE)</f>
        <v>Other key public entity</v>
      </c>
      <c r="BF385">
        <v>1</v>
      </c>
      <c r="BG385">
        <v>6</v>
      </c>
      <c r="BH385" t="e">
        <f>VLOOKUP(A385,Sheet2!B:B,1,FALSE)</f>
        <v>#N/A</v>
      </c>
    </row>
    <row r="386" spans="1:60" ht="18.75" customHeight="1" x14ac:dyDescent="0.25">
      <c r="A386" s="223">
        <v>1116</v>
      </c>
      <c r="B386" s="224" t="s">
        <v>180</v>
      </c>
      <c r="C386" s="225" t="s">
        <v>1193</v>
      </c>
      <c r="D386" s="225" t="s">
        <v>1191</v>
      </c>
      <c r="E386" s="225" t="s">
        <v>896</v>
      </c>
      <c r="F386" s="225" t="s">
        <v>1</v>
      </c>
      <c r="G386" s="225" t="s">
        <v>667</v>
      </c>
      <c r="H386" s="224" t="s">
        <v>1</v>
      </c>
      <c r="I386" s="224" t="s">
        <v>437</v>
      </c>
      <c r="J386" s="241" t="s">
        <v>39</v>
      </c>
      <c r="K386" s="230" t="s">
        <v>22</v>
      </c>
      <c r="L386" s="230" t="s">
        <v>22</v>
      </c>
      <c r="M386" s="239" t="s">
        <v>94</v>
      </c>
      <c r="N386" s="232" t="s">
        <v>23</v>
      </c>
      <c r="O386" s="232" t="s">
        <v>23</v>
      </c>
      <c r="P386" s="225" t="s">
        <v>1</v>
      </c>
      <c r="Q386" s="230" t="s">
        <v>22</v>
      </c>
      <c r="R386" s="230" t="s">
        <v>22</v>
      </c>
      <c r="S386" s="225" t="s">
        <v>1</v>
      </c>
      <c r="T386" s="231" t="s">
        <v>20</v>
      </c>
      <c r="U386" s="230" t="s">
        <v>22</v>
      </c>
      <c r="V386" s="230" t="s">
        <v>22</v>
      </c>
      <c r="W386" s="230" t="s">
        <v>22</v>
      </c>
      <c r="X386" s="225" t="s">
        <v>1</v>
      </c>
      <c r="Y386" s="225" t="s">
        <v>1</v>
      </c>
      <c r="Z386" s="230" t="s">
        <v>22</v>
      </c>
      <c r="AA386" s="230" t="s">
        <v>22</v>
      </c>
      <c r="AB386" s="225" t="s">
        <v>1</v>
      </c>
      <c r="AC386" s="225" t="s">
        <v>1</v>
      </c>
      <c r="AD386" s="225" t="s">
        <v>1</v>
      </c>
      <c r="AE386" s="230" t="s">
        <v>22</v>
      </c>
      <c r="AF386" s="225" t="s">
        <v>1</v>
      </c>
      <c r="AG386" s="230" t="s">
        <v>22</v>
      </c>
      <c r="AH386" s="225" t="s">
        <v>1</v>
      </c>
      <c r="AI386" s="225" t="s">
        <v>1</v>
      </c>
      <c r="AJ386" s="225" t="s">
        <v>1</v>
      </c>
      <c r="AK386" s="230" t="s">
        <v>22</v>
      </c>
      <c r="AL386" s="230" t="s">
        <v>22</v>
      </c>
      <c r="AM386" s="225" t="s">
        <v>1</v>
      </c>
      <c r="AN386" s="225" t="s">
        <v>1</v>
      </c>
      <c r="AO386" s="230" t="s">
        <v>22</v>
      </c>
      <c r="AP386" s="230" t="s">
        <v>22</v>
      </c>
      <c r="AQ386" s="225" t="s">
        <v>1</v>
      </c>
      <c r="AR386" s="225" t="s">
        <v>1</v>
      </c>
      <c r="AS386" s="225" t="s">
        <v>1</v>
      </c>
      <c r="AT386" s="225" t="s">
        <v>1</v>
      </c>
      <c r="AU386" s="230" t="s">
        <v>22</v>
      </c>
      <c r="AV386" s="230" t="s">
        <v>22</v>
      </c>
      <c r="AW386" s="232" t="s">
        <v>1242</v>
      </c>
      <c r="AX386" s="239">
        <v>3</v>
      </c>
      <c r="AY386" s="235">
        <v>0</v>
      </c>
      <c r="AZ386" s="228">
        <v>0</v>
      </c>
      <c r="BA386" s="233">
        <v>0</v>
      </c>
      <c r="BB386" s="234">
        <v>0</v>
      </c>
      <c r="BD386">
        <f>VLOOKUP(A386,'High impact list'!$A:$F,1,FALSE)</f>
        <v>1116</v>
      </c>
      <c r="BE386" t="str">
        <f>VLOOKUP(A386,'High impact list'!$A:$F,5,FALSE)</f>
        <v>Key Public Entity</v>
      </c>
      <c r="BF386">
        <v>1</v>
      </c>
      <c r="BG386">
        <v>6</v>
      </c>
      <c r="BH386" t="e">
        <f>VLOOKUP(A386,Sheet2!B:B,1,FALSE)</f>
        <v>#N/A</v>
      </c>
    </row>
    <row r="387" spans="1:60" ht="18.75" customHeight="1" x14ac:dyDescent="0.25">
      <c r="A387" s="223">
        <v>559</v>
      </c>
      <c r="B387" s="224" t="s">
        <v>1026</v>
      </c>
      <c r="C387" s="225" t="s">
        <v>1193</v>
      </c>
      <c r="D387" s="225" t="s">
        <v>1191</v>
      </c>
      <c r="E387" s="225" t="s">
        <v>1021</v>
      </c>
      <c r="F387" s="225" t="s">
        <v>1</v>
      </c>
      <c r="G387" s="225" t="s">
        <v>1</v>
      </c>
      <c r="H387" s="224" t="s">
        <v>1</v>
      </c>
      <c r="I387" s="224" t="s">
        <v>1021</v>
      </c>
      <c r="J387" s="241" t="s">
        <v>39</v>
      </c>
      <c r="K387" s="225" t="s">
        <v>1</v>
      </c>
      <c r="L387" s="225" t="s">
        <v>1</v>
      </c>
      <c r="M387" s="241" t="s">
        <v>39</v>
      </c>
      <c r="N387" s="225" t="s">
        <v>1</v>
      </c>
      <c r="O387" s="225" t="s">
        <v>1</v>
      </c>
      <c r="P387" s="225" t="s">
        <v>1</v>
      </c>
      <c r="Q387" s="225" t="s">
        <v>1</v>
      </c>
      <c r="R387" s="225" t="s">
        <v>1</v>
      </c>
      <c r="S387" s="225" t="s">
        <v>1</v>
      </c>
      <c r="T387" s="225" t="s">
        <v>1</v>
      </c>
      <c r="U387" s="225" t="s">
        <v>1</v>
      </c>
      <c r="V387" s="225" t="s">
        <v>1</v>
      </c>
      <c r="W387" s="225" t="s">
        <v>1</v>
      </c>
      <c r="X387" s="225" t="s">
        <v>1</v>
      </c>
      <c r="Y387" s="225" t="s">
        <v>1</v>
      </c>
      <c r="Z387" s="225" t="s">
        <v>1</v>
      </c>
      <c r="AA387" s="225" t="s">
        <v>1</v>
      </c>
      <c r="AB387" s="225" t="s">
        <v>1</v>
      </c>
      <c r="AC387" s="225" t="s">
        <v>1</v>
      </c>
      <c r="AD387" s="225" t="s">
        <v>1</v>
      </c>
      <c r="AE387" s="225" t="s">
        <v>1</v>
      </c>
      <c r="AF387" s="225" t="s">
        <v>1</v>
      </c>
      <c r="AG387" s="225" t="s">
        <v>1</v>
      </c>
      <c r="AH387" s="225" t="s">
        <v>1</v>
      </c>
      <c r="AI387" s="225" t="s">
        <v>1</v>
      </c>
      <c r="AJ387" s="225" t="s">
        <v>1</v>
      </c>
      <c r="AK387" s="225" t="s">
        <v>1</v>
      </c>
      <c r="AL387" s="225" t="s">
        <v>1</v>
      </c>
      <c r="AM387" s="225" t="s">
        <v>1</v>
      </c>
      <c r="AN387" s="225" t="s">
        <v>1</v>
      </c>
      <c r="AO387" s="225" t="s">
        <v>1</v>
      </c>
      <c r="AP387" s="225" t="s">
        <v>1</v>
      </c>
      <c r="AQ387" s="225" t="s">
        <v>1</v>
      </c>
      <c r="AR387" s="225" t="s">
        <v>1</v>
      </c>
      <c r="AS387" s="225" t="s">
        <v>1</v>
      </c>
      <c r="AT387" s="225" t="s">
        <v>1</v>
      </c>
      <c r="AU387" s="225" t="s">
        <v>1</v>
      </c>
      <c r="AV387" s="225" t="s">
        <v>1</v>
      </c>
      <c r="AW387" s="235" t="s">
        <v>1</v>
      </c>
      <c r="AX387" s="235">
        <v>0</v>
      </c>
      <c r="AY387" s="235">
        <v>0</v>
      </c>
      <c r="AZ387" s="228" t="s">
        <v>1</v>
      </c>
      <c r="BA387" s="228" t="s">
        <v>1</v>
      </c>
      <c r="BB387" s="229" t="s">
        <v>1</v>
      </c>
      <c r="BD387" t="e">
        <f>VLOOKUP(A387,'High impact list'!$A:$F,1,FALSE)</f>
        <v>#N/A</v>
      </c>
      <c r="BE387" t="e">
        <f>VLOOKUP(A387,'High impact list'!$A:$F,5,FALSE)</f>
        <v>#N/A</v>
      </c>
      <c r="BF387">
        <v>1</v>
      </c>
      <c r="BG387">
        <v>6</v>
      </c>
      <c r="BH387" t="e">
        <f>VLOOKUP(A387,Sheet2!B:B,1,FALSE)</f>
        <v>#N/A</v>
      </c>
    </row>
    <row r="388" spans="1:60" ht="18.75" customHeight="1" x14ac:dyDescent="0.25">
      <c r="A388" s="223">
        <v>1573</v>
      </c>
      <c r="B388" s="224" t="s">
        <v>204</v>
      </c>
      <c r="C388" s="225" t="s">
        <v>1193</v>
      </c>
      <c r="D388" s="225" t="s">
        <v>1191</v>
      </c>
      <c r="E388" s="225" t="s">
        <v>896</v>
      </c>
      <c r="F388" s="225" t="s">
        <v>1</v>
      </c>
      <c r="G388" s="225" t="s">
        <v>900</v>
      </c>
      <c r="H388" s="224" t="s">
        <v>1</v>
      </c>
      <c r="I388" s="224" t="s">
        <v>437</v>
      </c>
      <c r="J388" s="241" t="s">
        <v>39</v>
      </c>
      <c r="K388" s="225" t="s">
        <v>1</v>
      </c>
      <c r="L388" s="225" t="s">
        <v>1</v>
      </c>
      <c r="M388" s="225" t="s">
        <v>1</v>
      </c>
      <c r="N388" s="225" t="s">
        <v>1</v>
      </c>
      <c r="O388" s="225" t="s">
        <v>1</v>
      </c>
      <c r="P388" s="225" t="s">
        <v>1</v>
      </c>
      <c r="Q388" s="225" t="s">
        <v>1</v>
      </c>
      <c r="R388" s="225" t="s">
        <v>1</v>
      </c>
      <c r="S388" s="225" t="s">
        <v>1</v>
      </c>
      <c r="T388" s="225" t="s">
        <v>1</v>
      </c>
      <c r="U388" s="225" t="s">
        <v>1</v>
      </c>
      <c r="V388" s="225" t="s">
        <v>1</v>
      </c>
      <c r="W388" s="225" t="s">
        <v>1</v>
      </c>
      <c r="X388" s="225" t="s">
        <v>1</v>
      </c>
      <c r="Y388" s="225" t="s">
        <v>1</v>
      </c>
      <c r="Z388" s="225" t="s">
        <v>1</v>
      </c>
      <c r="AA388" s="225" t="s">
        <v>1</v>
      </c>
      <c r="AB388" s="225" t="s">
        <v>1</v>
      </c>
      <c r="AC388" s="225" t="s">
        <v>1</v>
      </c>
      <c r="AD388" s="225" t="s">
        <v>1</v>
      </c>
      <c r="AE388" s="225" t="s">
        <v>1</v>
      </c>
      <c r="AF388" s="225" t="s">
        <v>1</v>
      </c>
      <c r="AG388" s="225" t="s">
        <v>1</v>
      </c>
      <c r="AH388" s="225" t="s">
        <v>1</v>
      </c>
      <c r="AI388" s="225" t="s">
        <v>1</v>
      </c>
      <c r="AJ388" s="225" t="s">
        <v>1</v>
      </c>
      <c r="AK388" s="225" t="s">
        <v>1</v>
      </c>
      <c r="AL388" s="225" t="s">
        <v>1</v>
      </c>
      <c r="AM388" s="225" t="s">
        <v>1</v>
      </c>
      <c r="AN388" s="225" t="s">
        <v>1</v>
      </c>
      <c r="AO388" s="225" t="s">
        <v>1</v>
      </c>
      <c r="AP388" s="225" t="s">
        <v>1</v>
      </c>
      <c r="AQ388" s="225" t="s">
        <v>1</v>
      </c>
      <c r="AR388" s="225" t="s">
        <v>1</v>
      </c>
      <c r="AS388" s="225" t="s">
        <v>1</v>
      </c>
      <c r="AT388" s="225" t="s">
        <v>1</v>
      </c>
      <c r="AU388" s="225" t="s">
        <v>1</v>
      </c>
      <c r="AV388" s="225" t="s">
        <v>1</v>
      </c>
      <c r="AW388" s="235" t="s">
        <v>1</v>
      </c>
      <c r="AX388" s="235">
        <v>0</v>
      </c>
      <c r="AY388" s="235">
        <v>0</v>
      </c>
      <c r="AZ388" s="228">
        <v>0</v>
      </c>
      <c r="BA388" s="228">
        <v>0</v>
      </c>
      <c r="BB388" s="229">
        <v>0</v>
      </c>
      <c r="BD388">
        <f>VLOOKUP(A388,'High impact list'!$A:$F,1,FALSE)</f>
        <v>1573</v>
      </c>
      <c r="BE388" t="str">
        <f>VLOOKUP(A388,'High impact list'!$A:$F,5,FALSE)</f>
        <v>Safety and Security</v>
      </c>
      <c r="BF388">
        <v>1</v>
      </c>
      <c r="BG388">
        <v>6</v>
      </c>
      <c r="BH388" t="e">
        <f>VLOOKUP(A388,Sheet2!B:B,1,FALSE)</f>
        <v>#N/A</v>
      </c>
    </row>
    <row r="389" spans="1:60" ht="26.25" customHeight="1" x14ac:dyDescent="0.25">
      <c r="A389" s="223">
        <v>1312</v>
      </c>
      <c r="B389" s="224" t="s">
        <v>38</v>
      </c>
      <c r="C389" s="225" t="s">
        <v>1193</v>
      </c>
      <c r="D389" s="225" t="s">
        <v>1191</v>
      </c>
      <c r="E389" s="225" t="s">
        <v>571</v>
      </c>
      <c r="F389" s="225" t="s">
        <v>1</v>
      </c>
      <c r="G389" s="225" t="s">
        <v>447</v>
      </c>
      <c r="H389" s="224" t="s">
        <v>1</v>
      </c>
      <c r="I389" s="224" t="s">
        <v>437</v>
      </c>
      <c r="J389" s="241" t="s">
        <v>39</v>
      </c>
      <c r="K389" s="225" t="s">
        <v>1</v>
      </c>
      <c r="L389" s="230" t="s">
        <v>22</v>
      </c>
      <c r="M389" s="239" t="s">
        <v>94</v>
      </c>
      <c r="N389" s="225" t="s">
        <v>1</v>
      </c>
      <c r="O389" s="232" t="s">
        <v>23</v>
      </c>
      <c r="P389" s="230" t="s">
        <v>22</v>
      </c>
      <c r="Q389" s="230" t="s">
        <v>22</v>
      </c>
      <c r="R389" s="230" t="s">
        <v>22</v>
      </c>
      <c r="S389" s="225" t="s">
        <v>1</v>
      </c>
      <c r="T389" s="231" t="s">
        <v>20</v>
      </c>
      <c r="U389" s="230" t="s">
        <v>22</v>
      </c>
      <c r="V389" s="230" t="s">
        <v>22</v>
      </c>
      <c r="W389" s="230" t="s">
        <v>22</v>
      </c>
      <c r="X389" s="225" t="s">
        <v>1</v>
      </c>
      <c r="Y389" s="225" t="s">
        <v>1</v>
      </c>
      <c r="Z389" s="225" t="s">
        <v>1</v>
      </c>
      <c r="AA389" s="225" t="s">
        <v>1</v>
      </c>
      <c r="AB389" s="225" t="s">
        <v>1</v>
      </c>
      <c r="AC389" s="225" t="s">
        <v>1</v>
      </c>
      <c r="AD389" s="225" t="s">
        <v>1</v>
      </c>
      <c r="AE389" s="230" t="s">
        <v>22</v>
      </c>
      <c r="AF389" s="225" t="s">
        <v>1</v>
      </c>
      <c r="AG389" s="230" t="s">
        <v>22</v>
      </c>
      <c r="AH389" s="230" t="s">
        <v>22</v>
      </c>
      <c r="AI389" s="225" t="s">
        <v>1</v>
      </c>
      <c r="AJ389" s="225" t="s">
        <v>1</v>
      </c>
      <c r="AK389" s="225" t="s">
        <v>1</v>
      </c>
      <c r="AL389" s="230" t="s">
        <v>22</v>
      </c>
      <c r="AM389" s="225" t="s">
        <v>1</v>
      </c>
      <c r="AN389" s="225" t="s">
        <v>1</v>
      </c>
      <c r="AO389" s="225" t="s">
        <v>1</v>
      </c>
      <c r="AP389" s="230" t="s">
        <v>22</v>
      </c>
      <c r="AQ389" s="225" t="s">
        <v>1</v>
      </c>
      <c r="AR389" s="230" t="s">
        <v>22</v>
      </c>
      <c r="AS389" s="225" t="s">
        <v>1</v>
      </c>
      <c r="AT389" s="225" t="s">
        <v>1</v>
      </c>
      <c r="AU389" s="225" t="s">
        <v>1</v>
      </c>
      <c r="AV389" s="225" t="s">
        <v>1</v>
      </c>
      <c r="AW389" s="235" t="s">
        <v>1</v>
      </c>
      <c r="AX389" s="235">
        <v>0</v>
      </c>
      <c r="AY389" s="235">
        <v>0</v>
      </c>
      <c r="AZ389" s="228">
        <v>0</v>
      </c>
      <c r="BA389" s="228">
        <v>0</v>
      </c>
      <c r="BB389" s="229">
        <v>0</v>
      </c>
      <c r="BD389">
        <f>VLOOKUP(A389,'High impact list'!$A:$F,1,FALSE)</f>
        <v>1312</v>
      </c>
      <c r="BE389" t="str">
        <f>VLOOKUP(A389,'High impact list'!$A:$F,5,FALSE)</f>
        <v>Education, skills and unemployment</v>
      </c>
      <c r="BF389">
        <v>1</v>
      </c>
      <c r="BG389">
        <v>6</v>
      </c>
      <c r="BH389" t="e">
        <f>VLOOKUP(A389,Sheet2!B:B,1,FALSE)</f>
        <v>#N/A</v>
      </c>
    </row>
    <row r="390" spans="1:60" ht="18.75" customHeight="1" x14ac:dyDescent="0.25">
      <c r="A390" s="223">
        <v>41</v>
      </c>
      <c r="B390" s="224" t="s">
        <v>691</v>
      </c>
      <c r="C390" s="225" t="s">
        <v>1193</v>
      </c>
      <c r="D390" s="225" t="s">
        <v>1191</v>
      </c>
      <c r="E390" s="225" t="s">
        <v>683</v>
      </c>
      <c r="F390" s="225" t="s">
        <v>1</v>
      </c>
      <c r="G390" s="225" t="s">
        <v>687</v>
      </c>
      <c r="H390" s="224" t="s">
        <v>1</v>
      </c>
      <c r="I390" s="224" t="s">
        <v>437</v>
      </c>
      <c r="J390" s="241" t="s">
        <v>39</v>
      </c>
      <c r="K390" s="225" t="s">
        <v>1</v>
      </c>
      <c r="L390" s="225" t="s">
        <v>1</v>
      </c>
      <c r="M390" s="226" t="s">
        <v>33</v>
      </c>
      <c r="N390" s="225" t="s">
        <v>1</v>
      </c>
      <c r="O390" s="225" t="s">
        <v>1</v>
      </c>
      <c r="P390" s="225" t="s">
        <v>1</v>
      </c>
      <c r="Q390" s="225" t="s">
        <v>1</v>
      </c>
      <c r="R390" s="225" t="s">
        <v>1</v>
      </c>
      <c r="S390" s="225" t="s">
        <v>1</v>
      </c>
      <c r="T390" s="225" t="s">
        <v>1</v>
      </c>
      <c r="U390" s="225" t="s">
        <v>1</v>
      </c>
      <c r="V390" s="225" t="s">
        <v>1</v>
      </c>
      <c r="W390" s="225" t="s">
        <v>1</v>
      </c>
      <c r="X390" s="225" t="s">
        <v>1</v>
      </c>
      <c r="Y390" s="225" t="s">
        <v>1</v>
      </c>
      <c r="Z390" s="225" t="s">
        <v>1</v>
      </c>
      <c r="AA390" s="225" t="s">
        <v>1</v>
      </c>
      <c r="AB390" s="225" t="s">
        <v>1</v>
      </c>
      <c r="AC390" s="225" t="s">
        <v>1</v>
      </c>
      <c r="AD390" s="225" t="s">
        <v>1</v>
      </c>
      <c r="AE390" s="225" t="s">
        <v>1</v>
      </c>
      <c r="AF390" s="225" t="s">
        <v>1</v>
      </c>
      <c r="AG390" s="225" t="s">
        <v>1</v>
      </c>
      <c r="AH390" s="225" t="s">
        <v>1</v>
      </c>
      <c r="AI390" s="225" t="s">
        <v>1</v>
      </c>
      <c r="AJ390" s="225" t="s">
        <v>1</v>
      </c>
      <c r="AK390" s="225" t="s">
        <v>1</v>
      </c>
      <c r="AL390" s="225" t="s">
        <v>1</v>
      </c>
      <c r="AM390" s="225" t="s">
        <v>1</v>
      </c>
      <c r="AN390" s="225" t="s">
        <v>1</v>
      </c>
      <c r="AO390" s="225" t="s">
        <v>1</v>
      </c>
      <c r="AP390" s="225" t="s">
        <v>1</v>
      </c>
      <c r="AQ390" s="225" t="s">
        <v>1</v>
      </c>
      <c r="AR390" s="225" t="s">
        <v>1</v>
      </c>
      <c r="AS390" s="225" t="s">
        <v>1</v>
      </c>
      <c r="AT390" s="225" t="s">
        <v>1</v>
      </c>
      <c r="AU390" s="230" t="s">
        <v>22</v>
      </c>
      <c r="AV390" s="232" t="s">
        <v>23</v>
      </c>
      <c r="AW390" s="226" t="s">
        <v>1241</v>
      </c>
      <c r="AX390" s="226">
        <v>1</v>
      </c>
      <c r="AY390" s="226">
        <v>1</v>
      </c>
      <c r="AZ390" s="228">
        <v>0</v>
      </c>
      <c r="BA390" s="236">
        <v>0.77</v>
      </c>
      <c r="BB390" s="229">
        <v>0</v>
      </c>
      <c r="BD390" t="e">
        <f>VLOOKUP(A390,'High impact list'!$A:$F,1,FALSE)</f>
        <v>#N/A</v>
      </c>
      <c r="BE390" t="e">
        <f>VLOOKUP(A390,'High impact list'!$A:$F,5,FALSE)</f>
        <v>#N/A</v>
      </c>
      <c r="BF390">
        <v>1</v>
      </c>
      <c r="BG390">
        <v>6</v>
      </c>
      <c r="BH390" t="e">
        <f>VLOOKUP(A390,Sheet2!B:B,1,FALSE)</f>
        <v>#N/A</v>
      </c>
    </row>
    <row r="391" spans="1:60" ht="26.25" customHeight="1" x14ac:dyDescent="0.25">
      <c r="A391" s="223">
        <v>44</v>
      </c>
      <c r="B391" s="224" t="s">
        <v>173</v>
      </c>
      <c r="C391" s="225" t="s">
        <v>1193</v>
      </c>
      <c r="D391" s="225" t="s">
        <v>1191</v>
      </c>
      <c r="E391" s="225" t="s">
        <v>683</v>
      </c>
      <c r="F391" s="225" t="s">
        <v>1</v>
      </c>
      <c r="G391" s="225" t="s">
        <v>169</v>
      </c>
      <c r="H391" s="224" t="s">
        <v>1</v>
      </c>
      <c r="I391" s="224" t="s">
        <v>437</v>
      </c>
      <c r="J391" s="241" t="s">
        <v>39</v>
      </c>
      <c r="K391" s="225" t="s">
        <v>1</v>
      </c>
      <c r="L391" s="230" t="s">
        <v>22</v>
      </c>
      <c r="M391" s="227" t="s">
        <v>17</v>
      </c>
      <c r="N391" s="225" t="s">
        <v>1</v>
      </c>
      <c r="O391" s="232" t="s">
        <v>23</v>
      </c>
      <c r="P391" s="225" t="s">
        <v>1</v>
      </c>
      <c r="Q391" s="225" t="s">
        <v>1</v>
      </c>
      <c r="R391" s="225" t="s">
        <v>1</v>
      </c>
      <c r="S391" s="225" t="s">
        <v>1</v>
      </c>
      <c r="T391" s="225" t="s">
        <v>1</v>
      </c>
      <c r="U391" s="225" t="s">
        <v>1</v>
      </c>
      <c r="V391" s="225" t="s">
        <v>1</v>
      </c>
      <c r="W391" s="225" t="s">
        <v>1</v>
      </c>
      <c r="X391" s="225" t="s">
        <v>1</v>
      </c>
      <c r="Y391" s="225" t="s">
        <v>1</v>
      </c>
      <c r="Z391" s="225" t="s">
        <v>1</v>
      </c>
      <c r="AA391" s="225" t="s">
        <v>1</v>
      </c>
      <c r="AB391" s="225" t="s">
        <v>1</v>
      </c>
      <c r="AC391" s="225" t="s">
        <v>1</v>
      </c>
      <c r="AD391" s="225" t="s">
        <v>1</v>
      </c>
      <c r="AE391" s="230" t="s">
        <v>22</v>
      </c>
      <c r="AF391" s="225" t="s">
        <v>1</v>
      </c>
      <c r="AG391" s="225" t="s">
        <v>1</v>
      </c>
      <c r="AH391" s="225" t="s">
        <v>1</v>
      </c>
      <c r="AI391" s="225" t="s">
        <v>1</v>
      </c>
      <c r="AJ391" s="225" t="s">
        <v>1</v>
      </c>
      <c r="AK391" s="225" t="s">
        <v>1</v>
      </c>
      <c r="AL391" s="225" t="s">
        <v>1</v>
      </c>
      <c r="AM391" s="225" t="s">
        <v>1</v>
      </c>
      <c r="AN391" s="225" t="s">
        <v>1</v>
      </c>
      <c r="AO391" s="225" t="s">
        <v>1</v>
      </c>
      <c r="AP391" s="225" t="s">
        <v>1</v>
      </c>
      <c r="AQ391" s="225" t="s">
        <v>1</v>
      </c>
      <c r="AR391" s="225" t="s">
        <v>1</v>
      </c>
      <c r="AS391" s="225" t="s">
        <v>1</v>
      </c>
      <c r="AT391" s="225" t="s">
        <v>1</v>
      </c>
      <c r="AU391" s="225" t="s">
        <v>1</v>
      </c>
      <c r="AV391" s="225" t="s">
        <v>1</v>
      </c>
      <c r="AW391" s="226" t="s">
        <v>1241</v>
      </c>
      <c r="AX391" s="226">
        <v>1</v>
      </c>
      <c r="AY391" s="227">
        <v>2</v>
      </c>
      <c r="AZ391" s="228">
        <v>0</v>
      </c>
      <c r="BA391" s="228">
        <v>0</v>
      </c>
      <c r="BB391" s="229">
        <v>0</v>
      </c>
      <c r="BD391">
        <f>VLOOKUP(A391,'High impact list'!$A:$F,1,FALSE)</f>
        <v>44</v>
      </c>
      <c r="BE391" t="str">
        <f>VLOOKUP(A391,'High impact list'!$A:$F,5,FALSE)</f>
        <v>Infrastructure</v>
      </c>
      <c r="BF391">
        <v>1</v>
      </c>
      <c r="BG391">
        <v>6</v>
      </c>
      <c r="BH391" t="e">
        <f>VLOOKUP(A391,Sheet2!B:B,1,FALSE)</f>
        <v>#N/A</v>
      </c>
    </row>
    <row r="392" spans="1:60" ht="18.75" customHeight="1" x14ac:dyDescent="0.25">
      <c r="A392" s="223">
        <v>45</v>
      </c>
      <c r="B392" s="224" t="s">
        <v>42</v>
      </c>
      <c r="C392" s="225" t="s">
        <v>1193</v>
      </c>
      <c r="D392" s="225" t="s">
        <v>1191</v>
      </c>
      <c r="E392" s="225" t="s">
        <v>941</v>
      </c>
      <c r="F392" s="225" t="s">
        <v>28</v>
      </c>
      <c r="G392" s="225" t="s">
        <v>447</v>
      </c>
      <c r="H392" s="224" t="s">
        <v>1</v>
      </c>
      <c r="I392" s="224" t="s">
        <v>437</v>
      </c>
      <c r="J392" s="241" t="s">
        <v>39</v>
      </c>
      <c r="K392" s="230" t="s">
        <v>22</v>
      </c>
      <c r="L392" s="232" t="s">
        <v>23</v>
      </c>
      <c r="M392" s="237" t="s">
        <v>26</v>
      </c>
      <c r="N392" s="232" t="s">
        <v>23</v>
      </c>
      <c r="O392" s="232" t="s">
        <v>23</v>
      </c>
      <c r="P392" s="225" t="s">
        <v>1</v>
      </c>
      <c r="Q392" s="225" t="s">
        <v>1</v>
      </c>
      <c r="R392" s="225" t="s">
        <v>1</v>
      </c>
      <c r="S392" s="225" t="s">
        <v>1</v>
      </c>
      <c r="T392" s="225" t="s">
        <v>1</v>
      </c>
      <c r="U392" s="230" t="s">
        <v>22</v>
      </c>
      <c r="V392" s="225" t="s">
        <v>1</v>
      </c>
      <c r="W392" s="225" t="s">
        <v>1</v>
      </c>
      <c r="X392" s="225" t="s">
        <v>1</v>
      </c>
      <c r="Y392" s="225" t="s">
        <v>1</v>
      </c>
      <c r="Z392" s="230" t="s">
        <v>22</v>
      </c>
      <c r="AA392" s="230" t="s">
        <v>22</v>
      </c>
      <c r="AB392" s="225" t="s">
        <v>1</v>
      </c>
      <c r="AC392" s="225" t="s">
        <v>1</v>
      </c>
      <c r="AD392" s="225" t="s">
        <v>1</v>
      </c>
      <c r="AE392" s="232" t="s">
        <v>23</v>
      </c>
      <c r="AF392" s="230" t="s">
        <v>22</v>
      </c>
      <c r="AG392" s="225" t="s">
        <v>1</v>
      </c>
      <c r="AH392" s="225" t="s">
        <v>1</v>
      </c>
      <c r="AI392" s="225" t="s">
        <v>1</v>
      </c>
      <c r="AJ392" s="225" t="s">
        <v>1</v>
      </c>
      <c r="AK392" s="225" t="s">
        <v>1</v>
      </c>
      <c r="AL392" s="230" t="s">
        <v>22</v>
      </c>
      <c r="AM392" s="225" t="s">
        <v>1</v>
      </c>
      <c r="AN392" s="225" t="s">
        <v>1</v>
      </c>
      <c r="AO392" s="225" t="s">
        <v>1</v>
      </c>
      <c r="AP392" s="225" t="s">
        <v>1</v>
      </c>
      <c r="AQ392" s="225" t="s">
        <v>1</v>
      </c>
      <c r="AR392" s="225" t="s">
        <v>1</v>
      </c>
      <c r="AS392" s="225" t="s">
        <v>1</v>
      </c>
      <c r="AT392" s="225" t="s">
        <v>1</v>
      </c>
      <c r="AU392" s="232" t="s">
        <v>23</v>
      </c>
      <c r="AV392" s="230" t="s">
        <v>22</v>
      </c>
      <c r="AW392" s="226" t="s">
        <v>1241</v>
      </c>
      <c r="AX392" s="226">
        <v>1</v>
      </c>
      <c r="AY392" s="227">
        <v>2</v>
      </c>
      <c r="AZ392" s="228">
        <v>0</v>
      </c>
      <c r="BA392" s="233">
        <v>7.1</v>
      </c>
      <c r="BB392" s="234">
        <v>0</v>
      </c>
      <c r="BD392">
        <f>VLOOKUP(A392,'High impact list'!$A:$F,1,FALSE)</f>
        <v>45</v>
      </c>
      <c r="BE392" t="str">
        <f>VLOOKUP(A392,'High impact list'!$A:$F,5,FALSE)</f>
        <v>Education, skills and unemployment</v>
      </c>
      <c r="BF392">
        <v>1</v>
      </c>
      <c r="BG392">
        <v>6</v>
      </c>
      <c r="BH392" t="e">
        <f>VLOOKUP(A392,Sheet2!B:B,1,FALSE)</f>
        <v>#N/A</v>
      </c>
    </row>
    <row r="393" spans="1:60" ht="18.75" customHeight="1" x14ac:dyDescent="0.25">
      <c r="A393" s="223">
        <v>1118</v>
      </c>
      <c r="B393" s="224" t="s">
        <v>183</v>
      </c>
      <c r="C393" s="225" t="s">
        <v>1193</v>
      </c>
      <c r="D393" s="225" t="s">
        <v>1191</v>
      </c>
      <c r="E393" s="225" t="s">
        <v>896</v>
      </c>
      <c r="F393" s="225" t="s">
        <v>1</v>
      </c>
      <c r="G393" s="225" t="s">
        <v>667</v>
      </c>
      <c r="H393" s="224" t="s">
        <v>1</v>
      </c>
      <c r="I393" s="224" t="s">
        <v>437</v>
      </c>
      <c r="J393" s="241" t="s">
        <v>39</v>
      </c>
      <c r="K393" s="230" t="s">
        <v>22</v>
      </c>
      <c r="L393" s="230" t="s">
        <v>22</v>
      </c>
      <c r="M393" s="239" t="s">
        <v>94</v>
      </c>
      <c r="N393" s="231" t="s">
        <v>20</v>
      </c>
      <c r="O393" s="232" t="s">
        <v>23</v>
      </c>
      <c r="P393" s="230" t="s">
        <v>22</v>
      </c>
      <c r="Q393" s="230" t="s">
        <v>22</v>
      </c>
      <c r="R393" s="230" t="s">
        <v>22</v>
      </c>
      <c r="S393" s="230" t="s">
        <v>22</v>
      </c>
      <c r="T393" s="231" t="s">
        <v>20</v>
      </c>
      <c r="U393" s="230" t="s">
        <v>22</v>
      </c>
      <c r="V393" s="230" t="s">
        <v>22</v>
      </c>
      <c r="W393" s="230" t="s">
        <v>22</v>
      </c>
      <c r="X393" s="230" t="s">
        <v>22</v>
      </c>
      <c r="Y393" s="225" t="s">
        <v>1</v>
      </c>
      <c r="Z393" s="225" t="s">
        <v>1</v>
      </c>
      <c r="AA393" s="225" t="s">
        <v>1</v>
      </c>
      <c r="AB393" s="225" t="s">
        <v>1</v>
      </c>
      <c r="AC393" s="230" t="s">
        <v>22</v>
      </c>
      <c r="AD393" s="225" t="s">
        <v>1</v>
      </c>
      <c r="AE393" s="230" t="s">
        <v>22</v>
      </c>
      <c r="AF393" s="230" t="s">
        <v>22</v>
      </c>
      <c r="AG393" s="230" t="s">
        <v>22</v>
      </c>
      <c r="AH393" s="230" t="s">
        <v>22</v>
      </c>
      <c r="AI393" s="225" t="s">
        <v>1</v>
      </c>
      <c r="AJ393" s="225" t="s">
        <v>1</v>
      </c>
      <c r="AK393" s="230" t="s">
        <v>22</v>
      </c>
      <c r="AL393" s="230" t="s">
        <v>22</v>
      </c>
      <c r="AM393" s="225" t="s">
        <v>1</v>
      </c>
      <c r="AN393" s="225" t="s">
        <v>1</v>
      </c>
      <c r="AO393" s="230" t="s">
        <v>22</v>
      </c>
      <c r="AP393" s="230" t="s">
        <v>22</v>
      </c>
      <c r="AQ393" s="225" t="s">
        <v>1</v>
      </c>
      <c r="AR393" s="230" t="s">
        <v>22</v>
      </c>
      <c r="AS393" s="225" t="s">
        <v>1</v>
      </c>
      <c r="AT393" s="225" t="s">
        <v>1</v>
      </c>
      <c r="AU393" s="230" t="s">
        <v>22</v>
      </c>
      <c r="AV393" s="230" t="s">
        <v>22</v>
      </c>
      <c r="AW393" s="235" t="s">
        <v>1</v>
      </c>
      <c r="AX393" s="235">
        <v>0</v>
      </c>
      <c r="AY393" s="235">
        <v>0</v>
      </c>
      <c r="AZ393" s="228">
        <v>0</v>
      </c>
      <c r="BA393" s="233">
        <v>0</v>
      </c>
      <c r="BB393" s="229">
        <v>0</v>
      </c>
      <c r="BD393">
        <f>VLOOKUP(A393,'High impact list'!$A:$F,1,FALSE)</f>
        <v>1118</v>
      </c>
      <c r="BE393" t="str">
        <f>VLOOKUP(A393,'High impact list'!$A:$F,5,FALSE)</f>
        <v>Key Public Entity/ Fiscal Pressure</v>
      </c>
      <c r="BF393">
        <v>1</v>
      </c>
      <c r="BG393">
        <v>6</v>
      </c>
      <c r="BH393" t="e">
        <f>VLOOKUP(A393,Sheet2!B:B,1,FALSE)</f>
        <v>#N/A</v>
      </c>
    </row>
    <row r="394" spans="1:60" ht="34.5" customHeight="1" x14ac:dyDescent="0.25">
      <c r="A394" s="223">
        <v>1502</v>
      </c>
      <c r="B394" s="224" t="s">
        <v>184</v>
      </c>
      <c r="C394" s="225" t="s">
        <v>1193</v>
      </c>
      <c r="D394" s="225" t="s">
        <v>1191</v>
      </c>
      <c r="E394" s="225" t="s">
        <v>896</v>
      </c>
      <c r="F394" s="225" t="s">
        <v>1</v>
      </c>
      <c r="G394" s="225" t="s">
        <v>667</v>
      </c>
      <c r="H394" s="224" t="s">
        <v>1</v>
      </c>
      <c r="I394" s="224" t="s">
        <v>437</v>
      </c>
      <c r="J394" s="241" t="s">
        <v>39</v>
      </c>
      <c r="K394" s="225" t="s">
        <v>1</v>
      </c>
      <c r="L394" s="230" t="s">
        <v>22</v>
      </c>
      <c r="M394" s="239" t="s">
        <v>94</v>
      </c>
      <c r="N394" s="225" t="s">
        <v>1</v>
      </c>
      <c r="O394" s="232" t="s">
        <v>23</v>
      </c>
      <c r="P394" s="230" t="s">
        <v>22</v>
      </c>
      <c r="Q394" s="230" t="s">
        <v>22</v>
      </c>
      <c r="R394" s="230" t="s">
        <v>22</v>
      </c>
      <c r="S394" s="230" t="s">
        <v>22</v>
      </c>
      <c r="T394" s="231" t="s">
        <v>20</v>
      </c>
      <c r="U394" s="230" t="s">
        <v>22</v>
      </c>
      <c r="V394" s="230" t="s">
        <v>22</v>
      </c>
      <c r="W394" s="230" t="s">
        <v>22</v>
      </c>
      <c r="X394" s="230" t="s">
        <v>22</v>
      </c>
      <c r="Y394" s="225" t="s">
        <v>1</v>
      </c>
      <c r="Z394" s="225" t="s">
        <v>1</v>
      </c>
      <c r="AA394" s="225" t="s">
        <v>1</v>
      </c>
      <c r="AB394" s="225" t="s">
        <v>1</v>
      </c>
      <c r="AC394" s="225" t="s">
        <v>1</v>
      </c>
      <c r="AD394" s="225" t="s">
        <v>1</v>
      </c>
      <c r="AE394" s="225" t="s">
        <v>1</v>
      </c>
      <c r="AF394" s="225" t="s">
        <v>1</v>
      </c>
      <c r="AG394" s="230" t="s">
        <v>22</v>
      </c>
      <c r="AH394" s="225" t="s">
        <v>1</v>
      </c>
      <c r="AI394" s="230" t="s">
        <v>22</v>
      </c>
      <c r="AJ394" s="225" t="s">
        <v>1</v>
      </c>
      <c r="AK394" s="230" t="s">
        <v>22</v>
      </c>
      <c r="AL394" s="230" t="s">
        <v>22</v>
      </c>
      <c r="AM394" s="225" t="s">
        <v>1</v>
      </c>
      <c r="AN394" s="225" t="s">
        <v>1</v>
      </c>
      <c r="AO394" s="230" t="s">
        <v>22</v>
      </c>
      <c r="AP394" s="230" t="s">
        <v>22</v>
      </c>
      <c r="AQ394" s="225" t="s">
        <v>1</v>
      </c>
      <c r="AR394" s="230" t="s">
        <v>22</v>
      </c>
      <c r="AS394" s="225" t="s">
        <v>1</v>
      </c>
      <c r="AT394" s="225" t="s">
        <v>1</v>
      </c>
      <c r="AU394" s="225" t="s">
        <v>1</v>
      </c>
      <c r="AV394" s="230" t="s">
        <v>22</v>
      </c>
      <c r="AW394" s="235" t="s">
        <v>1</v>
      </c>
      <c r="AX394" s="235">
        <v>0</v>
      </c>
      <c r="AY394" s="235">
        <v>0</v>
      </c>
      <c r="AZ394" s="228">
        <v>0</v>
      </c>
      <c r="BA394" s="233">
        <v>0</v>
      </c>
      <c r="BB394" s="229">
        <v>0</v>
      </c>
      <c r="BD394">
        <f>VLOOKUP(A394,'High impact list'!$A:$F,1,FALSE)</f>
        <v>1502</v>
      </c>
      <c r="BE394" t="str">
        <f>VLOOKUP(A394,'High impact list'!$A:$F,5,FALSE)</f>
        <v>Other key public entity</v>
      </c>
      <c r="BF394">
        <v>1</v>
      </c>
      <c r="BG394">
        <v>6</v>
      </c>
      <c r="BH394" t="e">
        <f>VLOOKUP(A394,Sheet2!B:B,1,FALSE)</f>
        <v>#N/A</v>
      </c>
    </row>
    <row r="395" spans="1:60" ht="26.25" customHeight="1" x14ac:dyDescent="0.25">
      <c r="A395" s="223">
        <v>198</v>
      </c>
      <c r="B395" s="224" t="s">
        <v>174</v>
      </c>
      <c r="C395" s="225" t="s">
        <v>1193</v>
      </c>
      <c r="D395" s="225" t="s">
        <v>1191</v>
      </c>
      <c r="E395" s="225" t="s">
        <v>683</v>
      </c>
      <c r="F395" s="225" t="s">
        <v>1</v>
      </c>
      <c r="G395" s="225" t="s">
        <v>168</v>
      </c>
      <c r="H395" s="224" t="s">
        <v>1</v>
      </c>
      <c r="I395" s="224" t="s">
        <v>437</v>
      </c>
      <c r="J395" s="241" t="s">
        <v>39</v>
      </c>
      <c r="K395" s="230" t="s">
        <v>22</v>
      </c>
      <c r="L395" s="230" t="s">
        <v>22</v>
      </c>
      <c r="M395" s="237" t="s">
        <v>26</v>
      </c>
      <c r="N395" s="232" t="s">
        <v>23</v>
      </c>
      <c r="O395" s="232" t="s">
        <v>23</v>
      </c>
      <c r="P395" s="225" t="s">
        <v>1</v>
      </c>
      <c r="Q395" s="230" t="s">
        <v>22</v>
      </c>
      <c r="R395" s="230" t="s">
        <v>22</v>
      </c>
      <c r="S395" s="225" t="s">
        <v>1</v>
      </c>
      <c r="T395" s="225" t="s">
        <v>1</v>
      </c>
      <c r="U395" s="230" t="s">
        <v>22</v>
      </c>
      <c r="V395" s="225" t="s">
        <v>1</v>
      </c>
      <c r="W395" s="225" t="s">
        <v>1</v>
      </c>
      <c r="X395" s="230" t="s">
        <v>22</v>
      </c>
      <c r="Y395" s="225" t="s">
        <v>1</v>
      </c>
      <c r="Z395" s="225" t="s">
        <v>1</v>
      </c>
      <c r="AA395" s="230" t="s">
        <v>22</v>
      </c>
      <c r="AB395" s="225" t="s">
        <v>1</v>
      </c>
      <c r="AC395" s="225" t="s">
        <v>1</v>
      </c>
      <c r="AD395" s="230" t="s">
        <v>22</v>
      </c>
      <c r="AE395" s="230" t="s">
        <v>22</v>
      </c>
      <c r="AF395" s="230" t="s">
        <v>22</v>
      </c>
      <c r="AG395" s="225" t="s">
        <v>1</v>
      </c>
      <c r="AH395" s="225" t="s">
        <v>1</v>
      </c>
      <c r="AI395" s="225" t="s">
        <v>1</v>
      </c>
      <c r="AJ395" s="225" t="s">
        <v>1</v>
      </c>
      <c r="AK395" s="230" t="s">
        <v>22</v>
      </c>
      <c r="AL395" s="230" t="s">
        <v>22</v>
      </c>
      <c r="AM395" s="225" t="s">
        <v>1</v>
      </c>
      <c r="AN395" s="225" t="s">
        <v>1</v>
      </c>
      <c r="AO395" s="230" t="s">
        <v>22</v>
      </c>
      <c r="AP395" s="225" t="s">
        <v>1</v>
      </c>
      <c r="AQ395" s="225" t="s">
        <v>1</v>
      </c>
      <c r="AR395" s="230" t="s">
        <v>22</v>
      </c>
      <c r="AS395" s="225" t="s">
        <v>1</v>
      </c>
      <c r="AT395" s="225" t="s">
        <v>1</v>
      </c>
      <c r="AU395" s="230" t="s">
        <v>22</v>
      </c>
      <c r="AV395" s="230" t="s">
        <v>22</v>
      </c>
      <c r="AW395" s="235" t="s">
        <v>1</v>
      </c>
      <c r="AX395" s="235">
        <v>0</v>
      </c>
      <c r="AY395" s="227">
        <v>2</v>
      </c>
      <c r="AZ395" s="228">
        <v>0</v>
      </c>
      <c r="BA395" s="233">
        <v>263.2</v>
      </c>
      <c r="BB395" s="238">
        <v>46.6</v>
      </c>
      <c r="BD395">
        <f>VLOOKUP(A395,'High impact list'!$A:$F,1,FALSE)</f>
        <v>198</v>
      </c>
      <c r="BE395" t="str">
        <f>VLOOKUP(A395,'High impact list'!$A:$F,5,FALSE)</f>
        <v>Independent Development Trust</v>
      </c>
      <c r="BF395">
        <v>1</v>
      </c>
      <c r="BG395">
        <v>6</v>
      </c>
      <c r="BH395" t="e">
        <f>VLOOKUP(A395,Sheet2!B:B,1,FALSE)</f>
        <v>#N/A</v>
      </c>
    </row>
    <row r="396" spans="1:60" ht="18.75" customHeight="1" x14ac:dyDescent="0.25">
      <c r="A396" s="223">
        <v>1475</v>
      </c>
      <c r="B396" s="224" t="s">
        <v>583</v>
      </c>
      <c r="C396" s="225" t="s">
        <v>1193</v>
      </c>
      <c r="D396" s="225" t="s">
        <v>1191</v>
      </c>
      <c r="E396" s="225" t="s">
        <v>571</v>
      </c>
      <c r="F396" s="225" t="s">
        <v>1</v>
      </c>
      <c r="G396" s="225" t="s">
        <v>1518</v>
      </c>
      <c r="H396" s="224" t="s">
        <v>1</v>
      </c>
      <c r="I396" s="224" t="s">
        <v>437</v>
      </c>
      <c r="J396" s="241" t="s">
        <v>39</v>
      </c>
      <c r="K396" s="225" t="s">
        <v>1</v>
      </c>
      <c r="L396" s="225" t="s">
        <v>1</v>
      </c>
      <c r="M396" s="237" t="s">
        <v>26</v>
      </c>
      <c r="N396" s="225" t="s">
        <v>1</v>
      </c>
      <c r="O396" s="225" t="s">
        <v>1</v>
      </c>
      <c r="P396" s="231" t="s">
        <v>20</v>
      </c>
      <c r="Q396" s="230" t="s">
        <v>22</v>
      </c>
      <c r="R396" s="225" t="s">
        <v>1</v>
      </c>
      <c r="S396" s="225" t="s">
        <v>1</v>
      </c>
      <c r="T396" s="225" t="s">
        <v>1</v>
      </c>
      <c r="U396" s="232" t="s">
        <v>23</v>
      </c>
      <c r="V396" s="225" t="s">
        <v>1</v>
      </c>
      <c r="W396" s="225" t="s">
        <v>1</v>
      </c>
      <c r="X396" s="225" t="s">
        <v>1</v>
      </c>
      <c r="Y396" s="225" t="s">
        <v>1</v>
      </c>
      <c r="Z396" s="225" t="s">
        <v>1</v>
      </c>
      <c r="AA396" s="225" t="s">
        <v>1</v>
      </c>
      <c r="AB396" s="225" t="s">
        <v>1</v>
      </c>
      <c r="AC396" s="225" t="s">
        <v>1</v>
      </c>
      <c r="AD396" s="225" t="s">
        <v>1</v>
      </c>
      <c r="AE396" s="225" t="s">
        <v>1</v>
      </c>
      <c r="AF396" s="225" t="s">
        <v>1</v>
      </c>
      <c r="AG396" s="225" t="s">
        <v>1</v>
      </c>
      <c r="AH396" s="225" t="s">
        <v>1</v>
      </c>
      <c r="AI396" s="225" t="s">
        <v>1</v>
      </c>
      <c r="AJ396" s="225" t="s">
        <v>1</v>
      </c>
      <c r="AK396" s="225" t="s">
        <v>1</v>
      </c>
      <c r="AL396" s="225" t="s">
        <v>1</v>
      </c>
      <c r="AM396" s="225" t="s">
        <v>1</v>
      </c>
      <c r="AN396" s="225" t="s">
        <v>1</v>
      </c>
      <c r="AO396" s="225" t="s">
        <v>1</v>
      </c>
      <c r="AP396" s="225" t="s">
        <v>1</v>
      </c>
      <c r="AQ396" s="225" t="s">
        <v>1</v>
      </c>
      <c r="AR396" s="225" t="s">
        <v>1</v>
      </c>
      <c r="AS396" s="225" t="s">
        <v>1</v>
      </c>
      <c r="AT396" s="225" t="s">
        <v>1</v>
      </c>
      <c r="AU396" s="225" t="s">
        <v>1</v>
      </c>
      <c r="AV396" s="225" t="s">
        <v>1</v>
      </c>
      <c r="AW396" s="231" t="s">
        <v>1240</v>
      </c>
      <c r="AX396" s="227">
        <v>2</v>
      </c>
      <c r="AY396" s="227">
        <v>2</v>
      </c>
      <c r="AZ396" s="228">
        <v>0</v>
      </c>
      <c r="BA396" s="228">
        <v>0</v>
      </c>
      <c r="BB396" s="229">
        <v>0</v>
      </c>
      <c r="BD396" t="e">
        <f>VLOOKUP(A396,'High impact list'!$A:$F,1,FALSE)</f>
        <v>#N/A</v>
      </c>
      <c r="BE396" t="e">
        <f>VLOOKUP(A396,'High impact list'!$A:$F,5,FALSE)</f>
        <v>#N/A</v>
      </c>
      <c r="BF396">
        <v>1</v>
      </c>
      <c r="BG396">
        <v>6</v>
      </c>
      <c r="BH396" t="e">
        <f>VLOOKUP(A396,Sheet2!B:B,1,FALSE)</f>
        <v>#N/A</v>
      </c>
    </row>
    <row r="397" spans="1:60" ht="27" customHeight="1" x14ac:dyDescent="0.25">
      <c r="A397" s="223">
        <v>221</v>
      </c>
      <c r="B397" s="224" t="s">
        <v>144</v>
      </c>
      <c r="C397" s="225" t="s">
        <v>1193</v>
      </c>
      <c r="D397" s="225" t="s">
        <v>1191</v>
      </c>
      <c r="E397" s="225" t="s">
        <v>737</v>
      </c>
      <c r="F397" s="225" t="s">
        <v>1</v>
      </c>
      <c r="G397" s="225" t="s">
        <v>739</v>
      </c>
      <c r="H397" s="224" t="s">
        <v>1</v>
      </c>
      <c r="I397" s="224" t="s">
        <v>437</v>
      </c>
      <c r="J397" s="241" t="s">
        <v>39</v>
      </c>
      <c r="K397" s="225" t="s">
        <v>1</v>
      </c>
      <c r="L397" s="232" t="s">
        <v>23</v>
      </c>
      <c r="M397" s="227" t="s">
        <v>17</v>
      </c>
      <c r="N397" s="225" t="s">
        <v>1</v>
      </c>
      <c r="O397" s="231" t="s">
        <v>20</v>
      </c>
      <c r="P397" s="225" t="s">
        <v>1</v>
      </c>
      <c r="Q397" s="225" t="s">
        <v>1</v>
      </c>
      <c r="R397" s="225" t="s">
        <v>1</v>
      </c>
      <c r="S397" s="225" t="s">
        <v>1</v>
      </c>
      <c r="T397" s="225" t="s">
        <v>1</v>
      </c>
      <c r="U397" s="225" t="s">
        <v>1</v>
      </c>
      <c r="V397" s="225" t="s">
        <v>1</v>
      </c>
      <c r="W397" s="225" t="s">
        <v>1</v>
      </c>
      <c r="X397" s="225" t="s">
        <v>1</v>
      </c>
      <c r="Y397" s="225" t="s">
        <v>1</v>
      </c>
      <c r="Z397" s="225" t="s">
        <v>1</v>
      </c>
      <c r="AA397" s="225" t="s">
        <v>1</v>
      </c>
      <c r="AB397" s="225" t="s">
        <v>1</v>
      </c>
      <c r="AC397" s="225" t="s">
        <v>1</v>
      </c>
      <c r="AD397" s="225" t="s">
        <v>1</v>
      </c>
      <c r="AE397" s="232" t="s">
        <v>23</v>
      </c>
      <c r="AF397" s="225" t="s">
        <v>1</v>
      </c>
      <c r="AG397" s="231" t="s">
        <v>20</v>
      </c>
      <c r="AH397" s="225" t="s">
        <v>1</v>
      </c>
      <c r="AI397" s="225" t="s">
        <v>1</v>
      </c>
      <c r="AJ397" s="225" t="s">
        <v>1</v>
      </c>
      <c r="AK397" s="225" t="s">
        <v>1</v>
      </c>
      <c r="AL397" s="225" t="s">
        <v>1</v>
      </c>
      <c r="AM397" s="225" t="s">
        <v>1</v>
      </c>
      <c r="AN397" s="225" t="s">
        <v>1</v>
      </c>
      <c r="AO397" s="225" t="s">
        <v>1</v>
      </c>
      <c r="AP397" s="225" t="s">
        <v>1</v>
      </c>
      <c r="AQ397" s="225" t="s">
        <v>1</v>
      </c>
      <c r="AR397" s="225" t="s">
        <v>1</v>
      </c>
      <c r="AS397" s="225" t="s">
        <v>1</v>
      </c>
      <c r="AT397" s="225" t="s">
        <v>1</v>
      </c>
      <c r="AU397" s="225" t="s">
        <v>1</v>
      </c>
      <c r="AV397" s="232" t="s">
        <v>23</v>
      </c>
      <c r="AW397" s="226" t="s">
        <v>1241</v>
      </c>
      <c r="AX397" s="226">
        <v>1</v>
      </c>
      <c r="AY397" s="227">
        <v>2</v>
      </c>
      <c r="AZ397" s="228">
        <v>0</v>
      </c>
      <c r="BA397" s="233">
        <v>0.06</v>
      </c>
      <c r="BB397" s="234">
        <v>0.82</v>
      </c>
      <c r="BD397">
        <f>VLOOKUP(A397,'High impact list'!$A:$F,1,FALSE)</f>
        <v>221</v>
      </c>
      <c r="BE397" t="str">
        <f>VLOOKUP(A397,'High impact list'!$A:$F,5,FALSE)</f>
        <v>Financial Stability/ Fiscal Pressure</v>
      </c>
      <c r="BF397">
        <v>1</v>
      </c>
      <c r="BG397">
        <v>6</v>
      </c>
      <c r="BH397" t="e">
        <f>VLOOKUP(A397,Sheet2!B:B,1,FALSE)</f>
        <v>#N/A</v>
      </c>
    </row>
    <row r="398" spans="1:60" ht="18" customHeight="1" x14ac:dyDescent="0.25">
      <c r="A398" s="223">
        <v>1431</v>
      </c>
      <c r="B398" s="224" t="s">
        <v>145</v>
      </c>
      <c r="C398" s="225" t="s">
        <v>1193</v>
      </c>
      <c r="D398" s="225" t="s">
        <v>1191</v>
      </c>
      <c r="E398" s="225" t="s">
        <v>737</v>
      </c>
      <c r="F398" s="225" t="s">
        <v>1</v>
      </c>
      <c r="G398" s="225" t="s">
        <v>739</v>
      </c>
      <c r="H398" s="224" t="s">
        <v>1</v>
      </c>
      <c r="I398" s="224" t="s">
        <v>437</v>
      </c>
      <c r="J398" s="241" t="s">
        <v>39</v>
      </c>
      <c r="K398" s="225" t="s">
        <v>1</v>
      </c>
      <c r="L398" s="231" t="s">
        <v>20</v>
      </c>
      <c r="M398" s="226" t="s">
        <v>33</v>
      </c>
      <c r="N398" s="225" t="s">
        <v>1</v>
      </c>
      <c r="O398" s="225" t="s">
        <v>1</v>
      </c>
      <c r="P398" s="225" t="s">
        <v>1</v>
      </c>
      <c r="Q398" s="225" t="s">
        <v>1</v>
      </c>
      <c r="R398" s="231" t="s">
        <v>20</v>
      </c>
      <c r="S398" s="225" t="s">
        <v>1</v>
      </c>
      <c r="T398" s="225" t="s">
        <v>1</v>
      </c>
      <c r="U398" s="225" t="s">
        <v>1</v>
      </c>
      <c r="V398" s="225" t="s">
        <v>1</v>
      </c>
      <c r="W398" s="225" t="s">
        <v>1</v>
      </c>
      <c r="X398" s="225" t="s">
        <v>1</v>
      </c>
      <c r="Y398" s="225" t="s">
        <v>1</v>
      </c>
      <c r="Z398" s="225" t="s">
        <v>1</v>
      </c>
      <c r="AA398" s="225" t="s">
        <v>1</v>
      </c>
      <c r="AB398" s="225" t="s">
        <v>1</v>
      </c>
      <c r="AC398" s="225" t="s">
        <v>1</v>
      </c>
      <c r="AD398" s="225" t="s">
        <v>1</v>
      </c>
      <c r="AE398" s="225" t="s">
        <v>1</v>
      </c>
      <c r="AF398" s="225" t="s">
        <v>1</v>
      </c>
      <c r="AG398" s="231" t="s">
        <v>20</v>
      </c>
      <c r="AH398" s="225" t="s">
        <v>1</v>
      </c>
      <c r="AI398" s="225" t="s">
        <v>1</v>
      </c>
      <c r="AJ398" s="225" t="s">
        <v>1</v>
      </c>
      <c r="AK398" s="225" t="s">
        <v>1</v>
      </c>
      <c r="AL398" s="225" t="s">
        <v>1</v>
      </c>
      <c r="AM398" s="225" t="s">
        <v>1</v>
      </c>
      <c r="AN398" s="225" t="s">
        <v>1</v>
      </c>
      <c r="AO398" s="225" t="s">
        <v>1</v>
      </c>
      <c r="AP398" s="225" t="s">
        <v>1</v>
      </c>
      <c r="AQ398" s="225" t="s">
        <v>1</v>
      </c>
      <c r="AR398" s="225" t="s">
        <v>1</v>
      </c>
      <c r="AS398" s="225" t="s">
        <v>1</v>
      </c>
      <c r="AT398" s="225" t="s">
        <v>1</v>
      </c>
      <c r="AU398" s="231" t="s">
        <v>20</v>
      </c>
      <c r="AV398" s="225" t="s">
        <v>1</v>
      </c>
      <c r="AW398" s="231" t="s">
        <v>1240</v>
      </c>
      <c r="AX398" s="226">
        <v>1</v>
      </c>
      <c r="AY398" s="235">
        <v>0</v>
      </c>
      <c r="AZ398" s="228">
        <v>0</v>
      </c>
      <c r="BA398" s="236">
        <v>1.6</v>
      </c>
      <c r="BB398" s="238">
        <v>0.28999999999999998</v>
      </c>
      <c r="BD398">
        <f>VLOOKUP(A398,'High impact list'!$A:$F,1,FALSE)</f>
        <v>1431</v>
      </c>
      <c r="BE398" t="str">
        <f>VLOOKUP(A398,'High impact list'!$A:$F,5,FALSE)</f>
        <v xml:space="preserve">Financial sustainability </v>
      </c>
      <c r="BF398">
        <v>1</v>
      </c>
      <c r="BG398">
        <v>6</v>
      </c>
      <c r="BH398" t="e">
        <f>VLOOKUP(A398,Sheet2!B:B,1,FALSE)</f>
        <v>#N/A</v>
      </c>
    </row>
    <row r="399" spans="1:60" ht="27" customHeight="1" x14ac:dyDescent="0.25">
      <c r="A399" s="223">
        <v>1183</v>
      </c>
      <c r="B399" s="224" t="s">
        <v>146</v>
      </c>
      <c r="C399" s="225" t="s">
        <v>1193</v>
      </c>
      <c r="D399" s="225" t="s">
        <v>1191</v>
      </c>
      <c r="E399" s="225" t="s">
        <v>737</v>
      </c>
      <c r="F399" s="225" t="s">
        <v>1</v>
      </c>
      <c r="G399" s="225" t="s">
        <v>739</v>
      </c>
      <c r="H399" s="224" t="s">
        <v>1</v>
      </c>
      <c r="I399" s="224" t="s">
        <v>437</v>
      </c>
      <c r="J399" s="241" t="s">
        <v>39</v>
      </c>
      <c r="K399" s="231" t="s">
        <v>20</v>
      </c>
      <c r="L399" s="231" t="s">
        <v>20</v>
      </c>
      <c r="M399" s="226" t="s">
        <v>33</v>
      </c>
      <c r="N399" s="225" t="s">
        <v>1</v>
      </c>
      <c r="O399" s="225" t="s">
        <v>1</v>
      </c>
      <c r="P399" s="225" t="s">
        <v>1</v>
      </c>
      <c r="Q399" s="225" t="s">
        <v>1</v>
      </c>
      <c r="R399" s="225" t="s">
        <v>1</v>
      </c>
      <c r="S399" s="225" t="s">
        <v>1</v>
      </c>
      <c r="T399" s="225" t="s">
        <v>1</v>
      </c>
      <c r="U399" s="225" t="s">
        <v>1</v>
      </c>
      <c r="V399" s="225" t="s">
        <v>1</v>
      </c>
      <c r="W399" s="225" t="s">
        <v>1</v>
      </c>
      <c r="X399" s="225" t="s">
        <v>1</v>
      </c>
      <c r="Y399" s="225" t="s">
        <v>1</v>
      </c>
      <c r="Z399" s="225" t="s">
        <v>1</v>
      </c>
      <c r="AA399" s="231" t="s">
        <v>20</v>
      </c>
      <c r="AB399" s="225" t="s">
        <v>1</v>
      </c>
      <c r="AC399" s="225" t="s">
        <v>1</v>
      </c>
      <c r="AD399" s="225" t="s">
        <v>1</v>
      </c>
      <c r="AE399" s="225" t="s">
        <v>1</v>
      </c>
      <c r="AF399" s="225" t="s">
        <v>1</v>
      </c>
      <c r="AG399" s="231" t="s">
        <v>20</v>
      </c>
      <c r="AH399" s="225" t="s">
        <v>1</v>
      </c>
      <c r="AI399" s="225" t="s">
        <v>1</v>
      </c>
      <c r="AJ399" s="225" t="s">
        <v>1</v>
      </c>
      <c r="AK399" s="225" t="s">
        <v>1</v>
      </c>
      <c r="AL399" s="225" t="s">
        <v>1</v>
      </c>
      <c r="AM399" s="225" t="s">
        <v>1</v>
      </c>
      <c r="AN399" s="225" t="s">
        <v>1</v>
      </c>
      <c r="AO399" s="225" t="s">
        <v>1</v>
      </c>
      <c r="AP399" s="225" t="s">
        <v>1</v>
      </c>
      <c r="AQ399" s="225" t="s">
        <v>1</v>
      </c>
      <c r="AR399" s="225" t="s">
        <v>1</v>
      </c>
      <c r="AS399" s="225" t="s">
        <v>1</v>
      </c>
      <c r="AT399" s="225" t="s">
        <v>1</v>
      </c>
      <c r="AU399" s="231" t="s">
        <v>20</v>
      </c>
      <c r="AV399" s="225" t="s">
        <v>1</v>
      </c>
      <c r="AW399" s="231" t="s">
        <v>1240</v>
      </c>
      <c r="AX399" s="226">
        <v>1</v>
      </c>
      <c r="AY399" s="235">
        <v>0</v>
      </c>
      <c r="AZ399" s="228">
        <v>0</v>
      </c>
      <c r="BA399" s="236">
        <v>1.6</v>
      </c>
      <c r="BB399" s="238">
        <v>0.05</v>
      </c>
      <c r="BD399">
        <f>VLOOKUP(A399,'High impact list'!$A:$F,1,FALSE)</f>
        <v>1183</v>
      </c>
      <c r="BE399" t="str">
        <f>VLOOKUP(A399,'High impact list'!$A:$F,5,FALSE)</f>
        <v xml:space="preserve">Financial sustainability </v>
      </c>
      <c r="BF399">
        <v>1</v>
      </c>
      <c r="BG399">
        <v>6</v>
      </c>
      <c r="BH399" t="e">
        <f>VLOOKUP(A399,Sheet2!B:B,1,FALSE)</f>
        <v>#N/A</v>
      </c>
    </row>
    <row r="400" spans="1:60" ht="18.75" customHeight="1" x14ac:dyDescent="0.25">
      <c r="A400" s="223">
        <v>1115</v>
      </c>
      <c r="B400" s="224" t="s">
        <v>186</v>
      </c>
      <c r="C400" s="225" t="s">
        <v>1193</v>
      </c>
      <c r="D400" s="225" t="s">
        <v>1191</v>
      </c>
      <c r="E400" s="225" t="s">
        <v>896</v>
      </c>
      <c r="F400" s="225" t="s">
        <v>1</v>
      </c>
      <c r="G400" s="225" t="s">
        <v>667</v>
      </c>
      <c r="H400" s="224" t="s">
        <v>1</v>
      </c>
      <c r="I400" s="224" t="s">
        <v>437</v>
      </c>
      <c r="J400" s="241" t="s">
        <v>39</v>
      </c>
      <c r="K400" s="225" t="s">
        <v>1</v>
      </c>
      <c r="L400" s="225" t="s">
        <v>1</v>
      </c>
      <c r="M400" s="241" t="s">
        <v>39</v>
      </c>
      <c r="N400" s="230" t="s">
        <v>22</v>
      </c>
      <c r="O400" s="230" t="s">
        <v>22</v>
      </c>
      <c r="P400" s="225" t="s">
        <v>1</v>
      </c>
      <c r="Q400" s="225" t="s">
        <v>1</v>
      </c>
      <c r="R400" s="225" t="s">
        <v>1</v>
      </c>
      <c r="S400" s="225" t="s">
        <v>1</v>
      </c>
      <c r="T400" s="225" t="s">
        <v>1</v>
      </c>
      <c r="U400" s="225" t="s">
        <v>1</v>
      </c>
      <c r="V400" s="225" t="s">
        <v>1</v>
      </c>
      <c r="W400" s="225" t="s">
        <v>1</v>
      </c>
      <c r="X400" s="225" t="s">
        <v>1</v>
      </c>
      <c r="Y400" s="225" t="s">
        <v>1</v>
      </c>
      <c r="Z400" s="225" t="s">
        <v>1</v>
      </c>
      <c r="AA400" s="225" t="s">
        <v>1</v>
      </c>
      <c r="AB400" s="225" t="s">
        <v>1</v>
      </c>
      <c r="AC400" s="225" t="s">
        <v>1</v>
      </c>
      <c r="AD400" s="225" t="s">
        <v>1</v>
      </c>
      <c r="AE400" s="225" t="s">
        <v>1</v>
      </c>
      <c r="AF400" s="225" t="s">
        <v>1</v>
      </c>
      <c r="AG400" s="225" t="s">
        <v>1</v>
      </c>
      <c r="AH400" s="225" t="s">
        <v>1</v>
      </c>
      <c r="AI400" s="225" t="s">
        <v>1</v>
      </c>
      <c r="AJ400" s="225" t="s">
        <v>1</v>
      </c>
      <c r="AK400" s="225" t="s">
        <v>1</v>
      </c>
      <c r="AL400" s="225" t="s">
        <v>1</v>
      </c>
      <c r="AM400" s="225" t="s">
        <v>1</v>
      </c>
      <c r="AN400" s="225" t="s">
        <v>1</v>
      </c>
      <c r="AO400" s="225" t="s">
        <v>1</v>
      </c>
      <c r="AP400" s="225" t="s">
        <v>1</v>
      </c>
      <c r="AQ400" s="225" t="s">
        <v>1</v>
      </c>
      <c r="AR400" s="225" t="s">
        <v>1</v>
      </c>
      <c r="AS400" s="225" t="s">
        <v>1</v>
      </c>
      <c r="AT400" s="225" t="s">
        <v>1</v>
      </c>
      <c r="AU400" s="225" t="s">
        <v>1</v>
      </c>
      <c r="AV400" s="225" t="s">
        <v>1</v>
      </c>
      <c r="AW400" s="235" t="s">
        <v>1</v>
      </c>
      <c r="AX400" s="235">
        <v>0</v>
      </c>
      <c r="AY400" s="235">
        <v>0</v>
      </c>
      <c r="AZ400" s="228">
        <v>0</v>
      </c>
      <c r="BA400" s="228">
        <v>0</v>
      </c>
      <c r="BB400" s="229">
        <v>0</v>
      </c>
      <c r="BD400">
        <f>VLOOKUP(A400,'High impact list'!$A:$F,1,FALSE)</f>
        <v>1115</v>
      </c>
      <c r="BE400" t="str">
        <f>VLOOKUP(A400,'High impact list'!$A:$F,5,FALSE)</f>
        <v>Other key public entity</v>
      </c>
      <c r="BF400">
        <v>1</v>
      </c>
      <c r="BG400">
        <v>6</v>
      </c>
      <c r="BH400" t="e">
        <f>VLOOKUP(A400,Sheet2!B:B,1,FALSE)</f>
        <v>#N/A</v>
      </c>
    </row>
    <row r="401" spans="1:60" ht="18" customHeight="1" x14ac:dyDescent="0.25">
      <c r="A401" s="223">
        <v>240</v>
      </c>
      <c r="B401" s="224" t="s">
        <v>71</v>
      </c>
      <c r="C401" s="225" t="s">
        <v>1193</v>
      </c>
      <c r="D401" s="225" t="s">
        <v>1191</v>
      </c>
      <c r="E401" s="225" t="s">
        <v>941</v>
      </c>
      <c r="F401" s="225" t="s">
        <v>28</v>
      </c>
      <c r="G401" s="225" t="s">
        <v>447</v>
      </c>
      <c r="H401" s="224" t="s">
        <v>1</v>
      </c>
      <c r="I401" s="224" t="s">
        <v>437</v>
      </c>
      <c r="J401" s="241" t="s">
        <v>39</v>
      </c>
      <c r="K401" s="232" t="s">
        <v>23</v>
      </c>
      <c r="L401" s="232" t="s">
        <v>23</v>
      </c>
      <c r="M401" s="237" t="s">
        <v>26</v>
      </c>
      <c r="N401" s="232" t="s">
        <v>23</v>
      </c>
      <c r="O401" s="232" t="s">
        <v>23</v>
      </c>
      <c r="P401" s="225" t="s">
        <v>1</v>
      </c>
      <c r="Q401" s="225" t="s">
        <v>1</v>
      </c>
      <c r="R401" s="231" t="s">
        <v>20</v>
      </c>
      <c r="S401" s="225" t="s">
        <v>1</v>
      </c>
      <c r="T401" s="225" t="s">
        <v>1</v>
      </c>
      <c r="U401" s="230" t="s">
        <v>22</v>
      </c>
      <c r="V401" s="225" t="s">
        <v>1</v>
      </c>
      <c r="W401" s="225" t="s">
        <v>1</v>
      </c>
      <c r="X401" s="225" t="s">
        <v>1</v>
      </c>
      <c r="Y401" s="225" t="s">
        <v>1</v>
      </c>
      <c r="Z401" s="225" t="s">
        <v>1</v>
      </c>
      <c r="AA401" s="232" t="s">
        <v>23</v>
      </c>
      <c r="AB401" s="225" t="s">
        <v>1</v>
      </c>
      <c r="AC401" s="225" t="s">
        <v>1</v>
      </c>
      <c r="AD401" s="225" t="s">
        <v>1</v>
      </c>
      <c r="AE401" s="230" t="s">
        <v>22</v>
      </c>
      <c r="AF401" s="230" t="s">
        <v>22</v>
      </c>
      <c r="AG401" s="231" t="s">
        <v>20</v>
      </c>
      <c r="AH401" s="225" t="s">
        <v>1</v>
      </c>
      <c r="AI401" s="225" t="s">
        <v>1</v>
      </c>
      <c r="AJ401" s="225" t="s">
        <v>1</v>
      </c>
      <c r="AK401" s="225" t="s">
        <v>1</v>
      </c>
      <c r="AL401" s="230" t="s">
        <v>22</v>
      </c>
      <c r="AM401" s="225" t="s">
        <v>1</v>
      </c>
      <c r="AN401" s="225" t="s">
        <v>1</v>
      </c>
      <c r="AO401" s="225" t="s">
        <v>1</v>
      </c>
      <c r="AP401" s="225" t="s">
        <v>1</v>
      </c>
      <c r="AQ401" s="225" t="s">
        <v>1</v>
      </c>
      <c r="AR401" s="225" t="s">
        <v>1</v>
      </c>
      <c r="AS401" s="225" t="s">
        <v>1</v>
      </c>
      <c r="AT401" s="225" t="s">
        <v>1</v>
      </c>
      <c r="AU401" s="232" t="s">
        <v>23</v>
      </c>
      <c r="AV401" s="225" t="s">
        <v>1</v>
      </c>
      <c r="AW401" s="235" t="s">
        <v>1</v>
      </c>
      <c r="AX401" s="226">
        <v>1</v>
      </c>
      <c r="AY401" s="235">
        <v>0</v>
      </c>
      <c r="AZ401" s="228">
        <v>0</v>
      </c>
      <c r="BA401" s="233">
        <v>3</v>
      </c>
      <c r="BB401" s="234">
        <v>4.0000000000000001E-3</v>
      </c>
      <c r="BD401">
        <f>VLOOKUP(A401,'High impact list'!$A:$F,1,FALSE)</f>
        <v>240</v>
      </c>
      <c r="BE401" t="str">
        <f>VLOOKUP(A401,'High impact list'!$A:$F,5,FALSE)</f>
        <v>Education, skills and unemployment</v>
      </c>
      <c r="BF401">
        <v>1</v>
      </c>
      <c r="BG401">
        <v>6</v>
      </c>
      <c r="BH401" t="e">
        <f>VLOOKUP(A401,Sheet2!B:B,1,FALSE)</f>
        <v>#N/A</v>
      </c>
    </row>
    <row r="402" spans="1:60" ht="18.75" customHeight="1" x14ac:dyDescent="0.25">
      <c r="A402" s="223">
        <v>1036</v>
      </c>
      <c r="B402" s="224" t="s">
        <v>1303</v>
      </c>
      <c r="C402" s="225" t="s">
        <v>1193</v>
      </c>
      <c r="D402" s="225" t="s">
        <v>1191</v>
      </c>
      <c r="E402" s="225" t="s">
        <v>737</v>
      </c>
      <c r="F402" s="225" t="s">
        <v>1</v>
      </c>
      <c r="G402" s="225" t="s">
        <v>156</v>
      </c>
      <c r="H402" s="224" t="s">
        <v>1</v>
      </c>
      <c r="I402" s="224" t="s">
        <v>437</v>
      </c>
      <c r="J402" s="241" t="s">
        <v>39</v>
      </c>
      <c r="K402" s="231" t="s">
        <v>20</v>
      </c>
      <c r="L402" s="232" t="s">
        <v>23</v>
      </c>
      <c r="M402" s="227" t="s">
        <v>17</v>
      </c>
      <c r="N402" s="225" t="s">
        <v>1</v>
      </c>
      <c r="O402" s="232" t="s">
        <v>23</v>
      </c>
      <c r="P402" s="225" t="s">
        <v>1</v>
      </c>
      <c r="Q402" s="225" t="s">
        <v>1</v>
      </c>
      <c r="R402" s="225" t="s">
        <v>1</v>
      </c>
      <c r="S402" s="225" t="s">
        <v>1</v>
      </c>
      <c r="T402" s="225" t="s">
        <v>1</v>
      </c>
      <c r="U402" s="225" t="s">
        <v>1</v>
      </c>
      <c r="V402" s="225" t="s">
        <v>1</v>
      </c>
      <c r="W402" s="225" t="s">
        <v>1</v>
      </c>
      <c r="X402" s="225" t="s">
        <v>1</v>
      </c>
      <c r="Y402" s="225" t="s">
        <v>1</v>
      </c>
      <c r="Z402" s="225" t="s">
        <v>1</v>
      </c>
      <c r="AA402" s="231" t="s">
        <v>20</v>
      </c>
      <c r="AB402" s="225" t="s">
        <v>1</v>
      </c>
      <c r="AC402" s="225" t="s">
        <v>1</v>
      </c>
      <c r="AD402" s="225" t="s">
        <v>1</v>
      </c>
      <c r="AE402" s="225" t="s">
        <v>1</v>
      </c>
      <c r="AF402" s="225" t="s">
        <v>1</v>
      </c>
      <c r="AG402" s="231" t="s">
        <v>20</v>
      </c>
      <c r="AH402" s="225" t="s">
        <v>1</v>
      </c>
      <c r="AI402" s="225" t="s">
        <v>1</v>
      </c>
      <c r="AJ402" s="225" t="s">
        <v>1</v>
      </c>
      <c r="AK402" s="232" t="s">
        <v>23</v>
      </c>
      <c r="AL402" s="231" t="s">
        <v>20</v>
      </c>
      <c r="AM402" s="225" t="s">
        <v>1</v>
      </c>
      <c r="AN402" s="225" t="s">
        <v>1</v>
      </c>
      <c r="AO402" s="225" t="s">
        <v>1</v>
      </c>
      <c r="AP402" s="225" t="s">
        <v>1</v>
      </c>
      <c r="AQ402" s="225" t="s">
        <v>1</v>
      </c>
      <c r="AR402" s="231" t="s">
        <v>20</v>
      </c>
      <c r="AS402" s="225" t="s">
        <v>1</v>
      </c>
      <c r="AT402" s="225" t="s">
        <v>1</v>
      </c>
      <c r="AU402" s="231" t="s">
        <v>20</v>
      </c>
      <c r="AV402" s="225" t="s">
        <v>1</v>
      </c>
      <c r="AW402" s="226" t="s">
        <v>1241</v>
      </c>
      <c r="AX402" s="226">
        <v>1</v>
      </c>
      <c r="AY402" s="227">
        <v>2</v>
      </c>
      <c r="AZ402" s="228">
        <v>0</v>
      </c>
      <c r="BA402" s="236">
        <v>8.6</v>
      </c>
      <c r="BB402" s="238">
        <v>0.32</v>
      </c>
      <c r="BD402" t="e">
        <f>VLOOKUP(A402,'High impact list'!$A:$F,1,FALSE)</f>
        <v>#N/A</v>
      </c>
      <c r="BE402" t="e">
        <f>VLOOKUP(A402,'High impact list'!$A:$F,5,FALSE)</f>
        <v>#N/A</v>
      </c>
      <c r="BF402">
        <v>1</v>
      </c>
      <c r="BG402">
        <v>6</v>
      </c>
      <c r="BH402" t="e">
        <f>VLOOKUP(A402,Sheet2!B:B,1,FALSE)</f>
        <v>#N/A</v>
      </c>
    </row>
    <row r="403" spans="1:60" ht="18.75" customHeight="1" x14ac:dyDescent="0.25">
      <c r="A403" s="223">
        <v>281</v>
      </c>
      <c r="B403" s="224" t="s">
        <v>147</v>
      </c>
      <c r="C403" s="225" t="s">
        <v>1193</v>
      </c>
      <c r="D403" s="225" t="s">
        <v>1191</v>
      </c>
      <c r="E403" s="225" t="s">
        <v>683</v>
      </c>
      <c r="F403" s="225" t="s">
        <v>1</v>
      </c>
      <c r="G403" s="225" t="s">
        <v>687</v>
      </c>
      <c r="H403" s="224" t="s">
        <v>1</v>
      </c>
      <c r="I403" s="224" t="s">
        <v>437</v>
      </c>
      <c r="J403" s="241" t="s">
        <v>39</v>
      </c>
      <c r="K403" s="230" t="s">
        <v>22</v>
      </c>
      <c r="L403" s="230" t="s">
        <v>22</v>
      </c>
      <c r="M403" s="237" t="s">
        <v>26</v>
      </c>
      <c r="N403" s="231" t="s">
        <v>20</v>
      </c>
      <c r="O403" s="232" t="s">
        <v>23</v>
      </c>
      <c r="P403" s="225" t="s">
        <v>1</v>
      </c>
      <c r="Q403" s="225" t="s">
        <v>1</v>
      </c>
      <c r="R403" s="225" t="s">
        <v>1</v>
      </c>
      <c r="S403" s="225" t="s">
        <v>1</v>
      </c>
      <c r="T403" s="225" t="s">
        <v>1</v>
      </c>
      <c r="U403" s="225" t="s">
        <v>1</v>
      </c>
      <c r="V403" s="225" t="s">
        <v>1</v>
      </c>
      <c r="W403" s="230" t="s">
        <v>22</v>
      </c>
      <c r="X403" s="225" t="s">
        <v>1</v>
      </c>
      <c r="Y403" s="225" t="s">
        <v>1</v>
      </c>
      <c r="Z403" s="230" t="s">
        <v>22</v>
      </c>
      <c r="AA403" s="225" t="s">
        <v>1</v>
      </c>
      <c r="AB403" s="225" t="s">
        <v>1</v>
      </c>
      <c r="AC403" s="225" t="s">
        <v>1</v>
      </c>
      <c r="AD403" s="225" t="s">
        <v>1</v>
      </c>
      <c r="AE403" s="230" t="s">
        <v>22</v>
      </c>
      <c r="AF403" s="225" t="s">
        <v>1</v>
      </c>
      <c r="AG403" s="225" t="s">
        <v>1</v>
      </c>
      <c r="AH403" s="225" t="s">
        <v>1</v>
      </c>
      <c r="AI403" s="225" t="s">
        <v>1</v>
      </c>
      <c r="AJ403" s="225" t="s">
        <v>1</v>
      </c>
      <c r="AK403" s="230" t="s">
        <v>22</v>
      </c>
      <c r="AL403" s="230" t="s">
        <v>22</v>
      </c>
      <c r="AM403" s="225" t="s">
        <v>1</v>
      </c>
      <c r="AN403" s="225" t="s">
        <v>1</v>
      </c>
      <c r="AO403" s="225" t="s">
        <v>1</v>
      </c>
      <c r="AP403" s="225" t="s">
        <v>1</v>
      </c>
      <c r="AQ403" s="225" t="s">
        <v>1</v>
      </c>
      <c r="AR403" s="230" t="s">
        <v>22</v>
      </c>
      <c r="AS403" s="225" t="s">
        <v>1</v>
      </c>
      <c r="AT403" s="225" t="s">
        <v>1</v>
      </c>
      <c r="AU403" s="230" t="s">
        <v>22</v>
      </c>
      <c r="AV403" s="230" t="s">
        <v>22</v>
      </c>
      <c r="AW403" s="235" t="s">
        <v>1</v>
      </c>
      <c r="AX403" s="235">
        <v>0</v>
      </c>
      <c r="AY403" s="227">
        <v>2</v>
      </c>
      <c r="AZ403" s="228">
        <v>0</v>
      </c>
      <c r="BA403" s="233">
        <v>174.9</v>
      </c>
      <c r="BB403" s="238">
        <v>7.0000000000000007E-2</v>
      </c>
      <c r="BD403">
        <f>VLOOKUP(A403,'High impact list'!$A:$F,1,FALSE)</f>
        <v>281</v>
      </c>
      <c r="BE403" t="str">
        <f>VLOOKUP(A403,'High impact list'!$A:$F,5,FALSE)</f>
        <v xml:space="preserve">Financial sustainability </v>
      </c>
      <c r="BF403">
        <v>1</v>
      </c>
      <c r="BG403">
        <v>6</v>
      </c>
      <c r="BH403" t="e">
        <f>VLOOKUP(A403,Sheet2!B:B,1,FALSE)</f>
        <v>#N/A</v>
      </c>
    </row>
    <row r="404" spans="1:60" ht="14.25" customHeight="1" x14ac:dyDescent="0.25">
      <c r="A404" s="223">
        <v>282</v>
      </c>
      <c r="B404" s="224" t="s">
        <v>713</v>
      </c>
      <c r="C404" s="225" t="s">
        <v>1193</v>
      </c>
      <c r="D404" s="225" t="s">
        <v>1191</v>
      </c>
      <c r="E404" s="225" t="s">
        <v>683</v>
      </c>
      <c r="F404" s="225" t="s">
        <v>1</v>
      </c>
      <c r="G404" s="225" t="s">
        <v>687</v>
      </c>
      <c r="H404" s="224" t="s">
        <v>1</v>
      </c>
      <c r="I404" s="224" t="s">
        <v>437</v>
      </c>
      <c r="J404" s="241" t="s">
        <v>39</v>
      </c>
      <c r="K404" s="225" t="s">
        <v>1</v>
      </c>
      <c r="L404" s="230" t="s">
        <v>22</v>
      </c>
      <c r="M404" s="237" t="s">
        <v>26</v>
      </c>
      <c r="N404" s="225" t="s">
        <v>1</v>
      </c>
      <c r="O404" s="232" t="s">
        <v>23</v>
      </c>
      <c r="P404" s="225" t="s">
        <v>1</v>
      </c>
      <c r="Q404" s="225" t="s">
        <v>1</v>
      </c>
      <c r="R404" s="225" t="s">
        <v>1</v>
      </c>
      <c r="S404" s="225" t="s">
        <v>1</v>
      </c>
      <c r="T404" s="225" t="s">
        <v>1</v>
      </c>
      <c r="U404" s="225" t="s">
        <v>1</v>
      </c>
      <c r="V404" s="225" t="s">
        <v>1</v>
      </c>
      <c r="W404" s="230" t="s">
        <v>22</v>
      </c>
      <c r="X404" s="225" t="s">
        <v>1</v>
      </c>
      <c r="Y404" s="225" t="s">
        <v>1</v>
      </c>
      <c r="Z404" s="225" t="s">
        <v>1</v>
      </c>
      <c r="AA404" s="225" t="s">
        <v>1</v>
      </c>
      <c r="AB404" s="225" t="s">
        <v>1</v>
      </c>
      <c r="AC404" s="225" t="s">
        <v>1</v>
      </c>
      <c r="AD404" s="225" t="s">
        <v>1</v>
      </c>
      <c r="AE404" s="230" t="s">
        <v>22</v>
      </c>
      <c r="AF404" s="225" t="s">
        <v>1</v>
      </c>
      <c r="AG404" s="225" t="s">
        <v>1</v>
      </c>
      <c r="AH404" s="225" t="s">
        <v>1</v>
      </c>
      <c r="AI404" s="225" t="s">
        <v>1</v>
      </c>
      <c r="AJ404" s="225" t="s">
        <v>1</v>
      </c>
      <c r="AK404" s="230" t="s">
        <v>22</v>
      </c>
      <c r="AL404" s="225" t="s">
        <v>1</v>
      </c>
      <c r="AM404" s="225" t="s">
        <v>1</v>
      </c>
      <c r="AN404" s="225" t="s">
        <v>1</v>
      </c>
      <c r="AO404" s="225" t="s">
        <v>1</v>
      </c>
      <c r="AP404" s="225" t="s">
        <v>1</v>
      </c>
      <c r="AQ404" s="225" t="s">
        <v>1</v>
      </c>
      <c r="AR404" s="225" t="s">
        <v>1</v>
      </c>
      <c r="AS404" s="225" t="s">
        <v>1</v>
      </c>
      <c r="AT404" s="225" t="s">
        <v>1</v>
      </c>
      <c r="AU404" s="225" t="s">
        <v>1</v>
      </c>
      <c r="AV404" s="225" t="s">
        <v>1</v>
      </c>
      <c r="AW404" s="235" t="s">
        <v>1</v>
      </c>
      <c r="AX404" s="235">
        <v>0</v>
      </c>
      <c r="AY404" s="235">
        <v>0</v>
      </c>
      <c r="AZ404" s="228">
        <v>0</v>
      </c>
      <c r="BA404" s="233">
        <v>0</v>
      </c>
      <c r="BB404" s="238">
        <v>13.6</v>
      </c>
      <c r="BD404" t="e">
        <f>VLOOKUP(A404,'High impact list'!$A:$F,1,FALSE)</f>
        <v>#N/A</v>
      </c>
      <c r="BE404" t="e">
        <f>VLOOKUP(A404,'High impact list'!$A:$F,5,FALSE)</f>
        <v>#N/A</v>
      </c>
      <c r="BF404">
        <v>1</v>
      </c>
      <c r="BG404">
        <v>6</v>
      </c>
      <c r="BH404" t="e">
        <f>VLOOKUP(A404,Sheet2!B:B,1,FALSE)</f>
        <v>#N/A</v>
      </c>
    </row>
    <row r="405" spans="1:60" ht="18.75" customHeight="1" x14ac:dyDescent="0.25">
      <c r="A405" s="223">
        <v>289</v>
      </c>
      <c r="B405" s="224" t="s">
        <v>77</v>
      </c>
      <c r="C405" s="225" t="s">
        <v>1193</v>
      </c>
      <c r="D405" s="225" t="s">
        <v>1191</v>
      </c>
      <c r="E405" s="225" t="s">
        <v>1086</v>
      </c>
      <c r="F405" s="225" t="s">
        <v>1</v>
      </c>
      <c r="G405" s="225" t="s">
        <v>447</v>
      </c>
      <c r="H405" s="224" t="s">
        <v>1</v>
      </c>
      <c r="I405" s="224" t="s">
        <v>437</v>
      </c>
      <c r="J405" s="241" t="s">
        <v>39</v>
      </c>
      <c r="K405" s="230" t="s">
        <v>22</v>
      </c>
      <c r="L405" s="230" t="s">
        <v>22</v>
      </c>
      <c r="M405" s="241" t="s">
        <v>39</v>
      </c>
      <c r="N405" s="232" t="s">
        <v>23</v>
      </c>
      <c r="O405" s="232" t="s">
        <v>23</v>
      </c>
      <c r="P405" s="225" t="s">
        <v>1</v>
      </c>
      <c r="Q405" s="230" t="s">
        <v>22</v>
      </c>
      <c r="R405" s="230" t="s">
        <v>22</v>
      </c>
      <c r="S405" s="225" t="s">
        <v>1</v>
      </c>
      <c r="T405" s="231" t="s">
        <v>20</v>
      </c>
      <c r="U405" s="230" t="s">
        <v>22</v>
      </c>
      <c r="V405" s="230" t="s">
        <v>22</v>
      </c>
      <c r="W405" s="230" t="s">
        <v>22</v>
      </c>
      <c r="X405" s="230" t="s">
        <v>22</v>
      </c>
      <c r="Y405" s="225" t="s">
        <v>1</v>
      </c>
      <c r="Z405" s="230" t="s">
        <v>22</v>
      </c>
      <c r="AA405" s="230" t="s">
        <v>22</v>
      </c>
      <c r="AB405" s="225" t="s">
        <v>1</v>
      </c>
      <c r="AC405" s="225" t="s">
        <v>1</v>
      </c>
      <c r="AD405" s="225" t="s">
        <v>1</v>
      </c>
      <c r="AE405" s="230" t="s">
        <v>22</v>
      </c>
      <c r="AF405" s="225" t="s">
        <v>1</v>
      </c>
      <c r="AG405" s="230" t="s">
        <v>22</v>
      </c>
      <c r="AH405" s="225" t="s">
        <v>1</v>
      </c>
      <c r="AI405" s="225" t="s">
        <v>1</v>
      </c>
      <c r="AJ405" s="225" t="s">
        <v>1</v>
      </c>
      <c r="AK405" s="225" t="s">
        <v>1</v>
      </c>
      <c r="AL405" s="225" t="s">
        <v>1</v>
      </c>
      <c r="AM405" s="225" t="s">
        <v>1</v>
      </c>
      <c r="AN405" s="225" t="s">
        <v>1</v>
      </c>
      <c r="AO405" s="230" t="s">
        <v>22</v>
      </c>
      <c r="AP405" s="230" t="s">
        <v>22</v>
      </c>
      <c r="AQ405" s="225" t="s">
        <v>1</v>
      </c>
      <c r="AR405" s="230" t="s">
        <v>22</v>
      </c>
      <c r="AS405" s="225" t="s">
        <v>1</v>
      </c>
      <c r="AT405" s="225" t="s">
        <v>1</v>
      </c>
      <c r="AU405" s="230" t="s">
        <v>22</v>
      </c>
      <c r="AV405" s="230" t="s">
        <v>22</v>
      </c>
      <c r="AW405" s="235" t="s">
        <v>1</v>
      </c>
      <c r="AX405" s="235">
        <v>0</v>
      </c>
      <c r="AY405" s="235">
        <v>0</v>
      </c>
      <c r="AZ405" s="228">
        <v>0</v>
      </c>
      <c r="BA405" s="233">
        <v>0</v>
      </c>
      <c r="BB405" s="229">
        <v>0</v>
      </c>
      <c r="BD405">
        <f>VLOOKUP(A405,'High impact list'!$A:$F,1,FALSE)</f>
        <v>289</v>
      </c>
      <c r="BE405" t="str">
        <f>VLOOKUP(A405,'High impact list'!$A:$F,5,FALSE)</f>
        <v>Education, skills and unemployment/ Fiscal Pressure</v>
      </c>
      <c r="BF405">
        <v>1</v>
      </c>
      <c r="BG405">
        <v>6</v>
      </c>
      <c r="BH405" t="e">
        <f>VLOOKUP(A405,Sheet2!B:B,1,FALSE)</f>
        <v>#N/A</v>
      </c>
    </row>
    <row r="406" spans="1:60" ht="18.75" customHeight="1" x14ac:dyDescent="0.25">
      <c r="A406" s="223">
        <v>563</v>
      </c>
      <c r="B406" s="224" t="s">
        <v>1049</v>
      </c>
      <c r="C406" s="225" t="s">
        <v>1193</v>
      </c>
      <c r="D406" s="225" t="s">
        <v>1191</v>
      </c>
      <c r="E406" s="225" t="s">
        <v>1021</v>
      </c>
      <c r="F406" s="225" t="s">
        <v>1</v>
      </c>
      <c r="G406" s="225" t="s">
        <v>1</v>
      </c>
      <c r="H406" s="224" t="s">
        <v>1</v>
      </c>
      <c r="I406" s="224" t="s">
        <v>1021</v>
      </c>
      <c r="J406" s="241" t="s">
        <v>39</v>
      </c>
      <c r="K406" s="225" t="s">
        <v>1</v>
      </c>
      <c r="L406" s="225" t="s">
        <v>1</v>
      </c>
      <c r="M406" s="241" t="s">
        <v>39</v>
      </c>
      <c r="N406" s="225" t="s">
        <v>1</v>
      </c>
      <c r="O406" s="225" t="s">
        <v>1</v>
      </c>
      <c r="P406" s="225" t="s">
        <v>1</v>
      </c>
      <c r="Q406" s="225" t="s">
        <v>1</v>
      </c>
      <c r="R406" s="225" t="s">
        <v>1</v>
      </c>
      <c r="S406" s="225" t="s">
        <v>1</v>
      </c>
      <c r="T406" s="225" t="s">
        <v>1</v>
      </c>
      <c r="U406" s="225" t="s">
        <v>1</v>
      </c>
      <c r="V406" s="225" t="s">
        <v>1</v>
      </c>
      <c r="W406" s="225" t="s">
        <v>1</v>
      </c>
      <c r="X406" s="225" t="s">
        <v>1</v>
      </c>
      <c r="Y406" s="225" t="s">
        <v>1</v>
      </c>
      <c r="Z406" s="225" t="s">
        <v>1</v>
      </c>
      <c r="AA406" s="225" t="s">
        <v>1</v>
      </c>
      <c r="AB406" s="225" t="s">
        <v>1</v>
      </c>
      <c r="AC406" s="225" t="s">
        <v>1</v>
      </c>
      <c r="AD406" s="225" t="s">
        <v>1</v>
      </c>
      <c r="AE406" s="225" t="s">
        <v>1</v>
      </c>
      <c r="AF406" s="225" t="s">
        <v>1</v>
      </c>
      <c r="AG406" s="225" t="s">
        <v>1</v>
      </c>
      <c r="AH406" s="225" t="s">
        <v>1</v>
      </c>
      <c r="AI406" s="225" t="s">
        <v>1</v>
      </c>
      <c r="AJ406" s="225" t="s">
        <v>1</v>
      </c>
      <c r="AK406" s="225" t="s">
        <v>1</v>
      </c>
      <c r="AL406" s="225" t="s">
        <v>1</v>
      </c>
      <c r="AM406" s="225" t="s">
        <v>1</v>
      </c>
      <c r="AN406" s="225" t="s">
        <v>1</v>
      </c>
      <c r="AO406" s="225" t="s">
        <v>1</v>
      </c>
      <c r="AP406" s="225" t="s">
        <v>1</v>
      </c>
      <c r="AQ406" s="225" t="s">
        <v>1</v>
      </c>
      <c r="AR406" s="225" t="s">
        <v>1</v>
      </c>
      <c r="AS406" s="225" t="s">
        <v>1</v>
      </c>
      <c r="AT406" s="225" t="s">
        <v>1</v>
      </c>
      <c r="AU406" s="225" t="s">
        <v>1</v>
      </c>
      <c r="AV406" s="225" t="s">
        <v>1</v>
      </c>
      <c r="AW406" s="235" t="s">
        <v>1</v>
      </c>
      <c r="AX406" s="235">
        <v>0</v>
      </c>
      <c r="AY406" s="235">
        <v>0</v>
      </c>
      <c r="AZ406" s="228" t="s">
        <v>1</v>
      </c>
      <c r="BA406" s="228" t="s">
        <v>1</v>
      </c>
      <c r="BB406" s="229" t="s">
        <v>1</v>
      </c>
      <c r="BD406" t="e">
        <f>VLOOKUP(A406,'High impact list'!$A:$F,1,FALSE)</f>
        <v>#N/A</v>
      </c>
      <c r="BE406" t="e">
        <f>VLOOKUP(A406,'High impact list'!$A:$F,5,FALSE)</f>
        <v>#N/A</v>
      </c>
      <c r="BF406">
        <v>1</v>
      </c>
      <c r="BG406">
        <v>6</v>
      </c>
      <c r="BH406" t="e">
        <f>VLOOKUP(A406,Sheet2!B:B,1,FALSE)</f>
        <v>#N/A</v>
      </c>
    </row>
    <row r="407" spans="1:60" ht="18" customHeight="1" x14ac:dyDescent="0.25">
      <c r="A407" s="223">
        <v>302</v>
      </c>
      <c r="B407" s="224" t="s">
        <v>1050</v>
      </c>
      <c r="C407" s="225" t="s">
        <v>1193</v>
      </c>
      <c r="D407" s="225" t="s">
        <v>1191</v>
      </c>
      <c r="E407" s="225" t="s">
        <v>1021</v>
      </c>
      <c r="F407" s="225" t="s">
        <v>1</v>
      </c>
      <c r="G407" s="225" t="s">
        <v>1</v>
      </c>
      <c r="H407" s="224" t="s">
        <v>1</v>
      </c>
      <c r="I407" s="224" t="s">
        <v>1021</v>
      </c>
      <c r="J407" s="241" t="s">
        <v>39</v>
      </c>
      <c r="K407" s="225" t="s">
        <v>1</v>
      </c>
      <c r="L407" s="225" t="s">
        <v>1</v>
      </c>
      <c r="M407" s="241" t="s">
        <v>39</v>
      </c>
      <c r="N407" s="225" t="s">
        <v>1</v>
      </c>
      <c r="O407" s="225" t="s">
        <v>1</v>
      </c>
      <c r="P407" s="225" t="s">
        <v>1</v>
      </c>
      <c r="Q407" s="225" t="s">
        <v>1</v>
      </c>
      <c r="R407" s="225" t="s">
        <v>1</v>
      </c>
      <c r="S407" s="225" t="s">
        <v>1</v>
      </c>
      <c r="T407" s="225" t="s">
        <v>1</v>
      </c>
      <c r="U407" s="225" t="s">
        <v>1</v>
      </c>
      <c r="V407" s="225" t="s">
        <v>1</v>
      </c>
      <c r="W407" s="225" t="s">
        <v>1</v>
      </c>
      <c r="X407" s="225" t="s">
        <v>1</v>
      </c>
      <c r="Y407" s="225" t="s">
        <v>1</v>
      </c>
      <c r="Z407" s="225" t="s">
        <v>1</v>
      </c>
      <c r="AA407" s="225" t="s">
        <v>1</v>
      </c>
      <c r="AB407" s="225" t="s">
        <v>1</v>
      </c>
      <c r="AC407" s="225" t="s">
        <v>1</v>
      </c>
      <c r="AD407" s="225" t="s">
        <v>1</v>
      </c>
      <c r="AE407" s="225" t="s">
        <v>1</v>
      </c>
      <c r="AF407" s="225" t="s">
        <v>1</v>
      </c>
      <c r="AG407" s="225" t="s">
        <v>1</v>
      </c>
      <c r="AH407" s="225" t="s">
        <v>1</v>
      </c>
      <c r="AI407" s="225" t="s">
        <v>1</v>
      </c>
      <c r="AJ407" s="225" t="s">
        <v>1</v>
      </c>
      <c r="AK407" s="225" t="s">
        <v>1</v>
      </c>
      <c r="AL407" s="225" t="s">
        <v>1</v>
      </c>
      <c r="AM407" s="225" t="s">
        <v>1</v>
      </c>
      <c r="AN407" s="225" t="s">
        <v>1</v>
      </c>
      <c r="AO407" s="225" t="s">
        <v>1</v>
      </c>
      <c r="AP407" s="225" t="s">
        <v>1</v>
      </c>
      <c r="AQ407" s="225" t="s">
        <v>1</v>
      </c>
      <c r="AR407" s="225" t="s">
        <v>1</v>
      </c>
      <c r="AS407" s="225" t="s">
        <v>1</v>
      </c>
      <c r="AT407" s="225" t="s">
        <v>1</v>
      </c>
      <c r="AU407" s="225" t="s">
        <v>1</v>
      </c>
      <c r="AV407" s="225" t="s">
        <v>1</v>
      </c>
      <c r="AW407" s="235" t="s">
        <v>1</v>
      </c>
      <c r="AX407" s="235">
        <v>0</v>
      </c>
      <c r="AY407" s="235">
        <v>0</v>
      </c>
      <c r="AZ407" s="228" t="s">
        <v>1</v>
      </c>
      <c r="BA407" s="228" t="s">
        <v>1</v>
      </c>
      <c r="BB407" s="229" t="s">
        <v>1</v>
      </c>
      <c r="BD407" t="e">
        <f>VLOOKUP(A407,'High impact list'!$A:$F,1,FALSE)</f>
        <v>#N/A</v>
      </c>
      <c r="BE407" t="e">
        <f>VLOOKUP(A407,'High impact list'!$A:$F,5,FALSE)</f>
        <v>#N/A</v>
      </c>
      <c r="BF407">
        <v>1</v>
      </c>
      <c r="BG407">
        <v>6</v>
      </c>
      <c r="BH407" t="e">
        <f>VLOOKUP(A407,Sheet2!B:B,1,FALSE)</f>
        <v>#N/A</v>
      </c>
    </row>
    <row r="408" spans="1:60" ht="18.75" customHeight="1" x14ac:dyDescent="0.25">
      <c r="A408" s="223">
        <v>324</v>
      </c>
      <c r="B408" s="224" t="s">
        <v>218</v>
      </c>
      <c r="C408" s="225" t="s">
        <v>1193</v>
      </c>
      <c r="D408" s="225" t="s">
        <v>1191</v>
      </c>
      <c r="E408" s="225" t="s">
        <v>683</v>
      </c>
      <c r="F408" s="225" t="s">
        <v>1</v>
      </c>
      <c r="G408" s="225" t="s">
        <v>209</v>
      </c>
      <c r="H408" s="224" t="s">
        <v>1</v>
      </c>
      <c r="I408" s="224" t="s">
        <v>437</v>
      </c>
      <c r="J408" s="241" t="s">
        <v>39</v>
      </c>
      <c r="K408" s="225" t="s">
        <v>1</v>
      </c>
      <c r="L408" s="232" t="s">
        <v>23</v>
      </c>
      <c r="M408" s="237" t="s">
        <v>26</v>
      </c>
      <c r="N408" s="225" t="s">
        <v>1</v>
      </c>
      <c r="O408" s="232" t="s">
        <v>23</v>
      </c>
      <c r="P408" s="232" t="s">
        <v>23</v>
      </c>
      <c r="Q408" s="225" t="s">
        <v>1</v>
      </c>
      <c r="R408" s="225" t="s">
        <v>1</v>
      </c>
      <c r="S408" s="225" t="s">
        <v>1</v>
      </c>
      <c r="T408" s="225" t="s">
        <v>1</v>
      </c>
      <c r="U408" s="232" t="s">
        <v>23</v>
      </c>
      <c r="V408" s="225" t="s">
        <v>1</v>
      </c>
      <c r="W408" s="225" t="s">
        <v>1</v>
      </c>
      <c r="X408" s="225" t="s">
        <v>1</v>
      </c>
      <c r="Y408" s="225" t="s">
        <v>1</v>
      </c>
      <c r="Z408" s="225" t="s">
        <v>1</v>
      </c>
      <c r="AA408" s="225" t="s">
        <v>1</v>
      </c>
      <c r="AB408" s="225" t="s">
        <v>1</v>
      </c>
      <c r="AC408" s="225" t="s">
        <v>1</v>
      </c>
      <c r="AD408" s="225" t="s">
        <v>1</v>
      </c>
      <c r="AE408" s="232" t="s">
        <v>23</v>
      </c>
      <c r="AF408" s="232" t="s">
        <v>23</v>
      </c>
      <c r="AG408" s="230" t="s">
        <v>22</v>
      </c>
      <c r="AH408" s="225" t="s">
        <v>1</v>
      </c>
      <c r="AI408" s="225" t="s">
        <v>1</v>
      </c>
      <c r="AJ408" s="225" t="s">
        <v>1</v>
      </c>
      <c r="AK408" s="225" t="s">
        <v>1</v>
      </c>
      <c r="AL408" s="232" t="s">
        <v>23</v>
      </c>
      <c r="AM408" s="225" t="s">
        <v>1</v>
      </c>
      <c r="AN408" s="225" t="s">
        <v>1</v>
      </c>
      <c r="AO408" s="231" t="s">
        <v>20</v>
      </c>
      <c r="AP408" s="225" t="s">
        <v>1</v>
      </c>
      <c r="AQ408" s="225" t="s">
        <v>1</v>
      </c>
      <c r="AR408" s="231" t="s">
        <v>20</v>
      </c>
      <c r="AS408" s="225" t="s">
        <v>1</v>
      </c>
      <c r="AT408" s="225" t="s">
        <v>1</v>
      </c>
      <c r="AU408" s="225" t="s">
        <v>1</v>
      </c>
      <c r="AV408" s="232" t="s">
        <v>23</v>
      </c>
      <c r="AW408" s="231" t="s">
        <v>1240</v>
      </c>
      <c r="AX408" s="227">
        <v>2</v>
      </c>
      <c r="AY408" s="239">
        <v>3</v>
      </c>
      <c r="AZ408" s="228">
        <v>0</v>
      </c>
      <c r="BA408" s="233">
        <v>5631.7</v>
      </c>
      <c r="BB408" s="234">
        <v>110</v>
      </c>
      <c r="BD408">
        <f>VLOOKUP(A408,'High impact list'!$A:$F,1,FALSE)</f>
        <v>324</v>
      </c>
      <c r="BE408" t="str">
        <f>VLOOKUP(A408,'High impact list'!$A:$F,5,FALSE)</f>
        <v>Transport</v>
      </c>
      <c r="BF408">
        <v>1</v>
      </c>
      <c r="BG408">
        <v>6</v>
      </c>
      <c r="BH408" t="e">
        <f>VLOOKUP(A408,Sheet2!B:B,1,FALSE)</f>
        <v>#N/A</v>
      </c>
    </row>
    <row r="409" spans="1:60" ht="18.75" customHeight="1" x14ac:dyDescent="0.25">
      <c r="A409" s="223">
        <v>1508</v>
      </c>
      <c r="B409" s="224" t="s">
        <v>187</v>
      </c>
      <c r="C409" s="225" t="s">
        <v>1193</v>
      </c>
      <c r="D409" s="225" t="s">
        <v>1191</v>
      </c>
      <c r="E409" s="225" t="s">
        <v>854</v>
      </c>
      <c r="F409" s="225" t="s">
        <v>1</v>
      </c>
      <c r="G409" s="225" t="s">
        <v>837</v>
      </c>
      <c r="H409" s="224" t="s">
        <v>1</v>
      </c>
      <c r="I409" s="224" t="s">
        <v>437</v>
      </c>
      <c r="J409" s="241" t="s">
        <v>39</v>
      </c>
      <c r="K409" s="225" t="s">
        <v>1</v>
      </c>
      <c r="L409" s="230" t="s">
        <v>22</v>
      </c>
      <c r="M409" s="239" t="s">
        <v>94</v>
      </c>
      <c r="N409" s="225" t="s">
        <v>1</v>
      </c>
      <c r="O409" s="232" t="s">
        <v>23</v>
      </c>
      <c r="P409" s="225" t="s">
        <v>1</v>
      </c>
      <c r="Q409" s="230" t="s">
        <v>22</v>
      </c>
      <c r="R409" s="230" t="s">
        <v>22</v>
      </c>
      <c r="S409" s="230" t="s">
        <v>22</v>
      </c>
      <c r="T409" s="225" t="s">
        <v>1</v>
      </c>
      <c r="U409" s="230" t="s">
        <v>22</v>
      </c>
      <c r="V409" s="230" t="s">
        <v>22</v>
      </c>
      <c r="W409" s="225" t="s">
        <v>1</v>
      </c>
      <c r="X409" s="225" t="s">
        <v>1</v>
      </c>
      <c r="Y409" s="225" t="s">
        <v>1</v>
      </c>
      <c r="Z409" s="225" t="s">
        <v>1</v>
      </c>
      <c r="AA409" s="225" t="s">
        <v>1</v>
      </c>
      <c r="AB409" s="225" t="s">
        <v>1</v>
      </c>
      <c r="AC409" s="225" t="s">
        <v>1</v>
      </c>
      <c r="AD409" s="225" t="s">
        <v>1</v>
      </c>
      <c r="AE409" s="230" t="s">
        <v>22</v>
      </c>
      <c r="AF409" s="230" t="s">
        <v>22</v>
      </c>
      <c r="AG409" s="225" t="s">
        <v>1</v>
      </c>
      <c r="AH409" s="225" t="s">
        <v>1</v>
      </c>
      <c r="AI409" s="225" t="s">
        <v>1</v>
      </c>
      <c r="AJ409" s="225" t="s">
        <v>1</v>
      </c>
      <c r="AK409" s="225" t="s">
        <v>1</v>
      </c>
      <c r="AL409" s="230" t="s">
        <v>22</v>
      </c>
      <c r="AM409" s="225" t="s">
        <v>1</v>
      </c>
      <c r="AN409" s="225" t="s">
        <v>1</v>
      </c>
      <c r="AO409" s="230" t="s">
        <v>22</v>
      </c>
      <c r="AP409" s="230" t="s">
        <v>22</v>
      </c>
      <c r="AQ409" s="225" t="s">
        <v>1</v>
      </c>
      <c r="AR409" s="230" t="s">
        <v>22</v>
      </c>
      <c r="AS409" s="225" t="s">
        <v>1</v>
      </c>
      <c r="AT409" s="225" t="s">
        <v>1</v>
      </c>
      <c r="AU409" s="225" t="s">
        <v>1</v>
      </c>
      <c r="AV409" s="230" t="s">
        <v>22</v>
      </c>
      <c r="AW409" s="235" t="s">
        <v>1</v>
      </c>
      <c r="AX409" s="235">
        <v>0</v>
      </c>
      <c r="AY409" s="235">
        <v>0</v>
      </c>
      <c r="AZ409" s="228">
        <v>0</v>
      </c>
      <c r="BA409" s="233">
        <v>0</v>
      </c>
      <c r="BB409" s="234">
        <v>0</v>
      </c>
      <c r="BD409">
        <f>VLOOKUP(A409,'High impact list'!$A:$F,1,FALSE)</f>
        <v>1508</v>
      </c>
      <c r="BE409" t="str">
        <f>VLOOKUP(A409,'High impact list'!$A:$F,5,FALSE)</f>
        <v>Key Public Entity</v>
      </c>
      <c r="BF409">
        <v>1</v>
      </c>
      <c r="BG409">
        <v>6</v>
      </c>
      <c r="BH409" t="e">
        <f>VLOOKUP(A409,Sheet2!B:B,1,FALSE)</f>
        <v>#N/A</v>
      </c>
    </row>
    <row r="410" spans="1:60" ht="18.75" customHeight="1" x14ac:dyDescent="0.25">
      <c r="A410" s="223">
        <v>558</v>
      </c>
      <c r="B410" s="224" t="s">
        <v>175</v>
      </c>
      <c r="C410" s="225" t="s">
        <v>1193</v>
      </c>
      <c r="D410" s="225" t="s">
        <v>1191</v>
      </c>
      <c r="E410" s="225" t="s">
        <v>683</v>
      </c>
      <c r="F410" s="225" t="s">
        <v>1</v>
      </c>
      <c r="G410" s="225" t="s">
        <v>169</v>
      </c>
      <c r="H410" s="224" t="s">
        <v>1</v>
      </c>
      <c r="I410" s="224" t="s">
        <v>437</v>
      </c>
      <c r="J410" s="241" t="s">
        <v>39</v>
      </c>
      <c r="K410" s="225" t="s">
        <v>1</v>
      </c>
      <c r="L410" s="232" t="s">
        <v>23</v>
      </c>
      <c r="M410" s="237" t="s">
        <v>26</v>
      </c>
      <c r="N410" s="225" t="s">
        <v>1</v>
      </c>
      <c r="O410" s="232" t="s">
        <v>23</v>
      </c>
      <c r="P410" s="231" t="s">
        <v>20</v>
      </c>
      <c r="Q410" s="225" t="s">
        <v>1</v>
      </c>
      <c r="R410" s="232" t="s">
        <v>23</v>
      </c>
      <c r="S410" s="225" t="s">
        <v>1</v>
      </c>
      <c r="T410" s="225" t="s">
        <v>1</v>
      </c>
      <c r="U410" s="232" t="s">
        <v>23</v>
      </c>
      <c r="V410" s="230" t="s">
        <v>22</v>
      </c>
      <c r="W410" s="225" t="s">
        <v>1</v>
      </c>
      <c r="X410" s="225" t="s">
        <v>1</v>
      </c>
      <c r="Y410" s="225" t="s">
        <v>1</v>
      </c>
      <c r="Z410" s="225" t="s">
        <v>1</v>
      </c>
      <c r="AA410" s="225" t="s">
        <v>1</v>
      </c>
      <c r="AB410" s="225" t="s">
        <v>1</v>
      </c>
      <c r="AC410" s="225" t="s">
        <v>1</v>
      </c>
      <c r="AD410" s="225" t="s">
        <v>1</v>
      </c>
      <c r="AE410" s="232" t="s">
        <v>23</v>
      </c>
      <c r="AF410" s="232" t="s">
        <v>23</v>
      </c>
      <c r="AG410" s="231" t="s">
        <v>20</v>
      </c>
      <c r="AH410" s="232" t="s">
        <v>23</v>
      </c>
      <c r="AI410" s="225" t="s">
        <v>1</v>
      </c>
      <c r="AJ410" s="225" t="s">
        <v>1</v>
      </c>
      <c r="AK410" s="232" t="s">
        <v>23</v>
      </c>
      <c r="AL410" s="232" t="s">
        <v>23</v>
      </c>
      <c r="AM410" s="225" t="s">
        <v>1</v>
      </c>
      <c r="AN410" s="225" t="s">
        <v>1</v>
      </c>
      <c r="AO410" s="232" t="s">
        <v>23</v>
      </c>
      <c r="AP410" s="225" t="s">
        <v>1</v>
      </c>
      <c r="AQ410" s="225" t="s">
        <v>1</v>
      </c>
      <c r="AR410" s="231" t="s">
        <v>20</v>
      </c>
      <c r="AS410" s="225" t="s">
        <v>1</v>
      </c>
      <c r="AT410" s="225" t="s">
        <v>1</v>
      </c>
      <c r="AU410" s="225" t="s">
        <v>1</v>
      </c>
      <c r="AV410" s="232" t="s">
        <v>23</v>
      </c>
      <c r="AW410" s="232" t="s">
        <v>1242</v>
      </c>
      <c r="AX410" s="227">
        <v>2</v>
      </c>
      <c r="AY410" s="226">
        <v>1</v>
      </c>
      <c r="AZ410" s="228">
        <v>0</v>
      </c>
      <c r="BA410" s="236">
        <v>257.10000000000002</v>
      </c>
      <c r="BB410" s="234">
        <v>20.8</v>
      </c>
      <c r="BD410">
        <f>VLOOKUP(A410,'High impact list'!$A:$F,1,FALSE)</f>
        <v>558</v>
      </c>
      <c r="BE410" t="str">
        <f>VLOOKUP(A410,'High impact list'!$A:$F,5,FALSE)</f>
        <v>Infrastructure</v>
      </c>
      <c r="BF410">
        <v>1</v>
      </c>
      <c r="BG410">
        <v>6</v>
      </c>
      <c r="BH410" t="e">
        <f>VLOOKUP(A410,Sheet2!B:B,1,FALSE)</f>
        <v>#N/A</v>
      </c>
    </row>
    <row r="411" spans="1:60" ht="14.25" customHeight="1" x14ac:dyDescent="0.25">
      <c r="A411" s="223">
        <v>415</v>
      </c>
      <c r="B411" s="224" t="s">
        <v>723</v>
      </c>
      <c r="C411" s="225" t="s">
        <v>1193</v>
      </c>
      <c r="D411" s="225" t="s">
        <v>1191</v>
      </c>
      <c r="E411" s="225" t="s">
        <v>683</v>
      </c>
      <c r="F411" s="225" t="s">
        <v>1</v>
      </c>
      <c r="G411" s="225" t="s">
        <v>209</v>
      </c>
      <c r="H411" s="224" t="s">
        <v>1</v>
      </c>
      <c r="I411" s="224" t="s">
        <v>437</v>
      </c>
      <c r="J411" s="241" t="s">
        <v>39</v>
      </c>
      <c r="K411" s="225" t="s">
        <v>1</v>
      </c>
      <c r="L411" s="232" t="s">
        <v>23</v>
      </c>
      <c r="M411" s="227" t="s">
        <v>17</v>
      </c>
      <c r="N411" s="225" t="s">
        <v>1</v>
      </c>
      <c r="O411" s="231" t="s">
        <v>20</v>
      </c>
      <c r="P411" s="225" t="s">
        <v>1</v>
      </c>
      <c r="Q411" s="225" t="s">
        <v>1</v>
      </c>
      <c r="R411" s="225" t="s">
        <v>1</v>
      </c>
      <c r="S411" s="225" t="s">
        <v>1</v>
      </c>
      <c r="T411" s="225" t="s">
        <v>1</v>
      </c>
      <c r="U411" s="225" t="s">
        <v>1</v>
      </c>
      <c r="V411" s="225" t="s">
        <v>1</v>
      </c>
      <c r="W411" s="225" t="s">
        <v>1</v>
      </c>
      <c r="X411" s="225" t="s">
        <v>1</v>
      </c>
      <c r="Y411" s="225" t="s">
        <v>1</v>
      </c>
      <c r="Z411" s="225" t="s">
        <v>1</v>
      </c>
      <c r="AA411" s="225" t="s">
        <v>1</v>
      </c>
      <c r="AB411" s="225" t="s">
        <v>1</v>
      </c>
      <c r="AC411" s="225" t="s">
        <v>1</v>
      </c>
      <c r="AD411" s="225" t="s">
        <v>1</v>
      </c>
      <c r="AE411" s="231" t="s">
        <v>20</v>
      </c>
      <c r="AF411" s="230" t="s">
        <v>22</v>
      </c>
      <c r="AG411" s="225" t="s">
        <v>1</v>
      </c>
      <c r="AH411" s="225" t="s">
        <v>1</v>
      </c>
      <c r="AI411" s="225" t="s">
        <v>1</v>
      </c>
      <c r="AJ411" s="225" t="s">
        <v>1</v>
      </c>
      <c r="AK411" s="225" t="s">
        <v>1</v>
      </c>
      <c r="AL411" s="225" t="s">
        <v>1</v>
      </c>
      <c r="AM411" s="225" t="s">
        <v>1</v>
      </c>
      <c r="AN411" s="225" t="s">
        <v>1</v>
      </c>
      <c r="AO411" s="225" t="s">
        <v>1</v>
      </c>
      <c r="AP411" s="225" t="s">
        <v>1</v>
      </c>
      <c r="AQ411" s="225" t="s">
        <v>1</v>
      </c>
      <c r="AR411" s="225" t="s">
        <v>1</v>
      </c>
      <c r="AS411" s="225" t="s">
        <v>1</v>
      </c>
      <c r="AT411" s="225" t="s">
        <v>1</v>
      </c>
      <c r="AU411" s="225" t="s">
        <v>1</v>
      </c>
      <c r="AV411" s="225" t="s">
        <v>1</v>
      </c>
      <c r="AW411" s="226" t="s">
        <v>1241</v>
      </c>
      <c r="AX411" s="226">
        <v>1</v>
      </c>
      <c r="AY411" s="235">
        <v>0</v>
      </c>
      <c r="AZ411" s="228">
        <v>0</v>
      </c>
      <c r="BA411" s="236">
        <v>84</v>
      </c>
      <c r="BB411" s="229">
        <v>0</v>
      </c>
      <c r="BD411" t="e">
        <f>VLOOKUP(A411,'High impact list'!$A:$F,1,FALSE)</f>
        <v>#N/A</v>
      </c>
      <c r="BE411" t="e">
        <f>VLOOKUP(A411,'High impact list'!$A:$F,5,FALSE)</f>
        <v>#N/A</v>
      </c>
      <c r="BF411">
        <v>1</v>
      </c>
      <c r="BG411">
        <v>6</v>
      </c>
      <c r="BH411" t="e">
        <f>VLOOKUP(A411,Sheet2!B:B,1,FALSE)</f>
        <v>#N/A</v>
      </c>
    </row>
    <row r="412" spans="1:60" ht="18.75" customHeight="1" x14ac:dyDescent="0.25">
      <c r="A412" s="223">
        <v>1114</v>
      </c>
      <c r="B412" s="224" t="s">
        <v>189</v>
      </c>
      <c r="C412" s="225" t="s">
        <v>1193</v>
      </c>
      <c r="D412" s="225" t="s">
        <v>1191</v>
      </c>
      <c r="E412" s="225" t="s">
        <v>896</v>
      </c>
      <c r="F412" s="225" t="s">
        <v>1</v>
      </c>
      <c r="G412" s="225" t="s">
        <v>667</v>
      </c>
      <c r="H412" s="224" t="s">
        <v>1</v>
      </c>
      <c r="I412" s="224" t="s">
        <v>437</v>
      </c>
      <c r="J412" s="241" t="s">
        <v>39</v>
      </c>
      <c r="K412" s="225" t="s">
        <v>1</v>
      </c>
      <c r="L412" s="225" t="s">
        <v>1</v>
      </c>
      <c r="M412" s="241" t="s">
        <v>39</v>
      </c>
      <c r="N412" s="230" t="s">
        <v>22</v>
      </c>
      <c r="O412" s="230" t="s">
        <v>22</v>
      </c>
      <c r="P412" s="225" t="s">
        <v>1</v>
      </c>
      <c r="Q412" s="225" t="s">
        <v>1</v>
      </c>
      <c r="R412" s="225" t="s">
        <v>1</v>
      </c>
      <c r="S412" s="225" t="s">
        <v>1</v>
      </c>
      <c r="T412" s="225" t="s">
        <v>1</v>
      </c>
      <c r="U412" s="225" t="s">
        <v>1</v>
      </c>
      <c r="V412" s="225" t="s">
        <v>1</v>
      </c>
      <c r="W412" s="225" t="s">
        <v>1</v>
      </c>
      <c r="X412" s="225" t="s">
        <v>1</v>
      </c>
      <c r="Y412" s="225" t="s">
        <v>1</v>
      </c>
      <c r="Z412" s="225" t="s">
        <v>1</v>
      </c>
      <c r="AA412" s="225" t="s">
        <v>1</v>
      </c>
      <c r="AB412" s="225" t="s">
        <v>1</v>
      </c>
      <c r="AC412" s="225" t="s">
        <v>1</v>
      </c>
      <c r="AD412" s="225" t="s">
        <v>1</v>
      </c>
      <c r="AE412" s="225" t="s">
        <v>1</v>
      </c>
      <c r="AF412" s="225" t="s">
        <v>1</v>
      </c>
      <c r="AG412" s="225" t="s">
        <v>1</v>
      </c>
      <c r="AH412" s="225" t="s">
        <v>1</v>
      </c>
      <c r="AI412" s="225" t="s">
        <v>1</v>
      </c>
      <c r="AJ412" s="225" t="s">
        <v>1</v>
      </c>
      <c r="AK412" s="225" t="s">
        <v>1</v>
      </c>
      <c r="AL412" s="225" t="s">
        <v>1</v>
      </c>
      <c r="AM412" s="225" t="s">
        <v>1</v>
      </c>
      <c r="AN412" s="225" t="s">
        <v>1</v>
      </c>
      <c r="AO412" s="225" t="s">
        <v>1</v>
      </c>
      <c r="AP412" s="225" t="s">
        <v>1</v>
      </c>
      <c r="AQ412" s="225" t="s">
        <v>1</v>
      </c>
      <c r="AR412" s="225" t="s">
        <v>1</v>
      </c>
      <c r="AS412" s="225" t="s">
        <v>1</v>
      </c>
      <c r="AT412" s="225" t="s">
        <v>1</v>
      </c>
      <c r="AU412" s="225" t="s">
        <v>1</v>
      </c>
      <c r="AV412" s="225" t="s">
        <v>1</v>
      </c>
      <c r="AW412" s="235" t="s">
        <v>1</v>
      </c>
      <c r="AX412" s="235">
        <v>0</v>
      </c>
      <c r="AY412" s="235">
        <v>0</v>
      </c>
      <c r="AZ412" s="228">
        <v>0</v>
      </c>
      <c r="BA412" s="228">
        <v>0</v>
      </c>
      <c r="BB412" s="229">
        <v>0</v>
      </c>
      <c r="BD412">
        <f>VLOOKUP(A412,'High impact list'!$A:$F,1,FALSE)</f>
        <v>1114</v>
      </c>
      <c r="BE412" t="str">
        <f>VLOOKUP(A412,'High impact list'!$A:$F,5,FALSE)</f>
        <v>Other key public entity</v>
      </c>
      <c r="BF412">
        <v>1</v>
      </c>
      <c r="BG412">
        <v>6</v>
      </c>
      <c r="BH412" t="e">
        <f>VLOOKUP(A412,Sheet2!B:B,1,FALSE)</f>
        <v>#N/A</v>
      </c>
    </row>
    <row r="413" spans="1:60" ht="18" customHeight="1" x14ac:dyDescent="0.25">
      <c r="A413" s="223">
        <v>1120</v>
      </c>
      <c r="B413" s="224" t="s">
        <v>190</v>
      </c>
      <c r="C413" s="225" t="s">
        <v>1193</v>
      </c>
      <c r="D413" s="225" t="s">
        <v>1191</v>
      </c>
      <c r="E413" s="225" t="s">
        <v>896</v>
      </c>
      <c r="F413" s="225" t="s">
        <v>1</v>
      </c>
      <c r="G413" s="225" t="s">
        <v>667</v>
      </c>
      <c r="H413" s="224" t="s">
        <v>1</v>
      </c>
      <c r="I413" s="224" t="s">
        <v>437</v>
      </c>
      <c r="J413" s="241" t="s">
        <v>39</v>
      </c>
      <c r="K413" s="225" t="s">
        <v>1</v>
      </c>
      <c r="L413" s="230" t="s">
        <v>22</v>
      </c>
      <c r="M413" s="241" t="s">
        <v>39</v>
      </c>
      <c r="N413" s="230" t="s">
        <v>22</v>
      </c>
      <c r="O413" s="232" t="s">
        <v>23</v>
      </c>
      <c r="P413" s="225" t="s">
        <v>1</v>
      </c>
      <c r="Q413" s="225" t="s">
        <v>1</v>
      </c>
      <c r="R413" s="225" t="s">
        <v>1</v>
      </c>
      <c r="S413" s="225" t="s">
        <v>1</v>
      </c>
      <c r="T413" s="225" t="s">
        <v>1</v>
      </c>
      <c r="U413" s="225" t="s">
        <v>1</v>
      </c>
      <c r="V413" s="230" t="s">
        <v>22</v>
      </c>
      <c r="W413" s="225" t="s">
        <v>1</v>
      </c>
      <c r="X413" s="225" t="s">
        <v>1</v>
      </c>
      <c r="Y413" s="225" t="s">
        <v>1</v>
      </c>
      <c r="Z413" s="225" t="s">
        <v>1</v>
      </c>
      <c r="AA413" s="225" t="s">
        <v>1</v>
      </c>
      <c r="AB413" s="225" t="s">
        <v>1</v>
      </c>
      <c r="AC413" s="225" t="s">
        <v>1</v>
      </c>
      <c r="AD413" s="225" t="s">
        <v>1</v>
      </c>
      <c r="AE413" s="225" t="s">
        <v>1</v>
      </c>
      <c r="AF413" s="230" t="s">
        <v>22</v>
      </c>
      <c r="AG413" s="230" t="s">
        <v>22</v>
      </c>
      <c r="AH413" s="225" t="s">
        <v>1</v>
      </c>
      <c r="AI413" s="225" t="s">
        <v>1</v>
      </c>
      <c r="AJ413" s="225" t="s">
        <v>1</v>
      </c>
      <c r="AK413" s="230" t="s">
        <v>22</v>
      </c>
      <c r="AL413" s="225" t="s">
        <v>1</v>
      </c>
      <c r="AM413" s="225" t="s">
        <v>1</v>
      </c>
      <c r="AN413" s="225" t="s">
        <v>1</v>
      </c>
      <c r="AO413" s="230" t="s">
        <v>22</v>
      </c>
      <c r="AP413" s="230" t="s">
        <v>22</v>
      </c>
      <c r="AQ413" s="225" t="s">
        <v>1</v>
      </c>
      <c r="AR413" s="225" t="s">
        <v>1</v>
      </c>
      <c r="AS413" s="225" t="s">
        <v>1</v>
      </c>
      <c r="AT413" s="225" t="s">
        <v>1</v>
      </c>
      <c r="AU413" s="225" t="s">
        <v>1</v>
      </c>
      <c r="AV413" s="230" t="s">
        <v>22</v>
      </c>
      <c r="AW413" s="235" t="s">
        <v>1</v>
      </c>
      <c r="AX413" s="235">
        <v>0</v>
      </c>
      <c r="AY413" s="235">
        <v>0</v>
      </c>
      <c r="AZ413" s="228">
        <v>0</v>
      </c>
      <c r="BA413" s="233">
        <v>0</v>
      </c>
      <c r="BB413" s="234">
        <v>0</v>
      </c>
      <c r="BD413">
        <f>VLOOKUP(A413,'High impact list'!$A:$F,1,FALSE)</f>
        <v>1120</v>
      </c>
      <c r="BE413" t="str">
        <f>VLOOKUP(A413,'High impact list'!$A:$F,5,FALSE)</f>
        <v>Key Public Entity/ Fiscal Pressure</v>
      </c>
      <c r="BF413">
        <v>1</v>
      </c>
      <c r="BG413">
        <v>6</v>
      </c>
      <c r="BH413" t="e">
        <f>VLOOKUP(A413,Sheet2!B:B,1,FALSE)</f>
        <v>#N/A</v>
      </c>
    </row>
    <row r="414" spans="1:60" ht="18.75" customHeight="1" x14ac:dyDescent="0.25">
      <c r="A414" s="223">
        <v>1122</v>
      </c>
      <c r="B414" s="224" t="s">
        <v>192</v>
      </c>
      <c r="C414" s="225" t="s">
        <v>1193</v>
      </c>
      <c r="D414" s="225" t="s">
        <v>1191</v>
      </c>
      <c r="E414" s="225" t="s">
        <v>896</v>
      </c>
      <c r="F414" s="225" t="s">
        <v>1</v>
      </c>
      <c r="G414" s="225" t="s">
        <v>667</v>
      </c>
      <c r="H414" s="224" t="s">
        <v>1</v>
      </c>
      <c r="I414" s="224" t="s">
        <v>437</v>
      </c>
      <c r="J414" s="241" t="s">
        <v>39</v>
      </c>
      <c r="K414" s="225" t="s">
        <v>1</v>
      </c>
      <c r="L414" s="232" t="s">
        <v>23</v>
      </c>
      <c r="M414" s="227" t="s">
        <v>17</v>
      </c>
      <c r="N414" s="225" t="s">
        <v>1</v>
      </c>
      <c r="O414" s="232" t="s">
        <v>23</v>
      </c>
      <c r="P414" s="225" t="s">
        <v>1</v>
      </c>
      <c r="Q414" s="225" t="s">
        <v>1</v>
      </c>
      <c r="R414" s="225" t="s">
        <v>1</v>
      </c>
      <c r="S414" s="225" t="s">
        <v>1</v>
      </c>
      <c r="T414" s="225" t="s">
        <v>1</v>
      </c>
      <c r="U414" s="225" t="s">
        <v>1</v>
      </c>
      <c r="V414" s="225" t="s">
        <v>1</v>
      </c>
      <c r="W414" s="225" t="s">
        <v>1</v>
      </c>
      <c r="X414" s="225" t="s">
        <v>1</v>
      </c>
      <c r="Y414" s="225" t="s">
        <v>1</v>
      </c>
      <c r="Z414" s="225" t="s">
        <v>1</v>
      </c>
      <c r="AA414" s="225" t="s">
        <v>1</v>
      </c>
      <c r="AB414" s="225" t="s">
        <v>1</v>
      </c>
      <c r="AC414" s="225" t="s">
        <v>1</v>
      </c>
      <c r="AD414" s="225" t="s">
        <v>1</v>
      </c>
      <c r="AE414" s="230" t="s">
        <v>22</v>
      </c>
      <c r="AF414" s="225" t="s">
        <v>1</v>
      </c>
      <c r="AG414" s="225" t="s">
        <v>1</v>
      </c>
      <c r="AH414" s="225" t="s">
        <v>1</v>
      </c>
      <c r="AI414" s="225" t="s">
        <v>1</v>
      </c>
      <c r="AJ414" s="225" t="s">
        <v>1</v>
      </c>
      <c r="AK414" s="225" t="s">
        <v>1</v>
      </c>
      <c r="AL414" s="231" t="s">
        <v>20</v>
      </c>
      <c r="AM414" s="225" t="s">
        <v>1</v>
      </c>
      <c r="AN414" s="225" t="s">
        <v>1</v>
      </c>
      <c r="AO414" s="225" t="s">
        <v>1</v>
      </c>
      <c r="AP414" s="225" t="s">
        <v>1</v>
      </c>
      <c r="AQ414" s="225" t="s">
        <v>1</v>
      </c>
      <c r="AR414" s="225" t="s">
        <v>1</v>
      </c>
      <c r="AS414" s="225" t="s">
        <v>1</v>
      </c>
      <c r="AT414" s="225" t="s">
        <v>1</v>
      </c>
      <c r="AU414" s="231" t="s">
        <v>20</v>
      </c>
      <c r="AV414" s="225" t="s">
        <v>1</v>
      </c>
      <c r="AW414" s="231" t="s">
        <v>1240</v>
      </c>
      <c r="AX414" s="226">
        <v>1</v>
      </c>
      <c r="AY414" s="239">
        <v>3</v>
      </c>
      <c r="AZ414" s="228">
        <v>0</v>
      </c>
      <c r="BA414" s="236">
        <v>0.31</v>
      </c>
      <c r="BB414" s="234">
        <v>3.0000000000000001E-3</v>
      </c>
      <c r="BD414">
        <f>VLOOKUP(A414,'High impact list'!$A:$F,1,FALSE)</f>
        <v>1122</v>
      </c>
      <c r="BE414" t="str">
        <f>VLOOKUP(A414,'High impact list'!$A:$F,5,FALSE)</f>
        <v>Key Public Entity</v>
      </c>
      <c r="BF414">
        <v>1</v>
      </c>
      <c r="BG414">
        <v>6</v>
      </c>
      <c r="BH414" t="e">
        <f>VLOOKUP(A414,Sheet2!B:B,1,FALSE)</f>
        <v>#N/A</v>
      </c>
    </row>
    <row r="415" spans="1:60" ht="18.75" customHeight="1" x14ac:dyDescent="0.25">
      <c r="A415" s="223">
        <v>441</v>
      </c>
      <c r="B415" s="224" t="s">
        <v>223</v>
      </c>
      <c r="C415" s="225" t="s">
        <v>1193</v>
      </c>
      <c r="D415" s="225" t="s">
        <v>1191</v>
      </c>
      <c r="E415" s="225" t="s">
        <v>683</v>
      </c>
      <c r="F415" s="225" t="s">
        <v>1</v>
      </c>
      <c r="G415" s="225" t="s">
        <v>209</v>
      </c>
      <c r="H415" s="224" t="s">
        <v>1</v>
      </c>
      <c r="I415" s="224" t="s">
        <v>437</v>
      </c>
      <c r="J415" s="241" t="s">
        <v>39</v>
      </c>
      <c r="K415" s="232" t="s">
        <v>23</v>
      </c>
      <c r="L415" s="231" t="s">
        <v>20</v>
      </c>
      <c r="M415" s="227" t="s">
        <v>17</v>
      </c>
      <c r="N415" s="232" t="s">
        <v>23</v>
      </c>
      <c r="O415" s="230" t="s">
        <v>22</v>
      </c>
      <c r="P415" s="225" t="s">
        <v>1</v>
      </c>
      <c r="Q415" s="225" t="s">
        <v>1</v>
      </c>
      <c r="R415" s="225" t="s">
        <v>1</v>
      </c>
      <c r="S415" s="225" t="s">
        <v>1</v>
      </c>
      <c r="T415" s="225" t="s">
        <v>1</v>
      </c>
      <c r="U415" s="225" t="s">
        <v>1</v>
      </c>
      <c r="V415" s="225" t="s">
        <v>1</v>
      </c>
      <c r="W415" s="225" t="s">
        <v>1</v>
      </c>
      <c r="X415" s="225" t="s">
        <v>1</v>
      </c>
      <c r="Y415" s="225" t="s">
        <v>1</v>
      </c>
      <c r="Z415" s="225" t="s">
        <v>1</v>
      </c>
      <c r="AA415" s="232" t="s">
        <v>23</v>
      </c>
      <c r="AB415" s="225" t="s">
        <v>1</v>
      </c>
      <c r="AC415" s="225" t="s">
        <v>1</v>
      </c>
      <c r="AD415" s="225" t="s">
        <v>1</v>
      </c>
      <c r="AE415" s="225" t="s">
        <v>1</v>
      </c>
      <c r="AF415" s="225" t="s">
        <v>1</v>
      </c>
      <c r="AG415" s="225" t="s">
        <v>1</v>
      </c>
      <c r="AH415" s="225" t="s">
        <v>1</v>
      </c>
      <c r="AI415" s="225" t="s">
        <v>1</v>
      </c>
      <c r="AJ415" s="225" t="s">
        <v>1</v>
      </c>
      <c r="AK415" s="225" t="s">
        <v>1</v>
      </c>
      <c r="AL415" s="225" t="s">
        <v>1</v>
      </c>
      <c r="AM415" s="225" t="s">
        <v>1</v>
      </c>
      <c r="AN415" s="225" t="s">
        <v>1</v>
      </c>
      <c r="AO415" s="225" t="s">
        <v>1</v>
      </c>
      <c r="AP415" s="225" t="s">
        <v>1</v>
      </c>
      <c r="AQ415" s="225" t="s">
        <v>1</v>
      </c>
      <c r="AR415" s="231" t="s">
        <v>20</v>
      </c>
      <c r="AS415" s="225" t="s">
        <v>1</v>
      </c>
      <c r="AT415" s="225" t="s">
        <v>1</v>
      </c>
      <c r="AU415" s="232" t="s">
        <v>23</v>
      </c>
      <c r="AV415" s="232" t="s">
        <v>23</v>
      </c>
      <c r="AW415" s="226" t="s">
        <v>1241</v>
      </c>
      <c r="AX415" s="226">
        <v>1</v>
      </c>
      <c r="AY415" s="227">
        <v>2</v>
      </c>
      <c r="AZ415" s="228">
        <v>0</v>
      </c>
      <c r="BA415" s="233">
        <v>495.1</v>
      </c>
      <c r="BB415" s="234">
        <v>0</v>
      </c>
      <c r="BD415">
        <f>VLOOKUP(A415,'High impact list'!$A:$F,1,FALSE)</f>
        <v>441</v>
      </c>
      <c r="BE415" t="str">
        <f>VLOOKUP(A415,'High impact list'!$A:$F,5,FALSE)</f>
        <v>Transport</v>
      </c>
      <c r="BF415">
        <v>1</v>
      </c>
      <c r="BG415">
        <v>6</v>
      </c>
      <c r="BH415" t="e">
        <f>VLOOKUP(A415,Sheet2!B:B,1,FALSE)</f>
        <v>#N/A</v>
      </c>
    </row>
    <row r="416" spans="1:60" ht="18.75" customHeight="1" x14ac:dyDescent="0.25">
      <c r="A416" s="223">
        <v>1063</v>
      </c>
      <c r="B416" s="224" t="s">
        <v>193</v>
      </c>
      <c r="C416" s="225" t="s">
        <v>1193</v>
      </c>
      <c r="D416" s="225" t="s">
        <v>1191</v>
      </c>
      <c r="E416" s="225" t="s">
        <v>854</v>
      </c>
      <c r="F416" s="225" t="s">
        <v>1</v>
      </c>
      <c r="G416" s="225" t="s">
        <v>837</v>
      </c>
      <c r="H416" s="224" t="s">
        <v>1</v>
      </c>
      <c r="I416" s="224" t="s">
        <v>437</v>
      </c>
      <c r="J416" s="241" t="s">
        <v>39</v>
      </c>
      <c r="K416" s="230" t="s">
        <v>22</v>
      </c>
      <c r="L416" s="230" t="s">
        <v>22</v>
      </c>
      <c r="M416" s="239" t="s">
        <v>94</v>
      </c>
      <c r="N416" s="232" t="s">
        <v>23</v>
      </c>
      <c r="O416" s="232" t="s">
        <v>23</v>
      </c>
      <c r="P416" s="230" t="s">
        <v>22</v>
      </c>
      <c r="Q416" s="230" t="s">
        <v>22</v>
      </c>
      <c r="R416" s="230" t="s">
        <v>22</v>
      </c>
      <c r="S416" s="225" t="s">
        <v>1</v>
      </c>
      <c r="T416" s="231" t="s">
        <v>20</v>
      </c>
      <c r="U416" s="230" t="s">
        <v>22</v>
      </c>
      <c r="V416" s="230" t="s">
        <v>22</v>
      </c>
      <c r="W416" s="230" t="s">
        <v>22</v>
      </c>
      <c r="X416" s="225" t="s">
        <v>1</v>
      </c>
      <c r="Y416" s="225" t="s">
        <v>1</v>
      </c>
      <c r="Z416" s="225" t="s">
        <v>1</v>
      </c>
      <c r="AA416" s="230" t="s">
        <v>22</v>
      </c>
      <c r="AB416" s="225" t="s">
        <v>1</v>
      </c>
      <c r="AC416" s="225" t="s">
        <v>1</v>
      </c>
      <c r="AD416" s="225" t="s">
        <v>1</v>
      </c>
      <c r="AE416" s="230" t="s">
        <v>22</v>
      </c>
      <c r="AF416" s="230" t="s">
        <v>22</v>
      </c>
      <c r="AG416" s="225" t="s">
        <v>1</v>
      </c>
      <c r="AH416" s="225" t="s">
        <v>1</v>
      </c>
      <c r="AI416" s="225" t="s">
        <v>1</v>
      </c>
      <c r="AJ416" s="225" t="s">
        <v>1</v>
      </c>
      <c r="AK416" s="225" t="s">
        <v>1</v>
      </c>
      <c r="AL416" s="230" t="s">
        <v>22</v>
      </c>
      <c r="AM416" s="225" t="s">
        <v>1</v>
      </c>
      <c r="AN416" s="225" t="s">
        <v>1</v>
      </c>
      <c r="AO416" s="230" t="s">
        <v>22</v>
      </c>
      <c r="AP416" s="230" t="s">
        <v>22</v>
      </c>
      <c r="AQ416" s="225" t="s">
        <v>1</v>
      </c>
      <c r="AR416" s="230" t="s">
        <v>22</v>
      </c>
      <c r="AS416" s="225" t="s">
        <v>1</v>
      </c>
      <c r="AT416" s="225" t="s">
        <v>1</v>
      </c>
      <c r="AU416" s="230" t="s">
        <v>22</v>
      </c>
      <c r="AV416" s="230" t="s">
        <v>22</v>
      </c>
      <c r="AW416" s="235" t="s">
        <v>1</v>
      </c>
      <c r="AX416" s="235">
        <v>0</v>
      </c>
      <c r="AY416" s="235">
        <v>0</v>
      </c>
      <c r="AZ416" s="228">
        <v>0</v>
      </c>
      <c r="BA416" s="233">
        <v>0</v>
      </c>
      <c r="BB416" s="234">
        <v>0</v>
      </c>
      <c r="BD416">
        <f>VLOOKUP(A416,'High impact list'!$A:$F,1,FALSE)</f>
        <v>1063</v>
      </c>
      <c r="BE416" t="str">
        <f>VLOOKUP(A416,'High impact list'!$A:$F,5,FALSE)</f>
        <v>Key Public Entity/ Fiscal Pressure</v>
      </c>
      <c r="BF416">
        <v>1</v>
      </c>
      <c r="BG416">
        <v>6</v>
      </c>
      <c r="BH416" t="e">
        <f>VLOOKUP(A416,Sheet2!B:B,1,FALSE)</f>
        <v>#N/A</v>
      </c>
    </row>
    <row r="417" spans="1:60" ht="18.75" customHeight="1" x14ac:dyDescent="0.25">
      <c r="A417" s="223">
        <v>488</v>
      </c>
      <c r="B417" s="224" t="s">
        <v>205</v>
      </c>
      <c r="C417" s="225" t="s">
        <v>1193</v>
      </c>
      <c r="D417" s="225" t="s">
        <v>1191</v>
      </c>
      <c r="E417" s="225" t="s">
        <v>896</v>
      </c>
      <c r="F417" s="225" t="s">
        <v>1</v>
      </c>
      <c r="G417" s="225" t="s">
        <v>837</v>
      </c>
      <c r="H417" s="224" t="s">
        <v>1</v>
      </c>
      <c r="I417" s="224" t="s">
        <v>437</v>
      </c>
      <c r="J417" s="241" t="s">
        <v>39</v>
      </c>
      <c r="K417" s="230" t="s">
        <v>22</v>
      </c>
      <c r="L417" s="230" t="s">
        <v>22</v>
      </c>
      <c r="M417" s="237" t="s">
        <v>26</v>
      </c>
      <c r="N417" s="231" t="s">
        <v>20</v>
      </c>
      <c r="O417" s="232" t="s">
        <v>23</v>
      </c>
      <c r="P417" s="230" t="s">
        <v>22</v>
      </c>
      <c r="Q417" s="230" t="s">
        <v>22</v>
      </c>
      <c r="R417" s="225" t="s">
        <v>1</v>
      </c>
      <c r="S417" s="225" t="s">
        <v>1</v>
      </c>
      <c r="T417" s="225" t="s">
        <v>1</v>
      </c>
      <c r="U417" s="230" t="s">
        <v>22</v>
      </c>
      <c r="V417" s="230" t="s">
        <v>22</v>
      </c>
      <c r="W417" s="230" t="s">
        <v>22</v>
      </c>
      <c r="X417" s="225" t="s">
        <v>1</v>
      </c>
      <c r="Y417" s="225" t="s">
        <v>1</v>
      </c>
      <c r="Z417" s="225" t="s">
        <v>1</v>
      </c>
      <c r="AA417" s="230" t="s">
        <v>22</v>
      </c>
      <c r="AB417" s="225" t="s">
        <v>1</v>
      </c>
      <c r="AC417" s="225" t="s">
        <v>1</v>
      </c>
      <c r="AD417" s="225" t="s">
        <v>1</v>
      </c>
      <c r="AE417" s="230" t="s">
        <v>22</v>
      </c>
      <c r="AF417" s="230" t="s">
        <v>22</v>
      </c>
      <c r="AG417" s="225" t="s">
        <v>1</v>
      </c>
      <c r="AH417" s="225" t="s">
        <v>1</v>
      </c>
      <c r="AI417" s="225" t="s">
        <v>1</v>
      </c>
      <c r="AJ417" s="225" t="s">
        <v>1</v>
      </c>
      <c r="AK417" s="230" t="s">
        <v>22</v>
      </c>
      <c r="AL417" s="230" t="s">
        <v>22</v>
      </c>
      <c r="AM417" s="225" t="s">
        <v>1</v>
      </c>
      <c r="AN417" s="225" t="s">
        <v>1</v>
      </c>
      <c r="AO417" s="225" t="s">
        <v>1</v>
      </c>
      <c r="AP417" s="225" t="s">
        <v>1</v>
      </c>
      <c r="AQ417" s="225" t="s">
        <v>1</v>
      </c>
      <c r="AR417" s="225" t="s">
        <v>1</v>
      </c>
      <c r="AS417" s="225" t="s">
        <v>1</v>
      </c>
      <c r="AT417" s="225" t="s">
        <v>1</v>
      </c>
      <c r="AU417" s="230" t="s">
        <v>22</v>
      </c>
      <c r="AV417" s="225" t="s">
        <v>1</v>
      </c>
      <c r="AW417" s="235" t="s">
        <v>1</v>
      </c>
      <c r="AX417" s="235">
        <v>0</v>
      </c>
      <c r="AY417" s="239">
        <v>3</v>
      </c>
      <c r="AZ417" s="228">
        <v>0</v>
      </c>
      <c r="BA417" s="233">
        <v>188.3</v>
      </c>
      <c r="BB417" s="234">
        <v>0.5</v>
      </c>
      <c r="BD417" t="e">
        <f>VLOOKUP(A417,'High impact list'!$A:$F,1,FALSE)</f>
        <v>#N/A</v>
      </c>
      <c r="BE417" t="e">
        <f>VLOOKUP(A417,'High impact list'!$A:$F,5,FALSE)</f>
        <v>#N/A</v>
      </c>
      <c r="BF417">
        <v>1</v>
      </c>
      <c r="BG417">
        <v>6</v>
      </c>
      <c r="BH417" t="e">
        <f>VLOOKUP(A417,Sheet2!B:B,1,FALSE)</f>
        <v>#N/A</v>
      </c>
    </row>
    <row r="418" spans="1:60" ht="18" customHeight="1" x14ac:dyDescent="0.25">
      <c r="A418" s="223">
        <v>1334</v>
      </c>
      <c r="B418" s="224" t="s">
        <v>93</v>
      </c>
      <c r="C418" s="225" t="s">
        <v>1193</v>
      </c>
      <c r="D418" s="225" t="s">
        <v>1191</v>
      </c>
      <c r="E418" s="225" t="s">
        <v>1021</v>
      </c>
      <c r="F418" s="225" t="s">
        <v>1</v>
      </c>
      <c r="G418" s="225" t="s">
        <v>447</v>
      </c>
      <c r="H418" s="224" t="s">
        <v>1</v>
      </c>
      <c r="I418" s="224" t="s">
        <v>437</v>
      </c>
      <c r="J418" s="241" t="s">
        <v>39</v>
      </c>
      <c r="K418" s="225" t="s">
        <v>1</v>
      </c>
      <c r="L418" s="232" t="s">
        <v>23</v>
      </c>
      <c r="M418" s="239" t="s">
        <v>94</v>
      </c>
      <c r="N418" s="225" t="s">
        <v>1</v>
      </c>
      <c r="O418" s="232" t="s">
        <v>23</v>
      </c>
      <c r="P418" s="232" t="s">
        <v>23</v>
      </c>
      <c r="Q418" s="232" t="s">
        <v>23</v>
      </c>
      <c r="R418" s="232" t="s">
        <v>23</v>
      </c>
      <c r="S418" s="225" t="s">
        <v>1</v>
      </c>
      <c r="T418" s="225" t="s">
        <v>1</v>
      </c>
      <c r="U418" s="232" t="s">
        <v>23</v>
      </c>
      <c r="V418" s="230" t="s">
        <v>22</v>
      </c>
      <c r="W418" s="232" t="s">
        <v>23</v>
      </c>
      <c r="X418" s="230" t="s">
        <v>22</v>
      </c>
      <c r="Y418" s="230" t="s">
        <v>22</v>
      </c>
      <c r="Z418" s="225" t="s">
        <v>1</v>
      </c>
      <c r="AA418" s="225" t="s">
        <v>1</v>
      </c>
      <c r="AB418" s="225" t="s">
        <v>1</v>
      </c>
      <c r="AC418" s="225" t="s">
        <v>1</v>
      </c>
      <c r="AD418" s="225" t="s">
        <v>1</v>
      </c>
      <c r="AE418" s="231" t="s">
        <v>20</v>
      </c>
      <c r="AF418" s="225" t="s">
        <v>1</v>
      </c>
      <c r="AG418" s="232" t="s">
        <v>23</v>
      </c>
      <c r="AH418" s="230" t="s">
        <v>22</v>
      </c>
      <c r="AI418" s="225" t="s">
        <v>1</v>
      </c>
      <c r="AJ418" s="225" t="s">
        <v>1</v>
      </c>
      <c r="AK418" s="225" t="s">
        <v>1</v>
      </c>
      <c r="AL418" s="225" t="s">
        <v>1</v>
      </c>
      <c r="AM418" s="225" t="s">
        <v>1</v>
      </c>
      <c r="AN418" s="225" t="s">
        <v>1</v>
      </c>
      <c r="AO418" s="225" t="s">
        <v>1</v>
      </c>
      <c r="AP418" s="225" t="s">
        <v>1</v>
      </c>
      <c r="AQ418" s="225" t="s">
        <v>1</v>
      </c>
      <c r="AR418" s="225" t="s">
        <v>1</v>
      </c>
      <c r="AS418" s="225" t="s">
        <v>1</v>
      </c>
      <c r="AT418" s="225" t="s">
        <v>1</v>
      </c>
      <c r="AU418" s="225" t="s">
        <v>1</v>
      </c>
      <c r="AV418" s="225" t="s">
        <v>1</v>
      </c>
      <c r="AW418" s="232" t="s">
        <v>1242</v>
      </c>
      <c r="AX418" s="227">
        <v>2</v>
      </c>
      <c r="AY418" s="235">
        <v>0</v>
      </c>
      <c r="AZ418" s="228">
        <v>0</v>
      </c>
      <c r="BA418" s="233">
        <v>0</v>
      </c>
      <c r="BB418" s="234">
        <v>0</v>
      </c>
      <c r="BD418">
        <f>VLOOKUP(A418,'High impact list'!$A:$F,1,FALSE)</f>
        <v>1334</v>
      </c>
      <c r="BE418" t="str">
        <f>VLOOKUP(A418,'High impact list'!$A:$F,5,FALSE)</f>
        <v>Education, skills and unemployment</v>
      </c>
      <c r="BF418">
        <v>1</v>
      </c>
      <c r="BG418">
        <v>6</v>
      </c>
      <c r="BH418" t="e">
        <f>VLOOKUP(A418,Sheet2!B:B,1,FALSE)</f>
        <v>#N/A</v>
      </c>
    </row>
    <row r="419" spans="1:60" ht="18.75" customHeight="1" x14ac:dyDescent="0.25">
      <c r="A419" s="223">
        <v>522</v>
      </c>
      <c r="B419" s="224" t="s">
        <v>195</v>
      </c>
      <c r="C419" s="225" t="s">
        <v>1193</v>
      </c>
      <c r="D419" s="225" t="s">
        <v>1191</v>
      </c>
      <c r="E419" s="225" t="s">
        <v>941</v>
      </c>
      <c r="F419" s="225" t="s">
        <v>1</v>
      </c>
      <c r="G419" s="225" t="s">
        <v>949</v>
      </c>
      <c r="H419" s="224" t="s">
        <v>1</v>
      </c>
      <c r="I419" s="224" t="s">
        <v>437</v>
      </c>
      <c r="J419" s="241" t="s">
        <v>39</v>
      </c>
      <c r="K419" s="230" t="s">
        <v>22</v>
      </c>
      <c r="L419" s="230" t="s">
        <v>22</v>
      </c>
      <c r="M419" s="237" t="s">
        <v>26</v>
      </c>
      <c r="N419" s="232" t="s">
        <v>23</v>
      </c>
      <c r="O419" s="232" t="s">
        <v>23</v>
      </c>
      <c r="P419" s="230" t="s">
        <v>22</v>
      </c>
      <c r="Q419" s="230" t="s">
        <v>22</v>
      </c>
      <c r="R419" s="225" t="s">
        <v>1</v>
      </c>
      <c r="S419" s="225" t="s">
        <v>1</v>
      </c>
      <c r="T419" s="231" t="s">
        <v>20</v>
      </c>
      <c r="U419" s="230" t="s">
        <v>22</v>
      </c>
      <c r="V419" s="230" t="s">
        <v>22</v>
      </c>
      <c r="W419" s="230" t="s">
        <v>22</v>
      </c>
      <c r="X419" s="225" t="s">
        <v>1</v>
      </c>
      <c r="Y419" s="225" t="s">
        <v>1</v>
      </c>
      <c r="Z419" s="225" t="s">
        <v>1</v>
      </c>
      <c r="AA419" s="230" t="s">
        <v>22</v>
      </c>
      <c r="AB419" s="225" t="s">
        <v>1</v>
      </c>
      <c r="AC419" s="225" t="s">
        <v>1</v>
      </c>
      <c r="AD419" s="225" t="s">
        <v>1</v>
      </c>
      <c r="AE419" s="230" t="s">
        <v>22</v>
      </c>
      <c r="AF419" s="230" t="s">
        <v>22</v>
      </c>
      <c r="AG419" s="230" t="s">
        <v>22</v>
      </c>
      <c r="AH419" s="225" t="s">
        <v>1</v>
      </c>
      <c r="AI419" s="225" t="s">
        <v>1</v>
      </c>
      <c r="AJ419" s="225" t="s">
        <v>1</v>
      </c>
      <c r="AK419" s="225" t="s">
        <v>1</v>
      </c>
      <c r="AL419" s="230" t="s">
        <v>22</v>
      </c>
      <c r="AM419" s="225" t="s">
        <v>1</v>
      </c>
      <c r="AN419" s="225" t="s">
        <v>1</v>
      </c>
      <c r="AO419" s="225" t="s">
        <v>1</v>
      </c>
      <c r="AP419" s="225" t="s">
        <v>1</v>
      </c>
      <c r="AQ419" s="225" t="s">
        <v>1</v>
      </c>
      <c r="AR419" s="230" t="s">
        <v>22</v>
      </c>
      <c r="AS419" s="225" t="s">
        <v>1</v>
      </c>
      <c r="AT419" s="225" t="s">
        <v>1</v>
      </c>
      <c r="AU419" s="230" t="s">
        <v>22</v>
      </c>
      <c r="AV419" s="230" t="s">
        <v>22</v>
      </c>
      <c r="AW419" s="235" t="s">
        <v>1</v>
      </c>
      <c r="AX419" s="235">
        <v>0</v>
      </c>
      <c r="AY419" s="235">
        <v>0</v>
      </c>
      <c r="AZ419" s="228">
        <v>0</v>
      </c>
      <c r="BA419" s="233">
        <v>0</v>
      </c>
      <c r="BB419" s="234">
        <v>0</v>
      </c>
      <c r="BD419">
        <f>VLOOKUP(A419,'High impact list'!$A:$F,1,FALSE)</f>
        <v>522</v>
      </c>
      <c r="BE419" t="str">
        <f>VLOOKUP(A419,'High impact list'!$A:$F,5,FALSE)</f>
        <v>Key Public Entity/ Fiscal Pressure</v>
      </c>
      <c r="BF419">
        <v>1</v>
      </c>
      <c r="BG419">
        <v>6</v>
      </c>
      <c r="BH419" t="e">
        <f>VLOOKUP(A419,Sheet2!B:B,1,FALSE)</f>
        <v>#N/A</v>
      </c>
    </row>
    <row r="420" spans="1:60" ht="18.75" customHeight="1" x14ac:dyDescent="0.25">
      <c r="A420" s="223">
        <v>1335</v>
      </c>
      <c r="B420" s="224" t="s">
        <v>102</v>
      </c>
      <c r="C420" s="225" t="s">
        <v>1193</v>
      </c>
      <c r="D420" s="225" t="s">
        <v>1191</v>
      </c>
      <c r="E420" s="225" t="s">
        <v>1021</v>
      </c>
      <c r="F420" s="225" t="s">
        <v>1</v>
      </c>
      <c r="G420" s="225" t="s">
        <v>447</v>
      </c>
      <c r="H420" s="224" t="s">
        <v>1</v>
      </c>
      <c r="I420" s="224" t="s">
        <v>437</v>
      </c>
      <c r="J420" s="241" t="s">
        <v>39</v>
      </c>
      <c r="K420" s="225" t="s">
        <v>1</v>
      </c>
      <c r="L420" s="232" t="s">
        <v>23</v>
      </c>
      <c r="M420" s="237" t="s">
        <v>26</v>
      </c>
      <c r="N420" s="225" t="s">
        <v>1</v>
      </c>
      <c r="O420" s="232" t="s">
        <v>23</v>
      </c>
      <c r="P420" s="232" t="s">
        <v>23</v>
      </c>
      <c r="Q420" s="232" t="s">
        <v>23</v>
      </c>
      <c r="R420" s="232" t="s">
        <v>23</v>
      </c>
      <c r="S420" s="225" t="s">
        <v>1</v>
      </c>
      <c r="T420" s="225" t="s">
        <v>1</v>
      </c>
      <c r="U420" s="231" t="s">
        <v>20</v>
      </c>
      <c r="V420" s="230" t="s">
        <v>22</v>
      </c>
      <c r="W420" s="230" t="s">
        <v>22</v>
      </c>
      <c r="X420" s="225" t="s">
        <v>1</v>
      </c>
      <c r="Y420" s="225" t="s">
        <v>1</v>
      </c>
      <c r="Z420" s="225" t="s">
        <v>1</v>
      </c>
      <c r="AA420" s="225" t="s">
        <v>1</v>
      </c>
      <c r="AB420" s="225" t="s">
        <v>1</v>
      </c>
      <c r="AC420" s="225" t="s">
        <v>1</v>
      </c>
      <c r="AD420" s="225" t="s">
        <v>1</v>
      </c>
      <c r="AE420" s="232" t="s">
        <v>23</v>
      </c>
      <c r="AF420" s="225" t="s">
        <v>1</v>
      </c>
      <c r="AG420" s="225" t="s">
        <v>1</v>
      </c>
      <c r="AH420" s="230" t="s">
        <v>22</v>
      </c>
      <c r="AI420" s="225" t="s">
        <v>1</v>
      </c>
      <c r="AJ420" s="225" t="s">
        <v>1</v>
      </c>
      <c r="AK420" s="225" t="s">
        <v>1</v>
      </c>
      <c r="AL420" s="225" t="s">
        <v>1</v>
      </c>
      <c r="AM420" s="225" t="s">
        <v>1</v>
      </c>
      <c r="AN420" s="225" t="s">
        <v>1</v>
      </c>
      <c r="AO420" s="225" t="s">
        <v>1</v>
      </c>
      <c r="AP420" s="225" t="s">
        <v>1</v>
      </c>
      <c r="AQ420" s="225" t="s">
        <v>1</v>
      </c>
      <c r="AR420" s="225" t="s">
        <v>1</v>
      </c>
      <c r="AS420" s="225" t="s">
        <v>1</v>
      </c>
      <c r="AT420" s="225" t="s">
        <v>1</v>
      </c>
      <c r="AU420" s="225" t="s">
        <v>1</v>
      </c>
      <c r="AV420" s="225" t="s">
        <v>1</v>
      </c>
      <c r="AW420" s="226" t="s">
        <v>1241</v>
      </c>
      <c r="AX420" s="226">
        <v>1</v>
      </c>
      <c r="AY420" s="235">
        <v>0</v>
      </c>
      <c r="AZ420" s="228">
        <v>0</v>
      </c>
      <c r="BA420" s="228">
        <v>0</v>
      </c>
      <c r="BB420" s="229">
        <v>0</v>
      </c>
      <c r="BD420">
        <f>VLOOKUP(A420,'High impact list'!$A:$F,1,FALSE)</f>
        <v>1335</v>
      </c>
      <c r="BE420" t="str">
        <f>VLOOKUP(A420,'High impact list'!$A:$F,5,FALSE)</f>
        <v>Education, skills and unemployment</v>
      </c>
      <c r="BF420">
        <v>1</v>
      </c>
      <c r="BG420">
        <v>6</v>
      </c>
      <c r="BH420" t="e">
        <f>VLOOKUP(A420,Sheet2!B:B,1,FALSE)</f>
        <v>#N/A</v>
      </c>
    </row>
    <row r="421" spans="1:60" ht="14.25" customHeight="1" x14ac:dyDescent="0.25">
      <c r="A421" s="223">
        <v>1162</v>
      </c>
      <c r="B421" s="224" t="s">
        <v>1451</v>
      </c>
      <c r="C421" s="225" t="s">
        <v>1193</v>
      </c>
      <c r="D421" s="225" t="s">
        <v>415</v>
      </c>
      <c r="E421" s="225" t="s">
        <v>896</v>
      </c>
      <c r="F421" s="225" t="s">
        <v>1</v>
      </c>
      <c r="G421" s="225" t="s">
        <v>667</v>
      </c>
      <c r="H421" s="224" t="s">
        <v>1</v>
      </c>
      <c r="I421" s="224" t="s">
        <v>437</v>
      </c>
      <c r="J421" s="226" t="s">
        <v>33</v>
      </c>
      <c r="K421" s="225" t="s">
        <v>1</v>
      </c>
      <c r="L421" s="225" t="s">
        <v>1</v>
      </c>
      <c r="M421" s="226" t="s">
        <v>33</v>
      </c>
      <c r="N421" s="225" t="s">
        <v>1</v>
      </c>
      <c r="O421" s="225" t="s">
        <v>1</v>
      </c>
      <c r="P421" s="225" t="s">
        <v>1</v>
      </c>
      <c r="Q421" s="225" t="s">
        <v>1</v>
      </c>
      <c r="R421" s="225" t="s">
        <v>1</v>
      </c>
      <c r="S421" s="225" t="s">
        <v>1</v>
      </c>
      <c r="T421" s="225" t="s">
        <v>1</v>
      </c>
      <c r="U421" s="225" t="s">
        <v>1</v>
      </c>
      <c r="V421" s="225" t="s">
        <v>1</v>
      </c>
      <c r="W421" s="225" t="s">
        <v>1</v>
      </c>
      <c r="X421" s="225" t="s">
        <v>1</v>
      </c>
      <c r="Y421" s="225" t="s">
        <v>1</v>
      </c>
      <c r="Z421" s="225" t="s">
        <v>1</v>
      </c>
      <c r="AA421" s="225" t="s">
        <v>1</v>
      </c>
      <c r="AB421" s="225" t="s">
        <v>1</v>
      </c>
      <c r="AC421" s="225" t="s">
        <v>1</v>
      </c>
      <c r="AD421" s="225" t="s">
        <v>1</v>
      </c>
      <c r="AE421" s="225" t="s">
        <v>1</v>
      </c>
      <c r="AF421" s="225" t="s">
        <v>1</v>
      </c>
      <c r="AG421" s="225" t="s">
        <v>1</v>
      </c>
      <c r="AH421" s="225" t="s">
        <v>1</v>
      </c>
      <c r="AI421" s="225" t="s">
        <v>1</v>
      </c>
      <c r="AJ421" s="225" t="s">
        <v>1</v>
      </c>
      <c r="AK421" s="225" t="s">
        <v>1</v>
      </c>
      <c r="AL421" s="225" t="s">
        <v>1</v>
      </c>
      <c r="AM421" s="225" t="s">
        <v>1</v>
      </c>
      <c r="AN421" s="225" t="s">
        <v>1</v>
      </c>
      <c r="AO421" s="225" t="s">
        <v>1</v>
      </c>
      <c r="AP421" s="225" t="s">
        <v>1</v>
      </c>
      <c r="AQ421" s="225" t="s">
        <v>1</v>
      </c>
      <c r="AR421" s="225" t="s">
        <v>1</v>
      </c>
      <c r="AS421" s="225" t="s">
        <v>1</v>
      </c>
      <c r="AT421" s="225" t="s">
        <v>1</v>
      </c>
      <c r="AU421" s="225" t="s">
        <v>1</v>
      </c>
      <c r="AV421" s="225" t="s">
        <v>1</v>
      </c>
      <c r="AW421" s="235" t="s">
        <v>1</v>
      </c>
      <c r="AX421" s="226">
        <v>1</v>
      </c>
      <c r="AY421" s="235">
        <v>0</v>
      </c>
      <c r="AZ421" s="228">
        <v>0</v>
      </c>
      <c r="BA421" s="228">
        <v>0</v>
      </c>
      <c r="BB421" s="238">
        <v>2E-3</v>
      </c>
      <c r="BD421" t="e">
        <f>VLOOKUP(A421,'High impact list'!$A:$F,1,FALSE)</f>
        <v>#N/A</v>
      </c>
      <c r="BE421" t="e">
        <f>VLOOKUP(A421,'High impact list'!$A:$F,5,FALSE)</f>
        <v>#N/A</v>
      </c>
      <c r="BF421">
        <v>2</v>
      </c>
      <c r="BG421">
        <v>1</v>
      </c>
      <c r="BH421">
        <f>VLOOKUP(A421,Sheet2!B:B,1,FALSE)</f>
        <v>1162</v>
      </c>
    </row>
    <row r="422" spans="1:60" ht="14.25" customHeight="1" x14ac:dyDescent="0.25">
      <c r="A422" s="223">
        <v>1464</v>
      </c>
      <c r="B422" s="224" t="s">
        <v>741</v>
      </c>
      <c r="C422" s="225" t="s">
        <v>1193</v>
      </c>
      <c r="D422" s="225" t="s">
        <v>415</v>
      </c>
      <c r="E422" s="225" t="s">
        <v>737</v>
      </c>
      <c r="F422" s="225" t="s">
        <v>1</v>
      </c>
      <c r="G422" s="225" t="s">
        <v>209</v>
      </c>
      <c r="H422" s="224" t="s">
        <v>1</v>
      </c>
      <c r="I422" s="224" t="s">
        <v>437</v>
      </c>
      <c r="J422" s="226" t="s">
        <v>33</v>
      </c>
      <c r="K422" s="225" t="s">
        <v>1</v>
      </c>
      <c r="L422" s="225" t="s">
        <v>1</v>
      </c>
      <c r="M422" s="226" t="s">
        <v>33</v>
      </c>
      <c r="N422" s="225" t="s">
        <v>1</v>
      </c>
      <c r="O422" s="225" t="s">
        <v>1</v>
      </c>
      <c r="P422" s="225" t="s">
        <v>1</v>
      </c>
      <c r="Q422" s="225" t="s">
        <v>1</v>
      </c>
      <c r="R422" s="225" t="s">
        <v>1</v>
      </c>
      <c r="S422" s="225" t="s">
        <v>1</v>
      </c>
      <c r="T422" s="225" t="s">
        <v>1</v>
      </c>
      <c r="U422" s="225" t="s">
        <v>1</v>
      </c>
      <c r="V422" s="225" t="s">
        <v>1</v>
      </c>
      <c r="W422" s="225" t="s">
        <v>1</v>
      </c>
      <c r="X422" s="225" t="s">
        <v>1</v>
      </c>
      <c r="Y422" s="225" t="s">
        <v>1</v>
      </c>
      <c r="Z422" s="225" t="s">
        <v>1</v>
      </c>
      <c r="AA422" s="225" t="s">
        <v>1</v>
      </c>
      <c r="AB422" s="225" t="s">
        <v>1</v>
      </c>
      <c r="AC422" s="225" t="s">
        <v>1</v>
      </c>
      <c r="AD422" s="225" t="s">
        <v>1</v>
      </c>
      <c r="AE422" s="225" t="s">
        <v>1</v>
      </c>
      <c r="AF422" s="225" t="s">
        <v>1</v>
      </c>
      <c r="AG422" s="225" t="s">
        <v>1</v>
      </c>
      <c r="AH422" s="225" t="s">
        <v>1</v>
      </c>
      <c r="AI422" s="225" t="s">
        <v>1</v>
      </c>
      <c r="AJ422" s="225" t="s">
        <v>1</v>
      </c>
      <c r="AK422" s="225" t="s">
        <v>1</v>
      </c>
      <c r="AL422" s="225" t="s">
        <v>1</v>
      </c>
      <c r="AM422" s="225" t="s">
        <v>1</v>
      </c>
      <c r="AN422" s="225" t="s">
        <v>1</v>
      </c>
      <c r="AO422" s="225" t="s">
        <v>1</v>
      </c>
      <c r="AP422" s="225" t="s">
        <v>1</v>
      </c>
      <c r="AQ422" s="225" t="s">
        <v>1</v>
      </c>
      <c r="AR422" s="225" t="s">
        <v>1</v>
      </c>
      <c r="AS422" s="225" t="s">
        <v>1</v>
      </c>
      <c r="AT422" s="225" t="s">
        <v>1</v>
      </c>
      <c r="AU422" s="225" t="s">
        <v>1</v>
      </c>
      <c r="AV422" s="225" t="s">
        <v>1</v>
      </c>
      <c r="AW422" s="235" t="s">
        <v>1</v>
      </c>
      <c r="AX422" s="235">
        <v>0</v>
      </c>
      <c r="AY422" s="235">
        <v>0</v>
      </c>
      <c r="AZ422" s="228">
        <v>0</v>
      </c>
      <c r="BA422" s="228">
        <v>0</v>
      </c>
      <c r="BB422" s="229">
        <v>0</v>
      </c>
      <c r="BD422" t="e">
        <f>VLOOKUP(A422,'High impact list'!$A:$F,1,FALSE)</f>
        <v>#N/A</v>
      </c>
      <c r="BE422" t="e">
        <f>VLOOKUP(A422,'High impact list'!$A:$F,5,FALSE)</f>
        <v>#N/A</v>
      </c>
      <c r="BF422">
        <v>2</v>
      </c>
      <c r="BG422">
        <v>1</v>
      </c>
      <c r="BH422">
        <f>VLOOKUP(A422,Sheet2!B:B,1,FALSE)</f>
        <v>1464</v>
      </c>
    </row>
    <row r="423" spans="1:60" ht="14.25" customHeight="1" x14ac:dyDescent="0.25">
      <c r="A423" s="223">
        <v>1442</v>
      </c>
      <c r="B423" s="224" t="s">
        <v>746</v>
      </c>
      <c r="C423" s="225" t="s">
        <v>1193</v>
      </c>
      <c r="D423" s="225" t="s">
        <v>415</v>
      </c>
      <c r="E423" s="225" t="s">
        <v>737</v>
      </c>
      <c r="F423" s="225" t="s">
        <v>1</v>
      </c>
      <c r="G423" s="225" t="s">
        <v>209</v>
      </c>
      <c r="H423" s="224" t="s">
        <v>1</v>
      </c>
      <c r="I423" s="224" t="s">
        <v>437</v>
      </c>
      <c r="J423" s="226" t="s">
        <v>33</v>
      </c>
      <c r="K423" s="225" t="s">
        <v>1</v>
      </c>
      <c r="L423" s="225" t="s">
        <v>1</v>
      </c>
      <c r="M423" s="226" t="s">
        <v>33</v>
      </c>
      <c r="N423" s="225" t="s">
        <v>1</v>
      </c>
      <c r="O423" s="225" t="s">
        <v>1</v>
      </c>
      <c r="P423" s="225" t="s">
        <v>1</v>
      </c>
      <c r="Q423" s="225" t="s">
        <v>1</v>
      </c>
      <c r="R423" s="225" t="s">
        <v>1</v>
      </c>
      <c r="S423" s="225" t="s">
        <v>1</v>
      </c>
      <c r="T423" s="225" t="s">
        <v>1</v>
      </c>
      <c r="U423" s="225" t="s">
        <v>1</v>
      </c>
      <c r="V423" s="225" t="s">
        <v>1</v>
      </c>
      <c r="W423" s="225" t="s">
        <v>1</v>
      </c>
      <c r="X423" s="225" t="s">
        <v>1</v>
      </c>
      <c r="Y423" s="225" t="s">
        <v>1</v>
      </c>
      <c r="Z423" s="225" t="s">
        <v>1</v>
      </c>
      <c r="AA423" s="225" t="s">
        <v>1</v>
      </c>
      <c r="AB423" s="225" t="s">
        <v>1</v>
      </c>
      <c r="AC423" s="225" t="s">
        <v>1</v>
      </c>
      <c r="AD423" s="225" t="s">
        <v>1</v>
      </c>
      <c r="AE423" s="225" t="s">
        <v>1</v>
      </c>
      <c r="AF423" s="225" t="s">
        <v>1</v>
      </c>
      <c r="AG423" s="225" t="s">
        <v>1</v>
      </c>
      <c r="AH423" s="225" t="s">
        <v>1</v>
      </c>
      <c r="AI423" s="225" t="s">
        <v>1</v>
      </c>
      <c r="AJ423" s="225" t="s">
        <v>1</v>
      </c>
      <c r="AK423" s="225" t="s">
        <v>1</v>
      </c>
      <c r="AL423" s="225" t="s">
        <v>1</v>
      </c>
      <c r="AM423" s="225" t="s">
        <v>1</v>
      </c>
      <c r="AN423" s="225" t="s">
        <v>1</v>
      </c>
      <c r="AO423" s="225" t="s">
        <v>1</v>
      </c>
      <c r="AP423" s="225" t="s">
        <v>1</v>
      </c>
      <c r="AQ423" s="225" t="s">
        <v>1</v>
      </c>
      <c r="AR423" s="225" t="s">
        <v>1</v>
      </c>
      <c r="AS423" s="225" t="s">
        <v>1</v>
      </c>
      <c r="AT423" s="225" t="s">
        <v>1</v>
      </c>
      <c r="AU423" s="225" t="s">
        <v>1</v>
      </c>
      <c r="AV423" s="225" t="s">
        <v>1</v>
      </c>
      <c r="AW423" s="235" t="s">
        <v>1</v>
      </c>
      <c r="AX423" s="235">
        <v>0</v>
      </c>
      <c r="AY423" s="235">
        <v>0</v>
      </c>
      <c r="AZ423" s="228">
        <v>0</v>
      </c>
      <c r="BA423" s="228">
        <v>0</v>
      </c>
      <c r="BB423" s="229">
        <v>0</v>
      </c>
      <c r="BD423" t="e">
        <f>VLOOKUP(A423,'High impact list'!$A:$F,1,FALSE)</f>
        <v>#N/A</v>
      </c>
      <c r="BE423" t="e">
        <f>VLOOKUP(A423,'High impact list'!$A:$F,5,FALSE)</f>
        <v>#N/A</v>
      </c>
      <c r="BF423">
        <v>2</v>
      </c>
      <c r="BG423">
        <v>1</v>
      </c>
      <c r="BH423">
        <f>VLOOKUP(A423,Sheet2!B:B,1,FALSE)</f>
        <v>1442</v>
      </c>
    </row>
    <row r="424" spans="1:60" ht="18" customHeight="1" x14ac:dyDescent="0.25">
      <c r="A424" s="223">
        <v>1443</v>
      </c>
      <c r="B424" s="224" t="s">
        <v>747</v>
      </c>
      <c r="C424" s="225" t="s">
        <v>1193</v>
      </c>
      <c r="D424" s="225" t="s">
        <v>415</v>
      </c>
      <c r="E424" s="225" t="s">
        <v>737</v>
      </c>
      <c r="F424" s="225" t="s">
        <v>1</v>
      </c>
      <c r="G424" s="225" t="s">
        <v>209</v>
      </c>
      <c r="H424" s="224" t="s">
        <v>1</v>
      </c>
      <c r="I424" s="224" t="s">
        <v>437</v>
      </c>
      <c r="J424" s="226" t="s">
        <v>33</v>
      </c>
      <c r="K424" s="225" t="s">
        <v>1</v>
      </c>
      <c r="L424" s="225" t="s">
        <v>1</v>
      </c>
      <c r="M424" s="226" t="s">
        <v>33</v>
      </c>
      <c r="N424" s="225" t="s">
        <v>1</v>
      </c>
      <c r="O424" s="225" t="s">
        <v>1</v>
      </c>
      <c r="P424" s="225" t="s">
        <v>1</v>
      </c>
      <c r="Q424" s="225" t="s">
        <v>1</v>
      </c>
      <c r="R424" s="225" t="s">
        <v>1</v>
      </c>
      <c r="S424" s="225" t="s">
        <v>1</v>
      </c>
      <c r="T424" s="225" t="s">
        <v>1</v>
      </c>
      <c r="U424" s="225" t="s">
        <v>1</v>
      </c>
      <c r="V424" s="225" t="s">
        <v>1</v>
      </c>
      <c r="W424" s="225" t="s">
        <v>1</v>
      </c>
      <c r="X424" s="225" t="s">
        <v>1</v>
      </c>
      <c r="Y424" s="225" t="s">
        <v>1</v>
      </c>
      <c r="Z424" s="225" t="s">
        <v>1</v>
      </c>
      <c r="AA424" s="225" t="s">
        <v>1</v>
      </c>
      <c r="AB424" s="225" t="s">
        <v>1</v>
      </c>
      <c r="AC424" s="225" t="s">
        <v>1</v>
      </c>
      <c r="AD424" s="225" t="s">
        <v>1</v>
      </c>
      <c r="AE424" s="225" t="s">
        <v>1</v>
      </c>
      <c r="AF424" s="225" t="s">
        <v>1</v>
      </c>
      <c r="AG424" s="225" t="s">
        <v>1</v>
      </c>
      <c r="AH424" s="225" t="s">
        <v>1</v>
      </c>
      <c r="AI424" s="225" t="s">
        <v>1</v>
      </c>
      <c r="AJ424" s="225" t="s">
        <v>1</v>
      </c>
      <c r="AK424" s="225" t="s">
        <v>1</v>
      </c>
      <c r="AL424" s="225" t="s">
        <v>1</v>
      </c>
      <c r="AM424" s="225" t="s">
        <v>1</v>
      </c>
      <c r="AN424" s="225" t="s">
        <v>1</v>
      </c>
      <c r="AO424" s="225" t="s">
        <v>1</v>
      </c>
      <c r="AP424" s="225" t="s">
        <v>1</v>
      </c>
      <c r="AQ424" s="225" t="s">
        <v>1</v>
      </c>
      <c r="AR424" s="225" t="s">
        <v>1</v>
      </c>
      <c r="AS424" s="225" t="s">
        <v>1</v>
      </c>
      <c r="AT424" s="225" t="s">
        <v>1</v>
      </c>
      <c r="AU424" s="225" t="s">
        <v>1</v>
      </c>
      <c r="AV424" s="225" t="s">
        <v>1</v>
      </c>
      <c r="AW424" s="235" t="s">
        <v>1</v>
      </c>
      <c r="AX424" s="235">
        <v>0</v>
      </c>
      <c r="AY424" s="235">
        <v>0</v>
      </c>
      <c r="AZ424" s="228">
        <v>0</v>
      </c>
      <c r="BA424" s="228">
        <v>0</v>
      </c>
      <c r="BB424" s="229">
        <v>0</v>
      </c>
      <c r="BD424" t="e">
        <f>VLOOKUP(A424,'High impact list'!$A:$F,1,FALSE)</f>
        <v>#N/A</v>
      </c>
      <c r="BE424" t="e">
        <f>VLOOKUP(A424,'High impact list'!$A:$F,5,FALSE)</f>
        <v>#N/A</v>
      </c>
      <c r="BF424">
        <v>2</v>
      </c>
      <c r="BG424">
        <v>1</v>
      </c>
      <c r="BH424">
        <f>VLOOKUP(A424,Sheet2!B:B,1,FALSE)</f>
        <v>1443</v>
      </c>
    </row>
    <row r="425" spans="1:60" ht="18.75" customHeight="1" x14ac:dyDescent="0.25">
      <c r="A425" s="223">
        <v>17</v>
      </c>
      <c r="B425" s="224" t="s">
        <v>1453</v>
      </c>
      <c r="C425" s="225" t="s">
        <v>1193</v>
      </c>
      <c r="D425" s="225" t="s">
        <v>415</v>
      </c>
      <c r="E425" s="225" t="s">
        <v>1021</v>
      </c>
      <c r="F425" s="225" t="s">
        <v>1</v>
      </c>
      <c r="G425" s="225" t="s">
        <v>1517</v>
      </c>
      <c r="H425" s="224" t="s">
        <v>1</v>
      </c>
      <c r="I425" s="224" t="s">
        <v>437</v>
      </c>
      <c r="J425" s="226" t="s">
        <v>33</v>
      </c>
      <c r="K425" s="225" t="s">
        <v>1</v>
      </c>
      <c r="L425" s="225" t="s">
        <v>1</v>
      </c>
      <c r="M425" s="226" t="s">
        <v>33</v>
      </c>
      <c r="N425" s="225" t="s">
        <v>1</v>
      </c>
      <c r="O425" s="225" t="s">
        <v>1</v>
      </c>
      <c r="P425" s="225" t="s">
        <v>1</v>
      </c>
      <c r="Q425" s="225" t="s">
        <v>1</v>
      </c>
      <c r="R425" s="225" t="s">
        <v>1</v>
      </c>
      <c r="S425" s="225" t="s">
        <v>1</v>
      </c>
      <c r="T425" s="225" t="s">
        <v>1</v>
      </c>
      <c r="U425" s="225" t="s">
        <v>1</v>
      </c>
      <c r="V425" s="225" t="s">
        <v>1</v>
      </c>
      <c r="W425" s="225" t="s">
        <v>1</v>
      </c>
      <c r="X425" s="225" t="s">
        <v>1</v>
      </c>
      <c r="Y425" s="225" t="s">
        <v>1</v>
      </c>
      <c r="Z425" s="225" t="s">
        <v>1</v>
      </c>
      <c r="AA425" s="225" t="s">
        <v>1</v>
      </c>
      <c r="AB425" s="225" t="s">
        <v>1</v>
      </c>
      <c r="AC425" s="225" t="s">
        <v>1</v>
      </c>
      <c r="AD425" s="225" t="s">
        <v>1</v>
      </c>
      <c r="AE425" s="225" t="s">
        <v>1</v>
      </c>
      <c r="AF425" s="225" t="s">
        <v>1</v>
      </c>
      <c r="AG425" s="225" t="s">
        <v>1</v>
      </c>
      <c r="AH425" s="225" t="s">
        <v>1</v>
      </c>
      <c r="AI425" s="225" t="s">
        <v>1</v>
      </c>
      <c r="AJ425" s="225" t="s">
        <v>1</v>
      </c>
      <c r="AK425" s="225" t="s">
        <v>1</v>
      </c>
      <c r="AL425" s="225" t="s">
        <v>1</v>
      </c>
      <c r="AM425" s="225" t="s">
        <v>1</v>
      </c>
      <c r="AN425" s="225" t="s">
        <v>1</v>
      </c>
      <c r="AO425" s="225" t="s">
        <v>1</v>
      </c>
      <c r="AP425" s="225" t="s">
        <v>1</v>
      </c>
      <c r="AQ425" s="225" t="s">
        <v>1</v>
      </c>
      <c r="AR425" s="225" t="s">
        <v>1</v>
      </c>
      <c r="AS425" s="225" t="s">
        <v>1</v>
      </c>
      <c r="AT425" s="225" t="s">
        <v>1</v>
      </c>
      <c r="AU425" s="225" t="s">
        <v>1</v>
      </c>
      <c r="AV425" s="225" t="s">
        <v>1</v>
      </c>
      <c r="AW425" s="235" t="s">
        <v>1</v>
      </c>
      <c r="AX425" s="235">
        <v>0</v>
      </c>
      <c r="AY425" s="235">
        <v>0</v>
      </c>
      <c r="AZ425" s="228" t="s">
        <v>1</v>
      </c>
      <c r="BA425" s="228" t="s">
        <v>1</v>
      </c>
      <c r="BB425" s="229" t="s">
        <v>1</v>
      </c>
      <c r="BD425" t="e">
        <f>VLOOKUP(A425,'High impact list'!$A:$F,1,FALSE)</f>
        <v>#N/A</v>
      </c>
      <c r="BE425" t="e">
        <f>VLOOKUP(A425,'High impact list'!$A:$F,5,FALSE)</f>
        <v>#N/A</v>
      </c>
      <c r="BF425">
        <v>2</v>
      </c>
      <c r="BG425">
        <v>1</v>
      </c>
      <c r="BH425">
        <f>VLOOKUP(A425,Sheet2!B:B,1,FALSE)</f>
        <v>17</v>
      </c>
    </row>
    <row r="426" spans="1:60" ht="14.25" customHeight="1" x14ac:dyDescent="0.25">
      <c r="A426" s="223">
        <v>19</v>
      </c>
      <c r="B426" s="224" t="s">
        <v>1454</v>
      </c>
      <c r="C426" s="225" t="s">
        <v>1193</v>
      </c>
      <c r="D426" s="225" t="s">
        <v>415</v>
      </c>
      <c r="E426" s="225" t="s">
        <v>815</v>
      </c>
      <c r="F426" s="225" t="s">
        <v>1</v>
      </c>
      <c r="G426" s="225" t="s">
        <v>817</v>
      </c>
      <c r="H426" s="224" t="s">
        <v>1</v>
      </c>
      <c r="I426" s="224" t="s">
        <v>437</v>
      </c>
      <c r="J426" s="226" t="s">
        <v>33</v>
      </c>
      <c r="K426" s="225" t="s">
        <v>1</v>
      </c>
      <c r="L426" s="225" t="s">
        <v>1</v>
      </c>
      <c r="M426" s="226" t="s">
        <v>33</v>
      </c>
      <c r="N426" s="225" t="s">
        <v>1</v>
      </c>
      <c r="O426" s="225" t="s">
        <v>1</v>
      </c>
      <c r="P426" s="225" t="s">
        <v>1</v>
      </c>
      <c r="Q426" s="225" t="s">
        <v>1</v>
      </c>
      <c r="R426" s="225" t="s">
        <v>1</v>
      </c>
      <c r="S426" s="225" t="s">
        <v>1</v>
      </c>
      <c r="T426" s="225" t="s">
        <v>1</v>
      </c>
      <c r="U426" s="225" t="s">
        <v>1</v>
      </c>
      <c r="V426" s="225" t="s">
        <v>1</v>
      </c>
      <c r="W426" s="225" t="s">
        <v>1</v>
      </c>
      <c r="X426" s="225" t="s">
        <v>1</v>
      </c>
      <c r="Y426" s="225" t="s">
        <v>1</v>
      </c>
      <c r="Z426" s="225" t="s">
        <v>1</v>
      </c>
      <c r="AA426" s="225" t="s">
        <v>1</v>
      </c>
      <c r="AB426" s="225" t="s">
        <v>1</v>
      </c>
      <c r="AC426" s="225" t="s">
        <v>1</v>
      </c>
      <c r="AD426" s="225" t="s">
        <v>1</v>
      </c>
      <c r="AE426" s="225" t="s">
        <v>1</v>
      </c>
      <c r="AF426" s="225" t="s">
        <v>1</v>
      </c>
      <c r="AG426" s="225" t="s">
        <v>1</v>
      </c>
      <c r="AH426" s="225" t="s">
        <v>1</v>
      </c>
      <c r="AI426" s="225" t="s">
        <v>1</v>
      </c>
      <c r="AJ426" s="225" t="s">
        <v>1</v>
      </c>
      <c r="AK426" s="225" t="s">
        <v>1</v>
      </c>
      <c r="AL426" s="225" t="s">
        <v>1</v>
      </c>
      <c r="AM426" s="225" t="s">
        <v>1</v>
      </c>
      <c r="AN426" s="225" t="s">
        <v>1</v>
      </c>
      <c r="AO426" s="225" t="s">
        <v>1</v>
      </c>
      <c r="AP426" s="225" t="s">
        <v>1</v>
      </c>
      <c r="AQ426" s="225" t="s">
        <v>1</v>
      </c>
      <c r="AR426" s="225" t="s">
        <v>1</v>
      </c>
      <c r="AS426" s="225" t="s">
        <v>1</v>
      </c>
      <c r="AT426" s="225" t="s">
        <v>1</v>
      </c>
      <c r="AU426" s="225" t="s">
        <v>1</v>
      </c>
      <c r="AV426" s="225" t="s">
        <v>1</v>
      </c>
      <c r="AW426" s="235" t="s">
        <v>1</v>
      </c>
      <c r="AX426" s="235">
        <v>0</v>
      </c>
      <c r="AY426" s="235">
        <v>0</v>
      </c>
      <c r="AZ426" s="228" t="s">
        <v>1</v>
      </c>
      <c r="BA426" s="228" t="s">
        <v>1</v>
      </c>
      <c r="BB426" s="229" t="s">
        <v>1</v>
      </c>
      <c r="BD426" t="e">
        <f>VLOOKUP(A426,'High impact list'!$A:$F,1,FALSE)</f>
        <v>#N/A</v>
      </c>
      <c r="BE426" t="e">
        <f>VLOOKUP(A426,'High impact list'!$A:$F,5,FALSE)</f>
        <v>#N/A</v>
      </c>
      <c r="BF426">
        <v>2</v>
      </c>
      <c r="BG426">
        <v>1</v>
      </c>
      <c r="BH426">
        <f>VLOOKUP(A426,Sheet2!B:B,1,FALSE)</f>
        <v>19</v>
      </c>
    </row>
    <row r="427" spans="1:60" ht="18.75" customHeight="1" x14ac:dyDescent="0.25">
      <c r="A427" s="223">
        <v>909</v>
      </c>
      <c r="B427" s="224" t="s">
        <v>1456</v>
      </c>
      <c r="C427" s="225" t="s">
        <v>1193</v>
      </c>
      <c r="D427" s="225" t="s">
        <v>415</v>
      </c>
      <c r="E427" s="225" t="s">
        <v>519</v>
      </c>
      <c r="F427" s="225" t="s">
        <v>108</v>
      </c>
      <c r="G427" s="225" t="s">
        <v>1517</v>
      </c>
      <c r="H427" s="224" t="s">
        <v>1</v>
      </c>
      <c r="I427" s="224" t="s">
        <v>437</v>
      </c>
      <c r="J427" s="226" t="s">
        <v>33</v>
      </c>
      <c r="K427" s="225" t="s">
        <v>1</v>
      </c>
      <c r="L427" s="225" t="s">
        <v>1</v>
      </c>
      <c r="M427" s="226" t="s">
        <v>33</v>
      </c>
      <c r="N427" s="230" t="s">
        <v>22</v>
      </c>
      <c r="O427" s="230" t="s">
        <v>22</v>
      </c>
      <c r="P427" s="225" t="s">
        <v>1</v>
      </c>
      <c r="Q427" s="225" t="s">
        <v>1</v>
      </c>
      <c r="R427" s="225" t="s">
        <v>1</v>
      </c>
      <c r="S427" s="225" t="s">
        <v>1</v>
      </c>
      <c r="T427" s="225" t="s">
        <v>1</v>
      </c>
      <c r="U427" s="225" t="s">
        <v>1</v>
      </c>
      <c r="V427" s="225" t="s">
        <v>1</v>
      </c>
      <c r="W427" s="225" t="s">
        <v>1</v>
      </c>
      <c r="X427" s="225" t="s">
        <v>1</v>
      </c>
      <c r="Y427" s="225" t="s">
        <v>1</v>
      </c>
      <c r="Z427" s="225" t="s">
        <v>1</v>
      </c>
      <c r="AA427" s="225" t="s">
        <v>1</v>
      </c>
      <c r="AB427" s="225" t="s">
        <v>1</v>
      </c>
      <c r="AC427" s="225" t="s">
        <v>1</v>
      </c>
      <c r="AD427" s="225" t="s">
        <v>1</v>
      </c>
      <c r="AE427" s="225" t="s">
        <v>1</v>
      </c>
      <c r="AF427" s="225" t="s">
        <v>1</v>
      </c>
      <c r="AG427" s="225" t="s">
        <v>1</v>
      </c>
      <c r="AH427" s="225" t="s">
        <v>1</v>
      </c>
      <c r="AI427" s="225" t="s">
        <v>1</v>
      </c>
      <c r="AJ427" s="225" t="s">
        <v>1</v>
      </c>
      <c r="AK427" s="225" t="s">
        <v>1</v>
      </c>
      <c r="AL427" s="225" t="s">
        <v>1</v>
      </c>
      <c r="AM427" s="225" t="s">
        <v>1</v>
      </c>
      <c r="AN427" s="225" t="s">
        <v>1</v>
      </c>
      <c r="AO427" s="225" t="s">
        <v>1</v>
      </c>
      <c r="AP427" s="225" t="s">
        <v>1</v>
      </c>
      <c r="AQ427" s="225" t="s">
        <v>1</v>
      </c>
      <c r="AR427" s="225" t="s">
        <v>1</v>
      </c>
      <c r="AS427" s="225" t="s">
        <v>1</v>
      </c>
      <c r="AT427" s="225" t="s">
        <v>1</v>
      </c>
      <c r="AU427" s="225" t="s">
        <v>1</v>
      </c>
      <c r="AV427" s="225" t="s">
        <v>1</v>
      </c>
      <c r="AW427" s="235" t="s">
        <v>1</v>
      </c>
      <c r="AX427" s="235">
        <v>0</v>
      </c>
      <c r="AY427" s="235">
        <v>0</v>
      </c>
      <c r="AZ427" s="228" t="s">
        <v>1</v>
      </c>
      <c r="BA427" s="228" t="s">
        <v>1</v>
      </c>
      <c r="BB427" s="229" t="s">
        <v>1</v>
      </c>
      <c r="BD427" t="e">
        <f>VLOOKUP(A427,'High impact list'!$A:$F,1,FALSE)</f>
        <v>#N/A</v>
      </c>
      <c r="BE427" t="e">
        <f>VLOOKUP(A427,'High impact list'!$A:$F,5,FALSE)</f>
        <v>#N/A</v>
      </c>
      <c r="BF427">
        <v>2</v>
      </c>
      <c r="BG427">
        <v>1</v>
      </c>
      <c r="BH427">
        <f>VLOOKUP(A427,Sheet2!B:B,1,FALSE)</f>
        <v>909</v>
      </c>
    </row>
    <row r="428" spans="1:60" ht="14.25" customHeight="1" x14ac:dyDescent="0.25">
      <c r="A428" s="223">
        <v>908</v>
      </c>
      <c r="B428" s="224" t="s">
        <v>1457</v>
      </c>
      <c r="C428" s="225" t="s">
        <v>1193</v>
      </c>
      <c r="D428" s="225" t="s">
        <v>415</v>
      </c>
      <c r="E428" s="225" t="s">
        <v>519</v>
      </c>
      <c r="F428" s="225" t="s">
        <v>1</v>
      </c>
      <c r="G428" s="225" t="s">
        <v>1517</v>
      </c>
      <c r="H428" s="224" t="s">
        <v>1</v>
      </c>
      <c r="I428" s="224" t="s">
        <v>437</v>
      </c>
      <c r="J428" s="226" t="s">
        <v>33</v>
      </c>
      <c r="K428" s="225" t="s">
        <v>1</v>
      </c>
      <c r="L428" s="225" t="s">
        <v>1</v>
      </c>
      <c r="M428" s="226" t="s">
        <v>33</v>
      </c>
      <c r="N428" s="225" t="s">
        <v>1</v>
      </c>
      <c r="O428" s="225" t="s">
        <v>1</v>
      </c>
      <c r="P428" s="225" t="s">
        <v>1</v>
      </c>
      <c r="Q428" s="225" t="s">
        <v>1</v>
      </c>
      <c r="R428" s="225" t="s">
        <v>1</v>
      </c>
      <c r="S428" s="225" t="s">
        <v>1</v>
      </c>
      <c r="T428" s="225" t="s">
        <v>1</v>
      </c>
      <c r="U428" s="225" t="s">
        <v>1</v>
      </c>
      <c r="V428" s="225" t="s">
        <v>1</v>
      </c>
      <c r="W428" s="225" t="s">
        <v>1</v>
      </c>
      <c r="X428" s="225" t="s">
        <v>1</v>
      </c>
      <c r="Y428" s="225" t="s">
        <v>1</v>
      </c>
      <c r="Z428" s="225" t="s">
        <v>1</v>
      </c>
      <c r="AA428" s="225" t="s">
        <v>1</v>
      </c>
      <c r="AB428" s="225" t="s">
        <v>1</v>
      </c>
      <c r="AC428" s="225" t="s">
        <v>1</v>
      </c>
      <c r="AD428" s="225" t="s">
        <v>1</v>
      </c>
      <c r="AE428" s="225" t="s">
        <v>1</v>
      </c>
      <c r="AF428" s="225" t="s">
        <v>1</v>
      </c>
      <c r="AG428" s="225" t="s">
        <v>1</v>
      </c>
      <c r="AH428" s="225" t="s">
        <v>1</v>
      </c>
      <c r="AI428" s="225" t="s">
        <v>1</v>
      </c>
      <c r="AJ428" s="225" t="s">
        <v>1</v>
      </c>
      <c r="AK428" s="225" t="s">
        <v>1</v>
      </c>
      <c r="AL428" s="225" t="s">
        <v>1</v>
      </c>
      <c r="AM428" s="225" t="s">
        <v>1</v>
      </c>
      <c r="AN428" s="225" t="s">
        <v>1</v>
      </c>
      <c r="AO428" s="225" t="s">
        <v>1</v>
      </c>
      <c r="AP428" s="225" t="s">
        <v>1</v>
      </c>
      <c r="AQ428" s="225" t="s">
        <v>1</v>
      </c>
      <c r="AR428" s="225" t="s">
        <v>1</v>
      </c>
      <c r="AS428" s="225" t="s">
        <v>1</v>
      </c>
      <c r="AT428" s="225" t="s">
        <v>1</v>
      </c>
      <c r="AU428" s="225" t="s">
        <v>1</v>
      </c>
      <c r="AV428" s="225" t="s">
        <v>1</v>
      </c>
      <c r="AW428" s="235" t="s">
        <v>1</v>
      </c>
      <c r="AX428" s="235">
        <v>0</v>
      </c>
      <c r="AY428" s="235">
        <v>0</v>
      </c>
      <c r="AZ428" s="228" t="s">
        <v>1</v>
      </c>
      <c r="BA428" s="228" t="s">
        <v>1</v>
      </c>
      <c r="BB428" s="229" t="s">
        <v>1</v>
      </c>
      <c r="BD428" t="e">
        <f>VLOOKUP(A428,'High impact list'!$A:$F,1,FALSE)</f>
        <v>#N/A</v>
      </c>
      <c r="BE428" t="e">
        <f>VLOOKUP(A428,'High impact list'!$A:$F,5,FALSE)</f>
        <v>#N/A</v>
      </c>
      <c r="BF428">
        <v>2</v>
      </c>
      <c r="BG428">
        <v>1</v>
      </c>
      <c r="BH428">
        <f>VLOOKUP(A428,Sheet2!B:B,1,FALSE)</f>
        <v>908</v>
      </c>
    </row>
    <row r="429" spans="1:60" ht="18.75" customHeight="1" x14ac:dyDescent="0.25">
      <c r="A429" s="223">
        <v>48</v>
      </c>
      <c r="B429" s="224" t="s">
        <v>1458</v>
      </c>
      <c r="C429" s="225" t="s">
        <v>1193</v>
      </c>
      <c r="D429" s="225" t="s">
        <v>415</v>
      </c>
      <c r="E429" s="225" t="s">
        <v>519</v>
      </c>
      <c r="F429" s="225" t="s">
        <v>1</v>
      </c>
      <c r="G429" s="225" t="s">
        <v>1517</v>
      </c>
      <c r="H429" s="224" t="s">
        <v>1</v>
      </c>
      <c r="I429" s="224" t="s">
        <v>437</v>
      </c>
      <c r="J429" s="226" t="s">
        <v>33</v>
      </c>
      <c r="K429" s="225" t="s">
        <v>1</v>
      </c>
      <c r="L429" s="225" t="s">
        <v>1</v>
      </c>
      <c r="M429" s="226" t="s">
        <v>33</v>
      </c>
      <c r="N429" s="225" t="s">
        <v>1</v>
      </c>
      <c r="O429" s="225" t="s">
        <v>1</v>
      </c>
      <c r="P429" s="225" t="s">
        <v>1</v>
      </c>
      <c r="Q429" s="225" t="s">
        <v>1</v>
      </c>
      <c r="R429" s="225" t="s">
        <v>1</v>
      </c>
      <c r="S429" s="225" t="s">
        <v>1</v>
      </c>
      <c r="T429" s="225" t="s">
        <v>1</v>
      </c>
      <c r="U429" s="225" t="s">
        <v>1</v>
      </c>
      <c r="V429" s="225" t="s">
        <v>1</v>
      </c>
      <c r="W429" s="225" t="s">
        <v>1</v>
      </c>
      <c r="X429" s="225" t="s">
        <v>1</v>
      </c>
      <c r="Y429" s="225" t="s">
        <v>1</v>
      </c>
      <c r="Z429" s="225" t="s">
        <v>1</v>
      </c>
      <c r="AA429" s="225" t="s">
        <v>1</v>
      </c>
      <c r="AB429" s="225" t="s">
        <v>1</v>
      </c>
      <c r="AC429" s="225" t="s">
        <v>1</v>
      </c>
      <c r="AD429" s="225" t="s">
        <v>1</v>
      </c>
      <c r="AE429" s="225" t="s">
        <v>1</v>
      </c>
      <c r="AF429" s="225" t="s">
        <v>1</v>
      </c>
      <c r="AG429" s="225" t="s">
        <v>1</v>
      </c>
      <c r="AH429" s="225" t="s">
        <v>1</v>
      </c>
      <c r="AI429" s="225" t="s">
        <v>1</v>
      </c>
      <c r="AJ429" s="225" t="s">
        <v>1</v>
      </c>
      <c r="AK429" s="225" t="s">
        <v>1</v>
      </c>
      <c r="AL429" s="225" t="s">
        <v>1</v>
      </c>
      <c r="AM429" s="225" t="s">
        <v>1</v>
      </c>
      <c r="AN429" s="225" t="s">
        <v>1</v>
      </c>
      <c r="AO429" s="225" t="s">
        <v>1</v>
      </c>
      <c r="AP429" s="225" t="s">
        <v>1</v>
      </c>
      <c r="AQ429" s="225" t="s">
        <v>1</v>
      </c>
      <c r="AR429" s="225" t="s">
        <v>1</v>
      </c>
      <c r="AS429" s="225" t="s">
        <v>1</v>
      </c>
      <c r="AT429" s="225" t="s">
        <v>1</v>
      </c>
      <c r="AU429" s="225" t="s">
        <v>1</v>
      </c>
      <c r="AV429" s="225" t="s">
        <v>1</v>
      </c>
      <c r="AW429" s="235" t="s">
        <v>1</v>
      </c>
      <c r="AX429" s="235">
        <v>0</v>
      </c>
      <c r="AY429" s="235">
        <v>0</v>
      </c>
      <c r="AZ429" s="228" t="s">
        <v>1</v>
      </c>
      <c r="BA429" s="228" t="s">
        <v>1</v>
      </c>
      <c r="BB429" s="229" t="s">
        <v>1</v>
      </c>
      <c r="BD429" t="e">
        <f>VLOOKUP(A429,'High impact list'!$A:$F,1,FALSE)</f>
        <v>#N/A</v>
      </c>
      <c r="BE429" t="e">
        <f>VLOOKUP(A429,'High impact list'!$A:$F,5,FALSE)</f>
        <v>#N/A</v>
      </c>
      <c r="BF429">
        <v>2</v>
      </c>
      <c r="BG429">
        <v>1</v>
      </c>
      <c r="BH429">
        <f>VLOOKUP(A429,Sheet2!B:B,1,FALSE)</f>
        <v>48</v>
      </c>
    </row>
    <row r="430" spans="1:60" ht="14.25" customHeight="1" x14ac:dyDescent="0.25">
      <c r="A430" s="223">
        <v>49</v>
      </c>
      <c r="B430" s="224" t="s">
        <v>1459</v>
      </c>
      <c r="C430" s="225" t="s">
        <v>1193</v>
      </c>
      <c r="D430" s="225" t="s">
        <v>415</v>
      </c>
      <c r="E430" s="225" t="s">
        <v>519</v>
      </c>
      <c r="F430" s="225" t="s">
        <v>1</v>
      </c>
      <c r="G430" s="225" t="s">
        <v>1517</v>
      </c>
      <c r="H430" s="224" t="s">
        <v>1</v>
      </c>
      <c r="I430" s="224" t="s">
        <v>437</v>
      </c>
      <c r="J430" s="226" t="s">
        <v>33</v>
      </c>
      <c r="K430" s="225" t="s">
        <v>1</v>
      </c>
      <c r="L430" s="225" t="s">
        <v>1</v>
      </c>
      <c r="M430" s="226" t="s">
        <v>33</v>
      </c>
      <c r="N430" s="225" t="s">
        <v>1</v>
      </c>
      <c r="O430" s="225" t="s">
        <v>1</v>
      </c>
      <c r="P430" s="225" t="s">
        <v>1</v>
      </c>
      <c r="Q430" s="225" t="s">
        <v>1</v>
      </c>
      <c r="R430" s="225" t="s">
        <v>1</v>
      </c>
      <c r="S430" s="225" t="s">
        <v>1</v>
      </c>
      <c r="T430" s="225" t="s">
        <v>1</v>
      </c>
      <c r="U430" s="225" t="s">
        <v>1</v>
      </c>
      <c r="V430" s="225" t="s">
        <v>1</v>
      </c>
      <c r="W430" s="225" t="s">
        <v>1</v>
      </c>
      <c r="X430" s="225" t="s">
        <v>1</v>
      </c>
      <c r="Y430" s="225" t="s">
        <v>1</v>
      </c>
      <c r="Z430" s="225" t="s">
        <v>1</v>
      </c>
      <c r="AA430" s="225" t="s">
        <v>1</v>
      </c>
      <c r="AB430" s="225" t="s">
        <v>1</v>
      </c>
      <c r="AC430" s="225" t="s">
        <v>1</v>
      </c>
      <c r="AD430" s="225" t="s">
        <v>1</v>
      </c>
      <c r="AE430" s="225" t="s">
        <v>1</v>
      </c>
      <c r="AF430" s="225" t="s">
        <v>1</v>
      </c>
      <c r="AG430" s="225" t="s">
        <v>1</v>
      </c>
      <c r="AH430" s="225" t="s">
        <v>1</v>
      </c>
      <c r="AI430" s="225" t="s">
        <v>1</v>
      </c>
      <c r="AJ430" s="225" t="s">
        <v>1</v>
      </c>
      <c r="AK430" s="225" t="s">
        <v>1</v>
      </c>
      <c r="AL430" s="225" t="s">
        <v>1</v>
      </c>
      <c r="AM430" s="225" t="s">
        <v>1</v>
      </c>
      <c r="AN430" s="225" t="s">
        <v>1</v>
      </c>
      <c r="AO430" s="225" t="s">
        <v>1</v>
      </c>
      <c r="AP430" s="225" t="s">
        <v>1</v>
      </c>
      <c r="AQ430" s="225" t="s">
        <v>1</v>
      </c>
      <c r="AR430" s="225" t="s">
        <v>1</v>
      </c>
      <c r="AS430" s="225" t="s">
        <v>1</v>
      </c>
      <c r="AT430" s="225" t="s">
        <v>1</v>
      </c>
      <c r="AU430" s="225" t="s">
        <v>1</v>
      </c>
      <c r="AV430" s="225" t="s">
        <v>1</v>
      </c>
      <c r="AW430" s="235" t="s">
        <v>1</v>
      </c>
      <c r="AX430" s="235">
        <v>0</v>
      </c>
      <c r="AY430" s="235">
        <v>0</v>
      </c>
      <c r="AZ430" s="228" t="s">
        <v>1</v>
      </c>
      <c r="BA430" s="228" t="s">
        <v>1</v>
      </c>
      <c r="BB430" s="229" t="s">
        <v>1</v>
      </c>
      <c r="BD430" t="e">
        <f>VLOOKUP(A430,'High impact list'!$A:$F,1,FALSE)</f>
        <v>#N/A</v>
      </c>
      <c r="BE430" t="e">
        <f>VLOOKUP(A430,'High impact list'!$A:$F,5,FALSE)</f>
        <v>#N/A</v>
      </c>
      <c r="BF430">
        <v>2</v>
      </c>
      <c r="BG430">
        <v>1</v>
      </c>
      <c r="BH430">
        <f>VLOOKUP(A430,Sheet2!B:B,1,FALSE)</f>
        <v>49</v>
      </c>
    </row>
    <row r="431" spans="1:60" ht="13.5" customHeight="1" x14ac:dyDescent="0.25">
      <c r="A431" s="223">
        <v>1394</v>
      </c>
      <c r="B431" s="224" t="s">
        <v>822</v>
      </c>
      <c r="C431" s="225" t="s">
        <v>1193</v>
      </c>
      <c r="D431" s="225" t="s">
        <v>415</v>
      </c>
      <c r="E431" s="225" t="s">
        <v>815</v>
      </c>
      <c r="F431" s="225" t="s">
        <v>1</v>
      </c>
      <c r="G431" s="225" t="s">
        <v>1524</v>
      </c>
      <c r="H431" s="224" t="s">
        <v>1</v>
      </c>
      <c r="I431" s="224" t="s">
        <v>437</v>
      </c>
      <c r="J431" s="226" t="s">
        <v>33</v>
      </c>
      <c r="K431" s="225" t="s">
        <v>1</v>
      </c>
      <c r="L431" s="225" t="s">
        <v>1</v>
      </c>
      <c r="M431" s="226" t="s">
        <v>33</v>
      </c>
      <c r="N431" s="225" t="s">
        <v>1</v>
      </c>
      <c r="O431" s="225" t="s">
        <v>1</v>
      </c>
      <c r="P431" s="225" t="s">
        <v>1</v>
      </c>
      <c r="Q431" s="225" t="s">
        <v>1</v>
      </c>
      <c r="R431" s="225" t="s">
        <v>1</v>
      </c>
      <c r="S431" s="225" t="s">
        <v>1</v>
      </c>
      <c r="T431" s="225" t="s">
        <v>1</v>
      </c>
      <c r="U431" s="225" t="s">
        <v>1</v>
      </c>
      <c r="V431" s="225" t="s">
        <v>1</v>
      </c>
      <c r="W431" s="225" t="s">
        <v>1</v>
      </c>
      <c r="X431" s="225" t="s">
        <v>1</v>
      </c>
      <c r="Y431" s="225" t="s">
        <v>1</v>
      </c>
      <c r="Z431" s="225" t="s">
        <v>1</v>
      </c>
      <c r="AA431" s="225" t="s">
        <v>1</v>
      </c>
      <c r="AB431" s="225" t="s">
        <v>1</v>
      </c>
      <c r="AC431" s="225" t="s">
        <v>1</v>
      </c>
      <c r="AD431" s="225" t="s">
        <v>1</v>
      </c>
      <c r="AE431" s="225" t="s">
        <v>1</v>
      </c>
      <c r="AF431" s="225" t="s">
        <v>1</v>
      </c>
      <c r="AG431" s="225" t="s">
        <v>1</v>
      </c>
      <c r="AH431" s="225" t="s">
        <v>1</v>
      </c>
      <c r="AI431" s="225" t="s">
        <v>1</v>
      </c>
      <c r="AJ431" s="225" t="s">
        <v>1</v>
      </c>
      <c r="AK431" s="225" t="s">
        <v>1</v>
      </c>
      <c r="AL431" s="225" t="s">
        <v>1</v>
      </c>
      <c r="AM431" s="225" t="s">
        <v>1</v>
      </c>
      <c r="AN431" s="225" t="s">
        <v>1</v>
      </c>
      <c r="AO431" s="225" t="s">
        <v>1</v>
      </c>
      <c r="AP431" s="225" t="s">
        <v>1</v>
      </c>
      <c r="AQ431" s="225" t="s">
        <v>1</v>
      </c>
      <c r="AR431" s="225" t="s">
        <v>1</v>
      </c>
      <c r="AS431" s="225" t="s">
        <v>1</v>
      </c>
      <c r="AT431" s="225" t="s">
        <v>1</v>
      </c>
      <c r="AU431" s="225" t="s">
        <v>1</v>
      </c>
      <c r="AV431" s="225" t="s">
        <v>1</v>
      </c>
      <c r="AW431" s="235" t="s">
        <v>1</v>
      </c>
      <c r="AX431" s="235">
        <v>0</v>
      </c>
      <c r="AY431" s="235">
        <v>0</v>
      </c>
      <c r="AZ431" s="228">
        <v>0</v>
      </c>
      <c r="BA431" s="228">
        <v>0</v>
      </c>
      <c r="BB431" s="229">
        <v>0</v>
      </c>
      <c r="BD431" t="e">
        <f>VLOOKUP(A431,'High impact list'!$A:$F,1,FALSE)</f>
        <v>#N/A</v>
      </c>
      <c r="BE431" t="e">
        <f>VLOOKUP(A431,'High impact list'!$A:$F,5,FALSE)</f>
        <v>#N/A</v>
      </c>
      <c r="BF431">
        <v>2</v>
      </c>
      <c r="BG431">
        <v>1</v>
      </c>
      <c r="BH431">
        <f>VLOOKUP(A431,Sheet2!B:B,1,FALSE)</f>
        <v>1394</v>
      </c>
    </row>
    <row r="432" spans="1:60" ht="14.25" customHeight="1" x14ac:dyDescent="0.25">
      <c r="A432" s="223">
        <v>63</v>
      </c>
      <c r="B432" s="224" t="s">
        <v>1460</v>
      </c>
      <c r="C432" s="225" t="s">
        <v>1193</v>
      </c>
      <c r="D432" s="225" t="s">
        <v>415</v>
      </c>
      <c r="E432" s="225" t="s">
        <v>1021</v>
      </c>
      <c r="F432" s="225" t="s">
        <v>1</v>
      </c>
      <c r="G432" s="225" t="s">
        <v>1517</v>
      </c>
      <c r="H432" s="224" t="s">
        <v>1</v>
      </c>
      <c r="I432" s="224" t="s">
        <v>437</v>
      </c>
      <c r="J432" s="226" t="s">
        <v>33</v>
      </c>
      <c r="K432" s="225" t="s">
        <v>1</v>
      </c>
      <c r="L432" s="225" t="s">
        <v>1</v>
      </c>
      <c r="M432" s="226" t="s">
        <v>33</v>
      </c>
      <c r="N432" s="225" t="s">
        <v>1</v>
      </c>
      <c r="O432" s="225" t="s">
        <v>1</v>
      </c>
      <c r="P432" s="225" t="s">
        <v>1</v>
      </c>
      <c r="Q432" s="225" t="s">
        <v>1</v>
      </c>
      <c r="R432" s="225" t="s">
        <v>1</v>
      </c>
      <c r="S432" s="225" t="s">
        <v>1</v>
      </c>
      <c r="T432" s="225" t="s">
        <v>1</v>
      </c>
      <c r="U432" s="225" t="s">
        <v>1</v>
      </c>
      <c r="V432" s="225" t="s">
        <v>1</v>
      </c>
      <c r="W432" s="225" t="s">
        <v>1</v>
      </c>
      <c r="X432" s="225" t="s">
        <v>1</v>
      </c>
      <c r="Y432" s="225" t="s">
        <v>1</v>
      </c>
      <c r="Z432" s="225" t="s">
        <v>1</v>
      </c>
      <c r="AA432" s="225" t="s">
        <v>1</v>
      </c>
      <c r="AB432" s="225" t="s">
        <v>1</v>
      </c>
      <c r="AC432" s="225" t="s">
        <v>1</v>
      </c>
      <c r="AD432" s="225" t="s">
        <v>1</v>
      </c>
      <c r="AE432" s="225" t="s">
        <v>1</v>
      </c>
      <c r="AF432" s="225" t="s">
        <v>1</v>
      </c>
      <c r="AG432" s="225" t="s">
        <v>1</v>
      </c>
      <c r="AH432" s="225" t="s">
        <v>1</v>
      </c>
      <c r="AI432" s="225" t="s">
        <v>1</v>
      </c>
      <c r="AJ432" s="225" t="s">
        <v>1</v>
      </c>
      <c r="AK432" s="225" t="s">
        <v>1</v>
      </c>
      <c r="AL432" s="225" t="s">
        <v>1</v>
      </c>
      <c r="AM432" s="225" t="s">
        <v>1</v>
      </c>
      <c r="AN432" s="225" t="s">
        <v>1</v>
      </c>
      <c r="AO432" s="225" t="s">
        <v>1</v>
      </c>
      <c r="AP432" s="225" t="s">
        <v>1</v>
      </c>
      <c r="AQ432" s="225" t="s">
        <v>1</v>
      </c>
      <c r="AR432" s="225" t="s">
        <v>1</v>
      </c>
      <c r="AS432" s="225" t="s">
        <v>1</v>
      </c>
      <c r="AT432" s="225" t="s">
        <v>1</v>
      </c>
      <c r="AU432" s="225" t="s">
        <v>1</v>
      </c>
      <c r="AV432" s="225" t="s">
        <v>1</v>
      </c>
      <c r="AW432" s="235" t="s">
        <v>1</v>
      </c>
      <c r="AX432" s="235">
        <v>0</v>
      </c>
      <c r="AY432" s="235">
        <v>0</v>
      </c>
      <c r="AZ432" s="228" t="s">
        <v>1</v>
      </c>
      <c r="BA432" s="228" t="s">
        <v>1</v>
      </c>
      <c r="BB432" s="229" t="s">
        <v>1</v>
      </c>
      <c r="BD432" t="e">
        <f>VLOOKUP(A432,'High impact list'!$A:$F,1,FALSE)</f>
        <v>#N/A</v>
      </c>
      <c r="BE432" t="e">
        <f>VLOOKUP(A432,'High impact list'!$A:$F,5,FALSE)</f>
        <v>#N/A</v>
      </c>
      <c r="BF432">
        <v>2</v>
      </c>
      <c r="BG432">
        <v>1</v>
      </c>
      <c r="BH432">
        <f>VLOOKUP(A432,Sheet2!B:B,1,FALSE)</f>
        <v>63</v>
      </c>
    </row>
    <row r="433" spans="1:60" ht="14.25" customHeight="1" x14ac:dyDescent="0.25">
      <c r="A433" s="223">
        <v>129</v>
      </c>
      <c r="B433" s="224" t="s">
        <v>1463</v>
      </c>
      <c r="C433" s="225" t="s">
        <v>1193</v>
      </c>
      <c r="D433" s="225" t="s">
        <v>415</v>
      </c>
      <c r="E433" s="225" t="s">
        <v>815</v>
      </c>
      <c r="F433" s="225" t="s">
        <v>1</v>
      </c>
      <c r="G433" s="225" t="s">
        <v>817</v>
      </c>
      <c r="H433" s="224" t="s">
        <v>1</v>
      </c>
      <c r="I433" s="224" t="s">
        <v>437</v>
      </c>
      <c r="J433" s="226" t="s">
        <v>33</v>
      </c>
      <c r="K433" s="225" t="s">
        <v>1</v>
      </c>
      <c r="L433" s="225" t="s">
        <v>1</v>
      </c>
      <c r="M433" s="226" t="s">
        <v>33</v>
      </c>
      <c r="N433" s="225" t="s">
        <v>1</v>
      </c>
      <c r="O433" s="225" t="s">
        <v>1</v>
      </c>
      <c r="P433" s="225" t="s">
        <v>1</v>
      </c>
      <c r="Q433" s="225" t="s">
        <v>1</v>
      </c>
      <c r="R433" s="225" t="s">
        <v>1</v>
      </c>
      <c r="S433" s="225" t="s">
        <v>1</v>
      </c>
      <c r="T433" s="225" t="s">
        <v>1</v>
      </c>
      <c r="U433" s="225" t="s">
        <v>1</v>
      </c>
      <c r="V433" s="225" t="s">
        <v>1</v>
      </c>
      <c r="W433" s="225" t="s">
        <v>1</v>
      </c>
      <c r="X433" s="225" t="s">
        <v>1</v>
      </c>
      <c r="Y433" s="225" t="s">
        <v>1</v>
      </c>
      <c r="Z433" s="225" t="s">
        <v>1</v>
      </c>
      <c r="AA433" s="225" t="s">
        <v>1</v>
      </c>
      <c r="AB433" s="225" t="s">
        <v>1</v>
      </c>
      <c r="AC433" s="225" t="s">
        <v>1</v>
      </c>
      <c r="AD433" s="225" t="s">
        <v>1</v>
      </c>
      <c r="AE433" s="225" t="s">
        <v>1</v>
      </c>
      <c r="AF433" s="225" t="s">
        <v>1</v>
      </c>
      <c r="AG433" s="225" t="s">
        <v>1</v>
      </c>
      <c r="AH433" s="225" t="s">
        <v>1</v>
      </c>
      <c r="AI433" s="225" t="s">
        <v>1</v>
      </c>
      <c r="AJ433" s="225" t="s">
        <v>1</v>
      </c>
      <c r="AK433" s="225" t="s">
        <v>1</v>
      </c>
      <c r="AL433" s="225" t="s">
        <v>1</v>
      </c>
      <c r="AM433" s="225" t="s">
        <v>1</v>
      </c>
      <c r="AN433" s="225" t="s">
        <v>1</v>
      </c>
      <c r="AO433" s="225" t="s">
        <v>1</v>
      </c>
      <c r="AP433" s="225" t="s">
        <v>1</v>
      </c>
      <c r="AQ433" s="225" t="s">
        <v>1</v>
      </c>
      <c r="AR433" s="225" t="s">
        <v>1</v>
      </c>
      <c r="AS433" s="225" t="s">
        <v>1</v>
      </c>
      <c r="AT433" s="225" t="s">
        <v>1</v>
      </c>
      <c r="AU433" s="225" t="s">
        <v>1</v>
      </c>
      <c r="AV433" s="225" t="s">
        <v>1</v>
      </c>
      <c r="AW433" s="235" t="s">
        <v>1</v>
      </c>
      <c r="AX433" s="235">
        <v>0</v>
      </c>
      <c r="AY433" s="235">
        <v>0</v>
      </c>
      <c r="AZ433" s="228" t="s">
        <v>1</v>
      </c>
      <c r="BA433" s="228" t="s">
        <v>1</v>
      </c>
      <c r="BB433" s="229" t="s">
        <v>1</v>
      </c>
      <c r="BD433" t="e">
        <f>VLOOKUP(A433,'High impact list'!$A:$F,1,FALSE)</f>
        <v>#N/A</v>
      </c>
      <c r="BE433" t="e">
        <f>VLOOKUP(A433,'High impact list'!$A:$F,5,FALSE)</f>
        <v>#N/A</v>
      </c>
      <c r="BF433">
        <v>2</v>
      </c>
      <c r="BG433">
        <v>1</v>
      </c>
      <c r="BH433">
        <f>VLOOKUP(A433,Sheet2!B:B,1,FALSE)</f>
        <v>129</v>
      </c>
    </row>
    <row r="434" spans="1:60" ht="27" customHeight="1" x14ac:dyDescent="0.25">
      <c r="A434" s="223">
        <v>130</v>
      </c>
      <c r="B434" s="224" t="s">
        <v>860</v>
      </c>
      <c r="C434" s="225" t="s">
        <v>1193</v>
      </c>
      <c r="D434" s="225" t="s">
        <v>415</v>
      </c>
      <c r="E434" s="225" t="s">
        <v>854</v>
      </c>
      <c r="F434" s="225" t="s">
        <v>1</v>
      </c>
      <c r="G434" s="225" t="s">
        <v>439</v>
      </c>
      <c r="H434" s="224" t="s">
        <v>1</v>
      </c>
      <c r="I434" s="224" t="s">
        <v>437</v>
      </c>
      <c r="J434" s="226" t="s">
        <v>33</v>
      </c>
      <c r="K434" s="225" t="s">
        <v>1</v>
      </c>
      <c r="L434" s="225" t="s">
        <v>1</v>
      </c>
      <c r="M434" s="226" t="s">
        <v>33</v>
      </c>
      <c r="N434" s="225" t="s">
        <v>1</v>
      </c>
      <c r="O434" s="225" t="s">
        <v>1</v>
      </c>
      <c r="P434" s="225" t="s">
        <v>1</v>
      </c>
      <c r="Q434" s="225" t="s">
        <v>1</v>
      </c>
      <c r="R434" s="225" t="s">
        <v>1</v>
      </c>
      <c r="S434" s="225" t="s">
        <v>1</v>
      </c>
      <c r="T434" s="225" t="s">
        <v>1</v>
      </c>
      <c r="U434" s="225" t="s">
        <v>1</v>
      </c>
      <c r="V434" s="225" t="s">
        <v>1</v>
      </c>
      <c r="W434" s="225" t="s">
        <v>1</v>
      </c>
      <c r="X434" s="225" t="s">
        <v>1</v>
      </c>
      <c r="Y434" s="225" t="s">
        <v>1</v>
      </c>
      <c r="Z434" s="225" t="s">
        <v>1</v>
      </c>
      <c r="AA434" s="225" t="s">
        <v>1</v>
      </c>
      <c r="AB434" s="225" t="s">
        <v>1</v>
      </c>
      <c r="AC434" s="225" t="s">
        <v>1</v>
      </c>
      <c r="AD434" s="225" t="s">
        <v>1</v>
      </c>
      <c r="AE434" s="225" t="s">
        <v>1</v>
      </c>
      <c r="AF434" s="225" t="s">
        <v>1</v>
      </c>
      <c r="AG434" s="225" t="s">
        <v>1</v>
      </c>
      <c r="AH434" s="225" t="s">
        <v>1</v>
      </c>
      <c r="AI434" s="225" t="s">
        <v>1</v>
      </c>
      <c r="AJ434" s="225" t="s">
        <v>1</v>
      </c>
      <c r="AK434" s="225" t="s">
        <v>1</v>
      </c>
      <c r="AL434" s="225" t="s">
        <v>1</v>
      </c>
      <c r="AM434" s="225" t="s">
        <v>1</v>
      </c>
      <c r="AN434" s="225" t="s">
        <v>1</v>
      </c>
      <c r="AO434" s="225" t="s">
        <v>1</v>
      </c>
      <c r="AP434" s="225" t="s">
        <v>1</v>
      </c>
      <c r="AQ434" s="225" t="s">
        <v>1</v>
      </c>
      <c r="AR434" s="225" t="s">
        <v>1</v>
      </c>
      <c r="AS434" s="225" t="s">
        <v>1</v>
      </c>
      <c r="AT434" s="225" t="s">
        <v>1</v>
      </c>
      <c r="AU434" s="225" t="s">
        <v>1</v>
      </c>
      <c r="AV434" s="225" t="s">
        <v>1</v>
      </c>
      <c r="AW434" s="235" t="s">
        <v>1</v>
      </c>
      <c r="AX434" s="235">
        <v>0</v>
      </c>
      <c r="AY434" s="235">
        <v>0</v>
      </c>
      <c r="AZ434" s="228">
        <v>0</v>
      </c>
      <c r="BA434" s="228">
        <v>0</v>
      </c>
      <c r="BB434" s="238">
        <v>4.0000000000000001E-3</v>
      </c>
      <c r="BD434" t="e">
        <f>VLOOKUP(A434,'High impact list'!$A:$F,1,FALSE)</f>
        <v>#N/A</v>
      </c>
      <c r="BE434" t="e">
        <f>VLOOKUP(A434,'High impact list'!$A:$F,5,FALSE)</f>
        <v>#N/A</v>
      </c>
      <c r="BF434">
        <v>2</v>
      </c>
      <c r="BG434">
        <v>1</v>
      </c>
      <c r="BH434">
        <f>VLOOKUP(A434,Sheet2!B:B,1,FALSE)</f>
        <v>130</v>
      </c>
    </row>
    <row r="435" spans="1:60" ht="14.25" customHeight="1" x14ac:dyDescent="0.25">
      <c r="A435" s="223">
        <v>131</v>
      </c>
      <c r="B435" s="224" t="s">
        <v>1464</v>
      </c>
      <c r="C435" s="225" t="s">
        <v>1193</v>
      </c>
      <c r="D435" s="225" t="s">
        <v>415</v>
      </c>
      <c r="E435" s="225" t="s">
        <v>519</v>
      </c>
      <c r="F435" s="225" t="s">
        <v>1</v>
      </c>
      <c r="G435" s="225" t="s">
        <v>1517</v>
      </c>
      <c r="H435" s="224" t="s">
        <v>1</v>
      </c>
      <c r="I435" s="224" t="s">
        <v>437</v>
      </c>
      <c r="J435" s="226" t="s">
        <v>33</v>
      </c>
      <c r="K435" s="225" t="s">
        <v>1</v>
      </c>
      <c r="L435" s="225" t="s">
        <v>1</v>
      </c>
      <c r="M435" s="226" t="s">
        <v>33</v>
      </c>
      <c r="N435" s="230" t="s">
        <v>22</v>
      </c>
      <c r="O435" s="230" t="s">
        <v>22</v>
      </c>
      <c r="P435" s="225" t="s">
        <v>1</v>
      </c>
      <c r="Q435" s="225" t="s">
        <v>1</v>
      </c>
      <c r="R435" s="225" t="s">
        <v>1</v>
      </c>
      <c r="S435" s="225" t="s">
        <v>1</v>
      </c>
      <c r="T435" s="225" t="s">
        <v>1</v>
      </c>
      <c r="U435" s="225" t="s">
        <v>1</v>
      </c>
      <c r="V435" s="225" t="s">
        <v>1</v>
      </c>
      <c r="W435" s="225" t="s">
        <v>1</v>
      </c>
      <c r="X435" s="225" t="s">
        <v>1</v>
      </c>
      <c r="Y435" s="225" t="s">
        <v>1</v>
      </c>
      <c r="Z435" s="225" t="s">
        <v>1</v>
      </c>
      <c r="AA435" s="225" t="s">
        <v>1</v>
      </c>
      <c r="AB435" s="225" t="s">
        <v>1</v>
      </c>
      <c r="AC435" s="225" t="s">
        <v>1</v>
      </c>
      <c r="AD435" s="225" t="s">
        <v>1</v>
      </c>
      <c r="AE435" s="225" t="s">
        <v>1</v>
      </c>
      <c r="AF435" s="225" t="s">
        <v>1</v>
      </c>
      <c r="AG435" s="225" t="s">
        <v>1</v>
      </c>
      <c r="AH435" s="225" t="s">
        <v>1</v>
      </c>
      <c r="AI435" s="225" t="s">
        <v>1</v>
      </c>
      <c r="AJ435" s="225" t="s">
        <v>1</v>
      </c>
      <c r="AK435" s="225" t="s">
        <v>1</v>
      </c>
      <c r="AL435" s="225" t="s">
        <v>1</v>
      </c>
      <c r="AM435" s="225" t="s">
        <v>1</v>
      </c>
      <c r="AN435" s="225" t="s">
        <v>1</v>
      </c>
      <c r="AO435" s="225" t="s">
        <v>1</v>
      </c>
      <c r="AP435" s="225" t="s">
        <v>1</v>
      </c>
      <c r="AQ435" s="225" t="s">
        <v>1</v>
      </c>
      <c r="AR435" s="225" t="s">
        <v>1</v>
      </c>
      <c r="AS435" s="225" t="s">
        <v>1</v>
      </c>
      <c r="AT435" s="225" t="s">
        <v>1</v>
      </c>
      <c r="AU435" s="225" t="s">
        <v>1</v>
      </c>
      <c r="AV435" s="225" t="s">
        <v>1</v>
      </c>
      <c r="AW435" s="235" t="s">
        <v>1</v>
      </c>
      <c r="AX435" s="235">
        <v>0</v>
      </c>
      <c r="AY435" s="235">
        <v>0</v>
      </c>
      <c r="AZ435" s="228" t="s">
        <v>1</v>
      </c>
      <c r="BA435" s="228" t="s">
        <v>1</v>
      </c>
      <c r="BB435" s="229" t="s">
        <v>1</v>
      </c>
      <c r="BD435" t="e">
        <f>VLOOKUP(A435,'High impact list'!$A:$F,1,FALSE)</f>
        <v>#N/A</v>
      </c>
      <c r="BE435" t="e">
        <f>VLOOKUP(A435,'High impact list'!$A:$F,5,FALSE)</f>
        <v>#N/A</v>
      </c>
      <c r="BF435">
        <v>2</v>
      </c>
      <c r="BG435">
        <v>1</v>
      </c>
      <c r="BH435">
        <f>VLOOKUP(A435,Sheet2!B:B,1,FALSE)</f>
        <v>131</v>
      </c>
    </row>
    <row r="436" spans="1:60" ht="18" customHeight="1" x14ac:dyDescent="0.25">
      <c r="A436" s="223">
        <v>140</v>
      </c>
      <c r="B436" s="224" t="s">
        <v>1465</v>
      </c>
      <c r="C436" s="225" t="s">
        <v>1193</v>
      </c>
      <c r="D436" s="225" t="s">
        <v>415</v>
      </c>
      <c r="E436" s="225" t="s">
        <v>1021</v>
      </c>
      <c r="F436" s="225" t="s">
        <v>1</v>
      </c>
      <c r="G436" s="225" t="s">
        <v>1517</v>
      </c>
      <c r="H436" s="224" t="s">
        <v>1</v>
      </c>
      <c r="I436" s="224" t="s">
        <v>437</v>
      </c>
      <c r="J436" s="226" t="s">
        <v>33</v>
      </c>
      <c r="K436" s="225" t="s">
        <v>1</v>
      </c>
      <c r="L436" s="225" t="s">
        <v>1</v>
      </c>
      <c r="M436" s="226" t="s">
        <v>33</v>
      </c>
      <c r="N436" s="225" t="s">
        <v>1</v>
      </c>
      <c r="O436" s="225" t="s">
        <v>1</v>
      </c>
      <c r="P436" s="225" t="s">
        <v>1</v>
      </c>
      <c r="Q436" s="225" t="s">
        <v>1</v>
      </c>
      <c r="R436" s="225" t="s">
        <v>1</v>
      </c>
      <c r="S436" s="225" t="s">
        <v>1</v>
      </c>
      <c r="T436" s="225" t="s">
        <v>1</v>
      </c>
      <c r="U436" s="225" t="s">
        <v>1</v>
      </c>
      <c r="V436" s="225" t="s">
        <v>1</v>
      </c>
      <c r="W436" s="225" t="s">
        <v>1</v>
      </c>
      <c r="X436" s="225" t="s">
        <v>1</v>
      </c>
      <c r="Y436" s="225" t="s">
        <v>1</v>
      </c>
      <c r="Z436" s="225" t="s">
        <v>1</v>
      </c>
      <c r="AA436" s="225" t="s">
        <v>1</v>
      </c>
      <c r="AB436" s="225" t="s">
        <v>1</v>
      </c>
      <c r="AC436" s="225" t="s">
        <v>1</v>
      </c>
      <c r="AD436" s="225" t="s">
        <v>1</v>
      </c>
      <c r="AE436" s="225" t="s">
        <v>1</v>
      </c>
      <c r="AF436" s="225" t="s">
        <v>1</v>
      </c>
      <c r="AG436" s="225" t="s">
        <v>1</v>
      </c>
      <c r="AH436" s="225" t="s">
        <v>1</v>
      </c>
      <c r="AI436" s="225" t="s">
        <v>1</v>
      </c>
      <c r="AJ436" s="225" t="s">
        <v>1</v>
      </c>
      <c r="AK436" s="225" t="s">
        <v>1</v>
      </c>
      <c r="AL436" s="225" t="s">
        <v>1</v>
      </c>
      <c r="AM436" s="225" t="s">
        <v>1</v>
      </c>
      <c r="AN436" s="225" t="s">
        <v>1</v>
      </c>
      <c r="AO436" s="225" t="s">
        <v>1</v>
      </c>
      <c r="AP436" s="225" t="s">
        <v>1</v>
      </c>
      <c r="AQ436" s="225" t="s">
        <v>1</v>
      </c>
      <c r="AR436" s="225" t="s">
        <v>1</v>
      </c>
      <c r="AS436" s="225" t="s">
        <v>1</v>
      </c>
      <c r="AT436" s="225" t="s">
        <v>1</v>
      </c>
      <c r="AU436" s="225" t="s">
        <v>1</v>
      </c>
      <c r="AV436" s="225" t="s">
        <v>1</v>
      </c>
      <c r="AW436" s="235" t="s">
        <v>1</v>
      </c>
      <c r="AX436" s="235">
        <v>0</v>
      </c>
      <c r="AY436" s="235">
        <v>0</v>
      </c>
      <c r="AZ436" s="228" t="s">
        <v>1</v>
      </c>
      <c r="BA436" s="228" t="s">
        <v>1</v>
      </c>
      <c r="BB436" s="229" t="s">
        <v>1</v>
      </c>
      <c r="BD436" t="e">
        <f>VLOOKUP(A436,'High impact list'!$A:$F,1,FALSE)</f>
        <v>#N/A</v>
      </c>
      <c r="BE436" t="e">
        <f>VLOOKUP(A436,'High impact list'!$A:$F,5,FALSE)</f>
        <v>#N/A</v>
      </c>
      <c r="BF436">
        <v>2</v>
      </c>
      <c r="BG436">
        <v>1</v>
      </c>
      <c r="BH436">
        <f>VLOOKUP(A436,Sheet2!B:B,1,FALSE)</f>
        <v>140</v>
      </c>
    </row>
    <row r="437" spans="1:60" ht="18.75" customHeight="1" x14ac:dyDescent="0.25">
      <c r="A437" s="223">
        <v>141</v>
      </c>
      <c r="B437" s="224" t="s">
        <v>1466</v>
      </c>
      <c r="C437" s="225" t="s">
        <v>1193</v>
      </c>
      <c r="D437" s="225" t="s">
        <v>415</v>
      </c>
      <c r="E437" s="225" t="s">
        <v>1021</v>
      </c>
      <c r="F437" s="225" t="s">
        <v>1</v>
      </c>
      <c r="G437" s="225" t="s">
        <v>1517</v>
      </c>
      <c r="H437" s="224" t="s">
        <v>1</v>
      </c>
      <c r="I437" s="224" t="s">
        <v>437</v>
      </c>
      <c r="J437" s="226" t="s">
        <v>33</v>
      </c>
      <c r="K437" s="225" t="s">
        <v>1</v>
      </c>
      <c r="L437" s="225" t="s">
        <v>1</v>
      </c>
      <c r="M437" s="226" t="s">
        <v>33</v>
      </c>
      <c r="N437" s="225" t="s">
        <v>1</v>
      </c>
      <c r="O437" s="225" t="s">
        <v>1</v>
      </c>
      <c r="P437" s="225" t="s">
        <v>1</v>
      </c>
      <c r="Q437" s="225" t="s">
        <v>1</v>
      </c>
      <c r="R437" s="225" t="s">
        <v>1</v>
      </c>
      <c r="S437" s="225" t="s">
        <v>1</v>
      </c>
      <c r="T437" s="225" t="s">
        <v>1</v>
      </c>
      <c r="U437" s="225" t="s">
        <v>1</v>
      </c>
      <c r="V437" s="225" t="s">
        <v>1</v>
      </c>
      <c r="W437" s="225" t="s">
        <v>1</v>
      </c>
      <c r="X437" s="225" t="s">
        <v>1</v>
      </c>
      <c r="Y437" s="225" t="s">
        <v>1</v>
      </c>
      <c r="Z437" s="225" t="s">
        <v>1</v>
      </c>
      <c r="AA437" s="225" t="s">
        <v>1</v>
      </c>
      <c r="AB437" s="225" t="s">
        <v>1</v>
      </c>
      <c r="AC437" s="225" t="s">
        <v>1</v>
      </c>
      <c r="AD437" s="225" t="s">
        <v>1</v>
      </c>
      <c r="AE437" s="225" t="s">
        <v>1</v>
      </c>
      <c r="AF437" s="225" t="s">
        <v>1</v>
      </c>
      <c r="AG437" s="225" t="s">
        <v>1</v>
      </c>
      <c r="AH437" s="225" t="s">
        <v>1</v>
      </c>
      <c r="AI437" s="225" t="s">
        <v>1</v>
      </c>
      <c r="AJ437" s="225" t="s">
        <v>1</v>
      </c>
      <c r="AK437" s="225" t="s">
        <v>1</v>
      </c>
      <c r="AL437" s="225" t="s">
        <v>1</v>
      </c>
      <c r="AM437" s="225" t="s">
        <v>1</v>
      </c>
      <c r="AN437" s="225" t="s">
        <v>1</v>
      </c>
      <c r="AO437" s="225" t="s">
        <v>1</v>
      </c>
      <c r="AP437" s="225" t="s">
        <v>1</v>
      </c>
      <c r="AQ437" s="225" t="s">
        <v>1</v>
      </c>
      <c r="AR437" s="225" t="s">
        <v>1</v>
      </c>
      <c r="AS437" s="225" t="s">
        <v>1</v>
      </c>
      <c r="AT437" s="225" t="s">
        <v>1</v>
      </c>
      <c r="AU437" s="225" t="s">
        <v>1</v>
      </c>
      <c r="AV437" s="225" t="s">
        <v>1</v>
      </c>
      <c r="AW437" s="235" t="s">
        <v>1</v>
      </c>
      <c r="AX437" s="235">
        <v>0</v>
      </c>
      <c r="AY437" s="235">
        <v>0</v>
      </c>
      <c r="AZ437" s="228" t="s">
        <v>1</v>
      </c>
      <c r="BA437" s="228" t="s">
        <v>1</v>
      </c>
      <c r="BB437" s="229" t="s">
        <v>1</v>
      </c>
      <c r="BD437" t="e">
        <f>VLOOKUP(A437,'High impact list'!$A:$F,1,FALSE)</f>
        <v>#N/A</v>
      </c>
      <c r="BE437" t="e">
        <f>VLOOKUP(A437,'High impact list'!$A:$F,5,FALSE)</f>
        <v>#N/A</v>
      </c>
      <c r="BF437">
        <v>2</v>
      </c>
      <c r="BG437">
        <v>1</v>
      </c>
      <c r="BH437">
        <f>VLOOKUP(A437,Sheet2!B:B,1,FALSE)</f>
        <v>141</v>
      </c>
    </row>
    <row r="438" spans="1:60" ht="18.75" customHeight="1" x14ac:dyDescent="0.25">
      <c r="A438" s="223">
        <v>146</v>
      </c>
      <c r="B438" s="224" t="s">
        <v>501</v>
      </c>
      <c r="C438" s="225" t="s">
        <v>1193</v>
      </c>
      <c r="D438" s="225" t="s">
        <v>415</v>
      </c>
      <c r="E438" s="225" t="s">
        <v>492</v>
      </c>
      <c r="F438" s="225" t="s">
        <v>1</v>
      </c>
      <c r="G438" s="225" t="s">
        <v>1</v>
      </c>
      <c r="H438" s="224" t="s">
        <v>1</v>
      </c>
      <c r="I438" s="224" t="s">
        <v>492</v>
      </c>
      <c r="J438" s="226" t="s">
        <v>33</v>
      </c>
      <c r="K438" s="225" t="s">
        <v>1</v>
      </c>
      <c r="L438" s="225" t="s">
        <v>1</v>
      </c>
      <c r="M438" s="226" t="s">
        <v>33</v>
      </c>
      <c r="N438" s="225" t="s">
        <v>1</v>
      </c>
      <c r="O438" s="225" t="s">
        <v>1</v>
      </c>
      <c r="P438" s="225" t="s">
        <v>1</v>
      </c>
      <c r="Q438" s="225" t="s">
        <v>1</v>
      </c>
      <c r="R438" s="225" t="s">
        <v>1</v>
      </c>
      <c r="S438" s="225" t="s">
        <v>1</v>
      </c>
      <c r="T438" s="225" t="s">
        <v>1</v>
      </c>
      <c r="U438" s="225" t="s">
        <v>1</v>
      </c>
      <c r="V438" s="225" t="s">
        <v>1</v>
      </c>
      <c r="W438" s="225" t="s">
        <v>1</v>
      </c>
      <c r="X438" s="225" t="s">
        <v>1</v>
      </c>
      <c r="Y438" s="225" t="s">
        <v>1</v>
      </c>
      <c r="Z438" s="225" t="s">
        <v>1</v>
      </c>
      <c r="AA438" s="225" t="s">
        <v>1</v>
      </c>
      <c r="AB438" s="225" t="s">
        <v>1</v>
      </c>
      <c r="AC438" s="225" t="s">
        <v>1</v>
      </c>
      <c r="AD438" s="225" t="s">
        <v>1</v>
      </c>
      <c r="AE438" s="225" t="s">
        <v>1</v>
      </c>
      <c r="AF438" s="225" t="s">
        <v>1</v>
      </c>
      <c r="AG438" s="225" t="s">
        <v>1</v>
      </c>
      <c r="AH438" s="225" t="s">
        <v>1</v>
      </c>
      <c r="AI438" s="225" t="s">
        <v>1</v>
      </c>
      <c r="AJ438" s="225" t="s">
        <v>1</v>
      </c>
      <c r="AK438" s="225" t="s">
        <v>1</v>
      </c>
      <c r="AL438" s="225" t="s">
        <v>1</v>
      </c>
      <c r="AM438" s="225" t="s">
        <v>1</v>
      </c>
      <c r="AN438" s="225" t="s">
        <v>1</v>
      </c>
      <c r="AO438" s="225" t="s">
        <v>1</v>
      </c>
      <c r="AP438" s="225" t="s">
        <v>1</v>
      </c>
      <c r="AQ438" s="225" t="s">
        <v>1</v>
      </c>
      <c r="AR438" s="225" t="s">
        <v>1</v>
      </c>
      <c r="AS438" s="225" t="s">
        <v>1</v>
      </c>
      <c r="AT438" s="225" t="s">
        <v>1</v>
      </c>
      <c r="AU438" s="225" t="s">
        <v>1</v>
      </c>
      <c r="AV438" s="225" t="s">
        <v>1</v>
      </c>
      <c r="AW438" s="235" t="s">
        <v>1</v>
      </c>
      <c r="AX438" s="235">
        <v>0</v>
      </c>
      <c r="AY438" s="235">
        <v>0</v>
      </c>
      <c r="AZ438" s="228" t="s">
        <v>1</v>
      </c>
      <c r="BA438" s="228" t="s">
        <v>1</v>
      </c>
      <c r="BB438" s="229" t="s">
        <v>1</v>
      </c>
      <c r="BD438" t="e">
        <f>VLOOKUP(A438,'High impact list'!$A:$F,1,FALSE)</f>
        <v>#N/A</v>
      </c>
      <c r="BE438" t="e">
        <f>VLOOKUP(A438,'High impact list'!$A:$F,5,FALSE)</f>
        <v>#N/A</v>
      </c>
      <c r="BF438">
        <v>2</v>
      </c>
      <c r="BG438">
        <v>1</v>
      </c>
      <c r="BH438">
        <f>VLOOKUP(A438,Sheet2!B:B,1,FALSE)</f>
        <v>146</v>
      </c>
    </row>
    <row r="439" spans="1:60" ht="14.25" customHeight="1" x14ac:dyDescent="0.25">
      <c r="A439" s="223">
        <v>1514</v>
      </c>
      <c r="B439" s="224" t="s">
        <v>1467</v>
      </c>
      <c r="C439" s="225" t="s">
        <v>1193</v>
      </c>
      <c r="D439" s="225" t="s">
        <v>415</v>
      </c>
      <c r="E439" s="225" t="s">
        <v>737</v>
      </c>
      <c r="F439" s="225" t="s">
        <v>1</v>
      </c>
      <c r="G439" s="225" t="s">
        <v>156</v>
      </c>
      <c r="H439" s="224" t="s">
        <v>1</v>
      </c>
      <c r="I439" s="224" t="s">
        <v>437</v>
      </c>
      <c r="J439" s="226" t="s">
        <v>33</v>
      </c>
      <c r="K439" s="225" t="s">
        <v>1</v>
      </c>
      <c r="L439" s="225" t="s">
        <v>1</v>
      </c>
      <c r="M439" s="226" t="s">
        <v>33</v>
      </c>
      <c r="N439" s="225" t="s">
        <v>1</v>
      </c>
      <c r="O439" s="225" t="s">
        <v>1</v>
      </c>
      <c r="P439" s="225" t="s">
        <v>1</v>
      </c>
      <c r="Q439" s="225" t="s">
        <v>1</v>
      </c>
      <c r="R439" s="225" t="s">
        <v>1</v>
      </c>
      <c r="S439" s="225" t="s">
        <v>1</v>
      </c>
      <c r="T439" s="225" t="s">
        <v>1</v>
      </c>
      <c r="U439" s="225" t="s">
        <v>1</v>
      </c>
      <c r="V439" s="225" t="s">
        <v>1</v>
      </c>
      <c r="W439" s="225" t="s">
        <v>1</v>
      </c>
      <c r="X439" s="225" t="s">
        <v>1</v>
      </c>
      <c r="Y439" s="225" t="s">
        <v>1</v>
      </c>
      <c r="Z439" s="225" t="s">
        <v>1</v>
      </c>
      <c r="AA439" s="225" t="s">
        <v>1</v>
      </c>
      <c r="AB439" s="225" t="s">
        <v>1</v>
      </c>
      <c r="AC439" s="225" t="s">
        <v>1</v>
      </c>
      <c r="AD439" s="225" t="s">
        <v>1</v>
      </c>
      <c r="AE439" s="225" t="s">
        <v>1</v>
      </c>
      <c r="AF439" s="225" t="s">
        <v>1</v>
      </c>
      <c r="AG439" s="225" t="s">
        <v>1</v>
      </c>
      <c r="AH439" s="225" t="s">
        <v>1</v>
      </c>
      <c r="AI439" s="225" t="s">
        <v>1</v>
      </c>
      <c r="AJ439" s="225" t="s">
        <v>1</v>
      </c>
      <c r="AK439" s="225" t="s">
        <v>1</v>
      </c>
      <c r="AL439" s="225" t="s">
        <v>1</v>
      </c>
      <c r="AM439" s="225" t="s">
        <v>1</v>
      </c>
      <c r="AN439" s="225" t="s">
        <v>1</v>
      </c>
      <c r="AO439" s="225" t="s">
        <v>1</v>
      </c>
      <c r="AP439" s="225" t="s">
        <v>1</v>
      </c>
      <c r="AQ439" s="225" t="s">
        <v>1</v>
      </c>
      <c r="AR439" s="225" t="s">
        <v>1</v>
      </c>
      <c r="AS439" s="225" t="s">
        <v>1</v>
      </c>
      <c r="AT439" s="225" t="s">
        <v>1</v>
      </c>
      <c r="AU439" s="225" t="s">
        <v>1</v>
      </c>
      <c r="AV439" s="225" t="s">
        <v>1</v>
      </c>
      <c r="AW439" s="235" t="s">
        <v>1</v>
      </c>
      <c r="AX439" s="235">
        <v>0</v>
      </c>
      <c r="AY439" s="235">
        <v>0</v>
      </c>
      <c r="AZ439" s="228" t="s">
        <v>1</v>
      </c>
      <c r="BA439" s="228" t="s">
        <v>1</v>
      </c>
      <c r="BB439" s="229" t="s">
        <v>1</v>
      </c>
      <c r="BD439" t="e">
        <f>VLOOKUP(A439,'High impact list'!$A:$F,1,FALSE)</f>
        <v>#N/A</v>
      </c>
      <c r="BE439" t="e">
        <f>VLOOKUP(A439,'High impact list'!$A:$F,5,FALSE)</f>
        <v>#N/A</v>
      </c>
      <c r="BF439">
        <v>2</v>
      </c>
      <c r="BG439">
        <v>1</v>
      </c>
      <c r="BH439">
        <f>VLOOKUP(A439,Sheet2!B:B,1,FALSE)</f>
        <v>1514</v>
      </c>
    </row>
    <row r="440" spans="1:60" ht="18.75" customHeight="1" x14ac:dyDescent="0.25">
      <c r="A440" s="223">
        <v>1515</v>
      </c>
      <c r="B440" s="224" t="s">
        <v>1468</v>
      </c>
      <c r="C440" s="225" t="s">
        <v>1193</v>
      </c>
      <c r="D440" s="225" t="s">
        <v>415</v>
      </c>
      <c r="E440" s="225" t="s">
        <v>737</v>
      </c>
      <c r="F440" s="225" t="s">
        <v>1</v>
      </c>
      <c r="G440" s="225" t="s">
        <v>156</v>
      </c>
      <c r="H440" s="224" t="s">
        <v>1</v>
      </c>
      <c r="I440" s="224" t="s">
        <v>437</v>
      </c>
      <c r="J440" s="226" t="s">
        <v>33</v>
      </c>
      <c r="K440" s="225" t="s">
        <v>1</v>
      </c>
      <c r="L440" s="225" t="s">
        <v>1</v>
      </c>
      <c r="M440" s="226" t="s">
        <v>33</v>
      </c>
      <c r="N440" s="225" t="s">
        <v>1</v>
      </c>
      <c r="O440" s="225" t="s">
        <v>1</v>
      </c>
      <c r="P440" s="225" t="s">
        <v>1</v>
      </c>
      <c r="Q440" s="225" t="s">
        <v>1</v>
      </c>
      <c r="R440" s="225" t="s">
        <v>1</v>
      </c>
      <c r="S440" s="225" t="s">
        <v>1</v>
      </c>
      <c r="T440" s="225" t="s">
        <v>1</v>
      </c>
      <c r="U440" s="225" t="s">
        <v>1</v>
      </c>
      <c r="V440" s="225" t="s">
        <v>1</v>
      </c>
      <c r="W440" s="225" t="s">
        <v>1</v>
      </c>
      <c r="X440" s="225" t="s">
        <v>1</v>
      </c>
      <c r="Y440" s="225" t="s">
        <v>1</v>
      </c>
      <c r="Z440" s="225" t="s">
        <v>1</v>
      </c>
      <c r="AA440" s="225" t="s">
        <v>1</v>
      </c>
      <c r="AB440" s="225" t="s">
        <v>1</v>
      </c>
      <c r="AC440" s="225" t="s">
        <v>1</v>
      </c>
      <c r="AD440" s="225" t="s">
        <v>1</v>
      </c>
      <c r="AE440" s="225" t="s">
        <v>1</v>
      </c>
      <c r="AF440" s="225" t="s">
        <v>1</v>
      </c>
      <c r="AG440" s="225" t="s">
        <v>1</v>
      </c>
      <c r="AH440" s="225" t="s">
        <v>1</v>
      </c>
      <c r="AI440" s="225" t="s">
        <v>1</v>
      </c>
      <c r="AJ440" s="225" t="s">
        <v>1</v>
      </c>
      <c r="AK440" s="225" t="s">
        <v>1</v>
      </c>
      <c r="AL440" s="225" t="s">
        <v>1</v>
      </c>
      <c r="AM440" s="225" t="s">
        <v>1</v>
      </c>
      <c r="AN440" s="225" t="s">
        <v>1</v>
      </c>
      <c r="AO440" s="225" t="s">
        <v>1</v>
      </c>
      <c r="AP440" s="225" t="s">
        <v>1</v>
      </c>
      <c r="AQ440" s="225" t="s">
        <v>1</v>
      </c>
      <c r="AR440" s="225" t="s">
        <v>1</v>
      </c>
      <c r="AS440" s="225" t="s">
        <v>1</v>
      </c>
      <c r="AT440" s="225" t="s">
        <v>1</v>
      </c>
      <c r="AU440" s="225" t="s">
        <v>1</v>
      </c>
      <c r="AV440" s="225" t="s">
        <v>1</v>
      </c>
      <c r="AW440" s="235" t="s">
        <v>1</v>
      </c>
      <c r="AX440" s="235">
        <v>0</v>
      </c>
      <c r="AY440" s="235">
        <v>0</v>
      </c>
      <c r="AZ440" s="228" t="s">
        <v>1</v>
      </c>
      <c r="BA440" s="228" t="s">
        <v>1</v>
      </c>
      <c r="BB440" s="229" t="s">
        <v>1</v>
      </c>
      <c r="BD440" t="e">
        <f>VLOOKUP(A440,'High impact list'!$A:$F,1,FALSE)</f>
        <v>#N/A</v>
      </c>
      <c r="BE440" t="e">
        <f>VLOOKUP(A440,'High impact list'!$A:$F,5,FALSE)</f>
        <v>#N/A</v>
      </c>
      <c r="BF440">
        <v>2</v>
      </c>
      <c r="BG440">
        <v>1</v>
      </c>
      <c r="BH440">
        <f>VLOOKUP(A440,Sheet2!B:B,1,FALSE)</f>
        <v>1515</v>
      </c>
    </row>
    <row r="441" spans="1:60" ht="18" customHeight="1" x14ac:dyDescent="0.25">
      <c r="A441" s="223">
        <v>1496</v>
      </c>
      <c r="B441" s="224" t="s">
        <v>1469</v>
      </c>
      <c r="C441" s="225" t="s">
        <v>1193</v>
      </c>
      <c r="D441" s="225" t="s">
        <v>415</v>
      </c>
      <c r="E441" s="225" t="s">
        <v>571</v>
      </c>
      <c r="F441" s="225" t="s">
        <v>1</v>
      </c>
      <c r="G441" s="225" t="s">
        <v>1</v>
      </c>
      <c r="H441" s="224" t="s">
        <v>1</v>
      </c>
      <c r="I441" s="224" t="s">
        <v>571</v>
      </c>
      <c r="J441" s="226" t="s">
        <v>33</v>
      </c>
      <c r="K441" s="225" t="s">
        <v>1</v>
      </c>
      <c r="L441" s="225" t="s">
        <v>1</v>
      </c>
      <c r="M441" s="226" t="s">
        <v>33</v>
      </c>
      <c r="N441" s="225" t="s">
        <v>1</v>
      </c>
      <c r="O441" s="225" t="s">
        <v>1</v>
      </c>
      <c r="P441" s="225" t="s">
        <v>1</v>
      </c>
      <c r="Q441" s="225" t="s">
        <v>1</v>
      </c>
      <c r="R441" s="225" t="s">
        <v>1</v>
      </c>
      <c r="S441" s="225" t="s">
        <v>1</v>
      </c>
      <c r="T441" s="225" t="s">
        <v>1</v>
      </c>
      <c r="U441" s="225" t="s">
        <v>1</v>
      </c>
      <c r="V441" s="225" t="s">
        <v>1</v>
      </c>
      <c r="W441" s="225" t="s">
        <v>1</v>
      </c>
      <c r="X441" s="225" t="s">
        <v>1</v>
      </c>
      <c r="Y441" s="225" t="s">
        <v>1</v>
      </c>
      <c r="Z441" s="225" t="s">
        <v>1</v>
      </c>
      <c r="AA441" s="225" t="s">
        <v>1</v>
      </c>
      <c r="AB441" s="225" t="s">
        <v>1</v>
      </c>
      <c r="AC441" s="225" t="s">
        <v>1</v>
      </c>
      <c r="AD441" s="225" t="s">
        <v>1</v>
      </c>
      <c r="AE441" s="225" t="s">
        <v>1</v>
      </c>
      <c r="AF441" s="225" t="s">
        <v>1</v>
      </c>
      <c r="AG441" s="225" t="s">
        <v>1</v>
      </c>
      <c r="AH441" s="225" t="s">
        <v>1</v>
      </c>
      <c r="AI441" s="225" t="s">
        <v>1</v>
      </c>
      <c r="AJ441" s="225" t="s">
        <v>1</v>
      </c>
      <c r="AK441" s="225" t="s">
        <v>1</v>
      </c>
      <c r="AL441" s="225" t="s">
        <v>1</v>
      </c>
      <c r="AM441" s="225" t="s">
        <v>1</v>
      </c>
      <c r="AN441" s="225" t="s">
        <v>1</v>
      </c>
      <c r="AO441" s="225" t="s">
        <v>1</v>
      </c>
      <c r="AP441" s="225" t="s">
        <v>1</v>
      </c>
      <c r="AQ441" s="225" t="s">
        <v>1</v>
      </c>
      <c r="AR441" s="225" t="s">
        <v>1</v>
      </c>
      <c r="AS441" s="225" t="s">
        <v>1</v>
      </c>
      <c r="AT441" s="225" t="s">
        <v>1</v>
      </c>
      <c r="AU441" s="225" t="s">
        <v>1</v>
      </c>
      <c r="AV441" s="225" t="s">
        <v>1</v>
      </c>
      <c r="AW441" s="235" t="s">
        <v>1</v>
      </c>
      <c r="AX441" s="235">
        <v>0</v>
      </c>
      <c r="AY441" s="235">
        <v>0</v>
      </c>
      <c r="AZ441" s="228" t="s">
        <v>1</v>
      </c>
      <c r="BA441" s="228" t="s">
        <v>1</v>
      </c>
      <c r="BB441" s="229" t="s">
        <v>1</v>
      </c>
      <c r="BD441" t="e">
        <f>VLOOKUP(A441,'High impact list'!$A:$F,1,FALSE)</f>
        <v>#N/A</v>
      </c>
      <c r="BE441" t="e">
        <f>VLOOKUP(A441,'High impact list'!$A:$F,5,FALSE)</f>
        <v>#N/A</v>
      </c>
      <c r="BF441">
        <v>2</v>
      </c>
      <c r="BG441">
        <v>1</v>
      </c>
      <c r="BH441">
        <f>VLOOKUP(A441,Sheet2!B:B,1,FALSE)</f>
        <v>1496</v>
      </c>
    </row>
    <row r="442" spans="1:60" ht="18.75" customHeight="1" x14ac:dyDescent="0.25">
      <c r="A442" s="223">
        <v>142</v>
      </c>
      <c r="B442" s="224" t="s">
        <v>1470</v>
      </c>
      <c r="C442" s="225" t="s">
        <v>1193</v>
      </c>
      <c r="D442" s="225" t="s">
        <v>415</v>
      </c>
      <c r="E442" s="225" t="s">
        <v>1021</v>
      </c>
      <c r="F442" s="225" t="s">
        <v>1</v>
      </c>
      <c r="G442" s="225" t="s">
        <v>1517</v>
      </c>
      <c r="H442" s="224" t="s">
        <v>1</v>
      </c>
      <c r="I442" s="224" t="s">
        <v>437</v>
      </c>
      <c r="J442" s="226" t="s">
        <v>33</v>
      </c>
      <c r="K442" s="225" t="s">
        <v>1</v>
      </c>
      <c r="L442" s="225" t="s">
        <v>1</v>
      </c>
      <c r="M442" s="226" t="s">
        <v>33</v>
      </c>
      <c r="N442" s="225" t="s">
        <v>1</v>
      </c>
      <c r="O442" s="225" t="s">
        <v>1</v>
      </c>
      <c r="P442" s="225" t="s">
        <v>1</v>
      </c>
      <c r="Q442" s="225" t="s">
        <v>1</v>
      </c>
      <c r="R442" s="225" t="s">
        <v>1</v>
      </c>
      <c r="S442" s="225" t="s">
        <v>1</v>
      </c>
      <c r="T442" s="225" t="s">
        <v>1</v>
      </c>
      <c r="U442" s="225" t="s">
        <v>1</v>
      </c>
      <c r="V442" s="225" t="s">
        <v>1</v>
      </c>
      <c r="W442" s="225" t="s">
        <v>1</v>
      </c>
      <c r="X442" s="225" t="s">
        <v>1</v>
      </c>
      <c r="Y442" s="225" t="s">
        <v>1</v>
      </c>
      <c r="Z442" s="225" t="s">
        <v>1</v>
      </c>
      <c r="AA442" s="225" t="s">
        <v>1</v>
      </c>
      <c r="AB442" s="225" t="s">
        <v>1</v>
      </c>
      <c r="AC442" s="225" t="s">
        <v>1</v>
      </c>
      <c r="AD442" s="225" t="s">
        <v>1</v>
      </c>
      <c r="AE442" s="225" t="s">
        <v>1</v>
      </c>
      <c r="AF442" s="225" t="s">
        <v>1</v>
      </c>
      <c r="AG442" s="225" t="s">
        <v>1</v>
      </c>
      <c r="AH442" s="225" t="s">
        <v>1</v>
      </c>
      <c r="AI442" s="225" t="s">
        <v>1</v>
      </c>
      <c r="AJ442" s="225" t="s">
        <v>1</v>
      </c>
      <c r="AK442" s="225" t="s">
        <v>1</v>
      </c>
      <c r="AL442" s="225" t="s">
        <v>1</v>
      </c>
      <c r="AM442" s="225" t="s">
        <v>1</v>
      </c>
      <c r="AN442" s="225" t="s">
        <v>1</v>
      </c>
      <c r="AO442" s="225" t="s">
        <v>1</v>
      </c>
      <c r="AP442" s="225" t="s">
        <v>1</v>
      </c>
      <c r="AQ442" s="225" t="s">
        <v>1</v>
      </c>
      <c r="AR442" s="225" t="s">
        <v>1</v>
      </c>
      <c r="AS442" s="225" t="s">
        <v>1</v>
      </c>
      <c r="AT442" s="225" t="s">
        <v>1</v>
      </c>
      <c r="AU442" s="225" t="s">
        <v>1</v>
      </c>
      <c r="AV442" s="225" t="s">
        <v>1</v>
      </c>
      <c r="AW442" s="235" t="s">
        <v>1</v>
      </c>
      <c r="AX442" s="235">
        <v>0</v>
      </c>
      <c r="AY442" s="235">
        <v>0</v>
      </c>
      <c r="AZ442" s="228">
        <v>0</v>
      </c>
      <c r="BA442" s="228">
        <v>0</v>
      </c>
      <c r="BB442" s="229">
        <v>0</v>
      </c>
      <c r="BD442" t="e">
        <f>VLOOKUP(A442,'High impact list'!$A:$F,1,FALSE)</f>
        <v>#N/A</v>
      </c>
      <c r="BE442" t="e">
        <f>VLOOKUP(A442,'High impact list'!$A:$F,5,FALSE)</f>
        <v>#N/A</v>
      </c>
      <c r="BF442">
        <v>2</v>
      </c>
      <c r="BG442">
        <v>1</v>
      </c>
      <c r="BH442">
        <f>VLOOKUP(A442,Sheet2!B:B,1,FALSE)</f>
        <v>142</v>
      </c>
    </row>
    <row r="443" spans="1:60" ht="18.75" customHeight="1" x14ac:dyDescent="0.25">
      <c r="A443" s="223">
        <v>214</v>
      </c>
      <c r="B443" s="224" t="s">
        <v>1472</v>
      </c>
      <c r="C443" s="225" t="s">
        <v>1193</v>
      </c>
      <c r="D443" s="225" t="s">
        <v>415</v>
      </c>
      <c r="E443" s="225" t="s">
        <v>1086</v>
      </c>
      <c r="F443" s="225" t="s">
        <v>1</v>
      </c>
      <c r="G443" s="225" t="s">
        <v>1517</v>
      </c>
      <c r="H443" s="224" t="s">
        <v>1</v>
      </c>
      <c r="I443" s="224" t="s">
        <v>437</v>
      </c>
      <c r="J443" s="226" t="s">
        <v>33</v>
      </c>
      <c r="K443" s="225" t="s">
        <v>1</v>
      </c>
      <c r="L443" s="225" t="s">
        <v>1</v>
      </c>
      <c r="M443" s="226" t="s">
        <v>33</v>
      </c>
      <c r="N443" s="225" t="s">
        <v>1</v>
      </c>
      <c r="O443" s="225" t="s">
        <v>1</v>
      </c>
      <c r="P443" s="225" t="s">
        <v>1</v>
      </c>
      <c r="Q443" s="225" t="s">
        <v>1</v>
      </c>
      <c r="R443" s="225" t="s">
        <v>1</v>
      </c>
      <c r="S443" s="225" t="s">
        <v>1</v>
      </c>
      <c r="T443" s="225" t="s">
        <v>1</v>
      </c>
      <c r="U443" s="225" t="s">
        <v>1</v>
      </c>
      <c r="V443" s="225" t="s">
        <v>1</v>
      </c>
      <c r="W443" s="225" t="s">
        <v>1</v>
      </c>
      <c r="X443" s="225" t="s">
        <v>1</v>
      </c>
      <c r="Y443" s="225" t="s">
        <v>1</v>
      </c>
      <c r="Z443" s="225" t="s">
        <v>1</v>
      </c>
      <c r="AA443" s="225" t="s">
        <v>1</v>
      </c>
      <c r="AB443" s="225" t="s">
        <v>1</v>
      </c>
      <c r="AC443" s="225" t="s">
        <v>1</v>
      </c>
      <c r="AD443" s="225" t="s">
        <v>1</v>
      </c>
      <c r="AE443" s="225" t="s">
        <v>1</v>
      </c>
      <c r="AF443" s="225" t="s">
        <v>1</v>
      </c>
      <c r="AG443" s="225" t="s">
        <v>1</v>
      </c>
      <c r="AH443" s="225" t="s">
        <v>1</v>
      </c>
      <c r="AI443" s="225" t="s">
        <v>1</v>
      </c>
      <c r="AJ443" s="225" t="s">
        <v>1</v>
      </c>
      <c r="AK443" s="225" t="s">
        <v>1</v>
      </c>
      <c r="AL443" s="225" t="s">
        <v>1</v>
      </c>
      <c r="AM443" s="225" t="s">
        <v>1</v>
      </c>
      <c r="AN443" s="225" t="s">
        <v>1</v>
      </c>
      <c r="AO443" s="225" t="s">
        <v>1</v>
      </c>
      <c r="AP443" s="225" t="s">
        <v>1</v>
      </c>
      <c r="AQ443" s="225" t="s">
        <v>1</v>
      </c>
      <c r="AR443" s="225" t="s">
        <v>1</v>
      </c>
      <c r="AS443" s="225" t="s">
        <v>1</v>
      </c>
      <c r="AT443" s="225" t="s">
        <v>1</v>
      </c>
      <c r="AU443" s="225" t="s">
        <v>1</v>
      </c>
      <c r="AV443" s="225" t="s">
        <v>1</v>
      </c>
      <c r="AW443" s="235" t="s">
        <v>1</v>
      </c>
      <c r="AX443" s="235">
        <v>0</v>
      </c>
      <c r="AY443" s="235">
        <v>0</v>
      </c>
      <c r="AZ443" s="228">
        <v>0</v>
      </c>
      <c r="BA443" s="228">
        <v>0</v>
      </c>
      <c r="BB443" s="229">
        <v>0</v>
      </c>
      <c r="BD443" t="e">
        <f>VLOOKUP(A443,'High impact list'!$A:$F,1,FALSE)</f>
        <v>#N/A</v>
      </c>
      <c r="BE443" t="e">
        <f>VLOOKUP(A443,'High impact list'!$A:$F,5,FALSE)</f>
        <v>#N/A</v>
      </c>
      <c r="BF443">
        <v>2</v>
      </c>
      <c r="BG443">
        <v>1</v>
      </c>
      <c r="BH443">
        <f>VLOOKUP(A443,Sheet2!B:B,1,FALSE)</f>
        <v>214</v>
      </c>
    </row>
    <row r="444" spans="1:60" ht="18.75" customHeight="1" x14ac:dyDescent="0.25">
      <c r="A444" s="223">
        <v>1463</v>
      </c>
      <c r="B444" s="224" t="s">
        <v>1474</v>
      </c>
      <c r="C444" s="225" t="s">
        <v>1193</v>
      </c>
      <c r="D444" s="225" t="s">
        <v>415</v>
      </c>
      <c r="E444" s="225" t="s">
        <v>737</v>
      </c>
      <c r="F444" s="225" t="s">
        <v>1</v>
      </c>
      <c r="G444" s="225" t="s">
        <v>209</v>
      </c>
      <c r="H444" s="224" t="s">
        <v>1</v>
      </c>
      <c r="I444" s="224" t="s">
        <v>437</v>
      </c>
      <c r="J444" s="226" t="s">
        <v>33</v>
      </c>
      <c r="K444" s="225" t="s">
        <v>1</v>
      </c>
      <c r="L444" s="225" t="s">
        <v>1</v>
      </c>
      <c r="M444" s="226" t="s">
        <v>33</v>
      </c>
      <c r="N444" s="225" t="s">
        <v>1</v>
      </c>
      <c r="O444" s="225" t="s">
        <v>1</v>
      </c>
      <c r="P444" s="225" t="s">
        <v>1</v>
      </c>
      <c r="Q444" s="225" t="s">
        <v>1</v>
      </c>
      <c r="R444" s="225" t="s">
        <v>1</v>
      </c>
      <c r="S444" s="225" t="s">
        <v>1</v>
      </c>
      <c r="T444" s="225" t="s">
        <v>1</v>
      </c>
      <c r="U444" s="225" t="s">
        <v>1</v>
      </c>
      <c r="V444" s="225" t="s">
        <v>1</v>
      </c>
      <c r="W444" s="225" t="s">
        <v>1</v>
      </c>
      <c r="X444" s="225" t="s">
        <v>1</v>
      </c>
      <c r="Y444" s="225" t="s">
        <v>1</v>
      </c>
      <c r="Z444" s="225" t="s">
        <v>1</v>
      </c>
      <c r="AA444" s="225" t="s">
        <v>1</v>
      </c>
      <c r="AB444" s="225" t="s">
        <v>1</v>
      </c>
      <c r="AC444" s="225" t="s">
        <v>1</v>
      </c>
      <c r="AD444" s="225" t="s">
        <v>1</v>
      </c>
      <c r="AE444" s="225" t="s">
        <v>1</v>
      </c>
      <c r="AF444" s="225" t="s">
        <v>1</v>
      </c>
      <c r="AG444" s="225" t="s">
        <v>1</v>
      </c>
      <c r="AH444" s="225" t="s">
        <v>1</v>
      </c>
      <c r="AI444" s="225" t="s">
        <v>1</v>
      </c>
      <c r="AJ444" s="225" t="s">
        <v>1</v>
      </c>
      <c r="AK444" s="225" t="s">
        <v>1</v>
      </c>
      <c r="AL444" s="225" t="s">
        <v>1</v>
      </c>
      <c r="AM444" s="225" t="s">
        <v>1</v>
      </c>
      <c r="AN444" s="225" t="s">
        <v>1</v>
      </c>
      <c r="AO444" s="225" t="s">
        <v>1</v>
      </c>
      <c r="AP444" s="225" t="s">
        <v>1</v>
      </c>
      <c r="AQ444" s="225" t="s">
        <v>1</v>
      </c>
      <c r="AR444" s="225" t="s">
        <v>1</v>
      </c>
      <c r="AS444" s="225" t="s">
        <v>1</v>
      </c>
      <c r="AT444" s="225" t="s">
        <v>1</v>
      </c>
      <c r="AU444" s="225" t="s">
        <v>1</v>
      </c>
      <c r="AV444" s="225" t="s">
        <v>1</v>
      </c>
      <c r="AW444" s="235" t="s">
        <v>1</v>
      </c>
      <c r="AX444" s="235">
        <v>0</v>
      </c>
      <c r="AY444" s="235">
        <v>0</v>
      </c>
      <c r="AZ444" s="228">
        <v>0</v>
      </c>
      <c r="BA444" s="228">
        <v>0</v>
      </c>
      <c r="BB444" s="229">
        <v>0</v>
      </c>
      <c r="BD444" t="e">
        <f>VLOOKUP(A444,'High impact list'!$A:$F,1,FALSE)</f>
        <v>#N/A</v>
      </c>
      <c r="BE444" t="e">
        <f>VLOOKUP(A444,'High impact list'!$A:$F,5,FALSE)</f>
        <v>#N/A</v>
      </c>
      <c r="BF444">
        <v>2</v>
      </c>
      <c r="BG444">
        <v>1</v>
      </c>
      <c r="BH444">
        <f>VLOOKUP(A444,Sheet2!B:B,1,FALSE)</f>
        <v>1463</v>
      </c>
    </row>
    <row r="445" spans="1:60" ht="14.25" customHeight="1" x14ac:dyDescent="0.25">
      <c r="A445" s="223">
        <v>1466</v>
      </c>
      <c r="B445" s="224" t="s">
        <v>1475</v>
      </c>
      <c r="C445" s="225" t="s">
        <v>1193</v>
      </c>
      <c r="D445" s="225" t="s">
        <v>415</v>
      </c>
      <c r="E445" s="225" t="s">
        <v>737</v>
      </c>
      <c r="F445" s="225" t="s">
        <v>1</v>
      </c>
      <c r="G445" s="225" t="s">
        <v>209</v>
      </c>
      <c r="H445" s="224" t="s">
        <v>1</v>
      </c>
      <c r="I445" s="224" t="s">
        <v>437</v>
      </c>
      <c r="J445" s="226" t="s">
        <v>33</v>
      </c>
      <c r="K445" s="225" t="s">
        <v>1</v>
      </c>
      <c r="L445" s="225" t="s">
        <v>1</v>
      </c>
      <c r="M445" s="226" t="s">
        <v>33</v>
      </c>
      <c r="N445" s="225" t="s">
        <v>1</v>
      </c>
      <c r="O445" s="225" t="s">
        <v>1</v>
      </c>
      <c r="P445" s="225" t="s">
        <v>1</v>
      </c>
      <c r="Q445" s="225" t="s">
        <v>1</v>
      </c>
      <c r="R445" s="225" t="s">
        <v>1</v>
      </c>
      <c r="S445" s="225" t="s">
        <v>1</v>
      </c>
      <c r="T445" s="225" t="s">
        <v>1</v>
      </c>
      <c r="U445" s="225" t="s">
        <v>1</v>
      </c>
      <c r="V445" s="225" t="s">
        <v>1</v>
      </c>
      <c r="W445" s="225" t="s">
        <v>1</v>
      </c>
      <c r="X445" s="225" t="s">
        <v>1</v>
      </c>
      <c r="Y445" s="225" t="s">
        <v>1</v>
      </c>
      <c r="Z445" s="225" t="s">
        <v>1</v>
      </c>
      <c r="AA445" s="225" t="s">
        <v>1</v>
      </c>
      <c r="AB445" s="225" t="s">
        <v>1</v>
      </c>
      <c r="AC445" s="225" t="s">
        <v>1</v>
      </c>
      <c r="AD445" s="225" t="s">
        <v>1</v>
      </c>
      <c r="AE445" s="225" t="s">
        <v>1</v>
      </c>
      <c r="AF445" s="225" t="s">
        <v>1</v>
      </c>
      <c r="AG445" s="225" t="s">
        <v>1</v>
      </c>
      <c r="AH445" s="225" t="s">
        <v>1</v>
      </c>
      <c r="AI445" s="225" t="s">
        <v>1</v>
      </c>
      <c r="AJ445" s="225" t="s">
        <v>1</v>
      </c>
      <c r="AK445" s="225" t="s">
        <v>1</v>
      </c>
      <c r="AL445" s="225" t="s">
        <v>1</v>
      </c>
      <c r="AM445" s="225" t="s">
        <v>1</v>
      </c>
      <c r="AN445" s="225" t="s">
        <v>1</v>
      </c>
      <c r="AO445" s="225" t="s">
        <v>1</v>
      </c>
      <c r="AP445" s="225" t="s">
        <v>1</v>
      </c>
      <c r="AQ445" s="225" t="s">
        <v>1</v>
      </c>
      <c r="AR445" s="225" t="s">
        <v>1</v>
      </c>
      <c r="AS445" s="225" t="s">
        <v>1</v>
      </c>
      <c r="AT445" s="225" t="s">
        <v>1</v>
      </c>
      <c r="AU445" s="225" t="s">
        <v>1</v>
      </c>
      <c r="AV445" s="225" t="s">
        <v>1</v>
      </c>
      <c r="AW445" s="235" t="s">
        <v>1</v>
      </c>
      <c r="AX445" s="235">
        <v>0</v>
      </c>
      <c r="AY445" s="235">
        <v>0</v>
      </c>
      <c r="AZ445" s="228">
        <v>0</v>
      </c>
      <c r="BA445" s="228">
        <v>0</v>
      </c>
      <c r="BB445" s="229">
        <v>0</v>
      </c>
      <c r="BD445" t="e">
        <f>VLOOKUP(A445,'High impact list'!$A:$F,1,FALSE)</f>
        <v>#N/A</v>
      </c>
      <c r="BE445" t="e">
        <f>VLOOKUP(A445,'High impact list'!$A:$F,5,FALSE)</f>
        <v>#N/A</v>
      </c>
      <c r="BF445">
        <v>2</v>
      </c>
      <c r="BG445">
        <v>1</v>
      </c>
      <c r="BH445">
        <f>VLOOKUP(A445,Sheet2!B:B,1,FALSE)</f>
        <v>1466</v>
      </c>
    </row>
    <row r="446" spans="1:60" ht="18.75" customHeight="1" x14ac:dyDescent="0.25">
      <c r="A446" s="223">
        <v>1377</v>
      </c>
      <c r="B446" s="224" t="s">
        <v>1476</v>
      </c>
      <c r="C446" s="225" t="s">
        <v>1193</v>
      </c>
      <c r="D446" s="225" t="s">
        <v>415</v>
      </c>
      <c r="E446" s="225" t="s">
        <v>1021</v>
      </c>
      <c r="F446" s="225" t="s">
        <v>1</v>
      </c>
      <c r="G446" s="225" t="s">
        <v>1517</v>
      </c>
      <c r="H446" s="224" t="s">
        <v>1</v>
      </c>
      <c r="I446" s="224" t="s">
        <v>437</v>
      </c>
      <c r="J446" s="226" t="s">
        <v>33</v>
      </c>
      <c r="K446" s="225" t="s">
        <v>1</v>
      </c>
      <c r="L446" s="225" t="s">
        <v>1</v>
      </c>
      <c r="M446" s="226" t="s">
        <v>33</v>
      </c>
      <c r="N446" s="225" t="s">
        <v>1</v>
      </c>
      <c r="O446" s="225" t="s">
        <v>1</v>
      </c>
      <c r="P446" s="225" t="s">
        <v>1</v>
      </c>
      <c r="Q446" s="225" t="s">
        <v>1</v>
      </c>
      <c r="R446" s="225" t="s">
        <v>1</v>
      </c>
      <c r="S446" s="225" t="s">
        <v>1</v>
      </c>
      <c r="T446" s="225" t="s">
        <v>1</v>
      </c>
      <c r="U446" s="225" t="s">
        <v>1</v>
      </c>
      <c r="V446" s="225" t="s">
        <v>1</v>
      </c>
      <c r="W446" s="225" t="s">
        <v>1</v>
      </c>
      <c r="X446" s="225" t="s">
        <v>1</v>
      </c>
      <c r="Y446" s="225" t="s">
        <v>1</v>
      </c>
      <c r="Z446" s="225" t="s">
        <v>1</v>
      </c>
      <c r="AA446" s="225" t="s">
        <v>1</v>
      </c>
      <c r="AB446" s="225" t="s">
        <v>1</v>
      </c>
      <c r="AC446" s="225" t="s">
        <v>1</v>
      </c>
      <c r="AD446" s="225" t="s">
        <v>1</v>
      </c>
      <c r="AE446" s="225" t="s">
        <v>1</v>
      </c>
      <c r="AF446" s="225" t="s">
        <v>1</v>
      </c>
      <c r="AG446" s="225" t="s">
        <v>1</v>
      </c>
      <c r="AH446" s="225" t="s">
        <v>1</v>
      </c>
      <c r="AI446" s="225" t="s">
        <v>1</v>
      </c>
      <c r="AJ446" s="225" t="s">
        <v>1</v>
      </c>
      <c r="AK446" s="225" t="s">
        <v>1</v>
      </c>
      <c r="AL446" s="225" t="s">
        <v>1</v>
      </c>
      <c r="AM446" s="225" t="s">
        <v>1</v>
      </c>
      <c r="AN446" s="225" t="s">
        <v>1</v>
      </c>
      <c r="AO446" s="225" t="s">
        <v>1</v>
      </c>
      <c r="AP446" s="225" t="s">
        <v>1</v>
      </c>
      <c r="AQ446" s="225" t="s">
        <v>1</v>
      </c>
      <c r="AR446" s="225" t="s">
        <v>1</v>
      </c>
      <c r="AS446" s="225" t="s">
        <v>1</v>
      </c>
      <c r="AT446" s="225" t="s">
        <v>1</v>
      </c>
      <c r="AU446" s="225" t="s">
        <v>1</v>
      </c>
      <c r="AV446" s="225" t="s">
        <v>1</v>
      </c>
      <c r="AW446" s="235" t="s">
        <v>1</v>
      </c>
      <c r="AX446" s="235">
        <v>0</v>
      </c>
      <c r="AY446" s="235">
        <v>0</v>
      </c>
      <c r="AZ446" s="228">
        <v>0</v>
      </c>
      <c r="BA446" s="228">
        <v>0</v>
      </c>
      <c r="BB446" s="229">
        <v>0</v>
      </c>
      <c r="BD446" t="e">
        <f>VLOOKUP(A446,'High impact list'!$A:$F,1,FALSE)</f>
        <v>#N/A</v>
      </c>
      <c r="BE446" t="e">
        <f>VLOOKUP(A446,'High impact list'!$A:$F,5,FALSE)</f>
        <v>#N/A</v>
      </c>
      <c r="BF446">
        <v>2</v>
      </c>
      <c r="BG446">
        <v>1</v>
      </c>
      <c r="BH446">
        <f>VLOOKUP(A446,Sheet2!B:B,1,FALSE)</f>
        <v>1377</v>
      </c>
    </row>
    <row r="447" spans="1:60" ht="18" customHeight="1" x14ac:dyDescent="0.25">
      <c r="A447" s="223">
        <v>239</v>
      </c>
      <c r="B447" s="224" t="s">
        <v>1478</v>
      </c>
      <c r="C447" s="225" t="s">
        <v>1193</v>
      </c>
      <c r="D447" s="225" t="s">
        <v>415</v>
      </c>
      <c r="E447" s="225" t="s">
        <v>1086</v>
      </c>
      <c r="F447" s="225" t="s">
        <v>1</v>
      </c>
      <c r="G447" s="225" t="s">
        <v>1517</v>
      </c>
      <c r="H447" s="224" t="s">
        <v>1</v>
      </c>
      <c r="I447" s="224" t="s">
        <v>437</v>
      </c>
      <c r="J447" s="226" t="s">
        <v>33</v>
      </c>
      <c r="K447" s="225" t="s">
        <v>1</v>
      </c>
      <c r="L447" s="225" t="s">
        <v>1</v>
      </c>
      <c r="M447" s="226" t="s">
        <v>33</v>
      </c>
      <c r="N447" s="225" t="s">
        <v>1</v>
      </c>
      <c r="O447" s="225" t="s">
        <v>1</v>
      </c>
      <c r="P447" s="225" t="s">
        <v>1</v>
      </c>
      <c r="Q447" s="225" t="s">
        <v>1</v>
      </c>
      <c r="R447" s="225" t="s">
        <v>1</v>
      </c>
      <c r="S447" s="225" t="s">
        <v>1</v>
      </c>
      <c r="T447" s="225" t="s">
        <v>1</v>
      </c>
      <c r="U447" s="225" t="s">
        <v>1</v>
      </c>
      <c r="V447" s="225" t="s">
        <v>1</v>
      </c>
      <c r="W447" s="225" t="s">
        <v>1</v>
      </c>
      <c r="X447" s="225" t="s">
        <v>1</v>
      </c>
      <c r="Y447" s="225" t="s">
        <v>1</v>
      </c>
      <c r="Z447" s="225" t="s">
        <v>1</v>
      </c>
      <c r="AA447" s="225" t="s">
        <v>1</v>
      </c>
      <c r="AB447" s="225" t="s">
        <v>1</v>
      </c>
      <c r="AC447" s="225" t="s">
        <v>1</v>
      </c>
      <c r="AD447" s="225" t="s">
        <v>1</v>
      </c>
      <c r="AE447" s="225" t="s">
        <v>1</v>
      </c>
      <c r="AF447" s="225" t="s">
        <v>1</v>
      </c>
      <c r="AG447" s="225" t="s">
        <v>1</v>
      </c>
      <c r="AH447" s="225" t="s">
        <v>1</v>
      </c>
      <c r="AI447" s="225" t="s">
        <v>1</v>
      </c>
      <c r="AJ447" s="225" t="s">
        <v>1</v>
      </c>
      <c r="AK447" s="225" t="s">
        <v>1</v>
      </c>
      <c r="AL447" s="225" t="s">
        <v>1</v>
      </c>
      <c r="AM447" s="225" t="s">
        <v>1</v>
      </c>
      <c r="AN447" s="225" t="s">
        <v>1</v>
      </c>
      <c r="AO447" s="225" t="s">
        <v>1</v>
      </c>
      <c r="AP447" s="225" t="s">
        <v>1</v>
      </c>
      <c r="AQ447" s="225" t="s">
        <v>1</v>
      </c>
      <c r="AR447" s="225" t="s">
        <v>1</v>
      </c>
      <c r="AS447" s="225" t="s">
        <v>1</v>
      </c>
      <c r="AT447" s="225" t="s">
        <v>1</v>
      </c>
      <c r="AU447" s="225" t="s">
        <v>1</v>
      </c>
      <c r="AV447" s="225" t="s">
        <v>1</v>
      </c>
      <c r="AW447" s="235" t="s">
        <v>1</v>
      </c>
      <c r="AX447" s="235">
        <v>0</v>
      </c>
      <c r="AY447" s="235">
        <v>0</v>
      </c>
      <c r="AZ447" s="228">
        <v>0</v>
      </c>
      <c r="BA447" s="228">
        <v>0</v>
      </c>
      <c r="BB447" s="229">
        <v>0</v>
      </c>
      <c r="BD447" t="e">
        <f>VLOOKUP(A447,'High impact list'!$A:$F,1,FALSE)</f>
        <v>#N/A</v>
      </c>
      <c r="BE447" t="e">
        <f>VLOOKUP(A447,'High impact list'!$A:$F,5,FALSE)</f>
        <v>#N/A</v>
      </c>
      <c r="BF447">
        <v>2</v>
      </c>
      <c r="BG447">
        <v>1</v>
      </c>
      <c r="BH447">
        <f>VLOOKUP(A447,Sheet2!B:B,1,FALSE)</f>
        <v>239</v>
      </c>
    </row>
    <row r="448" spans="1:60" ht="14.25" customHeight="1" x14ac:dyDescent="0.25">
      <c r="A448" s="223">
        <v>248</v>
      </c>
      <c r="B448" s="224" t="s">
        <v>1479</v>
      </c>
      <c r="C448" s="225" t="s">
        <v>1193</v>
      </c>
      <c r="D448" s="225" t="s">
        <v>415</v>
      </c>
      <c r="E448" s="225" t="s">
        <v>519</v>
      </c>
      <c r="F448" s="225" t="s">
        <v>1</v>
      </c>
      <c r="G448" s="225" t="s">
        <v>1517</v>
      </c>
      <c r="H448" s="224" t="s">
        <v>1</v>
      </c>
      <c r="I448" s="224" t="s">
        <v>437</v>
      </c>
      <c r="J448" s="226" t="s">
        <v>33</v>
      </c>
      <c r="K448" s="225" t="s">
        <v>1</v>
      </c>
      <c r="L448" s="225" t="s">
        <v>1</v>
      </c>
      <c r="M448" s="226" t="s">
        <v>33</v>
      </c>
      <c r="N448" s="225" t="s">
        <v>1</v>
      </c>
      <c r="O448" s="225" t="s">
        <v>1</v>
      </c>
      <c r="P448" s="225" t="s">
        <v>1</v>
      </c>
      <c r="Q448" s="225" t="s">
        <v>1</v>
      </c>
      <c r="R448" s="225" t="s">
        <v>1</v>
      </c>
      <c r="S448" s="225" t="s">
        <v>1</v>
      </c>
      <c r="T448" s="225" t="s">
        <v>1</v>
      </c>
      <c r="U448" s="225" t="s">
        <v>1</v>
      </c>
      <c r="V448" s="225" t="s">
        <v>1</v>
      </c>
      <c r="W448" s="225" t="s">
        <v>1</v>
      </c>
      <c r="X448" s="225" t="s">
        <v>1</v>
      </c>
      <c r="Y448" s="225" t="s">
        <v>1</v>
      </c>
      <c r="Z448" s="225" t="s">
        <v>1</v>
      </c>
      <c r="AA448" s="225" t="s">
        <v>1</v>
      </c>
      <c r="AB448" s="225" t="s">
        <v>1</v>
      </c>
      <c r="AC448" s="225" t="s">
        <v>1</v>
      </c>
      <c r="AD448" s="225" t="s">
        <v>1</v>
      </c>
      <c r="AE448" s="225" t="s">
        <v>1</v>
      </c>
      <c r="AF448" s="225" t="s">
        <v>1</v>
      </c>
      <c r="AG448" s="225" t="s">
        <v>1</v>
      </c>
      <c r="AH448" s="225" t="s">
        <v>1</v>
      </c>
      <c r="AI448" s="225" t="s">
        <v>1</v>
      </c>
      <c r="AJ448" s="225" t="s">
        <v>1</v>
      </c>
      <c r="AK448" s="225" t="s">
        <v>1</v>
      </c>
      <c r="AL448" s="225" t="s">
        <v>1</v>
      </c>
      <c r="AM448" s="225" t="s">
        <v>1</v>
      </c>
      <c r="AN448" s="225" t="s">
        <v>1</v>
      </c>
      <c r="AO448" s="225" t="s">
        <v>1</v>
      </c>
      <c r="AP448" s="225" t="s">
        <v>1</v>
      </c>
      <c r="AQ448" s="225" t="s">
        <v>1</v>
      </c>
      <c r="AR448" s="225" t="s">
        <v>1</v>
      </c>
      <c r="AS448" s="225" t="s">
        <v>1</v>
      </c>
      <c r="AT448" s="225" t="s">
        <v>1</v>
      </c>
      <c r="AU448" s="225" t="s">
        <v>1</v>
      </c>
      <c r="AV448" s="225" t="s">
        <v>1</v>
      </c>
      <c r="AW448" s="235" t="s">
        <v>1</v>
      </c>
      <c r="AX448" s="235">
        <v>0</v>
      </c>
      <c r="AY448" s="235">
        <v>0</v>
      </c>
      <c r="AZ448" s="228" t="s">
        <v>1</v>
      </c>
      <c r="BA448" s="228" t="s">
        <v>1</v>
      </c>
      <c r="BB448" s="229" t="s">
        <v>1</v>
      </c>
      <c r="BD448" t="e">
        <f>VLOOKUP(A448,'High impact list'!$A:$F,1,FALSE)</f>
        <v>#N/A</v>
      </c>
      <c r="BE448" t="e">
        <f>VLOOKUP(A448,'High impact list'!$A:$F,5,FALSE)</f>
        <v>#N/A</v>
      </c>
      <c r="BF448">
        <v>2</v>
      </c>
      <c r="BG448">
        <v>1</v>
      </c>
      <c r="BH448">
        <f>VLOOKUP(A448,Sheet2!B:B,1,FALSE)</f>
        <v>248</v>
      </c>
    </row>
    <row r="449" spans="1:60" ht="18.75" customHeight="1" x14ac:dyDescent="0.25">
      <c r="A449" s="223">
        <v>1513</v>
      </c>
      <c r="B449" s="224" t="s">
        <v>1480</v>
      </c>
      <c r="C449" s="225" t="s">
        <v>1193</v>
      </c>
      <c r="D449" s="225" t="s">
        <v>415</v>
      </c>
      <c r="E449" s="225" t="s">
        <v>737</v>
      </c>
      <c r="F449" s="225" t="s">
        <v>1</v>
      </c>
      <c r="G449" s="225" t="s">
        <v>156</v>
      </c>
      <c r="H449" s="224" t="s">
        <v>1</v>
      </c>
      <c r="I449" s="224" t="s">
        <v>437</v>
      </c>
      <c r="J449" s="226" t="s">
        <v>33</v>
      </c>
      <c r="K449" s="225" t="s">
        <v>1</v>
      </c>
      <c r="L449" s="225" t="s">
        <v>1</v>
      </c>
      <c r="M449" s="226" t="s">
        <v>33</v>
      </c>
      <c r="N449" s="225" t="s">
        <v>1</v>
      </c>
      <c r="O449" s="225" t="s">
        <v>1</v>
      </c>
      <c r="P449" s="225" t="s">
        <v>1</v>
      </c>
      <c r="Q449" s="225" t="s">
        <v>1</v>
      </c>
      <c r="R449" s="225" t="s">
        <v>1</v>
      </c>
      <c r="S449" s="225" t="s">
        <v>1</v>
      </c>
      <c r="T449" s="225" t="s">
        <v>1</v>
      </c>
      <c r="U449" s="225" t="s">
        <v>1</v>
      </c>
      <c r="V449" s="225" t="s">
        <v>1</v>
      </c>
      <c r="W449" s="225" t="s">
        <v>1</v>
      </c>
      <c r="X449" s="225" t="s">
        <v>1</v>
      </c>
      <c r="Y449" s="225" t="s">
        <v>1</v>
      </c>
      <c r="Z449" s="225" t="s">
        <v>1</v>
      </c>
      <c r="AA449" s="225" t="s">
        <v>1</v>
      </c>
      <c r="AB449" s="225" t="s">
        <v>1</v>
      </c>
      <c r="AC449" s="225" t="s">
        <v>1</v>
      </c>
      <c r="AD449" s="225" t="s">
        <v>1</v>
      </c>
      <c r="AE449" s="225" t="s">
        <v>1</v>
      </c>
      <c r="AF449" s="225" t="s">
        <v>1</v>
      </c>
      <c r="AG449" s="225" t="s">
        <v>1</v>
      </c>
      <c r="AH449" s="225" t="s">
        <v>1</v>
      </c>
      <c r="AI449" s="225" t="s">
        <v>1</v>
      </c>
      <c r="AJ449" s="225" t="s">
        <v>1</v>
      </c>
      <c r="AK449" s="225" t="s">
        <v>1</v>
      </c>
      <c r="AL449" s="225" t="s">
        <v>1</v>
      </c>
      <c r="AM449" s="225" t="s">
        <v>1</v>
      </c>
      <c r="AN449" s="225" t="s">
        <v>1</v>
      </c>
      <c r="AO449" s="225" t="s">
        <v>1</v>
      </c>
      <c r="AP449" s="225" t="s">
        <v>1</v>
      </c>
      <c r="AQ449" s="225" t="s">
        <v>1</v>
      </c>
      <c r="AR449" s="225" t="s">
        <v>1</v>
      </c>
      <c r="AS449" s="225" t="s">
        <v>1</v>
      </c>
      <c r="AT449" s="225" t="s">
        <v>1</v>
      </c>
      <c r="AU449" s="225" t="s">
        <v>1</v>
      </c>
      <c r="AV449" s="225" t="s">
        <v>1</v>
      </c>
      <c r="AW449" s="235" t="s">
        <v>1</v>
      </c>
      <c r="AX449" s="235">
        <v>0</v>
      </c>
      <c r="AY449" s="235">
        <v>0</v>
      </c>
      <c r="AZ449" s="228" t="s">
        <v>1</v>
      </c>
      <c r="BA449" s="228" t="s">
        <v>1</v>
      </c>
      <c r="BB449" s="229" t="s">
        <v>1</v>
      </c>
      <c r="BD449" t="e">
        <f>VLOOKUP(A449,'High impact list'!$A:$F,1,FALSE)</f>
        <v>#N/A</v>
      </c>
      <c r="BE449" t="e">
        <f>VLOOKUP(A449,'High impact list'!$A:$F,5,FALSE)</f>
        <v>#N/A</v>
      </c>
      <c r="BF449">
        <v>2</v>
      </c>
      <c r="BG449">
        <v>1</v>
      </c>
      <c r="BH449">
        <f>VLOOKUP(A449,Sheet2!B:B,1,FALSE)</f>
        <v>1513</v>
      </c>
    </row>
    <row r="450" spans="1:60" ht="14.25" customHeight="1" x14ac:dyDescent="0.25">
      <c r="A450" s="223">
        <v>1519</v>
      </c>
      <c r="B450" s="224" t="s">
        <v>1485</v>
      </c>
      <c r="C450" s="225" t="s">
        <v>1193</v>
      </c>
      <c r="D450" s="225" t="s">
        <v>415</v>
      </c>
      <c r="E450" s="225" t="s">
        <v>737</v>
      </c>
      <c r="F450" s="225" t="s">
        <v>1</v>
      </c>
      <c r="G450" s="225" t="s">
        <v>156</v>
      </c>
      <c r="H450" s="224" t="s">
        <v>1</v>
      </c>
      <c r="I450" s="224" t="s">
        <v>437</v>
      </c>
      <c r="J450" s="226" t="s">
        <v>33</v>
      </c>
      <c r="K450" s="225" t="s">
        <v>1</v>
      </c>
      <c r="L450" s="230" t="s">
        <v>22</v>
      </c>
      <c r="M450" s="227" t="s">
        <v>17</v>
      </c>
      <c r="N450" s="225" t="s">
        <v>1</v>
      </c>
      <c r="O450" s="231" t="s">
        <v>20</v>
      </c>
      <c r="P450" s="225" t="s">
        <v>1</v>
      </c>
      <c r="Q450" s="225" t="s">
        <v>1</v>
      </c>
      <c r="R450" s="225" t="s">
        <v>1</v>
      </c>
      <c r="S450" s="225" t="s">
        <v>1</v>
      </c>
      <c r="T450" s="225" t="s">
        <v>1</v>
      </c>
      <c r="U450" s="225" t="s">
        <v>1</v>
      </c>
      <c r="V450" s="225" t="s">
        <v>1</v>
      </c>
      <c r="W450" s="225" t="s">
        <v>1</v>
      </c>
      <c r="X450" s="225" t="s">
        <v>1</v>
      </c>
      <c r="Y450" s="225" t="s">
        <v>1</v>
      </c>
      <c r="Z450" s="225" t="s">
        <v>1</v>
      </c>
      <c r="AA450" s="225" t="s">
        <v>1</v>
      </c>
      <c r="AB450" s="225" t="s">
        <v>1</v>
      </c>
      <c r="AC450" s="225" t="s">
        <v>1</v>
      </c>
      <c r="AD450" s="225" t="s">
        <v>1</v>
      </c>
      <c r="AE450" s="230" t="s">
        <v>22</v>
      </c>
      <c r="AF450" s="225" t="s">
        <v>1</v>
      </c>
      <c r="AG450" s="225" t="s">
        <v>1</v>
      </c>
      <c r="AH450" s="225" t="s">
        <v>1</v>
      </c>
      <c r="AI450" s="225" t="s">
        <v>1</v>
      </c>
      <c r="AJ450" s="225" t="s">
        <v>1</v>
      </c>
      <c r="AK450" s="225" t="s">
        <v>1</v>
      </c>
      <c r="AL450" s="225" t="s">
        <v>1</v>
      </c>
      <c r="AM450" s="225" t="s">
        <v>1</v>
      </c>
      <c r="AN450" s="225" t="s">
        <v>1</v>
      </c>
      <c r="AO450" s="225" t="s">
        <v>1</v>
      </c>
      <c r="AP450" s="225" t="s">
        <v>1</v>
      </c>
      <c r="AQ450" s="225" t="s">
        <v>1</v>
      </c>
      <c r="AR450" s="225" t="s">
        <v>1</v>
      </c>
      <c r="AS450" s="225" t="s">
        <v>1</v>
      </c>
      <c r="AT450" s="225" t="s">
        <v>1</v>
      </c>
      <c r="AU450" s="225" t="s">
        <v>1</v>
      </c>
      <c r="AV450" s="225" t="s">
        <v>1</v>
      </c>
      <c r="AW450" s="235" t="s">
        <v>1</v>
      </c>
      <c r="AX450" s="235">
        <v>0</v>
      </c>
      <c r="AY450" s="235">
        <v>0</v>
      </c>
      <c r="AZ450" s="228" t="s">
        <v>1</v>
      </c>
      <c r="BA450" s="228" t="s">
        <v>1</v>
      </c>
      <c r="BB450" s="229" t="s">
        <v>1</v>
      </c>
      <c r="BD450" t="e">
        <f>VLOOKUP(A450,'High impact list'!$A:$F,1,FALSE)</f>
        <v>#N/A</v>
      </c>
      <c r="BE450" t="e">
        <f>VLOOKUP(A450,'High impact list'!$A:$F,5,FALSE)</f>
        <v>#N/A</v>
      </c>
      <c r="BF450">
        <v>2</v>
      </c>
      <c r="BG450">
        <v>1</v>
      </c>
      <c r="BH450">
        <f>VLOOKUP(A450,Sheet2!B:B,1,FALSE)</f>
        <v>1519</v>
      </c>
    </row>
    <row r="451" spans="1:60" ht="14.25" customHeight="1" x14ac:dyDescent="0.25">
      <c r="A451" s="223">
        <v>1518</v>
      </c>
      <c r="B451" s="224" t="s">
        <v>1486</v>
      </c>
      <c r="C451" s="225" t="s">
        <v>1193</v>
      </c>
      <c r="D451" s="225" t="s">
        <v>415</v>
      </c>
      <c r="E451" s="225" t="s">
        <v>737</v>
      </c>
      <c r="F451" s="225" t="s">
        <v>1</v>
      </c>
      <c r="G451" s="225" t="s">
        <v>156</v>
      </c>
      <c r="H451" s="224" t="s">
        <v>1</v>
      </c>
      <c r="I451" s="224" t="s">
        <v>437</v>
      </c>
      <c r="J451" s="226" t="s">
        <v>33</v>
      </c>
      <c r="K451" s="225" t="s">
        <v>1</v>
      </c>
      <c r="L451" s="225" t="s">
        <v>1</v>
      </c>
      <c r="M451" s="226" t="s">
        <v>33</v>
      </c>
      <c r="N451" s="225" t="s">
        <v>1</v>
      </c>
      <c r="O451" s="225" t="s">
        <v>1</v>
      </c>
      <c r="P451" s="225" t="s">
        <v>1</v>
      </c>
      <c r="Q451" s="225" t="s">
        <v>1</v>
      </c>
      <c r="R451" s="225" t="s">
        <v>1</v>
      </c>
      <c r="S451" s="225" t="s">
        <v>1</v>
      </c>
      <c r="T451" s="225" t="s">
        <v>1</v>
      </c>
      <c r="U451" s="225" t="s">
        <v>1</v>
      </c>
      <c r="V451" s="225" t="s">
        <v>1</v>
      </c>
      <c r="W451" s="225" t="s">
        <v>1</v>
      </c>
      <c r="X451" s="225" t="s">
        <v>1</v>
      </c>
      <c r="Y451" s="225" t="s">
        <v>1</v>
      </c>
      <c r="Z451" s="225" t="s">
        <v>1</v>
      </c>
      <c r="AA451" s="225" t="s">
        <v>1</v>
      </c>
      <c r="AB451" s="225" t="s">
        <v>1</v>
      </c>
      <c r="AC451" s="225" t="s">
        <v>1</v>
      </c>
      <c r="AD451" s="225" t="s">
        <v>1</v>
      </c>
      <c r="AE451" s="225" t="s">
        <v>1</v>
      </c>
      <c r="AF451" s="225" t="s">
        <v>1</v>
      </c>
      <c r="AG451" s="225" t="s">
        <v>1</v>
      </c>
      <c r="AH451" s="225" t="s">
        <v>1</v>
      </c>
      <c r="AI451" s="225" t="s">
        <v>1</v>
      </c>
      <c r="AJ451" s="225" t="s">
        <v>1</v>
      </c>
      <c r="AK451" s="225" t="s">
        <v>1</v>
      </c>
      <c r="AL451" s="225" t="s">
        <v>1</v>
      </c>
      <c r="AM451" s="225" t="s">
        <v>1</v>
      </c>
      <c r="AN451" s="225" t="s">
        <v>1</v>
      </c>
      <c r="AO451" s="225" t="s">
        <v>1</v>
      </c>
      <c r="AP451" s="225" t="s">
        <v>1</v>
      </c>
      <c r="AQ451" s="225" t="s">
        <v>1</v>
      </c>
      <c r="AR451" s="225" t="s">
        <v>1</v>
      </c>
      <c r="AS451" s="225" t="s">
        <v>1</v>
      </c>
      <c r="AT451" s="225" t="s">
        <v>1</v>
      </c>
      <c r="AU451" s="225" t="s">
        <v>1</v>
      </c>
      <c r="AV451" s="225" t="s">
        <v>1</v>
      </c>
      <c r="AW451" s="235" t="s">
        <v>1</v>
      </c>
      <c r="AX451" s="235">
        <v>0</v>
      </c>
      <c r="AY451" s="235">
        <v>0</v>
      </c>
      <c r="AZ451" s="228" t="s">
        <v>1</v>
      </c>
      <c r="BA451" s="228" t="s">
        <v>1</v>
      </c>
      <c r="BB451" s="229" t="s">
        <v>1</v>
      </c>
      <c r="BD451" t="e">
        <f>VLOOKUP(A451,'High impact list'!$A:$F,1,FALSE)</f>
        <v>#N/A</v>
      </c>
      <c r="BE451" t="e">
        <f>VLOOKUP(A451,'High impact list'!$A:$F,5,FALSE)</f>
        <v>#N/A</v>
      </c>
      <c r="BF451">
        <v>2</v>
      </c>
      <c r="BG451">
        <v>1</v>
      </c>
      <c r="BH451">
        <f>VLOOKUP(A451,Sheet2!B:B,1,FALSE)</f>
        <v>1518</v>
      </c>
    </row>
    <row r="452" spans="1:60" ht="14.25" customHeight="1" x14ac:dyDescent="0.25">
      <c r="A452" s="223">
        <v>1522</v>
      </c>
      <c r="B452" s="224" t="s">
        <v>1487</v>
      </c>
      <c r="C452" s="225" t="s">
        <v>1193</v>
      </c>
      <c r="D452" s="225" t="s">
        <v>415</v>
      </c>
      <c r="E452" s="225" t="s">
        <v>737</v>
      </c>
      <c r="F452" s="225" t="s">
        <v>1</v>
      </c>
      <c r="G452" s="225" t="s">
        <v>156</v>
      </c>
      <c r="H452" s="224" t="s">
        <v>1</v>
      </c>
      <c r="I452" s="224" t="s">
        <v>437</v>
      </c>
      <c r="J452" s="226" t="s">
        <v>33</v>
      </c>
      <c r="K452" s="225" t="s">
        <v>1</v>
      </c>
      <c r="L452" s="225" t="s">
        <v>1</v>
      </c>
      <c r="M452" s="226" t="s">
        <v>33</v>
      </c>
      <c r="N452" s="225" t="s">
        <v>1</v>
      </c>
      <c r="O452" s="225" t="s">
        <v>1</v>
      </c>
      <c r="P452" s="225" t="s">
        <v>1</v>
      </c>
      <c r="Q452" s="225" t="s">
        <v>1</v>
      </c>
      <c r="R452" s="225" t="s">
        <v>1</v>
      </c>
      <c r="S452" s="225" t="s">
        <v>1</v>
      </c>
      <c r="T452" s="225" t="s">
        <v>1</v>
      </c>
      <c r="U452" s="225" t="s">
        <v>1</v>
      </c>
      <c r="V452" s="225" t="s">
        <v>1</v>
      </c>
      <c r="W452" s="225" t="s">
        <v>1</v>
      </c>
      <c r="X452" s="225" t="s">
        <v>1</v>
      </c>
      <c r="Y452" s="225" t="s">
        <v>1</v>
      </c>
      <c r="Z452" s="225" t="s">
        <v>1</v>
      </c>
      <c r="AA452" s="225" t="s">
        <v>1</v>
      </c>
      <c r="AB452" s="225" t="s">
        <v>1</v>
      </c>
      <c r="AC452" s="225" t="s">
        <v>1</v>
      </c>
      <c r="AD452" s="225" t="s">
        <v>1</v>
      </c>
      <c r="AE452" s="225" t="s">
        <v>1</v>
      </c>
      <c r="AF452" s="225" t="s">
        <v>1</v>
      </c>
      <c r="AG452" s="225" t="s">
        <v>1</v>
      </c>
      <c r="AH452" s="225" t="s">
        <v>1</v>
      </c>
      <c r="AI452" s="225" t="s">
        <v>1</v>
      </c>
      <c r="AJ452" s="225" t="s">
        <v>1</v>
      </c>
      <c r="AK452" s="225" t="s">
        <v>1</v>
      </c>
      <c r="AL452" s="225" t="s">
        <v>1</v>
      </c>
      <c r="AM452" s="225" t="s">
        <v>1</v>
      </c>
      <c r="AN452" s="225" t="s">
        <v>1</v>
      </c>
      <c r="AO452" s="225" t="s">
        <v>1</v>
      </c>
      <c r="AP452" s="225" t="s">
        <v>1</v>
      </c>
      <c r="AQ452" s="225" t="s">
        <v>1</v>
      </c>
      <c r="AR452" s="225" t="s">
        <v>1</v>
      </c>
      <c r="AS452" s="225" t="s">
        <v>1</v>
      </c>
      <c r="AT452" s="225" t="s">
        <v>1</v>
      </c>
      <c r="AU452" s="225" t="s">
        <v>1</v>
      </c>
      <c r="AV452" s="225" t="s">
        <v>1</v>
      </c>
      <c r="AW452" s="235" t="s">
        <v>1</v>
      </c>
      <c r="AX452" s="235">
        <v>0</v>
      </c>
      <c r="AY452" s="235">
        <v>0</v>
      </c>
      <c r="AZ452" s="228" t="s">
        <v>1</v>
      </c>
      <c r="BA452" s="228" t="s">
        <v>1</v>
      </c>
      <c r="BB452" s="229" t="s">
        <v>1</v>
      </c>
      <c r="BD452" t="e">
        <f>VLOOKUP(A452,'High impact list'!$A:$F,1,FALSE)</f>
        <v>#N/A</v>
      </c>
      <c r="BE452" t="e">
        <f>VLOOKUP(A452,'High impact list'!$A:$F,5,FALSE)</f>
        <v>#N/A</v>
      </c>
      <c r="BF452">
        <v>2</v>
      </c>
      <c r="BG452">
        <v>1</v>
      </c>
      <c r="BH452">
        <f>VLOOKUP(A452,Sheet2!B:B,1,FALSE)</f>
        <v>1522</v>
      </c>
    </row>
    <row r="453" spans="1:60" ht="18.75" customHeight="1" x14ac:dyDescent="0.25">
      <c r="A453" s="223">
        <v>1523</v>
      </c>
      <c r="B453" s="224" t="s">
        <v>1488</v>
      </c>
      <c r="C453" s="225" t="s">
        <v>1193</v>
      </c>
      <c r="D453" s="225" t="s">
        <v>415</v>
      </c>
      <c r="E453" s="225" t="s">
        <v>737</v>
      </c>
      <c r="F453" s="225" t="s">
        <v>1</v>
      </c>
      <c r="G453" s="225" t="s">
        <v>156</v>
      </c>
      <c r="H453" s="224" t="s">
        <v>1</v>
      </c>
      <c r="I453" s="224" t="s">
        <v>437</v>
      </c>
      <c r="J453" s="226" t="s">
        <v>33</v>
      </c>
      <c r="K453" s="225" t="s">
        <v>1</v>
      </c>
      <c r="L453" s="225" t="s">
        <v>1</v>
      </c>
      <c r="M453" s="226" t="s">
        <v>33</v>
      </c>
      <c r="N453" s="225" t="s">
        <v>1</v>
      </c>
      <c r="O453" s="225" t="s">
        <v>1</v>
      </c>
      <c r="P453" s="225" t="s">
        <v>1</v>
      </c>
      <c r="Q453" s="225" t="s">
        <v>1</v>
      </c>
      <c r="R453" s="225" t="s">
        <v>1</v>
      </c>
      <c r="S453" s="225" t="s">
        <v>1</v>
      </c>
      <c r="T453" s="225" t="s">
        <v>1</v>
      </c>
      <c r="U453" s="225" t="s">
        <v>1</v>
      </c>
      <c r="V453" s="225" t="s">
        <v>1</v>
      </c>
      <c r="W453" s="225" t="s">
        <v>1</v>
      </c>
      <c r="X453" s="225" t="s">
        <v>1</v>
      </c>
      <c r="Y453" s="225" t="s">
        <v>1</v>
      </c>
      <c r="Z453" s="225" t="s">
        <v>1</v>
      </c>
      <c r="AA453" s="225" t="s">
        <v>1</v>
      </c>
      <c r="AB453" s="225" t="s">
        <v>1</v>
      </c>
      <c r="AC453" s="225" t="s">
        <v>1</v>
      </c>
      <c r="AD453" s="225" t="s">
        <v>1</v>
      </c>
      <c r="AE453" s="225" t="s">
        <v>1</v>
      </c>
      <c r="AF453" s="225" t="s">
        <v>1</v>
      </c>
      <c r="AG453" s="225" t="s">
        <v>1</v>
      </c>
      <c r="AH453" s="225" t="s">
        <v>1</v>
      </c>
      <c r="AI453" s="225" t="s">
        <v>1</v>
      </c>
      <c r="AJ453" s="225" t="s">
        <v>1</v>
      </c>
      <c r="AK453" s="225" t="s">
        <v>1</v>
      </c>
      <c r="AL453" s="225" t="s">
        <v>1</v>
      </c>
      <c r="AM453" s="225" t="s">
        <v>1</v>
      </c>
      <c r="AN453" s="225" t="s">
        <v>1</v>
      </c>
      <c r="AO453" s="225" t="s">
        <v>1</v>
      </c>
      <c r="AP453" s="225" t="s">
        <v>1</v>
      </c>
      <c r="AQ453" s="225" t="s">
        <v>1</v>
      </c>
      <c r="AR453" s="225" t="s">
        <v>1</v>
      </c>
      <c r="AS453" s="225" t="s">
        <v>1</v>
      </c>
      <c r="AT453" s="225" t="s">
        <v>1</v>
      </c>
      <c r="AU453" s="225" t="s">
        <v>1</v>
      </c>
      <c r="AV453" s="225" t="s">
        <v>1</v>
      </c>
      <c r="AW453" s="235" t="s">
        <v>1</v>
      </c>
      <c r="AX453" s="235">
        <v>0</v>
      </c>
      <c r="AY453" s="235">
        <v>0</v>
      </c>
      <c r="AZ453" s="228" t="s">
        <v>1</v>
      </c>
      <c r="BA453" s="228" t="s">
        <v>1</v>
      </c>
      <c r="BB453" s="229" t="s">
        <v>1</v>
      </c>
      <c r="BD453" t="e">
        <f>VLOOKUP(A453,'High impact list'!$A:$F,1,FALSE)</f>
        <v>#N/A</v>
      </c>
      <c r="BE453" t="e">
        <f>VLOOKUP(A453,'High impact list'!$A:$F,5,FALSE)</f>
        <v>#N/A</v>
      </c>
      <c r="BF453">
        <v>2</v>
      </c>
      <c r="BG453">
        <v>1</v>
      </c>
      <c r="BH453">
        <f>VLOOKUP(A453,Sheet2!B:B,1,FALSE)</f>
        <v>1523</v>
      </c>
    </row>
    <row r="454" spans="1:60" ht="14.25" customHeight="1" x14ac:dyDescent="0.25">
      <c r="A454" s="223">
        <v>1520</v>
      </c>
      <c r="B454" s="224" t="s">
        <v>1489</v>
      </c>
      <c r="C454" s="225" t="s">
        <v>1193</v>
      </c>
      <c r="D454" s="225" t="s">
        <v>415</v>
      </c>
      <c r="E454" s="225" t="s">
        <v>737</v>
      </c>
      <c r="F454" s="225" t="s">
        <v>1</v>
      </c>
      <c r="G454" s="225" t="s">
        <v>156</v>
      </c>
      <c r="H454" s="224" t="s">
        <v>1</v>
      </c>
      <c r="I454" s="224" t="s">
        <v>437</v>
      </c>
      <c r="J454" s="226" t="s">
        <v>33</v>
      </c>
      <c r="K454" s="225" t="s">
        <v>1</v>
      </c>
      <c r="L454" s="230" t="s">
        <v>22</v>
      </c>
      <c r="M454" s="227" t="s">
        <v>17</v>
      </c>
      <c r="N454" s="225" t="s">
        <v>1</v>
      </c>
      <c r="O454" s="231" t="s">
        <v>20</v>
      </c>
      <c r="P454" s="225" t="s">
        <v>1</v>
      </c>
      <c r="Q454" s="225" t="s">
        <v>1</v>
      </c>
      <c r="R454" s="225" t="s">
        <v>1</v>
      </c>
      <c r="S454" s="225" t="s">
        <v>1</v>
      </c>
      <c r="T454" s="225" t="s">
        <v>1</v>
      </c>
      <c r="U454" s="225" t="s">
        <v>1</v>
      </c>
      <c r="V454" s="225" t="s">
        <v>1</v>
      </c>
      <c r="W454" s="225" t="s">
        <v>1</v>
      </c>
      <c r="X454" s="225" t="s">
        <v>1</v>
      </c>
      <c r="Y454" s="225" t="s">
        <v>1</v>
      </c>
      <c r="Z454" s="225" t="s">
        <v>1</v>
      </c>
      <c r="AA454" s="225" t="s">
        <v>1</v>
      </c>
      <c r="AB454" s="225" t="s">
        <v>1</v>
      </c>
      <c r="AC454" s="225" t="s">
        <v>1</v>
      </c>
      <c r="AD454" s="225" t="s">
        <v>1</v>
      </c>
      <c r="AE454" s="230" t="s">
        <v>22</v>
      </c>
      <c r="AF454" s="225" t="s">
        <v>1</v>
      </c>
      <c r="AG454" s="225" t="s">
        <v>1</v>
      </c>
      <c r="AH454" s="225" t="s">
        <v>1</v>
      </c>
      <c r="AI454" s="225" t="s">
        <v>1</v>
      </c>
      <c r="AJ454" s="225" t="s">
        <v>1</v>
      </c>
      <c r="AK454" s="225" t="s">
        <v>1</v>
      </c>
      <c r="AL454" s="225" t="s">
        <v>1</v>
      </c>
      <c r="AM454" s="225" t="s">
        <v>1</v>
      </c>
      <c r="AN454" s="225" t="s">
        <v>1</v>
      </c>
      <c r="AO454" s="225" t="s">
        <v>1</v>
      </c>
      <c r="AP454" s="225" t="s">
        <v>1</v>
      </c>
      <c r="AQ454" s="225" t="s">
        <v>1</v>
      </c>
      <c r="AR454" s="225" t="s">
        <v>1</v>
      </c>
      <c r="AS454" s="225" t="s">
        <v>1</v>
      </c>
      <c r="AT454" s="225" t="s">
        <v>1</v>
      </c>
      <c r="AU454" s="225" t="s">
        <v>1</v>
      </c>
      <c r="AV454" s="225" t="s">
        <v>1</v>
      </c>
      <c r="AW454" s="235" t="s">
        <v>1</v>
      </c>
      <c r="AX454" s="235">
        <v>0</v>
      </c>
      <c r="AY454" s="235">
        <v>0</v>
      </c>
      <c r="AZ454" s="228" t="s">
        <v>1</v>
      </c>
      <c r="BA454" s="228" t="s">
        <v>1</v>
      </c>
      <c r="BB454" s="229" t="s">
        <v>1</v>
      </c>
      <c r="BD454" t="e">
        <f>VLOOKUP(A454,'High impact list'!$A:$F,1,FALSE)</f>
        <v>#N/A</v>
      </c>
      <c r="BE454" t="e">
        <f>VLOOKUP(A454,'High impact list'!$A:$F,5,FALSE)</f>
        <v>#N/A</v>
      </c>
      <c r="BF454">
        <v>2</v>
      </c>
      <c r="BG454">
        <v>1</v>
      </c>
      <c r="BH454">
        <f>VLOOKUP(A454,Sheet2!B:B,1,FALSE)</f>
        <v>1520</v>
      </c>
    </row>
    <row r="455" spans="1:60" ht="18" customHeight="1" x14ac:dyDescent="0.25">
      <c r="A455" s="223">
        <v>318</v>
      </c>
      <c r="B455" s="224" t="s">
        <v>1490</v>
      </c>
      <c r="C455" s="225" t="s">
        <v>1193</v>
      </c>
      <c r="D455" s="225" t="s">
        <v>415</v>
      </c>
      <c r="E455" s="225" t="s">
        <v>1086</v>
      </c>
      <c r="F455" s="225" t="s">
        <v>1</v>
      </c>
      <c r="G455" s="225" t="s">
        <v>1517</v>
      </c>
      <c r="H455" s="224" t="s">
        <v>1</v>
      </c>
      <c r="I455" s="224" t="s">
        <v>437</v>
      </c>
      <c r="J455" s="226" t="s">
        <v>33</v>
      </c>
      <c r="K455" s="225" t="s">
        <v>1</v>
      </c>
      <c r="L455" s="225" t="s">
        <v>1</v>
      </c>
      <c r="M455" s="226" t="s">
        <v>33</v>
      </c>
      <c r="N455" s="225" t="s">
        <v>1</v>
      </c>
      <c r="O455" s="225" t="s">
        <v>1</v>
      </c>
      <c r="P455" s="225" t="s">
        <v>1</v>
      </c>
      <c r="Q455" s="225" t="s">
        <v>1</v>
      </c>
      <c r="R455" s="225" t="s">
        <v>1</v>
      </c>
      <c r="S455" s="225" t="s">
        <v>1</v>
      </c>
      <c r="T455" s="225" t="s">
        <v>1</v>
      </c>
      <c r="U455" s="225" t="s">
        <v>1</v>
      </c>
      <c r="V455" s="225" t="s">
        <v>1</v>
      </c>
      <c r="W455" s="225" t="s">
        <v>1</v>
      </c>
      <c r="X455" s="225" t="s">
        <v>1</v>
      </c>
      <c r="Y455" s="225" t="s">
        <v>1</v>
      </c>
      <c r="Z455" s="225" t="s">
        <v>1</v>
      </c>
      <c r="AA455" s="225" t="s">
        <v>1</v>
      </c>
      <c r="AB455" s="225" t="s">
        <v>1</v>
      </c>
      <c r="AC455" s="225" t="s">
        <v>1</v>
      </c>
      <c r="AD455" s="225" t="s">
        <v>1</v>
      </c>
      <c r="AE455" s="225" t="s">
        <v>1</v>
      </c>
      <c r="AF455" s="225" t="s">
        <v>1</v>
      </c>
      <c r="AG455" s="225" t="s">
        <v>1</v>
      </c>
      <c r="AH455" s="225" t="s">
        <v>1</v>
      </c>
      <c r="AI455" s="225" t="s">
        <v>1</v>
      </c>
      <c r="AJ455" s="225" t="s">
        <v>1</v>
      </c>
      <c r="AK455" s="225" t="s">
        <v>1</v>
      </c>
      <c r="AL455" s="225" t="s">
        <v>1</v>
      </c>
      <c r="AM455" s="225" t="s">
        <v>1</v>
      </c>
      <c r="AN455" s="225" t="s">
        <v>1</v>
      </c>
      <c r="AO455" s="225" t="s">
        <v>1</v>
      </c>
      <c r="AP455" s="225" t="s">
        <v>1</v>
      </c>
      <c r="AQ455" s="225" t="s">
        <v>1</v>
      </c>
      <c r="AR455" s="225" t="s">
        <v>1</v>
      </c>
      <c r="AS455" s="225" t="s">
        <v>1</v>
      </c>
      <c r="AT455" s="225" t="s">
        <v>1</v>
      </c>
      <c r="AU455" s="225" t="s">
        <v>1</v>
      </c>
      <c r="AV455" s="225" t="s">
        <v>1</v>
      </c>
      <c r="AW455" s="235" t="s">
        <v>1</v>
      </c>
      <c r="AX455" s="235">
        <v>0</v>
      </c>
      <c r="AY455" s="235">
        <v>0</v>
      </c>
      <c r="AZ455" s="228">
        <v>0</v>
      </c>
      <c r="BA455" s="228">
        <v>0</v>
      </c>
      <c r="BB455" s="229">
        <v>0</v>
      </c>
      <c r="BD455" t="e">
        <f>VLOOKUP(A455,'High impact list'!$A:$F,1,FALSE)</f>
        <v>#N/A</v>
      </c>
      <c r="BE455" t="e">
        <f>VLOOKUP(A455,'High impact list'!$A:$F,5,FALSE)</f>
        <v>#N/A</v>
      </c>
      <c r="BF455">
        <v>2</v>
      </c>
      <c r="BG455">
        <v>1</v>
      </c>
      <c r="BH455">
        <f>VLOOKUP(A455,Sheet2!B:B,1,FALSE)</f>
        <v>318</v>
      </c>
    </row>
    <row r="456" spans="1:60" ht="14.25" customHeight="1" x14ac:dyDescent="0.25">
      <c r="A456" s="223">
        <v>320</v>
      </c>
      <c r="B456" s="224" t="s">
        <v>1491</v>
      </c>
      <c r="C456" s="225" t="s">
        <v>1193</v>
      </c>
      <c r="D456" s="225" t="s">
        <v>415</v>
      </c>
      <c r="E456" s="225" t="s">
        <v>815</v>
      </c>
      <c r="F456" s="225" t="s">
        <v>1</v>
      </c>
      <c r="G456" s="225" t="s">
        <v>817</v>
      </c>
      <c r="H456" s="224" t="s">
        <v>1</v>
      </c>
      <c r="I456" s="224" t="s">
        <v>437</v>
      </c>
      <c r="J456" s="226" t="s">
        <v>33</v>
      </c>
      <c r="K456" s="225" t="s">
        <v>1</v>
      </c>
      <c r="L456" s="225" t="s">
        <v>1</v>
      </c>
      <c r="M456" s="226" t="s">
        <v>33</v>
      </c>
      <c r="N456" s="225" t="s">
        <v>1</v>
      </c>
      <c r="O456" s="225" t="s">
        <v>1</v>
      </c>
      <c r="P456" s="225" t="s">
        <v>1</v>
      </c>
      <c r="Q456" s="225" t="s">
        <v>1</v>
      </c>
      <c r="R456" s="225" t="s">
        <v>1</v>
      </c>
      <c r="S456" s="225" t="s">
        <v>1</v>
      </c>
      <c r="T456" s="225" t="s">
        <v>1</v>
      </c>
      <c r="U456" s="225" t="s">
        <v>1</v>
      </c>
      <c r="V456" s="225" t="s">
        <v>1</v>
      </c>
      <c r="W456" s="225" t="s">
        <v>1</v>
      </c>
      <c r="X456" s="225" t="s">
        <v>1</v>
      </c>
      <c r="Y456" s="225" t="s">
        <v>1</v>
      </c>
      <c r="Z456" s="225" t="s">
        <v>1</v>
      </c>
      <c r="AA456" s="225" t="s">
        <v>1</v>
      </c>
      <c r="AB456" s="225" t="s">
        <v>1</v>
      </c>
      <c r="AC456" s="225" t="s">
        <v>1</v>
      </c>
      <c r="AD456" s="225" t="s">
        <v>1</v>
      </c>
      <c r="AE456" s="225" t="s">
        <v>1</v>
      </c>
      <c r="AF456" s="225" t="s">
        <v>1</v>
      </c>
      <c r="AG456" s="225" t="s">
        <v>1</v>
      </c>
      <c r="AH456" s="225" t="s">
        <v>1</v>
      </c>
      <c r="AI456" s="225" t="s">
        <v>1</v>
      </c>
      <c r="AJ456" s="225" t="s">
        <v>1</v>
      </c>
      <c r="AK456" s="225" t="s">
        <v>1</v>
      </c>
      <c r="AL456" s="225" t="s">
        <v>1</v>
      </c>
      <c r="AM456" s="225" t="s">
        <v>1</v>
      </c>
      <c r="AN456" s="225" t="s">
        <v>1</v>
      </c>
      <c r="AO456" s="225" t="s">
        <v>1</v>
      </c>
      <c r="AP456" s="225" t="s">
        <v>1</v>
      </c>
      <c r="AQ456" s="225" t="s">
        <v>1</v>
      </c>
      <c r="AR456" s="225" t="s">
        <v>1</v>
      </c>
      <c r="AS456" s="225" t="s">
        <v>1</v>
      </c>
      <c r="AT456" s="225" t="s">
        <v>1</v>
      </c>
      <c r="AU456" s="225" t="s">
        <v>1</v>
      </c>
      <c r="AV456" s="225" t="s">
        <v>1</v>
      </c>
      <c r="AW456" s="235" t="s">
        <v>1</v>
      </c>
      <c r="AX456" s="235">
        <v>0</v>
      </c>
      <c r="AY456" s="235">
        <v>0</v>
      </c>
      <c r="AZ456" s="228" t="s">
        <v>1</v>
      </c>
      <c r="BA456" s="228" t="s">
        <v>1</v>
      </c>
      <c r="BB456" s="229" t="s">
        <v>1</v>
      </c>
      <c r="BD456" t="e">
        <f>VLOOKUP(A456,'High impact list'!$A:$F,1,FALSE)</f>
        <v>#N/A</v>
      </c>
      <c r="BE456" t="e">
        <f>VLOOKUP(A456,'High impact list'!$A:$F,5,FALSE)</f>
        <v>#N/A</v>
      </c>
      <c r="BF456">
        <v>2</v>
      </c>
      <c r="BG456">
        <v>1</v>
      </c>
      <c r="BH456">
        <f>VLOOKUP(A456,Sheet2!B:B,1,FALSE)</f>
        <v>320</v>
      </c>
    </row>
    <row r="457" spans="1:60" ht="14.25" customHeight="1" x14ac:dyDescent="0.25">
      <c r="A457" s="223">
        <v>332</v>
      </c>
      <c r="B457" s="224" t="s">
        <v>1494</v>
      </c>
      <c r="C457" s="225" t="s">
        <v>1193</v>
      </c>
      <c r="D457" s="225" t="s">
        <v>415</v>
      </c>
      <c r="E457" s="225" t="s">
        <v>1086</v>
      </c>
      <c r="F457" s="225" t="s">
        <v>1</v>
      </c>
      <c r="G457" s="225" t="s">
        <v>1517</v>
      </c>
      <c r="H457" s="224" t="s">
        <v>1</v>
      </c>
      <c r="I457" s="224" t="s">
        <v>437</v>
      </c>
      <c r="J457" s="226" t="s">
        <v>33</v>
      </c>
      <c r="K457" s="225" t="s">
        <v>1</v>
      </c>
      <c r="L457" s="225" t="s">
        <v>1</v>
      </c>
      <c r="M457" s="226" t="s">
        <v>33</v>
      </c>
      <c r="N457" s="225" t="s">
        <v>1</v>
      </c>
      <c r="O457" s="225" t="s">
        <v>1</v>
      </c>
      <c r="P457" s="225" t="s">
        <v>1</v>
      </c>
      <c r="Q457" s="225" t="s">
        <v>1</v>
      </c>
      <c r="R457" s="225" t="s">
        <v>1</v>
      </c>
      <c r="S457" s="225" t="s">
        <v>1</v>
      </c>
      <c r="T457" s="225" t="s">
        <v>1</v>
      </c>
      <c r="U457" s="225" t="s">
        <v>1</v>
      </c>
      <c r="V457" s="225" t="s">
        <v>1</v>
      </c>
      <c r="W457" s="225" t="s">
        <v>1</v>
      </c>
      <c r="X457" s="225" t="s">
        <v>1</v>
      </c>
      <c r="Y457" s="225" t="s">
        <v>1</v>
      </c>
      <c r="Z457" s="225" t="s">
        <v>1</v>
      </c>
      <c r="AA457" s="225" t="s">
        <v>1</v>
      </c>
      <c r="AB457" s="225" t="s">
        <v>1</v>
      </c>
      <c r="AC457" s="225" t="s">
        <v>1</v>
      </c>
      <c r="AD457" s="225" t="s">
        <v>1</v>
      </c>
      <c r="AE457" s="225" t="s">
        <v>1</v>
      </c>
      <c r="AF457" s="225" t="s">
        <v>1</v>
      </c>
      <c r="AG457" s="225" t="s">
        <v>1</v>
      </c>
      <c r="AH457" s="225" t="s">
        <v>1</v>
      </c>
      <c r="AI457" s="225" t="s">
        <v>1</v>
      </c>
      <c r="AJ457" s="225" t="s">
        <v>1</v>
      </c>
      <c r="AK457" s="225" t="s">
        <v>1</v>
      </c>
      <c r="AL457" s="225" t="s">
        <v>1</v>
      </c>
      <c r="AM457" s="225" t="s">
        <v>1</v>
      </c>
      <c r="AN457" s="225" t="s">
        <v>1</v>
      </c>
      <c r="AO457" s="225" t="s">
        <v>1</v>
      </c>
      <c r="AP457" s="225" t="s">
        <v>1</v>
      </c>
      <c r="AQ457" s="225" t="s">
        <v>1</v>
      </c>
      <c r="AR457" s="225" t="s">
        <v>1</v>
      </c>
      <c r="AS457" s="225" t="s">
        <v>1</v>
      </c>
      <c r="AT457" s="225" t="s">
        <v>1</v>
      </c>
      <c r="AU457" s="225" t="s">
        <v>1</v>
      </c>
      <c r="AV457" s="225" t="s">
        <v>1</v>
      </c>
      <c r="AW457" s="235" t="s">
        <v>1</v>
      </c>
      <c r="AX457" s="235">
        <v>0</v>
      </c>
      <c r="AY457" s="235">
        <v>0</v>
      </c>
      <c r="AZ457" s="228" t="s">
        <v>1</v>
      </c>
      <c r="BA457" s="228" t="s">
        <v>1</v>
      </c>
      <c r="BB457" s="229" t="s">
        <v>1</v>
      </c>
      <c r="BD457" t="e">
        <f>VLOOKUP(A457,'High impact list'!$A:$F,1,FALSE)</f>
        <v>#N/A</v>
      </c>
      <c r="BE457" t="e">
        <f>VLOOKUP(A457,'High impact list'!$A:$F,5,FALSE)</f>
        <v>#N/A</v>
      </c>
      <c r="BF457">
        <v>2</v>
      </c>
      <c r="BG457">
        <v>1</v>
      </c>
      <c r="BH457">
        <f>VLOOKUP(A457,Sheet2!B:B,1,FALSE)</f>
        <v>332</v>
      </c>
    </row>
    <row r="458" spans="1:60" ht="18.75" customHeight="1" x14ac:dyDescent="0.25">
      <c r="A458" s="223">
        <v>333</v>
      </c>
      <c r="B458" s="224" t="s">
        <v>1495</v>
      </c>
      <c r="C458" s="225" t="s">
        <v>1193</v>
      </c>
      <c r="D458" s="225" t="s">
        <v>415</v>
      </c>
      <c r="E458" s="225" t="s">
        <v>1086</v>
      </c>
      <c r="F458" s="225" t="s">
        <v>1</v>
      </c>
      <c r="G458" s="225" t="s">
        <v>1517</v>
      </c>
      <c r="H458" s="224" t="s">
        <v>1</v>
      </c>
      <c r="I458" s="224" t="s">
        <v>437</v>
      </c>
      <c r="J458" s="226" t="s">
        <v>33</v>
      </c>
      <c r="K458" s="225" t="s">
        <v>1</v>
      </c>
      <c r="L458" s="225" t="s">
        <v>1</v>
      </c>
      <c r="M458" s="226" t="s">
        <v>33</v>
      </c>
      <c r="N458" s="225" t="s">
        <v>1</v>
      </c>
      <c r="O458" s="225" t="s">
        <v>1</v>
      </c>
      <c r="P458" s="225" t="s">
        <v>1</v>
      </c>
      <c r="Q458" s="225" t="s">
        <v>1</v>
      </c>
      <c r="R458" s="225" t="s">
        <v>1</v>
      </c>
      <c r="S458" s="225" t="s">
        <v>1</v>
      </c>
      <c r="T458" s="225" t="s">
        <v>1</v>
      </c>
      <c r="U458" s="225" t="s">
        <v>1</v>
      </c>
      <c r="V458" s="225" t="s">
        <v>1</v>
      </c>
      <c r="W458" s="225" t="s">
        <v>1</v>
      </c>
      <c r="X458" s="225" t="s">
        <v>1</v>
      </c>
      <c r="Y458" s="225" t="s">
        <v>1</v>
      </c>
      <c r="Z458" s="225" t="s">
        <v>1</v>
      </c>
      <c r="AA458" s="225" t="s">
        <v>1</v>
      </c>
      <c r="AB458" s="225" t="s">
        <v>1</v>
      </c>
      <c r="AC458" s="225" t="s">
        <v>1</v>
      </c>
      <c r="AD458" s="225" t="s">
        <v>1</v>
      </c>
      <c r="AE458" s="225" t="s">
        <v>1</v>
      </c>
      <c r="AF458" s="225" t="s">
        <v>1</v>
      </c>
      <c r="AG458" s="225" t="s">
        <v>1</v>
      </c>
      <c r="AH458" s="225" t="s">
        <v>1</v>
      </c>
      <c r="AI458" s="225" t="s">
        <v>1</v>
      </c>
      <c r="AJ458" s="225" t="s">
        <v>1</v>
      </c>
      <c r="AK458" s="225" t="s">
        <v>1</v>
      </c>
      <c r="AL458" s="225" t="s">
        <v>1</v>
      </c>
      <c r="AM458" s="225" t="s">
        <v>1</v>
      </c>
      <c r="AN458" s="225" t="s">
        <v>1</v>
      </c>
      <c r="AO458" s="225" t="s">
        <v>1</v>
      </c>
      <c r="AP458" s="225" t="s">
        <v>1</v>
      </c>
      <c r="AQ458" s="225" t="s">
        <v>1</v>
      </c>
      <c r="AR458" s="225" t="s">
        <v>1</v>
      </c>
      <c r="AS458" s="225" t="s">
        <v>1</v>
      </c>
      <c r="AT458" s="225" t="s">
        <v>1</v>
      </c>
      <c r="AU458" s="225" t="s">
        <v>1</v>
      </c>
      <c r="AV458" s="225" t="s">
        <v>1</v>
      </c>
      <c r="AW458" s="235" t="s">
        <v>1</v>
      </c>
      <c r="AX458" s="235">
        <v>0</v>
      </c>
      <c r="AY458" s="235">
        <v>0</v>
      </c>
      <c r="AZ458" s="228" t="s">
        <v>1</v>
      </c>
      <c r="BA458" s="228" t="s">
        <v>1</v>
      </c>
      <c r="BB458" s="229" t="s">
        <v>1</v>
      </c>
      <c r="BD458" t="e">
        <f>VLOOKUP(A458,'High impact list'!$A:$F,1,FALSE)</f>
        <v>#N/A</v>
      </c>
      <c r="BE458" t="e">
        <f>VLOOKUP(A458,'High impact list'!$A:$F,5,FALSE)</f>
        <v>#N/A</v>
      </c>
      <c r="BF458">
        <v>2</v>
      </c>
      <c r="BG458">
        <v>1</v>
      </c>
      <c r="BH458">
        <f>VLOOKUP(A458,Sheet2!B:B,1,FALSE)</f>
        <v>333</v>
      </c>
    </row>
    <row r="459" spans="1:60" ht="14.25" customHeight="1" x14ac:dyDescent="0.25">
      <c r="A459" s="223">
        <v>334</v>
      </c>
      <c r="B459" s="224" t="s">
        <v>1497</v>
      </c>
      <c r="C459" s="225" t="s">
        <v>1193</v>
      </c>
      <c r="D459" s="225" t="s">
        <v>415</v>
      </c>
      <c r="E459" s="225" t="s">
        <v>1086</v>
      </c>
      <c r="F459" s="225" t="s">
        <v>1</v>
      </c>
      <c r="G459" s="225" t="s">
        <v>1517</v>
      </c>
      <c r="H459" s="224" t="s">
        <v>1</v>
      </c>
      <c r="I459" s="224" t="s">
        <v>437</v>
      </c>
      <c r="J459" s="226" t="s">
        <v>33</v>
      </c>
      <c r="K459" s="225" t="s">
        <v>1</v>
      </c>
      <c r="L459" s="225" t="s">
        <v>1</v>
      </c>
      <c r="M459" s="226" t="s">
        <v>33</v>
      </c>
      <c r="N459" s="225" t="s">
        <v>1</v>
      </c>
      <c r="O459" s="225" t="s">
        <v>1</v>
      </c>
      <c r="P459" s="225" t="s">
        <v>1</v>
      </c>
      <c r="Q459" s="225" t="s">
        <v>1</v>
      </c>
      <c r="R459" s="225" t="s">
        <v>1</v>
      </c>
      <c r="S459" s="225" t="s">
        <v>1</v>
      </c>
      <c r="T459" s="225" t="s">
        <v>1</v>
      </c>
      <c r="U459" s="225" t="s">
        <v>1</v>
      </c>
      <c r="V459" s="225" t="s">
        <v>1</v>
      </c>
      <c r="W459" s="225" t="s">
        <v>1</v>
      </c>
      <c r="X459" s="225" t="s">
        <v>1</v>
      </c>
      <c r="Y459" s="225" t="s">
        <v>1</v>
      </c>
      <c r="Z459" s="225" t="s">
        <v>1</v>
      </c>
      <c r="AA459" s="225" t="s">
        <v>1</v>
      </c>
      <c r="AB459" s="225" t="s">
        <v>1</v>
      </c>
      <c r="AC459" s="225" t="s">
        <v>1</v>
      </c>
      <c r="AD459" s="225" t="s">
        <v>1</v>
      </c>
      <c r="AE459" s="225" t="s">
        <v>1</v>
      </c>
      <c r="AF459" s="225" t="s">
        <v>1</v>
      </c>
      <c r="AG459" s="225" t="s">
        <v>1</v>
      </c>
      <c r="AH459" s="225" t="s">
        <v>1</v>
      </c>
      <c r="AI459" s="225" t="s">
        <v>1</v>
      </c>
      <c r="AJ459" s="225" t="s">
        <v>1</v>
      </c>
      <c r="AK459" s="225" t="s">
        <v>1</v>
      </c>
      <c r="AL459" s="225" t="s">
        <v>1</v>
      </c>
      <c r="AM459" s="225" t="s">
        <v>1</v>
      </c>
      <c r="AN459" s="225" t="s">
        <v>1</v>
      </c>
      <c r="AO459" s="225" t="s">
        <v>1</v>
      </c>
      <c r="AP459" s="225" t="s">
        <v>1</v>
      </c>
      <c r="AQ459" s="225" t="s">
        <v>1</v>
      </c>
      <c r="AR459" s="225" t="s">
        <v>1</v>
      </c>
      <c r="AS459" s="225" t="s">
        <v>1</v>
      </c>
      <c r="AT459" s="225" t="s">
        <v>1</v>
      </c>
      <c r="AU459" s="225" t="s">
        <v>1</v>
      </c>
      <c r="AV459" s="225" t="s">
        <v>1</v>
      </c>
      <c r="AW459" s="235" t="s">
        <v>1</v>
      </c>
      <c r="AX459" s="235">
        <v>0</v>
      </c>
      <c r="AY459" s="235">
        <v>0</v>
      </c>
      <c r="AZ459" s="228" t="s">
        <v>1</v>
      </c>
      <c r="BA459" s="228" t="s">
        <v>1</v>
      </c>
      <c r="BB459" s="229" t="s">
        <v>1</v>
      </c>
      <c r="BD459" t="e">
        <f>VLOOKUP(A459,'High impact list'!$A:$F,1,FALSE)</f>
        <v>#N/A</v>
      </c>
      <c r="BE459" t="e">
        <f>VLOOKUP(A459,'High impact list'!$A:$F,5,FALSE)</f>
        <v>#N/A</v>
      </c>
      <c r="BF459">
        <v>2</v>
      </c>
      <c r="BG459">
        <v>1</v>
      </c>
      <c r="BH459">
        <f>VLOOKUP(A459,Sheet2!B:B,1,FALSE)</f>
        <v>334</v>
      </c>
    </row>
    <row r="460" spans="1:60" ht="18.75" customHeight="1" x14ac:dyDescent="0.25">
      <c r="A460" s="223">
        <v>1178</v>
      </c>
      <c r="B460" s="224" t="s">
        <v>1531</v>
      </c>
      <c r="C460" s="225" t="s">
        <v>1193</v>
      </c>
      <c r="D460" s="225" t="s">
        <v>415</v>
      </c>
      <c r="E460" s="225" t="s">
        <v>1021</v>
      </c>
      <c r="F460" s="225" t="s">
        <v>1</v>
      </c>
      <c r="G460" s="225" t="s">
        <v>1517</v>
      </c>
      <c r="H460" s="224" t="s">
        <v>1</v>
      </c>
      <c r="I460" s="224" t="s">
        <v>437</v>
      </c>
      <c r="J460" s="226" t="s">
        <v>33</v>
      </c>
      <c r="K460" s="225" t="s">
        <v>1</v>
      </c>
      <c r="L460" s="225" t="s">
        <v>1</v>
      </c>
      <c r="M460" s="226" t="s">
        <v>33</v>
      </c>
      <c r="N460" s="225" t="s">
        <v>1</v>
      </c>
      <c r="O460" s="225" t="s">
        <v>1</v>
      </c>
      <c r="P460" s="225" t="s">
        <v>1</v>
      </c>
      <c r="Q460" s="225" t="s">
        <v>1</v>
      </c>
      <c r="R460" s="225" t="s">
        <v>1</v>
      </c>
      <c r="S460" s="225" t="s">
        <v>1</v>
      </c>
      <c r="T460" s="225" t="s">
        <v>1</v>
      </c>
      <c r="U460" s="225" t="s">
        <v>1</v>
      </c>
      <c r="V460" s="225" t="s">
        <v>1</v>
      </c>
      <c r="W460" s="225" t="s">
        <v>1</v>
      </c>
      <c r="X460" s="225" t="s">
        <v>1</v>
      </c>
      <c r="Y460" s="225" t="s">
        <v>1</v>
      </c>
      <c r="Z460" s="225" t="s">
        <v>1</v>
      </c>
      <c r="AA460" s="225" t="s">
        <v>1</v>
      </c>
      <c r="AB460" s="225" t="s">
        <v>1</v>
      </c>
      <c r="AC460" s="225" t="s">
        <v>1</v>
      </c>
      <c r="AD460" s="225" t="s">
        <v>1</v>
      </c>
      <c r="AE460" s="225" t="s">
        <v>1</v>
      </c>
      <c r="AF460" s="225" t="s">
        <v>1</v>
      </c>
      <c r="AG460" s="225" t="s">
        <v>1</v>
      </c>
      <c r="AH460" s="225" t="s">
        <v>1</v>
      </c>
      <c r="AI460" s="225" t="s">
        <v>1</v>
      </c>
      <c r="AJ460" s="225" t="s">
        <v>1</v>
      </c>
      <c r="AK460" s="225" t="s">
        <v>1</v>
      </c>
      <c r="AL460" s="225" t="s">
        <v>1</v>
      </c>
      <c r="AM460" s="225" t="s">
        <v>1</v>
      </c>
      <c r="AN460" s="225" t="s">
        <v>1</v>
      </c>
      <c r="AO460" s="225" t="s">
        <v>1</v>
      </c>
      <c r="AP460" s="225" t="s">
        <v>1</v>
      </c>
      <c r="AQ460" s="225" t="s">
        <v>1</v>
      </c>
      <c r="AR460" s="225" t="s">
        <v>1</v>
      </c>
      <c r="AS460" s="225" t="s">
        <v>1</v>
      </c>
      <c r="AT460" s="225" t="s">
        <v>1</v>
      </c>
      <c r="AU460" s="225" t="s">
        <v>1</v>
      </c>
      <c r="AV460" s="225" t="s">
        <v>1</v>
      </c>
      <c r="AW460" s="235" t="s">
        <v>1</v>
      </c>
      <c r="AX460" s="235">
        <v>0</v>
      </c>
      <c r="AY460" s="235">
        <v>0</v>
      </c>
      <c r="AZ460" s="228" t="s">
        <v>1</v>
      </c>
      <c r="BA460" s="228" t="s">
        <v>1</v>
      </c>
      <c r="BB460" s="229" t="s">
        <v>1</v>
      </c>
      <c r="BD460" t="e">
        <f>VLOOKUP(A460,'High impact list'!$A:$F,1,FALSE)</f>
        <v>#N/A</v>
      </c>
      <c r="BE460" t="e">
        <f>VLOOKUP(A460,'High impact list'!$A:$F,5,FALSE)</f>
        <v>#N/A</v>
      </c>
      <c r="BF460">
        <v>2</v>
      </c>
      <c r="BG460">
        <v>1</v>
      </c>
      <c r="BH460">
        <f>VLOOKUP(A460,Sheet2!B:B,1,FALSE)</f>
        <v>1178</v>
      </c>
    </row>
    <row r="461" spans="1:60" ht="18" customHeight="1" x14ac:dyDescent="0.25">
      <c r="A461" s="223">
        <v>1557</v>
      </c>
      <c r="B461" s="224" t="s">
        <v>1532</v>
      </c>
      <c r="C461" s="225" t="s">
        <v>1193</v>
      </c>
      <c r="D461" s="225" t="s">
        <v>415</v>
      </c>
      <c r="E461" s="225" t="s">
        <v>519</v>
      </c>
      <c r="F461" s="225" t="s">
        <v>1</v>
      </c>
      <c r="G461" s="225" t="s">
        <v>1517</v>
      </c>
      <c r="H461" s="224" t="s">
        <v>1</v>
      </c>
      <c r="I461" s="224" t="s">
        <v>437</v>
      </c>
      <c r="J461" s="226" t="s">
        <v>33</v>
      </c>
      <c r="K461" s="225" t="s">
        <v>1</v>
      </c>
      <c r="L461" s="225" t="s">
        <v>1</v>
      </c>
      <c r="M461" s="226" t="s">
        <v>33</v>
      </c>
      <c r="N461" s="225" t="s">
        <v>1</v>
      </c>
      <c r="O461" s="225" t="s">
        <v>1</v>
      </c>
      <c r="P461" s="225" t="s">
        <v>1</v>
      </c>
      <c r="Q461" s="225" t="s">
        <v>1</v>
      </c>
      <c r="R461" s="225" t="s">
        <v>1</v>
      </c>
      <c r="S461" s="225" t="s">
        <v>1</v>
      </c>
      <c r="T461" s="225" t="s">
        <v>1</v>
      </c>
      <c r="U461" s="225" t="s">
        <v>1</v>
      </c>
      <c r="V461" s="225" t="s">
        <v>1</v>
      </c>
      <c r="W461" s="225" t="s">
        <v>1</v>
      </c>
      <c r="X461" s="225" t="s">
        <v>1</v>
      </c>
      <c r="Y461" s="225" t="s">
        <v>1</v>
      </c>
      <c r="Z461" s="225" t="s">
        <v>1</v>
      </c>
      <c r="AA461" s="225" t="s">
        <v>1</v>
      </c>
      <c r="AB461" s="225" t="s">
        <v>1</v>
      </c>
      <c r="AC461" s="225" t="s">
        <v>1</v>
      </c>
      <c r="AD461" s="225" t="s">
        <v>1</v>
      </c>
      <c r="AE461" s="225" t="s">
        <v>1</v>
      </c>
      <c r="AF461" s="225" t="s">
        <v>1</v>
      </c>
      <c r="AG461" s="225" t="s">
        <v>1</v>
      </c>
      <c r="AH461" s="225" t="s">
        <v>1</v>
      </c>
      <c r="AI461" s="225" t="s">
        <v>1</v>
      </c>
      <c r="AJ461" s="225" t="s">
        <v>1</v>
      </c>
      <c r="AK461" s="225" t="s">
        <v>1</v>
      </c>
      <c r="AL461" s="225" t="s">
        <v>1</v>
      </c>
      <c r="AM461" s="225" t="s">
        <v>1</v>
      </c>
      <c r="AN461" s="225" t="s">
        <v>1</v>
      </c>
      <c r="AO461" s="225" t="s">
        <v>1</v>
      </c>
      <c r="AP461" s="225" t="s">
        <v>1</v>
      </c>
      <c r="AQ461" s="225" t="s">
        <v>1</v>
      </c>
      <c r="AR461" s="225" t="s">
        <v>1</v>
      </c>
      <c r="AS461" s="225" t="s">
        <v>1</v>
      </c>
      <c r="AT461" s="225" t="s">
        <v>1</v>
      </c>
      <c r="AU461" s="225" t="s">
        <v>1</v>
      </c>
      <c r="AV461" s="225" t="s">
        <v>1</v>
      </c>
      <c r="AW461" s="235" t="s">
        <v>1</v>
      </c>
      <c r="AX461" s="235">
        <v>0</v>
      </c>
      <c r="AY461" s="235">
        <v>0</v>
      </c>
      <c r="AZ461" s="228" t="s">
        <v>1</v>
      </c>
      <c r="BA461" s="228" t="s">
        <v>1</v>
      </c>
      <c r="BB461" s="229" t="s">
        <v>1</v>
      </c>
      <c r="BD461" t="e">
        <f>VLOOKUP(A461,'High impact list'!$A:$F,1,FALSE)</f>
        <v>#N/A</v>
      </c>
      <c r="BE461" t="e">
        <f>VLOOKUP(A461,'High impact list'!$A:$F,5,FALSE)</f>
        <v>#N/A</v>
      </c>
      <c r="BF461">
        <v>2</v>
      </c>
      <c r="BG461">
        <v>1</v>
      </c>
      <c r="BH461">
        <f>VLOOKUP(A461,Sheet2!B:B,1,FALSE)</f>
        <v>1557</v>
      </c>
    </row>
    <row r="462" spans="1:60" ht="18.75" customHeight="1" x14ac:dyDescent="0.25">
      <c r="A462" s="223">
        <v>418</v>
      </c>
      <c r="B462" s="224" t="s">
        <v>843</v>
      </c>
      <c r="C462" s="225" t="s">
        <v>1193</v>
      </c>
      <c r="D462" s="225" t="s">
        <v>415</v>
      </c>
      <c r="E462" s="225" t="s">
        <v>815</v>
      </c>
      <c r="F462" s="225" t="s">
        <v>1</v>
      </c>
      <c r="G462" s="225" t="s">
        <v>463</v>
      </c>
      <c r="H462" s="224" t="s">
        <v>1</v>
      </c>
      <c r="I462" s="224" t="s">
        <v>437</v>
      </c>
      <c r="J462" s="226" t="s">
        <v>33</v>
      </c>
      <c r="K462" s="225" t="s">
        <v>1</v>
      </c>
      <c r="L462" s="225" t="s">
        <v>1</v>
      </c>
      <c r="M462" s="226" t="s">
        <v>33</v>
      </c>
      <c r="N462" s="225" t="s">
        <v>1</v>
      </c>
      <c r="O462" s="225" t="s">
        <v>1</v>
      </c>
      <c r="P462" s="225" t="s">
        <v>1</v>
      </c>
      <c r="Q462" s="225" t="s">
        <v>1</v>
      </c>
      <c r="R462" s="225" t="s">
        <v>1</v>
      </c>
      <c r="S462" s="225" t="s">
        <v>1</v>
      </c>
      <c r="T462" s="225" t="s">
        <v>1</v>
      </c>
      <c r="U462" s="225" t="s">
        <v>1</v>
      </c>
      <c r="V462" s="225" t="s">
        <v>1</v>
      </c>
      <c r="W462" s="225" t="s">
        <v>1</v>
      </c>
      <c r="X462" s="225" t="s">
        <v>1</v>
      </c>
      <c r="Y462" s="225" t="s">
        <v>1</v>
      </c>
      <c r="Z462" s="225" t="s">
        <v>1</v>
      </c>
      <c r="AA462" s="225" t="s">
        <v>1</v>
      </c>
      <c r="AB462" s="225" t="s">
        <v>1</v>
      </c>
      <c r="AC462" s="225" t="s">
        <v>1</v>
      </c>
      <c r="AD462" s="225" t="s">
        <v>1</v>
      </c>
      <c r="AE462" s="225" t="s">
        <v>1</v>
      </c>
      <c r="AF462" s="225" t="s">
        <v>1</v>
      </c>
      <c r="AG462" s="225" t="s">
        <v>1</v>
      </c>
      <c r="AH462" s="225" t="s">
        <v>1</v>
      </c>
      <c r="AI462" s="225" t="s">
        <v>1</v>
      </c>
      <c r="AJ462" s="225" t="s">
        <v>1</v>
      </c>
      <c r="AK462" s="225" t="s">
        <v>1</v>
      </c>
      <c r="AL462" s="225" t="s">
        <v>1</v>
      </c>
      <c r="AM462" s="225" t="s">
        <v>1</v>
      </c>
      <c r="AN462" s="225" t="s">
        <v>1</v>
      </c>
      <c r="AO462" s="225" t="s">
        <v>1</v>
      </c>
      <c r="AP462" s="225" t="s">
        <v>1</v>
      </c>
      <c r="AQ462" s="225" t="s">
        <v>1</v>
      </c>
      <c r="AR462" s="225" t="s">
        <v>1</v>
      </c>
      <c r="AS462" s="225" t="s">
        <v>1</v>
      </c>
      <c r="AT462" s="225" t="s">
        <v>1</v>
      </c>
      <c r="AU462" s="225" t="s">
        <v>1</v>
      </c>
      <c r="AV462" s="225" t="s">
        <v>1</v>
      </c>
      <c r="AW462" s="235" t="s">
        <v>1</v>
      </c>
      <c r="AX462" s="235">
        <v>0</v>
      </c>
      <c r="AY462" s="235">
        <v>0</v>
      </c>
      <c r="AZ462" s="228" t="s">
        <v>1</v>
      </c>
      <c r="BA462" s="228" t="s">
        <v>1</v>
      </c>
      <c r="BB462" s="229" t="s">
        <v>1</v>
      </c>
      <c r="BD462" t="e">
        <f>VLOOKUP(A462,'High impact list'!$A:$F,1,FALSE)</f>
        <v>#N/A</v>
      </c>
      <c r="BE462" t="e">
        <f>VLOOKUP(A462,'High impact list'!$A:$F,5,FALSE)</f>
        <v>#N/A</v>
      </c>
      <c r="BF462">
        <v>2</v>
      </c>
      <c r="BG462">
        <v>1</v>
      </c>
      <c r="BH462">
        <f>VLOOKUP(A462,Sheet2!B:B,1,FALSE)</f>
        <v>418</v>
      </c>
    </row>
    <row r="463" spans="1:60" ht="14.25" customHeight="1" x14ac:dyDescent="0.25">
      <c r="A463" s="223">
        <v>464</v>
      </c>
      <c r="B463" s="224" t="s">
        <v>846</v>
      </c>
      <c r="C463" s="225" t="s">
        <v>1193</v>
      </c>
      <c r="D463" s="225" t="s">
        <v>415</v>
      </c>
      <c r="E463" s="225" t="s">
        <v>815</v>
      </c>
      <c r="F463" s="225" t="s">
        <v>1</v>
      </c>
      <c r="G463" s="225" t="s">
        <v>463</v>
      </c>
      <c r="H463" s="224" t="s">
        <v>1</v>
      </c>
      <c r="I463" s="224" t="s">
        <v>437</v>
      </c>
      <c r="J463" s="226" t="s">
        <v>33</v>
      </c>
      <c r="K463" s="225" t="s">
        <v>1</v>
      </c>
      <c r="L463" s="225" t="s">
        <v>1</v>
      </c>
      <c r="M463" s="226" t="s">
        <v>33</v>
      </c>
      <c r="N463" s="225" t="s">
        <v>1</v>
      </c>
      <c r="O463" s="225" t="s">
        <v>1</v>
      </c>
      <c r="P463" s="225" t="s">
        <v>1</v>
      </c>
      <c r="Q463" s="225" t="s">
        <v>1</v>
      </c>
      <c r="R463" s="225" t="s">
        <v>1</v>
      </c>
      <c r="S463" s="225" t="s">
        <v>1</v>
      </c>
      <c r="T463" s="225" t="s">
        <v>1</v>
      </c>
      <c r="U463" s="225" t="s">
        <v>1</v>
      </c>
      <c r="V463" s="225" t="s">
        <v>1</v>
      </c>
      <c r="W463" s="225" t="s">
        <v>1</v>
      </c>
      <c r="X463" s="225" t="s">
        <v>1</v>
      </c>
      <c r="Y463" s="225" t="s">
        <v>1</v>
      </c>
      <c r="Z463" s="225" t="s">
        <v>1</v>
      </c>
      <c r="AA463" s="225" t="s">
        <v>1</v>
      </c>
      <c r="AB463" s="225" t="s">
        <v>1</v>
      </c>
      <c r="AC463" s="225" t="s">
        <v>1</v>
      </c>
      <c r="AD463" s="225" t="s">
        <v>1</v>
      </c>
      <c r="AE463" s="225" t="s">
        <v>1</v>
      </c>
      <c r="AF463" s="225" t="s">
        <v>1</v>
      </c>
      <c r="AG463" s="225" t="s">
        <v>1</v>
      </c>
      <c r="AH463" s="225" t="s">
        <v>1</v>
      </c>
      <c r="AI463" s="225" t="s">
        <v>1</v>
      </c>
      <c r="AJ463" s="225" t="s">
        <v>1</v>
      </c>
      <c r="AK463" s="225" t="s">
        <v>1</v>
      </c>
      <c r="AL463" s="225" t="s">
        <v>1</v>
      </c>
      <c r="AM463" s="225" t="s">
        <v>1</v>
      </c>
      <c r="AN463" s="225" t="s">
        <v>1</v>
      </c>
      <c r="AO463" s="225" t="s">
        <v>1</v>
      </c>
      <c r="AP463" s="225" t="s">
        <v>1</v>
      </c>
      <c r="AQ463" s="225" t="s">
        <v>1</v>
      </c>
      <c r="AR463" s="225" t="s">
        <v>1</v>
      </c>
      <c r="AS463" s="225" t="s">
        <v>1</v>
      </c>
      <c r="AT463" s="225" t="s">
        <v>1</v>
      </c>
      <c r="AU463" s="225" t="s">
        <v>1</v>
      </c>
      <c r="AV463" s="225" t="s">
        <v>1</v>
      </c>
      <c r="AW463" s="235" t="s">
        <v>1</v>
      </c>
      <c r="AX463" s="235">
        <v>0</v>
      </c>
      <c r="AY463" s="235">
        <v>0</v>
      </c>
      <c r="AZ463" s="228" t="s">
        <v>1</v>
      </c>
      <c r="BA463" s="228" t="s">
        <v>1</v>
      </c>
      <c r="BB463" s="229" t="s">
        <v>1</v>
      </c>
      <c r="BD463" t="e">
        <f>VLOOKUP(A463,'High impact list'!$A:$F,1,FALSE)</f>
        <v>#N/A</v>
      </c>
      <c r="BE463" t="e">
        <f>VLOOKUP(A463,'High impact list'!$A:$F,5,FALSE)</f>
        <v>#N/A</v>
      </c>
      <c r="BF463">
        <v>2</v>
      </c>
      <c r="BG463">
        <v>1</v>
      </c>
      <c r="BH463">
        <f>VLOOKUP(A463,Sheet2!B:B,1,FALSE)</f>
        <v>464</v>
      </c>
    </row>
    <row r="464" spans="1:60" ht="18.75" customHeight="1" x14ac:dyDescent="0.25">
      <c r="A464" s="223">
        <v>469</v>
      </c>
      <c r="B464" s="224" t="s">
        <v>729</v>
      </c>
      <c r="C464" s="225" t="s">
        <v>1193</v>
      </c>
      <c r="D464" s="225" t="s">
        <v>415</v>
      </c>
      <c r="E464" s="225" t="s">
        <v>683</v>
      </c>
      <c r="F464" s="225" t="s">
        <v>1</v>
      </c>
      <c r="G464" s="225" t="s">
        <v>156</v>
      </c>
      <c r="H464" s="224" t="s">
        <v>1</v>
      </c>
      <c r="I464" s="224" t="s">
        <v>437</v>
      </c>
      <c r="J464" s="226" t="s">
        <v>33</v>
      </c>
      <c r="K464" s="225" t="s">
        <v>1</v>
      </c>
      <c r="L464" s="225" t="s">
        <v>1</v>
      </c>
      <c r="M464" s="226" t="s">
        <v>33</v>
      </c>
      <c r="N464" s="225" t="s">
        <v>1</v>
      </c>
      <c r="O464" s="225" t="s">
        <v>1</v>
      </c>
      <c r="P464" s="225" t="s">
        <v>1</v>
      </c>
      <c r="Q464" s="225" t="s">
        <v>1</v>
      </c>
      <c r="R464" s="225" t="s">
        <v>1</v>
      </c>
      <c r="S464" s="225" t="s">
        <v>1</v>
      </c>
      <c r="T464" s="225" t="s">
        <v>1</v>
      </c>
      <c r="U464" s="225" t="s">
        <v>1</v>
      </c>
      <c r="V464" s="225" t="s">
        <v>1</v>
      </c>
      <c r="W464" s="225" t="s">
        <v>1</v>
      </c>
      <c r="X464" s="225" t="s">
        <v>1</v>
      </c>
      <c r="Y464" s="225" t="s">
        <v>1</v>
      </c>
      <c r="Z464" s="225" t="s">
        <v>1</v>
      </c>
      <c r="AA464" s="225" t="s">
        <v>1</v>
      </c>
      <c r="AB464" s="225" t="s">
        <v>1</v>
      </c>
      <c r="AC464" s="225" t="s">
        <v>1</v>
      </c>
      <c r="AD464" s="225" t="s">
        <v>1</v>
      </c>
      <c r="AE464" s="225" t="s">
        <v>1</v>
      </c>
      <c r="AF464" s="225" t="s">
        <v>1</v>
      </c>
      <c r="AG464" s="225" t="s">
        <v>1</v>
      </c>
      <c r="AH464" s="225" t="s">
        <v>1</v>
      </c>
      <c r="AI464" s="225" t="s">
        <v>1</v>
      </c>
      <c r="AJ464" s="225" t="s">
        <v>1</v>
      </c>
      <c r="AK464" s="225" t="s">
        <v>1</v>
      </c>
      <c r="AL464" s="225" t="s">
        <v>1</v>
      </c>
      <c r="AM464" s="225" t="s">
        <v>1</v>
      </c>
      <c r="AN464" s="225" t="s">
        <v>1</v>
      </c>
      <c r="AO464" s="225" t="s">
        <v>1</v>
      </c>
      <c r="AP464" s="225" t="s">
        <v>1</v>
      </c>
      <c r="AQ464" s="225" t="s">
        <v>1</v>
      </c>
      <c r="AR464" s="225" t="s">
        <v>1</v>
      </c>
      <c r="AS464" s="225" t="s">
        <v>1</v>
      </c>
      <c r="AT464" s="225" t="s">
        <v>1</v>
      </c>
      <c r="AU464" s="225" t="s">
        <v>1</v>
      </c>
      <c r="AV464" s="225" t="s">
        <v>1</v>
      </c>
      <c r="AW464" s="235" t="s">
        <v>1</v>
      </c>
      <c r="AX464" s="235">
        <v>0</v>
      </c>
      <c r="AY464" s="235">
        <v>0</v>
      </c>
      <c r="AZ464" s="228" t="s">
        <v>1</v>
      </c>
      <c r="BA464" s="228" t="s">
        <v>1</v>
      </c>
      <c r="BB464" s="229" t="s">
        <v>1</v>
      </c>
      <c r="BD464" t="e">
        <f>VLOOKUP(A464,'High impact list'!$A:$F,1,FALSE)</f>
        <v>#N/A</v>
      </c>
      <c r="BE464" t="e">
        <f>VLOOKUP(A464,'High impact list'!$A:$F,5,FALSE)</f>
        <v>#N/A</v>
      </c>
      <c r="BF464">
        <v>2</v>
      </c>
      <c r="BG464">
        <v>1</v>
      </c>
      <c r="BH464">
        <f>VLOOKUP(A464,Sheet2!B:B,1,FALSE)</f>
        <v>469</v>
      </c>
    </row>
    <row r="465" spans="1:60" ht="14.25" customHeight="1" x14ac:dyDescent="0.25">
      <c r="A465" s="223">
        <v>440</v>
      </c>
      <c r="B465" s="224" t="s">
        <v>1533</v>
      </c>
      <c r="C465" s="225" t="s">
        <v>1193</v>
      </c>
      <c r="D465" s="225" t="s">
        <v>415</v>
      </c>
      <c r="E465" s="225" t="s">
        <v>519</v>
      </c>
      <c r="F465" s="225" t="s">
        <v>1</v>
      </c>
      <c r="G465" s="225" t="s">
        <v>1517</v>
      </c>
      <c r="H465" s="224" t="s">
        <v>1</v>
      </c>
      <c r="I465" s="224" t="s">
        <v>437</v>
      </c>
      <c r="J465" s="226" t="s">
        <v>33</v>
      </c>
      <c r="K465" s="225" t="s">
        <v>1</v>
      </c>
      <c r="L465" s="225" t="s">
        <v>1</v>
      </c>
      <c r="M465" s="226" t="s">
        <v>33</v>
      </c>
      <c r="N465" s="225" t="s">
        <v>1</v>
      </c>
      <c r="O465" s="225" t="s">
        <v>1</v>
      </c>
      <c r="P465" s="225" t="s">
        <v>1</v>
      </c>
      <c r="Q465" s="225" t="s">
        <v>1</v>
      </c>
      <c r="R465" s="225" t="s">
        <v>1</v>
      </c>
      <c r="S465" s="225" t="s">
        <v>1</v>
      </c>
      <c r="T465" s="225" t="s">
        <v>1</v>
      </c>
      <c r="U465" s="225" t="s">
        <v>1</v>
      </c>
      <c r="V465" s="225" t="s">
        <v>1</v>
      </c>
      <c r="W465" s="225" t="s">
        <v>1</v>
      </c>
      <c r="X465" s="225" t="s">
        <v>1</v>
      </c>
      <c r="Y465" s="225" t="s">
        <v>1</v>
      </c>
      <c r="Z465" s="225" t="s">
        <v>1</v>
      </c>
      <c r="AA465" s="225" t="s">
        <v>1</v>
      </c>
      <c r="AB465" s="225" t="s">
        <v>1</v>
      </c>
      <c r="AC465" s="225" t="s">
        <v>1</v>
      </c>
      <c r="AD465" s="225" t="s">
        <v>1</v>
      </c>
      <c r="AE465" s="225" t="s">
        <v>1</v>
      </c>
      <c r="AF465" s="225" t="s">
        <v>1</v>
      </c>
      <c r="AG465" s="225" t="s">
        <v>1</v>
      </c>
      <c r="AH465" s="225" t="s">
        <v>1</v>
      </c>
      <c r="AI465" s="225" t="s">
        <v>1</v>
      </c>
      <c r="AJ465" s="225" t="s">
        <v>1</v>
      </c>
      <c r="AK465" s="225" t="s">
        <v>1</v>
      </c>
      <c r="AL465" s="225" t="s">
        <v>1</v>
      </c>
      <c r="AM465" s="225" t="s">
        <v>1</v>
      </c>
      <c r="AN465" s="225" t="s">
        <v>1</v>
      </c>
      <c r="AO465" s="225" t="s">
        <v>1</v>
      </c>
      <c r="AP465" s="225" t="s">
        <v>1</v>
      </c>
      <c r="AQ465" s="225" t="s">
        <v>1</v>
      </c>
      <c r="AR465" s="225" t="s">
        <v>1</v>
      </c>
      <c r="AS465" s="225" t="s">
        <v>1</v>
      </c>
      <c r="AT465" s="225" t="s">
        <v>1</v>
      </c>
      <c r="AU465" s="225" t="s">
        <v>1</v>
      </c>
      <c r="AV465" s="225" t="s">
        <v>1</v>
      </c>
      <c r="AW465" s="235" t="s">
        <v>1</v>
      </c>
      <c r="AX465" s="235">
        <v>0</v>
      </c>
      <c r="AY465" s="235">
        <v>0</v>
      </c>
      <c r="AZ465" s="228" t="s">
        <v>1</v>
      </c>
      <c r="BA465" s="228" t="s">
        <v>1</v>
      </c>
      <c r="BB465" s="229" t="s">
        <v>1</v>
      </c>
      <c r="BD465" t="e">
        <f>VLOOKUP(A465,'High impact list'!$A:$F,1,FALSE)</f>
        <v>#N/A</v>
      </c>
      <c r="BE465" t="e">
        <f>VLOOKUP(A465,'High impact list'!$A:$F,5,FALSE)</f>
        <v>#N/A</v>
      </c>
      <c r="BF465">
        <v>2</v>
      </c>
      <c r="BG465">
        <v>1</v>
      </c>
      <c r="BH465">
        <f>VLOOKUP(A465,Sheet2!B:B,1,FALSE)</f>
        <v>440</v>
      </c>
    </row>
    <row r="466" spans="1:60" ht="18.75" customHeight="1" x14ac:dyDescent="0.25">
      <c r="A466" s="223">
        <v>483</v>
      </c>
      <c r="B466" s="224" t="s">
        <v>1504</v>
      </c>
      <c r="C466" s="225" t="s">
        <v>1193</v>
      </c>
      <c r="D466" s="225" t="s">
        <v>415</v>
      </c>
      <c r="E466" s="225" t="s">
        <v>815</v>
      </c>
      <c r="F466" s="225" t="s">
        <v>1</v>
      </c>
      <c r="G466" s="225" t="s">
        <v>817</v>
      </c>
      <c r="H466" s="224" t="s">
        <v>1</v>
      </c>
      <c r="I466" s="224" t="s">
        <v>437</v>
      </c>
      <c r="J466" s="226" t="s">
        <v>33</v>
      </c>
      <c r="K466" s="225" t="s">
        <v>1</v>
      </c>
      <c r="L466" s="225" t="s">
        <v>1</v>
      </c>
      <c r="M466" s="226" t="s">
        <v>33</v>
      </c>
      <c r="N466" s="225" t="s">
        <v>1</v>
      </c>
      <c r="O466" s="225" t="s">
        <v>1</v>
      </c>
      <c r="P466" s="225" t="s">
        <v>1</v>
      </c>
      <c r="Q466" s="225" t="s">
        <v>1</v>
      </c>
      <c r="R466" s="225" t="s">
        <v>1</v>
      </c>
      <c r="S466" s="225" t="s">
        <v>1</v>
      </c>
      <c r="T466" s="225" t="s">
        <v>1</v>
      </c>
      <c r="U466" s="225" t="s">
        <v>1</v>
      </c>
      <c r="V466" s="225" t="s">
        <v>1</v>
      </c>
      <c r="W466" s="225" t="s">
        <v>1</v>
      </c>
      <c r="X466" s="225" t="s">
        <v>1</v>
      </c>
      <c r="Y466" s="225" t="s">
        <v>1</v>
      </c>
      <c r="Z466" s="225" t="s">
        <v>1</v>
      </c>
      <c r="AA466" s="225" t="s">
        <v>1</v>
      </c>
      <c r="AB466" s="225" t="s">
        <v>1</v>
      </c>
      <c r="AC466" s="225" t="s">
        <v>1</v>
      </c>
      <c r="AD466" s="225" t="s">
        <v>1</v>
      </c>
      <c r="AE466" s="225" t="s">
        <v>1</v>
      </c>
      <c r="AF466" s="225" t="s">
        <v>1</v>
      </c>
      <c r="AG466" s="225" t="s">
        <v>1</v>
      </c>
      <c r="AH466" s="225" t="s">
        <v>1</v>
      </c>
      <c r="AI466" s="225" t="s">
        <v>1</v>
      </c>
      <c r="AJ466" s="225" t="s">
        <v>1</v>
      </c>
      <c r="AK466" s="225" t="s">
        <v>1</v>
      </c>
      <c r="AL466" s="225" t="s">
        <v>1</v>
      </c>
      <c r="AM466" s="225" t="s">
        <v>1</v>
      </c>
      <c r="AN466" s="225" t="s">
        <v>1</v>
      </c>
      <c r="AO466" s="225" t="s">
        <v>1</v>
      </c>
      <c r="AP466" s="225" t="s">
        <v>1</v>
      </c>
      <c r="AQ466" s="225" t="s">
        <v>1</v>
      </c>
      <c r="AR466" s="225" t="s">
        <v>1</v>
      </c>
      <c r="AS466" s="225" t="s">
        <v>1</v>
      </c>
      <c r="AT466" s="225" t="s">
        <v>1</v>
      </c>
      <c r="AU466" s="225" t="s">
        <v>1</v>
      </c>
      <c r="AV466" s="225" t="s">
        <v>1</v>
      </c>
      <c r="AW466" s="235" t="s">
        <v>1</v>
      </c>
      <c r="AX466" s="235">
        <v>0</v>
      </c>
      <c r="AY466" s="235">
        <v>0</v>
      </c>
      <c r="AZ466" s="228" t="s">
        <v>1</v>
      </c>
      <c r="BA466" s="228" t="s">
        <v>1</v>
      </c>
      <c r="BB466" s="229" t="s">
        <v>1</v>
      </c>
      <c r="BD466" t="e">
        <f>VLOOKUP(A466,'High impact list'!$A:$F,1,FALSE)</f>
        <v>#N/A</v>
      </c>
      <c r="BE466" t="e">
        <f>VLOOKUP(A466,'High impact list'!$A:$F,5,FALSE)</f>
        <v>#N/A</v>
      </c>
      <c r="BF466">
        <v>2</v>
      </c>
      <c r="BG466">
        <v>1</v>
      </c>
      <c r="BH466">
        <f>VLOOKUP(A466,Sheet2!B:B,1,FALSE)</f>
        <v>483</v>
      </c>
    </row>
    <row r="467" spans="1:60" ht="14.25" customHeight="1" x14ac:dyDescent="0.25">
      <c r="A467" s="223">
        <v>489</v>
      </c>
      <c r="B467" s="224" t="s">
        <v>850</v>
      </c>
      <c r="C467" s="225" t="s">
        <v>1193</v>
      </c>
      <c r="D467" s="225" t="s">
        <v>415</v>
      </c>
      <c r="E467" s="225" t="s">
        <v>815</v>
      </c>
      <c r="F467" s="225" t="s">
        <v>1</v>
      </c>
      <c r="G467" s="225" t="s">
        <v>463</v>
      </c>
      <c r="H467" s="224" t="s">
        <v>1</v>
      </c>
      <c r="I467" s="224" t="s">
        <v>437</v>
      </c>
      <c r="J467" s="226" t="s">
        <v>33</v>
      </c>
      <c r="K467" s="225" t="s">
        <v>1</v>
      </c>
      <c r="L467" s="225" t="s">
        <v>1</v>
      </c>
      <c r="M467" s="226" t="s">
        <v>33</v>
      </c>
      <c r="N467" s="225" t="s">
        <v>1</v>
      </c>
      <c r="O467" s="225" t="s">
        <v>1</v>
      </c>
      <c r="P467" s="225" t="s">
        <v>1</v>
      </c>
      <c r="Q467" s="225" t="s">
        <v>1</v>
      </c>
      <c r="R467" s="225" t="s">
        <v>1</v>
      </c>
      <c r="S467" s="225" t="s">
        <v>1</v>
      </c>
      <c r="T467" s="225" t="s">
        <v>1</v>
      </c>
      <c r="U467" s="225" t="s">
        <v>1</v>
      </c>
      <c r="V467" s="225" t="s">
        <v>1</v>
      </c>
      <c r="W467" s="225" t="s">
        <v>1</v>
      </c>
      <c r="X467" s="225" t="s">
        <v>1</v>
      </c>
      <c r="Y467" s="225" t="s">
        <v>1</v>
      </c>
      <c r="Z467" s="225" t="s">
        <v>1</v>
      </c>
      <c r="AA467" s="225" t="s">
        <v>1</v>
      </c>
      <c r="AB467" s="225" t="s">
        <v>1</v>
      </c>
      <c r="AC467" s="225" t="s">
        <v>1</v>
      </c>
      <c r="AD467" s="225" t="s">
        <v>1</v>
      </c>
      <c r="AE467" s="225" t="s">
        <v>1</v>
      </c>
      <c r="AF467" s="225" t="s">
        <v>1</v>
      </c>
      <c r="AG467" s="225" t="s">
        <v>1</v>
      </c>
      <c r="AH467" s="225" t="s">
        <v>1</v>
      </c>
      <c r="AI467" s="225" t="s">
        <v>1</v>
      </c>
      <c r="AJ467" s="225" t="s">
        <v>1</v>
      </c>
      <c r="AK467" s="225" t="s">
        <v>1</v>
      </c>
      <c r="AL467" s="225" t="s">
        <v>1</v>
      </c>
      <c r="AM467" s="225" t="s">
        <v>1</v>
      </c>
      <c r="AN467" s="225" t="s">
        <v>1</v>
      </c>
      <c r="AO467" s="225" t="s">
        <v>1</v>
      </c>
      <c r="AP467" s="225" t="s">
        <v>1</v>
      </c>
      <c r="AQ467" s="225" t="s">
        <v>1</v>
      </c>
      <c r="AR467" s="225" t="s">
        <v>1</v>
      </c>
      <c r="AS467" s="225" t="s">
        <v>1</v>
      </c>
      <c r="AT467" s="225" t="s">
        <v>1</v>
      </c>
      <c r="AU467" s="225" t="s">
        <v>1</v>
      </c>
      <c r="AV467" s="225" t="s">
        <v>1</v>
      </c>
      <c r="AW467" s="235" t="s">
        <v>1</v>
      </c>
      <c r="AX467" s="235">
        <v>0</v>
      </c>
      <c r="AY467" s="235">
        <v>0</v>
      </c>
      <c r="AZ467" s="228" t="s">
        <v>1</v>
      </c>
      <c r="BA467" s="228" t="s">
        <v>1</v>
      </c>
      <c r="BB467" s="229" t="s">
        <v>1</v>
      </c>
      <c r="BD467" t="e">
        <f>VLOOKUP(A467,'High impact list'!$A:$F,1,FALSE)</f>
        <v>#N/A</v>
      </c>
      <c r="BE467" t="e">
        <f>VLOOKUP(A467,'High impact list'!$A:$F,5,FALSE)</f>
        <v>#N/A</v>
      </c>
      <c r="BF467">
        <v>2</v>
      </c>
      <c r="BG467">
        <v>1</v>
      </c>
      <c r="BH467">
        <f>VLOOKUP(A467,Sheet2!B:B,1,FALSE)</f>
        <v>489</v>
      </c>
    </row>
    <row r="468" spans="1:60" ht="14.25" customHeight="1" x14ac:dyDescent="0.25">
      <c r="A468" s="223">
        <v>1530</v>
      </c>
      <c r="B468" s="224" t="s">
        <v>1452</v>
      </c>
      <c r="C468" s="225" t="s">
        <v>1193</v>
      </c>
      <c r="D468" s="225" t="s">
        <v>415</v>
      </c>
      <c r="E468" s="225" t="s">
        <v>896</v>
      </c>
      <c r="F468" s="225" t="s">
        <v>1</v>
      </c>
      <c r="G468" s="225" t="s">
        <v>667</v>
      </c>
      <c r="H468" s="224" t="s">
        <v>1</v>
      </c>
      <c r="I468" s="224" t="s">
        <v>437</v>
      </c>
      <c r="J468" s="241" t="s">
        <v>39</v>
      </c>
      <c r="K468" s="225" t="s">
        <v>1</v>
      </c>
      <c r="L468" s="225" t="s">
        <v>1</v>
      </c>
      <c r="M468" s="241" t="s">
        <v>39</v>
      </c>
      <c r="N468" s="225" t="s">
        <v>1</v>
      </c>
      <c r="O468" s="225" t="s">
        <v>1</v>
      </c>
      <c r="P468" s="225" t="s">
        <v>1</v>
      </c>
      <c r="Q468" s="225" t="s">
        <v>1</v>
      </c>
      <c r="R468" s="225" t="s">
        <v>1</v>
      </c>
      <c r="S468" s="225" t="s">
        <v>1</v>
      </c>
      <c r="T468" s="225" t="s">
        <v>1</v>
      </c>
      <c r="U468" s="225" t="s">
        <v>1</v>
      </c>
      <c r="V468" s="225" t="s">
        <v>1</v>
      </c>
      <c r="W468" s="225" t="s">
        <v>1</v>
      </c>
      <c r="X468" s="225" t="s">
        <v>1</v>
      </c>
      <c r="Y468" s="225" t="s">
        <v>1</v>
      </c>
      <c r="Z468" s="225" t="s">
        <v>1</v>
      </c>
      <c r="AA468" s="225" t="s">
        <v>1</v>
      </c>
      <c r="AB468" s="225" t="s">
        <v>1</v>
      </c>
      <c r="AC468" s="225" t="s">
        <v>1</v>
      </c>
      <c r="AD468" s="225" t="s">
        <v>1</v>
      </c>
      <c r="AE468" s="225" t="s">
        <v>1</v>
      </c>
      <c r="AF468" s="225" t="s">
        <v>1</v>
      </c>
      <c r="AG468" s="225" t="s">
        <v>1</v>
      </c>
      <c r="AH468" s="225" t="s">
        <v>1</v>
      </c>
      <c r="AI468" s="225" t="s">
        <v>1</v>
      </c>
      <c r="AJ468" s="225" t="s">
        <v>1</v>
      </c>
      <c r="AK468" s="225" t="s">
        <v>1</v>
      </c>
      <c r="AL468" s="225" t="s">
        <v>1</v>
      </c>
      <c r="AM468" s="225" t="s">
        <v>1</v>
      </c>
      <c r="AN468" s="225" t="s">
        <v>1</v>
      </c>
      <c r="AO468" s="225" t="s">
        <v>1</v>
      </c>
      <c r="AP468" s="225" t="s">
        <v>1</v>
      </c>
      <c r="AQ468" s="225" t="s">
        <v>1</v>
      </c>
      <c r="AR468" s="225" t="s">
        <v>1</v>
      </c>
      <c r="AS468" s="225" t="s">
        <v>1</v>
      </c>
      <c r="AT468" s="225" t="s">
        <v>1</v>
      </c>
      <c r="AU468" s="225" t="s">
        <v>1</v>
      </c>
      <c r="AV468" s="225" t="s">
        <v>1</v>
      </c>
      <c r="AW468" s="235" t="s">
        <v>1</v>
      </c>
      <c r="AX468" s="235">
        <v>0</v>
      </c>
      <c r="AY468" s="235">
        <v>0</v>
      </c>
      <c r="AZ468" s="228" t="s">
        <v>1</v>
      </c>
      <c r="BA468" s="228" t="s">
        <v>1</v>
      </c>
      <c r="BB468" s="229" t="s">
        <v>1</v>
      </c>
      <c r="BD468" t="e">
        <f>VLOOKUP(A468,'High impact list'!$A:$F,1,FALSE)</f>
        <v>#N/A</v>
      </c>
      <c r="BE468" t="e">
        <f>VLOOKUP(A468,'High impact list'!$A:$F,5,FALSE)</f>
        <v>#N/A</v>
      </c>
      <c r="BF468">
        <v>2</v>
      </c>
      <c r="BG468">
        <v>6</v>
      </c>
      <c r="BH468">
        <f>VLOOKUP(A468,Sheet2!B:B,1,FALSE)</f>
        <v>1530</v>
      </c>
    </row>
    <row r="469" spans="1:60" ht="18" customHeight="1" x14ac:dyDescent="0.25">
      <c r="A469" s="223">
        <v>1129</v>
      </c>
      <c r="B469" s="224" t="s">
        <v>1461</v>
      </c>
      <c r="C469" s="225" t="s">
        <v>1193</v>
      </c>
      <c r="D469" s="225" t="s">
        <v>415</v>
      </c>
      <c r="E469" s="225" t="s">
        <v>896</v>
      </c>
      <c r="F469" s="225" t="s">
        <v>1</v>
      </c>
      <c r="G469" s="225" t="s">
        <v>667</v>
      </c>
      <c r="H469" s="224" t="s">
        <v>1</v>
      </c>
      <c r="I469" s="224" t="s">
        <v>437</v>
      </c>
      <c r="J469" s="241" t="s">
        <v>39</v>
      </c>
      <c r="K469" s="225" t="s">
        <v>1</v>
      </c>
      <c r="L469" s="225" t="s">
        <v>1</v>
      </c>
      <c r="M469" s="241" t="s">
        <v>39</v>
      </c>
      <c r="N469" s="225" t="s">
        <v>1</v>
      </c>
      <c r="O469" s="225" t="s">
        <v>1</v>
      </c>
      <c r="P469" s="225" t="s">
        <v>1</v>
      </c>
      <c r="Q469" s="225" t="s">
        <v>1</v>
      </c>
      <c r="R469" s="225" t="s">
        <v>1</v>
      </c>
      <c r="S469" s="225" t="s">
        <v>1</v>
      </c>
      <c r="T469" s="225" t="s">
        <v>1</v>
      </c>
      <c r="U469" s="225" t="s">
        <v>1</v>
      </c>
      <c r="V469" s="225" t="s">
        <v>1</v>
      </c>
      <c r="W469" s="225" t="s">
        <v>1</v>
      </c>
      <c r="X469" s="225" t="s">
        <v>1</v>
      </c>
      <c r="Y469" s="225" t="s">
        <v>1</v>
      </c>
      <c r="Z469" s="225" t="s">
        <v>1</v>
      </c>
      <c r="AA469" s="225" t="s">
        <v>1</v>
      </c>
      <c r="AB469" s="225" t="s">
        <v>1</v>
      </c>
      <c r="AC469" s="225" t="s">
        <v>1</v>
      </c>
      <c r="AD469" s="225" t="s">
        <v>1</v>
      </c>
      <c r="AE469" s="225" t="s">
        <v>1</v>
      </c>
      <c r="AF469" s="225" t="s">
        <v>1</v>
      </c>
      <c r="AG469" s="225" t="s">
        <v>1</v>
      </c>
      <c r="AH469" s="225" t="s">
        <v>1</v>
      </c>
      <c r="AI469" s="225" t="s">
        <v>1</v>
      </c>
      <c r="AJ469" s="225" t="s">
        <v>1</v>
      </c>
      <c r="AK469" s="225" t="s">
        <v>1</v>
      </c>
      <c r="AL469" s="225" t="s">
        <v>1</v>
      </c>
      <c r="AM469" s="225" t="s">
        <v>1</v>
      </c>
      <c r="AN469" s="225" t="s">
        <v>1</v>
      </c>
      <c r="AO469" s="225" t="s">
        <v>1</v>
      </c>
      <c r="AP469" s="225" t="s">
        <v>1</v>
      </c>
      <c r="AQ469" s="225" t="s">
        <v>1</v>
      </c>
      <c r="AR469" s="225" t="s">
        <v>1</v>
      </c>
      <c r="AS469" s="225" t="s">
        <v>1</v>
      </c>
      <c r="AT469" s="225" t="s">
        <v>1</v>
      </c>
      <c r="AU469" s="225" t="s">
        <v>1</v>
      </c>
      <c r="AV469" s="225" t="s">
        <v>1</v>
      </c>
      <c r="AW469" s="235" t="s">
        <v>1</v>
      </c>
      <c r="AX469" s="235">
        <v>0</v>
      </c>
      <c r="AY469" s="235">
        <v>0</v>
      </c>
      <c r="AZ469" s="228" t="s">
        <v>1</v>
      </c>
      <c r="BA469" s="228" t="s">
        <v>1</v>
      </c>
      <c r="BB469" s="229" t="s">
        <v>1</v>
      </c>
      <c r="BD469" t="e">
        <f>VLOOKUP(A469,'High impact list'!$A:$F,1,FALSE)</f>
        <v>#N/A</v>
      </c>
      <c r="BE469" t="e">
        <f>VLOOKUP(A469,'High impact list'!$A:$F,5,FALSE)</f>
        <v>#N/A</v>
      </c>
      <c r="BF469">
        <v>2</v>
      </c>
      <c r="BG469">
        <v>6</v>
      </c>
      <c r="BH469">
        <f>VLOOKUP(A469,Sheet2!B:B,1,FALSE)</f>
        <v>1129</v>
      </c>
    </row>
    <row r="470" spans="1:60" ht="18.75" customHeight="1" x14ac:dyDescent="0.25">
      <c r="A470" s="223">
        <v>213</v>
      </c>
      <c r="B470" s="224" t="s">
        <v>1471</v>
      </c>
      <c r="C470" s="225" t="s">
        <v>1193</v>
      </c>
      <c r="D470" s="225" t="s">
        <v>415</v>
      </c>
      <c r="E470" s="225" t="s">
        <v>854</v>
      </c>
      <c r="F470" s="225" t="s">
        <v>1</v>
      </c>
      <c r="G470" s="225" t="s">
        <v>151</v>
      </c>
      <c r="H470" s="224" t="s">
        <v>1</v>
      </c>
      <c r="I470" s="224" t="s">
        <v>437</v>
      </c>
      <c r="J470" s="241" t="s">
        <v>39</v>
      </c>
      <c r="K470" s="225" t="s">
        <v>1</v>
      </c>
      <c r="L470" s="225" t="s">
        <v>1</v>
      </c>
      <c r="M470" s="226" t="s">
        <v>33</v>
      </c>
      <c r="N470" s="225" t="s">
        <v>1</v>
      </c>
      <c r="O470" s="225" t="s">
        <v>1</v>
      </c>
      <c r="P470" s="225" t="s">
        <v>1</v>
      </c>
      <c r="Q470" s="225" t="s">
        <v>1</v>
      </c>
      <c r="R470" s="225" t="s">
        <v>1</v>
      </c>
      <c r="S470" s="225" t="s">
        <v>1</v>
      </c>
      <c r="T470" s="225" t="s">
        <v>1</v>
      </c>
      <c r="U470" s="225" t="s">
        <v>1</v>
      </c>
      <c r="V470" s="225" t="s">
        <v>1</v>
      </c>
      <c r="W470" s="225" t="s">
        <v>1</v>
      </c>
      <c r="X470" s="225" t="s">
        <v>1</v>
      </c>
      <c r="Y470" s="225" t="s">
        <v>1</v>
      </c>
      <c r="Z470" s="225" t="s">
        <v>1</v>
      </c>
      <c r="AA470" s="225" t="s">
        <v>1</v>
      </c>
      <c r="AB470" s="225" t="s">
        <v>1</v>
      </c>
      <c r="AC470" s="225" t="s">
        <v>1</v>
      </c>
      <c r="AD470" s="225" t="s">
        <v>1</v>
      </c>
      <c r="AE470" s="225" t="s">
        <v>1</v>
      </c>
      <c r="AF470" s="225" t="s">
        <v>1</v>
      </c>
      <c r="AG470" s="225" t="s">
        <v>1</v>
      </c>
      <c r="AH470" s="225" t="s">
        <v>1</v>
      </c>
      <c r="AI470" s="225" t="s">
        <v>1</v>
      </c>
      <c r="AJ470" s="225" t="s">
        <v>1</v>
      </c>
      <c r="AK470" s="225" t="s">
        <v>1</v>
      </c>
      <c r="AL470" s="225" t="s">
        <v>1</v>
      </c>
      <c r="AM470" s="225" t="s">
        <v>1</v>
      </c>
      <c r="AN470" s="225" t="s">
        <v>1</v>
      </c>
      <c r="AO470" s="225" t="s">
        <v>1</v>
      </c>
      <c r="AP470" s="225" t="s">
        <v>1</v>
      </c>
      <c r="AQ470" s="225" t="s">
        <v>1</v>
      </c>
      <c r="AR470" s="225" t="s">
        <v>1</v>
      </c>
      <c r="AS470" s="225" t="s">
        <v>1</v>
      </c>
      <c r="AT470" s="225" t="s">
        <v>1</v>
      </c>
      <c r="AU470" s="225" t="s">
        <v>1</v>
      </c>
      <c r="AV470" s="225" t="s">
        <v>1</v>
      </c>
      <c r="AW470" s="235" t="s">
        <v>1</v>
      </c>
      <c r="AX470" s="235">
        <v>0</v>
      </c>
      <c r="AY470" s="235">
        <v>0</v>
      </c>
      <c r="AZ470" s="228" t="s">
        <v>1</v>
      </c>
      <c r="BA470" s="228" t="s">
        <v>1</v>
      </c>
      <c r="BB470" s="229" t="s">
        <v>1</v>
      </c>
      <c r="BD470" t="e">
        <f>VLOOKUP(A470,'High impact list'!$A:$F,1,FALSE)</f>
        <v>#N/A</v>
      </c>
      <c r="BE470" t="e">
        <f>VLOOKUP(A470,'High impact list'!$A:$F,5,FALSE)</f>
        <v>#N/A</v>
      </c>
      <c r="BF470">
        <v>2</v>
      </c>
      <c r="BG470">
        <v>6</v>
      </c>
      <c r="BH470">
        <f>VLOOKUP(A470,Sheet2!B:B,1,FALSE)</f>
        <v>213</v>
      </c>
    </row>
    <row r="471" spans="1:60" ht="14.25" customHeight="1" x14ac:dyDescent="0.25">
      <c r="A471" s="223">
        <v>1544</v>
      </c>
      <c r="B471" s="224" t="s">
        <v>1534</v>
      </c>
      <c r="C471" s="225" t="s">
        <v>1193</v>
      </c>
      <c r="D471" s="225" t="s">
        <v>415</v>
      </c>
      <c r="E471" s="225" t="s">
        <v>625</v>
      </c>
      <c r="F471" s="225" t="s">
        <v>1</v>
      </c>
      <c r="G471" s="225" t="s">
        <v>1</v>
      </c>
      <c r="H471" s="224" t="s">
        <v>1</v>
      </c>
      <c r="I471" s="224" t="s">
        <v>625</v>
      </c>
      <c r="J471" s="241" t="s">
        <v>39</v>
      </c>
      <c r="K471" s="225" t="s">
        <v>1</v>
      </c>
      <c r="L471" s="225" t="s">
        <v>1</v>
      </c>
      <c r="M471" s="226" t="s">
        <v>33</v>
      </c>
      <c r="N471" s="225" t="s">
        <v>1</v>
      </c>
      <c r="O471" s="230" t="s">
        <v>22</v>
      </c>
      <c r="P471" s="225" t="s">
        <v>1</v>
      </c>
      <c r="Q471" s="225" t="s">
        <v>1</v>
      </c>
      <c r="R471" s="225" t="s">
        <v>1</v>
      </c>
      <c r="S471" s="225" t="s">
        <v>1</v>
      </c>
      <c r="T471" s="225" t="s">
        <v>1</v>
      </c>
      <c r="U471" s="225" t="s">
        <v>1</v>
      </c>
      <c r="V471" s="225" t="s">
        <v>1</v>
      </c>
      <c r="W471" s="225" t="s">
        <v>1</v>
      </c>
      <c r="X471" s="225" t="s">
        <v>1</v>
      </c>
      <c r="Y471" s="225" t="s">
        <v>1</v>
      </c>
      <c r="Z471" s="225" t="s">
        <v>1</v>
      </c>
      <c r="AA471" s="225" t="s">
        <v>1</v>
      </c>
      <c r="AB471" s="225" t="s">
        <v>1</v>
      </c>
      <c r="AC471" s="225" t="s">
        <v>1</v>
      </c>
      <c r="AD471" s="225" t="s">
        <v>1</v>
      </c>
      <c r="AE471" s="225" t="s">
        <v>1</v>
      </c>
      <c r="AF471" s="225" t="s">
        <v>1</v>
      </c>
      <c r="AG471" s="225" t="s">
        <v>1</v>
      </c>
      <c r="AH471" s="225" t="s">
        <v>1</v>
      </c>
      <c r="AI471" s="225" t="s">
        <v>1</v>
      </c>
      <c r="AJ471" s="225" t="s">
        <v>1</v>
      </c>
      <c r="AK471" s="225" t="s">
        <v>1</v>
      </c>
      <c r="AL471" s="225" t="s">
        <v>1</v>
      </c>
      <c r="AM471" s="225" t="s">
        <v>1</v>
      </c>
      <c r="AN471" s="225" t="s">
        <v>1</v>
      </c>
      <c r="AO471" s="225" t="s">
        <v>1</v>
      </c>
      <c r="AP471" s="225" t="s">
        <v>1</v>
      </c>
      <c r="AQ471" s="225" t="s">
        <v>1</v>
      </c>
      <c r="AR471" s="225" t="s">
        <v>1</v>
      </c>
      <c r="AS471" s="225" t="s">
        <v>1</v>
      </c>
      <c r="AT471" s="225" t="s">
        <v>1</v>
      </c>
      <c r="AU471" s="225" t="s">
        <v>1</v>
      </c>
      <c r="AV471" s="225" t="s">
        <v>1</v>
      </c>
      <c r="AW471" s="235" t="s">
        <v>1</v>
      </c>
      <c r="AX471" s="235">
        <v>0</v>
      </c>
      <c r="AY471" s="235">
        <v>0</v>
      </c>
      <c r="AZ471" s="228" t="s">
        <v>1</v>
      </c>
      <c r="BA471" s="228" t="s">
        <v>1</v>
      </c>
      <c r="BB471" s="229" t="s">
        <v>1</v>
      </c>
      <c r="BD471" t="e">
        <f>VLOOKUP(A471,'High impact list'!$A:$F,1,FALSE)</f>
        <v>#N/A</v>
      </c>
      <c r="BE471" t="e">
        <f>VLOOKUP(A471,'High impact list'!$A:$F,5,FALSE)</f>
        <v>#N/A</v>
      </c>
      <c r="BF471">
        <v>2</v>
      </c>
      <c r="BG471">
        <v>6</v>
      </c>
      <c r="BH471">
        <f>VLOOKUP(A471,Sheet2!B:B,1,FALSE)</f>
        <v>1544</v>
      </c>
    </row>
    <row r="472" spans="1:60" ht="14.25" customHeight="1" x14ac:dyDescent="0.25">
      <c r="A472" s="223">
        <v>1037</v>
      </c>
      <c r="B472" s="224" t="s">
        <v>1535</v>
      </c>
      <c r="C472" s="225" t="s">
        <v>1193</v>
      </c>
      <c r="D472" s="225" t="s">
        <v>415</v>
      </c>
      <c r="E472" s="225" t="s">
        <v>683</v>
      </c>
      <c r="F472" s="225" t="s">
        <v>1</v>
      </c>
      <c r="G472" s="225" t="s">
        <v>156</v>
      </c>
      <c r="H472" s="224" t="s">
        <v>1</v>
      </c>
      <c r="I472" s="224" t="s">
        <v>437</v>
      </c>
      <c r="J472" s="241" t="s">
        <v>39</v>
      </c>
      <c r="K472" s="225" t="s">
        <v>1</v>
      </c>
      <c r="L472" s="225" t="s">
        <v>1</v>
      </c>
      <c r="M472" s="241" t="s">
        <v>39</v>
      </c>
      <c r="N472" s="225" t="s">
        <v>1</v>
      </c>
      <c r="O472" s="225" t="s">
        <v>1</v>
      </c>
      <c r="P472" s="225" t="s">
        <v>1</v>
      </c>
      <c r="Q472" s="225" t="s">
        <v>1</v>
      </c>
      <c r="R472" s="225" t="s">
        <v>1</v>
      </c>
      <c r="S472" s="225" t="s">
        <v>1</v>
      </c>
      <c r="T472" s="225" t="s">
        <v>1</v>
      </c>
      <c r="U472" s="225" t="s">
        <v>1</v>
      </c>
      <c r="V472" s="225" t="s">
        <v>1</v>
      </c>
      <c r="W472" s="225" t="s">
        <v>1</v>
      </c>
      <c r="X472" s="225" t="s">
        <v>1</v>
      </c>
      <c r="Y472" s="225" t="s">
        <v>1</v>
      </c>
      <c r="Z472" s="225" t="s">
        <v>1</v>
      </c>
      <c r="AA472" s="225" t="s">
        <v>1</v>
      </c>
      <c r="AB472" s="225" t="s">
        <v>1</v>
      </c>
      <c r="AC472" s="225" t="s">
        <v>1</v>
      </c>
      <c r="AD472" s="225" t="s">
        <v>1</v>
      </c>
      <c r="AE472" s="225" t="s">
        <v>1</v>
      </c>
      <c r="AF472" s="225" t="s">
        <v>1</v>
      </c>
      <c r="AG472" s="225" t="s">
        <v>1</v>
      </c>
      <c r="AH472" s="225" t="s">
        <v>1</v>
      </c>
      <c r="AI472" s="225" t="s">
        <v>1</v>
      </c>
      <c r="AJ472" s="225" t="s">
        <v>1</v>
      </c>
      <c r="AK472" s="225" t="s">
        <v>1</v>
      </c>
      <c r="AL472" s="225" t="s">
        <v>1</v>
      </c>
      <c r="AM472" s="225" t="s">
        <v>1</v>
      </c>
      <c r="AN472" s="225" t="s">
        <v>1</v>
      </c>
      <c r="AO472" s="225" t="s">
        <v>1</v>
      </c>
      <c r="AP472" s="225" t="s">
        <v>1</v>
      </c>
      <c r="AQ472" s="225" t="s">
        <v>1</v>
      </c>
      <c r="AR472" s="225" t="s">
        <v>1</v>
      </c>
      <c r="AS472" s="225" t="s">
        <v>1</v>
      </c>
      <c r="AT472" s="225" t="s">
        <v>1</v>
      </c>
      <c r="AU472" s="225" t="s">
        <v>1</v>
      </c>
      <c r="AV472" s="225" t="s">
        <v>1</v>
      </c>
      <c r="AW472" s="235" t="s">
        <v>1</v>
      </c>
      <c r="AX472" s="235">
        <v>0</v>
      </c>
      <c r="AY472" s="235">
        <v>0</v>
      </c>
      <c r="AZ472" s="228" t="s">
        <v>1</v>
      </c>
      <c r="BA472" s="228" t="s">
        <v>1</v>
      </c>
      <c r="BB472" s="229" t="s">
        <v>1</v>
      </c>
      <c r="BD472" t="e">
        <f>VLOOKUP(A472,'High impact list'!$A:$F,1,FALSE)</f>
        <v>#N/A</v>
      </c>
      <c r="BE472" t="e">
        <f>VLOOKUP(A472,'High impact list'!$A:$F,5,FALSE)</f>
        <v>#N/A</v>
      </c>
      <c r="BF472">
        <v>2</v>
      </c>
      <c r="BG472">
        <v>6</v>
      </c>
      <c r="BH472">
        <f>VLOOKUP(A472,Sheet2!B:B,1,FALSE)</f>
        <v>1037</v>
      </c>
    </row>
    <row r="473" spans="1:60" ht="14.25" customHeight="1" x14ac:dyDescent="0.25">
      <c r="A473" s="223">
        <v>294</v>
      </c>
      <c r="B473" s="224" t="s">
        <v>1484</v>
      </c>
      <c r="C473" s="225" t="s">
        <v>1193</v>
      </c>
      <c r="D473" s="225" t="s">
        <v>415</v>
      </c>
      <c r="E473" s="225" t="s">
        <v>492</v>
      </c>
      <c r="F473" s="225" t="s">
        <v>1</v>
      </c>
      <c r="G473" s="225" t="s">
        <v>1</v>
      </c>
      <c r="H473" s="224" t="s">
        <v>1</v>
      </c>
      <c r="I473" s="224" t="s">
        <v>492</v>
      </c>
      <c r="J473" s="241" t="s">
        <v>39</v>
      </c>
      <c r="K473" s="225" t="s">
        <v>1</v>
      </c>
      <c r="L473" s="225" t="s">
        <v>1</v>
      </c>
      <c r="M473" s="241" t="s">
        <v>39</v>
      </c>
      <c r="N473" s="225" t="s">
        <v>1</v>
      </c>
      <c r="O473" s="225" t="s">
        <v>1</v>
      </c>
      <c r="P473" s="225" t="s">
        <v>1</v>
      </c>
      <c r="Q473" s="225" t="s">
        <v>1</v>
      </c>
      <c r="R473" s="225" t="s">
        <v>1</v>
      </c>
      <c r="S473" s="225" t="s">
        <v>1</v>
      </c>
      <c r="T473" s="225" t="s">
        <v>1</v>
      </c>
      <c r="U473" s="225" t="s">
        <v>1</v>
      </c>
      <c r="V473" s="225" t="s">
        <v>1</v>
      </c>
      <c r="W473" s="225" t="s">
        <v>1</v>
      </c>
      <c r="X473" s="225" t="s">
        <v>1</v>
      </c>
      <c r="Y473" s="225" t="s">
        <v>1</v>
      </c>
      <c r="Z473" s="225" t="s">
        <v>1</v>
      </c>
      <c r="AA473" s="225" t="s">
        <v>1</v>
      </c>
      <c r="AB473" s="225" t="s">
        <v>1</v>
      </c>
      <c r="AC473" s="225" t="s">
        <v>1</v>
      </c>
      <c r="AD473" s="225" t="s">
        <v>1</v>
      </c>
      <c r="AE473" s="225" t="s">
        <v>1</v>
      </c>
      <c r="AF473" s="225" t="s">
        <v>1</v>
      </c>
      <c r="AG473" s="225" t="s">
        <v>1</v>
      </c>
      <c r="AH473" s="225" t="s">
        <v>1</v>
      </c>
      <c r="AI473" s="225" t="s">
        <v>1</v>
      </c>
      <c r="AJ473" s="225" t="s">
        <v>1</v>
      </c>
      <c r="AK473" s="225" t="s">
        <v>1</v>
      </c>
      <c r="AL473" s="225" t="s">
        <v>1</v>
      </c>
      <c r="AM473" s="225" t="s">
        <v>1</v>
      </c>
      <c r="AN473" s="225" t="s">
        <v>1</v>
      </c>
      <c r="AO473" s="225" t="s">
        <v>1</v>
      </c>
      <c r="AP473" s="225" t="s">
        <v>1</v>
      </c>
      <c r="AQ473" s="225" t="s">
        <v>1</v>
      </c>
      <c r="AR473" s="225" t="s">
        <v>1</v>
      </c>
      <c r="AS473" s="225" t="s">
        <v>1</v>
      </c>
      <c r="AT473" s="225" t="s">
        <v>1</v>
      </c>
      <c r="AU473" s="225" t="s">
        <v>1</v>
      </c>
      <c r="AV473" s="225" t="s">
        <v>1</v>
      </c>
      <c r="AW473" s="235" t="s">
        <v>1</v>
      </c>
      <c r="AX473" s="235">
        <v>0</v>
      </c>
      <c r="AY473" s="235">
        <v>0</v>
      </c>
      <c r="AZ473" s="228" t="s">
        <v>1</v>
      </c>
      <c r="BA473" s="228" t="s">
        <v>1</v>
      </c>
      <c r="BB473" s="229" t="s">
        <v>1</v>
      </c>
      <c r="BD473" t="e">
        <f>VLOOKUP(A473,'High impact list'!$A:$F,1,FALSE)</f>
        <v>#N/A</v>
      </c>
      <c r="BE473" t="e">
        <f>VLOOKUP(A473,'High impact list'!$A:$F,5,FALSE)</f>
        <v>#N/A</v>
      </c>
      <c r="BF473">
        <v>2</v>
      </c>
      <c r="BG473">
        <v>6</v>
      </c>
      <c r="BH473">
        <f>VLOOKUP(A473,Sheet2!B:B,1,FALSE)</f>
        <v>294</v>
      </c>
    </row>
    <row r="474" spans="1:60" ht="14.25" customHeight="1" x14ac:dyDescent="0.25">
      <c r="A474" s="223">
        <v>330</v>
      </c>
      <c r="B474" s="224" t="s">
        <v>1493</v>
      </c>
      <c r="C474" s="225" t="s">
        <v>1193</v>
      </c>
      <c r="D474" s="225" t="s">
        <v>415</v>
      </c>
      <c r="E474" s="225" t="s">
        <v>1086</v>
      </c>
      <c r="F474" s="225" t="s">
        <v>1</v>
      </c>
      <c r="G474" s="225" t="s">
        <v>1517</v>
      </c>
      <c r="H474" s="224" t="s">
        <v>1</v>
      </c>
      <c r="I474" s="224" t="s">
        <v>437</v>
      </c>
      <c r="J474" s="241" t="s">
        <v>39</v>
      </c>
      <c r="K474" s="225" t="s">
        <v>1</v>
      </c>
      <c r="L474" s="225" t="s">
        <v>1</v>
      </c>
      <c r="M474" s="241" t="s">
        <v>39</v>
      </c>
      <c r="N474" s="225" t="s">
        <v>1</v>
      </c>
      <c r="O474" s="225" t="s">
        <v>1</v>
      </c>
      <c r="P474" s="225" t="s">
        <v>1</v>
      </c>
      <c r="Q474" s="225" t="s">
        <v>1</v>
      </c>
      <c r="R474" s="225" t="s">
        <v>1</v>
      </c>
      <c r="S474" s="225" t="s">
        <v>1</v>
      </c>
      <c r="T474" s="225" t="s">
        <v>1</v>
      </c>
      <c r="U474" s="225" t="s">
        <v>1</v>
      </c>
      <c r="V474" s="225" t="s">
        <v>1</v>
      </c>
      <c r="W474" s="225" t="s">
        <v>1</v>
      </c>
      <c r="X474" s="225" t="s">
        <v>1</v>
      </c>
      <c r="Y474" s="225" t="s">
        <v>1</v>
      </c>
      <c r="Z474" s="225" t="s">
        <v>1</v>
      </c>
      <c r="AA474" s="225" t="s">
        <v>1</v>
      </c>
      <c r="AB474" s="225" t="s">
        <v>1</v>
      </c>
      <c r="AC474" s="225" t="s">
        <v>1</v>
      </c>
      <c r="AD474" s="225" t="s">
        <v>1</v>
      </c>
      <c r="AE474" s="225" t="s">
        <v>1</v>
      </c>
      <c r="AF474" s="225" t="s">
        <v>1</v>
      </c>
      <c r="AG474" s="225" t="s">
        <v>1</v>
      </c>
      <c r="AH474" s="225" t="s">
        <v>1</v>
      </c>
      <c r="AI474" s="225" t="s">
        <v>1</v>
      </c>
      <c r="AJ474" s="225" t="s">
        <v>1</v>
      </c>
      <c r="AK474" s="225" t="s">
        <v>1</v>
      </c>
      <c r="AL474" s="225" t="s">
        <v>1</v>
      </c>
      <c r="AM474" s="225" t="s">
        <v>1</v>
      </c>
      <c r="AN474" s="225" t="s">
        <v>1</v>
      </c>
      <c r="AO474" s="225" t="s">
        <v>1</v>
      </c>
      <c r="AP474" s="225" t="s">
        <v>1</v>
      </c>
      <c r="AQ474" s="225" t="s">
        <v>1</v>
      </c>
      <c r="AR474" s="225" t="s">
        <v>1</v>
      </c>
      <c r="AS474" s="225" t="s">
        <v>1</v>
      </c>
      <c r="AT474" s="225" t="s">
        <v>1</v>
      </c>
      <c r="AU474" s="225" t="s">
        <v>1</v>
      </c>
      <c r="AV474" s="225" t="s">
        <v>1</v>
      </c>
      <c r="AW474" s="235" t="s">
        <v>1</v>
      </c>
      <c r="AX474" s="235">
        <v>0</v>
      </c>
      <c r="AY474" s="235">
        <v>0</v>
      </c>
      <c r="AZ474" s="228" t="s">
        <v>1</v>
      </c>
      <c r="BA474" s="228" t="s">
        <v>1</v>
      </c>
      <c r="BB474" s="229" t="s">
        <v>1</v>
      </c>
      <c r="BD474" t="e">
        <f>VLOOKUP(A474,'High impact list'!$A:$F,1,FALSE)</f>
        <v>#N/A</v>
      </c>
      <c r="BE474" t="e">
        <f>VLOOKUP(A474,'High impact list'!$A:$F,5,FALSE)</f>
        <v>#N/A</v>
      </c>
      <c r="BF474">
        <v>2</v>
      </c>
      <c r="BG474">
        <v>6</v>
      </c>
      <c r="BH474">
        <f>VLOOKUP(A474,Sheet2!B:B,1,FALSE)</f>
        <v>330</v>
      </c>
    </row>
    <row r="475" spans="1:60" ht="14.25" customHeight="1" x14ac:dyDescent="0.25">
      <c r="A475" s="223">
        <v>335</v>
      </c>
      <c r="B475" s="224" t="s">
        <v>1498</v>
      </c>
      <c r="C475" s="225" t="s">
        <v>1193</v>
      </c>
      <c r="D475" s="225" t="s">
        <v>415</v>
      </c>
      <c r="E475" s="225" t="s">
        <v>1086</v>
      </c>
      <c r="F475" s="225" t="s">
        <v>1</v>
      </c>
      <c r="G475" s="225" t="s">
        <v>1517</v>
      </c>
      <c r="H475" s="224" t="s">
        <v>1</v>
      </c>
      <c r="I475" s="224" t="s">
        <v>437</v>
      </c>
      <c r="J475" s="241" t="s">
        <v>39</v>
      </c>
      <c r="K475" s="225" t="s">
        <v>1</v>
      </c>
      <c r="L475" s="225" t="s">
        <v>1</v>
      </c>
      <c r="M475" s="241" t="s">
        <v>39</v>
      </c>
      <c r="N475" s="225" t="s">
        <v>1</v>
      </c>
      <c r="O475" s="225" t="s">
        <v>1</v>
      </c>
      <c r="P475" s="225" t="s">
        <v>1</v>
      </c>
      <c r="Q475" s="225" t="s">
        <v>1</v>
      </c>
      <c r="R475" s="225" t="s">
        <v>1</v>
      </c>
      <c r="S475" s="225" t="s">
        <v>1</v>
      </c>
      <c r="T475" s="225" t="s">
        <v>1</v>
      </c>
      <c r="U475" s="225" t="s">
        <v>1</v>
      </c>
      <c r="V475" s="225" t="s">
        <v>1</v>
      </c>
      <c r="W475" s="225" t="s">
        <v>1</v>
      </c>
      <c r="X475" s="225" t="s">
        <v>1</v>
      </c>
      <c r="Y475" s="225" t="s">
        <v>1</v>
      </c>
      <c r="Z475" s="225" t="s">
        <v>1</v>
      </c>
      <c r="AA475" s="225" t="s">
        <v>1</v>
      </c>
      <c r="AB475" s="225" t="s">
        <v>1</v>
      </c>
      <c r="AC475" s="225" t="s">
        <v>1</v>
      </c>
      <c r="AD475" s="225" t="s">
        <v>1</v>
      </c>
      <c r="AE475" s="225" t="s">
        <v>1</v>
      </c>
      <c r="AF475" s="225" t="s">
        <v>1</v>
      </c>
      <c r="AG475" s="225" t="s">
        <v>1</v>
      </c>
      <c r="AH475" s="225" t="s">
        <v>1</v>
      </c>
      <c r="AI475" s="225" t="s">
        <v>1</v>
      </c>
      <c r="AJ475" s="225" t="s">
        <v>1</v>
      </c>
      <c r="AK475" s="225" t="s">
        <v>1</v>
      </c>
      <c r="AL475" s="225" t="s">
        <v>1</v>
      </c>
      <c r="AM475" s="225" t="s">
        <v>1</v>
      </c>
      <c r="AN475" s="225" t="s">
        <v>1</v>
      </c>
      <c r="AO475" s="225" t="s">
        <v>1</v>
      </c>
      <c r="AP475" s="225" t="s">
        <v>1</v>
      </c>
      <c r="AQ475" s="225" t="s">
        <v>1</v>
      </c>
      <c r="AR475" s="225" t="s">
        <v>1</v>
      </c>
      <c r="AS475" s="225" t="s">
        <v>1</v>
      </c>
      <c r="AT475" s="225" t="s">
        <v>1</v>
      </c>
      <c r="AU475" s="225" t="s">
        <v>1</v>
      </c>
      <c r="AV475" s="225" t="s">
        <v>1</v>
      </c>
      <c r="AW475" s="235" t="s">
        <v>1</v>
      </c>
      <c r="AX475" s="235">
        <v>0</v>
      </c>
      <c r="AY475" s="235">
        <v>0</v>
      </c>
      <c r="AZ475" s="228" t="s">
        <v>1</v>
      </c>
      <c r="BA475" s="228" t="s">
        <v>1</v>
      </c>
      <c r="BB475" s="229" t="s">
        <v>1</v>
      </c>
      <c r="BD475" t="e">
        <f>VLOOKUP(A475,'High impact list'!$A:$F,1,FALSE)</f>
        <v>#N/A</v>
      </c>
      <c r="BE475" t="e">
        <f>VLOOKUP(A475,'High impact list'!$A:$F,5,FALSE)</f>
        <v>#N/A</v>
      </c>
      <c r="BF475">
        <v>2</v>
      </c>
      <c r="BG475">
        <v>6</v>
      </c>
      <c r="BH475">
        <f>VLOOKUP(A475,Sheet2!B:B,1,FALSE)</f>
        <v>335</v>
      </c>
    </row>
    <row r="476" spans="1:60" ht="14.25" customHeight="1" x14ac:dyDescent="0.25">
      <c r="A476" s="223">
        <v>337</v>
      </c>
      <c r="B476" s="224" t="s">
        <v>1499</v>
      </c>
      <c r="C476" s="225" t="s">
        <v>1193</v>
      </c>
      <c r="D476" s="225" t="s">
        <v>415</v>
      </c>
      <c r="E476" s="225" t="s">
        <v>1086</v>
      </c>
      <c r="F476" s="225" t="s">
        <v>1</v>
      </c>
      <c r="G476" s="225" t="s">
        <v>1517</v>
      </c>
      <c r="H476" s="224" t="s">
        <v>1</v>
      </c>
      <c r="I476" s="224" t="s">
        <v>437</v>
      </c>
      <c r="J476" s="241" t="s">
        <v>39</v>
      </c>
      <c r="K476" s="225" t="s">
        <v>1</v>
      </c>
      <c r="L476" s="225" t="s">
        <v>1</v>
      </c>
      <c r="M476" s="241" t="s">
        <v>39</v>
      </c>
      <c r="N476" s="225" t="s">
        <v>1</v>
      </c>
      <c r="O476" s="225" t="s">
        <v>1</v>
      </c>
      <c r="P476" s="225" t="s">
        <v>1</v>
      </c>
      <c r="Q476" s="225" t="s">
        <v>1</v>
      </c>
      <c r="R476" s="225" t="s">
        <v>1</v>
      </c>
      <c r="S476" s="225" t="s">
        <v>1</v>
      </c>
      <c r="T476" s="225" t="s">
        <v>1</v>
      </c>
      <c r="U476" s="225" t="s">
        <v>1</v>
      </c>
      <c r="V476" s="225" t="s">
        <v>1</v>
      </c>
      <c r="W476" s="225" t="s">
        <v>1</v>
      </c>
      <c r="X476" s="225" t="s">
        <v>1</v>
      </c>
      <c r="Y476" s="225" t="s">
        <v>1</v>
      </c>
      <c r="Z476" s="225" t="s">
        <v>1</v>
      </c>
      <c r="AA476" s="225" t="s">
        <v>1</v>
      </c>
      <c r="AB476" s="225" t="s">
        <v>1</v>
      </c>
      <c r="AC476" s="225" t="s">
        <v>1</v>
      </c>
      <c r="AD476" s="225" t="s">
        <v>1</v>
      </c>
      <c r="AE476" s="225" t="s">
        <v>1</v>
      </c>
      <c r="AF476" s="225" t="s">
        <v>1</v>
      </c>
      <c r="AG476" s="225" t="s">
        <v>1</v>
      </c>
      <c r="AH476" s="225" t="s">
        <v>1</v>
      </c>
      <c r="AI476" s="225" t="s">
        <v>1</v>
      </c>
      <c r="AJ476" s="225" t="s">
        <v>1</v>
      </c>
      <c r="AK476" s="225" t="s">
        <v>1</v>
      </c>
      <c r="AL476" s="225" t="s">
        <v>1</v>
      </c>
      <c r="AM476" s="225" t="s">
        <v>1</v>
      </c>
      <c r="AN476" s="225" t="s">
        <v>1</v>
      </c>
      <c r="AO476" s="225" t="s">
        <v>1</v>
      </c>
      <c r="AP476" s="225" t="s">
        <v>1</v>
      </c>
      <c r="AQ476" s="225" t="s">
        <v>1</v>
      </c>
      <c r="AR476" s="225" t="s">
        <v>1</v>
      </c>
      <c r="AS476" s="225" t="s">
        <v>1</v>
      </c>
      <c r="AT476" s="225" t="s">
        <v>1</v>
      </c>
      <c r="AU476" s="225" t="s">
        <v>1</v>
      </c>
      <c r="AV476" s="225" t="s">
        <v>1</v>
      </c>
      <c r="AW476" s="235" t="s">
        <v>1</v>
      </c>
      <c r="AX476" s="235">
        <v>0</v>
      </c>
      <c r="AY476" s="235">
        <v>0</v>
      </c>
      <c r="AZ476" s="228" t="s">
        <v>1</v>
      </c>
      <c r="BA476" s="228" t="s">
        <v>1</v>
      </c>
      <c r="BB476" s="229" t="s">
        <v>1</v>
      </c>
      <c r="BD476" t="e">
        <f>VLOOKUP(A476,'High impact list'!$A:$F,1,FALSE)</f>
        <v>#N/A</v>
      </c>
      <c r="BE476" t="e">
        <f>VLOOKUP(A476,'High impact list'!$A:$F,5,FALSE)</f>
        <v>#N/A</v>
      </c>
      <c r="BF476">
        <v>2</v>
      </c>
      <c r="BG476">
        <v>6</v>
      </c>
      <c r="BH476">
        <f>VLOOKUP(A476,Sheet2!B:B,1,FALSE)</f>
        <v>337</v>
      </c>
    </row>
    <row r="477" spans="1:60" ht="13.5" customHeight="1" x14ac:dyDescent="0.25">
      <c r="A477" s="223">
        <v>338</v>
      </c>
      <c r="B477" s="224" t="s">
        <v>1500</v>
      </c>
      <c r="C477" s="225" t="s">
        <v>1193</v>
      </c>
      <c r="D477" s="225" t="s">
        <v>415</v>
      </c>
      <c r="E477" s="225" t="s">
        <v>1086</v>
      </c>
      <c r="F477" s="225" t="s">
        <v>1</v>
      </c>
      <c r="G477" s="225" t="s">
        <v>1517</v>
      </c>
      <c r="H477" s="224" t="s">
        <v>1</v>
      </c>
      <c r="I477" s="224" t="s">
        <v>437</v>
      </c>
      <c r="J477" s="241" t="s">
        <v>39</v>
      </c>
      <c r="K477" s="225" t="s">
        <v>1</v>
      </c>
      <c r="L477" s="225" t="s">
        <v>1</v>
      </c>
      <c r="M477" s="241" t="s">
        <v>39</v>
      </c>
      <c r="N477" s="225" t="s">
        <v>1</v>
      </c>
      <c r="O477" s="225" t="s">
        <v>1</v>
      </c>
      <c r="P477" s="225" t="s">
        <v>1</v>
      </c>
      <c r="Q477" s="225" t="s">
        <v>1</v>
      </c>
      <c r="R477" s="225" t="s">
        <v>1</v>
      </c>
      <c r="S477" s="225" t="s">
        <v>1</v>
      </c>
      <c r="T477" s="225" t="s">
        <v>1</v>
      </c>
      <c r="U477" s="225" t="s">
        <v>1</v>
      </c>
      <c r="V477" s="225" t="s">
        <v>1</v>
      </c>
      <c r="W477" s="225" t="s">
        <v>1</v>
      </c>
      <c r="X477" s="225" t="s">
        <v>1</v>
      </c>
      <c r="Y477" s="225" t="s">
        <v>1</v>
      </c>
      <c r="Z477" s="225" t="s">
        <v>1</v>
      </c>
      <c r="AA477" s="225" t="s">
        <v>1</v>
      </c>
      <c r="AB477" s="225" t="s">
        <v>1</v>
      </c>
      <c r="AC477" s="225" t="s">
        <v>1</v>
      </c>
      <c r="AD477" s="225" t="s">
        <v>1</v>
      </c>
      <c r="AE477" s="225" t="s">
        <v>1</v>
      </c>
      <c r="AF477" s="225" t="s">
        <v>1</v>
      </c>
      <c r="AG477" s="225" t="s">
        <v>1</v>
      </c>
      <c r="AH477" s="225" t="s">
        <v>1</v>
      </c>
      <c r="AI477" s="225" t="s">
        <v>1</v>
      </c>
      <c r="AJ477" s="225" t="s">
        <v>1</v>
      </c>
      <c r="AK477" s="225" t="s">
        <v>1</v>
      </c>
      <c r="AL477" s="225" t="s">
        <v>1</v>
      </c>
      <c r="AM477" s="225" t="s">
        <v>1</v>
      </c>
      <c r="AN477" s="225" t="s">
        <v>1</v>
      </c>
      <c r="AO477" s="225" t="s">
        <v>1</v>
      </c>
      <c r="AP477" s="225" t="s">
        <v>1</v>
      </c>
      <c r="AQ477" s="225" t="s">
        <v>1</v>
      </c>
      <c r="AR477" s="225" t="s">
        <v>1</v>
      </c>
      <c r="AS477" s="225" t="s">
        <v>1</v>
      </c>
      <c r="AT477" s="225" t="s">
        <v>1</v>
      </c>
      <c r="AU477" s="225" t="s">
        <v>1</v>
      </c>
      <c r="AV477" s="225" t="s">
        <v>1</v>
      </c>
      <c r="AW477" s="235" t="s">
        <v>1</v>
      </c>
      <c r="AX477" s="235">
        <v>0</v>
      </c>
      <c r="AY477" s="235">
        <v>0</v>
      </c>
      <c r="AZ477" s="228" t="s">
        <v>1</v>
      </c>
      <c r="BA477" s="228" t="s">
        <v>1</v>
      </c>
      <c r="BB477" s="229" t="s">
        <v>1</v>
      </c>
      <c r="BD477" t="e">
        <f>VLOOKUP(A477,'High impact list'!$A:$F,1,FALSE)</f>
        <v>#N/A</v>
      </c>
      <c r="BE477" t="e">
        <f>VLOOKUP(A477,'High impact list'!$A:$F,5,FALSE)</f>
        <v>#N/A</v>
      </c>
      <c r="BF477">
        <v>2</v>
      </c>
      <c r="BG477">
        <v>6</v>
      </c>
      <c r="BH477">
        <f>VLOOKUP(A477,Sheet2!B:B,1,FALSE)</f>
        <v>338</v>
      </c>
    </row>
    <row r="478" spans="1:60" ht="18.75" customHeight="1" x14ac:dyDescent="0.25">
      <c r="A478" s="223">
        <v>339</v>
      </c>
      <c r="B478" s="224" t="s">
        <v>1501</v>
      </c>
      <c r="C478" s="225" t="s">
        <v>1193</v>
      </c>
      <c r="D478" s="225" t="s">
        <v>415</v>
      </c>
      <c r="E478" s="225" t="s">
        <v>1086</v>
      </c>
      <c r="F478" s="225" t="s">
        <v>1</v>
      </c>
      <c r="G478" s="225" t="s">
        <v>1517</v>
      </c>
      <c r="H478" s="224" t="s">
        <v>1</v>
      </c>
      <c r="I478" s="224" t="s">
        <v>437</v>
      </c>
      <c r="J478" s="241" t="s">
        <v>39</v>
      </c>
      <c r="K478" s="225" t="s">
        <v>1</v>
      </c>
      <c r="L478" s="225" t="s">
        <v>1</v>
      </c>
      <c r="M478" s="241" t="s">
        <v>39</v>
      </c>
      <c r="N478" s="225" t="s">
        <v>1</v>
      </c>
      <c r="O478" s="225" t="s">
        <v>1</v>
      </c>
      <c r="P478" s="225" t="s">
        <v>1</v>
      </c>
      <c r="Q478" s="225" t="s">
        <v>1</v>
      </c>
      <c r="R478" s="225" t="s">
        <v>1</v>
      </c>
      <c r="S478" s="225" t="s">
        <v>1</v>
      </c>
      <c r="T478" s="225" t="s">
        <v>1</v>
      </c>
      <c r="U478" s="225" t="s">
        <v>1</v>
      </c>
      <c r="V478" s="225" t="s">
        <v>1</v>
      </c>
      <c r="W478" s="225" t="s">
        <v>1</v>
      </c>
      <c r="X478" s="225" t="s">
        <v>1</v>
      </c>
      <c r="Y478" s="225" t="s">
        <v>1</v>
      </c>
      <c r="Z478" s="225" t="s">
        <v>1</v>
      </c>
      <c r="AA478" s="225" t="s">
        <v>1</v>
      </c>
      <c r="AB478" s="225" t="s">
        <v>1</v>
      </c>
      <c r="AC478" s="225" t="s">
        <v>1</v>
      </c>
      <c r="AD478" s="225" t="s">
        <v>1</v>
      </c>
      <c r="AE478" s="225" t="s">
        <v>1</v>
      </c>
      <c r="AF478" s="225" t="s">
        <v>1</v>
      </c>
      <c r="AG478" s="225" t="s">
        <v>1</v>
      </c>
      <c r="AH478" s="225" t="s">
        <v>1</v>
      </c>
      <c r="AI478" s="225" t="s">
        <v>1</v>
      </c>
      <c r="AJ478" s="225" t="s">
        <v>1</v>
      </c>
      <c r="AK478" s="225" t="s">
        <v>1</v>
      </c>
      <c r="AL478" s="225" t="s">
        <v>1</v>
      </c>
      <c r="AM478" s="225" t="s">
        <v>1</v>
      </c>
      <c r="AN478" s="225" t="s">
        <v>1</v>
      </c>
      <c r="AO478" s="225" t="s">
        <v>1</v>
      </c>
      <c r="AP478" s="225" t="s">
        <v>1</v>
      </c>
      <c r="AQ478" s="225" t="s">
        <v>1</v>
      </c>
      <c r="AR478" s="225" t="s">
        <v>1</v>
      </c>
      <c r="AS478" s="225" t="s">
        <v>1</v>
      </c>
      <c r="AT478" s="225" t="s">
        <v>1</v>
      </c>
      <c r="AU478" s="225" t="s">
        <v>1</v>
      </c>
      <c r="AV478" s="225" t="s">
        <v>1</v>
      </c>
      <c r="AW478" s="235" t="s">
        <v>1</v>
      </c>
      <c r="AX478" s="235">
        <v>0</v>
      </c>
      <c r="AY478" s="235">
        <v>0</v>
      </c>
      <c r="AZ478" s="228" t="s">
        <v>1</v>
      </c>
      <c r="BA478" s="228" t="s">
        <v>1</v>
      </c>
      <c r="BB478" s="229" t="s">
        <v>1</v>
      </c>
      <c r="BD478" t="e">
        <f>VLOOKUP(A478,'High impact list'!$A:$F,1,FALSE)</f>
        <v>#N/A</v>
      </c>
      <c r="BE478" t="e">
        <f>VLOOKUP(A478,'High impact list'!$A:$F,5,FALSE)</f>
        <v>#N/A</v>
      </c>
      <c r="BF478">
        <v>2</v>
      </c>
      <c r="BG478">
        <v>6</v>
      </c>
      <c r="BH478">
        <f>VLOOKUP(A478,Sheet2!B:B,1,FALSE)</f>
        <v>339</v>
      </c>
    </row>
    <row r="479" spans="1:60" ht="18.75" customHeight="1" x14ac:dyDescent="0.25">
      <c r="A479" s="223">
        <v>1038</v>
      </c>
      <c r="B479" s="224" t="s">
        <v>1536</v>
      </c>
      <c r="C479" s="225" t="s">
        <v>1193</v>
      </c>
      <c r="D479" s="225" t="s">
        <v>415</v>
      </c>
      <c r="E479" s="225" t="s">
        <v>683</v>
      </c>
      <c r="F479" s="225" t="s">
        <v>1</v>
      </c>
      <c r="G479" s="225" t="s">
        <v>156</v>
      </c>
      <c r="H479" s="224" t="s">
        <v>1</v>
      </c>
      <c r="I479" s="224" t="s">
        <v>437</v>
      </c>
      <c r="J479" s="241" t="s">
        <v>39</v>
      </c>
      <c r="K479" s="225" t="s">
        <v>1</v>
      </c>
      <c r="L479" s="225" t="s">
        <v>1</v>
      </c>
      <c r="M479" s="241" t="s">
        <v>39</v>
      </c>
      <c r="N479" s="225" t="s">
        <v>1</v>
      </c>
      <c r="O479" s="225" t="s">
        <v>1</v>
      </c>
      <c r="P479" s="225" t="s">
        <v>1</v>
      </c>
      <c r="Q479" s="225" t="s">
        <v>1</v>
      </c>
      <c r="R479" s="225" t="s">
        <v>1</v>
      </c>
      <c r="S479" s="225" t="s">
        <v>1</v>
      </c>
      <c r="T479" s="225" t="s">
        <v>1</v>
      </c>
      <c r="U479" s="225" t="s">
        <v>1</v>
      </c>
      <c r="V479" s="225" t="s">
        <v>1</v>
      </c>
      <c r="W479" s="225" t="s">
        <v>1</v>
      </c>
      <c r="X479" s="225" t="s">
        <v>1</v>
      </c>
      <c r="Y479" s="225" t="s">
        <v>1</v>
      </c>
      <c r="Z479" s="225" t="s">
        <v>1</v>
      </c>
      <c r="AA479" s="225" t="s">
        <v>1</v>
      </c>
      <c r="AB479" s="225" t="s">
        <v>1</v>
      </c>
      <c r="AC479" s="225" t="s">
        <v>1</v>
      </c>
      <c r="AD479" s="225" t="s">
        <v>1</v>
      </c>
      <c r="AE479" s="225" t="s">
        <v>1</v>
      </c>
      <c r="AF479" s="225" t="s">
        <v>1</v>
      </c>
      <c r="AG479" s="225" t="s">
        <v>1</v>
      </c>
      <c r="AH479" s="225" t="s">
        <v>1</v>
      </c>
      <c r="AI479" s="225" t="s">
        <v>1</v>
      </c>
      <c r="AJ479" s="225" t="s">
        <v>1</v>
      </c>
      <c r="AK479" s="225" t="s">
        <v>1</v>
      </c>
      <c r="AL479" s="225" t="s">
        <v>1</v>
      </c>
      <c r="AM479" s="225" t="s">
        <v>1</v>
      </c>
      <c r="AN479" s="225" t="s">
        <v>1</v>
      </c>
      <c r="AO479" s="225" t="s">
        <v>1</v>
      </c>
      <c r="AP479" s="225" t="s">
        <v>1</v>
      </c>
      <c r="AQ479" s="225" t="s">
        <v>1</v>
      </c>
      <c r="AR479" s="225" t="s">
        <v>1</v>
      </c>
      <c r="AS479" s="225" t="s">
        <v>1</v>
      </c>
      <c r="AT479" s="225" t="s">
        <v>1</v>
      </c>
      <c r="AU479" s="225" t="s">
        <v>1</v>
      </c>
      <c r="AV479" s="225" t="s">
        <v>1</v>
      </c>
      <c r="AW479" s="235" t="s">
        <v>1</v>
      </c>
      <c r="AX479" s="235">
        <v>0</v>
      </c>
      <c r="AY479" s="235">
        <v>0</v>
      </c>
      <c r="AZ479" s="228" t="s">
        <v>1</v>
      </c>
      <c r="BA479" s="228" t="s">
        <v>1</v>
      </c>
      <c r="BB479" s="229" t="s">
        <v>1</v>
      </c>
      <c r="BD479" t="e">
        <f>VLOOKUP(A479,'High impact list'!$A:$F,1,FALSE)</f>
        <v>#N/A</v>
      </c>
      <c r="BE479" t="e">
        <f>VLOOKUP(A479,'High impact list'!$A:$F,5,FALSE)</f>
        <v>#N/A</v>
      </c>
      <c r="BF479">
        <v>2</v>
      </c>
      <c r="BG479">
        <v>6</v>
      </c>
      <c r="BH479">
        <f>VLOOKUP(A479,Sheet2!B:B,1,FALSE)</f>
        <v>1038</v>
      </c>
    </row>
    <row r="480" spans="1:60" ht="18.75" customHeight="1" x14ac:dyDescent="0.25">
      <c r="A480" s="223">
        <v>498</v>
      </c>
      <c r="B480" s="224" t="s">
        <v>1505</v>
      </c>
      <c r="C480" s="225" t="s">
        <v>1193</v>
      </c>
      <c r="D480" s="225" t="s">
        <v>415</v>
      </c>
      <c r="E480" s="225" t="s">
        <v>1086</v>
      </c>
      <c r="F480" s="225" t="s">
        <v>1</v>
      </c>
      <c r="G480" s="225" t="s">
        <v>1517</v>
      </c>
      <c r="H480" s="224" t="s">
        <v>1</v>
      </c>
      <c r="I480" s="224" t="s">
        <v>437</v>
      </c>
      <c r="J480" s="241" t="s">
        <v>39</v>
      </c>
      <c r="K480" s="225" t="s">
        <v>1</v>
      </c>
      <c r="L480" s="225" t="s">
        <v>1</v>
      </c>
      <c r="M480" s="241" t="s">
        <v>39</v>
      </c>
      <c r="N480" s="225" t="s">
        <v>1</v>
      </c>
      <c r="O480" s="225" t="s">
        <v>1</v>
      </c>
      <c r="P480" s="225" t="s">
        <v>1</v>
      </c>
      <c r="Q480" s="225" t="s">
        <v>1</v>
      </c>
      <c r="R480" s="225" t="s">
        <v>1</v>
      </c>
      <c r="S480" s="225" t="s">
        <v>1</v>
      </c>
      <c r="T480" s="225" t="s">
        <v>1</v>
      </c>
      <c r="U480" s="225" t="s">
        <v>1</v>
      </c>
      <c r="V480" s="225" t="s">
        <v>1</v>
      </c>
      <c r="W480" s="225" t="s">
        <v>1</v>
      </c>
      <c r="X480" s="225" t="s">
        <v>1</v>
      </c>
      <c r="Y480" s="225" t="s">
        <v>1</v>
      </c>
      <c r="Z480" s="225" t="s">
        <v>1</v>
      </c>
      <c r="AA480" s="225" t="s">
        <v>1</v>
      </c>
      <c r="AB480" s="225" t="s">
        <v>1</v>
      </c>
      <c r="AC480" s="225" t="s">
        <v>1</v>
      </c>
      <c r="AD480" s="225" t="s">
        <v>1</v>
      </c>
      <c r="AE480" s="225" t="s">
        <v>1</v>
      </c>
      <c r="AF480" s="225" t="s">
        <v>1</v>
      </c>
      <c r="AG480" s="225" t="s">
        <v>1</v>
      </c>
      <c r="AH480" s="225" t="s">
        <v>1</v>
      </c>
      <c r="AI480" s="225" t="s">
        <v>1</v>
      </c>
      <c r="AJ480" s="225" t="s">
        <v>1</v>
      </c>
      <c r="AK480" s="225" t="s">
        <v>1</v>
      </c>
      <c r="AL480" s="225" t="s">
        <v>1</v>
      </c>
      <c r="AM480" s="225" t="s">
        <v>1</v>
      </c>
      <c r="AN480" s="225" t="s">
        <v>1</v>
      </c>
      <c r="AO480" s="225" t="s">
        <v>1</v>
      </c>
      <c r="AP480" s="225" t="s">
        <v>1</v>
      </c>
      <c r="AQ480" s="225" t="s">
        <v>1</v>
      </c>
      <c r="AR480" s="225" t="s">
        <v>1</v>
      </c>
      <c r="AS480" s="225" t="s">
        <v>1</v>
      </c>
      <c r="AT480" s="225" t="s">
        <v>1</v>
      </c>
      <c r="AU480" s="225" t="s">
        <v>1</v>
      </c>
      <c r="AV480" s="225" t="s">
        <v>1</v>
      </c>
      <c r="AW480" s="235" t="s">
        <v>1</v>
      </c>
      <c r="AX480" s="235">
        <v>0</v>
      </c>
      <c r="AY480" s="235">
        <v>0</v>
      </c>
      <c r="AZ480" s="228" t="s">
        <v>1</v>
      </c>
      <c r="BA480" s="228" t="s">
        <v>1</v>
      </c>
      <c r="BB480" s="229" t="s">
        <v>1</v>
      </c>
      <c r="BD480" t="e">
        <f>VLOOKUP(A480,'High impact list'!$A:$F,1,FALSE)</f>
        <v>#N/A</v>
      </c>
      <c r="BE480" t="e">
        <f>VLOOKUP(A480,'High impact list'!$A:$F,5,FALSE)</f>
        <v>#N/A</v>
      </c>
      <c r="BF480">
        <v>2</v>
      </c>
      <c r="BG480">
        <v>6</v>
      </c>
      <c r="BH480">
        <f>VLOOKUP(A480,Sheet2!B:B,1,FALSE)</f>
        <v>498</v>
      </c>
    </row>
    <row r="481" spans="1:60" ht="14.25" customHeight="1" x14ac:dyDescent="0.25">
      <c r="A481" s="223">
        <v>1549</v>
      </c>
      <c r="B481" s="224" t="s">
        <v>1506</v>
      </c>
      <c r="C481" s="225" t="s">
        <v>1193</v>
      </c>
      <c r="D481" s="225" t="s">
        <v>415</v>
      </c>
      <c r="E481" s="225" t="s">
        <v>896</v>
      </c>
      <c r="F481" s="225" t="s">
        <v>1</v>
      </c>
      <c r="G481" s="225" t="s">
        <v>667</v>
      </c>
      <c r="H481" s="224" t="s">
        <v>1</v>
      </c>
      <c r="I481" s="224" t="s">
        <v>437</v>
      </c>
      <c r="J481" s="241" t="s">
        <v>39</v>
      </c>
      <c r="K481" s="225" t="s">
        <v>1</v>
      </c>
      <c r="L481" s="225" t="s">
        <v>1</v>
      </c>
      <c r="M481" s="241" t="s">
        <v>39</v>
      </c>
      <c r="N481" s="225" t="s">
        <v>1</v>
      </c>
      <c r="O481" s="225" t="s">
        <v>1</v>
      </c>
      <c r="P481" s="225" t="s">
        <v>1</v>
      </c>
      <c r="Q481" s="225" t="s">
        <v>1</v>
      </c>
      <c r="R481" s="225" t="s">
        <v>1</v>
      </c>
      <c r="S481" s="225" t="s">
        <v>1</v>
      </c>
      <c r="T481" s="225" t="s">
        <v>1</v>
      </c>
      <c r="U481" s="225" t="s">
        <v>1</v>
      </c>
      <c r="V481" s="225" t="s">
        <v>1</v>
      </c>
      <c r="W481" s="225" t="s">
        <v>1</v>
      </c>
      <c r="X481" s="225" t="s">
        <v>1</v>
      </c>
      <c r="Y481" s="225" t="s">
        <v>1</v>
      </c>
      <c r="Z481" s="225" t="s">
        <v>1</v>
      </c>
      <c r="AA481" s="225" t="s">
        <v>1</v>
      </c>
      <c r="AB481" s="225" t="s">
        <v>1</v>
      </c>
      <c r="AC481" s="225" t="s">
        <v>1</v>
      </c>
      <c r="AD481" s="225" t="s">
        <v>1</v>
      </c>
      <c r="AE481" s="225" t="s">
        <v>1</v>
      </c>
      <c r="AF481" s="225" t="s">
        <v>1</v>
      </c>
      <c r="AG481" s="225" t="s">
        <v>1</v>
      </c>
      <c r="AH481" s="225" t="s">
        <v>1</v>
      </c>
      <c r="AI481" s="225" t="s">
        <v>1</v>
      </c>
      <c r="AJ481" s="225" t="s">
        <v>1</v>
      </c>
      <c r="AK481" s="225" t="s">
        <v>1</v>
      </c>
      <c r="AL481" s="225" t="s">
        <v>1</v>
      </c>
      <c r="AM481" s="225" t="s">
        <v>1</v>
      </c>
      <c r="AN481" s="225" t="s">
        <v>1</v>
      </c>
      <c r="AO481" s="225" t="s">
        <v>1</v>
      </c>
      <c r="AP481" s="225" t="s">
        <v>1</v>
      </c>
      <c r="AQ481" s="225" t="s">
        <v>1</v>
      </c>
      <c r="AR481" s="225" t="s">
        <v>1</v>
      </c>
      <c r="AS481" s="225" t="s">
        <v>1</v>
      </c>
      <c r="AT481" s="225" t="s">
        <v>1</v>
      </c>
      <c r="AU481" s="225" t="s">
        <v>1</v>
      </c>
      <c r="AV481" s="225" t="s">
        <v>1</v>
      </c>
      <c r="AW481" s="235" t="s">
        <v>1</v>
      </c>
      <c r="AX481" s="235">
        <v>0</v>
      </c>
      <c r="AY481" s="235">
        <v>0</v>
      </c>
      <c r="AZ481" s="228" t="s">
        <v>1</v>
      </c>
      <c r="BA481" s="228" t="s">
        <v>1</v>
      </c>
      <c r="BB481" s="229" t="s">
        <v>1</v>
      </c>
      <c r="BD481" t="e">
        <f>VLOOKUP(A481,'High impact list'!$A:$F,1,FALSE)</f>
        <v>#N/A</v>
      </c>
      <c r="BE481" t="e">
        <f>VLOOKUP(A481,'High impact list'!$A:$F,5,FALSE)</f>
        <v>#N/A</v>
      </c>
      <c r="BF481">
        <v>2</v>
      </c>
      <c r="BG481">
        <v>6</v>
      </c>
      <c r="BH481">
        <f>VLOOKUP(A481,Sheet2!B:B,1,FALSE)</f>
        <v>1549</v>
      </c>
    </row>
    <row r="482" spans="1:60" ht="14.25" customHeight="1" x14ac:dyDescent="0.25">
      <c r="A482" s="223">
        <v>1548</v>
      </c>
      <c r="B482" s="224" t="s">
        <v>938</v>
      </c>
      <c r="C482" s="225" t="s">
        <v>1193</v>
      </c>
      <c r="D482" s="225" t="s">
        <v>415</v>
      </c>
      <c r="E482" s="225" t="s">
        <v>896</v>
      </c>
      <c r="F482" s="225" t="s">
        <v>1</v>
      </c>
      <c r="G482" s="225" t="s">
        <v>667</v>
      </c>
      <c r="H482" s="224" t="s">
        <v>1</v>
      </c>
      <c r="I482" s="224" t="s">
        <v>437</v>
      </c>
      <c r="J482" s="241" t="s">
        <v>39</v>
      </c>
      <c r="K482" s="225" t="s">
        <v>1</v>
      </c>
      <c r="L482" s="225" t="s">
        <v>1</v>
      </c>
      <c r="M482" s="226" t="s">
        <v>33</v>
      </c>
      <c r="N482" s="225" t="s">
        <v>1</v>
      </c>
      <c r="O482" s="225" t="s">
        <v>1</v>
      </c>
      <c r="P482" s="225" t="s">
        <v>1</v>
      </c>
      <c r="Q482" s="225" t="s">
        <v>1</v>
      </c>
      <c r="R482" s="225" t="s">
        <v>1</v>
      </c>
      <c r="S482" s="225" t="s">
        <v>1</v>
      </c>
      <c r="T482" s="225" t="s">
        <v>1</v>
      </c>
      <c r="U482" s="225" t="s">
        <v>1</v>
      </c>
      <c r="V482" s="225" t="s">
        <v>1</v>
      </c>
      <c r="W482" s="225" t="s">
        <v>1</v>
      </c>
      <c r="X482" s="225" t="s">
        <v>1</v>
      </c>
      <c r="Y482" s="225" t="s">
        <v>1</v>
      </c>
      <c r="Z482" s="225" t="s">
        <v>1</v>
      </c>
      <c r="AA482" s="225" t="s">
        <v>1</v>
      </c>
      <c r="AB482" s="225" t="s">
        <v>1</v>
      </c>
      <c r="AC482" s="225" t="s">
        <v>1</v>
      </c>
      <c r="AD482" s="225" t="s">
        <v>1</v>
      </c>
      <c r="AE482" s="225" t="s">
        <v>1</v>
      </c>
      <c r="AF482" s="225" t="s">
        <v>1</v>
      </c>
      <c r="AG482" s="225" t="s">
        <v>1</v>
      </c>
      <c r="AH482" s="225" t="s">
        <v>1</v>
      </c>
      <c r="AI482" s="225" t="s">
        <v>1</v>
      </c>
      <c r="AJ482" s="225" t="s">
        <v>1</v>
      </c>
      <c r="AK482" s="225" t="s">
        <v>1</v>
      </c>
      <c r="AL482" s="225" t="s">
        <v>1</v>
      </c>
      <c r="AM482" s="225" t="s">
        <v>1</v>
      </c>
      <c r="AN482" s="225" t="s">
        <v>1</v>
      </c>
      <c r="AO482" s="225" t="s">
        <v>1</v>
      </c>
      <c r="AP482" s="225" t="s">
        <v>1</v>
      </c>
      <c r="AQ482" s="225" t="s">
        <v>1</v>
      </c>
      <c r="AR482" s="225" t="s">
        <v>1</v>
      </c>
      <c r="AS482" s="225" t="s">
        <v>1</v>
      </c>
      <c r="AT482" s="225" t="s">
        <v>1</v>
      </c>
      <c r="AU482" s="225" t="s">
        <v>1</v>
      </c>
      <c r="AV482" s="225" t="s">
        <v>1</v>
      </c>
      <c r="AW482" s="235" t="s">
        <v>1</v>
      </c>
      <c r="AX482" s="235">
        <v>0</v>
      </c>
      <c r="AY482" s="235">
        <v>0</v>
      </c>
      <c r="AZ482" s="228" t="s">
        <v>1</v>
      </c>
      <c r="BA482" s="228" t="s">
        <v>1</v>
      </c>
      <c r="BB482" s="229" t="s">
        <v>1</v>
      </c>
      <c r="BD482" t="e">
        <f>VLOOKUP(A482,'High impact list'!$A:$F,1,FALSE)</f>
        <v>#N/A</v>
      </c>
      <c r="BE482" t="e">
        <f>VLOOKUP(A482,'High impact list'!$A:$F,5,FALSE)</f>
        <v>#N/A</v>
      </c>
      <c r="BF482">
        <v>2</v>
      </c>
      <c r="BG482">
        <v>6</v>
      </c>
      <c r="BH482">
        <f>VLOOKUP(A482,Sheet2!B:B,1,FALSE)</f>
        <v>1548</v>
      </c>
    </row>
    <row r="483" spans="1:60" ht="14.25" customHeight="1" x14ac:dyDescent="0.25">
      <c r="A483" s="223">
        <v>1516</v>
      </c>
      <c r="B483" s="224" t="s">
        <v>1508</v>
      </c>
      <c r="C483" s="225" t="s">
        <v>1193</v>
      </c>
      <c r="D483" s="225" t="s">
        <v>415</v>
      </c>
      <c r="E483" s="225" t="s">
        <v>896</v>
      </c>
      <c r="F483" s="225" t="s">
        <v>1</v>
      </c>
      <c r="G483" s="225" t="s">
        <v>667</v>
      </c>
      <c r="H483" s="224" t="s">
        <v>1</v>
      </c>
      <c r="I483" s="224" t="s">
        <v>437</v>
      </c>
      <c r="J483" s="241" t="s">
        <v>39</v>
      </c>
      <c r="K483" s="225" t="s">
        <v>1</v>
      </c>
      <c r="L483" s="225" t="s">
        <v>1</v>
      </c>
      <c r="M483" s="239" t="s">
        <v>94</v>
      </c>
      <c r="N483" s="225" t="s">
        <v>1</v>
      </c>
      <c r="O483" s="225" t="s">
        <v>1</v>
      </c>
      <c r="P483" s="225" t="s">
        <v>1</v>
      </c>
      <c r="Q483" s="230" t="s">
        <v>22</v>
      </c>
      <c r="R483" s="230" t="s">
        <v>22</v>
      </c>
      <c r="S483" s="230" t="s">
        <v>22</v>
      </c>
      <c r="T483" s="231" t="s">
        <v>20</v>
      </c>
      <c r="U483" s="230" t="s">
        <v>22</v>
      </c>
      <c r="V483" s="225" t="s">
        <v>1</v>
      </c>
      <c r="W483" s="225" t="s">
        <v>1</v>
      </c>
      <c r="X483" s="225" t="s">
        <v>1</v>
      </c>
      <c r="Y483" s="225" t="s">
        <v>1</v>
      </c>
      <c r="Z483" s="225" t="s">
        <v>1</v>
      </c>
      <c r="AA483" s="225" t="s">
        <v>1</v>
      </c>
      <c r="AB483" s="225" t="s">
        <v>1</v>
      </c>
      <c r="AC483" s="225" t="s">
        <v>1</v>
      </c>
      <c r="AD483" s="225" t="s">
        <v>1</v>
      </c>
      <c r="AE483" s="225" t="s">
        <v>1</v>
      </c>
      <c r="AF483" s="225" t="s">
        <v>1</v>
      </c>
      <c r="AG483" s="225" t="s">
        <v>1</v>
      </c>
      <c r="AH483" s="225" t="s">
        <v>1</v>
      </c>
      <c r="AI483" s="225" t="s">
        <v>1</v>
      </c>
      <c r="AJ483" s="225" t="s">
        <v>1</v>
      </c>
      <c r="AK483" s="225" t="s">
        <v>1</v>
      </c>
      <c r="AL483" s="225" t="s">
        <v>1</v>
      </c>
      <c r="AM483" s="225" t="s">
        <v>1</v>
      </c>
      <c r="AN483" s="225" t="s">
        <v>1</v>
      </c>
      <c r="AO483" s="225" t="s">
        <v>1</v>
      </c>
      <c r="AP483" s="225" t="s">
        <v>1</v>
      </c>
      <c r="AQ483" s="225" t="s">
        <v>1</v>
      </c>
      <c r="AR483" s="225" t="s">
        <v>1</v>
      </c>
      <c r="AS483" s="225" t="s">
        <v>1</v>
      </c>
      <c r="AT483" s="225" t="s">
        <v>1</v>
      </c>
      <c r="AU483" s="225" t="s">
        <v>1</v>
      </c>
      <c r="AV483" s="225" t="s">
        <v>1</v>
      </c>
      <c r="AW483" s="235" t="s">
        <v>1</v>
      </c>
      <c r="AX483" s="235">
        <v>0</v>
      </c>
      <c r="AY483" s="235">
        <v>0</v>
      </c>
      <c r="AZ483" s="228" t="s">
        <v>1</v>
      </c>
      <c r="BA483" s="228" t="s">
        <v>1</v>
      </c>
      <c r="BB483" s="229" t="s">
        <v>1</v>
      </c>
      <c r="BD483" t="e">
        <f>VLOOKUP(A483,'High impact list'!$A:$F,1,FALSE)</f>
        <v>#N/A</v>
      </c>
      <c r="BE483" t="e">
        <f>VLOOKUP(A483,'High impact list'!$A:$F,5,FALSE)</f>
        <v>#N/A</v>
      </c>
      <c r="BF483">
        <v>2</v>
      </c>
      <c r="BG483">
        <v>6</v>
      </c>
      <c r="BH483">
        <f>VLOOKUP(A483,Sheet2!B:B,1,FALSE)</f>
        <v>1516</v>
      </c>
    </row>
    <row r="484" spans="1:60" ht="13.5" customHeight="1" x14ac:dyDescent="0.25">
      <c r="A484" s="223">
        <v>348</v>
      </c>
      <c r="B484" s="224" t="s">
        <v>1537</v>
      </c>
      <c r="C484" s="225" t="s">
        <v>1193</v>
      </c>
      <c r="D484" s="225" t="s">
        <v>415</v>
      </c>
      <c r="E484" s="225" t="s">
        <v>1086</v>
      </c>
      <c r="F484" s="225" t="s">
        <v>1</v>
      </c>
      <c r="G484" s="225" t="s">
        <v>1</v>
      </c>
      <c r="H484" s="224" t="s">
        <v>1</v>
      </c>
      <c r="I484" s="224" t="s">
        <v>1086</v>
      </c>
      <c r="J484" s="241" t="s">
        <v>39</v>
      </c>
      <c r="K484" s="225" t="s">
        <v>1</v>
      </c>
      <c r="L484" s="225" t="s">
        <v>1</v>
      </c>
      <c r="M484" s="241" t="s">
        <v>39</v>
      </c>
      <c r="N484" s="225" t="s">
        <v>1</v>
      </c>
      <c r="O484" s="225" t="s">
        <v>1</v>
      </c>
      <c r="P484" s="225" t="s">
        <v>1</v>
      </c>
      <c r="Q484" s="225" t="s">
        <v>1</v>
      </c>
      <c r="R484" s="225" t="s">
        <v>1</v>
      </c>
      <c r="S484" s="225" t="s">
        <v>1</v>
      </c>
      <c r="T484" s="225" t="s">
        <v>1</v>
      </c>
      <c r="U484" s="225" t="s">
        <v>1</v>
      </c>
      <c r="V484" s="225" t="s">
        <v>1</v>
      </c>
      <c r="W484" s="225" t="s">
        <v>1</v>
      </c>
      <c r="X484" s="225" t="s">
        <v>1</v>
      </c>
      <c r="Y484" s="225" t="s">
        <v>1</v>
      </c>
      <c r="Z484" s="225" t="s">
        <v>1</v>
      </c>
      <c r="AA484" s="225" t="s">
        <v>1</v>
      </c>
      <c r="AB484" s="225" t="s">
        <v>1</v>
      </c>
      <c r="AC484" s="225" t="s">
        <v>1</v>
      </c>
      <c r="AD484" s="225" t="s">
        <v>1</v>
      </c>
      <c r="AE484" s="225" t="s">
        <v>1</v>
      </c>
      <c r="AF484" s="225" t="s">
        <v>1</v>
      </c>
      <c r="AG484" s="225" t="s">
        <v>1</v>
      </c>
      <c r="AH484" s="225" t="s">
        <v>1</v>
      </c>
      <c r="AI484" s="225" t="s">
        <v>1</v>
      </c>
      <c r="AJ484" s="225" t="s">
        <v>1</v>
      </c>
      <c r="AK484" s="225" t="s">
        <v>1</v>
      </c>
      <c r="AL484" s="225" t="s">
        <v>1</v>
      </c>
      <c r="AM484" s="225" t="s">
        <v>1</v>
      </c>
      <c r="AN484" s="225" t="s">
        <v>1</v>
      </c>
      <c r="AO484" s="225" t="s">
        <v>1</v>
      </c>
      <c r="AP484" s="225" t="s">
        <v>1</v>
      </c>
      <c r="AQ484" s="225" t="s">
        <v>1</v>
      </c>
      <c r="AR484" s="225" t="s">
        <v>1</v>
      </c>
      <c r="AS484" s="225" t="s">
        <v>1</v>
      </c>
      <c r="AT484" s="225" t="s">
        <v>1</v>
      </c>
      <c r="AU484" s="225" t="s">
        <v>1</v>
      </c>
      <c r="AV484" s="225" t="s">
        <v>1</v>
      </c>
      <c r="AW484" s="235" t="s">
        <v>1</v>
      </c>
      <c r="AX484" s="235">
        <v>0</v>
      </c>
      <c r="AY484" s="235">
        <v>0</v>
      </c>
      <c r="AZ484" s="228" t="s">
        <v>1</v>
      </c>
      <c r="BA484" s="228" t="s">
        <v>1</v>
      </c>
      <c r="BB484" s="229" t="s">
        <v>1</v>
      </c>
      <c r="BD484" t="e">
        <f>VLOOKUP(A484,'High impact list'!$A:$F,1,FALSE)</f>
        <v>#N/A</v>
      </c>
      <c r="BE484" t="e">
        <f>VLOOKUP(A484,'High impact list'!$A:$F,5,FALSE)</f>
        <v>#N/A</v>
      </c>
      <c r="BF484">
        <v>2</v>
      </c>
      <c r="BG484">
        <v>6</v>
      </c>
      <c r="BH484">
        <f>VLOOKUP(A484,Sheet2!B:B,1,FALSE)</f>
        <v>348</v>
      </c>
    </row>
    <row r="485" spans="1:60" ht="14.25" customHeight="1" x14ac:dyDescent="0.25">
      <c r="A485" s="223">
        <v>1465</v>
      </c>
      <c r="B485" s="224" t="s">
        <v>1392</v>
      </c>
      <c r="C485" s="225" t="s">
        <v>1193</v>
      </c>
      <c r="D485" s="225" t="s">
        <v>1538</v>
      </c>
      <c r="E485" s="225" t="s">
        <v>737</v>
      </c>
      <c r="F485" s="225" t="s">
        <v>1</v>
      </c>
      <c r="G485" s="225" t="s">
        <v>209</v>
      </c>
      <c r="H485" s="224" t="s">
        <v>1</v>
      </c>
      <c r="I485" s="224" t="s">
        <v>437</v>
      </c>
      <c r="J485" s="226" t="s">
        <v>33</v>
      </c>
      <c r="K485" s="225" t="s">
        <v>1</v>
      </c>
      <c r="L485" s="225" t="s">
        <v>1</v>
      </c>
      <c r="M485" s="226" t="s">
        <v>33</v>
      </c>
      <c r="N485" s="225" t="s">
        <v>1</v>
      </c>
      <c r="O485" s="225" t="s">
        <v>1</v>
      </c>
      <c r="P485" s="225" t="s">
        <v>1</v>
      </c>
      <c r="Q485" s="225" t="s">
        <v>1</v>
      </c>
      <c r="R485" s="225" t="s">
        <v>1</v>
      </c>
      <c r="S485" s="225" t="s">
        <v>1</v>
      </c>
      <c r="T485" s="225" t="s">
        <v>1</v>
      </c>
      <c r="U485" s="225" t="s">
        <v>1</v>
      </c>
      <c r="V485" s="225" t="s">
        <v>1</v>
      </c>
      <c r="W485" s="225" t="s">
        <v>1</v>
      </c>
      <c r="X485" s="225" t="s">
        <v>1</v>
      </c>
      <c r="Y485" s="225" t="s">
        <v>1</v>
      </c>
      <c r="Z485" s="225" t="s">
        <v>1</v>
      </c>
      <c r="AA485" s="225" t="s">
        <v>1</v>
      </c>
      <c r="AB485" s="225" t="s">
        <v>1</v>
      </c>
      <c r="AC485" s="225" t="s">
        <v>1</v>
      </c>
      <c r="AD485" s="225" t="s">
        <v>1</v>
      </c>
      <c r="AE485" s="225" t="s">
        <v>1</v>
      </c>
      <c r="AF485" s="225" t="s">
        <v>1</v>
      </c>
      <c r="AG485" s="225" t="s">
        <v>1</v>
      </c>
      <c r="AH485" s="225" t="s">
        <v>1</v>
      </c>
      <c r="AI485" s="225" t="s">
        <v>1</v>
      </c>
      <c r="AJ485" s="225" t="s">
        <v>1</v>
      </c>
      <c r="AK485" s="225" t="s">
        <v>1</v>
      </c>
      <c r="AL485" s="225" t="s">
        <v>1</v>
      </c>
      <c r="AM485" s="225" t="s">
        <v>1</v>
      </c>
      <c r="AN485" s="225" t="s">
        <v>1</v>
      </c>
      <c r="AO485" s="225" t="s">
        <v>1</v>
      </c>
      <c r="AP485" s="225" t="s">
        <v>1</v>
      </c>
      <c r="AQ485" s="225" t="s">
        <v>1</v>
      </c>
      <c r="AR485" s="225" t="s">
        <v>1</v>
      </c>
      <c r="AS485" s="225" t="s">
        <v>1</v>
      </c>
      <c r="AT485" s="225" t="s">
        <v>1</v>
      </c>
      <c r="AU485" s="225" t="s">
        <v>1</v>
      </c>
      <c r="AV485" s="225" t="s">
        <v>1</v>
      </c>
      <c r="AW485" s="235" t="s">
        <v>1</v>
      </c>
      <c r="AX485" s="235">
        <v>0</v>
      </c>
      <c r="AY485" s="235">
        <v>0</v>
      </c>
      <c r="AZ485" s="228">
        <v>0</v>
      </c>
      <c r="BA485" s="228">
        <v>0</v>
      </c>
      <c r="BB485" s="229">
        <v>0</v>
      </c>
      <c r="BD485" t="e">
        <f>VLOOKUP(A485,'High impact list'!$A:$F,1,FALSE)</f>
        <v>#N/A</v>
      </c>
      <c r="BE485" t="e">
        <f>VLOOKUP(A485,'High impact list'!$A:$F,5,FALSE)</f>
        <v>#N/A</v>
      </c>
      <c r="BF485">
        <v>3</v>
      </c>
      <c r="BG485">
        <v>1</v>
      </c>
      <c r="BH485" t="e">
        <f>VLOOKUP(A485,Sheet2!B:B,1,FALSE)</f>
        <v>#N/A</v>
      </c>
    </row>
    <row r="486" spans="1:60" ht="14.25" customHeight="1" x14ac:dyDescent="0.25">
      <c r="A486" s="223">
        <v>16</v>
      </c>
      <c r="B486" s="224" t="s">
        <v>1325</v>
      </c>
      <c r="C486" s="225" t="s">
        <v>1193</v>
      </c>
      <c r="D486" s="225" t="s">
        <v>1538</v>
      </c>
      <c r="E486" s="225" t="s">
        <v>571</v>
      </c>
      <c r="F486" s="225" t="s">
        <v>1</v>
      </c>
      <c r="G486" s="225" t="s">
        <v>1</v>
      </c>
      <c r="H486" s="224" t="s">
        <v>1</v>
      </c>
      <c r="I486" s="224" t="s">
        <v>571</v>
      </c>
      <c r="J486" s="226" t="s">
        <v>33</v>
      </c>
      <c r="K486" s="225" t="s">
        <v>1</v>
      </c>
      <c r="L486" s="230" t="s">
        <v>22</v>
      </c>
      <c r="M486" s="227" t="s">
        <v>17</v>
      </c>
      <c r="N486" s="225" t="s">
        <v>1</v>
      </c>
      <c r="O486" s="232" t="s">
        <v>23</v>
      </c>
      <c r="P486" s="225" t="s">
        <v>1</v>
      </c>
      <c r="Q486" s="225" t="s">
        <v>1</v>
      </c>
      <c r="R486" s="225" t="s">
        <v>1</v>
      </c>
      <c r="S486" s="225" t="s">
        <v>1</v>
      </c>
      <c r="T486" s="225" t="s">
        <v>1</v>
      </c>
      <c r="U486" s="225" t="s">
        <v>1</v>
      </c>
      <c r="V486" s="225" t="s">
        <v>1</v>
      </c>
      <c r="W486" s="225" t="s">
        <v>1</v>
      </c>
      <c r="X486" s="225" t="s">
        <v>1</v>
      </c>
      <c r="Y486" s="225" t="s">
        <v>1</v>
      </c>
      <c r="Z486" s="225" t="s">
        <v>1</v>
      </c>
      <c r="AA486" s="225" t="s">
        <v>1</v>
      </c>
      <c r="AB486" s="225" t="s">
        <v>1</v>
      </c>
      <c r="AC486" s="225" t="s">
        <v>1</v>
      </c>
      <c r="AD486" s="225" t="s">
        <v>1</v>
      </c>
      <c r="AE486" s="225" t="s">
        <v>1</v>
      </c>
      <c r="AF486" s="225" t="s">
        <v>1</v>
      </c>
      <c r="AG486" s="225" t="s">
        <v>1</v>
      </c>
      <c r="AH486" s="225" t="s">
        <v>1</v>
      </c>
      <c r="AI486" s="225" t="s">
        <v>1</v>
      </c>
      <c r="AJ486" s="225" t="s">
        <v>1</v>
      </c>
      <c r="AK486" s="225" t="s">
        <v>1</v>
      </c>
      <c r="AL486" s="230" t="s">
        <v>22</v>
      </c>
      <c r="AM486" s="225" t="s">
        <v>1</v>
      </c>
      <c r="AN486" s="225" t="s">
        <v>1</v>
      </c>
      <c r="AO486" s="225" t="s">
        <v>1</v>
      </c>
      <c r="AP486" s="225" t="s">
        <v>1</v>
      </c>
      <c r="AQ486" s="225" t="s">
        <v>1</v>
      </c>
      <c r="AR486" s="225" t="s">
        <v>1</v>
      </c>
      <c r="AS486" s="225" t="s">
        <v>1</v>
      </c>
      <c r="AT486" s="225" t="s">
        <v>1</v>
      </c>
      <c r="AU486" s="225" t="s">
        <v>1</v>
      </c>
      <c r="AV486" s="225" t="s">
        <v>1</v>
      </c>
      <c r="AW486" s="235" t="s">
        <v>1</v>
      </c>
      <c r="AX486" s="235">
        <v>0</v>
      </c>
      <c r="AY486" s="235">
        <v>0</v>
      </c>
      <c r="AZ486" s="228">
        <v>0</v>
      </c>
      <c r="BA486" s="233">
        <v>0</v>
      </c>
      <c r="BB486" s="229">
        <v>0</v>
      </c>
      <c r="BD486" t="e">
        <f>VLOOKUP(A486,'High impact list'!$A:$F,1,FALSE)</f>
        <v>#N/A</v>
      </c>
      <c r="BE486" t="e">
        <f>VLOOKUP(A486,'High impact list'!$A:$F,5,FALSE)</f>
        <v>#N/A</v>
      </c>
      <c r="BF486">
        <v>3</v>
      </c>
      <c r="BG486">
        <v>1</v>
      </c>
      <c r="BH486" t="e">
        <f>VLOOKUP(A486,Sheet2!B:B,1,FALSE)</f>
        <v>#N/A</v>
      </c>
    </row>
    <row r="487" spans="1:60" ht="14.25" customHeight="1" x14ac:dyDescent="0.25">
      <c r="A487" s="223">
        <v>22</v>
      </c>
      <c r="B487" s="224" t="s">
        <v>1087</v>
      </c>
      <c r="C487" s="225" t="s">
        <v>1193</v>
      </c>
      <c r="D487" s="225" t="s">
        <v>1538</v>
      </c>
      <c r="E487" s="225" t="s">
        <v>1086</v>
      </c>
      <c r="F487" s="225" t="s">
        <v>1</v>
      </c>
      <c r="G487" s="225" t="s">
        <v>1527</v>
      </c>
      <c r="H487" s="224" t="s">
        <v>1</v>
      </c>
      <c r="I487" s="224" t="s">
        <v>437</v>
      </c>
      <c r="J487" s="226" t="s">
        <v>33</v>
      </c>
      <c r="K487" s="225" t="s">
        <v>1</v>
      </c>
      <c r="L487" s="230" t="s">
        <v>22</v>
      </c>
      <c r="M487" s="227" t="s">
        <v>17</v>
      </c>
      <c r="N487" s="225" t="s">
        <v>1</v>
      </c>
      <c r="O487" s="231" t="s">
        <v>20</v>
      </c>
      <c r="P487" s="225" t="s">
        <v>1</v>
      </c>
      <c r="Q487" s="225" t="s">
        <v>1</v>
      </c>
      <c r="R487" s="225" t="s">
        <v>1</v>
      </c>
      <c r="S487" s="225" t="s">
        <v>1</v>
      </c>
      <c r="T487" s="225" t="s">
        <v>1</v>
      </c>
      <c r="U487" s="225" t="s">
        <v>1</v>
      </c>
      <c r="V487" s="225" t="s">
        <v>1</v>
      </c>
      <c r="W487" s="225" t="s">
        <v>1</v>
      </c>
      <c r="X487" s="225" t="s">
        <v>1</v>
      </c>
      <c r="Y487" s="225" t="s">
        <v>1</v>
      </c>
      <c r="Z487" s="225" t="s">
        <v>1</v>
      </c>
      <c r="AA487" s="225" t="s">
        <v>1</v>
      </c>
      <c r="AB487" s="225" t="s">
        <v>1</v>
      </c>
      <c r="AC487" s="225" t="s">
        <v>1</v>
      </c>
      <c r="AD487" s="225" t="s">
        <v>1</v>
      </c>
      <c r="AE487" s="225" t="s">
        <v>1</v>
      </c>
      <c r="AF487" s="225" t="s">
        <v>1</v>
      </c>
      <c r="AG487" s="225" t="s">
        <v>1</v>
      </c>
      <c r="AH487" s="225" t="s">
        <v>1</v>
      </c>
      <c r="AI487" s="225" t="s">
        <v>1</v>
      </c>
      <c r="AJ487" s="225" t="s">
        <v>1</v>
      </c>
      <c r="AK487" s="225" t="s">
        <v>1</v>
      </c>
      <c r="AL487" s="225" t="s">
        <v>1</v>
      </c>
      <c r="AM487" s="225" t="s">
        <v>1</v>
      </c>
      <c r="AN487" s="225" t="s">
        <v>1</v>
      </c>
      <c r="AO487" s="225" t="s">
        <v>1</v>
      </c>
      <c r="AP487" s="225" t="s">
        <v>1</v>
      </c>
      <c r="AQ487" s="225" t="s">
        <v>1</v>
      </c>
      <c r="AR487" s="230" t="s">
        <v>22</v>
      </c>
      <c r="AS487" s="225" t="s">
        <v>1</v>
      </c>
      <c r="AT487" s="225" t="s">
        <v>1</v>
      </c>
      <c r="AU487" s="225" t="s">
        <v>1</v>
      </c>
      <c r="AV487" s="225" t="s">
        <v>1</v>
      </c>
      <c r="AW487" s="235" t="s">
        <v>1</v>
      </c>
      <c r="AX487" s="235">
        <v>0</v>
      </c>
      <c r="AY487" s="235">
        <v>0</v>
      </c>
      <c r="AZ487" s="228">
        <v>0</v>
      </c>
      <c r="BA487" s="236">
        <v>0.67</v>
      </c>
      <c r="BB487" s="229">
        <v>0</v>
      </c>
      <c r="BD487" t="e">
        <f>VLOOKUP(A487,'High impact list'!$A:$F,1,FALSE)</f>
        <v>#N/A</v>
      </c>
      <c r="BE487" t="e">
        <f>VLOOKUP(A487,'High impact list'!$A:$F,5,FALSE)</f>
        <v>#N/A</v>
      </c>
      <c r="BF487">
        <v>3</v>
      </c>
      <c r="BG487">
        <v>1</v>
      </c>
      <c r="BH487" t="e">
        <f>VLOOKUP(A487,Sheet2!B:B,1,FALSE)</f>
        <v>#N/A</v>
      </c>
    </row>
    <row r="488" spans="1:60" ht="14.25" customHeight="1" x14ac:dyDescent="0.25">
      <c r="A488" s="223">
        <v>1382</v>
      </c>
      <c r="B488" s="224" t="s">
        <v>626</v>
      </c>
      <c r="C488" s="225" t="s">
        <v>1193</v>
      </c>
      <c r="D488" s="225" t="s">
        <v>1538</v>
      </c>
      <c r="E488" s="225" t="s">
        <v>625</v>
      </c>
      <c r="F488" s="225" t="s">
        <v>1</v>
      </c>
      <c r="G488" s="225" t="s">
        <v>1</v>
      </c>
      <c r="H488" s="224" t="s">
        <v>1</v>
      </c>
      <c r="I488" s="224" t="s">
        <v>625</v>
      </c>
      <c r="J488" s="226" t="s">
        <v>33</v>
      </c>
      <c r="K488" s="225" t="s">
        <v>1</v>
      </c>
      <c r="L488" s="225" t="s">
        <v>1</v>
      </c>
      <c r="M488" s="226" t="s">
        <v>33</v>
      </c>
      <c r="N488" s="225" t="s">
        <v>1</v>
      </c>
      <c r="O488" s="225" t="s">
        <v>1</v>
      </c>
      <c r="P488" s="225" t="s">
        <v>1</v>
      </c>
      <c r="Q488" s="225" t="s">
        <v>1</v>
      </c>
      <c r="R488" s="225" t="s">
        <v>1</v>
      </c>
      <c r="S488" s="225" t="s">
        <v>1</v>
      </c>
      <c r="T488" s="225" t="s">
        <v>1</v>
      </c>
      <c r="U488" s="225" t="s">
        <v>1</v>
      </c>
      <c r="V488" s="225" t="s">
        <v>1</v>
      </c>
      <c r="W488" s="225" t="s">
        <v>1</v>
      </c>
      <c r="X488" s="225" t="s">
        <v>1</v>
      </c>
      <c r="Y488" s="225" t="s">
        <v>1</v>
      </c>
      <c r="Z488" s="225" t="s">
        <v>1</v>
      </c>
      <c r="AA488" s="225" t="s">
        <v>1</v>
      </c>
      <c r="AB488" s="225" t="s">
        <v>1</v>
      </c>
      <c r="AC488" s="225" t="s">
        <v>1</v>
      </c>
      <c r="AD488" s="225" t="s">
        <v>1</v>
      </c>
      <c r="AE488" s="225" t="s">
        <v>1</v>
      </c>
      <c r="AF488" s="225" t="s">
        <v>1</v>
      </c>
      <c r="AG488" s="225" t="s">
        <v>1</v>
      </c>
      <c r="AH488" s="225" t="s">
        <v>1</v>
      </c>
      <c r="AI488" s="225" t="s">
        <v>1</v>
      </c>
      <c r="AJ488" s="225" t="s">
        <v>1</v>
      </c>
      <c r="AK488" s="225" t="s">
        <v>1</v>
      </c>
      <c r="AL488" s="225" t="s">
        <v>1</v>
      </c>
      <c r="AM488" s="225" t="s">
        <v>1</v>
      </c>
      <c r="AN488" s="225" t="s">
        <v>1</v>
      </c>
      <c r="AO488" s="225" t="s">
        <v>1</v>
      </c>
      <c r="AP488" s="225" t="s">
        <v>1</v>
      </c>
      <c r="AQ488" s="225" t="s">
        <v>1</v>
      </c>
      <c r="AR488" s="225" t="s">
        <v>1</v>
      </c>
      <c r="AS488" s="225" t="s">
        <v>1</v>
      </c>
      <c r="AT488" s="225" t="s">
        <v>1</v>
      </c>
      <c r="AU488" s="225" t="s">
        <v>1</v>
      </c>
      <c r="AV488" s="225" t="s">
        <v>1</v>
      </c>
      <c r="AW488" s="235" t="s">
        <v>1</v>
      </c>
      <c r="AX488" s="235">
        <v>0</v>
      </c>
      <c r="AY488" s="235">
        <v>0</v>
      </c>
      <c r="AZ488" s="228" t="s">
        <v>1</v>
      </c>
      <c r="BA488" s="228" t="s">
        <v>1</v>
      </c>
      <c r="BB488" s="229" t="s">
        <v>1</v>
      </c>
      <c r="BD488" t="e">
        <f>VLOOKUP(A488,'High impact list'!$A:$F,1,FALSE)</f>
        <v>#N/A</v>
      </c>
      <c r="BE488" t="e">
        <f>VLOOKUP(A488,'High impact list'!$A:$F,5,FALSE)</f>
        <v>#N/A</v>
      </c>
      <c r="BF488">
        <v>3</v>
      </c>
      <c r="BG488">
        <v>1</v>
      </c>
      <c r="BH488">
        <f>VLOOKUP(A488,Sheet2!B:B,1,FALSE)</f>
        <v>1382</v>
      </c>
    </row>
    <row r="489" spans="1:60" ht="14.25" customHeight="1" x14ac:dyDescent="0.25">
      <c r="A489" s="223">
        <v>1456</v>
      </c>
      <c r="B489" s="224" t="s">
        <v>1329</v>
      </c>
      <c r="C489" s="225" t="s">
        <v>1193</v>
      </c>
      <c r="D489" s="225" t="s">
        <v>1538</v>
      </c>
      <c r="E489" s="225" t="s">
        <v>896</v>
      </c>
      <c r="F489" s="225" t="s">
        <v>1</v>
      </c>
      <c r="G489" s="225" t="s">
        <v>902</v>
      </c>
      <c r="H489" s="224" t="s">
        <v>1</v>
      </c>
      <c r="I489" s="224" t="s">
        <v>437</v>
      </c>
      <c r="J489" s="226" t="s">
        <v>33</v>
      </c>
      <c r="K489" s="225" t="s">
        <v>1</v>
      </c>
      <c r="L489" s="225" t="s">
        <v>1</v>
      </c>
      <c r="M489" s="226" t="s">
        <v>33</v>
      </c>
      <c r="N489" s="225" t="s">
        <v>1</v>
      </c>
      <c r="O489" s="225" t="s">
        <v>1</v>
      </c>
      <c r="P489" s="225" t="s">
        <v>1</v>
      </c>
      <c r="Q489" s="225" t="s">
        <v>1</v>
      </c>
      <c r="R489" s="225" t="s">
        <v>1</v>
      </c>
      <c r="S489" s="225" t="s">
        <v>1</v>
      </c>
      <c r="T489" s="225" t="s">
        <v>1</v>
      </c>
      <c r="U489" s="225" t="s">
        <v>1</v>
      </c>
      <c r="V489" s="225" t="s">
        <v>1</v>
      </c>
      <c r="W489" s="225" t="s">
        <v>1</v>
      </c>
      <c r="X489" s="225" t="s">
        <v>1</v>
      </c>
      <c r="Y489" s="225" t="s">
        <v>1</v>
      </c>
      <c r="Z489" s="225" t="s">
        <v>1</v>
      </c>
      <c r="AA489" s="225" t="s">
        <v>1</v>
      </c>
      <c r="AB489" s="225" t="s">
        <v>1</v>
      </c>
      <c r="AC489" s="225" t="s">
        <v>1</v>
      </c>
      <c r="AD489" s="225" t="s">
        <v>1</v>
      </c>
      <c r="AE489" s="225" t="s">
        <v>1</v>
      </c>
      <c r="AF489" s="225" t="s">
        <v>1</v>
      </c>
      <c r="AG489" s="225" t="s">
        <v>1</v>
      </c>
      <c r="AH489" s="225" t="s">
        <v>1</v>
      </c>
      <c r="AI489" s="225" t="s">
        <v>1</v>
      </c>
      <c r="AJ489" s="225" t="s">
        <v>1</v>
      </c>
      <c r="AK489" s="225" t="s">
        <v>1</v>
      </c>
      <c r="AL489" s="225" t="s">
        <v>1</v>
      </c>
      <c r="AM489" s="225" t="s">
        <v>1</v>
      </c>
      <c r="AN489" s="225" t="s">
        <v>1</v>
      </c>
      <c r="AO489" s="225" t="s">
        <v>1</v>
      </c>
      <c r="AP489" s="225" t="s">
        <v>1</v>
      </c>
      <c r="AQ489" s="225" t="s">
        <v>1</v>
      </c>
      <c r="AR489" s="225" t="s">
        <v>1</v>
      </c>
      <c r="AS489" s="225" t="s">
        <v>1</v>
      </c>
      <c r="AT489" s="225" t="s">
        <v>1</v>
      </c>
      <c r="AU489" s="225" t="s">
        <v>1</v>
      </c>
      <c r="AV489" s="225" t="s">
        <v>1</v>
      </c>
      <c r="AW489" s="235" t="s">
        <v>1</v>
      </c>
      <c r="AX489" s="226">
        <v>1</v>
      </c>
      <c r="AY489" s="235">
        <v>0</v>
      </c>
      <c r="AZ489" s="228">
        <v>0</v>
      </c>
      <c r="BA489" s="233">
        <v>0</v>
      </c>
      <c r="BB489" s="229">
        <v>0</v>
      </c>
      <c r="BD489" t="e">
        <f>VLOOKUP(A489,'High impact list'!$A:$F,1,FALSE)</f>
        <v>#N/A</v>
      </c>
      <c r="BE489" t="e">
        <f>VLOOKUP(A489,'High impact list'!$A:$F,5,FALSE)</f>
        <v>#N/A</v>
      </c>
      <c r="BF489">
        <v>3</v>
      </c>
      <c r="BG489">
        <v>1</v>
      </c>
      <c r="BH489" t="e">
        <f>VLOOKUP(A489,Sheet2!B:B,1,FALSE)</f>
        <v>#N/A</v>
      </c>
    </row>
    <row r="490" spans="1:60" ht="14.25" customHeight="1" x14ac:dyDescent="0.25">
      <c r="A490" s="223">
        <v>42</v>
      </c>
      <c r="B490" s="224" t="s">
        <v>692</v>
      </c>
      <c r="C490" s="225" t="s">
        <v>1193</v>
      </c>
      <c r="D490" s="225" t="s">
        <v>1538</v>
      </c>
      <c r="E490" s="225" t="s">
        <v>683</v>
      </c>
      <c r="F490" s="225" t="s">
        <v>1</v>
      </c>
      <c r="G490" s="225" t="s">
        <v>687</v>
      </c>
      <c r="H490" s="224" t="s">
        <v>1</v>
      </c>
      <c r="I490" s="224" t="s">
        <v>437</v>
      </c>
      <c r="J490" s="226" t="s">
        <v>33</v>
      </c>
      <c r="K490" s="225" t="s">
        <v>1</v>
      </c>
      <c r="L490" s="225" t="s">
        <v>1</v>
      </c>
      <c r="M490" s="226" t="s">
        <v>33</v>
      </c>
      <c r="N490" s="225" t="s">
        <v>1</v>
      </c>
      <c r="O490" s="225" t="s">
        <v>1</v>
      </c>
      <c r="P490" s="225" t="s">
        <v>1</v>
      </c>
      <c r="Q490" s="225" t="s">
        <v>1</v>
      </c>
      <c r="R490" s="225" t="s">
        <v>1</v>
      </c>
      <c r="S490" s="225" t="s">
        <v>1</v>
      </c>
      <c r="T490" s="225" t="s">
        <v>1</v>
      </c>
      <c r="U490" s="225" t="s">
        <v>1</v>
      </c>
      <c r="V490" s="225" t="s">
        <v>1</v>
      </c>
      <c r="W490" s="225" t="s">
        <v>1</v>
      </c>
      <c r="X490" s="225" t="s">
        <v>1</v>
      </c>
      <c r="Y490" s="225" t="s">
        <v>1</v>
      </c>
      <c r="Z490" s="225" t="s">
        <v>1</v>
      </c>
      <c r="AA490" s="225" t="s">
        <v>1</v>
      </c>
      <c r="AB490" s="225" t="s">
        <v>1</v>
      </c>
      <c r="AC490" s="225" t="s">
        <v>1</v>
      </c>
      <c r="AD490" s="225" t="s">
        <v>1</v>
      </c>
      <c r="AE490" s="225" t="s">
        <v>1</v>
      </c>
      <c r="AF490" s="225" t="s">
        <v>1</v>
      </c>
      <c r="AG490" s="225" t="s">
        <v>1</v>
      </c>
      <c r="AH490" s="225" t="s">
        <v>1</v>
      </c>
      <c r="AI490" s="225" t="s">
        <v>1</v>
      </c>
      <c r="AJ490" s="225" t="s">
        <v>1</v>
      </c>
      <c r="AK490" s="225" t="s">
        <v>1</v>
      </c>
      <c r="AL490" s="225" t="s">
        <v>1</v>
      </c>
      <c r="AM490" s="225" t="s">
        <v>1</v>
      </c>
      <c r="AN490" s="225" t="s">
        <v>1</v>
      </c>
      <c r="AO490" s="225" t="s">
        <v>1</v>
      </c>
      <c r="AP490" s="225" t="s">
        <v>1</v>
      </c>
      <c r="AQ490" s="225" t="s">
        <v>1</v>
      </c>
      <c r="AR490" s="225" t="s">
        <v>1</v>
      </c>
      <c r="AS490" s="225" t="s">
        <v>1</v>
      </c>
      <c r="AT490" s="225" t="s">
        <v>1</v>
      </c>
      <c r="AU490" s="230" t="s">
        <v>22</v>
      </c>
      <c r="AV490" s="225" t="s">
        <v>1</v>
      </c>
      <c r="AW490" s="235" t="s">
        <v>1</v>
      </c>
      <c r="AX490" s="226">
        <v>1</v>
      </c>
      <c r="AY490" s="235">
        <v>0</v>
      </c>
      <c r="AZ490" s="228">
        <v>0</v>
      </c>
      <c r="BA490" s="233">
        <v>0</v>
      </c>
      <c r="BB490" s="229">
        <v>0</v>
      </c>
      <c r="BD490" t="e">
        <f>VLOOKUP(A490,'High impact list'!$A:$F,1,FALSE)</f>
        <v>#N/A</v>
      </c>
      <c r="BE490" t="e">
        <f>VLOOKUP(A490,'High impact list'!$A:$F,5,FALSE)</f>
        <v>#N/A</v>
      </c>
      <c r="BF490">
        <v>3</v>
      </c>
      <c r="BG490">
        <v>1</v>
      </c>
      <c r="BH490" t="e">
        <f>VLOOKUP(A490,Sheet2!B:B,1,FALSE)</f>
        <v>#N/A</v>
      </c>
    </row>
    <row r="491" spans="1:60" ht="14.25" customHeight="1" x14ac:dyDescent="0.25">
      <c r="A491" s="223">
        <v>43</v>
      </c>
      <c r="B491" s="224" t="s">
        <v>1330</v>
      </c>
      <c r="C491" s="225" t="s">
        <v>1193</v>
      </c>
      <c r="D491" s="225" t="s">
        <v>1538</v>
      </c>
      <c r="E491" s="225" t="s">
        <v>519</v>
      </c>
      <c r="F491" s="225" t="s">
        <v>1</v>
      </c>
      <c r="G491" s="225" t="s">
        <v>1</v>
      </c>
      <c r="H491" s="224" t="s">
        <v>1</v>
      </c>
      <c r="I491" s="224" t="s">
        <v>519</v>
      </c>
      <c r="J491" s="226" t="s">
        <v>33</v>
      </c>
      <c r="K491" s="225" t="s">
        <v>1</v>
      </c>
      <c r="L491" s="225" t="s">
        <v>1</v>
      </c>
      <c r="M491" s="226" t="s">
        <v>33</v>
      </c>
      <c r="N491" s="225" t="s">
        <v>1</v>
      </c>
      <c r="O491" s="225" t="s">
        <v>1</v>
      </c>
      <c r="P491" s="225" t="s">
        <v>1</v>
      </c>
      <c r="Q491" s="225" t="s">
        <v>1</v>
      </c>
      <c r="R491" s="225" t="s">
        <v>1</v>
      </c>
      <c r="S491" s="225" t="s">
        <v>1</v>
      </c>
      <c r="T491" s="225" t="s">
        <v>1</v>
      </c>
      <c r="U491" s="225" t="s">
        <v>1</v>
      </c>
      <c r="V491" s="225" t="s">
        <v>1</v>
      </c>
      <c r="W491" s="225" t="s">
        <v>1</v>
      </c>
      <c r="X491" s="225" t="s">
        <v>1</v>
      </c>
      <c r="Y491" s="225" t="s">
        <v>1</v>
      </c>
      <c r="Z491" s="225" t="s">
        <v>1</v>
      </c>
      <c r="AA491" s="225" t="s">
        <v>1</v>
      </c>
      <c r="AB491" s="225" t="s">
        <v>1</v>
      </c>
      <c r="AC491" s="225" t="s">
        <v>1</v>
      </c>
      <c r="AD491" s="225" t="s">
        <v>1</v>
      </c>
      <c r="AE491" s="225" t="s">
        <v>1</v>
      </c>
      <c r="AF491" s="225" t="s">
        <v>1</v>
      </c>
      <c r="AG491" s="225" t="s">
        <v>1</v>
      </c>
      <c r="AH491" s="225" t="s">
        <v>1</v>
      </c>
      <c r="AI491" s="225" t="s">
        <v>1</v>
      </c>
      <c r="AJ491" s="225" t="s">
        <v>1</v>
      </c>
      <c r="AK491" s="225" t="s">
        <v>1</v>
      </c>
      <c r="AL491" s="225" t="s">
        <v>1</v>
      </c>
      <c r="AM491" s="225" t="s">
        <v>1</v>
      </c>
      <c r="AN491" s="225" t="s">
        <v>1</v>
      </c>
      <c r="AO491" s="225" t="s">
        <v>1</v>
      </c>
      <c r="AP491" s="225" t="s">
        <v>1</v>
      </c>
      <c r="AQ491" s="225" t="s">
        <v>1</v>
      </c>
      <c r="AR491" s="225" t="s">
        <v>1</v>
      </c>
      <c r="AS491" s="225" t="s">
        <v>1</v>
      </c>
      <c r="AT491" s="225" t="s">
        <v>1</v>
      </c>
      <c r="AU491" s="230" t="s">
        <v>22</v>
      </c>
      <c r="AV491" s="225" t="s">
        <v>1</v>
      </c>
      <c r="AW491" s="235" t="s">
        <v>1</v>
      </c>
      <c r="AX491" s="226">
        <v>1</v>
      </c>
      <c r="AY491" s="235">
        <v>0</v>
      </c>
      <c r="AZ491" s="228">
        <v>0</v>
      </c>
      <c r="BA491" s="233">
        <v>0</v>
      </c>
      <c r="BB491" s="229">
        <v>0</v>
      </c>
      <c r="BD491" t="e">
        <f>VLOOKUP(A491,'High impact list'!$A:$F,1,FALSE)</f>
        <v>#N/A</v>
      </c>
      <c r="BE491" t="e">
        <f>VLOOKUP(A491,'High impact list'!$A:$F,5,FALSE)</f>
        <v>#N/A</v>
      </c>
      <c r="BF491">
        <v>3</v>
      </c>
      <c r="BG491">
        <v>1</v>
      </c>
      <c r="BH491" t="e">
        <f>VLOOKUP(A491,Sheet2!B:B,1,FALSE)</f>
        <v>#N/A</v>
      </c>
    </row>
    <row r="492" spans="1:60" ht="14.25" customHeight="1" x14ac:dyDescent="0.25">
      <c r="A492" s="223">
        <v>1222</v>
      </c>
      <c r="B492" s="224" t="s">
        <v>752</v>
      </c>
      <c r="C492" s="225" t="s">
        <v>1193</v>
      </c>
      <c r="D492" s="225" t="s">
        <v>1538</v>
      </c>
      <c r="E492" s="225" t="s">
        <v>737</v>
      </c>
      <c r="F492" s="225" t="s">
        <v>1</v>
      </c>
      <c r="G492" s="225" t="s">
        <v>739</v>
      </c>
      <c r="H492" s="224" t="s">
        <v>1</v>
      </c>
      <c r="I492" s="224" t="s">
        <v>437</v>
      </c>
      <c r="J492" s="226" t="s">
        <v>33</v>
      </c>
      <c r="K492" s="225" t="s">
        <v>1</v>
      </c>
      <c r="L492" s="230" t="s">
        <v>22</v>
      </c>
      <c r="M492" s="227" t="s">
        <v>17</v>
      </c>
      <c r="N492" s="230" t="s">
        <v>22</v>
      </c>
      <c r="O492" s="232" t="s">
        <v>23</v>
      </c>
      <c r="P492" s="225" t="s">
        <v>1</v>
      </c>
      <c r="Q492" s="225" t="s">
        <v>1</v>
      </c>
      <c r="R492" s="225" t="s">
        <v>1</v>
      </c>
      <c r="S492" s="225" t="s">
        <v>1</v>
      </c>
      <c r="T492" s="225" t="s">
        <v>1</v>
      </c>
      <c r="U492" s="225" t="s">
        <v>1</v>
      </c>
      <c r="V492" s="225" t="s">
        <v>1</v>
      </c>
      <c r="W492" s="225" t="s">
        <v>1</v>
      </c>
      <c r="X492" s="225" t="s">
        <v>1</v>
      </c>
      <c r="Y492" s="225" t="s">
        <v>1</v>
      </c>
      <c r="Z492" s="225" t="s">
        <v>1</v>
      </c>
      <c r="AA492" s="225" t="s">
        <v>1</v>
      </c>
      <c r="AB492" s="225" t="s">
        <v>1</v>
      </c>
      <c r="AC492" s="225" t="s">
        <v>1</v>
      </c>
      <c r="AD492" s="225" t="s">
        <v>1</v>
      </c>
      <c r="AE492" s="225" t="s">
        <v>1</v>
      </c>
      <c r="AF492" s="225" t="s">
        <v>1</v>
      </c>
      <c r="AG492" s="225" t="s">
        <v>1</v>
      </c>
      <c r="AH492" s="225" t="s">
        <v>1</v>
      </c>
      <c r="AI492" s="225" t="s">
        <v>1</v>
      </c>
      <c r="AJ492" s="225" t="s">
        <v>1</v>
      </c>
      <c r="AK492" s="225" t="s">
        <v>1</v>
      </c>
      <c r="AL492" s="230" t="s">
        <v>22</v>
      </c>
      <c r="AM492" s="225" t="s">
        <v>1</v>
      </c>
      <c r="AN492" s="225" t="s">
        <v>1</v>
      </c>
      <c r="AO492" s="225" t="s">
        <v>1</v>
      </c>
      <c r="AP492" s="225" t="s">
        <v>1</v>
      </c>
      <c r="AQ492" s="225" t="s">
        <v>1</v>
      </c>
      <c r="AR492" s="225" t="s">
        <v>1</v>
      </c>
      <c r="AS492" s="225" t="s">
        <v>1</v>
      </c>
      <c r="AT492" s="225" t="s">
        <v>1</v>
      </c>
      <c r="AU492" s="225" t="s">
        <v>1</v>
      </c>
      <c r="AV492" s="225" t="s">
        <v>1</v>
      </c>
      <c r="AW492" s="226" t="s">
        <v>1241</v>
      </c>
      <c r="AX492" s="226">
        <v>1</v>
      </c>
      <c r="AY492" s="235">
        <v>0</v>
      </c>
      <c r="AZ492" s="228">
        <v>0</v>
      </c>
      <c r="BA492" s="228">
        <v>0</v>
      </c>
      <c r="BB492" s="229">
        <v>0</v>
      </c>
      <c r="BD492" t="e">
        <f>VLOOKUP(A492,'High impact list'!$A:$F,1,FALSE)</f>
        <v>#N/A</v>
      </c>
      <c r="BE492" t="e">
        <f>VLOOKUP(A492,'High impact list'!$A:$F,5,FALSE)</f>
        <v>#N/A</v>
      </c>
      <c r="BF492">
        <v>3</v>
      </c>
      <c r="BG492">
        <v>1</v>
      </c>
      <c r="BH492" t="e">
        <f>VLOOKUP(A492,Sheet2!B:B,1,FALSE)</f>
        <v>#N/A</v>
      </c>
    </row>
    <row r="493" spans="1:60" ht="14.25" customHeight="1" x14ac:dyDescent="0.25">
      <c r="A493" s="223">
        <v>56</v>
      </c>
      <c r="B493" s="224" t="s">
        <v>954</v>
      </c>
      <c r="C493" s="225" t="s">
        <v>1193</v>
      </c>
      <c r="D493" s="225" t="s">
        <v>1538</v>
      </c>
      <c r="E493" s="225" t="s">
        <v>941</v>
      </c>
      <c r="F493" s="225" t="s">
        <v>1</v>
      </c>
      <c r="G493" s="225" t="s">
        <v>447</v>
      </c>
      <c r="H493" s="224" t="s">
        <v>1</v>
      </c>
      <c r="I493" s="224" t="s">
        <v>437</v>
      </c>
      <c r="J493" s="226" t="s">
        <v>33</v>
      </c>
      <c r="K493" s="225" t="s">
        <v>1</v>
      </c>
      <c r="L493" s="225" t="s">
        <v>1</v>
      </c>
      <c r="M493" s="226" t="s">
        <v>33</v>
      </c>
      <c r="N493" s="225" t="s">
        <v>1</v>
      </c>
      <c r="O493" s="230" t="s">
        <v>22</v>
      </c>
      <c r="P493" s="225" t="s">
        <v>1</v>
      </c>
      <c r="Q493" s="225" t="s">
        <v>1</v>
      </c>
      <c r="R493" s="225" t="s">
        <v>1</v>
      </c>
      <c r="S493" s="225" t="s">
        <v>1</v>
      </c>
      <c r="T493" s="225" t="s">
        <v>1</v>
      </c>
      <c r="U493" s="225" t="s">
        <v>1</v>
      </c>
      <c r="V493" s="225" t="s">
        <v>1</v>
      </c>
      <c r="W493" s="225" t="s">
        <v>1</v>
      </c>
      <c r="X493" s="225" t="s">
        <v>1</v>
      </c>
      <c r="Y493" s="225" t="s">
        <v>1</v>
      </c>
      <c r="Z493" s="225" t="s">
        <v>1</v>
      </c>
      <c r="AA493" s="225" t="s">
        <v>1</v>
      </c>
      <c r="AB493" s="225" t="s">
        <v>1</v>
      </c>
      <c r="AC493" s="225" t="s">
        <v>1</v>
      </c>
      <c r="AD493" s="225" t="s">
        <v>1</v>
      </c>
      <c r="AE493" s="225" t="s">
        <v>1</v>
      </c>
      <c r="AF493" s="225" t="s">
        <v>1</v>
      </c>
      <c r="AG493" s="225" t="s">
        <v>1</v>
      </c>
      <c r="AH493" s="225" t="s">
        <v>1</v>
      </c>
      <c r="AI493" s="225" t="s">
        <v>1</v>
      </c>
      <c r="AJ493" s="225" t="s">
        <v>1</v>
      </c>
      <c r="AK493" s="225" t="s">
        <v>1</v>
      </c>
      <c r="AL493" s="225" t="s">
        <v>1</v>
      </c>
      <c r="AM493" s="225" t="s">
        <v>1</v>
      </c>
      <c r="AN493" s="225" t="s">
        <v>1</v>
      </c>
      <c r="AO493" s="225" t="s">
        <v>1</v>
      </c>
      <c r="AP493" s="225" t="s">
        <v>1</v>
      </c>
      <c r="AQ493" s="225" t="s">
        <v>1</v>
      </c>
      <c r="AR493" s="225" t="s">
        <v>1</v>
      </c>
      <c r="AS493" s="225" t="s">
        <v>1</v>
      </c>
      <c r="AT493" s="225" t="s">
        <v>1</v>
      </c>
      <c r="AU493" s="225" t="s">
        <v>1</v>
      </c>
      <c r="AV493" s="225" t="s">
        <v>1</v>
      </c>
      <c r="AW493" s="226" t="s">
        <v>1241</v>
      </c>
      <c r="AX493" s="226">
        <v>1</v>
      </c>
      <c r="AY493" s="235">
        <v>0</v>
      </c>
      <c r="AZ493" s="228">
        <v>0</v>
      </c>
      <c r="BA493" s="236">
        <v>0.02</v>
      </c>
      <c r="BB493" s="238">
        <v>0.1</v>
      </c>
      <c r="BD493" t="e">
        <f>VLOOKUP(A493,'High impact list'!$A:$F,1,FALSE)</f>
        <v>#N/A</v>
      </c>
      <c r="BE493" t="e">
        <f>VLOOKUP(A493,'High impact list'!$A:$F,5,FALSE)</f>
        <v>#N/A</v>
      </c>
      <c r="BF493">
        <v>3</v>
      </c>
      <c r="BG493">
        <v>1</v>
      </c>
      <c r="BH493" t="e">
        <f>VLOOKUP(A493,Sheet2!B:B,1,FALSE)</f>
        <v>#N/A</v>
      </c>
    </row>
    <row r="494" spans="1:60" ht="13.5" customHeight="1" x14ac:dyDescent="0.25">
      <c r="A494" s="223">
        <v>58</v>
      </c>
      <c r="B494" s="224" t="s">
        <v>1331</v>
      </c>
      <c r="C494" s="225" t="s">
        <v>1193</v>
      </c>
      <c r="D494" s="225" t="s">
        <v>1538</v>
      </c>
      <c r="E494" s="225" t="s">
        <v>519</v>
      </c>
      <c r="F494" s="225" t="s">
        <v>1</v>
      </c>
      <c r="G494" s="225" t="s">
        <v>1</v>
      </c>
      <c r="H494" s="224" t="s">
        <v>1</v>
      </c>
      <c r="I494" s="224" t="s">
        <v>519</v>
      </c>
      <c r="J494" s="226" t="s">
        <v>33</v>
      </c>
      <c r="K494" s="225" t="s">
        <v>1</v>
      </c>
      <c r="L494" s="225" t="s">
        <v>1</v>
      </c>
      <c r="M494" s="226" t="s">
        <v>33</v>
      </c>
      <c r="N494" s="230" t="s">
        <v>22</v>
      </c>
      <c r="O494" s="225" t="s">
        <v>1</v>
      </c>
      <c r="P494" s="225" t="s">
        <v>1</v>
      </c>
      <c r="Q494" s="225" t="s">
        <v>1</v>
      </c>
      <c r="R494" s="225" t="s">
        <v>1</v>
      </c>
      <c r="S494" s="225" t="s">
        <v>1</v>
      </c>
      <c r="T494" s="225" t="s">
        <v>1</v>
      </c>
      <c r="U494" s="225" t="s">
        <v>1</v>
      </c>
      <c r="V494" s="225" t="s">
        <v>1</v>
      </c>
      <c r="W494" s="225" t="s">
        <v>1</v>
      </c>
      <c r="X494" s="225" t="s">
        <v>1</v>
      </c>
      <c r="Y494" s="225" t="s">
        <v>1</v>
      </c>
      <c r="Z494" s="225" t="s">
        <v>1</v>
      </c>
      <c r="AA494" s="225" t="s">
        <v>1</v>
      </c>
      <c r="AB494" s="225" t="s">
        <v>1</v>
      </c>
      <c r="AC494" s="225" t="s">
        <v>1</v>
      </c>
      <c r="AD494" s="225" t="s">
        <v>1</v>
      </c>
      <c r="AE494" s="225" t="s">
        <v>1</v>
      </c>
      <c r="AF494" s="225" t="s">
        <v>1</v>
      </c>
      <c r="AG494" s="225" t="s">
        <v>1</v>
      </c>
      <c r="AH494" s="225" t="s">
        <v>1</v>
      </c>
      <c r="AI494" s="225" t="s">
        <v>1</v>
      </c>
      <c r="AJ494" s="225" t="s">
        <v>1</v>
      </c>
      <c r="AK494" s="225" t="s">
        <v>1</v>
      </c>
      <c r="AL494" s="225" t="s">
        <v>1</v>
      </c>
      <c r="AM494" s="225" t="s">
        <v>1</v>
      </c>
      <c r="AN494" s="225" t="s">
        <v>1</v>
      </c>
      <c r="AO494" s="225" t="s">
        <v>1</v>
      </c>
      <c r="AP494" s="225" t="s">
        <v>1</v>
      </c>
      <c r="AQ494" s="225" t="s">
        <v>1</v>
      </c>
      <c r="AR494" s="225" t="s">
        <v>1</v>
      </c>
      <c r="AS494" s="225" t="s">
        <v>1</v>
      </c>
      <c r="AT494" s="225" t="s">
        <v>1</v>
      </c>
      <c r="AU494" s="225" t="s">
        <v>1</v>
      </c>
      <c r="AV494" s="225" t="s">
        <v>1</v>
      </c>
      <c r="AW494" s="235" t="s">
        <v>1</v>
      </c>
      <c r="AX494" s="226">
        <v>1</v>
      </c>
      <c r="AY494" s="235">
        <v>0</v>
      </c>
      <c r="AZ494" s="228">
        <v>0</v>
      </c>
      <c r="BA494" s="228">
        <v>0</v>
      </c>
      <c r="BB494" s="229">
        <v>0</v>
      </c>
      <c r="BD494" t="e">
        <f>VLOOKUP(A494,'High impact list'!$A:$F,1,FALSE)</f>
        <v>#N/A</v>
      </c>
      <c r="BE494" t="e">
        <f>VLOOKUP(A494,'High impact list'!$A:$F,5,FALSE)</f>
        <v>#N/A</v>
      </c>
      <c r="BF494">
        <v>3</v>
      </c>
      <c r="BG494">
        <v>1</v>
      </c>
      <c r="BH494" t="e">
        <f>VLOOKUP(A494,Sheet2!B:B,1,FALSE)</f>
        <v>#N/A</v>
      </c>
    </row>
    <row r="495" spans="1:60" ht="14.25" customHeight="1" x14ac:dyDescent="0.25">
      <c r="A495" s="223">
        <v>93</v>
      </c>
      <c r="B495" s="224" t="s">
        <v>1332</v>
      </c>
      <c r="C495" s="225" t="s">
        <v>1193</v>
      </c>
      <c r="D495" s="225" t="s">
        <v>1538</v>
      </c>
      <c r="E495" s="225" t="s">
        <v>1086</v>
      </c>
      <c r="F495" s="225" t="s">
        <v>1</v>
      </c>
      <c r="G495" s="225" t="s">
        <v>1527</v>
      </c>
      <c r="H495" s="224" t="s">
        <v>1</v>
      </c>
      <c r="I495" s="224" t="s">
        <v>437</v>
      </c>
      <c r="J495" s="226" t="s">
        <v>33</v>
      </c>
      <c r="K495" s="225" t="s">
        <v>1</v>
      </c>
      <c r="L495" s="225" t="s">
        <v>1</v>
      </c>
      <c r="M495" s="226" t="s">
        <v>33</v>
      </c>
      <c r="N495" s="225" t="s">
        <v>1</v>
      </c>
      <c r="O495" s="225" t="s">
        <v>1</v>
      </c>
      <c r="P495" s="225" t="s">
        <v>1</v>
      </c>
      <c r="Q495" s="225" t="s">
        <v>1</v>
      </c>
      <c r="R495" s="225" t="s">
        <v>1</v>
      </c>
      <c r="S495" s="225" t="s">
        <v>1</v>
      </c>
      <c r="T495" s="225" t="s">
        <v>1</v>
      </c>
      <c r="U495" s="225" t="s">
        <v>1</v>
      </c>
      <c r="V495" s="225" t="s">
        <v>1</v>
      </c>
      <c r="W495" s="225" t="s">
        <v>1</v>
      </c>
      <c r="X495" s="225" t="s">
        <v>1</v>
      </c>
      <c r="Y495" s="225" t="s">
        <v>1</v>
      </c>
      <c r="Z495" s="225" t="s">
        <v>1</v>
      </c>
      <c r="AA495" s="225" t="s">
        <v>1</v>
      </c>
      <c r="AB495" s="225" t="s">
        <v>1</v>
      </c>
      <c r="AC495" s="225" t="s">
        <v>1</v>
      </c>
      <c r="AD495" s="225" t="s">
        <v>1</v>
      </c>
      <c r="AE495" s="225" t="s">
        <v>1</v>
      </c>
      <c r="AF495" s="225" t="s">
        <v>1</v>
      </c>
      <c r="AG495" s="225" t="s">
        <v>1</v>
      </c>
      <c r="AH495" s="225" t="s">
        <v>1</v>
      </c>
      <c r="AI495" s="225" t="s">
        <v>1</v>
      </c>
      <c r="AJ495" s="225" t="s">
        <v>1</v>
      </c>
      <c r="AK495" s="225" t="s">
        <v>1</v>
      </c>
      <c r="AL495" s="225" t="s">
        <v>1</v>
      </c>
      <c r="AM495" s="225" t="s">
        <v>1</v>
      </c>
      <c r="AN495" s="225" t="s">
        <v>1</v>
      </c>
      <c r="AO495" s="225" t="s">
        <v>1</v>
      </c>
      <c r="AP495" s="225" t="s">
        <v>1</v>
      </c>
      <c r="AQ495" s="225" t="s">
        <v>1</v>
      </c>
      <c r="AR495" s="225" t="s">
        <v>1</v>
      </c>
      <c r="AS495" s="225" t="s">
        <v>1</v>
      </c>
      <c r="AT495" s="225" t="s">
        <v>1</v>
      </c>
      <c r="AU495" s="225" t="s">
        <v>1</v>
      </c>
      <c r="AV495" s="225" t="s">
        <v>1</v>
      </c>
      <c r="AW495" s="235" t="s">
        <v>1</v>
      </c>
      <c r="AX495" s="235">
        <v>0</v>
      </c>
      <c r="AY495" s="235">
        <v>0</v>
      </c>
      <c r="AZ495" s="228">
        <v>0</v>
      </c>
      <c r="BA495" s="233">
        <v>0</v>
      </c>
      <c r="BB495" s="234">
        <v>0</v>
      </c>
      <c r="BD495" t="e">
        <f>VLOOKUP(A495,'High impact list'!$A:$F,1,FALSE)</f>
        <v>#N/A</v>
      </c>
      <c r="BE495" t="e">
        <f>VLOOKUP(A495,'High impact list'!$A:$F,5,FALSE)</f>
        <v>#N/A</v>
      </c>
      <c r="BF495">
        <v>3</v>
      </c>
      <c r="BG495">
        <v>1</v>
      </c>
      <c r="BH495" t="e">
        <f>VLOOKUP(A495,Sheet2!B:B,1,FALSE)</f>
        <v>#N/A</v>
      </c>
    </row>
    <row r="496" spans="1:60" ht="14.25" customHeight="1" x14ac:dyDescent="0.25">
      <c r="A496" s="223">
        <v>94</v>
      </c>
      <c r="B496" s="224" t="s">
        <v>1333</v>
      </c>
      <c r="C496" s="225" t="s">
        <v>1193</v>
      </c>
      <c r="D496" s="225" t="s">
        <v>1538</v>
      </c>
      <c r="E496" s="225" t="s">
        <v>519</v>
      </c>
      <c r="F496" s="225" t="s">
        <v>1</v>
      </c>
      <c r="G496" s="225" t="s">
        <v>1</v>
      </c>
      <c r="H496" s="224" t="s">
        <v>1</v>
      </c>
      <c r="I496" s="224" t="s">
        <v>519</v>
      </c>
      <c r="J496" s="226" t="s">
        <v>33</v>
      </c>
      <c r="K496" s="225" t="s">
        <v>1</v>
      </c>
      <c r="L496" s="225" t="s">
        <v>1</v>
      </c>
      <c r="M496" s="226" t="s">
        <v>33</v>
      </c>
      <c r="N496" s="230" t="s">
        <v>22</v>
      </c>
      <c r="O496" s="225" t="s">
        <v>1</v>
      </c>
      <c r="P496" s="225" t="s">
        <v>1</v>
      </c>
      <c r="Q496" s="225" t="s">
        <v>1</v>
      </c>
      <c r="R496" s="225" t="s">
        <v>1</v>
      </c>
      <c r="S496" s="225" t="s">
        <v>1</v>
      </c>
      <c r="T496" s="225" t="s">
        <v>1</v>
      </c>
      <c r="U496" s="225" t="s">
        <v>1</v>
      </c>
      <c r="V496" s="225" t="s">
        <v>1</v>
      </c>
      <c r="W496" s="225" t="s">
        <v>1</v>
      </c>
      <c r="X496" s="225" t="s">
        <v>1</v>
      </c>
      <c r="Y496" s="225" t="s">
        <v>1</v>
      </c>
      <c r="Z496" s="225" t="s">
        <v>1</v>
      </c>
      <c r="AA496" s="225" t="s">
        <v>1</v>
      </c>
      <c r="AB496" s="225" t="s">
        <v>1</v>
      </c>
      <c r="AC496" s="225" t="s">
        <v>1</v>
      </c>
      <c r="AD496" s="225" t="s">
        <v>1</v>
      </c>
      <c r="AE496" s="225" t="s">
        <v>1</v>
      </c>
      <c r="AF496" s="225" t="s">
        <v>1</v>
      </c>
      <c r="AG496" s="225" t="s">
        <v>1</v>
      </c>
      <c r="AH496" s="225" t="s">
        <v>1</v>
      </c>
      <c r="AI496" s="225" t="s">
        <v>1</v>
      </c>
      <c r="AJ496" s="225" t="s">
        <v>1</v>
      </c>
      <c r="AK496" s="225" t="s">
        <v>1</v>
      </c>
      <c r="AL496" s="225" t="s">
        <v>1</v>
      </c>
      <c r="AM496" s="225" t="s">
        <v>1</v>
      </c>
      <c r="AN496" s="225" t="s">
        <v>1</v>
      </c>
      <c r="AO496" s="225" t="s">
        <v>1</v>
      </c>
      <c r="AP496" s="225" t="s">
        <v>1</v>
      </c>
      <c r="AQ496" s="225" t="s">
        <v>1</v>
      </c>
      <c r="AR496" s="225" t="s">
        <v>1</v>
      </c>
      <c r="AS496" s="225" t="s">
        <v>1</v>
      </c>
      <c r="AT496" s="225" t="s">
        <v>1</v>
      </c>
      <c r="AU496" s="230" t="s">
        <v>22</v>
      </c>
      <c r="AV496" s="225" t="s">
        <v>1</v>
      </c>
      <c r="AW496" s="235" t="s">
        <v>1</v>
      </c>
      <c r="AX496" s="226">
        <v>1</v>
      </c>
      <c r="AY496" s="235">
        <v>0</v>
      </c>
      <c r="AZ496" s="228">
        <v>0</v>
      </c>
      <c r="BA496" s="228">
        <v>0</v>
      </c>
      <c r="BB496" s="229">
        <v>0</v>
      </c>
      <c r="BD496" t="e">
        <f>VLOOKUP(A496,'High impact list'!$A:$F,1,FALSE)</f>
        <v>#N/A</v>
      </c>
      <c r="BE496" t="e">
        <f>VLOOKUP(A496,'High impact list'!$A:$F,5,FALSE)</f>
        <v>#N/A</v>
      </c>
      <c r="BF496">
        <v>3</v>
      </c>
      <c r="BG496">
        <v>1</v>
      </c>
      <c r="BH496" t="e">
        <f>VLOOKUP(A496,Sheet2!B:B,1,FALSE)</f>
        <v>#N/A</v>
      </c>
    </row>
    <row r="497" spans="1:60" ht="18.75" customHeight="1" x14ac:dyDescent="0.25">
      <c r="A497" s="223">
        <v>95</v>
      </c>
      <c r="B497" s="224" t="s">
        <v>827</v>
      </c>
      <c r="C497" s="225" t="s">
        <v>1193</v>
      </c>
      <c r="D497" s="225" t="s">
        <v>1538</v>
      </c>
      <c r="E497" s="225" t="s">
        <v>815</v>
      </c>
      <c r="F497" s="225" t="s">
        <v>1</v>
      </c>
      <c r="G497" s="225" t="s">
        <v>463</v>
      </c>
      <c r="H497" s="224" t="s">
        <v>1</v>
      </c>
      <c r="I497" s="224" t="s">
        <v>437</v>
      </c>
      <c r="J497" s="226" t="s">
        <v>33</v>
      </c>
      <c r="K497" s="225" t="s">
        <v>1</v>
      </c>
      <c r="L497" s="225" t="s">
        <v>1</v>
      </c>
      <c r="M497" s="226" t="s">
        <v>33</v>
      </c>
      <c r="N497" s="225" t="s">
        <v>1</v>
      </c>
      <c r="O497" s="225" t="s">
        <v>1</v>
      </c>
      <c r="P497" s="225" t="s">
        <v>1</v>
      </c>
      <c r="Q497" s="225" t="s">
        <v>1</v>
      </c>
      <c r="R497" s="225" t="s">
        <v>1</v>
      </c>
      <c r="S497" s="225" t="s">
        <v>1</v>
      </c>
      <c r="T497" s="225" t="s">
        <v>1</v>
      </c>
      <c r="U497" s="225" t="s">
        <v>1</v>
      </c>
      <c r="V497" s="225" t="s">
        <v>1</v>
      </c>
      <c r="W497" s="225" t="s">
        <v>1</v>
      </c>
      <c r="X497" s="225" t="s">
        <v>1</v>
      </c>
      <c r="Y497" s="225" t="s">
        <v>1</v>
      </c>
      <c r="Z497" s="225" t="s">
        <v>1</v>
      </c>
      <c r="AA497" s="225" t="s">
        <v>1</v>
      </c>
      <c r="AB497" s="225" t="s">
        <v>1</v>
      </c>
      <c r="AC497" s="225" t="s">
        <v>1</v>
      </c>
      <c r="AD497" s="225" t="s">
        <v>1</v>
      </c>
      <c r="AE497" s="225" t="s">
        <v>1</v>
      </c>
      <c r="AF497" s="225" t="s">
        <v>1</v>
      </c>
      <c r="AG497" s="225" t="s">
        <v>1</v>
      </c>
      <c r="AH497" s="225" t="s">
        <v>1</v>
      </c>
      <c r="AI497" s="225" t="s">
        <v>1</v>
      </c>
      <c r="AJ497" s="225" t="s">
        <v>1</v>
      </c>
      <c r="AK497" s="225" t="s">
        <v>1</v>
      </c>
      <c r="AL497" s="225" t="s">
        <v>1</v>
      </c>
      <c r="AM497" s="225" t="s">
        <v>1</v>
      </c>
      <c r="AN497" s="225" t="s">
        <v>1</v>
      </c>
      <c r="AO497" s="225" t="s">
        <v>1</v>
      </c>
      <c r="AP497" s="225" t="s">
        <v>1</v>
      </c>
      <c r="AQ497" s="225" t="s">
        <v>1</v>
      </c>
      <c r="AR497" s="225" t="s">
        <v>1</v>
      </c>
      <c r="AS497" s="225" t="s">
        <v>1</v>
      </c>
      <c r="AT497" s="225" t="s">
        <v>1</v>
      </c>
      <c r="AU497" s="225" t="s">
        <v>1</v>
      </c>
      <c r="AV497" s="225" t="s">
        <v>1</v>
      </c>
      <c r="AW497" s="235" t="s">
        <v>1</v>
      </c>
      <c r="AX497" s="235">
        <v>0</v>
      </c>
      <c r="AY497" s="235">
        <v>0</v>
      </c>
      <c r="AZ497" s="228" t="s">
        <v>1</v>
      </c>
      <c r="BA497" s="228" t="s">
        <v>1</v>
      </c>
      <c r="BB497" s="229" t="s">
        <v>1</v>
      </c>
      <c r="BD497" t="e">
        <f>VLOOKUP(A497,'High impact list'!$A:$F,1,FALSE)</f>
        <v>#N/A</v>
      </c>
      <c r="BE497" t="e">
        <f>VLOOKUP(A497,'High impact list'!$A:$F,5,FALSE)</f>
        <v>#N/A</v>
      </c>
      <c r="BF497">
        <v>3</v>
      </c>
      <c r="BG497">
        <v>1</v>
      </c>
      <c r="BH497" t="e">
        <f>VLOOKUP(A497,Sheet2!B:B,1,FALSE)</f>
        <v>#N/A</v>
      </c>
    </row>
    <row r="498" spans="1:60" ht="14.25" customHeight="1" x14ac:dyDescent="0.25">
      <c r="A498" s="223">
        <v>151</v>
      </c>
      <c r="B498" s="224" t="s">
        <v>468</v>
      </c>
      <c r="C498" s="225" t="s">
        <v>1193</v>
      </c>
      <c r="D498" s="225" t="s">
        <v>1538</v>
      </c>
      <c r="E498" s="225" t="s">
        <v>438</v>
      </c>
      <c r="F498" s="225" t="s">
        <v>1</v>
      </c>
      <c r="G498" s="225" t="s">
        <v>1</v>
      </c>
      <c r="H498" s="224" t="s">
        <v>1</v>
      </c>
      <c r="I498" s="224" t="s">
        <v>438</v>
      </c>
      <c r="J498" s="226" t="s">
        <v>33</v>
      </c>
      <c r="K498" s="225" t="s">
        <v>1</v>
      </c>
      <c r="L498" s="225" t="s">
        <v>1</v>
      </c>
      <c r="M498" s="226" t="s">
        <v>33</v>
      </c>
      <c r="N498" s="225" t="s">
        <v>1</v>
      </c>
      <c r="O498" s="225" t="s">
        <v>1</v>
      </c>
      <c r="P498" s="225" t="s">
        <v>1</v>
      </c>
      <c r="Q498" s="225" t="s">
        <v>1</v>
      </c>
      <c r="R498" s="225" t="s">
        <v>1</v>
      </c>
      <c r="S498" s="225" t="s">
        <v>1</v>
      </c>
      <c r="T498" s="225" t="s">
        <v>1</v>
      </c>
      <c r="U498" s="225" t="s">
        <v>1</v>
      </c>
      <c r="V498" s="225" t="s">
        <v>1</v>
      </c>
      <c r="W498" s="225" t="s">
        <v>1</v>
      </c>
      <c r="X498" s="225" t="s">
        <v>1</v>
      </c>
      <c r="Y498" s="225" t="s">
        <v>1</v>
      </c>
      <c r="Z498" s="225" t="s">
        <v>1</v>
      </c>
      <c r="AA498" s="225" t="s">
        <v>1</v>
      </c>
      <c r="AB498" s="225" t="s">
        <v>1</v>
      </c>
      <c r="AC498" s="225" t="s">
        <v>1</v>
      </c>
      <c r="AD498" s="225" t="s">
        <v>1</v>
      </c>
      <c r="AE498" s="225" t="s">
        <v>1</v>
      </c>
      <c r="AF498" s="225" t="s">
        <v>1</v>
      </c>
      <c r="AG498" s="225" t="s">
        <v>1</v>
      </c>
      <c r="AH498" s="225" t="s">
        <v>1</v>
      </c>
      <c r="AI498" s="225" t="s">
        <v>1</v>
      </c>
      <c r="AJ498" s="225" t="s">
        <v>1</v>
      </c>
      <c r="AK498" s="225" t="s">
        <v>1</v>
      </c>
      <c r="AL498" s="225" t="s">
        <v>1</v>
      </c>
      <c r="AM498" s="225" t="s">
        <v>1</v>
      </c>
      <c r="AN498" s="225" t="s">
        <v>1</v>
      </c>
      <c r="AO498" s="225" t="s">
        <v>1</v>
      </c>
      <c r="AP498" s="225" t="s">
        <v>1</v>
      </c>
      <c r="AQ498" s="225" t="s">
        <v>1</v>
      </c>
      <c r="AR498" s="225" t="s">
        <v>1</v>
      </c>
      <c r="AS498" s="225" t="s">
        <v>1</v>
      </c>
      <c r="AT498" s="225" t="s">
        <v>1</v>
      </c>
      <c r="AU498" s="225" t="s">
        <v>1</v>
      </c>
      <c r="AV498" s="225" t="s">
        <v>1</v>
      </c>
      <c r="AW498" s="226" t="s">
        <v>1241</v>
      </c>
      <c r="AX498" s="226">
        <v>1</v>
      </c>
      <c r="AY498" s="235">
        <v>0</v>
      </c>
      <c r="AZ498" s="228">
        <v>0</v>
      </c>
      <c r="BA498" s="228">
        <v>0</v>
      </c>
      <c r="BB498" s="229">
        <v>0</v>
      </c>
      <c r="BD498" t="e">
        <f>VLOOKUP(A498,'High impact list'!$A:$F,1,FALSE)</f>
        <v>#N/A</v>
      </c>
      <c r="BE498" t="e">
        <f>VLOOKUP(A498,'High impact list'!$A:$F,5,FALSE)</f>
        <v>#N/A</v>
      </c>
      <c r="BF498">
        <v>3</v>
      </c>
      <c r="BG498">
        <v>1</v>
      </c>
      <c r="BH498" t="e">
        <f>VLOOKUP(A498,Sheet2!B:B,1,FALSE)</f>
        <v>#N/A</v>
      </c>
    </row>
    <row r="499" spans="1:60" ht="14.25" customHeight="1" x14ac:dyDescent="0.25">
      <c r="A499" s="223">
        <v>228</v>
      </c>
      <c r="B499" s="224" t="s">
        <v>470</v>
      </c>
      <c r="C499" s="225" t="s">
        <v>1193</v>
      </c>
      <c r="D499" s="225" t="s">
        <v>1538</v>
      </c>
      <c r="E499" s="225" t="s">
        <v>438</v>
      </c>
      <c r="F499" s="225" t="s">
        <v>1</v>
      </c>
      <c r="G499" s="225" t="s">
        <v>1</v>
      </c>
      <c r="H499" s="224" t="s">
        <v>1</v>
      </c>
      <c r="I499" s="224" t="s">
        <v>438</v>
      </c>
      <c r="J499" s="226" t="s">
        <v>33</v>
      </c>
      <c r="K499" s="225" t="s">
        <v>1</v>
      </c>
      <c r="L499" s="225" t="s">
        <v>1</v>
      </c>
      <c r="M499" s="226" t="s">
        <v>33</v>
      </c>
      <c r="N499" s="225" t="s">
        <v>1</v>
      </c>
      <c r="O499" s="225" t="s">
        <v>1</v>
      </c>
      <c r="P499" s="225" t="s">
        <v>1</v>
      </c>
      <c r="Q499" s="225" t="s">
        <v>1</v>
      </c>
      <c r="R499" s="225" t="s">
        <v>1</v>
      </c>
      <c r="S499" s="225" t="s">
        <v>1</v>
      </c>
      <c r="T499" s="225" t="s">
        <v>1</v>
      </c>
      <c r="U499" s="225" t="s">
        <v>1</v>
      </c>
      <c r="V499" s="225" t="s">
        <v>1</v>
      </c>
      <c r="W499" s="225" t="s">
        <v>1</v>
      </c>
      <c r="X499" s="225" t="s">
        <v>1</v>
      </c>
      <c r="Y499" s="225" t="s">
        <v>1</v>
      </c>
      <c r="Z499" s="225" t="s">
        <v>1</v>
      </c>
      <c r="AA499" s="225" t="s">
        <v>1</v>
      </c>
      <c r="AB499" s="225" t="s">
        <v>1</v>
      </c>
      <c r="AC499" s="225" t="s">
        <v>1</v>
      </c>
      <c r="AD499" s="225" t="s">
        <v>1</v>
      </c>
      <c r="AE499" s="225" t="s">
        <v>1</v>
      </c>
      <c r="AF499" s="225" t="s">
        <v>1</v>
      </c>
      <c r="AG499" s="225" t="s">
        <v>1</v>
      </c>
      <c r="AH499" s="225" t="s">
        <v>1</v>
      </c>
      <c r="AI499" s="225" t="s">
        <v>1</v>
      </c>
      <c r="AJ499" s="225" t="s">
        <v>1</v>
      </c>
      <c r="AK499" s="225" t="s">
        <v>1</v>
      </c>
      <c r="AL499" s="225" t="s">
        <v>1</v>
      </c>
      <c r="AM499" s="225" t="s">
        <v>1</v>
      </c>
      <c r="AN499" s="225" t="s">
        <v>1</v>
      </c>
      <c r="AO499" s="225" t="s">
        <v>1</v>
      </c>
      <c r="AP499" s="225" t="s">
        <v>1</v>
      </c>
      <c r="AQ499" s="225" t="s">
        <v>1</v>
      </c>
      <c r="AR499" s="225" t="s">
        <v>1</v>
      </c>
      <c r="AS499" s="225" t="s">
        <v>1</v>
      </c>
      <c r="AT499" s="225" t="s">
        <v>1</v>
      </c>
      <c r="AU499" s="232" t="s">
        <v>23</v>
      </c>
      <c r="AV499" s="225" t="s">
        <v>1</v>
      </c>
      <c r="AW499" s="226" t="s">
        <v>1241</v>
      </c>
      <c r="AX499" s="226">
        <v>1</v>
      </c>
      <c r="AY499" s="235">
        <v>0</v>
      </c>
      <c r="AZ499" s="228">
        <v>0</v>
      </c>
      <c r="BA499" s="228">
        <v>0</v>
      </c>
      <c r="BB499" s="234">
        <v>6.0000000000000001E-3</v>
      </c>
      <c r="BD499" t="e">
        <f>VLOOKUP(A499,'High impact list'!$A:$F,1,FALSE)</f>
        <v>#N/A</v>
      </c>
      <c r="BE499" t="e">
        <f>VLOOKUP(A499,'High impact list'!$A:$F,5,FALSE)</f>
        <v>#N/A</v>
      </c>
      <c r="BF499">
        <v>3</v>
      </c>
      <c r="BG499">
        <v>1</v>
      </c>
      <c r="BH499" t="e">
        <f>VLOOKUP(A499,Sheet2!B:B,1,FALSE)</f>
        <v>#N/A</v>
      </c>
    </row>
    <row r="500" spans="1:60" ht="14.25" customHeight="1" x14ac:dyDescent="0.25">
      <c r="A500" s="223">
        <v>347</v>
      </c>
      <c r="B500" s="224" t="s">
        <v>472</v>
      </c>
      <c r="C500" s="225" t="s">
        <v>1193</v>
      </c>
      <c r="D500" s="225" t="s">
        <v>1538</v>
      </c>
      <c r="E500" s="225" t="s">
        <v>438</v>
      </c>
      <c r="F500" s="225" t="s">
        <v>1</v>
      </c>
      <c r="G500" s="225" t="s">
        <v>1</v>
      </c>
      <c r="H500" s="224" t="s">
        <v>1</v>
      </c>
      <c r="I500" s="224" t="s">
        <v>438</v>
      </c>
      <c r="J500" s="226" t="s">
        <v>33</v>
      </c>
      <c r="K500" s="225" t="s">
        <v>1</v>
      </c>
      <c r="L500" s="230" t="s">
        <v>22</v>
      </c>
      <c r="M500" s="227" t="s">
        <v>17</v>
      </c>
      <c r="N500" s="225" t="s">
        <v>1</v>
      </c>
      <c r="O500" s="232" t="s">
        <v>23</v>
      </c>
      <c r="P500" s="225" t="s">
        <v>1</v>
      </c>
      <c r="Q500" s="225" t="s">
        <v>1</v>
      </c>
      <c r="R500" s="225" t="s">
        <v>1</v>
      </c>
      <c r="S500" s="225" t="s">
        <v>1</v>
      </c>
      <c r="T500" s="225" t="s">
        <v>1</v>
      </c>
      <c r="U500" s="225" t="s">
        <v>1</v>
      </c>
      <c r="V500" s="225" t="s">
        <v>1</v>
      </c>
      <c r="W500" s="225" t="s">
        <v>1</v>
      </c>
      <c r="X500" s="225" t="s">
        <v>1</v>
      </c>
      <c r="Y500" s="225" t="s">
        <v>1</v>
      </c>
      <c r="Z500" s="225" t="s">
        <v>1</v>
      </c>
      <c r="AA500" s="225" t="s">
        <v>1</v>
      </c>
      <c r="AB500" s="225" t="s">
        <v>1</v>
      </c>
      <c r="AC500" s="225" t="s">
        <v>1</v>
      </c>
      <c r="AD500" s="225" t="s">
        <v>1</v>
      </c>
      <c r="AE500" s="230" t="s">
        <v>22</v>
      </c>
      <c r="AF500" s="225" t="s">
        <v>1</v>
      </c>
      <c r="AG500" s="225" t="s">
        <v>1</v>
      </c>
      <c r="AH500" s="225" t="s">
        <v>1</v>
      </c>
      <c r="AI500" s="225" t="s">
        <v>1</v>
      </c>
      <c r="AJ500" s="225" t="s">
        <v>1</v>
      </c>
      <c r="AK500" s="225" t="s">
        <v>1</v>
      </c>
      <c r="AL500" s="230" t="s">
        <v>22</v>
      </c>
      <c r="AM500" s="225" t="s">
        <v>1</v>
      </c>
      <c r="AN500" s="225" t="s">
        <v>1</v>
      </c>
      <c r="AO500" s="225" t="s">
        <v>1</v>
      </c>
      <c r="AP500" s="225" t="s">
        <v>1</v>
      </c>
      <c r="AQ500" s="225" t="s">
        <v>1</v>
      </c>
      <c r="AR500" s="225" t="s">
        <v>1</v>
      </c>
      <c r="AS500" s="225" t="s">
        <v>1</v>
      </c>
      <c r="AT500" s="225" t="s">
        <v>1</v>
      </c>
      <c r="AU500" s="230" t="s">
        <v>22</v>
      </c>
      <c r="AV500" s="225" t="s">
        <v>1</v>
      </c>
      <c r="AW500" s="226" t="s">
        <v>1241</v>
      </c>
      <c r="AX500" s="226">
        <v>1</v>
      </c>
      <c r="AY500" s="235">
        <v>0</v>
      </c>
      <c r="AZ500" s="228">
        <v>0</v>
      </c>
      <c r="BA500" s="233">
        <v>0.01</v>
      </c>
      <c r="BB500" s="229">
        <v>0</v>
      </c>
      <c r="BD500" t="e">
        <f>VLOOKUP(A500,'High impact list'!$A:$F,1,FALSE)</f>
        <v>#N/A</v>
      </c>
      <c r="BE500" t="e">
        <f>VLOOKUP(A500,'High impact list'!$A:$F,5,FALSE)</f>
        <v>#N/A</v>
      </c>
      <c r="BF500">
        <v>3</v>
      </c>
      <c r="BG500">
        <v>1</v>
      </c>
      <c r="BH500" t="e">
        <f>VLOOKUP(A500,Sheet2!B:B,1,FALSE)</f>
        <v>#N/A</v>
      </c>
    </row>
    <row r="501" spans="1:60" ht="14.25" customHeight="1" x14ac:dyDescent="0.25">
      <c r="A501" s="223">
        <v>102</v>
      </c>
      <c r="B501" s="224" t="s">
        <v>1335</v>
      </c>
      <c r="C501" s="225" t="s">
        <v>1193</v>
      </c>
      <c r="D501" s="225" t="s">
        <v>1538</v>
      </c>
      <c r="E501" s="225" t="s">
        <v>438</v>
      </c>
      <c r="F501" s="225" t="s">
        <v>1</v>
      </c>
      <c r="G501" s="225" t="s">
        <v>1</v>
      </c>
      <c r="H501" s="224" t="s">
        <v>1</v>
      </c>
      <c r="I501" s="224" t="s">
        <v>438</v>
      </c>
      <c r="J501" s="226" t="s">
        <v>33</v>
      </c>
      <c r="K501" s="225" t="s">
        <v>1</v>
      </c>
      <c r="L501" s="225" t="s">
        <v>1</v>
      </c>
      <c r="M501" s="226" t="s">
        <v>33</v>
      </c>
      <c r="N501" s="225" t="s">
        <v>1</v>
      </c>
      <c r="O501" s="225" t="s">
        <v>1</v>
      </c>
      <c r="P501" s="225" t="s">
        <v>1</v>
      </c>
      <c r="Q501" s="225" t="s">
        <v>1</v>
      </c>
      <c r="R501" s="225" t="s">
        <v>1</v>
      </c>
      <c r="S501" s="225" t="s">
        <v>1</v>
      </c>
      <c r="T501" s="225" t="s">
        <v>1</v>
      </c>
      <c r="U501" s="225" t="s">
        <v>1</v>
      </c>
      <c r="V501" s="225" t="s">
        <v>1</v>
      </c>
      <c r="W501" s="225" t="s">
        <v>1</v>
      </c>
      <c r="X501" s="225" t="s">
        <v>1</v>
      </c>
      <c r="Y501" s="225" t="s">
        <v>1</v>
      </c>
      <c r="Z501" s="225" t="s">
        <v>1</v>
      </c>
      <c r="AA501" s="225" t="s">
        <v>1</v>
      </c>
      <c r="AB501" s="225" t="s">
        <v>1</v>
      </c>
      <c r="AC501" s="225" t="s">
        <v>1</v>
      </c>
      <c r="AD501" s="225" t="s">
        <v>1</v>
      </c>
      <c r="AE501" s="225" t="s">
        <v>1</v>
      </c>
      <c r="AF501" s="225" t="s">
        <v>1</v>
      </c>
      <c r="AG501" s="225" t="s">
        <v>1</v>
      </c>
      <c r="AH501" s="225" t="s">
        <v>1</v>
      </c>
      <c r="AI501" s="225" t="s">
        <v>1</v>
      </c>
      <c r="AJ501" s="225" t="s">
        <v>1</v>
      </c>
      <c r="AK501" s="225" t="s">
        <v>1</v>
      </c>
      <c r="AL501" s="225" t="s">
        <v>1</v>
      </c>
      <c r="AM501" s="225" t="s">
        <v>1</v>
      </c>
      <c r="AN501" s="225" t="s">
        <v>1</v>
      </c>
      <c r="AO501" s="225" t="s">
        <v>1</v>
      </c>
      <c r="AP501" s="225" t="s">
        <v>1</v>
      </c>
      <c r="AQ501" s="225" t="s">
        <v>1</v>
      </c>
      <c r="AR501" s="225" t="s">
        <v>1</v>
      </c>
      <c r="AS501" s="225" t="s">
        <v>1</v>
      </c>
      <c r="AT501" s="225" t="s">
        <v>1</v>
      </c>
      <c r="AU501" s="225" t="s">
        <v>1</v>
      </c>
      <c r="AV501" s="225" t="s">
        <v>1</v>
      </c>
      <c r="AW501" s="235" t="s">
        <v>1</v>
      </c>
      <c r="AX501" s="226">
        <v>1</v>
      </c>
      <c r="AY501" s="235">
        <v>0</v>
      </c>
      <c r="AZ501" s="228">
        <v>0</v>
      </c>
      <c r="BA501" s="228">
        <v>0</v>
      </c>
      <c r="BB501" s="238">
        <v>5.0000000000000001E-3</v>
      </c>
      <c r="BD501" t="e">
        <f>VLOOKUP(A501,'High impact list'!$A:$F,1,FALSE)</f>
        <v>#N/A</v>
      </c>
      <c r="BE501" t="e">
        <f>VLOOKUP(A501,'High impact list'!$A:$F,5,FALSE)</f>
        <v>#N/A</v>
      </c>
      <c r="BF501">
        <v>3</v>
      </c>
      <c r="BG501">
        <v>1</v>
      </c>
      <c r="BH501" t="e">
        <f>VLOOKUP(A501,Sheet2!B:B,1,FALSE)</f>
        <v>#N/A</v>
      </c>
    </row>
    <row r="502" spans="1:60" ht="14.25" customHeight="1" x14ac:dyDescent="0.25">
      <c r="A502" s="223">
        <v>128</v>
      </c>
      <c r="B502" s="224" t="s">
        <v>527</v>
      </c>
      <c r="C502" s="225" t="s">
        <v>1193</v>
      </c>
      <c r="D502" s="225" t="s">
        <v>1538</v>
      </c>
      <c r="E502" s="225" t="s">
        <v>519</v>
      </c>
      <c r="F502" s="225" t="s">
        <v>1</v>
      </c>
      <c r="G502" s="225" t="s">
        <v>1517</v>
      </c>
      <c r="H502" s="224" t="s">
        <v>1</v>
      </c>
      <c r="I502" s="224" t="s">
        <v>437</v>
      </c>
      <c r="J502" s="226" t="s">
        <v>33</v>
      </c>
      <c r="K502" s="225" t="s">
        <v>1</v>
      </c>
      <c r="L502" s="225" t="s">
        <v>1</v>
      </c>
      <c r="M502" s="226" t="s">
        <v>33</v>
      </c>
      <c r="N502" s="225" t="s">
        <v>1</v>
      </c>
      <c r="O502" s="225" t="s">
        <v>1</v>
      </c>
      <c r="P502" s="225" t="s">
        <v>1</v>
      </c>
      <c r="Q502" s="225" t="s">
        <v>1</v>
      </c>
      <c r="R502" s="225" t="s">
        <v>1</v>
      </c>
      <c r="S502" s="225" t="s">
        <v>1</v>
      </c>
      <c r="T502" s="225" t="s">
        <v>1</v>
      </c>
      <c r="U502" s="225" t="s">
        <v>1</v>
      </c>
      <c r="V502" s="225" t="s">
        <v>1</v>
      </c>
      <c r="W502" s="225" t="s">
        <v>1</v>
      </c>
      <c r="X502" s="225" t="s">
        <v>1</v>
      </c>
      <c r="Y502" s="225" t="s">
        <v>1</v>
      </c>
      <c r="Z502" s="225" t="s">
        <v>1</v>
      </c>
      <c r="AA502" s="225" t="s">
        <v>1</v>
      </c>
      <c r="AB502" s="225" t="s">
        <v>1</v>
      </c>
      <c r="AC502" s="225" t="s">
        <v>1</v>
      </c>
      <c r="AD502" s="225" t="s">
        <v>1</v>
      </c>
      <c r="AE502" s="225" t="s">
        <v>1</v>
      </c>
      <c r="AF502" s="225" t="s">
        <v>1</v>
      </c>
      <c r="AG502" s="225" t="s">
        <v>1</v>
      </c>
      <c r="AH502" s="225" t="s">
        <v>1</v>
      </c>
      <c r="AI502" s="225" t="s">
        <v>1</v>
      </c>
      <c r="AJ502" s="225" t="s">
        <v>1</v>
      </c>
      <c r="AK502" s="225" t="s">
        <v>1</v>
      </c>
      <c r="AL502" s="225" t="s">
        <v>1</v>
      </c>
      <c r="AM502" s="225" t="s">
        <v>1</v>
      </c>
      <c r="AN502" s="225" t="s">
        <v>1</v>
      </c>
      <c r="AO502" s="225" t="s">
        <v>1</v>
      </c>
      <c r="AP502" s="225" t="s">
        <v>1</v>
      </c>
      <c r="AQ502" s="225" t="s">
        <v>1</v>
      </c>
      <c r="AR502" s="225" t="s">
        <v>1</v>
      </c>
      <c r="AS502" s="225" t="s">
        <v>1</v>
      </c>
      <c r="AT502" s="225" t="s">
        <v>1</v>
      </c>
      <c r="AU502" s="225" t="s">
        <v>1</v>
      </c>
      <c r="AV502" s="225" t="s">
        <v>1</v>
      </c>
      <c r="AW502" s="226" t="s">
        <v>1241</v>
      </c>
      <c r="AX502" s="226">
        <v>1</v>
      </c>
      <c r="AY502" s="235">
        <v>0</v>
      </c>
      <c r="AZ502" s="228">
        <v>0</v>
      </c>
      <c r="BA502" s="228">
        <v>0</v>
      </c>
      <c r="BB502" s="229">
        <v>0</v>
      </c>
      <c r="BD502" t="e">
        <f>VLOOKUP(A502,'High impact list'!$A:$F,1,FALSE)</f>
        <v>#N/A</v>
      </c>
      <c r="BE502" t="e">
        <f>VLOOKUP(A502,'High impact list'!$A:$F,5,FALSE)</f>
        <v>#N/A</v>
      </c>
      <c r="BF502">
        <v>3</v>
      </c>
      <c r="BG502">
        <v>1</v>
      </c>
      <c r="BH502" t="e">
        <f>VLOOKUP(A502,Sheet2!B:B,1,FALSE)</f>
        <v>#N/A</v>
      </c>
    </row>
    <row r="503" spans="1:60" ht="13.5" customHeight="1" x14ac:dyDescent="0.25">
      <c r="A503" s="223">
        <v>1572</v>
      </c>
      <c r="B503" s="224" t="s">
        <v>1336</v>
      </c>
      <c r="C503" s="225" t="s">
        <v>1193</v>
      </c>
      <c r="D503" s="225" t="s">
        <v>1538</v>
      </c>
      <c r="E503" s="225" t="s">
        <v>625</v>
      </c>
      <c r="F503" s="225" t="s">
        <v>1</v>
      </c>
      <c r="G503" s="225" t="s">
        <v>1</v>
      </c>
      <c r="H503" s="224" t="s">
        <v>1</v>
      </c>
      <c r="I503" s="224" t="s">
        <v>625</v>
      </c>
      <c r="J503" s="226" t="s">
        <v>33</v>
      </c>
      <c r="K503" s="225" t="s">
        <v>1</v>
      </c>
      <c r="L503" s="225" t="s">
        <v>1</v>
      </c>
      <c r="M503" s="225" t="s">
        <v>1</v>
      </c>
      <c r="N503" s="225" t="s">
        <v>1</v>
      </c>
      <c r="O503" s="225" t="s">
        <v>1</v>
      </c>
      <c r="P503" s="225" t="s">
        <v>1</v>
      </c>
      <c r="Q503" s="225" t="s">
        <v>1</v>
      </c>
      <c r="R503" s="225" t="s">
        <v>1</v>
      </c>
      <c r="S503" s="225" t="s">
        <v>1</v>
      </c>
      <c r="T503" s="225" t="s">
        <v>1</v>
      </c>
      <c r="U503" s="225" t="s">
        <v>1</v>
      </c>
      <c r="V503" s="225" t="s">
        <v>1</v>
      </c>
      <c r="W503" s="225" t="s">
        <v>1</v>
      </c>
      <c r="X503" s="225" t="s">
        <v>1</v>
      </c>
      <c r="Y503" s="225" t="s">
        <v>1</v>
      </c>
      <c r="Z503" s="225" t="s">
        <v>1</v>
      </c>
      <c r="AA503" s="225" t="s">
        <v>1</v>
      </c>
      <c r="AB503" s="225" t="s">
        <v>1</v>
      </c>
      <c r="AC503" s="225" t="s">
        <v>1</v>
      </c>
      <c r="AD503" s="225" t="s">
        <v>1</v>
      </c>
      <c r="AE503" s="225" t="s">
        <v>1</v>
      </c>
      <c r="AF503" s="225" t="s">
        <v>1</v>
      </c>
      <c r="AG503" s="225" t="s">
        <v>1</v>
      </c>
      <c r="AH503" s="225" t="s">
        <v>1</v>
      </c>
      <c r="AI503" s="225" t="s">
        <v>1</v>
      </c>
      <c r="AJ503" s="225" t="s">
        <v>1</v>
      </c>
      <c r="AK503" s="225" t="s">
        <v>1</v>
      </c>
      <c r="AL503" s="225" t="s">
        <v>1</v>
      </c>
      <c r="AM503" s="225" t="s">
        <v>1</v>
      </c>
      <c r="AN503" s="225" t="s">
        <v>1</v>
      </c>
      <c r="AO503" s="225" t="s">
        <v>1</v>
      </c>
      <c r="AP503" s="225" t="s">
        <v>1</v>
      </c>
      <c r="AQ503" s="225" t="s">
        <v>1</v>
      </c>
      <c r="AR503" s="225" t="s">
        <v>1</v>
      </c>
      <c r="AS503" s="225" t="s">
        <v>1</v>
      </c>
      <c r="AT503" s="225" t="s">
        <v>1</v>
      </c>
      <c r="AU503" s="231" t="s">
        <v>20</v>
      </c>
      <c r="AV503" s="225" t="s">
        <v>1</v>
      </c>
      <c r="AW503" s="235" t="s">
        <v>1</v>
      </c>
      <c r="AX503" s="235">
        <v>0</v>
      </c>
      <c r="AY503" s="235">
        <v>0</v>
      </c>
      <c r="AZ503" s="228">
        <v>0</v>
      </c>
      <c r="BA503" s="228">
        <v>0</v>
      </c>
      <c r="BB503" s="229">
        <v>0</v>
      </c>
      <c r="BD503" t="e">
        <f>VLOOKUP(A503,'High impact list'!$A:$F,1,FALSE)</f>
        <v>#N/A</v>
      </c>
      <c r="BE503" t="e">
        <f>VLOOKUP(A503,'High impact list'!$A:$F,5,FALSE)</f>
        <v>#N/A</v>
      </c>
      <c r="BF503">
        <v>3</v>
      </c>
      <c r="BG503">
        <v>1</v>
      </c>
      <c r="BH503" t="e">
        <f>VLOOKUP(A503,Sheet2!B:B,1,FALSE)</f>
        <v>#N/A</v>
      </c>
    </row>
    <row r="504" spans="1:60" ht="18.75" customHeight="1" x14ac:dyDescent="0.25">
      <c r="A504" s="223">
        <v>1356</v>
      </c>
      <c r="B504" s="224" t="s">
        <v>1338</v>
      </c>
      <c r="C504" s="225" t="s">
        <v>1193</v>
      </c>
      <c r="D504" s="225" t="s">
        <v>1538</v>
      </c>
      <c r="E504" s="225" t="s">
        <v>625</v>
      </c>
      <c r="F504" s="225" t="s">
        <v>1</v>
      </c>
      <c r="G504" s="225" t="s">
        <v>1</v>
      </c>
      <c r="H504" s="224" t="s">
        <v>1</v>
      </c>
      <c r="I504" s="224" t="s">
        <v>625</v>
      </c>
      <c r="J504" s="226" t="s">
        <v>33</v>
      </c>
      <c r="K504" s="225" t="s">
        <v>1</v>
      </c>
      <c r="L504" s="225" t="s">
        <v>1</v>
      </c>
      <c r="M504" s="226" t="s">
        <v>33</v>
      </c>
      <c r="N504" s="225" t="s">
        <v>1</v>
      </c>
      <c r="O504" s="225" t="s">
        <v>1</v>
      </c>
      <c r="P504" s="225" t="s">
        <v>1</v>
      </c>
      <c r="Q504" s="225" t="s">
        <v>1</v>
      </c>
      <c r="R504" s="225" t="s">
        <v>1</v>
      </c>
      <c r="S504" s="225" t="s">
        <v>1</v>
      </c>
      <c r="T504" s="225" t="s">
        <v>1</v>
      </c>
      <c r="U504" s="225" t="s">
        <v>1</v>
      </c>
      <c r="V504" s="225" t="s">
        <v>1</v>
      </c>
      <c r="W504" s="225" t="s">
        <v>1</v>
      </c>
      <c r="X504" s="225" t="s">
        <v>1</v>
      </c>
      <c r="Y504" s="225" t="s">
        <v>1</v>
      </c>
      <c r="Z504" s="225" t="s">
        <v>1</v>
      </c>
      <c r="AA504" s="225" t="s">
        <v>1</v>
      </c>
      <c r="AB504" s="225" t="s">
        <v>1</v>
      </c>
      <c r="AC504" s="225" t="s">
        <v>1</v>
      </c>
      <c r="AD504" s="225" t="s">
        <v>1</v>
      </c>
      <c r="AE504" s="225" t="s">
        <v>1</v>
      </c>
      <c r="AF504" s="225" t="s">
        <v>1</v>
      </c>
      <c r="AG504" s="225" t="s">
        <v>1</v>
      </c>
      <c r="AH504" s="225" t="s">
        <v>1</v>
      </c>
      <c r="AI504" s="225" t="s">
        <v>1</v>
      </c>
      <c r="AJ504" s="225" t="s">
        <v>1</v>
      </c>
      <c r="AK504" s="225" t="s">
        <v>1</v>
      </c>
      <c r="AL504" s="225" t="s">
        <v>1</v>
      </c>
      <c r="AM504" s="225" t="s">
        <v>1</v>
      </c>
      <c r="AN504" s="225" t="s">
        <v>1</v>
      </c>
      <c r="AO504" s="225" t="s">
        <v>1</v>
      </c>
      <c r="AP504" s="225" t="s">
        <v>1</v>
      </c>
      <c r="AQ504" s="225" t="s">
        <v>1</v>
      </c>
      <c r="AR504" s="225" t="s">
        <v>1</v>
      </c>
      <c r="AS504" s="225" t="s">
        <v>1</v>
      </c>
      <c r="AT504" s="225" t="s">
        <v>1</v>
      </c>
      <c r="AU504" s="225" t="s">
        <v>1</v>
      </c>
      <c r="AV504" s="225" t="s">
        <v>1</v>
      </c>
      <c r="AW504" s="235" t="s">
        <v>1</v>
      </c>
      <c r="AX504" s="235">
        <v>0</v>
      </c>
      <c r="AY504" s="235">
        <v>0</v>
      </c>
      <c r="AZ504" s="228" t="s">
        <v>1</v>
      </c>
      <c r="BA504" s="228" t="s">
        <v>1</v>
      </c>
      <c r="BB504" s="229" t="s">
        <v>1</v>
      </c>
      <c r="BD504" t="e">
        <f>VLOOKUP(A504,'High impact list'!$A:$F,1,FALSE)</f>
        <v>#N/A</v>
      </c>
      <c r="BE504" t="e">
        <f>VLOOKUP(A504,'High impact list'!$A:$F,5,FALSE)</f>
        <v>#N/A</v>
      </c>
      <c r="BF504">
        <v>3</v>
      </c>
      <c r="BG504">
        <v>1</v>
      </c>
      <c r="BH504">
        <f>VLOOKUP(A504,Sheet2!B:B,1,FALSE)</f>
        <v>1356</v>
      </c>
    </row>
    <row r="505" spans="1:60" ht="18.75" customHeight="1" x14ac:dyDescent="0.25">
      <c r="A505" s="223">
        <v>153</v>
      </c>
      <c r="B505" s="224" t="s">
        <v>1339</v>
      </c>
      <c r="C505" s="225" t="s">
        <v>1193</v>
      </c>
      <c r="D505" s="225" t="s">
        <v>1538</v>
      </c>
      <c r="E505" s="225" t="s">
        <v>1086</v>
      </c>
      <c r="F505" s="225" t="s">
        <v>1</v>
      </c>
      <c r="G505" s="225" t="s">
        <v>1</v>
      </c>
      <c r="H505" s="224" t="s">
        <v>1</v>
      </c>
      <c r="I505" s="224" t="s">
        <v>1086</v>
      </c>
      <c r="J505" s="226" t="s">
        <v>33</v>
      </c>
      <c r="K505" s="225" t="s">
        <v>1</v>
      </c>
      <c r="L505" s="225" t="s">
        <v>1</v>
      </c>
      <c r="M505" s="226" t="s">
        <v>33</v>
      </c>
      <c r="N505" s="225" t="s">
        <v>1</v>
      </c>
      <c r="O505" s="225" t="s">
        <v>1</v>
      </c>
      <c r="P505" s="225" t="s">
        <v>1</v>
      </c>
      <c r="Q505" s="225" t="s">
        <v>1</v>
      </c>
      <c r="R505" s="225" t="s">
        <v>1</v>
      </c>
      <c r="S505" s="225" t="s">
        <v>1</v>
      </c>
      <c r="T505" s="225" t="s">
        <v>1</v>
      </c>
      <c r="U505" s="225" t="s">
        <v>1</v>
      </c>
      <c r="V505" s="225" t="s">
        <v>1</v>
      </c>
      <c r="W505" s="225" t="s">
        <v>1</v>
      </c>
      <c r="X505" s="225" t="s">
        <v>1</v>
      </c>
      <c r="Y505" s="225" t="s">
        <v>1</v>
      </c>
      <c r="Z505" s="225" t="s">
        <v>1</v>
      </c>
      <c r="AA505" s="225" t="s">
        <v>1</v>
      </c>
      <c r="AB505" s="225" t="s">
        <v>1</v>
      </c>
      <c r="AC505" s="225" t="s">
        <v>1</v>
      </c>
      <c r="AD505" s="225" t="s">
        <v>1</v>
      </c>
      <c r="AE505" s="225" t="s">
        <v>1</v>
      </c>
      <c r="AF505" s="225" t="s">
        <v>1</v>
      </c>
      <c r="AG505" s="225" t="s">
        <v>1</v>
      </c>
      <c r="AH505" s="225" t="s">
        <v>1</v>
      </c>
      <c r="AI505" s="225" t="s">
        <v>1</v>
      </c>
      <c r="AJ505" s="225" t="s">
        <v>1</v>
      </c>
      <c r="AK505" s="225" t="s">
        <v>1</v>
      </c>
      <c r="AL505" s="225" t="s">
        <v>1</v>
      </c>
      <c r="AM505" s="225" t="s">
        <v>1</v>
      </c>
      <c r="AN505" s="225" t="s">
        <v>1</v>
      </c>
      <c r="AO505" s="225" t="s">
        <v>1</v>
      </c>
      <c r="AP505" s="225" t="s">
        <v>1</v>
      </c>
      <c r="AQ505" s="225" t="s">
        <v>1</v>
      </c>
      <c r="AR505" s="225" t="s">
        <v>1</v>
      </c>
      <c r="AS505" s="225" t="s">
        <v>1</v>
      </c>
      <c r="AT505" s="225" t="s">
        <v>1</v>
      </c>
      <c r="AU505" s="225" t="s">
        <v>1</v>
      </c>
      <c r="AV505" s="230" t="s">
        <v>22</v>
      </c>
      <c r="AW505" s="226" t="s">
        <v>1241</v>
      </c>
      <c r="AX505" s="226">
        <v>1</v>
      </c>
      <c r="AY505" s="235">
        <v>0</v>
      </c>
      <c r="AZ505" s="228">
        <v>0</v>
      </c>
      <c r="BA505" s="233">
        <v>0</v>
      </c>
      <c r="BB505" s="238">
        <v>0.01</v>
      </c>
      <c r="BD505" t="e">
        <f>VLOOKUP(A505,'High impact list'!$A:$F,1,FALSE)</f>
        <v>#N/A</v>
      </c>
      <c r="BE505" t="e">
        <f>VLOOKUP(A505,'High impact list'!$A:$F,5,FALSE)</f>
        <v>#N/A</v>
      </c>
      <c r="BF505">
        <v>3</v>
      </c>
      <c r="BG505">
        <v>1</v>
      </c>
      <c r="BH505" t="e">
        <f>VLOOKUP(A505,Sheet2!B:B,1,FALSE)</f>
        <v>#N/A</v>
      </c>
    </row>
    <row r="506" spans="1:60" ht="14.25" customHeight="1" x14ac:dyDescent="0.25">
      <c r="A506" s="223">
        <v>158</v>
      </c>
      <c r="B506" s="224" t="s">
        <v>540</v>
      </c>
      <c r="C506" s="225" t="s">
        <v>1193</v>
      </c>
      <c r="D506" s="225" t="s">
        <v>1538</v>
      </c>
      <c r="E506" s="225" t="s">
        <v>519</v>
      </c>
      <c r="F506" s="225" t="s">
        <v>1</v>
      </c>
      <c r="G506" s="225" t="s">
        <v>1</v>
      </c>
      <c r="H506" s="224" t="s">
        <v>1</v>
      </c>
      <c r="I506" s="224" t="s">
        <v>519</v>
      </c>
      <c r="J506" s="226" t="s">
        <v>33</v>
      </c>
      <c r="K506" s="225" t="s">
        <v>1</v>
      </c>
      <c r="L506" s="225" t="s">
        <v>1</v>
      </c>
      <c r="M506" s="226" t="s">
        <v>33</v>
      </c>
      <c r="N506" s="225" t="s">
        <v>1</v>
      </c>
      <c r="O506" s="225" t="s">
        <v>1</v>
      </c>
      <c r="P506" s="225" t="s">
        <v>1</v>
      </c>
      <c r="Q506" s="225" t="s">
        <v>1</v>
      </c>
      <c r="R506" s="225" t="s">
        <v>1</v>
      </c>
      <c r="S506" s="225" t="s">
        <v>1</v>
      </c>
      <c r="T506" s="225" t="s">
        <v>1</v>
      </c>
      <c r="U506" s="225" t="s">
        <v>1</v>
      </c>
      <c r="V506" s="225" t="s">
        <v>1</v>
      </c>
      <c r="W506" s="225" t="s">
        <v>1</v>
      </c>
      <c r="X506" s="225" t="s">
        <v>1</v>
      </c>
      <c r="Y506" s="225" t="s">
        <v>1</v>
      </c>
      <c r="Z506" s="225" t="s">
        <v>1</v>
      </c>
      <c r="AA506" s="225" t="s">
        <v>1</v>
      </c>
      <c r="AB506" s="225" t="s">
        <v>1</v>
      </c>
      <c r="AC506" s="225" t="s">
        <v>1</v>
      </c>
      <c r="AD506" s="225" t="s">
        <v>1</v>
      </c>
      <c r="AE506" s="225" t="s">
        <v>1</v>
      </c>
      <c r="AF506" s="225" t="s">
        <v>1</v>
      </c>
      <c r="AG506" s="225" t="s">
        <v>1</v>
      </c>
      <c r="AH506" s="225" t="s">
        <v>1</v>
      </c>
      <c r="AI506" s="225" t="s">
        <v>1</v>
      </c>
      <c r="AJ506" s="225" t="s">
        <v>1</v>
      </c>
      <c r="AK506" s="225" t="s">
        <v>1</v>
      </c>
      <c r="AL506" s="225" t="s">
        <v>1</v>
      </c>
      <c r="AM506" s="225" t="s">
        <v>1</v>
      </c>
      <c r="AN506" s="225" t="s">
        <v>1</v>
      </c>
      <c r="AO506" s="225" t="s">
        <v>1</v>
      </c>
      <c r="AP506" s="225" t="s">
        <v>1</v>
      </c>
      <c r="AQ506" s="225" t="s">
        <v>1</v>
      </c>
      <c r="AR506" s="225" t="s">
        <v>1</v>
      </c>
      <c r="AS506" s="225" t="s">
        <v>1</v>
      </c>
      <c r="AT506" s="225" t="s">
        <v>1</v>
      </c>
      <c r="AU506" s="225" t="s">
        <v>1</v>
      </c>
      <c r="AV506" s="225" t="s">
        <v>1</v>
      </c>
      <c r="AW506" s="235" t="s">
        <v>1</v>
      </c>
      <c r="AX506" s="226">
        <v>1</v>
      </c>
      <c r="AY506" s="235">
        <v>0</v>
      </c>
      <c r="AZ506" s="228">
        <v>0</v>
      </c>
      <c r="BA506" s="228">
        <v>0</v>
      </c>
      <c r="BB506" s="229">
        <v>0</v>
      </c>
      <c r="BD506" t="e">
        <f>VLOOKUP(A506,'High impact list'!$A:$F,1,FALSE)</f>
        <v>#N/A</v>
      </c>
      <c r="BE506" t="e">
        <f>VLOOKUP(A506,'High impact list'!$A:$F,5,FALSE)</f>
        <v>#N/A</v>
      </c>
      <c r="BF506">
        <v>3</v>
      </c>
      <c r="BG506">
        <v>1</v>
      </c>
      <c r="BH506" t="e">
        <f>VLOOKUP(A506,Sheet2!B:B,1,FALSE)</f>
        <v>#N/A</v>
      </c>
    </row>
    <row r="507" spans="1:60" ht="14.25" customHeight="1" x14ac:dyDescent="0.25">
      <c r="A507" s="223">
        <v>160</v>
      </c>
      <c r="B507" s="224" t="s">
        <v>541</v>
      </c>
      <c r="C507" s="225" t="s">
        <v>1193</v>
      </c>
      <c r="D507" s="225" t="s">
        <v>1538</v>
      </c>
      <c r="E507" s="225" t="s">
        <v>519</v>
      </c>
      <c r="F507" s="225" t="s">
        <v>1</v>
      </c>
      <c r="G507" s="225" t="s">
        <v>1</v>
      </c>
      <c r="H507" s="224" t="s">
        <v>1</v>
      </c>
      <c r="I507" s="224" t="s">
        <v>519</v>
      </c>
      <c r="J507" s="226" t="s">
        <v>33</v>
      </c>
      <c r="K507" s="225" t="s">
        <v>1</v>
      </c>
      <c r="L507" s="230" t="s">
        <v>22</v>
      </c>
      <c r="M507" s="227" t="s">
        <v>17</v>
      </c>
      <c r="N507" s="225" t="s">
        <v>1</v>
      </c>
      <c r="O507" s="231" t="s">
        <v>20</v>
      </c>
      <c r="P507" s="225" t="s">
        <v>1</v>
      </c>
      <c r="Q507" s="225" t="s">
        <v>1</v>
      </c>
      <c r="R507" s="225" t="s">
        <v>1</v>
      </c>
      <c r="S507" s="225" t="s">
        <v>1</v>
      </c>
      <c r="T507" s="225" t="s">
        <v>1</v>
      </c>
      <c r="U507" s="225" t="s">
        <v>1</v>
      </c>
      <c r="V507" s="225" t="s">
        <v>1</v>
      </c>
      <c r="W507" s="225" t="s">
        <v>1</v>
      </c>
      <c r="X507" s="225" t="s">
        <v>1</v>
      </c>
      <c r="Y507" s="225" t="s">
        <v>1</v>
      </c>
      <c r="Z507" s="225" t="s">
        <v>1</v>
      </c>
      <c r="AA507" s="225" t="s">
        <v>1</v>
      </c>
      <c r="AB507" s="225" t="s">
        <v>1</v>
      </c>
      <c r="AC507" s="225" t="s">
        <v>1</v>
      </c>
      <c r="AD507" s="225" t="s">
        <v>1</v>
      </c>
      <c r="AE507" s="230" t="s">
        <v>22</v>
      </c>
      <c r="AF507" s="225" t="s">
        <v>1</v>
      </c>
      <c r="AG507" s="225" t="s">
        <v>1</v>
      </c>
      <c r="AH507" s="225" t="s">
        <v>1</v>
      </c>
      <c r="AI507" s="225" t="s">
        <v>1</v>
      </c>
      <c r="AJ507" s="225" t="s">
        <v>1</v>
      </c>
      <c r="AK507" s="225" t="s">
        <v>1</v>
      </c>
      <c r="AL507" s="225" t="s">
        <v>1</v>
      </c>
      <c r="AM507" s="225" t="s">
        <v>1</v>
      </c>
      <c r="AN507" s="225" t="s">
        <v>1</v>
      </c>
      <c r="AO507" s="225" t="s">
        <v>1</v>
      </c>
      <c r="AP507" s="225" t="s">
        <v>1</v>
      </c>
      <c r="AQ507" s="225" t="s">
        <v>1</v>
      </c>
      <c r="AR507" s="225" t="s">
        <v>1</v>
      </c>
      <c r="AS507" s="225" t="s">
        <v>1</v>
      </c>
      <c r="AT507" s="225" t="s">
        <v>1</v>
      </c>
      <c r="AU507" s="225" t="s">
        <v>1</v>
      </c>
      <c r="AV507" s="225" t="s">
        <v>1</v>
      </c>
      <c r="AW507" s="231" t="s">
        <v>1240</v>
      </c>
      <c r="AX507" s="226">
        <v>1</v>
      </c>
      <c r="AY507" s="235">
        <v>0</v>
      </c>
      <c r="AZ507" s="228">
        <v>0</v>
      </c>
      <c r="BA507" s="233">
        <v>0</v>
      </c>
      <c r="BB507" s="234">
        <v>0</v>
      </c>
      <c r="BD507" t="e">
        <f>VLOOKUP(A507,'High impact list'!$A:$F,1,FALSE)</f>
        <v>#N/A</v>
      </c>
      <c r="BE507" t="e">
        <f>VLOOKUP(A507,'High impact list'!$A:$F,5,FALSE)</f>
        <v>#N/A</v>
      </c>
      <c r="BF507">
        <v>3</v>
      </c>
      <c r="BG507">
        <v>1</v>
      </c>
      <c r="BH507" t="e">
        <f>VLOOKUP(A507,Sheet2!B:B,1,FALSE)</f>
        <v>#N/A</v>
      </c>
    </row>
    <row r="508" spans="1:60" ht="14.25" customHeight="1" x14ac:dyDescent="0.25">
      <c r="A508" s="223">
        <v>1364</v>
      </c>
      <c r="B508" s="224" t="s">
        <v>1340</v>
      </c>
      <c r="C508" s="225" t="s">
        <v>1193</v>
      </c>
      <c r="D508" s="225" t="s">
        <v>1538</v>
      </c>
      <c r="E508" s="225" t="s">
        <v>519</v>
      </c>
      <c r="F508" s="225" t="s">
        <v>1</v>
      </c>
      <c r="G508" s="225" t="s">
        <v>1</v>
      </c>
      <c r="H508" s="224" t="s">
        <v>1</v>
      </c>
      <c r="I508" s="224" t="s">
        <v>519</v>
      </c>
      <c r="J508" s="226" t="s">
        <v>33</v>
      </c>
      <c r="K508" s="225" t="s">
        <v>1</v>
      </c>
      <c r="L508" s="225" t="s">
        <v>1</v>
      </c>
      <c r="M508" s="226" t="s">
        <v>33</v>
      </c>
      <c r="N508" s="225" t="s">
        <v>1</v>
      </c>
      <c r="O508" s="225" t="s">
        <v>1</v>
      </c>
      <c r="P508" s="225" t="s">
        <v>1</v>
      </c>
      <c r="Q508" s="225" t="s">
        <v>1</v>
      </c>
      <c r="R508" s="225" t="s">
        <v>1</v>
      </c>
      <c r="S508" s="225" t="s">
        <v>1</v>
      </c>
      <c r="T508" s="225" t="s">
        <v>1</v>
      </c>
      <c r="U508" s="225" t="s">
        <v>1</v>
      </c>
      <c r="V508" s="225" t="s">
        <v>1</v>
      </c>
      <c r="W508" s="225" t="s">
        <v>1</v>
      </c>
      <c r="X508" s="225" t="s">
        <v>1</v>
      </c>
      <c r="Y508" s="225" t="s">
        <v>1</v>
      </c>
      <c r="Z508" s="225" t="s">
        <v>1</v>
      </c>
      <c r="AA508" s="225" t="s">
        <v>1</v>
      </c>
      <c r="AB508" s="225" t="s">
        <v>1</v>
      </c>
      <c r="AC508" s="225" t="s">
        <v>1</v>
      </c>
      <c r="AD508" s="225" t="s">
        <v>1</v>
      </c>
      <c r="AE508" s="225" t="s">
        <v>1</v>
      </c>
      <c r="AF508" s="225" t="s">
        <v>1</v>
      </c>
      <c r="AG508" s="225" t="s">
        <v>1</v>
      </c>
      <c r="AH508" s="225" t="s">
        <v>1</v>
      </c>
      <c r="AI508" s="225" t="s">
        <v>1</v>
      </c>
      <c r="AJ508" s="225" t="s">
        <v>1</v>
      </c>
      <c r="AK508" s="225" t="s">
        <v>1</v>
      </c>
      <c r="AL508" s="225" t="s">
        <v>1</v>
      </c>
      <c r="AM508" s="225" t="s">
        <v>1</v>
      </c>
      <c r="AN508" s="225" t="s">
        <v>1</v>
      </c>
      <c r="AO508" s="225" t="s">
        <v>1</v>
      </c>
      <c r="AP508" s="225" t="s">
        <v>1</v>
      </c>
      <c r="AQ508" s="225" t="s">
        <v>1</v>
      </c>
      <c r="AR508" s="225" t="s">
        <v>1</v>
      </c>
      <c r="AS508" s="225" t="s">
        <v>1</v>
      </c>
      <c r="AT508" s="225" t="s">
        <v>1</v>
      </c>
      <c r="AU508" s="225" t="s">
        <v>1</v>
      </c>
      <c r="AV508" s="225" t="s">
        <v>1</v>
      </c>
      <c r="AW508" s="235" t="s">
        <v>1</v>
      </c>
      <c r="AX508" s="226">
        <v>1</v>
      </c>
      <c r="AY508" s="235">
        <v>0</v>
      </c>
      <c r="AZ508" s="228">
        <v>0</v>
      </c>
      <c r="BA508" s="233">
        <v>0</v>
      </c>
      <c r="BB508" s="234">
        <v>0</v>
      </c>
      <c r="BD508" t="e">
        <f>VLOOKUP(A508,'High impact list'!$A:$F,1,FALSE)</f>
        <v>#N/A</v>
      </c>
      <c r="BE508" t="e">
        <f>VLOOKUP(A508,'High impact list'!$A:$F,5,FALSE)</f>
        <v>#N/A</v>
      </c>
      <c r="BF508">
        <v>3</v>
      </c>
      <c r="BG508">
        <v>1</v>
      </c>
      <c r="BH508" t="e">
        <f>VLOOKUP(A508,Sheet2!B:B,1,FALSE)</f>
        <v>#N/A</v>
      </c>
    </row>
    <row r="509" spans="1:60" ht="18.75" customHeight="1" x14ac:dyDescent="0.25">
      <c r="A509" s="223">
        <v>159</v>
      </c>
      <c r="B509" s="224" t="s">
        <v>545</v>
      </c>
      <c r="C509" s="225" t="s">
        <v>1193</v>
      </c>
      <c r="D509" s="225" t="s">
        <v>1538</v>
      </c>
      <c r="E509" s="225" t="s">
        <v>519</v>
      </c>
      <c r="F509" s="225" t="s">
        <v>1</v>
      </c>
      <c r="G509" s="225" t="s">
        <v>1</v>
      </c>
      <c r="H509" s="224" t="s">
        <v>1</v>
      </c>
      <c r="I509" s="224" t="s">
        <v>519</v>
      </c>
      <c r="J509" s="226" t="s">
        <v>33</v>
      </c>
      <c r="K509" s="225" t="s">
        <v>1</v>
      </c>
      <c r="L509" s="225" t="s">
        <v>1</v>
      </c>
      <c r="M509" s="226" t="s">
        <v>33</v>
      </c>
      <c r="N509" s="225" t="s">
        <v>1</v>
      </c>
      <c r="O509" s="225" t="s">
        <v>1</v>
      </c>
      <c r="P509" s="225" t="s">
        <v>1</v>
      </c>
      <c r="Q509" s="225" t="s">
        <v>1</v>
      </c>
      <c r="R509" s="225" t="s">
        <v>1</v>
      </c>
      <c r="S509" s="225" t="s">
        <v>1</v>
      </c>
      <c r="T509" s="225" t="s">
        <v>1</v>
      </c>
      <c r="U509" s="225" t="s">
        <v>1</v>
      </c>
      <c r="V509" s="225" t="s">
        <v>1</v>
      </c>
      <c r="W509" s="225" t="s">
        <v>1</v>
      </c>
      <c r="X509" s="225" t="s">
        <v>1</v>
      </c>
      <c r="Y509" s="225" t="s">
        <v>1</v>
      </c>
      <c r="Z509" s="225" t="s">
        <v>1</v>
      </c>
      <c r="AA509" s="225" t="s">
        <v>1</v>
      </c>
      <c r="AB509" s="225" t="s">
        <v>1</v>
      </c>
      <c r="AC509" s="225" t="s">
        <v>1</v>
      </c>
      <c r="AD509" s="225" t="s">
        <v>1</v>
      </c>
      <c r="AE509" s="225" t="s">
        <v>1</v>
      </c>
      <c r="AF509" s="225" t="s">
        <v>1</v>
      </c>
      <c r="AG509" s="225" t="s">
        <v>1</v>
      </c>
      <c r="AH509" s="225" t="s">
        <v>1</v>
      </c>
      <c r="AI509" s="225" t="s">
        <v>1</v>
      </c>
      <c r="AJ509" s="225" t="s">
        <v>1</v>
      </c>
      <c r="AK509" s="225" t="s">
        <v>1</v>
      </c>
      <c r="AL509" s="225" t="s">
        <v>1</v>
      </c>
      <c r="AM509" s="225" t="s">
        <v>1</v>
      </c>
      <c r="AN509" s="225" t="s">
        <v>1</v>
      </c>
      <c r="AO509" s="225" t="s">
        <v>1</v>
      </c>
      <c r="AP509" s="225" t="s">
        <v>1</v>
      </c>
      <c r="AQ509" s="225" t="s">
        <v>1</v>
      </c>
      <c r="AR509" s="225" t="s">
        <v>1</v>
      </c>
      <c r="AS509" s="225" t="s">
        <v>1</v>
      </c>
      <c r="AT509" s="225" t="s">
        <v>1</v>
      </c>
      <c r="AU509" s="232" t="s">
        <v>23</v>
      </c>
      <c r="AV509" s="225" t="s">
        <v>1</v>
      </c>
      <c r="AW509" s="235" t="s">
        <v>1</v>
      </c>
      <c r="AX509" s="226">
        <v>1</v>
      </c>
      <c r="AY509" s="235">
        <v>0</v>
      </c>
      <c r="AZ509" s="228">
        <v>0</v>
      </c>
      <c r="BA509" s="228">
        <v>0</v>
      </c>
      <c r="BB509" s="229">
        <v>0</v>
      </c>
      <c r="BD509" t="e">
        <f>VLOOKUP(A509,'High impact list'!$A:$F,1,FALSE)</f>
        <v>#N/A</v>
      </c>
      <c r="BE509" t="e">
        <f>VLOOKUP(A509,'High impact list'!$A:$F,5,FALSE)</f>
        <v>#N/A</v>
      </c>
      <c r="BF509">
        <v>3</v>
      </c>
      <c r="BG509">
        <v>1</v>
      </c>
      <c r="BH509" t="e">
        <f>VLOOKUP(A509,Sheet2!B:B,1,FALSE)</f>
        <v>#N/A</v>
      </c>
    </row>
    <row r="510" spans="1:60" ht="18" customHeight="1" x14ac:dyDescent="0.25">
      <c r="A510" s="223">
        <v>163</v>
      </c>
      <c r="B510" s="224" t="s">
        <v>547</v>
      </c>
      <c r="C510" s="225" t="s">
        <v>1193</v>
      </c>
      <c r="D510" s="225" t="s">
        <v>1538</v>
      </c>
      <c r="E510" s="225" t="s">
        <v>519</v>
      </c>
      <c r="F510" s="225" t="s">
        <v>1</v>
      </c>
      <c r="G510" s="225" t="s">
        <v>1</v>
      </c>
      <c r="H510" s="224" t="s">
        <v>1</v>
      </c>
      <c r="I510" s="224" t="s">
        <v>519</v>
      </c>
      <c r="J510" s="226" t="s">
        <v>33</v>
      </c>
      <c r="K510" s="225" t="s">
        <v>1</v>
      </c>
      <c r="L510" s="225" t="s">
        <v>1</v>
      </c>
      <c r="M510" s="226" t="s">
        <v>33</v>
      </c>
      <c r="N510" s="225" t="s">
        <v>1</v>
      </c>
      <c r="O510" s="230" t="s">
        <v>22</v>
      </c>
      <c r="P510" s="225" t="s">
        <v>1</v>
      </c>
      <c r="Q510" s="225" t="s">
        <v>1</v>
      </c>
      <c r="R510" s="225" t="s">
        <v>1</v>
      </c>
      <c r="S510" s="225" t="s">
        <v>1</v>
      </c>
      <c r="T510" s="225" t="s">
        <v>1</v>
      </c>
      <c r="U510" s="225" t="s">
        <v>1</v>
      </c>
      <c r="V510" s="225" t="s">
        <v>1</v>
      </c>
      <c r="W510" s="225" t="s">
        <v>1</v>
      </c>
      <c r="X510" s="225" t="s">
        <v>1</v>
      </c>
      <c r="Y510" s="225" t="s">
        <v>1</v>
      </c>
      <c r="Z510" s="225" t="s">
        <v>1</v>
      </c>
      <c r="AA510" s="225" t="s">
        <v>1</v>
      </c>
      <c r="AB510" s="225" t="s">
        <v>1</v>
      </c>
      <c r="AC510" s="225" t="s">
        <v>1</v>
      </c>
      <c r="AD510" s="225" t="s">
        <v>1</v>
      </c>
      <c r="AE510" s="225" t="s">
        <v>1</v>
      </c>
      <c r="AF510" s="225" t="s">
        <v>1</v>
      </c>
      <c r="AG510" s="225" t="s">
        <v>1</v>
      </c>
      <c r="AH510" s="225" t="s">
        <v>1</v>
      </c>
      <c r="AI510" s="225" t="s">
        <v>1</v>
      </c>
      <c r="AJ510" s="225" t="s">
        <v>1</v>
      </c>
      <c r="AK510" s="225" t="s">
        <v>1</v>
      </c>
      <c r="AL510" s="225" t="s">
        <v>1</v>
      </c>
      <c r="AM510" s="225" t="s">
        <v>1</v>
      </c>
      <c r="AN510" s="225" t="s">
        <v>1</v>
      </c>
      <c r="AO510" s="225" t="s">
        <v>1</v>
      </c>
      <c r="AP510" s="225" t="s">
        <v>1</v>
      </c>
      <c r="AQ510" s="225" t="s">
        <v>1</v>
      </c>
      <c r="AR510" s="225" t="s">
        <v>1</v>
      </c>
      <c r="AS510" s="225" t="s">
        <v>1</v>
      </c>
      <c r="AT510" s="225" t="s">
        <v>1</v>
      </c>
      <c r="AU510" s="225" t="s">
        <v>1</v>
      </c>
      <c r="AV510" s="225" t="s">
        <v>1</v>
      </c>
      <c r="AW510" s="226" t="s">
        <v>1241</v>
      </c>
      <c r="AX510" s="226">
        <v>1</v>
      </c>
      <c r="AY510" s="235">
        <v>0</v>
      </c>
      <c r="AZ510" s="228">
        <v>0</v>
      </c>
      <c r="BA510" s="228">
        <v>0</v>
      </c>
      <c r="BB510" s="234">
        <v>2E-3</v>
      </c>
      <c r="BD510" t="e">
        <f>VLOOKUP(A510,'High impact list'!$A:$F,1,FALSE)</f>
        <v>#N/A</v>
      </c>
      <c r="BE510" t="e">
        <f>VLOOKUP(A510,'High impact list'!$A:$F,5,FALSE)</f>
        <v>#N/A</v>
      </c>
      <c r="BF510">
        <v>3</v>
      </c>
      <c r="BG510">
        <v>1</v>
      </c>
      <c r="BH510" t="e">
        <f>VLOOKUP(A510,Sheet2!B:B,1,FALSE)</f>
        <v>#N/A</v>
      </c>
    </row>
    <row r="511" spans="1:60" ht="14.25" customHeight="1" x14ac:dyDescent="0.25">
      <c r="A511" s="223">
        <v>167</v>
      </c>
      <c r="B511" s="224" t="s">
        <v>557</v>
      </c>
      <c r="C511" s="225" t="s">
        <v>1193</v>
      </c>
      <c r="D511" s="225" t="s">
        <v>1538</v>
      </c>
      <c r="E511" s="225" t="s">
        <v>519</v>
      </c>
      <c r="F511" s="225" t="s">
        <v>1</v>
      </c>
      <c r="G511" s="225" t="s">
        <v>1</v>
      </c>
      <c r="H511" s="224" t="s">
        <v>1</v>
      </c>
      <c r="I511" s="224" t="s">
        <v>519</v>
      </c>
      <c r="J511" s="226" t="s">
        <v>33</v>
      </c>
      <c r="K511" s="230" t="s">
        <v>22</v>
      </c>
      <c r="L511" s="225" t="s">
        <v>1</v>
      </c>
      <c r="M511" s="227" t="s">
        <v>17</v>
      </c>
      <c r="N511" s="232" t="s">
        <v>23</v>
      </c>
      <c r="O511" s="225" t="s">
        <v>1</v>
      </c>
      <c r="P511" s="225" t="s">
        <v>1</v>
      </c>
      <c r="Q511" s="225" t="s">
        <v>1</v>
      </c>
      <c r="R511" s="225" t="s">
        <v>1</v>
      </c>
      <c r="S511" s="225" t="s">
        <v>1</v>
      </c>
      <c r="T511" s="225" t="s">
        <v>1</v>
      </c>
      <c r="U511" s="225" t="s">
        <v>1</v>
      </c>
      <c r="V511" s="225" t="s">
        <v>1</v>
      </c>
      <c r="W511" s="225" t="s">
        <v>1</v>
      </c>
      <c r="X511" s="225" t="s">
        <v>1</v>
      </c>
      <c r="Y511" s="225" t="s">
        <v>1</v>
      </c>
      <c r="Z511" s="225" t="s">
        <v>1</v>
      </c>
      <c r="AA511" s="230" t="s">
        <v>22</v>
      </c>
      <c r="AB511" s="225" t="s">
        <v>1</v>
      </c>
      <c r="AC511" s="225" t="s">
        <v>1</v>
      </c>
      <c r="AD511" s="225" t="s">
        <v>1</v>
      </c>
      <c r="AE511" s="225" t="s">
        <v>1</v>
      </c>
      <c r="AF511" s="225" t="s">
        <v>1</v>
      </c>
      <c r="AG511" s="225" t="s">
        <v>1</v>
      </c>
      <c r="AH511" s="225" t="s">
        <v>1</v>
      </c>
      <c r="AI511" s="225" t="s">
        <v>1</v>
      </c>
      <c r="AJ511" s="225" t="s">
        <v>1</v>
      </c>
      <c r="AK511" s="225" t="s">
        <v>1</v>
      </c>
      <c r="AL511" s="225" t="s">
        <v>1</v>
      </c>
      <c r="AM511" s="225" t="s">
        <v>1</v>
      </c>
      <c r="AN511" s="225" t="s">
        <v>1</v>
      </c>
      <c r="AO511" s="225" t="s">
        <v>1</v>
      </c>
      <c r="AP511" s="225" t="s">
        <v>1</v>
      </c>
      <c r="AQ511" s="225" t="s">
        <v>1</v>
      </c>
      <c r="AR511" s="225" t="s">
        <v>1</v>
      </c>
      <c r="AS511" s="225" t="s">
        <v>1</v>
      </c>
      <c r="AT511" s="225" t="s">
        <v>1</v>
      </c>
      <c r="AU511" s="230" t="s">
        <v>22</v>
      </c>
      <c r="AV511" s="225" t="s">
        <v>1</v>
      </c>
      <c r="AW511" s="235" t="s">
        <v>1</v>
      </c>
      <c r="AX511" s="226">
        <v>1</v>
      </c>
      <c r="AY511" s="235">
        <v>0</v>
      </c>
      <c r="AZ511" s="228">
        <v>0</v>
      </c>
      <c r="BA511" s="228">
        <v>0</v>
      </c>
      <c r="BB511" s="229">
        <v>0</v>
      </c>
      <c r="BD511" t="e">
        <f>VLOOKUP(A511,'High impact list'!$A:$F,1,FALSE)</f>
        <v>#N/A</v>
      </c>
      <c r="BE511" t="e">
        <f>VLOOKUP(A511,'High impact list'!$A:$F,5,FALSE)</f>
        <v>#N/A</v>
      </c>
      <c r="BF511">
        <v>3</v>
      </c>
      <c r="BG511">
        <v>1</v>
      </c>
      <c r="BH511" t="e">
        <f>VLOOKUP(A511,Sheet2!B:B,1,FALSE)</f>
        <v>#N/A</v>
      </c>
    </row>
    <row r="512" spans="1:60" ht="18.75" customHeight="1" x14ac:dyDescent="0.25">
      <c r="A512" s="223">
        <v>185</v>
      </c>
      <c r="B512" s="224" t="s">
        <v>1108</v>
      </c>
      <c r="C512" s="225" t="s">
        <v>1193</v>
      </c>
      <c r="D512" s="225" t="s">
        <v>1538</v>
      </c>
      <c r="E512" s="225" t="s">
        <v>1086</v>
      </c>
      <c r="F512" s="225" t="s">
        <v>1</v>
      </c>
      <c r="G512" s="225" t="s">
        <v>1</v>
      </c>
      <c r="H512" s="224" t="s">
        <v>1</v>
      </c>
      <c r="I512" s="224" t="s">
        <v>1086</v>
      </c>
      <c r="J512" s="226" t="s">
        <v>33</v>
      </c>
      <c r="K512" s="225" t="s">
        <v>1</v>
      </c>
      <c r="L512" s="225" t="s">
        <v>1</v>
      </c>
      <c r="M512" s="226" t="s">
        <v>33</v>
      </c>
      <c r="N512" s="225" t="s">
        <v>1</v>
      </c>
      <c r="O512" s="225" t="s">
        <v>1</v>
      </c>
      <c r="P512" s="225" t="s">
        <v>1</v>
      </c>
      <c r="Q512" s="225" t="s">
        <v>1</v>
      </c>
      <c r="R512" s="225" t="s">
        <v>1</v>
      </c>
      <c r="S512" s="225" t="s">
        <v>1</v>
      </c>
      <c r="T512" s="225" t="s">
        <v>1</v>
      </c>
      <c r="U512" s="225" t="s">
        <v>1</v>
      </c>
      <c r="V512" s="225" t="s">
        <v>1</v>
      </c>
      <c r="W512" s="225" t="s">
        <v>1</v>
      </c>
      <c r="X512" s="225" t="s">
        <v>1</v>
      </c>
      <c r="Y512" s="225" t="s">
        <v>1</v>
      </c>
      <c r="Z512" s="225" t="s">
        <v>1</v>
      </c>
      <c r="AA512" s="225" t="s">
        <v>1</v>
      </c>
      <c r="AB512" s="225" t="s">
        <v>1</v>
      </c>
      <c r="AC512" s="225" t="s">
        <v>1</v>
      </c>
      <c r="AD512" s="225" t="s">
        <v>1</v>
      </c>
      <c r="AE512" s="225" t="s">
        <v>1</v>
      </c>
      <c r="AF512" s="225" t="s">
        <v>1</v>
      </c>
      <c r="AG512" s="225" t="s">
        <v>1</v>
      </c>
      <c r="AH512" s="225" t="s">
        <v>1</v>
      </c>
      <c r="AI512" s="225" t="s">
        <v>1</v>
      </c>
      <c r="AJ512" s="225" t="s">
        <v>1</v>
      </c>
      <c r="AK512" s="225" t="s">
        <v>1</v>
      </c>
      <c r="AL512" s="225" t="s">
        <v>1</v>
      </c>
      <c r="AM512" s="225" t="s">
        <v>1</v>
      </c>
      <c r="AN512" s="225" t="s">
        <v>1</v>
      </c>
      <c r="AO512" s="225" t="s">
        <v>1</v>
      </c>
      <c r="AP512" s="225" t="s">
        <v>1</v>
      </c>
      <c r="AQ512" s="225" t="s">
        <v>1</v>
      </c>
      <c r="AR512" s="225" t="s">
        <v>1</v>
      </c>
      <c r="AS512" s="225" t="s">
        <v>1</v>
      </c>
      <c r="AT512" s="225" t="s">
        <v>1</v>
      </c>
      <c r="AU512" s="225" t="s">
        <v>1</v>
      </c>
      <c r="AV512" s="225" t="s">
        <v>1</v>
      </c>
      <c r="AW512" s="235" t="s">
        <v>1</v>
      </c>
      <c r="AX512" s="235">
        <v>0</v>
      </c>
      <c r="AY512" s="235">
        <v>0</v>
      </c>
      <c r="AZ512" s="228">
        <v>0</v>
      </c>
      <c r="BA512" s="228">
        <v>0</v>
      </c>
      <c r="BB512" s="229">
        <v>0</v>
      </c>
      <c r="BD512" t="e">
        <f>VLOOKUP(A512,'High impact list'!$A:$F,1,FALSE)</f>
        <v>#N/A</v>
      </c>
      <c r="BE512" t="e">
        <f>VLOOKUP(A512,'High impact list'!$A:$F,5,FALSE)</f>
        <v>#N/A</v>
      </c>
      <c r="BF512">
        <v>3</v>
      </c>
      <c r="BG512">
        <v>1</v>
      </c>
      <c r="BH512" t="e">
        <f>VLOOKUP(A512,Sheet2!B:B,1,FALSE)</f>
        <v>#N/A</v>
      </c>
    </row>
    <row r="513" spans="1:60" ht="18.75" customHeight="1" x14ac:dyDescent="0.25">
      <c r="A513" s="223">
        <v>193</v>
      </c>
      <c r="B513" s="224" t="s">
        <v>1341</v>
      </c>
      <c r="C513" s="225" t="s">
        <v>1193</v>
      </c>
      <c r="D513" s="225" t="s">
        <v>1538</v>
      </c>
      <c r="E513" s="225" t="s">
        <v>1065</v>
      </c>
      <c r="F513" s="225" t="s">
        <v>1</v>
      </c>
      <c r="G513" s="225" t="s">
        <v>1</v>
      </c>
      <c r="H513" s="224" t="s">
        <v>1</v>
      </c>
      <c r="I513" s="224" t="s">
        <v>1065</v>
      </c>
      <c r="J513" s="226" t="s">
        <v>33</v>
      </c>
      <c r="K513" s="225" t="s">
        <v>1</v>
      </c>
      <c r="L513" s="225" t="s">
        <v>1</v>
      </c>
      <c r="M513" s="226" t="s">
        <v>33</v>
      </c>
      <c r="N513" s="225" t="s">
        <v>1</v>
      </c>
      <c r="O513" s="225" t="s">
        <v>1</v>
      </c>
      <c r="P513" s="225" t="s">
        <v>1</v>
      </c>
      <c r="Q513" s="225" t="s">
        <v>1</v>
      </c>
      <c r="R513" s="225" t="s">
        <v>1</v>
      </c>
      <c r="S513" s="225" t="s">
        <v>1</v>
      </c>
      <c r="T513" s="225" t="s">
        <v>1</v>
      </c>
      <c r="U513" s="225" t="s">
        <v>1</v>
      </c>
      <c r="V513" s="225" t="s">
        <v>1</v>
      </c>
      <c r="W513" s="225" t="s">
        <v>1</v>
      </c>
      <c r="X513" s="225" t="s">
        <v>1</v>
      </c>
      <c r="Y513" s="225" t="s">
        <v>1</v>
      </c>
      <c r="Z513" s="225" t="s">
        <v>1</v>
      </c>
      <c r="AA513" s="225" t="s">
        <v>1</v>
      </c>
      <c r="AB513" s="225" t="s">
        <v>1</v>
      </c>
      <c r="AC513" s="225" t="s">
        <v>1</v>
      </c>
      <c r="AD513" s="225" t="s">
        <v>1</v>
      </c>
      <c r="AE513" s="225" t="s">
        <v>1</v>
      </c>
      <c r="AF513" s="225" t="s">
        <v>1</v>
      </c>
      <c r="AG513" s="225" t="s">
        <v>1</v>
      </c>
      <c r="AH513" s="225" t="s">
        <v>1</v>
      </c>
      <c r="AI513" s="225" t="s">
        <v>1</v>
      </c>
      <c r="AJ513" s="225" t="s">
        <v>1</v>
      </c>
      <c r="AK513" s="225" t="s">
        <v>1</v>
      </c>
      <c r="AL513" s="225" t="s">
        <v>1</v>
      </c>
      <c r="AM513" s="225" t="s">
        <v>1</v>
      </c>
      <c r="AN513" s="225" t="s">
        <v>1</v>
      </c>
      <c r="AO513" s="225" t="s">
        <v>1</v>
      </c>
      <c r="AP513" s="225" t="s">
        <v>1</v>
      </c>
      <c r="AQ513" s="225" t="s">
        <v>1</v>
      </c>
      <c r="AR513" s="225" t="s">
        <v>1</v>
      </c>
      <c r="AS513" s="225" t="s">
        <v>1</v>
      </c>
      <c r="AT513" s="225" t="s">
        <v>1</v>
      </c>
      <c r="AU513" s="225" t="s">
        <v>1</v>
      </c>
      <c r="AV513" s="225" t="s">
        <v>1</v>
      </c>
      <c r="AW513" s="235" t="s">
        <v>1</v>
      </c>
      <c r="AX513" s="235">
        <v>0</v>
      </c>
      <c r="AY513" s="235">
        <v>0</v>
      </c>
      <c r="AZ513" s="228">
        <v>0</v>
      </c>
      <c r="BA513" s="228">
        <v>0</v>
      </c>
      <c r="BB513" s="229">
        <v>0</v>
      </c>
      <c r="BD513" t="e">
        <f>VLOOKUP(A513,'High impact list'!$A:$F,1,FALSE)</f>
        <v>#N/A</v>
      </c>
      <c r="BE513" t="e">
        <f>VLOOKUP(A513,'High impact list'!$A:$F,5,FALSE)</f>
        <v>#N/A</v>
      </c>
      <c r="BF513">
        <v>3</v>
      </c>
      <c r="BG513">
        <v>1</v>
      </c>
      <c r="BH513" t="e">
        <f>VLOOKUP(A513,Sheet2!B:B,1,FALSE)</f>
        <v>#N/A</v>
      </c>
    </row>
    <row r="514" spans="1:60" ht="26.25" customHeight="1" x14ac:dyDescent="0.25">
      <c r="A514" s="223">
        <v>1180</v>
      </c>
      <c r="B514" s="224" t="s">
        <v>1342</v>
      </c>
      <c r="C514" s="225" t="s">
        <v>1193</v>
      </c>
      <c r="D514" s="225" t="s">
        <v>1538</v>
      </c>
      <c r="E514" s="225" t="s">
        <v>737</v>
      </c>
      <c r="F514" s="225" t="s">
        <v>1</v>
      </c>
      <c r="G514" s="225" t="s">
        <v>739</v>
      </c>
      <c r="H514" s="224" t="s">
        <v>1</v>
      </c>
      <c r="I514" s="224" t="s">
        <v>437</v>
      </c>
      <c r="J514" s="226" t="s">
        <v>33</v>
      </c>
      <c r="K514" s="225" t="s">
        <v>1</v>
      </c>
      <c r="L514" s="225" t="s">
        <v>1</v>
      </c>
      <c r="M514" s="226" t="s">
        <v>33</v>
      </c>
      <c r="N514" s="225" t="s">
        <v>1</v>
      </c>
      <c r="O514" s="225" t="s">
        <v>1</v>
      </c>
      <c r="P514" s="225" t="s">
        <v>1</v>
      </c>
      <c r="Q514" s="225" t="s">
        <v>1</v>
      </c>
      <c r="R514" s="225" t="s">
        <v>1</v>
      </c>
      <c r="S514" s="225" t="s">
        <v>1</v>
      </c>
      <c r="T514" s="225" t="s">
        <v>1</v>
      </c>
      <c r="U514" s="225" t="s">
        <v>1</v>
      </c>
      <c r="V514" s="225" t="s">
        <v>1</v>
      </c>
      <c r="W514" s="225" t="s">
        <v>1</v>
      </c>
      <c r="X514" s="225" t="s">
        <v>1</v>
      </c>
      <c r="Y514" s="225" t="s">
        <v>1</v>
      </c>
      <c r="Z514" s="225" t="s">
        <v>1</v>
      </c>
      <c r="AA514" s="225" t="s">
        <v>1</v>
      </c>
      <c r="AB514" s="225" t="s">
        <v>1</v>
      </c>
      <c r="AC514" s="225" t="s">
        <v>1</v>
      </c>
      <c r="AD514" s="225" t="s">
        <v>1</v>
      </c>
      <c r="AE514" s="225" t="s">
        <v>1</v>
      </c>
      <c r="AF514" s="225" t="s">
        <v>1</v>
      </c>
      <c r="AG514" s="225" t="s">
        <v>1</v>
      </c>
      <c r="AH514" s="225" t="s">
        <v>1</v>
      </c>
      <c r="AI514" s="225" t="s">
        <v>1</v>
      </c>
      <c r="AJ514" s="225" t="s">
        <v>1</v>
      </c>
      <c r="AK514" s="225" t="s">
        <v>1</v>
      </c>
      <c r="AL514" s="225" t="s">
        <v>1</v>
      </c>
      <c r="AM514" s="225" t="s">
        <v>1</v>
      </c>
      <c r="AN514" s="225" t="s">
        <v>1</v>
      </c>
      <c r="AO514" s="225" t="s">
        <v>1</v>
      </c>
      <c r="AP514" s="225" t="s">
        <v>1</v>
      </c>
      <c r="AQ514" s="225" t="s">
        <v>1</v>
      </c>
      <c r="AR514" s="225" t="s">
        <v>1</v>
      </c>
      <c r="AS514" s="225" t="s">
        <v>1</v>
      </c>
      <c r="AT514" s="225" t="s">
        <v>1</v>
      </c>
      <c r="AU514" s="225" t="s">
        <v>1</v>
      </c>
      <c r="AV514" s="225" t="s">
        <v>1</v>
      </c>
      <c r="AW514" s="226" t="s">
        <v>1241</v>
      </c>
      <c r="AX514" s="226">
        <v>1</v>
      </c>
      <c r="AY514" s="235">
        <v>0</v>
      </c>
      <c r="AZ514" s="228">
        <v>0</v>
      </c>
      <c r="BA514" s="228">
        <v>0</v>
      </c>
      <c r="BB514" s="229">
        <v>0</v>
      </c>
      <c r="BD514" t="e">
        <f>VLOOKUP(A514,'High impact list'!$A:$F,1,FALSE)</f>
        <v>#N/A</v>
      </c>
      <c r="BE514" t="e">
        <f>VLOOKUP(A514,'High impact list'!$A:$F,5,FALSE)</f>
        <v>#N/A</v>
      </c>
      <c r="BF514">
        <v>3</v>
      </c>
      <c r="BG514">
        <v>1</v>
      </c>
      <c r="BH514" t="e">
        <f>VLOOKUP(A514,Sheet2!B:B,1,FALSE)</f>
        <v>#N/A</v>
      </c>
    </row>
    <row r="515" spans="1:60" ht="18.75" customHeight="1" x14ac:dyDescent="0.25">
      <c r="A515" s="223">
        <v>1179</v>
      </c>
      <c r="B515" s="224" t="s">
        <v>1343</v>
      </c>
      <c r="C515" s="225" t="s">
        <v>1193</v>
      </c>
      <c r="D515" s="225" t="s">
        <v>1538</v>
      </c>
      <c r="E515" s="225" t="s">
        <v>683</v>
      </c>
      <c r="F515" s="225" t="s">
        <v>1</v>
      </c>
      <c r="G515" s="225" t="s">
        <v>209</v>
      </c>
      <c r="H515" s="224" t="s">
        <v>1</v>
      </c>
      <c r="I515" s="224" t="s">
        <v>437</v>
      </c>
      <c r="J515" s="226" t="s">
        <v>33</v>
      </c>
      <c r="K515" s="225" t="s">
        <v>1</v>
      </c>
      <c r="L515" s="225" t="s">
        <v>1</v>
      </c>
      <c r="M515" s="226" t="s">
        <v>33</v>
      </c>
      <c r="N515" s="225" t="s">
        <v>1</v>
      </c>
      <c r="O515" s="225" t="s">
        <v>1</v>
      </c>
      <c r="P515" s="225" t="s">
        <v>1</v>
      </c>
      <c r="Q515" s="225" t="s">
        <v>1</v>
      </c>
      <c r="R515" s="225" t="s">
        <v>1</v>
      </c>
      <c r="S515" s="225" t="s">
        <v>1</v>
      </c>
      <c r="T515" s="225" t="s">
        <v>1</v>
      </c>
      <c r="U515" s="225" t="s">
        <v>1</v>
      </c>
      <c r="V515" s="225" t="s">
        <v>1</v>
      </c>
      <c r="W515" s="225" t="s">
        <v>1</v>
      </c>
      <c r="X515" s="225" t="s">
        <v>1</v>
      </c>
      <c r="Y515" s="225" t="s">
        <v>1</v>
      </c>
      <c r="Z515" s="225" t="s">
        <v>1</v>
      </c>
      <c r="AA515" s="225" t="s">
        <v>1</v>
      </c>
      <c r="AB515" s="225" t="s">
        <v>1</v>
      </c>
      <c r="AC515" s="225" t="s">
        <v>1</v>
      </c>
      <c r="AD515" s="225" t="s">
        <v>1</v>
      </c>
      <c r="AE515" s="225" t="s">
        <v>1</v>
      </c>
      <c r="AF515" s="225" t="s">
        <v>1</v>
      </c>
      <c r="AG515" s="225" t="s">
        <v>1</v>
      </c>
      <c r="AH515" s="225" t="s">
        <v>1</v>
      </c>
      <c r="AI515" s="225" t="s">
        <v>1</v>
      </c>
      <c r="AJ515" s="225" t="s">
        <v>1</v>
      </c>
      <c r="AK515" s="225" t="s">
        <v>1</v>
      </c>
      <c r="AL515" s="225" t="s">
        <v>1</v>
      </c>
      <c r="AM515" s="225" t="s">
        <v>1</v>
      </c>
      <c r="AN515" s="225" t="s">
        <v>1</v>
      </c>
      <c r="AO515" s="225" t="s">
        <v>1</v>
      </c>
      <c r="AP515" s="225" t="s">
        <v>1</v>
      </c>
      <c r="AQ515" s="225" t="s">
        <v>1</v>
      </c>
      <c r="AR515" s="225" t="s">
        <v>1</v>
      </c>
      <c r="AS515" s="225" t="s">
        <v>1</v>
      </c>
      <c r="AT515" s="225" t="s">
        <v>1</v>
      </c>
      <c r="AU515" s="225" t="s">
        <v>1</v>
      </c>
      <c r="AV515" s="225" t="s">
        <v>1</v>
      </c>
      <c r="AW515" s="235" t="s">
        <v>1</v>
      </c>
      <c r="AX515" s="226">
        <v>1</v>
      </c>
      <c r="AY515" s="235">
        <v>0</v>
      </c>
      <c r="AZ515" s="228">
        <v>0</v>
      </c>
      <c r="BA515" s="228">
        <v>0</v>
      </c>
      <c r="BB515" s="229">
        <v>0</v>
      </c>
      <c r="BD515" t="e">
        <f>VLOOKUP(A515,'High impact list'!$A:$F,1,FALSE)</f>
        <v>#N/A</v>
      </c>
      <c r="BE515" t="e">
        <f>VLOOKUP(A515,'High impact list'!$A:$F,5,FALSE)</f>
        <v>#N/A</v>
      </c>
      <c r="BF515">
        <v>3</v>
      </c>
      <c r="BG515">
        <v>1</v>
      </c>
      <c r="BH515" t="e">
        <f>VLOOKUP(A515,Sheet2!B:B,1,FALSE)</f>
        <v>#N/A</v>
      </c>
    </row>
    <row r="516" spans="1:60" ht="18.75" customHeight="1" x14ac:dyDescent="0.25">
      <c r="A516" s="223">
        <v>208</v>
      </c>
      <c r="B516" s="224" t="s">
        <v>1344</v>
      </c>
      <c r="C516" s="225" t="s">
        <v>1193</v>
      </c>
      <c r="D516" s="225" t="s">
        <v>1538</v>
      </c>
      <c r="E516" s="225" t="s">
        <v>571</v>
      </c>
      <c r="F516" s="225" t="s">
        <v>1</v>
      </c>
      <c r="G516" s="225" t="s">
        <v>859</v>
      </c>
      <c r="H516" s="224" t="s">
        <v>1</v>
      </c>
      <c r="I516" s="224" t="s">
        <v>437</v>
      </c>
      <c r="J516" s="226" t="s">
        <v>33</v>
      </c>
      <c r="K516" s="225" t="s">
        <v>1</v>
      </c>
      <c r="L516" s="225" t="s">
        <v>1</v>
      </c>
      <c r="M516" s="226" t="s">
        <v>33</v>
      </c>
      <c r="N516" s="225" t="s">
        <v>1</v>
      </c>
      <c r="O516" s="230" t="s">
        <v>22</v>
      </c>
      <c r="P516" s="225" t="s">
        <v>1</v>
      </c>
      <c r="Q516" s="225" t="s">
        <v>1</v>
      </c>
      <c r="R516" s="225" t="s">
        <v>1</v>
      </c>
      <c r="S516" s="225" t="s">
        <v>1</v>
      </c>
      <c r="T516" s="225" t="s">
        <v>1</v>
      </c>
      <c r="U516" s="225" t="s">
        <v>1</v>
      </c>
      <c r="V516" s="225" t="s">
        <v>1</v>
      </c>
      <c r="W516" s="225" t="s">
        <v>1</v>
      </c>
      <c r="X516" s="225" t="s">
        <v>1</v>
      </c>
      <c r="Y516" s="225" t="s">
        <v>1</v>
      </c>
      <c r="Z516" s="225" t="s">
        <v>1</v>
      </c>
      <c r="AA516" s="225" t="s">
        <v>1</v>
      </c>
      <c r="AB516" s="225" t="s">
        <v>1</v>
      </c>
      <c r="AC516" s="225" t="s">
        <v>1</v>
      </c>
      <c r="AD516" s="225" t="s">
        <v>1</v>
      </c>
      <c r="AE516" s="225" t="s">
        <v>1</v>
      </c>
      <c r="AF516" s="225" t="s">
        <v>1</v>
      </c>
      <c r="AG516" s="225" t="s">
        <v>1</v>
      </c>
      <c r="AH516" s="225" t="s">
        <v>1</v>
      </c>
      <c r="AI516" s="225" t="s">
        <v>1</v>
      </c>
      <c r="AJ516" s="225" t="s">
        <v>1</v>
      </c>
      <c r="AK516" s="225" t="s">
        <v>1</v>
      </c>
      <c r="AL516" s="225" t="s">
        <v>1</v>
      </c>
      <c r="AM516" s="225" t="s">
        <v>1</v>
      </c>
      <c r="AN516" s="225" t="s">
        <v>1</v>
      </c>
      <c r="AO516" s="225" t="s">
        <v>1</v>
      </c>
      <c r="AP516" s="225" t="s">
        <v>1</v>
      </c>
      <c r="AQ516" s="225" t="s">
        <v>1</v>
      </c>
      <c r="AR516" s="225" t="s">
        <v>1</v>
      </c>
      <c r="AS516" s="225" t="s">
        <v>1</v>
      </c>
      <c r="AT516" s="225" t="s">
        <v>1</v>
      </c>
      <c r="AU516" s="225" t="s">
        <v>1</v>
      </c>
      <c r="AV516" s="225" t="s">
        <v>1</v>
      </c>
      <c r="AW516" s="235" t="s">
        <v>1</v>
      </c>
      <c r="AX516" s="226">
        <v>1</v>
      </c>
      <c r="AY516" s="235">
        <v>0</v>
      </c>
      <c r="AZ516" s="228">
        <v>0</v>
      </c>
      <c r="BA516" s="233">
        <v>0</v>
      </c>
      <c r="BB516" s="238">
        <v>0.34</v>
      </c>
      <c r="BD516" t="e">
        <f>VLOOKUP(A516,'High impact list'!$A:$F,1,FALSE)</f>
        <v>#N/A</v>
      </c>
      <c r="BE516" t="e">
        <f>VLOOKUP(A516,'High impact list'!$A:$F,5,FALSE)</f>
        <v>#N/A</v>
      </c>
      <c r="BF516">
        <v>3</v>
      </c>
      <c r="BG516">
        <v>1</v>
      </c>
      <c r="BH516" t="e">
        <f>VLOOKUP(A516,Sheet2!B:B,1,FALSE)</f>
        <v>#N/A</v>
      </c>
    </row>
    <row r="517" spans="1:60" ht="18.75" customHeight="1" x14ac:dyDescent="0.25">
      <c r="A517" s="223">
        <v>1441</v>
      </c>
      <c r="B517" s="224" t="s">
        <v>774</v>
      </c>
      <c r="C517" s="225" t="s">
        <v>1193</v>
      </c>
      <c r="D517" s="225" t="s">
        <v>1538</v>
      </c>
      <c r="E517" s="225" t="s">
        <v>737</v>
      </c>
      <c r="F517" s="225" t="s">
        <v>1</v>
      </c>
      <c r="G517" s="225" t="s">
        <v>209</v>
      </c>
      <c r="H517" s="224" t="s">
        <v>1</v>
      </c>
      <c r="I517" s="224" t="s">
        <v>437</v>
      </c>
      <c r="J517" s="226" t="s">
        <v>33</v>
      </c>
      <c r="K517" s="225" t="s">
        <v>1</v>
      </c>
      <c r="L517" s="225" t="s">
        <v>1</v>
      </c>
      <c r="M517" s="226" t="s">
        <v>33</v>
      </c>
      <c r="N517" s="225" t="s">
        <v>1</v>
      </c>
      <c r="O517" s="225" t="s">
        <v>1</v>
      </c>
      <c r="P517" s="225" t="s">
        <v>1</v>
      </c>
      <c r="Q517" s="225" t="s">
        <v>1</v>
      </c>
      <c r="R517" s="225" t="s">
        <v>1</v>
      </c>
      <c r="S517" s="225" t="s">
        <v>1</v>
      </c>
      <c r="T517" s="225" t="s">
        <v>1</v>
      </c>
      <c r="U517" s="225" t="s">
        <v>1</v>
      </c>
      <c r="V517" s="225" t="s">
        <v>1</v>
      </c>
      <c r="W517" s="225" t="s">
        <v>1</v>
      </c>
      <c r="X517" s="225" t="s">
        <v>1</v>
      </c>
      <c r="Y517" s="225" t="s">
        <v>1</v>
      </c>
      <c r="Z517" s="225" t="s">
        <v>1</v>
      </c>
      <c r="AA517" s="225" t="s">
        <v>1</v>
      </c>
      <c r="AB517" s="225" t="s">
        <v>1</v>
      </c>
      <c r="AC517" s="225" t="s">
        <v>1</v>
      </c>
      <c r="AD517" s="225" t="s">
        <v>1</v>
      </c>
      <c r="AE517" s="225" t="s">
        <v>1</v>
      </c>
      <c r="AF517" s="225" t="s">
        <v>1</v>
      </c>
      <c r="AG517" s="225" t="s">
        <v>1</v>
      </c>
      <c r="AH517" s="225" t="s">
        <v>1</v>
      </c>
      <c r="AI517" s="225" t="s">
        <v>1</v>
      </c>
      <c r="AJ517" s="225" t="s">
        <v>1</v>
      </c>
      <c r="AK517" s="225" t="s">
        <v>1</v>
      </c>
      <c r="AL517" s="225" t="s">
        <v>1</v>
      </c>
      <c r="AM517" s="225" t="s">
        <v>1</v>
      </c>
      <c r="AN517" s="225" t="s">
        <v>1</v>
      </c>
      <c r="AO517" s="225" t="s">
        <v>1</v>
      </c>
      <c r="AP517" s="225" t="s">
        <v>1</v>
      </c>
      <c r="AQ517" s="225" t="s">
        <v>1</v>
      </c>
      <c r="AR517" s="225" t="s">
        <v>1</v>
      </c>
      <c r="AS517" s="225" t="s">
        <v>1</v>
      </c>
      <c r="AT517" s="225" t="s">
        <v>1</v>
      </c>
      <c r="AU517" s="225" t="s">
        <v>1</v>
      </c>
      <c r="AV517" s="225" t="s">
        <v>1</v>
      </c>
      <c r="AW517" s="226" t="s">
        <v>1241</v>
      </c>
      <c r="AX517" s="226">
        <v>1</v>
      </c>
      <c r="AY517" s="235">
        <v>0</v>
      </c>
      <c r="AZ517" s="228">
        <v>0</v>
      </c>
      <c r="BA517" s="228">
        <v>0</v>
      </c>
      <c r="BB517" s="229">
        <v>0</v>
      </c>
      <c r="BD517" t="e">
        <f>VLOOKUP(A517,'High impact list'!$A:$F,1,FALSE)</f>
        <v>#N/A</v>
      </c>
      <c r="BE517" t="e">
        <f>VLOOKUP(A517,'High impact list'!$A:$F,5,FALSE)</f>
        <v>#N/A</v>
      </c>
      <c r="BF517">
        <v>3</v>
      </c>
      <c r="BG517">
        <v>1</v>
      </c>
      <c r="BH517" t="e">
        <f>VLOOKUP(A517,Sheet2!B:B,1,FALSE)</f>
        <v>#N/A</v>
      </c>
    </row>
    <row r="518" spans="1:60" ht="14.25" customHeight="1" x14ac:dyDescent="0.25">
      <c r="A518" s="223">
        <v>1163</v>
      </c>
      <c r="B518" s="224" t="s">
        <v>1345</v>
      </c>
      <c r="C518" s="225" t="s">
        <v>1193</v>
      </c>
      <c r="D518" s="225" t="s">
        <v>1538</v>
      </c>
      <c r="E518" s="225" t="s">
        <v>896</v>
      </c>
      <c r="F518" s="225" t="s">
        <v>1</v>
      </c>
      <c r="G518" s="225" t="s">
        <v>667</v>
      </c>
      <c r="H518" s="224" t="s">
        <v>1</v>
      </c>
      <c r="I518" s="224" t="s">
        <v>437</v>
      </c>
      <c r="J518" s="226" t="s">
        <v>33</v>
      </c>
      <c r="K518" s="225" t="s">
        <v>1</v>
      </c>
      <c r="L518" s="225" t="s">
        <v>1</v>
      </c>
      <c r="M518" s="226" t="s">
        <v>33</v>
      </c>
      <c r="N518" s="225" t="s">
        <v>1</v>
      </c>
      <c r="O518" s="225" t="s">
        <v>1</v>
      </c>
      <c r="P518" s="225" t="s">
        <v>1</v>
      </c>
      <c r="Q518" s="225" t="s">
        <v>1</v>
      </c>
      <c r="R518" s="225" t="s">
        <v>1</v>
      </c>
      <c r="S518" s="225" t="s">
        <v>1</v>
      </c>
      <c r="T518" s="225" t="s">
        <v>1</v>
      </c>
      <c r="U518" s="225" t="s">
        <v>1</v>
      </c>
      <c r="V518" s="225" t="s">
        <v>1</v>
      </c>
      <c r="W518" s="225" t="s">
        <v>1</v>
      </c>
      <c r="X518" s="225" t="s">
        <v>1</v>
      </c>
      <c r="Y518" s="225" t="s">
        <v>1</v>
      </c>
      <c r="Z518" s="225" t="s">
        <v>1</v>
      </c>
      <c r="AA518" s="225" t="s">
        <v>1</v>
      </c>
      <c r="AB518" s="225" t="s">
        <v>1</v>
      </c>
      <c r="AC518" s="225" t="s">
        <v>1</v>
      </c>
      <c r="AD518" s="225" t="s">
        <v>1</v>
      </c>
      <c r="AE518" s="225" t="s">
        <v>1</v>
      </c>
      <c r="AF518" s="225" t="s">
        <v>1</v>
      </c>
      <c r="AG518" s="225" t="s">
        <v>1</v>
      </c>
      <c r="AH518" s="225" t="s">
        <v>1</v>
      </c>
      <c r="AI518" s="225" t="s">
        <v>1</v>
      </c>
      <c r="AJ518" s="225" t="s">
        <v>1</v>
      </c>
      <c r="AK518" s="225" t="s">
        <v>1</v>
      </c>
      <c r="AL518" s="225" t="s">
        <v>1</v>
      </c>
      <c r="AM518" s="225" t="s">
        <v>1</v>
      </c>
      <c r="AN518" s="225" t="s">
        <v>1</v>
      </c>
      <c r="AO518" s="225" t="s">
        <v>1</v>
      </c>
      <c r="AP518" s="225" t="s">
        <v>1</v>
      </c>
      <c r="AQ518" s="225" t="s">
        <v>1</v>
      </c>
      <c r="AR518" s="225" t="s">
        <v>1</v>
      </c>
      <c r="AS518" s="225" t="s">
        <v>1</v>
      </c>
      <c r="AT518" s="225" t="s">
        <v>1</v>
      </c>
      <c r="AU518" s="225" t="s">
        <v>1</v>
      </c>
      <c r="AV518" s="225" t="s">
        <v>1</v>
      </c>
      <c r="AW518" s="235" t="s">
        <v>1</v>
      </c>
      <c r="AX518" s="226">
        <v>1</v>
      </c>
      <c r="AY518" s="235">
        <v>0</v>
      </c>
      <c r="AZ518" s="228">
        <v>0</v>
      </c>
      <c r="BA518" s="228">
        <v>0</v>
      </c>
      <c r="BB518" s="229">
        <v>0</v>
      </c>
      <c r="BD518" t="e">
        <f>VLOOKUP(A518,'High impact list'!$A:$F,1,FALSE)</f>
        <v>#N/A</v>
      </c>
      <c r="BE518" t="e">
        <f>VLOOKUP(A518,'High impact list'!$A:$F,5,FALSE)</f>
        <v>#N/A</v>
      </c>
      <c r="BF518">
        <v>3</v>
      </c>
      <c r="BG518">
        <v>1</v>
      </c>
      <c r="BH518" t="e">
        <f>VLOOKUP(A518,Sheet2!B:B,1,FALSE)</f>
        <v>#N/A</v>
      </c>
    </row>
    <row r="519" spans="1:60" ht="18" customHeight="1" x14ac:dyDescent="0.25">
      <c r="A519" s="223">
        <v>1023</v>
      </c>
      <c r="B519" s="224" t="s">
        <v>1038</v>
      </c>
      <c r="C519" s="225" t="s">
        <v>1193</v>
      </c>
      <c r="D519" s="225" t="s">
        <v>1538</v>
      </c>
      <c r="E519" s="225" t="s">
        <v>1021</v>
      </c>
      <c r="F519" s="225" t="s">
        <v>1</v>
      </c>
      <c r="G519" s="225" t="s">
        <v>1</v>
      </c>
      <c r="H519" s="224" t="s">
        <v>1</v>
      </c>
      <c r="I519" s="224" t="s">
        <v>1021</v>
      </c>
      <c r="J519" s="226" t="s">
        <v>33</v>
      </c>
      <c r="K519" s="225" t="s">
        <v>1</v>
      </c>
      <c r="L519" s="225" t="s">
        <v>1</v>
      </c>
      <c r="M519" s="226" t="s">
        <v>33</v>
      </c>
      <c r="N519" s="225" t="s">
        <v>1</v>
      </c>
      <c r="O519" s="225" t="s">
        <v>1</v>
      </c>
      <c r="P519" s="225" t="s">
        <v>1</v>
      </c>
      <c r="Q519" s="225" t="s">
        <v>1</v>
      </c>
      <c r="R519" s="225" t="s">
        <v>1</v>
      </c>
      <c r="S519" s="225" t="s">
        <v>1</v>
      </c>
      <c r="T519" s="225" t="s">
        <v>1</v>
      </c>
      <c r="U519" s="225" t="s">
        <v>1</v>
      </c>
      <c r="V519" s="225" t="s">
        <v>1</v>
      </c>
      <c r="W519" s="225" t="s">
        <v>1</v>
      </c>
      <c r="X519" s="225" t="s">
        <v>1</v>
      </c>
      <c r="Y519" s="225" t="s">
        <v>1</v>
      </c>
      <c r="Z519" s="225" t="s">
        <v>1</v>
      </c>
      <c r="AA519" s="225" t="s">
        <v>1</v>
      </c>
      <c r="AB519" s="225" t="s">
        <v>1</v>
      </c>
      <c r="AC519" s="225" t="s">
        <v>1</v>
      </c>
      <c r="AD519" s="225" t="s">
        <v>1</v>
      </c>
      <c r="AE519" s="225" t="s">
        <v>1</v>
      </c>
      <c r="AF519" s="225" t="s">
        <v>1</v>
      </c>
      <c r="AG519" s="225" t="s">
        <v>1</v>
      </c>
      <c r="AH519" s="225" t="s">
        <v>1</v>
      </c>
      <c r="AI519" s="225" t="s">
        <v>1</v>
      </c>
      <c r="AJ519" s="225" t="s">
        <v>1</v>
      </c>
      <c r="AK519" s="225" t="s">
        <v>1</v>
      </c>
      <c r="AL519" s="225" t="s">
        <v>1</v>
      </c>
      <c r="AM519" s="225" t="s">
        <v>1</v>
      </c>
      <c r="AN519" s="225" t="s">
        <v>1</v>
      </c>
      <c r="AO519" s="225" t="s">
        <v>1</v>
      </c>
      <c r="AP519" s="225" t="s">
        <v>1</v>
      </c>
      <c r="AQ519" s="225" t="s">
        <v>1</v>
      </c>
      <c r="AR519" s="225" t="s">
        <v>1</v>
      </c>
      <c r="AS519" s="225" t="s">
        <v>1</v>
      </c>
      <c r="AT519" s="225" t="s">
        <v>1</v>
      </c>
      <c r="AU519" s="225" t="s">
        <v>1</v>
      </c>
      <c r="AV519" s="225" t="s">
        <v>1</v>
      </c>
      <c r="AW519" s="235" t="s">
        <v>1</v>
      </c>
      <c r="AX519" s="235">
        <v>0</v>
      </c>
      <c r="AY519" s="235">
        <v>0</v>
      </c>
      <c r="AZ519" s="228">
        <v>0</v>
      </c>
      <c r="BA519" s="228">
        <v>0</v>
      </c>
      <c r="BB519" s="238">
        <v>5.0000000000000001E-3</v>
      </c>
      <c r="BD519" t="e">
        <f>VLOOKUP(A519,'High impact list'!$A:$F,1,FALSE)</f>
        <v>#N/A</v>
      </c>
      <c r="BE519" t="e">
        <f>VLOOKUP(A519,'High impact list'!$A:$F,5,FALSE)</f>
        <v>#N/A</v>
      </c>
      <c r="BF519">
        <v>3</v>
      </c>
      <c r="BG519">
        <v>1</v>
      </c>
      <c r="BH519">
        <f>VLOOKUP(A519,Sheet2!B:B,1,FALSE)</f>
        <v>1023</v>
      </c>
    </row>
    <row r="520" spans="1:60" ht="14.25" customHeight="1" x14ac:dyDescent="0.25">
      <c r="A520" s="223">
        <v>1358</v>
      </c>
      <c r="B520" s="224" t="s">
        <v>1346</v>
      </c>
      <c r="C520" s="225" t="s">
        <v>1193</v>
      </c>
      <c r="D520" s="225" t="s">
        <v>1538</v>
      </c>
      <c r="E520" s="225" t="s">
        <v>625</v>
      </c>
      <c r="F520" s="225" t="s">
        <v>1</v>
      </c>
      <c r="G520" s="225" t="s">
        <v>1</v>
      </c>
      <c r="H520" s="224" t="s">
        <v>1</v>
      </c>
      <c r="I520" s="224" t="s">
        <v>625</v>
      </c>
      <c r="J520" s="226" t="s">
        <v>33</v>
      </c>
      <c r="K520" s="225" t="s">
        <v>1</v>
      </c>
      <c r="L520" s="225" t="s">
        <v>1</v>
      </c>
      <c r="M520" s="226" t="s">
        <v>33</v>
      </c>
      <c r="N520" s="225" t="s">
        <v>1</v>
      </c>
      <c r="O520" s="225" t="s">
        <v>1</v>
      </c>
      <c r="P520" s="225" t="s">
        <v>1</v>
      </c>
      <c r="Q520" s="225" t="s">
        <v>1</v>
      </c>
      <c r="R520" s="225" t="s">
        <v>1</v>
      </c>
      <c r="S520" s="225" t="s">
        <v>1</v>
      </c>
      <c r="T520" s="225" t="s">
        <v>1</v>
      </c>
      <c r="U520" s="225" t="s">
        <v>1</v>
      </c>
      <c r="V520" s="225" t="s">
        <v>1</v>
      </c>
      <c r="W520" s="225" t="s">
        <v>1</v>
      </c>
      <c r="X520" s="225" t="s">
        <v>1</v>
      </c>
      <c r="Y520" s="225" t="s">
        <v>1</v>
      </c>
      <c r="Z520" s="225" t="s">
        <v>1</v>
      </c>
      <c r="AA520" s="225" t="s">
        <v>1</v>
      </c>
      <c r="AB520" s="225" t="s">
        <v>1</v>
      </c>
      <c r="AC520" s="225" t="s">
        <v>1</v>
      </c>
      <c r="AD520" s="225" t="s">
        <v>1</v>
      </c>
      <c r="AE520" s="225" t="s">
        <v>1</v>
      </c>
      <c r="AF520" s="225" t="s">
        <v>1</v>
      </c>
      <c r="AG520" s="225" t="s">
        <v>1</v>
      </c>
      <c r="AH520" s="225" t="s">
        <v>1</v>
      </c>
      <c r="AI520" s="225" t="s">
        <v>1</v>
      </c>
      <c r="AJ520" s="225" t="s">
        <v>1</v>
      </c>
      <c r="AK520" s="225" t="s">
        <v>1</v>
      </c>
      <c r="AL520" s="225" t="s">
        <v>1</v>
      </c>
      <c r="AM520" s="225" t="s">
        <v>1</v>
      </c>
      <c r="AN520" s="225" t="s">
        <v>1</v>
      </c>
      <c r="AO520" s="225" t="s">
        <v>1</v>
      </c>
      <c r="AP520" s="225" t="s">
        <v>1</v>
      </c>
      <c r="AQ520" s="225" t="s">
        <v>1</v>
      </c>
      <c r="AR520" s="225" t="s">
        <v>1</v>
      </c>
      <c r="AS520" s="225" t="s">
        <v>1</v>
      </c>
      <c r="AT520" s="225" t="s">
        <v>1</v>
      </c>
      <c r="AU520" s="225" t="s">
        <v>1</v>
      </c>
      <c r="AV520" s="225" t="s">
        <v>1</v>
      </c>
      <c r="AW520" s="235" t="s">
        <v>1</v>
      </c>
      <c r="AX520" s="235">
        <v>0</v>
      </c>
      <c r="AY520" s="235">
        <v>0</v>
      </c>
      <c r="AZ520" s="228" t="s">
        <v>1</v>
      </c>
      <c r="BA520" s="228" t="s">
        <v>1</v>
      </c>
      <c r="BB520" s="229" t="s">
        <v>1</v>
      </c>
      <c r="BD520" t="e">
        <f>VLOOKUP(A520,'High impact list'!$A:$F,1,FALSE)</f>
        <v>#N/A</v>
      </c>
      <c r="BE520" t="e">
        <f>VLOOKUP(A520,'High impact list'!$A:$F,5,FALSE)</f>
        <v>#N/A</v>
      </c>
      <c r="BF520">
        <v>3</v>
      </c>
      <c r="BG520">
        <v>1</v>
      </c>
      <c r="BH520">
        <f>VLOOKUP(A520,Sheet2!B:B,1,FALSE)</f>
        <v>1358</v>
      </c>
    </row>
    <row r="521" spans="1:60" ht="18.75" customHeight="1" x14ac:dyDescent="0.25">
      <c r="A521" s="223">
        <v>264</v>
      </c>
      <c r="B521" s="224" t="s">
        <v>1348</v>
      </c>
      <c r="C521" s="225" t="s">
        <v>1193</v>
      </c>
      <c r="D521" s="225" t="s">
        <v>1538</v>
      </c>
      <c r="E521" s="225" t="s">
        <v>571</v>
      </c>
      <c r="F521" s="225" t="s">
        <v>1</v>
      </c>
      <c r="G521" s="225" t="s">
        <v>1527</v>
      </c>
      <c r="H521" s="224" t="s">
        <v>1</v>
      </c>
      <c r="I521" s="224" t="s">
        <v>437</v>
      </c>
      <c r="J521" s="226" t="s">
        <v>33</v>
      </c>
      <c r="K521" s="225" t="s">
        <v>1</v>
      </c>
      <c r="L521" s="225" t="s">
        <v>1</v>
      </c>
      <c r="M521" s="226" t="s">
        <v>33</v>
      </c>
      <c r="N521" s="225" t="s">
        <v>1</v>
      </c>
      <c r="O521" s="225" t="s">
        <v>1</v>
      </c>
      <c r="P521" s="225" t="s">
        <v>1</v>
      </c>
      <c r="Q521" s="225" t="s">
        <v>1</v>
      </c>
      <c r="R521" s="225" t="s">
        <v>1</v>
      </c>
      <c r="S521" s="225" t="s">
        <v>1</v>
      </c>
      <c r="T521" s="225" t="s">
        <v>1</v>
      </c>
      <c r="U521" s="225" t="s">
        <v>1</v>
      </c>
      <c r="V521" s="225" t="s">
        <v>1</v>
      </c>
      <c r="W521" s="225" t="s">
        <v>1</v>
      </c>
      <c r="X521" s="225" t="s">
        <v>1</v>
      </c>
      <c r="Y521" s="225" t="s">
        <v>1</v>
      </c>
      <c r="Z521" s="225" t="s">
        <v>1</v>
      </c>
      <c r="AA521" s="225" t="s">
        <v>1</v>
      </c>
      <c r="AB521" s="225" t="s">
        <v>1</v>
      </c>
      <c r="AC521" s="225" t="s">
        <v>1</v>
      </c>
      <c r="AD521" s="225" t="s">
        <v>1</v>
      </c>
      <c r="AE521" s="225" t="s">
        <v>1</v>
      </c>
      <c r="AF521" s="225" t="s">
        <v>1</v>
      </c>
      <c r="AG521" s="225" t="s">
        <v>1</v>
      </c>
      <c r="AH521" s="225" t="s">
        <v>1</v>
      </c>
      <c r="AI521" s="225" t="s">
        <v>1</v>
      </c>
      <c r="AJ521" s="225" t="s">
        <v>1</v>
      </c>
      <c r="AK521" s="225" t="s">
        <v>1</v>
      </c>
      <c r="AL521" s="225" t="s">
        <v>1</v>
      </c>
      <c r="AM521" s="225" t="s">
        <v>1</v>
      </c>
      <c r="AN521" s="225" t="s">
        <v>1</v>
      </c>
      <c r="AO521" s="225" t="s">
        <v>1</v>
      </c>
      <c r="AP521" s="225" t="s">
        <v>1</v>
      </c>
      <c r="AQ521" s="225" t="s">
        <v>1</v>
      </c>
      <c r="AR521" s="225" t="s">
        <v>1</v>
      </c>
      <c r="AS521" s="225" t="s">
        <v>1</v>
      </c>
      <c r="AT521" s="225" t="s">
        <v>1</v>
      </c>
      <c r="AU521" s="225" t="s">
        <v>1</v>
      </c>
      <c r="AV521" s="225" t="s">
        <v>1</v>
      </c>
      <c r="AW521" s="235" t="s">
        <v>1</v>
      </c>
      <c r="AX521" s="235">
        <v>0</v>
      </c>
      <c r="AY521" s="235">
        <v>0</v>
      </c>
      <c r="AZ521" s="228">
        <v>0</v>
      </c>
      <c r="BA521" s="228">
        <v>0</v>
      </c>
      <c r="BB521" s="229">
        <v>0</v>
      </c>
      <c r="BD521" t="e">
        <f>VLOOKUP(A521,'High impact list'!$A:$F,1,FALSE)</f>
        <v>#N/A</v>
      </c>
      <c r="BE521" t="e">
        <f>VLOOKUP(A521,'High impact list'!$A:$F,5,FALSE)</f>
        <v>#N/A</v>
      </c>
      <c r="BF521">
        <v>3</v>
      </c>
      <c r="BG521">
        <v>1</v>
      </c>
      <c r="BH521" t="e">
        <f>VLOOKUP(A521,Sheet2!B:B,1,FALSE)</f>
        <v>#N/A</v>
      </c>
    </row>
    <row r="522" spans="1:60" ht="14.25" customHeight="1" x14ac:dyDescent="0.25">
      <c r="A522" s="223">
        <v>985</v>
      </c>
      <c r="B522" s="224" t="s">
        <v>1539</v>
      </c>
      <c r="C522" s="225" t="s">
        <v>1193</v>
      </c>
      <c r="D522" s="225" t="s">
        <v>1538</v>
      </c>
      <c r="E522" s="225" t="s">
        <v>571</v>
      </c>
      <c r="F522" s="225" t="s">
        <v>1</v>
      </c>
      <c r="G522" s="225" t="s">
        <v>1</v>
      </c>
      <c r="H522" s="224" t="s">
        <v>1</v>
      </c>
      <c r="I522" s="224" t="s">
        <v>571</v>
      </c>
      <c r="J522" s="226" t="s">
        <v>33</v>
      </c>
      <c r="K522" s="225" t="s">
        <v>1</v>
      </c>
      <c r="L522" s="225" t="s">
        <v>1</v>
      </c>
      <c r="M522" s="226" t="s">
        <v>33</v>
      </c>
      <c r="N522" s="225" t="s">
        <v>1</v>
      </c>
      <c r="O522" s="225" t="s">
        <v>1</v>
      </c>
      <c r="P522" s="225" t="s">
        <v>1</v>
      </c>
      <c r="Q522" s="225" t="s">
        <v>1</v>
      </c>
      <c r="R522" s="225" t="s">
        <v>1</v>
      </c>
      <c r="S522" s="225" t="s">
        <v>1</v>
      </c>
      <c r="T522" s="225" t="s">
        <v>1</v>
      </c>
      <c r="U522" s="225" t="s">
        <v>1</v>
      </c>
      <c r="V522" s="225" t="s">
        <v>1</v>
      </c>
      <c r="W522" s="225" t="s">
        <v>1</v>
      </c>
      <c r="X522" s="225" t="s">
        <v>1</v>
      </c>
      <c r="Y522" s="225" t="s">
        <v>1</v>
      </c>
      <c r="Z522" s="225" t="s">
        <v>1</v>
      </c>
      <c r="AA522" s="225" t="s">
        <v>1</v>
      </c>
      <c r="AB522" s="225" t="s">
        <v>1</v>
      </c>
      <c r="AC522" s="225" t="s">
        <v>1</v>
      </c>
      <c r="AD522" s="225" t="s">
        <v>1</v>
      </c>
      <c r="AE522" s="225" t="s">
        <v>1</v>
      </c>
      <c r="AF522" s="225" t="s">
        <v>1</v>
      </c>
      <c r="AG522" s="225" t="s">
        <v>1</v>
      </c>
      <c r="AH522" s="225" t="s">
        <v>1</v>
      </c>
      <c r="AI522" s="225" t="s">
        <v>1</v>
      </c>
      <c r="AJ522" s="225" t="s">
        <v>1</v>
      </c>
      <c r="AK522" s="225" t="s">
        <v>1</v>
      </c>
      <c r="AL522" s="225" t="s">
        <v>1</v>
      </c>
      <c r="AM522" s="225" t="s">
        <v>1</v>
      </c>
      <c r="AN522" s="225" t="s">
        <v>1</v>
      </c>
      <c r="AO522" s="225" t="s">
        <v>1</v>
      </c>
      <c r="AP522" s="225" t="s">
        <v>1</v>
      </c>
      <c r="AQ522" s="225" t="s">
        <v>1</v>
      </c>
      <c r="AR522" s="225" t="s">
        <v>1</v>
      </c>
      <c r="AS522" s="225" t="s">
        <v>1</v>
      </c>
      <c r="AT522" s="225" t="s">
        <v>1</v>
      </c>
      <c r="AU522" s="231" t="s">
        <v>20</v>
      </c>
      <c r="AV522" s="225" t="s">
        <v>1</v>
      </c>
      <c r="AW522" s="235" t="s">
        <v>1</v>
      </c>
      <c r="AX522" s="226">
        <v>1</v>
      </c>
      <c r="AY522" s="235">
        <v>0</v>
      </c>
      <c r="AZ522" s="228">
        <v>0</v>
      </c>
      <c r="BA522" s="233">
        <v>0</v>
      </c>
      <c r="BB522" s="234">
        <v>0</v>
      </c>
      <c r="BD522" t="e">
        <f>VLOOKUP(A522,'High impact list'!$A:$F,1,FALSE)</f>
        <v>#N/A</v>
      </c>
      <c r="BE522" t="e">
        <f>VLOOKUP(A522,'High impact list'!$A:$F,5,FALSE)</f>
        <v>#N/A</v>
      </c>
      <c r="BF522">
        <v>3</v>
      </c>
      <c r="BG522">
        <v>1</v>
      </c>
      <c r="BH522" t="e">
        <f>VLOOKUP(A522,Sheet2!B:B,1,FALSE)</f>
        <v>#N/A</v>
      </c>
    </row>
    <row r="523" spans="1:60" ht="14.25" customHeight="1" x14ac:dyDescent="0.25">
      <c r="A523" s="223">
        <v>1432</v>
      </c>
      <c r="B523" s="224" t="s">
        <v>595</v>
      </c>
      <c r="C523" s="225" t="s">
        <v>1193</v>
      </c>
      <c r="D523" s="225" t="s">
        <v>1538</v>
      </c>
      <c r="E523" s="225" t="s">
        <v>571</v>
      </c>
      <c r="F523" s="225" t="s">
        <v>1</v>
      </c>
      <c r="G523" s="225" t="s">
        <v>1</v>
      </c>
      <c r="H523" s="224" t="s">
        <v>1</v>
      </c>
      <c r="I523" s="224" t="s">
        <v>571</v>
      </c>
      <c r="J523" s="226" t="s">
        <v>33</v>
      </c>
      <c r="K523" s="225" t="s">
        <v>1</v>
      </c>
      <c r="L523" s="225" t="s">
        <v>1</v>
      </c>
      <c r="M523" s="226" t="s">
        <v>33</v>
      </c>
      <c r="N523" s="225" t="s">
        <v>1</v>
      </c>
      <c r="O523" s="225" t="s">
        <v>1</v>
      </c>
      <c r="P523" s="225" t="s">
        <v>1</v>
      </c>
      <c r="Q523" s="225" t="s">
        <v>1</v>
      </c>
      <c r="R523" s="225" t="s">
        <v>1</v>
      </c>
      <c r="S523" s="225" t="s">
        <v>1</v>
      </c>
      <c r="T523" s="225" t="s">
        <v>1</v>
      </c>
      <c r="U523" s="225" t="s">
        <v>1</v>
      </c>
      <c r="V523" s="225" t="s">
        <v>1</v>
      </c>
      <c r="W523" s="225" t="s">
        <v>1</v>
      </c>
      <c r="X523" s="225" t="s">
        <v>1</v>
      </c>
      <c r="Y523" s="225" t="s">
        <v>1</v>
      </c>
      <c r="Z523" s="225" t="s">
        <v>1</v>
      </c>
      <c r="AA523" s="225" t="s">
        <v>1</v>
      </c>
      <c r="AB523" s="225" t="s">
        <v>1</v>
      </c>
      <c r="AC523" s="225" t="s">
        <v>1</v>
      </c>
      <c r="AD523" s="225" t="s">
        <v>1</v>
      </c>
      <c r="AE523" s="225" t="s">
        <v>1</v>
      </c>
      <c r="AF523" s="225" t="s">
        <v>1</v>
      </c>
      <c r="AG523" s="225" t="s">
        <v>1</v>
      </c>
      <c r="AH523" s="225" t="s">
        <v>1</v>
      </c>
      <c r="AI523" s="225" t="s">
        <v>1</v>
      </c>
      <c r="AJ523" s="225" t="s">
        <v>1</v>
      </c>
      <c r="AK523" s="225" t="s">
        <v>1</v>
      </c>
      <c r="AL523" s="225" t="s">
        <v>1</v>
      </c>
      <c r="AM523" s="225" t="s">
        <v>1</v>
      </c>
      <c r="AN523" s="225" t="s">
        <v>1</v>
      </c>
      <c r="AO523" s="225" t="s">
        <v>1</v>
      </c>
      <c r="AP523" s="225" t="s">
        <v>1</v>
      </c>
      <c r="AQ523" s="225" t="s">
        <v>1</v>
      </c>
      <c r="AR523" s="225" t="s">
        <v>1</v>
      </c>
      <c r="AS523" s="225" t="s">
        <v>1</v>
      </c>
      <c r="AT523" s="225" t="s">
        <v>1</v>
      </c>
      <c r="AU523" s="225" t="s">
        <v>1</v>
      </c>
      <c r="AV523" s="225" t="s">
        <v>1</v>
      </c>
      <c r="AW523" s="235" t="s">
        <v>1</v>
      </c>
      <c r="AX523" s="235">
        <v>0</v>
      </c>
      <c r="AY523" s="226">
        <v>1</v>
      </c>
      <c r="AZ523" s="228">
        <v>0</v>
      </c>
      <c r="BA523" s="228">
        <v>0</v>
      </c>
      <c r="BB523" s="229">
        <v>0</v>
      </c>
      <c r="BD523" t="e">
        <f>VLOOKUP(A523,'High impact list'!$A:$F,1,FALSE)</f>
        <v>#N/A</v>
      </c>
      <c r="BE523" t="e">
        <f>VLOOKUP(A523,'High impact list'!$A:$F,5,FALSE)</f>
        <v>#N/A</v>
      </c>
      <c r="BF523">
        <v>3</v>
      </c>
      <c r="BG523">
        <v>1</v>
      </c>
      <c r="BH523" t="e">
        <f>VLOOKUP(A523,Sheet2!B:B,1,FALSE)</f>
        <v>#N/A</v>
      </c>
    </row>
    <row r="524" spans="1:60" ht="14.25" customHeight="1" x14ac:dyDescent="0.25">
      <c r="A524" s="223">
        <v>986</v>
      </c>
      <c r="B524" s="224" t="s">
        <v>1540</v>
      </c>
      <c r="C524" s="225" t="s">
        <v>1193</v>
      </c>
      <c r="D524" s="225" t="s">
        <v>1538</v>
      </c>
      <c r="E524" s="225" t="s">
        <v>571</v>
      </c>
      <c r="F524" s="225" t="s">
        <v>1</v>
      </c>
      <c r="G524" s="225" t="s">
        <v>1</v>
      </c>
      <c r="H524" s="224" t="s">
        <v>1</v>
      </c>
      <c r="I524" s="224" t="s">
        <v>571</v>
      </c>
      <c r="J524" s="226" t="s">
        <v>33</v>
      </c>
      <c r="K524" s="225" t="s">
        <v>1</v>
      </c>
      <c r="L524" s="225" t="s">
        <v>1</v>
      </c>
      <c r="M524" s="226" t="s">
        <v>33</v>
      </c>
      <c r="N524" s="225" t="s">
        <v>1</v>
      </c>
      <c r="O524" s="225" t="s">
        <v>1</v>
      </c>
      <c r="P524" s="225" t="s">
        <v>1</v>
      </c>
      <c r="Q524" s="225" t="s">
        <v>1</v>
      </c>
      <c r="R524" s="225" t="s">
        <v>1</v>
      </c>
      <c r="S524" s="225" t="s">
        <v>1</v>
      </c>
      <c r="T524" s="225" t="s">
        <v>1</v>
      </c>
      <c r="U524" s="225" t="s">
        <v>1</v>
      </c>
      <c r="V524" s="225" t="s">
        <v>1</v>
      </c>
      <c r="W524" s="225" t="s">
        <v>1</v>
      </c>
      <c r="X524" s="225" t="s">
        <v>1</v>
      </c>
      <c r="Y524" s="225" t="s">
        <v>1</v>
      </c>
      <c r="Z524" s="225" t="s">
        <v>1</v>
      </c>
      <c r="AA524" s="225" t="s">
        <v>1</v>
      </c>
      <c r="AB524" s="225" t="s">
        <v>1</v>
      </c>
      <c r="AC524" s="225" t="s">
        <v>1</v>
      </c>
      <c r="AD524" s="225" t="s">
        <v>1</v>
      </c>
      <c r="AE524" s="225" t="s">
        <v>1</v>
      </c>
      <c r="AF524" s="225" t="s">
        <v>1</v>
      </c>
      <c r="AG524" s="225" t="s">
        <v>1</v>
      </c>
      <c r="AH524" s="225" t="s">
        <v>1</v>
      </c>
      <c r="AI524" s="225" t="s">
        <v>1</v>
      </c>
      <c r="AJ524" s="225" t="s">
        <v>1</v>
      </c>
      <c r="AK524" s="225" t="s">
        <v>1</v>
      </c>
      <c r="AL524" s="225" t="s">
        <v>1</v>
      </c>
      <c r="AM524" s="225" t="s">
        <v>1</v>
      </c>
      <c r="AN524" s="225" t="s">
        <v>1</v>
      </c>
      <c r="AO524" s="225" t="s">
        <v>1</v>
      </c>
      <c r="AP524" s="225" t="s">
        <v>1</v>
      </c>
      <c r="AQ524" s="225" t="s">
        <v>1</v>
      </c>
      <c r="AR524" s="225" t="s">
        <v>1</v>
      </c>
      <c r="AS524" s="225" t="s">
        <v>1</v>
      </c>
      <c r="AT524" s="225" t="s">
        <v>1</v>
      </c>
      <c r="AU524" s="232" t="s">
        <v>23</v>
      </c>
      <c r="AV524" s="225" t="s">
        <v>1</v>
      </c>
      <c r="AW524" s="235" t="s">
        <v>1</v>
      </c>
      <c r="AX524" s="226">
        <v>1</v>
      </c>
      <c r="AY524" s="235">
        <v>0</v>
      </c>
      <c r="AZ524" s="228">
        <v>0</v>
      </c>
      <c r="BA524" s="228">
        <v>0</v>
      </c>
      <c r="BB524" s="229">
        <v>0</v>
      </c>
      <c r="BD524" t="e">
        <f>VLOOKUP(A524,'High impact list'!$A:$F,1,FALSE)</f>
        <v>#N/A</v>
      </c>
      <c r="BE524" t="e">
        <f>VLOOKUP(A524,'High impact list'!$A:$F,5,FALSE)</f>
        <v>#N/A</v>
      </c>
      <c r="BF524">
        <v>3</v>
      </c>
      <c r="BG524">
        <v>1</v>
      </c>
      <c r="BH524" t="e">
        <f>VLOOKUP(A524,Sheet2!B:B,1,FALSE)</f>
        <v>#N/A</v>
      </c>
    </row>
    <row r="525" spans="1:60" ht="14.25" customHeight="1" x14ac:dyDescent="0.25">
      <c r="A525" s="223">
        <v>1381</v>
      </c>
      <c r="B525" s="224" t="s">
        <v>1350</v>
      </c>
      <c r="C525" s="225" t="s">
        <v>1193</v>
      </c>
      <c r="D525" s="225" t="s">
        <v>1538</v>
      </c>
      <c r="E525" s="225" t="s">
        <v>625</v>
      </c>
      <c r="F525" s="225" t="s">
        <v>1</v>
      </c>
      <c r="G525" s="225" t="s">
        <v>1</v>
      </c>
      <c r="H525" s="224" t="s">
        <v>1</v>
      </c>
      <c r="I525" s="224" t="s">
        <v>625</v>
      </c>
      <c r="J525" s="226" t="s">
        <v>33</v>
      </c>
      <c r="K525" s="225" t="s">
        <v>1</v>
      </c>
      <c r="L525" s="230" t="s">
        <v>22</v>
      </c>
      <c r="M525" s="227" t="s">
        <v>17</v>
      </c>
      <c r="N525" s="225" t="s">
        <v>1</v>
      </c>
      <c r="O525" s="232" t="s">
        <v>23</v>
      </c>
      <c r="P525" s="225" t="s">
        <v>1</v>
      </c>
      <c r="Q525" s="225" t="s">
        <v>1</v>
      </c>
      <c r="R525" s="225" t="s">
        <v>1</v>
      </c>
      <c r="S525" s="225" t="s">
        <v>1</v>
      </c>
      <c r="T525" s="225" t="s">
        <v>1</v>
      </c>
      <c r="U525" s="225" t="s">
        <v>1</v>
      </c>
      <c r="V525" s="225" t="s">
        <v>1</v>
      </c>
      <c r="W525" s="225" t="s">
        <v>1</v>
      </c>
      <c r="X525" s="225" t="s">
        <v>1</v>
      </c>
      <c r="Y525" s="225" t="s">
        <v>1</v>
      </c>
      <c r="Z525" s="225" t="s">
        <v>1</v>
      </c>
      <c r="AA525" s="225" t="s">
        <v>1</v>
      </c>
      <c r="AB525" s="225" t="s">
        <v>1</v>
      </c>
      <c r="AC525" s="225" t="s">
        <v>1</v>
      </c>
      <c r="AD525" s="225" t="s">
        <v>1</v>
      </c>
      <c r="AE525" s="230" t="s">
        <v>22</v>
      </c>
      <c r="AF525" s="225" t="s">
        <v>1</v>
      </c>
      <c r="AG525" s="225" t="s">
        <v>1</v>
      </c>
      <c r="AH525" s="225" t="s">
        <v>1</v>
      </c>
      <c r="AI525" s="225" t="s">
        <v>1</v>
      </c>
      <c r="AJ525" s="225" t="s">
        <v>1</v>
      </c>
      <c r="AK525" s="225" t="s">
        <v>1</v>
      </c>
      <c r="AL525" s="225" t="s">
        <v>1</v>
      </c>
      <c r="AM525" s="225" t="s">
        <v>1</v>
      </c>
      <c r="AN525" s="225" t="s">
        <v>1</v>
      </c>
      <c r="AO525" s="225" t="s">
        <v>1</v>
      </c>
      <c r="AP525" s="225" t="s">
        <v>1</v>
      </c>
      <c r="AQ525" s="225" t="s">
        <v>1</v>
      </c>
      <c r="AR525" s="225" t="s">
        <v>1</v>
      </c>
      <c r="AS525" s="225" t="s">
        <v>1</v>
      </c>
      <c r="AT525" s="225" t="s">
        <v>1</v>
      </c>
      <c r="AU525" s="225" t="s">
        <v>1</v>
      </c>
      <c r="AV525" s="225" t="s">
        <v>1</v>
      </c>
      <c r="AW525" s="226" t="s">
        <v>1241</v>
      </c>
      <c r="AX525" s="235">
        <v>0</v>
      </c>
      <c r="AY525" s="235">
        <v>0</v>
      </c>
      <c r="AZ525" s="228">
        <v>0</v>
      </c>
      <c r="BA525" s="228">
        <v>0</v>
      </c>
      <c r="BB525" s="234">
        <v>0</v>
      </c>
      <c r="BD525" t="e">
        <f>VLOOKUP(A525,'High impact list'!$A:$F,1,FALSE)</f>
        <v>#N/A</v>
      </c>
      <c r="BE525" t="e">
        <f>VLOOKUP(A525,'High impact list'!$A:$F,5,FALSE)</f>
        <v>#N/A</v>
      </c>
      <c r="BF525">
        <v>3</v>
      </c>
      <c r="BG525">
        <v>1</v>
      </c>
      <c r="BH525" t="e">
        <f>VLOOKUP(A525,Sheet2!B:B,1,FALSE)</f>
        <v>#N/A</v>
      </c>
    </row>
    <row r="526" spans="1:60" ht="14.25" customHeight="1" x14ac:dyDescent="0.25">
      <c r="A526" s="223">
        <v>1361</v>
      </c>
      <c r="B526" s="224" t="s">
        <v>1355</v>
      </c>
      <c r="C526" s="225" t="s">
        <v>1193</v>
      </c>
      <c r="D526" s="225" t="s">
        <v>1538</v>
      </c>
      <c r="E526" s="225" t="s">
        <v>625</v>
      </c>
      <c r="F526" s="225" t="s">
        <v>1</v>
      </c>
      <c r="G526" s="225" t="s">
        <v>1</v>
      </c>
      <c r="H526" s="224" t="s">
        <v>1</v>
      </c>
      <c r="I526" s="224" t="s">
        <v>625</v>
      </c>
      <c r="J526" s="226" t="s">
        <v>33</v>
      </c>
      <c r="K526" s="225" t="s">
        <v>1</v>
      </c>
      <c r="L526" s="225" t="s">
        <v>1</v>
      </c>
      <c r="M526" s="226" t="s">
        <v>33</v>
      </c>
      <c r="N526" s="225" t="s">
        <v>1</v>
      </c>
      <c r="O526" s="225" t="s">
        <v>1</v>
      </c>
      <c r="P526" s="225" t="s">
        <v>1</v>
      </c>
      <c r="Q526" s="225" t="s">
        <v>1</v>
      </c>
      <c r="R526" s="225" t="s">
        <v>1</v>
      </c>
      <c r="S526" s="225" t="s">
        <v>1</v>
      </c>
      <c r="T526" s="225" t="s">
        <v>1</v>
      </c>
      <c r="U526" s="225" t="s">
        <v>1</v>
      </c>
      <c r="V526" s="225" t="s">
        <v>1</v>
      </c>
      <c r="W526" s="225" t="s">
        <v>1</v>
      </c>
      <c r="X526" s="225" t="s">
        <v>1</v>
      </c>
      <c r="Y526" s="225" t="s">
        <v>1</v>
      </c>
      <c r="Z526" s="225" t="s">
        <v>1</v>
      </c>
      <c r="AA526" s="225" t="s">
        <v>1</v>
      </c>
      <c r="AB526" s="225" t="s">
        <v>1</v>
      </c>
      <c r="AC526" s="225" t="s">
        <v>1</v>
      </c>
      <c r="AD526" s="225" t="s">
        <v>1</v>
      </c>
      <c r="AE526" s="225" t="s">
        <v>1</v>
      </c>
      <c r="AF526" s="225" t="s">
        <v>1</v>
      </c>
      <c r="AG526" s="225" t="s">
        <v>1</v>
      </c>
      <c r="AH526" s="225" t="s">
        <v>1</v>
      </c>
      <c r="AI526" s="225" t="s">
        <v>1</v>
      </c>
      <c r="AJ526" s="225" t="s">
        <v>1</v>
      </c>
      <c r="AK526" s="225" t="s">
        <v>1</v>
      </c>
      <c r="AL526" s="225" t="s">
        <v>1</v>
      </c>
      <c r="AM526" s="225" t="s">
        <v>1</v>
      </c>
      <c r="AN526" s="225" t="s">
        <v>1</v>
      </c>
      <c r="AO526" s="225" t="s">
        <v>1</v>
      </c>
      <c r="AP526" s="225" t="s">
        <v>1</v>
      </c>
      <c r="AQ526" s="225" t="s">
        <v>1</v>
      </c>
      <c r="AR526" s="225" t="s">
        <v>1</v>
      </c>
      <c r="AS526" s="225" t="s">
        <v>1</v>
      </c>
      <c r="AT526" s="225" t="s">
        <v>1</v>
      </c>
      <c r="AU526" s="225" t="s">
        <v>1</v>
      </c>
      <c r="AV526" s="225" t="s">
        <v>1</v>
      </c>
      <c r="AW526" s="235" t="s">
        <v>1</v>
      </c>
      <c r="AX526" s="235">
        <v>0</v>
      </c>
      <c r="AY526" s="235">
        <v>0</v>
      </c>
      <c r="AZ526" s="228" t="s">
        <v>1</v>
      </c>
      <c r="BA526" s="228" t="s">
        <v>1</v>
      </c>
      <c r="BB526" s="229" t="s">
        <v>1</v>
      </c>
      <c r="BD526" t="e">
        <f>VLOOKUP(A526,'High impact list'!$A:$F,1,FALSE)</f>
        <v>#N/A</v>
      </c>
      <c r="BE526" t="e">
        <f>VLOOKUP(A526,'High impact list'!$A:$F,5,FALSE)</f>
        <v>#N/A</v>
      </c>
      <c r="BF526">
        <v>3</v>
      </c>
      <c r="BG526">
        <v>1</v>
      </c>
      <c r="BH526">
        <f>VLOOKUP(A526,Sheet2!B:B,1,FALSE)</f>
        <v>1361</v>
      </c>
    </row>
    <row r="527" spans="1:60" ht="13.5" customHeight="1" x14ac:dyDescent="0.25">
      <c r="A527" s="223">
        <v>1174</v>
      </c>
      <c r="B527" s="224" t="s">
        <v>1541</v>
      </c>
      <c r="C527" s="225" t="s">
        <v>1193</v>
      </c>
      <c r="D527" s="225" t="s">
        <v>1538</v>
      </c>
      <c r="E527" s="225" t="s">
        <v>571</v>
      </c>
      <c r="F527" s="225" t="s">
        <v>1</v>
      </c>
      <c r="G527" s="225" t="s">
        <v>1</v>
      </c>
      <c r="H527" s="224" t="s">
        <v>1</v>
      </c>
      <c r="I527" s="224" t="s">
        <v>571</v>
      </c>
      <c r="J527" s="226" t="s">
        <v>33</v>
      </c>
      <c r="K527" s="225" t="s">
        <v>1</v>
      </c>
      <c r="L527" s="225" t="s">
        <v>1</v>
      </c>
      <c r="M527" s="226" t="s">
        <v>33</v>
      </c>
      <c r="N527" s="225" t="s">
        <v>1</v>
      </c>
      <c r="O527" s="225" t="s">
        <v>1</v>
      </c>
      <c r="P527" s="225" t="s">
        <v>1</v>
      </c>
      <c r="Q527" s="225" t="s">
        <v>1</v>
      </c>
      <c r="R527" s="225" t="s">
        <v>1</v>
      </c>
      <c r="S527" s="225" t="s">
        <v>1</v>
      </c>
      <c r="T527" s="225" t="s">
        <v>1</v>
      </c>
      <c r="U527" s="225" t="s">
        <v>1</v>
      </c>
      <c r="V527" s="225" t="s">
        <v>1</v>
      </c>
      <c r="W527" s="225" t="s">
        <v>1</v>
      </c>
      <c r="X527" s="225" t="s">
        <v>1</v>
      </c>
      <c r="Y527" s="225" t="s">
        <v>1</v>
      </c>
      <c r="Z527" s="225" t="s">
        <v>1</v>
      </c>
      <c r="AA527" s="225" t="s">
        <v>1</v>
      </c>
      <c r="AB527" s="225" t="s">
        <v>1</v>
      </c>
      <c r="AC527" s="225" t="s">
        <v>1</v>
      </c>
      <c r="AD527" s="225" t="s">
        <v>1</v>
      </c>
      <c r="AE527" s="225" t="s">
        <v>1</v>
      </c>
      <c r="AF527" s="225" t="s">
        <v>1</v>
      </c>
      <c r="AG527" s="225" t="s">
        <v>1</v>
      </c>
      <c r="AH527" s="225" t="s">
        <v>1</v>
      </c>
      <c r="AI527" s="225" t="s">
        <v>1</v>
      </c>
      <c r="AJ527" s="225" t="s">
        <v>1</v>
      </c>
      <c r="AK527" s="225" t="s">
        <v>1</v>
      </c>
      <c r="AL527" s="225" t="s">
        <v>1</v>
      </c>
      <c r="AM527" s="225" t="s">
        <v>1</v>
      </c>
      <c r="AN527" s="225" t="s">
        <v>1</v>
      </c>
      <c r="AO527" s="225" t="s">
        <v>1</v>
      </c>
      <c r="AP527" s="225" t="s">
        <v>1</v>
      </c>
      <c r="AQ527" s="225" t="s">
        <v>1</v>
      </c>
      <c r="AR527" s="225" t="s">
        <v>1</v>
      </c>
      <c r="AS527" s="225" t="s">
        <v>1</v>
      </c>
      <c r="AT527" s="225" t="s">
        <v>1</v>
      </c>
      <c r="AU527" s="225" t="s">
        <v>1</v>
      </c>
      <c r="AV527" s="225" t="s">
        <v>1</v>
      </c>
      <c r="AW527" s="235" t="s">
        <v>1</v>
      </c>
      <c r="AX527" s="226">
        <v>1</v>
      </c>
      <c r="AY527" s="235">
        <v>0</v>
      </c>
      <c r="AZ527" s="228">
        <v>0</v>
      </c>
      <c r="BA527" s="228">
        <v>0</v>
      </c>
      <c r="BB527" s="229">
        <v>0</v>
      </c>
      <c r="BD527" t="e">
        <f>VLOOKUP(A527,'High impact list'!$A:$F,1,FALSE)</f>
        <v>#N/A</v>
      </c>
      <c r="BE527" t="e">
        <f>VLOOKUP(A527,'High impact list'!$A:$F,5,FALSE)</f>
        <v>#N/A</v>
      </c>
      <c r="BF527">
        <v>3</v>
      </c>
      <c r="BG527">
        <v>1</v>
      </c>
      <c r="BH527" t="e">
        <f>VLOOKUP(A527,Sheet2!B:B,1,FALSE)</f>
        <v>#N/A</v>
      </c>
    </row>
    <row r="528" spans="1:60" ht="14.25" customHeight="1" x14ac:dyDescent="0.25">
      <c r="A528" s="223">
        <v>530</v>
      </c>
      <c r="B528" s="224" t="s">
        <v>1358</v>
      </c>
      <c r="C528" s="225" t="s">
        <v>1193</v>
      </c>
      <c r="D528" s="225" t="s">
        <v>1538</v>
      </c>
      <c r="E528" s="225" t="s">
        <v>571</v>
      </c>
      <c r="F528" s="225" t="s">
        <v>1</v>
      </c>
      <c r="G528" s="225" t="s">
        <v>1527</v>
      </c>
      <c r="H528" s="224" t="s">
        <v>1</v>
      </c>
      <c r="I528" s="224" t="s">
        <v>437</v>
      </c>
      <c r="J528" s="226" t="s">
        <v>33</v>
      </c>
      <c r="K528" s="225" t="s">
        <v>1</v>
      </c>
      <c r="L528" s="230" t="s">
        <v>22</v>
      </c>
      <c r="M528" s="227" t="s">
        <v>17</v>
      </c>
      <c r="N528" s="225" t="s">
        <v>1</v>
      </c>
      <c r="O528" s="231" t="s">
        <v>20</v>
      </c>
      <c r="P528" s="225" t="s">
        <v>1</v>
      </c>
      <c r="Q528" s="225" t="s">
        <v>1</v>
      </c>
      <c r="R528" s="225" t="s">
        <v>1</v>
      </c>
      <c r="S528" s="225" t="s">
        <v>1</v>
      </c>
      <c r="T528" s="225" t="s">
        <v>1</v>
      </c>
      <c r="U528" s="225" t="s">
        <v>1</v>
      </c>
      <c r="V528" s="225" t="s">
        <v>1</v>
      </c>
      <c r="W528" s="225" t="s">
        <v>1</v>
      </c>
      <c r="X528" s="225" t="s">
        <v>1</v>
      </c>
      <c r="Y528" s="225" t="s">
        <v>1</v>
      </c>
      <c r="Z528" s="225" t="s">
        <v>1</v>
      </c>
      <c r="AA528" s="225" t="s">
        <v>1</v>
      </c>
      <c r="AB528" s="225" t="s">
        <v>1</v>
      </c>
      <c r="AC528" s="225" t="s">
        <v>1</v>
      </c>
      <c r="AD528" s="225" t="s">
        <v>1</v>
      </c>
      <c r="AE528" s="225" t="s">
        <v>1</v>
      </c>
      <c r="AF528" s="225" t="s">
        <v>1</v>
      </c>
      <c r="AG528" s="225" t="s">
        <v>1</v>
      </c>
      <c r="AH528" s="225" t="s">
        <v>1</v>
      </c>
      <c r="AI528" s="225" t="s">
        <v>1</v>
      </c>
      <c r="AJ528" s="225" t="s">
        <v>1</v>
      </c>
      <c r="AK528" s="225" t="s">
        <v>1</v>
      </c>
      <c r="AL528" s="225" t="s">
        <v>1</v>
      </c>
      <c r="AM528" s="225" t="s">
        <v>1</v>
      </c>
      <c r="AN528" s="225" t="s">
        <v>1</v>
      </c>
      <c r="AO528" s="225" t="s">
        <v>1</v>
      </c>
      <c r="AP528" s="225" t="s">
        <v>1</v>
      </c>
      <c r="AQ528" s="225" t="s">
        <v>1</v>
      </c>
      <c r="AR528" s="230" t="s">
        <v>22</v>
      </c>
      <c r="AS528" s="225" t="s">
        <v>1</v>
      </c>
      <c r="AT528" s="225" t="s">
        <v>1</v>
      </c>
      <c r="AU528" s="225" t="s">
        <v>1</v>
      </c>
      <c r="AV528" s="225" t="s">
        <v>1</v>
      </c>
      <c r="AW528" s="235" t="s">
        <v>1</v>
      </c>
      <c r="AX528" s="226">
        <v>1</v>
      </c>
      <c r="AY528" s="235">
        <v>0</v>
      </c>
      <c r="AZ528" s="228">
        <v>0</v>
      </c>
      <c r="BA528" s="236">
        <v>0.21</v>
      </c>
      <c r="BB528" s="229">
        <v>0</v>
      </c>
      <c r="BD528" t="e">
        <f>VLOOKUP(A528,'High impact list'!$A:$F,1,FALSE)</f>
        <v>#N/A</v>
      </c>
      <c r="BE528" t="e">
        <f>VLOOKUP(A528,'High impact list'!$A:$F,5,FALSE)</f>
        <v>#N/A</v>
      </c>
      <c r="BF528">
        <v>3</v>
      </c>
      <c r="BG528">
        <v>1</v>
      </c>
      <c r="BH528" t="e">
        <f>VLOOKUP(A528,Sheet2!B:B,1,FALSE)</f>
        <v>#N/A</v>
      </c>
    </row>
    <row r="529" spans="1:60" ht="14.25" customHeight="1" x14ac:dyDescent="0.25">
      <c r="A529" s="223">
        <v>271</v>
      </c>
      <c r="B529" s="224" t="s">
        <v>1360</v>
      </c>
      <c r="C529" s="225" t="s">
        <v>1193</v>
      </c>
      <c r="D529" s="225" t="s">
        <v>1538</v>
      </c>
      <c r="E529" s="225" t="s">
        <v>815</v>
      </c>
      <c r="F529" s="225" t="s">
        <v>1</v>
      </c>
      <c r="G529" s="225" t="s">
        <v>837</v>
      </c>
      <c r="H529" s="224" t="s">
        <v>1</v>
      </c>
      <c r="I529" s="224" t="s">
        <v>437</v>
      </c>
      <c r="J529" s="226" t="s">
        <v>33</v>
      </c>
      <c r="K529" s="225" t="s">
        <v>1</v>
      </c>
      <c r="L529" s="225" t="s">
        <v>1</v>
      </c>
      <c r="M529" s="226" t="s">
        <v>33</v>
      </c>
      <c r="N529" s="225" t="s">
        <v>1</v>
      </c>
      <c r="O529" s="230" t="s">
        <v>22</v>
      </c>
      <c r="P529" s="225" t="s">
        <v>1</v>
      </c>
      <c r="Q529" s="225" t="s">
        <v>1</v>
      </c>
      <c r="R529" s="225" t="s">
        <v>1</v>
      </c>
      <c r="S529" s="225" t="s">
        <v>1</v>
      </c>
      <c r="T529" s="225" t="s">
        <v>1</v>
      </c>
      <c r="U529" s="225" t="s">
        <v>1</v>
      </c>
      <c r="V529" s="225" t="s">
        <v>1</v>
      </c>
      <c r="W529" s="225" t="s">
        <v>1</v>
      </c>
      <c r="X529" s="225" t="s">
        <v>1</v>
      </c>
      <c r="Y529" s="225" t="s">
        <v>1</v>
      </c>
      <c r="Z529" s="225" t="s">
        <v>1</v>
      </c>
      <c r="AA529" s="225" t="s">
        <v>1</v>
      </c>
      <c r="AB529" s="225" t="s">
        <v>1</v>
      </c>
      <c r="AC529" s="225" t="s">
        <v>1</v>
      </c>
      <c r="AD529" s="225" t="s">
        <v>1</v>
      </c>
      <c r="AE529" s="225" t="s">
        <v>1</v>
      </c>
      <c r="AF529" s="225" t="s">
        <v>1</v>
      </c>
      <c r="AG529" s="225" t="s">
        <v>1</v>
      </c>
      <c r="AH529" s="225" t="s">
        <v>1</v>
      </c>
      <c r="AI529" s="225" t="s">
        <v>1</v>
      </c>
      <c r="AJ529" s="225" t="s">
        <v>1</v>
      </c>
      <c r="AK529" s="225" t="s">
        <v>1</v>
      </c>
      <c r="AL529" s="225" t="s">
        <v>1</v>
      </c>
      <c r="AM529" s="225" t="s">
        <v>1</v>
      </c>
      <c r="AN529" s="225" t="s">
        <v>1</v>
      </c>
      <c r="AO529" s="225" t="s">
        <v>1</v>
      </c>
      <c r="AP529" s="225" t="s">
        <v>1</v>
      </c>
      <c r="AQ529" s="225" t="s">
        <v>1</v>
      </c>
      <c r="AR529" s="225" t="s">
        <v>1</v>
      </c>
      <c r="AS529" s="225" t="s">
        <v>1</v>
      </c>
      <c r="AT529" s="225" t="s">
        <v>1</v>
      </c>
      <c r="AU529" s="225" t="s">
        <v>1</v>
      </c>
      <c r="AV529" s="225" t="s">
        <v>1</v>
      </c>
      <c r="AW529" s="235" t="s">
        <v>1</v>
      </c>
      <c r="AX529" s="235">
        <v>0</v>
      </c>
      <c r="AY529" s="235">
        <v>0</v>
      </c>
      <c r="AZ529" s="228">
        <v>0</v>
      </c>
      <c r="BA529" s="233">
        <v>0.2</v>
      </c>
      <c r="BB529" s="238">
        <v>0.08</v>
      </c>
      <c r="BD529" t="e">
        <f>VLOOKUP(A529,'High impact list'!$A:$F,1,FALSE)</f>
        <v>#N/A</v>
      </c>
      <c r="BE529" t="e">
        <f>VLOOKUP(A529,'High impact list'!$A:$F,5,FALSE)</f>
        <v>#N/A</v>
      </c>
      <c r="BF529">
        <v>3</v>
      </c>
      <c r="BG529">
        <v>1</v>
      </c>
      <c r="BH529" t="e">
        <f>VLOOKUP(A529,Sheet2!B:B,1,FALSE)</f>
        <v>#N/A</v>
      </c>
    </row>
    <row r="530" spans="1:60" ht="18.75" customHeight="1" x14ac:dyDescent="0.25">
      <c r="A530" s="223">
        <v>1524</v>
      </c>
      <c r="B530" s="224" t="s">
        <v>712</v>
      </c>
      <c r="C530" s="225" t="s">
        <v>1193</v>
      </c>
      <c r="D530" s="225" t="s">
        <v>1538</v>
      </c>
      <c r="E530" s="225" t="s">
        <v>683</v>
      </c>
      <c r="F530" s="225" t="s">
        <v>1</v>
      </c>
      <c r="G530" s="225" t="s">
        <v>687</v>
      </c>
      <c r="H530" s="224" t="s">
        <v>1</v>
      </c>
      <c r="I530" s="224" t="s">
        <v>437</v>
      </c>
      <c r="J530" s="226" t="s">
        <v>33</v>
      </c>
      <c r="K530" s="225" t="s">
        <v>1</v>
      </c>
      <c r="L530" s="225" t="s">
        <v>1</v>
      </c>
      <c r="M530" s="226" t="s">
        <v>33</v>
      </c>
      <c r="N530" s="225" t="s">
        <v>1</v>
      </c>
      <c r="O530" s="225" t="s">
        <v>1</v>
      </c>
      <c r="P530" s="225" t="s">
        <v>1</v>
      </c>
      <c r="Q530" s="225" t="s">
        <v>1</v>
      </c>
      <c r="R530" s="225" t="s">
        <v>1</v>
      </c>
      <c r="S530" s="225" t="s">
        <v>1</v>
      </c>
      <c r="T530" s="225" t="s">
        <v>1</v>
      </c>
      <c r="U530" s="225" t="s">
        <v>1</v>
      </c>
      <c r="V530" s="225" t="s">
        <v>1</v>
      </c>
      <c r="W530" s="225" t="s">
        <v>1</v>
      </c>
      <c r="X530" s="225" t="s">
        <v>1</v>
      </c>
      <c r="Y530" s="225" t="s">
        <v>1</v>
      </c>
      <c r="Z530" s="225" t="s">
        <v>1</v>
      </c>
      <c r="AA530" s="225" t="s">
        <v>1</v>
      </c>
      <c r="AB530" s="225" t="s">
        <v>1</v>
      </c>
      <c r="AC530" s="225" t="s">
        <v>1</v>
      </c>
      <c r="AD530" s="225" t="s">
        <v>1</v>
      </c>
      <c r="AE530" s="225" t="s">
        <v>1</v>
      </c>
      <c r="AF530" s="225" t="s">
        <v>1</v>
      </c>
      <c r="AG530" s="225" t="s">
        <v>1</v>
      </c>
      <c r="AH530" s="225" t="s">
        <v>1</v>
      </c>
      <c r="AI530" s="225" t="s">
        <v>1</v>
      </c>
      <c r="AJ530" s="225" t="s">
        <v>1</v>
      </c>
      <c r="AK530" s="225" t="s">
        <v>1</v>
      </c>
      <c r="AL530" s="225" t="s">
        <v>1</v>
      </c>
      <c r="AM530" s="225" t="s">
        <v>1</v>
      </c>
      <c r="AN530" s="225" t="s">
        <v>1</v>
      </c>
      <c r="AO530" s="225" t="s">
        <v>1</v>
      </c>
      <c r="AP530" s="225" t="s">
        <v>1</v>
      </c>
      <c r="AQ530" s="225" t="s">
        <v>1</v>
      </c>
      <c r="AR530" s="225" t="s">
        <v>1</v>
      </c>
      <c r="AS530" s="225" t="s">
        <v>1</v>
      </c>
      <c r="AT530" s="225" t="s">
        <v>1</v>
      </c>
      <c r="AU530" s="225" t="s">
        <v>1</v>
      </c>
      <c r="AV530" s="225" t="s">
        <v>1</v>
      </c>
      <c r="AW530" s="235" t="s">
        <v>1</v>
      </c>
      <c r="AX530" s="226">
        <v>1</v>
      </c>
      <c r="AY530" s="235">
        <v>0</v>
      </c>
      <c r="AZ530" s="228">
        <v>0</v>
      </c>
      <c r="BA530" s="228">
        <v>0</v>
      </c>
      <c r="BB530" s="229">
        <v>0</v>
      </c>
      <c r="BD530" t="e">
        <f>VLOOKUP(A530,'High impact list'!$A:$F,1,FALSE)</f>
        <v>#N/A</v>
      </c>
      <c r="BE530" t="e">
        <f>VLOOKUP(A530,'High impact list'!$A:$F,5,FALSE)</f>
        <v>#N/A</v>
      </c>
      <c r="BF530">
        <v>3</v>
      </c>
      <c r="BG530">
        <v>1</v>
      </c>
      <c r="BH530" t="e">
        <f>VLOOKUP(A530,Sheet2!B:B,1,FALSE)</f>
        <v>#N/A</v>
      </c>
    </row>
    <row r="531" spans="1:60" ht="18.75" customHeight="1" x14ac:dyDescent="0.25">
      <c r="A531" s="223">
        <v>283</v>
      </c>
      <c r="B531" s="224" t="s">
        <v>1362</v>
      </c>
      <c r="C531" s="225" t="s">
        <v>1193</v>
      </c>
      <c r="D531" s="225" t="s">
        <v>1538</v>
      </c>
      <c r="E531" s="225" t="s">
        <v>492</v>
      </c>
      <c r="F531" s="225" t="s">
        <v>1</v>
      </c>
      <c r="G531" s="225" t="s">
        <v>1527</v>
      </c>
      <c r="H531" s="224" t="s">
        <v>1</v>
      </c>
      <c r="I531" s="224" t="s">
        <v>437</v>
      </c>
      <c r="J531" s="226" t="s">
        <v>33</v>
      </c>
      <c r="K531" s="225" t="s">
        <v>1</v>
      </c>
      <c r="L531" s="225" t="s">
        <v>1</v>
      </c>
      <c r="M531" s="226" t="s">
        <v>33</v>
      </c>
      <c r="N531" s="225" t="s">
        <v>1</v>
      </c>
      <c r="O531" s="225" t="s">
        <v>1</v>
      </c>
      <c r="P531" s="225" t="s">
        <v>1</v>
      </c>
      <c r="Q531" s="225" t="s">
        <v>1</v>
      </c>
      <c r="R531" s="225" t="s">
        <v>1</v>
      </c>
      <c r="S531" s="225" t="s">
        <v>1</v>
      </c>
      <c r="T531" s="225" t="s">
        <v>1</v>
      </c>
      <c r="U531" s="225" t="s">
        <v>1</v>
      </c>
      <c r="V531" s="225" t="s">
        <v>1</v>
      </c>
      <c r="W531" s="225" t="s">
        <v>1</v>
      </c>
      <c r="X531" s="225" t="s">
        <v>1</v>
      </c>
      <c r="Y531" s="225" t="s">
        <v>1</v>
      </c>
      <c r="Z531" s="225" t="s">
        <v>1</v>
      </c>
      <c r="AA531" s="225" t="s">
        <v>1</v>
      </c>
      <c r="AB531" s="225" t="s">
        <v>1</v>
      </c>
      <c r="AC531" s="225" t="s">
        <v>1</v>
      </c>
      <c r="AD531" s="225" t="s">
        <v>1</v>
      </c>
      <c r="AE531" s="225" t="s">
        <v>1</v>
      </c>
      <c r="AF531" s="225" t="s">
        <v>1</v>
      </c>
      <c r="AG531" s="225" t="s">
        <v>1</v>
      </c>
      <c r="AH531" s="225" t="s">
        <v>1</v>
      </c>
      <c r="AI531" s="225" t="s">
        <v>1</v>
      </c>
      <c r="AJ531" s="225" t="s">
        <v>1</v>
      </c>
      <c r="AK531" s="225" t="s">
        <v>1</v>
      </c>
      <c r="AL531" s="225" t="s">
        <v>1</v>
      </c>
      <c r="AM531" s="225" t="s">
        <v>1</v>
      </c>
      <c r="AN531" s="225" t="s">
        <v>1</v>
      </c>
      <c r="AO531" s="225" t="s">
        <v>1</v>
      </c>
      <c r="AP531" s="225" t="s">
        <v>1</v>
      </c>
      <c r="AQ531" s="225" t="s">
        <v>1</v>
      </c>
      <c r="AR531" s="225" t="s">
        <v>1</v>
      </c>
      <c r="AS531" s="225" t="s">
        <v>1</v>
      </c>
      <c r="AT531" s="225" t="s">
        <v>1</v>
      </c>
      <c r="AU531" s="225" t="s">
        <v>1</v>
      </c>
      <c r="AV531" s="225" t="s">
        <v>1</v>
      </c>
      <c r="AW531" s="235" t="s">
        <v>1</v>
      </c>
      <c r="AX531" s="235">
        <v>0</v>
      </c>
      <c r="AY531" s="235">
        <v>0</v>
      </c>
      <c r="AZ531" s="228">
        <v>0</v>
      </c>
      <c r="BA531" s="228">
        <v>0</v>
      </c>
      <c r="BB531" s="234">
        <v>0</v>
      </c>
      <c r="BD531" t="e">
        <f>VLOOKUP(A531,'High impact list'!$A:$F,1,FALSE)</f>
        <v>#N/A</v>
      </c>
      <c r="BE531" t="e">
        <f>VLOOKUP(A531,'High impact list'!$A:$F,5,FALSE)</f>
        <v>#N/A</v>
      </c>
      <c r="BF531">
        <v>3</v>
      </c>
      <c r="BG531">
        <v>1</v>
      </c>
      <c r="BH531" t="e">
        <f>VLOOKUP(A531,Sheet2!B:B,1,FALSE)</f>
        <v>#N/A</v>
      </c>
    </row>
    <row r="532" spans="1:60" ht="26.25" customHeight="1" x14ac:dyDescent="0.25">
      <c r="A532" s="223">
        <v>1440</v>
      </c>
      <c r="B532" s="224" t="s">
        <v>1043</v>
      </c>
      <c r="C532" s="225" t="s">
        <v>1193</v>
      </c>
      <c r="D532" s="225" t="s">
        <v>1538</v>
      </c>
      <c r="E532" s="225" t="s">
        <v>1021</v>
      </c>
      <c r="F532" s="225" t="s">
        <v>1</v>
      </c>
      <c r="G532" s="225" t="s">
        <v>1517</v>
      </c>
      <c r="H532" s="224" t="s">
        <v>1</v>
      </c>
      <c r="I532" s="224" t="s">
        <v>437</v>
      </c>
      <c r="J532" s="226" t="s">
        <v>33</v>
      </c>
      <c r="K532" s="225" t="s">
        <v>1</v>
      </c>
      <c r="L532" s="225" t="s">
        <v>1</v>
      </c>
      <c r="M532" s="226" t="s">
        <v>33</v>
      </c>
      <c r="N532" s="225" t="s">
        <v>1</v>
      </c>
      <c r="O532" s="225" t="s">
        <v>1</v>
      </c>
      <c r="P532" s="225" t="s">
        <v>1</v>
      </c>
      <c r="Q532" s="225" t="s">
        <v>1</v>
      </c>
      <c r="R532" s="225" t="s">
        <v>1</v>
      </c>
      <c r="S532" s="225" t="s">
        <v>1</v>
      </c>
      <c r="T532" s="225" t="s">
        <v>1</v>
      </c>
      <c r="U532" s="225" t="s">
        <v>1</v>
      </c>
      <c r="V532" s="225" t="s">
        <v>1</v>
      </c>
      <c r="W532" s="225" t="s">
        <v>1</v>
      </c>
      <c r="X532" s="225" t="s">
        <v>1</v>
      </c>
      <c r="Y532" s="225" t="s">
        <v>1</v>
      </c>
      <c r="Z532" s="225" t="s">
        <v>1</v>
      </c>
      <c r="AA532" s="225" t="s">
        <v>1</v>
      </c>
      <c r="AB532" s="225" t="s">
        <v>1</v>
      </c>
      <c r="AC532" s="225" t="s">
        <v>1</v>
      </c>
      <c r="AD532" s="225" t="s">
        <v>1</v>
      </c>
      <c r="AE532" s="225" t="s">
        <v>1</v>
      </c>
      <c r="AF532" s="225" t="s">
        <v>1</v>
      </c>
      <c r="AG532" s="225" t="s">
        <v>1</v>
      </c>
      <c r="AH532" s="225" t="s">
        <v>1</v>
      </c>
      <c r="AI532" s="225" t="s">
        <v>1</v>
      </c>
      <c r="AJ532" s="225" t="s">
        <v>1</v>
      </c>
      <c r="AK532" s="225" t="s">
        <v>1</v>
      </c>
      <c r="AL532" s="225" t="s">
        <v>1</v>
      </c>
      <c r="AM532" s="225" t="s">
        <v>1</v>
      </c>
      <c r="AN532" s="225" t="s">
        <v>1</v>
      </c>
      <c r="AO532" s="225" t="s">
        <v>1</v>
      </c>
      <c r="AP532" s="225" t="s">
        <v>1</v>
      </c>
      <c r="AQ532" s="225" t="s">
        <v>1</v>
      </c>
      <c r="AR532" s="225" t="s">
        <v>1</v>
      </c>
      <c r="AS532" s="225" t="s">
        <v>1</v>
      </c>
      <c r="AT532" s="225" t="s">
        <v>1</v>
      </c>
      <c r="AU532" s="225" t="s">
        <v>1</v>
      </c>
      <c r="AV532" s="225" t="s">
        <v>1</v>
      </c>
      <c r="AW532" s="226" t="s">
        <v>1241</v>
      </c>
      <c r="AX532" s="226">
        <v>1</v>
      </c>
      <c r="AY532" s="235">
        <v>0</v>
      </c>
      <c r="AZ532" s="228">
        <v>0</v>
      </c>
      <c r="BA532" s="236">
        <v>0.3</v>
      </c>
      <c r="BB532" s="229">
        <v>0</v>
      </c>
      <c r="BD532" t="e">
        <f>VLOOKUP(A532,'High impact list'!$A:$F,1,FALSE)</f>
        <v>#N/A</v>
      </c>
      <c r="BE532" t="e">
        <f>VLOOKUP(A532,'High impact list'!$A:$F,5,FALSE)</f>
        <v>#N/A</v>
      </c>
      <c r="BF532">
        <v>3</v>
      </c>
      <c r="BG532">
        <v>1</v>
      </c>
      <c r="BH532" t="e">
        <f>VLOOKUP(A532,Sheet2!B:B,1,FALSE)</f>
        <v>#N/A</v>
      </c>
    </row>
    <row r="533" spans="1:60" ht="18.75" customHeight="1" x14ac:dyDescent="0.25">
      <c r="A533" s="223">
        <v>561</v>
      </c>
      <c r="B533" s="224" t="s">
        <v>1366</v>
      </c>
      <c r="C533" s="225" t="s">
        <v>1193</v>
      </c>
      <c r="D533" s="225" t="s">
        <v>1538</v>
      </c>
      <c r="E533" s="225" t="s">
        <v>1021</v>
      </c>
      <c r="F533" s="225" t="s">
        <v>1</v>
      </c>
      <c r="G533" s="225" t="s">
        <v>1</v>
      </c>
      <c r="H533" s="224" t="s">
        <v>1</v>
      </c>
      <c r="I533" s="224" t="s">
        <v>1021</v>
      </c>
      <c r="J533" s="226" t="s">
        <v>33</v>
      </c>
      <c r="K533" s="225" t="s">
        <v>1</v>
      </c>
      <c r="L533" s="225" t="s">
        <v>1</v>
      </c>
      <c r="M533" s="226" t="s">
        <v>33</v>
      </c>
      <c r="N533" s="225" t="s">
        <v>1</v>
      </c>
      <c r="O533" s="225" t="s">
        <v>1</v>
      </c>
      <c r="P533" s="225" t="s">
        <v>1</v>
      </c>
      <c r="Q533" s="225" t="s">
        <v>1</v>
      </c>
      <c r="R533" s="225" t="s">
        <v>1</v>
      </c>
      <c r="S533" s="225" t="s">
        <v>1</v>
      </c>
      <c r="T533" s="225" t="s">
        <v>1</v>
      </c>
      <c r="U533" s="225" t="s">
        <v>1</v>
      </c>
      <c r="V533" s="225" t="s">
        <v>1</v>
      </c>
      <c r="W533" s="225" t="s">
        <v>1</v>
      </c>
      <c r="X533" s="225" t="s">
        <v>1</v>
      </c>
      <c r="Y533" s="225" t="s">
        <v>1</v>
      </c>
      <c r="Z533" s="225" t="s">
        <v>1</v>
      </c>
      <c r="AA533" s="225" t="s">
        <v>1</v>
      </c>
      <c r="AB533" s="225" t="s">
        <v>1</v>
      </c>
      <c r="AC533" s="225" t="s">
        <v>1</v>
      </c>
      <c r="AD533" s="225" t="s">
        <v>1</v>
      </c>
      <c r="AE533" s="225" t="s">
        <v>1</v>
      </c>
      <c r="AF533" s="225" t="s">
        <v>1</v>
      </c>
      <c r="AG533" s="225" t="s">
        <v>1</v>
      </c>
      <c r="AH533" s="225" t="s">
        <v>1</v>
      </c>
      <c r="AI533" s="225" t="s">
        <v>1</v>
      </c>
      <c r="AJ533" s="225" t="s">
        <v>1</v>
      </c>
      <c r="AK533" s="225" t="s">
        <v>1</v>
      </c>
      <c r="AL533" s="225" t="s">
        <v>1</v>
      </c>
      <c r="AM533" s="225" t="s">
        <v>1</v>
      </c>
      <c r="AN533" s="225" t="s">
        <v>1</v>
      </c>
      <c r="AO533" s="225" t="s">
        <v>1</v>
      </c>
      <c r="AP533" s="225" t="s">
        <v>1</v>
      </c>
      <c r="AQ533" s="225" t="s">
        <v>1</v>
      </c>
      <c r="AR533" s="225" t="s">
        <v>1</v>
      </c>
      <c r="AS533" s="225" t="s">
        <v>1</v>
      </c>
      <c r="AT533" s="225" t="s">
        <v>1</v>
      </c>
      <c r="AU533" s="225" t="s">
        <v>1</v>
      </c>
      <c r="AV533" s="225" t="s">
        <v>1</v>
      </c>
      <c r="AW533" s="235" t="s">
        <v>1</v>
      </c>
      <c r="AX533" s="235">
        <v>0</v>
      </c>
      <c r="AY533" s="235">
        <v>0</v>
      </c>
      <c r="AZ533" s="228" t="s">
        <v>1</v>
      </c>
      <c r="BA533" s="228" t="s">
        <v>1</v>
      </c>
      <c r="BB533" s="229" t="s">
        <v>1</v>
      </c>
      <c r="BD533" t="e">
        <f>VLOOKUP(A533,'High impact list'!$A:$F,1,FALSE)</f>
        <v>#N/A</v>
      </c>
      <c r="BE533" t="e">
        <f>VLOOKUP(A533,'High impact list'!$A:$F,5,FALSE)</f>
        <v>#N/A</v>
      </c>
      <c r="BF533">
        <v>3</v>
      </c>
      <c r="BG533">
        <v>1</v>
      </c>
      <c r="BH533">
        <f>VLOOKUP(A533,Sheet2!B:B,1,FALSE)</f>
        <v>561</v>
      </c>
    </row>
    <row r="534" spans="1:60" ht="14.25" customHeight="1" x14ac:dyDescent="0.25">
      <c r="A534" s="223">
        <v>1471</v>
      </c>
      <c r="B534" s="224" t="s">
        <v>1052</v>
      </c>
      <c r="C534" s="225" t="s">
        <v>1193</v>
      </c>
      <c r="D534" s="225" t="s">
        <v>1538</v>
      </c>
      <c r="E534" s="225" t="s">
        <v>1021</v>
      </c>
      <c r="F534" s="225" t="s">
        <v>1</v>
      </c>
      <c r="G534" s="225" t="s">
        <v>1</v>
      </c>
      <c r="H534" s="224" t="s">
        <v>1</v>
      </c>
      <c r="I534" s="224" t="s">
        <v>1021</v>
      </c>
      <c r="J534" s="226" t="s">
        <v>33</v>
      </c>
      <c r="K534" s="225" t="s">
        <v>1</v>
      </c>
      <c r="L534" s="225" t="s">
        <v>1</v>
      </c>
      <c r="M534" s="226" t="s">
        <v>33</v>
      </c>
      <c r="N534" s="225" t="s">
        <v>1</v>
      </c>
      <c r="O534" s="225" t="s">
        <v>1</v>
      </c>
      <c r="P534" s="225" t="s">
        <v>1</v>
      </c>
      <c r="Q534" s="225" t="s">
        <v>1</v>
      </c>
      <c r="R534" s="225" t="s">
        <v>1</v>
      </c>
      <c r="S534" s="225" t="s">
        <v>1</v>
      </c>
      <c r="T534" s="225" t="s">
        <v>1</v>
      </c>
      <c r="U534" s="225" t="s">
        <v>1</v>
      </c>
      <c r="V534" s="225" t="s">
        <v>1</v>
      </c>
      <c r="W534" s="225" t="s">
        <v>1</v>
      </c>
      <c r="X534" s="225" t="s">
        <v>1</v>
      </c>
      <c r="Y534" s="225" t="s">
        <v>1</v>
      </c>
      <c r="Z534" s="225" t="s">
        <v>1</v>
      </c>
      <c r="AA534" s="225" t="s">
        <v>1</v>
      </c>
      <c r="AB534" s="225" t="s">
        <v>1</v>
      </c>
      <c r="AC534" s="225" t="s">
        <v>1</v>
      </c>
      <c r="AD534" s="225" t="s">
        <v>1</v>
      </c>
      <c r="AE534" s="225" t="s">
        <v>1</v>
      </c>
      <c r="AF534" s="225" t="s">
        <v>1</v>
      </c>
      <c r="AG534" s="225" t="s">
        <v>1</v>
      </c>
      <c r="AH534" s="225" t="s">
        <v>1</v>
      </c>
      <c r="AI534" s="225" t="s">
        <v>1</v>
      </c>
      <c r="AJ534" s="225" t="s">
        <v>1</v>
      </c>
      <c r="AK534" s="225" t="s">
        <v>1</v>
      </c>
      <c r="AL534" s="225" t="s">
        <v>1</v>
      </c>
      <c r="AM534" s="225" t="s">
        <v>1</v>
      </c>
      <c r="AN534" s="225" t="s">
        <v>1</v>
      </c>
      <c r="AO534" s="225" t="s">
        <v>1</v>
      </c>
      <c r="AP534" s="225" t="s">
        <v>1</v>
      </c>
      <c r="AQ534" s="225" t="s">
        <v>1</v>
      </c>
      <c r="AR534" s="225" t="s">
        <v>1</v>
      </c>
      <c r="AS534" s="225" t="s">
        <v>1</v>
      </c>
      <c r="AT534" s="225" t="s">
        <v>1</v>
      </c>
      <c r="AU534" s="225" t="s">
        <v>1</v>
      </c>
      <c r="AV534" s="225" t="s">
        <v>1</v>
      </c>
      <c r="AW534" s="235" t="s">
        <v>1</v>
      </c>
      <c r="AX534" s="235">
        <v>0</v>
      </c>
      <c r="AY534" s="235">
        <v>0</v>
      </c>
      <c r="AZ534" s="228" t="s">
        <v>1</v>
      </c>
      <c r="BA534" s="228" t="s">
        <v>1</v>
      </c>
      <c r="BB534" s="229" t="s">
        <v>1</v>
      </c>
      <c r="BD534" t="e">
        <f>VLOOKUP(A534,'High impact list'!$A:$F,1,FALSE)</f>
        <v>#N/A</v>
      </c>
      <c r="BE534" t="e">
        <f>VLOOKUP(A534,'High impact list'!$A:$F,5,FALSE)</f>
        <v>#N/A</v>
      </c>
      <c r="BF534">
        <v>3</v>
      </c>
      <c r="BG534">
        <v>1</v>
      </c>
      <c r="BH534">
        <f>VLOOKUP(A534,Sheet2!B:B,1,FALSE)</f>
        <v>1471</v>
      </c>
    </row>
    <row r="535" spans="1:60" ht="14.25" customHeight="1" x14ac:dyDescent="0.25">
      <c r="A535" s="223">
        <v>305</v>
      </c>
      <c r="B535" s="224" t="s">
        <v>1542</v>
      </c>
      <c r="C535" s="225" t="s">
        <v>1193</v>
      </c>
      <c r="D535" s="225" t="s">
        <v>1538</v>
      </c>
      <c r="E535" s="225" t="s">
        <v>1065</v>
      </c>
      <c r="F535" s="225" t="s">
        <v>1</v>
      </c>
      <c r="G535" s="225" t="s">
        <v>1</v>
      </c>
      <c r="H535" s="224" t="s">
        <v>1</v>
      </c>
      <c r="I535" s="224" t="s">
        <v>1065</v>
      </c>
      <c r="J535" s="226" t="s">
        <v>33</v>
      </c>
      <c r="K535" s="225" t="s">
        <v>1</v>
      </c>
      <c r="L535" s="225" t="s">
        <v>1</v>
      </c>
      <c r="M535" s="226" t="s">
        <v>33</v>
      </c>
      <c r="N535" s="225" t="s">
        <v>1</v>
      </c>
      <c r="O535" s="225" t="s">
        <v>1</v>
      </c>
      <c r="P535" s="225" t="s">
        <v>1</v>
      </c>
      <c r="Q535" s="225" t="s">
        <v>1</v>
      </c>
      <c r="R535" s="225" t="s">
        <v>1</v>
      </c>
      <c r="S535" s="225" t="s">
        <v>1</v>
      </c>
      <c r="T535" s="225" t="s">
        <v>1</v>
      </c>
      <c r="U535" s="225" t="s">
        <v>1</v>
      </c>
      <c r="V535" s="225" t="s">
        <v>1</v>
      </c>
      <c r="W535" s="225" t="s">
        <v>1</v>
      </c>
      <c r="X535" s="225" t="s">
        <v>1</v>
      </c>
      <c r="Y535" s="225" t="s">
        <v>1</v>
      </c>
      <c r="Z535" s="225" t="s">
        <v>1</v>
      </c>
      <c r="AA535" s="225" t="s">
        <v>1</v>
      </c>
      <c r="AB535" s="225" t="s">
        <v>1</v>
      </c>
      <c r="AC535" s="225" t="s">
        <v>1</v>
      </c>
      <c r="AD535" s="225" t="s">
        <v>1</v>
      </c>
      <c r="AE535" s="225" t="s">
        <v>1</v>
      </c>
      <c r="AF535" s="225" t="s">
        <v>1</v>
      </c>
      <c r="AG535" s="225" t="s">
        <v>1</v>
      </c>
      <c r="AH535" s="225" t="s">
        <v>1</v>
      </c>
      <c r="AI535" s="225" t="s">
        <v>1</v>
      </c>
      <c r="AJ535" s="225" t="s">
        <v>1</v>
      </c>
      <c r="AK535" s="225" t="s">
        <v>1</v>
      </c>
      <c r="AL535" s="225" t="s">
        <v>1</v>
      </c>
      <c r="AM535" s="225" t="s">
        <v>1</v>
      </c>
      <c r="AN535" s="225" t="s">
        <v>1</v>
      </c>
      <c r="AO535" s="225" t="s">
        <v>1</v>
      </c>
      <c r="AP535" s="225" t="s">
        <v>1</v>
      </c>
      <c r="AQ535" s="225" t="s">
        <v>1</v>
      </c>
      <c r="AR535" s="225" t="s">
        <v>1</v>
      </c>
      <c r="AS535" s="225" t="s">
        <v>1</v>
      </c>
      <c r="AT535" s="225" t="s">
        <v>1</v>
      </c>
      <c r="AU535" s="225" t="s">
        <v>1</v>
      </c>
      <c r="AV535" s="225" t="s">
        <v>1</v>
      </c>
      <c r="AW535" s="235" t="s">
        <v>1</v>
      </c>
      <c r="AX535" s="235">
        <v>0</v>
      </c>
      <c r="AY535" s="235">
        <v>0</v>
      </c>
      <c r="AZ535" s="228">
        <v>0</v>
      </c>
      <c r="BA535" s="228">
        <v>0</v>
      </c>
      <c r="BB535" s="229">
        <v>0</v>
      </c>
      <c r="BD535" t="e">
        <f>VLOOKUP(A535,'High impact list'!$A:$F,1,FALSE)</f>
        <v>#N/A</v>
      </c>
      <c r="BE535" t="e">
        <f>VLOOKUP(A535,'High impact list'!$A:$F,5,FALSE)</f>
        <v>#N/A</v>
      </c>
      <c r="BF535">
        <v>3</v>
      </c>
      <c r="BG535">
        <v>1</v>
      </c>
      <c r="BH535" t="e">
        <f>VLOOKUP(A535,Sheet2!B:B,1,FALSE)</f>
        <v>#N/A</v>
      </c>
    </row>
    <row r="536" spans="1:60" ht="18.75" customHeight="1" x14ac:dyDescent="0.25">
      <c r="A536" s="223">
        <v>307</v>
      </c>
      <c r="B536" s="224" t="s">
        <v>1367</v>
      </c>
      <c r="C536" s="225" t="s">
        <v>1193</v>
      </c>
      <c r="D536" s="225" t="s">
        <v>1538</v>
      </c>
      <c r="E536" s="225" t="s">
        <v>1021</v>
      </c>
      <c r="F536" s="225" t="s">
        <v>1</v>
      </c>
      <c r="G536" s="225" t="s">
        <v>1517</v>
      </c>
      <c r="H536" s="224" t="s">
        <v>1</v>
      </c>
      <c r="I536" s="224" t="s">
        <v>437</v>
      </c>
      <c r="J536" s="226" t="s">
        <v>33</v>
      </c>
      <c r="K536" s="225" t="s">
        <v>1</v>
      </c>
      <c r="L536" s="225" t="s">
        <v>1</v>
      </c>
      <c r="M536" s="226" t="s">
        <v>33</v>
      </c>
      <c r="N536" s="225" t="s">
        <v>1</v>
      </c>
      <c r="O536" s="225" t="s">
        <v>1</v>
      </c>
      <c r="P536" s="225" t="s">
        <v>1</v>
      </c>
      <c r="Q536" s="225" t="s">
        <v>1</v>
      </c>
      <c r="R536" s="225" t="s">
        <v>1</v>
      </c>
      <c r="S536" s="225" t="s">
        <v>1</v>
      </c>
      <c r="T536" s="225" t="s">
        <v>1</v>
      </c>
      <c r="U536" s="225" t="s">
        <v>1</v>
      </c>
      <c r="V536" s="225" t="s">
        <v>1</v>
      </c>
      <c r="W536" s="225" t="s">
        <v>1</v>
      </c>
      <c r="X536" s="225" t="s">
        <v>1</v>
      </c>
      <c r="Y536" s="225" t="s">
        <v>1</v>
      </c>
      <c r="Z536" s="225" t="s">
        <v>1</v>
      </c>
      <c r="AA536" s="225" t="s">
        <v>1</v>
      </c>
      <c r="AB536" s="225" t="s">
        <v>1</v>
      </c>
      <c r="AC536" s="225" t="s">
        <v>1</v>
      </c>
      <c r="AD536" s="225" t="s">
        <v>1</v>
      </c>
      <c r="AE536" s="225" t="s">
        <v>1</v>
      </c>
      <c r="AF536" s="225" t="s">
        <v>1</v>
      </c>
      <c r="AG536" s="225" t="s">
        <v>1</v>
      </c>
      <c r="AH536" s="225" t="s">
        <v>1</v>
      </c>
      <c r="AI536" s="225" t="s">
        <v>1</v>
      </c>
      <c r="AJ536" s="225" t="s">
        <v>1</v>
      </c>
      <c r="AK536" s="225" t="s">
        <v>1</v>
      </c>
      <c r="AL536" s="225" t="s">
        <v>1</v>
      </c>
      <c r="AM536" s="225" t="s">
        <v>1</v>
      </c>
      <c r="AN536" s="225" t="s">
        <v>1</v>
      </c>
      <c r="AO536" s="225" t="s">
        <v>1</v>
      </c>
      <c r="AP536" s="225" t="s">
        <v>1</v>
      </c>
      <c r="AQ536" s="225" t="s">
        <v>1</v>
      </c>
      <c r="AR536" s="225" t="s">
        <v>1</v>
      </c>
      <c r="AS536" s="225" t="s">
        <v>1</v>
      </c>
      <c r="AT536" s="225" t="s">
        <v>1</v>
      </c>
      <c r="AU536" s="225" t="s">
        <v>1</v>
      </c>
      <c r="AV536" s="225" t="s">
        <v>1</v>
      </c>
      <c r="AW536" s="226" t="s">
        <v>1241</v>
      </c>
      <c r="AX536" s="226">
        <v>1</v>
      </c>
      <c r="AY536" s="235">
        <v>0</v>
      </c>
      <c r="AZ536" s="228">
        <v>0</v>
      </c>
      <c r="BA536" s="228">
        <v>0</v>
      </c>
      <c r="BB536" s="229">
        <v>0</v>
      </c>
      <c r="BD536" t="e">
        <f>VLOOKUP(A536,'High impact list'!$A:$F,1,FALSE)</f>
        <v>#N/A</v>
      </c>
      <c r="BE536" t="e">
        <f>VLOOKUP(A536,'High impact list'!$A:$F,5,FALSE)</f>
        <v>#N/A</v>
      </c>
      <c r="BF536">
        <v>3</v>
      </c>
      <c r="BG536">
        <v>1</v>
      </c>
      <c r="BH536" t="e">
        <f>VLOOKUP(A536,Sheet2!B:B,1,FALSE)</f>
        <v>#N/A</v>
      </c>
    </row>
    <row r="537" spans="1:60" ht="14.25" customHeight="1" x14ac:dyDescent="0.25">
      <c r="A537" s="223">
        <v>1455</v>
      </c>
      <c r="B537" s="224" t="s">
        <v>1368</v>
      </c>
      <c r="C537" s="225" t="s">
        <v>1193</v>
      </c>
      <c r="D537" s="225" t="s">
        <v>1538</v>
      </c>
      <c r="E537" s="225" t="s">
        <v>854</v>
      </c>
      <c r="F537" s="225" t="s">
        <v>1</v>
      </c>
      <c r="G537" s="225" t="s">
        <v>151</v>
      </c>
      <c r="H537" s="224" t="s">
        <v>1</v>
      </c>
      <c r="I537" s="224" t="s">
        <v>437</v>
      </c>
      <c r="J537" s="226" t="s">
        <v>33</v>
      </c>
      <c r="K537" s="225" t="s">
        <v>1</v>
      </c>
      <c r="L537" s="225" t="s">
        <v>1</v>
      </c>
      <c r="M537" s="226" t="s">
        <v>33</v>
      </c>
      <c r="N537" s="225" t="s">
        <v>1</v>
      </c>
      <c r="O537" s="225" t="s">
        <v>1</v>
      </c>
      <c r="P537" s="225" t="s">
        <v>1</v>
      </c>
      <c r="Q537" s="225" t="s">
        <v>1</v>
      </c>
      <c r="R537" s="225" t="s">
        <v>1</v>
      </c>
      <c r="S537" s="225" t="s">
        <v>1</v>
      </c>
      <c r="T537" s="225" t="s">
        <v>1</v>
      </c>
      <c r="U537" s="225" t="s">
        <v>1</v>
      </c>
      <c r="V537" s="225" t="s">
        <v>1</v>
      </c>
      <c r="W537" s="225" t="s">
        <v>1</v>
      </c>
      <c r="X537" s="225" t="s">
        <v>1</v>
      </c>
      <c r="Y537" s="225" t="s">
        <v>1</v>
      </c>
      <c r="Z537" s="225" t="s">
        <v>1</v>
      </c>
      <c r="AA537" s="225" t="s">
        <v>1</v>
      </c>
      <c r="AB537" s="225" t="s">
        <v>1</v>
      </c>
      <c r="AC537" s="225" t="s">
        <v>1</v>
      </c>
      <c r="AD537" s="225" t="s">
        <v>1</v>
      </c>
      <c r="AE537" s="225" t="s">
        <v>1</v>
      </c>
      <c r="AF537" s="225" t="s">
        <v>1</v>
      </c>
      <c r="AG537" s="225" t="s">
        <v>1</v>
      </c>
      <c r="AH537" s="225" t="s">
        <v>1</v>
      </c>
      <c r="AI537" s="225" t="s">
        <v>1</v>
      </c>
      <c r="AJ537" s="225" t="s">
        <v>1</v>
      </c>
      <c r="AK537" s="225" t="s">
        <v>1</v>
      </c>
      <c r="AL537" s="225" t="s">
        <v>1</v>
      </c>
      <c r="AM537" s="225" t="s">
        <v>1</v>
      </c>
      <c r="AN537" s="225" t="s">
        <v>1</v>
      </c>
      <c r="AO537" s="225" t="s">
        <v>1</v>
      </c>
      <c r="AP537" s="225" t="s">
        <v>1</v>
      </c>
      <c r="AQ537" s="225" t="s">
        <v>1</v>
      </c>
      <c r="AR537" s="225" t="s">
        <v>1</v>
      </c>
      <c r="AS537" s="225" t="s">
        <v>1</v>
      </c>
      <c r="AT537" s="225" t="s">
        <v>1</v>
      </c>
      <c r="AU537" s="225" t="s">
        <v>1</v>
      </c>
      <c r="AV537" s="225" t="s">
        <v>1</v>
      </c>
      <c r="AW537" s="226" t="s">
        <v>1241</v>
      </c>
      <c r="AX537" s="226">
        <v>1</v>
      </c>
      <c r="AY537" s="235">
        <v>0</v>
      </c>
      <c r="AZ537" s="228">
        <v>0</v>
      </c>
      <c r="BA537" s="228">
        <v>0</v>
      </c>
      <c r="BB537" s="234">
        <v>0</v>
      </c>
      <c r="BD537" t="e">
        <f>VLOOKUP(A537,'High impact list'!$A:$F,1,FALSE)</f>
        <v>#N/A</v>
      </c>
      <c r="BE537" t="e">
        <f>VLOOKUP(A537,'High impact list'!$A:$F,5,FALSE)</f>
        <v>#N/A</v>
      </c>
      <c r="BF537">
        <v>3</v>
      </c>
      <c r="BG537">
        <v>1</v>
      </c>
      <c r="BH537" t="e">
        <f>VLOOKUP(A537,Sheet2!B:B,1,FALSE)</f>
        <v>#N/A</v>
      </c>
    </row>
    <row r="538" spans="1:60" ht="18" customHeight="1" x14ac:dyDescent="0.25">
      <c r="A538" s="223">
        <v>344</v>
      </c>
      <c r="B538" s="224" t="s">
        <v>718</v>
      </c>
      <c r="C538" s="225" t="s">
        <v>1193</v>
      </c>
      <c r="D538" s="225" t="s">
        <v>1538</v>
      </c>
      <c r="E538" s="225" t="s">
        <v>683</v>
      </c>
      <c r="F538" s="225" t="s">
        <v>1</v>
      </c>
      <c r="G538" s="225" t="s">
        <v>695</v>
      </c>
      <c r="H538" s="224" t="s">
        <v>1</v>
      </c>
      <c r="I538" s="224" t="s">
        <v>437</v>
      </c>
      <c r="J538" s="226" t="s">
        <v>33</v>
      </c>
      <c r="K538" s="225" t="s">
        <v>1</v>
      </c>
      <c r="L538" s="225" t="s">
        <v>1</v>
      </c>
      <c r="M538" s="226" t="s">
        <v>33</v>
      </c>
      <c r="N538" s="225" t="s">
        <v>1</v>
      </c>
      <c r="O538" s="225" t="s">
        <v>1</v>
      </c>
      <c r="P538" s="225" t="s">
        <v>1</v>
      </c>
      <c r="Q538" s="225" t="s">
        <v>1</v>
      </c>
      <c r="R538" s="225" t="s">
        <v>1</v>
      </c>
      <c r="S538" s="225" t="s">
        <v>1</v>
      </c>
      <c r="T538" s="225" t="s">
        <v>1</v>
      </c>
      <c r="U538" s="225" t="s">
        <v>1</v>
      </c>
      <c r="V538" s="225" t="s">
        <v>1</v>
      </c>
      <c r="W538" s="225" t="s">
        <v>1</v>
      </c>
      <c r="X538" s="225" t="s">
        <v>1</v>
      </c>
      <c r="Y538" s="225" t="s">
        <v>1</v>
      </c>
      <c r="Z538" s="225" t="s">
        <v>1</v>
      </c>
      <c r="AA538" s="225" t="s">
        <v>1</v>
      </c>
      <c r="AB538" s="225" t="s">
        <v>1</v>
      </c>
      <c r="AC538" s="225" t="s">
        <v>1</v>
      </c>
      <c r="AD538" s="225" t="s">
        <v>1</v>
      </c>
      <c r="AE538" s="225" t="s">
        <v>1</v>
      </c>
      <c r="AF538" s="225" t="s">
        <v>1</v>
      </c>
      <c r="AG538" s="225" t="s">
        <v>1</v>
      </c>
      <c r="AH538" s="225" t="s">
        <v>1</v>
      </c>
      <c r="AI538" s="225" t="s">
        <v>1</v>
      </c>
      <c r="AJ538" s="225" t="s">
        <v>1</v>
      </c>
      <c r="AK538" s="225" t="s">
        <v>1</v>
      </c>
      <c r="AL538" s="225" t="s">
        <v>1</v>
      </c>
      <c r="AM538" s="225" t="s">
        <v>1</v>
      </c>
      <c r="AN538" s="225" t="s">
        <v>1</v>
      </c>
      <c r="AO538" s="225" t="s">
        <v>1</v>
      </c>
      <c r="AP538" s="225" t="s">
        <v>1</v>
      </c>
      <c r="AQ538" s="225" t="s">
        <v>1</v>
      </c>
      <c r="AR538" s="225" t="s">
        <v>1</v>
      </c>
      <c r="AS538" s="225" t="s">
        <v>1</v>
      </c>
      <c r="AT538" s="225" t="s">
        <v>1</v>
      </c>
      <c r="AU538" s="225" t="s">
        <v>1</v>
      </c>
      <c r="AV538" s="225" t="s">
        <v>1</v>
      </c>
      <c r="AW538" s="235" t="s">
        <v>1</v>
      </c>
      <c r="AX538" s="226">
        <v>1</v>
      </c>
      <c r="AY538" s="235">
        <v>0</v>
      </c>
      <c r="AZ538" s="228">
        <v>0</v>
      </c>
      <c r="BA538" s="228">
        <v>0</v>
      </c>
      <c r="BB538" s="229">
        <v>0</v>
      </c>
      <c r="BD538" t="e">
        <f>VLOOKUP(A538,'High impact list'!$A:$F,1,FALSE)</f>
        <v>#N/A</v>
      </c>
      <c r="BE538" t="e">
        <f>VLOOKUP(A538,'High impact list'!$A:$F,5,FALSE)</f>
        <v>#N/A</v>
      </c>
      <c r="BF538">
        <v>3</v>
      </c>
      <c r="BG538">
        <v>1</v>
      </c>
      <c r="BH538" t="e">
        <f>VLOOKUP(A538,Sheet2!B:B,1,FALSE)</f>
        <v>#N/A</v>
      </c>
    </row>
    <row r="539" spans="1:60" ht="18.75" customHeight="1" x14ac:dyDescent="0.25">
      <c r="A539" s="223">
        <v>420</v>
      </c>
      <c r="B539" s="224" t="s">
        <v>932</v>
      </c>
      <c r="C539" s="225" t="s">
        <v>1193</v>
      </c>
      <c r="D539" s="225" t="s">
        <v>1538</v>
      </c>
      <c r="E539" s="225" t="s">
        <v>896</v>
      </c>
      <c r="F539" s="225" t="s">
        <v>1</v>
      </c>
      <c r="G539" s="225" t="s">
        <v>900</v>
      </c>
      <c r="H539" s="224" t="s">
        <v>1</v>
      </c>
      <c r="I539" s="224" t="s">
        <v>437</v>
      </c>
      <c r="J539" s="226" t="s">
        <v>33</v>
      </c>
      <c r="K539" s="225" t="s">
        <v>1</v>
      </c>
      <c r="L539" s="225" t="s">
        <v>1</v>
      </c>
      <c r="M539" s="226" t="s">
        <v>33</v>
      </c>
      <c r="N539" s="225" t="s">
        <v>1</v>
      </c>
      <c r="O539" s="225" t="s">
        <v>1</v>
      </c>
      <c r="P539" s="225" t="s">
        <v>1</v>
      </c>
      <c r="Q539" s="225" t="s">
        <v>1</v>
      </c>
      <c r="R539" s="225" t="s">
        <v>1</v>
      </c>
      <c r="S539" s="225" t="s">
        <v>1</v>
      </c>
      <c r="T539" s="225" t="s">
        <v>1</v>
      </c>
      <c r="U539" s="225" t="s">
        <v>1</v>
      </c>
      <c r="V539" s="225" t="s">
        <v>1</v>
      </c>
      <c r="W539" s="225" t="s">
        <v>1</v>
      </c>
      <c r="X539" s="225" t="s">
        <v>1</v>
      </c>
      <c r="Y539" s="225" t="s">
        <v>1</v>
      </c>
      <c r="Z539" s="225" t="s">
        <v>1</v>
      </c>
      <c r="AA539" s="225" t="s">
        <v>1</v>
      </c>
      <c r="AB539" s="225" t="s">
        <v>1</v>
      </c>
      <c r="AC539" s="225" t="s">
        <v>1</v>
      </c>
      <c r="AD539" s="225" t="s">
        <v>1</v>
      </c>
      <c r="AE539" s="225" t="s">
        <v>1</v>
      </c>
      <c r="AF539" s="225" t="s">
        <v>1</v>
      </c>
      <c r="AG539" s="225" t="s">
        <v>1</v>
      </c>
      <c r="AH539" s="225" t="s">
        <v>1</v>
      </c>
      <c r="AI539" s="225" t="s">
        <v>1</v>
      </c>
      <c r="AJ539" s="225" t="s">
        <v>1</v>
      </c>
      <c r="AK539" s="225" t="s">
        <v>1</v>
      </c>
      <c r="AL539" s="225" t="s">
        <v>1</v>
      </c>
      <c r="AM539" s="225" t="s">
        <v>1</v>
      </c>
      <c r="AN539" s="225" t="s">
        <v>1</v>
      </c>
      <c r="AO539" s="225" t="s">
        <v>1</v>
      </c>
      <c r="AP539" s="225" t="s">
        <v>1</v>
      </c>
      <c r="AQ539" s="225" t="s">
        <v>1</v>
      </c>
      <c r="AR539" s="225" t="s">
        <v>1</v>
      </c>
      <c r="AS539" s="225" t="s">
        <v>1</v>
      </c>
      <c r="AT539" s="225" t="s">
        <v>1</v>
      </c>
      <c r="AU539" s="225" t="s">
        <v>1</v>
      </c>
      <c r="AV539" s="225" t="s">
        <v>1</v>
      </c>
      <c r="AW539" s="226" t="s">
        <v>1241</v>
      </c>
      <c r="AX539" s="235">
        <v>0</v>
      </c>
      <c r="AY539" s="235">
        <v>0</v>
      </c>
      <c r="AZ539" s="228">
        <v>0</v>
      </c>
      <c r="BA539" s="228">
        <v>0</v>
      </c>
      <c r="BB539" s="229">
        <v>0</v>
      </c>
      <c r="BD539" t="e">
        <f>VLOOKUP(A539,'High impact list'!$A:$F,1,FALSE)</f>
        <v>#N/A</v>
      </c>
      <c r="BE539" t="e">
        <f>VLOOKUP(A539,'High impact list'!$A:$F,5,FALSE)</f>
        <v>#N/A</v>
      </c>
      <c r="BF539">
        <v>3</v>
      </c>
      <c r="BG539">
        <v>1</v>
      </c>
      <c r="BH539" t="e">
        <f>VLOOKUP(A539,Sheet2!B:B,1,FALSE)</f>
        <v>#N/A</v>
      </c>
    </row>
    <row r="540" spans="1:60" ht="14.25" customHeight="1" x14ac:dyDescent="0.25">
      <c r="A540" s="223">
        <v>1151</v>
      </c>
      <c r="B540" s="224" t="s">
        <v>614</v>
      </c>
      <c r="C540" s="225" t="s">
        <v>1193</v>
      </c>
      <c r="D540" s="225" t="s">
        <v>1538</v>
      </c>
      <c r="E540" s="225" t="s">
        <v>571</v>
      </c>
      <c r="F540" s="225" t="s">
        <v>1</v>
      </c>
      <c r="G540" s="225" t="s">
        <v>1</v>
      </c>
      <c r="H540" s="224" t="s">
        <v>1</v>
      </c>
      <c r="I540" s="224" t="s">
        <v>571</v>
      </c>
      <c r="J540" s="226" t="s">
        <v>33</v>
      </c>
      <c r="K540" s="225" t="s">
        <v>1</v>
      </c>
      <c r="L540" s="225" t="s">
        <v>1</v>
      </c>
      <c r="M540" s="226" t="s">
        <v>33</v>
      </c>
      <c r="N540" s="225" t="s">
        <v>1</v>
      </c>
      <c r="O540" s="225" t="s">
        <v>1</v>
      </c>
      <c r="P540" s="225" t="s">
        <v>1</v>
      </c>
      <c r="Q540" s="225" t="s">
        <v>1</v>
      </c>
      <c r="R540" s="225" t="s">
        <v>1</v>
      </c>
      <c r="S540" s="225" t="s">
        <v>1</v>
      </c>
      <c r="T540" s="225" t="s">
        <v>1</v>
      </c>
      <c r="U540" s="225" t="s">
        <v>1</v>
      </c>
      <c r="V540" s="225" t="s">
        <v>1</v>
      </c>
      <c r="W540" s="225" t="s">
        <v>1</v>
      </c>
      <c r="X540" s="225" t="s">
        <v>1</v>
      </c>
      <c r="Y540" s="225" t="s">
        <v>1</v>
      </c>
      <c r="Z540" s="225" t="s">
        <v>1</v>
      </c>
      <c r="AA540" s="225" t="s">
        <v>1</v>
      </c>
      <c r="AB540" s="225" t="s">
        <v>1</v>
      </c>
      <c r="AC540" s="225" t="s">
        <v>1</v>
      </c>
      <c r="AD540" s="225" t="s">
        <v>1</v>
      </c>
      <c r="AE540" s="225" t="s">
        <v>1</v>
      </c>
      <c r="AF540" s="225" t="s">
        <v>1</v>
      </c>
      <c r="AG540" s="225" t="s">
        <v>1</v>
      </c>
      <c r="AH540" s="225" t="s">
        <v>1</v>
      </c>
      <c r="AI540" s="225" t="s">
        <v>1</v>
      </c>
      <c r="AJ540" s="225" t="s">
        <v>1</v>
      </c>
      <c r="AK540" s="225" t="s">
        <v>1</v>
      </c>
      <c r="AL540" s="225" t="s">
        <v>1</v>
      </c>
      <c r="AM540" s="225" t="s">
        <v>1</v>
      </c>
      <c r="AN540" s="225" t="s">
        <v>1</v>
      </c>
      <c r="AO540" s="225" t="s">
        <v>1</v>
      </c>
      <c r="AP540" s="225" t="s">
        <v>1</v>
      </c>
      <c r="AQ540" s="225" t="s">
        <v>1</v>
      </c>
      <c r="AR540" s="225" t="s">
        <v>1</v>
      </c>
      <c r="AS540" s="225" t="s">
        <v>1</v>
      </c>
      <c r="AT540" s="225" t="s">
        <v>1</v>
      </c>
      <c r="AU540" s="231" t="s">
        <v>20</v>
      </c>
      <c r="AV540" s="225" t="s">
        <v>1</v>
      </c>
      <c r="AW540" s="235" t="s">
        <v>1</v>
      </c>
      <c r="AX540" s="235">
        <v>0</v>
      </c>
      <c r="AY540" s="235">
        <v>0</v>
      </c>
      <c r="AZ540" s="228">
        <v>0</v>
      </c>
      <c r="BA540" s="233">
        <v>0</v>
      </c>
      <c r="BB540" s="229">
        <v>0</v>
      </c>
      <c r="BD540" t="e">
        <f>VLOOKUP(A540,'High impact list'!$A:$F,1,FALSE)</f>
        <v>#N/A</v>
      </c>
      <c r="BE540" t="e">
        <f>VLOOKUP(A540,'High impact list'!$A:$F,5,FALSE)</f>
        <v>#N/A</v>
      </c>
      <c r="BF540">
        <v>3</v>
      </c>
      <c r="BG540">
        <v>1</v>
      </c>
      <c r="BH540" t="e">
        <f>VLOOKUP(A540,Sheet2!B:B,1,FALSE)</f>
        <v>#N/A</v>
      </c>
    </row>
    <row r="541" spans="1:60" ht="14.25" customHeight="1" x14ac:dyDescent="0.25">
      <c r="A541" s="223">
        <v>1354</v>
      </c>
      <c r="B541" s="224" t="s">
        <v>1369</v>
      </c>
      <c r="C541" s="225" t="s">
        <v>1193</v>
      </c>
      <c r="D541" s="225" t="s">
        <v>1538</v>
      </c>
      <c r="E541" s="225" t="s">
        <v>625</v>
      </c>
      <c r="F541" s="225" t="s">
        <v>1</v>
      </c>
      <c r="G541" s="225" t="s">
        <v>1</v>
      </c>
      <c r="H541" s="224" t="s">
        <v>1</v>
      </c>
      <c r="I541" s="224" t="s">
        <v>625</v>
      </c>
      <c r="J541" s="226" t="s">
        <v>33</v>
      </c>
      <c r="K541" s="225" t="s">
        <v>1</v>
      </c>
      <c r="L541" s="225" t="s">
        <v>1</v>
      </c>
      <c r="M541" s="226" t="s">
        <v>33</v>
      </c>
      <c r="N541" s="225" t="s">
        <v>1</v>
      </c>
      <c r="O541" s="230" t="s">
        <v>22</v>
      </c>
      <c r="P541" s="225" t="s">
        <v>1</v>
      </c>
      <c r="Q541" s="225" t="s">
        <v>1</v>
      </c>
      <c r="R541" s="225" t="s">
        <v>1</v>
      </c>
      <c r="S541" s="225" t="s">
        <v>1</v>
      </c>
      <c r="T541" s="225" t="s">
        <v>1</v>
      </c>
      <c r="U541" s="225" t="s">
        <v>1</v>
      </c>
      <c r="V541" s="225" t="s">
        <v>1</v>
      </c>
      <c r="W541" s="225" t="s">
        <v>1</v>
      </c>
      <c r="X541" s="225" t="s">
        <v>1</v>
      </c>
      <c r="Y541" s="225" t="s">
        <v>1</v>
      </c>
      <c r="Z541" s="225" t="s">
        <v>1</v>
      </c>
      <c r="AA541" s="225" t="s">
        <v>1</v>
      </c>
      <c r="AB541" s="225" t="s">
        <v>1</v>
      </c>
      <c r="AC541" s="225" t="s">
        <v>1</v>
      </c>
      <c r="AD541" s="225" t="s">
        <v>1</v>
      </c>
      <c r="AE541" s="225" t="s">
        <v>1</v>
      </c>
      <c r="AF541" s="225" t="s">
        <v>1</v>
      </c>
      <c r="AG541" s="225" t="s">
        <v>1</v>
      </c>
      <c r="AH541" s="225" t="s">
        <v>1</v>
      </c>
      <c r="AI541" s="225" t="s">
        <v>1</v>
      </c>
      <c r="AJ541" s="225" t="s">
        <v>1</v>
      </c>
      <c r="AK541" s="225" t="s">
        <v>1</v>
      </c>
      <c r="AL541" s="225" t="s">
        <v>1</v>
      </c>
      <c r="AM541" s="225" t="s">
        <v>1</v>
      </c>
      <c r="AN541" s="225" t="s">
        <v>1</v>
      </c>
      <c r="AO541" s="225" t="s">
        <v>1</v>
      </c>
      <c r="AP541" s="225" t="s">
        <v>1</v>
      </c>
      <c r="AQ541" s="225" t="s">
        <v>1</v>
      </c>
      <c r="AR541" s="225" t="s">
        <v>1</v>
      </c>
      <c r="AS541" s="225" t="s">
        <v>1</v>
      </c>
      <c r="AT541" s="225" t="s">
        <v>1</v>
      </c>
      <c r="AU541" s="225" t="s">
        <v>1</v>
      </c>
      <c r="AV541" s="225" t="s">
        <v>1</v>
      </c>
      <c r="AW541" s="226" t="s">
        <v>1241</v>
      </c>
      <c r="AX541" s="226">
        <v>1</v>
      </c>
      <c r="AY541" s="235">
        <v>0</v>
      </c>
      <c r="AZ541" s="228">
        <v>0</v>
      </c>
      <c r="BA541" s="228">
        <v>0</v>
      </c>
      <c r="BB541" s="229">
        <v>0</v>
      </c>
      <c r="BD541" t="e">
        <f>VLOOKUP(A541,'High impact list'!$A:$F,1,FALSE)</f>
        <v>#N/A</v>
      </c>
      <c r="BE541" t="e">
        <f>VLOOKUP(A541,'High impact list'!$A:$F,5,FALSE)</f>
        <v>#N/A</v>
      </c>
      <c r="BF541">
        <v>3</v>
      </c>
      <c r="BG541">
        <v>1</v>
      </c>
      <c r="BH541" t="e">
        <f>VLOOKUP(A541,Sheet2!B:B,1,FALSE)</f>
        <v>#N/A</v>
      </c>
    </row>
    <row r="542" spans="1:60" ht="14.25" customHeight="1" x14ac:dyDescent="0.25">
      <c r="A542" s="223">
        <v>428</v>
      </c>
      <c r="B542" s="224" t="s">
        <v>1370</v>
      </c>
      <c r="C542" s="225" t="s">
        <v>1193</v>
      </c>
      <c r="D542" s="225" t="s">
        <v>1538</v>
      </c>
      <c r="E542" s="225" t="s">
        <v>1086</v>
      </c>
      <c r="F542" s="225" t="s">
        <v>1</v>
      </c>
      <c r="G542" s="225" t="s">
        <v>1530</v>
      </c>
      <c r="H542" s="224" t="s">
        <v>1</v>
      </c>
      <c r="I542" s="224" t="s">
        <v>437</v>
      </c>
      <c r="J542" s="226" t="s">
        <v>33</v>
      </c>
      <c r="K542" s="225" t="s">
        <v>1</v>
      </c>
      <c r="L542" s="225" t="s">
        <v>1</v>
      </c>
      <c r="M542" s="226" t="s">
        <v>33</v>
      </c>
      <c r="N542" s="225" t="s">
        <v>1</v>
      </c>
      <c r="O542" s="225" t="s">
        <v>1</v>
      </c>
      <c r="P542" s="225" t="s">
        <v>1</v>
      </c>
      <c r="Q542" s="225" t="s">
        <v>1</v>
      </c>
      <c r="R542" s="225" t="s">
        <v>1</v>
      </c>
      <c r="S542" s="225" t="s">
        <v>1</v>
      </c>
      <c r="T542" s="225" t="s">
        <v>1</v>
      </c>
      <c r="U542" s="225" t="s">
        <v>1</v>
      </c>
      <c r="V542" s="225" t="s">
        <v>1</v>
      </c>
      <c r="W542" s="225" t="s">
        <v>1</v>
      </c>
      <c r="X542" s="225" t="s">
        <v>1</v>
      </c>
      <c r="Y542" s="225" t="s">
        <v>1</v>
      </c>
      <c r="Z542" s="225" t="s">
        <v>1</v>
      </c>
      <c r="AA542" s="225" t="s">
        <v>1</v>
      </c>
      <c r="AB542" s="225" t="s">
        <v>1</v>
      </c>
      <c r="AC542" s="225" t="s">
        <v>1</v>
      </c>
      <c r="AD542" s="225" t="s">
        <v>1</v>
      </c>
      <c r="AE542" s="225" t="s">
        <v>1</v>
      </c>
      <c r="AF542" s="225" t="s">
        <v>1</v>
      </c>
      <c r="AG542" s="225" t="s">
        <v>1</v>
      </c>
      <c r="AH542" s="225" t="s">
        <v>1</v>
      </c>
      <c r="AI542" s="225" t="s">
        <v>1</v>
      </c>
      <c r="AJ542" s="225" t="s">
        <v>1</v>
      </c>
      <c r="AK542" s="225" t="s">
        <v>1</v>
      </c>
      <c r="AL542" s="225" t="s">
        <v>1</v>
      </c>
      <c r="AM542" s="225" t="s">
        <v>1</v>
      </c>
      <c r="AN542" s="225" t="s">
        <v>1</v>
      </c>
      <c r="AO542" s="225" t="s">
        <v>1</v>
      </c>
      <c r="AP542" s="225" t="s">
        <v>1</v>
      </c>
      <c r="AQ542" s="225" t="s">
        <v>1</v>
      </c>
      <c r="AR542" s="225" t="s">
        <v>1</v>
      </c>
      <c r="AS542" s="225" t="s">
        <v>1</v>
      </c>
      <c r="AT542" s="225" t="s">
        <v>1</v>
      </c>
      <c r="AU542" s="225" t="s">
        <v>1</v>
      </c>
      <c r="AV542" s="225" t="s">
        <v>1</v>
      </c>
      <c r="AW542" s="235" t="s">
        <v>1</v>
      </c>
      <c r="AX542" s="226">
        <v>1</v>
      </c>
      <c r="AY542" s="235">
        <v>0</v>
      </c>
      <c r="AZ542" s="228">
        <v>0</v>
      </c>
      <c r="BA542" s="233">
        <v>3.7</v>
      </c>
      <c r="BB542" s="234">
        <v>0</v>
      </c>
      <c r="BD542" t="e">
        <f>VLOOKUP(A542,'High impact list'!$A:$F,1,FALSE)</f>
        <v>#N/A</v>
      </c>
      <c r="BE542" t="e">
        <f>VLOOKUP(A542,'High impact list'!$A:$F,5,FALSE)</f>
        <v>#N/A</v>
      </c>
      <c r="BF542">
        <v>3</v>
      </c>
      <c r="BG542">
        <v>1</v>
      </c>
      <c r="BH542" t="e">
        <f>VLOOKUP(A542,Sheet2!B:B,1,FALSE)</f>
        <v>#N/A</v>
      </c>
    </row>
    <row r="543" spans="1:60" ht="18.75" customHeight="1" x14ac:dyDescent="0.25">
      <c r="A543" s="223">
        <v>1445</v>
      </c>
      <c r="B543" s="224" t="s">
        <v>1543</v>
      </c>
      <c r="C543" s="225" t="s">
        <v>1193</v>
      </c>
      <c r="D543" s="225" t="s">
        <v>1538</v>
      </c>
      <c r="E543" s="225" t="s">
        <v>737</v>
      </c>
      <c r="F543" s="225" t="s">
        <v>209</v>
      </c>
      <c r="G543" s="225" t="s">
        <v>209</v>
      </c>
      <c r="H543" s="224" t="s">
        <v>1</v>
      </c>
      <c r="I543" s="224" t="s">
        <v>437</v>
      </c>
      <c r="J543" s="226" t="s">
        <v>33</v>
      </c>
      <c r="K543" s="225" t="s">
        <v>1</v>
      </c>
      <c r="L543" s="225" t="s">
        <v>1</v>
      </c>
      <c r="M543" s="226" t="s">
        <v>33</v>
      </c>
      <c r="N543" s="225" t="s">
        <v>1</v>
      </c>
      <c r="O543" s="225" t="s">
        <v>1</v>
      </c>
      <c r="P543" s="225" t="s">
        <v>1</v>
      </c>
      <c r="Q543" s="225" t="s">
        <v>1</v>
      </c>
      <c r="R543" s="225" t="s">
        <v>1</v>
      </c>
      <c r="S543" s="225" t="s">
        <v>1</v>
      </c>
      <c r="T543" s="225" t="s">
        <v>1</v>
      </c>
      <c r="U543" s="225" t="s">
        <v>1</v>
      </c>
      <c r="V543" s="225" t="s">
        <v>1</v>
      </c>
      <c r="W543" s="225" t="s">
        <v>1</v>
      </c>
      <c r="X543" s="225" t="s">
        <v>1</v>
      </c>
      <c r="Y543" s="225" t="s">
        <v>1</v>
      </c>
      <c r="Z543" s="225" t="s">
        <v>1</v>
      </c>
      <c r="AA543" s="225" t="s">
        <v>1</v>
      </c>
      <c r="AB543" s="225" t="s">
        <v>1</v>
      </c>
      <c r="AC543" s="225" t="s">
        <v>1</v>
      </c>
      <c r="AD543" s="225" t="s">
        <v>1</v>
      </c>
      <c r="AE543" s="225" t="s">
        <v>1</v>
      </c>
      <c r="AF543" s="225" t="s">
        <v>1</v>
      </c>
      <c r="AG543" s="225" t="s">
        <v>1</v>
      </c>
      <c r="AH543" s="225" t="s">
        <v>1</v>
      </c>
      <c r="AI543" s="225" t="s">
        <v>1</v>
      </c>
      <c r="AJ543" s="225" t="s">
        <v>1</v>
      </c>
      <c r="AK543" s="225" t="s">
        <v>1</v>
      </c>
      <c r="AL543" s="225" t="s">
        <v>1</v>
      </c>
      <c r="AM543" s="225" t="s">
        <v>1</v>
      </c>
      <c r="AN543" s="225" t="s">
        <v>1</v>
      </c>
      <c r="AO543" s="225" t="s">
        <v>1</v>
      </c>
      <c r="AP543" s="225" t="s">
        <v>1</v>
      </c>
      <c r="AQ543" s="225" t="s">
        <v>1</v>
      </c>
      <c r="AR543" s="225" t="s">
        <v>1</v>
      </c>
      <c r="AS543" s="225" t="s">
        <v>1</v>
      </c>
      <c r="AT543" s="225" t="s">
        <v>1</v>
      </c>
      <c r="AU543" s="225" t="s">
        <v>1</v>
      </c>
      <c r="AV543" s="225" t="s">
        <v>1</v>
      </c>
      <c r="AW543" s="226" t="s">
        <v>1241</v>
      </c>
      <c r="AX543" s="226">
        <v>1</v>
      </c>
      <c r="AY543" s="235">
        <v>0</v>
      </c>
      <c r="AZ543" s="228">
        <v>0</v>
      </c>
      <c r="BA543" s="228">
        <v>0</v>
      </c>
      <c r="BB543" s="229">
        <v>0</v>
      </c>
      <c r="BD543" t="e">
        <f>VLOOKUP(A543,'High impact list'!$A:$F,1,FALSE)</f>
        <v>#N/A</v>
      </c>
      <c r="BE543" t="e">
        <f>VLOOKUP(A543,'High impact list'!$A:$F,5,FALSE)</f>
        <v>#N/A</v>
      </c>
      <c r="BF543">
        <v>3</v>
      </c>
      <c r="BG543">
        <v>1</v>
      </c>
      <c r="BH543" t="e">
        <f>VLOOKUP(A543,Sheet2!B:B,1,FALSE)</f>
        <v>#N/A</v>
      </c>
    </row>
    <row r="544" spans="1:60" ht="18.75" customHeight="1" x14ac:dyDescent="0.25">
      <c r="A544" s="223">
        <v>448</v>
      </c>
      <c r="B544" s="224" t="s">
        <v>1372</v>
      </c>
      <c r="C544" s="225" t="s">
        <v>1193</v>
      </c>
      <c r="D544" s="225" t="s">
        <v>1538</v>
      </c>
      <c r="E544" s="225" t="s">
        <v>815</v>
      </c>
      <c r="F544" s="225" t="s">
        <v>1</v>
      </c>
      <c r="G544" s="225" t="s">
        <v>817</v>
      </c>
      <c r="H544" s="224" t="s">
        <v>1</v>
      </c>
      <c r="I544" s="224" t="s">
        <v>437</v>
      </c>
      <c r="J544" s="226" t="s">
        <v>33</v>
      </c>
      <c r="K544" s="225" t="s">
        <v>1</v>
      </c>
      <c r="L544" s="225" t="s">
        <v>1</v>
      </c>
      <c r="M544" s="226" t="s">
        <v>33</v>
      </c>
      <c r="N544" s="225" t="s">
        <v>1</v>
      </c>
      <c r="O544" s="225" t="s">
        <v>1</v>
      </c>
      <c r="P544" s="225" t="s">
        <v>1</v>
      </c>
      <c r="Q544" s="225" t="s">
        <v>1</v>
      </c>
      <c r="R544" s="225" t="s">
        <v>1</v>
      </c>
      <c r="S544" s="225" t="s">
        <v>1</v>
      </c>
      <c r="T544" s="225" t="s">
        <v>1</v>
      </c>
      <c r="U544" s="225" t="s">
        <v>1</v>
      </c>
      <c r="V544" s="225" t="s">
        <v>1</v>
      </c>
      <c r="W544" s="225" t="s">
        <v>1</v>
      </c>
      <c r="X544" s="225" t="s">
        <v>1</v>
      </c>
      <c r="Y544" s="225" t="s">
        <v>1</v>
      </c>
      <c r="Z544" s="225" t="s">
        <v>1</v>
      </c>
      <c r="AA544" s="225" t="s">
        <v>1</v>
      </c>
      <c r="AB544" s="225" t="s">
        <v>1</v>
      </c>
      <c r="AC544" s="225" t="s">
        <v>1</v>
      </c>
      <c r="AD544" s="225" t="s">
        <v>1</v>
      </c>
      <c r="AE544" s="225" t="s">
        <v>1</v>
      </c>
      <c r="AF544" s="225" t="s">
        <v>1</v>
      </c>
      <c r="AG544" s="225" t="s">
        <v>1</v>
      </c>
      <c r="AH544" s="225" t="s">
        <v>1</v>
      </c>
      <c r="AI544" s="225" t="s">
        <v>1</v>
      </c>
      <c r="AJ544" s="225" t="s">
        <v>1</v>
      </c>
      <c r="AK544" s="225" t="s">
        <v>1</v>
      </c>
      <c r="AL544" s="225" t="s">
        <v>1</v>
      </c>
      <c r="AM544" s="225" t="s">
        <v>1</v>
      </c>
      <c r="AN544" s="225" t="s">
        <v>1</v>
      </c>
      <c r="AO544" s="225" t="s">
        <v>1</v>
      </c>
      <c r="AP544" s="225" t="s">
        <v>1</v>
      </c>
      <c r="AQ544" s="225" t="s">
        <v>1</v>
      </c>
      <c r="AR544" s="225" t="s">
        <v>1</v>
      </c>
      <c r="AS544" s="225" t="s">
        <v>1</v>
      </c>
      <c r="AT544" s="225" t="s">
        <v>1</v>
      </c>
      <c r="AU544" s="225" t="s">
        <v>1</v>
      </c>
      <c r="AV544" s="225" t="s">
        <v>1</v>
      </c>
      <c r="AW544" s="235" t="s">
        <v>1</v>
      </c>
      <c r="AX544" s="235">
        <v>0</v>
      </c>
      <c r="AY544" s="235">
        <v>0</v>
      </c>
      <c r="AZ544" s="228" t="s">
        <v>1</v>
      </c>
      <c r="BA544" s="228" t="s">
        <v>1</v>
      </c>
      <c r="BB544" s="229" t="s">
        <v>1</v>
      </c>
      <c r="BD544" t="e">
        <f>VLOOKUP(A544,'High impact list'!$A:$F,1,FALSE)</f>
        <v>#N/A</v>
      </c>
      <c r="BE544" t="e">
        <f>VLOOKUP(A544,'High impact list'!$A:$F,5,FALSE)</f>
        <v>#N/A</v>
      </c>
      <c r="BF544">
        <v>3</v>
      </c>
      <c r="BG544">
        <v>1</v>
      </c>
      <c r="BH544" t="e">
        <f>VLOOKUP(A544,Sheet2!B:B,1,FALSE)</f>
        <v>#N/A</v>
      </c>
    </row>
    <row r="545" spans="1:60" ht="18" customHeight="1" x14ac:dyDescent="0.25">
      <c r="A545" s="223">
        <v>432</v>
      </c>
      <c r="B545" s="224" t="s">
        <v>1148</v>
      </c>
      <c r="C545" s="225" t="s">
        <v>1193</v>
      </c>
      <c r="D545" s="225" t="s">
        <v>1538</v>
      </c>
      <c r="E545" s="225" t="s">
        <v>1086</v>
      </c>
      <c r="F545" s="225" t="s">
        <v>465</v>
      </c>
      <c r="G545" s="225" t="s">
        <v>1527</v>
      </c>
      <c r="H545" s="224" t="s">
        <v>1</v>
      </c>
      <c r="I545" s="224" t="s">
        <v>437</v>
      </c>
      <c r="J545" s="226" t="s">
        <v>33</v>
      </c>
      <c r="K545" s="225" t="s">
        <v>1</v>
      </c>
      <c r="L545" s="225" t="s">
        <v>1</v>
      </c>
      <c r="M545" s="226" t="s">
        <v>33</v>
      </c>
      <c r="N545" s="225" t="s">
        <v>1</v>
      </c>
      <c r="O545" s="225" t="s">
        <v>1</v>
      </c>
      <c r="P545" s="225" t="s">
        <v>1</v>
      </c>
      <c r="Q545" s="225" t="s">
        <v>1</v>
      </c>
      <c r="R545" s="225" t="s">
        <v>1</v>
      </c>
      <c r="S545" s="225" t="s">
        <v>1</v>
      </c>
      <c r="T545" s="225" t="s">
        <v>1</v>
      </c>
      <c r="U545" s="225" t="s">
        <v>1</v>
      </c>
      <c r="V545" s="225" t="s">
        <v>1</v>
      </c>
      <c r="W545" s="225" t="s">
        <v>1</v>
      </c>
      <c r="X545" s="225" t="s">
        <v>1</v>
      </c>
      <c r="Y545" s="225" t="s">
        <v>1</v>
      </c>
      <c r="Z545" s="225" t="s">
        <v>1</v>
      </c>
      <c r="AA545" s="225" t="s">
        <v>1</v>
      </c>
      <c r="AB545" s="225" t="s">
        <v>1</v>
      </c>
      <c r="AC545" s="225" t="s">
        <v>1</v>
      </c>
      <c r="AD545" s="225" t="s">
        <v>1</v>
      </c>
      <c r="AE545" s="225" t="s">
        <v>1</v>
      </c>
      <c r="AF545" s="225" t="s">
        <v>1</v>
      </c>
      <c r="AG545" s="225" t="s">
        <v>1</v>
      </c>
      <c r="AH545" s="225" t="s">
        <v>1</v>
      </c>
      <c r="AI545" s="225" t="s">
        <v>1</v>
      </c>
      <c r="AJ545" s="225" t="s">
        <v>1</v>
      </c>
      <c r="AK545" s="225" t="s">
        <v>1</v>
      </c>
      <c r="AL545" s="225" t="s">
        <v>1</v>
      </c>
      <c r="AM545" s="225" t="s">
        <v>1</v>
      </c>
      <c r="AN545" s="225" t="s">
        <v>1</v>
      </c>
      <c r="AO545" s="225" t="s">
        <v>1</v>
      </c>
      <c r="AP545" s="225" t="s">
        <v>1</v>
      </c>
      <c r="AQ545" s="225" t="s">
        <v>1</v>
      </c>
      <c r="AR545" s="225" t="s">
        <v>1</v>
      </c>
      <c r="AS545" s="225" t="s">
        <v>1</v>
      </c>
      <c r="AT545" s="225" t="s">
        <v>1</v>
      </c>
      <c r="AU545" s="225" t="s">
        <v>1</v>
      </c>
      <c r="AV545" s="225" t="s">
        <v>1</v>
      </c>
      <c r="AW545" s="235" t="s">
        <v>1</v>
      </c>
      <c r="AX545" s="235">
        <v>0</v>
      </c>
      <c r="AY545" s="235">
        <v>0</v>
      </c>
      <c r="AZ545" s="228">
        <v>0</v>
      </c>
      <c r="BA545" s="228">
        <v>0</v>
      </c>
      <c r="BB545" s="234">
        <v>0</v>
      </c>
      <c r="BD545" t="e">
        <f>VLOOKUP(A545,'High impact list'!$A:$F,1,FALSE)</f>
        <v>#N/A</v>
      </c>
      <c r="BE545" t="e">
        <f>VLOOKUP(A545,'High impact list'!$A:$F,5,FALSE)</f>
        <v>#N/A</v>
      </c>
      <c r="BF545">
        <v>3</v>
      </c>
      <c r="BG545">
        <v>1</v>
      </c>
      <c r="BH545" t="e">
        <f>VLOOKUP(A545,Sheet2!B:B,1,FALSE)</f>
        <v>#N/A</v>
      </c>
    </row>
    <row r="546" spans="1:60" ht="14.25" customHeight="1" x14ac:dyDescent="0.25">
      <c r="A546" s="223">
        <v>431</v>
      </c>
      <c r="B546" s="224" t="s">
        <v>1378</v>
      </c>
      <c r="C546" s="225" t="s">
        <v>1193</v>
      </c>
      <c r="D546" s="225" t="s">
        <v>1538</v>
      </c>
      <c r="E546" s="225" t="s">
        <v>519</v>
      </c>
      <c r="F546" s="225" t="s">
        <v>1528</v>
      </c>
      <c r="G546" s="225" t="s">
        <v>1517</v>
      </c>
      <c r="H546" s="224" t="s">
        <v>1</v>
      </c>
      <c r="I546" s="224" t="s">
        <v>437</v>
      </c>
      <c r="J546" s="226" t="s">
        <v>33</v>
      </c>
      <c r="K546" s="225" t="s">
        <v>1</v>
      </c>
      <c r="L546" s="230" t="s">
        <v>22</v>
      </c>
      <c r="M546" s="227" t="s">
        <v>17</v>
      </c>
      <c r="N546" s="225" t="s">
        <v>1</v>
      </c>
      <c r="O546" s="232" t="s">
        <v>23</v>
      </c>
      <c r="P546" s="225" t="s">
        <v>1</v>
      </c>
      <c r="Q546" s="225" t="s">
        <v>1</v>
      </c>
      <c r="R546" s="225" t="s">
        <v>1</v>
      </c>
      <c r="S546" s="225" t="s">
        <v>1</v>
      </c>
      <c r="T546" s="225" t="s">
        <v>1</v>
      </c>
      <c r="U546" s="225" t="s">
        <v>1</v>
      </c>
      <c r="V546" s="225" t="s">
        <v>1</v>
      </c>
      <c r="W546" s="225" t="s">
        <v>1</v>
      </c>
      <c r="X546" s="225" t="s">
        <v>1</v>
      </c>
      <c r="Y546" s="225" t="s">
        <v>1</v>
      </c>
      <c r="Z546" s="225" t="s">
        <v>1</v>
      </c>
      <c r="AA546" s="225" t="s">
        <v>1</v>
      </c>
      <c r="AB546" s="225" t="s">
        <v>1</v>
      </c>
      <c r="AC546" s="225" t="s">
        <v>1</v>
      </c>
      <c r="AD546" s="225" t="s">
        <v>1</v>
      </c>
      <c r="AE546" s="230" t="s">
        <v>22</v>
      </c>
      <c r="AF546" s="225" t="s">
        <v>1</v>
      </c>
      <c r="AG546" s="225" t="s">
        <v>1</v>
      </c>
      <c r="AH546" s="225" t="s">
        <v>1</v>
      </c>
      <c r="AI546" s="225" t="s">
        <v>1</v>
      </c>
      <c r="AJ546" s="225" t="s">
        <v>1</v>
      </c>
      <c r="AK546" s="225" t="s">
        <v>1</v>
      </c>
      <c r="AL546" s="225" t="s">
        <v>1</v>
      </c>
      <c r="AM546" s="225" t="s">
        <v>1</v>
      </c>
      <c r="AN546" s="225" t="s">
        <v>1</v>
      </c>
      <c r="AO546" s="225" t="s">
        <v>1</v>
      </c>
      <c r="AP546" s="225" t="s">
        <v>1</v>
      </c>
      <c r="AQ546" s="225" t="s">
        <v>1</v>
      </c>
      <c r="AR546" s="225" t="s">
        <v>1</v>
      </c>
      <c r="AS546" s="225" t="s">
        <v>1</v>
      </c>
      <c r="AT546" s="225" t="s">
        <v>1</v>
      </c>
      <c r="AU546" s="225" t="s">
        <v>1</v>
      </c>
      <c r="AV546" s="225" t="s">
        <v>1</v>
      </c>
      <c r="AW546" s="226" t="s">
        <v>1241</v>
      </c>
      <c r="AX546" s="226">
        <v>1</v>
      </c>
      <c r="AY546" s="235">
        <v>0</v>
      </c>
      <c r="AZ546" s="228">
        <v>0</v>
      </c>
      <c r="BA546" s="228">
        <v>0</v>
      </c>
      <c r="BB546" s="234">
        <v>0</v>
      </c>
      <c r="BD546" t="e">
        <f>VLOOKUP(A546,'High impact list'!$A:$F,1,FALSE)</f>
        <v>#N/A</v>
      </c>
      <c r="BE546" t="e">
        <f>VLOOKUP(A546,'High impact list'!$A:$F,5,FALSE)</f>
        <v>#N/A</v>
      </c>
      <c r="BF546">
        <v>3</v>
      </c>
      <c r="BG546">
        <v>1</v>
      </c>
      <c r="BH546" t="e">
        <f>VLOOKUP(A546,Sheet2!B:B,1,FALSE)</f>
        <v>#N/A</v>
      </c>
    </row>
    <row r="547" spans="1:60" ht="14.25" customHeight="1" x14ac:dyDescent="0.25">
      <c r="A547" s="223">
        <v>490</v>
      </c>
      <c r="B547" s="224" t="s">
        <v>851</v>
      </c>
      <c r="C547" s="225" t="s">
        <v>1193</v>
      </c>
      <c r="D547" s="225" t="s">
        <v>1538</v>
      </c>
      <c r="E547" s="225" t="s">
        <v>815</v>
      </c>
      <c r="F547" s="225" t="s">
        <v>1</v>
      </c>
      <c r="G547" s="225" t="s">
        <v>1527</v>
      </c>
      <c r="H547" s="224" t="s">
        <v>1</v>
      </c>
      <c r="I547" s="224" t="s">
        <v>437</v>
      </c>
      <c r="J547" s="226" t="s">
        <v>33</v>
      </c>
      <c r="K547" s="225" t="s">
        <v>1</v>
      </c>
      <c r="L547" s="225" t="s">
        <v>1</v>
      </c>
      <c r="M547" s="226" t="s">
        <v>33</v>
      </c>
      <c r="N547" s="225" t="s">
        <v>1</v>
      </c>
      <c r="O547" s="230" t="s">
        <v>22</v>
      </c>
      <c r="P547" s="225" t="s">
        <v>1</v>
      </c>
      <c r="Q547" s="225" t="s">
        <v>1</v>
      </c>
      <c r="R547" s="225" t="s">
        <v>1</v>
      </c>
      <c r="S547" s="225" t="s">
        <v>1</v>
      </c>
      <c r="T547" s="225" t="s">
        <v>1</v>
      </c>
      <c r="U547" s="225" t="s">
        <v>1</v>
      </c>
      <c r="V547" s="225" t="s">
        <v>1</v>
      </c>
      <c r="W547" s="225" t="s">
        <v>1</v>
      </c>
      <c r="X547" s="225" t="s">
        <v>1</v>
      </c>
      <c r="Y547" s="225" t="s">
        <v>1</v>
      </c>
      <c r="Z547" s="225" t="s">
        <v>1</v>
      </c>
      <c r="AA547" s="225" t="s">
        <v>1</v>
      </c>
      <c r="AB547" s="225" t="s">
        <v>1</v>
      </c>
      <c r="AC547" s="225" t="s">
        <v>1</v>
      </c>
      <c r="AD547" s="225" t="s">
        <v>1</v>
      </c>
      <c r="AE547" s="225" t="s">
        <v>1</v>
      </c>
      <c r="AF547" s="225" t="s">
        <v>1</v>
      </c>
      <c r="AG547" s="225" t="s">
        <v>1</v>
      </c>
      <c r="AH547" s="225" t="s">
        <v>1</v>
      </c>
      <c r="AI547" s="225" t="s">
        <v>1</v>
      </c>
      <c r="AJ547" s="225" t="s">
        <v>1</v>
      </c>
      <c r="AK547" s="225" t="s">
        <v>1</v>
      </c>
      <c r="AL547" s="225" t="s">
        <v>1</v>
      </c>
      <c r="AM547" s="225" t="s">
        <v>1</v>
      </c>
      <c r="AN547" s="225" t="s">
        <v>1</v>
      </c>
      <c r="AO547" s="225" t="s">
        <v>1</v>
      </c>
      <c r="AP547" s="225" t="s">
        <v>1</v>
      </c>
      <c r="AQ547" s="225" t="s">
        <v>1</v>
      </c>
      <c r="AR547" s="225" t="s">
        <v>1</v>
      </c>
      <c r="AS547" s="225" t="s">
        <v>1</v>
      </c>
      <c r="AT547" s="225" t="s">
        <v>1</v>
      </c>
      <c r="AU547" s="225" t="s">
        <v>1</v>
      </c>
      <c r="AV547" s="225" t="s">
        <v>1</v>
      </c>
      <c r="AW547" s="235" t="s">
        <v>1</v>
      </c>
      <c r="AX547" s="235">
        <v>0</v>
      </c>
      <c r="AY547" s="235">
        <v>0</v>
      </c>
      <c r="AZ547" s="228">
        <v>0</v>
      </c>
      <c r="BA547" s="233">
        <v>4.9000000000000004</v>
      </c>
      <c r="BB547" s="238">
        <v>0.14000000000000001</v>
      </c>
      <c r="BD547" t="e">
        <f>VLOOKUP(A547,'High impact list'!$A:$F,1,FALSE)</f>
        <v>#N/A</v>
      </c>
      <c r="BE547" t="e">
        <f>VLOOKUP(A547,'High impact list'!$A:$F,5,FALSE)</f>
        <v>#N/A</v>
      </c>
      <c r="BF547">
        <v>3</v>
      </c>
      <c r="BG547">
        <v>1</v>
      </c>
      <c r="BH547" t="e">
        <f>VLOOKUP(A547,Sheet2!B:B,1,FALSE)</f>
        <v>#N/A</v>
      </c>
    </row>
    <row r="548" spans="1:60" ht="27" customHeight="1" x14ac:dyDescent="0.25">
      <c r="A548" s="223">
        <v>917</v>
      </c>
      <c r="B548" s="224" t="s">
        <v>1381</v>
      </c>
      <c r="C548" s="225" t="s">
        <v>1193</v>
      </c>
      <c r="D548" s="225" t="s">
        <v>1538</v>
      </c>
      <c r="E548" s="225" t="s">
        <v>519</v>
      </c>
      <c r="F548" s="225" t="s">
        <v>1</v>
      </c>
      <c r="G548" s="225" t="s">
        <v>1</v>
      </c>
      <c r="H548" s="224" t="s">
        <v>1</v>
      </c>
      <c r="I548" s="224" t="s">
        <v>519</v>
      </c>
      <c r="J548" s="226" t="s">
        <v>33</v>
      </c>
      <c r="K548" s="225" t="s">
        <v>1</v>
      </c>
      <c r="L548" s="225" t="s">
        <v>1</v>
      </c>
      <c r="M548" s="226" t="s">
        <v>33</v>
      </c>
      <c r="N548" s="225" t="s">
        <v>1</v>
      </c>
      <c r="O548" s="225" t="s">
        <v>1</v>
      </c>
      <c r="P548" s="225" t="s">
        <v>1</v>
      </c>
      <c r="Q548" s="225" t="s">
        <v>1</v>
      </c>
      <c r="R548" s="225" t="s">
        <v>1</v>
      </c>
      <c r="S548" s="225" t="s">
        <v>1</v>
      </c>
      <c r="T548" s="225" t="s">
        <v>1</v>
      </c>
      <c r="U548" s="225" t="s">
        <v>1</v>
      </c>
      <c r="V548" s="225" t="s">
        <v>1</v>
      </c>
      <c r="W548" s="225" t="s">
        <v>1</v>
      </c>
      <c r="X548" s="225" t="s">
        <v>1</v>
      </c>
      <c r="Y548" s="225" t="s">
        <v>1</v>
      </c>
      <c r="Z548" s="225" t="s">
        <v>1</v>
      </c>
      <c r="AA548" s="225" t="s">
        <v>1</v>
      </c>
      <c r="AB548" s="225" t="s">
        <v>1</v>
      </c>
      <c r="AC548" s="225" t="s">
        <v>1</v>
      </c>
      <c r="AD548" s="225" t="s">
        <v>1</v>
      </c>
      <c r="AE548" s="225" t="s">
        <v>1</v>
      </c>
      <c r="AF548" s="225" t="s">
        <v>1</v>
      </c>
      <c r="AG548" s="225" t="s">
        <v>1</v>
      </c>
      <c r="AH548" s="225" t="s">
        <v>1</v>
      </c>
      <c r="AI548" s="225" t="s">
        <v>1</v>
      </c>
      <c r="AJ548" s="225" t="s">
        <v>1</v>
      </c>
      <c r="AK548" s="225" t="s">
        <v>1</v>
      </c>
      <c r="AL548" s="225" t="s">
        <v>1</v>
      </c>
      <c r="AM548" s="225" t="s">
        <v>1</v>
      </c>
      <c r="AN548" s="225" t="s">
        <v>1</v>
      </c>
      <c r="AO548" s="225" t="s">
        <v>1</v>
      </c>
      <c r="AP548" s="225" t="s">
        <v>1</v>
      </c>
      <c r="AQ548" s="225" t="s">
        <v>1</v>
      </c>
      <c r="AR548" s="225" t="s">
        <v>1</v>
      </c>
      <c r="AS548" s="225" t="s">
        <v>1</v>
      </c>
      <c r="AT548" s="225" t="s">
        <v>1</v>
      </c>
      <c r="AU548" s="225" t="s">
        <v>1</v>
      </c>
      <c r="AV548" s="225" t="s">
        <v>1</v>
      </c>
      <c r="AW548" s="235" t="s">
        <v>1</v>
      </c>
      <c r="AX548" s="226">
        <v>1</v>
      </c>
      <c r="AY548" s="235">
        <v>0</v>
      </c>
      <c r="AZ548" s="228">
        <v>0</v>
      </c>
      <c r="BA548" s="236">
        <v>0.59</v>
      </c>
      <c r="BB548" s="238">
        <v>0.06</v>
      </c>
      <c r="BD548" t="e">
        <f>VLOOKUP(A548,'High impact list'!$A:$F,1,FALSE)</f>
        <v>#N/A</v>
      </c>
      <c r="BE548" t="e">
        <f>VLOOKUP(A548,'High impact list'!$A:$F,5,FALSE)</f>
        <v>#N/A</v>
      </c>
      <c r="BF548">
        <v>3</v>
      </c>
      <c r="BG548">
        <v>1</v>
      </c>
      <c r="BH548" t="e">
        <f>VLOOKUP(A548,Sheet2!B:B,1,FALSE)</f>
        <v>#N/A</v>
      </c>
    </row>
    <row r="549" spans="1:60" ht="13.5" customHeight="1" x14ac:dyDescent="0.25">
      <c r="A549" s="223">
        <v>500</v>
      </c>
      <c r="B549" s="224" t="s">
        <v>618</v>
      </c>
      <c r="C549" s="225" t="s">
        <v>1193</v>
      </c>
      <c r="D549" s="225" t="s">
        <v>1538</v>
      </c>
      <c r="E549" s="225" t="s">
        <v>571</v>
      </c>
      <c r="F549" s="225" t="s">
        <v>1</v>
      </c>
      <c r="G549" s="225" t="s">
        <v>1527</v>
      </c>
      <c r="H549" s="224" t="s">
        <v>1</v>
      </c>
      <c r="I549" s="224" t="s">
        <v>437</v>
      </c>
      <c r="J549" s="226" t="s">
        <v>33</v>
      </c>
      <c r="K549" s="225" t="s">
        <v>1</v>
      </c>
      <c r="L549" s="225" t="s">
        <v>1</v>
      </c>
      <c r="M549" s="226" t="s">
        <v>33</v>
      </c>
      <c r="N549" s="225" t="s">
        <v>1</v>
      </c>
      <c r="O549" s="225" t="s">
        <v>1</v>
      </c>
      <c r="P549" s="225" t="s">
        <v>1</v>
      </c>
      <c r="Q549" s="225" t="s">
        <v>1</v>
      </c>
      <c r="R549" s="225" t="s">
        <v>1</v>
      </c>
      <c r="S549" s="225" t="s">
        <v>1</v>
      </c>
      <c r="T549" s="225" t="s">
        <v>1</v>
      </c>
      <c r="U549" s="225" t="s">
        <v>1</v>
      </c>
      <c r="V549" s="225" t="s">
        <v>1</v>
      </c>
      <c r="W549" s="225" t="s">
        <v>1</v>
      </c>
      <c r="X549" s="225" t="s">
        <v>1</v>
      </c>
      <c r="Y549" s="225" t="s">
        <v>1</v>
      </c>
      <c r="Z549" s="225" t="s">
        <v>1</v>
      </c>
      <c r="AA549" s="225" t="s">
        <v>1</v>
      </c>
      <c r="AB549" s="225" t="s">
        <v>1</v>
      </c>
      <c r="AC549" s="225" t="s">
        <v>1</v>
      </c>
      <c r="AD549" s="225" t="s">
        <v>1</v>
      </c>
      <c r="AE549" s="225" t="s">
        <v>1</v>
      </c>
      <c r="AF549" s="225" t="s">
        <v>1</v>
      </c>
      <c r="AG549" s="225" t="s">
        <v>1</v>
      </c>
      <c r="AH549" s="225" t="s">
        <v>1</v>
      </c>
      <c r="AI549" s="225" t="s">
        <v>1</v>
      </c>
      <c r="AJ549" s="225" t="s">
        <v>1</v>
      </c>
      <c r="AK549" s="225" t="s">
        <v>1</v>
      </c>
      <c r="AL549" s="225" t="s">
        <v>1</v>
      </c>
      <c r="AM549" s="225" t="s">
        <v>1</v>
      </c>
      <c r="AN549" s="225" t="s">
        <v>1</v>
      </c>
      <c r="AO549" s="225" t="s">
        <v>1</v>
      </c>
      <c r="AP549" s="225" t="s">
        <v>1</v>
      </c>
      <c r="AQ549" s="225" t="s">
        <v>1</v>
      </c>
      <c r="AR549" s="225" t="s">
        <v>1</v>
      </c>
      <c r="AS549" s="225" t="s">
        <v>1</v>
      </c>
      <c r="AT549" s="225" t="s">
        <v>1</v>
      </c>
      <c r="AU549" s="225" t="s">
        <v>1</v>
      </c>
      <c r="AV549" s="225" t="s">
        <v>1</v>
      </c>
      <c r="AW549" s="235" t="s">
        <v>1</v>
      </c>
      <c r="AX549" s="235">
        <v>0</v>
      </c>
      <c r="AY549" s="235">
        <v>0</v>
      </c>
      <c r="AZ549" s="228">
        <v>0</v>
      </c>
      <c r="BA549" s="228">
        <v>0</v>
      </c>
      <c r="BB549" s="229">
        <v>0</v>
      </c>
      <c r="BD549" t="e">
        <f>VLOOKUP(A549,'High impact list'!$A:$F,1,FALSE)</f>
        <v>#N/A</v>
      </c>
      <c r="BE549" t="e">
        <f>VLOOKUP(A549,'High impact list'!$A:$F,5,FALSE)</f>
        <v>#N/A</v>
      </c>
      <c r="BF549">
        <v>3</v>
      </c>
      <c r="BG549">
        <v>1</v>
      </c>
      <c r="BH549" t="e">
        <f>VLOOKUP(A549,Sheet2!B:B,1,FALSE)</f>
        <v>#N/A</v>
      </c>
    </row>
    <row r="550" spans="1:60" ht="18.75" customHeight="1" x14ac:dyDescent="0.25">
      <c r="A550" s="223">
        <v>512</v>
      </c>
      <c r="B550" s="224" t="s">
        <v>1383</v>
      </c>
      <c r="C550" s="225" t="s">
        <v>1193</v>
      </c>
      <c r="D550" s="225" t="s">
        <v>1538</v>
      </c>
      <c r="E550" s="225" t="s">
        <v>571</v>
      </c>
      <c r="F550" s="225" t="s">
        <v>1</v>
      </c>
      <c r="G550" s="225" t="s">
        <v>1</v>
      </c>
      <c r="H550" s="224" t="s">
        <v>1</v>
      </c>
      <c r="I550" s="224" t="s">
        <v>571</v>
      </c>
      <c r="J550" s="226" t="s">
        <v>33</v>
      </c>
      <c r="K550" s="225" t="s">
        <v>1</v>
      </c>
      <c r="L550" s="225" t="s">
        <v>1</v>
      </c>
      <c r="M550" s="226" t="s">
        <v>33</v>
      </c>
      <c r="N550" s="225" t="s">
        <v>1</v>
      </c>
      <c r="O550" s="225" t="s">
        <v>1</v>
      </c>
      <c r="P550" s="225" t="s">
        <v>1</v>
      </c>
      <c r="Q550" s="225" t="s">
        <v>1</v>
      </c>
      <c r="R550" s="225" t="s">
        <v>1</v>
      </c>
      <c r="S550" s="225" t="s">
        <v>1</v>
      </c>
      <c r="T550" s="225" t="s">
        <v>1</v>
      </c>
      <c r="U550" s="225" t="s">
        <v>1</v>
      </c>
      <c r="V550" s="225" t="s">
        <v>1</v>
      </c>
      <c r="W550" s="225" t="s">
        <v>1</v>
      </c>
      <c r="X550" s="225" t="s">
        <v>1</v>
      </c>
      <c r="Y550" s="225" t="s">
        <v>1</v>
      </c>
      <c r="Z550" s="225" t="s">
        <v>1</v>
      </c>
      <c r="AA550" s="225" t="s">
        <v>1</v>
      </c>
      <c r="AB550" s="225" t="s">
        <v>1</v>
      </c>
      <c r="AC550" s="225" t="s">
        <v>1</v>
      </c>
      <c r="AD550" s="225" t="s">
        <v>1</v>
      </c>
      <c r="AE550" s="225" t="s">
        <v>1</v>
      </c>
      <c r="AF550" s="225" t="s">
        <v>1</v>
      </c>
      <c r="AG550" s="225" t="s">
        <v>1</v>
      </c>
      <c r="AH550" s="225" t="s">
        <v>1</v>
      </c>
      <c r="AI550" s="225" t="s">
        <v>1</v>
      </c>
      <c r="AJ550" s="225" t="s">
        <v>1</v>
      </c>
      <c r="AK550" s="225" t="s">
        <v>1</v>
      </c>
      <c r="AL550" s="225" t="s">
        <v>1</v>
      </c>
      <c r="AM550" s="225" t="s">
        <v>1</v>
      </c>
      <c r="AN550" s="225" t="s">
        <v>1</v>
      </c>
      <c r="AO550" s="225" t="s">
        <v>1</v>
      </c>
      <c r="AP550" s="225" t="s">
        <v>1</v>
      </c>
      <c r="AQ550" s="225" t="s">
        <v>1</v>
      </c>
      <c r="AR550" s="225" t="s">
        <v>1</v>
      </c>
      <c r="AS550" s="225" t="s">
        <v>1</v>
      </c>
      <c r="AT550" s="225" t="s">
        <v>1</v>
      </c>
      <c r="AU550" s="225" t="s">
        <v>1</v>
      </c>
      <c r="AV550" s="225" t="s">
        <v>1</v>
      </c>
      <c r="AW550" s="235" t="s">
        <v>1</v>
      </c>
      <c r="AX550" s="235">
        <v>0</v>
      </c>
      <c r="AY550" s="235">
        <v>0</v>
      </c>
      <c r="AZ550" s="228">
        <v>0</v>
      </c>
      <c r="BA550" s="228">
        <v>0</v>
      </c>
      <c r="BB550" s="229">
        <v>0</v>
      </c>
      <c r="BD550" t="e">
        <f>VLOOKUP(A550,'High impact list'!$A:$F,1,FALSE)</f>
        <v>#N/A</v>
      </c>
      <c r="BE550" t="e">
        <f>VLOOKUP(A550,'High impact list'!$A:$F,5,FALSE)</f>
        <v>#N/A</v>
      </c>
      <c r="BF550">
        <v>3</v>
      </c>
      <c r="BG550">
        <v>1</v>
      </c>
      <c r="BH550" t="e">
        <f>VLOOKUP(A550,Sheet2!B:B,1,FALSE)</f>
        <v>#N/A</v>
      </c>
    </row>
    <row r="551" spans="1:60" ht="18.75" customHeight="1" x14ac:dyDescent="0.25">
      <c r="A551" s="223">
        <v>1360</v>
      </c>
      <c r="B551" s="224" t="s">
        <v>1507</v>
      </c>
      <c r="C551" s="225" t="s">
        <v>1193</v>
      </c>
      <c r="D551" s="225" t="s">
        <v>1538</v>
      </c>
      <c r="E551" s="225" t="s">
        <v>625</v>
      </c>
      <c r="F551" s="225" t="s">
        <v>1</v>
      </c>
      <c r="G551" s="225" t="s">
        <v>1</v>
      </c>
      <c r="H551" s="224" t="s">
        <v>1</v>
      </c>
      <c r="I551" s="224" t="s">
        <v>625</v>
      </c>
      <c r="J551" s="226" t="s">
        <v>33</v>
      </c>
      <c r="K551" s="225" t="s">
        <v>1</v>
      </c>
      <c r="L551" s="225" t="s">
        <v>1</v>
      </c>
      <c r="M551" s="226" t="s">
        <v>33</v>
      </c>
      <c r="N551" s="225" t="s">
        <v>1</v>
      </c>
      <c r="O551" s="225" t="s">
        <v>1</v>
      </c>
      <c r="P551" s="225" t="s">
        <v>1</v>
      </c>
      <c r="Q551" s="225" t="s">
        <v>1</v>
      </c>
      <c r="R551" s="225" t="s">
        <v>1</v>
      </c>
      <c r="S551" s="225" t="s">
        <v>1</v>
      </c>
      <c r="T551" s="225" t="s">
        <v>1</v>
      </c>
      <c r="U551" s="225" t="s">
        <v>1</v>
      </c>
      <c r="V551" s="225" t="s">
        <v>1</v>
      </c>
      <c r="W551" s="225" t="s">
        <v>1</v>
      </c>
      <c r="X551" s="225" t="s">
        <v>1</v>
      </c>
      <c r="Y551" s="225" t="s">
        <v>1</v>
      </c>
      <c r="Z551" s="225" t="s">
        <v>1</v>
      </c>
      <c r="AA551" s="225" t="s">
        <v>1</v>
      </c>
      <c r="AB551" s="225" t="s">
        <v>1</v>
      </c>
      <c r="AC551" s="225" t="s">
        <v>1</v>
      </c>
      <c r="AD551" s="225" t="s">
        <v>1</v>
      </c>
      <c r="AE551" s="225" t="s">
        <v>1</v>
      </c>
      <c r="AF551" s="225" t="s">
        <v>1</v>
      </c>
      <c r="AG551" s="225" t="s">
        <v>1</v>
      </c>
      <c r="AH551" s="225" t="s">
        <v>1</v>
      </c>
      <c r="AI551" s="225" t="s">
        <v>1</v>
      </c>
      <c r="AJ551" s="225" t="s">
        <v>1</v>
      </c>
      <c r="AK551" s="225" t="s">
        <v>1</v>
      </c>
      <c r="AL551" s="225" t="s">
        <v>1</v>
      </c>
      <c r="AM551" s="225" t="s">
        <v>1</v>
      </c>
      <c r="AN551" s="225" t="s">
        <v>1</v>
      </c>
      <c r="AO551" s="225" t="s">
        <v>1</v>
      </c>
      <c r="AP551" s="225" t="s">
        <v>1</v>
      </c>
      <c r="AQ551" s="225" t="s">
        <v>1</v>
      </c>
      <c r="AR551" s="225" t="s">
        <v>1</v>
      </c>
      <c r="AS551" s="225" t="s">
        <v>1</v>
      </c>
      <c r="AT551" s="225" t="s">
        <v>1</v>
      </c>
      <c r="AU551" s="225" t="s">
        <v>1</v>
      </c>
      <c r="AV551" s="225" t="s">
        <v>1</v>
      </c>
      <c r="AW551" s="235" t="s">
        <v>1</v>
      </c>
      <c r="AX551" s="235">
        <v>0</v>
      </c>
      <c r="AY551" s="235">
        <v>0</v>
      </c>
      <c r="AZ551" s="228">
        <v>0</v>
      </c>
      <c r="BA551" s="228">
        <v>0</v>
      </c>
      <c r="BB551" s="229">
        <v>0</v>
      </c>
      <c r="BD551" t="e">
        <f>VLOOKUP(A551,'High impact list'!$A:$F,1,FALSE)</f>
        <v>#N/A</v>
      </c>
      <c r="BE551" t="e">
        <f>VLOOKUP(A551,'High impact list'!$A:$F,5,FALSE)</f>
        <v>#N/A</v>
      </c>
      <c r="BF551">
        <v>3</v>
      </c>
      <c r="BG551">
        <v>1</v>
      </c>
      <c r="BH551" t="e">
        <f>VLOOKUP(A551,Sheet2!B:B,1,FALSE)</f>
        <v>#N/A</v>
      </c>
    </row>
    <row r="552" spans="1:60" ht="18.75" customHeight="1" x14ac:dyDescent="0.25">
      <c r="A552" s="223">
        <v>531</v>
      </c>
      <c r="B552" s="224" t="s">
        <v>517</v>
      </c>
      <c r="C552" s="225" t="s">
        <v>1193</v>
      </c>
      <c r="D552" s="225" t="s">
        <v>1538</v>
      </c>
      <c r="E552" s="225" t="s">
        <v>492</v>
      </c>
      <c r="F552" s="225" t="s">
        <v>1</v>
      </c>
      <c r="G552" s="225" t="s">
        <v>1527</v>
      </c>
      <c r="H552" s="224" t="s">
        <v>1</v>
      </c>
      <c r="I552" s="224" t="s">
        <v>437</v>
      </c>
      <c r="J552" s="226" t="s">
        <v>33</v>
      </c>
      <c r="K552" s="225" t="s">
        <v>1</v>
      </c>
      <c r="L552" s="225" t="s">
        <v>1</v>
      </c>
      <c r="M552" s="226" t="s">
        <v>33</v>
      </c>
      <c r="N552" s="225" t="s">
        <v>1</v>
      </c>
      <c r="O552" s="230" t="s">
        <v>22</v>
      </c>
      <c r="P552" s="225" t="s">
        <v>1</v>
      </c>
      <c r="Q552" s="225" t="s">
        <v>1</v>
      </c>
      <c r="R552" s="225" t="s">
        <v>1</v>
      </c>
      <c r="S552" s="225" t="s">
        <v>1</v>
      </c>
      <c r="T552" s="225" t="s">
        <v>1</v>
      </c>
      <c r="U552" s="225" t="s">
        <v>1</v>
      </c>
      <c r="V552" s="225" t="s">
        <v>1</v>
      </c>
      <c r="W552" s="225" t="s">
        <v>1</v>
      </c>
      <c r="X552" s="225" t="s">
        <v>1</v>
      </c>
      <c r="Y552" s="225" t="s">
        <v>1</v>
      </c>
      <c r="Z552" s="225" t="s">
        <v>1</v>
      </c>
      <c r="AA552" s="225" t="s">
        <v>1</v>
      </c>
      <c r="AB552" s="225" t="s">
        <v>1</v>
      </c>
      <c r="AC552" s="225" t="s">
        <v>1</v>
      </c>
      <c r="AD552" s="225" t="s">
        <v>1</v>
      </c>
      <c r="AE552" s="225" t="s">
        <v>1</v>
      </c>
      <c r="AF552" s="225" t="s">
        <v>1</v>
      </c>
      <c r="AG552" s="225" t="s">
        <v>1</v>
      </c>
      <c r="AH552" s="225" t="s">
        <v>1</v>
      </c>
      <c r="AI552" s="225" t="s">
        <v>1</v>
      </c>
      <c r="AJ552" s="225" t="s">
        <v>1</v>
      </c>
      <c r="AK552" s="225" t="s">
        <v>1</v>
      </c>
      <c r="AL552" s="225" t="s">
        <v>1</v>
      </c>
      <c r="AM552" s="225" t="s">
        <v>1</v>
      </c>
      <c r="AN552" s="225" t="s">
        <v>1</v>
      </c>
      <c r="AO552" s="225" t="s">
        <v>1</v>
      </c>
      <c r="AP552" s="225" t="s">
        <v>1</v>
      </c>
      <c r="AQ552" s="225" t="s">
        <v>1</v>
      </c>
      <c r="AR552" s="225" t="s">
        <v>1</v>
      </c>
      <c r="AS552" s="225" t="s">
        <v>1</v>
      </c>
      <c r="AT552" s="225" t="s">
        <v>1</v>
      </c>
      <c r="AU552" s="225" t="s">
        <v>1</v>
      </c>
      <c r="AV552" s="225" t="s">
        <v>1</v>
      </c>
      <c r="AW552" s="235" t="s">
        <v>1</v>
      </c>
      <c r="AX552" s="235">
        <v>0</v>
      </c>
      <c r="AY552" s="235">
        <v>0</v>
      </c>
      <c r="AZ552" s="228">
        <v>0</v>
      </c>
      <c r="BA552" s="228">
        <v>0</v>
      </c>
      <c r="BB552" s="229">
        <v>0</v>
      </c>
      <c r="BD552" t="e">
        <f>VLOOKUP(A552,'High impact list'!$A:$F,1,FALSE)</f>
        <v>#N/A</v>
      </c>
      <c r="BE552" t="e">
        <f>VLOOKUP(A552,'High impact list'!$A:$F,5,FALSE)</f>
        <v>#N/A</v>
      </c>
      <c r="BF552">
        <v>3</v>
      </c>
      <c r="BG552">
        <v>1</v>
      </c>
      <c r="BH552" t="e">
        <f>VLOOKUP(A552,Sheet2!B:B,1,FALSE)</f>
        <v>#N/A</v>
      </c>
    </row>
    <row r="553" spans="1:60" ht="14.25" customHeight="1" x14ac:dyDescent="0.25">
      <c r="A553" s="223">
        <v>535</v>
      </c>
      <c r="B553" s="224" t="s">
        <v>1154</v>
      </c>
      <c r="C553" s="225" t="s">
        <v>1193</v>
      </c>
      <c r="D553" s="225" t="s">
        <v>1538</v>
      </c>
      <c r="E553" s="225" t="s">
        <v>1086</v>
      </c>
      <c r="F553" s="225" t="s">
        <v>1</v>
      </c>
      <c r="G553" s="225" t="s">
        <v>1</v>
      </c>
      <c r="H553" s="224" t="s">
        <v>1</v>
      </c>
      <c r="I553" s="224" t="s">
        <v>1086</v>
      </c>
      <c r="J553" s="226" t="s">
        <v>33</v>
      </c>
      <c r="K553" s="225" t="s">
        <v>1</v>
      </c>
      <c r="L553" s="225" t="s">
        <v>1</v>
      </c>
      <c r="M553" s="226" t="s">
        <v>33</v>
      </c>
      <c r="N553" s="225" t="s">
        <v>1</v>
      </c>
      <c r="O553" s="225" t="s">
        <v>1</v>
      </c>
      <c r="P553" s="225" t="s">
        <v>1</v>
      </c>
      <c r="Q553" s="225" t="s">
        <v>1</v>
      </c>
      <c r="R553" s="225" t="s">
        <v>1</v>
      </c>
      <c r="S553" s="225" t="s">
        <v>1</v>
      </c>
      <c r="T553" s="225" t="s">
        <v>1</v>
      </c>
      <c r="U553" s="225" t="s">
        <v>1</v>
      </c>
      <c r="V553" s="225" t="s">
        <v>1</v>
      </c>
      <c r="W553" s="225" t="s">
        <v>1</v>
      </c>
      <c r="X553" s="225" t="s">
        <v>1</v>
      </c>
      <c r="Y553" s="225" t="s">
        <v>1</v>
      </c>
      <c r="Z553" s="225" t="s">
        <v>1</v>
      </c>
      <c r="AA553" s="225" t="s">
        <v>1</v>
      </c>
      <c r="AB553" s="225" t="s">
        <v>1</v>
      </c>
      <c r="AC553" s="225" t="s">
        <v>1</v>
      </c>
      <c r="AD553" s="225" t="s">
        <v>1</v>
      </c>
      <c r="AE553" s="225" t="s">
        <v>1</v>
      </c>
      <c r="AF553" s="225" t="s">
        <v>1</v>
      </c>
      <c r="AG553" s="225" t="s">
        <v>1</v>
      </c>
      <c r="AH553" s="225" t="s">
        <v>1</v>
      </c>
      <c r="AI553" s="225" t="s">
        <v>1</v>
      </c>
      <c r="AJ553" s="225" t="s">
        <v>1</v>
      </c>
      <c r="AK553" s="225" t="s">
        <v>1</v>
      </c>
      <c r="AL553" s="225" t="s">
        <v>1</v>
      </c>
      <c r="AM553" s="225" t="s">
        <v>1</v>
      </c>
      <c r="AN553" s="225" t="s">
        <v>1</v>
      </c>
      <c r="AO553" s="225" t="s">
        <v>1</v>
      </c>
      <c r="AP553" s="225" t="s">
        <v>1</v>
      </c>
      <c r="AQ553" s="225" t="s">
        <v>1</v>
      </c>
      <c r="AR553" s="225" t="s">
        <v>1</v>
      </c>
      <c r="AS553" s="225" t="s">
        <v>1</v>
      </c>
      <c r="AT553" s="225" t="s">
        <v>1</v>
      </c>
      <c r="AU553" s="225" t="s">
        <v>1</v>
      </c>
      <c r="AV553" s="225" t="s">
        <v>1</v>
      </c>
      <c r="AW553" s="235" t="s">
        <v>1</v>
      </c>
      <c r="AX553" s="235">
        <v>0</v>
      </c>
      <c r="AY553" s="235">
        <v>0</v>
      </c>
      <c r="AZ553" s="228">
        <v>0</v>
      </c>
      <c r="BA553" s="228">
        <v>0</v>
      </c>
      <c r="BB553" s="229">
        <v>0</v>
      </c>
      <c r="BD553" t="e">
        <f>VLOOKUP(A553,'High impact list'!$A:$F,1,FALSE)</f>
        <v>#N/A</v>
      </c>
      <c r="BE553" t="e">
        <f>VLOOKUP(A553,'High impact list'!$A:$F,5,FALSE)</f>
        <v>#N/A</v>
      </c>
      <c r="BF553">
        <v>3</v>
      </c>
      <c r="BG553">
        <v>1</v>
      </c>
      <c r="BH553" t="e">
        <f>VLOOKUP(A553,Sheet2!B:B,1,FALSE)</f>
        <v>#N/A</v>
      </c>
    </row>
    <row r="554" spans="1:60" ht="18.75" customHeight="1" x14ac:dyDescent="0.25">
      <c r="A554" s="223">
        <v>537</v>
      </c>
      <c r="B554" s="224" t="s">
        <v>1156</v>
      </c>
      <c r="C554" s="225" t="s">
        <v>1193</v>
      </c>
      <c r="D554" s="225" t="s">
        <v>1538</v>
      </c>
      <c r="E554" s="225" t="s">
        <v>1086</v>
      </c>
      <c r="F554" s="225" t="s">
        <v>1</v>
      </c>
      <c r="G554" s="225" t="s">
        <v>1</v>
      </c>
      <c r="H554" s="224" t="s">
        <v>1</v>
      </c>
      <c r="I554" s="224" t="s">
        <v>1086</v>
      </c>
      <c r="J554" s="226" t="s">
        <v>33</v>
      </c>
      <c r="K554" s="225" t="s">
        <v>1</v>
      </c>
      <c r="L554" s="225" t="s">
        <v>1</v>
      </c>
      <c r="M554" s="226" t="s">
        <v>33</v>
      </c>
      <c r="N554" s="225" t="s">
        <v>1</v>
      </c>
      <c r="O554" s="225" t="s">
        <v>1</v>
      </c>
      <c r="P554" s="225" t="s">
        <v>1</v>
      </c>
      <c r="Q554" s="225" t="s">
        <v>1</v>
      </c>
      <c r="R554" s="225" t="s">
        <v>1</v>
      </c>
      <c r="S554" s="225" t="s">
        <v>1</v>
      </c>
      <c r="T554" s="225" t="s">
        <v>1</v>
      </c>
      <c r="U554" s="225" t="s">
        <v>1</v>
      </c>
      <c r="V554" s="225" t="s">
        <v>1</v>
      </c>
      <c r="W554" s="225" t="s">
        <v>1</v>
      </c>
      <c r="X554" s="225" t="s">
        <v>1</v>
      </c>
      <c r="Y554" s="225" t="s">
        <v>1</v>
      </c>
      <c r="Z554" s="225" t="s">
        <v>1</v>
      </c>
      <c r="AA554" s="225" t="s">
        <v>1</v>
      </c>
      <c r="AB554" s="225" t="s">
        <v>1</v>
      </c>
      <c r="AC554" s="225" t="s">
        <v>1</v>
      </c>
      <c r="AD554" s="225" t="s">
        <v>1</v>
      </c>
      <c r="AE554" s="225" t="s">
        <v>1</v>
      </c>
      <c r="AF554" s="225" t="s">
        <v>1</v>
      </c>
      <c r="AG554" s="225" t="s">
        <v>1</v>
      </c>
      <c r="AH554" s="225" t="s">
        <v>1</v>
      </c>
      <c r="AI554" s="225" t="s">
        <v>1</v>
      </c>
      <c r="AJ554" s="225" t="s">
        <v>1</v>
      </c>
      <c r="AK554" s="225" t="s">
        <v>1</v>
      </c>
      <c r="AL554" s="225" t="s">
        <v>1</v>
      </c>
      <c r="AM554" s="225" t="s">
        <v>1</v>
      </c>
      <c r="AN554" s="225" t="s">
        <v>1</v>
      </c>
      <c r="AO554" s="225" t="s">
        <v>1</v>
      </c>
      <c r="AP554" s="225" t="s">
        <v>1</v>
      </c>
      <c r="AQ554" s="225" t="s">
        <v>1</v>
      </c>
      <c r="AR554" s="225" t="s">
        <v>1</v>
      </c>
      <c r="AS554" s="225" t="s">
        <v>1</v>
      </c>
      <c r="AT554" s="225" t="s">
        <v>1</v>
      </c>
      <c r="AU554" s="225" t="s">
        <v>1</v>
      </c>
      <c r="AV554" s="225" t="s">
        <v>1</v>
      </c>
      <c r="AW554" s="235" t="s">
        <v>1</v>
      </c>
      <c r="AX554" s="235">
        <v>0</v>
      </c>
      <c r="AY554" s="235">
        <v>0</v>
      </c>
      <c r="AZ554" s="228">
        <v>0</v>
      </c>
      <c r="BA554" s="228">
        <v>0</v>
      </c>
      <c r="BB554" s="229">
        <v>0</v>
      </c>
      <c r="BD554" t="e">
        <f>VLOOKUP(A554,'High impact list'!$A:$F,1,FALSE)</f>
        <v>#N/A</v>
      </c>
      <c r="BE554" t="e">
        <f>VLOOKUP(A554,'High impact list'!$A:$F,5,FALSE)</f>
        <v>#N/A</v>
      </c>
      <c r="BF554">
        <v>3</v>
      </c>
      <c r="BG554">
        <v>1</v>
      </c>
      <c r="BH554" t="e">
        <f>VLOOKUP(A554,Sheet2!B:B,1,FALSE)</f>
        <v>#N/A</v>
      </c>
    </row>
    <row r="555" spans="1:60" ht="18" customHeight="1" x14ac:dyDescent="0.25">
      <c r="A555" s="223">
        <v>229</v>
      </c>
      <c r="B555" s="224" t="s">
        <v>1157</v>
      </c>
      <c r="C555" s="225" t="s">
        <v>1193</v>
      </c>
      <c r="D555" s="225" t="s">
        <v>1538</v>
      </c>
      <c r="E555" s="225" t="s">
        <v>1086</v>
      </c>
      <c r="F555" s="225" t="s">
        <v>1</v>
      </c>
      <c r="G555" s="225" t="s">
        <v>1</v>
      </c>
      <c r="H555" s="224" t="s">
        <v>1</v>
      </c>
      <c r="I555" s="224" t="s">
        <v>1086</v>
      </c>
      <c r="J555" s="226" t="s">
        <v>33</v>
      </c>
      <c r="K555" s="225" t="s">
        <v>1</v>
      </c>
      <c r="L555" s="225" t="s">
        <v>1</v>
      </c>
      <c r="M555" s="226" t="s">
        <v>33</v>
      </c>
      <c r="N555" s="225" t="s">
        <v>1</v>
      </c>
      <c r="O555" s="225" t="s">
        <v>1</v>
      </c>
      <c r="P555" s="225" t="s">
        <v>1</v>
      </c>
      <c r="Q555" s="225" t="s">
        <v>1</v>
      </c>
      <c r="R555" s="225" t="s">
        <v>1</v>
      </c>
      <c r="S555" s="225" t="s">
        <v>1</v>
      </c>
      <c r="T555" s="225" t="s">
        <v>1</v>
      </c>
      <c r="U555" s="225" t="s">
        <v>1</v>
      </c>
      <c r="V555" s="225" t="s">
        <v>1</v>
      </c>
      <c r="W555" s="225" t="s">
        <v>1</v>
      </c>
      <c r="X555" s="225" t="s">
        <v>1</v>
      </c>
      <c r="Y555" s="225" t="s">
        <v>1</v>
      </c>
      <c r="Z555" s="225" t="s">
        <v>1</v>
      </c>
      <c r="AA555" s="225" t="s">
        <v>1</v>
      </c>
      <c r="AB555" s="225" t="s">
        <v>1</v>
      </c>
      <c r="AC555" s="225" t="s">
        <v>1</v>
      </c>
      <c r="AD555" s="225" t="s">
        <v>1</v>
      </c>
      <c r="AE555" s="225" t="s">
        <v>1</v>
      </c>
      <c r="AF555" s="225" t="s">
        <v>1</v>
      </c>
      <c r="AG555" s="225" t="s">
        <v>1</v>
      </c>
      <c r="AH555" s="225" t="s">
        <v>1</v>
      </c>
      <c r="AI555" s="225" t="s">
        <v>1</v>
      </c>
      <c r="AJ555" s="225" t="s">
        <v>1</v>
      </c>
      <c r="AK555" s="225" t="s">
        <v>1</v>
      </c>
      <c r="AL555" s="225" t="s">
        <v>1</v>
      </c>
      <c r="AM555" s="225" t="s">
        <v>1</v>
      </c>
      <c r="AN555" s="225" t="s">
        <v>1</v>
      </c>
      <c r="AO555" s="225" t="s">
        <v>1</v>
      </c>
      <c r="AP555" s="225" t="s">
        <v>1</v>
      </c>
      <c r="AQ555" s="225" t="s">
        <v>1</v>
      </c>
      <c r="AR555" s="225" t="s">
        <v>1</v>
      </c>
      <c r="AS555" s="225" t="s">
        <v>1</v>
      </c>
      <c r="AT555" s="225" t="s">
        <v>1</v>
      </c>
      <c r="AU555" s="225" t="s">
        <v>1</v>
      </c>
      <c r="AV555" s="225" t="s">
        <v>1</v>
      </c>
      <c r="AW555" s="235" t="s">
        <v>1</v>
      </c>
      <c r="AX555" s="235">
        <v>0</v>
      </c>
      <c r="AY555" s="235">
        <v>0</v>
      </c>
      <c r="AZ555" s="228">
        <v>0</v>
      </c>
      <c r="BA555" s="228">
        <v>0</v>
      </c>
      <c r="BB555" s="229">
        <v>0</v>
      </c>
      <c r="BD555" t="e">
        <f>VLOOKUP(A555,'High impact list'!$A:$F,1,FALSE)</f>
        <v>#N/A</v>
      </c>
      <c r="BE555" t="e">
        <f>VLOOKUP(A555,'High impact list'!$A:$F,5,FALSE)</f>
        <v>#N/A</v>
      </c>
      <c r="BF555">
        <v>3</v>
      </c>
      <c r="BG555">
        <v>1</v>
      </c>
      <c r="BH555" t="e">
        <f>VLOOKUP(A555,Sheet2!B:B,1,FALSE)</f>
        <v>#N/A</v>
      </c>
    </row>
    <row r="556" spans="1:60" ht="27" customHeight="1" x14ac:dyDescent="0.25">
      <c r="A556" s="223">
        <v>540</v>
      </c>
      <c r="B556" s="224" t="s">
        <v>1387</v>
      </c>
      <c r="C556" s="225" t="s">
        <v>1193</v>
      </c>
      <c r="D556" s="225" t="s">
        <v>1538</v>
      </c>
      <c r="E556" s="225" t="s">
        <v>1065</v>
      </c>
      <c r="F556" s="225" t="s">
        <v>1</v>
      </c>
      <c r="G556" s="225" t="s">
        <v>1527</v>
      </c>
      <c r="H556" s="224" t="s">
        <v>1</v>
      </c>
      <c r="I556" s="224" t="s">
        <v>437</v>
      </c>
      <c r="J556" s="226" t="s">
        <v>33</v>
      </c>
      <c r="K556" s="225" t="s">
        <v>1</v>
      </c>
      <c r="L556" s="225" t="s">
        <v>1</v>
      </c>
      <c r="M556" s="226" t="s">
        <v>33</v>
      </c>
      <c r="N556" s="225" t="s">
        <v>1</v>
      </c>
      <c r="O556" s="225" t="s">
        <v>1</v>
      </c>
      <c r="P556" s="225" t="s">
        <v>1</v>
      </c>
      <c r="Q556" s="225" t="s">
        <v>1</v>
      </c>
      <c r="R556" s="225" t="s">
        <v>1</v>
      </c>
      <c r="S556" s="225" t="s">
        <v>1</v>
      </c>
      <c r="T556" s="225" t="s">
        <v>1</v>
      </c>
      <c r="U556" s="225" t="s">
        <v>1</v>
      </c>
      <c r="V556" s="225" t="s">
        <v>1</v>
      </c>
      <c r="W556" s="225" t="s">
        <v>1</v>
      </c>
      <c r="X556" s="225" t="s">
        <v>1</v>
      </c>
      <c r="Y556" s="225" t="s">
        <v>1</v>
      </c>
      <c r="Z556" s="225" t="s">
        <v>1</v>
      </c>
      <c r="AA556" s="225" t="s">
        <v>1</v>
      </c>
      <c r="AB556" s="225" t="s">
        <v>1</v>
      </c>
      <c r="AC556" s="225" t="s">
        <v>1</v>
      </c>
      <c r="AD556" s="225" t="s">
        <v>1</v>
      </c>
      <c r="AE556" s="225" t="s">
        <v>1</v>
      </c>
      <c r="AF556" s="225" t="s">
        <v>1</v>
      </c>
      <c r="AG556" s="225" t="s">
        <v>1</v>
      </c>
      <c r="AH556" s="225" t="s">
        <v>1</v>
      </c>
      <c r="AI556" s="225" t="s">
        <v>1</v>
      </c>
      <c r="AJ556" s="225" t="s">
        <v>1</v>
      </c>
      <c r="AK556" s="225" t="s">
        <v>1</v>
      </c>
      <c r="AL556" s="225" t="s">
        <v>1</v>
      </c>
      <c r="AM556" s="225" t="s">
        <v>1</v>
      </c>
      <c r="AN556" s="225" t="s">
        <v>1</v>
      </c>
      <c r="AO556" s="225" t="s">
        <v>1</v>
      </c>
      <c r="AP556" s="225" t="s">
        <v>1</v>
      </c>
      <c r="AQ556" s="225" t="s">
        <v>1</v>
      </c>
      <c r="AR556" s="225" t="s">
        <v>1</v>
      </c>
      <c r="AS556" s="225" t="s">
        <v>1</v>
      </c>
      <c r="AT556" s="225" t="s">
        <v>1</v>
      </c>
      <c r="AU556" s="230" t="s">
        <v>22</v>
      </c>
      <c r="AV556" s="225" t="s">
        <v>1</v>
      </c>
      <c r="AW556" s="226" t="s">
        <v>1241</v>
      </c>
      <c r="AX556" s="235">
        <v>0</v>
      </c>
      <c r="AY556" s="235">
        <v>0</v>
      </c>
      <c r="AZ556" s="228">
        <v>0</v>
      </c>
      <c r="BA556" s="236">
        <v>0.01</v>
      </c>
      <c r="BB556" s="229">
        <v>0</v>
      </c>
      <c r="BD556" t="e">
        <f>VLOOKUP(A556,'High impact list'!$A:$F,1,FALSE)</f>
        <v>#N/A</v>
      </c>
      <c r="BE556" t="e">
        <f>VLOOKUP(A556,'High impact list'!$A:$F,5,FALSE)</f>
        <v>#N/A</v>
      </c>
      <c r="BF556">
        <v>3</v>
      </c>
      <c r="BG556">
        <v>1</v>
      </c>
      <c r="BH556" t="e">
        <f>VLOOKUP(A556,Sheet2!B:B,1,FALSE)</f>
        <v>#N/A</v>
      </c>
    </row>
    <row r="557" spans="1:60" ht="14.25" customHeight="1" x14ac:dyDescent="0.25">
      <c r="A557" s="223">
        <v>2</v>
      </c>
      <c r="B557" s="224" t="s">
        <v>1324</v>
      </c>
      <c r="C557" s="225" t="s">
        <v>1193</v>
      </c>
      <c r="D557" s="225" t="s">
        <v>1538</v>
      </c>
      <c r="E557" s="225" t="s">
        <v>1021</v>
      </c>
      <c r="F557" s="225" t="s">
        <v>1</v>
      </c>
      <c r="G557" s="225" t="s">
        <v>1517</v>
      </c>
      <c r="H557" s="224" t="s">
        <v>1</v>
      </c>
      <c r="I557" s="224" t="s">
        <v>437</v>
      </c>
      <c r="J557" s="227" t="s">
        <v>17</v>
      </c>
      <c r="K557" s="230" t="s">
        <v>22</v>
      </c>
      <c r="L557" s="232" t="s">
        <v>23</v>
      </c>
      <c r="M557" s="237" t="s">
        <v>26</v>
      </c>
      <c r="N557" s="232" t="s">
        <v>23</v>
      </c>
      <c r="O557" s="232" t="s">
        <v>23</v>
      </c>
      <c r="P557" s="225" t="s">
        <v>1</v>
      </c>
      <c r="Q557" s="230" t="s">
        <v>22</v>
      </c>
      <c r="R557" s="225" t="s">
        <v>1</v>
      </c>
      <c r="S557" s="225" t="s">
        <v>1</v>
      </c>
      <c r="T557" s="225" t="s">
        <v>1</v>
      </c>
      <c r="U557" s="225" t="s">
        <v>1</v>
      </c>
      <c r="V557" s="225" t="s">
        <v>1</v>
      </c>
      <c r="W557" s="225" t="s">
        <v>1</v>
      </c>
      <c r="X557" s="225" t="s">
        <v>1</v>
      </c>
      <c r="Y557" s="225" t="s">
        <v>1</v>
      </c>
      <c r="Z557" s="225" t="s">
        <v>1</v>
      </c>
      <c r="AA557" s="230" t="s">
        <v>22</v>
      </c>
      <c r="AB557" s="225" t="s">
        <v>1</v>
      </c>
      <c r="AC557" s="225" t="s">
        <v>1</v>
      </c>
      <c r="AD557" s="230" t="s">
        <v>22</v>
      </c>
      <c r="AE557" s="232" t="s">
        <v>23</v>
      </c>
      <c r="AF557" s="225" t="s">
        <v>1</v>
      </c>
      <c r="AG557" s="225" t="s">
        <v>1</v>
      </c>
      <c r="AH557" s="225" t="s">
        <v>1</v>
      </c>
      <c r="AI557" s="225" t="s">
        <v>1</v>
      </c>
      <c r="AJ557" s="225" t="s">
        <v>1</v>
      </c>
      <c r="AK557" s="225" t="s">
        <v>1</v>
      </c>
      <c r="AL557" s="225" t="s">
        <v>1</v>
      </c>
      <c r="AM557" s="225" t="s">
        <v>1</v>
      </c>
      <c r="AN557" s="225" t="s">
        <v>1</v>
      </c>
      <c r="AO557" s="232" t="s">
        <v>23</v>
      </c>
      <c r="AP557" s="225" t="s">
        <v>1</v>
      </c>
      <c r="AQ557" s="225" t="s">
        <v>1</v>
      </c>
      <c r="AR557" s="225" t="s">
        <v>1</v>
      </c>
      <c r="AS557" s="225" t="s">
        <v>1</v>
      </c>
      <c r="AT557" s="225" t="s">
        <v>1</v>
      </c>
      <c r="AU557" s="232" t="s">
        <v>23</v>
      </c>
      <c r="AV557" s="225" t="s">
        <v>1</v>
      </c>
      <c r="AW557" s="235" t="s">
        <v>1</v>
      </c>
      <c r="AX557" s="235">
        <v>0</v>
      </c>
      <c r="AY557" s="235">
        <v>0</v>
      </c>
      <c r="AZ557" s="228">
        <v>0</v>
      </c>
      <c r="BA557" s="236">
        <v>0.36</v>
      </c>
      <c r="BB557" s="234">
        <v>0</v>
      </c>
      <c r="BD557" t="e">
        <f>VLOOKUP(A557,'High impact list'!$A:$F,1,FALSE)</f>
        <v>#N/A</v>
      </c>
      <c r="BE557" t="e">
        <f>VLOOKUP(A557,'High impact list'!$A:$F,5,FALSE)</f>
        <v>#N/A</v>
      </c>
      <c r="BF557">
        <v>3</v>
      </c>
      <c r="BG557">
        <v>2</v>
      </c>
      <c r="BH557" t="e">
        <f>VLOOKUP(A557,Sheet2!B:B,1,FALSE)</f>
        <v>#N/A</v>
      </c>
    </row>
    <row r="558" spans="1:60" ht="14.25" customHeight="1" x14ac:dyDescent="0.25">
      <c r="A558" s="223">
        <v>496</v>
      </c>
      <c r="B558" s="224" t="s">
        <v>1326</v>
      </c>
      <c r="C558" s="225" t="s">
        <v>1193</v>
      </c>
      <c r="D558" s="225" t="s">
        <v>1538</v>
      </c>
      <c r="E558" s="225" t="s">
        <v>438</v>
      </c>
      <c r="F558" s="225" t="s">
        <v>1</v>
      </c>
      <c r="G558" s="225" t="s">
        <v>1527</v>
      </c>
      <c r="H558" s="224" t="s">
        <v>1</v>
      </c>
      <c r="I558" s="224" t="s">
        <v>437</v>
      </c>
      <c r="J558" s="227" t="s">
        <v>17</v>
      </c>
      <c r="K558" s="231" t="s">
        <v>20</v>
      </c>
      <c r="L558" s="232" t="s">
        <v>23</v>
      </c>
      <c r="M558" s="227" t="s">
        <v>17</v>
      </c>
      <c r="N558" s="230" t="s">
        <v>22</v>
      </c>
      <c r="O558" s="232" t="s">
        <v>23</v>
      </c>
      <c r="P558" s="225" t="s">
        <v>1</v>
      </c>
      <c r="Q558" s="225" t="s">
        <v>1</v>
      </c>
      <c r="R558" s="225" t="s">
        <v>1</v>
      </c>
      <c r="S558" s="225" t="s">
        <v>1</v>
      </c>
      <c r="T558" s="225" t="s">
        <v>1</v>
      </c>
      <c r="U558" s="225" t="s">
        <v>1</v>
      </c>
      <c r="V558" s="225" t="s">
        <v>1</v>
      </c>
      <c r="W558" s="225" t="s">
        <v>1</v>
      </c>
      <c r="X558" s="225" t="s">
        <v>1</v>
      </c>
      <c r="Y558" s="225" t="s">
        <v>1</v>
      </c>
      <c r="Z558" s="231" t="s">
        <v>20</v>
      </c>
      <c r="AA558" s="225" t="s">
        <v>1</v>
      </c>
      <c r="AB558" s="225" t="s">
        <v>1</v>
      </c>
      <c r="AC558" s="225" t="s">
        <v>1</v>
      </c>
      <c r="AD558" s="225" t="s">
        <v>1</v>
      </c>
      <c r="AE558" s="232" t="s">
        <v>23</v>
      </c>
      <c r="AF558" s="225" t="s">
        <v>1</v>
      </c>
      <c r="AG558" s="225" t="s">
        <v>1</v>
      </c>
      <c r="AH558" s="225" t="s">
        <v>1</v>
      </c>
      <c r="AI558" s="225" t="s">
        <v>1</v>
      </c>
      <c r="AJ558" s="225" t="s">
        <v>1</v>
      </c>
      <c r="AK558" s="225" t="s">
        <v>1</v>
      </c>
      <c r="AL558" s="225" t="s">
        <v>1</v>
      </c>
      <c r="AM558" s="225" t="s">
        <v>1</v>
      </c>
      <c r="AN558" s="225" t="s">
        <v>1</v>
      </c>
      <c r="AO558" s="225" t="s">
        <v>1</v>
      </c>
      <c r="AP558" s="225" t="s">
        <v>1</v>
      </c>
      <c r="AQ558" s="225" t="s">
        <v>1</v>
      </c>
      <c r="AR558" s="232" t="s">
        <v>23</v>
      </c>
      <c r="AS558" s="225" t="s">
        <v>1</v>
      </c>
      <c r="AT558" s="225" t="s">
        <v>1</v>
      </c>
      <c r="AU558" s="231" t="s">
        <v>20</v>
      </c>
      <c r="AV558" s="225" t="s">
        <v>1</v>
      </c>
      <c r="AW558" s="231" t="s">
        <v>1240</v>
      </c>
      <c r="AX558" s="226">
        <v>1</v>
      </c>
      <c r="AY558" s="235">
        <v>0</v>
      </c>
      <c r="AZ558" s="228">
        <v>0</v>
      </c>
      <c r="BA558" s="236">
        <v>0.28000000000000003</v>
      </c>
      <c r="BB558" s="229">
        <v>0</v>
      </c>
      <c r="BD558" t="e">
        <f>VLOOKUP(A558,'High impact list'!$A:$F,1,FALSE)</f>
        <v>#N/A</v>
      </c>
      <c r="BE558" t="e">
        <f>VLOOKUP(A558,'High impact list'!$A:$F,5,FALSE)</f>
        <v>#N/A</v>
      </c>
      <c r="BF558">
        <v>3</v>
      </c>
      <c r="BG558">
        <v>2</v>
      </c>
      <c r="BH558" t="e">
        <f>VLOOKUP(A558,Sheet2!B:B,1,FALSE)</f>
        <v>#N/A</v>
      </c>
    </row>
    <row r="559" spans="1:60" ht="13.5" customHeight="1" x14ac:dyDescent="0.25">
      <c r="A559" s="223">
        <v>29</v>
      </c>
      <c r="B559" s="224" t="s">
        <v>1094</v>
      </c>
      <c r="C559" s="225" t="s">
        <v>1193</v>
      </c>
      <c r="D559" s="225" t="s">
        <v>1538</v>
      </c>
      <c r="E559" s="225" t="s">
        <v>1086</v>
      </c>
      <c r="F559" s="225" t="s">
        <v>1</v>
      </c>
      <c r="G559" s="225" t="s">
        <v>817</v>
      </c>
      <c r="H559" s="224" t="s">
        <v>1</v>
      </c>
      <c r="I559" s="224" t="s">
        <v>437</v>
      </c>
      <c r="J559" s="227" t="s">
        <v>17</v>
      </c>
      <c r="K559" s="225" t="s">
        <v>1</v>
      </c>
      <c r="L559" s="232" t="s">
        <v>23</v>
      </c>
      <c r="M559" s="227" t="s">
        <v>17</v>
      </c>
      <c r="N559" s="225" t="s">
        <v>1</v>
      </c>
      <c r="O559" s="231" t="s">
        <v>20</v>
      </c>
      <c r="P559" s="225" t="s">
        <v>1</v>
      </c>
      <c r="Q559" s="225" t="s">
        <v>1</v>
      </c>
      <c r="R559" s="225" t="s">
        <v>1</v>
      </c>
      <c r="S559" s="225" t="s">
        <v>1</v>
      </c>
      <c r="T559" s="225" t="s">
        <v>1</v>
      </c>
      <c r="U559" s="225" t="s">
        <v>1</v>
      </c>
      <c r="V559" s="225" t="s">
        <v>1</v>
      </c>
      <c r="W559" s="225" t="s">
        <v>1</v>
      </c>
      <c r="X559" s="225" t="s">
        <v>1</v>
      </c>
      <c r="Y559" s="225" t="s">
        <v>1</v>
      </c>
      <c r="Z559" s="225" t="s">
        <v>1</v>
      </c>
      <c r="AA559" s="225" t="s">
        <v>1</v>
      </c>
      <c r="AB559" s="225" t="s">
        <v>1</v>
      </c>
      <c r="AC559" s="225" t="s">
        <v>1</v>
      </c>
      <c r="AD559" s="225" t="s">
        <v>1</v>
      </c>
      <c r="AE559" s="225" t="s">
        <v>1</v>
      </c>
      <c r="AF559" s="231" t="s">
        <v>20</v>
      </c>
      <c r="AG559" s="225" t="s">
        <v>1</v>
      </c>
      <c r="AH559" s="225" t="s">
        <v>1</v>
      </c>
      <c r="AI559" s="225" t="s">
        <v>1</v>
      </c>
      <c r="AJ559" s="225" t="s">
        <v>1</v>
      </c>
      <c r="AK559" s="225" t="s">
        <v>1</v>
      </c>
      <c r="AL559" s="225" t="s">
        <v>1</v>
      </c>
      <c r="AM559" s="225" t="s">
        <v>1</v>
      </c>
      <c r="AN559" s="225" t="s">
        <v>1</v>
      </c>
      <c r="AO559" s="225" t="s">
        <v>1</v>
      </c>
      <c r="AP559" s="225" t="s">
        <v>1</v>
      </c>
      <c r="AQ559" s="225" t="s">
        <v>1</v>
      </c>
      <c r="AR559" s="232" t="s">
        <v>23</v>
      </c>
      <c r="AS559" s="225" t="s">
        <v>1</v>
      </c>
      <c r="AT559" s="225" t="s">
        <v>1</v>
      </c>
      <c r="AU559" s="230" t="s">
        <v>22</v>
      </c>
      <c r="AV559" s="225" t="s">
        <v>1</v>
      </c>
      <c r="AW559" s="235" t="s">
        <v>1</v>
      </c>
      <c r="AX559" s="226">
        <v>1</v>
      </c>
      <c r="AY559" s="235">
        <v>0</v>
      </c>
      <c r="AZ559" s="228">
        <v>0</v>
      </c>
      <c r="BA559" s="233">
        <v>0.05</v>
      </c>
      <c r="BB559" s="229">
        <v>0</v>
      </c>
      <c r="BD559" t="e">
        <f>VLOOKUP(A559,'High impact list'!$A:$F,1,FALSE)</f>
        <v>#N/A</v>
      </c>
      <c r="BE559" t="e">
        <f>VLOOKUP(A559,'High impact list'!$A:$F,5,FALSE)</f>
        <v>#N/A</v>
      </c>
      <c r="BF559">
        <v>3</v>
      </c>
      <c r="BG559">
        <v>2</v>
      </c>
      <c r="BH559" t="e">
        <f>VLOOKUP(A559,Sheet2!B:B,1,FALSE)</f>
        <v>#N/A</v>
      </c>
    </row>
    <row r="560" spans="1:60" ht="18.75" customHeight="1" x14ac:dyDescent="0.25">
      <c r="A560" s="223">
        <v>52</v>
      </c>
      <c r="B560" s="224" t="s">
        <v>857</v>
      </c>
      <c r="C560" s="225" t="s">
        <v>1193</v>
      </c>
      <c r="D560" s="225" t="s">
        <v>1538</v>
      </c>
      <c r="E560" s="225" t="s">
        <v>854</v>
      </c>
      <c r="F560" s="225" t="s">
        <v>1</v>
      </c>
      <c r="G560" s="225" t="s">
        <v>151</v>
      </c>
      <c r="H560" s="224" t="s">
        <v>1</v>
      </c>
      <c r="I560" s="224" t="s">
        <v>437</v>
      </c>
      <c r="J560" s="227" t="s">
        <v>17</v>
      </c>
      <c r="K560" s="225" t="s">
        <v>1</v>
      </c>
      <c r="L560" s="232" t="s">
        <v>23</v>
      </c>
      <c r="M560" s="227" t="s">
        <v>17</v>
      </c>
      <c r="N560" s="225" t="s">
        <v>1</v>
      </c>
      <c r="O560" s="232" t="s">
        <v>23</v>
      </c>
      <c r="P560" s="225" t="s">
        <v>1</v>
      </c>
      <c r="Q560" s="225" t="s">
        <v>1</v>
      </c>
      <c r="R560" s="225" t="s">
        <v>1</v>
      </c>
      <c r="S560" s="225" t="s">
        <v>1</v>
      </c>
      <c r="T560" s="225" t="s">
        <v>1</v>
      </c>
      <c r="U560" s="225" t="s">
        <v>1</v>
      </c>
      <c r="V560" s="225" t="s">
        <v>1</v>
      </c>
      <c r="W560" s="225" t="s">
        <v>1</v>
      </c>
      <c r="X560" s="225" t="s">
        <v>1</v>
      </c>
      <c r="Y560" s="225" t="s">
        <v>1</v>
      </c>
      <c r="Z560" s="225" t="s">
        <v>1</v>
      </c>
      <c r="AA560" s="225" t="s">
        <v>1</v>
      </c>
      <c r="AB560" s="225" t="s">
        <v>1</v>
      </c>
      <c r="AC560" s="225" t="s">
        <v>1</v>
      </c>
      <c r="AD560" s="225" t="s">
        <v>1</v>
      </c>
      <c r="AE560" s="225" t="s">
        <v>1</v>
      </c>
      <c r="AF560" s="230" t="s">
        <v>22</v>
      </c>
      <c r="AG560" s="225" t="s">
        <v>1</v>
      </c>
      <c r="AH560" s="225" t="s">
        <v>1</v>
      </c>
      <c r="AI560" s="225" t="s">
        <v>1</v>
      </c>
      <c r="AJ560" s="225" t="s">
        <v>1</v>
      </c>
      <c r="AK560" s="225" t="s">
        <v>1</v>
      </c>
      <c r="AL560" s="232" t="s">
        <v>23</v>
      </c>
      <c r="AM560" s="225" t="s">
        <v>1</v>
      </c>
      <c r="AN560" s="225" t="s">
        <v>1</v>
      </c>
      <c r="AO560" s="225" t="s">
        <v>1</v>
      </c>
      <c r="AP560" s="225" t="s">
        <v>1</v>
      </c>
      <c r="AQ560" s="225" t="s">
        <v>1</v>
      </c>
      <c r="AR560" s="225" t="s">
        <v>1</v>
      </c>
      <c r="AS560" s="225" t="s">
        <v>1</v>
      </c>
      <c r="AT560" s="225" t="s">
        <v>1</v>
      </c>
      <c r="AU560" s="225" t="s">
        <v>1</v>
      </c>
      <c r="AV560" s="225" t="s">
        <v>1</v>
      </c>
      <c r="AW560" s="226" t="s">
        <v>1241</v>
      </c>
      <c r="AX560" s="235">
        <v>0</v>
      </c>
      <c r="AY560" s="235">
        <v>0</v>
      </c>
      <c r="AZ560" s="228">
        <v>0</v>
      </c>
      <c r="BA560" s="233">
        <v>0.94</v>
      </c>
      <c r="BB560" s="234">
        <v>0</v>
      </c>
      <c r="BD560" t="e">
        <f>VLOOKUP(A560,'High impact list'!$A:$F,1,FALSE)</f>
        <v>#N/A</v>
      </c>
      <c r="BE560" t="e">
        <f>VLOOKUP(A560,'High impact list'!$A:$F,5,FALSE)</f>
        <v>#N/A</v>
      </c>
      <c r="BF560">
        <v>3</v>
      </c>
      <c r="BG560">
        <v>2</v>
      </c>
      <c r="BH560" t="e">
        <f>VLOOKUP(A560,Sheet2!B:B,1,FALSE)</f>
        <v>#N/A</v>
      </c>
    </row>
    <row r="561" spans="1:60" ht="18.75" customHeight="1" x14ac:dyDescent="0.25">
      <c r="A561" s="223">
        <v>265</v>
      </c>
      <c r="B561" s="224" t="s">
        <v>1349</v>
      </c>
      <c r="C561" s="225" t="s">
        <v>1193</v>
      </c>
      <c r="D561" s="225" t="s">
        <v>1538</v>
      </c>
      <c r="E561" s="225" t="s">
        <v>571</v>
      </c>
      <c r="F561" s="225" t="s">
        <v>1</v>
      </c>
      <c r="G561" s="225" t="s">
        <v>1</v>
      </c>
      <c r="H561" s="224" t="s">
        <v>1</v>
      </c>
      <c r="I561" s="224" t="s">
        <v>571</v>
      </c>
      <c r="J561" s="227" t="s">
        <v>17</v>
      </c>
      <c r="K561" s="225" t="s">
        <v>1</v>
      </c>
      <c r="L561" s="231" t="s">
        <v>20</v>
      </c>
      <c r="M561" s="226" t="s">
        <v>33</v>
      </c>
      <c r="N561" s="225" t="s">
        <v>1</v>
      </c>
      <c r="O561" s="225" t="s">
        <v>1</v>
      </c>
      <c r="P561" s="225" t="s">
        <v>1</v>
      </c>
      <c r="Q561" s="225" t="s">
        <v>1</v>
      </c>
      <c r="R561" s="225" t="s">
        <v>1</v>
      </c>
      <c r="S561" s="225" t="s">
        <v>1</v>
      </c>
      <c r="T561" s="225" t="s">
        <v>1</v>
      </c>
      <c r="U561" s="225" t="s">
        <v>1</v>
      </c>
      <c r="V561" s="225" t="s">
        <v>1</v>
      </c>
      <c r="W561" s="225" t="s">
        <v>1</v>
      </c>
      <c r="X561" s="225" t="s">
        <v>1</v>
      </c>
      <c r="Y561" s="225" t="s">
        <v>1</v>
      </c>
      <c r="Z561" s="225" t="s">
        <v>1</v>
      </c>
      <c r="AA561" s="225" t="s">
        <v>1</v>
      </c>
      <c r="AB561" s="225" t="s">
        <v>1</v>
      </c>
      <c r="AC561" s="225" t="s">
        <v>1</v>
      </c>
      <c r="AD561" s="225" t="s">
        <v>1</v>
      </c>
      <c r="AE561" s="231" t="s">
        <v>20</v>
      </c>
      <c r="AF561" s="225" t="s">
        <v>1</v>
      </c>
      <c r="AG561" s="225" t="s">
        <v>1</v>
      </c>
      <c r="AH561" s="225" t="s">
        <v>1</v>
      </c>
      <c r="AI561" s="225" t="s">
        <v>1</v>
      </c>
      <c r="AJ561" s="225" t="s">
        <v>1</v>
      </c>
      <c r="AK561" s="225" t="s">
        <v>1</v>
      </c>
      <c r="AL561" s="225" t="s">
        <v>1</v>
      </c>
      <c r="AM561" s="225" t="s">
        <v>1</v>
      </c>
      <c r="AN561" s="225" t="s">
        <v>1</v>
      </c>
      <c r="AO561" s="225" t="s">
        <v>1</v>
      </c>
      <c r="AP561" s="225" t="s">
        <v>1</v>
      </c>
      <c r="AQ561" s="225" t="s">
        <v>1</v>
      </c>
      <c r="AR561" s="225" t="s">
        <v>1</v>
      </c>
      <c r="AS561" s="225" t="s">
        <v>1</v>
      </c>
      <c r="AT561" s="225" t="s">
        <v>1</v>
      </c>
      <c r="AU561" s="232" t="s">
        <v>23</v>
      </c>
      <c r="AV561" s="225" t="s">
        <v>1</v>
      </c>
      <c r="AW561" s="235" t="s">
        <v>1</v>
      </c>
      <c r="AX561" s="235">
        <v>0</v>
      </c>
      <c r="AY561" s="235">
        <v>0</v>
      </c>
      <c r="AZ561" s="228">
        <v>0</v>
      </c>
      <c r="BA561" s="228">
        <v>0</v>
      </c>
      <c r="BB561" s="234">
        <v>0</v>
      </c>
      <c r="BD561" t="e">
        <f>VLOOKUP(A561,'High impact list'!$A:$F,1,FALSE)</f>
        <v>#N/A</v>
      </c>
      <c r="BE561" t="e">
        <f>VLOOKUP(A561,'High impact list'!$A:$F,5,FALSE)</f>
        <v>#N/A</v>
      </c>
      <c r="BF561">
        <v>3</v>
      </c>
      <c r="BG561">
        <v>2</v>
      </c>
      <c r="BH561" t="e">
        <f>VLOOKUP(A561,Sheet2!B:B,1,FALSE)</f>
        <v>#N/A</v>
      </c>
    </row>
    <row r="562" spans="1:60" ht="27" customHeight="1" x14ac:dyDescent="0.25">
      <c r="A562" s="223">
        <v>220</v>
      </c>
      <c r="B562" s="224" t="s">
        <v>1544</v>
      </c>
      <c r="C562" s="225" t="s">
        <v>1193</v>
      </c>
      <c r="D562" s="225" t="s">
        <v>1538</v>
      </c>
      <c r="E562" s="225" t="s">
        <v>571</v>
      </c>
      <c r="F562" s="225" t="s">
        <v>1</v>
      </c>
      <c r="G562" s="225" t="s">
        <v>1</v>
      </c>
      <c r="H562" s="224" t="s">
        <v>1</v>
      </c>
      <c r="I562" s="224" t="s">
        <v>571</v>
      </c>
      <c r="J562" s="227" t="s">
        <v>17</v>
      </c>
      <c r="K562" s="225" t="s">
        <v>1</v>
      </c>
      <c r="L562" s="232" t="s">
        <v>23</v>
      </c>
      <c r="M562" s="227" t="s">
        <v>17</v>
      </c>
      <c r="N562" s="225" t="s">
        <v>1</v>
      </c>
      <c r="O562" s="232" t="s">
        <v>23</v>
      </c>
      <c r="P562" s="225" t="s">
        <v>1</v>
      </c>
      <c r="Q562" s="225" t="s">
        <v>1</v>
      </c>
      <c r="R562" s="225" t="s">
        <v>1</v>
      </c>
      <c r="S562" s="225" t="s">
        <v>1</v>
      </c>
      <c r="T562" s="225" t="s">
        <v>1</v>
      </c>
      <c r="U562" s="225" t="s">
        <v>1</v>
      </c>
      <c r="V562" s="225" t="s">
        <v>1</v>
      </c>
      <c r="W562" s="225" t="s">
        <v>1</v>
      </c>
      <c r="X562" s="225" t="s">
        <v>1</v>
      </c>
      <c r="Y562" s="225" t="s">
        <v>1</v>
      </c>
      <c r="Z562" s="225" t="s">
        <v>1</v>
      </c>
      <c r="AA562" s="225" t="s">
        <v>1</v>
      </c>
      <c r="AB562" s="225" t="s">
        <v>1</v>
      </c>
      <c r="AC562" s="225" t="s">
        <v>1</v>
      </c>
      <c r="AD562" s="225" t="s">
        <v>1</v>
      </c>
      <c r="AE562" s="225" t="s">
        <v>1</v>
      </c>
      <c r="AF562" s="232" t="s">
        <v>23</v>
      </c>
      <c r="AG562" s="225" t="s">
        <v>1</v>
      </c>
      <c r="AH562" s="225" t="s">
        <v>1</v>
      </c>
      <c r="AI562" s="225" t="s">
        <v>1</v>
      </c>
      <c r="AJ562" s="225" t="s">
        <v>1</v>
      </c>
      <c r="AK562" s="225" t="s">
        <v>1</v>
      </c>
      <c r="AL562" s="225" t="s">
        <v>1</v>
      </c>
      <c r="AM562" s="225" t="s">
        <v>1</v>
      </c>
      <c r="AN562" s="225" t="s">
        <v>1</v>
      </c>
      <c r="AO562" s="225" t="s">
        <v>1</v>
      </c>
      <c r="AP562" s="225" t="s">
        <v>1</v>
      </c>
      <c r="AQ562" s="225" t="s">
        <v>1</v>
      </c>
      <c r="AR562" s="230" t="s">
        <v>22</v>
      </c>
      <c r="AS562" s="225" t="s">
        <v>1</v>
      </c>
      <c r="AT562" s="225" t="s">
        <v>1</v>
      </c>
      <c r="AU562" s="225" t="s">
        <v>1</v>
      </c>
      <c r="AV562" s="225" t="s">
        <v>1</v>
      </c>
      <c r="AW562" s="235" t="s">
        <v>1</v>
      </c>
      <c r="AX562" s="226">
        <v>1</v>
      </c>
      <c r="AY562" s="235">
        <v>0</v>
      </c>
      <c r="AZ562" s="228">
        <v>0</v>
      </c>
      <c r="BA562" s="236">
        <v>2.2999999999999998</v>
      </c>
      <c r="BB562" s="238">
        <v>0.11</v>
      </c>
      <c r="BD562" t="e">
        <f>VLOOKUP(A562,'High impact list'!$A:$F,1,FALSE)</f>
        <v>#N/A</v>
      </c>
      <c r="BE562" t="e">
        <f>VLOOKUP(A562,'High impact list'!$A:$F,5,FALSE)</f>
        <v>#N/A</v>
      </c>
      <c r="BF562">
        <v>3</v>
      </c>
      <c r="BG562">
        <v>2</v>
      </c>
      <c r="BH562" t="e">
        <f>VLOOKUP(A562,Sheet2!B:B,1,FALSE)</f>
        <v>#N/A</v>
      </c>
    </row>
    <row r="563" spans="1:60" ht="26.25" customHeight="1" x14ac:dyDescent="0.25">
      <c r="A563" s="223">
        <v>238</v>
      </c>
      <c r="B563" s="224" t="s">
        <v>599</v>
      </c>
      <c r="C563" s="225" t="s">
        <v>1193</v>
      </c>
      <c r="D563" s="225" t="s">
        <v>1538</v>
      </c>
      <c r="E563" s="225" t="s">
        <v>571</v>
      </c>
      <c r="F563" s="225" t="s">
        <v>465</v>
      </c>
      <c r="G563" s="225" t="s">
        <v>1527</v>
      </c>
      <c r="H563" s="224" t="s">
        <v>1</v>
      </c>
      <c r="I563" s="224" t="s">
        <v>437</v>
      </c>
      <c r="J563" s="227" t="s">
        <v>17</v>
      </c>
      <c r="K563" s="225" t="s">
        <v>1</v>
      </c>
      <c r="L563" s="232" t="s">
        <v>23</v>
      </c>
      <c r="M563" s="227" t="s">
        <v>17</v>
      </c>
      <c r="N563" s="225" t="s">
        <v>1</v>
      </c>
      <c r="O563" s="232" t="s">
        <v>23</v>
      </c>
      <c r="P563" s="225" t="s">
        <v>1</v>
      </c>
      <c r="Q563" s="225" t="s">
        <v>1</v>
      </c>
      <c r="R563" s="225" t="s">
        <v>1</v>
      </c>
      <c r="S563" s="225" t="s">
        <v>1</v>
      </c>
      <c r="T563" s="225" t="s">
        <v>1</v>
      </c>
      <c r="U563" s="225" t="s">
        <v>1</v>
      </c>
      <c r="V563" s="225" t="s">
        <v>1</v>
      </c>
      <c r="W563" s="225" t="s">
        <v>1</v>
      </c>
      <c r="X563" s="225" t="s">
        <v>1</v>
      </c>
      <c r="Y563" s="225" t="s">
        <v>1</v>
      </c>
      <c r="Z563" s="225" t="s">
        <v>1</v>
      </c>
      <c r="AA563" s="225" t="s">
        <v>1</v>
      </c>
      <c r="AB563" s="225" t="s">
        <v>1</v>
      </c>
      <c r="AC563" s="225" t="s">
        <v>1</v>
      </c>
      <c r="AD563" s="225" t="s">
        <v>1</v>
      </c>
      <c r="AE563" s="230" t="s">
        <v>22</v>
      </c>
      <c r="AF563" s="232" t="s">
        <v>23</v>
      </c>
      <c r="AG563" s="225" t="s">
        <v>1</v>
      </c>
      <c r="AH563" s="225" t="s">
        <v>1</v>
      </c>
      <c r="AI563" s="225" t="s">
        <v>1</v>
      </c>
      <c r="AJ563" s="225" t="s">
        <v>1</v>
      </c>
      <c r="AK563" s="225" t="s">
        <v>1</v>
      </c>
      <c r="AL563" s="225" t="s">
        <v>1</v>
      </c>
      <c r="AM563" s="225" t="s">
        <v>1</v>
      </c>
      <c r="AN563" s="225" t="s">
        <v>1</v>
      </c>
      <c r="AO563" s="225" t="s">
        <v>1</v>
      </c>
      <c r="AP563" s="225" t="s">
        <v>1</v>
      </c>
      <c r="AQ563" s="225" t="s">
        <v>1</v>
      </c>
      <c r="AR563" s="232" t="s">
        <v>23</v>
      </c>
      <c r="AS563" s="225" t="s">
        <v>1</v>
      </c>
      <c r="AT563" s="225" t="s">
        <v>1</v>
      </c>
      <c r="AU563" s="232" t="s">
        <v>23</v>
      </c>
      <c r="AV563" s="225" t="s">
        <v>1</v>
      </c>
      <c r="AW563" s="235" t="s">
        <v>1</v>
      </c>
      <c r="AX563" s="226">
        <v>1</v>
      </c>
      <c r="AY563" s="235">
        <v>0</v>
      </c>
      <c r="AZ563" s="228">
        <v>0</v>
      </c>
      <c r="BA563" s="233">
        <v>0.84</v>
      </c>
      <c r="BB563" s="229">
        <v>0</v>
      </c>
      <c r="BD563" t="e">
        <f>VLOOKUP(A563,'High impact list'!$A:$F,1,FALSE)</f>
        <v>#N/A</v>
      </c>
      <c r="BE563" t="e">
        <f>VLOOKUP(A563,'High impact list'!$A:$F,5,FALSE)</f>
        <v>#N/A</v>
      </c>
      <c r="BF563">
        <v>3</v>
      </c>
      <c r="BG563">
        <v>2</v>
      </c>
      <c r="BH563" t="e">
        <f>VLOOKUP(A563,Sheet2!B:B,1,FALSE)</f>
        <v>#N/A</v>
      </c>
    </row>
    <row r="564" spans="1:60" ht="26.25" customHeight="1" x14ac:dyDescent="0.25">
      <c r="A564" s="223">
        <v>1507</v>
      </c>
      <c r="B564" s="224" t="s">
        <v>1354</v>
      </c>
      <c r="C564" s="225" t="s">
        <v>1193</v>
      </c>
      <c r="D564" s="225" t="s">
        <v>1538</v>
      </c>
      <c r="E564" s="225" t="s">
        <v>492</v>
      </c>
      <c r="F564" s="225" t="s">
        <v>1</v>
      </c>
      <c r="G564" s="225" t="s">
        <v>1</v>
      </c>
      <c r="H564" s="224" t="s">
        <v>1</v>
      </c>
      <c r="I564" s="224" t="s">
        <v>492</v>
      </c>
      <c r="J564" s="227" t="s">
        <v>17</v>
      </c>
      <c r="K564" s="232" t="s">
        <v>23</v>
      </c>
      <c r="L564" s="232" t="s">
        <v>23</v>
      </c>
      <c r="M564" s="227" t="s">
        <v>17</v>
      </c>
      <c r="N564" s="232" t="s">
        <v>23</v>
      </c>
      <c r="O564" s="232" t="s">
        <v>23</v>
      </c>
      <c r="P564" s="225" t="s">
        <v>1</v>
      </c>
      <c r="Q564" s="225" t="s">
        <v>1</v>
      </c>
      <c r="R564" s="225" t="s">
        <v>1</v>
      </c>
      <c r="S564" s="225" t="s">
        <v>1</v>
      </c>
      <c r="T564" s="225" t="s">
        <v>1</v>
      </c>
      <c r="U564" s="225" t="s">
        <v>1</v>
      </c>
      <c r="V564" s="225" t="s">
        <v>1</v>
      </c>
      <c r="W564" s="225" t="s">
        <v>1</v>
      </c>
      <c r="X564" s="225" t="s">
        <v>1</v>
      </c>
      <c r="Y564" s="225" t="s">
        <v>1</v>
      </c>
      <c r="Z564" s="225" t="s">
        <v>1</v>
      </c>
      <c r="AA564" s="232" t="s">
        <v>23</v>
      </c>
      <c r="AB564" s="225" t="s">
        <v>1</v>
      </c>
      <c r="AC564" s="225" t="s">
        <v>1</v>
      </c>
      <c r="AD564" s="225" t="s">
        <v>1</v>
      </c>
      <c r="AE564" s="232" t="s">
        <v>23</v>
      </c>
      <c r="AF564" s="232" t="s">
        <v>23</v>
      </c>
      <c r="AG564" s="225" t="s">
        <v>1</v>
      </c>
      <c r="AH564" s="225" t="s">
        <v>1</v>
      </c>
      <c r="AI564" s="225" t="s">
        <v>1</v>
      </c>
      <c r="AJ564" s="225" t="s">
        <v>1</v>
      </c>
      <c r="AK564" s="225" t="s">
        <v>1</v>
      </c>
      <c r="AL564" s="232" t="s">
        <v>23</v>
      </c>
      <c r="AM564" s="225" t="s">
        <v>1</v>
      </c>
      <c r="AN564" s="225" t="s">
        <v>1</v>
      </c>
      <c r="AO564" s="225" t="s">
        <v>1</v>
      </c>
      <c r="AP564" s="225" t="s">
        <v>1</v>
      </c>
      <c r="AQ564" s="225" t="s">
        <v>1</v>
      </c>
      <c r="AR564" s="232" t="s">
        <v>23</v>
      </c>
      <c r="AS564" s="225" t="s">
        <v>1</v>
      </c>
      <c r="AT564" s="225" t="s">
        <v>1</v>
      </c>
      <c r="AU564" s="232" t="s">
        <v>23</v>
      </c>
      <c r="AV564" s="225" t="s">
        <v>1</v>
      </c>
      <c r="AW564" s="235" t="s">
        <v>1</v>
      </c>
      <c r="AX564" s="235">
        <v>0</v>
      </c>
      <c r="AY564" s="235">
        <v>0</v>
      </c>
      <c r="AZ564" s="228">
        <v>0</v>
      </c>
      <c r="BA564" s="236">
        <v>4.7</v>
      </c>
      <c r="BB564" s="238">
        <v>0.05</v>
      </c>
      <c r="BD564" t="e">
        <f>VLOOKUP(A564,'High impact list'!$A:$F,1,FALSE)</f>
        <v>#N/A</v>
      </c>
      <c r="BE564" t="e">
        <f>VLOOKUP(A564,'High impact list'!$A:$F,5,FALSE)</f>
        <v>#N/A</v>
      </c>
      <c r="BF564">
        <v>3</v>
      </c>
      <c r="BG564">
        <v>2</v>
      </c>
      <c r="BH564" t="e">
        <f>VLOOKUP(A564,Sheet2!B:B,1,FALSE)</f>
        <v>#N/A</v>
      </c>
    </row>
    <row r="565" spans="1:60" ht="27" customHeight="1" x14ac:dyDescent="0.25">
      <c r="A565" s="223">
        <v>242</v>
      </c>
      <c r="B565" s="224" t="s">
        <v>832</v>
      </c>
      <c r="C565" s="225" t="s">
        <v>1193</v>
      </c>
      <c r="D565" s="225" t="s">
        <v>1538</v>
      </c>
      <c r="E565" s="225" t="s">
        <v>815</v>
      </c>
      <c r="F565" s="225" t="s">
        <v>1</v>
      </c>
      <c r="G565" s="225" t="s">
        <v>1527</v>
      </c>
      <c r="H565" s="224" t="s">
        <v>1</v>
      </c>
      <c r="I565" s="224" t="s">
        <v>437</v>
      </c>
      <c r="J565" s="227" t="s">
        <v>17</v>
      </c>
      <c r="K565" s="225" t="s">
        <v>1</v>
      </c>
      <c r="L565" s="232" t="s">
        <v>23</v>
      </c>
      <c r="M565" s="227" t="s">
        <v>17</v>
      </c>
      <c r="N565" s="225" t="s">
        <v>1</v>
      </c>
      <c r="O565" s="232" t="s">
        <v>23</v>
      </c>
      <c r="P565" s="225" t="s">
        <v>1</v>
      </c>
      <c r="Q565" s="225" t="s">
        <v>1</v>
      </c>
      <c r="R565" s="225" t="s">
        <v>1</v>
      </c>
      <c r="S565" s="225" t="s">
        <v>1</v>
      </c>
      <c r="T565" s="225" t="s">
        <v>1</v>
      </c>
      <c r="U565" s="225" t="s">
        <v>1</v>
      </c>
      <c r="V565" s="225" t="s">
        <v>1</v>
      </c>
      <c r="W565" s="225" t="s">
        <v>1</v>
      </c>
      <c r="X565" s="225" t="s">
        <v>1</v>
      </c>
      <c r="Y565" s="225" t="s">
        <v>1</v>
      </c>
      <c r="Z565" s="225" t="s">
        <v>1</v>
      </c>
      <c r="AA565" s="225" t="s">
        <v>1</v>
      </c>
      <c r="AB565" s="225" t="s">
        <v>1</v>
      </c>
      <c r="AC565" s="225" t="s">
        <v>1</v>
      </c>
      <c r="AD565" s="225" t="s">
        <v>1</v>
      </c>
      <c r="AE565" s="225" t="s">
        <v>1</v>
      </c>
      <c r="AF565" s="232" t="s">
        <v>23</v>
      </c>
      <c r="AG565" s="225" t="s">
        <v>1</v>
      </c>
      <c r="AH565" s="225" t="s">
        <v>1</v>
      </c>
      <c r="AI565" s="225" t="s">
        <v>1</v>
      </c>
      <c r="AJ565" s="225" t="s">
        <v>1</v>
      </c>
      <c r="AK565" s="225" t="s">
        <v>1</v>
      </c>
      <c r="AL565" s="225" t="s">
        <v>1</v>
      </c>
      <c r="AM565" s="225" t="s">
        <v>1</v>
      </c>
      <c r="AN565" s="225" t="s">
        <v>1</v>
      </c>
      <c r="AO565" s="225" t="s">
        <v>1</v>
      </c>
      <c r="AP565" s="225" t="s">
        <v>1</v>
      </c>
      <c r="AQ565" s="225" t="s">
        <v>1</v>
      </c>
      <c r="AR565" s="230" t="s">
        <v>22</v>
      </c>
      <c r="AS565" s="225" t="s">
        <v>1</v>
      </c>
      <c r="AT565" s="225" t="s">
        <v>1</v>
      </c>
      <c r="AU565" s="225" t="s">
        <v>1</v>
      </c>
      <c r="AV565" s="225" t="s">
        <v>1</v>
      </c>
      <c r="AW565" s="235" t="s">
        <v>1</v>
      </c>
      <c r="AX565" s="235">
        <v>0</v>
      </c>
      <c r="AY565" s="235">
        <v>0</v>
      </c>
      <c r="AZ565" s="228">
        <v>0</v>
      </c>
      <c r="BA565" s="236">
        <v>0.66</v>
      </c>
      <c r="BB565" s="238">
        <v>0.02</v>
      </c>
      <c r="BD565" t="e">
        <f>VLOOKUP(A565,'High impact list'!$A:$F,1,FALSE)</f>
        <v>#N/A</v>
      </c>
      <c r="BE565" t="e">
        <f>VLOOKUP(A565,'High impact list'!$A:$F,5,FALSE)</f>
        <v>#N/A</v>
      </c>
      <c r="BF565">
        <v>3</v>
      </c>
      <c r="BG565">
        <v>2</v>
      </c>
      <c r="BH565" t="e">
        <f>VLOOKUP(A565,Sheet2!B:B,1,FALSE)</f>
        <v>#N/A</v>
      </c>
    </row>
    <row r="566" spans="1:60" ht="26.25" customHeight="1" x14ac:dyDescent="0.25">
      <c r="A566" s="223">
        <v>244</v>
      </c>
      <c r="B566" s="224" t="s">
        <v>1069</v>
      </c>
      <c r="C566" s="225" t="s">
        <v>1193</v>
      </c>
      <c r="D566" s="225" t="s">
        <v>1538</v>
      </c>
      <c r="E566" s="225" t="s">
        <v>1065</v>
      </c>
      <c r="F566" s="225" t="s">
        <v>1</v>
      </c>
      <c r="G566" s="225" t="s">
        <v>1</v>
      </c>
      <c r="H566" s="224" t="s">
        <v>1</v>
      </c>
      <c r="I566" s="224" t="s">
        <v>1065</v>
      </c>
      <c r="J566" s="227" t="s">
        <v>17</v>
      </c>
      <c r="K566" s="225" t="s">
        <v>1</v>
      </c>
      <c r="L566" s="231" t="s">
        <v>20</v>
      </c>
      <c r="M566" s="237" t="s">
        <v>26</v>
      </c>
      <c r="N566" s="225" t="s">
        <v>1</v>
      </c>
      <c r="O566" s="230" t="s">
        <v>22</v>
      </c>
      <c r="P566" s="230" t="s">
        <v>22</v>
      </c>
      <c r="Q566" s="225" t="s">
        <v>1</v>
      </c>
      <c r="R566" s="225" t="s">
        <v>1</v>
      </c>
      <c r="S566" s="225" t="s">
        <v>1</v>
      </c>
      <c r="T566" s="225" t="s">
        <v>1</v>
      </c>
      <c r="U566" s="225" t="s">
        <v>1</v>
      </c>
      <c r="V566" s="225" t="s">
        <v>1</v>
      </c>
      <c r="W566" s="225" t="s">
        <v>1</v>
      </c>
      <c r="X566" s="225" t="s">
        <v>1</v>
      </c>
      <c r="Y566" s="225" t="s">
        <v>1</v>
      </c>
      <c r="Z566" s="225" t="s">
        <v>1</v>
      </c>
      <c r="AA566" s="225" t="s">
        <v>1</v>
      </c>
      <c r="AB566" s="225" t="s">
        <v>1</v>
      </c>
      <c r="AC566" s="225" t="s">
        <v>1</v>
      </c>
      <c r="AD566" s="225" t="s">
        <v>1</v>
      </c>
      <c r="AE566" s="231" t="s">
        <v>20</v>
      </c>
      <c r="AF566" s="225" t="s">
        <v>1</v>
      </c>
      <c r="AG566" s="225" t="s">
        <v>1</v>
      </c>
      <c r="AH566" s="225" t="s">
        <v>1</v>
      </c>
      <c r="AI566" s="225" t="s">
        <v>1</v>
      </c>
      <c r="AJ566" s="225" t="s">
        <v>1</v>
      </c>
      <c r="AK566" s="225" t="s">
        <v>1</v>
      </c>
      <c r="AL566" s="225" t="s">
        <v>1</v>
      </c>
      <c r="AM566" s="225" t="s">
        <v>1</v>
      </c>
      <c r="AN566" s="225" t="s">
        <v>1</v>
      </c>
      <c r="AO566" s="225" t="s">
        <v>1</v>
      </c>
      <c r="AP566" s="225" t="s">
        <v>1</v>
      </c>
      <c r="AQ566" s="225" t="s">
        <v>1</v>
      </c>
      <c r="AR566" s="225" t="s">
        <v>1</v>
      </c>
      <c r="AS566" s="225" t="s">
        <v>1</v>
      </c>
      <c r="AT566" s="225" t="s">
        <v>1</v>
      </c>
      <c r="AU566" s="225" t="s">
        <v>1</v>
      </c>
      <c r="AV566" s="225" t="s">
        <v>1</v>
      </c>
      <c r="AW566" s="226" t="s">
        <v>1241</v>
      </c>
      <c r="AX566" s="235">
        <v>0</v>
      </c>
      <c r="AY566" s="235">
        <v>0</v>
      </c>
      <c r="AZ566" s="228">
        <v>0</v>
      </c>
      <c r="BA566" s="228">
        <v>0</v>
      </c>
      <c r="BB566" s="234">
        <v>0</v>
      </c>
      <c r="BD566" t="e">
        <f>VLOOKUP(A566,'High impact list'!$A:$F,1,FALSE)</f>
        <v>#N/A</v>
      </c>
      <c r="BE566" t="e">
        <f>VLOOKUP(A566,'High impact list'!$A:$F,5,FALSE)</f>
        <v>#N/A</v>
      </c>
      <c r="BF566">
        <v>3</v>
      </c>
      <c r="BG566">
        <v>2</v>
      </c>
      <c r="BH566" t="e">
        <f>VLOOKUP(A566,Sheet2!B:B,1,FALSE)</f>
        <v>#N/A</v>
      </c>
    </row>
    <row r="567" spans="1:60" ht="14.25" customHeight="1" x14ac:dyDescent="0.25">
      <c r="A567" s="223">
        <v>249</v>
      </c>
      <c r="B567" s="224" t="s">
        <v>924</v>
      </c>
      <c r="C567" s="225" t="s">
        <v>1193</v>
      </c>
      <c r="D567" s="225" t="s">
        <v>1538</v>
      </c>
      <c r="E567" s="225" t="s">
        <v>896</v>
      </c>
      <c r="F567" s="225" t="s">
        <v>1</v>
      </c>
      <c r="G567" s="225" t="s">
        <v>1517</v>
      </c>
      <c r="H567" s="224" t="s">
        <v>1</v>
      </c>
      <c r="I567" s="224" t="s">
        <v>437</v>
      </c>
      <c r="J567" s="227" t="s">
        <v>17</v>
      </c>
      <c r="K567" s="225" t="s">
        <v>1</v>
      </c>
      <c r="L567" s="232" t="s">
        <v>23</v>
      </c>
      <c r="M567" s="227" t="s">
        <v>17</v>
      </c>
      <c r="N567" s="225" t="s">
        <v>1</v>
      </c>
      <c r="O567" s="232" t="s">
        <v>23</v>
      </c>
      <c r="P567" s="225" t="s">
        <v>1</v>
      </c>
      <c r="Q567" s="225" t="s">
        <v>1</v>
      </c>
      <c r="R567" s="225" t="s">
        <v>1</v>
      </c>
      <c r="S567" s="225" t="s">
        <v>1</v>
      </c>
      <c r="T567" s="225" t="s">
        <v>1</v>
      </c>
      <c r="U567" s="225" t="s">
        <v>1</v>
      </c>
      <c r="V567" s="225" t="s">
        <v>1</v>
      </c>
      <c r="W567" s="225" t="s">
        <v>1</v>
      </c>
      <c r="X567" s="225" t="s">
        <v>1</v>
      </c>
      <c r="Y567" s="225" t="s">
        <v>1</v>
      </c>
      <c r="Z567" s="225" t="s">
        <v>1</v>
      </c>
      <c r="AA567" s="225" t="s">
        <v>1</v>
      </c>
      <c r="AB567" s="225" t="s">
        <v>1</v>
      </c>
      <c r="AC567" s="225" t="s">
        <v>1</v>
      </c>
      <c r="AD567" s="225" t="s">
        <v>1</v>
      </c>
      <c r="AE567" s="231" t="s">
        <v>20</v>
      </c>
      <c r="AF567" s="225" t="s">
        <v>1</v>
      </c>
      <c r="AG567" s="230" t="s">
        <v>22</v>
      </c>
      <c r="AH567" s="225" t="s">
        <v>1</v>
      </c>
      <c r="AI567" s="225" t="s">
        <v>1</v>
      </c>
      <c r="AJ567" s="225" t="s">
        <v>1</v>
      </c>
      <c r="AK567" s="225" t="s">
        <v>1</v>
      </c>
      <c r="AL567" s="230" t="s">
        <v>22</v>
      </c>
      <c r="AM567" s="225" t="s">
        <v>1</v>
      </c>
      <c r="AN567" s="225" t="s">
        <v>1</v>
      </c>
      <c r="AO567" s="230" t="s">
        <v>22</v>
      </c>
      <c r="AP567" s="225" t="s">
        <v>1</v>
      </c>
      <c r="AQ567" s="225" t="s">
        <v>1</v>
      </c>
      <c r="AR567" s="225" t="s">
        <v>1</v>
      </c>
      <c r="AS567" s="225" t="s">
        <v>1</v>
      </c>
      <c r="AT567" s="225" t="s">
        <v>1</v>
      </c>
      <c r="AU567" s="225" t="s">
        <v>1</v>
      </c>
      <c r="AV567" s="225" t="s">
        <v>1</v>
      </c>
      <c r="AW567" s="235" t="s">
        <v>1</v>
      </c>
      <c r="AX567" s="226">
        <v>1</v>
      </c>
      <c r="AY567" s="235">
        <v>0</v>
      </c>
      <c r="AZ567" s="228">
        <v>0</v>
      </c>
      <c r="BA567" s="228">
        <v>0</v>
      </c>
      <c r="BB567" s="234">
        <v>0.06</v>
      </c>
      <c r="BD567" t="e">
        <f>VLOOKUP(A567,'High impact list'!$A:$F,1,FALSE)</f>
        <v>#N/A</v>
      </c>
      <c r="BE567" t="e">
        <f>VLOOKUP(A567,'High impact list'!$A:$F,5,FALSE)</f>
        <v>#N/A</v>
      </c>
      <c r="BF567">
        <v>3</v>
      </c>
      <c r="BG567">
        <v>2</v>
      </c>
      <c r="BH567" t="e">
        <f>VLOOKUP(A567,Sheet2!B:B,1,FALSE)</f>
        <v>#N/A</v>
      </c>
    </row>
    <row r="568" spans="1:60" ht="18.75" customHeight="1" x14ac:dyDescent="0.25">
      <c r="A568" s="223">
        <v>1509</v>
      </c>
      <c r="B568" s="224" t="s">
        <v>1359</v>
      </c>
      <c r="C568" s="225" t="s">
        <v>1193</v>
      </c>
      <c r="D568" s="225" t="s">
        <v>1538</v>
      </c>
      <c r="E568" s="225" t="s">
        <v>625</v>
      </c>
      <c r="F568" s="225" t="s">
        <v>1</v>
      </c>
      <c r="G568" s="225" t="s">
        <v>1</v>
      </c>
      <c r="H568" s="224" t="s">
        <v>1</v>
      </c>
      <c r="I568" s="224" t="s">
        <v>625</v>
      </c>
      <c r="J568" s="227" t="s">
        <v>17</v>
      </c>
      <c r="K568" s="232" t="s">
        <v>23</v>
      </c>
      <c r="L568" s="232" t="s">
        <v>23</v>
      </c>
      <c r="M568" s="227" t="s">
        <v>17</v>
      </c>
      <c r="N568" s="231" t="s">
        <v>20</v>
      </c>
      <c r="O568" s="232" t="s">
        <v>23</v>
      </c>
      <c r="P568" s="225" t="s">
        <v>1</v>
      </c>
      <c r="Q568" s="225" t="s">
        <v>1</v>
      </c>
      <c r="R568" s="225" t="s">
        <v>1</v>
      </c>
      <c r="S568" s="225" t="s">
        <v>1</v>
      </c>
      <c r="T568" s="225" t="s">
        <v>1</v>
      </c>
      <c r="U568" s="225" t="s">
        <v>1</v>
      </c>
      <c r="V568" s="225" t="s">
        <v>1</v>
      </c>
      <c r="W568" s="225" t="s">
        <v>1</v>
      </c>
      <c r="X568" s="225" t="s">
        <v>1</v>
      </c>
      <c r="Y568" s="225" t="s">
        <v>1</v>
      </c>
      <c r="Z568" s="232" t="s">
        <v>23</v>
      </c>
      <c r="AA568" s="225" t="s">
        <v>1</v>
      </c>
      <c r="AB568" s="225" t="s">
        <v>1</v>
      </c>
      <c r="AC568" s="225" t="s">
        <v>1</v>
      </c>
      <c r="AD568" s="225" t="s">
        <v>1</v>
      </c>
      <c r="AE568" s="232" t="s">
        <v>23</v>
      </c>
      <c r="AF568" s="225" t="s">
        <v>1</v>
      </c>
      <c r="AG568" s="225" t="s">
        <v>1</v>
      </c>
      <c r="AH568" s="225" t="s">
        <v>1</v>
      </c>
      <c r="AI568" s="225" t="s">
        <v>1</v>
      </c>
      <c r="AJ568" s="225" t="s">
        <v>1</v>
      </c>
      <c r="AK568" s="225" t="s">
        <v>1</v>
      </c>
      <c r="AL568" s="225" t="s">
        <v>1</v>
      </c>
      <c r="AM568" s="225" t="s">
        <v>1</v>
      </c>
      <c r="AN568" s="225" t="s">
        <v>1</v>
      </c>
      <c r="AO568" s="225" t="s">
        <v>1</v>
      </c>
      <c r="AP568" s="225" t="s">
        <v>1</v>
      </c>
      <c r="AQ568" s="225" t="s">
        <v>1</v>
      </c>
      <c r="AR568" s="225" t="s">
        <v>1</v>
      </c>
      <c r="AS568" s="225" t="s">
        <v>1</v>
      </c>
      <c r="AT568" s="225" t="s">
        <v>1</v>
      </c>
      <c r="AU568" s="232" t="s">
        <v>23</v>
      </c>
      <c r="AV568" s="225" t="s">
        <v>1</v>
      </c>
      <c r="AW568" s="226" t="s">
        <v>1241</v>
      </c>
      <c r="AX568" s="226">
        <v>1</v>
      </c>
      <c r="AY568" s="235">
        <v>0</v>
      </c>
      <c r="AZ568" s="228">
        <v>0</v>
      </c>
      <c r="BA568" s="233">
        <v>0</v>
      </c>
      <c r="BB568" s="234">
        <v>0</v>
      </c>
      <c r="BD568" t="e">
        <f>VLOOKUP(A568,'High impact list'!$A:$F,1,FALSE)</f>
        <v>#N/A</v>
      </c>
      <c r="BE568" t="e">
        <f>VLOOKUP(A568,'High impact list'!$A:$F,5,FALSE)</f>
        <v>#N/A</v>
      </c>
      <c r="BF568">
        <v>3</v>
      </c>
      <c r="BG568">
        <v>2</v>
      </c>
      <c r="BH568" t="e">
        <f>VLOOKUP(A568,Sheet2!B:B,1,FALSE)</f>
        <v>#N/A</v>
      </c>
    </row>
    <row r="569" spans="1:60" ht="18.75" customHeight="1" x14ac:dyDescent="0.25">
      <c r="A569" s="223">
        <v>267</v>
      </c>
      <c r="B569" s="224" t="s">
        <v>833</v>
      </c>
      <c r="C569" s="225" t="s">
        <v>1193</v>
      </c>
      <c r="D569" s="225" t="s">
        <v>1538</v>
      </c>
      <c r="E569" s="225" t="s">
        <v>815</v>
      </c>
      <c r="F569" s="225" t="s">
        <v>1</v>
      </c>
      <c r="G569" s="225" t="s">
        <v>1527</v>
      </c>
      <c r="H569" s="224" t="s">
        <v>1</v>
      </c>
      <c r="I569" s="224" t="s">
        <v>437</v>
      </c>
      <c r="J569" s="227" t="s">
        <v>17</v>
      </c>
      <c r="K569" s="231" t="s">
        <v>20</v>
      </c>
      <c r="L569" s="232" t="s">
        <v>23</v>
      </c>
      <c r="M569" s="227" t="s">
        <v>17</v>
      </c>
      <c r="N569" s="225" t="s">
        <v>1</v>
      </c>
      <c r="O569" s="232" t="s">
        <v>23</v>
      </c>
      <c r="P569" s="225" t="s">
        <v>1</v>
      </c>
      <c r="Q569" s="225" t="s">
        <v>1</v>
      </c>
      <c r="R569" s="225" t="s">
        <v>1</v>
      </c>
      <c r="S569" s="225" t="s">
        <v>1</v>
      </c>
      <c r="T569" s="225" t="s">
        <v>1</v>
      </c>
      <c r="U569" s="225" t="s">
        <v>1</v>
      </c>
      <c r="V569" s="225" t="s">
        <v>1</v>
      </c>
      <c r="W569" s="225" t="s">
        <v>1</v>
      </c>
      <c r="X569" s="225" t="s">
        <v>1</v>
      </c>
      <c r="Y569" s="225" t="s">
        <v>1</v>
      </c>
      <c r="Z569" s="231" t="s">
        <v>20</v>
      </c>
      <c r="AA569" s="231" t="s">
        <v>20</v>
      </c>
      <c r="AB569" s="225" t="s">
        <v>1</v>
      </c>
      <c r="AC569" s="225" t="s">
        <v>1</v>
      </c>
      <c r="AD569" s="225" t="s">
        <v>1</v>
      </c>
      <c r="AE569" s="230" t="s">
        <v>22</v>
      </c>
      <c r="AF569" s="232" t="s">
        <v>23</v>
      </c>
      <c r="AG569" s="225" t="s">
        <v>1</v>
      </c>
      <c r="AH569" s="225" t="s">
        <v>1</v>
      </c>
      <c r="AI569" s="225" t="s">
        <v>1</v>
      </c>
      <c r="AJ569" s="225" t="s">
        <v>1</v>
      </c>
      <c r="AK569" s="232" t="s">
        <v>23</v>
      </c>
      <c r="AL569" s="232" t="s">
        <v>23</v>
      </c>
      <c r="AM569" s="225" t="s">
        <v>1</v>
      </c>
      <c r="AN569" s="225" t="s">
        <v>1</v>
      </c>
      <c r="AO569" s="225" t="s">
        <v>1</v>
      </c>
      <c r="AP569" s="232" t="s">
        <v>23</v>
      </c>
      <c r="AQ569" s="225" t="s">
        <v>1</v>
      </c>
      <c r="AR569" s="225" t="s">
        <v>1</v>
      </c>
      <c r="AS569" s="225" t="s">
        <v>1</v>
      </c>
      <c r="AT569" s="225" t="s">
        <v>1</v>
      </c>
      <c r="AU569" s="232" t="s">
        <v>23</v>
      </c>
      <c r="AV569" s="225" t="s">
        <v>1</v>
      </c>
      <c r="AW569" s="235" t="s">
        <v>1</v>
      </c>
      <c r="AX569" s="235">
        <v>0</v>
      </c>
      <c r="AY569" s="235">
        <v>0</v>
      </c>
      <c r="AZ569" s="228">
        <v>0</v>
      </c>
      <c r="BA569" s="233">
        <v>2.1</v>
      </c>
      <c r="BB569" s="234">
        <v>0</v>
      </c>
      <c r="BD569" t="e">
        <f>VLOOKUP(A569,'High impact list'!$A:$F,1,FALSE)</f>
        <v>#N/A</v>
      </c>
      <c r="BE569" t="e">
        <f>VLOOKUP(A569,'High impact list'!$A:$F,5,FALSE)</f>
        <v>#N/A</v>
      </c>
      <c r="BF569">
        <v>3</v>
      </c>
      <c r="BG569">
        <v>2</v>
      </c>
      <c r="BH569" t="e">
        <f>VLOOKUP(A569,Sheet2!B:B,1,FALSE)</f>
        <v>#N/A</v>
      </c>
    </row>
    <row r="570" spans="1:60" ht="18" customHeight="1" x14ac:dyDescent="0.25">
      <c r="A570" s="223">
        <v>273</v>
      </c>
      <c r="B570" s="224" t="s">
        <v>562</v>
      </c>
      <c r="C570" s="225" t="s">
        <v>1193</v>
      </c>
      <c r="D570" s="225" t="s">
        <v>1538</v>
      </c>
      <c r="E570" s="225" t="s">
        <v>519</v>
      </c>
      <c r="F570" s="225" t="s">
        <v>465</v>
      </c>
      <c r="G570" s="225" t="s">
        <v>1527</v>
      </c>
      <c r="H570" s="224" t="s">
        <v>1</v>
      </c>
      <c r="I570" s="224" t="s">
        <v>437</v>
      </c>
      <c r="J570" s="227" t="s">
        <v>17</v>
      </c>
      <c r="K570" s="225" t="s">
        <v>1</v>
      </c>
      <c r="L570" s="232" t="s">
        <v>23</v>
      </c>
      <c r="M570" s="227" t="s">
        <v>17</v>
      </c>
      <c r="N570" s="230" t="s">
        <v>22</v>
      </c>
      <c r="O570" s="232" t="s">
        <v>23</v>
      </c>
      <c r="P570" s="225" t="s">
        <v>1</v>
      </c>
      <c r="Q570" s="225" t="s">
        <v>1</v>
      </c>
      <c r="R570" s="225" t="s">
        <v>1</v>
      </c>
      <c r="S570" s="225" t="s">
        <v>1</v>
      </c>
      <c r="T570" s="225" t="s">
        <v>1</v>
      </c>
      <c r="U570" s="225" t="s">
        <v>1</v>
      </c>
      <c r="V570" s="225" t="s">
        <v>1</v>
      </c>
      <c r="W570" s="225" t="s">
        <v>1</v>
      </c>
      <c r="X570" s="225" t="s">
        <v>1</v>
      </c>
      <c r="Y570" s="225" t="s">
        <v>1</v>
      </c>
      <c r="Z570" s="225" t="s">
        <v>1</v>
      </c>
      <c r="AA570" s="225" t="s">
        <v>1</v>
      </c>
      <c r="AB570" s="225" t="s">
        <v>1</v>
      </c>
      <c r="AC570" s="225" t="s">
        <v>1</v>
      </c>
      <c r="AD570" s="225" t="s">
        <v>1</v>
      </c>
      <c r="AE570" s="232" t="s">
        <v>23</v>
      </c>
      <c r="AF570" s="230" t="s">
        <v>22</v>
      </c>
      <c r="AG570" s="225" t="s">
        <v>1</v>
      </c>
      <c r="AH570" s="225" t="s">
        <v>1</v>
      </c>
      <c r="AI570" s="225" t="s">
        <v>1</v>
      </c>
      <c r="AJ570" s="225" t="s">
        <v>1</v>
      </c>
      <c r="AK570" s="225" t="s">
        <v>1</v>
      </c>
      <c r="AL570" s="225" t="s">
        <v>1</v>
      </c>
      <c r="AM570" s="225" t="s">
        <v>1</v>
      </c>
      <c r="AN570" s="225" t="s">
        <v>1</v>
      </c>
      <c r="AO570" s="225" t="s">
        <v>1</v>
      </c>
      <c r="AP570" s="225" t="s">
        <v>1</v>
      </c>
      <c r="AQ570" s="225" t="s">
        <v>1</v>
      </c>
      <c r="AR570" s="225" t="s">
        <v>1</v>
      </c>
      <c r="AS570" s="225" t="s">
        <v>1</v>
      </c>
      <c r="AT570" s="225" t="s">
        <v>1</v>
      </c>
      <c r="AU570" s="232" t="s">
        <v>23</v>
      </c>
      <c r="AV570" s="225" t="s">
        <v>1</v>
      </c>
      <c r="AW570" s="226" t="s">
        <v>1241</v>
      </c>
      <c r="AX570" s="226">
        <v>1</v>
      </c>
      <c r="AY570" s="226">
        <v>1</v>
      </c>
      <c r="AZ570" s="228">
        <v>0</v>
      </c>
      <c r="BA570" s="233">
        <v>0</v>
      </c>
      <c r="BB570" s="234">
        <v>0</v>
      </c>
      <c r="BD570" t="e">
        <f>VLOOKUP(A570,'High impact list'!$A:$F,1,FALSE)</f>
        <v>#N/A</v>
      </c>
      <c r="BE570" t="e">
        <f>VLOOKUP(A570,'High impact list'!$A:$F,5,FALSE)</f>
        <v>#N/A</v>
      </c>
      <c r="BF570">
        <v>3</v>
      </c>
      <c r="BG570">
        <v>2</v>
      </c>
      <c r="BH570" t="e">
        <f>VLOOKUP(A570,Sheet2!B:B,1,FALSE)</f>
        <v>#N/A</v>
      </c>
    </row>
    <row r="571" spans="1:60" ht="18.75" customHeight="1" x14ac:dyDescent="0.25">
      <c r="A571" s="223">
        <v>1458</v>
      </c>
      <c r="B571" s="224" t="s">
        <v>979</v>
      </c>
      <c r="C571" s="225" t="s">
        <v>1193</v>
      </c>
      <c r="D571" s="225" t="s">
        <v>1538</v>
      </c>
      <c r="E571" s="225" t="s">
        <v>941</v>
      </c>
      <c r="F571" s="225" t="s">
        <v>28</v>
      </c>
      <c r="G571" s="225" t="s">
        <v>447</v>
      </c>
      <c r="H571" s="224" t="s">
        <v>1</v>
      </c>
      <c r="I571" s="224" t="s">
        <v>437</v>
      </c>
      <c r="J571" s="227" t="s">
        <v>17</v>
      </c>
      <c r="K571" s="231" t="s">
        <v>20</v>
      </c>
      <c r="L571" s="225" t="s">
        <v>1</v>
      </c>
      <c r="M571" s="226" t="s">
        <v>33</v>
      </c>
      <c r="N571" s="225" t="s">
        <v>1</v>
      </c>
      <c r="O571" s="225" t="s">
        <v>1</v>
      </c>
      <c r="P571" s="225" t="s">
        <v>1</v>
      </c>
      <c r="Q571" s="225" t="s">
        <v>1</v>
      </c>
      <c r="R571" s="225" t="s">
        <v>1</v>
      </c>
      <c r="S571" s="225" t="s">
        <v>1</v>
      </c>
      <c r="T571" s="225" t="s">
        <v>1</v>
      </c>
      <c r="U571" s="225" t="s">
        <v>1</v>
      </c>
      <c r="V571" s="225" t="s">
        <v>1</v>
      </c>
      <c r="W571" s="225" t="s">
        <v>1</v>
      </c>
      <c r="X571" s="225" t="s">
        <v>1</v>
      </c>
      <c r="Y571" s="225" t="s">
        <v>1</v>
      </c>
      <c r="Z571" s="225" t="s">
        <v>1</v>
      </c>
      <c r="AA571" s="225" t="s">
        <v>1</v>
      </c>
      <c r="AB571" s="225" t="s">
        <v>1</v>
      </c>
      <c r="AC571" s="225" t="s">
        <v>1</v>
      </c>
      <c r="AD571" s="231" t="s">
        <v>20</v>
      </c>
      <c r="AE571" s="225" t="s">
        <v>1</v>
      </c>
      <c r="AF571" s="225" t="s">
        <v>1</v>
      </c>
      <c r="AG571" s="225" t="s">
        <v>1</v>
      </c>
      <c r="AH571" s="225" t="s">
        <v>1</v>
      </c>
      <c r="AI571" s="225" t="s">
        <v>1</v>
      </c>
      <c r="AJ571" s="225" t="s">
        <v>1</v>
      </c>
      <c r="AK571" s="225" t="s">
        <v>1</v>
      </c>
      <c r="AL571" s="225" t="s">
        <v>1</v>
      </c>
      <c r="AM571" s="225" t="s">
        <v>1</v>
      </c>
      <c r="AN571" s="225" t="s">
        <v>1</v>
      </c>
      <c r="AO571" s="225" t="s">
        <v>1</v>
      </c>
      <c r="AP571" s="225" t="s">
        <v>1</v>
      </c>
      <c r="AQ571" s="225" t="s">
        <v>1</v>
      </c>
      <c r="AR571" s="225" t="s">
        <v>1</v>
      </c>
      <c r="AS571" s="225" t="s">
        <v>1</v>
      </c>
      <c r="AT571" s="225" t="s">
        <v>1</v>
      </c>
      <c r="AU571" s="231" t="s">
        <v>20</v>
      </c>
      <c r="AV571" s="225" t="s">
        <v>1</v>
      </c>
      <c r="AW571" s="226" t="s">
        <v>1241</v>
      </c>
      <c r="AX571" s="239">
        <v>3</v>
      </c>
      <c r="AY571" s="235">
        <v>0</v>
      </c>
      <c r="AZ571" s="228">
        <v>0</v>
      </c>
      <c r="BA571" s="228">
        <v>0</v>
      </c>
      <c r="BB571" s="238">
        <v>0.17</v>
      </c>
      <c r="BD571" t="e">
        <f>VLOOKUP(A571,'High impact list'!$A:$F,1,FALSE)</f>
        <v>#N/A</v>
      </c>
      <c r="BE571" t="e">
        <f>VLOOKUP(A571,'High impact list'!$A:$F,5,FALSE)</f>
        <v>#N/A</v>
      </c>
      <c r="BF571">
        <v>3</v>
      </c>
      <c r="BG571">
        <v>2</v>
      </c>
      <c r="BH571" t="e">
        <f>VLOOKUP(A571,Sheet2!B:B,1,FALSE)</f>
        <v>#N/A</v>
      </c>
    </row>
    <row r="572" spans="1:60" ht="14.25" customHeight="1" x14ac:dyDescent="0.25">
      <c r="A572" s="223">
        <v>295</v>
      </c>
      <c r="B572" s="224" t="s">
        <v>1363</v>
      </c>
      <c r="C572" s="225" t="s">
        <v>1193</v>
      </c>
      <c r="D572" s="225" t="s">
        <v>1538</v>
      </c>
      <c r="E572" s="225" t="s">
        <v>438</v>
      </c>
      <c r="F572" s="225" t="s">
        <v>1</v>
      </c>
      <c r="G572" s="225" t="s">
        <v>1527</v>
      </c>
      <c r="H572" s="224" t="s">
        <v>1</v>
      </c>
      <c r="I572" s="224" t="s">
        <v>437</v>
      </c>
      <c r="J572" s="227" t="s">
        <v>17</v>
      </c>
      <c r="K572" s="230" t="s">
        <v>22</v>
      </c>
      <c r="L572" s="232" t="s">
        <v>23</v>
      </c>
      <c r="M572" s="227" t="s">
        <v>17</v>
      </c>
      <c r="N572" s="231" t="s">
        <v>20</v>
      </c>
      <c r="O572" s="232" t="s">
        <v>23</v>
      </c>
      <c r="P572" s="225" t="s">
        <v>1</v>
      </c>
      <c r="Q572" s="225" t="s">
        <v>1</v>
      </c>
      <c r="R572" s="225" t="s">
        <v>1</v>
      </c>
      <c r="S572" s="225" t="s">
        <v>1</v>
      </c>
      <c r="T572" s="225" t="s">
        <v>1</v>
      </c>
      <c r="U572" s="225" t="s">
        <v>1</v>
      </c>
      <c r="V572" s="225" t="s">
        <v>1</v>
      </c>
      <c r="W572" s="225" t="s">
        <v>1</v>
      </c>
      <c r="X572" s="225" t="s">
        <v>1</v>
      </c>
      <c r="Y572" s="225" t="s">
        <v>1</v>
      </c>
      <c r="Z572" s="230" t="s">
        <v>22</v>
      </c>
      <c r="AA572" s="225" t="s">
        <v>1</v>
      </c>
      <c r="AB572" s="225" t="s">
        <v>1</v>
      </c>
      <c r="AC572" s="225" t="s">
        <v>1</v>
      </c>
      <c r="AD572" s="225" t="s">
        <v>1</v>
      </c>
      <c r="AE572" s="230" t="s">
        <v>22</v>
      </c>
      <c r="AF572" s="225" t="s">
        <v>1</v>
      </c>
      <c r="AG572" s="225" t="s">
        <v>1</v>
      </c>
      <c r="AH572" s="225" t="s">
        <v>1</v>
      </c>
      <c r="AI572" s="225" t="s">
        <v>1</v>
      </c>
      <c r="AJ572" s="225" t="s">
        <v>1</v>
      </c>
      <c r="AK572" s="231" t="s">
        <v>20</v>
      </c>
      <c r="AL572" s="225" t="s">
        <v>1</v>
      </c>
      <c r="AM572" s="225" t="s">
        <v>1</v>
      </c>
      <c r="AN572" s="225" t="s">
        <v>1</v>
      </c>
      <c r="AO572" s="225" t="s">
        <v>1</v>
      </c>
      <c r="AP572" s="225" t="s">
        <v>1</v>
      </c>
      <c r="AQ572" s="225" t="s">
        <v>1</v>
      </c>
      <c r="AR572" s="232" t="s">
        <v>23</v>
      </c>
      <c r="AS572" s="225" t="s">
        <v>1</v>
      </c>
      <c r="AT572" s="225" t="s">
        <v>1</v>
      </c>
      <c r="AU572" s="232" t="s">
        <v>23</v>
      </c>
      <c r="AV572" s="225" t="s">
        <v>1</v>
      </c>
      <c r="AW572" s="231" t="s">
        <v>1240</v>
      </c>
      <c r="AX572" s="227">
        <v>2</v>
      </c>
      <c r="AY572" s="235">
        <v>0</v>
      </c>
      <c r="AZ572" s="228">
        <v>0</v>
      </c>
      <c r="BA572" s="236">
        <v>5.3</v>
      </c>
      <c r="BB572" s="234">
        <v>0</v>
      </c>
      <c r="BD572" t="e">
        <f>VLOOKUP(A572,'High impact list'!$A:$F,1,FALSE)</f>
        <v>#N/A</v>
      </c>
      <c r="BE572" t="e">
        <f>VLOOKUP(A572,'High impact list'!$A:$F,5,FALSE)</f>
        <v>#N/A</v>
      </c>
      <c r="BF572">
        <v>3</v>
      </c>
      <c r="BG572">
        <v>2</v>
      </c>
      <c r="BH572" t="e">
        <f>VLOOKUP(A572,Sheet2!B:B,1,FALSE)</f>
        <v>#N/A</v>
      </c>
    </row>
    <row r="573" spans="1:60" ht="14.25" customHeight="1" x14ac:dyDescent="0.25">
      <c r="A573" s="223">
        <v>1258</v>
      </c>
      <c r="B573" s="224" t="s">
        <v>1364</v>
      </c>
      <c r="C573" s="225" t="s">
        <v>1193</v>
      </c>
      <c r="D573" s="225" t="s">
        <v>1538</v>
      </c>
      <c r="E573" s="225" t="s">
        <v>1065</v>
      </c>
      <c r="F573" s="225" t="s">
        <v>1</v>
      </c>
      <c r="G573" s="225" t="s">
        <v>1</v>
      </c>
      <c r="H573" s="224" t="s">
        <v>1</v>
      </c>
      <c r="I573" s="224" t="s">
        <v>1065</v>
      </c>
      <c r="J573" s="227" t="s">
        <v>17</v>
      </c>
      <c r="K573" s="225" t="s">
        <v>1</v>
      </c>
      <c r="L573" s="232" t="s">
        <v>23</v>
      </c>
      <c r="M573" s="227" t="s">
        <v>17</v>
      </c>
      <c r="N573" s="225" t="s">
        <v>1</v>
      </c>
      <c r="O573" s="232" t="s">
        <v>23</v>
      </c>
      <c r="P573" s="225" t="s">
        <v>1</v>
      </c>
      <c r="Q573" s="225" t="s">
        <v>1</v>
      </c>
      <c r="R573" s="225" t="s">
        <v>1</v>
      </c>
      <c r="S573" s="225" t="s">
        <v>1</v>
      </c>
      <c r="T573" s="225" t="s">
        <v>1</v>
      </c>
      <c r="U573" s="225" t="s">
        <v>1</v>
      </c>
      <c r="V573" s="225" t="s">
        <v>1</v>
      </c>
      <c r="W573" s="225" t="s">
        <v>1</v>
      </c>
      <c r="X573" s="225" t="s">
        <v>1</v>
      </c>
      <c r="Y573" s="225" t="s">
        <v>1</v>
      </c>
      <c r="Z573" s="225" t="s">
        <v>1</v>
      </c>
      <c r="AA573" s="225" t="s">
        <v>1</v>
      </c>
      <c r="AB573" s="225" t="s">
        <v>1</v>
      </c>
      <c r="AC573" s="225" t="s">
        <v>1</v>
      </c>
      <c r="AD573" s="225" t="s">
        <v>1</v>
      </c>
      <c r="AE573" s="230" t="s">
        <v>22</v>
      </c>
      <c r="AF573" s="225" t="s">
        <v>1</v>
      </c>
      <c r="AG573" s="225" t="s">
        <v>1</v>
      </c>
      <c r="AH573" s="225" t="s">
        <v>1</v>
      </c>
      <c r="AI573" s="225" t="s">
        <v>1</v>
      </c>
      <c r="AJ573" s="225" t="s">
        <v>1</v>
      </c>
      <c r="AK573" s="232" t="s">
        <v>23</v>
      </c>
      <c r="AL573" s="232" t="s">
        <v>23</v>
      </c>
      <c r="AM573" s="225" t="s">
        <v>1</v>
      </c>
      <c r="AN573" s="225" t="s">
        <v>1</v>
      </c>
      <c r="AO573" s="225" t="s">
        <v>1</v>
      </c>
      <c r="AP573" s="225" t="s">
        <v>1</v>
      </c>
      <c r="AQ573" s="225" t="s">
        <v>1</v>
      </c>
      <c r="AR573" s="232" t="s">
        <v>23</v>
      </c>
      <c r="AS573" s="225" t="s">
        <v>1</v>
      </c>
      <c r="AT573" s="225" t="s">
        <v>1</v>
      </c>
      <c r="AU573" s="225" t="s">
        <v>1</v>
      </c>
      <c r="AV573" s="225" t="s">
        <v>1</v>
      </c>
      <c r="AW573" s="235" t="s">
        <v>1</v>
      </c>
      <c r="AX573" s="235">
        <v>0</v>
      </c>
      <c r="AY573" s="235">
        <v>0</v>
      </c>
      <c r="AZ573" s="228">
        <v>0</v>
      </c>
      <c r="BA573" s="233">
        <v>0.83</v>
      </c>
      <c r="BB573" s="238">
        <v>0.24</v>
      </c>
      <c r="BD573" t="e">
        <f>VLOOKUP(A573,'High impact list'!$A:$F,1,FALSE)</f>
        <v>#N/A</v>
      </c>
      <c r="BE573" t="e">
        <f>VLOOKUP(A573,'High impact list'!$A:$F,5,FALSE)</f>
        <v>#N/A</v>
      </c>
      <c r="BF573">
        <v>3</v>
      </c>
      <c r="BG573">
        <v>2</v>
      </c>
      <c r="BH573" t="e">
        <f>VLOOKUP(A573,Sheet2!B:B,1,FALSE)</f>
        <v>#N/A</v>
      </c>
    </row>
    <row r="574" spans="1:60" ht="14.25" customHeight="1" x14ac:dyDescent="0.25">
      <c r="A574" s="223">
        <v>1521</v>
      </c>
      <c r="B574" s="224" t="s">
        <v>1365</v>
      </c>
      <c r="C574" s="225" t="s">
        <v>1193</v>
      </c>
      <c r="D574" s="225" t="s">
        <v>1538</v>
      </c>
      <c r="E574" s="225" t="s">
        <v>737</v>
      </c>
      <c r="F574" s="225" t="s">
        <v>1</v>
      </c>
      <c r="G574" s="225" t="s">
        <v>156</v>
      </c>
      <c r="H574" s="224" t="s">
        <v>1</v>
      </c>
      <c r="I574" s="224" t="s">
        <v>437</v>
      </c>
      <c r="J574" s="227" t="s">
        <v>17</v>
      </c>
      <c r="K574" s="225" t="s">
        <v>1</v>
      </c>
      <c r="L574" s="231" t="s">
        <v>20</v>
      </c>
      <c r="M574" s="226" t="s">
        <v>33</v>
      </c>
      <c r="N574" s="225" t="s">
        <v>1</v>
      </c>
      <c r="O574" s="225" t="s">
        <v>1</v>
      </c>
      <c r="P574" s="225" t="s">
        <v>1</v>
      </c>
      <c r="Q574" s="225" t="s">
        <v>1</v>
      </c>
      <c r="R574" s="225" t="s">
        <v>1</v>
      </c>
      <c r="S574" s="225" t="s">
        <v>1</v>
      </c>
      <c r="T574" s="225" t="s">
        <v>1</v>
      </c>
      <c r="U574" s="225" t="s">
        <v>1</v>
      </c>
      <c r="V574" s="225" t="s">
        <v>1</v>
      </c>
      <c r="W574" s="225" t="s">
        <v>1</v>
      </c>
      <c r="X574" s="225" t="s">
        <v>1</v>
      </c>
      <c r="Y574" s="225" t="s">
        <v>1</v>
      </c>
      <c r="Z574" s="225" t="s">
        <v>1</v>
      </c>
      <c r="AA574" s="225" t="s">
        <v>1</v>
      </c>
      <c r="AB574" s="225" t="s">
        <v>1</v>
      </c>
      <c r="AC574" s="225" t="s">
        <v>1</v>
      </c>
      <c r="AD574" s="225" t="s">
        <v>1</v>
      </c>
      <c r="AE574" s="225" t="s">
        <v>1</v>
      </c>
      <c r="AF574" s="225" t="s">
        <v>1</v>
      </c>
      <c r="AG574" s="231" t="s">
        <v>20</v>
      </c>
      <c r="AH574" s="225" t="s">
        <v>1</v>
      </c>
      <c r="AI574" s="225" t="s">
        <v>1</v>
      </c>
      <c r="AJ574" s="225" t="s">
        <v>1</v>
      </c>
      <c r="AK574" s="225" t="s">
        <v>1</v>
      </c>
      <c r="AL574" s="225" t="s">
        <v>1</v>
      </c>
      <c r="AM574" s="225" t="s">
        <v>1</v>
      </c>
      <c r="AN574" s="225" t="s">
        <v>1</v>
      </c>
      <c r="AO574" s="225" t="s">
        <v>1</v>
      </c>
      <c r="AP574" s="225" t="s">
        <v>1</v>
      </c>
      <c r="AQ574" s="225" t="s">
        <v>1</v>
      </c>
      <c r="AR574" s="225" t="s">
        <v>1</v>
      </c>
      <c r="AS574" s="225" t="s">
        <v>1</v>
      </c>
      <c r="AT574" s="225" t="s">
        <v>1</v>
      </c>
      <c r="AU574" s="225" t="s">
        <v>1</v>
      </c>
      <c r="AV574" s="225" t="s">
        <v>1</v>
      </c>
      <c r="AW574" s="226" t="s">
        <v>1241</v>
      </c>
      <c r="AX574" s="226">
        <v>1</v>
      </c>
      <c r="AY574" s="235">
        <v>0</v>
      </c>
      <c r="AZ574" s="228">
        <v>0</v>
      </c>
      <c r="BA574" s="228">
        <v>0</v>
      </c>
      <c r="BB574" s="238">
        <v>0.24</v>
      </c>
      <c r="BD574" t="e">
        <f>VLOOKUP(A574,'High impact list'!$A:$F,1,FALSE)</f>
        <v>#N/A</v>
      </c>
      <c r="BE574" t="e">
        <f>VLOOKUP(A574,'High impact list'!$A:$F,5,FALSE)</f>
        <v>#N/A</v>
      </c>
      <c r="BF574">
        <v>3</v>
      </c>
      <c r="BG574">
        <v>2</v>
      </c>
      <c r="BH574" t="e">
        <f>VLOOKUP(A574,Sheet2!B:B,1,FALSE)</f>
        <v>#N/A</v>
      </c>
    </row>
    <row r="575" spans="1:60" ht="26.25" customHeight="1" x14ac:dyDescent="0.25">
      <c r="A575" s="223">
        <v>298</v>
      </c>
      <c r="B575" s="224" t="s">
        <v>1046</v>
      </c>
      <c r="C575" s="225" t="s">
        <v>1193</v>
      </c>
      <c r="D575" s="225" t="s">
        <v>1538</v>
      </c>
      <c r="E575" s="225" t="s">
        <v>1021</v>
      </c>
      <c r="F575" s="225" t="s">
        <v>1</v>
      </c>
      <c r="G575" s="225" t="s">
        <v>1</v>
      </c>
      <c r="H575" s="224" t="s">
        <v>1</v>
      </c>
      <c r="I575" s="224" t="s">
        <v>1021</v>
      </c>
      <c r="J575" s="227" t="s">
        <v>17</v>
      </c>
      <c r="K575" s="230" t="s">
        <v>22</v>
      </c>
      <c r="L575" s="232" t="s">
        <v>23</v>
      </c>
      <c r="M575" s="227" t="s">
        <v>17</v>
      </c>
      <c r="N575" s="231" t="s">
        <v>20</v>
      </c>
      <c r="O575" s="231" t="s">
        <v>20</v>
      </c>
      <c r="P575" s="225" t="s">
        <v>1</v>
      </c>
      <c r="Q575" s="225" t="s">
        <v>1</v>
      </c>
      <c r="R575" s="225" t="s">
        <v>1</v>
      </c>
      <c r="S575" s="225" t="s">
        <v>1</v>
      </c>
      <c r="T575" s="225" t="s">
        <v>1</v>
      </c>
      <c r="U575" s="225" t="s">
        <v>1</v>
      </c>
      <c r="V575" s="225" t="s">
        <v>1</v>
      </c>
      <c r="W575" s="225" t="s">
        <v>1</v>
      </c>
      <c r="X575" s="225" t="s">
        <v>1</v>
      </c>
      <c r="Y575" s="225" t="s">
        <v>1</v>
      </c>
      <c r="Z575" s="225" t="s">
        <v>1</v>
      </c>
      <c r="AA575" s="230" t="s">
        <v>22</v>
      </c>
      <c r="AB575" s="225" t="s">
        <v>1</v>
      </c>
      <c r="AC575" s="225" t="s">
        <v>1</v>
      </c>
      <c r="AD575" s="225" t="s">
        <v>1</v>
      </c>
      <c r="AE575" s="230" t="s">
        <v>22</v>
      </c>
      <c r="AF575" s="230" t="s">
        <v>22</v>
      </c>
      <c r="AG575" s="225" t="s">
        <v>1</v>
      </c>
      <c r="AH575" s="225" t="s">
        <v>1</v>
      </c>
      <c r="AI575" s="225" t="s">
        <v>1</v>
      </c>
      <c r="AJ575" s="225" t="s">
        <v>1</v>
      </c>
      <c r="AK575" s="225" t="s">
        <v>1</v>
      </c>
      <c r="AL575" s="230" t="s">
        <v>22</v>
      </c>
      <c r="AM575" s="225" t="s">
        <v>1</v>
      </c>
      <c r="AN575" s="225" t="s">
        <v>1</v>
      </c>
      <c r="AO575" s="225" t="s">
        <v>1</v>
      </c>
      <c r="AP575" s="225" t="s">
        <v>1</v>
      </c>
      <c r="AQ575" s="225" t="s">
        <v>1</v>
      </c>
      <c r="AR575" s="232" t="s">
        <v>23</v>
      </c>
      <c r="AS575" s="225" t="s">
        <v>1</v>
      </c>
      <c r="AT575" s="225" t="s">
        <v>1</v>
      </c>
      <c r="AU575" s="230" t="s">
        <v>22</v>
      </c>
      <c r="AV575" s="225" t="s">
        <v>1</v>
      </c>
      <c r="AW575" s="226" t="s">
        <v>1241</v>
      </c>
      <c r="AX575" s="227">
        <v>2</v>
      </c>
      <c r="AY575" s="235">
        <v>0</v>
      </c>
      <c r="AZ575" s="228">
        <v>0</v>
      </c>
      <c r="BA575" s="233">
        <v>2.5</v>
      </c>
      <c r="BB575" s="238">
        <v>3.0000000000000001E-3</v>
      </c>
      <c r="BD575" t="e">
        <f>VLOOKUP(A575,'High impact list'!$A:$F,1,FALSE)</f>
        <v>#N/A</v>
      </c>
      <c r="BE575" t="e">
        <f>VLOOKUP(A575,'High impact list'!$A:$F,5,FALSE)</f>
        <v>#N/A</v>
      </c>
      <c r="BF575">
        <v>3</v>
      </c>
      <c r="BG575">
        <v>2</v>
      </c>
      <c r="BH575" t="e">
        <f>VLOOKUP(A575,Sheet2!B:B,1,FALSE)</f>
        <v>#N/A</v>
      </c>
    </row>
    <row r="576" spans="1:60" ht="27" customHeight="1" x14ac:dyDescent="0.25">
      <c r="A576" s="223">
        <v>299</v>
      </c>
      <c r="B576" s="224" t="s">
        <v>1047</v>
      </c>
      <c r="C576" s="225" t="s">
        <v>1193</v>
      </c>
      <c r="D576" s="225" t="s">
        <v>1538</v>
      </c>
      <c r="E576" s="225" t="s">
        <v>1021</v>
      </c>
      <c r="F576" s="225" t="s">
        <v>1</v>
      </c>
      <c r="G576" s="225" t="s">
        <v>1</v>
      </c>
      <c r="H576" s="224" t="s">
        <v>1</v>
      </c>
      <c r="I576" s="224" t="s">
        <v>1021</v>
      </c>
      <c r="J576" s="227" t="s">
        <v>17</v>
      </c>
      <c r="K576" s="225" t="s">
        <v>1</v>
      </c>
      <c r="L576" s="232" t="s">
        <v>23</v>
      </c>
      <c r="M576" s="227" t="s">
        <v>17</v>
      </c>
      <c r="N576" s="225" t="s">
        <v>1</v>
      </c>
      <c r="O576" s="232" t="s">
        <v>23</v>
      </c>
      <c r="P576" s="225" t="s">
        <v>1</v>
      </c>
      <c r="Q576" s="225" t="s">
        <v>1</v>
      </c>
      <c r="R576" s="225" t="s">
        <v>1</v>
      </c>
      <c r="S576" s="225" t="s">
        <v>1</v>
      </c>
      <c r="T576" s="225" t="s">
        <v>1</v>
      </c>
      <c r="U576" s="225" t="s">
        <v>1</v>
      </c>
      <c r="V576" s="225" t="s">
        <v>1</v>
      </c>
      <c r="W576" s="225" t="s">
        <v>1</v>
      </c>
      <c r="X576" s="225" t="s">
        <v>1</v>
      </c>
      <c r="Y576" s="225" t="s">
        <v>1</v>
      </c>
      <c r="Z576" s="225" t="s">
        <v>1</v>
      </c>
      <c r="AA576" s="225" t="s">
        <v>1</v>
      </c>
      <c r="AB576" s="225" t="s">
        <v>1</v>
      </c>
      <c r="AC576" s="225" t="s">
        <v>1</v>
      </c>
      <c r="AD576" s="225" t="s">
        <v>1</v>
      </c>
      <c r="AE576" s="232" t="s">
        <v>23</v>
      </c>
      <c r="AF576" s="232" t="s">
        <v>23</v>
      </c>
      <c r="AG576" s="225" t="s">
        <v>1</v>
      </c>
      <c r="AH576" s="225" t="s">
        <v>1</v>
      </c>
      <c r="AI576" s="225" t="s">
        <v>1</v>
      </c>
      <c r="AJ576" s="225" t="s">
        <v>1</v>
      </c>
      <c r="AK576" s="231" t="s">
        <v>20</v>
      </c>
      <c r="AL576" s="232" t="s">
        <v>23</v>
      </c>
      <c r="AM576" s="225" t="s">
        <v>1</v>
      </c>
      <c r="AN576" s="225" t="s">
        <v>1</v>
      </c>
      <c r="AO576" s="232" t="s">
        <v>23</v>
      </c>
      <c r="AP576" s="225" t="s">
        <v>1</v>
      </c>
      <c r="AQ576" s="225" t="s">
        <v>1</v>
      </c>
      <c r="AR576" s="225" t="s">
        <v>1</v>
      </c>
      <c r="AS576" s="225" t="s">
        <v>1</v>
      </c>
      <c r="AT576" s="225" t="s">
        <v>1</v>
      </c>
      <c r="AU576" s="232" t="s">
        <v>23</v>
      </c>
      <c r="AV576" s="225" t="s">
        <v>1</v>
      </c>
      <c r="AW576" s="226" t="s">
        <v>1241</v>
      </c>
      <c r="AX576" s="227">
        <v>2</v>
      </c>
      <c r="AY576" s="235">
        <v>0</v>
      </c>
      <c r="AZ576" s="228">
        <v>0</v>
      </c>
      <c r="BA576" s="236">
        <v>4.5</v>
      </c>
      <c r="BB576" s="234">
        <v>2</v>
      </c>
      <c r="BD576" t="e">
        <f>VLOOKUP(A576,'High impact list'!$A:$F,1,FALSE)</f>
        <v>#N/A</v>
      </c>
      <c r="BE576" t="e">
        <f>VLOOKUP(A576,'High impact list'!$A:$F,5,FALSE)</f>
        <v>#N/A</v>
      </c>
      <c r="BF576">
        <v>3</v>
      </c>
      <c r="BG576">
        <v>2</v>
      </c>
      <c r="BH576" t="e">
        <f>VLOOKUP(A576,Sheet2!B:B,1,FALSE)</f>
        <v>#N/A</v>
      </c>
    </row>
    <row r="577" spans="1:60" ht="18.75" customHeight="1" x14ac:dyDescent="0.25">
      <c r="A577" s="223">
        <v>426</v>
      </c>
      <c r="B577" s="224" t="s">
        <v>1073</v>
      </c>
      <c r="C577" s="225" t="s">
        <v>1193</v>
      </c>
      <c r="D577" s="225" t="s">
        <v>1538</v>
      </c>
      <c r="E577" s="225" t="s">
        <v>1065</v>
      </c>
      <c r="F577" s="225" t="s">
        <v>1</v>
      </c>
      <c r="G577" s="225" t="s">
        <v>1</v>
      </c>
      <c r="H577" s="224" t="s">
        <v>1</v>
      </c>
      <c r="I577" s="224" t="s">
        <v>1065</v>
      </c>
      <c r="J577" s="227" t="s">
        <v>17</v>
      </c>
      <c r="K577" s="225" t="s">
        <v>1</v>
      </c>
      <c r="L577" s="231" t="s">
        <v>20</v>
      </c>
      <c r="M577" s="226" t="s">
        <v>33</v>
      </c>
      <c r="N577" s="225" t="s">
        <v>1</v>
      </c>
      <c r="O577" s="230" t="s">
        <v>22</v>
      </c>
      <c r="P577" s="225" t="s">
        <v>1</v>
      </c>
      <c r="Q577" s="225" t="s">
        <v>1</v>
      </c>
      <c r="R577" s="225" t="s">
        <v>1</v>
      </c>
      <c r="S577" s="225" t="s">
        <v>1</v>
      </c>
      <c r="T577" s="225" t="s">
        <v>1</v>
      </c>
      <c r="U577" s="225" t="s">
        <v>1</v>
      </c>
      <c r="V577" s="225" t="s">
        <v>1</v>
      </c>
      <c r="W577" s="225" t="s">
        <v>1</v>
      </c>
      <c r="X577" s="225" t="s">
        <v>1</v>
      </c>
      <c r="Y577" s="225" t="s">
        <v>1</v>
      </c>
      <c r="Z577" s="225" t="s">
        <v>1</v>
      </c>
      <c r="AA577" s="225" t="s">
        <v>1</v>
      </c>
      <c r="AB577" s="225" t="s">
        <v>1</v>
      </c>
      <c r="AC577" s="225" t="s">
        <v>1</v>
      </c>
      <c r="AD577" s="225" t="s">
        <v>1</v>
      </c>
      <c r="AE577" s="231" t="s">
        <v>20</v>
      </c>
      <c r="AF577" s="225" t="s">
        <v>1</v>
      </c>
      <c r="AG577" s="225" t="s">
        <v>1</v>
      </c>
      <c r="AH577" s="225" t="s">
        <v>1</v>
      </c>
      <c r="AI577" s="225" t="s">
        <v>1</v>
      </c>
      <c r="AJ577" s="225" t="s">
        <v>1</v>
      </c>
      <c r="AK577" s="225" t="s">
        <v>1</v>
      </c>
      <c r="AL577" s="225" t="s">
        <v>1</v>
      </c>
      <c r="AM577" s="225" t="s">
        <v>1</v>
      </c>
      <c r="AN577" s="225" t="s">
        <v>1</v>
      </c>
      <c r="AO577" s="225" t="s">
        <v>1</v>
      </c>
      <c r="AP577" s="225" t="s">
        <v>1</v>
      </c>
      <c r="AQ577" s="225" t="s">
        <v>1</v>
      </c>
      <c r="AR577" s="231" t="s">
        <v>20</v>
      </c>
      <c r="AS577" s="225" t="s">
        <v>1</v>
      </c>
      <c r="AT577" s="225" t="s">
        <v>1</v>
      </c>
      <c r="AU577" s="225" t="s">
        <v>1</v>
      </c>
      <c r="AV577" s="225" t="s">
        <v>1</v>
      </c>
      <c r="AW577" s="235" t="s">
        <v>1</v>
      </c>
      <c r="AX577" s="235">
        <v>0</v>
      </c>
      <c r="AY577" s="235">
        <v>0</v>
      </c>
      <c r="AZ577" s="228">
        <v>0</v>
      </c>
      <c r="BA577" s="236">
        <v>6.1</v>
      </c>
      <c r="BB577" s="229">
        <v>0</v>
      </c>
      <c r="BD577" t="e">
        <f>VLOOKUP(A577,'High impact list'!$A:$F,1,FALSE)</f>
        <v>#N/A</v>
      </c>
      <c r="BE577" t="e">
        <f>VLOOKUP(A577,'High impact list'!$A:$F,5,FALSE)</f>
        <v>#N/A</v>
      </c>
      <c r="BF577">
        <v>3</v>
      </c>
      <c r="BG577">
        <v>2</v>
      </c>
      <c r="BH577" t="e">
        <f>VLOOKUP(A577,Sheet2!B:B,1,FALSE)</f>
        <v>#N/A</v>
      </c>
    </row>
    <row r="578" spans="1:60" ht="13.5" customHeight="1" x14ac:dyDescent="0.25">
      <c r="A578" s="223">
        <v>1265</v>
      </c>
      <c r="B578" s="224" t="s">
        <v>1545</v>
      </c>
      <c r="C578" s="225" t="s">
        <v>1193</v>
      </c>
      <c r="D578" s="225" t="s">
        <v>1538</v>
      </c>
      <c r="E578" s="225" t="s">
        <v>1065</v>
      </c>
      <c r="F578" s="225" t="s">
        <v>1</v>
      </c>
      <c r="G578" s="225" t="s">
        <v>1</v>
      </c>
      <c r="H578" s="224" t="s">
        <v>1</v>
      </c>
      <c r="I578" s="224" t="s">
        <v>1065</v>
      </c>
      <c r="J578" s="227" t="s">
        <v>17</v>
      </c>
      <c r="K578" s="225" t="s">
        <v>1</v>
      </c>
      <c r="L578" s="232" t="s">
        <v>23</v>
      </c>
      <c r="M578" s="227" t="s">
        <v>17</v>
      </c>
      <c r="N578" s="225" t="s">
        <v>1</v>
      </c>
      <c r="O578" s="232" t="s">
        <v>23</v>
      </c>
      <c r="P578" s="225" t="s">
        <v>1</v>
      </c>
      <c r="Q578" s="225" t="s">
        <v>1</v>
      </c>
      <c r="R578" s="225" t="s">
        <v>1</v>
      </c>
      <c r="S578" s="225" t="s">
        <v>1</v>
      </c>
      <c r="T578" s="225" t="s">
        <v>1</v>
      </c>
      <c r="U578" s="225" t="s">
        <v>1</v>
      </c>
      <c r="V578" s="225" t="s">
        <v>1</v>
      </c>
      <c r="W578" s="225" t="s">
        <v>1</v>
      </c>
      <c r="X578" s="225" t="s">
        <v>1</v>
      </c>
      <c r="Y578" s="225" t="s">
        <v>1</v>
      </c>
      <c r="Z578" s="225" t="s">
        <v>1</v>
      </c>
      <c r="AA578" s="225" t="s">
        <v>1</v>
      </c>
      <c r="AB578" s="225" t="s">
        <v>1</v>
      </c>
      <c r="AC578" s="225" t="s">
        <v>1</v>
      </c>
      <c r="AD578" s="225" t="s">
        <v>1</v>
      </c>
      <c r="AE578" s="230" t="s">
        <v>22</v>
      </c>
      <c r="AF578" s="231" t="s">
        <v>20</v>
      </c>
      <c r="AG578" s="225" t="s">
        <v>1</v>
      </c>
      <c r="AH578" s="225" t="s">
        <v>1</v>
      </c>
      <c r="AI578" s="225" t="s">
        <v>1</v>
      </c>
      <c r="AJ578" s="225" t="s">
        <v>1</v>
      </c>
      <c r="AK578" s="225" t="s">
        <v>1</v>
      </c>
      <c r="AL578" s="225" t="s">
        <v>1</v>
      </c>
      <c r="AM578" s="225" t="s">
        <v>1</v>
      </c>
      <c r="AN578" s="225" t="s">
        <v>1</v>
      </c>
      <c r="AO578" s="225" t="s">
        <v>1</v>
      </c>
      <c r="AP578" s="225" t="s">
        <v>1</v>
      </c>
      <c r="AQ578" s="225" t="s">
        <v>1</v>
      </c>
      <c r="AR578" s="232" t="s">
        <v>23</v>
      </c>
      <c r="AS578" s="225" t="s">
        <v>1</v>
      </c>
      <c r="AT578" s="225" t="s">
        <v>1</v>
      </c>
      <c r="AU578" s="225" t="s">
        <v>1</v>
      </c>
      <c r="AV578" s="225" t="s">
        <v>1</v>
      </c>
      <c r="AW578" s="235" t="s">
        <v>1</v>
      </c>
      <c r="AX578" s="235">
        <v>0</v>
      </c>
      <c r="AY578" s="235">
        <v>0</v>
      </c>
      <c r="AZ578" s="228">
        <v>0</v>
      </c>
      <c r="BA578" s="233">
        <v>0.06</v>
      </c>
      <c r="BB578" s="234">
        <v>8.9999999999999993E-3</v>
      </c>
      <c r="BD578" t="e">
        <f>VLOOKUP(A578,'High impact list'!$A:$F,1,FALSE)</f>
        <v>#N/A</v>
      </c>
      <c r="BE578" t="e">
        <f>VLOOKUP(A578,'High impact list'!$A:$F,5,FALSE)</f>
        <v>#N/A</v>
      </c>
      <c r="BF578">
        <v>3</v>
      </c>
      <c r="BG578">
        <v>2</v>
      </c>
      <c r="BH578" t="e">
        <f>VLOOKUP(A578,Sheet2!B:B,1,FALSE)</f>
        <v>#N/A</v>
      </c>
    </row>
    <row r="579" spans="1:60" ht="14.25" customHeight="1" x14ac:dyDescent="0.25">
      <c r="A579" s="223">
        <v>1266</v>
      </c>
      <c r="B579" s="224" t="s">
        <v>1546</v>
      </c>
      <c r="C579" s="225" t="s">
        <v>1193</v>
      </c>
      <c r="D579" s="225" t="s">
        <v>1538</v>
      </c>
      <c r="E579" s="225" t="s">
        <v>1065</v>
      </c>
      <c r="F579" s="225" t="s">
        <v>1</v>
      </c>
      <c r="G579" s="225" t="s">
        <v>1</v>
      </c>
      <c r="H579" s="224" t="s">
        <v>1</v>
      </c>
      <c r="I579" s="224" t="s">
        <v>1065</v>
      </c>
      <c r="J579" s="227" t="s">
        <v>17</v>
      </c>
      <c r="K579" s="232" t="s">
        <v>23</v>
      </c>
      <c r="L579" s="232" t="s">
        <v>23</v>
      </c>
      <c r="M579" s="227" t="s">
        <v>17</v>
      </c>
      <c r="N579" s="232" t="s">
        <v>23</v>
      </c>
      <c r="O579" s="232" t="s">
        <v>23</v>
      </c>
      <c r="P579" s="225" t="s">
        <v>1</v>
      </c>
      <c r="Q579" s="225" t="s">
        <v>1</v>
      </c>
      <c r="R579" s="225" t="s">
        <v>1</v>
      </c>
      <c r="S579" s="225" t="s">
        <v>1</v>
      </c>
      <c r="T579" s="225" t="s">
        <v>1</v>
      </c>
      <c r="U579" s="225" t="s">
        <v>1</v>
      </c>
      <c r="V579" s="225" t="s">
        <v>1</v>
      </c>
      <c r="W579" s="225" t="s">
        <v>1</v>
      </c>
      <c r="X579" s="225" t="s">
        <v>1</v>
      </c>
      <c r="Y579" s="225" t="s">
        <v>1</v>
      </c>
      <c r="Z579" s="231" t="s">
        <v>20</v>
      </c>
      <c r="AA579" s="231" t="s">
        <v>20</v>
      </c>
      <c r="AB579" s="225" t="s">
        <v>1</v>
      </c>
      <c r="AC579" s="225" t="s">
        <v>1</v>
      </c>
      <c r="AD579" s="230" t="s">
        <v>22</v>
      </c>
      <c r="AE579" s="231" t="s">
        <v>20</v>
      </c>
      <c r="AF579" s="230" t="s">
        <v>22</v>
      </c>
      <c r="AG579" s="225" t="s">
        <v>1</v>
      </c>
      <c r="AH579" s="225" t="s">
        <v>1</v>
      </c>
      <c r="AI579" s="225" t="s">
        <v>1</v>
      </c>
      <c r="AJ579" s="225" t="s">
        <v>1</v>
      </c>
      <c r="AK579" s="225" t="s">
        <v>1</v>
      </c>
      <c r="AL579" s="225" t="s">
        <v>1</v>
      </c>
      <c r="AM579" s="225" t="s">
        <v>1</v>
      </c>
      <c r="AN579" s="225" t="s">
        <v>1</v>
      </c>
      <c r="AO579" s="225" t="s">
        <v>1</v>
      </c>
      <c r="AP579" s="232" t="s">
        <v>23</v>
      </c>
      <c r="AQ579" s="225" t="s">
        <v>1</v>
      </c>
      <c r="AR579" s="232" t="s">
        <v>23</v>
      </c>
      <c r="AS579" s="225" t="s">
        <v>1</v>
      </c>
      <c r="AT579" s="225" t="s">
        <v>1</v>
      </c>
      <c r="AU579" s="232" t="s">
        <v>23</v>
      </c>
      <c r="AV579" s="225" t="s">
        <v>1</v>
      </c>
      <c r="AW579" s="235" t="s">
        <v>1</v>
      </c>
      <c r="AX579" s="235">
        <v>0</v>
      </c>
      <c r="AY579" s="235">
        <v>0</v>
      </c>
      <c r="AZ579" s="228">
        <v>0</v>
      </c>
      <c r="BA579" s="233">
        <v>0.05</v>
      </c>
      <c r="BB579" s="234">
        <v>0</v>
      </c>
      <c r="BD579" t="e">
        <f>VLOOKUP(A579,'High impact list'!$A:$F,1,FALSE)</f>
        <v>#N/A</v>
      </c>
      <c r="BE579" t="e">
        <f>VLOOKUP(A579,'High impact list'!$A:$F,5,FALSE)</f>
        <v>#N/A</v>
      </c>
      <c r="BF579">
        <v>3</v>
      </c>
      <c r="BG579">
        <v>2</v>
      </c>
      <c r="BH579" t="e">
        <f>VLOOKUP(A579,Sheet2!B:B,1,FALSE)</f>
        <v>#N/A</v>
      </c>
    </row>
    <row r="580" spans="1:60" ht="18.75" customHeight="1" x14ac:dyDescent="0.25">
      <c r="A580" s="223">
        <v>328</v>
      </c>
      <c r="B580" s="224" t="s">
        <v>510</v>
      </c>
      <c r="C580" s="225" t="s">
        <v>1193</v>
      </c>
      <c r="D580" s="225" t="s">
        <v>1538</v>
      </c>
      <c r="E580" s="225" t="s">
        <v>492</v>
      </c>
      <c r="F580" s="225" t="s">
        <v>1</v>
      </c>
      <c r="G580" s="225" t="s">
        <v>1527</v>
      </c>
      <c r="H580" s="224" t="s">
        <v>1</v>
      </c>
      <c r="I580" s="224" t="s">
        <v>437</v>
      </c>
      <c r="J580" s="227" t="s">
        <v>17</v>
      </c>
      <c r="K580" s="225" t="s">
        <v>1</v>
      </c>
      <c r="L580" s="232" t="s">
        <v>23</v>
      </c>
      <c r="M580" s="227" t="s">
        <v>17</v>
      </c>
      <c r="N580" s="225" t="s">
        <v>1</v>
      </c>
      <c r="O580" s="232" t="s">
        <v>23</v>
      </c>
      <c r="P580" s="225" t="s">
        <v>1</v>
      </c>
      <c r="Q580" s="225" t="s">
        <v>1</v>
      </c>
      <c r="R580" s="225" t="s">
        <v>1</v>
      </c>
      <c r="S580" s="225" t="s">
        <v>1</v>
      </c>
      <c r="T580" s="225" t="s">
        <v>1</v>
      </c>
      <c r="U580" s="225" t="s">
        <v>1</v>
      </c>
      <c r="V580" s="225" t="s">
        <v>1</v>
      </c>
      <c r="W580" s="225" t="s">
        <v>1</v>
      </c>
      <c r="X580" s="225" t="s">
        <v>1</v>
      </c>
      <c r="Y580" s="225" t="s">
        <v>1</v>
      </c>
      <c r="Z580" s="225" t="s">
        <v>1</v>
      </c>
      <c r="AA580" s="225" t="s">
        <v>1</v>
      </c>
      <c r="AB580" s="225" t="s">
        <v>1</v>
      </c>
      <c r="AC580" s="225" t="s">
        <v>1</v>
      </c>
      <c r="AD580" s="225" t="s">
        <v>1</v>
      </c>
      <c r="AE580" s="232" t="s">
        <v>23</v>
      </c>
      <c r="AF580" s="225" t="s">
        <v>1</v>
      </c>
      <c r="AG580" s="225" t="s">
        <v>1</v>
      </c>
      <c r="AH580" s="225" t="s">
        <v>1</v>
      </c>
      <c r="AI580" s="225" t="s">
        <v>1</v>
      </c>
      <c r="AJ580" s="225" t="s">
        <v>1</v>
      </c>
      <c r="AK580" s="225" t="s">
        <v>1</v>
      </c>
      <c r="AL580" s="230" t="s">
        <v>22</v>
      </c>
      <c r="AM580" s="225" t="s">
        <v>1</v>
      </c>
      <c r="AN580" s="225" t="s">
        <v>1</v>
      </c>
      <c r="AO580" s="225" t="s">
        <v>1</v>
      </c>
      <c r="AP580" s="225" t="s">
        <v>1</v>
      </c>
      <c r="AQ580" s="225" t="s">
        <v>1</v>
      </c>
      <c r="AR580" s="231" t="s">
        <v>20</v>
      </c>
      <c r="AS580" s="225" t="s">
        <v>1</v>
      </c>
      <c r="AT580" s="225" t="s">
        <v>1</v>
      </c>
      <c r="AU580" s="232" t="s">
        <v>23</v>
      </c>
      <c r="AV580" s="225" t="s">
        <v>1</v>
      </c>
      <c r="AW580" s="226" t="s">
        <v>1241</v>
      </c>
      <c r="AX580" s="235">
        <v>0</v>
      </c>
      <c r="AY580" s="235">
        <v>0</v>
      </c>
      <c r="AZ580" s="228">
        <v>0</v>
      </c>
      <c r="BA580" s="236">
        <v>4.5999999999999996</v>
      </c>
      <c r="BB580" s="238">
        <v>7.0000000000000007E-2</v>
      </c>
      <c r="BD580" t="e">
        <f>VLOOKUP(A580,'High impact list'!$A:$F,1,FALSE)</f>
        <v>#N/A</v>
      </c>
      <c r="BE580" t="e">
        <f>VLOOKUP(A580,'High impact list'!$A:$F,5,FALSE)</f>
        <v>#N/A</v>
      </c>
      <c r="BF580">
        <v>3</v>
      </c>
      <c r="BG580">
        <v>2</v>
      </c>
      <c r="BH580" t="e">
        <f>VLOOKUP(A580,Sheet2!B:B,1,FALSE)</f>
        <v>#N/A</v>
      </c>
    </row>
    <row r="581" spans="1:60" ht="14.25" customHeight="1" x14ac:dyDescent="0.25">
      <c r="A581" s="223">
        <v>125</v>
      </c>
      <c r="B581" s="224" t="s">
        <v>1131</v>
      </c>
      <c r="C581" s="225" t="s">
        <v>1193</v>
      </c>
      <c r="D581" s="225" t="s">
        <v>1538</v>
      </c>
      <c r="E581" s="225" t="s">
        <v>1086</v>
      </c>
      <c r="F581" s="225" t="s">
        <v>1</v>
      </c>
      <c r="G581" s="225" t="s">
        <v>1517</v>
      </c>
      <c r="H581" s="224" t="s">
        <v>1</v>
      </c>
      <c r="I581" s="224" t="s">
        <v>437</v>
      </c>
      <c r="J581" s="227" t="s">
        <v>17</v>
      </c>
      <c r="K581" s="225" t="s">
        <v>1</v>
      </c>
      <c r="L581" s="232" t="s">
        <v>23</v>
      </c>
      <c r="M581" s="227" t="s">
        <v>17</v>
      </c>
      <c r="N581" s="230" t="s">
        <v>22</v>
      </c>
      <c r="O581" s="232" t="s">
        <v>23</v>
      </c>
      <c r="P581" s="225" t="s">
        <v>1</v>
      </c>
      <c r="Q581" s="225" t="s">
        <v>1</v>
      </c>
      <c r="R581" s="225" t="s">
        <v>1</v>
      </c>
      <c r="S581" s="225" t="s">
        <v>1</v>
      </c>
      <c r="T581" s="225" t="s">
        <v>1</v>
      </c>
      <c r="U581" s="225" t="s">
        <v>1</v>
      </c>
      <c r="V581" s="225" t="s">
        <v>1</v>
      </c>
      <c r="W581" s="225" t="s">
        <v>1</v>
      </c>
      <c r="X581" s="225" t="s">
        <v>1</v>
      </c>
      <c r="Y581" s="225" t="s">
        <v>1</v>
      </c>
      <c r="Z581" s="225" t="s">
        <v>1</v>
      </c>
      <c r="AA581" s="225" t="s">
        <v>1</v>
      </c>
      <c r="AB581" s="225" t="s">
        <v>1</v>
      </c>
      <c r="AC581" s="225" t="s">
        <v>1</v>
      </c>
      <c r="AD581" s="225" t="s">
        <v>1</v>
      </c>
      <c r="AE581" s="225" t="s">
        <v>1</v>
      </c>
      <c r="AF581" s="225" t="s">
        <v>1</v>
      </c>
      <c r="AG581" s="225" t="s">
        <v>1</v>
      </c>
      <c r="AH581" s="225" t="s">
        <v>1</v>
      </c>
      <c r="AI581" s="225" t="s">
        <v>1</v>
      </c>
      <c r="AJ581" s="225" t="s">
        <v>1</v>
      </c>
      <c r="AK581" s="225" t="s">
        <v>1</v>
      </c>
      <c r="AL581" s="225" t="s">
        <v>1</v>
      </c>
      <c r="AM581" s="225" t="s">
        <v>1</v>
      </c>
      <c r="AN581" s="225" t="s">
        <v>1</v>
      </c>
      <c r="AO581" s="225" t="s">
        <v>1</v>
      </c>
      <c r="AP581" s="232" t="s">
        <v>23</v>
      </c>
      <c r="AQ581" s="225" t="s">
        <v>1</v>
      </c>
      <c r="AR581" s="225" t="s">
        <v>1</v>
      </c>
      <c r="AS581" s="225" t="s">
        <v>1</v>
      </c>
      <c r="AT581" s="225" t="s">
        <v>1</v>
      </c>
      <c r="AU581" s="225" t="s">
        <v>1</v>
      </c>
      <c r="AV581" s="225" t="s">
        <v>1</v>
      </c>
      <c r="AW581" s="226" t="s">
        <v>1241</v>
      </c>
      <c r="AX581" s="226">
        <v>1</v>
      </c>
      <c r="AY581" s="235">
        <v>0</v>
      </c>
      <c r="AZ581" s="228">
        <v>0</v>
      </c>
      <c r="BA581" s="228">
        <v>0</v>
      </c>
      <c r="BB581" s="229">
        <v>0</v>
      </c>
      <c r="BD581" t="e">
        <f>VLOOKUP(A581,'High impact list'!$A:$F,1,FALSE)</f>
        <v>#N/A</v>
      </c>
      <c r="BE581" t="e">
        <f>VLOOKUP(A581,'High impact list'!$A:$F,5,FALSE)</f>
        <v>#N/A</v>
      </c>
      <c r="BF581">
        <v>3</v>
      </c>
      <c r="BG581">
        <v>2</v>
      </c>
      <c r="BH581" t="e">
        <f>VLOOKUP(A581,Sheet2!B:B,1,FALSE)</f>
        <v>#N/A</v>
      </c>
    </row>
    <row r="582" spans="1:60" ht="14.25" customHeight="1" x14ac:dyDescent="0.25">
      <c r="A582" s="223">
        <v>343</v>
      </c>
      <c r="B582" s="224" t="s">
        <v>608</v>
      </c>
      <c r="C582" s="225" t="s">
        <v>1193</v>
      </c>
      <c r="D582" s="225" t="s">
        <v>1538</v>
      </c>
      <c r="E582" s="225" t="s">
        <v>571</v>
      </c>
      <c r="F582" s="225" t="s">
        <v>1</v>
      </c>
      <c r="G582" s="225" t="s">
        <v>209</v>
      </c>
      <c r="H582" s="224" t="s">
        <v>1</v>
      </c>
      <c r="I582" s="224" t="s">
        <v>437</v>
      </c>
      <c r="J582" s="227" t="s">
        <v>17</v>
      </c>
      <c r="K582" s="225" t="s">
        <v>1</v>
      </c>
      <c r="L582" s="231" t="s">
        <v>20</v>
      </c>
      <c r="M582" s="226" t="s">
        <v>33</v>
      </c>
      <c r="N582" s="225" t="s">
        <v>1</v>
      </c>
      <c r="O582" s="225" t="s">
        <v>1</v>
      </c>
      <c r="P582" s="225" t="s">
        <v>1</v>
      </c>
      <c r="Q582" s="225" t="s">
        <v>1</v>
      </c>
      <c r="R582" s="225" t="s">
        <v>1</v>
      </c>
      <c r="S582" s="225" t="s">
        <v>1</v>
      </c>
      <c r="T582" s="225" t="s">
        <v>1</v>
      </c>
      <c r="U582" s="225" t="s">
        <v>1</v>
      </c>
      <c r="V582" s="225" t="s">
        <v>1</v>
      </c>
      <c r="W582" s="225" t="s">
        <v>1</v>
      </c>
      <c r="X582" s="225" t="s">
        <v>1</v>
      </c>
      <c r="Y582" s="225" t="s">
        <v>1</v>
      </c>
      <c r="Z582" s="225" t="s">
        <v>1</v>
      </c>
      <c r="AA582" s="225" t="s">
        <v>1</v>
      </c>
      <c r="AB582" s="225" t="s">
        <v>1</v>
      </c>
      <c r="AC582" s="225" t="s">
        <v>1</v>
      </c>
      <c r="AD582" s="225" t="s">
        <v>1</v>
      </c>
      <c r="AE582" s="225" t="s">
        <v>1</v>
      </c>
      <c r="AF582" s="225" t="s">
        <v>1</v>
      </c>
      <c r="AG582" s="225" t="s">
        <v>1</v>
      </c>
      <c r="AH582" s="225" t="s">
        <v>1</v>
      </c>
      <c r="AI582" s="225" t="s">
        <v>1</v>
      </c>
      <c r="AJ582" s="225" t="s">
        <v>1</v>
      </c>
      <c r="AK582" s="225" t="s">
        <v>1</v>
      </c>
      <c r="AL582" s="225" t="s">
        <v>1</v>
      </c>
      <c r="AM582" s="225" t="s">
        <v>1</v>
      </c>
      <c r="AN582" s="225" t="s">
        <v>1</v>
      </c>
      <c r="AO582" s="225" t="s">
        <v>1</v>
      </c>
      <c r="AP582" s="225" t="s">
        <v>1</v>
      </c>
      <c r="AQ582" s="225" t="s">
        <v>1</v>
      </c>
      <c r="AR582" s="231" t="s">
        <v>20</v>
      </c>
      <c r="AS582" s="225" t="s">
        <v>1</v>
      </c>
      <c r="AT582" s="225" t="s">
        <v>1</v>
      </c>
      <c r="AU582" s="225" t="s">
        <v>1</v>
      </c>
      <c r="AV582" s="225" t="s">
        <v>1</v>
      </c>
      <c r="AW582" s="235" t="s">
        <v>1</v>
      </c>
      <c r="AX582" s="235">
        <v>0</v>
      </c>
      <c r="AY582" s="235">
        <v>0</v>
      </c>
      <c r="AZ582" s="228">
        <v>0</v>
      </c>
      <c r="BA582" s="236">
        <v>5.3</v>
      </c>
      <c r="BB582" s="234">
        <v>0.06</v>
      </c>
      <c r="BD582" t="e">
        <f>VLOOKUP(A582,'High impact list'!$A:$F,1,FALSE)</f>
        <v>#N/A</v>
      </c>
      <c r="BE582" t="e">
        <f>VLOOKUP(A582,'High impact list'!$A:$F,5,FALSE)</f>
        <v>#N/A</v>
      </c>
      <c r="BF582">
        <v>3</v>
      </c>
      <c r="BG582">
        <v>2</v>
      </c>
      <c r="BH582" t="e">
        <f>VLOOKUP(A582,Sheet2!B:B,1,FALSE)</f>
        <v>#N/A</v>
      </c>
    </row>
    <row r="583" spans="1:60" ht="14.25" customHeight="1" x14ac:dyDescent="0.25">
      <c r="A583" s="223">
        <v>1444</v>
      </c>
      <c r="B583" s="224" t="s">
        <v>797</v>
      </c>
      <c r="C583" s="225" t="s">
        <v>1193</v>
      </c>
      <c r="D583" s="225" t="s">
        <v>1538</v>
      </c>
      <c r="E583" s="225" t="s">
        <v>737</v>
      </c>
      <c r="F583" s="225" t="s">
        <v>1</v>
      </c>
      <c r="G583" s="225" t="s">
        <v>209</v>
      </c>
      <c r="H583" s="224" t="s">
        <v>1</v>
      </c>
      <c r="I583" s="224" t="s">
        <v>437</v>
      </c>
      <c r="J583" s="227" t="s">
        <v>17</v>
      </c>
      <c r="K583" s="225" t="s">
        <v>1</v>
      </c>
      <c r="L583" s="231" t="s">
        <v>20</v>
      </c>
      <c r="M583" s="226" t="s">
        <v>33</v>
      </c>
      <c r="N583" s="225" t="s">
        <v>1</v>
      </c>
      <c r="O583" s="230" t="s">
        <v>22</v>
      </c>
      <c r="P583" s="225" t="s">
        <v>1</v>
      </c>
      <c r="Q583" s="225" t="s">
        <v>1</v>
      </c>
      <c r="R583" s="225" t="s">
        <v>1</v>
      </c>
      <c r="S583" s="225" t="s">
        <v>1</v>
      </c>
      <c r="T583" s="225" t="s">
        <v>1</v>
      </c>
      <c r="U583" s="225" t="s">
        <v>1</v>
      </c>
      <c r="V583" s="225" t="s">
        <v>1</v>
      </c>
      <c r="W583" s="225" t="s">
        <v>1</v>
      </c>
      <c r="X583" s="225" t="s">
        <v>1</v>
      </c>
      <c r="Y583" s="225" t="s">
        <v>1</v>
      </c>
      <c r="Z583" s="225" t="s">
        <v>1</v>
      </c>
      <c r="AA583" s="225" t="s">
        <v>1</v>
      </c>
      <c r="AB583" s="225" t="s">
        <v>1</v>
      </c>
      <c r="AC583" s="225" t="s">
        <v>1</v>
      </c>
      <c r="AD583" s="225" t="s">
        <v>1</v>
      </c>
      <c r="AE583" s="225" t="s">
        <v>1</v>
      </c>
      <c r="AF583" s="231" t="s">
        <v>20</v>
      </c>
      <c r="AG583" s="225" t="s">
        <v>1</v>
      </c>
      <c r="AH583" s="225" t="s">
        <v>1</v>
      </c>
      <c r="AI583" s="225" t="s">
        <v>1</v>
      </c>
      <c r="AJ583" s="225" t="s">
        <v>1</v>
      </c>
      <c r="AK583" s="225" t="s">
        <v>1</v>
      </c>
      <c r="AL583" s="225" t="s">
        <v>1</v>
      </c>
      <c r="AM583" s="225" t="s">
        <v>1</v>
      </c>
      <c r="AN583" s="225" t="s">
        <v>1</v>
      </c>
      <c r="AO583" s="225" t="s">
        <v>1</v>
      </c>
      <c r="AP583" s="225" t="s">
        <v>1</v>
      </c>
      <c r="AQ583" s="225" t="s">
        <v>1</v>
      </c>
      <c r="AR583" s="225" t="s">
        <v>1</v>
      </c>
      <c r="AS583" s="225" t="s">
        <v>1</v>
      </c>
      <c r="AT583" s="225" t="s">
        <v>1</v>
      </c>
      <c r="AU583" s="225" t="s">
        <v>1</v>
      </c>
      <c r="AV583" s="225" t="s">
        <v>1</v>
      </c>
      <c r="AW583" s="235" t="s">
        <v>1</v>
      </c>
      <c r="AX583" s="226">
        <v>1</v>
      </c>
      <c r="AY583" s="235">
        <v>0</v>
      </c>
      <c r="AZ583" s="228">
        <v>0</v>
      </c>
      <c r="BA583" s="236">
        <v>3.1</v>
      </c>
      <c r="BB583" s="234">
        <v>0</v>
      </c>
      <c r="BD583" t="e">
        <f>VLOOKUP(A583,'High impact list'!$A:$F,1,FALSE)</f>
        <v>#N/A</v>
      </c>
      <c r="BE583" t="e">
        <f>VLOOKUP(A583,'High impact list'!$A:$F,5,FALSE)</f>
        <v>#N/A</v>
      </c>
      <c r="BF583">
        <v>3</v>
      </c>
      <c r="BG583">
        <v>2</v>
      </c>
      <c r="BH583" t="e">
        <f>VLOOKUP(A583,Sheet2!B:B,1,FALSE)</f>
        <v>#N/A</v>
      </c>
    </row>
    <row r="584" spans="1:60" ht="18.75" customHeight="1" x14ac:dyDescent="0.25">
      <c r="A584" s="223">
        <v>1526</v>
      </c>
      <c r="B584" s="224" t="s">
        <v>719</v>
      </c>
      <c r="C584" s="225" t="s">
        <v>1193</v>
      </c>
      <c r="D584" s="225" t="s">
        <v>1538</v>
      </c>
      <c r="E584" s="225" t="s">
        <v>683</v>
      </c>
      <c r="F584" s="225" t="s">
        <v>1</v>
      </c>
      <c r="G584" s="225" t="s">
        <v>156</v>
      </c>
      <c r="H584" s="224" t="s">
        <v>1</v>
      </c>
      <c r="I584" s="224" t="s">
        <v>437</v>
      </c>
      <c r="J584" s="227" t="s">
        <v>17</v>
      </c>
      <c r="K584" s="225" t="s">
        <v>1</v>
      </c>
      <c r="L584" s="232" t="s">
        <v>23</v>
      </c>
      <c r="M584" s="227" t="s">
        <v>17</v>
      </c>
      <c r="N584" s="225" t="s">
        <v>1</v>
      </c>
      <c r="O584" s="232" t="s">
        <v>23</v>
      </c>
      <c r="P584" s="225" t="s">
        <v>1</v>
      </c>
      <c r="Q584" s="225" t="s">
        <v>1</v>
      </c>
      <c r="R584" s="225" t="s">
        <v>1</v>
      </c>
      <c r="S584" s="225" t="s">
        <v>1</v>
      </c>
      <c r="T584" s="225" t="s">
        <v>1</v>
      </c>
      <c r="U584" s="225" t="s">
        <v>1</v>
      </c>
      <c r="V584" s="225" t="s">
        <v>1</v>
      </c>
      <c r="W584" s="225" t="s">
        <v>1</v>
      </c>
      <c r="X584" s="225" t="s">
        <v>1</v>
      </c>
      <c r="Y584" s="225" t="s">
        <v>1</v>
      </c>
      <c r="Z584" s="225" t="s">
        <v>1</v>
      </c>
      <c r="AA584" s="225" t="s">
        <v>1</v>
      </c>
      <c r="AB584" s="225" t="s">
        <v>1</v>
      </c>
      <c r="AC584" s="225" t="s">
        <v>1</v>
      </c>
      <c r="AD584" s="225" t="s">
        <v>1</v>
      </c>
      <c r="AE584" s="232" t="s">
        <v>23</v>
      </c>
      <c r="AF584" s="225" t="s">
        <v>1</v>
      </c>
      <c r="AG584" s="225" t="s">
        <v>1</v>
      </c>
      <c r="AH584" s="225" t="s">
        <v>1</v>
      </c>
      <c r="AI584" s="225" t="s">
        <v>1</v>
      </c>
      <c r="AJ584" s="225" t="s">
        <v>1</v>
      </c>
      <c r="AK584" s="230" t="s">
        <v>22</v>
      </c>
      <c r="AL584" s="225" t="s">
        <v>1</v>
      </c>
      <c r="AM584" s="225" t="s">
        <v>1</v>
      </c>
      <c r="AN584" s="225" t="s">
        <v>1</v>
      </c>
      <c r="AO584" s="230" t="s">
        <v>22</v>
      </c>
      <c r="AP584" s="225" t="s">
        <v>1</v>
      </c>
      <c r="AQ584" s="225" t="s">
        <v>1</v>
      </c>
      <c r="AR584" s="225" t="s">
        <v>1</v>
      </c>
      <c r="AS584" s="225" t="s">
        <v>1</v>
      </c>
      <c r="AT584" s="225" t="s">
        <v>1</v>
      </c>
      <c r="AU584" s="225" t="s">
        <v>1</v>
      </c>
      <c r="AV584" s="225" t="s">
        <v>1</v>
      </c>
      <c r="AW584" s="226" t="s">
        <v>1241</v>
      </c>
      <c r="AX584" s="226">
        <v>1</v>
      </c>
      <c r="AY584" s="235">
        <v>0</v>
      </c>
      <c r="AZ584" s="228">
        <v>0</v>
      </c>
      <c r="BA584" s="233">
        <v>0</v>
      </c>
      <c r="BB584" s="229">
        <v>0</v>
      </c>
      <c r="BD584" t="e">
        <f>VLOOKUP(A584,'High impact list'!$A:$F,1,FALSE)</f>
        <v>#N/A</v>
      </c>
      <c r="BE584" t="e">
        <f>VLOOKUP(A584,'High impact list'!$A:$F,5,FALSE)</f>
        <v>#N/A</v>
      </c>
      <c r="BF584">
        <v>3</v>
      </c>
      <c r="BG584">
        <v>2</v>
      </c>
      <c r="BH584" t="e">
        <f>VLOOKUP(A584,Sheet2!B:B,1,FALSE)</f>
        <v>#N/A</v>
      </c>
    </row>
    <row r="585" spans="1:60" ht="26.25" customHeight="1" x14ac:dyDescent="0.25">
      <c r="A585" s="223">
        <v>1565</v>
      </c>
      <c r="B585" s="224" t="s">
        <v>721</v>
      </c>
      <c r="C585" s="225" t="s">
        <v>1193</v>
      </c>
      <c r="D585" s="225" t="s">
        <v>1538</v>
      </c>
      <c r="E585" s="225" t="s">
        <v>683</v>
      </c>
      <c r="F585" s="225" t="s">
        <v>1</v>
      </c>
      <c r="G585" s="225" t="s">
        <v>156</v>
      </c>
      <c r="H585" s="224" t="s">
        <v>1</v>
      </c>
      <c r="I585" s="224" t="s">
        <v>437</v>
      </c>
      <c r="J585" s="227" t="s">
        <v>17</v>
      </c>
      <c r="K585" s="225" t="s">
        <v>1</v>
      </c>
      <c r="L585" s="232" t="s">
        <v>23</v>
      </c>
      <c r="M585" s="227" t="s">
        <v>17</v>
      </c>
      <c r="N585" s="225" t="s">
        <v>1</v>
      </c>
      <c r="O585" s="231" t="s">
        <v>20</v>
      </c>
      <c r="P585" s="225" t="s">
        <v>1</v>
      </c>
      <c r="Q585" s="225" t="s">
        <v>1</v>
      </c>
      <c r="R585" s="225" t="s">
        <v>1</v>
      </c>
      <c r="S585" s="225" t="s">
        <v>1</v>
      </c>
      <c r="T585" s="225" t="s">
        <v>1</v>
      </c>
      <c r="U585" s="225" t="s">
        <v>1</v>
      </c>
      <c r="V585" s="225" t="s">
        <v>1</v>
      </c>
      <c r="W585" s="225" t="s">
        <v>1</v>
      </c>
      <c r="X585" s="225" t="s">
        <v>1</v>
      </c>
      <c r="Y585" s="225" t="s">
        <v>1</v>
      </c>
      <c r="Z585" s="225" t="s">
        <v>1</v>
      </c>
      <c r="AA585" s="225" t="s">
        <v>1</v>
      </c>
      <c r="AB585" s="225" t="s">
        <v>1</v>
      </c>
      <c r="AC585" s="225" t="s">
        <v>1</v>
      </c>
      <c r="AD585" s="225" t="s">
        <v>1</v>
      </c>
      <c r="AE585" s="232" t="s">
        <v>23</v>
      </c>
      <c r="AF585" s="225" t="s">
        <v>1</v>
      </c>
      <c r="AG585" s="225" t="s">
        <v>1</v>
      </c>
      <c r="AH585" s="230" t="s">
        <v>22</v>
      </c>
      <c r="AI585" s="225" t="s">
        <v>1</v>
      </c>
      <c r="AJ585" s="225" t="s">
        <v>1</v>
      </c>
      <c r="AK585" s="225" t="s">
        <v>1</v>
      </c>
      <c r="AL585" s="225" t="s">
        <v>1</v>
      </c>
      <c r="AM585" s="225" t="s">
        <v>1</v>
      </c>
      <c r="AN585" s="225" t="s">
        <v>1</v>
      </c>
      <c r="AO585" s="225" t="s">
        <v>1</v>
      </c>
      <c r="AP585" s="225" t="s">
        <v>1</v>
      </c>
      <c r="AQ585" s="225" t="s">
        <v>1</v>
      </c>
      <c r="AR585" s="225" t="s">
        <v>1</v>
      </c>
      <c r="AS585" s="225" t="s">
        <v>1</v>
      </c>
      <c r="AT585" s="225" t="s">
        <v>1</v>
      </c>
      <c r="AU585" s="225" t="s">
        <v>1</v>
      </c>
      <c r="AV585" s="225" t="s">
        <v>1</v>
      </c>
      <c r="AW585" s="232" t="s">
        <v>1242</v>
      </c>
      <c r="AX585" s="226">
        <v>1</v>
      </c>
      <c r="AY585" s="235">
        <v>0</v>
      </c>
      <c r="AZ585" s="228">
        <v>0</v>
      </c>
      <c r="BA585" s="228">
        <v>0</v>
      </c>
      <c r="BB585" s="229">
        <v>0</v>
      </c>
      <c r="BD585" t="e">
        <f>VLOOKUP(A585,'High impact list'!$A:$F,1,FALSE)</f>
        <v>#N/A</v>
      </c>
      <c r="BE585" t="e">
        <f>VLOOKUP(A585,'High impact list'!$A:$F,5,FALSE)</f>
        <v>#N/A</v>
      </c>
      <c r="BF585">
        <v>3</v>
      </c>
      <c r="BG585">
        <v>2</v>
      </c>
      <c r="BH585" t="e">
        <f>VLOOKUP(A585,Sheet2!B:B,1,FALSE)</f>
        <v>#N/A</v>
      </c>
    </row>
    <row r="586" spans="1:60" ht="26.25" customHeight="1" x14ac:dyDescent="0.25">
      <c r="A586" s="223">
        <v>434</v>
      </c>
      <c r="B586" s="224" t="s">
        <v>490</v>
      </c>
      <c r="C586" s="225" t="s">
        <v>1193</v>
      </c>
      <c r="D586" s="225" t="s">
        <v>1538</v>
      </c>
      <c r="E586" s="225" t="s">
        <v>438</v>
      </c>
      <c r="F586" s="225" t="s">
        <v>1</v>
      </c>
      <c r="G586" s="225" t="s">
        <v>1527</v>
      </c>
      <c r="H586" s="224" t="s">
        <v>1</v>
      </c>
      <c r="I586" s="224" t="s">
        <v>437</v>
      </c>
      <c r="J586" s="227" t="s">
        <v>17</v>
      </c>
      <c r="K586" s="225" t="s">
        <v>1</v>
      </c>
      <c r="L586" s="232" t="s">
        <v>23</v>
      </c>
      <c r="M586" s="227" t="s">
        <v>17</v>
      </c>
      <c r="N586" s="225" t="s">
        <v>1</v>
      </c>
      <c r="O586" s="232" t="s">
        <v>23</v>
      </c>
      <c r="P586" s="225" t="s">
        <v>1</v>
      </c>
      <c r="Q586" s="225" t="s">
        <v>1</v>
      </c>
      <c r="R586" s="225" t="s">
        <v>1</v>
      </c>
      <c r="S586" s="225" t="s">
        <v>1</v>
      </c>
      <c r="T586" s="225" t="s">
        <v>1</v>
      </c>
      <c r="U586" s="225" t="s">
        <v>1</v>
      </c>
      <c r="V586" s="225" t="s">
        <v>1</v>
      </c>
      <c r="W586" s="225" t="s">
        <v>1</v>
      </c>
      <c r="X586" s="225" t="s">
        <v>1</v>
      </c>
      <c r="Y586" s="225" t="s">
        <v>1</v>
      </c>
      <c r="Z586" s="225" t="s">
        <v>1</v>
      </c>
      <c r="AA586" s="225" t="s">
        <v>1</v>
      </c>
      <c r="AB586" s="225" t="s">
        <v>1</v>
      </c>
      <c r="AC586" s="225" t="s">
        <v>1</v>
      </c>
      <c r="AD586" s="225" t="s">
        <v>1</v>
      </c>
      <c r="AE586" s="232" t="s">
        <v>23</v>
      </c>
      <c r="AF586" s="225" t="s">
        <v>1</v>
      </c>
      <c r="AG586" s="225" t="s">
        <v>1</v>
      </c>
      <c r="AH586" s="225" t="s">
        <v>1</v>
      </c>
      <c r="AI586" s="225" t="s">
        <v>1</v>
      </c>
      <c r="AJ586" s="225" t="s">
        <v>1</v>
      </c>
      <c r="AK586" s="225" t="s">
        <v>1</v>
      </c>
      <c r="AL586" s="225" t="s">
        <v>1</v>
      </c>
      <c r="AM586" s="225" t="s">
        <v>1</v>
      </c>
      <c r="AN586" s="225" t="s">
        <v>1</v>
      </c>
      <c r="AO586" s="225" t="s">
        <v>1</v>
      </c>
      <c r="AP586" s="225" t="s">
        <v>1</v>
      </c>
      <c r="AQ586" s="225" t="s">
        <v>1</v>
      </c>
      <c r="AR586" s="232" t="s">
        <v>23</v>
      </c>
      <c r="AS586" s="225" t="s">
        <v>1</v>
      </c>
      <c r="AT586" s="225" t="s">
        <v>1</v>
      </c>
      <c r="AU586" s="225" t="s">
        <v>1</v>
      </c>
      <c r="AV586" s="225" t="s">
        <v>1</v>
      </c>
      <c r="AW586" s="226" t="s">
        <v>1241</v>
      </c>
      <c r="AX586" s="226">
        <v>1</v>
      </c>
      <c r="AY586" s="235">
        <v>0</v>
      </c>
      <c r="AZ586" s="228">
        <v>0</v>
      </c>
      <c r="BA586" s="236">
        <v>2.8</v>
      </c>
      <c r="BB586" s="238">
        <v>7.0000000000000001E-3</v>
      </c>
      <c r="BD586" t="e">
        <f>VLOOKUP(A586,'High impact list'!$A:$F,1,FALSE)</f>
        <v>#N/A</v>
      </c>
      <c r="BE586" t="e">
        <f>VLOOKUP(A586,'High impact list'!$A:$F,5,FALSE)</f>
        <v>#N/A</v>
      </c>
      <c r="BF586">
        <v>3</v>
      </c>
      <c r="BG586">
        <v>2</v>
      </c>
      <c r="BH586" t="e">
        <f>VLOOKUP(A586,Sheet2!B:B,1,FALSE)</f>
        <v>#N/A</v>
      </c>
    </row>
    <row r="587" spans="1:60" ht="14.25" customHeight="1" x14ac:dyDescent="0.25">
      <c r="A587" s="223">
        <v>1240</v>
      </c>
      <c r="B587" s="224" t="s">
        <v>1382</v>
      </c>
      <c r="C587" s="225" t="s">
        <v>1193</v>
      </c>
      <c r="D587" s="225" t="s">
        <v>1538</v>
      </c>
      <c r="E587" s="225" t="s">
        <v>571</v>
      </c>
      <c r="F587" s="225" t="s">
        <v>1</v>
      </c>
      <c r="G587" s="225" t="s">
        <v>1</v>
      </c>
      <c r="H587" s="224" t="s">
        <v>1</v>
      </c>
      <c r="I587" s="224" t="s">
        <v>571</v>
      </c>
      <c r="J587" s="227" t="s">
        <v>17</v>
      </c>
      <c r="K587" s="232" t="s">
        <v>23</v>
      </c>
      <c r="L587" s="230" t="s">
        <v>22</v>
      </c>
      <c r="M587" s="227" t="s">
        <v>17</v>
      </c>
      <c r="N587" s="231" t="s">
        <v>20</v>
      </c>
      <c r="O587" s="232" t="s">
        <v>23</v>
      </c>
      <c r="P587" s="225" t="s">
        <v>1</v>
      </c>
      <c r="Q587" s="225" t="s">
        <v>1</v>
      </c>
      <c r="R587" s="225" t="s">
        <v>1</v>
      </c>
      <c r="S587" s="225" t="s">
        <v>1</v>
      </c>
      <c r="T587" s="225" t="s">
        <v>1</v>
      </c>
      <c r="U587" s="225" t="s">
        <v>1</v>
      </c>
      <c r="V587" s="225" t="s">
        <v>1</v>
      </c>
      <c r="W587" s="225" t="s">
        <v>1</v>
      </c>
      <c r="X587" s="225" t="s">
        <v>1</v>
      </c>
      <c r="Y587" s="225" t="s">
        <v>1</v>
      </c>
      <c r="Z587" s="232" t="s">
        <v>23</v>
      </c>
      <c r="AA587" s="225" t="s">
        <v>1</v>
      </c>
      <c r="AB587" s="225" t="s">
        <v>1</v>
      </c>
      <c r="AC587" s="225" t="s">
        <v>1</v>
      </c>
      <c r="AD587" s="225" t="s">
        <v>1</v>
      </c>
      <c r="AE587" s="225" t="s">
        <v>1</v>
      </c>
      <c r="AF587" s="225" t="s">
        <v>1</v>
      </c>
      <c r="AG587" s="225" t="s">
        <v>1</v>
      </c>
      <c r="AH587" s="225" t="s">
        <v>1</v>
      </c>
      <c r="AI587" s="225" t="s">
        <v>1</v>
      </c>
      <c r="AJ587" s="225" t="s">
        <v>1</v>
      </c>
      <c r="AK587" s="225" t="s">
        <v>1</v>
      </c>
      <c r="AL587" s="230" t="s">
        <v>22</v>
      </c>
      <c r="AM587" s="225" t="s">
        <v>1</v>
      </c>
      <c r="AN587" s="225" t="s">
        <v>1</v>
      </c>
      <c r="AO587" s="225" t="s">
        <v>1</v>
      </c>
      <c r="AP587" s="225" t="s">
        <v>1</v>
      </c>
      <c r="AQ587" s="225" t="s">
        <v>1</v>
      </c>
      <c r="AR587" s="225" t="s">
        <v>1</v>
      </c>
      <c r="AS587" s="225" t="s">
        <v>1</v>
      </c>
      <c r="AT587" s="225" t="s">
        <v>1</v>
      </c>
      <c r="AU587" s="232" t="s">
        <v>23</v>
      </c>
      <c r="AV587" s="225" t="s">
        <v>1</v>
      </c>
      <c r="AW587" s="235" t="s">
        <v>1</v>
      </c>
      <c r="AX587" s="235">
        <v>0</v>
      </c>
      <c r="AY587" s="226">
        <v>1</v>
      </c>
      <c r="AZ587" s="228">
        <v>0</v>
      </c>
      <c r="BA587" s="228">
        <v>0</v>
      </c>
      <c r="BB587" s="229">
        <v>0</v>
      </c>
      <c r="BD587" t="e">
        <f>VLOOKUP(A587,'High impact list'!$A:$F,1,FALSE)</f>
        <v>#N/A</v>
      </c>
      <c r="BE587" t="e">
        <f>VLOOKUP(A587,'High impact list'!$A:$F,5,FALSE)</f>
        <v>#N/A</v>
      </c>
      <c r="BF587">
        <v>3</v>
      </c>
      <c r="BG587">
        <v>2</v>
      </c>
      <c r="BH587" t="e">
        <f>VLOOKUP(A587,Sheet2!B:B,1,FALSE)</f>
        <v>#N/A</v>
      </c>
    </row>
    <row r="588" spans="1:60" ht="18.75" customHeight="1" x14ac:dyDescent="0.25">
      <c r="A588" s="223">
        <v>1567</v>
      </c>
      <c r="B588" s="224" t="s">
        <v>569</v>
      </c>
      <c r="C588" s="225" t="s">
        <v>1193</v>
      </c>
      <c r="D588" s="225" t="s">
        <v>1538</v>
      </c>
      <c r="E588" s="225" t="s">
        <v>519</v>
      </c>
      <c r="F588" s="225" t="s">
        <v>1</v>
      </c>
      <c r="G588" s="225" t="s">
        <v>1</v>
      </c>
      <c r="H588" s="224" t="s">
        <v>1</v>
      </c>
      <c r="I588" s="224" t="s">
        <v>519</v>
      </c>
      <c r="J588" s="227" t="s">
        <v>17</v>
      </c>
      <c r="K588" s="231" t="s">
        <v>20</v>
      </c>
      <c r="L588" s="232" t="s">
        <v>23</v>
      </c>
      <c r="M588" s="227" t="s">
        <v>17</v>
      </c>
      <c r="N588" s="225" t="s">
        <v>1</v>
      </c>
      <c r="O588" s="231" t="s">
        <v>20</v>
      </c>
      <c r="P588" s="225" t="s">
        <v>1</v>
      </c>
      <c r="Q588" s="225" t="s">
        <v>1</v>
      </c>
      <c r="R588" s="225" t="s">
        <v>1</v>
      </c>
      <c r="S588" s="225" t="s">
        <v>1</v>
      </c>
      <c r="T588" s="225" t="s">
        <v>1</v>
      </c>
      <c r="U588" s="225" t="s">
        <v>1</v>
      </c>
      <c r="V588" s="225" t="s">
        <v>1</v>
      </c>
      <c r="W588" s="225" t="s">
        <v>1</v>
      </c>
      <c r="X588" s="225" t="s">
        <v>1</v>
      </c>
      <c r="Y588" s="225" t="s">
        <v>1</v>
      </c>
      <c r="Z588" s="231" t="s">
        <v>20</v>
      </c>
      <c r="AA588" s="225" t="s">
        <v>1</v>
      </c>
      <c r="AB588" s="225" t="s">
        <v>1</v>
      </c>
      <c r="AC588" s="225" t="s">
        <v>1</v>
      </c>
      <c r="AD588" s="225" t="s">
        <v>1</v>
      </c>
      <c r="AE588" s="232" t="s">
        <v>23</v>
      </c>
      <c r="AF588" s="225" t="s">
        <v>1</v>
      </c>
      <c r="AG588" s="230" t="s">
        <v>22</v>
      </c>
      <c r="AH588" s="225" t="s">
        <v>1</v>
      </c>
      <c r="AI588" s="225" t="s">
        <v>1</v>
      </c>
      <c r="AJ588" s="225" t="s">
        <v>1</v>
      </c>
      <c r="AK588" s="225" t="s">
        <v>1</v>
      </c>
      <c r="AL588" s="225" t="s">
        <v>1</v>
      </c>
      <c r="AM588" s="225" t="s">
        <v>1</v>
      </c>
      <c r="AN588" s="225" t="s">
        <v>1</v>
      </c>
      <c r="AO588" s="225" t="s">
        <v>1</v>
      </c>
      <c r="AP588" s="225" t="s">
        <v>1</v>
      </c>
      <c r="AQ588" s="225" t="s">
        <v>1</v>
      </c>
      <c r="AR588" s="225" t="s">
        <v>1</v>
      </c>
      <c r="AS588" s="225" t="s">
        <v>1</v>
      </c>
      <c r="AT588" s="225" t="s">
        <v>1</v>
      </c>
      <c r="AU588" s="231" t="s">
        <v>20</v>
      </c>
      <c r="AV588" s="225" t="s">
        <v>1</v>
      </c>
      <c r="AW588" s="231" t="s">
        <v>1240</v>
      </c>
      <c r="AX588" s="227">
        <v>2</v>
      </c>
      <c r="AY588" s="235">
        <v>0</v>
      </c>
      <c r="AZ588" s="228">
        <v>0</v>
      </c>
      <c r="BA588" s="228">
        <v>0</v>
      </c>
      <c r="BB588" s="229">
        <v>0</v>
      </c>
      <c r="BD588" t="e">
        <f>VLOOKUP(A588,'High impact list'!$A:$F,1,FALSE)</f>
        <v>#N/A</v>
      </c>
      <c r="BE588" t="e">
        <f>VLOOKUP(A588,'High impact list'!$A:$F,5,FALSE)</f>
        <v>#N/A</v>
      </c>
      <c r="BF588">
        <v>3</v>
      </c>
      <c r="BG588">
        <v>2</v>
      </c>
      <c r="BH588" t="e">
        <f>VLOOKUP(A588,Sheet2!B:B,1,FALSE)</f>
        <v>#N/A</v>
      </c>
    </row>
    <row r="589" spans="1:60" ht="14.25" customHeight="1" x14ac:dyDescent="0.25">
      <c r="A589" s="223">
        <v>523</v>
      </c>
      <c r="B589" s="224" t="s">
        <v>1385</v>
      </c>
      <c r="C589" s="225" t="s">
        <v>1193</v>
      </c>
      <c r="D589" s="225" t="s">
        <v>1538</v>
      </c>
      <c r="E589" s="225" t="s">
        <v>854</v>
      </c>
      <c r="F589" s="225" t="s">
        <v>1</v>
      </c>
      <c r="G589" s="225" t="s">
        <v>837</v>
      </c>
      <c r="H589" s="224" t="s">
        <v>1</v>
      </c>
      <c r="I589" s="224" t="s">
        <v>437</v>
      </c>
      <c r="J589" s="227" t="s">
        <v>17</v>
      </c>
      <c r="K589" s="225" t="s">
        <v>1</v>
      </c>
      <c r="L589" s="232" t="s">
        <v>23</v>
      </c>
      <c r="M589" s="227" t="s">
        <v>17</v>
      </c>
      <c r="N589" s="225" t="s">
        <v>1</v>
      </c>
      <c r="O589" s="232" t="s">
        <v>23</v>
      </c>
      <c r="P589" s="225" t="s">
        <v>1</v>
      </c>
      <c r="Q589" s="225" t="s">
        <v>1</v>
      </c>
      <c r="R589" s="225" t="s">
        <v>1</v>
      </c>
      <c r="S589" s="225" t="s">
        <v>1</v>
      </c>
      <c r="T589" s="225" t="s">
        <v>1</v>
      </c>
      <c r="U589" s="225" t="s">
        <v>1</v>
      </c>
      <c r="V589" s="225" t="s">
        <v>1</v>
      </c>
      <c r="W589" s="225" t="s">
        <v>1</v>
      </c>
      <c r="X589" s="225" t="s">
        <v>1</v>
      </c>
      <c r="Y589" s="225" t="s">
        <v>1</v>
      </c>
      <c r="Z589" s="225" t="s">
        <v>1</v>
      </c>
      <c r="AA589" s="225" t="s">
        <v>1</v>
      </c>
      <c r="AB589" s="225" t="s">
        <v>1</v>
      </c>
      <c r="AC589" s="225" t="s">
        <v>1</v>
      </c>
      <c r="AD589" s="225" t="s">
        <v>1</v>
      </c>
      <c r="AE589" s="232" t="s">
        <v>23</v>
      </c>
      <c r="AF589" s="232" t="s">
        <v>23</v>
      </c>
      <c r="AG589" s="225" t="s">
        <v>1</v>
      </c>
      <c r="AH589" s="225" t="s">
        <v>1</v>
      </c>
      <c r="AI589" s="225" t="s">
        <v>1</v>
      </c>
      <c r="AJ589" s="225" t="s">
        <v>1</v>
      </c>
      <c r="AK589" s="225" t="s">
        <v>1</v>
      </c>
      <c r="AL589" s="232" t="s">
        <v>23</v>
      </c>
      <c r="AM589" s="225" t="s">
        <v>1</v>
      </c>
      <c r="AN589" s="225" t="s">
        <v>1</v>
      </c>
      <c r="AO589" s="225" t="s">
        <v>1</v>
      </c>
      <c r="AP589" s="225" t="s">
        <v>1</v>
      </c>
      <c r="AQ589" s="225" t="s">
        <v>1</v>
      </c>
      <c r="AR589" s="225" t="s">
        <v>1</v>
      </c>
      <c r="AS589" s="225" t="s">
        <v>1</v>
      </c>
      <c r="AT589" s="225" t="s">
        <v>1</v>
      </c>
      <c r="AU589" s="225" t="s">
        <v>1</v>
      </c>
      <c r="AV589" s="225" t="s">
        <v>1</v>
      </c>
      <c r="AW589" s="235" t="s">
        <v>1</v>
      </c>
      <c r="AX589" s="235">
        <v>0</v>
      </c>
      <c r="AY589" s="235">
        <v>0</v>
      </c>
      <c r="AZ589" s="228">
        <v>0</v>
      </c>
      <c r="BA589" s="233">
        <v>7.4</v>
      </c>
      <c r="BB589" s="234">
        <v>0.11</v>
      </c>
      <c r="BD589" t="e">
        <f>VLOOKUP(A589,'High impact list'!$A:$F,1,FALSE)</f>
        <v>#N/A</v>
      </c>
      <c r="BE589" t="e">
        <f>VLOOKUP(A589,'High impact list'!$A:$F,5,FALSE)</f>
        <v>#N/A</v>
      </c>
      <c r="BF589">
        <v>3</v>
      </c>
      <c r="BG589">
        <v>2</v>
      </c>
      <c r="BH589" t="e">
        <f>VLOOKUP(A589,Sheet2!B:B,1,FALSE)</f>
        <v>#N/A</v>
      </c>
    </row>
    <row r="590" spans="1:60" ht="14.25" customHeight="1" x14ac:dyDescent="0.25">
      <c r="A590" s="223">
        <v>532</v>
      </c>
      <c r="B590" s="224" t="s">
        <v>894</v>
      </c>
      <c r="C590" s="225" t="s">
        <v>1193</v>
      </c>
      <c r="D590" s="225" t="s">
        <v>1538</v>
      </c>
      <c r="E590" s="225" t="s">
        <v>854</v>
      </c>
      <c r="F590" s="225" t="s">
        <v>1</v>
      </c>
      <c r="G590" s="225" t="s">
        <v>439</v>
      </c>
      <c r="H590" s="224" t="s">
        <v>1</v>
      </c>
      <c r="I590" s="224" t="s">
        <v>437</v>
      </c>
      <c r="J590" s="227" t="s">
        <v>17</v>
      </c>
      <c r="K590" s="225" t="s">
        <v>1</v>
      </c>
      <c r="L590" s="231" t="s">
        <v>20</v>
      </c>
      <c r="M590" s="226" t="s">
        <v>33</v>
      </c>
      <c r="N590" s="225" t="s">
        <v>1</v>
      </c>
      <c r="O590" s="225" t="s">
        <v>1</v>
      </c>
      <c r="P590" s="225" t="s">
        <v>1</v>
      </c>
      <c r="Q590" s="225" t="s">
        <v>1</v>
      </c>
      <c r="R590" s="225" t="s">
        <v>1</v>
      </c>
      <c r="S590" s="225" t="s">
        <v>1</v>
      </c>
      <c r="T590" s="225" t="s">
        <v>1</v>
      </c>
      <c r="U590" s="225" t="s">
        <v>1</v>
      </c>
      <c r="V590" s="225" t="s">
        <v>1</v>
      </c>
      <c r="W590" s="225" t="s">
        <v>1</v>
      </c>
      <c r="X590" s="225" t="s">
        <v>1</v>
      </c>
      <c r="Y590" s="225" t="s">
        <v>1</v>
      </c>
      <c r="Z590" s="225" t="s">
        <v>1</v>
      </c>
      <c r="AA590" s="225" t="s">
        <v>1</v>
      </c>
      <c r="AB590" s="225" t="s">
        <v>1</v>
      </c>
      <c r="AC590" s="225" t="s">
        <v>1</v>
      </c>
      <c r="AD590" s="225" t="s">
        <v>1</v>
      </c>
      <c r="AE590" s="231" t="s">
        <v>20</v>
      </c>
      <c r="AF590" s="225" t="s">
        <v>1</v>
      </c>
      <c r="AG590" s="225" t="s">
        <v>1</v>
      </c>
      <c r="AH590" s="225" t="s">
        <v>1</v>
      </c>
      <c r="AI590" s="225" t="s">
        <v>1</v>
      </c>
      <c r="AJ590" s="225" t="s">
        <v>1</v>
      </c>
      <c r="AK590" s="225" t="s">
        <v>1</v>
      </c>
      <c r="AL590" s="225" t="s">
        <v>1</v>
      </c>
      <c r="AM590" s="225" t="s">
        <v>1</v>
      </c>
      <c r="AN590" s="225" t="s">
        <v>1</v>
      </c>
      <c r="AO590" s="225" t="s">
        <v>1</v>
      </c>
      <c r="AP590" s="225" t="s">
        <v>1</v>
      </c>
      <c r="AQ590" s="225" t="s">
        <v>1</v>
      </c>
      <c r="AR590" s="225" t="s">
        <v>1</v>
      </c>
      <c r="AS590" s="225" t="s">
        <v>1</v>
      </c>
      <c r="AT590" s="225" t="s">
        <v>1</v>
      </c>
      <c r="AU590" s="231" t="s">
        <v>20</v>
      </c>
      <c r="AV590" s="225" t="s">
        <v>1</v>
      </c>
      <c r="AW590" s="235" t="s">
        <v>1</v>
      </c>
      <c r="AX590" s="235">
        <v>0</v>
      </c>
      <c r="AY590" s="235">
        <v>0</v>
      </c>
      <c r="AZ590" s="228">
        <v>0</v>
      </c>
      <c r="BA590" s="228">
        <v>0</v>
      </c>
      <c r="BB590" s="229">
        <v>0</v>
      </c>
      <c r="BD590" t="e">
        <f>VLOOKUP(A590,'High impact list'!$A:$F,1,FALSE)</f>
        <v>#N/A</v>
      </c>
      <c r="BE590" t="e">
        <f>VLOOKUP(A590,'High impact list'!$A:$F,5,FALSE)</f>
        <v>#N/A</v>
      </c>
      <c r="BF590">
        <v>3</v>
      </c>
      <c r="BG590">
        <v>2</v>
      </c>
      <c r="BH590" t="e">
        <f>VLOOKUP(A590,Sheet2!B:B,1,FALSE)</f>
        <v>#N/A</v>
      </c>
    </row>
    <row r="591" spans="1:60" ht="18.75" customHeight="1" x14ac:dyDescent="0.25">
      <c r="A591" s="223">
        <v>215</v>
      </c>
      <c r="B591" s="224" t="s">
        <v>570</v>
      </c>
      <c r="C591" s="225" t="s">
        <v>1193</v>
      </c>
      <c r="D591" s="225" t="s">
        <v>1538</v>
      </c>
      <c r="E591" s="225" t="s">
        <v>571</v>
      </c>
      <c r="F591" s="225" t="s">
        <v>1</v>
      </c>
      <c r="G591" s="225" t="s">
        <v>1</v>
      </c>
      <c r="H591" s="224" t="s">
        <v>1</v>
      </c>
      <c r="I591" s="224" t="s">
        <v>571</v>
      </c>
      <c r="J591" s="237" t="s">
        <v>26</v>
      </c>
      <c r="K591" s="225" t="s">
        <v>1</v>
      </c>
      <c r="L591" s="232" t="s">
        <v>23</v>
      </c>
      <c r="M591" s="227" t="s">
        <v>17</v>
      </c>
      <c r="N591" s="225" t="s">
        <v>1</v>
      </c>
      <c r="O591" s="231" t="s">
        <v>20</v>
      </c>
      <c r="P591" s="225" t="s">
        <v>1</v>
      </c>
      <c r="Q591" s="231" t="s">
        <v>20</v>
      </c>
      <c r="R591" s="225" t="s">
        <v>1</v>
      </c>
      <c r="S591" s="225" t="s">
        <v>1</v>
      </c>
      <c r="T591" s="225" t="s">
        <v>1</v>
      </c>
      <c r="U591" s="225" t="s">
        <v>1</v>
      </c>
      <c r="V591" s="225" t="s">
        <v>1</v>
      </c>
      <c r="W591" s="231" t="s">
        <v>20</v>
      </c>
      <c r="X591" s="231" t="s">
        <v>20</v>
      </c>
      <c r="Y591" s="225" t="s">
        <v>1</v>
      </c>
      <c r="Z591" s="225" t="s">
        <v>1</v>
      </c>
      <c r="AA591" s="225" t="s">
        <v>1</v>
      </c>
      <c r="AB591" s="225" t="s">
        <v>1</v>
      </c>
      <c r="AC591" s="225" t="s">
        <v>1</v>
      </c>
      <c r="AD591" s="225" t="s">
        <v>1</v>
      </c>
      <c r="AE591" s="232" t="s">
        <v>23</v>
      </c>
      <c r="AF591" s="225" t="s">
        <v>1</v>
      </c>
      <c r="AG591" s="225" t="s">
        <v>1</v>
      </c>
      <c r="AH591" s="225" t="s">
        <v>1</v>
      </c>
      <c r="AI591" s="225" t="s">
        <v>1</v>
      </c>
      <c r="AJ591" s="225" t="s">
        <v>1</v>
      </c>
      <c r="AK591" s="225" t="s">
        <v>1</v>
      </c>
      <c r="AL591" s="225" t="s">
        <v>1</v>
      </c>
      <c r="AM591" s="225" t="s">
        <v>1</v>
      </c>
      <c r="AN591" s="225" t="s">
        <v>1</v>
      </c>
      <c r="AO591" s="230" t="s">
        <v>22</v>
      </c>
      <c r="AP591" s="225" t="s">
        <v>1</v>
      </c>
      <c r="AQ591" s="225" t="s">
        <v>1</v>
      </c>
      <c r="AR591" s="230" t="s">
        <v>22</v>
      </c>
      <c r="AS591" s="225" t="s">
        <v>1</v>
      </c>
      <c r="AT591" s="225" t="s">
        <v>1</v>
      </c>
      <c r="AU591" s="225" t="s">
        <v>1</v>
      </c>
      <c r="AV591" s="225" t="s">
        <v>1</v>
      </c>
      <c r="AW591" s="235" t="s">
        <v>1</v>
      </c>
      <c r="AX591" s="226">
        <v>1</v>
      </c>
      <c r="AY591" s="235">
        <v>0</v>
      </c>
      <c r="AZ591" s="228">
        <v>0</v>
      </c>
      <c r="BA591" s="233">
        <v>1.4</v>
      </c>
      <c r="BB591" s="234">
        <v>0</v>
      </c>
      <c r="BD591" t="e">
        <f>VLOOKUP(A591,'High impact list'!$A:$F,1,FALSE)</f>
        <v>#N/A</v>
      </c>
      <c r="BE591" t="e">
        <f>VLOOKUP(A591,'High impact list'!$A:$F,5,FALSE)</f>
        <v>#N/A</v>
      </c>
      <c r="BF591">
        <v>3</v>
      </c>
      <c r="BG591">
        <v>3</v>
      </c>
      <c r="BH591" t="e">
        <f>VLOOKUP(A591,Sheet2!B:B,1,FALSE)</f>
        <v>#N/A</v>
      </c>
    </row>
    <row r="592" spans="1:60" ht="14.25" customHeight="1" x14ac:dyDescent="0.25">
      <c r="A592" s="223">
        <v>26</v>
      </c>
      <c r="B592" s="224" t="s">
        <v>1327</v>
      </c>
      <c r="C592" s="225" t="s">
        <v>1193</v>
      </c>
      <c r="D592" s="225" t="s">
        <v>1538</v>
      </c>
      <c r="E592" s="225" t="s">
        <v>815</v>
      </c>
      <c r="F592" s="225" t="s">
        <v>1</v>
      </c>
      <c r="G592" s="225" t="s">
        <v>1530</v>
      </c>
      <c r="H592" s="224" t="s">
        <v>1</v>
      </c>
      <c r="I592" s="224" t="s">
        <v>437</v>
      </c>
      <c r="J592" s="237" t="s">
        <v>26</v>
      </c>
      <c r="K592" s="225" t="s">
        <v>1</v>
      </c>
      <c r="L592" s="232" t="s">
        <v>23</v>
      </c>
      <c r="M592" s="227" t="s">
        <v>17</v>
      </c>
      <c r="N592" s="230" t="s">
        <v>22</v>
      </c>
      <c r="O592" s="232" t="s">
        <v>23</v>
      </c>
      <c r="P592" s="225" t="s">
        <v>1</v>
      </c>
      <c r="Q592" s="231" t="s">
        <v>20</v>
      </c>
      <c r="R592" s="225" t="s">
        <v>1</v>
      </c>
      <c r="S592" s="225" t="s">
        <v>1</v>
      </c>
      <c r="T592" s="225" t="s">
        <v>1</v>
      </c>
      <c r="U592" s="225" t="s">
        <v>1</v>
      </c>
      <c r="V592" s="231" t="s">
        <v>20</v>
      </c>
      <c r="W592" s="231" t="s">
        <v>20</v>
      </c>
      <c r="X592" s="225" t="s">
        <v>1</v>
      </c>
      <c r="Y592" s="225" t="s">
        <v>1</v>
      </c>
      <c r="Z592" s="225" t="s">
        <v>1</v>
      </c>
      <c r="AA592" s="225" t="s">
        <v>1</v>
      </c>
      <c r="AB592" s="225" t="s">
        <v>1</v>
      </c>
      <c r="AC592" s="225" t="s">
        <v>1</v>
      </c>
      <c r="AD592" s="225" t="s">
        <v>1</v>
      </c>
      <c r="AE592" s="232" t="s">
        <v>23</v>
      </c>
      <c r="AF592" s="225" t="s">
        <v>1</v>
      </c>
      <c r="AG592" s="225" t="s">
        <v>1</v>
      </c>
      <c r="AH592" s="225" t="s">
        <v>1</v>
      </c>
      <c r="AI592" s="225" t="s">
        <v>1</v>
      </c>
      <c r="AJ592" s="225" t="s">
        <v>1</v>
      </c>
      <c r="AK592" s="225" t="s">
        <v>1</v>
      </c>
      <c r="AL592" s="232" t="s">
        <v>23</v>
      </c>
      <c r="AM592" s="225" t="s">
        <v>1</v>
      </c>
      <c r="AN592" s="225" t="s">
        <v>1</v>
      </c>
      <c r="AO592" s="232" t="s">
        <v>23</v>
      </c>
      <c r="AP592" s="225" t="s">
        <v>1</v>
      </c>
      <c r="AQ592" s="225" t="s">
        <v>1</v>
      </c>
      <c r="AR592" s="225" t="s">
        <v>1</v>
      </c>
      <c r="AS592" s="225" t="s">
        <v>1</v>
      </c>
      <c r="AT592" s="225" t="s">
        <v>1</v>
      </c>
      <c r="AU592" s="225" t="s">
        <v>1</v>
      </c>
      <c r="AV592" s="225" t="s">
        <v>1</v>
      </c>
      <c r="AW592" s="235" t="s">
        <v>1</v>
      </c>
      <c r="AX592" s="235">
        <v>0</v>
      </c>
      <c r="AY592" s="235">
        <v>0</v>
      </c>
      <c r="AZ592" s="228">
        <v>0</v>
      </c>
      <c r="BA592" s="233">
        <v>0.24</v>
      </c>
      <c r="BB592" s="229">
        <v>0</v>
      </c>
      <c r="BD592" t="e">
        <f>VLOOKUP(A592,'High impact list'!$A:$F,1,FALSE)</f>
        <v>#N/A</v>
      </c>
      <c r="BE592" t="e">
        <f>VLOOKUP(A592,'High impact list'!$A:$F,5,FALSE)</f>
        <v>#N/A</v>
      </c>
      <c r="BF592">
        <v>3</v>
      </c>
      <c r="BG592">
        <v>3</v>
      </c>
      <c r="BH592" t="e">
        <f>VLOOKUP(A592,Sheet2!B:B,1,FALSE)</f>
        <v>#N/A</v>
      </c>
    </row>
    <row r="593" spans="1:60" ht="14.25" customHeight="1" x14ac:dyDescent="0.25">
      <c r="A593" s="223">
        <v>1512</v>
      </c>
      <c r="B593" s="224" t="s">
        <v>1328</v>
      </c>
      <c r="C593" s="225" t="s">
        <v>1193</v>
      </c>
      <c r="D593" s="225" t="s">
        <v>1538</v>
      </c>
      <c r="E593" s="225" t="s">
        <v>737</v>
      </c>
      <c r="F593" s="225" t="s">
        <v>1</v>
      </c>
      <c r="G593" s="225" t="s">
        <v>156</v>
      </c>
      <c r="H593" s="224" t="s">
        <v>1</v>
      </c>
      <c r="I593" s="224" t="s">
        <v>437</v>
      </c>
      <c r="J593" s="237" t="s">
        <v>26</v>
      </c>
      <c r="K593" s="225" t="s">
        <v>1</v>
      </c>
      <c r="L593" s="232" t="s">
        <v>23</v>
      </c>
      <c r="M593" s="237" t="s">
        <v>26</v>
      </c>
      <c r="N593" s="225" t="s">
        <v>1</v>
      </c>
      <c r="O593" s="232" t="s">
        <v>23</v>
      </c>
      <c r="P593" s="232" t="s">
        <v>23</v>
      </c>
      <c r="Q593" s="225" t="s">
        <v>1</v>
      </c>
      <c r="R593" s="225" t="s">
        <v>1</v>
      </c>
      <c r="S593" s="225" t="s">
        <v>1</v>
      </c>
      <c r="T593" s="225" t="s">
        <v>1</v>
      </c>
      <c r="U593" s="225" t="s">
        <v>1</v>
      </c>
      <c r="V593" s="225" t="s">
        <v>1</v>
      </c>
      <c r="W593" s="225" t="s">
        <v>1</v>
      </c>
      <c r="X593" s="225" t="s">
        <v>1</v>
      </c>
      <c r="Y593" s="225" t="s">
        <v>1</v>
      </c>
      <c r="Z593" s="225" t="s">
        <v>1</v>
      </c>
      <c r="AA593" s="225" t="s">
        <v>1</v>
      </c>
      <c r="AB593" s="225" t="s">
        <v>1</v>
      </c>
      <c r="AC593" s="225" t="s">
        <v>1</v>
      </c>
      <c r="AD593" s="225" t="s">
        <v>1</v>
      </c>
      <c r="AE593" s="232" t="s">
        <v>23</v>
      </c>
      <c r="AF593" s="225" t="s">
        <v>1</v>
      </c>
      <c r="AG593" s="232" t="s">
        <v>23</v>
      </c>
      <c r="AH593" s="225" t="s">
        <v>1</v>
      </c>
      <c r="AI593" s="225" t="s">
        <v>1</v>
      </c>
      <c r="AJ593" s="225" t="s">
        <v>1</v>
      </c>
      <c r="AK593" s="225" t="s">
        <v>1</v>
      </c>
      <c r="AL593" s="225" t="s">
        <v>1</v>
      </c>
      <c r="AM593" s="225" t="s">
        <v>1</v>
      </c>
      <c r="AN593" s="225" t="s">
        <v>1</v>
      </c>
      <c r="AO593" s="230" t="s">
        <v>22</v>
      </c>
      <c r="AP593" s="225" t="s">
        <v>1</v>
      </c>
      <c r="AQ593" s="225" t="s">
        <v>1</v>
      </c>
      <c r="AR593" s="225" t="s">
        <v>1</v>
      </c>
      <c r="AS593" s="225" t="s">
        <v>1</v>
      </c>
      <c r="AT593" s="225" t="s">
        <v>1</v>
      </c>
      <c r="AU593" s="225" t="s">
        <v>1</v>
      </c>
      <c r="AV593" s="225" t="s">
        <v>1</v>
      </c>
      <c r="AW593" s="226" t="s">
        <v>1241</v>
      </c>
      <c r="AX593" s="227">
        <v>2</v>
      </c>
      <c r="AY593" s="235">
        <v>0</v>
      </c>
      <c r="AZ593" s="228">
        <v>0</v>
      </c>
      <c r="BA593" s="228">
        <v>0</v>
      </c>
      <c r="BB593" s="238">
        <v>7.0000000000000007E-2</v>
      </c>
      <c r="BD593" t="e">
        <f>VLOOKUP(A593,'High impact list'!$A:$F,1,FALSE)</f>
        <v>#N/A</v>
      </c>
      <c r="BE593" t="e">
        <f>VLOOKUP(A593,'High impact list'!$A:$F,5,FALSE)</f>
        <v>#N/A</v>
      </c>
      <c r="BF593">
        <v>3</v>
      </c>
      <c r="BG593">
        <v>3</v>
      </c>
      <c r="BH593" t="e">
        <f>VLOOKUP(A593,Sheet2!B:B,1,FALSE)</f>
        <v>#N/A</v>
      </c>
    </row>
    <row r="594" spans="1:60" ht="13.5" customHeight="1" x14ac:dyDescent="0.25">
      <c r="A594" s="223">
        <v>1472</v>
      </c>
      <c r="B594" s="224" t="s">
        <v>1334</v>
      </c>
      <c r="C594" s="225" t="s">
        <v>1193</v>
      </c>
      <c r="D594" s="225" t="s">
        <v>1538</v>
      </c>
      <c r="E594" s="225" t="s">
        <v>1021</v>
      </c>
      <c r="F594" s="225" t="s">
        <v>1</v>
      </c>
      <c r="G594" s="225" t="s">
        <v>1</v>
      </c>
      <c r="H594" s="224" t="s">
        <v>1</v>
      </c>
      <c r="I594" s="224" t="s">
        <v>1021</v>
      </c>
      <c r="J594" s="237" t="s">
        <v>26</v>
      </c>
      <c r="K594" s="232" t="s">
        <v>23</v>
      </c>
      <c r="L594" s="232" t="s">
        <v>23</v>
      </c>
      <c r="M594" s="237" t="s">
        <v>26</v>
      </c>
      <c r="N594" s="232" t="s">
        <v>23</v>
      </c>
      <c r="O594" s="232" t="s">
        <v>23</v>
      </c>
      <c r="P594" s="225" t="s">
        <v>1</v>
      </c>
      <c r="Q594" s="225" t="s">
        <v>1</v>
      </c>
      <c r="R594" s="225" t="s">
        <v>1</v>
      </c>
      <c r="S594" s="232" t="s">
        <v>23</v>
      </c>
      <c r="T594" s="225" t="s">
        <v>1</v>
      </c>
      <c r="U594" s="225" t="s">
        <v>1</v>
      </c>
      <c r="V594" s="225" t="s">
        <v>1</v>
      </c>
      <c r="W594" s="225" t="s">
        <v>1</v>
      </c>
      <c r="X594" s="225" t="s">
        <v>1</v>
      </c>
      <c r="Y594" s="225" t="s">
        <v>1</v>
      </c>
      <c r="Z594" s="231" t="s">
        <v>20</v>
      </c>
      <c r="AA594" s="225" t="s">
        <v>1</v>
      </c>
      <c r="AB594" s="225" t="s">
        <v>1</v>
      </c>
      <c r="AC594" s="230" t="s">
        <v>22</v>
      </c>
      <c r="AD594" s="225" t="s">
        <v>1</v>
      </c>
      <c r="AE594" s="225" t="s">
        <v>1</v>
      </c>
      <c r="AF594" s="225" t="s">
        <v>1</v>
      </c>
      <c r="AG594" s="225" t="s">
        <v>1</v>
      </c>
      <c r="AH594" s="225" t="s">
        <v>1</v>
      </c>
      <c r="AI594" s="225" t="s">
        <v>1</v>
      </c>
      <c r="AJ594" s="225" t="s">
        <v>1</v>
      </c>
      <c r="AK594" s="225" t="s">
        <v>1</v>
      </c>
      <c r="AL594" s="232" t="s">
        <v>23</v>
      </c>
      <c r="AM594" s="225" t="s">
        <v>1</v>
      </c>
      <c r="AN594" s="225" t="s">
        <v>1</v>
      </c>
      <c r="AO594" s="225" t="s">
        <v>1</v>
      </c>
      <c r="AP594" s="232" t="s">
        <v>23</v>
      </c>
      <c r="AQ594" s="225" t="s">
        <v>1</v>
      </c>
      <c r="AR594" s="225" t="s">
        <v>1</v>
      </c>
      <c r="AS594" s="225" t="s">
        <v>1</v>
      </c>
      <c r="AT594" s="225" t="s">
        <v>1</v>
      </c>
      <c r="AU594" s="232" t="s">
        <v>23</v>
      </c>
      <c r="AV594" s="225" t="s">
        <v>1</v>
      </c>
      <c r="AW594" s="231" t="s">
        <v>1240</v>
      </c>
      <c r="AX594" s="226">
        <v>1</v>
      </c>
      <c r="AY594" s="235">
        <v>0</v>
      </c>
      <c r="AZ594" s="228">
        <v>0</v>
      </c>
      <c r="BA594" s="228">
        <v>0</v>
      </c>
      <c r="BB594" s="229">
        <v>0</v>
      </c>
      <c r="BD594" t="e">
        <f>VLOOKUP(A594,'High impact list'!$A:$F,1,FALSE)</f>
        <v>#N/A</v>
      </c>
      <c r="BE594" t="e">
        <f>VLOOKUP(A594,'High impact list'!$A:$F,5,FALSE)</f>
        <v>#N/A</v>
      </c>
      <c r="BF594">
        <v>3</v>
      </c>
      <c r="BG594">
        <v>3</v>
      </c>
      <c r="BH594" t="e">
        <f>VLOOKUP(A594,Sheet2!B:B,1,FALSE)</f>
        <v>#N/A</v>
      </c>
    </row>
    <row r="595" spans="1:60" ht="18.75" customHeight="1" x14ac:dyDescent="0.25">
      <c r="A595" s="223">
        <v>1232</v>
      </c>
      <c r="B595" s="224" t="s">
        <v>1337</v>
      </c>
      <c r="C595" s="225" t="s">
        <v>1193</v>
      </c>
      <c r="D595" s="225" t="s">
        <v>1538</v>
      </c>
      <c r="E595" s="225" t="s">
        <v>492</v>
      </c>
      <c r="F595" s="225" t="s">
        <v>1</v>
      </c>
      <c r="G595" s="225" t="s">
        <v>1</v>
      </c>
      <c r="H595" s="224" t="s">
        <v>1</v>
      </c>
      <c r="I595" s="224" t="s">
        <v>492</v>
      </c>
      <c r="J595" s="237" t="s">
        <v>26</v>
      </c>
      <c r="K595" s="231" t="s">
        <v>20</v>
      </c>
      <c r="L595" s="232" t="s">
        <v>23</v>
      </c>
      <c r="M595" s="227" t="s">
        <v>17</v>
      </c>
      <c r="N595" s="225" t="s">
        <v>1</v>
      </c>
      <c r="O595" s="232" t="s">
        <v>23</v>
      </c>
      <c r="P595" s="225" t="s">
        <v>1</v>
      </c>
      <c r="Q595" s="225" t="s">
        <v>1</v>
      </c>
      <c r="R595" s="225" t="s">
        <v>1</v>
      </c>
      <c r="S595" s="225" t="s">
        <v>1</v>
      </c>
      <c r="T595" s="225" t="s">
        <v>1</v>
      </c>
      <c r="U595" s="231" t="s">
        <v>20</v>
      </c>
      <c r="V595" s="225" t="s">
        <v>1</v>
      </c>
      <c r="W595" s="225" t="s">
        <v>1</v>
      </c>
      <c r="X595" s="225" t="s">
        <v>1</v>
      </c>
      <c r="Y595" s="225" t="s">
        <v>1</v>
      </c>
      <c r="Z595" s="231" t="s">
        <v>20</v>
      </c>
      <c r="AA595" s="225" t="s">
        <v>1</v>
      </c>
      <c r="AB595" s="225" t="s">
        <v>1</v>
      </c>
      <c r="AC595" s="225" t="s">
        <v>1</v>
      </c>
      <c r="AD595" s="225" t="s">
        <v>1</v>
      </c>
      <c r="AE595" s="232" t="s">
        <v>23</v>
      </c>
      <c r="AF595" s="232" t="s">
        <v>23</v>
      </c>
      <c r="AG595" s="225" t="s">
        <v>1</v>
      </c>
      <c r="AH595" s="225" t="s">
        <v>1</v>
      </c>
      <c r="AI595" s="225" t="s">
        <v>1</v>
      </c>
      <c r="AJ595" s="225" t="s">
        <v>1</v>
      </c>
      <c r="AK595" s="231" t="s">
        <v>20</v>
      </c>
      <c r="AL595" s="232" t="s">
        <v>23</v>
      </c>
      <c r="AM595" s="225" t="s">
        <v>1</v>
      </c>
      <c r="AN595" s="225" t="s">
        <v>1</v>
      </c>
      <c r="AO595" s="225" t="s">
        <v>1</v>
      </c>
      <c r="AP595" s="231" t="s">
        <v>20</v>
      </c>
      <c r="AQ595" s="225" t="s">
        <v>1</v>
      </c>
      <c r="AR595" s="232" t="s">
        <v>23</v>
      </c>
      <c r="AS595" s="225" t="s">
        <v>1</v>
      </c>
      <c r="AT595" s="225" t="s">
        <v>1</v>
      </c>
      <c r="AU595" s="231" t="s">
        <v>20</v>
      </c>
      <c r="AV595" s="225" t="s">
        <v>1</v>
      </c>
      <c r="AW595" s="231" t="s">
        <v>1240</v>
      </c>
      <c r="AX595" s="235">
        <v>0</v>
      </c>
      <c r="AY595" s="235">
        <v>0</v>
      </c>
      <c r="AZ595" s="228">
        <v>0</v>
      </c>
      <c r="BA595" s="236">
        <v>19.7</v>
      </c>
      <c r="BB595" s="234">
        <v>0.14000000000000001</v>
      </c>
      <c r="BD595" t="e">
        <f>VLOOKUP(A595,'High impact list'!$A:$F,1,FALSE)</f>
        <v>#N/A</v>
      </c>
      <c r="BE595" t="e">
        <f>VLOOKUP(A595,'High impact list'!$A:$F,5,FALSE)</f>
        <v>#N/A</v>
      </c>
      <c r="BF595">
        <v>3</v>
      </c>
      <c r="BG595">
        <v>3</v>
      </c>
      <c r="BH595" t="e">
        <f>VLOOKUP(A595,Sheet2!B:B,1,FALSE)</f>
        <v>#N/A</v>
      </c>
    </row>
    <row r="596" spans="1:60" ht="18.75" customHeight="1" x14ac:dyDescent="0.25">
      <c r="A596" s="223">
        <v>1473</v>
      </c>
      <c r="B596" s="224" t="s">
        <v>1347</v>
      </c>
      <c r="C596" s="225" t="s">
        <v>1193</v>
      </c>
      <c r="D596" s="225" t="s">
        <v>1538</v>
      </c>
      <c r="E596" s="225" t="s">
        <v>1021</v>
      </c>
      <c r="F596" s="225" t="s">
        <v>1</v>
      </c>
      <c r="G596" s="225" t="s">
        <v>1</v>
      </c>
      <c r="H596" s="224" t="s">
        <v>1</v>
      </c>
      <c r="I596" s="224" t="s">
        <v>1021</v>
      </c>
      <c r="J596" s="237" t="s">
        <v>26</v>
      </c>
      <c r="K596" s="232" t="s">
        <v>23</v>
      </c>
      <c r="L596" s="232" t="s">
        <v>23</v>
      </c>
      <c r="M596" s="227" t="s">
        <v>17</v>
      </c>
      <c r="N596" s="232" t="s">
        <v>23</v>
      </c>
      <c r="O596" s="232" t="s">
        <v>23</v>
      </c>
      <c r="P596" s="231" t="s">
        <v>20</v>
      </c>
      <c r="Q596" s="225" t="s">
        <v>1</v>
      </c>
      <c r="R596" s="225" t="s">
        <v>1</v>
      </c>
      <c r="S596" s="225" t="s">
        <v>1</v>
      </c>
      <c r="T596" s="225" t="s">
        <v>1</v>
      </c>
      <c r="U596" s="225" t="s">
        <v>1</v>
      </c>
      <c r="V596" s="225" t="s">
        <v>1</v>
      </c>
      <c r="W596" s="225" t="s">
        <v>1</v>
      </c>
      <c r="X596" s="225" t="s">
        <v>1</v>
      </c>
      <c r="Y596" s="225" t="s">
        <v>1</v>
      </c>
      <c r="Z596" s="231" t="s">
        <v>20</v>
      </c>
      <c r="AA596" s="225" t="s">
        <v>1</v>
      </c>
      <c r="AB596" s="225" t="s">
        <v>1</v>
      </c>
      <c r="AC596" s="230" t="s">
        <v>22</v>
      </c>
      <c r="AD596" s="225" t="s">
        <v>1</v>
      </c>
      <c r="AE596" s="225" t="s">
        <v>1</v>
      </c>
      <c r="AF596" s="225" t="s">
        <v>1</v>
      </c>
      <c r="AG596" s="225" t="s">
        <v>1</v>
      </c>
      <c r="AH596" s="225" t="s">
        <v>1</v>
      </c>
      <c r="AI596" s="225" t="s">
        <v>1</v>
      </c>
      <c r="AJ596" s="225" t="s">
        <v>1</v>
      </c>
      <c r="AK596" s="225" t="s">
        <v>1</v>
      </c>
      <c r="AL596" s="232" t="s">
        <v>23</v>
      </c>
      <c r="AM596" s="225" t="s">
        <v>1</v>
      </c>
      <c r="AN596" s="225" t="s">
        <v>1</v>
      </c>
      <c r="AO596" s="225" t="s">
        <v>1</v>
      </c>
      <c r="AP596" s="232" t="s">
        <v>23</v>
      </c>
      <c r="AQ596" s="225" t="s">
        <v>1</v>
      </c>
      <c r="AR596" s="225" t="s">
        <v>1</v>
      </c>
      <c r="AS596" s="225" t="s">
        <v>1</v>
      </c>
      <c r="AT596" s="225" t="s">
        <v>1</v>
      </c>
      <c r="AU596" s="232" t="s">
        <v>23</v>
      </c>
      <c r="AV596" s="225" t="s">
        <v>1</v>
      </c>
      <c r="AW596" s="231" t="s">
        <v>1240</v>
      </c>
      <c r="AX596" s="235">
        <v>0</v>
      </c>
      <c r="AY596" s="235">
        <v>0</v>
      </c>
      <c r="AZ596" s="228">
        <v>0</v>
      </c>
      <c r="BA596" s="228">
        <v>0</v>
      </c>
      <c r="BB596" s="229">
        <v>0</v>
      </c>
      <c r="BD596" t="e">
        <f>VLOOKUP(A596,'High impact list'!$A:$F,1,FALSE)</f>
        <v>#N/A</v>
      </c>
      <c r="BE596" t="e">
        <f>VLOOKUP(A596,'High impact list'!$A:$F,5,FALSE)</f>
        <v>#N/A</v>
      </c>
      <c r="BF596">
        <v>3</v>
      </c>
      <c r="BG596">
        <v>3</v>
      </c>
      <c r="BH596" t="e">
        <f>VLOOKUP(A596,Sheet2!B:B,1,FALSE)</f>
        <v>#N/A</v>
      </c>
    </row>
    <row r="597" spans="1:60" ht="18.75" customHeight="1" x14ac:dyDescent="0.25">
      <c r="A597" s="223">
        <v>1346</v>
      </c>
      <c r="B597" s="224" t="s">
        <v>1041</v>
      </c>
      <c r="C597" s="225" t="s">
        <v>1193</v>
      </c>
      <c r="D597" s="225" t="s">
        <v>1538</v>
      </c>
      <c r="E597" s="225" t="s">
        <v>1021</v>
      </c>
      <c r="F597" s="225" t="s">
        <v>1</v>
      </c>
      <c r="G597" s="225" t="s">
        <v>1</v>
      </c>
      <c r="H597" s="224" t="s">
        <v>1</v>
      </c>
      <c r="I597" s="224" t="s">
        <v>1021</v>
      </c>
      <c r="J597" s="237" t="s">
        <v>26</v>
      </c>
      <c r="K597" s="225" t="s">
        <v>1</v>
      </c>
      <c r="L597" s="232" t="s">
        <v>23</v>
      </c>
      <c r="M597" s="241" t="s">
        <v>39</v>
      </c>
      <c r="N597" s="225" t="s">
        <v>1</v>
      </c>
      <c r="O597" s="232" t="s">
        <v>23</v>
      </c>
      <c r="P597" s="230" t="s">
        <v>22</v>
      </c>
      <c r="Q597" s="232" t="s">
        <v>23</v>
      </c>
      <c r="R597" s="232" t="s">
        <v>23</v>
      </c>
      <c r="S597" s="225" t="s">
        <v>1</v>
      </c>
      <c r="T597" s="230" t="s">
        <v>22</v>
      </c>
      <c r="U597" s="232" t="s">
        <v>23</v>
      </c>
      <c r="V597" s="225" t="s">
        <v>1</v>
      </c>
      <c r="W597" s="232" t="s">
        <v>23</v>
      </c>
      <c r="X597" s="225" t="s">
        <v>1</v>
      </c>
      <c r="Y597" s="225" t="s">
        <v>1</v>
      </c>
      <c r="Z597" s="225" t="s">
        <v>1</v>
      </c>
      <c r="AA597" s="225" t="s">
        <v>1</v>
      </c>
      <c r="AB597" s="225" t="s">
        <v>1</v>
      </c>
      <c r="AC597" s="225" t="s">
        <v>1</v>
      </c>
      <c r="AD597" s="225" t="s">
        <v>1</v>
      </c>
      <c r="AE597" s="232" t="s">
        <v>23</v>
      </c>
      <c r="AF597" s="232" t="s">
        <v>23</v>
      </c>
      <c r="AG597" s="225" t="s">
        <v>1</v>
      </c>
      <c r="AH597" s="225" t="s">
        <v>1</v>
      </c>
      <c r="AI597" s="225" t="s">
        <v>1</v>
      </c>
      <c r="AJ597" s="225" t="s">
        <v>1</v>
      </c>
      <c r="AK597" s="232" t="s">
        <v>23</v>
      </c>
      <c r="AL597" s="232" t="s">
        <v>23</v>
      </c>
      <c r="AM597" s="225" t="s">
        <v>1</v>
      </c>
      <c r="AN597" s="225" t="s">
        <v>1</v>
      </c>
      <c r="AO597" s="232" t="s">
        <v>23</v>
      </c>
      <c r="AP597" s="225" t="s">
        <v>1</v>
      </c>
      <c r="AQ597" s="225" t="s">
        <v>1</v>
      </c>
      <c r="AR597" s="232" t="s">
        <v>23</v>
      </c>
      <c r="AS597" s="225" t="s">
        <v>1</v>
      </c>
      <c r="AT597" s="225" t="s">
        <v>1</v>
      </c>
      <c r="AU597" s="225" t="s">
        <v>1</v>
      </c>
      <c r="AV597" s="225" t="s">
        <v>1</v>
      </c>
      <c r="AW597" s="235" t="s">
        <v>1</v>
      </c>
      <c r="AX597" s="239">
        <v>3</v>
      </c>
      <c r="AY597" s="235">
        <v>0</v>
      </c>
      <c r="AZ597" s="228">
        <v>0</v>
      </c>
      <c r="BA597" s="236">
        <v>20.399999999999999</v>
      </c>
      <c r="BB597" s="234">
        <v>0</v>
      </c>
      <c r="BD597" t="e">
        <f>VLOOKUP(A597,'High impact list'!$A:$F,1,FALSE)</f>
        <v>#N/A</v>
      </c>
      <c r="BE597" t="e">
        <f>VLOOKUP(A597,'High impact list'!$A:$F,5,FALSE)</f>
        <v>#N/A</v>
      </c>
      <c r="BF597">
        <v>3</v>
      </c>
      <c r="BG597">
        <v>3</v>
      </c>
      <c r="BH597" t="e">
        <f>VLOOKUP(A597,Sheet2!B:B,1,FALSE)</f>
        <v>#N/A</v>
      </c>
    </row>
    <row r="598" spans="1:60" ht="18.75" customHeight="1" x14ac:dyDescent="0.25">
      <c r="A598" s="223">
        <v>1566</v>
      </c>
      <c r="B598" s="224" t="s">
        <v>475</v>
      </c>
      <c r="C598" s="225" t="s">
        <v>1193</v>
      </c>
      <c r="D598" s="225" t="s">
        <v>1538</v>
      </c>
      <c r="E598" s="225" t="s">
        <v>438</v>
      </c>
      <c r="F598" s="225" t="s">
        <v>1</v>
      </c>
      <c r="G598" s="225" t="s">
        <v>1</v>
      </c>
      <c r="H598" s="224" t="s">
        <v>1</v>
      </c>
      <c r="I598" s="224" t="s">
        <v>438</v>
      </c>
      <c r="J598" s="237" t="s">
        <v>26</v>
      </c>
      <c r="K598" s="225" t="s">
        <v>1</v>
      </c>
      <c r="L598" s="225" t="s">
        <v>1</v>
      </c>
      <c r="M598" s="239" t="s">
        <v>94</v>
      </c>
      <c r="N598" s="225" t="s">
        <v>1</v>
      </c>
      <c r="O598" s="225" t="s">
        <v>1</v>
      </c>
      <c r="P598" s="230" t="s">
        <v>22</v>
      </c>
      <c r="Q598" s="230" t="s">
        <v>22</v>
      </c>
      <c r="R598" s="232" t="s">
        <v>23</v>
      </c>
      <c r="S598" s="225" t="s">
        <v>1</v>
      </c>
      <c r="T598" s="231" t="s">
        <v>20</v>
      </c>
      <c r="U598" s="230" t="s">
        <v>22</v>
      </c>
      <c r="V598" s="230" t="s">
        <v>22</v>
      </c>
      <c r="W598" s="230" t="s">
        <v>22</v>
      </c>
      <c r="X598" s="225" t="s">
        <v>1</v>
      </c>
      <c r="Y598" s="232" t="s">
        <v>23</v>
      </c>
      <c r="Z598" s="225" t="s">
        <v>1</v>
      </c>
      <c r="AA598" s="225" t="s">
        <v>1</v>
      </c>
      <c r="AB598" s="225" t="s">
        <v>1</v>
      </c>
      <c r="AC598" s="225" t="s">
        <v>1</v>
      </c>
      <c r="AD598" s="225" t="s">
        <v>1</v>
      </c>
      <c r="AE598" s="225" t="s">
        <v>1</v>
      </c>
      <c r="AF598" s="225" t="s">
        <v>1</v>
      </c>
      <c r="AG598" s="225" t="s">
        <v>1</v>
      </c>
      <c r="AH598" s="225" t="s">
        <v>1</v>
      </c>
      <c r="AI598" s="225" t="s">
        <v>1</v>
      </c>
      <c r="AJ598" s="225" t="s">
        <v>1</v>
      </c>
      <c r="AK598" s="225" t="s">
        <v>1</v>
      </c>
      <c r="AL598" s="225" t="s">
        <v>1</v>
      </c>
      <c r="AM598" s="225" t="s">
        <v>1</v>
      </c>
      <c r="AN598" s="225" t="s">
        <v>1</v>
      </c>
      <c r="AO598" s="225" t="s">
        <v>1</v>
      </c>
      <c r="AP598" s="225" t="s">
        <v>1</v>
      </c>
      <c r="AQ598" s="225" t="s">
        <v>1</v>
      </c>
      <c r="AR598" s="225" t="s">
        <v>1</v>
      </c>
      <c r="AS598" s="225" t="s">
        <v>1</v>
      </c>
      <c r="AT598" s="225" t="s">
        <v>1</v>
      </c>
      <c r="AU598" s="225" t="s">
        <v>1</v>
      </c>
      <c r="AV598" s="225" t="s">
        <v>1</v>
      </c>
      <c r="AW598" s="231" t="s">
        <v>1240</v>
      </c>
      <c r="AX598" s="239">
        <v>3</v>
      </c>
      <c r="AY598" s="235">
        <v>0</v>
      </c>
      <c r="AZ598" s="228">
        <v>0</v>
      </c>
      <c r="BA598" s="228">
        <v>0</v>
      </c>
      <c r="BB598" s="229">
        <v>0</v>
      </c>
      <c r="BD598" t="e">
        <f>VLOOKUP(A598,'High impact list'!$A:$F,1,FALSE)</f>
        <v>#N/A</v>
      </c>
      <c r="BE598" t="e">
        <f>VLOOKUP(A598,'High impact list'!$A:$F,5,FALSE)</f>
        <v>#N/A</v>
      </c>
      <c r="BF598">
        <v>3</v>
      </c>
      <c r="BG598">
        <v>3</v>
      </c>
      <c r="BH598" t="e">
        <f>VLOOKUP(A598,Sheet2!B:B,1,FALSE)</f>
        <v>#N/A</v>
      </c>
    </row>
    <row r="599" spans="1:60" ht="26.25" customHeight="1" x14ac:dyDescent="0.25">
      <c r="A599" s="223">
        <v>276</v>
      </c>
      <c r="B599" s="224" t="s">
        <v>1361</v>
      </c>
      <c r="C599" s="225" t="s">
        <v>1193</v>
      </c>
      <c r="D599" s="225" t="s">
        <v>1538</v>
      </c>
      <c r="E599" s="225" t="s">
        <v>815</v>
      </c>
      <c r="F599" s="225" t="s">
        <v>1</v>
      </c>
      <c r="G599" s="225" t="s">
        <v>1527</v>
      </c>
      <c r="H599" s="224" t="s">
        <v>1</v>
      </c>
      <c r="I599" s="224" t="s">
        <v>437</v>
      </c>
      <c r="J599" s="237" t="s">
        <v>26</v>
      </c>
      <c r="K599" s="225" t="s">
        <v>1</v>
      </c>
      <c r="L599" s="232" t="s">
        <v>23</v>
      </c>
      <c r="M599" s="227" t="s">
        <v>17</v>
      </c>
      <c r="N599" s="225" t="s">
        <v>1</v>
      </c>
      <c r="O599" s="232" t="s">
        <v>23</v>
      </c>
      <c r="P599" s="225" t="s">
        <v>1</v>
      </c>
      <c r="Q599" s="231" t="s">
        <v>20</v>
      </c>
      <c r="R599" s="225" t="s">
        <v>1</v>
      </c>
      <c r="S599" s="225" t="s">
        <v>1</v>
      </c>
      <c r="T599" s="225" t="s">
        <v>1</v>
      </c>
      <c r="U599" s="225" t="s">
        <v>1</v>
      </c>
      <c r="V599" s="225" t="s">
        <v>1</v>
      </c>
      <c r="W599" s="225" t="s">
        <v>1</v>
      </c>
      <c r="X599" s="225" t="s">
        <v>1</v>
      </c>
      <c r="Y599" s="225" t="s">
        <v>1</v>
      </c>
      <c r="Z599" s="225" t="s">
        <v>1</v>
      </c>
      <c r="AA599" s="225" t="s">
        <v>1</v>
      </c>
      <c r="AB599" s="225" t="s">
        <v>1</v>
      </c>
      <c r="AC599" s="225" t="s">
        <v>1</v>
      </c>
      <c r="AD599" s="225" t="s">
        <v>1</v>
      </c>
      <c r="AE599" s="231" t="s">
        <v>20</v>
      </c>
      <c r="AF599" s="232" t="s">
        <v>23</v>
      </c>
      <c r="AG599" s="225" t="s">
        <v>1</v>
      </c>
      <c r="AH599" s="225" t="s">
        <v>1</v>
      </c>
      <c r="AI599" s="225" t="s">
        <v>1</v>
      </c>
      <c r="AJ599" s="225" t="s">
        <v>1</v>
      </c>
      <c r="AK599" s="225" t="s">
        <v>1</v>
      </c>
      <c r="AL599" s="225" t="s">
        <v>1</v>
      </c>
      <c r="AM599" s="225" t="s">
        <v>1</v>
      </c>
      <c r="AN599" s="225" t="s">
        <v>1</v>
      </c>
      <c r="AO599" s="225" t="s">
        <v>1</v>
      </c>
      <c r="AP599" s="225" t="s">
        <v>1</v>
      </c>
      <c r="AQ599" s="225" t="s">
        <v>1</v>
      </c>
      <c r="AR599" s="231" t="s">
        <v>20</v>
      </c>
      <c r="AS599" s="225" t="s">
        <v>1</v>
      </c>
      <c r="AT599" s="225" t="s">
        <v>1</v>
      </c>
      <c r="AU599" s="231" t="s">
        <v>20</v>
      </c>
      <c r="AV599" s="225" t="s">
        <v>1</v>
      </c>
      <c r="AW599" s="235" t="s">
        <v>1</v>
      </c>
      <c r="AX599" s="235">
        <v>0</v>
      </c>
      <c r="AY599" s="235">
        <v>0</v>
      </c>
      <c r="AZ599" s="228">
        <v>0</v>
      </c>
      <c r="BA599" s="236">
        <v>7</v>
      </c>
      <c r="BB599" s="238">
        <v>0.08</v>
      </c>
      <c r="BD599" t="e">
        <f>VLOOKUP(A599,'High impact list'!$A:$F,1,FALSE)</f>
        <v>#N/A</v>
      </c>
      <c r="BE599" t="e">
        <f>VLOOKUP(A599,'High impact list'!$A:$F,5,FALSE)</f>
        <v>#N/A</v>
      </c>
      <c r="BF599">
        <v>3</v>
      </c>
      <c r="BG599">
        <v>3</v>
      </c>
      <c r="BH599" t="e">
        <f>VLOOKUP(A599,Sheet2!B:B,1,FALSE)</f>
        <v>#N/A</v>
      </c>
    </row>
    <row r="600" spans="1:60" ht="14.25" customHeight="1" x14ac:dyDescent="0.25">
      <c r="A600" s="223">
        <v>280</v>
      </c>
      <c r="B600" s="224" t="s">
        <v>839</v>
      </c>
      <c r="C600" s="225" t="s">
        <v>1193</v>
      </c>
      <c r="D600" s="225" t="s">
        <v>1538</v>
      </c>
      <c r="E600" s="225" t="s">
        <v>815</v>
      </c>
      <c r="F600" s="225" t="s">
        <v>1</v>
      </c>
      <c r="G600" s="225" t="s">
        <v>1527</v>
      </c>
      <c r="H600" s="224" t="s">
        <v>1</v>
      </c>
      <c r="I600" s="224" t="s">
        <v>437</v>
      </c>
      <c r="J600" s="237" t="s">
        <v>26</v>
      </c>
      <c r="K600" s="225" t="s">
        <v>1</v>
      </c>
      <c r="L600" s="232" t="s">
        <v>23</v>
      </c>
      <c r="M600" s="237" t="s">
        <v>26</v>
      </c>
      <c r="N600" s="225" t="s">
        <v>1</v>
      </c>
      <c r="O600" s="231" t="s">
        <v>20</v>
      </c>
      <c r="P600" s="232" t="s">
        <v>23</v>
      </c>
      <c r="Q600" s="225" t="s">
        <v>1</v>
      </c>
      <c r="R600" s="225" t="s">
        <v>1</v>
      </c>
      <c r="S600" s="225" t="s">
        <v>1</v>
      </c>
      <c r="T600" s="225" t="s">
        <v>1</v>
      </c>
      <c r="U600" s="225" t="s">
        <v>1</v>
      </c>
      <c r="V600" s="225" t="s">
        <v>1</v>
      </c>
      <c r="W600" s="225" t="s">
        <v>1</v>
      </c>
      <c r="X600" s="225" t="s">
        <v>1</v>
      </c>
      <c r="Y600" s="225" t="s">
        <v>1</v>
      </c>
      <c r="Z600" s="225" t="s">
        <v>1</v>
      </c>
      <c r="AA600" s="225" t="s">
        <v>1</v>
      </c>
      <c r="AB600" s="225" t="s">
        <v>1</v>
      </c>
      <c r="AC600" s="225" t="s">
        <v>1</v>
      </c>
      <c r="AD600" s="225" t="s">
        <v>1</v>
      </c>
      <c r="AE600" s="232" t="s">
        <v>23</v>
      </c>
      <c r="AF600" s="225" t="s">
        <v>1</v>
      </c>
      <c r="AG600" s="225" t="s">
        <v>1</v>
      </c>
      <c r="AH600" s="225" t="s">
        <v>1</v>
      </c>
      <c r="AI600" s="225" t="s">
        <v>1</v>
      </c>
      <c r="AJ600" s="225" t="s">
        <v>1</v>
      </c>
      <c r="AK600" s="225" t="s">
        <v>1</v>
      </c>
      <c r="AL600" s="225" t="s">
        <v>1</v>
      </c>
      <c r="AM600" s="225" t="s">
        <v>1</v>
      </c>
      <c r="AN600" s="225" t="s">
        <v>1</v>
      </c>
      <c r="AO600" s="225" t="s">
        <v>1</v>
      </c>
      <c r="AP600" s="225" t="s">
        <v>1</v>
      </c>
      <c r="AQ600" s="225" t="s">
        <v>1</v>
      </c>
      <c r="AR600" s="225" t="s">
        <v>1</v>
      </c>
      <c r="AS600" s="225" t="s">
        <v>1</v>
      </c>
      <c r="AT600" s="225" t="s">
        <v>1</v>
      </c>
      <c r="AU600" s="225" t="s">
        <v>1</v>
      </c>
      <c r="AV600" s="225" t="s">
        <v>1</v>
      </c>
      <c r="AW600" s="235" t="s">
        <v>1</v>
      </c>
      <c r="AX600" s="235">
        <v>0</v>
      </c>
      <c r="AY600" s="235">
        <v>0</v>
      </c>
      <c r="AZ600" s="228">
        <v>0</v>
      </c>
      <c r="BA600" s="233">
        <v>0</v>
      </c>
      <c r="BB600" s="234">
        <v>0</v>
      </c>
      <c r="BD600" t="e">
        <f>VLOOKUP(A600,'High impact list'!$A:$F,1,FALSE)</f>
        <v>#N/A</v>
      </c>
      <c r="BE600" t="e">
        <f>VLOOKUP(A600,'High impact list'!$A:$F,5,FALSE)</f>
        <v>#N/A</v>
      </c>
      <c r="BF600">
        <v>3</v>
      </c>
      <c r="BG600">
        <v>3</v>
      </c>
      <c r="BH600" t="e">
        <f>VLOOKUP(A600,Sheet2!B:B,1,FALSE)</f>
        <v>#N/A</v>
      </c>
    </row>
    <row r="601" spans="1:60" ht="18.75" customHeight="1" x14ac:dyDescent="0.25">
      <c r="A601" s="223">
        <v>303</v>
      </c>
      <c r="B601" s="224" t="s">
        <v>1071</v>
      </c>
      <c r="C601" s="225" t="s">
        <v>1193</v>
      </c>
      <c r="D601" s="225" t="s">
        <v>1538</v>
      </c>
      <c r="E601" s="225" t="s">
        <v>1065</v>
      </c>
      <c r="F601" s="225" t="s">
        <v>1</v>
      </c>
      <c r="G601" s="225" t="s">
        <v>1</v>
      </c>
      <c r="H601" s="224" t="s">
        <v>1</v>
      </c>
      <c r="I601" s="224" t="s">
        <v>1065</v>
      </c>
      <c r="J601" s="237" t="s">
        <v>26</v>
      </c>
      <c r="K601" s="225" t="s">
        <v>1</v>
      </c>
      <c r="L601" s="232" t="s">
        <v>23</v>
      </c>
      <c r="M601" s="237" t="s">
        <v>26</v>
      </c>
      <c r="N601" s="225" t="s">
        <v>1</v>
      </c>
      <c r="O601" s="232" t="s">
        <v>23</v>
      </c>
      <c r="P601" s="232" t="s">
        <v>23</v>
      </c>
      <c r="Q601" s="230" t="s">
        <v>22</v>
      </c>
      <c r="R601" s="231" t="s">
        <v>20</v>
      </c>
      <c r="S601" s="225" t="s">
        <v>1</v>
      </c>
      <c r="T601" s="225" t="s">
        <v>1</v>
      </c>
      <c r="U601" s="225" t="s">
        <v>1</v>
      </c>
      <c r="V601" s="232" t="s">
        <v>23</v>
      </c>
      <c r="W601" s="232" t="s">
        <v>23</v>
      </c>
      <c r="X601" s="225" t="s">
        <v>1</v>
      </c>
      <c r="Y601" s="225" t="s">
        <v>1</v>
      </c>
      <c r="Z601" s="225" t="s">
        <v>1</v>
      </c>
      <c r="AA601" s="225" t="s">
        <v>1</v>
      </c>
      <c r="AB601" s="225" t="s">
        <v>1</v>
      </c>
      <c r="AC601" s="225" t="s">
        <v>1</v>
      </c>
      <c r="AD601" s="225" t="s">
        <v>1</v>
      </c>
      <c r="AE601" s="232" t="s">
        <v>23</v>
      </c>
      <c r="AF601" s="225" t="s">
        <v>1</v>
      </c>
      <c r="AG601" s="225" t="s">
        <v>1</v>
      </c>
      <c r="AH601" s="225" t="s">
        <v>1</v>
      </c>
      <c r="AI601" s="225" t="s">
        <v>1</v>
      </c>
      <c r="AJ601" s="225" t="s">
        <v>1</v>
      </c>
      <c r="AK601" s="232" t="s">
        <v>23</v>
      </c>
      <c r="AL601" s="232" t="s">
        <v>23</v>
      </c>
      <c r="AM601" s="225" t="s">
        <v>1</v>
      </c>
      <c r="AN601" s="225" t="s">
        <v>1</v>
      </c>
      <c r="AO601" s="231" t="s">
        <v>20</v>
      </c>
      <c r="AP601" s="225" t="s">
        <v>1</v>
      </c>
      <c r="AQ601" s="225" t="s">
        <v>1</v>
      </c>
      <c r="AR601" s="232" t="s">
        <v>23</v>
      </c>
      <c r="AS601" s="225" t="s">
        <v>1</v>
      </c>
      <c r="AT601" s="225" t="s">
        <v>1</v>
      </c>
      <c r="AU601" s="225" t="s">
        <v>1</v>
      </c>
      <c r="AV601" s="225" t="s">
        <v>1</v>
      </c>
      <c r="AW601" s="235" t="s">
        <v>1</v>
      </c>
      <c r="AX601" s="235">
        <v>0</v>
      </c>
      <c r="AY601" s="235">
        <v>0</v>
      </c>
      <c r="AZ601" s="228">
        <v>0</v>
      </c>
      <c r="BA601" s="236">
        <v>9.5</v>
      </c>
      <c r="BB601" s="238">
        <v>0.11</v>
      </c>
      <c r="BD601" t="e">
        <f>VLOOKUP(A601,'High impact list'!$A:$F,1,FALSE)</f>
        <v>#N/A</v>
      </c>
      <c r="BE601" t="e">
        <f>VLOOKUP(A601,'High impact list'!$A:$F,5,FALSE)</f>
        <v>#N/A</v>
      </c>
      <c r="BF601">
        <v>3</v>
      </c>
      <c r="BG601">
        <v>3</v>
      </c>
      <c r="BH601" t="e">
        <f>VLOOKUP(A601,Sheet2!B:B,1,FALSE)</f>
        <v>#N/A</v>
      </c>
    </row>
    <row r="602" spans="1:60" ht="18" customHeight="1" x14ac:dyDescent="0.25">
      <c r="A602" s="223">
        <v>1234</v>
      </c>
      <c r="B602" s="224" t="s">
        <v>1072</v>
      </c>
      <c r="C602" s="225" t="s">
        <v>1193</v>
      </c>
      <c r="D602" s="225" t="s">
        <v>1538</v>
      </c>
      <c r="E602" s="225" t="s">
        <v>1065</v>
      </c>
      <c r="F602" s="225" t="s">
        <v>1</v>
      </c>
      <c r="G602" s="225" t="s">
        <v>1</v>
      </c>
      <c r="H602" s="224" t="s">
        <v>1</v>
      </c>
      <c r="I602" s="224" t="s">
        <v>1065</v>
      </c>
      <c r="J602" s="237" t="s">
        <v>26</v>
      </c>
      <c r="K602" s="225" t="s">
        <v>1</v>
      </c>
      <c r="L602" s="232" t="s">
        <v>23</v>
      </c>
      <c r="M602" s="227" t="s">
        <v>17</v>
      </c>
      <c r="N602" s="225" t="s">
        <v>1</v>
      </c>
      <c r="O602" s="232" t="s">
        <v>23</v>
      </c>
      <c r="P602" s="225" t="s">
        <v>1</v>
      </c>
      <c r="Q602" s="225" t="s">
        <v>1</v>
      </c>
      <c r="R602" s="225" t="s">
        <v>1</v>
      </c>
      <c r="S602" s="225" t="s">
        <v>1</v>
      </c>
      <c r="T602" s="225" t="s">
        <v>1</v>
      </c>
      <c r="U602" s="231" t="s">
        <v>20</v>
      </c>
      <c r="V602" s="225" t="s">
        <v>1</v>
      </c>
      <c r="W602" s="225" t="s">
        <v>1</v>
      </c>
      <c r="X602" s="225" t="s">
        <v>1</v>
      </c>
      <c r="Y602" s="225" t="s">
        <v>1</v>
      </c>
      <c r="Z602" s="225" t="s">
        <v>1</v>
      </c>
      <c r="AA602" s="225" t="s">
        <v>1</v>
      </c>
      <c r="AB602" s="225" t="s">
        <v>1</v>
      </c>
      <c r="AC602" s="225" t="s">
        <v>1</v>
      </c>
      <c r="AD602" s="225" t="s">
        <v>1</v>
      </c>
      <c r="AE602" s="232" t="s">
        <v>23</v>
      </c>
      <c r="AF602" s="225" t="s">
        <v>1</v>
      </c>
      <c r="AG602" s="225" t="s">
        <v>1</v>
      </c>
      <c r="AH602" s="225" t="s">
        <v>1</v>
      </c>
      <c r="AI602" s="225" t="s">
        <v>1</v>
      </c>
      <c r="AJ602" s="225" t="s">
        <v>1</v>
      </c>
      <c r="AK602" s="225" t="s">
        <v>1</v>
      </c>
      <c r="AL602" s="225" t="s">
        <v>1</v>
      </c>
      <c r="AM602" s="225" t="s">
        <v>1</v>
      </c>
      <c r="AN602" s="225" t="s">
        <v>1</v>
      </c>
      <c r="AO602" s="225" t="s">
        <v>1</v>
      </c>
      <c r="AP602" s="225" t="s">
        <v>1</v>
      </c>
      <c r="AQ602" s="225" t="s">
        <v>1</v>
      </c>
      <c r="AR602" s="230" t="s">
        <v>22</v>
      </c>
      <c r="AS602" s="225" t="s">
        <v>1</v>
      </c>
      <c r="AT602" s="225" t="s">
        <v>1</v>
      </c>
      <c r="AU602" s="232" t="s">
        <v>23</v>
      </c>
      <c r="AV602" s="225" t="s">
        <v>1</v>
      </c>
      <c r="AW602" s="226" t="s">
        <v>1241</v>
      </c>
      <c r="AX602" s="235">
        <v>0</v>
      </c>
      <c r="AY602" s="235">
        <v>0</v>
      </c>
      <c r="AZ602" s="228">
        <v>0</v>
      </c>
      <c r="BA602" s="233">
        <v>0</v>
      </c>
      <c r="BB602" s="238">
        <v>8.0000000000000002E-3</v>
      </c>
      <c r="BD602" t="e">
        <f>VLOOKUP(A602,'High impact list'!$A:$F,1,FALSE)</f>
        <v>#N/A</v>
      </c>
      <c r="BE602" t="e">
        <f>VLOOKUP(A602,'High impact list'!$A:$F,5,FALSE)</f>
        <v>#N/A</v>
      </c>
      <c r="BF602">
        <v>3</v>
      </c>
      <c r="BG602">
        <v>3</v>
      </c>
      <c r="BH602" t="e">
        <f>VLOOKUP(A602,Sheet2!B:B,1,FALSE)</f>
        <v>#N/A</v>
      </c>
    </row>
    <row r="603" spans="1:60" ht="18.75" customHeight="1" x14ac:dyDescent="0.25">
      <c r="A603" s="223">
        <v>1030</v>
      </c>
      <c r="B603" s="224" t="s">
        <v>1062</v>
      </c>
      <c r="C603" s="225" t="s">
        <v>1193</v>
      </c>
      <c r="D603" s="225" t="s">
        <v>1538</v>
      </c>
      <c r="E603" s="225" t="s">
        <v>1021</v>
      </c>
      <c r="F603" s="225" t="s">
        <v>1</v>
      </c>
      <c r="G603" s="225" t="s">
        <v>1</v>
      </c>
      <c r="H603" s="224" t="s">
        <v>1</v>
      </c>
      <c r="I603" s="224" t="s">
        <v>1021</v>
      </c>
      <c r="J603" s="237" t="s">
        <v>26</v>
      </c>
      <c r="K603" s="232" t="s">
        <v>23</v>
      </c>
      <c r="L603" s="232" t="s">
        <v>23</v>
      </c>
      <c r="M603" s="237" t="s">
        <v>26</v>
      </c>
      <c r="N603" s="232" t="s">
        <v>23</v>
      </c>
      <c r="O603" s="232" t="s">
        <v>23</v>
      </c>
      <c r="P603" s="225" t="s">
        <v>1</v>
      </c>
      <c r="Q603" s="225" t="s">
        <v>1</v>
      </c>
      <c r="R603" s="225" t="s">
        <v>1</v>
      </c>
      <c r="S603" s="225" t="s">
        <v>1</v>
      </c>
      <c r="T603" s="225" t="s">
        <v>1</v>
      </c>
      <c r="U603" s="225" t="s">
        <v>1</v>
      </c>
      <c r="V603" s="225" t="s">
        <v>1</v>
      </c>
      <c r="W603" s="232" t="s">
        <v>23</v>
      </c>
      <c r="X603" s="225" t="s">
        <v>1</v>
      </c>
      <c r="Y603" s="225" t="s">
        <v>1</v>
      </c>
      <c r="Z603" s="225" t="s">
        <v>1</v>
      </c>
      <c r="AA603" s="225" t="s">
        <v>1</v>
      </c>
      <c r="AB603" s="225" t="s">
        <v>1</v>
      </c>
      <c r="AC603" s="232" t="s">
        <v>23</v>
      </c>
      <c r="AD603" s="225" t="s">
        <v>1</v>
      </c>
      <c r="AE603" s="232" t="s">
        <v>23</v>
      </c>
      <c r="AF603" s="232" t="s">
        <v>23</v>
      </c>
      <c r="AG603" s="225" t="s">
        <v>1</v>
      </c>
      <c r="AH603" s="225" t="s">
        <v>1</v>
      </c>
      <c r="AI603" s="232" t="s">
        <v>23</v>
      </c>
      <c r="AJ603" s="225" t="s">
        <v>1</v>
      </c>
      <c r="AK603" s="225" t="s">
        <v>1</v>
      </c>
      <c r="AL603" s="232" t="s">
        <v>23</v>
      </c>
      <c r="AM603" s="225" t="s">
        <v>1</v>
      </c>
      <c r="AN603" s="225" t="s">
        <v>1</v>
      </c>
      <c r="AO603" s="225" t="s">
        <v>1</v>
      </c>
      <c r="AP603" s="232" t="s">
        <v>23</v>
      </c>
      <c r="AQ603" s="225" t="s">
        <v>1</v>
      </c>
      <c r="AR603" s="225" t="s">
        <v>1</v>
      </c>
      <c r="AS603" s="225" t="s">
        <v>1</v>
      </c>
      <c r="AT603" s="225" t="s">
        <v>1</v>
      </c>
      <c r="AU603" s="242" t="s">
        <v>1289</v>
      </c>
      <c r="AV603" s="225" t="s">
        <v>1</v>
      </c>
      <c r="AW603" s="235" t="s">
        <v>1</v>
      </c>
      <c r="AX603" s="235">
        <v>0</v>
      </c>
      <c r="AY603" s="235">
        <v>0</v>
      </c>
      <c r="AZ603" s="228">
        <v>0</v>
      </c>
      <c r="BA603" s="228">
        <v>0</v>
      </c>
      <c r="BB603" s="238">
        <v>0.01</v>
      </c>
      <c r="BD603" t="e">
        <f>VLOOKUP(A603,'High impact list'!$A:$F,1,FALSE)</f>
        <v>#N/A</v>
      </c>
      <c r="BE603" t="e">
        <f>VLOOKUP(A603,'High impact list'!$A:$F,5,FALSE)</f>
        <v>#N/A</v>
      </c>
      <c r="BF603">
        <v>3</v>
      </c>
      <c r="BG603">
        <v>3</v>
      </c>
      <c r="BH603" t="e">
        <f>VLOOKUP(A603,Sheet2!B:B,1,FALSE)</f>
        <v>#N/A</v>
      </c>
    </row>
    <row r="604" spans="1:60" ht="18.75" customHeight="1" x14ac:dyDescent="0.25">
      <c r="A604" s="223">
        <v>524</v>
      </c>
      <c r="B604" s="224" t="s">
        <v>1386</v>
      </c>
      <c r="C604" s="225" t="s">
        <v>1193</v>
      </c>
      <c r="D604" s="225" t="s">
        <v>1538</v>
      </c>
      <c r="E604" s="225" t="s">
        <v>854</v>
      </c>
      <c r="F604" s="225" t="s">
        <v>1</v>
      </c>
      <c r="G604" s="225" t="s">
        <v>837</v>
      </c>
      <c r="H604" s="224" t="s">
        <v>1</v>
      </c>
      <c r="I604" s="224" t="s">
        <v>437</v>
      </c>
      <c r="J604" s="237" t="s">
        <v>26</v>
      </c>
      <c r="K604" s="225" t="s">
        <v>1</v>
      </c>
      <c r="L604" s="232" t="s">
        <v>23</v>
      </c>
      <c r="M604" s="237" t="s">
        <v>26</v>
      </c>
      <c r="N604" s="230" t="s">
        <v>22</v>
      </c>
      <c r="O604" s="232" t="s">
        <v>23</v>
      </c>
      <c r="P604" s="225" t="s">
        <v>1</v>
      </c>
      <c r="Q604" s="232" t="s">
        <v>23</v>
      </c>
      <c r="R604" s="225" t="s">
        <v>1</v>
      </c>
      <c r="S604" s="225" t="s">
        <v>1</v>
      </c>
      <c r="T604" s="225" t="s">
        <v>1</v>
      </c>
      <c r="U604" s="225" t="s">
        <v>1</v>
      </c>
      <c r="V604" s="225" t="s">
        <v>1</v>
      </c>
      <c r="W604" s="231" t="s">
        <v>20</v>
      </c>
      <c r="X604" s="225" t="s">
        <v>1</v>
      </c>
      <c r="Y604" s="225" t="s">
        <v>1</v>
      </c>
      <c r="Z604" s="225" t="s">
        <v>1</v>
      </c>
      <c r="AA604" s="225" t="s">
        <v>1</v>
      </c>
      <c r="AB604" s="225" t="s">
        <v>1</v>
      </c>
      <c r="AC604" s="225" t="s">
        <v>1</v>
      </c>
      <c r="AD604" s="225" t="s">
        <v>1</v>
      </c>
      <c r="AE604" s="232" t="s">
        <v>23</v>
      </c>
      <c r="AF604" s="230" t="s">
        <v>22</v>
      </c>
      <c r="AG604" s="225" t="s">
        <v>1</v>
      </c>
      <c r="AH604" s="225" t="s">
        <v>1</v>
      </c>
      <c r="AI604" s="225" t="s">
        <v>1</v>
      </c>
      <c r="AJ604" s="225" t="s">
        <v>1</v>
      </c>
      <c r="AK604" s="225" t="s">
        <v>1</v>
      </c>
      <c r="AL604" s="232" t="s">
        <v>23</v>
      </c>
      <c r="AM604" s="225" t="s">
        <v>1</v>
      </c>
      <c r="AN604" s="225" t="s">
        <v>1</v>
      </c>
      <c r="AO604" s="225" t="s">
        <v>1</v>
      </c>
      <c r="AP604" s="225" t="s">
        <v>1</v>
      </c>
      <c r="AQ604" s="225" t="s">
        <v>1</v>
      </c>
      <c r="AR604" s="225" t="s">
        <v>1</v>
      </c>
      <c r="AS604" s="225" t="s">
        <v>1</v>
      </c>
      <c r="AT604" s="225" t="s">
        <v>1</v>
      </c>
      <c r="AU604" s="232" t="s">
        <v>23</v>
      </c>
      <c r="AV604" s="225" t="s">
        <v>1</v>
      </c>
      <c r="AW604" s="235" t="s">
        <v>1</v>
      </c>
      <c r="AX604" s="235">
        <v>0</v>
      </c>
      <c r="AY604" s="235">
        <v>0</v>
      </c>
      <c r="AZ604" s="228">
        <v>0</v>
      </c>
      <c r="BA604" s="233">
        <v>0</v>
      </c>
      <c r="BB604" s="234">
        <v>0</v>
      </c>
      <c r="BD604" t="e">
        <f>VLOOKUP(A604,'High impact list'!$A:$F,1,FALSE)</f>
        <v>#N/A</v>
      </c>
      <c r="BE604" t="e">
        <f>VLOOKUP(A604,'High impact list'!$A:$F,5,FALSE)</f>
        <v>#N/A</v>
      </c>
      <c r="BF604">
        <v>3</v>
      </c>
      <c r="BG604">
        <v>3</v>
      </c>
      <c r="BH604" t="e">
        <f>VLOOKUP(A604,Sheet2!B:B,1,FALSE)</f>
        <v>#N/A</v>
      </c>
    </row>
    <row r="605" spans="1:60" ht="14.25" customHeight="1" x14ac:dyDescent="0.25">
      <c r="A605" s="223">
        <v>1561</v>
      </c>
      <c r="B605" s="224" t="s">
        <v>1322</v>
      </c>
      <c r="C605" s="225" t="s">
        <v>1193</v>
      </c>
      <c r="D605" s="225" t="s">
        <v>1538</v>
      </c>
      <c r="E605" s="225" t="s">
        <v>737</v>
      </c>
      <c r="F605" s="225" t="s">
        <v>1</v>
      </c>
      <c r="G605" s="225" t="s">
        <v>156</v>
      </c>
      <c r="H605" s="224" t="s">
        <v>1</v>
      </c>
      <c r="I605" s="224" t="s">
        <v>437</v>
      </c>
      <c r="J605" s="239" t="s">
        <v>94</v>
      </c>
      <c r="K605" s="225" t="s">
        <v>1</v>
      </c>
      <c r="L605" s="232" t="s">
        <v>23</v>
      </c>
      <c r="M605" s="239" t="s">
        <v>94</v>
      </c>
      <c r="N605" s="225" t="s">
        <v>1</v>
      </c>
      <c r="O605" s="232" t="s">
        <v>23</v>
      </c>
      <c r="P605" s="225" t="s">
        <v>1</v>
      </c>
      <c r="Q605" s="230" t="s">
        <v>22</v>
      </c>
      <c r="R605" s="232" t="s">
        <v>23</v>
      </c>
      <c r="S605" s="231" t="s">
        <v>20</v>
      </c>
      <c r="T605" s="230" t="s">
        <v>22</v>
      </c>
      <c r="U605" s="232" t="s">
        <v>23</v>
      </c>
      <c r="V605" s="230" t="s">
        <v>22</v>
      </c>
      <c r="W605" s="232" t="s">
        <v>23</v>
      </c>
      <c r="X605" s="225" t="s">
        <v>1</v>
      </c>
      <c r="Y605" s="225" t="s">
        <v>1</v>
      </c>
      <c r="Z605" s="225" t="s">
        <v>1</v>
      </c>
      <c r="AA605" s="225" t="s">
        <v>1</v>
      </c>
      <c r="AB605" s="225" t="s">
        <v>1</v>
      </c>
      <c r="AC605" s="225" t="s">
        <v>1</v>
      </c>
      <c r="AD605" s="225" t="s">
        <v>1</v>
      </c>
      <c r="AE605" s="232" t="s">
        <v>23</v>
      </c>
      <c r="AF605" s="225" t="s">
        <v>1</v>
      </c>
      <c r="AG605" s="225" t="s">
        <v>1</v>
      </c>
      <c r="AH605" s="225" t="s">
        <v>1</v>
      </c>
      <c r="AI605" s="225" t="s">
        <v>1</v>
      </c>
      <c r="AJ605" s="225" t="s">
        <v>1</v>
      </c>
      <c r="AK605" s="225" t="s">
        <v>1</v>
      </c>
      <c r="AL605" s="225" t="s">
        <v>1</v>
      </c>
      <c r="AM605" s="225" t="s">
        <v>1</v>
      </c>
      <c r="AN605" s="225" t="s">
        <v>1</v>
      </c>
      <c r="AO605" s="230" t="s">
        <v>22</v>
      </c>
      <c r="AP605" s="225" t="s">
        <v>1</v>
      </c>
      <c r="AQ605" s="225" t="s">
        <v>1</v>
      </c>
      <c r="AR605" s="225" t="s">
        <v>1</v>
      </c>
      <c r="AS605" s="225" t="s">
        <v>1</v>
      </c>
      <c r="AT605" s="225" t="s">
        <v>1</v>
      </c>
      <c r="AU605" s="225" t="s">
        <v>1</v>
      </c>
      <c r="AV605" s="225" t="s">
        <v>1</v>
      </c>
      <c r="AW605" s="232" t="s">
        <v>1242</v>
      </c>
      <c r="AX605" s="239">
        <v>3</v>
      </c>
      <c r="AY605" s="235">
        <v>0</v>
      </c>
      <c r="AZ605" s="228" t="s">
        <v>1</v>
      </c>
      <c r="BA605" s="228" t="s">
        <v>1</v>
      </c>
      <c r="BB605" s="229" t="s">
        <v>1</v>
      </c>
      <c r="BD605" t="e">
        <f>VLOOKUP(A605,'High impact list'!$A:$F,1,FALSE)</f>
        <v>#N/A</v>
      </c>
      <c r="BE605" t="e">
        <f>VLOOKUP(A605,'High impact list'!$A:$F,5,FALSE)</f>
        <v>#N/A</v>
      </c>
      <c r="BF605">
        <v>3</v>
      </c>
      <c r="BG605">
        <v>5</v>
      </c>
      <c r="BH605" t="e">
        <f>VLOOKUP(A605,Sheet2!B:B,1,FALSE)</f>
        <v>#N/A</v>
      </c>
    </row>
    <row r="606" spans="1:60" ht="18.75" customHeight="1" x14ac:dyDescent="0.25">
      <c r="A606" s="223">
        <v>564</v>
      </c>
      <c r="B606" s="224" t="s">
        <v>1022</v>
      </c>
      <c r="C606" s="225" t="s">
        <v>1193</v>
      </c>
      <c r="D606" s="225" t="s">
        <v>1538</v>
      </c>
      <c r="E606" s="225" t="s">
        <v>1021</v>
      </c>
      <c r="F606" s="225" t="s">
        <v>1</v>
      </c>
      <c r="G606" s="225" t="s">
        <v>1</v>
      </c>
      <c r="H606" s="224" t="s">
        <v>1</v>
      </c>
      <c r="I606" s="224" t="s">
        <v>1021</v>
      </c>
      <c r="J606" s="241" t="s">
        <v>39</v>
      </c>
      <c r="K606" s="225" t="s">
        <v>1</v>
      </c>
      <c r="L606" s="225" t="s">
        <v>1</v>
      </c>
      <c r="M606" s="241" t="s">
        <v>39</v>
      </c>
      <c r="N606" s="225" t="s">
        <v>1</v>
      </c>
      <c r="O606" s="225" t="s">
        <v>1</v>
      </c>
      <c r="P606" s="225" t="s">
        <v>1</v>
      </c>
      <c r="Q606" s="225" t="s">
        <v>1</v>
      </c>
      <c r="R606" s="225" t="s">
        <v>1</v>
      </c>
      <c r="S606" s="225" t="s">
        <v>1</v>
      </c>
      <c r="T606" s="225" t="s">
        <v>1</v>
      </c>
      <c r="U606" s="225" t="s">
        <v>1</v>
      </c>
      <c r="V606" s="225" t="s">
        <v>1</v>
      </c>
      <c r="W606" s="225" t="s">
        <v>1</v>
      </c>
      <c r="X606" s="225" t="s">
        <v>1</v>
      </c>
      <c r="Y606" s="225" t="s">
        <v>1</v>
      </c>
      <c r="Z606" s="225" t="s">
        <v>1</v>
      </c>
      <c r="AA606" s="225" t="s">
        <v>1</v>
      </c>
      <c r="AB606" s="225" t="s">
        <v>1</v>
      </c>
      <c r="AC606" s="225" t="s">
        <v>1</v>
      </c>
      <c r="AD606" s="225" t="s">
        <v>1</v>
      </c>
      <c r="AE606" s="225" t="s">
        <v>1</v>
      </c>
      <c r="AF606" s="225" t="s">
        <v>1</v>
      </c>
      <c r="AG606" s="225" t="s">
        <v>1</v>
      </c>
      <c r="AH606" s="225" t="s">
        <v>1</v>
      </c>
      <c r="AI606" s="225" t="s">
        <v>1</v>
      </c>
      <c r="AJ606" s="225" t="s">
        <v>1</v>
      </c>
      <c r="AK606" s="225" t="s">
        <v>1</v>
      </c>
      <c r="AL606" s="225" t="s">
        <v>1</v>
      </c>
      <c r="AM606" s="225" t="s">
        <v>1</v>
      </c>
      <c r="AN606" s="225" t="s">
        <v>1</v>
      </c>
      <c r="AO606" s="225" t="s">
        <v>1</v>
      </c>
      <c r="AP606" s="225" t="s">
        <v>1</v>
      </c>
      <c r="AQ606" s="225" t="s">
        <v>1</v>
      </c>
      <c r="AR606" s="225" t="s">
        <v>1</v>
      </c>
      <c r="AS606" s="225" t="s">
        <v>1</v>
      </c>
      <c r="AT606" s="225" t="s">
        <v>1</v>
      </c>
      <c r="AU606" s="225" t="s">
        <v>1</v>
      </c>
      <c r="AV606" s="225" t="s">
        <v>1</v>
      </c>
      <c r="AW606" s="235" t="s">
        <v>1</v>
      </c>
      <c r="AX606" s="235">
        <v>0</v>
      </c>
      <c r="AY606" s="235">
        <v>0</v>
      </c>
      <c r="AZ606" s="228" t="s">
        <v>1</v>
      </c>
      <c r="BA606" s="228" t="s">
        <v>1</v>
      </c>
      <c r="BB606" s="229" t="s">
        <v>1</v>
      </c>
      <c r="BD606" t="e">
        <f>VLOOKUP(A606,'High impact list'!$A:$F,1,FALSE)</f>
        <v>#N/A</v>
      </c>
      <c r="BE606" t="e">
        <f>VLOOKUP(A606,'High impact list'!$A:$F,5,FALSE)</f>
        <v>#N/A</v>
      </c>
      <c r="BF606">
        <v>3</v>
      </c>
      <c r="BG606">
        <v>6</v>
      </c>
      <c r="BH606">
        <f>VLOOKUP(A606,Sheet2!B:B,1,FALSE)</f>
        <v>564</v>
      </c>
    </row>
    <row r="607" spans="1:60" ht="18.75" customHeight="1" x14ac:dyDescent="0.25">
      <c r="A607" s="223">
        <v>1511</v>
      </c>
      <c r="B607" s="224" t="s">
        <v>1547</v>
      </c>
      <c r="C607" s="225" t="s">
        <v>1193</v>
      </c>
      <c r="D607" s="225" t="s">
        <v>1538</v>
      </c>
      <c r="E607" s="225" t="s">
        <v>625</v>
      </c>
      <c r="F607" s="225" t="s">
        <v>1</v>
      </c>
      <c r="G607" s="225" t="s">
        <v>1</v>
      </c>
      <c r="H607" s="224" t="s">
        <v>1</v>
      </c>
      <c r="I607" s="224" t="s">
        <v>625</v>
      </c>
      <c r="J607" s="241" t="s">
        <v>39</v>
      </c>
      <c r="K607" s="225" t="s">
        <v>1</v>
      </c>
      <c r="L607" s="225" t="s">
        <v>1</v>
      </c>
      <c r="M607" s="241" t="s">
        <v>39</v>
      </c>
      <c r="N607" s="225" t="s">
        <v>1</v>
      </c>
      <c r="O607" s="225" t="s">
        <v>1</v>
      </c>
      <c r="P607" s="225" t="s">
        <v>1</v>
      </c>
      <c r="Q607" s="225" t="s">
        <v>1</v>
      </c>
      <c r="R607" s="225" t="s">
        <v>1</v>
      </c>
      <c r="S607" s="225" t="s">
        <v>1</v>
      </c>
      <c r="T607" s="225" t="s">
        <v>1</v>
      </c>
      <c r="U607" s="225" t="s">
        <v>1</v>
      </c>
      <c r="V607" s="225" t="s">
        <v>1</v>
      </c>
      <c r="W607" s="225" t="s">
        <v>1</v>
      </c>
      <c r="X607" s="225" t="s">
        <v>1</v>
      </c>
      <c r="Y607" s="225" t="s">
        <v>1</v>
      </c>
      <c r="Z607" s="225" t="s">
        <v>1</v>
      </c>
      <c r="AA607" s="225" t="s">
        <v>1</v>
      </c>
      <c r="AB607" s="225" t="s">
        <v>1</v>
      </c>
      <c r="AC607" s="225" t="s">
        <v>1</v>
      </c>
      <c r="AD607" s="225" t="s">
        <v>1</v>
      </c>
      <c r="AE607" s="225" t="s">
        <v>1</v>
      </c>
      <c r="AF607" s="225" t="s">
        <v>1</v>
      </c>
      <c r="AG607" s="225" t="s">
        <v>1</v>
      </c>
      <c r="AH607" s="225" t="s">
        <v>1</v>
      </c>
      <c r="AI607" s="225" t="s">
        <v>1</v>
      </c>
      <c r="AJ607" s="225" t="s">
        <v>1</v>
      </c>
      <c r="AK607" s="225" t="s">
        <v>1</v>
      </c>
      <c r="AL607" s="225" t="s">
        <v>1</v>
      </c>
      <c r="AM607" s="225" t="s">
        <v>1</v>
      </c>
      <c r="AN607" s="225" t="s">
        <v>1</v>
      </c>
      <c r="AO607" s="225" t="s">
        <v>1</v>
      </c>
      <c r="AP607" s="225" t="s">
        <v>1</v>
      </c>
      <c r="AQ607" s="225" t="s">
        <v>1</v>
      </c>
      <c r="AR607" s="225" t="s">
        <v>1</v>
      </c>
      <c r="AS607" s="225" t="s">
        <v>1</v>
      </c>
      <c r="AT607" s="225" t="s">
        <v>1</v>
      </c>
      <c r="AU607" s="225" t="s">
        <v>1</v>
      </c>
      <c r="AV607" s="225" t="s">
        <v>1</v>
      </c>
      <c r="AW607" s="235" t="s">
        <v>1</v>
      </c>
      <c r="AX607" s="235">
        <v>0</v>
      </c>
      <c r="AY607" s="235">
        <v>0</v>
      </c>
      <c r="AZ607" s="228" t="s">
        <v>1</v>
      </c>
      <c r="BA607" s="228" t="s">
        <v>1</v>
      </c>
      <c r="BB607" s="229" t="s">
        <v>1</v>
      </c>
      <c r="BD607" t="e">
        <f>VLOOKUP(A607,'High impact list'!$A:$F,1,FALSE)</f>
        <v>#N/A</v>
      </c>
      <c r="BE607" t="e">
        <f>VLOOKUP(A607,'High impact list'!$A:$F,5,FALSE)</f>
        <v>#N/A</v>
      </c>
      <c r="BF607">
        <v>3</v>
      </c>
      <c r="BG607">
        <v>6</v>
      </c>
      <c r="BH607">
        <f>VLOOKUP(A607,Sheet2!B:B,1,FALSE)</f>
        <v>1511</v>
      </c>
    </row>
    <row r="608" spans="1:60" ht="18" customHeight="1" x14ac:dyDescent="0.25">
      <c r="A608" s="223">
        <v>96</v>
      </c>
      <c r="B608" s="224" t="s">
        <v>908</v>
      </c>
      <c r="C608" s="225" t="s">
        <v>1193</v>
      </c>
      <c r="D608" s="225" t="s">
        <v>1538</v>
      </c>
      <c r="E608" s="225" t="s">
        <v>896</v>
      </c>
      <c r="F608" s="225" t="s">
        <v>1</v>
      </c>
      <c r="G608" s="225" t="s">
        <v>1517</v>
      </c>
      <c r="H608" s="224" t="s">
        <v>1</v>
      </c>
      <c r="I608" s="224" t="s">
        <v>437</v>
      </c>
      <c r="J608" s="241" t="s">
        <v>39</v>
      </c>
      <c r="K608" s="225" t="s">
        <v>1</v>
      </c>
      <c r="L608" s="225" t="s">
        <v>1</v>
      </c>
      <c r="M608" s="226" t="s">
        <v>33</v>
      </c>
      <c r="N608" s="225" t="s">
        <v>1</v>
      </c>
      <c r="O608" s="225" t="s">
        <v>1</v>
      </c>
      <c r="P608" s="225" t="s">
        <v>1</v>
      </c>
      <c r="Q608" s="225" t="s">
        <v>1</v>
      </c>
      <c r="R608" s="225" t="s">
        <v>1</v>
      </c>
      <c r="S608" s="225" t="s">
        <v>1</v>
      </c>
      <c r="T608" s="225" t="s">
        <v>1</v>
      </c>
      <c r="U608" s="225" t="s">
        <v>1</v>
      </c>
      <c r="V608" s="225" t="s">
        <v>1</v>
      </c>
      <c r="W608" s="225" t="s">
        <v>1</v>
      </c>
      <c r="X608" s="225" t="s">
        <v>1</v>
      </c>
      <c r="Y608" s="225" t="s">
        <v>1</v>
      </c>
      <c r="Z608" s="225" t="s">
        <v>1</v>
      </c>
      <c r="AA608" s="225" t="s">
        <v>1</v>
      </c>
      <c r="AB608" s="225" t="s">
        <v>1</v>
      </c>
      <c r="AC608" s="225" t="s">
        <v>1</v>
      </c>
      <c r="AD608" s="225" t="s">
        <v>1</v>
      </c>
      <c r="AE608" s="225" t="s">
        <v>1</v>
      </c>
      <c r="AF608" s="225" t="s">
        <v>1</v>
      </c>
      <c r="AG608" s="225" t="s">
        <v>1</v>
      </c>
      <c r="AH608" s="225" t="s">
        <v>1</v>
      </c>
      <c r="AI608" s="225" t="s">
        <v>1</v>
      </c>
      <c r="AJ608" s="225" t="s">
        <v>1</v>
      </c>
      <c r="AK608" s="225" t="s">
        <v>1</v>
      </c>
      <c r="AL608" s="225" t="s">
        <v>1</v>
      </c>
      <c r="AM608" s="225" t="s">
        <v>1</v>
      </c>
      <c r="AN608" s="225" t="s">
        <v>1</v>
      </c>
      <c r="AO608" s="225" t="s">
        <v>1</v>
      </c>
      <c r="AP608" s="225" t="s">
        <v>1</v>
      </c>
      <c r="AQ608" s="225" t="s">
        <v>1</v>
      </c>
      <c r="AR608" s="225" t="s">
        <v>1</v>
      </c>
      <c r="AS608" s="225" t="s">
        <v>1</v>
      </c>
      <c r="AT608" s="225" t="s">
        <v>1</v>
      </c>
      <c r="AU608" s="225" t="s">
        <v>1</v>
      </c>
      <c r="AV608" s="225" t="s">
        <v>1</v>
      </c>
      <c r="AW608" s="235" t="s">
        <v>1</v>
      </c>
      <c r="AX608" s="235">
        <v>0</v>
      </c>
      <c r="AY608" s="235">
        <v>0</v>
      </c>
      <c r="AZ608" s="228">
        <v>0</v>
      </c>
      <c r="BA608" s="228">
        <v>0</v>
      </c>
      <c r="BB608" s="229">
        <v>0</v>
      </c>
      <c r="BD608" t="e">
        <f>VLOOKUP(A608,'High impact list'!$A:$F,1,FALSE)</f>
        <v>#N/A</v>
      </c>
      <c r="BE608" t="e">
        <f>VLOOKUP(A608,'High impact list'!$A:$F,5,FALSE)</f>
        <v>#N/A</v>
      </c>
      <c r="BF608">
        <v>3</v>
      </c>
      <c r="BG608">
        <v>6</v>
      </c>
      <c r="BH608" t="e">
        <f>VLOOKUP(A608,Sheet2!B:B,1,FALSE)</f>
        <v>#N/A</v>
      </c>
    </row>
    <row r="609" spans="1:60" ht="18.75" customHeight="1" x14ac:dyDescent="0.25">
      <c r="A609" s="223">
        <v>227</v>
      </c>
      <c r="B609" s="224" t="s">
        <v>1351</v>
      </c>
      <c r="C609" s="225" t="s">
        <v>1193</v>
      </c>
      <c r="D609" s="225" t="s">
        <v>1538</v>
      </c>
      <c r="E609" s="225" t="s">
        <v>625</v>
      </c>
      <c r="F609" s="225" t="s">
        <v>1</v>
      </c>
      <c r="G609" s="225" t="s">
        <v>1</v>
      </c>
      <c r="H609" s="224" t="s">
        <v>1</v>
      </c>
      <c r="I609" s="224" t="s">
        <v>625</v>
      </c>
      <c r="J609" s="241" t="s">
        <v>39</v>
      </c>
      <c r="K609" s="225" t="s">
        <v>1</v>
      </c>
      <c r="L609" s="225" t="s">
        <v>1</v>
      </c>
      <c r="M609" s="241" t="s">
        <v>39</v>
      </c>
      <c r="N609" s="225" t="s">
        <v>1</v>
      </c>
      <c r="O609" s="225" t="s">
        <v>1</v>
      </c>
      <c r="P609" s="225" t="s">
        <v>1</v>
      </c>
      <c r="Q609" s="225" t="s">
        <v>1</v>
      </c>
      <c r="R609" s="225" t="s">
        <v>1</v>
      </c>
      <c r="S609" s="225" t="s">
        <v>1</v>
      </c>
      <c r="T609" s="225" t="s">
        <v>1</v>
      </c>
      <c r="U609" s="225" t="s">
        <v>1</v>
      </c>
      <c r="V609" s="225" t="s">
        <v>1</v>
      </c>
      <c r="W609" s="225" t="s">
        <v>1</v>
      </c>
      <c r="X609" s="225" t="s">
        <v>1</v>
      </c>
      <c r="Y609" s="225" t="s">
        <v>1</v>
      </c>
      <c r="Z609" s="225" t="s">
        <v>1</v>
      </c>
      <c r="AA609" s="225" t="s">
        <v>1</v>
      </c>
      <c r="AB609" s="225" t="s">
        <v>1</v>
      </c>
      <c r="AC609" s="225" t="s">
        <v>1</v>
      </c>
      <c r="AD609" s="225" t="s">
        <v>1</v>
      </c>
      <c r="AE609" s="225" t="s">
        <v>1</v>
      </c>
      <c r="AF609" s="225" t="s">
        <v>1</v>
      </c>
      <c r="AG609" s="225" t="s">
        <v>1</v>
      </c>
      <c r="AH609" s="225" t="s">
        <v>1</v>
      </c>
      <c r="AI609" s="225" t="s">
        <v>1</v>
      </c>
      <c r="AJ609" s="225" t="s">
        <v>1</v>
      </c>
      <c r="AK609" s="225" t="s">
        <v>1</v>
      </c>
      <c r="AL609" s="225" t="s">
        <v>1</v>
      </c>
      <c r="AM609" s="225" t="s">
        <v>1</v>
      </c>
      <c r="AN609" s="225" t="s">
        <v>1</v>
      </c>
      <c r="AO609" s="225" t="s">
        <v>1</v>
      </c>
      <c r="AP609" s="225" t="s">
        <v>1</v>
      </c>
      <c r="AQ609" s="225" t="s">
        <v>1</v>
      </c>
      <c r="AR609" s="225" t="s">
        <v>1</v>
      </c>
      <c r="AS609" s="225" t="s">
        <v>1</v>
      </c>
      <c r="AT609" s="225" t="s">
        <v>1</v>
      </c>
      <c r="AU609" s="225" t="s">
        <v>1</v>
      </c>
      <c r="AV609" s="225" t="s">
        <v>1</v>
      </c>
      <c r="AW609" s="235" t="s">
        <v>1</v>
      </c>
      <c r="AX609" s="235">
        <v>0</v>
      </c>
      <c r="AY609" s="235">
        <v>0</v>
      </c>
      <c r="AZ609" s="228" t="s">
        <v>1</v>
      </c>
      <c r="BA609" s="228" t="s">
        <v>1</v>
      </c>
      <c r="BB609" s="229" t="s">
        <v>1</v>
      </c>
      <c r="BD609" t="e">
        <f>VLOOKUP(A609,'High impact list'!$A:$F,1,FALSE)</f>
        <v>#N/A</v>
      </c>
      <c r="BE609" t="e">
        <f>VLOOKUP(A609,'High impact list'!$A:$F,5,FALSE)</f>
        <v>#N/A</v>
      </c>
      <c r="BF609">
        <v>3</v>
      </c>
      <c r="BG609">
        <v>6</v>
      </c>
      <c r="BH609">
        <f>VLOOKUP(A609,Sheet2!B:B,1,FALSE)</f>
        <v>227</v>
      </c>
    </row>
    <row r="610" spans="1:60" ht="14.25" customHeight="1" x14ac:dyDescent="0.25">
      <c r="A610" s="223">
        <v>1500</v>
      </c>
      <c r="B610" s="224" t="s">
        <v>1352</v>
      </c>
      <c r="C610" s="225" t="s">
        <v>1193</v>
      </c>
      <c r="D610" s="225" t="s">
        <v>1538</v>
      </c>
      <c r="E610" s="225" t="s">
        <v>896</v>
      </c>
      <c r="F610" s="225" t="s">
        <v>1</v>
      </c>
      <c r="G610" s="225" t="s">
        <v>667</v>
      </c>
      <c r="H610" s="224" t="s">
        <v>1</v>
      </c>
      <c r="I610" s="224" t="s">
        <v>437</v>
      </c>
      <c r="J610" s="241" t="s">
        <v>39</v>
      </c>
      <c r="K610" s="225" t="s">
        <v>1</v>
      </c>
      <c r="L610" s="225" t="s">
        <v>1</v>
      </c>
      <c r="M610" s="241" t="s">
        <v>39</v>
      </c>
      <c r="N610" s="225" t="s">
        <v>1</v>
      </c>
      <c r="O610" s="225" t="s">
        <v>1</v>
      </c>
      <c r="P610" s="225" t="s">
        <v>1</v>
      </c>
      <c r="Q610" s="225" t="s">
        <v>1</v>
      </c>
      <c r="R610" s="225" t="s">
        <v>1</v>
      </c>
      <c r="S610" s="225" t="s">
        <v>1</v>
      </c>
      <c r="T610" s="225" t="s">
        <v>1</v>
      </c>
      <c r="U610" s="225" t="s">
        <v>1</v>
      </c>
      <c r="V610" s="225" t="s">
        <v>1</v>
      </c>
      <c r="W610" s="225" t="s">
        <v>1</v>
      </c>
      <c r="X610" s="225" t="s">
        <v>1</v>
      </c>
      <c r="Y610" s="225" t="s">
        <v>1</v>
      </c>
      <c r="Z610" s="225" t="s">
        <v>1</v>
      </c>
      <c r="AA610" s="225" t="s">
        <v>1</v>
      </c>
      <c r="AB610" s="225" t="s">
        <v>1</v>
      </c>
      <c r="AC610" s="225" t="s">
        <v>1</v>
      </c>
      <c r="AD610" s="225" t="s">
        <v>1</v>
      </c>
      <c r="AE610" s="225" t="s">
        <v>1</v>
      </c>
      <c r="AF610" s="225" t="s">
        <v>1</v>
      </c>
      <c r="AG610" s="225" t="s">
        <v>1</v>
      </c>
      <c r="AH610" s="225" t="s">
        <v>1</v>
      </c>
      <c r="AI610" s="225" t="s">
        <v>1</v>
      </c>
      <c r="AJ610" s="225" t="s">
        <v>1</v>
      </c>
      <c r="AK610" s="225" t="s">
        <v>1</v>
      </c>
      <c r="AL610" s="225" t="s">
        <v>1</v>
      </c>
      <c r="AM610" s="225" t="s">
        <v>1</v>
      </c>
      <c r="AN610" s="225" t="s">
        <v>1</v>
      </c>
      <c r="AO610" s="225" t="s">
        <v>1</v>
      </c>
      <c r="AP610" s="225" t="s">
        <v>1</v>
      </c>
      <c r="AQ610" s="225" t="s">
        <v>1</v>
      </c>
      <c r="AR610" s="225" t="s">
        <v>1</v>
      </c>
      <c r="AS610" s="225" t="s">
        <v>1</v>
      </c>
      <c r="AT610" s="225" t="s">
        <v>1</v>
      </c>
      <c r="AU610" s="225" t="s">
        <v>1</v>
      </c>
      <c r="AV610" s="225" t="s">
        <v>1</v>
      </c>
      <c r="AW610" s="235" t="s">
        <v>1</v>
      </c>
      <c r="AX610" s="235">
        <v>0</v>
      </c>
      <c r="AY610" s="235">
        <v>0</v>
      </c>
      <c r="AZ610" s="228" t="s">
        <v>1</v>
      </c>
      <c r="BA610" s="228" t="s">
        <v>1</v>
      </c>
      <c r="BB610" s="229" t="s">
        <v>1</v>
      </c>
      <c r="BD610" t="e">
        <f>VLOOKUP(A610,'High impact list'!$A:$F,1,FALSE)</f>
        <v>#N/A</v>
      </c>
      <c r="BE610" t="e">
        <f>VLOOKUP(A610,'High impact list'!$A:$F,5,FALSE)</f>
        <v>#N/A</v>
      </c>
      <c r="BF610">
        <v>3</v>
      </c>
      <c r="BG610">
        <v>6</v>
      </c>
      <c r="BH610">
        <f>VLOOKUP(A610,Sheet2!B:B,1,FALSE)</f>
        <v>1500</v>
      </c>
    </row>
    <row r="611" spans="1:60" ht="14.25" customHeight="1" x14ac:dyDescent="0.25">
      <c r="A611" s="223">
        <v>1504</v>
      </c>
      <c r="B611" s="224" t="s">
        <v>1353</v>
      </c>
      <c r="C611" s="225" t="s">
        <v>1193</v>
      </c>
      <c r="D611" s="225" t="s">
        <v>1538</v>
      </c>
      <c r="E611" s="225" t="s">
        <v>896</v>
      </c>
      <c r="F611" s="225" t="s">
        <v>1</v>
      </c>
      <c r="G611" s="225" t="s">
        <v>667</v>
      </c>
      <c r="H611" s="224" t="s">
        <v>1</v>
      </c>
      <c r="I611" s="224" t="s">
        <v>437</v>
      </c>
      <c r="J611" s="241" t="s">
        <v>39</v>
      </c>
      <c r="K611" s="225" t="s">
        <v>1</v>
      </c>
      <c r="L611" s="225" t="s">
        <v>1</v>
      </c>
      <c r="M611" s="241" t="s">
        <v>39</v>
      </c>
      <c r="N611" s="225" t="s">
        <v>1</v>
      </c>
      <c r="O611" s="225" t="s">
        <v>1</v>
      </c>
      <c r="P611" s="225" t="s">
        <v>1</v>
      </c>
      <c r="Q611" s="225" t="s">
        <v>1</v>
      </c>
      <c r="R611" s="225" t="s">
        <v>1</v>
      </c>
      <c r="S611" s="225" t="s">
        <v>1</v>
      </c>
      <c r="T611" s="225" t="s">
        <v>1</v>
      </c>
      <c r="U611" s="225" t="s">
        <v>1</v>
      </c>
      <c r="V611" s="225" t="s">
        <v>1</v>
      </c>
      <c r="W611" s="225" t="s">
        <v>1</v>
      </c>
      <c r="X611" s="225" t="s">
        <v>1</v>
      </c>
      <c r="Y611" s="225" t="s">
        <v>1</v>
      </c>
      <c r="Z611" s="225" t="s">
        <v>1</v>
      </c>
      <c r="AA611" s="225" t="s">
        <v>1</v>
      </c>
      <c r="AB611" s="225" t="s">
        <v>1</v>
      </c>
      <c r="AC611" s="225" t="s">
        <v>1</v>
      </c>
      <c r="AD611" s="225" t="s">
        <v>1</v>
      </c>
      <c r="AE611" s="225" t="s">
        <v>1</v>
      </c>
      <c r="AF611" s="225" t="s">
        <v>1</v>
      </c>
      <c r="AG611" s="225" t="s">
        <v>1</v>
      </c>
      <c r="AH611" s="225" t="s">
        <v>1</v>
      </c>
      <c r="AI611" s="225" t="s">
        <v>1</v>
      </c>
      <c r="AJ611" s="225" t="s">
        <v>1</v>
      </c>
      <c r="AK611" s="225" t="s">
        <v>1</v>
      </c>
      <c r="AL611" s="225" t="s">
        <v>1</v>
      </c>
      <c r="AM611" s="225" t="s">
        <v>1</v>
      </c>
      <c r="AN611" s="225" t="s">
        <v>1</v>
      </c>
      <c r="AO611" s="225" t="s">
        <v>1</v>
      </c>
      <c r="AP611" s="225" t="s">
        <v>1</v>
      </c>
      <c r="AQ611" s="225" t="s">
        <v>1</v>
      </c>
      <c r="AR611" s="225" t="s">
        <v>1</v>
      </c>
      <c r="AS611" s="225" t="s">
        <v>1</v>
      </c>
      <c r="AT611" s="225" t="s">
        <v>1</v>
      </c>
      <c r="AU611" s="225" t="s">
        <v>1</v>
      </c>
      <c r="AV611" s="225" t="s">
        <v>1</v>
      </c>
      <c r="AW611" s="235" t="s">
        <v>1</v>
      </c>
      <c r="AX611" s="235">
        <v>0</v>
      </c>
      <c r="AY611" s="235">
        <v>0</v>
      </c>
      <c r="AZ611" s="228" t="s">
        <v>1</v>
      </c>
      <c r="BA611" s="228" t="s">
        <v>1</v>
      </c>
      <c r="BB611" s="229" t="s">
        <v>1</v>
      </c>
      <c r="BD611" t="e">
        <f>VLOOKUP(A611,'High impact list'!$A:$F,1,FALSE)</f>
        <v>#N/A</v>
      </c>
      <c r="BE611" t="e">
        <f>VLOOKUP(A611,'High impact list'!$A:$F,5,FALSE)</f>
        <v>#N/A</v>
      </c>
      <c r="BF611">
        <v>3</v>
      </c>
      <c r="BG611">
        <v>6</v>
      </c>
      <c r="BH611">
        <f>VLOOKUP(A611,Sheet2!B:B,1,FALSE)</f>
        <v>1504</v>
      </c>
    </row>
    <row r="612" spans="1:60" ht="14.25" customHeight="1" x14ac:dyDescent="0.25">
      <c r="A612" s="223">
        <v>1505</v>
      </c>
      <c r="B612" s="224" t="s">
        <v>669</v>
      </c>
      <c r="C612" s="225" t="s">
        <v>1193</v>
      </c>
      <c r="D612" s="225" t="s">
        <v>1538</v>
      </c>
      <c r="E612" s="225" t="s">
        <v>658</v>
      </c>
      <c r="F612" s="225" t="s">
        <v>1</v>
      </c>
      <c r="G612" s="225" t="s">
        <v>1</v>
      </c>
      <c r="H612" s="224" t="s">
        <v>1</v>
      </c>
      <c r="I612" s="224" t="s">
        <v>658</v>
      </c>
      <c r="J612" s="241" t="s">
        <v>39</v>
      </c>
      <c r="K612" s="225" t="s">
        <v>1</v>
      </c>
      <c r="L612" s="225" t="s">
        <v>1</v>
      </c>
      <c r="M612" s="226" t="s">
        <v>33</v>
      </c>
      <c r="N612" s="225" t="s">
        <v>1</v>
      </c>
      <c r="O612" s="225" t="s">
        <v>1</v>
      </c>
      <c r="P612" s="225" t="s">
        <v>1</v>
      </c>
      <c r="Q612" s="225" t="s">
        <v>1</v>
      </c>
      <c r="R612" s="225" t="s">
        <v>1</v>
      </c>
      <c r="S612" s="225" t="s">
        <v>1</v>
      </c>
      <c r="T612" s="225" t="s">
        <v>1</v>
      </c>
      <c r="U612" s="225" t="s">
        <v>1</v>
      </c>
      <c r="V612" s="225" t="s">
        <v>1</v>
      </c>
      <c r="W612" s="225" t="s">
        <v>1</v>
      </c>
      <c r="X612" s="225" t="s">
        <v>1</v>
      </c>
      <c r="Y612" s="225" t="s">
        <v>1</v>
      </c>
      <c r="Z612" s="225" t="s">
        <v>1</v>
      </c>
      <c r="AA612" s="225" t="s">
        <v>1</v>
      </c>
      <c r="AB612" s="225" t="s">
        <v>1</v>
      </c>
      <c r="AC612" s="225" t="s">
        <v>1</v>
      </c>
      <c r="AD612" s="225" t="s">
        <v>1</v>
      </c>
      <c r="AE612" s="225" t="s">
        <v>1</v>
      </c>
      <c r="AF612" s="225" t="s">
        <v>1</v>
      </c>
      <c r="AG612" s="225" t="s">
        <v>1</v>
      </c>
      <c r="AH612" s="225" t="s">
        <v>1</v>
      </c>
      <c r="AI612" s="225" t="s">
        <v>1</v>
      </c>
      <c r="AJ612" s="225" t="s">
        <v>1</v>
      </c>
      <c r="AK612" s="225" t="s">
        <v>1</v>
      </c>
      <c r="AL612" s="225" t="s">
        <v>1</v>
      </c>
      <c r="AM612" s="225" t="s">
        <v>1</v>
      </c>
      <c r="AN612" s="225" t="s">
        <v>1</v>
      </c>
      <c r="AO612" s="225" t="s">
        <v>1</v>
      </c>
      <c r="AP612" s="225" t="s">
        <v>1</v>
      </c>
      <c r="AQ612" s="225" t="s">
        <v>1</v>
      </c>
      <c r="AR612" s="225" t="s">
        <v>1</v>
      </c>
      <c r="AS612" s="225" t="s">
        <v>1</v>
      </c>
      <c r="AT612" s="225" t="s">
        <v>1</v>
      </c>
      <c r="AU612" s="225" t="s">
        <v>1</v>
      </c>
      <c r="AV612" s="225" t="s">
        <v>1</v>
      </c>
      <c r="AW612" s="235" t="s">
        <v>1</v>
      </c>
      <c r="AX612" s="226">
        <v>1</v>
      </c>
      <c r="AY612" s="235">
        <v>0</v>
      </c>
      <c r="AZ612" s="228">
        <v>0</v>
      </c>
      <c r="BA612" s="228">
        <v>0</v>
      </c>
      <c r="BB612" s="229">
        <v>0</v>
      </c>
      <c r="BD612" t="e">
        <f>VLOOKUP(A612,'High impact list'!$A:$F,1,FALSE)</f>
        <v>#N/A</v>
      </c>
      <c r="BE612" t="e">
        <f>VLOOKUP(A612,'High impact list'!$A:$F,5,FALSE)</f>
        <v>#N/A</v>
      </c>
      <c r="BF612">
        <v>3</v>
      </c>
      <c r="BG612">
        <v>6</v>
      </c>
      <c r="BH612" t="e">
        <f>VLOOKUP(A612,Sheet2!B:B,1,FALSE)</f>
        <v>#N/A</v>
      </c>
    </row>
    <row r="613" spans="1:60" ht="14.25" customHeight="1" x14ac:dyDescent="0.25">
      <c r="A613" s="223">
        <v>1568</v>
      </c>
      <c r="B613" s="224" t="s">
        <v>1356</v>
      </c>
      <c r="C613" s="225" t="s">
        <v>1193</v>
      </c>
      <c r="D613" s="225" t="s">
        <v>1538</v>
      </c>
      <c r="E613" s="225" t="s">
        <v>658</v>
      </c>
      <c r="F613" s="225" t="s">
        <v>1</v>
      </c>
      <c r="G613" s="225" t="s">
        <v>1</v>
      </c>
      <c r="H613" s="224" t="s">
        <v>1</v>
      </c>
      <c r="I613" s="224" t="s">
        <v>658</v>
      </c>
      <c r="J613" s="241" t="s">
        <v>39</v>
      </c>
      <c r="K613" s="225" t="s">
        <v>1</v>
      </c>
      <c r="L613" s="231" t="s">
        <v>20</v>
      </c>
      <c r="M613" s="225" t="s">
        <v>1</v>
      </c>
      <c r="N613" s="225" t="s">
        <v>1</v>
      </c>
      <c r="O613" s="225" t="s">
        <v>1</v>
      </c>
      <c r="P613" s="225" t="s">
        <v>1</v>
      </c>
      <c r="Q613" s="231" t="s">
        <v>20</v>
      </c>
      <c r="R613" s="225" t="s">
        <v>1</v>
      </c>
      <c r="S613" s="225" t="s">
        <v>1</v>
      </c>
      <c r="T613" s="225" t="s">
        <v>1</v>
      </c>
      <c r="U613" s="231" t="s">
        <v>20</v>
      </c>
      <c r="V613" s="225" t="s">
        <v>1</v>
      </c>
      <c r="W613" s="225" t="s">
        <v>1</v>
      </c>
      <c r="X613" s="231" t="s">
        <v>20</v>
      </c>
      <c r="Y613" s="225" t="s">
        <v>1</v>
      </c>
      <c r="Z613" s="225" t="s">
        <v>1</v>
      </c>
      <c r="AA613" s="225" t="s">
        <v>1</v>
      </c>
      <c r="AB613" s="225" t="s">
        <v>1</v>
      </c>
      <c r="AC613" s="225" t="s">
        <v>1</v>
      </c>
      <c r="AD613" s="225" t="s">
        <v>1</v>
      </c>
      <c r="AE613" s="231" t="s">
        <v>20</v>
      </c>
      <c r="AF613" s="225" t="s">
        <v>1</v>
      </c>
      <c r="AG613" s="225" t="s">
        <v>1</v>
      </c>
      <c r="AH613" s="225" t="s">
        <v>1</v>
      </c>
      <c r="AI613" s="225" t="s">
        <v>1</v>
      </c>
      <c r="AJ613" s="225" t="s">
        <v>1</v>
      </c>
      <c r="AK613" s="231" t="s">
        <v>20</v>
      </c>
      <c r="AL613" s="225" t="s">
        <v>1</v>
      </c>
      <c r="AM613" s="225" t="s">
        <v>1</v>
      </c>
      <c r="AN613" s="225" t="s">
        <v>1</v>
      </c>
      <c r="AO613" s="225" t="s">
        <v>1</v>
      </c>
      <c r="AP613" s="225" t="s">
        <v>1</v>
      </c>
      <c r="AQ613" s="225" t="s">
        <v>1</v>
      </c>
      <c r="AR613" s="225" t="s">
        <v>1</v>
      </c>
      <c r="AS613" s="225" t="s">
        <v>1</v>
      </c>
      <c r="AT613" s="225" t="s">
        <v>1</v>
      </c>
      <c r="AU613" s="225" t="s">
        <v>1</v>
      </c>
      <c r="AV613" s="225" t="s">
        <v>1</v>
      </c>
      <c r="AW613" s="235" t="s">
        <v>1</v>
      </c>
      <c r="AX613" s="239">
        <v>3</v>
      </c>
      <c r="AY613" s="235">
        <v>0</v>
      </c>
      <c r="AZ613" s="228">
        <v>0</v>
      </c>
      <c r="BA613" s="228">
        <v>0</v>
      </c>
      <c r="BB613" s="229">
        <v>0</v>
      </c>
      <c r="BD613" t="e">
        <f>VLOOKUP(A613,'High impact list'!$A:$F,1,FALSE)</f>
        <v>#N/A</v>
      </c>
      <c r="BE613" t="e">
        <f>VLOOKUP(A613,'High impact list'!$A:$F,5,FALSE)</f>
        <v>#N/A</v>
      </c>
      <c r="BF613">
        <v>3</v>
      </c>
      <c r="BG613">
        <v>6</v>
      </c>
      <c r="BH613" t="e">
        <f>VLOOKUP(A613,Sheet2!B:B,1,FALSE)</f>
        <v>#N/A</v>
      </c>
    </row>
    <row r="614" spans="1:60" ht="14.25" customHeight="1" x14ac:dyDescent="0.25">
      <c r="A614" s="223">
        <v>1528</v>
      </c>
      <c r="B614" s="224" t="s">
        <v>1357</v>
      </c>
      <c r="C614" s="225" t="s">
        <v>1193</v>
      </c>
      <c r="D614" s="225" t="s">
        <v>1538</v>
      </c>
      <c r="E614" s="225" t="s">
        <v>571</v>
      </c>
      <c r="F614" s="225" t="s">
        <v>1</v>
      </c>
      <c r="G614" s="225" t="s">
        <v>439</v>
      </c>
      <c r="H614" s="224" t="s">
        <v>1</v>
      </c>
      <c r="I614" s="224" t="s">
        <v>437</v>
      </c>
      <c r="J614" s="241" t="s">
        <v>39</v>
      </c>
      <c r="K614" s="225" t="s">
        <v>1</v>
      </c>
      <c r="L614" s="225" t="s">
        <v>1</v>
      </c>
      <c r="M614" s="226" t="s">
        <v>33</v>
      </c>
      <c r="N614" s="225" t="s">
        <v>1</v>
      </c>
      <c r="O614" s="230" t="s">
        <v>22</v>
      </c>
      <c r="P614" s="225" t="s">
        <v>1</v>
      </c>
      <c r="Q614" s="225" t="s">
        <v>1</v>
      </c>
      <c r="R614" s="225" t="s">
        <v>1</v>
      </c>
      <c r="S614" s="225" t="s">
        <v>1</v>
      </c>
      <c r="T614" s="225" t="s">
        <v>1</v>
      </c>
      <c r="U614" s="225" t="s">
        <v>1</v>
      </c>
      <c r="V614" s="225" t="s">
        <v>1</v>
      </c>
      <c r="W614" s="225" t="s">
        <v>1</v>
      </c>
      <c r="X614" s="225" t="s">
        <v>1</v>
      </c>
      <c r="Y614" s="225" t="s">
        <v>1</v>
      </c>
      <c r="Z614" s="225" t="s">
        <v>1</v>
      </c>
      <c r="AA614" s="225" t="s">
        <v>1</v>
      </c>
      <c r="AB614" s="225" t="s">
        <v>1</v>
      </c>
      <c r="AC614" s="225" t="s">
        <v>1</v>
      </c>
      <c r="AD614" s="225" t="s">
        <v>1</v>
      </c>
      <c r="AE614" s="225" t="s">
        <v>1</v>
      </c>
      <c r="AF614" s="225" t="s">
        <v>1</v>
      </c>
      <c r="AG614" s="225" t="s">
        <v>1</v>
      </c>
      <c r="AH614" s="225" t="s">
        <v>1</v>
      </c>
      <c r="AI614" s="225" t="s">
        <v>1</v>
      </c>
      <c r="AJ614" s="225" t="s">
        <v>1</v>
      </c>
      <c r="AK614" s="225" t="s">
        <v>1</v>
      </c>
      <c r="AL614" s="225" t="s">
        <v>1</v>
      </c>
      <c r="AM614" s="225" t="s">
        <v>1</v>
      </c>
      <c r="AN614" s="225" t="s">
        <v>1</v>
      </c>
      <c r="AO614" s="225" t="s">
        <v>1</v>
      </c>
      <c r="AP614" s="225" t="s">
        <v>1</v>
      </c>
      <c r="AQ614" s="225" t="s">
        <v>1</v>
      </c>
      <c r="AR614" s="225" t="s">
        <v>1</v>
      </c>
      <c r="AS614" s="225" t="s">
        <v>1</v>
      </c>
      <c r="AT614" s="225" t="s">
        <v>1</v>
      </c>
      <c r="AU614" s="232" t="s">
        <v>23</v>
      </c>
      <c r="AV614" s="225" t="s">
        <v>1</v>
      </c>
      <c r="AW614" s="235" t="s">
        <v>1</v>
      </c>
      <c r="AX614" s="235">
        <v>0</v>
      </c>
      <c r="AY614" s="235">
        <v>0</v>
      </c>
      <c r="AZ614" s="228">
        <v>0</v>
      </c>
      <c r="BA614" s="236">
        <v>0.06</v>
      </c>
      <c r="BB614" s="238">
        <v>0.35</v>
      </c>
      <c r="BD614" t="e">
        <f>VLOOKUP(A614,'High impact list'!$A:$F,1,FALSE)</f>
        <v>#N/A</v>
      </c>
      <c r="BE614" t="e">
        <f>VLOOKUP(A614,'High impact list'!$A:$F,5,FALSE)</f>
        <v>#N/A</v>
      </c>
      <c r="BF614">
        <v>3</v>
      </c>
      <c r="BG614">
        <v>6</v>
      </c>
      <c r="BH614" t="e">
        <f>VLOOKUP(A614,Sheet2!B:B,1,FALSE)</f>
        <v>#N/A</v>
      </c>
    </row>
    <row r="615" spans="1:60" ht="18.75" customHeight="1" x14ac:dyDescent="0.25">
      <c r="A615" s="223">
        <v>323</v>
      </c>
      <c r="B615" s="224" t="s">
        <v>1124</v>
      </c>
      <c r="C615" s="225" t="s">
        <v>1193</v>
      </c>
      <c r="D615" s="225" t="s">
        <v>1538</v>
      </c>
      <c r="E615" s="225" t="s">
        <v>1086</v>
      </c>
      <c r="F615" s="225" t="s">
        <v>1</v>
      </c>
      <c r="G615" s="225" t="s">
        <v>169</v>
      </c>
      <c r="H615" s="224" t="s">
        <v>1</v>
      </c>
      <c r="I615" s="224" t="s">
        <v>437</v>
      </c>
      <c r="J615" s="241" t="s">
        <v>39</v>
      </c>
      <c r="K615" s="225" t="s">
        <v>1</v>
      </c>
      <c r="L615" s="225" t="s">
        <v>1</v>
      </c>
      <c r="M615" s="241" t="s">
        <v>39</v>
      </c>
      <c r="N615" s="225" t="s">
        <v>1</v>
      </c>
      <c r="O615" s="225" t="s">
        <v>1</v>
      </c>
      <c r="P615" s="225" t="s">
        <v>1</v>
      </c>
      <c r="Q615" s="225" t="s">
        <v>1</v>
      </c>
      <c r="R615" s="225" t="s">
        <v>1</v>
      </c>
      <c r="S615" s="225" t="s">
        <v>1</v>
      </c>
      <c r="T615" s="225" t="s">
        <v>1</v>
      </c>
      <c r="U615" s="225" t="s">
        <v>1</v>
      </c>
      <c r="V615" s="225" t="s">
        <v>1</v>
      </c>
      <c r="W615" s="225" t="s">
        <v>1</v>
      </c>
      <c r="X615" s="225" t="s">
        <v>1</v>
      </c>
      <c r="Y615" s="225" t="s">
        <v>1</v>
      </c>
      <c r="Z615" s="225" t="s">
        <v>1</v>
      </c>
      <c r="AA615" s="225" t="s">
        <v>1</v>
      </c>
      <c r="AB615" s="225" t="s">
        <v>1</v>
      </c>
      <c r="AC615" s="225" t="s">
        <v>1</v>
      </c>
      <c r="AD615" s="225" t="s">
        <v>1</v>
      </c>
      <c r="AE615" s="225" t="s">
        <v>1</v>
      </c>
      <c r="AF615" s="225" t="s">
        <v>1</v>
      </c>
      <c r="AG615" s="225" t="s">
        <v>1</v>
      </c>
      <c r="AH615" s="225" t="s">
        <v>1</v>
      </c>
      <c r="AI615" s="225" t="s">
        <v>1</v>
      </c>
      <c r="AJ615" s="225" t="s">
        <v>1</v>
      </c>
      <c r="AK615" s="225" t="s">
        <v>1</v>
      </c>
      <c r="AL615" s="225" t="s">
        <v>1</v>
      </c>
      <c r="AM615" s="225" t="s">
        <v>1</v>
      </c>
      <c r="AN615" s="225" t="s">
        <v>1</v>
      </c>
      <c r="AO615" s="225" t="s">
        <v>1</v>
      </c>
      <c r="AP615" s="225" t="s">
        <v>1</v>
      </c>
      <c r="AQ615" s="225" t="s">
        <v>1</v>
      </c>
      <c r="AR615" s="225" t="s">
        <v>1</v>
      </c>
      <c r="AS615" s="225" t="s">
        <v>1</v>
      </c>
      <c r="AT615" s="225" t="s">
        <v>1</v>
      </c>
      <c r="AU615" s="225" t="s">
        <v>1</v>
      </c>
      <c r="AV615" s="225" t="s">
        <v>1</v>
      </c>
      <c r="AW615" s="235" t="s">
        <v>1</v>
      </c>
      <c r="AX615" s="235">
        <v>0</v>
      </c>
      <c r="AY615" s="235">
        <v>0</v>
      </c>
      <c r="AZ615" s="228" t="s">
        <v>1</v>
      </c>
      <c r="BA615" s="228" t="s">
        <v>1</v>
      </c>
      <c r="BB615" s="229" t="s">
        <v>1</v>
      </c>
      <c r="BD615" t="e">
        <f>VLOOKUP(A615,'High impact list'!$A:$F,1,FALSE)</f>
        <v>#N/A</v>
      </c>
      <c r="BE615" t="e">
        <f>VLOOKUP(A615,'High impact list'!$A:$F,5,FALSE)</f>
        <v>#N/A</v>
      </c>
      <c r="BF615">
        <v>3</v>
      </c>
      <c r="BG615">
        <v>6</v>
      </c>
      <c r="BH615" t="e">
        <f>VLOOKUP(A615,Sheet2!B:B,1,FALSE)</f>
        <v>#N/A</v>
      </c>
    </row>
    <row r="616" spans="1:60" ht="18" customHeight="1" x14ac:dyDescent="0.25">
      <c r="A616" s="223">
        <v>1469</v>
      </c>
      <c r="B616" s="224" t="s">
        <v>873</v>
      </c>
      <c r="C616" s="225" t="s">
        <v>1193</v>
      </c>
      <c r="D616" s="225" t="s">
        <v>1538</v>
      </c>
      <c r="E616" s="225" t="s">
        <v>854</v>
      </c>
      <c r="F616" s="225" t="s">
        <v>1</v>
      </c>
      <c r="G616" s="225" t="s">
        <v>439</v>
      </c>
      <c r="H616" s="224" t="s">
        <v>1</v>
      </c>
      <c r="I616" s="224" t="s">
        <v>437</v>
      </c>
      <c r="J616" s="241" t="s">
        <v>39</v>
      </c>
      <c r="K616" s="225" t="s">
        <v>1</v>
      </c>
      <c r="L616" s="225" t="s">
        <v>1</v>
      </c>
      <c r="M616" s="226" t="s">
        <v>33</v>
      </c>
      <c r="N616" s="230" t="s">
        <v>22</v>
      </c>
      <c r="O616" s="225" t="s">
        <v>1</v>
      </c>
      <c r="P616" s="225" t="s">
        <v>1</v>
      </c>
      <c r="Q616" s="225" t="s">
        <v>1</v>
      </c>
      <c r="R616" s="225" t="s">
        <v>1</v>
      </c>
      <c r="S616" s="225" t="s">
        <v>1</v>
      </c>
      <c r="T616" s="225" t="s">
        <v>1</v>
      </c>
      <c r="U616" s="225" t="s">
        <v>1</v>
      </c>
      <c r="V616" s="225" t="s">
        <v>1</v>
      </c>
      <c r="W616" s="225" t="s">
        <v>1</v>
      </c>
      <c r="X616" s="225" t="s">
        <v>1</v>
      </c>
      <c r="Y616" s="225" t="s">
        <v>1</v>
      </c>
      <c r="Z616" s="225" t="s">
        <v>1</v>
      </c>
      <c r="AA616" s="225" t="s">
        <v>1</v>
      </c>
      <c r="AB616" s="225" t="s">
        <v>1</v>
      </c>
      <c r="AC616" s="225" t="s">
        <v>1</v>
      </c>
      <c r="AD616" s="225" t="s">
        <v>1</v>
      </c>
      <c r="AE616" s="225" t="s">
        <v>1</v>
      </c>
      <c r="AF616" s="225" t="s">
        <v>1</v>
      </c>
      <c r="AG616" s="225" t="s">
        <v>1</v>
      </c>
      <c r="AH616" s="225" t="s">
        <v>1</v>
      </c>
      <c r="AI616" s="225" t="s">
        <v>1</v>
      </c>
      <c r="AJ616" s="225" t="s">
        <v>1</v>
      </c>
      <c r="AK616" s="225" t="s">
        <v>1</v>
      </c>
      <c r="AL616" s="225" t="s">
        <v>1</v>
      </c>
      <c r="AM616" s="225" t="s">
        <v>1</v>
      </c>
      <c r="AN616" s="225" t="s">
        <v>1</v>
      </c>
      <c r="AO616" s="225" t="s">
        <v>1</v>
      </c>
      <c r="AP616" s="225" t="s">
        <v>1</v>
      </c>
      <c r="AQ616" s="225" t="s">
        <v>1</v>
      </c>
      <c r="AR616" s="225" t="s">
        <v>1</v>
      </c>
      <c r="AS616" s="225" t="s">
        <v>1</v>
      </c>
      <c r="AT616" s="225" t="s">
        <v>1</v>
      </c>
      <c r="AU616" s="225" t="s">
        <v>1</v>
      </c>
      <c r="AV616" s="225" t="s">
        <v>1</v>
      </c>
      <c r="AW616" s="226" t="s">
        <v>1241</v>
      </c>
      <c r="AX616" s="226">
        <v>1</v>
      </c>
      <c r="AY616" s="235">
        <v>0</v>
      </c>
      <c r="AZ616" s="228" t="s">
        <v>1</v>
      </c>
      <c r="BA616" s="228" t="s">
        <v>1</v>
      </c>
      <c r="BB616" s="229" t="s">
        <v>1</v>
      </c>
      <c r="BD616" t="e">
        <f>VLOOKUP(A616,'High impact list'!$A:$F,1,FALSE)</f>
        <v>#N/A</v>
      </c>
      <c r="BE616" t="e">
        <f>VLOOKUP(A616,'High impact list'!$A:$F,5,FALSE)</f>
        <v>#N/A</v>
      </c>
      <c r="BF616">
        <v>3</v>
      </c>
      <c r="BG616">
        <v>6</v>
      </c>
      <c r="BH616" t="e">
        <f>VLOOKUP(A616,Sheet2!B:B,1,FALSE)</f>
        <v>#N/A</v>
      </c>
    </row>
    <row r="617" spans="1:60" ht="18.75" customHeight="1" x14ac:dyDescent="0.25">
      <c r="A617" s="223">
        <v>1470</v>
      </c>
      <c r="B617" s="224" t="s">
        <v>874</v>
      </c>
      <c r="C617" s="225" t="s">
        <v>1193</v>
      </c>
      <c r="D617" s="225" t="s">
        <v>1538</v>
      </c>
      <c r="E617" s="225" t="s">
        <v>854</v>
      </c>
      <c r="F617" s="225" t="s">
        <v>1</v>
      </c>
      <c r="G617" s="225" t="s">
        <v>439</v>
      </c>
      <c r="H617" s="224" t="s">
        <v>1</v>
      </c>
      <c r="I617" s="224" t="s">
        <v>437</v>
      </c>
      <c r="J617" s="241" t="s">
        <v>39</v>
      </c>
      <c r="K617" s="225" t="s">
        <v>1</v>
      </c>
      <c r="L617" s="225" t="s">
        <v>1</v>
      </c>
      <c r="M617" s="226" t="s">
        <v>33</v>
      </c>
      <c r="N617" s="225" t="s">
        <v>1</v>
      </c>
      <c r="O617" s="225" t="s">
        <v>1</v>
      </c>
      <c r="P617" s="225" t="s">
        <v>1</v>
      </c>
      <c r="Q617" s="225" t="s">
        <v>1</v>
      </c>
      <c r="R617" s="225" t="s">
        <v>1</v>
      </c>
      <c r="S617" s="225" t="s">
        <v>1</v>
      </c>
      <c r="T617" s="225" t="s">
        <v>1</v>
      </c>
      <c r="U617" s="225" t="s">
        <v>1</v>
      </c>
      <c r="V617" s="225" t="s">
        <v>1</v>
      </c>
      <c r="W617" s="225" t="s">
        <v>1</v>
      </c>
      <c r="X617" s="225" t="s">
        <v>1</v>
      </c>
      <c r="Y617" s="225" t="s">
        <v>1</v>
      </c>
      <c r="Z617" s="225" t="s">
        <v>1</v>
      </c>
      <c r="AA617" s="225" t="s">
        <v>1</v>
      </c>
      <c r="AB617" s="225" t="s">
        <v>1</v>
      </c>
      <c r="AC617" s="225" t="s">
        <v>1</v>
      </c>
      <c r="AD617" s="225" t="s">
        <v>1</v>
      </c>
      <c r="AE617" s="225" t="s">
        <v>1</v>
      </c>
      <c r="AF617" s="225" t="s">
        <v>1</v>
      </c>
      <c r="AG617" s="225" t="s">
        <v>1</v>
      </c>
      <c r="AH617" s="225" t="s">
        <v>1</v>
      </c>
      <c r="AI617" s="225" t="s">
        <v>1</v>
      </c>
      <c r="AJ617" s="225" t="s">
        <v>1</v>
      </c>
      <c r="AK617" s="225" t="s">
        <v>1</v>
      </c>
      <c r="AL617" s="225" t="s">
        <v>1</v>
      </c>
      <c r="AM617" s="225" t="s">
        <v>1</v>
      </c>
      <c r="AN617" s="225" t="s">
        <v>1</v>
      </c>
      <c r="AO617" s="225" t="s">
        <v>1</v>
      </c>
      <c r="AP617" s="225" t="s">
        <v>1</v>
      </c>
      <c r="AQ617" s="225" t="s">
        <v>1</v>
      </c>
      <c r="AR617" s="225" t="s">
        <v>1</v>
      </c>
      <c r="AS617" s="225" t="s">
        <v>1</v>
      </c>
      <c r="AT617" s="225" t="s">
        <v>1</v>
      </c>
      <c r="AU617" s="225" t="s">
        <v>1</v>
      </c>
      <c r="AV617" s="225" t="s">
        <v>1</v>
      </c>
      <c r="AW617" s="235" t="s">
        <v>1</v>
      </c>
      <c r="AX617" s="235">
        <v>0</v>
      </c>
      <c r="AY617" s="235">
        <v>0</v>
      </c>
      <c r="AZ617" s="228" t="s">
        <v>1</v>
      </c>
      <c r="BA617" s="228" t="s">
        <v>1</v>
      </c>
      <c r="BB617" s="229" t="s">
        <v>1</v>
      </c>
      <c r="BD617" t="e">
        <f>VLOOKUP(A617,'High impact list'!$A:$F,1,FALSE)</f>
        <v>#N/A</v>
      </c>
      <c r="BE617" t="e">
        <f>VLOOKUP(A617,'High impact list'!$A:$F,5,FALSE)</f>
        <v>#N/A</v>
      </c>
      <c r="BF617">
        <v>3</v>
      </c>
      <c r="BG617">
        <v>6</v>
      </c>
      <c r="BH617" t="e">
        <f>VLOOKUP(A617,Sheet2!B:B,1,FALSE)</f>
        <v>#N/A</v>
      </c>
    </row>
    <row r="618" spans="1:60" ht="14.25" customHeight="1" x14ac:dyDescent="0.25">
      <c r="A618" s="223">
        <v>1113</v>
      </c>
      <c r="B618" s="224" t="s">
        <v>1371</v>
      </c>
      <c r="C618" s="225" t="s">
        <v>1193</v>
      </c>
      <c r="D618" s="225" t="s">
        <v>1538</v>
      </c>
      <c r="E618" s="225" t="s">
        <v>896</v>
      </c>
      <c r="F618" s="225" t="s">
        <v>1</v>
      </c>
      <c r="G618" s="225" t="s">
        <v>667</v>
      </c>
      <c r="H618" s="224" t="s">
        <v>1</v>
      </c>
      <c r="I618" s="224" t="s">
        <v>437</v>
      </c>
      <c r="J618" s="241" t="s">
        <v>39</v>
      </c>
      <c r="K618" s="225" t="s">
        <v>1</v>
      </c>
      <c r="L618" s="225" t="s">
        <v>1</v>
      </c>
      <c r="M618" s="241" t="s">
        <v>39</v>
      </c>
      <c r="N618" s="225" t="s">
        <v>1</v>
      </c>
      <c r="O618" s="225" t="s">
        <v>1</v>
      </c>
      <c r="P618" s="225" t="s">
        <v>1</v>
      </c>
      <c r="Q618" s="225" t="s">
        <v>1</v>
      </c>
      <c r="R618" s="225" t="s">
        <v>1</v>
      </c>
      <c r="S618" s="225" t="s">
        <v>1</v>
      </c>
      <c r="T618" s="225" t="s">
        <v>1</v>
      </c>
      <c r="U618" s="225" t="s">
        <v>1</v>
      </c>
      <c r="V618" s="225" t="s">
        <v>1</v>
      </c>
      <c r="W618" s="225" t="s">
        <v>1</v>
      </c>
      <c r="X618" s="225" t="s">
        <v>1</v>
      </c>
      <c r="Y618" s="225" t="s">
        <v>1</v>
      </c>
      <c r="Z618" s="225" t="s">
        <v>1</v>
      </c>
      <c r="AA618" s="225" t="s">
        <v>1</v>
      </c>
      <c r="AB618" s="225" t="s">
        <v>1</v>
      </c>
      <c r="AC618" s="225" t="s">
        <v>1</v>
      </c>
      <c r="AD618" s="225" t="s">
        <v>1</v>
      </c>
      <c r="AE618" s="225" t="s">
        <v>1</v>
      </c>
      <c r="AF618" s="225" t="s">
        <v>1</v>
      </c>
      <c r="AG618" s="225" t="s">
        <v>1</v>
      </c>
      <c r="AH618" s="225" t="s">
        <v>1</v>
      </c>
      <c r="AI618" s="225" t="s">
        <v>1</v>
      </c>
      <c r="AJ618" s="225" t="s">
        <v>1</v>
      </c>
      <c r="AK618" s="225" t="s">
        <v>1</v>
      </c>
      <c r="AL618" s="225" t="s">
        <v>1</v>
      </c>
      <c r="AM618" s="225" t="s">
        <v>1</v>
      </c>
      <c r="AN618" s="225" t="s">
        <v>1</v>
      </c>
      <c r="AO618" s="225" t="s">
        <v>1</v>
      </c>
      <c r="AP618" s="225" t="s">
        <v>1</v>
      </c>
      <c r="AQ618" s="225" t="s">
        <v>1</v>
      </c>
      <c r="AR618" s="225" t="s">
        <v>1</v>
      </c>
      <c r="AS618" s="225" t="s">
        <v>1</v>
      </c>
      <c r="AT618" s="225" t="s">
        <v>1</v>
      </c>
      <c r="AU618" s="225" t="s">
        <v>1</v>
      </c>
      <c r="AV618" s="225" t="s">
        <v>1</v>
      </c>
      <c r="AW618" s="235" t="s">
        <v>1</v>
      </c>
      <c r="AX618" s="235">
        <v>0</v>
      </c>
      <c r="AY618" s="235">
        <v>0</v>
      </c>
      <c r="AZ618" s="228" t="s">
        <v>1</v>
      </c>
      <c r="BA618" s="228" t="s">
        <v>1</v>
      </c>
      <c r="BB618" s="229" t="s">
        <v>1</v>
      </c>
      <c r="BD618" t="e">
        <f>VLOOKUP(A618,'High impact list'!$A:$F,1,FALSE)</f>
        <v>#N/A</v>
      </c>
      <c r="BE618" t="e">
        <f>VLOOKUP(A618,'High impact list'!$A:$F,5,FALSE)</f>
        <v>#N/A</v>
      </c>
      <c r="BF618">
        <v>3</v>
      </c>
      <c r="BG618">
        <v>6</v>
      </c>
      <c r="BH618" t="e">
        <f>VLOOKUP(A618,Sheet2!B:B,1,FALSE)</f>
        <v>#N/A</v>
      </c>
    </row>
    <row r="619" spans="1:60" ht="18.75" customHeight="1" x14ac:dyDescent="0.25">
      <c r="A619" s="223">
        <v>1426</v>
      </c>
      <c r="B619" s="224" t="s">
        <v>1373</v>
      </c>
      <c r="C619" s="225" t="s">
        <v>1193</v>
      </c>
      <c r="D619" s="225" t="s">
        <v>1538</v>
      </c>
      <c r="E619" s="225" t="s">
        <v>854</v>
      </c>
      <c r="F619" s="225" t="s">
        <v>1</v>
      </c>
      <c r="G619" s="225" t="s">
        <v>837</v>
      </c>
      <c r="H619" s="224" t="s">
        <v>1</v>
      </c>
      <c r="I619" s="224" t="s">
        <v>437</v>
      </c>
      <c r="J619" s="241" t="s">
        <v>39</v>
      </c>
      <c r="K619" s="225" t="s">
        <v>1</v>
      </c>
      <c r="L619" s="230" t="s">
        <v>22</v>
      </c>
      <c r="M619" s="239" t="s">
        <v>94</v>
      </c>
      <c r="N619" s="225" t="s">
        <v>1</v>
      </c>
      <c r="O619" s="232" t="s">
        <v>23</v>
      </c>
      <c r="P619" s="230" t="s">
        <v>22</v>
      </c>
      <c r="Q619" s="225" t="s">
        <v>1</v>
      </c>
      <c r="R619" s="230" t="s">
        <v>22</v>
      </c>
      <c r="S619" s="225" t="s">
        <v>1</v>
      </c>
      <c r="T619" s="225" t="s">
        <v>1</v>
      </c>
      <c r="U619" s="230" t="s">
        <v>22</v>
      </c>
      <c r="V619" s="225" t="s">
        <v>1</v>
      </c>
      <c r="W619" s="225" t="s">
        <v>1</v>
      </c>
      <c r="X619" s="225" t="s">
        <v>1</v>
      </c>
      <c r="Y619" s="225" t="s">
        <v>1</v>
      </c>
      <c r="Z619" s="225" t="s">
        <v>1</v>
      </c>
      <c r="AA619" s="225" t="s">
        <v>1</v>
      </c>
      <c r="AB619" s="225" t="s">
        <v>1</v>
      </c>
      <c r="AC619" s="225" t="s">
        <v>1</v>
      </c>
      <c r="AD619" s="225" t="s">
        <v>1</v>
      </c>
      <c r="AE619" s="230" t="s">
        <v>22</v>
      </c>
      <c r="AF619" s="225" t="s">
        <v>1</v>
      </c>
      <c r="AG619" s="225" t="s">
        <v>1</v>
      </c>
      <c r="AH619" s="225" t="s">
        <v>1</v>
      </c>
      <c r="AI619" s="225" t="s">
        <v>1</v>
      </c>
      <c r="AJ619" s="225" t="s">
        <v>1</v>
      </c>
      <c r="AK619" s="225" t="s">
        <v>1</v>
      </c>
      <c r="AL619" s="225" t="s">
        <v>1</v>
      </c>
      <c r="AM619" s="225" t="s">
        <v>1</v>
      </c>
      <c r="AN619" s="225" t="s">
        <v>1</v>
      </c>
      <c r="AO619" s="225" t="s">
        <v>1</v>
      </c>
      <c r="AP619" s="230" t="s">
        <v>22</v>
      </c>
      <c r="AQ619" s="225" t="s">
        <v>1</v>
      </c>
      <c r="AR619" s="225" t="s">
        <v>1</v>
      </c>
      <c r="AS619" s="225" t="s">
        <v>1</v>
      </c>
      <c r="AT619" s="225" t="s">
        <v>1</v>
      </c>
      <c r="AU619" s="225" t="s">
        <v>1</v>
      </c>
      <c r="AV619" s="225" t="s">
        <v>1</v>
      </c>
      <c r="AW619" s="235" t="s">
        <v>1</v>
      </c>
      <c r="AX619" s="235">
        <v>0</v>
      </c>
      <c r="AY619" s="235">
        <v>0</v>
      </c>
      <c r="AZ619" s="228" t="s">
        <v>1</v>
      </c>
      <c r="BA619" s="228" t="s">
        <v>1</v>
      </c>
      <c r="BB619" s="229" t="s">
        <v>1</v>
      </c>
      <c r="BD619" t="e">
        <f>VLOOKUP(A619,'High impact list'!$A:$F,1,FALSE)</f>
        <v>#N/A</v>
      </c>
      <c r="BE619" t="e">
        <f>VLOOKUP(A619,'High impact list'!$A:$F,5,FALSE)</f>
        <v>#N/A</v>
      </c>
      <c r="BF619">
        <v>3</v>
      </c>
      <c r="BG619">
        <v>6</v>
      </c>
      <c r="BH619" t="e">
        <f>VLOOKUP(A619,Sheet2!B:B,1,FALSE)</f>
        <v>#N/A</v>
      </c>
    </row>
    <row r="620" spans="1:60" ht="14.25" customHeight="1" x14ac:dyDescent="0.25">
      <c r="A620" s="223">
        <v>1427</v>
      </c>
      <c r="B620" s="224" t="s">
        <v>1374</v>
      </c>
      <c r="C620" s="225" t="s">
        <v>1193</v>
      </c>
      <c r="D620" s="225" t="s">
        <v>1538</v>
      </c>
      <c r="E620" s="225" t="s">
        <v>854</v>
      </c>
      <c r="F620" s="225" t="s">
        <v>1</v>
      </c>
      <c r="G620" s="225" t="s">
        <v>837</v>
      </c>
      <c r="H620" s="224" t="s">
        <v>1</v>
      </c>
      <c r="I620" s="224" t="s">
        <v>437</v>
      </c>
      <c r="J620" s="241" t="s">
        <v>39</v>
      </c>
      <c r="K620" s="225" t="s">
        <v>1</v>
      </c>
      <c r="L620" s="230" t="s">
        <v>22</v>
      </c>
      <c r="M620" s="239" t="s">
        <v>94</v>
      </c>
      <c r="N620" s="225" t="s">
        <v>1</v>
      </c>
      <c r="O620" s="232" t="s">
        <v>23</v>
      </c>
      <c r="P620" s="230" t="s">
        <v>22</v>
      </c>
      <c r="Q620" s="230" t="s">
        <v>22</v>
      </c>
      <c r="R620" s="225" t="s">
        <v>1</v>
      </c>
      <c r="S620" s="225" t="s">
        <v>1</v>
      </c>
      <c r="T620" s="225" t="s">
        <v>1</v>
      </c>
      <c r="U620" s="230" t="s">
        <v>22</v>
      </c>
      <c r="V620" s="225" t="s">
        <v>1</v>
      </c>
      <c r="W620" s="225" t="s">
        <v>1</v>
      </c>
      <c r="X620" s="225" t="s">
        <v>1</v>
      </c>
      <c r="Y620" s="225" t="s">
        <v>1</v>
      </c>
      <c r="Z620" s="225" t="s">
        <v>1</v>
      </c>
      <c r="AA620" s="225" t="s">
        <v>1</v>
      </c>
      <c r="AB620" s="225" t="s">
        <v>1</v>
      </c>
      <c r="AC620" s="225" t="s">
        <v>1</v>
      </c>
      <c r="AD620" s="225" t="s">
        <v>1</v>
      </c>
      <c r="AE620" s="230" t="s">
        <v>22</v>
      </c>
      <c r="AF620" s="225" t="s">
        <v>1</v>
      </c>
      <c r="AG620" s="225" t="s">
        <v>1</v>
      </c>
      <c r="AH620" s="225" t="s">
        <v>1</v>
      </c>
      <c r="AI620" s="225" t="s">
        <v>1</v>
      </c>
      <c r="AJ620" s="225" t="s">
        <v>1</v>
      </c>
      <c r="AK620" s="225" t="s">
        <v>1</v>
      </c>
      <c r="AL620" s="225" t="s">
        <v>1</v>
      </c>
      <c r="AM620" s="225" t="s">
        <v>1</v>
      </c>
      <c r="AN620" s="225" t="s">
        <v>1</v>
      </c>
      <c r="AO620" s="230" t="s">
        <v>22</v>
      </c>
      <c r="AP620" s="230" t="s">
        <v>22</v>
      </c>
      <c r="AQ620" s="225" t="s">
        <v>1</v>
      </c>
      <c r="AR620" s="225" t="s">
        <v>1</v>
      </c>
      <c r="AS620" s="225" t="s">
        <v>1</v>
      </c>
      <c r="AT620" s="225" t="s">
        <v>1</v>
      </c>
      <c r="AU620" s="225" t="s">
        <v>1</v>
      </c>
      <c r="AV620" s="225" t="s">
        <v>1</v>
      </c>
      <c r="AW620" s="235" t="s">
        <v>1</v>
      </c>
      <c r="AX620" s="235">
        <v>0</v>
      </c>
      <c r="AY620" s="235">
        <v>0</v>
      </c>
      <c r="AZ620" s="228" t="s">
        <v>1</v>
      </c>
      <c r="BA620" s="228" t="s">
        <v>1</v>
      </c>
      <c r="BB620" s="229" t="s">
        <v>1</v>
      </c>
      <c r="BD620" t="e">
        <f>VLOOKUP(A620,'High impact list'!$A:$F,1,FALSE)</f>
        <v>#N/A</v>
      </c>
      <c r="BE620" t="e">
        <f>VLOOKUP(A620,'High impact list'!$A:$F,5,FALSE)</f>
        <v>#N/A</v>
      </c>
      <c r="BF620">
        <v>3</v>
      </c>
      <c r="BG620">
        <v>6</v>
      </c>
      <c r="BH620" t="e">
        <f>VLOOKUP(A620,Sheet2!B:B,1,FALSE)</f>
        <v>#N/A</v>
      </c>
    </row>
    <row r="621" spans="1:60" ht="18.75" customHeight="1" x14ac:dyDescent="0.25">
      <c r="A621" s="223">
        <v>1422</v>
      </c>
      <c r="B621" s="224" t="s">
        <v>1375</v>
      </c>
      <c r="C621" s="225" t="s">
        <v>1193</v>
      </c>
      <c r="D621" s="225" t="s">
        <v>1538</v>
      </c>
      <c r="E621" s="225" t="s">
        <v>854</v>
      </c>
      <c r="F621" s="225" t="s">
        <v>1</v>
      </c>
      <c r="G621" s="225" t="s">
        <v>837</v>
      </c>
      <c r="H621" s="224" t="s">
        <v>1</v>
      </c>
      <c r="I621" s="224" t="s">
        <v>437</v>
      </c>
      <c r="J621" s="241" t="s">
        <v>39</v>
      </c>
      <c r="K621" s="225" t="s">
        <v>1</v>
      </c>
      <c r="L621" s="230" t="s">
        <v>22</v>
      </c>
      <c r="M621" s="239" t="s">
        <v>94</v>
      </c>
      <c r="N621" s="225" t="s">
        <v>1</v>
      </c>
      <c r="O621" s="232" t="s">
        <v>23</v>
      </c>
      <c r="P621" s="230" t="s">
        <v>22</v>
      </c>
      <c r="Q621" s="225" t="s">
        <v>1</v>
      </c>
      <c r="R621" s="230" t="s">
        <v>22</v>
      </c>
      <c r="S621" s="225" t="s">
        <v>1</v>
      </c>
      <c r="T621" s="225" t="s">
        <v>1</v>
      </c>
      <c r="U621" s="230" t="s">
        <v>22</v>
      </c>
      <c r="V621" s="225" t="s">
        <v>1</v>
      </c>
      <c r="W621" s="225" t="s">
        <v>1</v>
      </c>
      <c r="X621" s="225" t="s">
        <v>1</v>
      </c>
      <c r="Y621" s="225" t="s">
        <v>1</v>
      </c>
      <c r="Z621" s="225" t="s">
        <v>1</v>
      </c>
      <c r="AA621" s="225" t="s">
        <v>1</v>
      </c>
      <c r="AB621" s="225" t="s">
        <v>1</v>
      </c>
      <c r="AC621" s="225" t="s">
        <v>1</v>
      </c>
      <c r="AD621" s="225" t="s">
        <v>1</v>
      </c>
      <c r="AE621" s="230" t="s">
        <v>22</v>
      </c>
      <c r="AF621" s="225" t="s">
        <v>1</v>
      </c>
      <c r="AG621" s="225" t="s">
        <v>1</v>
      </c>
      <c r="AH621" s="225" t="s">
        <v>1</v>
      </c>
      <c r="AI621" s="225" t="s">
        <v>1</v>
      </c>
      <c r="AJ621" s="225" t="s">
        <v>1</v>
      </c>
      <c r="AK621" s="225" t="s">
        <v>1</v>
      </c>
      <c r="AL621" s="225" t="s">
        <v>1</v>
      </c>
      <c r="AM621" s="225" t="s">
        <v>1</v>
      </c>
      <c r="AN621" s="225" t="s">
        <v>1</v>
      </c>
      <c r="AO621" s="225" t="s">
        <v>1</v>
      </c>
      <c r="AP621" s="230" t="s">
        <v>22</v>
      </c>
      <c r="AQ621" s="225" t="s">
        <v>1</v>
      </c>
      <c r="AR621" s="225" t="s">
        <v>1</v>
      </c>
      <c r="AS621" s="225" t="s">
        <v>1</v>
      </c>
      <c r="AT621" s="225" t="s">
        <v>1</v>
      </c>
      <c r="AU621" s="225" t="s">
        <v>1</v>
      </c>
      <c r="AV621" s="225" t="s">
        <v>1</v>
      </c>
      <c r="AW621" s="235" t="s">
        <v>1</v>
      </c>
      <c r="AX621" s="235">
        <v>0</v>
      </c>
      <c r="AY621" s="235">
        <v>0</v>
      </c>
      <c r="AZ621" s="228" t="s">
        <v>1</v>
      </c>
      <c r="BA621" s="228" t="s">
        <v>1</v>
      </c>
      <c r="BB621" s="229" t="s">
        <v>1</v>
      </c>
      <c r="BD621" t="e">
        <f>VLOOKUP(A621,'High impact list'!$A:$F,1,FALSE)</f>
        <v>#N/A</v>
      </c>
      <c r="BE621" t="e">
        <f>VLOOKUP(A621,'High impact list'!$A:$F,5,FALSE)</f>
        <v>#N/A</v>
      </c>
      <c r="BF621">
        <v>3</v>
      </c>
      <c r="BG621">
        <v>6</v>
      </c>
      <c r="BH621" t="e">
        <f>VLOOKUP(A621,Sheet2!B:B,1,FALSE)</f>
        <v>#N/A</v>
      </c>
    </row>
    <row r="622" spans="1:60" ht="18" customHeight="1" x14ac:dyDescent="0.25">
      <c r="A622" s="223">
        <v>1430</v>
      </c>
      <c r="B622" s="224" t="s">
        <v>1376</v>
      </c>
      <c r="C622" s="225" t="s">
        <v>1193</v>
      </c>
      <c r="D622" s="225" t="s">
        <v>1538</v>
      </c>
      <c r="E622" s="225" t="s">
        <v>854</v>
      </c>
      <c r="F622" s="225" t="s">
        <v>1</v>
      </c>
      <c r="G622" s="225" t="s">
        <v>837</v>
      </c>
      <c r="H622" s="224" t="s">
        <v>1</v>
      </c>
      <c r="I622" s="224" t="s">
        <v>437</v>
      </c>
      <c r="J622" s="241" t="s">
        <v>39</v>
      </c>
      <c r="K622" s="225" t="s">
        <v>1</v>
      </c>
      <c r="L622" s="230" t="s">
        <v>22</v>
      </c>
      <c r="M622" s="239" t="s">
        <v>94</v>
      </c>
      <c r="N622" s="225" t="s">
        <v>1</v>
      </c>
      <c r="O622" s="232" t="s">
        <v>23</v>
      </c>
      <c r="P622" s="230" t="s">
        <v>22</v>
      </c>
      <c r="Q622" s="230" t="s">
        <v>22</v>
      </c>
      <c r="R622" s="225" t="s">
        <v>1</v>
      </c>
      <c r="S622" s="225" t="s">
        <v>1</v>
      </c>
      <c r="T622" s="231" t="s">
        <v>20</v>
      </c>
      <c r="U622" s="230" t="s">
        <v>22</v>
      </c>
      <c r="V622" s="225" t="s">
        <v>1</v>
      </c>
      <c r="W622" s="225" t="s">
        <v>1</v>
      </c>
      <c r="X622" s="225" t="s">
        <v>1</v>
      </c>
      <c r="Y622" s="225" t="s">
        <v>1</v>
      </c>
      <c r="Z622" s="225" t="s">
        <v>1</v>
      </c>
      <c r="AA622" s="225" t="s">
        <v>1</v>
      </c>
      <c r="AB622" s="225" t="s">
        <v>1</v>
      </c>
      <c r="AC622" s="225" t="s">
        <v>1</v>
      </c>
      <c r="AD622" s="225" t="s">
        <v>1</v>
      </c>
      <c r="AE622" s="230" t="s">
        <v>22</v>
      </c>
      <c r="AF622" s="225" t="s">
        <v>1</v>
      </c>
      <c r="AG622" s="225" t="s">
        <v>1</v>
      </c>
      <c r="AH622" s="225" t="s">
        <v>1</v>
      </c>
      <c r="AI622" s="225" t="s">
        <v>1</v>
      </c>
      <c r="AJ622" s="225" t="s">
        <v>1</v>
      </c>
      <c r="AK622" s="225" t="s">
        <v>1</v>
      </c>
      <c r="AL622" s="225" t="s">
        <v>1</v>
      </c>
      <c r="AM622" s="225" t="s">
        <v>1</v>
      </c>
      <c r="AN622" s="225" t="s">
        <v>1</v>
      </c>
      <c r="AO622" s="225" t="s">
        <v>1</v>
      </c>
      <c r="AP622" s="230" t="s">
        <v>22</v>
      </c>
      <c r="AQ622" s="225" t="s">
        <v>1</v>
      </c>
      <c r="AR622" s="225" t="s">
        <v>1</v>
      </c>
      <c r="AS622" s="225" t="s">
        <v>1</v>
      </c>
      <c r="AT622" s="225" t="s">
        <v>1</v>
      </c>
      <c r="AU622" s="225" t="s">
        <v>1</v>
      </c>
      <c r="AV622" s="225" t="s">
        <v>1</v>
      </c>
      <c r="AW622" s="235" t="s">
        <v>1</v>
      </c>
      <c r="AX622" s="235">
        <v>0</v>
      </c>
      <c r="AY622" s="235">
        <v>0</v>
      </c>
      <c r="AZ622" s="228" t="s">
        <v>1</v>
      </c>
      <c r="BA622" s="228" t="s">
        <v>1</v>
      </c>
      <c r="BB622" s="234" t="s">
        <v>1</v>
      </c>
      <c r="BD622" t="e">
        <f>VLOOKUP(A622,'High impact list'!$A:$F,1,FALSE)</f>
        <v>#N/A</v>
      </c>
      <c r="BE622" t="e">
        <f>VLOOKUP(A622,'High impact list'!$A:$F,5,FALSE)</f>
        <v>#N/A</v>
      </c>
      <c r="BF622">
        <v>3</v>
      </c>
      <c r="BG622">
        <v>6</v>
      </c>
      <c r="BH622" t="e">
        <f>VLOOKUP(A622,Sheet2!B:B,1,FALSE)</f>
        <v>#N/A</v>
      </c>
    </row>
    <row r="623" spans="1:60" ht="18.75" customHeight="1" x14ac:dyDescent="0.25">
      <c r="A623" s="223">
        <v>1429</v>
      </c>
      <c r="B623" s="224" t="s">
        <v>1377</v>
      </c>
      <c r="C623" s="225" t="s">
        <v>1193</v>
      </c>
      <c r="D623" s="225" t="s">
        <v>1538</v>
      </c>
      <c r="E623" s="225" t="s">
        <v>854</v>
      </c>
      <c r="F623" s="225" t="s">
        <v>1</v>
      </c>
      <c r="G623" s="225" t="s">
        <v>837</v>
      </c>
      <c r="H623" s="224" t="s">
        <v>1</v>
      </c>
      <c r="I623" s="224" t="s">
        <v>437</v>
      </c>
      <c r="J623" s="241" t="s">
        <v>39</v>
      </c>
      <c r="K623" s="225" t="s">
        <v>1</v>
      </c>
      <c r="L623" s="230" t="s">
        <v>22</v>
      </c>
      <c r="M623" s="239" t="s">
        <v>94</v>
      </c>
      <c r="N623" s="225" t="s">
        <v>1</v>
      </c>
      <c r="O623" s="232" t="s">
        <v>23</v>
      </c>
      <c r="P623" s="230" t="s">
        <v>22</v>
      </c>
      <c r="Q623" s="230" t="s">
        <v>22</v>
      </c>
      <c r="R623" s="230" t="s">
        <v>22</v>
      </c>
      <c r="S623" s="225" t="s">
        <v>1</v>
      </c>
      <c r="T623" s="225" t="s">
        <v>1</v>
      </c>
      <c r="U623" s="230" t="s">
        <v>22</v>
      </c>
      <c r="V623" s="230" t="s">
        <v>22</v>
      </c>
      <c r="W623" s="225" t="s">
        <v>1</v>
      </c>
      <c r="X623" s="225" t="s">
        <v>1</v>
      </c>
      <c r="Y623" s="225" t="s">
        <v>1</v>
      </c>
      <c r="Z623" s="225" t="s">
        <v>1</v>
      </c>
      <c r="AA623" s="225" t="s">
        <v>1</v>
      </c>
      <c r="AB623" s="225" t="s">
        <v>1</v>
      </c>
      <c r="AC623" s="225" t="s">
        <v>1</v>
      </c>
      <c r="AD623" s="225" t="s">
        <v>1</v>
      </c>
      <c r="AE623" s="230" t="s">
        <v>22</v>
      </c>
      <c r="AF623" s="225" t="s">
        <v>1</v>
      </c>
      <c r="AG623" s="225" t="s">
        <v>1</v>
      </c>
      <c r="AH623" s="225" t="s">
        <v>1</v>
      </c>
      <c r="AI623" s="225" t="s">
        <v>1</v>
      </c>
      <c r="AJ623" s="225" t="s">
        <v>1</v>
      </c>
      <c r="AK623" s="225" t="s">
        <v>1</v>
      </c>
      <c r="AL623" s="225" t="s">
        <v>1</v>
      </c>
      <c r="AM623" s="225" t="s">
        <v>1</v>
      </c>
      <c r="AN623" s="225" t="s">
        <v>1</v>
      </c>
      <c r="AO623" s="225" t="s">
        <v>1</v>
      </c>
      <c r="AP623" s="230" t="s">
        <v>22</v>
      </c>
      <c r="AQ623" s="225" t="s">
        <v>1</v>
      </c>
      <c r="AR623" s="225" t="s">
        <v>1</v>
      </c>
      <c r="AS623" s="225" t="s">
        <v>1</v>
      </c>
      <c r="AT623" s="225" t="s">
        <v>1</v>
      </c>
      <c r="AU623" s="225" t="s">
        <v>1</v>
      </c>
      <c r="AV623" s="225" t="s">
        <v>1</v>
      </c>
      <c r="AW623" s="235" t="s">
        <v>1</v>
      </c>
      <c r="AX623" s="235">
        <v>0</v>
      </c>
      <c r="AY623" s="235">
        <v>0</v>
      </c>
      <c r="AZ623" s="228" t="s">
        <v>1</v>
      </c>
      <c r="BA623" s="228" t="s">
        <v>1</v>
      </c>
      <c r="BB623" s="229" t="s">
        <v>1</v>
      </c>
      <c r="BD623" t="e">
        <f>VLOOKUP(A623,'High impact list'!$A:$F,1,FALSE)</f>
        <v>#N/A</v>
      </c>
      <c r="BE623" t="e">
        <f>VLOOKUP(A623,'High impact list'!$A:$F,5,FALSE)</f>
        <v>#N/A</v>
      </c>
      <c r="BF623">
        <v>3</v>
      </c>
      <c r="BG623">
        <v>6</v>
      </c>
      <c r="BH623" t="e">
        <f>VLOOKUP(A623,Sheet2!B:B,1,FALSE)</f>
        <v>#N/A</v>
      </c>
    </row>
    <row r="624" spans="1:60" ht="18.75" customHeight="1" x14ac:dyDescent="0.25">
      <c r="A624" s="223">
        <v>1424</v>
      </c>
      <c r="B624" s="224" t="s">
        <v>1379</v>
      </c>
      <c r="C624" s="225" t="s">
        <v>1193</v>
      </c>
      <c r="D624" s="225" t="s">
        <v>1538</v>
      </c>
      <c r="E624" s="225" t="s">
        <v>854</v>
      </c>
      <c r="F624" s="225" t="s">
        <v>1</v>
      </c>
      <c r="G624" s="225" t="s">
        <v>837</v>
      </c>
      <c r="H624" s="224" t="s">
        <v>1</v>
      </c>
      <c r="I624" s="224" t="s">
        <v>437</v>
      </c>
      <c r="J624" s="241" t="s">
        <v>39</v>
      </c>
      <c r="K624" s="225" t="s">
        <v>1</v>
      </c>
      <c r="L624" s="225" t="s">
        <v>1</v>
      </c>
      <c r="M624" s="239" t="s">
        <v>94</v>
      </c>
      <c r="N624" s="225" t="s">
        <v>1</v>
      </c>
      <c r="O624" s="225" t="s">
        <v>1</v>
      </c>
      <c r="P624" s="230" t="s">
        <v>22</v>
      </c>
      <c r="Q624" s="230" t="s">
        <v>22</v>
      </c>
      <c r="R624" s="230" t="s">
        <v>22</v>
      </c>
      <c r="S624" s="225" t="s">
        <v>1</v>
      </c>
      <c r="T624" s="231" t="s">
        <v>20</v>
      </c>
      <c r="U624" s="230" t="s">
        <v>22</v>
      </c>
      <c r="V624" s="230" t="s">
        <v>22</v>
      </c>
      <c r="W624" s="230" t="s">
        <v>22</v>
      </c>
      <c r="X624" s="225" t="s">
        <v>1</v>
      </c>
      <c r="Y624" s="225" t="s">
        <v>1</v>
      </c>
      <c r="Z624" s="225" t="s">
        <v>1</v>
      </c>
      <c r="AA624" s="225" t="s">
        <v>1</v>
      </c>
      <c r="AB624" s="225" t="s">
        <v>1</v>
      </c>
      <c r="AC624" s="225" t="s">
        <v>1</v>
      </c>
      <c r="AD624" s="225" t="s">
        <v>1</v>
      </c>
      <c r="AE624" s="225" t="s">
        <v>1</v>
      </c>
      <c r="AF624" s="225" t="s">
        <v>1</v>
      </c>
      <c r="AG624" s="225" t="s">
        <v>1</v>
      </c>
      <c r="AH624" s="225" t="s">
        <v>1</v>
      </c>
      <c r="AI624" s="225" t="s">
        <v>1</v>
      </c>
      <c r="AJ624" s="225" t="s">
        <v>1</v>
      </c>
      <c r="AK624" s="225" t="s">
        <v>1</v>
      </c>
      <c r="AL624" s="225" t="s">
        <v>1</v>
      </c>
      <c r="AM624" s="225" t="s">
        <v>1</v>
      </c>
      <c r="AN624" s="225" t="s">
        <v>1</v>
      </c>
      <c r="AO624" s="225" t="s">
        <v>1</v>
      </c>
      <c r="AP624" s="225" t="s">
        <v>1</v>
      </c>
      <c r="AQ624" s="225" t="s">
        <v>1</v>
      </c>
      <c r="AR624" s="225" t="s">
        <v>1</v>
      </c>
      <c r="AS624" s="225" t="s">
        <v>1</v>
      </c>
      <c r="AT624" s="225" t="s">
        <v>1</v>
      </c>
      <c r="AU624" s="225" t="s">
        <v>1</v>
      </c>
      <c r="AV624" s="225" t="s">
        <v>1</v>
      </c>
      <c r="AW624" s="235" t="s">
        <v>1</v>
      </c>
      <c r="AX624" s="235">
        <v>0</v>
      </c>
      <c r="AY624" s="235">
        <v>0</v>
      </c>
      <c r="AZ624" s="228" t="s">
        <v>1</v>
      </c>
      <c r="BA624" s="228" t="s">
        <v>1</v>
      </c>
      <c r="BB624" s="229" t="s">
        <v>1</v>
      </c>
      <c r="BD624" t="e">
        <f>VLOOKUP(A624,'High impact list'!$A:$F,1,FALSE)</f>
        <v>#N/A</v>
      </c>
      <c r="BE624" t="e">
        <f>VLOOKUP(A624,'High impact list'!$A:$F,5,FALSE)</f>
        <v>#N/A</v>
      </c>
      <c r="BF624">
        <v>3</v>
      </c>
      <c r="BG624">
        <v>6</v>
      </c>
      <c r="BH624">
        <f>VLOOKUP(A624,Sheet2!B:B,1,FALSE)</f>
        <v>1424</v>
      </c>
    </row>
    <row r="625" spans="1:60" ht="14.25" customHeight="1" x14ac:dyDescent="0.25">
      <c r="A625" s="223">
        <v>1428</v>
      </c>
      <c r="B625" s="224" t="s">
        <v>1380</v>
      </c>
      <c r="C625" s="225" t="s">
        <v>1193</v>
      </c>
      <c r="D625" s="225" t="s">
        <v>1538</v>
      </c>
      <c r="E625" s="225" t="s">
        <v>854</v>
      </c>
      <c r="F625" s="225" t="s">
        <v>1</v>
      </c>
      <c r="G625" s="225" t="s">
        <v>837</v>
      </c>
      <c r="H625" s="224" t="s">
        <v>1</v>
      </c>
      <c r="I625" s="224" t="s">
        <v>437</v>
      </c>
      <c r="J625" s="241" t="s">
        <v>39</v>
      </c>
      <c r="K625" s="230" t="s">
        <v>22</v>
      </c>
      <c r="L625" s="230" t="s">
        <v>22</v>
      </c>
      <c r="M625" s="237" t="s">
        <v>26</v>
      </c>
      <c r="N625" s="232" t="s">
        <v>23</v>
      </c>
      <c r="O625" s="232" t="s">
        <v>23</v>
      </c>
      <c r="P625" s="225" t="s">
        <v>1</v>
      </c>
      <c r="Q625" s="225" t="s">
        <v>1</v>
      </c>
      <c r="R625" s="230" t="s">
        <v>22</v>
      </c>
      <c r="S625" s="230" t="s">
        <v>22</v>
      </c>
      <c r="T625" s="231" t="s">
        <v>20</v>
      </c>
      <c r="U625" s="230" t="s">
        <v>22</v>
      </c>
      <c r="V625" s="225" t="s">
        <v>1</v>
      </c>
      <c r="W625" s="225" t="s">
        <v>1</v>
      </c>
      <c r="X625" s="225" t="s">
        <v>1</v>
      </c>
      <c r="Y625" s="225" t="s">
        <v>1</v>
      </c>
      <c r="Z625" s="230" t="s">
        <v>22</v>
      </c>
      <c r="AA625" s="230" t="s">
        <v>22</v>
      </c>
      <c r="AB625" s="225" t="s">
        <v>1</v>
      </c>
      <c r="AC625" s="225" t="s">
        <v>1</v>
      </c>
      <c r="AD625" s="225" t="s">
        <v>1</v>
      </c>
      <c r="AE625" s="230" t="s">
        <v>22</v>
      </c>
      <c r="AF625" s="230" t="s">
        <v>22</v>
      </c>
      <c r="AG625" s="225" t="s">
        <v>1</v>
      </c>
      <c r="AH625" s="225" t="s">
        <v>1</v>
      </c>
      <c r="AI625" s="225" t="s">
        <v>1</v>
      </c>
      <c r="AJ625" s="225" t="s">
        <v>1</v>
      </c>
      <c r="AK625" s="225" t="s">
        <v>1</v>
      </c>
      <c r="AL625" s="230" t="s">
        <v>22</v>
      </c>
      <c r="AM625" s="225" t="s">
        <v>1</v>
      </c>
      <c r="AN625" s="225" t="s">
        <v>1</v>
      </c>
      <c r="AO625" s="230" t="s">
        <v>22</v>
      </c>
      <c r="AP625" s="225" t="s">
        <v>1</v>
      </c>
      <c r="AQ625" s="225" t="s">
        <v>1</v>
      </c>
      <c r="AR625" s="225" t="s">
        <v>1</v>
      </c>
      <c r="AS625" s="225" t="s">
        <v>1</v>
      </c>
      <c r="AT625" s="225" t="s">
        <v>1</v>
      </c>
      <c r="AU625" s="230" t="s">
        <v>22</v>
      </c>
      <c r="AV625" s="225" t="s">
        <v>1</v>
      </c>
      <c r="AW625" s="235" t="s">
        <v>1</v>
      </c>
      <c r="AX625" s="235">
        <v>0</v>
      </c>
      <c r="AY625" s="235">
        <v>0</v>
      </c>
      <c r="AZ625" s="228" t="s">
        <v>1</v>
      </c>
      <c r="BA625" s="233" t="s">
        <v>1</v>
      </c>
      <c r="BB625" s="229" t="s">
        <v>1</v>
      </c>
      <c r="BD625" t="e">
        <f>VLOOKUP(A625,'High impact list'!$A:$F,1,FALSE)</f>
        <v>#N/A</v>
      </c>
      <c r="BE625" t="e">
        <f>VLOOKUP(A625,'High impact list'!$A:$F,5,FALSE)</f>
        <v>#N/A</v>
      </c>
      <c r="BF625">
        <v>3</v>
      </c>
      <c r="BG625">
        <v>6</v>
      </c>
      <c r="BH625" t="e">
        <f>VLOOKUP(A625,Sheet2!B:B,1,FALSE)</f>
        <v>#N/A</v>
      </c>
    </row>
    <row r="626" spans="1:60" ht="18.75" customHeight="1" x14ac:dyDescent="0.25">
      <c r="A626" s="223">
        <v>1529</v>
      </c>
      <c r="B626" s="224" t="s">
        <v>1384</v>
      </c>
      <c r="C626" s="225" t="s">
        <v>1193</v>
      </c>
      <c r="D626" s="225" t="s">
        <v>1538</v>
      </c>
      <c r="E626" s="225" t="s">
        <v>571</v>
      </c>
      <c r="F626" s="225" t="s">
        <v>1</v>
      </c>
      <c r="G626" s="225" t="s">
        <v>439</v>
      </c>
      <c r="H626" s="224" t="s">
        <v>1</v>
      </c>
      <c r="I626" s="224" t="s">
        <v>437</v>
      </c>
      <c r="J626" s="241" t="s">
        <v>39</v>
      </c>
      <c r="K626" s="225" t="s">
        <v>1</v>
      </c>
      <c r="L626" s="231" t="s">
        <v>20</v>
      </c>
      <c r="M626" s="226" t="s">
        <v>33</v>
      </c>
      <c r="N626" s="225" t="s">
        <v>1</v>
      </c>
      <c r="O626" s="225" t="s">
        <v>1</v>
      </c>
      <c r="P626" s="225" t="s">
        <v>1</v>
      </c>
      <c r="Q626" s="225" t="s">
        <v>1</v>
      </c>
      <c r="R626" s="225" t="s">
        <v>1</v>
      </c>
      <c r="S626" s="225" t="s">
        <v>1</v>
      </c>
      <c r="T626" s="225" t="s">
        <v>1</v>
      </c>
      <c r="U626" s="225" t="s">
        <v>1</v>
      </c>
      <c r="V626" s="225" t="s">
        <v>1</v>
      </c>
      <c r="W626" s="225" t="s">
        <v>1</v>
      </c>
      <c r="X626" s="225" t="s">
        <v>1</v>
      </c>
      <c r="Y626" s="225" t="s">
        <v>1</v>
      </c>
      <c r="Z626" s="225" t="s">
        <v>1</v>
      </c>
      <c r="AA626" s="225" t="s">
        <v>1</v>
      </c>
      <c r="AB626" s="225" t="s">
        <v>1</v>
      </c>
      <c r="AC626" s="225" t="s">
        <v>1</v>
      </c>
      <c r="AD626" s="225" t="s">
        <v>1</v>
      </c>
      <c r="AE626" s="231" t="s">
        <v>20</v>
      </c>
      <c r="AF626" s="225" t="s">
        <v>1</v>
      </c>
      <c r="AG626" s="225" t="s">
        <v>1</v>
      </c>
      <c r="AH626" s="225" t="s">
        <v>1</v>
      </c>
      <c r="AI626" s="225" t="s">
        <v>1</v>
      </c>
      <c r="AJ626" s="225" t="s">
        <v>1</v>
      </c>
      <c r="AK626" s="225" t="s">
        <v>1</v>
      </c>
      <c r="AL626" s="225" t="s">
        <v>1</v>
      </c>
      <c r="AM626" s="225" t="s">
        <v>1</v>
      </c>
      <c r="AN626" s="225" t="s">
        <v>1</v>
      </c>
      <c r="AO626" s="225" t="s">
        <v>1</v>
      </c>
      <c r="AP626" s="225" t="s">
        <v>1</v>
      </c>
      <c r="AQ626" s="225" t="s">
        <v>1</v>
      </c>
      <c r="AR626" s="225" t="s">
        <v>1</v>
      </c>
      <c r="AS626" s="225" t="s">
        <v>1</v>
      </c>
      <c r="AT626" s="225" t="s">
        <v>1</v>
      </c>
      <c r="AU626" s="225" t="s">
        <v>1</v>
      </c>
      <c r="AV626" s="225" t="s">
        <v>1</v>
      </c>
      <c r="AW626" s="235" t="s">
        <v>1</v>
      </c>
      <c r="AX626" s="235">
        <v>0</v>
      </c>
      <c r="AY626" s="235">
        <v>0</v>
      </c>
      <c r="AZ626" s="228">
        <v>0</v>
      </c>
      <c r="BA626" s="236">
        <v>0.01</v>
      </c>
      <c r="BB626" s="229">
        <v>0</v>
      </c>
      <c r="BD626" t="e">
        <f>VLOOKUP(A626,'High impact list'!$A:$F,1,FALSE)</f>
        <v>#N/A</v>
      </c>
      <c r="BE626" t="e">
        <f>VLOOKUP(A626,'High impact list'!$A:$F,5,FALSE)</f>
        <v>#N/A</v>
      </c>
      <c r="BF626">
        <v>3</v>
      </c>
      <c r="BG626">
        <v>6</v>
      </c>
      <c r="BH626" t="e">
        <f>VLOOKUP(A626,Sheet2!B:B,1,FALSE)</f>
        <v>#N/A</v>
      </c>
    </row>
    <row r="627" spans="1:60" ht="18.75" customHeight="1" x14ac:dyDescent="0.25">
      <c r="A627" s="223">
        <v>1170</v>
      </c>
      <c r="B627" s="224" t="s">
        <v>738</v>
      </c>
      <c r="C627" s="225" t="s">
        <v>1388</v>
      </c>
      <c r="D627" s="225" t="s">
        <v>414</v>
      </c>
      <c r="E627" s="225" t="s">
        <v>737</v>
      </c>
      <c r="F627" s="225" t="s">
        <v>1</v>
      </c>
      <c r="G627" s="225" t="s">
        <v>739</v>
      </c>
      <c r="H627" s="224" t="s">
        <v>1</v>
      </c>
      <c r="I627" s="224" t="s">
        <v>437</v>
      </c>
      <c r="J627" s="226" t="s">
        <v>33</v>
      </c>
      <c r="K627" s="225" t="s">
        <v>1</v>
      </c>
      <c r="L627" s="225" t="s">
        <v>1</v>
      </c>
      <c r="M627" s="226" t="s">
        <v>33</v>
      </c>
      <c r="N627" s="225" t="s">
        <v>1</v>
      </c>
      <c r="O627" s="225" t="s">
        <v>1</v>
      </c>
      <c r="P627" s="225" t="s">
        <v>1</v>
      </c>
      <c r="Q627" s="225" t="s">
        <v>1</v>
      </c>
      <c r="R627" s="225" t="s">
        <v>1</v>
      </c>
      <c r="S627" s="225" t="s">
        <v>1</v>
      </c>
      <c r="T627" s="225" t="s">
        <v>1</v>
      </c>
      <c r="U627" s="225" t="s">
        <v>1</v>
      </c>
      <c r="V627" s="225" t="s">
        <v>1</v>
      </c>
      <c r="W627" s="225" t="s">
        <v>1</v>
      </c>
      <c r="X627" s="225" t="s">
        <v>1</v>
      </c>
      <c r="Y627" s="225" t="s">
        <v>1</v>
      </c>
      <c r="Z627" s="225" t="s">
        <v>1</v>
      </c>
      <c r="AA627" s="225" t="s">
        <v>1</v>
      </c>
      <c r="AB627" s="225" t="s">
        <v>1</v>
      </c>
      <c r="AC627" s="225" t="s">
        <v>1</v>
      </c>
      <c r="AD627" s="225" t="s">
        <v>1</v>
      </c>
      <c r="AE627" s="225" t="s">
        <v>1</v>
      </c>
      <c r="AF627" s="225" t="s">
        <v>1</v>
      </c>
      <c r="AG627" s="225" t="s">
        <v>1</v>
      </c>
      <c r="AH627" s="225" t="s">
        <v>1</v>
      </c>
      <c r="AI627" s="225" t="s">
        <v>1</v>
      </c>
      <c r="AJ627" s="225" t="s">
        <v>1</v>
      </c>
      <c r="AK627" s="225" t="s">
        <v>1</v>
      </c>
      <c r="AL627" s="225" t="s">
        <v>1</v>
      </c>
      <c r="AM627" s="225" t="s">
        <v>1</v>
      </c>
      <c r="AN627" s="225" t="s">
        <v>1</v>
      </c>
      <c r="AO627" s="225" t="s">
        <v>1</v>
      </c>
      <c r="AP627" s="225" t="s">
        <v>1</v>
      </c>
      <c r="AQ627" s="225" t="s">
        <v>1</v>
      </c>
      <c r="AR627" s="225" t="s">
        <v>1</v>
      </c>
      <c r="AS627" s="225" t="s">
        <v>1</v>
      </c>
      <c r="AT627" s="225" t="s">
        <v>1</v>
      </c>
      <c r="AU627" s="225" t="s">
        <v>1</v>
      </c>
      <c r="AV627" s="225" t="s">
        <v>1</v>
      </c>
      <c r="AW627" s="235" t="s">
        <v>1</v>
      </c>
      <c r="AX627" s="235">
        <v>0</v>
      </c>
      <c r="AY627" s="235">
        <v>0</v>
      </c>
      <c r="AZ627" s="228" t="s">
        <v>1</v>
      </c>
      <c r="BA627" s="228" t="s">
        <v>1</v>
      </c>
      <c r="BB627" s="229" t="s">
        <v>1</v>
      </c>
      <c r="BD627" t="e">
        <f>VLOOKUP(A627,'High impact list'!$A:$F,1,FALSE)</f>
        <v>#N/A</v>
      </c>
      <c r="BE627" t="e">
        <f>VLOOKUP(A627,'High impact list'!$A:$F,5,FALSE)</f>
        <v>#N/A</v>
      </c>
      <c r="BF627">
        <v>4</v>
      </c>
      <c r="BG627">
        <v>1</v>
      </c>
      <c r="BH627" t="e">
        <f>VLOOKUP(A627,Sheet2!B:B,1,FALSE)</f>
        <v>#N/A</v>
      </c>
    </row>
    <row r="628" spans="1:60" ht="18" customHeight="1" x14ac:dyDescent="0.25">
      <c r="A628" s="223">
        <v>1369</v>
      </c>
      <c r="B628" s="224" t="s">
        <v>690</v>
      </c>
      <c r="C628" s="225" t="s">
        <v>1388</v>
      </c>
      <c r="D628" s="225" t="s">
        <v>414</v>
      </c>
      <c r="E628" s="225" t="s">
        <v>683</v>
      </c>
      <c r="F628" s="225" t="s">
        <v>1</v>
      </c>
      <c r="G628" s="225" t="s">
        <v>687</v>
      </c>
      <c r="H628" s="224" t="s">
        <v>1</v>
      </c>
      <c r="I628" s="224" t="s">
        <v>437</v>
      </c>
      <c r="J628" s="226" t="s">
        <v>33</v>
      </c>
      <c r="K628" s="225" t="s">
        <v>1</v>
      </c>
      <c r="L628" s="225" t="s">
        <v>1</v>
      </c>
      <c r="M628" s="226" t="s">
        <v>33</v>
      </c>
      <c r="N628" s="225" t="s">
        <v>1</v>
      </c>
      <c r="O628" s="225" t="s">
        <v>1</v>
      </c>
      <c r="P628" s="225" t="s">
        <v>1</v>
      </c>
      <c r="Q628" s="225" t="s">
        <v>1</v>
      </c>
      <c r="R628" s="225" t="s">
        <v>1</v>
      </c>
      <c r="S628" s="225" t="s">
        <v>1</v>
      </c>
      <c r="T628" s="225" t="s">
        <v>1</v>
      </c>
      <c r="U628" s="225" t="s">
        <v>1</v>
      </c>
      <c r="V628" s="225" t="s">
        <v>1</v>
      </c>
      <c r="W628" s="225" t="s">
        <v>1</v>
      </c>
      <c r="X628" s="225" t="s">
        <v>1</v>
      </c>
      <c r="Y628" s="225" t="s">
        <v>1</v>
      </c>
      <c r="Z628" s="225" t="s">
        <v>1</v>
      </c>
      <c r="AA628" s="225" t="s">
        <v>1</v>
      </c>
      <c r="AB628" s="225" t="s">
        <v>1</v>
      </c>
      <c r="AC628" s="225" t="s">
        <v>1</v>
      </c>
      <c r="AD628" s="225" t="s">
        <v>1</v>
      </c>
      <c r="AE628" s="225" t="s">
        <v>1</v>
      </c>
      <c r="AF628" s="225" t="s">
        <v>1</v>
      </c>
      <c r="AG628" s="225" t="s">
        <v>1</v>
      </c>
      <c r="AH628" s="225" t="s">
        <v>1</v>
      </c>
      <c r="AI628" s="225" t="s">
        <v>1</v>
      </c>
      <c r="AJ628" s="225" t="s">
        <v>1</v>
      </c>
      <c r="AK628" s="225" t="s">
        <v>1</v>
      </c>
      <c r="AL628" s="225" t="s">
        <v>1</v>
      </c>
      <c r="AM628" s="225" t="s">
        <v>1</v>
      </c>
      <c r="AN628" s="225" t="s">
        <v>1</v>
      </c>
      <c r="AO628" s="225" t="s">
        <v>1</v>
      </c>
      <c r="AP628" s="225" t="s">
        <v>1</v>
      </c>
      <c r="AQ628" s="225" t="s">
        <v>1</v>
      </c>
      <c r="AR628" s="225" t="s">
        <v>1</v>
      </c>
      <c r="AS628" s="225" t="s">
        <v>1</v>
      </c>
      <c r="AT628" s="225" t="s">
        <v>1</v>
      </c>
      <c r="AU628" s="225" t="s">
        <v>1</v>
      </c>
      <c r="AV628" s="225" t="s">
        <v>1</v>
      </c>
      <c r="AW628" s="235" t="s">
        <v>1</v>
      </c>
      <c r="AX628" s="235">
        <v>0</v>
      </c>
      <c r="AY628" s="235">
        <v>0</v>
      </c>
      <c r="AZ628" s="228" t="s">
        <v>1</v>
      </c>
      <c r="BA628" s="228" t="s">
        <v>1</v>
      </c>
      <c r="BB628" s="229" t="s">
        <v>1</v>
      </c>
      <c r="BD628" t="e">
        <f>VLOOKUP(A628,'High impact list'!$A:$F,1,FALSE)</f>
        <v>#N/A</v>
      </c>
      <c r="BE628" t="e">
        <f>VLOOKUP(A628,'High impact list'!$A:$F,5,FALSE)</f>
        <v>#N/A</v>
      </c>
      <c r="BF628">
        <v>4</v>
      </c>
      <c r="BG628">
        <v>1</v>
      </c>
      <c r="BH628" t="e">
        <f>VLOOKUP(A628,Sheet2!B:B,1,FALSE)</f>
        <v>#N/A</v>
      </c>
    </row>
    <row r="629" spans="1:60" ht="18.75" customHeight="1" x14ac:dyDescent="0.25">
      <c r="A629" s="223">
        <v>54</v>
      </c>
      <c r="B629" s="224" t="s">
        <v>693</v>
      </c>
      <c r="C629" s="225" t="s">
        <v>1388</v>
      </c>
      <c r="D629" s="225" t="s">
        <v>414</v>
      </c>
      <c r="E629" s="225" t="s">
        <v>683</v>
      </c>
      <c r="F629" s="225" t="s">
        <v>1</v>
      </c>
      <c r="G629" s="225" t="s">
        <v>169</v>
      </c>
      <c r="H629" s="224" t="s">
        <v>1</v>
      </c>
      <c r="I629" s="224" t="s">
        <v>437</v>
      </c>
      <c r="J629" s="226" t="s">
        <v>33</v>
      </c>
      <c r="K629" s="225" t="s">
        <v>1</v>
      </c>
      <c r="L629" s="225" t="s">
        <v>1</v>
      </c>
      <c r="M629" s="226" t="s">
        <v>33</v>
      </c>
      <c r="N629" s="225" t="s">
        <v>1</v>
      </c>
      <c r="O629" s="225" t="s">
        <v>1</v>
      </c>
      <c r="P629" s="225" t="s">
        <v>1</v>
      </c>
      <c r="Q629" s="225" t="s">
        <v>1</v>
      </c>
      <c r="R629" s="225" t="s">
        <v>1</v>
      </c>
      <c r="S629" s="225" t="s">
        <v>1</v>
      </c>
      <c r="T629" s="225" t="s">
        <v>1</v>
      </c>
      <c r="U629" s="225" t="s">
        <v>1</v>
      </c>
      <c r="V629" s="225" t="s">
        <v>1</v>
      </c>
      <c r="W629" s="225" t="s">
        <v>1</v>
      </c>
      <c r="X629" s="225" t="s">
        <v>1</v>
      </c>
      <c r="Y629" s="225" t="s">
        <v>1</v>
      </c>
      <c r="Z629" s="225" t="s">
        <v>1</v>
      </c>
      <c r="AA629" s="225" t="s">
        <v>1</v>
      </c>
      <c r="AB629" s="225" t="s">
        <v>1</v>
      </c>
      <c r="AC629" s="225" t="s">
        <v>1</v>
      </c>
      <c r="AD629" s="225" t="s">
        <v>1</v>
      </c>
      <c r="AE629" s="225" t="s">
        <v>1</v>
      </c>
      <c r="AF629" s="225" t="s">
        <v>1</v>
      </c>
      <c r="AG629" s="225" t="s">
        <v>1</v>
      </c>
      <c r="AH629" s="225" t="s">
        <v>1</v>
      </c>
      <c r="AI629" s="225" t="s">
        <v>1</v>
      </c>
      <c r="AJ629" s="225" t="s">
        <v>1</v>
      </c>
      <c r="AK629" s="225" t="s">
        <v>1</v>
      </c>
      <c r="AL629" s="225" t="s">
        <v>1</v>
      </c>
      <c r="AM629" s="225" t="s">
        <v>1</v>
      </c>
      <c r="AN629" s="225" t="s">
        <v>1</v>
      </c>
      <c r="AO629" s="225" t="s">
        <v>1</v>
      </c>
      <c r="AP629" s="225" t="s">
        <v>1</v>
      </c>
      <c r="AQ629" s="225" t="s">
        <v>1</v>
      </c>
      <c r="AR629" s="225" t="s">
        <v>1</v>
      </c>
      <c r="AS629" s="225" t="s">
        <v>1</v>
      </c>
      <c r="AT629" s="225" t="s">
        <v>1</v>
      </c>
      <c r="AU629" s="225" t="s">
        <v>1</v>
      </c>
      <c r="AV629" s="225" t="s">
        <v>1</v>
      </c>
      <c r="AW629" s="235" t="s">
        <v>1</v>
      </c>
      <c r="AX629" s="235">
        <v>0</v>
      </c>
      <c r="AY629" s="235">
        <v>0</v>
      </c>
      <c r="AZ629" s="228" t="s">
        <v>1</v>
      </c>
      <c r="BA629" s="228" t="s">
        <v>1</v>
      </c>
      <c r="BB629" s="229" t="s">
        <v>1</v>
      </c>
      <c r="BD629" t="e">
        <f>VLOOKUP(A629,'High impact list'!$A:$F,1,FALSE)</f>
        <v>#N/A</v>
      </c>
      <c r="BE629" t="e">
        <f>VLOOKUP(A629,'High impact list'!$A:$F,5,FALSE)</f>
        <v>#N/A</v>
      </c>
      <c r="BF629">
        <v>4</v>
      </c>
      <c r="BG629">
        <v>1</v>
      </c>
      <c r="BH629" t="e">
        <f>VLOOKUP(A629,Sheet2!B:B,1,FALSE)</f>
        <v>#N/A</v>
      </c>
    </row>
    <row r="630" spans="1:60" ht="18.75" customHeight="1" x14ac:dyDescent="0.25">
      <c r="A630" s="223">
        <v>1152</v>
      </c>
      <c r="B630" s="224" t="s">
        <v>579</v>
      </c>
      <c r="C630" s="225" t="s">
        <v>1388</v>
      </c>
      <c r="D630" s="225" t="s">
        <v>414</v>
      </c>
      <c r="E630" s="225" t="s">
        <v>571</v>
      </c>
      <c r="F630" s="225" t="s">
        <v>1</v>
      </c>
      <c r="G630" s="225" t="s">
        <v>1</v>
      </c>
      <c r="H630" s="224" t="s">
        <v>1</v>
      </c>
      <c r="I630" s="224" t="s">
        <v>571</v>
      </c>
      <c r="J630" s="226" t="s">
        <v>33</v>
      </c>
      <c r="K630" s="225" t="s">
        <v>1</v>
      </c>
      <c r="L630" s="225" t="s">
        <v>1</v>
      </c>
      <c r="M630" s="226" t="s">
        <v>33</v>
      </c>
      <c r="N630" s="225" t="s">
        <v>1</v>
      </c>
      <c r="O630" s="225" t="s">
        <v>1</v>
      </c>
      <c r="P630" s="225" t="s">
        <v>1</v>
      </c>
      <c r="Q630" s="225" t="s">
        <v>1</v>
      </c>
      <c r="R630" s="225" t="s">
        <v>1</v>
      </c>
      <c r="S630" s="225" t="s">
        <v>1</v>
      </c>
      <c r="T630" s="225" t="s">
        <v>1</v>
      </c>
      <c r="U630" s="225" t="s">
        <v>1</v>
      </c>
      <c r="V630" s="225" t="s">
        <v>1</v>
      </c>
      <c r="W630" s="225" t="s">
        <v>1</v>
      </c>
      <c r="X630" s="225" t="s">
        <v>1</v>
      </c>
      <c r="Y630" s="225" t="s">
        <v>1</v>
      </c>
      <c r="Z630" s="225" t="s">
        <v>1</v>
      </c>
      <c r="AA630" s="225" t="s">
        <v>1</v>
      </c>
      <c r="AB630" s="225" t="s">
        <v>1</v>
      </c>
      <c r="AC630" s="225" t="s">
        <v>1</v>
      </c>
      <c r="AD630" s="225" t="s">
        <v>1</v>
      </c>
      <c r="AE630" s="225" t="s">
        <v>1</v>
      </c>
      <c r="AF630" s="225" t="s">
        <v>1</v>
      </c>
      <c r="AG630" s="225" t="s">
        <v>1</v>
      </c>
      <c r="AH630" s="225" t="s">
        <v>1</v>
      </c>
      <c r="AI630" s="225" t="s">
        <v>1</v>
      </c>
      <c r="AJ630" s="225" t="s">
        <v>1</v>
      </c>
      <c r="AK630" s="225" t="s">
        <v>1</v>
      </c>
      <c r="AL630" s="225" t="s">
        <v>1</v>
      </c>
      <c r="AM630" s="225" t="s">
        <v>1</v>
      </c>
      <c r="AN630" s="225" t="s">
        <v>1</v>
      </c>
      <c r="AO630" s="225" t="s">
        <v>1</v>
      </c>
      <c r="AP630" s="225" t="s">
        <v>1</v>
      </c>
      <c r="AQ630" s="225" t="s">
        <v>1</v>
      </c>
      <c r="AR630" s="225" t="s">
        <v>1</v>
      </c>
      <c r="AS630" s="225" t="s">
        <v>1</v>
      </c>
      <c r="AT630" s="225" t="s">
        <v>1</v>
      </c>
      <c r="AU630" s="225" t="s">
        <v>1</v>
      </c>
      <c r="AV630" s="225" t="s">
        <v>1</v>
      </c>
      <c r="AW630" s="235" t="s">
        <v>1</v>
      </c>
      <c r="AX630" s="235">
        <v>0</v>
      </c>
      <c r="AY630" s="235">
        <v>0</v>
      </c>
      <c r="AZ630" s="228" t="s">
        <v>1</v>
      </c>
      <c r="BA630" s="228" t="s">
        <v>1</v>
      </c>
      <c r="BB630" s="229" t="s">
        <v>1</v>
      </c>
      <c r="BD630" t="e">
        <f>VLOOKUP(A630,'High impact list'!$A:$F,1,FALSE)</f>
        <v>#N/A</v>
      </c>
      <c r="BE630" t="e">
        <f>VLOOKUP(A630,'High impact list'!$A:$F,5,FALSE)</f>
        <v>#N/A</v>
      </c>
      <c r="BF630">
        <v>4</v>
      </c>
      <c r="BG630">
        <v>1</v>
      </c>
      <c r="BH630" t="e">
        <f>VLOOKUP(A630,Sheet2!B:B,1,FALSE)</f>
        <v>#N/A</v>
      </c>
    </row>
    <row r="631" spans="1:60" ht="18.75" customHeight="1" x14ac:dyDescent="0.25">
      <c r="A631" s="223">
        <v>1154</v>
      </c>
      <c r="B631" s="224" t="s">
        <v>606</v>
      </c>
      <c r="C631" s="225" t="s">
        <v>1388</v>
      </c>
      <c r="D631" s="225" t="s">
        <v>414</v>
      </c>
      <c r="E631" s="225" t="s">
        <v>571</v>
      </c>
      <c r="F631" s="225" t="s">
        <v>1</v>
      </c>
      <c r="G631" s="225" t="s">
        <v>1</v>
      </c>
      <c r="H631" s="224" t="s">
        <v>1</v>
      </c>
      <c r="I631" s="224" t="s">
        <v>571</v>
      </c>
      <c r="J631" s="226" t="s">
        <v>33</v>
      </c>
      <c r="K631" s="225" t="s">
        <v>1</v>
      </c>
      <c r="L631" s="225" t="s">
        <v>1</v>
      </c>
      <c r="M631" s="226" t="s">
        <v>33</v>
      </c>
      <c r="N631" s="225" t="s">
        <v>1</v>
      </c>
      <c r="O631" s="225" t="s">
        <v>1</v>
      </c>
      <c r="P631" s="225" t="s">
        <v>1</v>
      </c>
      <c r="Q631" s="225" t="s">
        <v>1</v>
      </c>
      <c r="R631" s="225" t="s">
        <v>1</v>
      </c>
      <c r="S631" s="225" t="s">
        <v>1</v>
      </c>
      <c r="T631" s="225" t="s">
        <v>1</v>
      </c>
      <c r="U631" s="225" t="s">
        <v>1</v>
      </c>
      <c r="V631" s="225" t="s">
        <v>1</v>
      </c>
      <c r="W631" s="225" t="s">
        <v>1</v>
      </c>
      <c r="X631" s="225" t="s">
        <v>1</v>
      </c>
      <c r="Y631" s="225" t="s">
        <v>1</v>
      </c>
      <c r="Z631" s="225" t="s">
        <v>1</v>
      </c>
      <c r="AA631" s="225" t="s">
        <v>1</v>
      </c>
      <c r="AB631" s="225" t="s">
        <v>1</v>
      </c>
      <c r="AC631" s="225" t="s">
        <v>1</v>
      </c>
      <c r="AD631" s="225" t="s">
        <v>1</v>
      </c>
      <c r="AE631" s="225" t="s">
        <v>1</v>
      </c>
      <c r="AF631" s="225" t="s">
        <v>1</v>
      </c>
      <c r="AG631" s="225" t="s">
        <v>1</v>
      </c>
      <c r="AH631" s="225" t="s">
        <v>1</v>
      </c>
      <c r="AI631" s="225" t="s">
        <v>1</v>
      </c>
      <c r="AJ631" s="225" t="s">
        <v>1</v>
      </c>
      <c r="AK631" s="225" t="s">
        <v>1</v>
      </c>
      <c r="AL631" s="225" t="s">
        <v>1</v>
      </c>
      <c r="AM631" s="225" t="s">
        <v>1</v>
      </c>
      <c r="AN631" s="225" t="s">
        <v>1</v>
      </c>
      <c r="AO631" s="225" t="s">
        <v>1</v>
      </c>
      <c r="AP631" s="225" t="s">
        <v>1</v>
      </c>
      <c r="AQ631" s="225" t="s">
        <v>1</v>
      </c>
      <c r="AR631" s="225" t="s">
        <v>1</v>
      </c>
      <c r="AS631" s="225" t="s">
        <v>1</v>
      </c>
      <c r="AT631" s="225" t="s">
        <v>1</v>
      </c>
      <c r="AU631" s="225" t="s">
        <v>1</v>
      </c>
      <c r="AV631" s="225" t="s">
        <v>1</v>
      </c>
      <c r="AW631" s="235" t="s">
        <v>1</v>
      </c>
      <c r="AX631" s="235">
        <v>0</v>
      </c>
      <c r="AY631" s="235">
        <v>0</v>
      </c>
      <c r="AZ631" s="228" t="s">
        <v>1</v>
      </c>
      <c r="BA631" s="228" t="s">
        <v>1</v>
      </c>
      <c r="BB631" s="229" t="s">
        <v>1</v>
      </c>
      <c r="BD631" t="e">
        <f>VLOOKUP(A631,'High impact list'!$A:$F,1,FALSE)</f>
        <v>#N/A</v>
      </c>
      <c r="BE631" t="e">
        <f>VLOOKUP(A631,'High impact list'!$A:$F,5,FALSE)</f>
        <v>#N/A</v>
      </c>
      <c r="BF631">
        <v>4</v>
      </c>
      <c r="BG631">
        <v>1</v>
      </c>
      <c r="BH631" t="e">
        <f>VLOOKUP(A631,Sheet2!B:B,1,FALSE)</f>
        <v>#N/A</v>
      </c>
    </row>
    <row r="632" spans="1:60" ht="14.25" customHeight="1" x14ac:dyDescent="0.25">
      <c r="A632" s="223">
        <v>1153</v>
      </c>
      <c r="B632" s="224" t="s">
        <v>1391</v>
      </c>
      <c r="C632" s="225" t="s">
        <v>1388</v>
      </c>
      <c r="D632" s="225" t="s">
        <v>414</v>
      </c>
      <c r="E632" s="225" t="s">
        <v>571</v>
      </c>
      <c r="F632" s="225" t="s">
        <v>1</v>
      </c>
      <c r="G632" s="225" t="s">
        <v>1</v>
      </c>
      <c r="H632" s="224" t="s">
        <v>1</v>
      </c>
      <c r="I632" s="224" t="s">
        <v>571</v>
      </c>
      <c r="J632" s="226" t="s">
        <v>33</v>
      </c>
      <c r="K632" s="225" t="s">
        <v>1</v>
      </c>
      <c r="L632" s="225" t="s">
        <v>1</v>
      </c>
      <c r="M632" s="226" t="s">
        <v>33</v>
      </c>
      <c r="N632" s="225" t="s">
        <v>1</v>
      </c>
      <c r="O632" s="225" t="s">
        <v>1</v>
      </c>
      <c r="P632" s="225" t="s">
        <v>1</v>
      </c>
      <c r="Q632" s="225" t="s">
        <v>1</v>
      </c>
      <c r="R632" s="225" t="s">
        <v>1</v>
      </c>
      <c r="S632" s="225" t="s">
        <v>1</v>
      </c>
      <c r="T632" s="225" t="s">
        <v>1</v>
      </c>
      <c r="U632" s="225" t="s">
        <v>1</v>
      </c>
      <c r="V632" s="225" t="s">
        <v>1</v>
      </c>
      <c r="W632" s="225" t="s">
        <v>1</v>
      </c>
      <c r="X632" s="225" t="s">
        <v>1</v>
      </c>
      <c r="Y632" s="225" t="s">
        <v>1</v>
      </c>
      <c r="Z632" s="225" t="s">
        <v>1</v>
      </c>
      <c r="AA632" s="225" t="s">
        <v>1</v>
      </c>
      <c r="AB632" s="225" t="s">
        <v>1</v>
      </c>
      <c r="AC632" s="225" t="s">
        <v>1</v>
      </c>
      <c r="AD632" s="225" t="s">
        <v>1</v>
      </c>
      <c r="AE632" s="225" t="s">
        <v>1</v>
      </c>
      <c r="AF632" s="225" t="s">
        <v>1</v>
      </c>
      <c r="AG632" s="225" t="s">
        <v>1</v>
      </c>
      <c r="AH632" s="225" t="s">
        <v>1</v>
      </c>
      <c r="AI632" s="225" t="s">
        <v>1</v>
      </c>
      <c r="AJ632" s="225" t="s">
        <v>1</v>
      </c>
      <c r="AK632" s="225" t="s">
        <v>1</v>
      </c>
      <c r="AL632" s="225" t="s">
        <v>1</v>
      </c>
      <c r="AM632" s="225" t="s">
        <v>1</v>
      </c>
      <c r="AN632" s="225" t="s">
        <v>1</v>
      </c>
      <c r="AO632" s="225" t="s">
        <v>1</v>
      </c>
      <c r="AP632" s="225" t="s">
        <v>1</v>
      </c>
      <c r="AQ632" s="225" t="s">
        <v>1</v>
      </c>
      <c r="AR632" s="225" t="s">
        <v>1</v>
      </c>
      <c r="AS632" s="225" t="s">
        <v>1</v>
      </c>
      <c r="AT632" s="225" t="s">
        <v>1</v>
      </c>
      <c r="AU632" s="225" t="s">
        <v>1</v>
      </c>
      <c r="AV632" s="225" t="s">
        <v>1</v>
      </c>
      <c r="AW632" s="235" t="s">
        <v>1</v>
      </c>
      <c r="AX632" s="235">
        <v>0</v>
      </c>
      <c r="AY632" s="235">
        <v>0</v>
      </c>
      <c r="AZ632" s="228" t="s">
        <v>1</v>
      </c>
      <c r="BA632" s="228" t="s">
        <v>1</v>
      </c>
      <c r="BB632" s="229" t="s">
        <v>1</v>
      </c>
      <c r="BD632" t="e">
        <f>VLOOKUP(A632,'High impact list'!$A:$F,1,FALSE)</f>
        <v>#N/A</v>
      </c>
      <c r="BE632" t="e">
        <f>VLOOKUP(A632,'High impact list'!$A:$F,5,FALSE)</f>
        <v>#N/A</v>
      </c>
      <c r="BF632">
        <v>4</v>
      </c>
      <c r="BG632">
        <v>1</v>
      </c>
      <c r="BH632" t="e">
        <f>VLOOKUP(A632,Sheet2!B:B,1,FALSE)</f>
        <v>#N/A</v>
      </c>
    </row>
    <row r="633" spans="1:60" ht="18" customHeight="1" x14ac:dyDescent="0.25">
      <c r="A633" s="223">
        <v>1366</v>
      </c>
      <c r="B633" s="224" t="s">
        <v>814</v>
      </c>
      <c r="C633" s="225" t="s">
        <v>1388</v>
      </c>
      <c r="D633" s="225" t="s">
        <v>414</v>
      </c>
      <c r="E633" s="225" t="s">
        <v>815</v>
      </c>
      <c r="F633" s="225" t="s">
        <v>1</v>
      </c>
      <c r="G633" s="225" t="s">
        <v>1524</v>
      </c>
      <c r="H633" s="224" t="s">
        <v>1</v>
      </c>
      <c r="I633" s="224" t="s">
        <v>437</v>
      </c>
      <c r="J633" s="226" t="s">
        <v>33</v>
      </c>
      <c r="K633" s="225" t="s">
        <v>1</v>
      </c>
      <c r="L633" s="225" t="s">
        <v>1</v>
      </c>
      <c r="M633" s="226" t="s">
        <v>33</v>
      </c>
      <c r="N633" s="225" t="s">
        <v>1</v>
      </c>
      <c r="O633" s="225" t="s">
        <v>1</v>
      </c>
      <c r="P633" s="225" t="s">
        <v>1</v>
      </c>
      <c r="Q633" s="225" t="s">
        <v>1</v>
      </c>
      <c r="R633" s="225" t="s">
        <v>1</v>
      </c>
      <c r="S633" s="225" t="s">
        <v>1</v>
      </c>
      <c r="T633" s="225" t="s">
        <v>1</v>
      </c>
      <c r="U633" s="225" t="s">
        <v>1</v>
      </c>
      <c r="V633" s="225" t="s">
        <v>1</v>
      </c>
      <c r="W633" s="225" t="s">
        <v>1</v>
      </c>
      <c r="X633" s="225" t="s">
        <v>1</v>
      </c>
      <c r="Y633" s="225" t="s">
        <v>1</v>
      </c>
      <c r="Z633" s="225" t="s">
        <v>1</v>
      </c>
      <c r="AA633" s="225" t="s">
        <v>1</v>
      </c>
      <c r="AB633" s="225" t="s">
        <v>1</v>
      </c>
      <c r="AC633" s="225" t="s">
        <v>1</v>
      </c>
      <c r="AD633" s="225" t="s">
        <v>1</v>
      </c>
      <c r="AE633" s="225" t="s">
        <v>1</v>
      </c>
      <c r="AF633" s="225" t="s">
        <v>1</v>
      </c>
      <c r="AG633" s="225" t="s">
        <v>1</v>
      </c>
      <c r="AH633" s="225" t="s">
        <v>1</v>
      </c>
      <c r="AI633" s="225" t="s">
        <v>1</v>
      </c>
      <c r="AJ633" s="225" t="s">
        <v>1</v>
      </c>
      <c r="AK633" s="225" t="s">
        <v>1</v>
      </c>
      <c r="AL633" s="225" t="s">
        <v>1</v>
      </c>
      <c r="AM633" s="225" t="s">
        <v>1</v>
      </c>
      <c r="AN633" s="225" t="s">
        <v>1</v>
      </c>
      <c r="AO633" s="225" t="s">
        <v>1</v>
      </c>
      <c r="AP633" s="225" t="s">
        <v>1</v>
      </c>
      <c r="AQ633" s="225" t="s">
        <v>1</v>
      </c>
      <c r="AR633" s="225" t="s">
        <v>1</v>
      </c>
      <c r="AS633" s="225" t="s">
        <v>1</v>
      </c>
      <c r="AT633" s="225" t="s">
        <v>1</v>
      </c>
      <c r="AU633" s="225" t="s">
        <v>1</v>
      </c>
      <c r="AV633" s="225" t="s">
        <v>1</v>
      </c>
      <c r="AW633" s="235" t="s">
        <v>1</v>
      </c>
      <c r="AX633" s="235">
        <v>0</v>
      </c>
      <c r="AY633" s="235">
        <v>0</v>
      </c>
      <c r="AZ633" s="228" t="s">
        <v>1</v>
      </c>
      <c r="BA633" s="228" t="s">
        <v>1</v>
      </c>
      <c r="BB633" s="229" t="s">
        <v>1</v>
      </c>
      <c r="BD633" t="e">
        <f>VLOOKUP(A633,'High impact list'!$A:$F,1,FALSE)</f>
        <v>#N/A</v>
      </c>
      <c r="BE633" t="e">
        <f>VLOOKUP(A633,'High impact list'!$A:$F,5,FALSE)</f>
        <v>#N/A</v>
      </c>
      <c r="BF633">
        <v>4</v>
      </c>
      <c r="BG633">
        <v>1</v>
      </c>
      <c r="BH633" t="e">
        <f>VLOOKUP(A633,Sheet2!B:B,1,FALSE)</f>
        <v>#N/A</v>
      </c>
    </row>
    <row r="634" spans="1:60" ht="18.75" customHeight="1" x14ac:dyDescent="0.25">
      <c r="A634" s="223">
        <v>1167</v>
      </c>
      <c r="B634" s="224" t="s">
        <v>1394</v>
      </c>
      <c r="C634" s="225" t="s">
        <v>1388</v>
      </c>
      <c r="D634" s="225" t="s">
        <v>414</v>
      </c>
      <c r="E634" s="225" t="s">
        <v>737</v>
      </c>
      <c r="F634" s="225" t="s">
        <v>1</v>
      </c>
      <c r="G634" s="225" t="s">
        <v>209</v>
      </c>
      <c r="H634" s="224" t="s">
        <v>1</v>
      </c>
      <c r="I634" s="224" t="s">
        <v>437</v>
      </c>
      <c r="J634" s="226" t="s">
        <v>33</v>
      </c>
      <c r="K634" s="230" t="s">
        <v>22</v>
      </c>
      <c r="L634" s="225" t="s">
        <v>1</v>
      </c>
      <c r="M634" s="227" t="s">
        <v>17</v>
      </c>
      <c r="N634" s="232" t="s">
        <v>23</v>
      </c>
      <c r="O634" s="230" t="s">
        <v>22</v>
      </c>
      <c r="P634" s="225" t="s">
        <v>1</v>
      </c>
      <c r="Q634" s="225" t="s">
        <v>1</v>
      </c>
      <c r="R634" s="225" t="s">
        <v>1</v>
      </c>
      <c r="S634" s="225" t="s">
        <v>1</v>
      </c>
      <c r="T634" s="225" t="s">
        <v>1</v>
      </c>
      <c r="U634" s="225" t="s">
        <v>1</v>
      </c>
      <c r="V634" s="225" t="s">
        <v>1</v>
      </c>
      <c r="W634" s="225" t="s">
        <v>1</v>
      </c>
      <c r="X634" s="225" t="s">
        <v>1</v>
      </c>
      <c r="Y634" s="225" t="s">
        <v>1</v>
      </c>
      <c r="Z634" s="230" t="s">
        <v>22</v>
      </c>
      <c r="AA634" s="225" t="s">
        <v>1</v>
      </c>
      <c r="AB634" s="225" t="s">
        <v>1</v>
      </c>
      <c r="AC634" s="225" t="s">
        <v>1</v>
      </c>
      <c r="AD634" s="225" t="s">
        <v>1</v>
      </c>
      <c r="AE634" s="225" t="s">
        <v>1</v>
      </c>
      <c r="AF634" s="225" t="s">
        <v>1</v>
      </c>
      <c r="AG634" s="225" t="s">
        <v>1</v>
      </c>
      <c r="AH634" s="225" t="s">
        <v>1</v>
      </c>
      <c r="AI634" s="225" t="s">
        <v>1</v>
      </c>
      <c r="AJ634" s="225" t="s">
        <v>1</v>
      </c>
      <c r="AK634" s="225" t="s">
        <v>1</v>
      </c>
      <c r="AL634" s="225" t="s">
        <v>1</v>
      </c>
      <c r="AM634" s="225" t="s">
        <v>1</v>
      </c>
      <c r="AN634" s="225" t="s">
        <v>1</v>
      </c>
      <c r="AO634" s="225" t="s">
        <v>1</v>
      </c>
      <c r="AP634" s="225" t="s">
        <v>1</v>
      </c>
      <c r="AQ634" s="225" t="s">
        <v>1</v>
      </c>
      <c r="AR634" s="225" t="s">
        <v>1</v>
      </c>
      <c r="AS634" s="225" t="s">
        <v>1</v>
      </c>
      <c r="AT634" s="225" t="s">
        <v>1</v>
      </c>
      <c r="AU634" s="232" t="s">
        <v>23</v>
      </c>
      <c r="AV634" s="225" t="s">
        <v>1</v>
      </c>
      <c r="AW634" s="235" t="s">
        <v>1</v>
      </c>
      <c r="AX634" s="235">
        <v>0</v>
      </c>
      <c r="AY634" s="235">
        <v>0</v>
      </c>
      <c r="AZ634" s="228">
        <v>0</v>
      </c>
      <c r="BA634" s="236">
        <v>0.74</v>
      </c>
      <c r="BB634" s="238">
        <v>2.9</v>
      </c>
      <c r="BD634" t="e">
        <f>VLOOKUP(A634,'High impact list'!$A:$F,1,FALSE)</f>
        <v>#N/A</v>
      </c>
      <c r="BE634" t="e">
        <f>VLOOKUP(A634,'High impact list'!$A:$F,5,FALSE)</f>
        <v>#N/A</v>
      </c>
      <c r="BF634">
        <v>4</v>
      </c>
      <c r="BG634">
        <v>1</v>
      </c>
      <c r="BH634" t="e">
        <f>VLOOKUP(A634,Sheet2!B:B,1,FALSE)</f>
        <v>#N/A</v>
      </c>
    </row>
    <row r="635" spans="1:60" ht="18.75" customHeight="1" x14ac:dyDescent="0.25">
      <c r="A635" s="223">
        <v>1050</v>
      </c>
      <c r="B635" s="224" t="s">
        <v>1548</v>
      </c>
      <c r="C635" s="225" t="s">
        <v>1388</v>
      </c>
      <c r="D635" s="225" t="s">
        <v>414</v>
      </c>
      <c r="E635" s="225" t="s">
        <v>1086</v>
      </c>
      <c r="F635" s="225" t="s">
        <v>1</v>
      </c>
      <c r="G635" s="225" t="s">
        <v>439</v>
      </c>
      <c r="H635" s="224" t="s">
        <v>1</v>
      </c>
      <c r="I635" s="224" t="s">
        <v>437</v>
      </c>
      <c r="J635" s="226" t="s">
        <v>33</v>
      </c>
      <c r="K635" s="225" t="s">
        <v>1</v>
      </c>
      <c r="L635" s="230" t="s">
        <v>22</v>
      </c>
      <c r="M635" s="227" t="s">
        <v>17</v>
      </c>
      <c r="N635" s="230" t="s">
        <v>22</v>
      </c>
      <c r="O635" s="232" t="s">
        <v>23</v>
      </c>
      <c r="P635" s="225" t="s">
        <v>1</v>
      </c>
      <c r="Q635" s="225" t="s">
        <v>1</v>
      </c>
      <c r="R635" s="225" t="s">
        <v>1</v>
      </c>
      <c r="S635" s="225" t="s">
        <v>1</v>
      </c>
      <c r="T635" s="225" t="s">
        <v>1</v>
      </c>
      <c r="U635" s="225" t="s">
        <v>1</v>
      </c>
      <c r="V635" s="225" t="s">
        <v>1</v>
      </c>
      <c r="W635" s="225" t="s">
        <v>1</v>
      </c>
      <c r="X635" s="225" t="s">
        <v>1</v>
      </c>
      <c r="Y635" s="225" t="s">
        <v>1</v>
      </c>
      <c r="Z635" s="225" t="s">
        <v>1</v>
      </c>
      <c r="AA635" s="225" t="s">
        <v>1</v>
      </c>
      <c r="AB635" s="225" t="s">
        <v>1</v>
      </c>
      <c r="AC635" s="225" t="s">
        <v>1</v>
      </c>
      <c r="AD635" s="225" t="s">
        <v>1</v>
      </c>
      <c r="AE635" s="230" t="s">
        <v>22</v>
      </c>
      <c r="AF635" s="230" t="s">
        <v>22</v>
      </c>
      <c r="AG635" s="225" t="s">
        <v>1</v>
      </c>
      <c r="AH635" s="225" t="s">
        <v>1</v>
      </c>
      <c r="AI635" s="225" t="s">
        <v>1</v>
      </c>
      <c r="AJ635" s="225" t="s">
        <v>1</v>
      </c>
      <c r="AK635" s="225" t="s">
        <v>1</v>
      </c>
      <c r="AL635" s="230" t="s">
        <v>22</v>
      </c>
      <c r="AM635" s="225" t="s">
        <v>1</v>
      </c>
      <c r="AN635" s="225" t="s">
        <v>1</v>
      </c>
      <c r="AO635" s="230" t="s">
        <v>22</v>
      </c>
      <c r="AP635" s="225" t="s">
        <v>1</v>
      </c>
      <c r="AQ635" s="225" t="s">
        <v>1</v>
      </c>
      <c r="AR635" s="225" t="s">
        <v>1</v>
      </c>
      <c r="AS635" s="225" t="s">
        <v>1</v>
      </c>
      <c r="AT635" s="225" t="s">
        <v>1</v>
      </c>
      <c r="AU635" s="225" t="s">
        <v>1</v>
      </c>
      <c r="AV635" s="225" t="s">
        <v>1</v>
      </c>
      <c r="AW635" s="235" t="s">
        <v>1</v>
      </c>
      <c r="AX635" s="226">
        <v>1</v>
      </c>
      <c r="AY635" s="235">
        <v>0</v>
      </c>
      <c r="AZ635" s="228" t="s">
        <v>1</v>
      </c>
      <c r="BA635" s="228" t="s">
        <v>1</v>
      </c>
      <c r="BB635" s="229" t="s">
        <v>1</v>
      </c>
      <c r="BD635" t="e">
        <f>VLOOKUP(A635,'High impact list'!$A:$F,1,FALSE)</f>
        <v>#N/A</v>
      </c>
      <c r="BE635" t="e">
        <f>VLOOKUP(A635,'High impact list'!$A:$F,5,FALSE)</f>
        <v>#N/A</v>
      </c>
      <c r="BF635">
        <v>4</v>
      </c>
      <c r="BG635">
        <v>1</v>
      </c>
      <c r="BH635" t="e">
        <f>VLOOKUP(A635,Sheet2!B:B,1,FALSE)</f>
        <v>#N/A</v>
      </c>
    </row>
    <row r="636" spans="1:60" ht="18.75" customHeight="1" x14ac:dyDescent="0.25">
      <c r="A636" s="223">
        <v>1150</v>
      </c>
      <c r="B636" s="224" t="s">
        <v>1399</v>
      </c>
      <c r="C636" s="225" t="s">
        <v>1388</v>
      </c>
      <c r="D636" s="225" t="s">
        <v>414</v>
      </c>
      <c r="E636" s="225" t="s">
        <v>571</v>
      </c>
      <c r="F636" s="225" t="s">
        <v>1</v>
      </c>
      <c r="G636" s="225" t="s">
        <v>1</v>
      </c>
      <c r="H636" s="224" t="s">
        <v>1</v>
      </c>
      <c r="I636" s="224" t="s">
        <v>571</v>
      </c>
      <c r="J636" s="226" t="s">
        <v>33</v>
      </c>
      <c r="K636" s="225" t="s">
        <v>1</v>
      </c>
      <c r="L636" s="225" t="s">
        <v>1</v>
      </c>
      <c r="M636" s="226" t="s">
        <v>33</v>
      </c>
      <c r="N636" s="225" t="s">
        <v>1</v>
      </c>
      <c r="O636" s="225" t="s">
        <v>1</v>
      </c>
      <c r="P636" s="225" t="s">
        <v>1</v>
      </c>
      <c r="Q636" s="225" t="s">
        <v>1</v>
      </c>
      <c r="R636" s="225" t="s">
        <v>1</v>
      </c>
      <c r="S636" s="225" t="s">
        <v>1</v>
      </c>
      <c r="T636" s="225" t="s">
        <v>1</v>
      </c>
      <c r="U636" s="225" t="s">
        <v>1</v>
      </c>
      <c r="V636" s="225" t="s">
        <v>1</v>
      </c>
      <c r="W636" s="225" t="s">
        <v>1</v>
      </c>
      <c r="X636" s="225" t="s">
        <v>1</v>
      </c>
      <c r="Y636" s="225" t="s">
        <v>1</v>
      </c>
      <c r="Z636" s="225" t="s">
        <v>1</v>
      </c>
      <c r="AA636" s="225" t="s">
        <v>1</v>
      </c>
      <c r="AB636" s="225" t="s">
        <v>1</v>
      </c>
      <c r="AC636" s="225" t="s">
        <v>1</v>
      </c>
      <c r="AD636" s="225" t="s">
        <v>1</v>
      </c>
      <c r="AE636" s="225" t="s">
        <v>1</v>
      </c>
      <c r="AF636" s="225" t="s">
        <v>1</v>
      </c>
      <c r="AG636" s="225" t="s">
        <v>1</v>
      </c>
      <c r="AH636" s="225" t="s">
        <v>1</v>
      </c>
      <c r="AI636" s="225" t="s">
        <v>1</v>
      </c>
      <c r="AJ636" s="225" t="s">
        <v>1</v>
      </c>
      <c r="AK636" s="225" t="s">
        <v>1</v>
      </c>
      <c r="AL636" s="225" t="s">
        <v>1</v>
      </c>
      <c r="AM636" s="225" t="s">
        <v>1</v>
      </c>
      <c r="AN636" s="225" t="s">
        <v>1</v>
      </c>
      <c r="AO636" s="225" t="s">
        <v>1</v>
      </c>
      <c r="AP636" s="225" t="s">
        <v>1</v>
      </c>
      <c r="AQ636" s="225" t="s">
        <v>1</v>
      </c>
      <c r="AR636" s="225" t="s">
        <v>1</v>
      </c>
      <c r="AS636" s="225" t="s">
        <v>1</v>
      </c>
      <c r="AT636" s="225" t="s">
        <v>1</v>
      </c>
      <c r="AU636" s="225" t="s">
        <v>1</v>
      </c>
      <c r="AV636" s="225" t="s">
        <v>1</v>
      </c>
      <c r="AW636" s="235" t="s">
        <v>1</v>
      </c>
      <c r="AX636" s="235">
        <v>0</v>
      </c>
      <c r="AY636" s="235">
        <v>0</v>
      </c>
      <c r="AZ636" s="228" t="s">
        <v>1</v>
      </c>
      <c r="BA636" s="228" t="s">
        <v>1</v>
      </c>
      <c r="BB636" s="229" t="s">
        <v>1</v>
      </c>
      <c r="BD636" t="e">
        <f>VLOOKUP(A636,'High impact list'!$A:$F,1,FALSE)</f>
        <v>#N/A</v>
      </c>
      <c r="BE636" t="e">
        <f>VLOOKUP(A636,'High impact list'!$A:$F,5,FALSE)</f>
        <v>#N/A</v>
      </c>
      <c r="BF636">
        <v>4</v>
      </c>
      <c r="BG636">
        <v>1</v>
      </c>
      <c r="BH636">
        <f>VLOOKUP(A636,Sheet2!B:B,1,FALSE)</f>
        <v>1150</v>
      </c>
    </row>
    <row r="637" spans="1:60" ht="18.75" customHeight="1" x14ac:dyDescent="0.25">
      <c r="A637" s="223">
        <v>1525</v>
      </c>
      <c r="B637" s="224" t="s">
        <v>1401</v>
      </c>
      <c r="C637" s="225" t="s">
        <v>1388</v>
      </c>
      <c r="D637" s="225" t="s">
        <v>414</v>
      </c>
      <c r="E637" s="225" t="s">
        <v>683</v>
      </c>
      <c r="F637" s="225" t="s">
        <v>1</v>
      </c>
      <c r="G637" s="225" t="s">
        <v>169</v>
      </c>
      <c r="H637" s="224" t="s">
        <v>1</v>
      </c>
      <c r="I637" s="224" t="s">
        <v>437</v>
      </c>
      <c r="J637" s="226" t="s">
        <v>33</v>
      </c>
      <c r="K637" s="225" t="s">
        <v>1</v>
      </c>
      <c r="L637" s="225" t="s">
        <v>1</v>
      </c>
      <c r="M637" s="226" t="s">
        <v>33</v>
      </c>
      <c r="N637" s="225" t="s">
        <v>1</v>
      </c>
      <c r="O637" s="225" t="s">
        <v>1</v>
      </c>
      <c r="P637" s="225" t="s">
        <v>1</v>
      </c>
      <c r="Q637" s="225" t="s">
        <v>1</v>
      </c>
      <c r="R637" s="225" t="s">
        <v>1</v>
      </c>
      <c r="S637" s="225" t="s">
        <v>1</v>
      </c>
      <c r="T637" s="225" t="s">
        <v>1</v>
      </c>
      <c r="U637" s="225" t="s">
        <v>1</v>
      </c>
      <c r="V637" s="225" t="s">
        <v>1</v>
      </c>
      <c r="W637" s="225" t="s">
        <v>1</v>
      </c>
      <c r="X637" s="225" t="s">
        <v>1</v>
      </c>
      <c r="Y637" s="225" t="s">
        <v>1</v>
      </c>
      <c r="Z637" s="225" t="s">
        <v>1</v>
      </c>
      <c r="AA637" s="225" t="s">
        <v>1</v>
      </c>
      <c r="AB637" s="225" t="s">
        <v>1</v>
      </c>
      <c r="AC637" s="225" t="s">
        <v>1</v>
      </c>
      <c r="AD637" s="225" t="s">
        <v>1</v>
      </c>
      <c r="AE637" s="225" t="s">
        <v>1</v>
      </c>
      <c r="AF637" s="225" t="s">
        <v>1</v>
      </c>
      <c r="AG637" s="225" t="s">
        <v>1</v>
      </c>
      <c r="AH637" s="225" t="s">
        <v>1</v>
      </c>
      <c r="AI637" s="225" t="s">
        <v>1</v>
      </c>
      <c r="AJ637" s="225" t="s">
        <v>1</v>
      </c>
      <c r="AK637" s="225" t="s">
        <v>1</v>
      </c>
      <c r="AL637" s="225" t="s">
        <v>1</v>
      </c>
      <c r="AM637" s="225" t="s">
        <v>1</v>
      </c>
      <c r="AN637" s="225" t="s">
        <v>1</v>
      </c>
      <c r="AO637" s="225" t="s">
        <v>1</v>
      </c>
      <c r="AP637" s="225" t="s">
        <v>1</v>
      </c>
      <c r="AQ637" s="225" t="s">
        <v>1</v>
      </c>
      <c r="AR637" s="225" t="s">
        <v>1</v>
      </c>
      <c r="AS637" s="225" t="s">
        <v>1</v>
      </c>
      <c r="AT637" s="225" t="s">
        <v>1</v>
      </c>
      <c r="AU637" s="225" t="s">
        <v>1</v>
      </c>
      <c r="AV637" s="225" t="s">
        <v>1</v>
      </c>
      <c r="AW637" s="235" t="s">
        <v>1</v>
      </c>
      <c r="AX637" s="226">
        <v>1</v>
      </c>
      <c r="AY637" s="235">
        <v>0</v>
      </c>
      <c r="AZ637" s="228" t="s">
        <v>1</v>
      </c>
      <c r="BA637" s="228" t="s">
        <v>1</v>
      </c>
      <c r="BB637" s="229" t="s">
        <v>1</v>
      </c>
      <c r="BD637" t="e">
        <f>VLOOKUP(A637,'High impact list'!$A:$F,1,FALSE)</f>
        <v>#N/A</v>
      </c>
      <c r="BE637" t="e">
        <f>VLOOKUP(A637,'High impact list'!$A:$F,5,FALSE)</f>
        <v>#N/A</v>
      </c>
      <c r="BF637">
        <v>4</v>
      </c>
      <c r="BG637">
        <v>1</v>
      </c>
      <c r="BH637" t="e">
        <f>VLOOKUP(A637,Sheet2!B:B,1,FALSE)</f>
        <v>#N/A</v>
      </c>
    </row>
    <row r="638" spans="1:60" ht="14.25" customHeight="1" x14ac:dyDescent="0.25">
      <c r="A638" s="223">
        <v>1160</v>
      </c>
      <c r="B638" s="224" t="s">
        <v>919</v>
      </c>
      <c r="C638" s="225" t="s">
        <v>1388</v>
      </c>
      <c r="D638" s="225" t="s">
        <v>414</v>
      </c>
      <c r="E638" s="225" t="s">
        <v>896</v>
      </c>
      <c r="F638" s="225" t="s">
        <v>1</v>
      </c>
      <c r="G638" s="225" t="s">
        <v>667</v>
      </c>
      <c r="H638" s="224" t="s">
        <v>1</v>
      </c>
      <c r="I638" s="224" t="s">
        <v>437</v>
      </c>
      <c r="J638" s="226" t="s">
        <v>33</v>
      </c>
      <c r="K638" s="225" t="s">
        <v>1</v>
      </c>
      <c r="L638" s="225" t="s">
        <v>1</v>
      </c>
      <c r="M638" s="226" t="s">
        <v>33</v>
      </c>
      <c r="N638" s="225" t="s">
        <v>1</v>
      </c>
      <c r="O638" s="225" t="s">
        <v>1</v>
      </c>
      <c r="P638" s="225" t="s">
        <v>1</v>
      </c>
      <c r="Q638" s="225" t="s">
        <v>1</v>
      </c>
      <c r="R638" s="225" t="s">
        <v>1</v>
      </c>
      <c r="S638" s="225" t="s">
        <v>1</v>
      </c>
      <c r="T638" s="225" t="s">
        <v>1</v>
      </c>
      <c r="U638" s="225" t="s">
        <v>1</v>
      </c>
      <c r="V638" s="225" t="s">
        <v>1</v>
      </c>
      <c r="W638" s="225" t="s">
        <v>1</v>
      </c>
      <c r="X638" s="225" t="s">
        <v>1</v>
      </c>
      <c r="Y638" s="225" t="s">
        <v>1</v>
      </c>
      <c r="Z638" s="225" t="s">
        <v>1</v>
      </c>
      <c r="AA638" s="225" t="s">
        <v>1</v>
      </c>
      <c r="AB638" s="225" t="s">
        <v>1</v>
      </c>
      <c r="AC638" s="225" t="s">
        <v>1</v>
      </c>
      <c r="AD638" s="225" t="s">
        <v>1</v>
      </c>
      <c r="AE638" s="225" t="s">
        <v>1</v>
      </c>
      <c r="AF638" s="225" t="s">
        <v>1</v>
      </c>
      <c r="AG638" s="225" t="s">
        <v>1</v>
      </c>
      <c r="AH638" s="225" t="s">
        <v>1</v>
      </c>
      <c r="AI638" s="225" t="s">
        <v>1</v>
      </c>
      <c r="AJ638" s="225" t="s">
        <v>1</v>
      </c>
      <c r="AK638" s="225" t="s">
        <v>1</v>
      </c>
      <c r="AL638" s="225" t="s">
        <v>1</v>
      </c>
      <c r="AM638" s="225" t="s">
        <v>1</v>
      </c>
      <c r="AN638" s="225" t="s">
        <v>1</v>
      </c>
      <c r="AO638" s="225" t="s">
        <v>1</v>
      </c>
      <c r="AP638" s="225" t="s">
        <v>1</v>
      </c>
      <c r="AQ638" s="225" t="s">
        <v>1</v>
      </c>
      <c r="AR638" s="225" t="s">
        <v>1</v>
      </c>
      <c r="AS638" s="225" t="s">
        <v>1</v>
      </c>
      <c r="AT638" s="225" t="s">
        <v>1</v>
      </c>
      <c r="AU638" s="225" t="s">
        <v>1</v>
      </c>
      <c r="AV638" s="225" t="s">
        <v>1</v>
      </c>
      <c r="AW638" s="235" t="s">
        <v>1</v>
      </c>
      <c r="AX638" s="235">
        <v>0</v>
      </c>
      <c r="AY638" s="235">
        <v>0</v>
      </c>
      <c r="AZ638" s="228" t="s">
        <v>1</v>
      </c>
      <c r="BA638" s="228" t="s">
        <v>1</v>
      </c>
      <c r="BB638" s="229" t="s">
        <v>1</v>
      </c>
      <c r="BD638" t="e">
        <f>VLOOKUP(A638,'High impact list'!$A:$F,1,FALSE)</f>
        <v>#N/A</v>
      </c>
      <c r="BE638" t="e">
        <f>VLOOKUP(A638,'High impact list'!$A:$F,5,FALSE)</f>
        <v>#N/A</v>
      </c>
      <c r="BF638">
        <v>4</v>
      </c>
      <c r="BG638">
        <v>1</v>
      </c>
      <c r="BH638" t="e">
        <f>VLOOKUP(A638,Sheet2!B:B,1,FALSE)</f>
        <v>#N/A</v>
      </c>
    </row>
    <row r="639" spans="1:60" ht="18" customHeight="1" x14ac:dyDescent="0.25">
      <c r="A639" s="223">
        <v>206</v>
      </c>
      <c r="B639" s="224" t="s">
        <v>1408</v>
      </c>
      <c r="C639" s="225" t="s">
        <v>1388</v>
      </c>
      <c r="D639" s="225" t="s">
        <v>414</v>
      </c>
      <c r="E639" s="225" t="s">
        <v>683</v>
      </c>
      <c r="F639" s="225" t="s">
        <v>1</v>
      </c>
      <c r="G639" s="225" t="s">
        <v>687</v>
      </c>
      <c r="H639" s="224" t="s">
        <v>1</v>
      </c>
      <c r="I639" s="224" t="s">
        <v>437</v>
      </c>
      <c r="J639" s="226" t="s">
        <v>33</v>
      </c>
      <c r="K639" s="230" t="s">
        <v>22</v>
      </c>
      <c r="L639" s="225" t="s">
        <v>1</v>
      </c>
      <c r="M639" s="227" t="s">
        <v>17</v>
      </c>
      <c r="N639" s="232" t="s">
        <v>23</v>
      </c>
      <c r="O639" s="230" t="s">
        <v>22</v>
      </c>
      <c r="P639" s="225" t="s">
        <v>1</v>
      </c>
      <c r="Q639" s="225" t="s">
        <v>1</v>
      </c>
      <c r="R639" s="225" t="s">
        <v>1</v>
      </c>
      <c r="S639" s="225" t="s">
        <v>1</v>
      </c>
      <c r="T639" s="225" t="s">
        <v>1</v>
      </c>
      <c r="U639" s="225" t="s">
        <v>1</v>
      </c>
      <c r="V639" s="225" t="s">
        <v>1</v>
      </c>
      <c r="W639" s="225" t="s">
        <v>1</v>
      </c>
      <c r="X639" s="225" t="s">
        <v>1</v>
      </c>
      <c r="Y639" s="225" t="s">
        <v>1</v>
      </c>
      <c r="Z639" s="230" t="s">
        <v>22</v>
      </c>
      <c r="AA639" s="230" t="s">
        <v>22</v>
      </c>
      <c r="AB639" s="225" t="s">
        <v>1</v>
      </c>
      <c r="AC639" s="225" t="s">
        <v>1</v>
      </c>
      <c r="AD639" s="225" t="s">
        <v>1</v>
      </c>
      <c r="AE639" s="225" t="s">
        <v>1</v>
      </c>
      <c r="AF639" s="225" t="s">
        <v>1</v>
      </c>
      <c r="AG639" s="225" t="s">
        <v>1</v>
      </c>
      <c r="AH639" s="225" t="s">
        <v>1</v>
      </c>
      <c r="AI639" s="225" t="s">
        <v>1</v>
      </c>
      <c r="AJ639" s="225" t="s">
        <v>1</v>
      </c>
      <c r="AK639" s="225" t="s">
        <v>1</v>
      </c>
      <c r="AL639" s="225" t="s">
        <v>1</v>
      </c>
      <c r="AM639" s="225" t="s">
        <v>1</v>
      </c>
      <c r="AN639" s="225" t="s">
        <v>1</v>
      </c>
      <c r="AO639" s="225" t="s">
        <v>1</v>
      </c>
      <c r="AP639" s="225" t="s">
        <v>1</v>
      </c>
      <c r="AQ639" s="225" t="s">
        <v>1</v>
      </c>
      <c r="AR639" s="225" t="s">
        <v>1</v>
      </c>
      <c r="AS639" s="225" t="s">
        <v>1</v>
      </c>
      <c r="AT639" s="225" t="s">
        <v>1</v>
      </c>
      <c r="AU639" s="230" t="s">
        <v>22</v>
      </c>
      <c r="AV639" s="225" t="s">
        <v>1</v>
      </c>
      <c r="AW639" s="235" t="s">
        <v>1</v>
      </c>
      <c r="AX639" s="226">
        <v>1</v>
      </c>
      <c r="AY639" s="235">
        <v>0</v>
      </c>
      <c r="AZ639" s="228" t="s">
        <v>1</v>
      </c>
      <c r="BA639" s="228" t="s">
        <v>1</v>
      </c>
      <c r="BB639" s="229" t="s">
        <v>1</v>
      </c>
      <c r="BD639" t="e">
        <f>VLOOKUP(A639,'High impact list'!$A:$F,1,FALSE)</f>
        <v>#N/A</v>
      </c>
      <c r="BE639" t="e">
        <f>VLOOKUP(A639,'High impact list'!$A:$F,5,FALSE)</f>
        <v>#N/A</v>
      </c>
      <c r="BF639">
        <v>4</v>
      </c>
      <c r="BG639">
        <v>1</v>
      </c>
      <c r="BH639" t="e">
        <f>VLOOKUP(A639,Sheet2!B:B,1,FALSE)</f>
        <v>#N/A</v>
      </c>
    </row>
    <row r="640" spans="1:60" ht="14.25" customHeight="1" x14ac:dyDescent="0.25">
      <c r="A640" s="223">
        <v>173</v>
      </c>
      <c r="B640" s="224" t="s">
        <v>592</v>
      </c>
      <c r="C640" s="225" t="s">
        <v>1388</v>
      </c>
      <c r="D640" s="225" t="s">
        <v>414</v>
      </c>
      <c r="E640" s="225" t="s">
        <v>571</v>
      </c>
      <c r="F640" s="225" t="s">
        <v>1</v>
      </c>
      <c r="G640" s="225" t="s">
        <v>1</v>
      </c>
      <c r="H640" s="224" t="s">
        <v>1</v>
      </c>
      <c r="I640" s="224" t="s">
        <v>571</v>
      </c>
      <c r="J640" s="226" t="s">
        <v>33</v>
      </c>
      <c r="K640" s="225" t="s">
        <v>1</v>
      </c>
      <c r="L640" s="225" t="s">
        <v>1</v>
      </c>
      <c r="M640" s="226" t="s">
        <v>33</v>
      </c>
      <c r="N640" s="225" t="s">
        <v>1</v>
      </c>
      <c r="O640" s="225" t="s">
        <v>1</v>
      </c>
      <c r="P640" s="225" t="s">
        <v>1</v>
      </c>
      <c r="Q640" s="225" t="s">
        <v>1</v>
      </c>
      <c r="R640" s="225" t="s">
        <v>1</v>
      </c>
      <c r="S640" s="225" t="s">
        <v>1</v>
      </c>
      <c r="T640" s="225" t="s">
        <v>1</v>
      </c>
      <c r="U640" s="225" t="s">
        <v>1</v>
      </c>
      <c r="V640" s="225" t="s">
        <v>1</v>
      </c>
      <c r="W640" s="225" t="s">
        <v>1</v>
      </c>
      <c r="X640" s="225" t="s">
        <v>1</v>
      </c>
      <c r="Y640" s="225" t="s">
        <v>1</v>
      </c>
      <c r="Z640" s="225" t="s">
        <v>1</v>
      </c>
      <c r="AA640" s="225" t="s">
        <v>1</v>
      </c>
      <c r="AB640" s="225" t="s">
        <v>1</v>
      </c>
      <c r="AC640" s="225" t="s">
        <v>1</v>
      </c>
      <c r="AD640" s="225" t="s">
        <v>1</v>
      </c>
      <c r="AE640" s="225" t="s">
        <v>1</v>
      </c>
      <c r="AF640" s="225" t="s">
        <v>1</v>
      </c>
      <c r="AG640" s="225" t="s">
        <v>1</v>
      </c>
      <c r="AH640" s="225" t="s">
        <v>1</v>
      </c>
      <c r="AI640" s="225" t="s">
        <v>1</v>
      </c>
      <c r="AJ640" s="225" t="s">
        <v>1</v>
      </c>
      <c r="AK640" s="225" t="s">
        <v>1</v>
      </c>
      <c r="AL640" s="225" t="s">
        <v>1</v>
      </c>
      <c r="AM640" s="225" t="s">
        <v>1</v>
      </c>
      <c r="AN640" s="225" t="s">
        <v>1</v>
      </c>
      <c r="AO640" s="225" t="s">
        <v>1</v>
      </c>
      <c r="AP640" s="225" t="s">
        <v>1</v>
      </c>
      <c r="AQ640" s="225" t="s">
        <v>1</v>
      </c>
      <c r="AR640" s="225" t="s">
        <v>1</v>
      </c>
      <c r="AS640" s="225" t="s">
        <v>1</v>
      </c>
      <c r="AT640" s="225" t="s">
        <v>1</v>
      </c>
      <c r="AU640" s="225" t="s">
        <v>1</v>
      </c>
      <c r="AV640" s="225" t="s">
        <v>1</v>
      </c>
      <c r="AW640" s="235" t="s">
        <v>1</v>
      </c>
      <c r="AX640" s="235">
        <v>0</v>
      </c>
      <c r="AY640" s="235">
        <v>0</v>
      </c>
      <c r="AZ640" s="228" t="s">
        <v>1</v>
      </c>
      <c r="BA640" s="228" t="s">
        <v>1</v>
      </c>
      <c r="BB640" s="229" t="s">
        <v>1</v>
      </c>
      <c r="BD640" t="e">
        <f>VLOOKUP(A640,'High impact list'!$A:$F,1,FALSE)</f>
        <v>#N/A</v>
      </c>
      <c r="BE640" t="e">
        <f>VLOOKUP(A640,'High impact list'!$A:$F,5,FALSE)</f>
        <v>#N/A</v>
      </c>
      <c r="BF640">
        <v>4</v>
      </c>
      <c r="BG640">
        <v>1</v>
      </c>
      <c r="BH640">
        <f>VLOOKUP(A640,Sheet2!B:B,1,FALSE)</f>
        <v>173</v>
      </c>
    </row>
    <row r="641" spans="1:60" ht="14.25" customHeight="1" x14ac:dyDescent="0.25">
      <c r="A641" s="223">
        <v>1363</v>
      </c>
      <c r="B641" s="224" t="s">
        <v>598</v>
      </c>
      <c r="C641" s="225" t="s">
        <v>1388</v>
      </c>
      <c r="D641" s="225" t="s">
        <v>414</v>
      </c>
      <c r="E641" s="225" t="s">
        <v>571</v>
      </c>
      <c r="F641" s="225" t="s">
        <v>1</v>
      </c>
      <c r="G641" s="225" t="s">
        <v>1</v>
      </c>
      <c r="H641" s="224" t="s">
        <v>1</v>
      </c>
      <c r="I641" s="224" t="s">
        <v>571</v>
      </c>
      <c r="J641" s="226" t="s">
        <v>33</v>
      </c>
      <c r="K641" s="225" t="s">
        <v>1</v>
      </c>
      <c r="L641" s="225" t="s">
        <v>1</v>
      </c>
      <c r="M641" s="226" t="s">
        <v>33</v>
      </c>
      <c r="N641" s="225" t="s">
        <v>1</v>
      </c>
      <c r="O641" s="225" t="s">
        <v>1</v>
      </c>
      <c r="P641" s="225" t="s">
        <v>1</v>
      </c>
      <c r="Q641" s="225" t="s">
        <v>1</v>
      </c>
      <c r="R641" s="225" t="s">
        <v>1</v>
      </c>
      <c r="S641" s="225" t="s">
        <v>1</v>
      </c>
      <c r="T641" s="225" t="s">
        <v>1</v>
      </c>
      <c r="U641" s="225" t="s">
        <v>1</v>
      </c>
      <c r="V641" s="225" t="s">
        <v>1</v>
      </c>
      <c r="W641" s="225" t="s">
        <v>1</v>
      </c>
      <c r="X641" s="225" t="s">
        <v>1</v>
      </c>
      <c r="Y641" s="225" t="s">
        <v>1</v>
      </c>
      <c r="Z641" s="225" t="s">
        <v>1</v>
      </c>
      <c r="AA641" s="225" t="s">
        <v>1</v>
      </c>
      <c r="AB641" s="225" t="s">
        <v>1</v>
      </c>
      <c r="AC641" s="225" t="s">
        <v>1</v>
      </c>
      <c r="AD641" s="225" t="s">
        <v>1</v>
      </c>
      <c r="AE641" s="225" t="s">
        <v>1</v>
      </c>
      <c r="AF641" s="225" t="s">
        <v>1</v>
      </c>
      <c r="AG641" s="225" t="s">
        <v>1</v>
      </c>
      <c r="AH641" s="225" t="s">
        <v>1</v>
      </c>
      <c r="AI641" s="225" t="s">
        <v>1</v>
      </c>
      <c r="AJ641" s="225" t="s">
        <v>1</v>
      </c>
      <c r="AK641" s="225" t="s">
        <v>1</v>
      </c>
      <c r="AL641" s="225" t="s">
        <v>1</v>
      </c>
      <c r="AM641" s="225" t="s">
        <v>1</v>
      </c>
      <c r="AN641" s="225" t="s">
        <v>1</v>
      </c>
      <c r="AO641" s="225" t="s">
        <v>1</v>
      </c>
      <c r="AP641" s="225" t="s">
        <v>1</v>
      </c>
      <c r="AQ641" s="225" t="s">
        <v>1</v>
      </c>
      <c r="AR641" s="225" t="s">
        <v>1</v>
      </c>
      <c r="AS641" s="225" t="s">
        <v>1</v>
      </c>
      <c r="AT641" s="225" t="s">
        <v>1</v>
      </c>
      <c r="AU641" s="225" t="s">
        <v>1</v>
      </c>
      <c r="AV641" s="225" t="s">
        <v>1</v>
      </c>
      <c r="AW641" s="235" t="s">
        <v>1</v>
      </c>
      <c r="AX641" s="235">
        <v>0</v>
      </c>
      <c r="AY641" s="235">
        <v>0</v>
      </c>
      <c r="AZ641" s="228" t="s">
        <v>1</v>
      </c>
      <c r="BA641" s="228" t="s">
        <v>1</v>
      </c>
      <c r="BB641" s="229" t="s">
        <v>1</v>
      </c>
      <c r="BD641" t="e">
        <f>VLOOKUP(A641,'High impact list'!$A:$F,1,FALSE)</f>
        <v>#N/A</v>
      </c>
      <c r="BE641" t="e">
        <f>VLOOKUP(A641,'High impact list'!$A:$F,5,FALSE)</f>
        <v>#N/A</v>
      </c>
      <c r="BF641">
        <v>4</v>
      </c>
      <c r="BG641">
        <v>1</v>
      </c>
      <c r="BH641" t="e">
        <f>VLOOKUP(A641,Sheet2!B:B,1,FALSE)</f>
        <v>#N/A</v>
      </c>
    </row>
    <row r="642" spans="1:60" ht="18.75" customHeight="1" x14ac:dyDescent="0.25">
      <c r="A642" s="223">
        <v>1166</v>
      </c>
      <c r="B642" s="224" t="s">
        <v>708</v>
      </c>
      <c r="C642" s="225" t="s">
        <v>1388</v>
      </c>
      <c r="D642" s="225" t="s">
        <v>414</v>
      </c>
      <c r="E642" s="225" t="s">
        <v>683</v>
      </c>
      <c r="F642" s="225" t="s">
        <v>1</v>
      </c>
      <c r="G642" s="225" t="s">
        <v>687</v>
      </c>
      <c r="H642" s="224" t="s">
        <v>1</v>
      </c>
      <c r="I642" s="224" t="s">
        <v>437</v>
      </c>
      <c r="J642" s="226" t="s">
        <v>33</v>
      </c>
      <c r="K642" s="225" t="s">
        <v>1</v>
      </c>
      <c r="L642" s="225" t="s">
        <v>1</v>
      </c>
      <c r="M642" s="226" t="s">
        <v>33</v>
      </c>
      <c r="N642" s="225" t="s">
        <v>1</v>
      </c>
      <c r="O642" s="225" t="s">
        <v>1</v>
      </c>
      <c r="P642" s="225" t="s">
        <v>1</v>
      </c>
      <c r="Q642" s="225" t="s">
        <v>1</v>
      </c>
      <c r="R642" s="225" t="s">
        <v>1</v>
      </c>
      <c r="S642" s="225" t="s">
        <v>1</v>
      </c>
      <c r="T642" s="225" t="s">
        <v>1</v>
      </c>
      <c r="U642" s="225" t="s">
        <v>1</v>
      </c>
      <c r="V642" s="225" t="s">
        <v>1</v>
      </c>
      <c r="W642" s="225" t="s">
        <v>1</v>
      </c>
      <c r="X642" s="225" t="s">
        <v>1</v>
      </c>
      <c r="Y642" s="225" t="s">
        <v>1</v>
      </c>
      <c r="Z642" s="225" t="s">
        <v>1</v>
      </c>
      <c r="AA642" s="225" t="s">
        <v>1</v>
      </c>
      <c r="AB642" s="225" t="s">
        <v>1</v>
      </c>
      <c r="AC642" s="225" t="s">
        <v>1</v>
      </c>
      <c r="AD642" s="225" t="s">
        <v>1</v>
      </c>
      <c r="AE642" s="225" t="s">
        <v>1</v>
      </c>
      <c r="AF642" s="225" t="s">
        <v>1</v>
      </c>
      <c r="AG642" s="225" t="s">
        <v>1</v>
      </c>
      <c r="AH642" s="225" t="s">
        <v>1</v>
      </c>
      <c r="AI642" s="225" t="s">
        <v>1</v>
      </c>
      <c r="AJ642" s="225" t="s">
        <v>1</v>
      </c>
      <c r="AK642" s="225" t="s">
        <v>1</v>
      </c>
      <c r="AL642" s="225" t="s">
        <v>1</v>
      </c>
      <c r="AM642" s="225" t="s">
        <v>1</v>
      </c>
      <c r="AN642" s="225" t="s">
        <v>1</v>
      </c>
      <c r="AO642" s="225" t="s">
        <v>1</v>
      </c>
      <c r="AP642" s="225" t="s">
        <v>1</v>
      </c>
      <c r="AQ642" s="225" t="s">
        <v>1</v>
      </c>
      <c r="AR642" s="225" t="s">
        <v>1</v>
      </c>
      <c r="AS642" s="225" t="s">
        <v>1</v>
      </c>
      <c r="AT642" s="225" t="s">
        <v>1</v>
      </c>
      <c r="AU642" s="225" t="s">
        <v>1</v>
      </c>
      <c r="AV642" s="225" t="s">
        <v>1</v>
      </c>
      <c r="AW642" s="235" t="s">
        <v>1</v>
      </c>
      <c r="AX642" s="235">
        <v>0</v>
      </c>
      <c r="AY642" s="235">
        <v>0</v>
      </c>
      <c r="AZ642" s="228" t="s">
        <v>1</v>
      </c>
      <c r="BA642" s="228" t="s">
        <v>1</v>
      </c>
      <c r="BB642" s="229" t="s">
        <v>1</v>
      </c>
      <c r="BD642" t="e">
        <f>VLOOKUP(A642,'High impact list'!$A:$F,1,FALSE)</f>
        <v>#N/A</v>
      </c>
      <c r="BE642" t="e">
        <f>VLOOKUP(A642,'High impact list'!$A:$F,5,FALSE)</f>
        <v>#N/A</v>
      </c>
      <c r="BF642">
        <v>4</v>
      </c>
      <c r="BG642">
        <v>1</v>
      </c>
      <c r="BH642" t="e">
        <f>VLOOKUP(A642,Sheet2!B:B,1,FALSE)</f>
        <v>#N/A</v>
      </c>
    </row>
    <row r="643" spans="1:60" ht="18.75" customHeight="1" x14ac:dyDescent="0.25">
      <c r="A643" s="223">
        <v>268</v>
      </c>
      <c r="B643" s="224" t="s">
        <v>709</v>
      </c>
      <c r="C643" s="225" t="s">
        <v>1388</v>
      </c>
      <c r="D643" s="225" t="s">
        <v>414</v>
      </c>
      <c r="E643" s="225" t="s">
        <v>683</v>
      </c>
      <c r="F643" s="225" t="s">
        <v>1</v>
      </c>
      <c r="G643" s="225" t="s">
        <v>687</v>
      </c>
      <c r="H643" s="224" t="s">
        <v>1</v>
      </c>
      <c r="I643" s="224" t="s">
        <v>437</v>
      </c>
      <c r="J643" s="226" t="s">
        <v>33</v>
      </c>
      <c r="K643" s="225" t="s">
        <v>1</v>
      </c>
      <c r="L643" s="225" t="s">
        <v>1</v>
      </c>
      <c r="M643" s="226" t="s">
        <v>33</v>
      </c>
      <c r="N643" s="225" t="s">
        <v>1</v>
      </c>
      <c r="O643" s="225" t="s">
        <v>1</v>
      </c>
      <c r="P643" s="225" t="s">
        <v>1</v>
      </c>
      <c r="Q643" s="225" t="s">
        <v>1</v>
      </c>
      <c r="R643" s="225" t="s">
        <v>1</v>
      </c>
      <c r="S643" s="225" t="s">
        <v>1</v>
      </c>
      <c r="T643" s="225" t="s">
        <v>1</v>
      </c>
      <c r="U643" s="225" t="s">
        <v>1</v>
      </c>
      <c r="V643" s="225" t="s">
        <v>1</v>
      </c>
      <c r="W643" s="225" t="s">
        <v>1</v>
      </c>
      <c r="X643" s="225" t="s">
        <v>1</v>
      </c>
      <c r="Y643" s="225" t="s">
        <v>1</v>
      </c>
      <c r="Z643" s="225" t="s">
        <v>1</v>
      </c>
      <c r="AA643" s="225" t="s">
        <v>1</v>
      </c>
      <c r="AB643" s="225" t="s">
        <v>1</v>
      </c>
      <c r="AC643" s="225" t="s">
        <v>1</v>
      </c>
      <c r="AD643" s="225" t="s">
        <v>1</v>
      </c>
      <c r="AE643" s="225" t="s">
        <v>1</v>
      </c>
      <c r="AF643" s="225" t="s">
        <v>1</v>
      </c>
      <c r="AG643" s="225" t="s">
        <v>1</v>
      </c>
      <c r="AH643" s="225" t="s">
        <v>1</v>
      </c>
      <c r="AI643" s="225" t="s">
        <v>1</v>
      </c>
      <c r="AJ643" s="225" t="s">
        <v>1</v>
      </c>
      <c r="AK643" s="225" t="s">
        <v>1</v>
      </c>
      <c r="AL643" s="225" t="s">
        <v>1</v>
      </c>
      <c r="AM643" s="225" t="s">
        <v>1</v>
      </c>
      <c r="AN643" s="225" t="s">
        <v>1</v>
      </c>
      <c r="AO643" s="225" t="s">
        <v>1</v>
      </c>
      <c r="AP643" s="225" t="s">
        <v>1</v>
      </c>
      <c r="AQ643" s="225" t="s">
        <v>1</v>
      </c>
      <c r="AR643" s="225" t="s">
        <v>1</v>
      </c>
      <c r="AS643" s="225" t="s">
        <v>1</v>
      </c>
      <c r="AT643" s="225" t="s">
        <v>1</v>
      </c>
      <c r="AU643" s="225" t="s">
        <v>1</v>
      </c>
      <c r="AV643" s="225" t="s">
        <v>1</v>
      </c>
      <c r="AW643" s="235" t="s">
        <v>1</v>
      </c>
      <c r="AX643" s="235">
        <v>0</v>
      </c>
      <c r="AY643" s="235">
        <v>0</v>
      </c>
      <c r="AZ643" s="228" t="s">
        <v>1</v>
      </c>
      <c r="BA643" s="228" t="s">
        <v>1</v>
      </c>
      <c r="BB643" s="229" t="s">
        <v>1</v>
      </c>
      <c r="BD643" t="e">
        <f>VLOOKUP(A643,'High impact list'!$A:$F,1,FALSE)</f>
        <v>#N/A</v>
      </c>
      <c r="BE643" t="e">
        <f>VLOOKUP(A643,'High impact list'!$A:$F,5,FALSE)</f>
        <v>#N/A</v>
      </c>
      <c r="BF643">
        <v>4</v>
      </c>
      <c r="BG643">
        <v>1</v>
      </c>
      <c r="BH643" t="e">
        <f>VLOOKUP(A643,Sheet2!B:B,1,FALSE)</f>
        <v>#N/A</v>
      </c>
    </row>
    <row r="644" spans="1:60" ht="14.25" customHeight="1" x14ac:dyDescent="0.25">
      <c r="A644" s="223">
        <v>275</v>
      </c>
      <c r="B644" s="224" t="s">
        <v>711</v>
      </c>
      <c r="C644" s="225" t="s">
        <v>1388</v>
      </c>
      <c r="D644" s="225" t="s">
        <v>414</v>
      </c>
      <c r="E644" s="225" t="s">
        <v>683</v>
      </c>
      <c r="F644" s="225" t="s">
        <v>1</v>
      </c>
      <c r="G644" s="225" t="s">
        <v>687</v>
      </c>
      <c r="H644" s="224" t="s">
        <v>1</v>
      </c>
      <c r="I644" s="224" t="s">
        <v>437</v>
      </c>
      <c r="J644" s="226" t="s">
        <v>33</v>
      </c>
      <c r="K644" s="225" t="s">
        <v>1</v>
      </c>
      <c r="L644" s="225" t="s">
        <v>1</v>
      </c>
      <c r="M644" s="226" t="s">
        <v>33</v>
      </c>
      <c r="N644" s="225" t="s">
        <v>1</v>
      </c>
      <c r="O644" s="225" t="s">
        <v>1</v>
      </c>
      <c r="P644" s="225" t="s">
        <v>1</v>
      </c>
      <c r="Q644" s="225" t="s">
        <v>1</v>
      </c>
      <c r="R644" s="225" t="s">
        <v>1</v>
      </c>
      <c r="S644" s="225" t="s">
        <v>1</v>
      </c>
      <c r="T644" s="225" t="s">
        <v>1</v>
      </c>
      <c r="U644" s="225" t="s">
        <v>1</v>
      </c>
      <c r="V644" s="225" t="s">
        <v>1</v>
      </c>
      <c r="W644" s="225" t="s">
        <v>1</v>
      </c>
      <c r="X644" s="225" t="s">
        <v>1</v>
      </c>
      <c r="Y644" s="225" t="s">
        <v>1</v>
      </c>
      <c r="Z644" s="225" t="s">
        <v>1</v>
      </c>
      <c r="AA644" s="225" t="s">
        <v>1</v>
      </c>
      <c r="AB644" s="225" t="s">
        <v>1</v>
      </c>
      <c r="AC644" s="225" t="s">
        <v>1</v>
      </c>
      <c r="AD644" s="225" t="s">
        <v>1</v>
      </c>
      <c r="AE644" s="225" t="s">
        <v>1</v>
      </c>
      <c r="AF644" s="225" t="s">
        <v>1</v>
      </c>
      <c r="AG644" s="225" t="s">
        <v>1</v>
      </c>
      <c r="AH644" s="225" t="s">
        <v>1</v>
      </c>
      <c r="AI644" s="225" t="s">
        <v>1</v>
      </c>
      <c r="AJ644" s="225" t="s">
        <v>1</v>
      </c>
      <c r="AK644" s="225" t="s">
        <v>1</v>
      </c>
      <c r="AL644" s="225" t="s">
        <v>1</v>
      </c>
      <c r="AM644" s="225" t="s">
        <v>1</v>
      </c>
      <c r="AN644" s="225" t="s">
        <v>1</v>
      </c>
      <c r="AO644" s="225" t="s">
        <v>1</v>
      </c>
      <c r="AP644" s="225" t="s">
        <v>1</v>
      </c>
      <c r="AQ644" s="225" t="s">
        <v>1</v>
      </c>
      <c r="AR644" s="225" t="s">
        <v>1</v>
      </c>
      <c r="AS644" s="225" t="s">
        <v>1</v>
      </c>
      <c r="AT644" s="225" t="s">
        <v>1</v>
      </c>
      <c r="AU644" s="225" t="s">
        <v>1</v>
      </c>
      <c r="AV644" s="225" t="s">
        <v>1</v>
      </c>
      <c r="AW644" s="235" t="s">
        <v>1</v>
      </c>
      <c r="AX644" s="235">
        <v>0</v>
      </c>
      <c r="AY644" s="235">
        <v>0</v>
      </c>
      <c r="AZ644" s="228" t="s">
        <v>1</v>
      </c>
      <c r="BA644" s="228" t="s">
        <v>1</v>
      </c>
      <c r="BB644" s="229" t="s">
        <v>1</v>
      </c>
      <c r="BD644" t="e">
        <f>VLOOKUP(A644,'High impact list'!$A:$F,1,FALSE)</f>
        <v>#N/A</v>
      </c>
      <c r="BE644" t="e">
        <f>VLOOKUP(A644,'High impact list'!$A:$F,5,FALSE)</f>
        <v>#N/A</v>
      </c>
      <c r="BF644">
        <v>4</v>
      </c>
      <c r="BG644">
        <v>1</v>
      </c>
      <c r="BH644" t="e">
        <f>VLOOKUP(A644,Sheet2!B:B,1,FALSE)</f>
        <v>#N/A</v>
      </c>
    </row>
    <row r="645" spans="1:60" ht="18.75" customHeight="1" x14ac:dyDescent="0.25">
      <c r="A645" s="223">
        <v>1417</v>
      </c>
      <c r="B645" s="224" t="s">
        <v>722</v>
      </c>
      <c r="C645" s="225" t="s">
        <v>1388</v>
      </c>
      <c r="D645" s="225" t="s">
        <v>414</v>
      </c>
      <c r="E645" s="225" t="s">
        <v>683</v>
      </c>
      <c r="F645" s="225" t="s">
        <v>1</v>
      </c>
      <c r="G645" s="225" t="s">
        <v>687</v>
      </c>
      <c r="H645" s="224" t="s">
        <v>1</v>
      </c>
      <c r="I645" s="224" t="s">
        <v>437</v>
      </c>
      <c r="J645" s="226" t="s">
        <v>33</v>
      </c>
      <c r="K645" s="225" t="s">
        <v>1</v>
      </c>
      <c r="L645" s="225" t="s">
        <v>1</v>
      </c>
      <c r="M645" s="226" t="s">
        <v>33</v>
      </c>
      <c r="N645" s="225" t="s">
        <v>1</v>
      </c>
      <c r="O645" s="225" t="s">
        <v>1</v>
      </c>
      <c r="P645" s="225" t="s">
        <v>1</v>
      </c>
      <c r="Q645" s="225" t="s">
        <v>1</v>
      </c>
      <c r="R645" s="225" t="s">
        <v>1</v>
      </c>
      <c r="S645" s="225" t="s">
        <v>1</v>
      </c>
      <c r="T645" s="225" t="s">
        <v>1</v>
      </c>
      <c r="U645" s="225" t="s">
        <v>1</v>
      </c>
      <c r="V645" s="225" t="s">
        <v>1</v>
      </c>
      <c r="W645" s="225" t="s">
        <v>1</v>
      </c>
      <c r="X645" s="225" t="s">
        <v>1</v>
      </c>
      <c r="Y645" s="225" t="s">
        <v>1</v>
      </c>
      <c r="Z645" s="225" t="s">
        <v>1</v>
      </c>
      <c r="AA645" s="225" t="s">
        <v>1</v>
      </c>
      <c r="AB645" s="225" t="s">
        <v>1</v>
      </c>
      <c r="AC645" s="225" t="s">
        <v>1</v>
      </c>
      <c r="AD645" s="225" t="s">
        <v>1</v>
      </c>
      <c r="AE645" s="225" t="s">
        <v>1</v>
      </c>
      <c r="AF645" s="225" t="s">
        <v>1</v>
      </c>
      <c r="AG645" s="225" t="s">
        <v>1</v>
      </c>
      <c r="AH645" s="225" t="s">
        <v>1</v>
      </c>
      <c r="AI645" s="225" t="s">
        <v>1</v>
      </c>
      <c r="AJ645" s="225" t="s">
        <v>1</v>
      </c>
      <c r="AK645" s="225" t="s">
        <v>1</v>
      </c>
      <c r="AL645" s="225" t="s">
        <v>1</v>
      </c>
      <c r="AM645" s="225" t="s">
        <v>1</v>
      </c>
      <c r="AN645" s="225" t="s">
        <v>1</v>
      </c>
      <c r="AO645" s="225" t="s">
        <v>1</v>
      </c>
      <c r="AP645" s="225" t="s">
        <v>1</v>
      </c>
      <c r="AQ645" s="225" t="s">
        <v>1</v>
      </c>
      <c r="AR645" s="225" t="s">
        <v>1</v>
      </c>
      <c r="AS645" s="225" t="s">
        <v>1</v>
      </c>
      <c r="AT645" s="225" t="s">
        <v>1</v>
      </c>
      <c r="AU645" s="225" t="s">
        <v>1</v>
      </c>
      <c r="AV645" s="225" t="s">
        <v>1</v>
      </c>
      <c r="AW645" s="235" t="s">
        <v>1</v>
      </c>
      <c r="AX645" s="235">
        <v>0</v>
      </c>
      <c r="AY645" s="235">
        <v>0</v>
      </c>
      <c r="AZ645" s="228" t="s">
        <v>1</v>
      </c>
      <c r="BA645" s="228" t="s">
        <v>1</v>
      </c>
      <c r="BB645" s="229" t="s">
        <v>1</v>
      </c>
      <c r="BD645" t="e">
        <f>VLOOKUP(A645,'High impact list'!$A:$F,1,FALSE)</f>
        <v>#N/A</v>
      </c>
      <c r="BE645" t="e">
        <f>VLOOKUP(A645,'High impact list'!$A:$F,5,FALSE)</f>
        <v>#N/A</v>
      </c>
      <c r="BF645">
        <v>4</v>
      </c>
      <c r="BG645">
        <v>1</v>
      </c>
      <c r="BH645" t="e">
        <f>VLOOKUP(A645,Sheet2!B:B,1,FALSE)</f>
        <v>#N/A</v>
      </c>
    </row>
    <row r="646" spans="1:60" ht="13.5" customHeight="1" x14ac:dyDescent="0.25">
      <c r="A646" s="223">
        <v>1061</v>
      </c>
      <c r="B646" s="224" t="s">
        <v>1421</v>
      </c>
      <c r="C646" s="225" t="s">
        <v>1388</v>
      </c>
      <c r="D646" s="225" t="s">
        <v>414</v>
      </c>
      <c r="E646" s="225" t="s">
        <v>854</v>
      </c>
      <c r="F646" s="225" t="s">
        <v>1</v>
      </c>
      <c r="G646" s="225" t="s">
        <v>837</v>
      </c>
      <c r="H646" s="224" t="s">
        <v>1</v>
      </c>
      <c r="I646" s="224" t="s">
        <v>437</v>
      </c>
      <c r="J646" s="226" t="s">
        <v>33</v>
      </c>
      <c r="K646" s="225" t="s">
        <v>1</v>
      </c>
      <c r="L646" s="225" t="s">
        <v>1</v>
      </c>
      <c r="M646" s="226" t="s">
        <v>33</v>
      </c>
      <c r="N646" s="230" t="s">
        <v>22</v>
      </c>
      <c r="O646" s="230" t="s">
        <v>22</v>
      </c>
      <c r="P646" s="225" t="s">
        <v>1</v>
      </c>
      <c r="Q646" s="225" t="s">
        <v>1</v>
      </c>
      <c r="R646" s="225" t="s">
        <v>1</v>
      </c>
      <c r="S646" s="225" t="s">
        <v>1</v>
      </c>
      <c r="T646" s="225" t="s">
        <v>1</v>
      </c>
      <c r="U646" s="225" t="s">
        <v>1</v>
      </c>
      <c r="V646" s="225" t="s">
        <v>1</v>
      </c>
      <c r="W646" s="225" t="s">
        <v>1</v>
      </c>
      <c r="X646" s="225" t="s">
        <v>1</v>
      </c>
      <c r="Y646" s="225" t="s">
        <v>1</v>
      </c>
      <c r="Z646" s="225" t="s">
        <v>1</v>
      </c>
      <c r="AA646" s="225" t="s">
        <v>1</v>
      </c>
      <c r="AB646" s="225" t="s">
        <v>1</v>
      </c>
      <c r="AC646" s="225" t="s">
        <v>1</v>
      </c>
      <c r="AD646" s="225" t="s">
        <v>1</v>
      </c>
      <c r="AE646" s="225" t="s">
        <v>1</v>
      </c>
      <c r="AF646" s="225" t="s">
        <v>1</v>
      </c>
      <c r="AG646" s="225" t="s">
        <v>1</v>
      </c>
      <c r="AH646" s="225" t="s">
        <v>1</v>
      </c>
      <c r="AI646" s="225" t="s">
        <v>1</v>
      </c>
      <c r="AJ646" s="225" t="s">
        <v>1</v>
      </c>
      <c r="AK646" s="225" t="s">
        <v>1</v>
      </c>
      <c r="AL646" s="225" t="s">
        <v>1</v>
      </c>
      <c r="AM646" s="225" t="s">
        <v>1</v>
      </c>
      <c r="AN646" s="225" t="s">
        <v>1</v>
      </c>
      <c r="AO646" s="225" t="s">
        <v>1</v>
      </c>
      <c r="AP646" s="225" t="s">
        <v>1</v>
      </c>
      <c r="AQ646" s="225" t="s">
        <v>1</v>
      </c>
      <c r="AR646" s="225" t="s">
        <v>1</v>
      </c>
      <c r="AS646" s="225" t="s">
        <v>1</v>
      </c>
      <c r="AT646" s="225" t="s">
        <v>1</v>
      </c>
      <c r="AU646" s="225" t="s">
        <v>1</v>
      </c>
      <c r="AV646" s="225" t="s">
        <v>1</v>
      </c>
      <c r="AW646" s="235" t="s">
        <v>1</v>
      </c>
      <c r="AX646" s="235">
        <v>0</v>
      </c>
      <c r="AY646" s="235">
        <v>0</v>
      </c>
      <c r="AZ646" s="228" t="s">
        <v>1</v>
      </c>
      <c r="BA646" s="228" t="s">
        <v>1</v>
      </c>
      <c r="BB646" s="229" t="s">
        <v>1</v>
      </c>
      <c r="BD646" t="e">
        <f>VLOOKUP(A646,'High impact list'!$A:$F,1,FALSE)</f>
        <v>#N/A</v>
      </c>
      <c r="BE646" t="e">
        <f>VLOOKUP(A646,'High impact list'!$A:$F,5,FALSE)</f>
        <v>#N/A</v>
      </c>
      <c r="BF646">
        <v>4</v>
      </c>
      <c r="BG646">
        <v>1</v>
      </c>
      <c r="BH646" t="e">
        <f>VLOOKUP(A646,Sheet2!B:B,1,FALSE)</f>
        <v>#N/A</v>
      </c>
    </row>
    <row r="647" spans="1:60" ht="18.75" customHeight="1" x14ac:dyDescent="0.25">
      <c r="A647" s="223">
        <v>1198</v>
      </c>
      <c r="B647" s="224" t="s">
        <v>1423</v>
      </c>
      <c r="C647" s="225" t="s">
        <v>1388</v>
      </c>
      <c r="D647" s="225" t="s">
        <v>414</v>
      </c>
      <c r="E647" s="225" t="s">
        <v>571</v>
      </c>
      <c r="F647" s="225" t="s">
        <v>1</v>
      </c>
      <c r="G647" s="225" t="s">
        <v>1</v>
      </c>
      <c r="H647" s="224" t="s">
        <v>1</v>
      </c>
      <c r="I647" s="224" t="s">
        <v>571</v>
      </c>
      <c r="J647" s="226" t="s">
        <v>33</v>
      </c>
      <c r="K647" s="225" t="s">
        <v>1</v>
      </c>
      <c r="L647" s="225" t="s">
        <v>1</v>
      </c>
      <c r="M647" s="226" t="s">
        <v>33</v>
      </c>
      <c r="N647" s="225" t="s">
        <v>1</v>
      </c>
      <c r="O647" s="225" t="s">
        <v>1</v>
      </c>
      <c r="P647" s="225" t="s">
        <v>1</v>
      </c>
      <c r="Q647" s="225" t="s">
        <v>1</v>
      </c>
      <c r="R647" s="225" t="s">
        <v>1</v>
      </c>
      <c r="S647" s="225" t="s">
        <v>1</v>
      </c>
      <c r="T647" s="225" t="s">
        <v>1</v>
      </c>
      <c r="U647" s="225" t="s">
        <v>1</v>
      </c>
      <c r="V647" s="225" t="s">
        <v>1</v>
      </c>
      <c r="W647" s="225" t="s">
        <v>1</v>
      </c>
      <c r="X647" s="225" t="s">
        <v>1</v>
      </c>
      <c r="Y647" s="225" t="s">
        <v>1</v>
      </c>
      <c r="Z647" s="225" t="s">
        <v>1</v>
      </c>
      <c r="AA647" s="225" t="s">
        <v>1</v>
      </c>
      <c r="AB647" s="225" t="s">
        <v>1</v>
      </c>
      <c r="AC647" s="225" t="s">
        <v>1</v>
      </c>
      <c r="AD647" s="225" t="s">
        <v>1</v>
      </c>
      <c r="AE647" s="225" t="s">
        <v>1</v>
      </c>
      <c r="AF647" s="225" t="s">
        <v>1</v>
      </c>
      <c r="AG647" s="225" t="s">
        <v>1</v>
      </c>
      <c r="AH647" s="225" t="s">
        <v>1</v>
      </c>
      <c r="AI647" s="225" t="s">
        <v>1</v>
      </c>
      <c r="AJ647" s="225" t="s">
        <v>1</v>
      </c>
      <c r="AK647" s="225" t="s">
        <v>1</v>
      </c>
      <c r="AL647" s="225" t="s">
        <v>1</v>
      </c>
      <c r="AM647" s="225" t="s">
        <v>1</v>
      </c>
      <c r="AN647" s="225" t="s">
        <v>1</v>
      </c>
      <c r="AO647" s="225" t="s">
        <v>1</v>
      </c>
      <c r="AP647" s="225" t="s">
        <v>1</v>
      </c>
      <c r="AQ647" s="225" t="s">
        <v>1</v>
      </c>
      <c r="AR647" s="225" t="s">
        <v>1</v>
      </c>
      <c r="AS647" s="225" t="s">
        <v>1</v>
      </c>
      <c r="AT647" s="225" t="s">
        <v>1</v>
      </c>
      <c r="AU647" s="225" t="s">
        <v>1</v>
      </c>
      <c r="AV647" s="225" t="s">
        <v>1</v>
      </c>
      <c r="AW647" s="235" t="s">
        <v>1</v>
      </c>
      <c r="AX647" s="235">
        <v>0</v>
      </c>
      <c r="AY647" s="235">
        <v>0</v>
      </c>
      <c r="AZ647" s="228" t="s">
        <v>1</v>
      </c>
      <c r="BA647" s="228" t="s">
        <v>1</v>
      </c>
      <c r="BB647" s="229" t="s">
        <v>1</v>
      </c>
      <c r="BD647" t="e">
        <f>VLOOKUP(A647,'High impact list'!$A:$F,1,FALSE)</f>
        <v>#N/A</v>
      </c>
      <c r="BE647" t="e">
        <f>VLOOKUP(A647,'High impact list'!$A:$F,5,FALSE)</f>
        <v>#N/A</v>
      </c>
      <c r="BF647">
        <v>4</v>
      </c>
      <c r="BG647">
        <v>1</v>
      </c>
      <c r="BH647">
        <f>VLOOKUP(A647,Sheet2!B:B,1,FALSE)</f>
        <v>1198</v>
      </c>
    </row>
    <row r="648" spans="1:60" ht="14.25" customHeight="1" x14ac:dyDescent="0.25">
      <c r="A648" s="223">
        <v>1250</v>
      </c>
      <c r="B648" s="224" t="s">
        <v>1424</v>
      </c>
      <c r="C648" s="225" t="s">
        <v>1388</v>
      </c>
      <c r="D648" s="225" t="s">
        <v>414</v>
      </c>
      <c r="E648" s="225" t="s">
        <v>683</v>
      </c>
      <c r="F648" s="225" t="s">
        <v>1</v>
      </c>
      <c r="G648" s="225" t="s">
        <v>156</v>
      </c>
      <c r="H648" s="224" t="s">
        <v>1</v>
      </c>
      <c r="I648" s="224" t="s">
        <v>437</v>
      </c>
      <c r="J648" s="226" t="s">
        <v>33</v>
      </c>
      <c r="K648" s="230" t="s">
        <v>22</v>
      </c>
      <c r="L648" s="230" t="s">
        <v>22</v>
      </c>
      <c r="M648" s="227" t="s">
        <v>17</v>
      </c>
      <c r="N648" s="231" t="s">
        <v>20</v>
      </c>
      <c r="O648" s="232" t="s">
        <v>23</v>
      </c>
      <c r="P648" s="225" t="s">
        <v>1</v>
      </c>
      <c r="Q648" s="225" t="s">
        <v>1</v>
      </c>
      <c r="R648" s="225" t="s">
        <v>1</v>
      </c>
      <c r="S648" s="225" t="s">
        <v>1</v>
      </c>
      <c r="T648" s="225" t="s">
        <v>1</v>
      </c>
      <c r="U648" s="225" t="s">
        <v>1</v>
      </c>
      <c r="V648" s="225" t="s">
        <v>1</v>
      </c>
      <c r="W648" s="225" t="s">
        <v>1</v>
      </c>
      <c r="X648" s="225" t="s">
        <v>1</v>
      </c>
      <c r="Y648" s="225" t="s">
        <v>1</v>
      </c>
      <c r="Z648" s="225" t="s">
        <v>1</v>
      </c>
      <c r="AA648" s="230" t="s">
        <v>22</v>
      </c>
      <c r="AB648" s="225" t="s">
        <v>1</v>
      </c>
      <c r="AC648" s="225" t="s">
        <v>1</v>
      </c>
      <c r="AD648" s="225" t="s">
        <v>1</v>
      </c>
      <c r="AE648" s="230" t="s">
        <v>22</v>
      </c>
      <c r="AF648" s="225" t="s">
        <v>1</v>
      </c>
      <c r="AG648" s="225" t="s">
        <v>1</v>
      </c>
      <c r="AH648" s="225" t="s">
        <v>1</v>
      </c>
      <c r="AI648" s="225" t="s">
        <v>1</v>
      </c>
      <c r="AJ648" s="225" t="s">
        <v>1</v>
      </c>
      <c r="AK648" s="225" t="s">
        <v>1</v>
      </c>
      <c r="AL648" s="225" t="s">
        <v>1</v>
      </c>
      <c r="AM648" s="225" t="s">
        <v>1</v>
      </c>
      <c r="AN648" s="225" t="s">
        <v>1</v>
      </c>
      <c r="AO648" s="225" t="s">
        <v>1</v>
      </c>
      <c r="AP648" s="225" t="s">
        <v>1</v>
      </c>
      <c r="AQ648" s="225" t="s">
        <v>1</v>
      </c>
      <c r="AR648" s="225" t="s">
        <v>1</v>
      </c>
      <c r="AS648" s="225" t="s">
        <v>1</v>
      </c>
      <c r="AT648" s="225" t="s">
        <v>1</v>
      </c>
      <c r="AU648" s="230" t="s">
        <v>22</v>
      </c>
      <c r="AV648" s="225" t="s">
        <v>1</v>
      </c>
      <c r="AW648" s="235" t="s">
        <v>1</v>
      </c>
      <c r="AX648" s="235">
        <v>0</v>
      </c>
      <c r="AY648" s="235">
        <v>0</v>
      </c>
      <c r="AZ648" s="228" t="s">
        <v>1</v>
      </c>
      <c r="BA648" s="228" t="s">
        <v>1</v>
      </c>
      <c r="BB648" s="229" t="s">
        <v>1</v>
      </c>
      <c r="BD648" t="e">
        <f>VLOOKUP(A648,'High impact list'!$A:$F,1,FALSE)</f>
        <v>#N/A</v>
      </c>
      <c r="BE648" t="e">
        <f>VLOOKUP(A648,'High impact list'!$A:$F,5,FALSE)</f>
        <v>#N/A</v>
      </c>
      <c r="BF648">
        <v>4</v>
      </c>
      <c r="BG648">
        <v>1</v>
      </c>
      <c r="BH648" t="e">
        <f>VLOOKUP(A648,Sheet2!B:B,1,FALSE)</f>
        <v>#N/A</v>
      </c>
    </row>
    <row r="649" spans="1:60" ht="27" customHeight="1" x14ac:dyDescent="0.25">
      <c r="A649" s="223">
        <v>1248</v>
      </c>
      <c r="B649" s="224" t="s">
        <v>1426</v>
      </c>
      <c r="C649" s="225" t="s">
        <v>1388</v>
      </c>
      <c r="D649" s="225" t="s">
        <v>414</v>
      </c>
      <c r="E649" s="225" t="s">
        <v>815</v>
      </c>
      <c r="F649" s="225" t="s">
        <v>1</v>
      </c>
      <c r="G649" s="225" t="s">
        <v>1524</v>
      </c>
      <c r="H649" s="224" t="s">
        <v>1</v>
      </c>
      <c r="I649" s="224" t="s">
        <v>437</v>
      </c>
      <c r="J649" s="226" t="s">
        <v>33</v>
      </c>
      <c r="K649" s="225" t="s">
        <v>1</v>
      </c>
      <c r="L649" s="225" t="s">
        <v>1</v>
      </c>
      <c r="M649" s="226" t="s">
        <v>33</v>
      </c>
      <c r="N649" s="225" t="s">
        <v>1</v>
      </c>
      <c r="O649" s="225" t="s">
        <v>1</v>
      </c>
      <c r="P649" s="225" t="s">
        <v>1</v>
      </c>
      <c r="Q649" s="225" t="s">
        <v>1</v>
      </c>
      <c r="R649" s="225" t="s">
        <v>1</v>
      </c>
      <c r="S649" s="225" t="s">
        <v>1</v>
      </c>
      <c r="T649" s="225" t="s">
        <v>1</v>
      </c>
      <c r="U649" s="225" t="s">
        <v>1</v>
      </c>
      <c r="V649" s="225" t="s">
        <v>1</v>
      </c>
      <c r="W649" s="225" t="s">
        <v>1</v>
      </c>
      <c r="X649" s="225" t="s">
        <v>1</v>
      </c>
      <c r="Y649" s="225" t="s">
        <v>1</v>
      </c>
      <c r="Z649" s="225" t="s">
        <v>1</v>
      </c>
      <c r="AA649" s="225" t="s">
        <v>1</v>
      </c>
      <c r="AB649" s="225" t="s">
        <v>1</v>
      </c>
      <c r="AC649" s="225" t="s">
        <v>1</v>
      </c>
      <c r="AD649" s="225" t="s">
        <v>1</v>
      </c>
      <c r="AE649" s="225" t="s">
        <v>1</v>
      </c>
      <c r="AF649" s="225" t="s">
        <v>1</v>
      </c>
      <c r="AG649" s="225" t="s">
        <v>1</v>
      </c>
      <c r="AH649" s="225" t="s">
        <v>1</v>
      </c>
      <c r="AI649" s="225" t="s">
        <v>1</v>
      </c>
      <c r="AJ649" s="225" t="s">
        <v>1</v>
      </c>
      <c r="AK649" s="225" t="s">
        <v>1</v>
      </c>
      <c r="AL649" s="225" t="s">
        <v>1</v>
      </c>
      <c r="AM649" s="225" t="s">
        <v>1</v>
      </c>
      <c r="AN649" s="225" t="s">
        <v>1</v>
      </c>
      <c r="AO649" s="225" t="s">
        <v>1</v>
      </c>
      <c r="AP649" s="225" t="s">
        <v>1</v>
      </c>
      <c r="AQ649" s="225" t="s">
        <v>1</v>
      </c>
      <c r="AR649" s="225" t="s">
        <v>1</v>
      </c>
      <c r="AS649" s="225" t="s">
        <v>1</v>
      </c>
      <c r="AT649" s="225" t="s">
        <v>1</v>
      </c>
      <c r="AU649" s="230" t="s">
        <v>22</v>
      </c>
      <c r="AV649" s="225" t="s">
        <v>1</v>
      </c>
      <c r="AW649" s="235" t="s">
        <v>1</v>
      </c>
      <c r="AX649" s="235">
        <v>0</v>
      </c>
      <c r="AY649" s="235">
        <v>0</v>
      </c>
      <c r="AZ649" s="228" t="s">
        <v>1</v>
      </c>
      <c r="BA649" s="228" t="s">
        <v>1</v>
      </c>
      <c r="BB649" s="229" t="s">
        <v>1</v>
      </c>
      <c r="BD649" t="e">
        <f>VLOOKUP(A649,'High impact list'!$A:$F,1,FALSE)</f>
        <v>#N/A</v>
      </c>
      <c r="BE649" t="e">
        <f>VLOOKUP(A649,'High impact list'!$A:$F,5,FALSE)</f>
        <v>#N/A</v>
      </c>
      <c r="BF649">
        <v>4</v>
      </c>
      <c r="BG649">
        <v>1</v>
      </c>
      <c r="BH649" t="e">
        <f>VLOOKUP(A649,Sheet2!B:B,1,FALSE)</f>
        <v>#N/A</v>
      </c>
    </row>
    <row r="650" spans="1:60" ht="13.5" customHeight="1" x14ac:dyDescent="0.25">
      <c r="A650" s="223">
        <v>1494</v>
      </c>
      <c r="B650" s="224" t="s">
        <v>682</v>
      </c>
      <c r="C650" s="225" t="s">
        <v>1388</v>
      </c>
      <c r="D650" s="225" t="s">
        <v>414</v>
      </c>
      <c r="E650" s="225" t="s">
        <v>683</v>
      </c>
      <c r="F650" s="225" t="s">
        <v>1</v>
      </c>
      <c r="G650" s="225" t="s">
        <v>169</v>
      </c>
      <c r="H650" s="224" t="s">
        <v>1</v>
      </c>
      <c r="I650" s="224" t="s">
        <v>437</v>
      </c>
      <c r="J650" s="227" t="s">
        <v>17</v>
      </c>
      <c r="K650" s="225" t="s">
        <v>1</v>
      </c>
      <c r="L650" s="232" t="s">
        <v>23</v>
      </c>
      <c r="M650" s="227" t="s">
        <v>17</v>
      </c>
      <c r="N650" s="225" t="s">
        <v>1</v>
      </c>
      <c r="O650" s="232" t="s">
        <v>23</v>
      </c>
      <c r="P650" s="225" t="s">
        <v>1</v>
      </c>
      <c r="Q650" s="225" t="s">
        <v>1</v>
      </c>
      <c r="R650" s="225" t="s">
        <v>1</v>
      </c>
      <c r="S650" s="225" t="s">
        <v>1</v>
      </c>
      <c r="T650" s="225" t="s">
        <v>1</v>
      </c>
      <c r="U650" s="225" t="s">
        <v>1</v>
      </c>
      <c r="V650" s="225" t="s">
        <v>1</v>
      </c>
      <c r="W650" s="225" t="s">
        <v>1</v>
      </c>
      <c r="X650" s="225" t="s">
        <v>1</v>
      </c>
      <c r="Y650" s="225" t="s">
        <v>1</v>
      </c>
      <c r="Z650" s="225" t="s">
        <v>1</v>
      </c>
      <c r="AA650" s="225" t="s">
        <v>1</v>
      </c>
      <c r="AB650" s="225" t="s">
        <v>1</v>
      </c>
      <c r="AC650" s="225" t="s">
        <v>1</v>
      </c>
      <c r="AD650" s="225" t="s">
        <v>1</v>
      </c>
      <c r="AE650" s="225" t="s">
        <v>1</v>
      </c>
      <c r="AF650" s="232" t="s">
        <v>23</v>
      </c>
      <c r="AG650" s="225" t="s">
        <v>1</v>
      </c>
      <c r="AH650" s="225" t="s">
        <v>1</v>
      </c>
      <c r="AI650" s="225" t="s">
        <v>1</v>
      </c>
      <c r="AJ650" s="225" t="s">
        <v>1</v>
      </c>
      <c r="AK650" s="225" t="s">
        <v>1</v>
      </c>
      <c r="AL650" s="225" t="s">
        <v>1</v>
      </c>
      <c r="AM650" s="225" t="s">
        <v>1</v>
      </c>
      <c r="AN650" s="225" t="s">
        <v>1</v>
      </c>
      <c r="AO650" s="225" t="s">
        <v>1</v>
      </c>
      <c r="AP650" s="225" t="s">
        <v>1</v>
      </c>
      <c r="AQ650" s="225" t="s">
        <v>1</v>
      </c>
      <c r="AR650" s="231" t="s">
        <v>20</v>
      </c>
      <c r="AS650" s="225" t="s">
        <v>1</v>
      </c>
      <c r="AT650" s="225" t="s">
        <v>1</v>
      </c>
      <c r="AU650" s="225" t="s">
        <v>1</v>
      </c>
      <c r="AV650" s="225" t="s">
        <v>1</v>
      </c>
      <c r="AW650" s="235" t="s">
        <v>1</v>
      </c>
      <c r="AX650" s="235">
        <v>0</v>
      </c>
      <c r="AY650" s="235">
        <v>0</v>
      </c>
      <c r="AZ650" s="228" t="s">
        <v>1</v>
      </c>
      <c r="BA650" s="228" t="s">
        <v>1</v>
      </c>
      <c r="BB650" s="229" t="s">
        <v>1</v>
      </c>
      <c r="BD650" t="e">
        <f>VLOOKUP(A650,'High impact list'!$A:$F,1,FALSE)</f>
        <v>#N/A</v>
      </c>
      <c r="BE650" t="e">
        <f>VLOOKUP(A650,'High impact list'!$A:$F,5,FALSE)</f>
        <v>#N/A</v>
      </c>
      <c r="BF650">
        <v>4</v>
      </c>
      <c r="BG650">
        <v>2</v>
      </c>
      <c r="BH650" t="e">
        <f>VLOOKUP(A650,Sheet2!B:B,1,FALSE)</f>
        <v>#N/A</v>
      </c>
    </row>
    <row r="651" spans="1:60" ht="14.25" customHeight="1" x14ac:dyDescent="0.25">
      <c r="A651" s="223">
        <v>1235</v>
      </c>
      <c r="B651" s="224" t="s">
        <v>1068</v>
      </c>
      <c r="C651" s="225" t="s">
        <v>1388</v>
      </c>
      <c r="D651" s="225" t="s">
        <v>414</v>
      </c>
      <c r="E651" s="225" t="s">
        <v>1065</v>
      </c>
      <c r="F651" s="225" t="s">
        <v>1</v>
      </c>
      <c r="G651" s="225" t="s">
        <v>1</v>
      </c>
      <c r="H651" s="224" t="s">
        <v>1</v>
      </c>
      <c r="I651" s="224" t="s">
        <v>1065</v>
      </c>
      <c r="J651" s="227" t="s">
        <v>17</v>
      </c>
      <c r="K651" s="225" t="s">
        <v>1</v>
      </c>
      <c r="L651" s="232" t="s">
        <v>23</v>
      </c>
      <c r="M651" s="227" t="s">
        <v>17</v>
      </c>
      <c r="N651" s="225" t="s">
        <v>1</v>
      </c>
      <c r="O651" s="232" t="s">
        <v>23</v>
      </c>
      <c r="P651" s="225" t="s">
        <v>1</v>
      </c>
      <c r="Q651" s="225" t="s">
        <v>1</v>
      </c>
      <c r="R651" s="225" t="s">
        <v>1</v>
      </c>
      <c r="S651" s="225" t="s">
        <v>1</v>
      </c>
      <c r="T651" s="225" t="s">
        <v>1</v>
      </c>
      <c r="U651" s="225" t="s">
        <v>1</v>
      </c>
      <c r="V651" s="225" t="s">
        <v>1</v>
      </c>
      <c r="W651" s="225" t="s">
        <v>1</v>
      </c>
      <c r="X651" s="225" t="s">
        <v>1</v>
      </c>
      <c r="Y651" s="225" t="s">
        <v>1</v>
      </c>
      <c r="Z651" s="225" t="s">
        <v>1</v>
      </c>
      <c r="AA651" s="225" t="s">
        <v>1</v>
      </c>
      <c r="AB651" s="225" t="s">
        <v>1</v>
      </c>
      <c r="AC651" s="225" t="s">
        <v>1</v>
      </c>
      <c r="AD651" s="225" t="s">
        <v>1</v>
      </c>
      <c r="AE651" s="225" t="s">
        <v>1</v>
      </c>
      <c r="AF651" s="232" t="s">
        <v>23</v>
      </c>
      <c r="AG651" s="225" t="s">
        <v>1</v>
      </c>
      <c r="AH651" s="225" t="s">
        <v>1</v>
      </c>
      <c r="AI651" s="225" t="s">
        <v>1</v>
      </c>
      <c r="AJ651" s="225" t="s">
        <v>1</v>
      </c>
      <c r="AK651" s="225" t="s">
        <v>1</v>
      </c>
      <c r="AL651" s="232" t="s">
        <v>23</v>
      </c>
      <c r="AM651" s="225" t="s">
        <v>1</v>
      </c>
      <c r="AN651" s="225" t="s">
        <v>1</v>
      </c>
      <c r="AO651" s="225" t="s">
        <v>1</v>
      </c>
      <c r="AP651" s="225" t="s">
        <v>1</v>
      </c>
      <c r="AQ651" s="225" t="s">
        <v>1</v>
      </c>
      <c r="AR651" s="231" t="s">
        <v>20</v>
      </c>
      <c r="AS651" s="225" t="s">
        <v>1</v>
      </c>
      <c r="AT651" s="225" t="s">
        <v>1</v>
      </c>
      <c r="AU651" s="225" t="s">
        <v>1</v>
      </c>
      <c r="AV651" s="225" t="s">
        <v>1</v>
      </c>
      <c r="AW651" s="235" t="s">
        <v>1</v>
      </c>
      <c r="AX651" s="235">
        <v>0</v>
      </c>
      <c r="AY651" s="235">
        <v>0</v>
      </c>
      <c r="AZ651" s="228" t="s">
        <v>1</v>
      </c>
      <c r="BA651" s="228" t="s">
        <v>1</v>
      </c>
      <c r="BB651" s="229" t="s">
        <v>1</v>
      </c>
      <c r="BD651" t="e">
        <f>VLOOKUP(A651,'High impact list'!$A:$F,1,FALSE)</f>
        <v>#N/A</v>
      </c>
      <c r="BE651" t="e">
        <f>VLOOKUP(A651,'High impact list'!$A:$F,5,FALSE)</f>
        <v>#N/A</v>
      </c>
      <c r="BF651">
        <v>4</v>
      </c>
      <c r="BG651">
        <v>2</v>
      </c>
      <c r="BH651" t="e">
        <f>VLOOKUP(A651,Sheet2!B:B,1,FALSE)</f>
        <v>#N/A</v>
      </c>
    </row>
    <row r="652" spans="1:60" ht="18.75" customHeight="1" x14ac:dyDescent="0.25">
      <c r="A652" s="223">
        <v>1032</v>
      </c>
      <c r="B652" s="224" t="s">
        <v>1407</v>
      </c>
      <c r="C652" s="225" t="s">
        <v>1388</v>
      </c>
      <c r="D652" s="225" t="s">
        <v>414</v>
      </c>
      <c r="E652" s="225" t="s">
        <v>683</v>
      </c>
      <c r="F652" s="225" t="s">
        <v>1</v>
      </c>
      <c r="G652" s="225" t="s">
        <v>687</v>
      </c>
      <c r="H652" s="224" t="s">
        <v>1</v>
      </c>
      <c r="I652" s="224" t="s">
        <v>437</v>
      </c>
      <c r="J652" s="227" t="s">
        <v>17</v>
      </c>
      <c r="K652" s="225" t="s">
        <v>1</v>
      </c>
      <c r="L652" s="232" t="s">
        <v>23</v>
      </c>
      <c r="M652" s="227" t="s">
        <v>17</v>
      </c>
      <c r="N652" s="225" t="s">
        <v>1</v>
      </c>
      <c r="O652" s="232" t="s">
        <v>23</v>
      </c>
      <c r="P652" s="225" t="s">
        <v>1</v>
      </c>
      <c r="Q652" s="225" t="s">
        <v>1</v>
      </c>
      <c r="R652" s="225" t="s">
        <v>1</v>
      </c>
      <c r="S652" s="225" t="s">
        <v>1</v>
      </c>
      <c r="T652" s="225" t="s">
        <v>1</v>
      </c>
      <c r="U652" s="225" t="s">
        <v>1</v>
      </c>
      <c r="V652" s="225" t="s">
        <v>1</v>
      </c>
      <c r="W652" s="225" t="s">
        <v>1</v>
      </c>
      <c r="X652" s="225" t="s">
        <v>1</v>
      </c>
      <c r="Y652" s="225" t="s">
        <v>1</v>
      </c>
      <c r="Z652" s="225" t="s">
        <v>1</v>
      </c>
      <c r="AA652" s="225" t="s">
        <v>1</v>
      </c>
      <c r="AB652" s="225" t="s">
        <v>1</v>
      </c>
      <c r="AC652" s="225" t="s">
        <v>1</v>
      </c>
      <c r="AD652" s="225" t="s">
        <v>1</v>
      </c>
      <c r="AE652" s="232" t="s">
        <v>23</v>
      </c>
      <c r="AF652" s="225" t="s">
        <v>1</v>
      </c>
      <c r="AG652" s="225" t="s">
        <v>1</v>
      </c>
      <c r="AH652" s="225" t="s">
        <v>1</v>
      </c>
      <c r="AI652" s="225" t="s">
        <v>1</v>
      </c>
      <c r="AJ652" s="225" t="s">
        <v>1</v>
      </c>
      <c r="AK652" s="225" t="s">
        <v>1</v>
      </c>
      <c r="AL652" s="225" t="s">
        <v>1</v>
      </c>
      <c r="AM652" s="225" t="s">
        <v>1</v>
      </c>
      <c r="AN652" s="225" t="s">
        <v>1</v>
      </c>
      <c r="AO652" s="225" t="s">
        <v>1</v>
      </c>
      <c r="AP652" s="225" t="s">
        <v>1</v>
      </c>
      <c r="AQ652" s="225" t="s">
        <v>1</v>
      </c>
      <c r="AR652" s="225" t="s">
        <v>1</v>
      </c>
      <c r="AS652" s="225" t="s">
        <v>1</v>
      </c>
      <c r="AT652" s="225" t="s">
        <v>1</v>
      </c>
      <c r="AU652" s="225" t="s">
        <v>1</v>
      </c>
      <c r="AV652" s="225" t="s">
        <v>1</v>
      </c>
      <c r="AW652" s="226" t="s">
        <v>1241</v>
      </c>
      <c r="AX652" s="226">
        <v>1</v>
      </c>
      <c r="AY652" s="235">
        <v>0</v>
      </c>
      <c r="AZ652" s="228">
        <v>0</v>
      </c>
      <c r="BA652" s="236">
        <v>7.0000000000000001E-3</v>
      </c>
      <c r="BB652" s="229">
        <v>0</v>
      </c>
      <c r="BD652" t="e">
        <f>VLOOKUP(A652,'High impact list'!$A:$F,1,FALSE)</f>
        <v>#N/A</v>
      </c>
      <c r="BE652" t="e">
        <f>VLOOKUP(A652,'High impact list'!$A:$F,5,FALSE)</f>
        <v>#N/A</v>
      </c>
      <c r="BF652">
        <v>4</v>
      </c>
      <c r="BG652">
        <v>2</v>
      </c>
      <c r="BH652" t="e">
        <f>VLOOKUP(A652,Sheet2!B:B,1,FALSE)</f>
        <v>#N/A</v>
      </c>
    </row>
    <row r="653" spans="1:60" ht="18.75" customHeight="1" x14ac:dyDescent="0.25">
      <c r="A653" s="223">
        <v>1035</v>
      </c>
      <c r="B653" s="224" t="s">
        <v>710</v>
      </c>
      <c r="C653" s="225" t="s">
        <v>1388</v>
      </c>
      <c r="D653" s="225" t="s">
        <v>414</v>
      </c>
      <c r="E653" s="225" t="s">
        <v>683</v>
      </c>
      <c r="F653" s="225" t="s">
        <v>1</v>
      </c>
      <c r="G653" s="225" t="s">
        <v>687</v>
      </c>
      <c r="H653" s="224" t="s">
        <v>1</v>
      </c>
      <c r="I653" s="224" t="s">
        <v>437</v>
      </c>
      <c r="J653" s="227" t="s">
        <v>17</v>
      </c>
      <c r="K653" s="225" t="s">
        <v>1</v>
      </c>
      <c r="L653" s="232" t="s">
        <v>23</v>
      </c>
      <c r="M653" s="227" t="s">
        <v>17</v>
      </c>
      <c r="N653" s="225" t="s">
        <v>1</v>
      </c>
      <c r="O653" s="231" t="s">
        <v>20</v>
      </c>
      <c r="P653" s="225" t="s">
        <v>1</v>
      </c>
      <c r="Q653" s="225" t="s">
        <v>1</v>
      </c>
      <c r="R653" s="225" t="s">
        <v>1</v>
      </c>
      <c r="S653" s="225" t="s">
        <v>1</v>
      </c>
      <c r="T653" s="225" t="s">
        <v>1</v>
      </c>
      <c r="U653" s="225" t="s">
        <v>1</v>
      </c>
      <c r="V653" s="225" t="s">
        <v>1</v>
      </c>
      <c r="W653" s="225" t="s">
        <v>1</v>
      </c>
      <c r="X653" s="225" t="s">
        <v>1</v>
      </c>
      <c r="Y653" s="225" t="s">
        <v>1</v>
      </c>
      <c r="Z653" s="225" t="s">
        <v>1</v>
      </c>
      <c r="AA653" s="225" t="s">
        <v>1</v>
      </c>
      <c r="AB653" s="225" t="s">
        <v>1</v>
      </c>
      <c r="AC653" s="225" t="s">
        <v>1</v>
      </c>
      <c r="AD653" s="225" t="s">
        <v>1</v>
      </c>
      <c r="AE653" s="231" t="s">
        <v>20</v>
      </c>
      <c r="AF653" s="225" t="s">
        <v>1</v>
      </c>
      <c r="AG653" s="225" t="s">
        <v>1</v>
      </c>
      <c r="AH653" s="225" t="s">
        <v>1</v>
      </c>
      <c r="AI653" s="225" t="s">
        <v>1</v>
      </c>
      <c r="AJ653" s="225" t="s">
        <v>1</v>
      </c>
      <c r="AK653" s="232" t="s">
        <v>23</v>
      </c>
      <c r="AL653" s="225" t="s">
        <v>1</v>
      </c>
      <c r="AM653" s="225" t="s">
        <v>1</v>
      </c>
      <c r="AN653" s="225" t="s">
        <v>1</v>
      </c>
      <c r="AO653" s="225" t="s">
        <v>1</v>
      </c>
      <c r="AP653" s="225" t="s">
        <v>1</v>
      </c>
      <c r="AQ653" s="225" t="s">
        <v>1</v>
      </c>
      <c r="AR653" s="225" t="s">
        <v>1</v>
      </c>
      <c r="AS653" s="225" t="s">
        <v>1</v>
      </c>
      <c r="AT653" s="225" t="s">
        <v>1</v>
      </c>
      <c r="AU653" s="225" t="s">
        <v>1</v>
      </c>
      <c r="AV653" s="225" t="s">
        <v>1</v>
      </c>
      <c r="AW653" s="235" t="s">
        <v>1</v>
      </c>
      <c r="AX653" s="235">
        <v>0</v>
      </c>
      <c r="AY653" s="235">
        <v>0</v>
      </c>
      <c r="AZ653" s="228" t="s">
        <v>1</v>
      </c>
      <c r="BA653" s="228" t="s">
        <v>1</v>
      </c>
      <c r="BB653" s="229" t="s">
        <v>1</v>
      </c>
      <c r="BD653" t="e">
        <f>VLOOKUP(A653,'High impact list'!$A:$F,1,FALSE)</f>
        <v>#N/A</v>
      </c>
      <c r="BE653" t="e">
        <f>VLOOKUP(A653,'High impact list'!$A:$F,5,FALSE)</f>
        <v>#N/A</v>
      </c>
      <c r="BF653">
        <v>4</v>
      </c>
      <c r="BG653">
        <v>2</v>
      </c>
      <c r="BH653" t="e">
        <f>VLOOKUP(A653,Sheet2!B:B,1,FALSE)</f>
        <v>#N/A</v>
      </c>
    </row>
    <row r="654" spans="1:60" ht="18.75" customHeight="1" x14ac:dyDescent="0.25">
      <c r="A654" s="223">
        <v>1157</v>
      </c>
      <c r="B654" s="224" t="s">
        <v>1418</v>
      </c>
      <c r="C654" s="225" t="s">
        <v>1388</v>
      </c>
      <c r="D654" s="225" t="s">
        <v>414</v>
      </c>
      <c r="E654" s="225" t="s">
        <v>815</v>
      </c>
      <c r="F654" s="225" t="s">
        <v>1</v>
      </c>
      <c r="G654" s="225" t="s">
        <v>687</v>
      </c>
      <c r="H654" s="224" t="s">
        <v>1</v>
      </c>
      <c r="I654" s="224" t="s">
        <v>437</v>
      </c>
      <c r="J654" s="227" t="s">
        <v>17</v>
      </c>
      <c r="K654" s="225" t="s">
        <v>1</v>
      </c>
      <c r="L654" s="232" t="s">
        <v>23</v>
      </c>
      <c r="M654" s="227" t="s">
        <v>17</v>
      </c>
      <c r="N654" s="225" t="s">
        <v>1</v>
      </c>
      <c r="O654" s="232" t="s">
        <v>23</v>
      </c>
      <c r="P654" s="225" t="s">
        <v>1</v>
      </c>
      <c r="Q654" s="225" t="s">
        <v>1</v>
      </c>
      <c r="R654" s="225" t="s">
        <v>1</v>
      </c>
      <c r="S654" s="225" t="s">
        <v>1</v>
      </c>
      <c r="T654" s="225" t="s">
        <v>1</v>
      </c>
      <c r="U654" s="225" t="s">
        <v>1</v>
      </c>
      <c r="V654" s="225" t="s">
        <v>1</v>
      </c>
      <c r="W654" s="225" t="s">
        <v>1</v>
      </c>
      <c r="X654" s="225" t="s">
        <v>1</v>
      </c>
      <c r="Y654" s="225" t="s">
        <v>1</v>
      </c>
      <c r="Z654" s="225" t="s">
        <v>1</v>
      </c>
      <c r="AA654" s="225" t="s">
        <v>1</v>
      </c>
      <c r="AB654" s="225" t="s">
        <v>1</v>
      </c>
      <c r="AC654" s="225" t="s">
        <v>1</v>
      </c>
      <c r="AD654" s="225" t="s">
        <v>1</v>
      </c>
      <c r="AE654" s="225" t="s">
        <v>1</v>
      </c>
      <c r="AF654" s="232" t="s">
        <v>23</v>
      </c>
      <c r="AG654" s="230" t="s">
        <v>22</v>
      </c>
      <c r="AH654" s="225" t="s">
        <v>1</v>
      </c>
      <c r="AI654" s="230" t="s">
        <v>22</v>
      </c>
      <c r="AJ654" s="225" t="s">
        <v>1</v>
      </c>
      <c r="AK654" s="225" t="s">
        <v>1</v>
      </c>
      <c r="AL654" s="225" t="s">
        <v>1</v>
      </c>
      <c r="AM654" s="225" t="s">
        <v>1</v>
      </c>
      <c r="AN654" s="225" t="s">
        <v>1</v>
      </c>
      <c r="AO654" s="225" t="s">
        <v>1</v>
      </c>
      <c r="AP654" s="225" t="s">
        <v>1</v>
      </c>
      <c r="AQ654" s="225" t="s">
        <v>1</v>
      </c>
      <c r="AR654" s="225" t="s">
        <v>1</v>
      </c>
      <c r="AS654" s="225" t="s">
        <v>1</v>
      </c>
      <c r="AT654" s="225" t="s">
        <v>1</v>
      </c>
      <c r="AU654" s="225" t="s">
        <v>1</v>
      </c>
      <c r="AV654" s="225" t="s">
        <v>1</v>
      </c>
      <c r="AW654" s="235" t="s">
        <v>1</v>
      </c>
      <c r="AX654" s="235">
        <v>0</v>
      </c>
      <c r="AY654" s="235">
        <v>0</v>
      </c>
      <c r="AZ654" s="228" t="s">
        <v>1</v>
      </c>
      <c r="BA654" s="228" t="s">
        <v>1</v>
      </c>
      <c r="BB654" s="229" t="s">
        <v>1</v>
      </c>
      <c r="BD654" t="e">
        <f>VLOOKUP(A654,'High impact list'!$A:$F,1,FALSE)</f>
        <v>#N/A</v>
      </c>
      <c r="BE654" t="e">
        <f>VLOOKUP(A654,'High impact list'!$A:$F,5,FALSE)</f>
        <v>#N/A</v>
      </c>
      <c r="BF654">
        <v>4</v>
      </c>
      <c r="BG654">
        <v>2</v>
      </c>
      <c r="BH654" t="e">
        <f>VLOOKUP(A654,Sheet2!B:B,1,FALSE)</f>
        <v>#N/A</v>
      </c>
    </row>
    <row r="655" spans="1:60" ht="26.25" customHeight="1" x14ac:dyDescent="0.25">
      <c r="A655" s="223">
        <v>1041</v>
      </c>
      <c r="B655" s="224" t="s">
        <v>1425</v>
      </c>
      <c r="C655" s="225" t="s">
        <v>1388</v>
      </c>
      <c r="D655" s="225" t="s">
        <v>414</v>
      </c>
      <c r="E655" s="225" t="s">
        <v>683</v>
      </c>
      <c r="F655" s="225" t="s">
        <v>1</v>
      </c>
      <c r="G655" s="225" t="s">
        <v>687</v>
      </c>
      <c r="H655" s="224" t="s">
        <v>1</v>
      </c>
      <c r="I655" s="224" t="s">
        <v>437</v>
      </c>
      <c r="J655" s="227" t="s">
        <v>17</v>
      </c>
      <c r="K655" s="225" t="s">
        <v>1</v>
      </c>
      <c r="L655" s="231" t="s">
        <v>20</v>
      </c>
      <c r="M655" s="226" t="s">
        <v>33</v>
      </c>
      <c r="N655" s="225" t="s">
        <v>1</v>
      </c>
      <c r="O655" s="225" t="s">
        <v>1</v>
      </c>
      <c r="P655" s="225" t="s">
        <v>1</v>
      </c>
      <c r="Q655" s="225" t="s">
        <v>1</v>
      </c>
      <c r="R655" s="225" t="s">
        <v>1</v>
      </c>
      <c r="S655" s="225" t="s">
        <v>1</v>
      </c>
      <c r="T655" s="225" t="s">
        <v>1</v>
      </c>
      <c r="U655" s="225" t="s">
        <v>1</v>
      </c>
      <c r="V655" s="225" t="s">
        <v>1</v>
      </c>
      <c r="W655" s="225" t="s">
        <v>1</v>
      </c>
      <c r="X655" s="225" t="s">
        <v>1</v>
      </c>
      <c r="Y655" s="225" t="s">
        <v>1</v>
      </c>
      <c r="Z655" s="225" t="s">
        <v>1</v>
      </c>
      <c r="AA655" s="225" t="s">
        <v>1</v>
      </c>
      <c r="AB655" s="225" t="s">
        <v>1</v>
      </c>
      <c r="AC655" s="225" t="s">
        <v>1</v>
      </c>
      <c r="AD655" s="225" t="s">
        <v>1</v>
      </c>
      <c r="AE655" s="231" t="s">
        <v>20</v>
      </c>
      <c r="AF655" s="231" t="s">
        <v>20</v>
      </c>
      <c r="AG655" s="225" t="s">
        <v>1</v>
      </c>
      <c r="AH655" s="225" t="s">
        <v>1</v>
      </c>
      <c r="AI655" s="225" t="s">
        <v>1</v>
      </c>
      <c r="AJ655" s="225" t="s">
        <v>1</v>
      </c>
      <c r="AK655" s="225" t="s">
        <v>1</v>
      </c>
      <c r="AL655" s="225" t="s">
        <v>1</v>
      </c>
      <c r="AM655" s="225" t="s">
        <v>1</v>
      </c>
      <c r="AN655" s="225" t="s">
        <v>1</v>
      </c>
      <c r="AO655" s="225" t="s">
        <v>1</v>
      </c>
      <c r="AP655" s="225" t="s">
        <v>1</v>
      </c>
      <c r="AQ655" s="225" t="s">
        <v>1</v>
      </c>
      <c r="AR655" s="225" t="s">
        <v>1</v>
      </c>
      <c r="AS655" s="225" t="s">
        <v>1</v>
      </c>
      <c r="AT655" s="225" t="s">
        <v>1</v>
      </c>
      <c r="AU655" s="230" t="s">
        <v>22</v>
      </c>
      <c r="AV655" s="225" t="s">
        <v>1</v>
      </c>
      <c r="AW655" s="235" t="s">
        <v>1</v>
      </c>
      <c r="AX655" s="235">
        <v>0</v>
      </c>
      <c r="AY655" s="235">
        <v>0</v>
      </c>
      <c r="AZ655" s="228" t="s">
        <v>1</v>
      </c>
      <c r="BA655" s="228" t="s">
        <v>1</v>
      </c>
      <c r="BB655" s="229" t="s">
        <v>1</v>
      </c>
      <c r="BD655" t="e">
        <f>VLOOKUP(A655,'High impact list'!$A:$F,1,FALSE)</f>
        <v>#N/A</v>
      </c>
      <c r="BE655" t="e">
        <f>VLOOKUP(A655,'High impact list'!$A:$F,5,FALSE)</f>
        <v>#N/A</v>
      </c>
      <c r="BF655">
        <v>4</v>
      </c>
      <c r="BG655">
        <v>2</v>
      </c>
      <c r="BH655" t="e">
        <f>VLOOKUP(A655,Sheet2!B:B,1,FALSE)</f>
        <v>#N/A</v>
      </c>
    </row>
    <row r="656" spans="1:60" ht="14.25" customHeight="1" x14ac:dyDescent="0.25">
      <c r="A656" s="223">
        <v>1249</v>
      </c>
      <c r="B656" s="224" t="s">
        <v>1428</v>
      </c>
      <c r="C656" s="225" t="s">
        <v>1388</v>
      </c>
      <c r="D656" s="225" t="s">
        <v>414</v>
      </c>
      <c r="E656" s="225" t="s">
        <v>815</v>
      </c>
      <c r="F656" s="225" t="s">
        <v>1</v>
      </c>
      <c r="G656" s="225" t="s">
        <v>1524</v>
      </c>
      <c r="H656" s="224" t="s">
        <v>1</v>
      </c>
      <c r="I656" s="224" t="s">
        <v>437</v>
      </c>
      <c r="J656" s="227" t="s">
        <v>17</v>
      </c>
      <c r="K656" s="225" t="s">
        <v>1</v>
      </c>
      <c r="L656" s="232" t="s">
        <v>23</v>
      </c>
      <c r="M656" s="227" t="s">
        <v>17</v>
      </c>
      <c r="N656" s="225" t="s">
        <v>1</v>
      </c>
      <c r="O656" s="231" t="s">
        <v>20</v>
      </c>
      <c r="P656" s="225" t="s">
        <v>1</v>
      </c>
      <c r="Q656" s="225" t="s">
        <v>1</v>
      </c>
      <c r="R656" s="225" t="s">
        <v>1</v>
      </c>
      <c r="S656" s="225" t="s">
        <v>1</v>
      </c>
      <c r="T656" s="225" t="s">
        <v>1</v>
      </c>
      <c r="U656" s="225" t="s">
        <v>1</v>
      </c>
      <c r="V656" s="225" t="s">
        <v>1</v>
      </c>
      <c r="W656" s="225" t="s">
        <v>1</v>
      </c>
      <c r="X656" s="225" t="s">
        <v>1</v>
      </c>
      <c r="Y656" s="225" t="s">
        <v>1</v>
      </c>
      <c r="Z656" s="225" t="s">
        <v>1</v>
      </c>
      <c r="AA656" s="225" t="s">
        <v>1</v>
      </c>
      <c r="AB656" s="225" t="s">
        <v>1</v>
      </c>
      <c r="AC656" s="225" t="s">
        <v>1</v>
      </c>
      <c r="AD656" s="225" t="s">
        <v>1</v>
      </c>
      <c r="AE656" s="231" t="s">
        <v>20</v>
      </c>
      <c r="AF656" s="231" t="s">
        <v>20</v>
      </c>
      <c r="AG656" s="230" t="s">
        <v>22</v>
      </c>
      <c r="AH656" s="225" t="s">
        <v>1</v>
      </c>
      <c r="AI656" s="225" t="s">
        <v>1</v>
      </c>
      <c r="AJ656" s="225" t="s">
        <v>1</v>
      </c>
      <c r="AK656" s="230" t="s">
        <v>22</v>
      </c>
      <c r="AL656" s="225" t="s">
        <v>1</v>
      </c>
      <c r="AM656" s="225" t="s">
        <v>1</v>
      </c>
      <c r="AN656" s="225" t="s">
        <v>1</v>
      </c>
      <c r="AO656" s="225" t="s">
        <v>1</v>
      </c>
      <c r="AP656" s="225" t="s">
        <v>1</v>
      </c>
      <c r="AQ656" s="225" t="s">
        <v>1</v>
      </c>
      <c r="AR656" s="231" t="s">
        <v>20</v>
      </c>
      <c r="AS656" s="225" t="s">
        <v>1</v>
      </c>
      <c r="AT656" s="225" t="s">
        <v>1</v>
      </c>
      <c r="AU656" s="225" t="s">
        <v>1</v>
      </c>
      <c r="AV656" s="225" t="s">
        <v>1</v>
      </c>
      <c r="AW656" s="235" t="s">
        <v>1</v>
      </c>
      <c r="AX656" s="235">
        <v>0</v>
      </c>
      <c r="AY656" s="235">
        <v>0</v>
      </c>
      <c r="AZ656" s="228" t="s">
        <v>1</v>
      </c>
      <c r="BA656" s="228" t="s">
        <v>1</v>
      </c>
      <c r="BB656" s="229" t="s">
        <v>1</v>
      </c>
      <c r="BD656" t="e">
        <f>VLOOKUP(A656,'High impact list'!$A:$F,1,FALSE)</f>
        <v>#N/A</v>
      </c>
      <c r="BE656" t="e">
        <f>VLOOKUP(A656,'High impact list'!$A:$F,5,FALSE)</f>
        <v>#N/A</v>
      </c>
      <c r="BF656">
        <v>4</v>
      </c>
      <c r="BG656">
        <v>2</v>
      </c>
      <c r="BH656" t="e">
        <f>VLOOKUP(A656,Sheet2!B:B,1,FALSE)</f>
        <v>#N/A</v>
      </c>
    </row>
    <row r="657" spans="1:60" ht="18.75" customHeight="1" x14ac:dyDescent="0.25">
      <c r="A657" s="223">
        <v>925</v>
      </c>
      <c r="B657" s="224" t="s">
        <v>1095</v>
      </c>
      <c r="C657" s="225" t="s">
        <v>1388</v>
      </c>
      <c r="D657" s="225" t="s">
        <v>414</v>
      </c>
      <c r="E657" s="225" t="s">
        <v>1086</v>
      </c>
      <c r="F657" s="225" t="s">
        <v>1</v>
      </c>
      <c r="G657" s="225" t="s">
        <v>1</v>
      </c>
      <c r="H657" s="224" t="s">
        <v>1</v>
      </c>
      <c r="I657" s="224" t="s">
        <v>1086</v>
      </c>
      <c r="J657" s="237" t="s">
        <v>26</v>
      </c>
      <c r="K657" s="225" t="s">
        <v>1</v>
      </c>
      <c r="L657" s="225" t="s">
        <v>1</v>
      </c>
      <c r="M657" s="237" t="s">
        <v>26</v>
      </c>
      <c r="N657" s="225" t="s">
        <v>1</v>
      </c>
      <c r="O657" s="225" t="s">
        <v>1</v>
      </c>
      <c r="P657" s="225" t="s">
        <v>1</v>
      </c>
      <c r="Q657" s="225" t="s">
        <v>1</v>
      </c>
      <c r="R657" s="225" t="s">
        <v>1</v>
      </c>
      <c r="S657" s="225" t="s">
        <v>1</v>
      </c>
      <c r="T657" s="225" t="s">
        <v>1</v>
      </c>
      <c r="U657" s="225" t="s">
        <v>1</v>
      </c>
      <c r="V657" s="232" t="s">
        <v>23</v>
      </c>
      <c r="W657" s="225" t="s">
        <v>1</v>
      </c>
      <c r="X657" s="225" t="s">
        <v>1</v>
      </c>
      <c r="Y657" s="225" t="s">
        <v>1</v>
      </c>
      <c r="Z657" s="225" t="s">
        <v>1</v>
      </c>
      <c r="AA657" s="225" t="s">
        <v>1</v>
      </c>
      <c r="AB657" s="225" t="s">
        <v>1</v>
      </c>
      <c r="AC657" s="225" t="s">
        <v>1</v>
      </c>
      <c r="AD657" s="225" t="s">
        <v>1</v>
      </c>
      <c r="AE657" s="225" t="s">
        <v>1</v>
      </c>
      <c r="AF657" s="225" t="s">
        <v>1</v>
      </c>
      <c r="AG657" s="225" t="s">
        <v>1</v>
      </c>
      <c r="AH657" s="225" t="s">
        <v>1</v>
      </c>
      <c r="AI657" s="225" t="s">
        <v>1</v>
      </c>
      <c r="AJ657" s="225" t="s">
        <v>1</v>
      </c>
      <c r="AK657" s="225" t="s">
        <v>1</v>
      </c>
      <c r="AL657" s="225" t="s">
        <v>1</v>
      </c>
      <c r="AM657" s="225" t="s">
        <v>1</v>
      </c>
      <c r="AN657" s="225" t="s">
        <v>1</v>
      </c>
      <c r="AO657" s="225" t="s">
        <v>1</v>
      </c>
      <c r="AP657" s="225" t="s">
        <v>1</v>
      </c>
      <c r="AQ657" s="225" t="s">
        <v>1</v>
      </c>
      <c r="AR657" s="225" t="s">
        <v>1</v>
      </c>
      <c r="AS657" s="225" t="s">
        <v>1</v>
      </c>
      <c r="AT657" s="225" t="s">
        <v>1</v>
      </c>
      <c r="AU657" s="225" t="s">
        <v>1</v>
      </c>
      <c r="AV657" s="225" t="s">
        <v>1</v>
      </c>
      <c r="AW657" s="235" t="s">
        <v>1</v>
      </c>
      <c r="AX657" s="235">
        <v>0</v>
      </c>
      <c r="AY657" s="235">
        <v>0</v>
      </c>
      <c r="AZ657" s="228" t="s">
        <v>1</v>
      </c>
      <c r="BA657" s="228" t="s">
        <v>1</v>
      </c>
      <c r="BB657" s="229" t="s">
        <v>1</v>
      </c>
      <c r="BD657" t="e">
        <f>VLOOKUP(A657,'High impact list'!$A:$F,1,FALSE)</f>
        <v>#N/A</v>
      </c>
      <c r="BE657" t="e">
        <f>VLOOKUP(A657,'High impact list'!$A:$F,5,FALSE)</f>
        <v>#N/A</v>
      </c>
      <c r="BF657">
        <v>4</v>
      </c>
      <c r="BG657">
        <v>3</v>
      </c>
      <c r="BH657" t="e">
        <f>VLOOKUP(A657,Sheet2!B:B,1,FALSE)</f>
        <v>#N/A</v>
      </c>
    </row>
    <row r="658" spans="1:60" ht="18.75" customHeight="1" x14ac:dyDescent="0.25">
      <c r="A658" s="223">
        <v>998</v>
      </c>
      <c r="B658" s="224" t="s">
        <v>1117</v>
      </c>
      <c r="C658" s="225" t="s">
        <v>1388</v>
      </c>
      <c r="D658" s="225" t="s">
        <v>414</v>
      </c>
      <c r="E658" s="225" t="s">
        <v>1086</v>
      </c>
      <c r="F658" s="225" t="s">
        <v>1</v>
      </c>
      <c r="G658" s="225" t="s">
        <v>1</v>
      </c>
      <c r="H658" s="224" t="s">
        <v>1</v>
      </c>
      <c r="I658" s="224" t="s">
        <v>1086</v>
      </c>
      <c r="J658" s="237" t="s">
        <v>26</v>
      </c>
      <c r="K658" s="225" t="s">
        <v>1</v>
      </c>
      <c r="L658" s="225" t="s">
        <v>1</v>
      </c>
      <c r="M658" s="237" t="s">
        <v>26</v>
      </c>
      <c r="N658" s="225" t="s">
        <v>1</v>
      </c>
      <c r="O658" s="225" t="s">
        <v>1</v>
      </c>
      <c r="P658" s="231" t="s">
        <v>20</v>
      </c>
      <c r="Q658" s="232" t="s">
        <v>23</v>
      </c>
      <c r="R658" s="225" t="s">
        <v>1</v>
      </c>
      <c r="S658" s="225" t="s">
        <v>1</v>
      </c>
      <c r="T658" s="225" t="s">
        <v>1</v>
      </c>
      <c r="U658" s="225" t="s">
        <v>1</v>
      </c>
      <c r="V658" s="232" t="s">
        <v>23</v>
      </c>
      <c r="W658" s="225" t="s">
        <v>1</v>
      </c>
      <c r="X658" s="225" t="s">
        <v>1</v>
      </c>
      <c r="Y658" s="225" t="s">
        <v>1</v>
      </c>
      <c r="Z658" s="225" t="s">
        <v>1</v>
      </c>
      <c r="AA658" s="225" t="s">
        <v>1</v>
      </c>
      <c r="AB658" s="225" t="s">
        <v>1</v>
      </c>
      <c r="AC658" s="225" t="s">
        <v>1</v>
      </c>
      <c r="AD658" s="225" t="s">
        <v>1</v>
      </c>
      <c r="AE658" s="225" t="s">
        <v>1</v>
      </c>
      <c r="AF658" s="225" t="s">
        <v>1</v>
      </c>
      <c r="AG658" s="225" t="s">
        <v>1</v>
      </c>
      <c r="AH658" s="225" t="s">
        <v>1</v>
      </c>
      <c r="AI658" s="225" t="s">
        <v>1</v>
      </c>
      <c r="AJ658" s="225" t="s">
        <v>1</v>
      </c>
      <c r="AK658" s="225" t="s">
        <v>1</v>
      </c>
      <c r="AL658" s="225" t="s">
        <v>1</v>
      </c>
      <c r="AM658" s="225" t="s">
        <v>1</v>
      </c>
      <c r="AN658" s="225" t="s">
        <v>1</v>
      </c>
      <c r="AO658" s="225" t="s">
        <v>1</v>
      </c>
      <c r="AP658" s="225" t="s">
        <v>1</v>
      </c>
      <c r="AQ658" s="225" t="s">
        <v>1</v>
      </c>
      <c r="AR658" s="225" t="s">
        <v>1</v>
      </c>
      <c r="AS658" s="225" t="s">
        <v>1</v>
      </c>
      <c r="AT658" s="225" t="s">
        <v>1</v>
      </c>
      <c r="AU658" s="225" t="s">
        <v>1</v>
      </c>
      <c r="AV658" s="225" t="s">
        <v>1</v>
      </c>
      <c r="AW658" s="235" t="s">
        <v>1</v>
      </c>
      <c r="AX658" s="235">
        <v>0</v>
      </c>
      <c r="AY658" s="235">
        <v>0</v>
      </c>
      <c r="AZ658" s="228" t="s">
        <v>1</v>
      </c>
      <c r="BA658" s="228" t="s">
        <v>1</v>
      </c>
      <c r="BB658" s="229" t="s">
        <v>1</v>
      </c>
      <c r="BD658" t="e">
        <f>VLOOKUP(A658,'High impact list'!$A:$F,1,FALSE)</f>
        <v>#N/A</v>
      </c>
      <c r="BE658" t="e">
        <f>VLOOKUP(A658,'High impact list'!$A:$F,5,FALSE)</f>
        <v>#N/A</v>
      </c>
      <c r="BF658">
        <v>4</v>
      </c>
      <c r="BG658">
        <v>3</v>
      </c>
      <c r="BH658" t="e">
        <f>VLOOKUP(A658,Sheet2!B:B,1,FALSE)</f>
        <v>#N/A</v>
      </c>
    </row>
    <row r="659" spans="1:60" ht="14.25" customHeight="1" x14ac:dyDescent="0.25">
      <c r="A659" s="223">
        <v>955</v>
      </c>
      <c r="B659" s="224" t="s">
        <v>1120</v>
      </c>
      <c r="C659" s="225" t="s">
        <v>1388</v>
      </c>
      <c r="D659" s="225" t="s">
        <v>414</v>
      </c>
      <c r="E659" s="225" t="s">
        <v>1086</v>
      </c>
      <c r="F659" s="225" t="s">
        <v>1</v>
      </c>
      <c r="G659" s="225" t="s">
        <v>1</v>
      </c>
      <c r="H659" s="224" t="s">
        <v>1</v>
      </c>
      <c r="I659" s="224" t="s">
        <v>1086</v>
      </c>
      <c r="J659" s="237" t="s">
        <v>26</v>
      </c>
      <c r="K659" s="225" t="s">
        <v>1</v>
      </c>
      <c r="L659" s="225" t="s">
        <v>1</v>
      </c>
      <c r="M659" s="237" t="s">
        <v>26</v>
      </c>
      <c r="N659" s="225" t="s">
        <v>1</v>
      </c>
      <c r="O659" s="225" t="s">
        <v>1</v>
      </c>
      <c r="P659" s="231" t="s">
        <v>20</v>
      </c>
      <c r="Q659" s="225" t="s">
        <v>1</v>
      </c>
      <c r="R659" s="225" t="s">
        <v>1</v>
      </c>
      <c r="S659" s="225" t="s">
        <v>1</v>
      </c>
      <c r="T659" s="225" t="s">
        <v>1</v>
      </c>
      <c r="U659" s="225" t="s">
        <v>1</v>
      </c>
      <c r="V659" s="232" t="s">
        <v>23</v>
      </c>
      <c r="W659" s="225" t="s">
        <v>1</v>
      </c>
      <c r="X659" s="225" t="s">
        <v>1</v>
      </c>
      <c r="Y659" s="225" t="s">
        <v>1</v>
      </c>
      <c r="Z659" s="225" t="s">
        <v>1</v>
      </c>
      <c r="AA659" s="225" t="s">
        <v>1</v>
      </c>
      <c r="AB659" s="225" t="s">
        <v>1</v>
      </c>
      <c r="AC659" s="225" t="s">
        <v>1</v>
      </c>
      <c r="AD659" s="225" t="s">
        <v>1</v>
      </c>
      <c r="AE659" s="225" t="s">
        <v>1</v>
      </c>
      <c r="AF659" s="225" t="s">
        <v>1</v>
      </c>
      <c r="AG659" s="225" t="s">
        <v>1</v>
      </c>
      <c r="AH659" s="225" t="s">
        <v>1</v>
      </c>
      <c r="AI659" s="225" t="s">
        <v>1</v>
      </c>
      <c r="AJ659" s="225" t="s">
        <v>1</v>
      </c>
      <c r="AK659" s="225" t="s">
        <v>1</v>
      </c>
      <c r="AL659" s="225" t="s">
        <v>1</v>
      </c>
      <c r="AM659" s="225" t="s">
        <v>1</v>
      </c>
      <c r="AN659" s="225" t="s">
        <v>1</v>
      </c>
      <c r="AO659" s="225" t="s">
        <v>1</v>
      </c>
      <c r="AP659" s="225" t="s">
        <v>1</v>
      </c>
      <c r="AQ659" s="225" t="s">
        <v>1</v>
      </c>
      <c r="AR659" s="225" t="s">
        <v>1</v>
      </c>
      <c r="AS659" s="225" t="s">
        <v>1</v>
      </c>
      <c r="AT659" s="225" t="s">
        <v>1</v>
      </c>
      <c r="AU659" s="225" t="s">
        <v>1</v>
      </c>
      <c r="AV659" s="225" t="s">
        <v>1</v>
      </c>
      <c r="AW659" s="235" t="s">
        <v>1</v>
      </c>
      <c r="AX659" s="235">
        <v>0</v>
      </c>
      <c r="AY659" s="235">
        <v>0</v>
      </c>
      <c r="AZ659" s="228" t="s">
        <v>1</v>
      </c>
      <c r="BA659" s="228" t="s">
        <v>1</v>
      </c>
      <c r="BB659" s="229" t="s">
        <v>1</v>
      </c>
      <c r="BD659" t="e">
        <f>VLOOKUP(A659,'High impact list'!$A:$F,1,FALSE)</f>
        <v>#N/A</v>
      </c>
      <c r="BE659" t="e">
        <f>VLOOKUP(A659,'High impact list'!$A:$F,5,FALSE)</f>
        <v>#N/A</v>
      </c>
      <c r="BF659">
        <v>4</v>
      </c>
      <c r="BG659">
        <v>3</v>
      </c>
      <c r="BH659" t="e">
        <f>VLOOKUP(A659,Sheet2!B:B,1,FALSE)</f>
        <v>#N/A</v>
      </c>
    </row>
    <row r="660" spans="1:60" ht="14.25" customHeight="1" x14ac:dyDescent="0.25">
      <c r="A660" s="223">
        <v>959</v>
      </c>
      <c r="B660" s="224" t="s">
        <v>1122</v>
      </c>
      <c r="C660" s="225" t="s">
        <v>1388</v>
      </c>
      <c r="D660" s="225" t="s">
        <v>414</v>
      </c>
      <c r="E660" s="225" t="s">
        <v>1086</v>
      </c>
      <c r="F660" s="225" t="s">
        <v>1</v>
      </c>
      <c r="G660" s="225" t="s">
        <v>1</v>
      </c>
      <c r="H660" s="224" t="s">
        <v>1</v>
      </c>
      <c r="I660" s="224" t="s">
        <v>1086</v>
      </c>
      <c r="J660" s="237" t="s">
        <v>26</v>
      </c>
      <c r="K660" s="225" t="s">
        <v>1</v>
      </c>
      <c r="L660" s="225" t="s">
        <v>1</v>
      </c>
      <c r="M660" s="237" t="s">
        <v>26</v>
      </c>
      <c r="N660" s="225" t="s">
        <v>1</v>
      </c>
      <c r="O660" s="225" t="s">
        <v>1</v>
      </c>
      <c r="P660" s="225" t="s">
        <v>1</v>
      </c>
      <c r="Q660" s="225" t="s">
        <v>1</v>
      </c>
      <c r="R660" s="225" t="s">
        <v>1</v>
      </c>
      <c r="S660" s="225" t="s">
        <v>1</v>
      </c>
      <c r="T660" s="225" t="s">
        <v>1</v>
      </c>
      <c r="U660" s="225" t="s">
        <v>1</v>
      </c>
      <c r="V660" s="232" t="s">
        <v>23</v>
      </c>
      <c r="W660" s="225" t="s">
        <v>1</v>
      </c>
      <c r="X660" s="225" t="s">
        <v>1</v>
      </c>
      <c r="Y660" s="225" t="s">
        <v>1</v>
      </c>
      <c r="Z660" s="225" t="s">
        <v>1</v>
      </c>
      <c r="AA660" s="225" t="s">
        <v>1</v>
      </c>
      <c r="AB660" s="225" t="s">
        <v>1</v>
      </c>
      <c r="AC660" s="225" t="s">
        <v>1</v>
      </c>
      <c r="AD660" s="225" t="s">
        <v>1</v>
      </c>
      <c r="AE660" s="225" t="s">
        <v>1</v>
      </c>
      <c r="AF660" s="225" t="s">
        <v>1</v>
      </c>
      <c r="AG660" s="225" t="s">
        <v>1</v>
      </c>
      <c r="AH660" s="225" t="s">
        <v>1</v>
      </c>
      <c r="AI660" s="225" t="s">
        <v>1</v>
      </c>
      <c r="AJ660" s="225" t="s">
        <v>1</v>
      </c>
      <c r="AK660" s="225" t="s">
        <v>1</v>
      </c>
      <c r="AL660" s="225" t="s">
        <v>1</v>
      </c>
      <c r="AM660" s="225" t="s">
        <v>1</v>
      </c>
      <c r="AN660" s="225" t="s">
        <v>1</v>
      </c>
      <c r="AO660" s="225" t="s">
        <v>1</v>
      </c>
      <c r="AP660" s="225" t="s">
        <v>1</v>
      </c>
      <c r="AQ660" s="225" t="s">
        <v>1</v>
      </c>
      <c r="AR660" s="225" t="s">
        <v>1</v>
      </c>
      <c r="AS660" s="225" t="s">
        <v>1</v>
      </c>
      <c r="AT660" s="225" t="s">
        <v>1</v>
      </c>
      <c r="AU660" s="225" t="s">
        <v>1</v>
      </c>
      <c r="AV660" s="225" t="s">
        <v>1</v>
      </c>
      <c r="AW660" s="235" t="s">
        <v>1</v>
      </c>
      <c r="AX660" s="235">
        <v>0</v>
      </c>
      <c r="AY660" s="235">
        <v>0</v>
      </c>
      <c r="AZ660" s="228" t="s">
        <v>1</v>
      </c>
      <c r="BA660" s="228" t="s">
        <v>1</v>
      </c>
      <c r="BB660" s="229" t="s">
        <v>1</v>
      </c>
      <c r="BD660" t="e">
        <f>VLOOKUP(A660,'High impact list'!$A:$F,1,FALSE)</f>
        <v>#N/A</v>
      </c>
      <c r="BE660" t="e">
        <f>VLOOKUP(A660,'High impact list'!$A:$F,5,FALSE)</f>
        <v>#N/A</v>
      </c>
      <c r="BF660">
        <v>4</v>
      </c>
      <c r="BG660">
        <v>3</v>
      </c>
      <c r="BH660" t="e">
        <f>VLOOKUP(A660,Sheet2!B:B,1,FALSE)</f>
        <v>#N/A</v>
      </c>
    </row>
    <row r="661" spans="1:60" ht="18" customHeight="1" x14ac:dyDescent="0.25">
      <c r="A661" s="223">
        <v>982</v>
      </c>
      <c r="B661" s="224" t="s">
        <v>1161</v>
      </c>
      <c r="C661" s="225" t="s">
        <v>1388</v>
      </c>
      <c r="D661" s="225" t="s">
        <v>414</v>
      </c>
      <c r="E661" s="225" t="s">
        <v>1086</v>
      </c>
      <c r="F661" s="225" t="s">
        <v>1</v>
      </c>
      <c r="G661" s="225" t="s">
        <v>1</v>
      </c>
      <c r="H661" s="224" t="s">
        <v>1</v>
      </c>
      <c r="I661" s="224" t="s">
        <v>1086</v>
      </c>
      <c r="J661" s="237" t="s">
        <v>26</v>
      </c>
      <c r="K661" s="225" t="s">
        <v>1</v>
      </c>
      <c r="L661" s="225" t="s">
        <v>1</v>
      </c>
      <c r="M661" s="237" t="s">
        <v>26</v>
      </c>
      <c r="N661" s="225" t="s">
        <v>1</v>
      </c>
      <c r="O661" s="225" t="s">
        <v>1</v>
      </c>
      <c r="P661" s="232" t="s">
        <v>23</v>
      </c>
      <c r="Q661" s="225" t="s">
        <v>1</v>
      </c>
      <c r="R661" s="231" t="s">
        <v>20</v>
      </c>
      <c r="S661" s="225" t="s">
        <v>1</v>
      </c>
      <c r="T661" s="225" t="s">
        <v>1</v>
      </c>
      <c r="U661" s="225" t="s">
        <v>1</v>
      </c>
      <c r="V661" s="231" t="s">
        <v>20</v>
      </c>
      <c r="W661" s="225" t="s">
        <v>1</v>
      </c>
      <c r="X661" s="225" t="s">
        <v>1</v>
      </c>
      <c r="Y661" s="225" t="s">
        <v>1</v>
      </c>
      <c r="Z661" s="225" t="s">
        <v>1</v>
      </c>
      <c r="AA661" s="225" t="s">
        <v>1</v>
      </c>
      <c r="AB661" s="225" t="s">
        <v>1</v>
      </c>
      <c r="AC661" s="225" t="s">
        <v>1</v>
      </c>
      <c r="AD661" s="225" t="s">
        <v>1</v>
      </c>
      <c r="AE661" s="225" t="s">
        <v>1</v>
      </c>
      <c r="AF661" s="225" t="s">
        <v>1</v>
      </c>
      <c r="AG661" s="225" t="s">
        <v>1</v>
      </c>
      <c r="AH661" s="225" t="s">
        <v>1</v>
      </c>
      <c r="AI661" s="225" t="s">
        <v>1</v>
      </c>
      <c r="AJ661" s="225" t="s">
        <v>1</v>
      </c>
      <c r="AK661" s="225" t="s">
        <v>1</v>
      </c>
      <c r="AL661" s="225" t="s">
        <v>1</v>
      </c>
      <c r="AM661" s="225" t="s">
        <v>1</v>
      </c>
      <c r="AN661" s="225" t="s">
        <v>1</v>
      </c>
      <c r="AO661" s="225" t="s">
        <v>1</v>
      </c>
      <c r="AP661" s="225" t="s">
        <v>1</v>
      </c>
      <c r="AQ661" s="225" t="s">
        <v>1</v>
      </c>
      <c r="AR661" s="225" t="s">
        <v>1</v>
      </c>
      <c r="AS661" s="225" t="s">
        <v>1</v>
      </c>
      <c r="AT661" s="225" t="s">
        <v>1</v>
      </c>
      <c r="AU661" s="225" t="s">
        <v>1</v>
      </c>
      <c r="AV661" s="225" t="s">
        <v>1</v>
      </c>
      <c r="AW661" s="235" t="s">
        <v>1</v>
      </c>
      <c r="AX661" s="235">
        <v>0</v>
      </c>
      <c r="AY661" s="235">
        <v>0</v>
      </c>
      <c r="AZ661" s="228" t="s">
        <v>1</v>
      </c>
      <c r="BA661" s="228" t="s">
        <v>1</v>
      </c>
      <c r="BB661" s="229" t="s">
        <v>1</v>
      </c>
      <c r="BD661" t="e">
        <f>VLOOKUP(A661,'High impact list'!$A:$F,1,FALSE)</f>
        <v>#N/A</v>
      </c>
      <c r="BE661" t="e">
        <f>VLOOKUP(A661,'High impact list'!$A:$F,5,FALSE)</f>
        <v>#N/A</v>
      </c>
      <c r="BF661">
        <v>4</v>
      </c>
      <c r="BG661">
        <v>3</v>
      </c>
      <c r="BH661" t="e">
        <f>VLOOKUP(A661,Sheet2!B:B,1,FALSE)</f>
        <v>#N/A</v>
      </c>
    </row>
    <row r="662" spans="1:60" ht="27" customHeight="1" x14ac:dyDescent="0.25">
      <c r="A662" s="223">
        <v>1045</v>
      </c>
      <c r="B662" s="224" t="s">
        <v>734</v>
      </c>
      <c r="C662" s="225" t="s">
        <v>1388</v>
      </c>
      <c r="D662" s="225" t="s">
        <v>414</v>
      </c>
      <c r="E662" s="225" t="s">
        <v>683</v>
      </c>
      <c r="F662" s="225" t="s">
        <v>1</v>
      </c>
      <c r="G662" s="225" t="s">
        <v>156</v>
      </c>
      <c r="H662" s="224" t="s">
        <v>1</v>
      </c>
      <c r="I662" s="224" t="s">
        <v>437</v>
      </c>
      <c r="J662" s="237" t="s">
        <v>26</v>
      </c>
      <c r="K662" s="225" t="s">
        <v>1</v>
      </c>
      <c r="L662" s="225" t="s">
        <v>1</v>
      </c>
      <c r="M662" s="237" t="s">
        <v>26</v>
      </c>
      <c r="N662" s="225" t="s">
        <v>1</v>
      </c>
      <c r="O662" s="225" t="s">
        <v>1</v>
      </c>
      <c r="P662" s="225" t="s">
        <v>1</v>
      </c>
      <c r="Q662" s="232" t="s">
        <v>23</v>
      </c>
      <c r="R662" s="232" t="s">
        <v>23</v>
      </c>
      <c r="S662" s="225" t="s">
        <v>1</v>
      </c>
      <c r="T662" s="225" t="s">
        <v>1</v>
      </c>
      <c r="U662" s="225" t="s">
        <v>1</v>
      </c>
      <c r="V662" s="225" t="s">
        <v>1</v>
      </c>
      <c r="W662" s="225" t="s">
        <v>1</v>
      </c>
      <c r="X662" s="225" t="s">
        <v>1</v>
      </c>
      <c r="Y662" s="225" t="s">
        <v>1</v>
      </c>
      <c r="Z662" s="225" t="s">
        <v>1</v>
      </c>
      <c r="AA662" s="225" t="s">
        <v>1</v>
      </c>
      <c r="AB662" s="225" t="s">
        <v>1</v>
      </c>
      <c r="AC662" s="225" t="s">
        <v>1</v>
      </c>
      <c r="AD662" s="225" t="s">
        <v>1</v>
      </c>
      <c r="AE662" s="225" t="s">
        <v>1</v>
      </c>
      <c r="AF662" s="225" t="s">
        <v>1</v>
      </c>
      <c r="AG662" s="225" t="s">
        <v>1</v>
      </c>
      <c r="AH662" s="225" t="s">
        <v>1</v>
      </c>
      <c r="AI662" s="225" t="s">
        <v>1</v>
      </c>
      <c r="AJ662" s="225" t="s">
        <v>1</v>
      </c>
      <c r="AK662" s="225" t="s">
        <v>1</v>
      </c>
      <c r="AL662" s="225" t="s">
        <v>1</v>
      </c>
      <c r="AM662" s="225" t="s">
        <v>1</v>
      </c>
      <c r="AN662" s="225" t="s">
        <v>1</v>
      </c>
      <c r="AO662" s="225" t="s">
        <v>1</v>
      </c>
      <c r="AP662" s="225" t="s">
        <v>1</v>
      </c>
      <c r="AQ662" s="225" t="s">
        <v>1</v>
      </c>
      <c r="AR662" s="225" t="s">
        <v>1</v>
      </c>
      <c r="AS662" s="225" t="s">
        <v>1</v>
      </c>
      <c r="AT662" s="225" t="s">
        <v>1</v>
      </c>
      <c r="AU662" s="225" t="s">
        <v>1</v>
      </c>
      <c r="AV662" s="225" t="s">
        <v>1</v>
      </c>
      <c r="AW662" s="235" t="s">
        <v>1</v>
      </c>
      <c r="AX662" s="235">
        <v>0</v>
      </c>
      <c r="AY662" s="235">
        <v>0</v>
      </c>
      <c r="AZ662" s="228" t="s">
        <v>1</v>
      </c>
      <c r="BA662" s="228" t="s">
        <v>1</v>
      </c>
      <c r="BB662" s="229" t="s">
        <v>1</v>
      </c>
      <c r="BD662" t="e">
        <f>VLOOKUP(A662,'High impact list'!$A:$F,1,FALSE)</f>
        <v>#N/A</v>
      </c>
      <c r="BE662" t="e">
        <f>VLOOKUP(A662,'High impact list'!$A:$F,5,FALSE)</f>
        <v>#N/A</v>
      </c>
      <c r="BF662">
        <v>4</v>
      </c>
      <c r="BG662">
        <v>3</v>
      </c>
      <c r="BH662">
        <f>VLOOKUP(A662,Sheet2!B:B,1,FALSE)</f>
        <v>1045</v>
      </c>
    </row>
    <row r="663" spans="1:60" ht="18.75" customHeight="1" x14ac:dyDescent="0.25">
      <c r="A663" s="223">
        <v>1476</v>
      </c>
      <c r="B663" s="224" t="s">
        <v>1449</v>
      </c>
      <c r="C663" s="225" t="s">
        <v>1388</v>
      </c>
      <c r="D663" s="225" t="s">
        <v>414</v>
      </c>
      <c r="E663" s="225" t="s">
        <v>658</v>
      </c>
      <c r="F663" s="225" t="s">
        <v>1</v>
      </c>
      <c r="G663" s="225" t="s">
        <v>1</v>
      </c>
      <c r="H663" s="224" t="s">
        <v>1</v>
      </c>
      <c r="I663" s="224" t="s">
        <v>658</v>
      </c>
      <c r="J663" s="240" t="s">
        <v>299</v>
      </c>
      <c r="K663" s="225" t="s">
        <v>1</v>
      </c>
      <c r="L663" s="225" t="s">
        <v>1</v>
      </c>
      <c r="M663" s="240" t="s">
        <v>299</v>
      </c>
      <c r="N663" s="225" t="s">
        <v>1</v>
      </c>
      <c r="O663" s="225" t="s">
        <v>1</v>
      </c>
      <c r="P663" s="232" t="s">
        <v>23</v>
      </c>
      <c r="Q663" s="225" t="s">
        <v>1</v>
      </c>
      <c r="R663" s="225" t="s">
        <v>1</v>
      </c>
      <c r="S663" s="225" t="s">
        <v>1</v>
      </c>
      <c r="T663" s="225" t="s">
        <v>1</v>
      </c>
      <c r="U663" s="225" t="s">
        <v>1</v>
      </c>
      <c r="V663" s="231" t="s">
        <v>20</v>
      </c>
      <c r="W663" s="225" t="s">
        <v>1</v>
      </c>
      <c r="X663" s="225" t="s">
        <v>1</v>
      </c>
      <c r="Y663" s="225" t="s">
        <v>1</v>
      </c>
      <c r="Z663" s="225" t="s">
        <v>1</v>
      </c>
      <c r="AA663" s="225" t="s">
        <v>1</v>
      </c>
      <c r="AB663" s="225" t="s">
        <v>1</v>
      </c>
      <c r="AC663" s="225" t="s">
        <v>1</v>
      </c>
      <c r="AD663" s="225" t="s">
        <v>1</v>
      </c>
      <c r="AE663" s="225" t="s">
        <v>1</v>
      </c>
      <c r="AF663" s="225" t="s">
        <v>1</v>
      </c>
      <c r="AG663" s="225" t="s">
        <v>1</v>
      </c>
      <c r="AH663" s="225" t="s">
        <v>1</v>
      </c>
      <c r="AI663" s="225" t="s">
        <v>1</v>
      </c>
      <c r="AJ663" s="225" t="s">
        <v>1</v>
      </c>
      <c r="AK663" s="225" t="s">
        <v>1</v>
      </c>
      <c r="AL663" s="225" t="s">
        <v>1</v>
      </c>
      <c r="AM663" s="225" t="s">
        <v>1</v>
      </c>
      <c r="AN663" s="225" t="s">
        <v>1</v>
      </c>
      <c r="AO663" s="225" t="s">
        <v>1</v>
      </c>
      <c r="AP663" s="225" t="s">
        <v>1</v>
      </c>
      <c r="AQ663" s="225" t="s">
        <v>1</v>
      </c>
      <c r="AR663" s="225" t="s">
        <v>1</v>
      </c>
      <c r="AS663" s="225" t="s">
        <v>1</v>
      </c>
      <c r="AT663" s="225" t="s">
        <v>1</v>
      </c>
      <c r="AU663" s="225" t="s">
        <v>1</v>
      </c>
      <c r="AV663" s="225" t="s">
        <v>1</v>
      </c>
      <c r="AW663" s="232" t="s">
        <v>1242</v>
      </c>
      <c r="AX663" s="239">
        <v>3</v>
      </c>
      <c r="AY663" s="235">
        <v>0</v>
      </c>
      <c r="AZ663" s="228" t="s">
        <v>1</v>
      </c>
      <c r="BA663" s="228" t="s">
        <v>1</v>
      </c>
      <c r="BB663" s="229" t="s">
        <v>1</v>
      </c>
      <c r="BD663" t="e">
        <f>VLOOKUP(A663,'High impact list'!$A:$F,1,FALSE)</f>
        <v>#N/A</v>
      </c>
      <c r="BE663" t="e">
        <f>VLOOKUP(A663,'High impact list'!$A:$F,5,FALSE)</f>
        <v>#N/A</v>
      </c>
      <c r="BF663">
        <v>4</v>
      </c>
      <c r="BG663">
        <v>4</v>
      </c>
      <c r="BH663" t="e">
        <f>VLOOKUP(A663,Sheet2!B:B,1,FALSE)</f>
        <v>#N/A</v>
      </c>
    </row>
    <row r="664" spans="1:60" ht="13.5" customHeight="1" x14ac:dyDescent="0.25">
      <c r="A664" s="223">
        <v>995</v>
      </c>
      <c r="B664" s="224" t="s">
        <v>1089</v>
      </c>
      <c r="C664" s="225" t="s">
        <v>1388</v>
      </c>
      <c r="D664" s="225" t="s">
        <v>414</v>
      </c>
      <c r="E664" s="225" t="s">
        <v>1086</v>
      </c>
      <c r="F664" s="225" t="s">
        <v>1</v>
      </c>
      <c r="G664" s="225" t="s">
        <v>1</v>
      </c>
      <c r="H664" s="224" t="s">
        <v>1</v>
      </c>
      <c r="I664" s="224" t="s">
        <v>1086</v>
      </c>
      <c r="J664" s="241" t="s">
        <v>39</v>
      </c>
      <c r="K664" s="225" t="s">
        <v>1</v>
      </c>
      <c r="L664" s="225" t="s">
        <v>1</v>
      </c>
      <c r="M664" s="226" t="s">
        <v>33</v>
      </c>
      <c r="N664" s="225" t="s">
        <v>1</v>
      </c>
      <c r="O664" s="225" t="s">
        <v>1</v>
      </c>
      <c r="P664" s="225" t="s">
        <v>1</v>
      </c>
      <c r="Q664" s="225" t="s">
        <v>1</v>
      </c>
      <c r="R664" s="225" t="s">
        <v>1</v>
      </c>
      <c r="S664" s="225" t="s">
        <v>1</v>
      </c>
      <c r="T664" s="225" t="s">
        <v>1</v>
      </c>
      <c r="U664" s="225" t="s">
        <v>1</v>
      </c>
      <c r="V664" s="225" t="s">
        <v>1</v>
      </c>
      <c r="W664" s="225" t="s">
        <v>1</v>
      </c>
      <c r="X664" s="225" t="s">
        <v>1</v>
      </c>
      <c r="Y664" s="225" t="s">
        <v>1</v>
      </c>
      <c r="Z664" s="225" t="s">
        <v>1</v>
      </c>
      <c r="AA664" s="225" t="s">
        <v>1</v>
      </c>
      <c r="AB664" s="225" t="s">
        <v>1</v>
      </c>
      <c r="AC664" s="225" t="s">
        <v>1</v>
      </c>
      <c r="AD664" s="225" t="s">
        <v>1</v>
      </c>
      <c r="AE664" s="225" t="s">
        <v>1</v>
      </c>
      <c r="AF664" s="225" t="s">
        <v>1</v>
      </c>
      <c r="AG664" s="225" t="s">
        <v>1</v>
      </c>
      <c r="AH664" s="225" t="s">
        <v>1</v>
      </c>
      <c r="AI664" s="225" t="s">
        <v>1</v>
      </c>
      <c r="AJ664" s="225" t="s">
        <v>1</v>
      </c>
      <c r="AK664" s="225" t="s">
        <v>1</v>
      </c>
      <c r="AL664" s="225" t="s">
        <v>1</v>
      </c>
      <c r="AM664" s="225" t="s">
        <v>1</v>
      </c>
      <c r="AN664" s="225" t="s">
        <v>1</v>
      </c>
      <c r="AO664" s="225" t="s">
        <v>1</v>
      </c>
      <c r="AP664" s="225" t="s">
        <v>1</v>
      </c>
      <c r="AQ664" s="225" t="s">
        <v>1</v>
      </c>
      <c r="AR664" s="225" t="s">
        <v>1</v>
      </c>
      <c r="AS664" s="225" t="s">
        <v>1</v>
      </c>
      <c r="AT664" s="225" t="s">
        <v>1</v>
      </c>
      <c r="AU664" s="225" t="s">
        <v>1</v>
      </c>
      <c r="AV664" s="225" t="s">
        <v>1</v>
      </c>
      <c r="AW664" s="235" t="s">
        <v>1</v>
      </c>
      <c r="AX664" s="235">
        <v>0</v>
      </c>
      <c r="AY664" s="235">
        <v>0</v>
      </c>
      <c r="AZ664" s="228" t="s">
        <v>1</v>
      </c>
      <c r="BA664" s="228" t="s">
        <v>1</v>
      </c>
      <c r="BB664" s="229" t="s">
        <v>1</v>
      </c>
      <c r="BD664" t="e">
        <f>VLOOKUP(A664,'High impact list'!$A:$F,1,FALSE)</f>
        <v>#N/A</v>
      </c>
      <c r="BE664" t="e">
        <f>VLOOKUP(A664,'High impact list'!$A:$F,5,FALSE)</f>
        <v>#N/A</v>
      </c>
      <c r="BF664">
        <v>4</v>
      </c>
      <c r="BG664">
        <v>6</v>
      </c>
      <c r="BH664" t="e">
        <f>VLOOKUP(A664,Sheet2!B:B,1,FALSE)</f>
        <v>#N/A</v>
      </c>
    </row>
    <row r="665" spans="1:60" ht="18.75" customHeight="1" x14ac:dyDescent="0.25">
      <c r="A665" s="223">
        <v>996</v>
      </c>
      <c r="B665" s="224" t="s">
        <v>1090</v>
      </c>
      <c r="C665" s="225" t="s">
        <v>1388</v>
      </c>
      <c r="D665" s="225" t="s">
        <v>414</v>
      </c>
      <c r="E665" s="225" t="s">
        <v>1086</v>
      </c>
      <c r="F665" s="225" t="s">
        <v>1</v>
      </c>
      <c r="G665" s="225" t="s">
        <v>1</v>
      </c>
      <c r="H665" s="224" t="s">
        <v>1</v>
      </c>
      <c r="I665" s="224" t="s">
        <v>1086</v>
      </c>
      <c r="J665" s="241" t="s">
        <v>39</v>
      </c>
      <c r="K665" s="225" t="s">
        <v>1</v>
      </c>
      <c r="L665" s="225" t="s">
        <v>1</v>
      </c>
      <c r="M665" s="237" t="s">
        <v>26</v>
      </c>
      <c r="N665" s="225" t="s">
        <v>1</v>
      </c>
      <c r="O665" s="225" t="s">
        <v>1</v>
      </c>
      <c r="P665" s="230" t="s">
        <v>22</v>
      </c>
      <c r="Q665" s="225" t="s">
        <v>1</v>
      </c>
      <c r="R665" s="225" t="s">
        <v>1</v>
      </c>
      <c r="S665" s="225" t="s">
        <v>1</v>
      </c>
      <c r="T665" s="225" t="s">
        <v>1</v>
      </c>
      <c r="U665" s="225" t="s">
        <v>1</v>
      </c>
      <c r="V665" s="225" t="s">
        <v>1</v>
      </c>
      <c r="W665" s="225" t="s">
        <v>1</v>
      </c>
      <c r="X665" s="225" t="s">
        <v>1</v>
      </c>
      <c r="Y665" s="225" t="s">
        <v>1</v>
      </c>
      <c r="Z665" s="225" t="s">
        <v>1</v>
      </c>
      <c r="AA665" s="225" t="s">
        <v>1</v>
      </c>
      <c r="AB665" s="225" t="s">
        <v>1</v>
      </c>
      <c r="AC665" s="225" t="s">
        <v>1</v>
      </c>
      <c r="AD665" s="225" t="s">
        <v>1</v>
      </c>
      <c r="AE665" s="225" t="s">
        <v>1</v>
      </c>
      <c r="AF665" s="225" t="s">
        <v>1</v>
      </c>
      <c r="AG665" s="225" t="s">
        <v>1</v>
      </c>
      <c r="AH665" s="225" t="s">
        <v>1</v>
      </c>
      <c r="AI665" s="225" t="s">
        <v>1</v>
      </c>
      <c r="AJ665" s="225" t="s">
        <v>1</v>
      </c>
      <c r="AK665" s="225" t="s">
        <v>1</v>
      </c>
      <c r="AL665" s="225" t="s">
        <v>1</v>
      </c>
      <c r="AM665" s="225" t="s">
        <v>1</v>
      </c>
      <c r="AN665" s="225" t="s">
        <v>1</v>
      </c>
      <c r="AO665" s="225" t="s">
        <v>1</v>
      </c>
      <c r="AP665" s="225" t="s">
        <v>1</v>
      </c>
      <c r="AQ665" s="225" t="s">
        <v>1</v>
      </c>
      <c r="AR665" s="225" t="s">
        <v>1</v>
      </c>
      <c r="AS665" s="225" t="s">
        <v>1</v>
      </c>
      <c r="AT665" s="225" t="s">
        <v>1</v>
      </c>
      <c r="AU665" s="225" t="s">
        <v>1</v>
      </c>
      <c r="AV665" s="225" t="s">
        <v>1</v>
      </c>
      <c r="AW665" s="235" t="s">
        <v>1</v>
      </c>
      <c r="AX665" s="235">
        <v>0</v>
      </c>
      <c r="AY665" s="235">
        <v>0</v>
      </c>
      <c r="AZ665" s="228" t="s">
        <v>1</v>
      </c>
      <c r="BA665" s="228" t="s">
        <v>1</v>
      </c>
      <c r="BB665" s="229" t="s">
        <v>1</v>
      </c>
      <c r="BD665" t="e">
        <f>VLOOKUP(A665,'High impact list'!$A:$F,1,FALSE)</f>
        <v>#N/A</v>
      </c>
      <c r="BE665" t="e">
        <f>VLOOKUP(A665,'High impact list'!$A:$F,5,FALSE)</f>
        <v>#N/A</v>
      </c>
      <c r="BF665">
        <v>4</v>
      </c>
      <c r="BG665">
        <v>6</v>
      </c>
      <c r="BH665" t="e">
        <f>VLOOKUP(A665,Sheet2!B:B,1,FALSE)</f>
        <v>#N/A</v>
      </c>
    </row>
    <row r="666" spans="1:60" ht="18.75" customHeight="1" x14ac:dyDescent="0.25">
      <c r="A666" s="223">
        <v>50</v>
      </c>
      <c r="B666" s="224" t="s">
        <v>952</v>
      </c>
      <c r="C666" s="225" t="s">
        <v>1388</v>
      </c>
      <c r="D666" s="225" t="s">
        <v>414</v>
      </c>
      <c r="E666" s="225" t="s">
        <v>941</v>
      </c>
      <c r="F666" s="225" t="s">
        <v>1</v>
      </c>
      <c r="G666" s="225" t="s">
        <v>1526</v>
      </c>
      <c r="H666" s="224" t="s">
        <v>1</v>
      </c>
      <c r="I666" s="224" t="s">
        <v>437</v>
      </c>
      <c r="J666" s="241" t="s">
        <v>39</v>
      </c>
      <c r="K666" s="225" t="s">
        <v>1</v>
      </c>
      <c r="L666" s="225" t="s">
        <v>1</v>
      </c>
      <c r="M666" s="241" t="s">
        <v>39</v>
      </c>
      <c r="N666" s="225" t="s">
        <v>1</v>
      </c>
      <c r="O666" s="225" t="s">
        <v>1</v>
      </c>
      <c r="P666" s="225" t="s">
        <v>1</v>
      </c>
      <c r="Q666" s="225" t="s">
        <v>1</v>
      </c>
      <c r="R666" s="225" t="s">
        <v>1</v>
      </c>
      <c r="S666" s="225" t="s">
        <v>1</v>
      </c>
      <c r="T666" s="225" t="s">
        <v>1</v>
      </c>
      <c r="U666" s="225" t="s">
        <v>1</v>
      </c>
      <c r="V666" s="225" t="s">
        <v>1</v>
      </c>
      <c r="W666" s="225" t="s">
        <v>1</v>
      </c>
      <c r="X666" s="225" t="s">
        <v>1</v>
      </c>
      <c r="Y666" s="225" t="s">
        <v>1</v>
      </c>
      <c r="Z666" s="225" t="s">
        <v>1</v>
      </c>
      <c r="AA666" s="225" t="s">
        <v>1</v>
      </c>
      <c r="AB666" s="225" t="s">
        <v>1</v>
      </c>
      <c r="AC666" s="225" t="s">
        <v>1</v>
      </c>
      <c r="AD666" s="225" t="s">
        <v>1</v>
      </c>
      <c r="AE666" s="225" t="s">
        <v>1</v>
      </c>
      <c r="AF666" s="225" t="s">
        <v>1</v>
      </c>
      <c r="AG666" s="225" t="s">
        <v>1</v>
      </c>
      <c r="AH666" s="225" t="s">
        <v>1</v>
      </c>
      <c r="AI666" s="225" t="s">
        <v>1</v>
      </c>
      <c r="AJ666" s="225" t="s">
        <v>1</v>
      </c>
      <c r="AK666" s="225" t="s">
        <v>1</v>
      </c>
      <c r="AL666" s="225" t="s">
        <v>1</v>
      </c>
      <c r="AM666" s="225" t="s">
        <v>1</v>
      </c>
      <c r="AN666" s="225" t="s">
        <v>1</v>
      </c>
      <c r="AO666" s="225" t="s">
        <v>1</v>
      </c>
      <c r="AP666" s="225" t="s">
        <v>1</v>
      </c>
      <c r="AQ666" s="225" t="s">
        <v>1</v>
      </c>
      <c r="AR666" s="225" t="s">
        <v>1</v>
      </c>
      <c r="AS666" s="225" t="s">
        <v>1</v>
      </c>
      <c r="AT666" s="225" t="s">
        <v>1</v>
      </c>
      <c r="AU666" s="225" t="s">
        <v>1</v>
      </c>
      <c r="AV666" s="225" t="s">
        <v>1</v>
      </c>
      <c r="AW666" s="235" t="s">
        <v>1</v>
      </c>
      <c r="AX666" s="235">
        <v>0</v>
      </c>
      <c r="AY666" s="235">
        <v>0</v>
      </c>
      <c r="AZ666" s="228" t="s">
        <v>1</v>
      </c>
      <c r="BA666" s="228" t="s">
        <v>1</v>
      </c>
      <c r="BB666" s="229" t="s">
        <v>1</v>
      </c>
      <c r="BD666" t="e">
        <f>VLOOKUP(A666,'High impact list'!$A:$F,1,FALSE)</f>
        <v>#N/A</v>
      </c>
      <c r="BE666" t="e">
        <f>VLOOKUP(A666,'High impact list'!$A:$F,5,FALSE)</f>
        <v>#N/A</v>
      </c>
      <c r="BF666">
        <v>4</v>
      </c>
      <c r="BG666">
        <v>6</v>
      </c>
      <c r="BH666" t="e">
        <f>VLOOKUP(A666,Sheet2!B:B,1,FALSE)</f>
        <v>#N/A</v>
      </c>
    </row>
    <row r="667" spans="1:60" ht="18.75" customHeight="1" x14ac:dyDescent="0.25">
      <c r="A667" s="223">
        <v>928</v>
      </c>
      <c r="B667" s="224" t="s">
        <v>1097</v>
      </c>
      <c r="C667" s="225" t="s">
        <v>1388</v>
      </c>
      <c r="D667" s="225" t="s">
        <v>414</v>
      </c>
      <c r="E667" s="225" t="s">
        <v>1086</v>
      </c>
      <c r="F667" s="225" t="s">
        <v>1</v>
      </c>
      <c r="G667" s="225" t="s">
        <v>1</v>
      </c>
      <c r="H667" s="224" t="s">
        <v>1</v>
      </c>
      <c r="I667" s="224" t="s">
        <v>1086</v>
      </c>
      <c r="J667" s="241" t="s">
        <v>39</v>
      </c>
      <c r="K667" s="225" t="s">
        <v>1</v>
      </c>
      <c r="L667" s="225" t="s">
        <v>1</v>
      </c>
      <c r="M667" s="237" t="s">
        <v>26</v>
      </c>
      <c r="N667" s="225" t="s">
        <v>1</v>
      </c>
      <c r="O667" s="225" t="s">
        <v>1</v>
      </c>
      <c r="P667" s="225" t="s">
        <v>1</v>
      </c>
      <c r="Q667" s="230" t="s">
        <v>22</v>
      </c>
      <c r="R667" s="225" t="s">
        <v>1</v>
      </c>
      <c r="S667" s="225" t="s">
        <v>1</v>
      </c>
      <c r="T667" s="225" t="s">
        <v>1</v>
      </c>
      <c r="U667" s="225" t="s">
        <v>1</v>
      </c>
      <c r="V667" s="225" t="s">
        <v>1</v>
      </c>
      <c r="W667" s="225" t="s">
        <v>1</v>
      </c>
      <c r="X667" s="225" t="s">
        <v>1</v>
      </c>
      <c r="Y667" s="225" t="s">
        <v>1</v>
      </c>
      <c r="Z667" s="225" t="s">
        <v>1</v>
      </c>
      <c r="AA667" s="225" t="s">
        <v>1</v>
      </c>
      <c r="AB667" s="225" t="s">
        <v>1</v>
      </c>
      <c r="AC667" s="225" t="s">
        <v>1</v>
      </c>
      <c r="AD667" s="225" t="s">
        <v>1</v>
      </c>
      <c r="AE667" s="225" t="s">
        <v>1</v>
      </c>
      <c r="AF667" s="225" t="s">
        <v>1</v>
      </c>
      <c r="AG667" s="225" t="s">
        <v>1</v>
      </c>
      <c r="AH667" s="225" t="s">
        <v>1</v>
      </c>
      <c r="AI667" s="225" t="s">
        <v>1</v>
      </c>
      <c r="AJ667" s="225" t="s">
        <v>1</v>
      </c>
      <c r="AK667" s="225" t="s">
        <v>1</v>
      </c>
      <c r="AL667" s="225" t="s">
        <v>1</v>
      </c>
      <c r="AM667" s="225" t="s">
        <v>1</v>
      </c>
      <c r="AN667" s="225" t="s">
        <v>1</v>
      </c>
      <c r="AO667" s="225" t="s">
        <v>1</v>
      </c>
      <c r="AP667" s="225" t="s">
        <v>1</v>
      </c>
      <c r="AQ667" s="225" t="s">
        <v>1</v>
      </c>
      <c r="AR667" s="225" t="s">
        <v>1</v>
      </c>
      <c r="AS667" s="225" t="s">
        <v>1</v>
      </c>
      <c r="AT667" s="225" t="s">
        <v>1</v>
      </c>
      <c r="AU667" s="225" t="s">
        <v>1</v>
      </c>
      <c r="AV667" s="225" t="s">
        <v>1</v>
      </c>
      <c r="AW667" s="235" t="s">
        <v>1</v>
      </c>
      <c r="AX667" s="235">
        <v>0</v>
      </c>
      <c r="AY667" s="235">
        <v>0</v>
      </c>
      <c r="AZ667" s="228" t="s">
        <v>1</v>
      </c>
      <c r="BA667" s="228" t="s">
        <v>1</v>
      </c>
      <c r="BB667" s="229" t="s">
        <v>1</v>
      </c>
      <c r="BD667" t="e">
        <f>VLOOKUP(A667,'High impact list'!$A:$F,1,FALSE)</f>
        <v>#N/A</v>
      </c>
      <c r="BE667" t="e">
        <f>VLOOKUP(A667,'High impact list'!$A:$F,5,FALSE)</f>
        <v>#N/A</v>
      </c>
      <c r="BF667">
        <v>4</v>
      </c>
      <c r="BG667">
        <v>6</v>
      </c>
      <c r="BH667" t="e">
        <f>VLOOKUP(A667,Sheet2!B:B,1,FALSE)</f>
        <v>#N/A</v>
      </c>
    </row>
    <row r="668" spans="1:60" ht="18.75" customHeight="1" x14ac:dyDescent="0.25">
      <c r="A668" s="223">
        <v>97</v>
      </c>
      <c r="B668" s="224" t="s">
        <v>958</v>
      </c>
      <c r="C668" s="225" t="s">
        <v>1388</v>
      </c>
      <c r="D668" s="225" t="s">
        <v>414</v>
      </c>
      <c r="E668" s="225" t="s">
        <v>941</v>
      </c>
      <c r="F668" s="225" t="s">
        <v>1</v>
      </c>
      <c r="G668" s="225" t="s">
        <v>1526</v>
      </c>
      <c r="H668" s="224" t="s">
        <v>1</v>
      </c>
      <c r="I668" s="224" t="s">
        <v>437</v>
      </c>
      <c r="J668" s="241" t="s">
        <v>39</v>
      </c>
      <c r="K668" s="225" t="s">
        <v>1</v>
      </c>
      <c r="L668" s="225" t="s">
        <v>1</v>
      </c>
      <c r="M668" s="241" t="s">
        <v>39</v>
      </c>
      <c r="N668" s="225" t="s">
        <v>1</v>
      </c>
      <c r="O668" s="225" t="s">
        <v>1</v>
      </c>
      <c r="P668" s="225" t="s">
        <v>1</v>
      </c>
      <c r="Q668" s="225" t="s">
        <v>1</v>
      </c>
      <c r="R668" s="225" t="s">
        <v>1</v>
      </c>
      <c r="S668" s="225" t="s">
        <v>1</v>
      </c>
      <c r="T668" s="225" t="s">
        <v>1</v>
      </c>
      <c r="U668" s="225" t="s">
        <v>1</v>
      </c>
      <c r="V668" s="225" t="s">
        <v>1</v>
      </c>
      <c r="W668" s="225" t="s">
        <v>1</v>
      </c>
      <c r="X668" s="225" t="s">
        <v>1</v>
      </c>
      <c r="Y668" s="225" t="s">
        <v>1</v>
      </c>
      <c r="Z668" s="225" t="s">
        <v>1</v>
      </c>
      <c r="AA668" s="225" t="s">
        <v>1</v>
      </c>
      <c r="AB668" s="225" t="s">
        <v>1</v>
      </c>
      <c r="AC668" s="225" t="s">
        <v>1</v>
      </c>
      <c r="AD668" s="225" t="s">
        <v>1</v>
      </c>
      <c r="AE668" s="225" t="s">
        <v>1</v>
      </c>
      <c r="AF668" s="225" t="s">
        <v>1</v>
      </c>
      <c r="AG668" s="225" t="s">
        <v>1</v>
      </c>
      <c r="AH668" s="225" t="s">
        <v>1</v>
      </c>
      <c r="AI668" s="225" t="s">
        <v>1</v>
      </c>
      <c r="AJ668" s="225" t="s">
        <v>1</v>
      </c>
      <c r="AK668" s="225" t="s">
        <v>1</v>
      </c>
      <c r="AL668" s="225" t="s">
        <v>1</v>
      </c>
      <c r="AM668" s="225" t="s">
        <v>1</v>
      </c>
      <c r="AN668" s="225" t="s">
        <v>1</v>
      </c>
      <c r="AO668" s="225" t="s">
        <v>1</v>
      </c>
      <c r="AP668" s="225" t="s">
        <v>1</v>
      </c>
      <c r="AQ668" s="225" t="s">
        <v>1</v>
      </c>
      <c r="AR668" s="225" t="s">
        <v>1</v>
      </c>
      <c r="AS668" s="225" t="s">
        <v>1</v>
      </c>
      <c r="AT668" s="225" t="s">
        <v>1</v>
      </c>
      <c r="AU668" s="225" t="s">
        <v>1</v>
      </c>
      <c r="AV668" s="225" t="s">
        <v>1</v>
      </c>
      <c r="AW668" s="235" t="s">
        <v>1</v>
      </c>
      <c r="AX668" s="235">
        <v>0</v>
      </c>
      <c r="AY668" s="235">
        <v>0</v>
      </c>
      <c r="AZ668" s="228" t="s">
        <v>1</v>
      </c>
      <c r="BA668" s="228" t="s">
        <v>1</v>
      </c>
      <c r="BB668" s="229" t="s">
        <v>1</v>
      </c>
      <c r="BD668" t="e">
        <f>VLOOKUP(A668,'High impact list'!$A:$F,1,FALSE)</f>
        <v>#N/A</v>
      </c>
      <c r="BE668" t="e">
        <f>VLOOKUP(A668,'High impact list'!$A:$F,5,FALSE)</f>
        <v>#N/A</v>
      </c>
      <c r="BF668">
        <v>4</v>
      </c>
      <c r="BG668">
        <v>6</v>
      </c>
      <c r="BH668" t="e">
        <f>VLOOKUP(A668,Sheet2!B:B,1,FALSE)</f>
        <v>#N/A</v>
      </c>
    </row>
    <row r="669" spans="1:60" ht="18" customHeight="1" x14ac:dyDescent="0.25">
      <c r="A669" s="223">
        <v>929</v>
      </c>
      <c r="B669" s="224" t="s">
        <v>1101</v>
      </c>
      <c r="C669" s="225" t="s">
        <v>1388</v>
      </c>
      <c r="D669" s="225" t="s">
        <v>414</v>
      </c>
      <c r="E669" s="225" t="s">
        <v>1086</v>
      </c>
      <c r="F669" s="225" t="s">
        <v>1</v>
      </c>
      <c r="G669" s="225" t="s">
        <v>1</v>
      </c>
      <c r="H669" s="224" t="s">
        <v>1</v>
      </c>
      <c r="I669" s="224" t="s">
        <v>1086</v>
      </c>
      <c r="J669" s="241" t="s">
        <v>39</v>
      </c>
      <c r="K669" s="225" t="s">
        <v>1</v>
      </c>
      <c r="L669" s="225" t="s">
        <v>1</v>
      </c>
      <c r="M669" s="237" t="s">
        <v>26</v>
      </c>
      <c r="N669" s="225" t="s">
        <v>1</v>
      </c>
      <c r="O669" s="225" t="s">
        <v>1</v>
      </c>
      <c r="P669" s="230" t="s">
        <v>22</v>
      </c>
      <c r="Q669" s="225" t="s">
        <v>1</v>
      </c>
      <c r="R669" s="225" t="s">
        <v>1</v>
      </c>
      <c r="S669" s="225" t="s">
        <v>1</v>
      </c>
      <c r="T669" s="225" t="s">
        <v>1</v>
      </c>
      <c r="U669" s="225" t="s">
        <v>1</v>
      </c>
      <c r="V669" s="225" t="s">
        <v>1</v>
      </c>
      <c r="W669" s="225" t="s">
        <v>1</v>
      </c>
      <c r="X669" s="225" t="s">
        <v>1</v>
      </c>
      <c r="Y669" s="225" t="s">
        <v>1</v>
      </c>
      <c r="Z669" s="225" t="s">
        <v>1</v>
      </c>
      <c r="AA669" s="225" t="s">
        <v>1</v>
      </c>
      <c r="AB669" s="225" t="s">
        <v>1</v>
      </c>
      <c r="AC669" s="225" t="s">
        <v>1</v>
      </c>
      <c r="AD669" s="225" t="s">
        <v>1</v>
      </c>
      <c r="AE669" s="225" t="s">
        <v>1</v>
      </c>
      <c r="AF669" s="225" t="s">
        <v>1</v>
      </c>
      <c r="AG669" s="225" t="s">
        <v>1</v>
      </c>
      <c r="AH669" s="225" t="s">
        <v>1</v>
      </c>
      <c r="AI669" s="225" t="s">
        <v>1</v>
      </c>
      <c r="AJ669" s="225" t="s">
        <v>1</v>
      </c>
      <c r="AK669" s="225" t="s">
        <v>1</v>
      </c>
      <c r="AL669" s="225" t="s">
        <v>1</v>
      </c>
      <c r="AM669" s="225" t="s">
        <v>1</v>
      </c>
      <c r="AN669" s="225" t="s">
        <v>1</v>
      </c>
      <c r="AO669" s="225" t="s">
        <v>1</v>
      </c>
      <c r="AP669" s="225" t="s">
        <v>1</v>
      </c>
      <c r="AQ669" s="225" t="s">
        <v>1</v>
      </c>
      <c r="AR669" s="225" t="s">
        <v>1</v>
      </c>
      <c r="AS669" s="225" t="s">
        <v>1</v>
      </c>
      <c r="AT669" s="225" t="s">
        <v>1</v>
      </c>
      <c r="AU669" s="225" t="s">
        <v>1</v>
      </c>
      <c r="AV669" s="225" t="s">
        <v>1</v>
      </c>
      <c r="AW669" s="235" t="s">
        <v>1</v>
      </c>
      <c r="AX669" s="235">
        <v>0</v>
      </c>
      <c r="AY669" s="235">
        <v>0</v>
      </c>
      <c r="AZ669" s="228" t="s">
        <v>1</v>
      </c>
      <c r="BA669" s="228" t="s">
        <v>1</v>
      </c>
      <c r="BB669" s="229" t="s">
        <v>1</v>
      </c>
      <c r="BD669" t="e">
        <f>VLOOKUP(A669,'High impact list'!$A:$F,1,FALSE)</f>
        <v>#N/A</v>
      </c>
      <c r="BE669" t="e">
        <f>VLOOKUP(A669,'High impact list'!$A:$F,5,FALSE)</f>
        <v>#N/A</v>
      </c>
      <c r="BF669">
        <v>4</v>
      </c>
      <c r="BG669">
        <v>6</v>
      </c>
      <c r="BH669" t="e">
        <f>VLOOKUP(A669,Sheet2!B:B,1,FALSE)</f>
        <v>#N/A</v>
      </c>
    </row>
    <row r="670" spans="1:60" ht="18.75" customHeight="1" x14ac:dyDescent="0.25">
      <c r="A670" s="223">
        <v>997</v>
      </c>
      <c r="B670" s="224" t="s">
        <v>1106</v>
      </c>
      <c r="C670" s="225" t="s">
        <v>1388</v>
      </c>
      <c r="D670" s="225" t="s">
        <v>414</v>
      </c>
      <c r="E670" s="225" t="s">
        <v>1086</v>
      </c>
      <c r="F670" s="225" t="s">
        <v>1</v>
      </c>
      <c r="G670" s="225" t="s">
        <v>1</v>
      </c>
      <c r="H670" s="224" t="s">
        <v>1</v>
      </c>
      <c r="I670" s="224" t="s">
        <v>1086</v>
      </c>
      <c r="J670" s="241" t="s">
        <v>39</v>
      </c>
      <c r="K670" s="225" t="s">
        <v>1</v>
      </c>
      <c r="L670" s="225" t="s">
        <v>1</v>
      </c>
      <c r="M670" s="237" t="s">
        <v>26</v>
      </c>
      <c r="N670" s="225" t="s">
        <v>1</v>
      </c>
      <c r="O670" s="225" t="s">
        <v>1</v>
      </c>
      <c r="P670" s="230" t="s">
        <v>22</v>
      </c>
      <c r="Q670" s="225" t="s">
        <v>1</v>
      </c>
      <c r="R670" s="225" t="s">
        <v>1</v>
      </c>
      <c r="S670" s="225" t="s">
        <v>1</v>
      </c>
      <c r="T670" s="225" t="s">
        <v>1</v>
      </c>
      <c r="U670" s="225" t="s">
        <v>1</v>
      </c>
      <c r="V670" s="225" t="s">
        <v>1</v>
      </c>
      <c r="W670" s="225" t="s">
        <v>1</v>
      </c>
      <c r="X670" s="225" t="s">
        <v>1</v>
      </c>
      <c r="Y670" s="225" t="s">
        <v>1</v>
      </c>
      <c r="Z670" s="225" t="s">
        <v>1</v>
      </c>
      <c r="AA670" s="225" t="s">
        <v>1</v>
      </c>
      <c r="AB670" s="225" t="s">
        <v>1</v>
      </c>
      <c r="AC670" s="225" t="s">
        <v>1</v>
      </c>
      <c r="AD670" s="225" t="s">
        <v>1</v>
      </c>
      <c r="AE670" s="225" t="s">
        <v>1</v>
      </c>
      <c r="AF670" s="225" t="s">
        <v>1</v>
      </c>
      <c r="AG670" s="225" t="s">
        <v>1</v>
      </c>
      <c r="AH670" s="225" t="s">
        <v>1</v>
      </c>
      <c r="AI670" s="225" t="s">
        <v>1</v>
      </c>
      <c r="AJ670" s="225" t="s">
        <v>1</v>
      </c>
      <c r="AK670" s="225" t="s">
        <v>1</v>
      </c>
      <c r="AL670" s="225" t="s">
        <v>1</v>
      </c>
      <c r="AM670" s="225" t="s">
        <v>1</v>
      </c>
      <c r="AN670" s="225" t="s">
        <v>1</v>
      </c>
      <c r="AO670" s="225" t="s">
        <v>1</v>
      </c>
      <c r="AP670" s="225" t="s">
        <v>1</v>
      </c>
      <c r="AQ670" s="225" t="s">
        <v>1</v>
      </c>
      <c r="AR670" s="225" t="s">
        <v>1</v>
      </c>
      <c r="AS670" s="225" t="s">
        <v>1</v>
      </c>
      <c r="AT670" s="225" t="s">
        <v>1</v>
      </c>
      <c r="AU670" s="225" t="s">
        <v>1</v>
      </c>
      <c r="AV670" s="225" t="s">
        <v>1</v>
      </c>
      <c r="AW670" s="235" t="s">
        <v>1</v>
      </c>
      <c r="AX670" s="235">
        <v>0</v>
      </c>
      <c r="AY670" s="235">
        <v>0</v>
      </c>
      <c r="AZ670" s="228" t="s">
        <v>1</v>
      </c>
      <c r="BA670" s="228" t="s">
        <v>1</v>
      </c>
      <c r="BB670" s="229" t="s">
        <v>1</v>
      </c>
      <c r="BD670" t="e">
        <f>VLOOKUP(A670,'High impact list'!$A:$F,1,FALSE)</f>
        <v>#N/A</v>
      </c>
      <c r="BE670" t="e">
        <f>VLOOKUP(A670,'High impact list'!$A:$F,5,FALSE)</f>
        <v>#N/A</v>
      </c>
      <c r="BF670">
        <v>4</v>
      </c>
      <c r="BG670">
        <v>6</v>
      </c>
      <c r="BH670" t="e">
        <f>VLOOKUP(A670,Sheet2!B:B,1,FALSE)</f>
        <v>#N/A</v>
      </c>
    </row>
    <row r="671" spans="1:60" ht="18.75" customHeight="1" x14ac:dyDescent="0.25">
      <c r="A671" s="223">
        <v>945</v>
      </c>
      <c r="B671" s="224" t="s">
        <v>1109</v>
      </c>
      <c r="C671" s="225" t="s">
        <v>1388</v>
      </c>
      <c r="D671" s="225" t="s">
        <v>414</v>
      </c>
      <c r="E671" s="225" t="s">
        <v>1086</v>
      </c>
      <c r="F671" s="225" t="s">
        <v>1</v>
      </c>
      <c r="G671" s="225" t="s">
        <v>1</v>
      </c>
      <c r="H671" s="224" t="s">
        <v>1</v>
      </c>
      <c r="I671" s="224" t="s">
        <v>1086</v>
      </c>
      <c r="J671" s="241" t="s">
        <v>39</v>
      </c>
      <c r="K671" s="225" t="s">
        <v>1</v>
      </c>
      <c r="L671" s="225" t="s">
        <v>1</v>
      </c>
      <c r="M671" s="226" t="s">
        <v>33</v>
      </c>
      <c r="N671" s="225" t="s">
        <v>1</v>
      </c>
      <c r="O671" s="225" t="s">
        <v>1</v>
      </c>
      <c r="P671" s="225" t="s">
        <v>1</v>
      </c>
      <c r="Q671" s="225" t="s">
        <v>1</v>
      </c>
      <c r="R671" s="225" t="s">
        <v>1</v>
      </c>
      <c r="S671" s="225" t="s">
        <v>1</v>
      </c>
      <c r="T671" s="225" t="s">
        <v>1</v>
      </c>
      <c r="U671" s="225" t="s">
        <v>1</v>
      </c>
      <c r="V671" s="225" t="s">
        <v>1</v>
      </c>
      <c r="W671" s="225" t="s">
        <v>1</v>
      </c>
      <c r="X671" s="225" t="s">
        <v>1</v>
      </c>
      <c r="Y671" s="225" t="s">
        <v>1</v>
      </c>
      <c r="Z671" s="225" t="s">
        <v>1</v>
      </c>
      <c r="AA671" s="225" t="s">
        <v>1</v>
      </c>
      <c r="AB671" s="225" t="s">
        <v>1</v>
      </c>
      <c r="AC671" s="225" t="s">
        <v>1</v>
      </c>
      <c r="AD671" s="225" t="s">
        <v>1</v>
      </c>
      <c r="AE671" s="225" t="s">
        <v>1</v>
      </c>
      <c r="AF671" s="225" t="s">
        <v>1</v>
      </c>
      <c r="AG671" s="225" t="s">
        <v>1</v>
      </c>
      <c r="AH671" s="225" t="s">
        <v>1</v>
      </c>
      <c r="AI671" s="225" t="s">
        <v>1</v>
      </c>
      <c r="AJ671" s="225" t="s">
        <v>1</v>
      </c>
      <c r="AK671" s="225" t="s">
        <v>1</v>
      </c>
      <c r="AL671" s="225" t="s">
        <v>1</v>
      </c>
      <c r="AM671" s="225" t="s">
        <v>1</v>
      </c>
      <c r="AN671" s="225" t="s">
        <v>1</v>
      </c>
      <c r="AO671" s="225" t="s">
        <v>1</v>
      </c>
      <c r="AP671" s="225" t="s">
        <v>1</v>
      </c>
      <c r="AQ671" s="225" t="s">
        <v>1</v>
      </c>
      <c r="AR671" s="225" t="s">
        <v>1</v>
      </c>
      <c r="AS671" s="225" t="s">
        <v>1</v>
      </c>
      <c r="AT671" s="225" t="s">
        <v>1</v>
      </c>
      <c r="AU671" s="225" t="s">
        <v>1</v>
      </c>
      <c r="AV671" s="225" t="s">
        <v>1</v>
      </c>
      <c r="AW671" s="235" t="s">
        <v>1</v>
      </c>
      <c r="AX671" s="235">
        <v>0</v>
      </c>
      <c r="AY671" s="235">
        <v>0</v>
      </c>
      <c r="AZ671" s="228" t="s">
        <v>1</v>
      </c>
      <c r="BA671" s="228" t="s">
        <v>1</v>
      </c>
      <c r="BB671" s="229" t="s">
        <v>1</v>
      </c>
      <c r="BD671" t="e">
        <f>VLOOKUP(A671,'High impact list'!$A:$F,1,FALSE)</f>
        <v>#N/A</v>
      </c>
      <c r="BE671" t="e">
        <f>VLOOKUP(A671,'High impact list'!$A:$F,5,FALSE)</f>
        <v>#N/A</v>
      </c>
      <c r="BF671">
        <v>4</v>
      </c>
      <c r="BG671">
        <v>6</v>
      </c>
      <c r="BH671" t="e">
        <f>VLOOKUP(A671,Sheet2!B:B,1,FALSE)</f>
        <v>#N/A</v>
      </c>
    </row>
    <row r="672" spans="1:60" ht="18.75" customHeight="1" x14ac:dyDescent="0.25">
      <c r="A672" s="223">
        <v>946</v>
      </c>
      <c r="B672" s="224" t="s">
        <v>1110</v>
      </c>
      <c r="C672" s="225" t="s">
        <v>1388</v>
      </c>
      <c r="D672" s="225" t="s">
        <v>414</v>
      </c>
      <c r="E672" s="225" t="s">
        <v>1086</v>
      </c>
      <c r="F672" s="225" t="s">
        <v>1</v>
      </c>
      <c r="G672" s="225" t="s">
        <v>1</v>
      </c>
      <c r="H672" s="224" t="s">
        <v>1</v>
      </c>
      <c r="I672" s="224" t="s">
        <v>1086</v>
      </c>
      <c r="J672" s="241" t="s">
        <v>39</v>
      </c>
      <c r="K672" s="225" t="s">
        <v>1</v>
      </c>
      <c r="L672" s="230" t="s">
        <v>22</v>
      </c>
      <c r="M672" s="237" t="s">
        <v>26</v>
      </c>
      <c r="N672" s="225" t="s">
        <v>1</v>
      </c>
      <c r="O672" s="231" t="s">
        <v>20</v>
      </c>
      <c r="P672" s="225" t="s">
        <v>1</v>
      </c>
      <c r="Q672" s="230" t="s">
        <v>22</v>
      </c>
      <c r="R672" s="225" t="s">
        <v>1</v>
      </c>
      <c r="S672" s="225" t="s">
        <v>1</v>
      </c>
      <c r="T672" s="225" t="s">
        <v>1</v>
      </c>
      <c r="U672" s="225" t="s">
        <v>1</v>
      </c>
      <c r="V672" s="230" t="s">
        <v>22</v>
      </c>
      <c r="W672" s="225" t="s">
        <v>1</v>
      </c>
      <c r="X672" s="225" t="s">
        <v>1</v>
      </c>
      <c r="Y672" s="225" t="s">
        <v>1</v>
      </c>
      <c r="Z672" s="225" t="s">
        <v>1</v>
      </c>
      <c r="AA672" s="225" t="s">
        <v>1</v>
      </c>
      <c r="AB672" s="225" t="s">
        <v>1</v>
      </c>
      <c r="AC672" s="225" t="s">
        <v>1</v>
      </c>
      <c r="AD672" s="225" t="s">
        <v>1</v>
      </c>
      <c r="AE672" s="225" t="s">
        <v>1</v>
      </c>
      <c r="AF672" s="225" t="s">
        <v>1</v>
      </c>
      <c r="AG672" s="230" t="s">
        <v>22</v>
      </c>
      <c r="AH672" s="225" t="s">
        <v>1</v>
      </c>
      <c r="AI672" s="225" t="s">
        <v>1</v>
      </c>
      <c r="AJ672" s="225" t="s">
        <v>1</v>
      </c>
      <c r="AK672" s="225" t="s">
        <v>1</v>
      </c>
      <c r="AL672" s="225" t="s">
        <v>1</v>
      </c>
      <c r="AM672" s="225" t="s">
        <v>1</v>
      </c>
      <c r="AN672" s="225" t="s">
        <v>1</v>
      </c>
      <c r="AO672" s="225" t="s">
        <v>1</v>
      </c>
      <c r="AP672" s="225" t="s">
        <v>1</v>
      </c>
      <c r="AQ672" s="225" t="s">
        <v>1</v>
      </c>
      <c r="AR672" s="225" t="s">
        <v>1</v>
      </c>
      <c r="AS672" s="225" t="s">
        <v>1</v>
      </c>
      <c r="AT672" s="225" t="s">
        <v>1</v>
      </c>
      <c r="AU672" s="225" t="s">
        <v>1</v>
      </c>
      <c r="AV672" s="225" t="s">
        <v>1</v>
      </c>
      <c r="AW672" s="235" t="s">
        <v>1</v>
      </c>
      <c r="AX672" s="235">
        <v>0</v>
      </c>
      <c r="AY672" s="235">
        <v>0</v>
      </c>
      <c r="AZ672" s="228" t="s">
        <v>1</v>
      </c>
      <c r="BA672" s="228" t="s">
        <v>1</v>
      </c>
      <c r="BB672" s="229" t="s">
        <v>1</v>
      </c>
      <c r="BD672" t="e">
        <f>VLOOKUP(A672,'High impact list'!$A:$F,1,FALSE)</f>
        <v>#N/A</v>
      </c>
      <c r="BE672" t="e">
        <f>VLOOKUP(A672,'High impact list'!$A:$F,5,FALSE)</f>
        <v>#N/A</v>
      </c>
      <c r="BF672">
        <v>4</v>
      </c>
      <c r="BG672">
        <v>6</v>
      </c>
      <c r="BH672" t="e">
        <f>VLOOKUP(A672,Sheet2!B:B,1,FALSE)</f>
        <v>#N/A</v>
      </c>
    </row>
    <row r="673" spans="1:60" ht="18.75" customHeight="1" x14ac:dyDescent="0.25">
      <c r="A673" s="223">
        <v>1420</v>
      </c>
      <c r="B673" s="224" t="s">
        <v>1390</v>
      </c>
      <c r="C673" s="225" t="s">
        <v>1388</v>
      </c>
      <c r="D673" s="225" t="s">
        <v>414</v>
      </c>
      <c r="E673" s="225" t="s">
        <v>1086</v>
      </c>
      <c r="F673" s="225" t="s">
        <v>1</v>
      </c>
      <c r="G673" s="225" t="s">
        <v>1</v>
      </c>
      <c r="H673" s="224" t="s">
        <v>1</v>
      </c>
      <c r="I673" s="224" t="s">
        <v>1086</v>
      </c>
      <c r="J673" s="241" t="s">
        <v>39</v>
      </c>
      <c r="K673" s="225" t="s">
        <v>1</v>
      </c>
      <c r="L673" s="225" t="s">
        <v>1</v>
      </c>
      <c r="M673" s="226" t="s">
        <v>33</v>
      </c>
      <c r="N673" s="225" t="s">
        <v>1</v>
      </c>
      <c r="O673" s="225" t="s">
        <v>1</v>
      </c>
      <c r="P673" s="225" t="s">
        <v>1</v>
      </c>
      <c r="Q673" s="225" t="s">
        <v>1</v>
      </c>
      <c r="R673" s="225" t="s">
        <v>1</v>
      </c>
      <c r="S673" s="225" t="s">
        <v>1</v>
      </c>
      <c r="T673" s="225" t="s">
        <v>1</v>
      </c>
      <c r="U673" s="225" t="s">
        <v>1</v>
      </c>
      <c r="V673" s="225" t="s">
        <v>1</v>
      </c>
      <c r="W673" s="225" t="s">
        <v>1</v>
      </c>
      <c r="X673" s="225" t="s">
        <v>1</v>
      </c>
      <c r="Y673" s="225" t="s">
        <v>1</v>
      </c>
      <c r="Z673" s="225" t="s">
        <v>1</v>
      </c>
      <c r="AA673" s="225" t="s">
        <v>1</v>
      </c>
      <c r="AB673" s="225" t="s">
        <v>1</v>
      </c>
      <c r="AC673" s="225" t="s">
        <v>1</v>
      </c>
      <c r="AD673" s="225" t="s">
        <v>1</v>
      </c>
      <c r="AE673" s="225" t="s">
        <v>1</v>
      </c>
      <c r="AF673" s="225" t="s">
        <v>1</v>
      </c>
      <c r="AG673" s="225" t="s">
        <v>1</v>
      </c>
      <c r="AH673" s="225" t="s">
        <v>1</v>
      </c>
      <c r="AI673" s="225" t="s">
        <v>1</v>
      </c>
      <c r="AJ673" s="225" t="s">
        <v>1</v>
      </c>
      <c r="AK673" s="225" t="s">
        <v>1</v>
      </c>
      <c r="AL673" s="225" t="s">
        <v>1</v>
      </c>
      <c r="AM673" s="225" t="s">
        <v>1</v>
      </c>
      <c r="AN673" s="225" t="s">
        <v>1</v>
      </c>
      <c r="AO673" s="225" t="s">
        <v>1</v>
      </c>
      <c r="AP673" s="225" t="s">
        <v>1</v>
      </c>
      <c r="AQ673" s="225" t="s">
        <v>1</v>
      </c>
      <c r="AR673" s="225" t="s">
        <v>1</v>
      </c>
      <c r="AS673" s="225" t="s">
        <v>1</v>
      </c>
      <c r="AT673" s="225" t="s">
        <v>1</v>
      </c>
      <c r="AU673" s="225" t="s">
        <v>1</v>
      </c>
      <c r="AV673" s="225" t="s">
        <v>1</v>
      </c>
      <c r="AW673" s="235" t="s">
        <v>1</v>
      </c>
      <c r="AX673" s="235">
        <v>0</v>
      </c>
      <c r="AY673" s="235">
        <v>0</v>
      </c>
      <c r="AZ673" s="228" t="s">
        <v>1</v>
      </c>
      <c r="BA673" s="228" t="s">
        <v>1</v>
      </c>
      <c r="BB673" s="229" t="s">
        <v>1</v>
      </c>
      <c r="BD673" t="e">
        <f>VLOOKUP(A673,'High impact list'!$A:$F,1,FALSE)</f>
        <v>#N/A</v>
      </c>
      <c r="BE673" t="e">
        <f>VLOOKUP(A673,'High impact list'!$A:$F,5,FALSE)</f>
        <v>#N/A</v>
      </c>
      <c r="BF673">
        <v>4</v>
      </c>
      <c r="BG673">
        <v>6</v>
      </c>
      <c r="BH673" t="e">
        <f>VLOOKUP(A673,Sheet2!B:B,1,FALSE)</f>
        <v>#N/A</v>
      </c>
    </row>
    <row r="674" spans="1:60" ht="18.75" customHeight="1" x14ac:dyDescent="0.25">
      <c r="A674" s="223">
        <v>1510</v>
      </c>
      <c r="B674" s="224" t="s">
        <v>1393</v>
      </c>
      <c r="C674" s="225" t="s">
        <v>1388</v>
      </c>
      <c r="D674" s="225" t="s">
        <v>414</v>
      </c>
      <c r="E674" s="225" t="s">
        <v>625</v>
      </c>
      <c r="F674" s="225" t="s">
        <v>1</v>
      </c>
      <c r="G674" s="225" t="s">
        <v>1</v>
      </c>
      <c r="H674" s="224" t="s">
        <v>1</v>
      </c>
      <c r="I674" s="224" t="s">
        <v>625</v>
      </c>
      <c r="J674" s="241" t="s">
        <v>39</v>
      </c>
      <c r="K674" s="225" t="s">
        <v>1</v>
      </c>
      <c r="L674" s="225" t="s">
        <v>1</v>
      </c>
      <c r="M674" s="239" t="s">
        <v>94</v>
      </c>
      <c r="N674" s="225" t="s">
        <v>1</v>
      </c>
      <c r="O674" s="225" t="s">
        <v>1</v>
      </c>
      <c r="P674" s="225" t="s">
        <v>1</v>
      </c>
      <c r="Q674" s="225" t="s">
        <v>1</v>
      </c>
      <c r="R674" s="225" t="s">
        <v>1</v>
      </c>
      <c r="S674" s="225" t="s">
        <v>1</v>
      </c>
      <c r="T674" s="225" t="s">
        <v>1</v>
      </c>
      <c r="U674" s="225" t="s">
        <v>1</v>
      </c>
      <c r="V674" s="225" t="s">
        <v>1</v>
      </c>
      <c r="W674" s="225" t="s">
        <v>1</v>
      </c>
      <c r="X674" s="225" t="s">
        <v>1</v>
      </c>
      <c r="Y674" s="225" t="s">
        <v>1</v>
      </c>
      <c r="Z674" s="225" t="s">
        <v>1</v>
      </c>
      <c r="AA674" s="225" t="s">
        <v>1</v>
      </c>
      <c r="AB674" s="225" t="s">
        <v>1</v>
      </c>
      <c r="AC674" s="225" t="s">
        <v>1</v>
      </c>
      <c r="AD674" s="225" t="s">
        <v>1</v>
      </c>
      <c r="AE674" s="225" t="s">
        <v>1</v>
      </c>
      <c r="AF674" s="225" t="s">
        <v>1</v>
      </c>
      <c r="AG674" s="225" t="s">
        <v>1</v>
      </c>
      <c r="AH674" s="225" t="s">
        <v>1</v>
      </c>
      <c r="AI674" s="225" t="s">
        <v>1</v>
      </c>
      <c r="AJ674" s="225" t="s">
        <v>1</v>
      </c>
      <c r="AK674" s="225" t="s">
        <v>1</v>
      </c>
      <c r="AL674" s="225" t="s">
        <v>1</v>
      </c>
      <c r="AM674" s="225" t="s">
        <v>1</v>
      </c>
      <c r="AN674" s="225" t="s">
        <v>1</v>
      </c>
      <c r="AO674" s="225" t="s">
        <v>1</v>
      </c>
      <c r="AP674" s="225" t="s">
        <v>1</v>
      </c>
      <c r="AQ674" s="225" t="s">
        <v>1</v>
      </c>
      <c r="AR674" s="225" t="s">
        <v>1</v>
      </c>
      <c r="AS674" s="225" t="s">
        <v>1</v>
      </c>
      <c r="AT674" s="225" t="s">
        <v>1</v>
      </c>
      <c r="AU674" s="225" t="s">
        <v>1</v>
      </c>
      <c r="AV674" s="225" t="s">
        <v>1</v>
      </c>
      <c r="AW674" s="232" t="s">
        <v>1242</v>
      </c>
      <c r="AX674" s="235">
        <v>0</v>
      </c>
      <c r="AY674" s="235">
        <v>0</v>
      </c>
      <c r="AZ674" s="228" t="s">
        <v>1</v>
      </c>
      <c r="BA674" s="228" t="s">
        <v>1</v>
      </c>
      <c r="BB674" s="229" t="s">
        <v>1</v>
      </c>
      <c r="BD674" t="e">
        <f>VLOOKUP(A674,'High impact list'!$A:$F,1,FALSE)</f>
        <v>#N/A</v>
      </c>
      <c r="BE674" t="e">
        <f>VLOOKUP(A674,'High impact list'!$A:$F,5,FALSE)</f>
        <v>#N/A</v>
      </c>
      <c r="BF674">
        <v>4</v>
      </c>
      <c r="BG674">
        <v>6</v>
      </c>
      <c r="BH674" t="e">
        <f>VLOOKUP(A674,Sheet2!B:B,1,FALSE)</f>
        <v>#N/A</v>
      </c>
    </row>
    <row r="675" spans="1:60" ht="18" customHeight="1" x14ac:dyDescent="0.25">
      <c r="A675" s="223">
        <v>304</v>
      </c>
      <c r="B675" s="224" t="s">
        <v>1075</v>
      </c>
      <c r="C675" s="225" t="s">
        <v>1388</v>
      </c>
      <c r="D675" s="225" t="s">
        <v>414</v>
      </c>
      <c r="E675" s="225" t="s">
        <v>1065</v>
      </c>
      <c r="F675" s="225" t="s">
        <v>1</v>
      </c>
      <c r="G675" s="225" t="s">
        <v>1</v>
      </c>
      <c r="H675" s="224" t="s">
        <v>1</v>
      </c>
      <c r="I675" s="224" t="s">
        <v>1065</v>
      </c>
      <c r="J675" s="241" t="s">
        <v>39</v>
      </c>
      <c r="K675" s="225" t="s">
        <v>1</v>
      </c>
      <c r="L675" s="225" t="s">
        <v>1</v>
      </c>
      <c r="M675" s="226" t="s">
        <v>33</v>
      </c>
      <c r="N675" s="225" t="s">
        <v>1</v>
      </c>
      <c r="O675" s="225" t="s">
        <v>1</v>
      </c>
      <c r="P675" s="225" t="s">
        <v>1</v>
      </c>
      <c r="Q675" s="225" t="s">
        <v>1</v>
      </c>
      <c r="R675" s="225" t="s">
        <v>1</v>
      </c>
      <c r="S675" s="225" t="s">
        <v>1</v>
      </c>
      <c r="T675" s="225" t="s">
        <v>1</v>
      </c>
      <c r="U675" s="225" t="s">
        <v>1</v>
      </c>
      <c r="V675" s="225" t="s">
        <v>1</v>
      </c>
      <c r="W675" s="225" t="s">
        <v>1</v>
      </c>
      <c r="X675" s="225" t="s">
        <v>1</v>
      </c>
      <c r="Y675" s="225" t="s">
        <v>1</v>
      </c>
      <c r="Z675" s="225" t="s">
        <v>1</v>
      </c>
      <c r="AA675" s="225" t="s">
        <v>1</v>
      </c>
      <c r="AB675" s="225" t="s">
        <v>1</v>
      </c>
      <c r="AC675" s="225" t="s">
        <v>1</v>
      </c>
      <c r="AD675" s="225" t="s">
        <v>1</v>
      </c>
      <c r="AE675" s="225" t="s">
        <v>1</v>
      </c>
      <c r="AF675" s="225" t="s">
        <v>1</v>
      </c>
      <c r="AG675" s="225" t="s">
        <v>1</v>
      </c>
      <c r="AH675" s="225" t="s">
        <v>1</v>
      </c>
      <c r="AI675" s="225" t="s">
        <v>1</v>
      </c>
      <c r="AJ675" s="225" t="s">
        <v>1</v>
      </c>
      <c r="AK675" s="225" t="s">
        <v>1</v>
      </c>
      <c r="AL675" s="225" t="s">
        <v>1</v>
      </c>
      <c r="AM675" s="225" t="s">
        <v>1</v>
      </c>
      <c r="AN675" s="225" t="s">
        <v>1</v>
      </c>
      <c r="AO675" s="225" t="s">
        <v>1</v>
      </c>
      <c r="AP675" s="225" t="s">
        <v>1</v>
      </c>
      <c r="AQ675" s="225" t="s">
        <v>1</v>
      </c>
      <c r="AR675" s="225" t="s">
        <v>1</v>
      </c>
      <c r="AS675" s="225" t="s">
        <v>1</v>
      </c>
      <c r="AT675" s="225" t="s">
        <v>1</v>
      </c>
      <c r="AU675" s="225" t="s">
        <v>1</v>
      </c>
      <c r="AV675" s="225" t="s">
        <v>1</v>
      </c>
      <c r="AW675" s="235" t="s">
        <v>1</v>
      </c>
      <c r="AX675" s="235">
        <v>0</v>
      </c>
      <c r="AY675" s="235">
        <v>0</v>
      </c>
      <c r="AZ675" s="228" t="s">
        <v>1</v>
      </c>
      <c r="BA675" s="228" t="s">
        <v>1</v>
      </c>
      <c r="BB675" s="229" t="s">
        <v>1</v>
      </c>
      <c r="BD675" t="e">
        <f>VLOOKUP(A675,'High impact list'!$A:$F,1,FALSE)</f>
        <v>#N/A</v>
      </c>
      <c r="BE675" t="e">
        <f>VLOOKUP(A675,'High impact list'!$A:$F,5,FALSE)</f>
        <v>#N/A</v>
      </c>
      <c r="BF675">
        <v>4</v>
      </c>
      <c r="BG675">
        <v>6</v>
      </c>
      <c r="BH675" t="e">
        <f>VLOOKUP(A675,Sheet2!B:B,1,FALSE)</f>
        <v>#N/A</v>
      </c>
    </row>
    <row r="676" spans="1:60" ht="18.75" customHeight="1" x14ac:dyDescent="0.25">
      <c r="A676" s="223">
        <v>954</v>
      </c>
      <c r="B676" s="224" t="s">
        <v>1119</v>
      </c>
      <c r="C676" s="225" t="s">
        <v>1388</v>
      </c>
      <c r="D676" s="225" t="s">
        <v>414</v>
      </c>
      <c r="E676" s="225" t="s">
        <v>1086</v>
      </c>
      <c r="F676" s="225" t="s">
        <v>1</v>
      </c>
      <c r="G676" s="225" t="s">
        <v>1</v>
      </c>
      <c r="H676" s="224" t="s">
        <v>1</v>
      </c>
      <c r="I676" s="224" t="s">
        <v>1086</v>
      </c>
      <c r="J676" s="241" t="s">
        <v>39</v>
      </c>
      <c r="K676" s="225" t="s">
        <v>1</v>
      </c>
      <c r="L676" s="225" t="s">
        <v>1</v>
      </c>
      <c r="M676" s="237" t="s">
        <v>26</v>
      </c>
      <c r="N676" s="225" t="s">
        <v>1</v>
      </c>
      <c r="O676" s="225" t="s">
        <v>1</v>
      </c>
      <c r="P676" s="230" t="s">
        <v>22</v>
      </c>
      <c r="Q676" s="225" t="s">
        <v>1</v>
      </c>
      <c r="R676" s="225" t="s">
        <v>1</v>
      </c>
      <c r="S676" s="225" t="s">
        <v>1</v>
      </c>
      <c r="T676" s="225" t="s">
        <v>1</v>
      </c>
      <c r="U676" s="225" t="s">
        <v>1</v>
      </c>
      <c r="V676" s="225" t="s">
        <v>1</v>
      </c>
      <c r="W676" s="225" t="s">
        <v>1</v>
      </c>
      <c r="X676" s="225" t="s">
        <v>1</v>
      </c>
      <c r="Y676" s="225" t="s">
        <v>1</v>
      </c>
      <c r="Z676" s="225" t="s">
        <v>1</v>
      </c>
      <c r="AA676" s="225" t="s">
        <v>1</v>
      </c>
      <c r="AB676" s="225" t="s">
        <v>1</v>
      </c>
      <c r="AC676" s="225" t="s">
        <v>1</v>
      </c>
      <c r="AD676" s="225" t="s">
        <v>1</v>
      </c>
      <c r="AE676" s="225" t="s">
        <v>1</v>
      </c>
      <c r="AF676" s="225" t="s">
        <v>1</v>
      </c>
      <c r="AG676" s="225" t="s">
        <v>1</v>
      </c>
      <c r="AH676" s="225" t="s">
        <v>1</v>
      </c>
      <c r="AI676" s="225" t="s">
        <v>1</v>
      </c>
      <c r="AJ676" s="225" t="s">
        <v>1</v>
      </c>
      <c r="AK676" s="225" t="s">
        <v>1</v>
      </c>
      <c r="AL676" s="225" t="s">
        <v>1</v>
      </c>
      <c r="AM676" s="225" t="s">
        <v>1</v>
      </c>
      <c r="AN676" s="225" t="s">
        <v>1</v>
      </c>
      <c r="AO676" s="225" t="s">
        <v>1</v>
      </c>
      <c r="AP676" s="225" t="s">
        <v>1</v>
      </c>
      <c r="AQ676" s="225" t="s">
        <v>1</v>
      </c>
      <c r="AR676" s="225" t="s">
        <v>1</v>
      </c>
      <c r="AS676" s="225" t="s">
        <v>1</v>
      </c>
      <c r="AT676" s="225" t="s">
        <v>1</v>
      </c>
      <c r="AU676" s="225" t="s">
        <v>1</v>
      </c>
      <c r="AV676" s="225" t="s">
        <v>1</v>
      </c>
      <c r="AW676" s="235" t="s">
        <v>1</v>
      </c>
      <c r="AX676" s="235">
        <v>0</v>
      </c>
      <c r="AY676" s="235">
        <v>0</v>
      </c>
      <c r="AZ676" s="228" t="s">
        <v>1</v>
      </c>
      <c r="BA676" s="228" t="s">
        <v>1</v>
      </c>
      <c r="BB676" s="229" t="s">
        <v>1</v>
      </c>
      <c r="BD676" t="e">
        <f>VLOOKUP(A676,'High impact list'!$A:$F,1,FALSE)</f>
        <v>#N/A</v>
      </c>
      <c r="BE676" t="e">
        <f>VLOOKUP(A676,'High impact list'!$A:$F,5,FALSE)</f>
        <v>#N/A</v>
      </c>
      <c r="BF676">
        <v>4</v>
      </c>
      <c r="BG676">
        <v>6</v>
      </c>
      <c r="BH676" t="e">
        <f>VLOOKUP(A676,Sheet2!B:B,1,FALSE)</f>
        <v>#N/A</v>
      </c>
    </row>
    <row r="677" spans="1:60" ht="18.75" customHeight="1" x14ac:dyDescent="0.25">
      <c r="A677" s="223">
        <v>963</v>
      </c>
      <c r="B677" s="224" t="s">
        <v>1143</v>
      </c>
      <c r="C677" s="225" t="s">
        <v>1388</v>
      </c>
      <c r="D677" s="225" t="s">
        <v>414</v>
      </c>
      <c r="E677" s="225" t="s">
        <v>1086</v>
      </c>
      <c r="F677" s="225" t="s">
        <v>1</v>
      </c>
      <c r="G677" s="225" t="s">
        <v>1</v>
      </c>
      <c r="H677" s="224" t="s">
        <v>1</v>
      </c>
      <c r="I677" s="224" t="s">
        <v>1086</v>
      </c>
      <c r="J677" s="241" t="s">
        <v>39</v>
      </c>
      <c r="K677" s="225" t="s">
        <v>1</v>
      </c>
      <c r="L677" s="225" t="s">
        <v>1</v>
      </c>
      <c r="M677" s="226" t="s">
        <v>33</v>
      </c>
      <c r="N677" s="225" t="s">
        <v>1</v>
      </c>
      <c r="O677" s="225" t="s">
        <v>1</v>
      </c>
      <c r="P677" s="225" t="s">
        <v>1</v>
      </c>
      <c r="Q677" s="225" t="s">
        <v>1</v>
      </c>
      <c r="R677" s="225" t="s">
        <v>1</v>
      </c>
      <c r="S677" s="225" t="s">
        <v>1</v>
      </c>
      <c r="T677" s="225" t="s">
        <v>1</v>
      </c>
      <c r="U677" s="225" t="s">
        <v>1</v>
      </c>
      <c r="V677" s="225" t="s">
        <v>1</v>
      </c>
      <c r="W677" s="225" t="s">
        <v>1</v>
      </c>
      <c r="X677" s="225" t="s">
        <v>1</v>
      </c>
      <c r="Y677" s="225" t="s">
        <v>1</v>
      </c>
      <c r="Z677" s="225" t="s">
        <v>1</v>
      </c>
      <c r="AA677" s="225" t="s">
        <v>1</v>
      </c>
      <c r="AB677" s="225" t="s">
        <v>1</v>
      </c>
      <c r="AC677" s="225" t="s">
        <v>1</v>
      </c>
      <c r="AD677" s="225" t="s">
        <v>1</v>
      </c>
      <c r="AE677" s="225" t="s">
        <v>1</v>
      </c>
      <c r="AF677" s="225" t="s">
        <v>1</v>
      </c>
      <c r="AG677" s="225" t="s">
        <v>1</v>
      </c>
      <c r="AH677" s="225" t="s">
        <v>1</v>
      </c>
      <c r="AI677" s="225" t="s">
        <v>1</v>
      </c>
      <c r="AJ677" s="225" t="s">
        <v>1</v>
      </c>
      <c r="AK677" s="225" t="s">
        <v>1</v>
      </c>
      <c r="AL677" s="225" t="s">
        <v>1</v>
      </c>
      <c r="AM677" s="225" t="s">
        <v>1</v>
      </c>
      <c r="AN677" s="225" t="s">
        <v>1</v>
      </c>
      <c r="AO677" s="225" t="s">
        <v>1</v>
      </c>
      <c r="AP677" s="225" t="s">
        <v>1</v>
      </c>
      <c r="AQ677" s="225" t="s">
        <v>1</v>
      </c>
      <c r="AR677" s="225" t="s">
        <v>1</v>
      </c>
      <c r="AS677" s="225" t="s">
        <v>1</v>
      </c>
      <c r="AT677" s="225" t="s">
        <v>1</v>
      </c>
      <c r="AU677" s="225" t="s">
        <v>1</v>
      </c>
      <c r="AV677" s="225" t="s">
        <v>1</v>
      </c>
      <c r="AW677" s="235" t="s">
        <v>1</v>
      </c>
      <c r="AX677" s="235">
        <v>0</v>
      </c>
      <c r="AY677" s="235">
        <v>0</v>
      </c>
      <c r="AZ677" s="228" t="s">
        <v>1</v>
      </c>
      <c r="BA677" s="228" t="s">
        <v>1</v>
      </c>
      <c r="BB677" s="229" t="s">
        <v>1</v>
      </c>
      <c r="BD677" t="e">
        <f>VLOOKUP(A677,'High impact list'!$A:$F,1,FALSE)</f>
        <v>#N/A</v>
      </c>
      <c r="BE677" t="e">
        <f>VLOOKUP(A677,'High impact list'!$A:$F,5,FALSE)</f>
        <v>#N/A</v>
      </c>
      <c r="BF677">
        <v>4</v>
      </c>
      <c r="BG677">
        <v>6</v>
      </c>
      <c r="BH677" t="e">
        <f>VLOOKUP(A677,Sheet2!B:B,1,FALSE)</f>
        <v>#N/A</v>
      </c>
    </row>
    <row r="678" spans="1:60" ht="18.75" customHeight="1" x14ac:dyDescent="0.25">
      <c r="A678" s="223">
        <v>964</v>
      </c>
      <c r="B678" s="224" t="s">
        <v>1146</v>
      </c>
      <c r="C678" s="225" t="s">
        <v>1388</v>
      </c>
      <c r="D678" s="225" t="s">
        <v>414</v>
      </c>
      <c r="E678" s="225" t="s">
        <v>1086</v>
      </c>
      <c r="F678" s="225" t="s">
        <v>465</v>
      </c>
      <c r="G678" s="225" t="s">
        <v>1</v>
      </c>
      <c r="H678" s="224" t="s">
        <v>1</v>
      </c>
      <c r="I678" s="224" t="s">
        <v>1086</v>
      </c>
      <c r="J678" s="241" t="s">
        <v>39</v>
      </c>
      <c r="K678" s="225" t="s">
        <v>1</v>
      </c>
      <c r="L678" s="225" t="s">
        <v>1</v>
      </c>
      <c r="M678" s="226" t="s">
        <v>33</v>
      </c>
      <c r="N678" s="225" t="s">
        <v>1</v>
      </c>
      <c r="O678" s="225" t="s">
        <v>1</v>
      </c>
      <c r="P678" s="225" t="s">
        <v>1</v>
      </c>
      <c r="Q678" s="225" t="s">
        <v>1</v>
      </c>
      <c r="R678" s="225" t="s">
        <v>1</v>
      </c>
      <c r="S678" s="225" t="s">
        <v>1</v>
      </c>
      <c r="T678" s="225" t="s">
        <v>1</v>
      </c>
      <c r="U678" s="225" t="s">
        <v>1</v>
      </c>
      <c r="V678" s="225" t="s">
        <v>1</v>
      </c>
      <c r="W678" s="225" t="s">
        <v>1</v>
      </c>
      <c r="X678" s="225" t="s">
        <v>1</v>
      </c>
      <c r="Y678" s="225" t="s">
        <v>1</v>
      </c>
      <c r="Z678" s="225" t="s">
        <v>1</v>
      </c>
      <c r="AA678" s="225" t="s">
        <v>1</v>
      </c>
      <c r="AB678" s="225" t="s">
        <v>1</v>
      </c>
      <c r="AC678" s="225" t="s">
        <v>1</v>
      </c>
      <c r="AD678" s="225" t="s">
        <v>1</v>
      </c>
      <c r="AE678" s="225" t="s">
        <v>1</v>
      </c>
      <c r="AF678" s="225" t="s">
        <v>1</v>
      </c>
      <c r="AG678" s="225" t="s">
        <v>1</v>
      </c>
      <c r="AH678" s="225" t="s">
        <v>1</v>
      </c>
      <c r="AI678" s="225" t="s">
        <v>1</v>
      </c>
      <c r="AJ678" s="225" t="s">
        <v>1</v>
      </c>
      <c r="AK678" s="225" t="s">
        <v>1</v>
      </c>
      <c r="AL678" s="225" t="s">
        <v>1</v>
      </c>
      <c r="AM678" s="225" t="s">
        <v>1</v>
      </c>
      <c r="AN678" s="225" t="s">
        <v>1</v>
      </c>
      <c r="AO678" s="225" t="s">
        <v>1</v>
      </c>
      <c r="AP678" s="225" t="s">
        <v>1</v>
      </c>
      <c r="AQ678" s="225" t="s">
        <v>1</v>
      </c>
      <c r="AR678" s="225" t="s">
        <v>1</v>
      </c>
      <c r="AS678" s="225" t="s">
        <v>1</v>
      </c>
      <c r="AT678" s="225" t="s">
        <v>1</v>
      </c>
      <c r="AU678" s="225" t="s">
        <v>1</v>
      </c>
      <c r="AV678" s="225" t="s">
        <v>1</v>
      </c>
      <c r="AW678" s="235" t="s">
        <v>1</v>
      </c>
      <c r="AX678" s="235">
        <v>0</v>
      </c>
      <c r="AY678" s="235">
        <v>0</v>
      </c>
      <c r="AZ678" s="228" t="s">
        <v>1</v>
      </c>
      <c r="BA678" s="228" t="s">
        <v>1</v>
      </c>
      <c r="BB678" s="229" t="s">
        <v>1</v>
      </c>
      <c r="BD678" t="e">
        <f>VLOOKUP(A678,'High impact list'!$A:$F,1,FALSE)</f>
        <v>#N/A</v>
      </c>
      <c r="BE678" t="e">
        <f>VLOOKUP(A678,'High impact list'!$A:$F,5,FALSE)</f>
        <v>#N/A</v>
      </c>
      <c r="BF678">
        <v>4</v>
      </c>
      <c r="BG678">
        <v>6</v>
      </c>
      <c r="BH678" t="e">
        <f>VLOOKUP(A678,Sheet2!B:B,1,FALSE)</f>
        <v>#N/A</v>
      </c>
    </row>
    <row r="679" spans="1:60" ht="18.75" customHeight="1" x14ac:dyDescent="0.25">
      <c r="A679" s="223">
        <v>467</v>
      </c>
      <c r="B679" s="224" t="s">
        <v>997</v>
      </c>
      <c r="C679" s="225" t="s">
        <v>1388</v>
      </c>
      <c r="D679" s="225" t="s">
        <v>414</v>
      </c>
      <c r="E679" s="225" t="s">
        <v>941</v>
      </c>
      <c r="F679" s="225" t="s">
        <v>1</v>
      </c>
      <c r="G679" s="225" t="s">
        <v>1526</v>
      </c>
      <c r="H679" s="224" t="s">
        <v>1</v>
      </c>
      <c r="I679" s="224" t="s">
        <v>437</v>
      </c>
      <c r="J679" s="241" t="s">
        <v>39</v>
      </c>
      <c r="K679" s="225" t="s">
        <v>1</v>
      </c>
      <c r="L679" s="225" t="s">
        <v>1</v>
      </c>
      <c r="M679" s="241" t="s">
        <v>39</v>
      </c>
      <c r="N679" s="225" t="s">
        <v>1</v>
      </c>
      <c r="O679" s="225" t="s">
        <v>1</v>
      </c>
      <c r="P679" s="225" t="s">
        <v>1</v>
      </c>
      <c r="Q679" s="225" t="s">
        <v>1</v>
      </c>
      <c r="R679" s="225" t="s">
        <v>1</v>
      </c>
      <c r="S679" s="225" t="s">
        <v>1</v>
      </c>
      <c r="T679" s="225" t="s">
        <v>1</v>
      </c>
      <c r="U679" s="225" t="s">
        <v>1</v>
      </c>
      <c r="V679" s="225" t="s">
        <v>1</v>
      </c>
      <c r="W679" s="225" t="s">
        <v>1</v>
      </c>
      <c r="X679" s="225" t="s">
        <v>1</v>
      </c>
      <c r="Y679" s="225" t="s">
        <v>1</v>
      </c>
      <c r="Z679" s="225" t="s">
        <v>1</v>
      </c>
      <c r="AA679" s="225" t="s">
        <v>1</v>
      </c>
      <c r="AB679" s="225" t="s">
        <v>1</v>
      </c>
      <c r="AC679" s="225" t="s">
        <v>1</v>
      </c>
      <c r="AD679" s="225" t="s">
        <v>1</v>
      </c>
      <c r="AE679" s="225" t="s">
        <v>1</v>
      </c>
      <c r="AF679" s="225" t="s">
        <v>1</v>
      </c>
      <c r="AG679" s="225" t="s">
        <v>1</v>
      </c>
      <c r="AH679" s="225" t="s">
        <v>1</v>
      </c>
      <c r="AI679" s="225" t="s">
        <v>1</v>
      </c>
      <c r="AJ679" s="225" t="s">
        <v>1</v>
      </c>
      <c r="AK679" s="225" t="s">
        <v>1</v>
      </c>
      <c r="AL679" s="225" t="s">
        <v>1</v>
      </c>
      <c r="AM679" s="225" t="s">
        <v>1</v>
      </c>
      <c r="AN679" s="225" t="s">
        <v>1</v>
      </c>
      <c r="AO679" s="225" t="s">
        <v>1</v>
      </c>
      <c r="AP679" s="225" t="s">
        <v>1</v>
      </c>
      <c r="AQ679" s="225" t="s">
        <v>1</v>
      </c>
      <c r="AR679" s="225" t="s">
        <v>1</v>
      </c>
      <c r="AS679" s="225" t="s">
        <v>1</v>
      </c>
      <c r="AT679" s="225" t="s">
        <v>1</v>
      </c>
      <c r="AU679" s="225" t="s">
        <v>1</v>
      </c>
      <c r="AV679" s="225" t="s">
        <v>1</v>
      </c>
      <c r="AW679" s="235" t="s">
        <v>1</v>
      </c>
      <c r="AX679" s="235">
        <v>0</v>
      </c>
      <c r="AY679" s="235">
        <v>0</v>
      </c>
      <c r="AZ679" s="228" t="s">
        <v>1</v>
      </c>
      <c r="BA679" s="228" t="s">
        <v>1</v>
      </c>
      <c r="BB679" s="229" t="s">
        <v>1</v>
      </c>
      <c r="BD679" t="e">
        <f>VLOOKUP(A679,'High impact list'!$A:$F,1,FALSE)</f>
        <v>#N/A</v>
      </c>
      <c r="BE679" t="e">
        <f>VLOOKUP(A679,'High impact list'!$A:$F,5,FALSE)</f>
        <v>#N/A</v>
      </c>
      <c r="BF679">
        <v>4</v>
      </c>
      <c r="BG679">
        <v>6</v>
      </c>
      <c r="BH679" t="e">
        <f>VLOOKUP(A679,Sheet2!B:B,1,FALSE)</f>
        <v>#N/A</v>
      </c>
    </row>
    <row r="680" spans="1:60" ht="18" customHeight="1" x14ac:dyDescent="0.25">
      <c r="A680" s="223">
        <v>969</v>
      </c>
      <c r="B680" s="224" t="s">
        <v>1149</v>
      </c>
      <c r="C680" s="225" t="s">
        <v>1388</v>
      </c>
      <c r="D680" s="225" t="s">
        <v>414</v>
      </c>
      <c r="E680" s="225" t="s">
        <v>1086</v>
      </c>
      <c r="F680" s="225" t="s">
        <v>1</v>
      </c>
      <c r="G680" s="225" t="s">
        <v>1</v>
      </c>
      <c r="H680" s="224" t="s">
        <v>1</v>
      </c>
      <c r="I680" s="224" t="s">
        <v>1086</v>
      </c>
      <c r="J680" s="241" t="s">
        <v>39</v>
      </c>
      <c r="K680" s="225" t="s">
        <v>1</v>
      </c>
      <c r="L680" s="225" t="s">
        <v>1</v>
      </c>
      <c r="M680" s="237" t="s">
        <v>26</v>
      </c>
      <c r="N680" s="225" t="s">
        <v>1</v>
      </c>
      <c r="O680" s="225" t="s">
        <v>1</v>
      </c>
      <c r="P680" s="225" t="s">
        <v>1</v>
      </c>
      <c r="Q680" s="225" t="s">
        <v>1</v>
      </c>
      <c r="R680" s="225" t="s">
        <v>1</v>
      </c>
      <c r="S680" s="225" t="s">
        <v>1</v>
      </c>
      <c r="T680" s="225" t="s">
        <v>1</v>
      </c>
      <c r="U680" s="225" t="s">
        <v>1</v>
      </c>
      <c r="V680" s="230" t="s">
        <v>22</v>
      </c>
      <c r="W680" s="225" t="s">
        <v>1</v>
      </c>
      <c r="X680" s="225" t="s">
        <v>1</v>
      </c>
      <c r="Y680" s="225" t="s">
        <v>1</v>
      </c>
      <c r="Z680" s="225" t="s">
        <v>1</v>
      </c>
      <c r="AA680" s="225" t="s">
        <v>1</v>
      </c>
      <c r="AB680" s="225" t="s">
        <v>1</v>
      </c>
      <c r="AC680" s="225" t="s">
        <v>1</v>
      </c>
      <c r="AD680" s="225" t="s">
        <v>1</v>
      </c>
      <c r="AE680" s="225" t="s">
        <v>1</v>
      </c>
      <c r="AF680" s="225" t="s">
        <v>1</v>
      </c>
      <c r="AG680" s="225" t="s">
        <v>1</v>
      </c>
      <c r="AH680" s="225" t="s">
        <v>1</v>
      </c>
      <c r="AI680" s="225" t="s">
        <v>1</v>
      </c>
      <c r="AJ680" s="225" t="s">
        <v>1</v>
      </c>
      <c r="AK680" s="225" t="s">
        <v>1</v>
      </c>
      <c r="AL680" s="225" t="s">
        <v>1</v>
      </c>
      <c r="AM680" s="225" t="s">
        <v>1</v>
      </c>
      <c r="AN680" s="225" t="s">
        <v>1</v>
      </c>
      <c r="AO680" s="225" t="s">
        <v>1</v>
      </c>
      <c r="AP680" s="225" t="s">
        <v>1</v>
      </c>
      <c r="AQ680" s="225" t="s">
        <v>1</v>
      </c>
      <c r="AR680" s="225" t="s">
        <v>1</v>
      </c>
      <c r="AS680" s="225" t="s">
        <v>1</v>
      </c>
      <c r="AT680" s="225" t="s">
        <v>1</v>
      </c>
      <c r="AU680" s="225" t="s">
        <v>1</v>
      </c>
      <c r="AV680" s="225" t="s">
        <v>1</v>
      </c>
      <c r="AW680" s="235" t="s">
        <v>1</v>
      </c>
      <c r="AX680" s="235">
        <v>0</v>
      </c>
      <c r="AY680" s="235">
        <v>0</v>
      </c>
      <c r="AZ680" s="228" t="s">
        <v>1</v>
      </c>
      <c r="BA680" s="228" t="s">
        <v>1</v>
      </c>
      <c r="BB680" s="229" t="s">
        <v>1</v>
      </c>
      <c r="BD680" t="e">
        <f>VLOOKUP(A680,'High impact list'!$A:$F,1,FALSE)</f>
        <v>#N/A</v>
      </c>
      <c r="BE680" t="e">
        <f>VLOOKUP(A680,'High impact list'!$A:$F,5,FALSE)</f>
        <v>#N/A</v>
      </c>
      <c r="BF680">
        <v>4</v>
      </c>
      <c r="BG680">
        <v>6</v>
      </c>
      <c r="BH680" t="e">
        <f>VLOOKUP(A680,Sheet2!B:B,1,FALSE)</f>
        <v>#N/A</v>
      </c>
    </row>
    <row r="681" spans="1:60" ht="18.75" customHeight="1" x14ac:dyDescent="0.25">
      <c r="A681" s="223">
        <v>1155</v>
      </c>
      <c r="B681" s="224" t="s">
        <v>1549</v>
      </c>
      <c r="C681" s="225" t="s">
        <v>1388</v>
      </c>
      <c r="D681" s="225" t="s">
        <v>414</v>
      </c>
      <c r="E681" s="225" t="s">
        <v>571</v>
      </c>
      <c r="F681" s="225" t="s">
        <v>1</v>
      </c>
      <c r="G681" s="225" t="s">
        <v>1</v>
      </c>
      <c r="H681" s="224" t="s">
        <v>1</v>
      </c>
      <c r="I681" s="224" t="s">
        <v>571</v>
      </c>
      <c r="J681" s="241" t="s">
        <v>39</v>
      </c>
      <c r="K681" s="225" t="s">
        <v>1</v>
      </c>
      <c r="L681" s="225" t="s">
        <v>1</v>
      </c>
      <c r="M681" s="226" t="s">
        <v>33</v>
      </c>
      <c r="N681" s="225" t="s">
        <v>1</v>
      </c>
      <c r="O681" s="225" t="s">
        <v>1</v>
      </c>
      <c r="P681" s="225" t="s">
        <v>1</v>
      </c>
      <c r="Q681" s="225" t="s">
        <v>1</v>
      </c>
      <c r="R681" s="225" t="s">
        <v>1</v>
      </c>
      <c r="S681" s="225" t="s">
        <v>1</v>
      </c>
      <c r="T681" s="225" t="s">
        <v>1</v>
      </c>
      <c r="U681" s="225" t="s">
        <v>1</v>
      </c>
      <c r="V681" s="225" t="s">
        <v>1</v>
      </c>
      <c r="W681" s="225" t="s">
        <v>1</v>
      </c>
      <c r="X681" s="225" t="s">
        <v>1</v>
      </c>
      <c r="Y681" s="225" t="s">
        <v>1</v>
      </c>
      <c r="Z681" s="225" t="s">
        <v>1</v>
      </c>
      <c r="AA681" s="225" t="s">
        <v>1</v>
      </c>
      <c r="AB681" s="225" t="s">
        <v>1</v>
      </c>
      <c r="AC681" s="225" t="s">
        <v>1</v>
      </c>
      <c r="AD681" s="225" t="s">
        <v>1</v>
      </c>
      <c r="AE681" s="225" t="s">
        <v>1</v>
      </c>
      <c r="AF681" s="225" t="s">
        <v>1</v>
      </c>
      <c r="AG681" s="225" t="s">
        <v>1</v>
      </c>
      <c r="AH681" s="225" t="s">
        <v>1</v>
      </c>
      <c r="AI681" s="225" t="s">
        <v>1</v>
      </c>
      <c r="AJ681" s="225" t="s">
        <v>1</v>
      </c>
      <c r="AK681" s="225" t="s">
        <v>1</v>
      </c>
      <c r="AL681" s="225" t="s">
        <v>1</v>
      </c>
      <c r="AM681" s="225" t="s">
        <v>1</v>
      </c>
      <c r="AN681" s="225" t="s">
        <v>1</v>
      </c>
      <c r="AO681" s="225" t="s">
        <v>1</v>
      </c>
      <c r="AP681" s="225" t="s">
        <v>1</v>
      </c>
      <c r="AQ681" s="225" t="s">
        <v>1</v>
      </c>
      <c r="AR681" s="225" t="s">
        <v>1</v>
      </c>
      <c r="AS681" s="225" t="s">
        <v>1</v>
      </c>
      <c r="AT681" s="225" t="s">
        <v>1</v>
      </c>
      <c r="AU681" s="225" t="s">
        <v>1</v>
      </c>
      <c r="AV681" s="225" t="s">
        <v>1</v>
      </c>
      <c r="AW681" s="235" t="s">
        <v>1</v>
      </c>
      <c r="AX681" s="235">
        <v>0</v>
      </c>
      <c r="AY681" s="235">
        <v>0</v>
      </c>
      <c r="AZ681" s="228" t="s">
        <v>1</v>
      </c>
      <c r="BA681" s="228" t="s">
        <v>1</v>
      </c>
      <c r="BB681" s="229" t="s">
        <v>1</v>
      </c>
      <c r="BD681" t="e">
        <f>VLOOKUP(A681,'High impact list'!$A:$F,1,FALSE)</f>
        <v>#N/A</v>
      </c>
      <c r="BE681" t="e">
        <f>VLOOKUP(A681,'High impact list'!$A:$F,5,FALSE)</f>
        <v>#N/A</v>
      </c>
      <c r="BF681">
        <v>4</v>
      </c>
      <c r="BG681">
        <v>6</v>
      </c>
      <c r="BH681" t="e">
        <f>VLOOKUP(A681,Sheet2!B:B,1,FALSE)</f>
        <v>#N/A</v>
      </c>
    </row>
    <row r="682" spans="1:60" ht="18.75" customHeight="1" x14ac:dyDescent="0.25">
      <c r="A682" s="223">
        <v>979</v>
      </c>
      <c r="B682" s="224" t="s">
        <v>1153</v>
      </c>
      <c r="C682" s="225" t="s">
        <v>1388</v>
      </c>
      <c r="D682" s="225" t="s">
        <v>414</v>
      </c>
      <c r="E682" s="225" t="s">
        <v>1086</v>
      </c>
      <c r="F682" s="225" t="s">
        <v>1</v>
      </c>
      <c r="G682" s="225" t="s">
        <v>1</v>
      </c>
      <c r="H682" s="224" t="s">
        <v>1</v>
      </c>
      <c r="I682" s="224" t="s">
        <v>1086</v>
      </c>
      <c r="J682" s="241" t="s">
        <v>39</v>
      </c>
      <c r="K682" s="225" t="s">
        <v>1</v>
      </c>
      <c r="L682" s="225" t="s">
        <v>1</v>
      </c>
      <c r="M682" s="237" t="s">
        <v>26</v>
      </c>
      <c r="N682" s="225" t="s">
        <v>1</v>
      </c>
      <c r="O682" s="225" t="s">
        <v>1</v>
      </c>
      <c r="P682" s="225" t="s">
        <v>1</v>
      </c>
      <c r="Q682" s="225" t="s">
        <v>1</v>
      </c>
      <c r="R682" s="225" t="s">
        <v>1</v>
      </c>
      <c r="S682" s="225" t="s">
        <v>1</v>
      </c>
      <c r="T682" s="225" t="s">
        <v>1</v>
      </c>
      <c r="U682" s="225" t="s">
        <v>1</v>
      </c>
      <c r="V682" s="230" t="s">
        <v>22</v>
      </c>
      <c r="W682" s="225" t="s">
        <v>1</v>
      </c>
      <c r="X682" s="225" t="s">
        <v>1</v>
      </c>
      <c r="Y682" s="225" t="s">
        <v>1</v>
      </c>
      <c r="Z682" s="225" t="s">
        <v>1</v>
      </c>
      <c r="AA682" s="225" t="s">
        <v>1</v>
      </c>
      <c r="AB682" s="225" t="s">
        <v>1</v>
      </c>
      <c r="AC682" s="225" t="s">
        <v>1</v>
      </c>
      <c r="AD682" s="225" t="s">
        <v>1</v>
      </c>
      <c r="AE682" s="225" t="s">
        <v>1</v>
      </c>
      <c r="AF682" s="225" t="s">
        <v>1</v>
      </c>
      <c r="AG682" s="225" t="s">
        <v>1</v>
      </c>
      <c r="AH682" s="225" t="s">
        <v>1</v>
      </c>
      <c r="AI682" s="225" t="s">
        <v>1</v>
      </c>
      <c r="AJ682" s="225" t="s">
        <v>1</v>
      </c>
      <c r="AK682" s="225" t="s">
        <v>1</v>
      </c>
      <c r="AL682" s="225" t="s">
        <v>1</v>
      </c>
      <c r="AM682" s="225" t="s">
        <v>1</v>
      </c>
      <c r="AN682" s="225" t="s">
        <v>1</v>
      </c>
      <c r="AO682" s="225" t="s">
        <v>1</v>
      </c>
      <c r="AP682" s="225" t="s">
        <v>1</v>
      </c>
      <c r="AQ682" s="225" t="s">
        <v>1</v>
      </c>
      <c r="AR682" s="225" t="s">
        <v>1</v>
      </c>
      <c r="AS682" s="225" t="s">
        <v>1</v>
      </c>
      <c r="AT682" s="225" t="s">
        <v>1</v>
      </c>
      <c r="AU682" s="225" t="s">
        <v>1</v>
      </c>
      <c r="AV682" s="225" t="s">
        <v>1</v>
      </c>
      <c r="AW682" s="235" t="s">
        <v>1</v>
      </c>
      <c r="AX682" s="235">
        <v>0</v>
      </c>
      <c r="AY682" s="235">
        <v>0</v>
      </c>
      <c r="AZ682" s="228" t="s">
        <v>1</v>
      </c>
      <c r="BA682" s="228" t="s">
        <v>1</v>
      </c>
      <c r="BB682" s="229" t="s">
        <v>1</v>
      </c>
      <c r="BD682" t="e">
        <f>VLOOKUP(A682,'High impact list'!$A:$F,1,FALSE)</f>
        <v>#N/A</v>
      </c>
      <c r="BE682" t="e">
        <f>VLOOKUP(A682,'High impact list'!$A:$F,5,FALSE)</f>
        <v>#N/A</v>
      </c>
      <c r="BF682">
        <v>4</v>
      </c>
      <c r="BG682">
        <v>6</v>
      </c>
      <c r="BH682" t="e">
        <f>VLOOKUP(A682,Sheet2!B:B,1,FALSE)</f>
        <v>#N/A</v>
      </c>
    </row>
    <row r="683" spans="1:60" ht="18.75" customHeight="1" x14ac:dyDescent="0.25">
      <c r="A683" s="223">
        <v>919</v>
      </c>
      <c r="B683" s="224" t="s">
        <v>748</v>
      </c>
      <c r="C683" s="225" t="s">
        <v>1388</v>
      </c>
      <c r="D683" s="225" t="s">
        <v>414</v>
      </c>
      <c r="E683" s="225" t="s">
        <v>737</v>
      </c>
      <c r="F683" s="225" t="s">
        <v>1</v>
      </c>
      <c r="G683" s="225" t="s">
        <v>739</v>
      </c>
      <c r="H683" s="224" t="s">
        <v>1</v>
      </c>
      <c r="I683" s="224" t="s">
        <v>437</v>
      </c>
      <c r="J683" s="241" t="s">
        <v>39</v>
      </c>
      <c r="K683" s="225" t="s">
        <v>1</v>
      </c>
      <c r="L683" s="225" t="s">
        <v>1</v>
      </c>
      <c r="M683" s="241" t="s">
        <v>39</v>
      </c>
      <c r="N683" s="225" t="s">
        <v>1</v>
      </c>
      <c r="O683" s="225" t="s">
        <v>1</v>
      </c>
      <c r="P683" s="225" t="s">
        <v>1</v>
      </c>
      <c r="Q683" s="225" t="s">
        <v>1</v>
      </c>
      <c r="R683" s="225" t="s">
        <v>1</v>
      </c>
      <c r="S683" s="225" t="s">
        <v>1</v>
      </c>
      <c r="T683" s="225" t="s">
        <v>1</v>
      </c>
      <c r="U683" s="225" t="s">
        <v>1</v>
      </c>
      <c r="V683" s="225" t="s">
        <v>1</v>
      </c>
      <c r="W683" s="225" t="s">
        <v>1</v>
      </c>
      <c r="X683" s="225" t="s">
        <v>1</v>
      </c>
      <c r="Y683" s="225" t="s">
        <v>1</v>
      </c>
      <c r="Z683" s="225" t="s">
        <v>1</v>
      </c>
      <c r="AA683" s="225" t="s">
        <v>1</v>
      </c>
      <c r="AB683" s="225" t="s">
        <v>1</v>
      </c>
      <c r="AC683" s="225" t="s">
        <v>1</v>
      </c>
      <c r="AD683" s="225" t="s">
        <v>1</v>
      </c>
      <c r="AE683" s="225" t="s">
        <v>1</v>
      </c>
      <c r="AF683" s="225" t="s">
        <v>1</v>
      </c>
      <c r="AG683" s="225" t="s">
        <v>1</v>
      </c>
      <c r="AH683" s="225" t="s">
        <v>1</v>
      </c>
      <c r="AI683" s="225" t="s">
        <v>1</v>
      </c>
      <c r="AJ683" s="225" t="s">
        <v>1</v>
      </c>
      <c r="AK683" s="225" t="s">
        <v>1</v>
      </c>
      <c r="AL683" s="225" t="s">
        <v>1</v>
      </c>
      <c r="AM683" s="225" t="s">
        <v>1</v>
      </c>
      <c r="AN683" s="225" t="s">
        <v>1</v>
      </c>
      <c r="AO683" s="225" t="s">
        <v>1</v>
      </c>
      <c r="AP683" s="225" t="s">
        <v>1</v>
      </c>
      <c r="AQ683" s="225" t="s">
        <v>1</v>
      </c>
      <c r="AR683" s="225" t="s">
        <v>1</v>
      </c>
      <c r="AS683" s="225" t="s">
        <v>1</v>
      </c>
      <c r="AT683" s="225" t="s">
        <v>1</v>
      </c>
      <c r="AU683" s="225" t="s">
        <v>1</v>
      </c>
      <c r="AV683" s="225" t="s">
        <v>1</v>
      </c>
      <c r="AW683" s="235" t="s">
        <v>1</v>
      </c>
      <c r="AX683" s="235">
        <v>0</v>
      </c>
      <c r="AY683" s="235">
        <v>0</v>
      </c>
      <c r="AZ683" s="228" t="s">
        <v>1</v>
      </c>
      <c r="BA683" s="228" t="s">
        <v>1</v>
      </c>
      <c r="BB683" s="229" t="s">
        <v>1</v>
      </c>
      <c r="BD683" t="e">
        <f>VLOOKUP(A683,'High impact list'!$A:$F,1,FALSE)</f>
        <v>#N/A</v>
      </c>
      <c r="BE683" t="e">
        <f>VLOOKUP(A683,'High impact list'!$A:$F,5,FALSE)</f>
        <v>#N/A</v>
      </c>
      <c r="BF683">
        <v>4</v>
      </c>
      <c r="BG683">
        <v>6</v>
      </c>
      <c r="BH683" t="e">
        <f>VLOOKUP(A683,Sheet2!B:B,1,FALSE)</f>
        <v>#N/A</v>
      </c>
    </row>
    <row r="684" spans="1:60" ht="18.75" customHeight="1" x14ac:dyDescent="0.25">
      <c r="A684" s="223">
        <v>1117</v>
      </c>
      <c r="B684" s="224" t="s">
        <v>1395</v>
      </c>
      <c r="C684" s="225" t="s">
        <v>1388</v>
      </c>
      <c r="D684" s="225" t="s">
        <v>414</v>
      </c>
      <c r="E684" s="225" t="s">
        <v>854</v>
      </c>
      <c r="F684" s="225" t="s">
        <v>1</v>
      </c>
      <c r="G684" s="225" t="s">
        <v>837</v>
      </c>
      <c r="H684" s="224" t="s">
        <v>1</v>
      </c>
      <c r="I684" s="224" t="s">
        <v>437</v>
      </c>
      <c r="J684" s="241" t="s">
        <v>39</v>
      </c>
      <c r="K684" s="230" t="s">
        <v>22</v>
      </c>
      <c r="L684" s="230" t="s">
        <v>22</v>
      </c>
      <c r="M684" s="227" t="s">
        <v>17</v>
      </c>
      <c r="N684" s="231" t="s">
        <v>20</v>
      </c>
      <c r="O684" s="232" t="s">
        <v>23</v>
      </c>
      <c r="P684" s="225" t="s">
        <v>1</v>
      </c>
      <c r="Q684" s="225" t="s">
        <v>1</v>
      </c>
      <c r="R684" s="225" t="s">
        <v>1</v>
      </c>
      <c r="S684" s="225" t="s">
        <v>1</v>
      </c>
      <c r="T684" s="225" t="s">
        <v>1</v>
      </c>
      <c r="U684" s="225" t="s">
        <v>1</v>
      </c>
      <c r="V684" s="225" t="s">
        <v>1</v>
      </c>
      <c r="W684" s="225" t="s">
        <v>1</v>
      </c>
      <c r="X684" s="225" t="s">
        <v>1</v>
      </c>
      <c r="Y684" s="225" t="s">
        <v>1</v>
      </c>
      <c r="Z684" s="230" t="s">
        <v>22</v>
      </c>
      <c r="AA684" s="230" t="s">
        <v>22</v>
      </c>
      <c r="AB684" s="225" t="s">
        <v>1</v>
      </c>
      <c r="AC684" s="225" t="s">
        <v>1</v>
      </c>
      <c r="AD684" s="225" t="s">
        <v>1</v>
      </c>
      <c r="AE684" s="225" t="s">
        <v>1</v>
      </c>
      <c r="AF684" s="225" t="s">
        <v>1</v>
      </c>
      <c r="AG684" s="230" t="s">
        <v>22</v>
      </c>
      <c r="AH684" s="225" t="s">
        <v>1</v>
      </c>
      <c r="AI684" s="225" t="s">
        <v>1</v>
      </c>
      <c r="AJ684" s="225" t="s">
        <v>1</v>
      </c>
      <c r="AK684" s="230" t="s">
        <v>22</v>
      </c>
      <c r="AL684" s="230" t="s">
        <v>22</v>
      </c>
      <c r="AM684" s="225" t="s">
        <v>1</v>
      </c>
      <c r="AN684" s="225" t="s">
        <v>1</v>
      </c>
      <c r="AO684" s="230" t="s">
        <v>22</v>
      </c>
      <c r="AP684" s="225" t="s">
        <v>1</v>
      </c>
      <c r="AQ684" s="225" t="s">
        <v>1</v>
      </c>
      <c r="AR684" s="230" t="s">
        <v>22</v>
      </c>
      <c r="AS684" s="225" t="s">
        <v>1</v>
      </c>
      <c r="AT684" s="225" t="s">
        <v>1</v>
      </c>
      <c r="AU684" s="230" t="s">
        <v>22</v>
      </c>
      <c r="AV684" s="225" t="s">
        <v>1</v>
      </c>
      <c r="AW684" s="235" t="s">
        <v>1</v>
      </c>
      <c r="AX684" s="235">
        <v>0</v>
      </c>
      <c r="AY684" s="235">
        <v>0</v>
      </c>
      <c r="AZ684" s="228">
        <v>0</v>
      </c>
      <c r="BA684" s="233">
        <v>0</v>
      </c>
      <c r="BB684" s="234">
        <v>0</v>
      </c>
      <c r="BD684" t="e">
        <f>VLOOKUP(A684,'High impact list'!$A:$F,1,FALSE)</f>
        <v>#N/A</v>
      </c>
      <c r="BE684" t="e">
        <f>VLOOKUP(A684,'High impact list'!$A:$F,5,FALSE)</f>
        <v>#N/A</v>
      </c>
      <c r="BF684">
        <v>4</v>
      </c>
      <c r="BG684">
        <v>6</v>
      </c>
      <c r="BH684" t="e">
        <f>VLOOKUP(A684,Sheet2!B:B,1,FALSE)</f>
        <v>#N/A</v>
      </c>
    </row>
    <row r="685" spans="1:60" ht="26.25" customHeight="1" x14ac:dyDescent="0.25">
      <c r="A685" s="223">
        <v>922</v>
      </c>
      <c r="B685" s="224" t="s">
        <v>1092</v>
      </c>
      <c r="C685" s="225" t="s">
        <v>1388</v>
      </c>
      <c r="D685" s="225" t="s">
        <v>414</v>
      </c>
      <c r="E685" s="225" t="s">
        <v>1086</v>
      </c>
      <c r="F685" s="225" t="s">
        <v>1</v>
      </c>
      <c r="G685" s="225" t="s">
        <v>1</v>
      </c>
      <c r="H685" s="224" t="s">
        <v>1</v>
      </c>
      <c r="I685" s="224" t="s">
        <v>1086</v>
      </c>
      <c r="J685" s="241" t="s">
        <v>39</v>
      </c>
      <c r="K685" s="225" t="s">
        <v>1</v>
      </c>
      <c r="L685" s="225" t="s">
        <v>1</v>
      </c>
      <c r="M685" s="237" t="s">
        <v>26</v>
      </c>
      <c r="N685" s="225" t="s">
        <v>1</v>
      </c>
      <c r="O685" s="225" t="s">
        <v>1</v>
      </c>
      <c r="P685" s="230" t="s">
        <v>22</v>
      </c>
      <c r="Q685" s="225" t="s">
        <v>1</v>
      </c>
      <c r="R685" s="225" t="s">
        <v>1</v>
      </c>
      <c r="S685" s="225" t="s">
        <v>1</v>
      </c>
      <c r="T685" s="225" t="s">
        <v>1</v>
      </c>
      <c r="U685" s="225" t="s">
        <v>1</v>
      </c>
      <c r="V685" s="225" t="s">
        <v>1</v>
      </c>
      <c r="W685" s="225" t="s">
        <v>1</v>
      </c>
      <c r="X685" s="225" t="s">
        <v>1</v>
      </c>
      <c r="Y685" s="225" t="s">
        <v>1</v>
      </c>
      <c r="Z685" s="225" t="s">
        <v>1</v>
      </c>
      <c r="AA685" s="225" t="s">
        <v>1</v>
      </c>
      <c r="AB685" s="225" t="s">
        <v>1</v>
      </c>
      <c r="AC685" s="225" t="s">
        <v>1</v>
      </c>
      <c r="AD685" s="225" t="s">
        <v>1</v>
      </c>
      <c r="AE685" s="225" t="s">
        <v>1</v>
      </c>
      <c r="AF685" s="225" t="s">
        <v>1</v>
      </c>
      <c r="AG685" s="225" t="s">
        <v>1</v>
      </c>
      <c r="AH685" s="225" t="s">
        <v>1</v>
      </c>
      <c r="AI685" s="225" t="s">
        <v>1</v>
      </c>
      <c r="AJ685" s="225" t="s">
        <v>1</v>
      </c>
      <c r="AK685" s="225" t="s">
        <v>1</v>
      </c>
      <c r="AL685" s="225" t="s">
        <v>1</v>
      </c>
      <c r="AM685" s="225" t="s">
        <v>1</v>
      </c>
      <c r="AN685" s="225" t="s">
        <v>1</v>
      </c>
      <c r="AO685" s="225" t="s">
        <v>1</v>
      </c>
      <c r="AP685" s="225" t="s">
        <v>1</v>
      </c>
      <c r="AQ685" s="225" t="s">
        <v>1</v>
      </c>
      <c r="AR685" s="225" t="s">
        <v>1</v>
      </c>
      <c r="AS685" s="225" t="s">
        <v>1</v>
      </c>
      <c r="AT685" s="225" t="s">
        <v>1</v>
      </c>
      <c r="AU685" s="225" t="s">
        <v>1</v>
      </c>
      <c r="AV685" s="225" t="s">
        <v>1</v>
      </c>
      <c r="AW685" s="235" t="s">
        <v>1</v>
      </c>
      <c r="AX685" s="235">
        <v>0</v>
      </c>
      <c r="AY685" s="235">
        <v>0</v>
      </c>
      <c r="AZ685" s="228" t="s">
        <v>1</v>
      </c>
      <c r="BA685" s="228" t="s">
        <v>1</v>
      </c>
      <c r="BB685" s="229" t="s">
        <v>1</v>
      </c>
      <c r="BD685" t="e">
        <f>VLOOKUP(A685,'High impact list'!$A:$F,1,FALSE)</f>
        <v>#N/A</v>
      </c>
      <c r="BE685" t="e">
        <f>VLOOKUP(A685,'High impact list'!$A:$F,5,FALSE)</f>
        <v>#N/A</v>
      </c>
      <c r="BF685">
        <v>4</v>
      </c>
      <c r="BG685">
        <v>6</v>
      </c>
      <c r="BH685" t="e">
        <f>VLOOKUP(A685,Sheet2!B:B,1,FALSE)</f>
        <v>#N/A</v>
      </c>
    </row>
    <row r="686" spans="1:60" ht="26.25" customHeight="1" x14ac:dyDescent="0.25">
      <c r="A686" s="223">
        <v>1288</v>
      </c>
      <c r="B686" s="224" t="s">
        <v>1396</v>
      </c>
      <c r="C686" s="225" t="s">
        <v>1388</v>
      </c>
      <c r="D686" s="225" t="s">
        <v>414</v>
      </c>
      <c r="E686" s="225" t="s">
        <v>941</v>
      </c>
      <c r="F686" s="225" t="s">
        <v>1</v>
      </c>
      <c r="G686" s="225" t="s">
        <v>447</v>
      </c>
      <c r="H686" s="224" t="s">
        <v>1</v>
      </c>
      <c r="I686" s="224" t="s">
        <v>437</v>
      </c>
      <c r="J686" s="241" t="s">
        <v>39</v>
      </c>
      <c r="K686" s="225" t="s">
        <v>1</v>
      </c>
      <c r="L686" s="225" t="s">
        <v>1</v>
      </c>
      <c r="M686" s="226" t="s">
        <v>33</v>
      </c>
      <c r="N686" s="225" t="s">
        <v>1</v>
      </c>
      <c r="O686" s="225" t="s">
        <v>1</v>
      </c>
      <c r="P686" s="225" t="s">
        <v>1</v>
      </c>
      <c r="Q686" s="225" t="s">
        <v>1</v>
      </c>
      <c r="R686" s="225" t="s">
        <v>1</v>
      </c>
      <c r="S686" s="225" t="s">
        <v>1</v>
      </c>
      <c r="T686" s="225" t="s">
        <v>1</v>
      </c>
      <c r="U686" s="225" t="s">
        <v>1</v>
      </c>
      <c r="V686" s="225" t="s">
        <v>1</v>
      </c>
      <c r="W686" s="225" t="s">
        <v>1</v>
      </c>
      <c r="X686" s="225" t="s">
        <v>1</v>
      </c>
      <c r="Y686" s="225" t="s">
        <v>1</v>
      </c>
      <c r="Z686" s="225" t="s">
        <v>1</v>
      </c>
      <c r="AA686" s="225" t="s">
        <v>1</v>
      </c>
      <c r="AB686" s="225" t="s">
        <v>1</v>
      </c>
      <c r="AC686" s="225" t="s">
        <v>1</v>
      </c>
      <c r="AD686" s="225" t="s">
        <v>1</v>
      </c>
      <c r="AE686" s="225" t="s">
        <v>1</v>
      </c>
      <c r="AF686" s="225" t="s">
        <v>1</v>
      </c>
      <c r="AG686" s="225" t="s">
        <v>1</v>
      </c>
      <c r="AH686" s="225" t="s">
        <v>1</v>
      </c>
      <c r="AI686" s="225" t="s">
        <v>1</v>
      </c>
      <c r="AJ686" s="225" t="s">
        <v>1</v>
      </c>
      <c r="AK686" s="225" t="s">
        <v>1</v>
      </c>
      <c r="AL686" s="225" t="s">
        <v>1</v>
      </c>
      <c r="AM686" s="225" t="s">
        <v>1</v>
      </c>
      <c r="AN686" s="225" t="s">
        <v>1</v>
      </c>
      <c r="AO686" s="225" t="s">
        <v>1</v>
      </c>
      <c r="AP686" s="225" t="s">
        <v>1</v>
      </c>
      <c r="AQ686" s="225" t="s">
        <v>1</v>
      </c>
      <c r="AR686" s="225" t="s">
        <v>1</v>
      </c>
      <c r="AS686" s="225" t="s">
        <v>1</v>
      </c>
      <c r="AT686" s="225" t="s">
        <v>1</v>
      </c>
      <c r="AU686" s="225" t="s">
        <v>1</v>
      </c>
      <c r="AV686" s="225" t="s">
        <v>1</v>
      </c>
      <c r="AW686" s="235" t="s">
        <v>1</v>
      </c>
      <c r="AX686" s="235">
        <v>0</v>
      </c>
      <c r="AY686" s="235">
        <v>0</v>
      </c>
      <c r="AZ686" s="228" t="s">
        <v>1</v>
      </c>
      <c r="BA686" s="228" t="s">
        <v>1</v>
      </c>
      <c r="BB686" s="229" t="s">
        <v>1</v>
      </c>
      <c r="BD686" t="e">
        <f>VLOOKUP(A686,'High impact list'!$A:$F,1,FALSE)</f>
        <v>#N/A</v>
      </c>
      <c r="BE686" t="e">
        <f>VLOOKUP(A686,'High impact list'!$A:$F,5,FALSE)</f>
        <v>#N/A</v>
      </c>
      <c r="BF686">
        <v>4</v>
      </c>
      <c r="BG686">
        <v>6</v>
      </c>
      <c r="BH686" t="e">
        <f>VLOOKUP(A686,Sheet2!B:B,1,FALSE)</f>
        <v>#N/A</v>
      </c>
    </row>
    <row r="687" spans="1:60" ht="14.25" customHeight="1" x14ac:dyDescent="0.25">
      <c r="A687" s="223">
        <v>1271</v>
      </c>
      <c r="B687" s="224" t="s">
        <v>1397</v>
      </c>
      <c r="C687" s="225" t="s">
        <v>1388</v>
      </c>
      <c r="D687" s="225" t="s">
        <v>414</v>
      </c>
      <c r="E687" s="225" t="s">
        <v>941</v>
      </c>
      <c r="F687" s="225" t="s">
        <v>1</v>
      </c>
      <c r="G687" s="225" t="s">
        <v>447</v>
      </c>
      <c r="H687" s="224" t="s">
        <v>1</v>
      </c>
      <c r="I687" s="224" t="s">
        <v>437</v>
      </c>
      <c r="J687" s="241" t="s">
        <v>39</v>
      </c>
      <c r="K687" s="225" t="s">
        <v>1</v>
      </c>
      <c r="L687" s="230" t="s">
        <v>22</v>
      </c>
      <c r="M687" s="227" t="s">
        <v>17</v>
      </c>
      <c r="N687" s="225" t="s">
        <v>1</v>
      </c>
      <c r="O687" s="231" t="s">
        <v>20</v>
      </c>
      <c r="P687" s="225" t="s">
        <v>1</v>
      </c>
      <c r="Q687" s="225" t="s">
        <v>1</v>
      </c>
      <c r="R687" s="225" t="s">
        <v>1</v>
      </c>
      <c r="S687" s="225" t="s">
        <v>1</v>
      </c>
      <c r="T687" s="225" t="s">
        <v>1</v>
      </c>
      <c r="U687" s="225" t="s">
        <v>1</v>
      </c>
      <c r="V687" s="225" t="s">
        <v>1</v>
      </c>
      <c r="W687" s="225" t="s">
        <v>1</v>
      </c>
      <c r="X687" s="225" t="s">
        <v>1</v>
      </c>
      <c r="Y687" s="225" t="s">
        <v>1</v>
      </c>
      <c r="Z687" s="225" t="s">
        <v>1</v>
      </c>
      <c r="AA687" s="225" t="s">
        <v>1</v>
      </c>
      <c r="AB687" s="225" t="s">
        <v>1</v>
      </c>
      <c r="AC687" s="225" t="s">
        <v>1</v>
      </c>
      <c r="AD687" s="225" t="s">
        <v>1</v>
      </c>
      <c r="AE687" s="225" t="s">
        <v>1</v>
      </c>
      <c r="AF687" s="225" t="s">
        <v>1</v>
      </c>
      <c r="AG687" s="230" t="s">
        <v>22</v>
      </c>
      <c r="AH687" s="225" t="s">
        <v>1</v>
      </c>
      <c r="AI687" s="225" t="s">
        <v>1</v>
      </c>
      <c r="AJ687" s="225" t="s">
        <v>1</v>
      </c>
      <c r="AK687" s="225" t="s">
        <v>1</v>
      </c>
      <c r="AL687" s="225" t="s">
        <v>1</v>
      </c>
      <c r="AM687" s="225" t="s">
        <v>1</v>
      </c>
      <c r="AN687" s="225" t="s">
        <v>1</v>
      </c>
      <c r="AO687" s="225" t="s">
        <v>1</v>
      </c>
      <c r="AP687" s="225" t="s">
        <v>1</v>
      </c>
      <c r="AQ687" s="225" t="s">
        <v>1</v>
      </c>
      <c r="AR687" s="225" t="s">
        <v>1</v>
      </c>
      <c r="AS687" s="225" t="s">
        <v>1</v>
      </c>
      <c r="AT687" s="225" t="s">
        <v>1</v>
      </c>
      <c r="AU687" s="225" t="s">
        <v>1</v>
      </c>
      <c r="AV687" s="225" t="s">
        <v>1</v>
      </c>
      <c r="AW687" s="235" t="s">
        <v>1</v>
      </c>
      <c r="AX687" s="235">
        <v>0</v>
      </c>
      <c r="AY687" s="235">
        <v>0</v>
      </c>
      <c r="AZ687" s="228" t="s">
        <v>1</v>
      </c>
      <c r="BA687" s="228" t="s">
        <v>1</v>
      </c>
      <c r="BB687" s="229" t="s">
        <v>1</v>
      </c>
      <c r="BD687" t="e">
        <f>VLOOKUP(A687,'High impact list'!$A:$F,1,FALSE)</f>
        <v>#N/A</v>
      </c>
      <c r="BE687" t="e">
        <f>VLOOKUP(A687,'High impact list'!$A:$F,5,FALSE)</f>
        <v>#N/A</v>
      </c>
      <c r="BF687">
        <v>4</v>
      </c>
      <c r="BG687">
        <v>6</v>
      </c>
      <c r="BH687" t="e">
        <f>VLOOKUP(A687,Sheet2!B:B,1,FALSE)</f>
        <v>#N/A</v>
      </c>
    </row>
    <row r="688" spans="1:60" ht="14.25" customHeight="1" x14ac:dyDescent="0.25">
      <c r="A688" s="223">
        <v>1416</v>
      </c>
      <c r="B688" s="224" t="s">
        <v>1398</v>
      </c>
      <c r="C688" s="225" t="s">
        <v>1388</v>
      </c>
      <c r="D688" s="225" t="s">
        <v>414</v>
      </c>
      <c r="E688" s="225" t="s">
        <v>683</v>
      </c>
      <c r="F688" s="225" t="s">
        <v>1</v>
      </c>
      <c r="G688" s="225" t="s">
        <v>687</v>
      </c>
      <c r="H688" s="224" t="s">
        <v>1</v>
      </c>
      <c r="I688" s="224" t="s">
        <v>437</v>
      </c>
      <c r="J688" s="241" t="s">
        <v>39</v>
      </c>
      <c r="K688" s="230" t="s">
        <v>22</v>
      </c>
      <c r="L688" s="225" t="s">
        <v>1</v>
      </c>
      <c r="M688" s="227" t="s">
        <v>17</v>
      </c>
      <c r="N688" s="231" t="s">
        <v>20</v>
      </c>
      <c r="O688" s="225" t="s">
        <v>1</v>
      </c>
      <c r="P688" s="225" t="s">
        <v>1</v>
      </c>
      <c r="Q688" s="225" t="s">
        <v>1</v>
      </c>
      <c r="R688" s="225" t="s">
        <v>1</v>
      </c>
      <c r="S688" s="225" t="s">
        <v>1</v>
      </c>
      <c r="T688" s="225" t="s">
        <v>1</v>
      </c>
      <c r="U688" s="225" t="s">
        <v>1</v>
      </c>
      <c r="V688" s="225" t="s">
        <v>1</v>
      </c>
      <c r="W688" s="225" t="s">
        <v>1</v>
      </c>
      <c r="X688" s="225" t="s">
        <v>1</v>
      </c>
      <c r="Y688" s="225" t="s">
        <v>1</v>
      </c>
      <c r="Z688" s="230" t="s">
        <v>22</v>
      </c>
      <c r="AA688" s="225" t="s">
        <v>1</v>
      </c>
      <c r="AB688" s="225" t="s">
        <v>1</v>
      </c>
      <c r="AC688" s="225" t="s">
        <v>1</v>
      </c>
      <c r="AD688" s="225" t="s">
        <v>1</v>
      </c>
      <c r="AE688" s="225" t="s">
        <v>1</v>
      </c>
      <c r="AF688" s="225" t="s">
        <v>1</v>
      </c>
      <c r="AG688" s="225" t="s">
        <v>1</v>
      </c>
      <c r="AH688" s="225" t="s">
        <v>1</v>
      </c>
      <c r="AI688" s="225" t="s">
        <v>1</v>
      </c>
      <c r="AJ688" s="225" t="s">
        <v>1</v>
      </c>
      <c r="AK688" s="225" t="s">
        <v>1</v>
      </c>
      <c r="AL688" s="225" t="s">
        <v>1</v>
      </c>
      <c r="AM688" s="225" t="s">
        <v>1</v>
      </c>
      <c r="AN688" s="225" t="s">
        <v>1</v>
      </c>
      <c r="AO688" s="225" t="s">
        <v>1</v>
      </c>
      <c r="AP688" s="225" t="s">
        <v>1</v>
      </c>
      <c r="AQ688" s="225" t="s">
        <v>1</v>
      </c>
      <c r="AR688" s="225" t="s">
        <v>1</v>
      </c>
      <c r="AS688" s="225" t="s">
        <v>1</v>
      </c>
      <c r="AT688" s="225" t="s">
        <v>1</v>
      </c>
      <c r="AU688" s="230" t="s">
        <v>22</v>
      </c>
      <c r="AV688" s="225" t="s">
        <v>1</v>
      </c>
      <c r="AW688" s="235" t="s">
        <v>1</v>
      </c>
      <c r="AX688" s="235">
        <v>0</v>
      </c>
      <c r="AY688" s="235">
        <v>0</v>
      </c>
      <c r="AZ688" s="228" t="s">
        <v>1</v>
      </c>
      <c r="BA688" s="228" t="s">
        <v>1</v>
      </c>
      <c r="BB688" s="229" t="s">
        <v>1</v>
      </c>
      <c r="BD688" t="e">
        <f>VLOOKUP(A688,'High impact list'!$A:$F,1,FALSE)</f>
        <v>#N/A</v>
      </c>
      <c r="BE688" t="e">
        <f>VLOOKUP(A688,'High impact list'!$A:$F,5,FALSE)</f>
        <v>#N/A</v>
      </c>
      <c r="BF688">
        <v>4</v>
      </c>
      <c r="BG688">
        <v>6</v>
      </c>
      <c r="BH688" t="e">
        <f>VLOOKUP(A688,Sheet2!B:B,1,FALSE)</f>
        <v>#N/A</v>
      </c>
    </row>
    <row r="689" spans="1:60" ht="14.25" customHeight="1" x14ac:dyDescent="0.25">
      <c r="A689" s="223">
        <v>1506</v>
      </c>
      <c r="B689" s="224" t="s">
        <v>1550</v>
      </c>
      <c r="C689" s="225" t="s">
        <v>1388</v>
      </c>
      <c r="D689" s="225" t="s">
        <v>414</v>
      </c>
      <c r="E689" s="225" t="s">
        <v>815</v>
      </c>
      <c r="F689" s="225" t="s">
        <v>1</v>
      </c>
      <c r="G689" s="225" t="s">
        <v>687</v>
      </c>
      <c r="H689" s="224" t="s">
        <v>1</v>
      </c>
      <c r="I689" s="224" t="s">
        <v>437</v>
      </c>
      <c r="J689" s="241" t="s">
        <v>39</v>
      </c>
      <c r="K689" s="225" t="s">
        <v>1</v>
      </c>
      <c r="L689" s="225" t="s">
        <v>1</v>
      </c>
      <c r="M689" s="241" t="s">
        <v>39</v>
      </c>
      <c r="N689" s="225" t="s">
        <v>1</v>
      </c>
      <c r="O689" s="225" t="s">
        <v>1</v>
      </c>
      <c r="P689" s="225" t="s">
        <v>1</v>
      </c>
      <c r="Q689" s="225" t="s">
        <v>1</v>
      </c>
      <c r="R689" s="225" t="s">
        <v>1</v>
      </c>
      <c r="S689" s="225" t="s">
        <v>1</v>
      </c>
      <c r="T689" s="225" t="s">
        <v>1</v>
      </c>
      <c r="U689" s="225" t="s">
        <v>1</v>
      </c>
      <c r="V689" s="225" t="s">
        <v>1</v>
      </c>
      <c r="W689" s="225" t="s">
        <v>1</v>
      </c>
      <c r="X689" s="225" t="s">
        <v>1</v>
      </c>
      <c r="Y689" s="225" t="s">
        <v>1</v>
      </c>
      <c r="Z689" s="225" t="s">
        <v>1</v>
      </c>
      <c r="AA689" s="225" t="s">
        <v>1</v>
      </c>
      <c r="AB689" s="225" t="s">
        <v>1</v>
      </c>
      <c r="AC689" s="225" t="s">
        <v>1</v>
      </c>
      <c r="AD689" s="225" t="s">
        <v>1</v>
      </c>
      <c r="AE689" s="225" t="s">
        <v>1</v>
      </c>
      <c r="AF689" s="225" t="s">
        <v>1</v>
      </c>
      <c r="AG689" s="225" t="s">
        <v>1</v>
      </c>
      <c r="AH689" s="225" t="s">
        <v>1</v>
      </c>
      <c r="AI689" s="225" t="s">
        <v>1</v>
      </c>
      <c r="AJ689" s="225" t="s">
        <v>1</v>
      </c>
      <c r="AK689" s="225" t="s">
        <v>1</v>
      </c>
      <c r="AL689" s="225" t="s">
        <v>1</v>
      </c>
      <c r="AM689" s="225" t="s">
        <v>1</v>
      </c>
      <c r="AN689" s="225" t="s">
        <v>1</v>
      </c>
      <c r="AO689" s="225" t="s">
        <v>1</v>
      </c>
      <c r="AP689" s="225" t="s">
        <v>1</v>
      </c>
      <c r="AQ689" s="225" t="s">
        <v>1</v>
      </c>
      <c r="AR689" s="225" t="s">
        <v>1</v>
      </c>
      <c r="AS689" s="225" t="s">
        <v>1</v>
      </c>
      <c r="AT689" s="225" t="s">
        <v>1</v>
      </c>
      <c r="AU689" s="225" t="s">
        <v>1</v>
      </c>
      <c r="AV689" s="225" t="s">
        <v>1</v>
      </c>
      <c r="AW689" s="235" t="s">
        <v>1</v>
      </c>
      <c r="AX689" s="235">
        <v>0</v>
      </c>
      <c r="AY689" s="235">
        <v>0</v>
      </c>
      <c r="AZ689" s="228" t="s">
        <v>1</v>
      </c>
      <c r="BA689" s="228" t="s">
        <v>1</v>
      </c>
      <c r="BB689" s="229" t="s">
        <v>1</v>
      </c>
      <c r="BD689" t="e">
        <f>VLOOKUP(A689,'High impact list'!$A:$F,1,FALSE)</f>
        <v>#N/A</v>
      </c>
      <c r="BE689" t="e">
        <f>VLOOKUP(A689,'High impact list'!$A:$F,5,FALSE)</f>
        <v>#N/A</v>
      </c>
      <c r="BF689">
        <v>4</v>
      </c>
      <c r="BG689">
        <v>6</v>
      </c>
      <c r="BH689">
        <f>VLOOKUP(A689,Sheet2!B:B,1,FALSE)</f>
        <v>1506</v>
      </c>
    </row>
    <row r="690" spans="1:60" ht="18.75" customHeight="1" x14ac:dyDescent="0.25">
      <c r="A690" s="223">
        <v>1279</v>
      </c>
      <c r="B690" s="224" t="s">
        <v>1400</v>
      </c>
      <c r="C690" s="225" t="s">
        <v>1388</v>
      </c>
      <c r="D690" s="225" t="s">
        <v>414</v>
      </c>
      <c r="E690" s="225" t="s">
        <v>941</v>
      </c>
      <c r="F690" s="225" t="s">
        <v>1</v>
      </c>
      <c r="G690" s="225" t="s">
        <v>447</v>
      </c>
      <c r="H690" s="224" t="s">
        <v>1</v>
      </c>
      <c r="I690" s="224" t="s">
        <v>437</v>
      </c>
      <c r="J690" s="241" t="s">
        <v>39</v>
      </c>
      <c r="K690" s="225" t="s">
        <v>1</v>
      </c>
      <c r="L690" s="225" t="s">
        <v>1</v>
      </c>
      <c r="M690" s="226" t="s">
        <v>33</v>
      </c>
      <c r="N690" s="225" t="s">
        <v>1</v>
      </c>
      <c r="O690" s="225" t="s">
        <v>1</v>
      </c>
      <c r="P690" s="225" t="s">
        <v>1</v>
      </c>
      <c r="Q690" s="225" t="s">
        <v>1</v>
      </c>
      <c r="R690" s="225" t="s">
        <v>1</v>
      </c>
      <c r="S690" s="225" t="s">
        <v>1</v>
      </c>
      <c r="T690" s="225" t="s">
        <v>1</v>
      </c>
      <c r="U690" s="225" t="s">
        <v>1</v>
      </c>
      <c r="V690" s="225" t="s">
        <v>1</v>
      </c>
      <c r="W690" s="225" t="s">
        <v>1</v>
      </c>
      <c r="X690" s="225" t="s">
        <v>1</v>
      </c>
      <c r="Y690" s="225" t="s">
        <v>1</v>
      </c>
      <c r="Z690" s="225" t="s">
        <v>1</v>
      </c>
      <c r="AA690" s="225" t="s">
        <v>1</v>
      </c>
      <c r="AB690" s="225" t="s">
        <v>1</v>
      </c>
      <c r="AC690" s="225" t="s">
        <v>1</v>
      </c>
      <c r="AD690" s="225" t="s">
        <v>1</v>
      </c>
      <c r="AE690" s="225" t="s">
        <v>1</v>
      </c>
      <c r="AF690" s="225" t="s">
        <v>1</v>
      </c>
      <c r="AG690" s="225" t="s">
        <v>1</v>
      </c>
      <c r="AH690" s="225" t="s">
        <v>1</v>
      </c>
      <c r="AI690" s="225" t="s">
        <v>1</v>
      </c>
      <c r="AJ690" s="225" t="s">
        <v>1</v>
      </c>
      <c r="AK690" s="225" t="s">
        <v>1</v>
      </c>
      <c r="AL690" s="225" t="s">
        <v>1</v>
      </c>
      <c r="AM690" s="225" t="s">
        <v>1</v>
      </c>
      <c r="AN690" s="225" t="s">
        <v>1</v>
      </c>
      <c r="AO690" s="225" t="s">
        <v>1</v>
      </c>
      <c r="AP690" s="225" t="s">
        <v>1</v>
      </c>
      <c r="AQ690" s="225" t="s">
        <v>1</v>
      </c>
      <c r="AR690" s="225" t="s">
        <v>1</v>
      </c>
      <c r="AS690" s="225" t="s">
        <v>1</v>
      </c>
      <c r="AT690" s="225" t="s">
        <v>1</v>
      </c>
      <c r="AU690" s="225" t="s">
        <v>1</v>
      </c>
      <c r="AV690" s="225" t="s">
        <v>1</v>
      </c>
      <c r="AW690" s="235" t="s">
        <v>1</v>
      </c>
      <c r="AX690" s="235">
        <v>0</v>
      </c>
      <c r="AY690" s="235">
        <v>0</v>
      </c>
      <c r="AZ690" s="228" t="s">
        <v>1</v>
      </c>
      <c r="BA690" s="228" t="s">
        <v>1</v>
      </c>
      <c r="BB690" s="229" t="s">
        <v>1</v>
      </c>
      <c r="BD690" t="e">
        <f>VLOOKUP(A690,'High impact list'!$A:$F,1,FALSE)</f>
        <v>#N/A</v>
      </c>
      <c r="BE690" t="e">
        <f>VLOOKUP(A690,'High impact list'!$A:$F,5,FALSE)</f>
        <v>#N/A</v>
      </c>
      <c r="BF690">
        <v>4</v>
      </c>
      <c r="BG690">
        <v>6</v>
      </c>
      <c r="BH690" t="e">
        <f>VLOOKUP(A690,Sheet2!B:B,1,FALSE)</f>
        <v>#N/A</v>
      </c>
    </row>
    <row r="691" spans="1:60" ht="18.75" customHeight="1" x14ac:dyDescent="0.25">
      <c r="A691" s="223">
        <v>1533</v>
      </c>
      <c r="B691" s="224" t="s">
        <v>960</v>
      </c>
      <c r="C691" s="225" t="s">
        <v>1388</v>
      </c>
      <c r="D691" s="225" t="s">
        <v>414</v>
      </c>
      <c r="E691" s="225" t="s">
        <v>941</v>
      </c>
      <c r="F691" s="225" t="s">
        <v>1</v>
      </c>
      <c r="G691" s="225" t="s">
        <v>447</v>
      </c>
      <c r="H691" s="224" t="s">
        <v>1</v>
      </c>
      <c r="I691" s="224" t="s">
        <v>437</v>
      </c>
      <c r="J691" s="241" t="s">
        <v>39</v>
      </c>
      <c r="K691" s="225" t="s">
        <v>1</v>
      </c>
      <c r="L691" s="225" t="s">
        <v>1</v>
      </c>
      <c r="M691" s="241" t="s">
        <v>39</v>
      </c>
      <c r="N691" s="225" t="s">
        <v>1</v>
      </c>
      <c r="O691" s="225" t="s">
        <v>1</v>
      </c>
      <c r="P691" s="225" t="s">
        <v>1</v>
      </c>
      <c r="Q691" s="225" t="s">
        <v>1</v>
      </c>
      <c r="R691" s="225" t="s">
        <v>1</v>
      </c>
      <c r="S691" s="225" t="s">
        <v>1</v>
      </c>
      <c r="T691" s="225" t="s">
        <v>1</v>
      </c>
      <c r="U691" s="225" t="s">
        <v>1</v>
      </c>
      <c r="V691" s="225" t="s">
        <v>1</v>
      </c>
      <c r="W691" s="225" t="s">
        <v>1</v>
      </c>
      <c r="X691" s="225" t="s">
        <v>1</v>
      </c>
      <c r="Y691" s="225" t="s">
        <v>1</v>
      </c>
      <c r="Z691" s="225" t="s">
        <v>1</v>
      </c>
      <c r="AA691" s="225" t="s">
        <v>1</v>
      </c>
      <c r="AB691" s="225" t="s">
        <v>1</v>
      </c>
      <c r="AC691" s="225" t="s">
        <v>1</v>
      </c>
      <c r="AD691" s="225" t="s">
        <v>1</v>
      </c>
      <c r="AE691" s="225" t="s">
        <v>1</v>
      </c>
      <c r="AF691" s="225" t="s">
        <v>1</v>
      </c>
      <c r="AG691" s="225" t="s">
        <v>1</v>
      </c>
      <c r="AH691" s="225" t="s">
        <v>1</v>
      </c>
      <c r="AI691" s="225" t="s">
        <v>1</v>
      </c>
      <c r="AJ691" s="225" t="s">
        <v>1</v>
      </c>
      <c r="AK691" s="225" t="s">
        <v>1</v>
      </c>
      <c r="AL691" s="225" t="s">
        <v>1</v>
      </c>
      <c r="AM691" s="225" t="s">
        <v>1</v>
      </c>
      <c r="AN691" s="225" t="s">
        <v>1</v>
      </c>
      <c r="AO691" s="225" t="s">
        <v>1</v>
      </c>
      <c r="AP691" s="225" t="s">
        <v>1</v>
      </c>
      <c r="AQ691" s="225" t="s">
        <v>1</v>
      </c>
      <c r="AR691" s="225" t="s">
        <v>1</v>
      </c>
      <c r="AS691" s="225" t="s">
        <v>1</v>
      </c>
      <c r="AT691" s="225" t="s">
        <v>1</v>
      </c>
      <c r="AU691" s="225" t="s">
        <v>1</v>
      </c>
      <c r="AV691" s="225" t="s">
        <v>1</v>
      </c>
      <c r="AW691" s="235" t="s">
        <v>1</v>
      </c>
      <c r="AX691" s="235">
        <v>0</v>
      </c>
      <c r="AY691" s="235">
        <v>0</v>
      </c>
      <c r="AZ691" s="228" t="s">
        <v>1</v>
      </c>
      <c r="BA691" s="228" t="s">
        <v>1</v>
      </c>
      <c r="BB691" s="229" t="s">
        <v>1</v>
      </c>
      <c r="BD691" t="e">
        <f>VLOOKUP(A691,'High impact list'!$A:$F,1,FALSE)</f>
        <v>#N/A</v>
      </c>
      <c r="BE691" t="e">
        <f>VLOOKUP(A691,'High impact list'!$A:$F,5,FALSE)</f>
        <v>#N/A</v>
      </c>
      <c r="BF691">
        <v>4</v>
      </c>
      <c r="BG691">
        <v>6</v>
      </c>
      <c r="BH691" t="e">
        <f>VLOOKUP(A691,Sheet2!B:B,1,FALSE)</f>
        <v>#N/A</v>
      </c>
    </row>
    <row r="692" spans="1:60" ht="18" customHeight="1" x14ac:dyDescent="0.25">
      <c r="A692" s="223">
        <v>120</v>
      </c>
      <c r="B692" s="224" t="s">
        <v>961</v>
      </c>
      <c r="C692" s="225" t="s">
        <v>1388</v>
      </c>
      <c r="D692" s="225" t="s">
        <v>414</v>
      </c>
      <c r="E692" s="225" t="s">
        <v>941</v>
      </c>
      <c r="F692" s="225" t="s">
        <v>1</v>
      </c>
      <c r="G692" s="225" t="s">
        <v>956</v>
      </c>
      <c r="H692" s="224" t="s">
        <v>1</v>
      </c>
      <c r="I692" s="224" t="s">
        <v>437</v>
      </c>
      <c r="J692" s="241" t="s">
        <v>39</v>
      </c>
      <c r="K692" s="225" t="s">
        <v>1</v>
      </c>
      <c r="L692" s="225" t="s">
        <v>1</v>
      </c>
      <c r="M692" s="241" t="s">
        <v>39</v>
      </c>
      <c r="N692" s="225" t="s">
        <v>1</v>
      </c>
      <c r="O692" s="225" t="s">
        <v>1</v>
      </c>
      <c r="P692" s="225" t="s">
        <v>1</v>
      </c>
      <c r="Q692" s="225" t="s">
        <v>1</v>
      </c>
      <c r="R692" s="225" t="s">
        <v>1</v>
      </c>
      <c r="S692" s="225" t="s">
        <v>1</v>
      </c>
      <c r="T692" s="225" t="s">
        <v>1</v>
      </c>
      <c r="U692" s="225" t="s">
        <v>1</v>
      </c>
      <c r="V692" s="225" t="s">
        <v>1</v>
      </c>
      <c r="W692" s="225" t="s">
        <v>1</v>
      </c>
      <c r="X692" s="225" t="s">
        <v>1</v>
      </c>
      <c r="Y692" s="225" t="s">
        <v>1</v>
      </c>
      <c r="Z692" s="225" t="s">
        <v>1</v>
      </c>
      <c r="AA692" s="225" t="s">
        <v>1</v>
      </c>
      <c r="AB692" s="225" t="s">
        <v>1</v>
      </c>
      <c r="AC692" s="225" t="s">
        <v>1</v>
      </c>
      <c r="AD692" s="225" t="s">
        <v>1</v>
      </c>
      <c r="AE692" s="225" t="s">
        <v>1</v>
      </c>
      <c r="AF692" s="225" t="s">
        <v>1</v>
      </c>
      <c r="AG692" s="225" t="s">
        <v>1</v>
      </c>
      <c r="AH692" s="225" t="s">
        <v>1</v>
      </c>
      <c r="AI692" s="225" t="s">
        <v>1</v>
      </c>
      <c r="AJ692" s="225" t="s">
        <v>1</v>
      </c>
      <c r="AK692" s="225" t="s">
        <v>1</v>
      </c>
      <c r="AL692" s="225" t="s">
        <v>1</v>
      </c>
      <c r="AM692" s="225" t="s">
        <v>1</v>
      </c>
      <c r="AN692" s="225" t="s">
        <v>1</v>
      </c>
      <c r="AO692" s="225" t="s">
        <v>1</v>
      </c>
      <c r="AP692" s="225" t="s">
        <v>1</v>
      </c>
      <c r="AQ692" s="225" t="s">
        <v>1</v>
      </c>
      <c r="AR692" s="225" t="s">
        <v>1</v>
      </c>
      <c r="AS692" s="225" t="s">
        <v>1</v>
      </c>
      <c r="AT692" s="225" t="s">
        <v>1</v>
      </c>
      <c r="AU692" s="225" t="s">
        <v>1</v>
      </c>
      <c r="AV692" s="225" t="s">
        <v>1</v>
      </c>
      <c r="AW692" s="235" t="s">
        <v>1</v>
      </c>
      <c r="AX692" s="235">
        <v>0</v>
      </c>
      <c r="AY692" s="235">
        <v>0</v>
      </c>
      <c r="AZ692" s="228" t="s">
        <v>1</v>
      </c>
      <c r="BA692" s="228" t="s">
        <v>1</v>
      </c>
      <c r="BB692" s="229" t="s">
        <v>1</v>
      </c>
      <c r="BD692" t="e">
        <f>VLOOKUP(A692,'High impact list'!$A:$F,1,FALSE)</f>
        <v>#N/A</v>
      </c>
      <c r="BE692" t="e">
        <f>VLOOKUP(A692,'High impact list'!$A:$F,5,FALSE)</f>
        <v>#N/A</v>
      </c>
      <c r="BF692">
        <v>4</v>
      </c>
      <c r="BG692">
        <v>6</v>
      </c>
      <c r="BH692" t="e">
        <f>VLOOKUP(A692,Sheet2!B:B,1,FALSE)</f>
        <v>#N/A</v>
      </c>
    </row>
    <row r="693" spans="1:60" ht="18.75" customHeight="1" x14ac:dyDescent="0.25">
      <c r="A693" s="223">
        <v>1093</v>
      </c>
      <c r="B693" s="224" t="s">
        <v>909</v>
      </c>
      <c r="C693" s="225" t="s">
        <v>1388</v>
      </c>
      <c r="D693" s="225" t="s">
        <v>414</v>
      </c>
      <c r="E693" s="225" t="s">
        <v>896</v>
      </c>
      <c r="F693" s="225" t="s">
        <v>1</v>
      </c>
      <c r="G693" s="225" t="s">
        <v>667</v>
      </c>
      <c r="H693" s="224" t="s">
        <v>1</v>
      </c>
      <c r="I693" s="224" t="s">
        <v>437</v>
      </c>
      <c r="J693" s="241" t="s">
        <v>39</v>
      </c>
      <c r="K693" s="225" t="s">
        <v>1</v>
      </c>
      <c r="L693" s="225" t="s">
        <v>1</v>
      </c>
      <c r="M693" s="226" t="s">
        <v>33</v>
      </c>
      <c r="N693" s="225" t="s">
        <v>1</v>
      </c>
      <c r="O693" s="225" t="s">
        <v>1</v>
      </c>
      <c r="P693" s="225" t="s">
        <v>1</v>
      </c>
      <c r="Q693" s="225" t="s">
        <v>1</v>
      </c>
      <c r="R693" s="225" t="s">
        <v>1</v>
      </c>
      <c r="S693" s="225" t="s">
        <v>1</v>
      </c>
      <c r="T693" s="225" t="s">
        <v>1</v>
      </c>
      <c r="U693" s="225" t="s">
        <v>1</v>
      </c>
      <c r="V693" s="225" t="s">
        <v>1</v>
      </c>
      <c r="W693" s="225" t="s">
        <v>1</v>
      </c>
      <c r="X693" s="225" t="s">
        <v>1</v>
      </c>
      <c r="Y693" s="225" t="s">
        <v>1</v>
      </c>
      <c r="Z693" s="225" t="s">
        <v>1</v>
      </c>
      <c r="AA693" s="225" t="s">
        <v>1</v>
      </c>
      <c r="AB693" s="225" t="s">
        <v>1</v>
      </c>
      <c r="AC693" s="225" t="s">
        <v>1</v>
      </c>
      <c r="AD693" s="225" t="s">
        <v>1</v>
      </c>
      <c r="AE693" s="225" t="s">
        <v>1</v>
      </c>
      <c r="AF693" s="225" t="s">
        <v>1</v>
      </c>
      <c r="AG693" s="225" t="s">
        <v>1</v>
      </c>
      <c r="AH693" s="225" t="s">
        <v>1</v>
      </c>
      <c r="AI693" s="225" t="s">
        <v>1</v>
      </c>
      <c r="AJ693" s="225" t="s">
        <v>1</v>
      </c>
      <c r="AK693" s="225" t="s">
        <v>1</v>
      </c>
      <c r="AL693" s="225" t="s">
        <v>1</v>
      </c>
      <c r="AM693" s="225" t="s">
        <v>1</v>
      </c>
      <c r="AN693" s="225" t="s">
        <v>1</v>
      </c>
      <c r="AO693" s="225" t="s">
        <v>1</v>
      </c>
      <c r="AP693" s="225" t="s">
        <v>1</v>
      </c>
      <c r="AQ693" s="225" t="s">
        <v>1</v>
      </c>
      <c r="AR693" s="225" t="s">
        <v>1</v>
      </c>
      <c r="AS693" s="225" t="s">
        <v>1</v>
      </c>
      <c r="AT693" s="225" t="s">
        <v>1</v>
      </c>
      <c r="AU693" s="225" t="s">
        <v>1</v>
      </c>
      <c r="AV693" s="225" t="s">
        <v>1</v>
      </c>
      <c r="AW693" s="235" t="s">
        <v>1</v>
      </c>
      <c r="AX693" s="235">
        <v>0</v>
      </c>
      <c r="AY693" s="235">
        <v>0</v>
      </c>
      <c r="AZ693" s="228" t="s">
        <v>1</v>
      </c>
      <c r="BA693" s="228" t="s">
        <v>1</v>
      </c>
      <c r="BB693" s="229" t="s">
        <v>1</v>
      </c>
      <c r="BD693" t="e">
        <f>VLOOKUP(A693,'High impact list'!$A:$F,1,FALSE)</f>
        <v>#N/A</v>
      </c>
      <c r="BE693" t="e">
        <f>VLOOKUP(A693,'High impact list'!$A:$F,5,FALSE)</f>
        <v>#N/A</v>
      </c>
      <c r="BF693">
        <v>4</v>
      </c>
      <c r="BG693">
        <v>6</v>
      </c>
      <c r="BH693" t="e">
        <f>VLOOKUP(A693,Sheet2!B:B,1,FALSE)</f>
        <v>#N/A</v>
      </c>
    </row>
    <row r="694" spans="1:60" ht="18.75" customHeight="1" x14ac:dyDescent="0.25">
      <c r="A694" s="223">
        <v>1099</v>
      </c>
      <c r="B694" s="224" t="s">
        <v>911</v>
      </c>
      <c r="C694" s="225" t="s">
        <v>1388</v>
      </c>
      <c r="D694" s="225" t="s">
        <v>414</v>
      </c>
      <c r="E694" s="225" t="s">
        <v>896</v>
      </c>
      <c r="F694" s="225" t="s">
        <v>1</v>
      </c>
      <c r="G694" s="225" t="s">
        <v>667</v>
      </c>
      <c r="H694" s="224" t="s">
        <v>1</v>
      </c>
      <c r="I694" s="224" t="s">
        <v>437</v>
      </c>
      <c r="J694" s="241" t="s">
        <v>39</v>
      </c>
      <c r="K694" s="225" t="s">
        <v>1</v>
      </c>
      <c r="L694" s="225" t="s">
        <v>1</v>
      </c>
      <c r="M694" s="226" t="s">
        <v>33</v>
      </c>
      <c r="N694" s="225" t="s">
        <v>1</v>
      </c>
      <c r="O694" s="225" t="s">
        <v>1</v>
      </c>
      <c r="P694" s="225" t="s">
        <v>1</v>
      </c>
      <c r="Q694" s="225" t="s">
        <v>1</v>
      </c>
      <c r="R694" s="225" t="s">
        <v>1</v>
      </c>
      <c r="S694" s="225" t="s">
        <v>1</v>
      </c>
      <c r="T694" s="225" t="s">
        <v>1</v>
      </c>
      <c r="U694" s="225" t="s">
        <v>1</v>
      </c>
      <c r="V694" s="225" t="s">
        <v>1</v>
      </c>
      <c r="W694" s="225" t="s">
        <v>1</v>
      </c>
      <c r="X694" s="225" t="s">
        <v>1</v>
      </c>
      <c r="Y694" s="225" t="s">
        <v>1</v>
      </c>
      <c r="Z694" s="225" t="s">
        <v>1</v>
      </c>
      <c r="AA694" s="225" t="s">
        <v>1</v>
      </c>
      <c r="AB694" s="225" t="s">
        <v>1</v>
      </c>
      <c r="AC694" s="225" t="s">
        <v>1</v>
      </c>
      <c r="AD694" s="225" t="s">
        <v>1</v>
      </c>
      <c r="AE694" s="225" t="s">
        <v>1</v>
      </c>
      <c r="AF694" s="225" t="s">
        <v>1</v>
      </c>
      <c r="AG694" s="225" t="s">
        <v>1</v>
      </c>
      <c r="AH694" s="225" t="s">
        <v>1</v>
      </c>
      <c r="AI694" s="225" t="s">
        <v>1</v>
      </c>
      <c r="AJ694" s="225" t="s">
        <v>1</v>
      </c>
      <c r="AK694" s="225" t="s">
        <v>1</v>
      </c>
      <c r="AL694" s="225" t="s">
        <v>1</v>
      </c>
      <c r="AM694" s="225" t="s">
        <v>1</v>
      </c>
      <c r="AN694" s="225" t="s">
        <v>1</v>
      </c>
      <c r="AO694" s="225" t="s">
        <v>1</v>
      </c>
      <c r="AP694" s="225" t="s">
        <v>1</v>
      </c>
      <c r="AQ694" s="225" t="s">
        <v>1</v>
      </c>
      <c r="AR694" s="225" t="s">
        <v>1</v>
      </c>
      <c r="AS694" s="225" t="s">
        <v>1</v>
      </c>
      <c r="AT694" s="225" t="s">
        <v>1</v>
      </c>
      <c r="AU694" s="225" t="s">
        <v>1</v>
      </c>
      <c r="AV694" s="225" t="s">
        <v>1</v>
      </c>
      <c r="AW694" s="235" t="s">
        <v>1</v>
      </c>
      <c r="AX694" s="235">
        <v>0</v>
      </c>
      <c r="AY694" s="235">
        <v>0</v>
      </c>
      <c r="AZ694" s="228" t="s">
        <v>1</v>
      </c>
      <c r="BA694" s="228" t="s">
        <v>1</v>
      </c>
      <c r="BB694" s="229" t="s">
        <v>1</v>
      </c>
      <c r="BD694" t="e">
        <f>VLOOKUP(A694,'High impact list'!$A:$F,1,FALSE)</f>
        <v>#N/A</v>
      </c>
      <c r="BE694" t="e">
        <f>VLOOKUP(A694,'High impact list'!$A:$F,5,FALSE)</f>
        <v>#N/A</v>
      </c>
      <c r="BF694">
        <v>4</v>
      </c>
      <c r="BG694">
        <v>6</v>
      </c>
      <c r="BH694" t="e">
        <f>VLOOKUP(A694,Sheet2!B:B,1,FALSE)</f>
        <v>#N/A</v>
      </c>
    </row>
    <row r="695" spans="1:60" ht="18.75" customHeight="1" x14ac:dyDescent="0.25">
      <c r="A695" s="223">
        <v>1096</v>
      </c>
      <c r="B695" s="224" t="s">
        <v>1402</v>
      </c>
      <c r="C695" s="225" t="s">
        <v>1388</v>
      </c>
      <c r="D695" s="225" t="s">
        <v>414</v>
      </c>
      <c r="E695" s="225" t="s">
        <v>896</v>
      </c>
      <c r="F695" s="225" t="s">
        <v>1</v>
      </c>
      <c r="G695" s="225" t="s">
        <v>667</v>
      </c>
      <c r="H695" s="224" t="s">
        <v>1</v>
      </c>
      <c r="I695" s="224" t="s">
        <v>437</v>
      </c>
      <c r="J695" s="241" t="s">
        <v>39</v>
      </c>
      <c r="K695" s="225" t="s">
        <v>1</v>
      </c>
      <c r="L695" s="225" t="s">
        <v>1</v>
      </c>
      <c r="M695" s="226" t="s">
        <v>33</v>
      </c>
      <c r="N695" s="225" t="s">
        <v>1</v>
      </c>
      <c r="O695" s="225" t="s">
        <v>1</v>
      </c>
      <c r="P695" s="225" t="s">
        <v>1</v>
      </c>
      <c r="Q695" s="225" t="s">
        <v>1</v>
      </c>
      <c r="R695" s="225" t="s">
        <v>1</v>
      </c>
      <c r="S695" s="225" t="s">
        <v>1</v>
      </c>
      <c r="T695" s="225" t="s">
        <v>1</v>
      </c>
      <c r="U695" s="225" t="s">
        <v>1</v>
      </c>
      <c r="V695" s="225" t="s">
        <v>1</v>
      </c>
      <c r="W695" s="225" t="s">
        <v>1</v>
      </c>
      <c r="X695" s="225" t="s">
        <v>1</v>
      </c>
      <c r="Y695" s="225" t="s">
        <v>1</v>
      </c>
      <c r="Z695" s="225" t="s">
        <v>1</v>
      </c>
      <c r="AA695" s="225" t="s">
        <v>1</v>
      </c>
      <c r="AB695" s="225" t="s">
        <v>1</v>
      </c>
      <c r="AC695" s="225" t="s">
        <v>1</v>
      </c>
      <c r="AD695" s="225" t="s">
        <v>1</v>
      </c>
      <c r="AE695" s="225" t="s">
        <v>1</v>
      </c>
      <c r="AF695" s="225" t="s">
        <v>1</v>
      </c>
      <c r="AG695" s="225" t="s">
        <v>1</v>
      </c>
      <c r="AH695" s="225" t="s">
        <v>1</v>
      </c>
      <c r="AI695" s="225" t="s">
        <v>1</v>
      </c>
      <c r="AJ695" s="225" t="s">
        <v>1</v>
      </c>
      <c r="AK695" s="225" t="s">
        <v>1</v>
      </c>
      <c r="AL695" s="225" t="s">
        <v>1</v>
      </c>
      <c r="AM695" s="225" t="s">
        <v>1</v>
      </c>
      <c r="AN695" s="225" t="s">
        <v>1</v>
      </c>
      <c r="AO695" s="225" t="s">
        <v>1</v>
      </c>
      <c r="AP695" s="225" t="s">
        <v>1</v>
      </c>
      <c r="AQ695" s="225" t="s">
        <v>1</v>
      </c>
      <c r="AR695" s="225" t="s">
        <v>1</v>
      </c>
      <c r="AS695" s="225" t="s">
        <v>1</v>
      </c>
      <c r="AT695" s="225" t="s">
        <v>1</v>
      </c>
      <c r="AU695" s="225" t="s">
        <v>1</v>
      </c>
      <c r="AV695" s="225" t="s">
        <v>1</v>
      </c>
      <c r="AW695" s="235" t="s">
        <v>1</v>
      </c>
      <c r="AX695" s="235">
        <v>0</v>
      </c>
      <c r="AY695" s="235">
        <v>0</v>
      </c>
      <c r="AZ695" s="228" t="s">
        <v>1</v>
      </c>
      <c r="BA695" s="228" t="s">
        <v>1</v>
      </c>
      <c r="BB695" s="229" t="s">
        <v>1</v>
      </c>
      <c r="BD695" t="e">
        <f>VLOOKUP(A695,'High impact list'!$A:$F,1,FALSE)</f>
        <v>#N/A</v>
      </c>
      <c r="BE695" t="e">
        <f>VLOOKUP(A695,'High impact list'!$A:$F,5,FALSE)</f>
        <v>#N/A</v>
      </c>
      <c r="BF695">
        <v>4</v>
      </c>
      <c r="BG695">
        <v>6</v>
      </c>
      <c r="BH695" t="e">
        <f>VLOOKUP(A695,Sheet2!B:B,1,FALSE)</f>
        <v>#N/A</v>
      </c>
    </row>
    <row r="696" spans="1:60" ht="18.75" customHeight="1" x14ac:dyDescent="0.25">
      <c r="A696" s="223">
        <v>1095</v>
      </c>
      <c r="B696" s="224" t="s">
        <v>1403</v>
      </c>
      <c r="C696" s="225" t="s">
        <v>1388</v>
      </c>
      <c r="D696" s="225" t="s">
        <v>414</v>
      </c>
      <c r="E696" s="225" t="s">
        <v>896</v>
      </c>
      <c r="F696" s="225" t="s">
        <v>1</v>
      </c>
      <c r="G696" s="225" t="s">
        <v>667</v>
      </c>
      <c r="H696" s="224" t="s">
        <v>1</v>
      </c>
      <c r="I696" s="224" t="s">
        <v>437</v>
      </c>
      <c r="J696" s="241" t="s">
        <v>39</v>
      </c>
      <c r="K696" s="225" t="s">
        <v>1</v>
      </c>
      <c r="L696" s="225" t="s">
        <v>1</v>
      </c>
      <c r="M696" s="226" t="s">
        <v>33</v>
      </c>
      <c r="N696" s="225" t="s">
        <v>1</v>
      </c>
      <c r="O696" s="225" t="s">
        <v>1</v>
      </c>
      <c r="P696" s="225" t="s">
        <v>1</v>
      </c>
      <c r="Q696" s="225" t="s">
        <v>1</v>
      </c>
      <c r="R696" s="225" t="s">
        <v>1</v>
      </c>
      <c r="S696" s="225" t="s">
        <v>1</v>
      </c>
      <c r="T696" s="225" t="s">
        <v>1</v>
      </c>
      <c r="U696" s="225" t="s">
        <v>1</v>
      </c>
      <c r="V696" s="225" t="s">
        <v>1</v>
      </c>
      <c r="W696" s="225" t="s">
        <v>1</v>
      </c>
      <c r="X696" s="225" t="s">
        <v>1</v>
      </c>
      <c r="Y696" s="225" t="s">
        <v>1</v>
      </c>
      <c r="Z696" s="225" t="s">
        <v>1</v>
      </c>
      <c r="AA696" s="225" t="s">
        <v>1</v>
      </c>
      <c r="AB696" s="225" t="s">
        <v>1</v>
      </c>
      <c r="AC696" s="225" t="s">
        <v>1</v>
      </c>
      <c r="AD696" s="225" t="s">
        <v>1</v>
      </c>
      <c r="AE696" s="225" t="s">
        <v>1</v>
      </c>
      <c r="AF696" s="225" t="s">
        <v>1</v>
      </c>
      <c r="AG696" s="225" t="s">
        <v>1</v>
      </c>
      <c r="AH696" s="225" t="s">
        <v>1</v>
      </c>
      <c r="AI696" s="225" t="s">
        <v>1</v>
      </c>
      <c r="AJ696" s="225" t="s">
        <v>1</v>
      </c>
      <c r="AK696" s="225" t="s">
        <v>1</v>
      </c>
      <c r="AL696" s="225" t="s">
        <v>1</v>
      </c>
      <c r="AM696" s="225" t="s">
        <v>1</v>
      </c>
      <c r="AN696" s="225" t="s">
        <v>1</v>
      </c>
      <c r="AO696" s="225" t="s">
        <v>1</v>
      </c>
      <c r="AP696" s="225" t="s">
        <v>1</v>
      </c>
      <c r="AQ696" s="225" t="s">
        <v>1</v>
      </c>
      <c r="AR696" s="225" t="s">
        <v>1</v>
      </c>
      <c r="AS696" s="225" t="s">
        <v>1</v>
      </c>
      <c r="AT696" s="225" t="s">
        <v>1</v>
      </c>
      <c r="AU696" s="225" t="s">
        <v>1</v>
      </c>
      <c r="AV696" s="225" t="s">
        <v>1</v>
      </c>
      <c r="AW696" s="235" t="s">
        <v>1</v>
      </c>
      <c r="AX696" s="235">
        <v>0</v>
      </c>
      <c r="AY696" s="235">
        <v>0</v>
      </c>
      <c r="AZ696" s="228" t="s">
        <v>1</v>
      </c>
      <c r="BA696" s="228" t="s">
        <v>1</v>
      </c>
      <c r="BB696" s="229" t="s">
        <v>1</v>
      </c>
      <c r="BD696" t="e">
        <f>VLOOKUP(A696,'High impact list'!$A:$F,1,FALSE)</f>
        <v>#N/A</v>
      </c>
      <c r="BE696" t="e">
        <f>VLOOKUP(A696,'High impact list'!$A:$F,5,FALSE)</f>
        <v>#N/A</v>
      </c>
      <c r="BF696">
        <v>4</v>
      </c>
      <c r="BG696">
        <v>6</v>
      </c>
      <c r="BH696" t="e">
        <f>VLOOKUP(A696,Sheet2!B:B,1,FALSE)</f>
        <v>#N/A</v>
      </c>
    </row>
    <row r="697" spans="1:60" ht="18" customHeight="1" x14ac:dyDescent="0.25">
      <c r="A697" s="223">
        <v>1119</v>
      </c>
      <c r="B697" s="224" t="s">
        <v>1404</v>
      </c>
      <c r="C697" s="225" t="s">
        <v>1388</v>
      </c>
      <c r="D697" s="225" t="s">
        <v>414</v>
      </c>
      <c r="E697" s="225" t="s">
        <v>896</v>
      </c>
      <c r="F697" s="225" t="s">
        <v>1</v>
      </c>
      <c r="G697" s="225" t="s">
        <v>667</v>
      </c>
      <c r="H697" s="224" t="s">
        <v>1</v>
      </c>
      <c r="I697" s="224" t="s">
        <v>437</v>
      </c>
      <c r="J697" s="241" t="s">
        <v>39</v>
      </c>
      <c r="K697" s="230" t="s">
        <v>22</v>
      </c>
      <c r="L697" s="230" t="s">
        <v>22</v>
      </c>
      <c r="M697" s="237" t="s">
        <v>26</v>
      </c>
      <c r="N697" s="231" t="s">
        <v>20</v>
      </c>
      <c r="O697" s="232" t="s">
        <v>23</v>
      </c>
      <c r="P697" s="225" t="s">
        <v>1</v>
      </c>
      <c r="Q697" s="225" t="s">
        <v>1</v>
      </c>
      <c r="R697" s="225" t="s">
        <v>1</v>
      </c>
      <c r="S697" s="225" t="s">
        <v>1</v>
      </c>
      <c r="T697" s="225" t="s">
        <v>1</v>
      </c>
      <c r="U697" s="230" t="s">
        <v>22</v>
      </c>
      <c r="V697" s="225" t="s">
        <v>1</v>
      </c>
      <c r="W697" s="225" t="s">
        <v>1</v>
      </c>
      <c r="X697" s="230" t="s">
        <v>22</v>
      </c>
      <c r="Y697" s="225" t="s">
        <v>1</v>
      </c>
      <c r="Z697" s="225" t="s">
        <v>1</v>
      </c>
      <c r="AA697" s="230" t="s">
        <v>22</v>
      </c>
      <c r="AB697" s="225" t="s">
        <v>1</v>
      </c>
      <c r="AC697" s="225" t="s">
        <v>1</v>
      </c>
      <c r="AD697" s="225" t="s">
        <v>1</v>
      </c>
      <c r="AE697" s="230" t="s">
        <v>22</v>
      </c>
      <c r="AF697" s="230" t="s">
        <v>22</v>
      </c>
      <c r="AG697" s="230" t="s">
        <v>22</v>
      </c>
      <c r="AH697" s="225" t="s">
        <v>1</v>
      </c>
      <c r="AI697" s="225" t="s">
        <v>1</v>
      </c>
      <c r="AJ697" s="225" t="s">
        <v>1</v>
      </c>
      <c r="AK697" s="225" t="s">
        <v>1</v>
      </c>
      <c r="AL697" s="230" t="s">
        <v>22</v>
      </c>
      <c r="AM697" s="225" t="s">
        <v>1</v>
      </c>
      <c r="AN697" s="225" t="s">
        <v>1</v>
      </c>
      <c r="AO697" s="230" t="s">
        <v>22</v>
      </c>
      <c r="AP697" s="225" t="s">
        <v>1</v>
      </c>
      <c r="AQ697" s="225" t="s">
        <v>1</v>
      </c>
      <c r="AR697" s="230" t="s">
        <v>22</v>
      </c>
      <c r="AS697" s="225" t="s">
        <v>1</v>
      </c>
      <c r="AT697" s="225" t="s">
        <v>1</v>
      </c>
      <c r="AU697" s="230" t="s">
        <v>22</v>
      </c>
      <c r="AV697" s="225" t="s">
        <v>1</v>
      </c>
      <c r="AW697" s="235" t="s">
        <v>1</v>
      </c>
      <c r="AX697" s="235">
        <v>0</v>
      </c>
      <c r="AY697" s="235">
        <v>0</v>
      </c>
      <c r="AZ697" s="228">
        <v>0</v>
      </c>
      <c r="BA697" s="233">
        <v>4537</v>
      </c>
      <c r="BB697" s="234">
        <v>1</v>
      </c>
      <c r="BD697" t="e">
        <f>VLOOKUP(A697,'High impact list'!$A:$F,1,FALSE)</f>
        <v>#N/A</v>
      </c>
      <c r="BE697" t="e">
        <f>VLOOKUP(A697,'High impact list'!$A:$F,5,FALSE)</f>
        <v>#N/A</v>
      </c>
      <c r="BF697">
        <v>4</v>
      </c>
      <c r="BG697">
        <v>6</v>
      </c>
      <c r="BH697" t="e">
        <f>VLOOKUP(A697,Sheet2!B:B,1,FALSE)</f>
        <v>#N/A</v>
      </c>
    </row>
    <row r="698" spans="1:60" ht="18.75" customHeight="1" x14ac:dyDescent="0.25">
      <c r="A698" s="223">
        <v>1043</v>
      </c>
      <c r="B698" s="224" t="s">
        <v>1405</v>
      </c>
      <c r="C698" s="225" t="s">
        <v>1388</v>
      </c>
      <c r="D698" s="225" t="s">
        <v>414</v>
      </c>
      <c r="E698" s="225" t="s">
        <v>683</v>
      </c>
      <c r="F698" s="225" t="s">
        <v>1</v>
      </c>
      <c r="G698" s="225" t="s">
        <v>687</v>
      </c>
      <c r="H698" s="224" t="s">
        <v>1</v>
      </c>
      <c r="I698" s="224" t="s">
        <v>437</v>
      </c>
      <c r="J698" s="241" t="s">
        <v>39</v>
      </c>
      <c r="K698" s="225" t="s">
        <v>1</v>
      </c>
      <c r="L698" s="225" t="s">
        <v>1</v>
      </c>
      <c r="M698" s="226" t="s">
        <v>33</v>
      </c>
      <c r="N698" s="225" t="s">
        <v>1</v>
      </c>
      <c r="O698" s="225" t="s">
        <v>1</v>
      </c>
      <c r="P698" s="225" t="s">
        <v>1</v>
      </c>
      <c r="Q698" s="225" t="s">
        <v>1</v>
      </c>
      <c r="R698" s="225" t="s">
        <v>1</v>
      </c>
      <c r="S698" s="225" t="s">
        <v>1</v>
      </c>
      <c r="T698" s="225" t="s">
        <v>1</v>
      </c>
      <c r="U698" s="225" t="s">
        <v>1</v>
      </c>
      <c r="V698" s="225" t="s">
        <v>1</v>
      </c>
      <c r="W698" s="225" t="s">
        <v>1</v>
      </c>
      <c r="X698" s="225" t="s">
        <v>1</v>
      </c>
      <c r="Y698" s="225" t="s">
        <v>1</v>
      </c>
      <c r="Z698" s="225" t="s">
        <v>1</v>
      </c>
      <c r="AA698" s="225" t="s">
        <v>1</v>
      </c>
      <c r="AB698" s="225" t="s">
        <v>1</v>
      </c>
      <c r="AC698" s="225" t="s">
        <v>1</v>
      </c>
      <c r="AD698" s="225" t="s">
        <v>1</v>
      </c>
      <c r="AE698" s="225" t="s">
        <v>1</v>
      </c>
      <c r="AF698" s="225" t="s">
        <v>1</v>
      </c>
      <c r="AG698" s="225" t="s">
        <v>1</v>
      </c>
      <c r="AH698" s="225" t="s">
        <v>1</v>
      </c>
      <c r="AI698" s="225" t="s">
        <v>1</v>
      </c>
      <c r="AJ698" s="225" t="s">
        <v>1</v>
      </c>
      <c r="AK698" s="225" t="s">
        <v>1</v>
      </c>
      <c r="AL698" s="225" t="s">
        <v>1</v>
      </c>
      <c r="AM698" s="225" t="s">
        <v>1</v>
      </c>
      <c r="AN698" s="225" t="s">
        <v>1</v>
      </c>
      <c r="AO698" s="225" t="s">
        <v>1</v>
      </c>
      <c r="AP698" s="225" t="s">
        <v>1</v>
      </c>
      <c r="AQ698" s="225" t="s">
        <v>1</v>
      </c>
      <c r="AR698" s="225" t="s">
        <v>1</v>
      </c>
      <c r="AS698" s="225" t="s">
        <v>1</v>
      </c>
      <c r="AT698" s="225" t="s">
        <v>1</v>
      </c>
      <c r="AU698" s="225" t="s">
        <v>1</v>
      </c>
      <c r="AV698" s="225" t="s">
        <v>1</v>
      </c>
      <c r="AW698" s="235" t="s">
        <v>1</v>
      </c>
      <c r="AX698" s="235">
        <v>0</v>
      </c>
      <c r="AY698" s="235">
        <v>0</v>
      </c>
      <c r="AZ698" s="228" t="s">
        <v>1</v>
      </c>
      <c r="BA698" s="228" t="s">
        <v>1</v>
      </c>
      <c r="BB698" s="229" t="s">
        <v>1</v>
      </c>
      <c r="BD698" t="e">
        <f>VLOOKUP(A698,'High impact list'!$A:$F,1,FALSE)</f>
        <v>#N/A</v>
      </c>
      <c r="BE698" t="e">
        <f>VLOOKUP(A698,'High impact list'!$A:$F,5,FALSE)</f>
        <v>#N/A</v>
      </c>
      <c r="BF698">
        <v>4</v>
      </c>
      <c r="BG698">
        <v>6</v>
      </c>
      <c r="BH698" t="e">
        <f>VLOOKUP(A698,Sheet2!B:B,1,FALSE)</f>
        <v>#N/A</v>
      </c>
    </row>
    <row r="699" spans="1:60" ht="18.75" customHeight="1" x14ac:dyDescent="0.25">
      <c r="A699" s="223">
        <v>1538</v>
      </c>
      <c r="B699" s="224" t="s">
        <v>966</v>
      </c>
      <c r="C699" s="225" t="s">
        <v>1388</v>
      </c>
      <c r="D699" s="225" t="s">
        <v>414</v>
      </c>
      <c r="E699" s="225" t="s">
        <v>941</v>
      </c>
      <c r="F699" s="225" t="s">
        <v>1</v>
      </c>
      <c r="G699" s="225" t="s">
        <v>447</v>
      </c>
      <c r="H699" s="224" t="s">
        <v>1</v>
      </c>
      <c r="I699" s="224" t="s">
        <v>437</v>
      </c>
      <c r="J699" s="241" t="s">
        <v>39</v>
      </c>
      <c r="K699" s="225" t="s">
        <v>1</v>
      </c>
      <c r="L699" s="230" t="s">
        <v>22</v>
      </c>
      <c r="M699" s="241" t="s">
        <v>39</v>
      </c>
      <c r="N699" s="225" t="s">
        <v>1</v>
      </c>
      <c r="O699" s="232" t="s">
        <v>23</v>
      </c>
      <c r="P699" s="225" t="s">
        <v>1</v>
      </c>
      <c r="Q699" s="225" t="s">
        <v>1</v>
      </c>
      <c r="R699" s="225" t="s">
        <v>1</v>
      </c>
      <c r="S699" s="225" t="s">
        <v>1</v>
      </c>
      <c r="T699" s="225" t="s">
        <v>1</v>
      </c>
      <c r="U699" s="225" t="s">
        <v>1</v>
      </c>
      <c r="V699" s="225" t="s">
        <v>1</v>
      </c>
      <c r="W699" s="225" t="s">
        <v>1</v>
      </c>
      <c r="X699" s="225" t="s">
        <v>1</v>
      </c>
      <c r="Y699" s="225" t="s">
        <v>1</v>
      </c>
      <c r="Z699" s="225" t="s">
        <v>1</v>
      </c>
      <c r="AA699" s="225" t="s">
        <v>1</v>
      </c>
      <c r="AB699" s="225" t="s">
        <v>1</v>
      </c>
      <c r="AC699" s="225" t="s">
        <v>1</v>
      </c>
      <c r="AD699" s="225" t="s">
        <v>1</v>
      </c>
      <c r="AE699" s="230" t="s">
        <v>22</v>
      </c>
      <c r="AF699" s="225" t="s">
        <v>1</v>
      </c>
      <c r="AG699" s="225" t="s">
        <v>1</v>
      </c>
      <c r="AH699" s="225" t="s">
        <v>1</v>
      </c>
      <c r="AI699" s="225" t="s">
        <v>1</v>
      </c>
      <c r="AJ699" s="225" t="s">
        <v>1</v>
      </c>
      <c r="AK699" s="225" t="s">
        <v>1</v>
      </c>
      <c r="AL699" s="225" t="s">
        <v>1</v>
      </c>
      <c r="AM699" s="225" t="s">
        <v>1</v>
      </c>
      <c r="AN699" s="225" t="s">
        <v>1</v>
      </c>
      <c r="AO699" s="225" t="s">
        <v>1</v>
      </c>
      <c r="AP699" s="225" t="s">
        <v>1</v>
      </c>
      <c r="AQ699" s="225" t="s">
        <v>1</v>
      </c>
      <c r="AR699" s="225" t="s">
        <v>1</v>
      </c>
      <c r="AS699" s="225" t="s">
        <v>1</v>
      </c>
      <c r="AT699" s="225" t="s">
        <v>1</v>
      </c>
      <c r="AU699" s="225" t="s">
        <v>1</v>
      </c>
      <c r="AV699" s="225" t="s">
        <v>1</v>
      </c>
      <c r="AW699" s="235" t="s">
        <v>1</v>
      </c>
      <c r="AX699" s="235">
        <v>0</v>
      </c>
      <c r="AY699" s="235">
        <v>0</v>
      </c>
      <c r="AZ699" s="228" t="s">
        <v>1</v>
      </c>
      <c r="BA699" s="228" t="s">
        <v>1</v>
      </c>
      <c r="BB699" s="229" t="s">
        <v>1</v>
      </c>
      <c r="BD699" t="e">
        <f>VLOOKUP(A699,'High impact list'!$A:$F,1,FALSE)</f>
        <v>#N/A</v>
      </c>
      <c r="BE699" t="e">
        <f>VLOOKUP(A699,'High impact list'!$A:$F,5,FALSE)</f>
        <v>#N/A</v>
      </c>
      <c r="BF699">
        <v>4</v>
      </c>
      <c r="BG699">
        <v>6</v>
      </c>
      <c r="BH699" t="e">
        <f>VLOOKUP(A699,Sheet2!B:B,1,FALSE)</f>
        <v>#N/A</v>
      </c>
    </row>
    <row r="700" spans="1:60" ht="18.75" customHeight="1" x14ac:dyDescent="0.25">
      <c r="A700" s="223">
        <v>1537</v>
      </c>
      <c r="B700" s="224" t="s">
        <v>967</v>
      </c>
      <c r="C700" s="225" t="s">
        <v>1388</v>
      </c>
      <c r="D700" s="225" t="s">
        <v>414</v>
      </c>
      <c r="E700" s="225" t="s">
        <v>941</v>
      </c>
      <c r="F700" s="225" t="s">
        <v>1</v>
      </c>
      <c r="G700" s="225" t="s">
        <v>447</v>
      </c>
      <c r="H700" s="224" t="s">
        <v>1</v>
      </c>
      <c r="I700" s="224" t="s">
        <v>437</v>
      </c>
      <c r="J700" s="241" t="s">
        <v>39</v>
      </c>
      <c r="K700" s="225" t="s">
        <v>1</v>
      </c>
      <c r="L700" s="232" t="s">
        <v>23</v>
      </c>
      <c r="M700" s="241" t="s">
        <v>39</v>
      </c>
      <c r="N700" s="225" t="s">
        <v>1</v>
      </c>
      <c r="O700" s="231" t="s">
        <v>20</v>
      </c>
      <c r="P700" s="232" t="s">
        <v>23</v>
      </c>
      <c r="Q700" s="231" t="s">
        <v>20</v>
      </c>
      <c r="R700" s="225" t="s">
        <v>1</v>
      </c>
      <c r="S700" s="225" t="s">
        <v>1</v>
      </c>
      <c r="T700" s="225" t="s">
        <v>1</v>
      </c>
      <c r="U700" s="231" t="s">
        <v>20</v>
      </c>
      <c r="V700" s="232" t="s">
        <v>23</v>
      </c>
      <c r="W700" s="231" t="s">
        <v>20</v>
      </c>
      <c r="X700" s="225" t="s">
        <v>1</v>
      </c>
      <c r="Y700" s="225" t="s">
        <v>1</v>
      </c>
      <c r="Z700" s="225" t="s">
        <v>1</v>
      </c>
      <c r="AA700" s="225" t="s">
        <v>1</v>
      </c>
      <c r="AB700" s="225" t="s">
        <v>1</v>
      </c>
      <c r="AC700" s="225" t="s">
        <v>1</v>
      </c>
      <c r="AD700" s="225" t="s">
        <v>1</v>
      </c>
      <c r="AE700" s="232" t="s">
        <v>23</v>
      </c>
      <c r="AF700" s="225" t="s">
        <v>1</v>
      </c>
      <c r="AG700" s="225" t="s">
        <v>1</v>
      </c>
      <c r="AH700" s="225" t="s">
        <v>1</v>
      </c>
      <c r="AI700" s="225" t="s">
        <v>1</v>
      </c>
      <c r="AJ700" s="225" t="s">
        <v>1</v>
      </c>
      <c r="AK700" s="225" t="s">
        <v>1</v>
      </c>
      <c r="AL700" s="225" t="s">
        <v>1</v>
      </c>
      <c r="AM700" s="225" t="s">
        <v>1</v>
      </c>
      <c r="AN700" s="225" t="s">
        <v>1</v>
      </c>
      <c r="AO700" s="225" t="s">
        <v>1</v>
      </c>
      <c r="AP700" s="225" t="s">
        <v>1</v>
      </c>
      <c r="AQ700" s="225" t="s">
        <v>1</v>
      </c>
      <c r="AR700" s="225" t="s">
        <v>1</v>
      </c>
      <c r="AS700" s="225" t="s">
        <v>1</v>
      </c>
      <c r="AT700" s="225" t="s">
        <v>1</v>
      </c>
      <c r="AU700" s="225" t="s">
        <v>1</v>
      </c>
      <c r="AV700" s="225" t="s">
        <v>1</v>
      </c>
      <c r="AW700" s="232" t="s">
        <v>1242</v>
      </c>
      <c r="AX700" s="235">
        <v>0</v>
      </c>
      <c r="AY700" s="235">
        <v>0</v>
      </c>
      <c r="AZ700" s="228" t="s">
        <v>1</v>
      </c>
      <c r="BA700" s="228" t="s">
        <v>1</v>
      </c>
      <c r="BB700" s="229" t="s">
        <v>1</v>
      </c>
      <c r="BD700" t="e">
        <f>VLOOKUP(A700,'High impact list'!$A:$F,1,FALSE)</f>
        <v>#N/A</v>
      </c>
      <c r="BE700" t="e">
        <f>VLOOKUP(A700,'High impact list'!$A:$F,5,FALSE)</f>
        <v>#N/A</v>
      </c>
      <c r="BF700">
        <v>4</v>
      </c>
      <c r="BG700">
        <v>6</v>
      </c>
      <c r="BH700" t="e">
        <f>VLOOKUP(A700,Sheet2!B:B,1,FALSE)</f>
        <v>#N/A</v>
      </c>
    </row>
    <row r="701" spans="1:60" ht="18.75" customHeight="1" x14ac:dyDescent="0.25">
      <c r="A701" s="223">
        <v>1100</v>
      </c>
      <c r="B701" s="224" t="s">
        <v>1406</v>
      </c>
      <c r="C701" s="225" t="s">
        <v>1388</v>
      </c>
      <c r="D701" s="225" t="s">
        <v>414</v>
      </c>
      <c r="E701" s="225" t="s">
        <v>896</v>
      </c>
      <c r="F701" s="225" t="s">
        <v>1</v>
      </c>
      <c r="G701" s="225" t="s">
        <v>667</v>
      </c>
      <c r="H701" s="224" t="s">
        <v>1</v>
      </c>
      <c r="I701" s="224" t="s">
        <v>437</v>
      </c>
      <c r="J701" s="241" t="s">
        <v>39</v>
      </c>
      <c r="K701" s="225" t="s">
        <v>1</v>
      </c>
      <c r="L701" s="225" t="s">
        <v>1</v>
      </c>
      <c r="M701" s="226" t="s">
        <v>33</v>
      </c>
      <c r="N701" s="225" t="s">
        <v>1</v>
      </c>
      <c r="O701" s="225" t="s">
        <v>1</v>
      </c>
      <c r="P701" s="225" t="s">
        <v>1</v>
      </c>
      <c r="Q701" s="225" t="s">
        <v>1</v>
      </c>
      <c r="R701" s="225" t="s">
        <v>1</v>
      </c>
      <c r="S701" s="225" t="s">
        <v>1</v>
      </c>
      <c r="T701" s="225" t="s">
        <v>1</v>
      </c>
      <c r="U701" s="225" t="s">
        <v>1</v>
      </c>
      <c r="V701" s="225" t="s">
        <v>1</v>
      </c>
      <c r="W701" s="225" t="s">
        <v>1</v>
      </c>
      <c r="X701" s="225" t="s">
        <v>1</v>
      </c>
      <c r="Y701" s="225" t="s">
        <v>1</v>
      </c>
      <c r="Z701" s="225" t="s">
        <v>1</v>
      </c>
      <c r="AA701" s="225" t="s">
        <v>1</v>
      </c>
      <c r="AB701" s="225" t="s">
        <v>1</v>
      </c>
      <c r="AC701" s="225" t="s">
        <v>1</v>
      </c>
      <c r="AD701" s="225" t="s">
        <v>1</v>
      </c>
      <c r="AE701" s="225" t="s">
        <v>1</v>
      </c>
      <c r="AF701" s="225" t="s">
        <v>1</v>
      </c>
      <c r="AG701" s="225" t="s">
        <v>1</v>
      </c>
      <c r="AH701" s="225" t="s">
        <v>1</v>
      </c>
      <c r="AI701" s="225" t="s">
        <v>1</v>
      </c>
      <c r="AJ701" s="225" t="s">
        <v>1</v>
      </c>
      <c r="AK701" s="225" t="s">
        <v>1</v>
      </c>
      <c r="AL701" s="225" t="s">
        <v>1</v>
      </c>
      <c r="AM701" s="225" t="s">
        <v>1</v>
      </c>
      <c r="AN701" s="225" t="s">
        <v>1</v>
      </c>
      <c r="AO701" s="225" t="s">
        <v>1</v>
      </c>
      <c r="AP701" s="225" t="s">
        <v>1</v>
      </c>
      <c r="AQ701" s="225" t="s">
        <v>1</v>
      </c>
      <c r="AR701" s="225" t="s">
        <v>1</v>
      </c>
      <c r="AS701" s="225" t="s">
        <v>1</v>
      </c>
      <c r="AT701" s="225" t="s">
        <v>1</v>
      </c>
      <c r="AU701" s="225" t="s">
        <v>1</v>
      </c>
      <c r="AV701" s="225" t="s">
        <v>1</v>
      </c>
      <c r="AW701" s="235" t="s">
        <v>1</v>
      </c>
      <c r="AX701" s="235">
        <v>0</v>
      </c>
      <c r="AY701" s="235">
        <v>0</v>
      </c>
      <c r="AZ701" s="228" t="s">
        <v>1</v>
      </c>
      <c r="BA701" s="228" t="s">
        <v>1</v>
      </c>
      <c r="BB701" s="229" t="s">
        <v>1</v>
      </c>
      <c r="BD701" t="e">
        <f>VLOOKUP(A701,'High impact list'!$A:$F,1,FALSE)</f>
        <v>#N/A</v>
      </c>
      <c r="BE701" t="e">
        <f>VLOOKUP(A701,'High impact list'!$A:$F,5,FALSE)</f>
        <v>#N/A</v>
      </c>
      <c r="BF701">
        <v>4</v>
      </c>
      <c r="BG701">
        <v>6</v>
      </c>
      <c r="BH701" t="e">
        <f>VLOOKUP(A701,Sheet2!B:B,1,FALSE)</f>
        <v>#N/A</v>
      </c>
    </row>
    <row r="702" spans="1:60" ht="14.25" customHeight="1" x14ac:dyDescent="0.25">
      <c r="A702" s="223">
        <v>1052</v>
      </c>
      <c r="B702" s="224" t="s">
        <v>665</v>
      </c>
      <c r="C702" s="225" t="s">
        <v>1388</v>
      </c>
      <c r="D702" s="225" t="s">
        <v>414</v>
      </c>
      <c r="E702" s="225" t="s">
        <v>658</v>
      </c>
      <c r="F702" s="225" t="s">
        <v>1</v>
      </c>
      <c r="G702" s="225" t="s">
        <v>439</v>
      </c>
      <c r="H702" s="224" t="s">
        <v>1</v>
      </c>
      <c r="I702" s="224" t="s">
        <v>437</v>
      </c>
      <c r="J702" s="241" t="s">
        <v>39</v>
      </c>
      <c r="K702" s="225" t="s">
        <v>1</v>
      </c>
      <c r="L702" s="225" t="s">
        <v>1</v>
      </c>
      <c r="M702" s="227" t="s">
        <v>17</v>
      </c>
      <c r="N702" s="225" t="s">
        <v>1</v>
      </c>
      <c r="O702" s="225" t="s">
        <v>1</v>
      </c>
      <c r="P702" s="225" t="s">
        <v>1</v>
      </c>
      <c r="Q702" s="225" t="s">
        <v>1</v>
      </c>
      <c r="R702" s="225" t="s">
        <v>1</v>
      </c>
      <c r="S702" s="225" t="s">
        <v>1</v>
      </c>
      <c r="T702" s="225" t="s">
        <v>1</v>
      </c>
      <c r="U702" s="225" t="s">
        <v>1</v>
      </c>
      <c r="V702" s="225" t="s">
        <v>1</v>
      </c>
      <c r="W702" s="225" t="s">
        <v>1</v>
      </c>
      <c r="X702" s="225" t="s">
        <v>1</v>
      </c>
      <c r="Y702" s="225" t="s">
        <v>1</v>
      </c>
      <c r="Z702" s="225" t="s">
        <v>1</v>
      </c>
      <c r="AA702" s="225" t="s">
        <v>1</v>
      </c>
      <c r="AB702" s="225" t="s">
        <v>1</v>
      </c>
      <c r="AC702" s="225" t="s">
        <v>1</v>
      </c>
      <c r="AD702" s="225" t="s">
        <v>1</v>
      </c>
      <c r="AE702" s="225" t="s">
        <v>1</v>
      </c>
      <c r="AF702" s="225" t="s">
        <v>1</v>
      </c>
      <c r="AG702" s="225" t="s">
        <v>1</v>
      </c>
      <c r="AH702" s="225" t="s">
        <v>1</v>
      </c>
      <c r="AI702" s="225" t="s">
        <v>1</v>
      </c>
      <c r="AJ702" s="225" t="s">
        <v>1</v>
      </c>
      <c r="AK702" s="225" t="s">
        <v>1</v>
      </c>
      <c r="AL702" s="225" t="s">
        <v>1</v>
      </c>
      <c r="AM702" s="225" t="s">
        <v>1</v>
      </c>
      <c r="AN702" s="225" t="s">
        <v>1</v>
      </c>
      <c r="AO702" s="225" t="s">
        <v>1</v>
      </c>
      <c r="AP702" s="225" t="s">
        <v>1</v>
      </c>
      <c r="AQ702" s="225" t="s">
        <v>1</v>
      </c>
      <c r="AR702" s="225" t="s">
        <v>1</v>
      </c>
      <c r="AS702" s="225" t="s">
        <v>1</v>
      </c>
      <c r="AT702" s="225" t="s">
        <v>1</v>
      </c>
      <c r="AU702" s="225" t="s">
        <v>1</v>
      </c>
      <c r="AV702" s="225" t="s">
        <v>1</v>
      </c>
      <c r="AW702" s="235" t="s">
        <v>1</v>
      </c>
      <c r="AX702" s="235">
        <v>0</v>
      </c>
      <c r="AY702" s="235">
        <v>0</v>
      </c>
      <c r="AZ702" s="228" t="s">
        <v>1</v>
      </c>
      <c r="BA702" s="228" t="s">
        <v>1</v>
      </c>
      <c r="BB702" s="229" t="s">
        <v>1</v>
      </c>
      <c r="BD702" t="e">
        <f>VLOOKUP(A702,'High impact list'!$A:$F,1,FALSE)</f>
        <v>#N/A</v>
      </c>
      <c r="BE702" t="e">
        <f>VLOOKUP(A702,'High impact list'!$A:$F,5,FALSE)</f>
        <v>#N/A</v>
      </c>
      <c r="BF702">
        <v>4</v>
      </c>
      <c r="BG702">
        <v>6</v>
      </c>
      <c r="BH702" t="e">
        <f>VLOOKUP(A702,Sheet2!B:B,1,FALSE)</f>
        <v>#N/A</v>
      </c>
    </row>
    <row r="703" spans="1:60" ht="13.5" customHeight="1" x14ac:dyDescent="0.25">
      <c r="A703" s="223">
        <v>1540</v>
      </c>
      <c r="B703" s="224" t="s">
        <v>970</v>
      </c>
      <c r="C703" s="225" t="s">
        <v>1388</v>
      </c>
      <c r="D703" s="225" t="s">
        <v>414</v>
      </c>
      <c r="E703" s="225" t="s">
        <v>941</v>
      </c>
      <c r="F703" s="225" t="s">
        <v>1</v>
      </c>
      <c r="G703" s="225" t="s">
        <v>447</v>
      </c>
      <c r="H703" s="224" t="s">
        <v>1</v>
      </c>
      <c r="I703" s="224" t="s">
        <v>437</v>
      </c>
      <c r="J703" s="241" t="s">
        <v>39</v>
      </c>
      <c r="K703" s="225" t="s">
        <v>1</v>
      </c>
      <c r="L703" s="225" t="s">
        <v>1</v>
      </c>
      <c r="M703" s="241" t="s">
        <v>39</v>
      </c>
      <c r="N703" s="225" t="s">
        <v>1</v>
      </c>
      <c r="O703" s="225" t="s">
        <v>1</v>
      </c>
      <c r="P703" s="225" t="s">
        <v>1</v>
      </c>
      <c r="Q703" s="225" t="s">
        <v>1</v>
      </c>
      <c r="R703" s="225" t="s">
        <v>1</v>
      </c>
      <c r="S703" s="225" t="s">
        <v>1</v>
      </c>
      <c r="T703" s="225" t="s">
        <v>1</v>
      </c>
      <c r="U703" s="225" t="s">
        <v>1</v>
      </c>
      <c r="V703" s="225" t="s">
        <v>1</v>
      </c>
      <c r="W703" s="225" t="s">
        <v>1</v>
      </c>
      <c r="X703" s="225" t="s">
        <v>1</v>
      </c>
      <c r="Y703" s="225" t="s">
        <v>1</v>
      </c>
      <c r="Z703" s="225" t="s">
        <v>1</v>
      </c>
      <c r="AA703" s="225" t="s">
        <v>1</v>
      </c>
      <c r="AB703" s="225" t="s">
        <v>1</v>
      </c>
      <c r="AC703" s="225" t="s">
        <v>1</v>
      </c>
      <c r="AD703" s="225" t="s">
        <v>1</v>
      </c>
      <c r="AE703" s="225" t="s">
        <v>1</v>
      </c>
      <c r="AF703" s="225" t="s">
        <v>1</v>
      </c>
      <c r="AG703" s="225" t="s">
        <v>1</v>
      </c>
      <c r="AH703" s="225" t="s">
        <v>1</v>
      </c>
      <c r="AI703" s="225" t="s">
        <v>1</v>
      </c>
      <c r="AJ703" s="225" t="s">
        <v>1</v>
      </c>
      <c r="AK703" s="225" t="s">
        <v>1</v>
      </c>
      <c r="AL703" s="225" t="s">
        <v>1</v>
      </c>
      <c r="AM703" s="225" t="s">
        <v>1</v>
      </c>
      <c r="AN703" s="225" t="s">
        <v>1</v>
      </c>
      <c r="AO703" s="225" t="s">
        <v>1</v>
      </c>
      <c r="AP703" s="225" t="s">
        <v>1</v>
      </c>
      <c r="AQ703" s="225" t="s">
        <v>1</v>
      </c>
      <c r="AR703" s="225" t="s">
        <v>1</v>
      </c>
      <c r="AS703" s="225" t="s">
        <v>1</v>
      </c>
      <c r="AT703" s="225" t="s">
        <v>1</v>
      </c>
      <c r="AU703" s="225" t="s">
        <v>1</v>
      </c>
      <c r="AV703" s="225" t="s">
        <v>1</v>
      </c>
      <c r="AW703" s="235" t="s">
        <v>1</v>
      </c>
      <c r="AX703" s="235">
        <v>0</v>
      </c>
      <c r="AY703" s="235">
        <v>0</v>
      </c>
      <c r="AZ703" s="228" t="s">
        <v>1</v>
      </c>
      <c r="BA703" s="228" t="s">
        <v>1</v>
      </c>
      <c r="BB703" s="229" t="s">
        <v>1</v>
      </c>
      <c r="BD703" t="e">
        <f>VLOOKUP(A703,'High impact list'!$A:$F,1,FALSE)</f>
        <v>#N/A</v>
      </c>
      <c r="BE703" t="e">
        <f>VLOOKUP(A703,'High impact list'!$A:$F,5,FALSE)</f>
        <v>#N/A</v>
      </c>
      <c r="BF703">
        <v>4</v>
      </c>
      <c r="BG703">
        <v>6</v>
      </c>
      <c r="BH703" t="e">
        <f>VLOOKUP(A703,Sheet2!B:B,1,FALSE)</f>
        <v>#N/A</v>
      </c>
    </row>
    <row r="704" spans="1:60" ht="18.75" customHeight="1" x14ac:dyDescent="0.25">
      <c r="A704" s="223">
        <v>1541</v>
      </c>
      <c r="B704" s="224" t="s">
        <v>971</v>
      </c>
      <c r="C704" s="225" t="s">
        <v>1388</v>
      </c>
      <c r="D704" s="225" t="s">
        <v>414</v>
      </c>
      <c r="E704" s="225" t="s">
        <v>941</v>
      </c>
      <c r="F704" s="225" t="s">
        <v>1</v>
      </c>
      <c r="G704" s="225" t="s">
        <v>447</v>
      </c>
      <c r="H704" s="224" t="s">
        <v>1</v>
      </c>
      <c r="I704" s="224" t="s">
        <v>437</v>
      </c>
      <c r="J704" s="241" t="s">
        <v>39</v>
      </c>
      <c r="K704" s="225" t="s">
        <v>1</v>
      </c>
      <c r="L704" s="225" t="s">
        <v>1</v>
      </c>
      <c r="M704" s="241" t="s">
        <v>39</v>
      </c>
      <c r="N704" s="225" t="s">
        <v>1</v>
      </c>
      <c r="O704" s="230" t="s">
        <v>22</v>
      </c>
      <c r="P704" s="225" t="s">
        <v>1</v>
      </c>
      <c r="Q704" s="225" t="s">
        <v>1</v>
      </c>
      <c r="R704" s="225" t="s">
        <v>1</v>
      </c>
      <c r="S704" s="225" t="s">
        <v>1</v>
      </c>
      <c r="T704" s="225" t="s">
        <v>1</v>
      </c>
      <c r="U704" s="225" t="s">
        <v>1</v>
      </c>
      <c r="V704" s="225" t="s">
        <v>1</v>
      </c>
      <c r="W704" s="225" t="s">
        <v>1</v>
      </c>
      <c r="X704" s="225" t="s">
        <v>1</v>
      </c>
      <c r="Y704" s="225" t="s">
        <v>1</v>
      </c>
      <c r="Z704" s="225" t="s">
        <v>1</v>
      </c>
      <c r="AA704" s="225" t="s">
        <v>1</v>
      </c>
      <c r="AB704" s="225" t="s">
        <v>1</v>
      </c>
      <c r="AC704" s="225" t="s">
        <v>1</v>
      </c>
      <c r="AD704" s="225" t="s">
        <v>1</v>
      </c>
      <c r="AE704" s="225" t="s">
        <v>1</v>
      </c>
      <c r="AF704" s="225" t="s">
        <v>1</v>
      </c>
      <c r="AG704" s="225" t="s">
        <v>1</v>
      </c>
      <c r="AH704" s="225" t="s">
        <v>1</v>
      </c>
      <c r="AI704" s="225" t="s">
        <v>1</v>
      </c>
      <c r="AJ704" s="225" t="s">
        <v>1</v>
      </c>
      <c r="AK704" s="225" t="s">
        <v>1</v>
      </c>
      <c r="AL704" s="225" t="s">
        <v>1</v>
      </c>
      <c r="AM704" s="225" t="s">
        <v>1</v>
      </c>
      <c r="AN704" s="225" t="s">
        <v>1</v>
      </c>
      <c r="AO704" s="225" t="s">
        <v>1</v>
      </c>
      <c r="AP704" s="225" t="s">
        <v>1</v>
      </c>
      <c r="AQ704" s="225" t="s">
        <v>1</v>
      </c>
      <c r="AR704" s="225" t="s">
        <v>1</v>
      </c>
      <c r="AS704" s="225" t="s">
        <v>1</v>
      </c>
      <c r="AT704" s="225" t="s">
        <v>1</v>
      </c>
      <c r="AU704" s="225" t="s">
        <v>1</v>
      </c>
      <c r="AV704" s="225" t="s">
        <v>1</v>
      </c>
      <c r="AW704" s="235" t="s">
        <v>1</v>
      </c>
      <c r="AX704" s="235">
        <v>0</v>
      </c>
      <c r="AY704" s="235">
        <v>0</v>
      </c>
      <c r="AZ704" s="228" t="s">
        <v>1</v>
      </c>
      <c r="BA704" s="228" t="s">
        <v>1</v>
      </c>
      <c r="BB704" s="229" t="s">
        <v>1</v>
      </c>
      <c r="BD704" t="e">
        <f>VLOOKUP(A704,'High impact list'!$A:$F,1,FALSE)</f>
        <v>#N/A</v>
      </c>
      <c r="BE704" t="e">
        <f>VLOOKUP(A704,'High impact list'!$A:$F,5,FALSE)</f>
        <v>#N/A</v>
      </c>
      <c r="BF704">
        <v>4</v>
      </c>
      <c r="BG704">
        <v>6</v>
      </c>
      <c r="BH704" t="e">
        <f>VLOOKUP(A704,Sheet2!B:B,1,FALSE)</f>
        <v>#N/A</v>
      </c>
    </row>
    <row r="705" spans="1:60" ht="18.75" customHeight="1" x14ac:dyDescent="0.25">
      <c r="A705" s="223">
        <v>1280</v>
      </c>
      <c r="B705" s="224" t="s">
        <v>1409</v>
      </c>
      <c r="C705" s="225" t="s">
        <v>1388</v>
      </c>
      <c r="D705" s="225" t="s">
        <v>414</v>
      </c>
      <c r="E705" s="225" t="s">
        <v>941</v>
      </c>
      <c r="F705" s="225" t="s">
        <v>1</v>
      </c>
      <c r="G705" s="225" t="s">
        <v>447</v>
      </c>
      <c r="H705" s="224" t="s">
        <v>1</v>
      </c>
      <c r="I705" s="224" t="s">
        <v>437</v>
      </c>
      <c r="J705" s="241" t="s">
        <v>39</v>
      </c>
      <c r="K705" s="225" t="s">
        <v>1</v>
      </c>
      <c r="L705" s="225" t="s">
        <v>1</v>
      </c>
      <c r="M705" s="226" t="s">
        <v>33</v>
      </c>
      <c r="N705" s="225" t="s">
        <v>1</v>
      </c>
      <c r="O705" s="225" t="s">
        <v>1</v>
      </c>
      <c r="P705" s="225" t="s">
        <v>1</v>
      </c>
      <c r="Q705" s="225" t="s">
        <v>1</v>
      </c>
      <c r="R705" s="225" t="s">
        <v>1</v>
      </c>
      <c r="S705" s="225" t="s">
        <v>1</v>
      </c>
      <c r="T705" s="225" t="s">
        <v>1</v>
      </c>
      <c r="U705" s="225" t="s">
        <v>1</v>
      </c>
      <c r="V705" s="225" t="s">
        <v>1</v>
      </c>
      <c r="W705" s="225" t="s">
        <v>1</v>
      </c>
      <c r="X705" s="225" t="s">
        <v>1</v>
      </c>
      <c r="Y705" s="225" t="s">
        <v>1</v>
      </c>
      <c r="Z705" s="225" t="s">
        <v>1</v>
      </c>
      <c r="AA705" s="225" t="s">
        <v>1</v>
      </c>
      <c r="AB705" s="225" t="s">
        <v>1</v>
      </c>
      <c r="AC705" s="225" t="s">
        <v>1</v>
      </c>
      <c r="AD705" s="225" t="s">
        <v>1</v>
      </c>
      <c r="AE705" s="225" t="s">
        <v>1</v>
      </c>
      <c r="AF705" s="225" t="s">
        <v>1</v>
      </c>
      <c r="AG705" s="225" t="s">
        <v>1</v>
      </c>
      <c r="AH705" s="225" t="s">
        <v>1</v>
      </c>
      <c r="AI705" s="225" t="s">
        <v>1</v>
      </c>
      <c r="AJ705" s="225" t="s">
        <v>1</v>
      </c>
      <c r="AK705" s="225" t="s">
        <v>1</v>
      </c>
      <c r="AL705" s="225" t="s">
        <v>1</v>
      </c>
      <c r="AM705" s="225" t="s">
        <v>1</v>
      </c>
      <c r="AN705" s="225" t="s">
        <v>1</v>
      </c>
      <c r="AO705" s="225" t="s">
        <v>1</v>
      </c>
      <c r="AP705" s="225" t="s">
        <v>1</v>
      </c>
      <c r="AQ705" s="225" t="s">
        <v>1</v>
      </c>
      <c r="AR705" s="225" t="s">
        <v>1</v>
      </c>
      <c r="AS705" s="225" t="s">
        <v>1</v>
      </c>
      <c r="AT705" s="225" t="s">
        <v>1</v>
      </c>
      <c r="AU705" s="225" t="s">
        <v>1</v>
      </c>
      <c r="AV705" s="225" t="s">
        <v>1</v>
      </c>
      <c r="AW705" s="235" t="s">
        <v>1</v>
      </c>
      <c r="AX705" s="235">
        <v>0</v>
      </c>
      <c r="AY705" s="235">
        <v>0</v>
      </c>
      <c r="AZ705" s="228" t="s">
        <v>1</v>
      </c>
      <c r="BA705" s="228" t="s">
        <v>1</v>
      </c>
      <c r="BB705" s="229" t="s">
        <v>1</v>
      </c>
      <c r="BD705" t="e">
        <f>VLOOKUP(A705,'High impact list'!$A:$F,1,FALSE)</f>
        <v>#N/A</v>
      </c>
      <c r="BE705" t="e">
        <f>VLOOKUP(A705,'High impact list'!$A:$F,5,FALSE)</f>
        <v>#N/A</v>
      </c>
      <c r="BF705">
        <v>4</v>
      </c>
      <c r="BG705">
        <v>6</v>
      </c>
      <c r="BH705" t="e">
        <f>VLOOKUP(A705,Sheet2!B:B,1,FALSE)</f>
        <v>#N/A</v>
      </c>
    </row>
    <row r="706" spans="1:60" ht="18.75" customHeight="1" x14ac:dyDescent="0.25">
      <c r="A706" s="223">
        <v>1056</v>
      </c>
      <c r="B706" s="224" t="s">
        <v>153</v>
      </c>
      <c r="C706" s="225" t="s">
        <v>1388</v>
      </c>
      <c r="D706" s="225" t="s">
        <v>414</v>
      </c>
      <c r="E706" s="225" t="s">
        <v>854</v>
      </c>
      <c r="F706" s="225" t="s">
        <v>1</v>
      </c>
      <c r="G706" s="225" t="s">
        <v>151</v>
      </c>
      <c r="H706" s="224" t="s">
        <v>1</v>
      </c>
      <c r="I706" s="224" t="s">
        <v>437</v>
      </c>
      <c r="J706" s="241" t="s">
        <v>39</v>
      </c>
      <c r="K706" s="225" t="s">
        <v>1</v>
      </c>
      <c r="L706" s="230" t="s">
        <v>22</v>
      </c>
      <c r="M706" s="227" t="s">
        <v>17</v>
      </c>
      <c r="N706" s="225" t="s">
        <v>1</v>
      </c>
      <c r="O706" s="232" t="s">
        <v>23</v>
      </c>
      <c r="P706" s="225" t="s">
        <v>1</v>
      </c>
      <c r="Q706" s="225" t="s">
        <v>1</v>
      </c>
      <c r="R706" s="225" t="s">
        <v>1</v>
      </c>
      <c r="S706" s="225" t="s">
        <v>1</v>
      </c>
      <c r="T706" s="225" t="s">
        <v>1</v>
      </c>
      <c r="U706" s="225" t="s">
        <v>1</v>
      </c>
      <c r="V706" s="225" t="s">
        <v>1</v>
      </c>
      <c r="W706" s="225" t="s">
        <v>1</v>
      </c>
      <c r="X706" s="225" t="s">
        <v>1</v>
      </c>
      <c r="Y706" s="225" t="s">
        <v>1</v>
      </c>
      <c r="Z706" s="225" t="s">
        <v>1</v>
      </c>
      <c r="AA706" s="225" t="s">
        <v>1</v>
      </c>
      <c r="AB706" s="225" t="s">
        <v>1</v>
      </c>
      <c r="AC706" s="225" t="s">
        <v>1</v>
      </c>
      <c r="AD706" s="225" t="s">
        <v>1</v>
      </c>
      <c r="AE706" s="230" t="s">
        <v>22</v>
      </c>
      <c r="AF706" s="230" t="s">
        <v>22</v>
      </c>
      <c r="AG706" s="225" t="s">
        <v>1</v>
      </c>
      <c r="AH706" s="225" t="s">
        <v>1</v>
      </c>
      <c r="AI706" s="225" t="s">
        <v>1</v>
      </c>
      <c r="AJ706" s="225" t="s">
        <v>1</v>
      </c>
      <c r="AK706" s="225" t="s">
        <v>1</v>
      </c>
      <c r="AL706" s="225" t="s">
        <v>1</v>
      </c>
      <c r="AM706" s="225" t="s">
        <v>1</v>
      </c>
      <c r="AN706" s="225" t="s">
        <v>1</v>
      </c>
      <c r="AO706" s="225" t="s">
        <v>1</v>
      </c>
      <c r="AP706" s="225" t="s">
        <v>1</v>
      </c>
      <c r="AQ706" s="225" t="s">
        <v>1</v>
      </c>
      <c r="AR706" s="225" t="s">
        <v>1</v>
      </c>
      <c r="AS706" s="225" t="s">
        <v>1</v>
      </c>
      <c r="AT706" s="225" t="s">
        <v>1</v>
      </c>
      <c r="AU706" s="225" t="s">
        <v>1</v>
      </c>
      <c r="AV706" s="225" t="s">
        <v>1</v>
      </c>
      <c r="AW706" s="235" t="s">
        <v>1</v>
      </c>
      <c r="AX706" s="235">
        <v>0</v>
      </c>
      <c r="AY706" s="235">
        <v>0</v>
      </c>
      <c r="AZ706" s="228">
        <v>0</v>
      </c>
      <c r="BA706" s="228">
        <v>0</v>
      </c>
      <c r="BB706" s="229">
        <v>0</v>
      </c>
      <c r="BD706" t="e">
        <f>VLOOKUP(A706,'High impact list'!$A:$F,1,FALSE)</f>
        <v>#N/A</v>
      </c>
      <c r="BE706" t="e">
        <f>VLOOKUP(A706,'High impact list'!$A:$F,5,FALSE)</f>
        <v>#N/A</v>
      </c>
      <c r="BF706">
        <v>4</v>
      </c>
      <c r="BG706">
        <v>6</v>
      </c>
      <c r="BH706" t="e">
        <f>VLOOKUP(A706,Sheet2!B:B,1,FALSE)</f>
        <v>#N/A</v>
      </c>
    </row>
    <row r="707" spans="1:60" ht="18.75" customHeight="1" x14ac:dyDescent="0.25">
      <c r="A707" s="223">
        <v>1042</v>
      </c>
      <c r="B707" s="224" t="s">
        <v>1410</v>
      </c>
      <c r="C707" s="225" t="s">
        <v>1388</v>
      </c>
      <c r="D707" s="225" t="s">
        <v>414</v>
      </c>
      <c r="E707" s="225" t="s">
        <v>683</v>
      </c>
      <c r="F707" s="225" t="s">
        <v>1</v>
      </c>
      <c r="G707" s="225" t="s">
        <v>687</v>
      </c>
      <c r="H707" s="224" t="s">
        <v>1</v>
      </c>
      <c r="I707" s="224" t="s">
        <v>437</v>
      </c>
      <c r="J707" s="241" t="s">
        <v>39</v>
      </c>
      <c r="K707" s="225" t="s">
        <v>1</v>
      </c>
      <c r="L707" s="225" t="s">
        <v>1</v>
      </c>
      <c r="M707" s="226" t="s">
        <v>33</v>
      </c>
      <c r="N707" s="225" t="s">
        <v>1</v>
      </c>
      <c r="O707" s="225" t="s">
        <v>1</v>
      </c>
      <c r="P707" s="225" t="s">
        <v>1</v>
      </c>
      <c r="Q707" s="225" t="s">
        <v>1</v>
      </c>
      <c r="R707" s="225" t="s">
        <v>1</v>
      </c>
      <c r="S707" s="225" t="s">
        <v>1</v>
      </c>
      <c r="T707" s="225" t="s">
        <v>1</v>
      </c>
      <c r="U707" s="225" t="s">
        <v>1</v>
      </c>
      <c r="V707" s="225" t="s">
        <v>1</v>
      </c>
      <c r="W707" s="225" t="s">
        <v>1</v>
      </c>
      <c r="X707" s="225" t="s">
        <v>1</v>
      </c>
      <c r="Y707" s="225" t="s">
        <v>1</v>
      </c>
      <c r="Z707" s="225" t="s">
        <v>1</v>
      </c>
      <c r="AA707" s="225" t="s">
        <v>1</v>
      </c>
      <c r="AB707" s="225" t="s">
        <v>1</v>
      </c>
      <c r="AC707" s="225" t="s">
        <v>1</v>
      </c>
      <c r="AD707" s="225" t="s">
        <v>1</v>
      </c>
      <c r="AE707" s="225" t="s">
        <v>1</v>
      </c>
      <c r="AF707" s="225" t="s">
        <v>1</v>
      </c>
      <c r="AG707" s="225" t="s">
        <v>1</v>
      </c>
      <c r="AH707" s="225" t="s">
        <v>1</v>
      </c>
      <c r="AI707" s="225" t="s">
        <v>1</v>
      </c>
      <c r="AJ707" s="225" t="s">
        <v>1</v>
      </c>
      <c r="AK707" s="225" t="s">
        <v>1</v>
      </c>
      <c r="AL707" s="225" t="s">
        <v>1</v>
      </c>
      <c r="AM707" s="225" t="s">
        <v>1</v>
      </c>
      <c r="AN707" s="225" t="s">
        <v>1</v>
      </c>
      <c r="AO707" s="225" t="s">
        <v>1</v>
      </c>
      <c r="AP707" s="225" t="s">
        <v>1</v>
      </c>
      <c r="AQ707" s="225" t="s">
        <v>1</v>
      </c>
      <c r="AR707" s="225" t="s">
        <v>1</v>
      </c>
      <c r="AS707" s="225" t="s">
        <v>1</v>
      </c>
      <c r="AT707" s="225" t="s">
        <v>1</v>
      </c>
      <c r="AU707" s="225" t="s">
        <v>1</v>
      </c>
      <c r="AV707" s="225" t="s">
        <v>1</v>
      </c>
      <c r="AW707" s="235" t="s">
        <v>1</v>
      </c>
      <c r="AX707" s="235">
        <v>0</v>
      </c>
      <c r="AY707" s="235">
        <v>0</v>
      </c>
      <c r="AZ707" s="228" t="s">
        <v>1</v>
      </c>
      <c r="BA707" s="228" t="s">
        <v>1</v>
      </c>
      <c r="BB707" s="229" t="s">
        <v>1</v>
      </c>
      <c r="BD707" t="e">
        <f>VLOOKUP(A707,'High impact list'!$A:$F,1,FALSE)</f>
        <v>#N/A</v>
      </c>
      <c r="BE707" t="e">
        <f>VLOOKUP(A707,'High impact list'!$A:$F,5,FALSE)</f>
        <v>#N/A</v>
      </c>
      <c r="BF707">
        <v>4</v>
      </c>
      <c r="BG707">
        <v>6</v>
      </c>
      <c r="BH707" t="e">
        <f>VLOOKUP(A707,Sheet2!B:B,1,FALSE)</f>
        <v>#N/A</v>
      </c>
    </row>
    <row r="708" spans="1:60" ht="18.75" customHeight="1" x14ac:dyDescent="0.25">
      <c r="A708" s="223">
        <v>1267</v>
      </c>
      <c r="B708" s="224" t="s">
        <v>1412</v>
      </c>
      <c r="C708" s="225" t="s">
        <v>1388</v>
      </c>
      <c r="D708" s="225" t="s">
        <v>414</v>
      </c>
      <c r="E708" s="225" t="s">
        <v>941</v>
      </c>
      <c r="F708" s="225" t="s">
        <v>1</v>
      </c>
      <c r="G708" s="225" t="s">
        <v>447</v>
      </c>
      <c r="H708" s="224" t="s">
        <v>1</v>
      </c>
      <c r="I708" s="224" t="s">
        <v>437</v>
      </c>
      <c r="J708" s="241" t="s">
        <v>39</v>
      </c>
      <c r="K708" s="225" t="s">
        <v>1</v>
      </c>
      <c r="L708" s="230" t="s">
        <v>22</v>
      </c>
      <c r="M708" s="227" t="s">
        <v>17</v>
      </c>
      <c r="N708" s="225" t="s">
        <v>1</v>
      </c>
      <c r="O708" s="232" t="s">
        <v>23</v>
      </c>
      <c r="P708" s="225" t="s">
        <v>1</v>
      </c>
      <c r="Q708" s="225" t="s">
        <v>1</v>
      </c>
      <c r="R708" s="225" t="s">
        <v>1</v>
      </c>
      <c r="S708" s="225" t="s">
        <v>1</v>
      </c>
      <c r="T708" s="225" t="s">
        <v>1</v>
      </c>
      <c r="U708" s="225" t="s">
        <v>1</v>
      </c>
      <c r="V708" s="225" t="s">
        <v>1</v>
      </c>
      <c r="W708" s="225" t="s">
        <v>1</v>
      </c>
      <c r="X708" s="225" t="s">
        <v>1</v>
      </c>
      <c r="Y708" s="225" t="s">
        <v>1</v>
      </c>
      <c r="Z708" s="225" t="s">
        <v>1</v>
      </c>
      <c r="AA708" s="225" t="s">
        <v>1</v>
      </c>
      <c r="AB708" s="225" t="s">
        <v>1</v>
      </c>
      <c r="AC708" s="225" t="s">
        <v>1</v>
      </c>
      <c r="AD708" s="225" t="s">
        <v>1</v>
      </c>
      <c r="AE708" s="230" t="s">
        <v>22</v>
      </c>
      <c r="AF708" s="225" t="s">
        <v>1</v>
      </c>
      <c r="AG708" s="225" t="s">
        <v>1</v>
      </c>
      <c r="AH708" s="225" t="s">
        <v>1</v>
      </c>
      <c r="AI708" s="225" t="s">
        <v>1</v>
      </c>
      <c r="AJ708" s="225" t="s">
        <v>1</v>
      </c>
      <c r="AK708" s="225" t="s">
        <v>1</v>
      </c>
      <c r="AL708" s="225" t="s">
        <v>1</v>
      </c>
      <c r="AM708" s="225" t="s">
        <v>1</v>
      </c>
      <c r="AN708" s="225" t="s">
        <v>1</v>
      </c>
      <c r="AO708" s="225" t="s">
        <v>1</v>
      </c>
      <c r="AP708" s="225" t="s">
        <v>1</v>
      </c>
      <c r="AQ708" s="225" t="s">
        <v>1</v>
      </c>
      <c r="AR708" s="230" t="s">
        <v>22</v>
      </c>
      <c r="AS708" s="225" t="s">
        <v>1</v>
      </c>
      <c r="AT708" s="225" t="s">
        <v>1</v>
      </c>
      <c r="AU708" s="225" t="s">
        <v>1</v>
      </c>
      <c r="AV708" s="225" t="s">
        <v>1</v>
      </c>
      <c r="AW708" s="235" t="s">
        <v>1</v>
      </c>
      <c r="AX708" s="235">
        <v>0</v>
      </c>
      <c r="AY708" s="235">
        <v>0</v>
      </c>
      <c r="AZ708" s="228" t="s">
        <v>1</v>
      </c>
      <c r="BA708" s="228" t="s">
        <v>1</v>
      </c>
      <c r="BB708" s="229" t="s">
        <v>1</v>
      </c>
      <c r="BD708" t="e">
        <f>VLOOKUP(A708,'High impact list'!$A:$F,1,FALSE)</f>
        <v>#N/A</v>
      </c>
      <c r="BE708" t="e">
        <f>VLOOKUP(A708,'High impact list'!$A:$F,5,FALSE)</f>
        <v>#N/A</v>
      </c>
      <c r="BF708">
        <v>4</v>
      </c>
      <c r="BG708">
        <v>6</v>
      </c>
      <c r="BH708" t="e">
        <f>VLOOKUP(A708,Sheet2!B:B,1,FALSE)</f>
        <v>#N/A</v>
      </c>
    </row>
    <row r="709" spans="1:60" ht="13.5" customHeight="1" x14ac:dyDescent="0.25">
      <c r="A709" s="223">
        <v>1536</v>
      </c>
      <c r="B709" s="224" t="s">
        <v>982</v>
      </c>
      <c r="C709" s="225" t="s">
        <v>1388</v>
      </c>
      <c r="D709" s="225" t="s">
        <v>414</v>
      </c>
      <c r="E709" s="225" t="s">
        <v>941</v>
      </c>
      <c r="F709" s="225" t="s">
        <v>1</v>
      </c>
      <c r="G709" s="225" t="s">
        <v>447</v>
      </c>
      <c r="H709" s="224" t="s">
        <v>1</v>
      </c>
      <c r="I709" s="224" t="s">
        <v>437</v>
      </c>
      <c r="J709" s="241" t="s">
        <v>39</v>
      </c>
      <c r="K709" s="225" t="s">
        <v>1</v>
      </c>
      <c r="L709" s="225" t="s">
        <v>1</v>
      </c>
      <c r="M709" s="241" t="s">
        <v>39</v>
      </c>
      <c r="N709" s="225" t="s">
        <v>1</v>
      </c>
      <c r="O709" s="225" t="s">
        <v>1</v>
      </c>
      <c r="P709" s="225" t="s">
        <v>1</v>
      </c>
      <c r="Q709" s="225" t="s">
        <v>1</v>
      </c>
      <c r="R709" s="225" t="s">
        <v>1</v>
      </c>
      <c r="S709" s="225" t="s">
        <v>1</v>
      </c>
      <c r="T709" s="225" t="s">
        <v>1</v>
      </c>
      <c r="U709" s="225" t="s">
        <v>1</v>
      </c>
      <c r="V709" s="225" t="s">
        <v>1</v>
      </c>
      <c r="W709" s="225" t="s">
        <v>1</v>
      </c>
      <c r="X709" s="225" t="s">
        <v>1</v>
      </c>
      <c r="Y709" s="225" t="s">
        <v>1</v>
      </c>
      <c r="Z709" s="225" t="s">
        <v>1</v>
      </c>
      <c r="AA709" s="225" t="s">
        <v>1</v>
      </c>
      <c r="AB709" s="225" t="s">
        <v>1</v>
      </c>
      <c r="AC709" s="225" t="s">
        <v>1</v>
      </c>
      <c r="AD709" s="225" t="s">
        <v>1</v>
      </c>
      <c r="AE709" s="225" t="s">
        <v>1</v>
      </c>
      <c r="AF709" s="225" t="s">
        <v>1</v>
      </c>
      <c r="AG709" s="225" t="s">
        <v>1</v>
      </c>
      <c r="AH709" s="225" t="s">
        <v>1</v>
      </c>
      <c r="AI709" s="225" t="s">
        <v>1</v>
      </c>
      <c r="AJ709" s="225" t="s">
        <v>1</v>
      </c>
      <c r="AK709" s="225" t="s">
        <v>1</v>
      </c>
      <c r="AL709" s="225" t="s">
        <v>1</v>
      </c>
      <c r="AM709" s="225" t="s">
        <v>1</v>
      </c>
      <c r="AN709" s="225" t="s">
        <v>1</v>
      </c>
      <c r="AO709" s="225" t="s">
        <v>1</v>
      </c>
      <c r="AP709" s="225" t="s">
        <v>1</v>
      </c>
      <c r="AQ709" s="225" t="s">
        <v>1</v>
      </c>
      <c r="AR709" s="225" t="s">
        <v>1</v>
      </c>
      <c r="AS709" s="225" t="s">
        <v>1</v>
      </c>
      <c r="AT709" s="225" t="s">
        <v>1</v>
      </c>
      <c r="AU709" s="225" t="s">
        <v>1</v>
      </c>
      <c r="AV709" s="225" t="s">
        <v>1</v>
      </c>
      <c r="AW709" s="235" t="s">
        <v>1</v>
      </c>
      <c r="AX709" s="235">
        <v>0</v>
      </c>
      <c r="AY709" s="235">
        <v>0</v>
      </c>
      <c r="AZ709" s="228" t="s">
        <v>1</v>
      </c>
      <c r="BA709" s="228" t="s">
        <v>1</v>
      </c>
      <c r="BB709" s="229" t="s">
        <v>1</v>
      </c>
      <c r="BD709" t="e">
        <f>VLOOKUP(A709,'High impact list'!$A:$F,1,FALSE)</f>
        <v>#N/A</v>
      </c>
      <c r="BE709" t="e">
        <f>VLOOKUP(A709,'High impact list'!$A:$F,5,FALSE)</f>
        <v>#N/A</v>
      </c>
      <c r="BF709">
        <v>4</v>
      </c>
      <c r="BG709">
        <v>6</v>
      </c>
      <c r="BH709" t="e">
        <f>VLOOKUP(A709,Sheet2!B:B,1,FALSE)</f>
        <v>#N/A</v>
      </c>
    </row>
    <row r="710" spans="1:60" ht="14.25" customHeight="1" x14ac:dyDescent="0.25">
      <c r="A710" s="223">
        <v>1286</v>
      </c>
      <c r="B710" s="224" t="s">
        <v>1413</v>
      </c>
      <c r="C710" s="225" t="s">
        <v>1388</v>
      </c>
      <c r="D710" s="225" t="s">
        <v>414</v>
      </c>
      <c r="E710" s="225" t="s">
        <v>941</v>
      </c>
      <c r="F710" s="225" t="s">
        <v>1</v>
      </c>
      <c r="G710" s="225" t="s">
        <v>447</v>
      </c>
      <c r="H710" s="224" t="s">
        <v>1</v>
      </c>
      <c r="I710" s="224" t="s">
        <v>437</v>
      </c>
      <c r="J710" s="241" t="s">
        <v>39</v>
      </c>
      <c r="K710" s="225" t="s">
        <v>1</v>
      </c>
      <c r="L710" s="230" t="s">
        <v>22</v>
      </c>
      <c r="M710" s="227" t="s">
        <v>17</v>
      </c>
      <c r="N710" s="225" t="s">
        <v>1</v>
      </c>
      <c r="O710" s="231" t="s">
        <v>20</v>
      </c>
      <c r="P710" s="225" t="s">
        <v>1</v>
      </c>
      <c r="Q710" s="225" t="s">
        <v>1</v>
      </c>
      <c r="R710" s="225" t="s">
        <v>1</v>
      </c>
      <c r="S710" s="225" t="s">
        <v>1</v>
      </c>
      <c r="T710" s="225" t="s">
        <v>1</v>
      </c>
      <c r="U710" s="225" t="s">
        <v>1</v>
      </c>
      <c r="V710" s="225" t="s">
        <v>1</v>
      </c>
      <c r="W710" s="225" t="s">
        <v>1</v>
      </c>
      <c r="X710" s="225" t="s">
        <v>1</v>
      </c>
      <c r="Y710" s="225" t="s">
        <v>1</v>
      </c>
      <c r="Z710" s="225" t="s">
        <v>1</v>
      </c>
      <c r="AA710" s="225" t="s">
        <v>1</v>
      </c>
      <c r="AB710" s="225" t="s">
        <v>1</v>
      </c>
      <c r="AC710" s="225" t="s">
        <v>1</v>
      </c>
      <c r="AD710" s="225" t="s">
        <v>1</v>
      </c>
      <c r="AE710" s="225" t="s">
        <v>1</v>
      </c>
      <c r="AF710" s="225" t="s">
        <v>1</v>
      </c>
      <c r="AG710" s="225" t="s">
        <v>1</v>
      </c>
      <c r="AH710" s="225" t="s">
        <v>1</v>
      </c>
      <c r="AI710" s="225" t="s">
        <v>1</v>
      </c>
      <c r="AJ710" s="225" t="s">
        <v>1</v>
      </c>
      <c r="AK710" s="225" t="s">
        <v>1</v>
      </c>
      <c r="AL710" s="225" t="s">
        <v>1</v>
      </c>
      <c r="AM710" s="225" t="s">
        <v>1</v>
      </c>
      <c r="AN710" s="225" t="s">
        <v>1</v>
      </c>
      <c r="AO710" s="225" t="s">
        <v>1</v>
      </c>
      <c r="AP710" s="225" t="s">
        <v>1</v>
      </c>
      <c r="AQ710" s="225" t="s">
        <v>1</v>
      </c>
      <c r="AR710" s="230" t="s">
        <v>22</v>
      </c>
      <c r="AS710" s="225" t="s">
        <v>1</v>
      </c>
      <c r="AT710" s="225" t="s">
        <v>1</v>
      </c>
      <c r="AU710" s="225" t="s">
        <v>1</v>
      </c>
      <c r="AV710" s="225" t="s">
        <v>1</v>
      </c>
      <c r="AW710" s="235" t="s">
        <v>1</v>
      </c>
      <c r="AX710" s="235">
        <v>0</v>
      </c>
      <c r="AY710" s="235">
        <v>0</v>
      </c>
      <c r="AZ710" s="228" t="s">
        <v>1</v>
      </c>
      <c r="BA710" s="228" t="s">
        <v>1</v>
      </c>
      <c r="BB710" s="229" t="s">
        <v>1</v>
      </c>
      <c r="BD710" t="e">
        <f>VLOOKUP(A710,'High impact list'!$A:$F,1,FALSE)</f>
        <v>#N/A</v>
      </c>
      <c r="BE710" t="e">
        <f>VLOOKUP(A710,'High impact list'!$A:$F,5,FALSE)</f>
        <v>#N/A</v>
      </c>
      <c r="BF710">
        <v>4</v>
      </c>
      <c r="BG710">
        <v>6</v>
      </c>
      <c r="BH710" t="e">
        <f>VLOOKUP(A710,Sheet2!B:B,1,FALSE)</f>
        <v>#N/A</v>
      </c>
    </row>
    <row r="711" spans="1:60" ht="14.25" customHeight="1" x14ac:dyDescent="0.25">
      <c r="A711" s="223">
        <v>1535</v>
      </c>
      <c r="B711" s="224" t="s">
        <v>984</v>
      </c>
      <c r="C711" s="225" t="s">
        <v>1388</v>
      </c>
      <c r="D711" s="225" t="s">
        <v>414</v>
      </c>
      <c r="E711" s="225" t="s">
        <v>941</v>
      </c>
      <c r="F711" s="225" t="s">
        <v>1</v>
      </c>
      <c r="G711" s="225" t="s">
        <v>447</v>
      </c>
      <c r="H711" s="224" t="s">
        <v>1</v>
      </c>
      <c r="I711" s="224" t="s">
        <v>437</v>
      </c>
      <c r="J711" s="241" t="s">
        <v>39</v>
      </c>
      <c r="K711" s="225" t="s">
        <v>1</v>
      </c>
      <c r="L711" s="232" t="s">
        <v>23</v>
      </c>
      <c r="M711" s="241" t="s">
        <v>39</v>
      </c>
      <c r="N711" s="225" t="s">
        <v>1</v>
      </c>
      <c r="O711" s="232" t="s">
        <v>23</v>
      </c>
      <c r="P711" s="225" t="s">
        <v>1</v>
      </c>
      <c r="Q711" s="225" t="s">
        <v>1</v>
      </c>
      <c r="R711" s="225" t="s">
        <v>1</v>
      </c>
      <c r="S711" s="225" t="s">
        <v>1</v>
      </c>
      <c r="T711" s="225" t="s">
        <v>1</v>
      </c>
      <c r="U711" s="225" t="s">
        <v>1</v>
      </c>
      <c r="V711" s="225" t="s">
        <v>1</v>
      </c>
      <c r="W711" s="225" t="s">
        <v>1</v>
      </c>
      <c r="X711" s="225" t="s">
        <v>1</v>
      </c>
      <c r="Y711" s="225" t="s">
        <v>1</v>
      </c>
      <c r="Z711" s="225" t="s">
        <v>1</v>
      </c>
      <c r="AA711" s="225" t="s">
        <v>1</v>
      </c>
      <c r="AB711" s="225" t="s">
        <v>1</v>
      </c>
      <c r="AC711" s="225" t="s">
        <v>1</v>
      </c>
      <c r="AD711" s="225" t="s">
        <v>1</v>
      </c>
      <c r="AE711" s="232" t="s">
        <v>23</v>
      </c>
      <c r="AF711" s="225" t="s">
        <v>1</v>
      </c>
      <c r="AG711" s="225" t="s">
        <v>1</v>
      </c>
      <c r="AH711" s="225" t="s">
        <v>1</v>
      </c>
      <c r="AI711" s="225" t="s">
        <v>1</v>
      </c>
      <c r="AJ711" s="225" t="s">
        <v>1</v>
      </c>
      <c r="AK711" s="225" t="s">
        <v>1</v>
      </c>
      <c r="AL711" s="225" t="s">
        <v>1</v>
      </c>
      <c r="AM711" s="225" t="s">
        <v>1</v>
      </c>
      <c r="AN711" s="225" t="s">
        <v>1</v>
      </c>
      <c r="AO711" s="225" t="s">
        <v>1</v>
      </c>
      <c r="AP711" s="225" t="s">
        <v>1</v>
      </c>
      <c r="AQ711" s="225" t="s">
        <v>1</v>
      </c>
      <c r="AR711" s="225" t="s">
        <v>1</v>
      </c>
      <c r="AS711" s="225" t="s">
        <v>1</v>
      </c>
      <c r="AT711" s="225" t="s">
        <v>1</v>
      </c>
      <c r="AU711" s="225" t="s">
        <v>1</v>
      </c>
      <c r="AV711" s="225" t="s">
        <v>1</v>
      </c>
      <c r="AW711" s="235" t="s">
        <v>1</v>
      </c>
      <c r="AX711" s="235">
        <v>0</v>
      </c>
      <c r="AY711" s="235">
        <v>0</v>
      </c>
      <c r="AZ711" s="228" t="s">
        <v>1</v>
      </c>
      <c r="BA711" s="228" t="s">
        <v>1</v>
      </c>
      <c r="BB711" s="229" t="s">
        <v>1</v>
      </c>
      <c r="BD711" t="e">
        <f>VLOOKUP(A711,'High impact list'!$A:$F,1,FALSE)</f>
        <v>#N/A</v>
      </c>
      <c r="BE711" t="e">
        <f>VLOOKUP(A711,'High impact list'!$A:$F,5,FALSE)</f>
        <v>#N/A</v>
      </c>
      <c r="BF711">
        <v>4</v>
      </c>
      <c r="BG711">
        <v>6</v>
      </c>
      <c r="BH711" t="e">
        <f>VLOOKUP(A711,Sheet2!B:B,1,FALSE)</f>
        <v>#N/A</v>
      </c>
    </row>
    <row r="712" spans="1:60" ht="18.75" customHeight="1" x14ac:dyDescent="0.25">
      <c r="A712" s="223">
        <v>1576</v>
      </c>
      <c r="B712" s="224" t="s">
        <v>1414</v>
      </c>
      <c r="C712" s="225" t="s">
        <v>1388</v>
      </c>
      <c r="D712" s="225" t="s">
        <v>414</v>
      </c>
      <c r="E712" s="225" t="s">
        <v>737</v>
      </c>
      <c r="F712" s="225" t="s">
        <v>1</v>
      </c>
      <c r="G712" s="225" t="s">
        <v>739</v>
      </c>
      <c r="H712" s="224" t="s">
        <v>1</v>
      </c>
      <c r="I712" s="224" t="s">
        <v>437</v>
      </c>
      <c r="J712" s="241" t="s">
        <v>39</v>
      </c>
      <c r="K712" s="225" t="s">
        <v>1</v>
      </c>
      <c r="L712" s="225" t="s">
        <v>1</v>
      </c>
      <c r="M712" s="225" t="s">
        <v>1</v>
      </c>
      <c r="N712" s="225" t="s">
        <v>1</v>
      </c>
      <c r="O712" s="225" t="s">
        <v>1</v>
      </c>
      <c r="P712" s="225" t="s">
        <v>1</v>
      </c>
      <c r="Q712" s="225" t="s">
        <v>1</v>
      </c>
      <c r="R712" s="225" t="s">
        <v>1</v>
      </c>
      <c r="S712" s="225" t="s">
        <v>1</v>
      </c>
      <c r="T712" s="225" t="s">
        <v>1</v>
      </c>
      <c r="U712" s="225" t="s">
        <v>1</v>
      </c>
      <c r="V712" s="225" t="s">
        <v>1</v>
      </c>
      <c r="W712" s="225" t="s">
        <v>1</v>
      </c>
      <c r="X712" s="225" t="s">
        <v>1</v>
      </c>
      <c r="Y712" s="225" t="s">
        <v>1</v>
      </c>
      <c r="Z712" s="225" t="s">
        <v>1</v>
      </c>
      <c r="AA712" s="225" t="s">
        <v>1</v>
      </c>
      <c r="AB712" s="225" t="s">
        <v>1</v>
      </c>
      <c r="AC712" s="225" t="s">
        <v>1</v>
      </c>
      <c r="AD712" s="225" t="s">
        <v>1</v>
      </c>
      <c r="AE712" s="225" t="s">
        <v>1</v>
      </c>
      <c r="AF712" s="225" t="s">
        <v>1</v>
      </c>
      <c r="AG712" s="225" t="s">
        <v>1</v>
      </c>
      <c r="AH712" s="225" t="s">
        <v>1</v>
      </c>
      <c r="AI712" s="225" t="s">
        <v>1</v>
      </c>
      <c r="AJ712" s="225" t="s">
        <v>1</v>
      </c>
      <c r="AK712" s="225" t="s">
        <v>1</v>
      </c>
      <c r="AL712" s="225" t="s">
        <v>1</v>
      </c>
      <c r="AM712" s="225" t="s">
        <v>1</v>
      </c>
      <c r="AN712" s="225" t="s">
        <v>1</v>
      </c>
      <c r="AO712" s="225" t="s">
        <v>1</v>
      </c>
      <c r="AP712" s="225" t="s">
        <v>1</v>
      </c>
      <c r="AQ712" s="225" t="s">
        <v>1</v>
      </c>
      <c r="AR712" s="225" t="s">
        <v>1</v>
      </c>
      <c r="AS712" s="225" t="s">
        <v>1</v>
      </c>
      <c r="AT712" s="225" t="s">
        <v>1</v>
      </c>
      <c r="AU712" s="225" t="s">
        <v>1</v>
      </c>
      <c r="AV712" s="225" t="s">
        <v>1</v>
      </c>
      <c r="AW712" s="235" t="s">
        <v>1</v>
      </c>
      <c r="AX712" s="235">
        <v>0</v>
      </c>
      <c r="AY712" s="235">
        <v>0</v>
      </c>
      <c r="AZ712" s="228" t="s">
        <v>1</v>
      </c>
      <c r="BA712" s="228" t="s">
        <v>1</v>
      </c>
      <c r="BB712" s="229" t="s">
        <v>1</v>
      </c>
      <c r="BD712" t="e">
        <f>VLOOKUP(A712,'High impact list'!$A:$F,1,FALSE)</f>
        <v>#N/A</v>
      </c>
      <c r="BE712" t="e">
        <f>VLOOKUP(A712,'High impact list'!$A:$F,5,FALSE)</f>
        <v>#N/A</v>
      </c>
      <c r="BF712">
        <v>4</v>
      </c>
      <c r="BG712">
        <v>6</v>
      </c>
      <c r="BH712" t="e">
        <f>VLOOKUP(A712,Sheet2!B:B,1,FALSE)</f>
        <v>#N/A</v>
      </c>
    </row>
    <row r="713" spans="1:60" ht="18.75" customHeight="1" x14ac:dyDescent="0.25">
      <c r="A713" s="223">
        <v>1068</v>
      </c>
      <c r="B713" s="224" t="s">
        <v>987</v>
      </c>
      <c r="C713" s="225" t="s">
        <v>1388</v>
      </c>
      <c r="D713" s="225" t="s">
        <v>414</v>
      </c>
      <c r="E713" s="225" t="s">
        <v>941</v>
      </c>
      <c r="F713" s="225" t="s">
        <v>1</v>
      </c>
      <c r="G713" s="225" t="s">
        <v>1526</v>
      </c>
      <c r="H713" s="224" t="s">
        <v>1</v>
      </c>
      <c r="I713" s="224" t="s">
        <v>437</v>
      </c>
      <c r="J713" s="241" t="s">
        <v>39</v>
      </c>
      <c r="K713" s="225" t="s">
        <v>1</v>
      </c>
      <c r="L713" s="231" t="s">
        <v>20</v>
      </c>
      <c r="M713" s="241" t="s">
        <v>39</v>
      </c>
      <c r="N713" s="225" t="s">
        <v>1</v>
      </c>
      <c r="O713" s="225" t="s">
        <v>1</v>
      </c>
      <c r="P713" s="225" t="s">
        <v>1</v>
      </c>
      <c r="Q713" s="225" t="s">
        <v>1</v>
      </c>
      <c r="R713" s="225" t="s">
        <v>1</v>
      </c>
      <c r="S713" s="225" t="s">
        <v>1</v>
      </c>
      <c r="T713" s="225" t="s">
        <v>1</v>
      </c>
      <c r="U713" s="225" t="s">
        <v>1</v>
      </c>
      <c r="V713" s="225" t="s">
        <v>1</v>
      </c>
      <c r="W713" s="225" t="s">
        <v>1</v>
      </c>
      <c r="X713" s="225" t="s">
        <v>1</v>
      </c>
      <c r="Y713" s="225" t="s">
        <v>1</v>
      </c>
      <c r="Z713" s="225" t="s">
        <v>1</v>
      </c>
      <c r="AA713" s="225" t="s">
        <v>1</v>
      </c>
      <c r="AB713" s="225" t="s">
        <v>1</v>
      </c>
      <c r="AC713" s="225" t="s">
        <v>1</v>
      </c>
      <c r="AD713" s="225" t="s">
        <v>1</v>
      </c>
      <c r="AE713" s="225" t="s">
        <v>1</v>
      </c>
      <c r="AF713" s="225" t="s">
        <v>1</v>
      </c>
      <c r="AG713" s="225" t="s">
        <v>1</v>
      </c>
      <c r="AH713" s="225" t="s">
        <v>1</v>
      </c>
      <c r="AI713" s="225" t="s">
        <v>1</v>
      </c>
      <c r="AJ713" s="225" t="s">
        <v>1</v>
      </c>
      <c r="AK713" s="231" t="s">
        <v>20</v>
      </c>
      <c r="AL713" s="225" t="s">
        <v>1</v>
      </c>
      <c r="AM713" s="225" t="s">
        <v>1</v>
      </c>
      <c r="AN713" s="225" t="s">
        <v>1</v>
      </c>
      <c r="AO713" s="225" t="s">
        <v>1</v>
      </c>
      <c r="AP713" s="225" t="s">
        <v>1</v>
      </c>
      <c r="AQ713" s="225" t="s">
        <v>1</v>
      </c>
      <c r="AR713" s="225" t="s">
        <v>1</v>
      </c>
      <c r="AS713" s="225" t="s">
        <v>1</v>
      </c>
      <c r="AT713" s="225" t="s">
        <v>1</v>
      </c>
      <c r="AU713" s="225" t="s">
        <v>1</v>
      </c>
      <c r="AV713" s="225" t="s">
        <v>1</v>
      </c>
      <c r="AW713" s="235" t="s">
        <v>1</v>
      </c>
      <c r="AX713" s="235">
        <v>0</v>
      </c>
      <c r="AY713" s="235">
        <v>0</v>
      </c>
      <c r="AZ713" s="228" t="s">
        <v>1</v>
      </c>
      <c r="BA713" s="228" t="s">
        <v>1</v>
      </c>
      <c r="BB713" s="229" t="s">
        <v>1</v>
      </c>
      <c r="BD713" t="e">
        <f>VLOOKUP(A713,'High impact list'!$A:$F,1,FALSE)</f>
        <v>#N/A</v>
      </c>
      <c r="BE713" t="e">
        <f>VLOOKUP(A713,'High impact list'!$A:$F,5,FALSE)</f>
        <v>#N/A</v>
      </c>
      <c r="BF713">
        <v>4</v>
      </c>
      <c r="BG713">
        <v>6</v>
      </c>
      <c r="BH713" t="e">
        <f>VLOOKUP(A713,Sheet2!B:B,1,FALSE)</f>
        <v>#N/A</v>
      </c>
    </row>
    <row r="714" spans="1:60" ht="18.75" customHeight="1" x14ac:dyDescent="0.25">
      <c r="A714" s="223">
        <v>1097</v>
      </c>
      <c r="B714" s="224" t="s">
        <v>1415</v>
      </c>
      <c r="C714" s="225" t="s">
        <v>1388</v>
      </c>
      <c r="D714" s="225" t="s">
        <v>414</v>
      </c>
      <c r="E714" s="225" t="s">
        <v>896</v>
      </c>
      <c r="F714" s="225" t="s">
        <v>1</v>
      </c>
      <c r="G714" s="225" t="s">
        <v>667</v>
      </c>
      <c r="H714" s="224" t="s">
        <v>1</v>
      </c>
      <c r="I714" s="224" t="s">
        <v>437</v>
      </c>
      <c r="J714" s="241" t="s">
        <v>39</v>
      </c>
      <c r="K714" s="225" t="s">
        <v>1</v>
      </c>
      <c r="L714" s="225" t="s">
        <v>1</v>
      </c>
      <c r="M714" s="241" t="s">
        <v>39</v>
      </c>
      <c r="N714" s="225" t="s">
        <v>1</v>
      </c>
      <c r="O714" s="225" t="s">
        <v>1</v>
      </c>
      <c r="P714" s="225" t="s">
        <v>1</v>
      </c>
      <c r="Q714" s="225" t="s">
        <v>1</v>
      </c>
      <c r="R714" s="225" t="s">
        <v>1</v>
      </c>
      <c r="S714" s="225" t="s">
        <v>1</v>
      </c>
      <c r="T714" s="225" t="s">
        <v>1</v>
      </c>
      <c r="U714" s="225" t="s">
        <v>1</v>
      </c>
      <c r="V714" s="225" t="s">
        <v>1</v>
      </c>
      <c r="W714" s="225" t="s">
        <v>1</v>
      </c>
      <c r="X714" s="225" t="s">
        <v>1</v>
      </c>
      <c r="Y714" s="225" t="s">
        <v>1</v>
      </c>
      <c r="Z714" s="225" t="s">
        <v>1</v>
      </c>
      <c r="AA714" s="225" t="s">
        <v>1</v>
      </c>
      <c r="AB714" s="225" t="s">
        <v>1</v>
      </c>
      <c r="AC714" s="225" t="s">
        <v>1</v>
      </c>
      <c r="AD714" s="225" t="s">
        <v>1</v>
      </c>
      <c r="AE714" s="225" t="s">
        <v>1</v>
      </c>
      <c r="AF714" s="225" t="s">
        <v>1</v>
      </c>
      <c r="AG714" s="225" t="s">
        <v>1</v>
      </c>
      <c r="AH714" s="225" t="s">
        <v>1</v>
      </c>
      <c r="AI714" s="225" t="s">
        <v>1</v>
      </c>
      <c r="AJ714" s="225" t="s">
        <v>1</v>
      </c>
      <c r="AK714" s="225" t="s">
        <v>1</v>
      </c>
      <c r="AL714" s="225" t="s">
        <v>1</v>
      </c>
      <c r="AM714" s="225" t="s">
        <v>1</v>
      </c>
      <c r="AN714" s="225" t="s">
        <v>1</v>
      </c>
      <c r="AO714" s="225" t="s">
        <v>1</v>
      </c>
      <c r="AP714" s="225" t="s">
        <v>1</v>
      </c>
      <c r="AQ714" s="225" t="s">
        <v>1</v>
      </c>
      <c r="AR714" s="225" t="s">
        <v>1</v>
      </c>
      <c r="AS714" s="225" t="s">
        <v>1</v>
      </c>
      <c r="AT714" s="225" t="s">
        <v>1</v>
      </c>
      <c r="AU714" s="225" t="s">
        <v>1</v>
      </c>
      <c r="AV714" s="225" t="s">
        <v>1</v>
      </c>
      <c r="AW714" s="235" t="s">
        <v>1</v>
      </c>
      <c r="AX714" s="235">
        <v>0</v>
      </c>
      <c r="AY714" s="235">
        <v>0</v>
      </c>
      <c r="AZ714" s="228" t="s">
        <v>1</v>
      </c>
      <c r="BA714" s="228" t="s">
        <v>1</v>
      </c>
      <c r="BB714" s="229" t="s">
        <v>1</v>
      </c>
      <c r="BD714" t="e">
        <f>VLOOKUP(A714,'High impact list'!$A:$F,1,FALSE)</f>
        <v>#N/A</v>
      </c>
      <c r="BE714" t="e">
        <f>VLOOKUP(A714,'High impact list'!$A:$F,5,FALSE)</f>
        <v>#N/A</v>
      </c>
      <c r="BF714">
        <v>4</v>
      </c>
      <c r="BG714">
        <v>6</v>
      </c>
      <c r="BH714" t="e">
        <f>VLOOKUP(A714,Sheet2!B:B,1,FALSE)</f>
        <v>#N/A</v>
      </c>
    </row>
    <row r="715" spans="1:60" ht="18" customHeight="1" x14ac:dyDescent="0.25">
      <c r="A715" s="223">
        <v>1069</v>
      </c>
      <c r="B715" s="224" t="s">
        <v>988</v>
      </c>
      <c r="C715" s="225" t="s">
        <v>1388</v>
      </c>
      <c r="D715" s="225" t="s">
        <v>414</v>
      </c>
      <c r="E715" s="225" t="s">
        <v>941</v>
      </c>
      <c r="F715" s="225" t="s">
        <v>1</v>
      </c>
      <c r="G715" s="225" t="s">
        <v>949</v>
      </c>
      <c r="H715" s="224" t="s">
        <v>1</v>
      </c>
      <c r="I715" s="224" t="s">
        <v>437</v>
      </c>
      <c r="J715" s="241" t="s">
        <v>39</v>
      </c>
      <c r="K715" s="225" t="s">
        <v>1</v>
      </c>
      <c r="L715" s="232" t="s">
        <v>23</v>
      </c>
      <c r="M715" s="241" t="s">
        <v>39</v>
      </c>
      <c r="N715" s="225" t="s">
        <v>1</v>
      </c>
      <c r="O715" s="232" t="s">
        <v>23</v>
      </c>
      <c r="P715" s="225" t="s">
        <v>1</v>
      </c>
      <c r="Q715" s="225" t="s">
        <v>1</v>
      </c>
      <c r="R715" s="225" t="s">
        <v>1</v>
      </c>
      <c r="S715" s="225" t="s">
        <v>1</v>
      </c>
      <c r="T715" s="225" t="s">
        <v>1</v>
      </c>
      <c r="U715" s="225" t="s">
        <v>1</v>
      </c>
      <c r="V715" s="225" t="s">
        <v>1</v>
      </c>
      <c r="W715" s="225" t="s">
        <v>1</v>
      </c>
      <c r="X715" s="225" t="s">
        <v>1</v>
      </c>
      <c r="Y715" s="225" t="s">
        <v>1</v>
      </c>
      <c r="Z715" s="225" t="s">
        <v>1</v>
      </c>
      <c r="AA715" s="225" t="s">
        <v>1</v>
      </c>
      <c r="AB715" s="225" t="s">
        <v>1</v>
      </c>
      <c r="AC715" s="225" t="s">
        <v>1</v>
      </c>
      <c r="AD715" s="225" t="s">
        <v>1</v>
      </c>
      <c r="AE715" s="230" t="s">
        <v>22</v>
      </c>
      <c r="AF715" s="225" t="s">
        <v>1</v>
      </c>
      <c r="AG715" s="225" t="s">
        <v>1</v>
      </c>
      <c r="AH715" s="225" t="s">
        <v>1</v>
      </c>
      <c r="AI715" s="225" t="s">
        <v>1</v>
      </c>
      <c r="AJ715" s="225" t="s">
        <v>1</v>
      </c>
      <c r="AK715" s="232" t="s">
        <v>23</v>
      </c>
      <c r="AL715" s="225" t="s">
        <v>1</v>
      </c>
      <c r="AM715" s="225" t="s">
        <v>1</v>
      </c>
      <c r="AN715" s="225" t="s">
        <v>1</v>
      </c>
      <c r="AO715" s="225" t="s">
        <v>1</v>
      </c>
      <c r="AP715" s="225" t="s">
        <v>1</v>
      </c>
      <c r="AQ715" s="225" t="s">
        <v>1</v>
      </c>
      <c r="AR715" s="225" t="s">
        <v>1</v>
      </c>
      <c r="AS715" s="225" t="s">
        <v>1</v>
      </c>
      <c r="AT715" s="225" t="s">
        <v>1</v>
      </c>
      <c r="AU715" s="225" t="s">
        <v>1</v>
      </c>
      <c r="AV715" s="225" t="s">
        <v>1</v>
      </c>
      <c r="AW715" s="235" t="s">
        <v>1</v>
      </c>
      <c r="AX715" s="235">
        <v>0</v>
      </c>
      <c r="AY715" s="235">
        <v>0</v>
      </c>
      <c r="AZ715" s="228" t="s">
        <v>1</v>
      </c>
      <c r="BA715" s="228" t="s">
        <v>1</v>
      </c>
      <c r="BB715" s="229" t="s">
        <v>1</v>
      </c>
      <c r="BD715" t="e">
        <f>VLOOKUP(A715,'High impact list'!$A:$F,1,FALSE)</f>
        <v>#N/A</v>
      </c>
      <c r="BE715" t="e">
        <f>VLOOKUP(A715,'High impact list'!$A:$F,5,FALSE)</f>
        <v>#N/A</v>
      </c>
      <c r="BF715">
        <v>4</v>
      </c>
      <c r="BG715">
        <v>6</v>
      </c>
      <c r="BH715" t="e">
        <f>VLOOKUP(A715,Sheet2!B:B,1,FALSE)</f>
        <v>#N/A</v>
      </c>
    </row>
    <row r="716" spans="1:60" ht="18.75" customHeight="1" x14ac:dyDescent="0.25">
      <c r="A716" s="223">
        <v>1268</v>
      </c>
      <c r="B716" s="224" t="s">
        <v>1416</v>
      </c>
      <c r="C716" s="225" t="s">
        <v>1388</v>
      </c>
      <c r="D716" s="225" t="s">
        <v>414</v>
      </c>
      <c r="E716" s="225" t="s">
        <v>941</v>
      </c>
      <c r="F716" s="225" t="s">
        <v>1</v>
      </c>
      <c r="G716" s="225" t="s">
        <v>447</v>
      </c>
      <c r="H716" s="224" t="s">
        <v>1</v>
      </c>
      <c r="I716" s="224" t="s">
        <v>437</v>
      </c>
      <c r="J716" s="241" t="s">
        <v>39</v>
      </c>
      <c r="K716" s="225" t="s">
        <v>1</v>
      </c>
      <c r="L716" s="225" t="s">
        <v>1</v>
      </c>
      <c r="M716" s="226" t="s">
        <v>33</v>
      </c>
      <c r="N716" s="225" t="s">
        <v>1</v>
      </c>
      <c r="O716" s="225" t="s">
        <v>1</v>
      </c>
      <c r="P716" s="225" t="s">
        <v>1</v>
      </c>
      <c r="Q716" s="225" t="s">
        <v>1</v>
      </c>
      <c r="R716" s="225" t="s">
        <v>1</v>
      </c>
      <c r="S716" s="225" t="s">
        <v>1</v>
      </c>
      <c r="T716" s="225" t="s">
        <v>1</v>
      </c>
      <c r="U716" s="225" t="s">
        <v>1</v>
      </c>
      <c r="V716" s="225" t="s">
        <v>1</v>
      </c>
      <c r="W716" s="225" t="s">
        <v>1</v>
      </c>
      <c r="X716" s="225" t="s">
        <v>1</v>
      </c>
      <c r="Y716" s="225" t="s">
        <v>1</v>
      </c>
      <c r="Z716" s="225" t="s">
        <v>1</v>
      </c>
      <c r="AA716" s="225" t="s">
        <v>1</v>
      </c>
      <c r="AB716" s="225" t="s">
        <v>1</v>
      </c>
      <c r="AC716" s="225" t="s">
        <v>1</v>
      </c>
      <c r="AD716" s="225" t="s">
        <v>1</v>
      </c>
      <c r="AE716" s="225" t="s">
        <v>1</v>
      </c>
      <c r="AF716" s="225" t="s">
        <v>1</v>
      </c>
      <c r="AG716" s="225" t="s">
        <v>1</v>
      </c>
      <c r="AH716" s="225" t="s">
        <v>1</v>
      </c>
      <c r="AI716" s="225" t="s">
        <v>1</v>
      </c>
      <c r="AJ716" s="225" t="s">
        <v>1</v>
      </c>
      <c r="AK716" s="225" t="s">
        <v>1</v>
      </c>
      <c r="AL716" s="225" t="s">
        <v>1</v>
      </c>
      <c r="AM716" s="225" t="s">
        <v>1</v>
      </c>
      <c r="AN716" s="225" t="s">
        <v>1</v>
      </c>
      <c r="AO716" s="225" t="s">
        <v>1</v>
      </c>
      <c r="AP716" s="225" t="s">
        <v>1</v>
      </c>
      <c r="AQ716" s="225" t="s">
        <v>1</v>
      </c>
      <c r="AR716" s="225" t="s">
        <v>1</v>
      </c>
      <c r="AS716" s="225" t="s">
        <v>1</v>
      </c>
      <c r="AT716" s="225" t="s">
        <v>1</v>
      </c>
      <c r="AU716" s="225" t="s">
        <v>1</v>
      </c>
      <c r="AV716" s="225" t="s">
        <v>1</v>
      </c>
      <c r="AW716" s="235" t="s">
        <v>1</v>
      </c>
      <c r="AX716" s="235">
        <v>0</v>
      </c>
      <c r="AY716" s="235">
        <v>0</v>
      </c>
      <c r="AZ716" s="228" t="s">
        <v>1</v>
      </c>
      <c r="BA716" s="228" t="s">
        <v>1</v>
      </c>
      <c r="BB716" s="229" t="s">
        <v>1</v>
      </c>
      <c r="BD716" t="e">
        <f>VLOOKUP(A716,'High impact list'!$A:$F,1,FALSE)</f>
        <v>#N/A</v>
      </c>
      <c r="BE716" t="e">
        <f>VLOOKUP(A716,'High impact list'!$A:$F,5,FALSE)</f>
        <v>#N/A</v>
      </c>
      <c r="BF716">
        <v>4</v>
      </c>
      <c r="BG716">
        <v>6</v>
      </c>
      <c r="BH716" t="e">
        <f>VLOOKUP(A716,Sheet2!B:B,1,FALSE)</f>
        <v>#N/A</v>
      </c>
    </row>
    <row r="717" spans="1:60" ht="18.75" customHeight="1" x14ac:dyDescent="0.25">
      <c r="A717" s="223">
        <v>1105</v>
      </c>
      <c r="B717" s="224" t="s">
        <v>1417</v>
      </c>
      <c r="C717" s="225" t="s">
        <v>1388</v>
      </c>
      <c r="D717" s="225" t="s">
        <v>414</v>
      </c>
      <c r="E717" s="225" t="s">
        <v>896</v>
      </c>
      <c r="F717" s="225" t="s">
        <v>1</v>
      </c>
      <c r="G717" s="225" t="s">
        <v>667</v>
      </c>
      <c r="H717" s="224" t="s">
        <v>1</v>
      </c>
      <c r="I717" s="224" t="s">
        <v>437</v>
      </c>
      <c r="J717" s="241" t="s">
        <v>39</v>
      </c>
      <c r="K717" s="225" t="s">
        <v>1</v>
      </c>
      <c r="L717" s="225" t="s">
        <v>1</v>
      </c>
      <c r="M717" s="226" t="s">
        <v>33</v>
      </c>
      <c r="N717" s="225" t="s">
        <v>1</v>
      </c>
      <c r="O717" s="225" t="s">
        <v>1</v>
      </c>
      <c r="P717" s="225" t="s">
        <v>1</v>
      </c>
      <c r="Q717" s="225" t="s">
        <v>1</v>
      </c>
      <c r="R717" s="225" t="s">
        <v>1</v>
      </c>
      <c r="S717" s="225" t="s">
        <v>1</v>
      </c>
      <c r="T717" s="225" t="s">
        <v>1</v>
      </c>
      <c r="U717" s="225" t="s">
        <v>1</v>
      </c>
      <c r="V717" s="225" t="s">
        <v>1</v>
      </c>
      <c r="W717" s="225" t="s">
        <v>1</v>
      </c>
      <c r="X717" s="225" t="s">
        <v>1</v>
      </c>
      <c r="Y717" s="225" t="s">
        <v>1</v>
      </c>
      <c r="Z717" s="225" t="s">
        <v>1</v>
      </c>
      <c r="AA717" s="225" t="s">
        <v>1</v>
      </c>
      <c r="AB717" s="225" t="s">
        <v>1</v>
      </c>
      <c r="AC717" s="225" t="s">
        <v>1</v>
      </c>
      <c r="AD717" s="225" t="s">
        <v>1</v>
      </c>
      <c r="AE717" s="225" t="s">
        <v>1</v>
      </c>
      <c r="AF717" s="225" t="s">
        <v>1</v>
      </c>
      <c r="AG717" s="225" t="s">
        <v>1</v>
      </c>
      <c r="AH717" s="225" t="s">
        <v>1</v>
      </c>
      <c r="AI717" s="225" t="s">
        <v>1</v>
      </c>
      <c r="AJ717" s="225" t="s">
        <v>1</v>
      </c>
      <c r="AK717" s="225" t="s">
        <v>1</v>
      </c>
      <c r="AL717" s="225" t="s">
        <v>1</v>
      </c>
      <c r="AM717" s="225" t="s">
        <v>1</v>
      </c>
      <c r="AN717" s="225" t="s">
        <v>1</v>
      </c>
      <c r="AO717" s="225" t="s">
        <v>1</v>
      </c>
      <c r="AP717" s="225" t="s">
        <v>1</v>
      </c>
      <c r="AQ717" s="225" t="s">
        <v>1</v>
      </c>
      <c r="AR717" s="225" t="s">
        <v>1</v>
      </c>
      <c r="AS717" s="225" t="s">
        <v>1</v>
      </c>
      <c r="AT717" s="225" t="s">
        <v>1</v>
      </c>
      <c r="AU717" s="225" t="s">
        <v>1</v>
      </c>
      <c r="AV717" s="225" t="s">
        <v>1</v>
      </c>
      <c r="AW717" s="235" t="s">
        <v>1</v>
      </c>
      <c r="AX717" s="235">
        <v>0</v>
      </c>
      <c r="AY717" s="235">
        <v>0</v>
      </c>
      <c r="AZ717" s="228" t="s">
        <v>1</v>
      </c>
      <c r="BA717" s="228" t="s">
        <v>1</v>
      </c>
      <c r="BB717" s="229" t="s">
        <v>1</v>
      </c>
      <c r="BD717" t="e">
        <f>VLOOKUP(A717,'High impact list'!$A:$F,1,FALSE)</f>
        <v>#N/A</v>
      </c>
      <c r="BE717" t="e">
        <f>VLOOKUP(A717,'High impact list'!$A:$F,5,FALSE)</f>
        <v>#N/A</v>
      </c>
      <c r="BF717">
        <v>4</v>
      </c>
      <c r="BG717">
        <v>6</v>
      </c>
      <c r="BH717" t="e">
        <f>VLOOKUP(A717,Sheet2!B:B,1,FALSE)</f>
        <v>#N/A</v>
      </c>
    </row>
    <row r="718" spans="1:60" ht="14.25" customHeight="1" x14ac:dyDescent="0.25">
      <c r="A718" s="223">
        <v>1173</v>
      </c>
      <c r="B718" s="224" t="s">
        <v>1419</v>
      </c>
      <c r="C718" s="225" t="s">
        <v>1388</v>
      </c>
      <c r="D718" s="225" t="s">
        <v>414</v>
      </c>
      <c r="E718" s="225" t="s">
        <v>737</v>
      </c>
      <c r="F718" s="225" t="s">
        <v>1</v>
      </c>
      <c r="G718" s="225" t="s">
        <v>739</v>
      </c>
      <c r="H718" s="224" t="s">
        <v>1</v>
      </c>
      <c r="I718" s="224" t="s">
        <v>437</v>
      </c>
      <c r="J718" s="241" t="s">
        <v>39</v>
      </c>
      <c r="K718" s="225" t="s">
        <v>1</v>
      </c>
      <c r="L718" s="225" t="s">
        <v>1</v>
      </c>
      <c r="M718" s="241" t="s">
        <v>39</v>
      </c>
      <c r="N718" s="225" t="s">
        <v>1</v>
      </c>
      <c r="O718" s="225" t="s">
        <v>1</v>
      </c>
      <c r="P718" s="225" t="s">
        <v>1</v>
      </c>
      <c r="Q718" s="225" t="s">
        <v>1</v>
      </c>
      <c r="R718" s="225" t="s">
        <v>1</v>
      </c>
      <c r="S718" s="225" t="s">
        <v>1</v>
      </c>
      <c r="T718" s="225" t="s">
        <v>1</v>
      </c>
      <c r="U718" s="225" t="s">
        <v>1</v>
      </c>
      <c r="V718" s="225" t="s">
        <v>1</v>
      </c>
      <c r="W718" s="225" t="s">
        <v>1</v>
      </c>
      <c r="X718" s="225" t="s">
        <v>1</v>
      </c>
      <c r="Y718" s="225" t="s">
        <v>1</v>
      </c>
      <c r="Z718" s="225" t="s">
        <v>1</v>
      </c>
      <c r="AA718" s="225" t="s">
        <v>1</v>
      </c>
      <c r="AB718" s="225" t="s">
        <v>1</v>
      </c>
      <c r="AC718" s="225" t="s">
        <v>1</v>
      </c>
      <c r="AD718" s="225" t="s">
        <v>1</v>
      </c>
      <c r="AE718" s="225" t="s">
        <v>1</v>
      </c>
      <c r="AF718" s="225" t="s">
        <v>1</v>
      </c>
      <c r="AG718" s="225" t="s">
        <v>1</v>
      </c>
      <c r="AH718" s="225" t="s">
        <v>1</v>
      </c>
      <c r="AI718" s="225" t="s">
        <v>1</v>
      </c>
      <c r="AJ718" s="225" t="s">
        <v>1</v>
      </c>
      <c r="AK718" s="225" t="s">
        <v>1</v>
      </c>
      <c r="AL718" s="225" t="s">
        <v>1</v>
      </c>
      <c r="AM718" s="225" t="s">
        <v>1</v>
      </c>
      <c r="AN718" s="225" t="s">
        <v>1</v>
      </c>
      <c r="AO718" s="225" t="s">
        <v>1</v>
      </c>
      <c r="AP718" s="225" t="s">
        <v>1</v>
      </c>
      <c r="AQ718" s="225" t="s">
        <v>1</v>
      </c>
      <c r="AR718" s="225" t="s">
        <v>1</v>
      </c>
      <c r="AS718" s="225" t="s">
        <v>1</v>
      </c>
      <c r="AT718" s="225" t="s">
        <v>1</v>
      </c>
      <c r="AU718" s="225" t="s">
        <v>1</v>
      </c>
      <c r="AV718" s="225" t="s">
        <v>1</v>
      </c>
      <c r="AW718" s="235" t="s">
        <v>1</v>
      </c>
      <c r="AX718" s="235">
        <v>0</v>
      </c>
      <c r="AY718" s="235">
        <v>0</v>
      </c>
      <c r="AZ718" s="228" t="s">
        <v>1</v>
      </c>
      <c r="BA718" s="228" t="s">
        <v>1</v>
      </c>
      <c r="BB718" s="229" t="s">
        <v>1</v>
      </c>
      <c r="BD718" t="e">
        <f>VLOOKUP(A718,'High impact list'!$A:$F,1,FALSE)</f>
        <v>#N/A</v>
      </c>
      <c r="BE718" t="e">
        <f>VLOOKUP(A718,'High impact list'!$A:$F,5,FALSE)</f>
        <v>#N/A</v>
      </c>
      <c r="BF718">
        <v>4</v>
      </c>
      <c r="BG718">
        <v>6</v>
      </c>
      <c r="BH718" t="e">
        <f>VLOOKUP(A718,Sheet2!B:B,1,FALSE)</f>
        <v>#N/A</v>
      </c>
    </row>
    <row r="719" spans="1:60" ht="14.25" customHeight="1" x14ac:dyDescent="0.25">
      <c r="A719" s="223">
        <v>1499</v>
      </c>
      <c r="B719" s="224" t="s">
        <v>994</v>
      </c>
      <c r="C719" s="225" t="s">
        <v>1388</v>
      </c>
      <c r="D719" s="225" t="s">
        <v>414</v>
      </c>
      <c r="E719" s="225" t="s">
        <v>941</v>
      </c>
      <c r="F719" s="225" t="s">
        <v>1</v>
      </c>
      <c r="G719" s="225" t="s">
        <v>447</v>
      </c>
      <c r="H719" s="224" t="s">
        <v>1</v>
      </c>
      <c r="I719" s="224" t="s">
        <v>437</v>
      </c>
      <c r="J719" s="241" t="s">
        <v>39</v>
      </c>
      <c r="K719" s="230" t="s">
        <v>22</v>
      </c>
      <c r="L719" s="231" t="s">
        <v>20</v>
      </c>
      <c r="M719" s="227" t="s">
        <v>17</v>
      </c>
      <c r="N719" s="231" t="s">
        <v>20</v>
      </c>
      <c r="O719" s="230" t="s">
        <v>22</v>
      </c>
      <c r="P719" s="225" t="s">
        <v>1</v>
      </c>
      <c r="Q719" s="225" t="s">
        <v>1</v>
      </c>
      <c r="R719" s="225" t="s">
        <v>1</v>
      </c>
      <c r="S719" s="225" t="s">
        <v>1</v>
      </c>
      <c r="T719" s="225" t="s">
        <v>1</v>
      </c>
      <c r="U719" s="225" t="s">
        <v>1</v>
      </c>
      <c r="V719" s="225" t="s">
        <v>1</v>
      </c>
      <c r="W719" s="225" t="s">
        <v>1</v>
      </c>
      <c r="X719" s="225" t="s">
        <v>1</v>
      </c>
      <c r="Y719" s="225" t="s">
        <v>1</v>
      </c>
      <c r="Z719" s="230" t="s">
        <v>22</v>
      </c>
      <c r="AA719" s="225" t="s">
        <v>1</v>
      </c>
      <c r="AB719" s="225" t="s">
        <v>1</v>
      </c>
      <c r="AC719" s="225" t="s">
        <v>1</v>
      </c>
      <c r="AD719" s="225" t="s">
        <v>1</v>
      </c>
      <c r="AE719" s="231" t="s">
        <v>20</v>
      </c>
      <c r="AF719" s="225" t="s">
        <v>1</v>
      </c>
      <c r="AG719" s="225" t="s">
        <v>1</v>
      </c>
      <c r="AH719" s="225" t="s">
        <v>1</v>
      </c>
      <c r="AI719" s="225" t="s">
        <v>1</v>
      </c>
      <c r="AJ719" s="225" t="s">
        <v>1</v>
      </c>
      <c r="AK719" s="225" t="s">
        <v>1</v>
      </c>
      <c r="AL719" s="225" t="s">
        <v>1</v>
      </c>
      <c r="AM719" s="225" t="s">
        <v>1</v>
      </c>
      <c r="AN719" s="225" t="s">
        <v>1</v>
      </c>
      <c r="AO719" s="225" t="s">
        <v>1</v>
      </c>
      <c r="AP719" s="225" t="s">
        <v>1</v>
      </c>
      <c r="AQ719" s="225" t="s">
        <v>1</v>
      </c>
      <c r="AR719" s="225" t="s">
        <v>1</v>
      </c>
      <c r="AS719" s="225" t="s">
        <v>1</v>
      </c>
      <c r="AT719" s="225" t="s">
        <v>1</v>
      </c>
      <c r="AU719" s="230" t="s">
        <v>22</v>
      </c>
      <c r="AV719" s="225" t="s">
        <v>1</v>
      </c>
      <c r="AW719" s="235" t="s">
        <v>1</v>
      </c>
      <c r="AX719" s="235">
        <v>0</v>
      </c>
      <c r="AY719" s="235">
        <v>0</v>
      </c>
      <c r="AZ719" s="228" t="s">
        <v>1</v>
      </c>
      <c r="BA719" s="228" t="s">
        <v>1</v>
      </c>
      <c r="BB719" s="229" t="s">
        <v>1</v>
      </c>
      <c r="BD719" t="e">
        <f>VLOOKUP(A719,'High impact list'!$A:$F,1,FALSE)</f>
        <v>#N/A</v>
      </c>
      <c r="BE719" t="e">
        <f>VLOOKUP(A719,'High impact list'!$A:$F,5,FALSE)</f>
        <v>#N/A</v>
      </c>
      <c r="BF719">
        <v>4</v>
      </c>
      <c r="BG719">
        <v>6</v>
      </c>
      <c r="BH719" t="e">
        <f>VLOOKUP(A719,Sheet2!B:B,1,FALSE)</f>
        <v>#N/A</v>
      </c>
    </row>
    <row r="720" spans="1:60" ht="18.75" customHeight="1" x14ac:dyDescent="0.25">
      <c r="A720" s="223">
        <v>1357</v>
      </c>
      <c r="B720" s="224" t="s">
        <v>1420</v>
      </c>
      <c r="C720" s="225" t="s">
        <v>1388</v>
      </c>
      <c r="D720" s="225" t="s">
        <v>414</v>
      </c>
      <c r="E720" s="225" t="s">
        <v>625</v>
      </c>
      <c r="F720" s="225" t="s">
        <v>1</v>
      </c>
      <c r="G720" s="225" t="s">
        <v>1</v>
      </c>
      <c r="H720" s="224" t="s">
        <v>1</v>
      </c>
      <c r="I720" s="224" t="s">
        <v>625</v>
      </c>
      <c r="J720" s="241" t="s">
        <v>39</v>
      </c>
      <c r="K720" s="225" t="s">
        <v>1</v>
      </c>
      <c r="L720" s="225" t="s">
        <v>1</v>
      </c>
      <c r="M720" s="227" t="s">
        <v>17</v>
      </c>
      <c r="N720" s="225" t="s">
        <v>1</v>
      </c>
      <c r="O720" s="225" t="s">
        <v>1</v>
      </c>
      <c r="P720" s="225" t="s">
        <v>1</v>
      </c>
      <c r="Q720" s="225" t="s">
        <v>1</v>
      </c>
      <c r="R720" s="225" t="s">
        <v>1</v>
      </c>
      <c r="S720" s="225" t="s">
        <v>1</v>
      </c>
      <c r="T720" s="225" t="s">
        <v>1</v>
      </c>
      <c r="U720" s="225" t="s">
        <v>1</v>
      </c>
      <c r="V720" s="225" t="s">
        <v>1</v>
      </c>
      <c r="W720" s="225" t="s">
        <v>1</v>
      </c>
      <c r="X720" s="225" t="s">
        <v>1</v>
      </c>
      <c r="Y720" s="225" t="s">
        <v>1</v>
      </c>
      <c r="Z720" s="225" t="s">
        <v>1</v>
      </c>
      <c r="AA720" s="225" t="s">
        <v>1</v>
      </c>
      <c r="AB720" s="225" t="s">
        <v>1</v>
      </c>
      <c r="AC720" s="225" t="s">
        <v>1</v>
      </c>
      <c r="AD720" s="225" t="s">
        <v>1</v>
      </c>
      <c r="AE720" s="225" t="s">
        <v>1</v>
      </c>
      <c r="AF720" s="225" t="s">
        <v>1</v>
      </c>
      <c r="AG720" s="225" t="s">
        <v>1</v>
      </c>
      <c r="AH720" s="225" t="s">
        <v>1</v>
      </c>
      <c r="AI720" s="225" t="s">
        <v>1</v>
      </c>
      <c r="AJ720" s="225" t="s">
        <v>1</v>
      </c>
      <c r="AK720" s="225" t="s">
        <v>1</v>
      </c>
      <c r="AL720" s="225" t="s">
        <v>1</v>
      </c>
      <c r="AM720" s="225" t="s">
        <v>1</v>
      </c>
      <c r="AN720" s="225" t="s">
        <v>1</v>
      </c>
      <c r="AO720" s="225" t="s">
        <v>1</v>
      </c>
      <c r="AP720" s="225" t="s">
        <v>1</v>
      </c>
      <c r="AQ720" s="225" t="s">
        <v>1</v>
      </c>
      <c r="AR720" s="225" t="s">
        <v>1</v>
      </c>
      <c r="AS720" s="225" t="s">
        <v>1</v>
      </c>
      <c r="AT720" s="225" t="s">
        <v>1</v>
      </c>
      <c r="AU720" s="225" t="s">
        <v>1</v>
      </c>
      <c r="AV720" s="225" t="s">
        <v>1</v>
      </c>
      <c r="AW720" s="235" t="s">
        <v>1</v>
      </c>
      <c r="AX720" s="235">
        <v>0</v>
      </c>
      <c r="AY720" s="235">
        <v>0</v>
      </c>
      <c r="AZ720" s="228" t="s">
        <v>1</v>
      </c>
      <c r="BA720" s="228" t="s">
        <v>1</v>
      </c>
      <c r="BB720" s="229" t="s">
        <v>1</v>
      </c>
      <c r="BD720" t="e">
        <f>VLOOKUP(A720,'High impact list'!$A:$F,1,FALSE)</f>
        <v>#N/A</v>
      </c>
      <c r="BE720" t="e">
        <f>VLOOKUP(A720,'High impact list'!$A:$F,5,FALSE)</f>
        <v>#N/A</v>
      </c>
      <c r="BF720">
        <v>4</v>
      </c>
      <c r="BG720">
        <v>6</v>
      </c>
      <c r="BH720" t="e">
        <f>VLOOKUP(A720,Sheet2!B:B,1,FALSE)</f>
        <v>#N/A</v>
      </c>
    </row>
    <row r="721" spans="1:60" ht="14.25" customHeight="1" x14ac:dyDescent="0.25">
      <c r="A721" s="223">
        <v>1039</v>
      </c>
      <c r="B721" s="224" t="s">
        <v>1422</v>
      </c>
      <c r="C721" s="225" t="s">
        <v>1388</v>
      </c>
      <c r="D721" s="225" t="s">
        <v>414</v>
      </c>
      <c r="E721" s="225" t="s">
        <v>683</v>
      </c>
      <c r="F721" s="225" t="s">
        <v>1</v>
      </c>
      <c r="G721" s="225" t="s">
        <v>156</v>
      </c>
      <c r="H721" s="224" t="s">
        <v>1</v>
      </c>
      <c r="I721" s="224" t="s">
        <v>437</v>
      </c>
      <c r="J721" s="241" t="s">
        <v>39</v>
      </c>
      <c r="K721" s="225" t="s">
        <v>1</v>
      </c>
      <c r="L721" s="225" t="s">
        <v>1</v>
      </c>
      <c r="M721" s="241" t="s">
        <v>39</v>
      </c>
      <c r="N721" s="225" t="s">
        <v>1</v>
      </c>
      <c r="O721" s="225" t="s">
        <v>1</v>
      </c>
      <c r="P721" s="225" t="s">
        <v>1</v>
      </c>
      <c r="Q721" s="225" t="s">
        <v>1</v>
      </c>
      <c r="R721" s="225" t="s">
        <v>1</v>
      </c>
      <c r="S721" s="225" t="s">
        <v>1</v>
      </c>
      <c r="T721" s="225" t="s">
        <v>1</v>
      </c>
      <c r="U721" s="225" t="s">
        <v>1</v>
      </c>
      <c r="V721" s="225" t="s">
        <v>1</v>
      </c>
      <c r="W721" s="225" t="s">
        <v>1</v>
      </c>
      <c r="X721" s="225" t="s">
        <v>1</v>
      </c>
      <c r="Y721" s="225" t="s">
        <v>1</v>
      </c>
      <c r="Z721" s="225" t="s">
        <v>1</v>
      </c>
      <c r="AA721" s="225" t="s">
        <v>1</v>
      </c>
      <c r="AB721" s="225" t="s">
        <v>1</v>
      </c>
      <c r="AC721" s="225" t="s">
        <v>1</v>
      </c>
      <c r="AD721" s="225" t="s">
        <v>1</v>
      </c>
      <c r="AE721" s="225" t="s">
        <v>1</v>
      </c>
      <c r="AF721" s="225" t="s">
        <v>1</v>
      </c>
      <c r="AG721" s="225" t="s">
        <v>1</v>
      </c>
      <c r="AH721" s="225" t="s">
        <v>1</v>
      </c>
      <c r="AI721" s="225" t="s">
        <v>1</v>
      </c>
      <c r="AJ721" s="225" t="s">
        <v>1</v>
      </c>
      <c r="AK721" s="225" t="s">
        <v>1</v>
      </c>
      <c r="AL721" s="225" t="s">
        <v>1</v>
      </c>
      <c r="AM721" s="225" t="s">
        <v>1</v>
      </c>
      <c r="AN721" s="225" t="s">
        <v>1</v>
      </c>
      <c r="AO721" s="225" t="s">
        <v>1</v>
      </c>
      <c r="AP721" s="225" t="s">
        <v>1</v>
      </c>
      <c r="AQ721" s="225" t="s">
        <v>1</v>
      </c>
      <c r="AR721" s="225" t="s">
        <v>1</v>
      </c>
      <c r="AS721" s="225" t="s">
        <v>1</v>
      </c>
      <c r="AT721" s="225" t="s">
        <v>1</v>
      </c>
      <c r="AU721" s="225" t="s">
        <v>1</v>
      </c>
      <c r="AV721" s="225" t="s">
        <v>1</v>
      </c>
      <c r="AW721" s="235" t="s">
        <v>1</v>
      </c>
      <c r="AX721" s="235">
        <v>0</v>
      </c>
      <c r="AY721" s="235">
        <v>0</v>
      </c>
      <c r="AZ721" s="228" t="s">
        <v>1</v>
      </c>
      <c r="BA721" s="228" t="s">
        <v>1</v>
      </c>
      <c r="BB721" s="229" t="s">
        <v>1</v>
      </c>
      <c r="BD721" t="e">
        <f>VLOOKUP(A721,'High impact list'!$A:$F,1,FALSE)</f>
        <v>#N/A</v>
      </c>
      <c r="BE721" t="e">
        <f>VLOOKUP(A721,'High impact list'!$A:$F,5,FALSE)</f>
        <v>#N/A</v>
      </c>
      <c r="BF721">
        <v>4</v>
      </c>
      <c r="BG721">
        <v>6</v>
      </c>
      <c r="BH721">
        <f>VLOOKUP(A721,Sheet2!B:B,1,FALSE)</f>
        <v>1039</v>
      </c>
    </row>
    <row r="722" spans="1:60" ht="18" customHeight="1" x14ac:dyDescent="0.25">
      <c r="A722" s="223">
        <v>1384</v>
      </c>
      <c r="B722" s="224" t="s">
        <v>804</v>
      </c>
      <c r="C722" s="225" t="s">
        <v>1388</v>
      </c>
      <c r="D722" s="225" t="s">
        <v>414</v>
      </c>
      <c r="E722" s="225" t="s">
        <v>737</v>
      </c>
      <c r="F722" s="225" t="s">
        <v>1</v>
      </c>
      <c r="G722" s="225" t="s">
        <v>687</v>
      </c>
      <c r="H722" s="224" t="s">
        <v>1</v>
      </c>
      <c r="I722" s="224" t="s">
        <v>437</v>
      </c>
      <c r="J722" s="241" t="s">
        <v>39</v>
      </c>
      <c r="K722" s="225" t="s">
        <v>1</v>
      </c>
      <c r="L722" s="225" t="s">
        <v>1</v>
      </c>
      <c r="M722" s="227" t="s">
        <v>17</v>
      </c>
      <c r="N722" s="225" t="s">
        <v>1</v>
      </c>
      <c r="O722" s="225" t="s">
        <v>1</v>
      </c>
      <c r="P722" s="225" t="s">
        <v>1</v>
      </c>
      <c r="Q722" s="225" t="s">
        <v>1</v>
      </c>
      <c r="R722" s="225" t="s">
        <v>1</v>
      </c>
      <c r="S722" s="225" t="s">
        <v>1</v>
      </c>
      <c r="T722" s="225" t="s">
        <v>1</v>
      </c>
      <c r="U722" s="225" t="s">
        <v>1</v>
      </c>
      <c r="V722" s="225" t="s">
        <v>1</v>
      </c>
      <c r="W722" s="225" t="s">
        <v>1</v>
      </c>
      <c r="X722" s="225" t="s">
        <v>1</v>
      </c>
      <c r="Y722" s="225" t="s">
        <v>1</v>
      </c>
      <c r="Z722" s="225" t="s">
        <v>1</v>
      </c>
      <c r="AA722" s="225" t="s">
        <v>1</v>
      </c>
      <c r="AB722" s="225" t="s">
        <v>1</v>
      </c>
      <c r="AC722" s="225" t="s">
        <v>1</v>
      </c>
      <c r="AD722" s="225" t="s">
        <v>1</v>
      </c>
      <c r="AE722" s="225" t="s">
        <v>1</v>
      </c>
      <c r="AF722" s="225" t="s">
        <v>1</v>
      </c>
      <c r="AG722" s="225" t="s">
        <v>1</v>
      </c>
      <c r="AH722" s="225" t="s">
        <v>1</v>
      </c>
      <c r="AI722" s="225" t="s">
        <v>1</v>
      </c>
      <c r="AJ722" s="225" t="s">
        <v>1</v>
      </c>
      <c r="AK722" s="225" t="s">
        <v>1</v>
      </c>
      <c r="AL722" s="225" t="s">
        <v>1</v>
      </c>
      <c r="AM722" s="225" t="s">
        <v>1</v>
      </c>
      <c r="AN722" s="225" t="s">
        <v>1</v>
      </c>
      <c r="AO722" s="225" t="s">
        <v>1</v>
      </c>
      <c r="AP722" s="225" t="s">
        <v>1</v>
      </c>
      <c r="AQ722" s="225" t="s">
        <v>1</v>
      </c>
      <c r="AR722" s="225" t="s">
        <v>1</v>
      </c>
      <c r="AS722" s="225" t="s">
        <v>1</v>
      </c>
      <c r="AT722" s="225" t="s">
        <v>1</v>
      </c>
      <c r="AU722" s="225" t="s">
        <v>1</v>
      </c>
      <c r="AV722" s="225" t="s">
        <v>1</v>
      </c>
      <c r="AW722" s="235" t="s">
        <v>1</v>
      </c>
      <c r="AX722" s="235">
        <v>0</v>
      </c>
      <c r="AY722" s="235">
        <v>0</v>
      </c>
      <c r="AZ722" s="228" t="s">
        <v>1</v>
      </c>
      <c r="BA722" s="228" t="s">
        <v>1</v>
      </c>
      <c r="BB722" s="229" t="s">
        <v>1</v>
      </c>
      <c r="BD722" t="e">
        <f>VLOOKUP(A722,'High impact list'!$A:$F,1,FALSE)</f>
        <v>#N/A</v>
      </c>
      <c r="BE722" t="e">
        <f>VLOOKUP(A722,'High impact list'!$A:$F,5,FALSE)</f>
        <v>#N/A</v>
      </c>
      <c r="BF722">
        <v>4</v>
      </c>
      <c r="BG722">
        <v>6</v>
      </c>
      <c r="BH722" t="e">
        <f>VLOOKUP(A722,Sheet2!B:B,1,FALSE)</f>
        <v>#N/A</v>
      </c>
    </row>
    <row r="723" spans="1:60" ht="18.75" customHeight="1" x14ac:dyDescent="0.25">
      <c r="A723" s="223">
        <v>1448</v>
      </c>
      <c r="B723" s="224" t="s">
        <v>996</v>
      </c>
      <c r="C723" s="225" t="s">
        <v>1388</v>
      </c>
      <c r="D723" s="225" t="s">
        <v>414</v>
      </c>
      <c r="E723" s="225" t="s">
        <v>941</v>
      </c>
      <c r="F723" s="225" t="s">
        <v>1</v>
      </c>
      <c r="G723" s="225" t="s">
        <v>447</v>
      </c>
      <c r="H723" s="224" t="s">
        <v>1</v>
      </c>
      <c r="I723" s="224" t="s">
        <v>437</v>
      </c>
      <c r="J723" s="241" t="s">
        <v>39</v>
      </c>
      <c r="K723" s="230" t="s">
        <v>22</v>
      </c>
      <c r="L723" s="225" t="s">
        <v>1</v>
      </c>
      <c r="M723" s="227" t="s">
        <v>17</v>
      </c>
      <c r="N723" s="232" t="s">
        <v>23</v>
      </c>
      <c r="O723" s="225" t="s">
        <v>1</v>
      </c>
      <c r="P723" s="225" t="s">
        <v>1</v>
      </c>
      <c r="Q723" s="225" t="s">
        <v>1</v>
      </c>
      <c r="R723" s="225" t="s">
        <v>1</v>
      </c>
      <c r="S723" s="225" t="s">
        <v>1</v>
      </c>
      <c r="T723" s="225" t="s">
        <v>1</v>
      </c>
      <c r="U723" s="225" t="s">
        <v>1</v>
      </c>
      <c r="V723" s="225" t="s">
        <v>1</v>
      </c>
      <c r="W723" s="225" t="s">
        <v>1</v>
      </c>
      <c r="X723" s="225" t="s">
        <v>1</v>
      </c>
      <c r="Y723" s="225" t="s">
        <v>1</v>
      </c>
      <c r="Z723" s="230" t="s">
        <v>22</v>
      </c>
      <c r="AA723" s="225" t="s">
        <v>1</v>
      </c>
      <c r="AB723" s="225" t="s">
        <v>1</v>
      </c>
      <c r="AC723" s="225" t="s">
        <v>1</v>
      </c>
      <c r="AD723" s="225" t="s">
        <v>1</v>
      </c>
      <c r="AE723" s="225" t="s">
        <v>1</v>
      </c>
      <c r="AF723" s="225" t="s">
        <v>1</v>
      </c>
      <c r="AG723" s="225" t="s">
        <v>1</v>
      </c>
      <c r="AH723" s="225" t="s">
        <v>1</v>
      </c>
      <c r="AI723" s="225" t="s">
        <v>1</v>
      </c>
      <c r="AJ723" s="225" t="s">
        <v>1</v>
      </c>
      <c r="AK723" s="225" t="s">
        <v>1</v>
      </c>
      <c r="AL723" s="225" t="s">
        <v>1</v>
      </c>
      <c r="AM723" s="225" t="s">
        <v>1</v>
      </c>
      <c r="AN723" s="225" t="s">
        <v>1</v>
      </c>
      <c r="AO723" s="225" t="s">
        <v>1</v>
      </c>
      <c r="AP723" s="225" t="s">
        <v>1</v>
      </c>
      <c r="AQ723" s="225" t="s">
        <v>1</v>
      </c>
      <c r="AR723" s="225" t="s">
        <v>1</v>
      </c>
      <c r="AS723" s="225" t="s">
        <v>1</v>
      </c>
      <c r="AT723" s="225" t="s">
        <v>1</v>
      </c>
      <c r="AU723" s="232" t="s">
        <v>23</v>
      </c>
      <c r="AV723" s="225" t="s">
        <v>1</v>
      </c>
      <c r="AW723" s="235" t="s">
        <v>1</v>
      </c>
      <c r="AX723" s="235">
        <v>0</v>
      </c>
      <c r="AY723" s="235">
        <v>0</v>
      </c>
      <c r="AZ723" s="228" t="s">
        <v>1</v>
      </c>
      <c r="BA723" s="228" t="s">
        <v>1</v>
      </c>
      <c r="BB723" s="229" t="s">
        <v>1</v>
      </c>
      <c r="BD723" t="e">
        <f>VLOOKUP(A723,'High impact list'!$A:$F,1,FALSE)</f>
        <v>#N/A</v>
      </c>
      <c r="BE723" t="e">
        <f>VLOOKUP(A723,'High impact list'!$A:$F,5,FALSE)</f>
        <v>#N/A</v>
      </c>
      <c r="BF723">
        <v>4</v>
      </c>
      <c r="BG723">
        <v>6</v>
      </c>
      <c r="BH723" t="e">
        <f>VLOOKUP(A723,Sheet2!B:B,1,FALSE)</f>
        <v>#N/A</v>
      </c>
    </row>
    <row r="724" spans="1:60" ht="18.75" customHeight="1" x14ac:dyDescent="0.25">
      <c r="A724" s="223">
        <v>1383</v>
      </c>
      <c r="B724" s="224" t="s">
        <v>728</v>
      </c>
      <c r="C724" s="225" t="s">
        <v>1388</v>
      </c>
      <c r="D724" s="225" t="s">
        <v>414</v>
      </c>
      <c r="E724" s="225" t="s">
        <v>683</v>
      </c>
      <c r="F724" s="225" t="s">
        <v>1</v>
      </c>
      <c r="G724" s="225" t="s">
        <v>695</v>
      </c>
      <c r="H724" s="224" t="s">
        <v>1</v>
      </c>
      <c r="I724" s="224" t="s">
        <v>437</v>
      </c>
      <c r="J724" s="241" t="s">
        <v>39</v>
      </c>
      <c r="K724" s="225" t="s">
        <v>1</v>
      </c>
      <c r="L724" s="225" t="s">
        <v>1</v>
      </c>
      <c r="M724" s="241" t="s">
        <v>39</v>
      </c>
      <c r="N724" s="225" t="s">
        <v>1</v>
      </c>
      <c r="O724" s="225" t="s">
        <v>1</v>
      </c>
      <c r="P724" s="225" t="s">
        <v>1</v>
      </c>
      <c r="Q724" s="225" t="s">
        <v>1</v>
      </c>
      <c r="R724" s="225" t="s">
        <v>1</v>
      </c>
      <c r="S724" s="225" t="s">
        <v>1</v>
      </c>
      <c r="T724" s="225" t="s">
        <v>1</v>
      </c>
      <c r="U724" s="225" t="s">
        <v>1</v>
      </c>
      <c r="V724" s="225" t="s">
        <v>1</v>
      </c>
      <c r="W724" s="225" t="s">
        <v>1</v>
      </c>
      <c r="X724" s="225" t="s">
        <v>1</v>
      </c>
      <c r="Y724" s="225" t="s">
        <v>1</v>
      </c>
      <c r="Z724" s="225" t="s">
        <v>1</v>
      </c>
      <c r="AA724" s="225" t="s">
        <v>1</v>
      </c>
      <c r="AB724" s="225" t="s">
        <v>1</v>
      </c>
      <c r="AC724" s="225" t="s">
        <v>1</v>
      </c>
      <c r="AD724" s="225" t="s">
        <v>1</v>
      </c>
      <c r="AE724" s="225" t="s">
        <v>1</v>
      </c>
      <c r="AF724" s="225" t="s">
        <v>1</v>
      </c>
      <c r="AG724" s="225" t="s">
        <v>1</v>
      </c>
      <c r="AH724" s="225" t="s">
        <v>1</v>
      </c>
      <c r="AI724" s="225" t="s">
        <v>1</v>
      </c>
      <c r="AJ724" s="225" t="s">
        <v>1</v>
      </c>
      <c r="AK724" s="225" t="s">
        <v>1</v>
      </c>
      <c r="AL724" s="225" t="s">
        <v>1</v>
      </c>
      <c r="AM724" s="225" t="s">
        <v>1</v>
      </c>
      <c r="AN724" s="225" t="s">
        <v>1</v>
      </c>
      <c r="AO724" s="225" t="s">
        <v>1</v>
      </c>
      <c r="AP724" s="225" t="s">
        <v>1</v>
      </c>
      <c r="AQ724" s="225" t="s">
        <v>1</v>
      </c>
      <c r="AR724" s="225" t="s">
        <v>1</v>
      </c>
      <c r="AS724" s="225" t="s">
        <v>1</v>
      </c>
      <c r="AT724" s="225" t="s">
        <v>1</v>
      </c>
      <c r="AU724" s="225" t="s">
        <v>1</v>
      </c>
      <c r="AV724" s="225" t="s">
        <v>1</v>
      </c>
      <c r="AW724" s="235" t="s">
        <v>1</v>
      </c>
      <c r="AX724" s="235">
        <v>0</v>
      </c>
      <c r="AY724" s="235">
        <v>0</v>
      </c>
      <c r="AZ724" s="228" t="s">
        <v>1</v>
      </c>
      <c r="BA724" s="228" t="s">
        <v>1</v>
      </c>
      <c r="BB724" s="229" t="s">
        <v>1</v>
      </c>
      <c r="BD724" t="e">
        <f>VLOOKUP(A724,'High impact list'!$A:$F,1,FALSE)</f>
        <v>#N/A</v>
      </c>
      <c r="BE724" t="e">
        <f>VLOOKUP(A724,'High impact list'!$A:$F,5,FALSE)</f>
        <v>#N/A</v>
      </c>
      <c r="BF724">
        <v>4</v>
      </c>
      <c r="BG724">
        <v>6</v>
      </c>
      <c r="BH724" t="e">
        <f>VLOOKUP(A724,Sheet2!B:B,1,FALSE)</f>
        <v>#N/A</v>
      </c>
    </row>
    <row r="725" spans="1:60" ht="18.75" customHeight="1" x14ac:dyDescent="0.25">
      <c r="A725" s="223">
        <v>1171</v>
      </c>
      <c r="B725" s="224" t="s">
        <v>998</v>
      </c>
      <c r="C725" s="225" t="s">
        <v>1388</v>
      </c>
      <c r="D725" s="225" t="s">
        <v>414</v>
      </c>
      <c r="E725" s="225" t="s">
        <v>941</v>
      </c>
      <c r="F725" s="225" t="s">
        <v>1</v>
      </c>
      <c r="G725" s="225" t="s">
        <v>956</v>
      </c>
      <c r="H725" s="224" t="s">
        <v>1</v>
      </c>
      <c r="I725" s="224" t="s">
        <v>437</v>
      </c>
      <c r="J725" s="241" t="s">
        <v>39</v>
      </c>
      <c r="K725" s="232" t="s">
        <v>23</v>
      </c>
      <c r="L725" s="230" t="s">
        <v>22</v>
      </c>
      <c r="M725" s="241" t="s">
        <v>39</v>
      </c>
      <c r="N725" s="232" t="s">
        <v>23</v>
      </c>
      <c r="O725" s="231" t="s">
        <v>20</v>
      </c>
      <c r="P725" s="225" t="s">
        <v>1</v>
      </c>
      <c r="Q725" s="225" t="s">
        <v>1</v>
      </c>
      <c r="R725" s="225" t="s">
        <v>1</v>
      </c>
      <c r="S725" s="225" t="s">
        <v>1</v>
      </c>
      <c r="T725" s="225" t="s">
        <v>1</v>
      </c>
      <c r="U725" s="225" t="s">
        <v>1</v>
      </c>
      <c r="V725" s="225" t="s">
        <v>1</v>
      </c>
      <c r="W725" s="225" t="s">
        <v>1</v>
      </c>
      <c r="X725" s="225" t="s">
        <v>1</v>
      </c>
      <c r="Y725" s="225" t="s">
        <v>1</v>
      </c>
      <c r="Z725" s="225" t="s">
        <v>1</v>
      </c>
      <c r="AA725" s="231" t="s">
        <v>20</v>
      </c>
      <c r="AB725" s="225" t="s">
        <v>1</v>
      </c>
      <c r="AC725" s="225" t="s">
        <v>1</v>
      </c>
      <c r="AD725" s="230" t="s">
        <v>22</v>
      </c>
      <c r="AE725" s="230" t="s">
        <v>22</v>
      </c>
      <c r="AF725" s="225" t="s">
        <v>1</v>
      </c>
      <c r="AG725" s="230" t="s">
        <v>22</v>
      </c>
      <c r="AH725" s="225" t="s">
        <v>1</v>
      </c>
      <c r="AI725" s="225" t="s">
        <v>1</v>
      </c>
      <c r="AJ725" s="225" t="s">
        <v>1</v>
      </c>
      <c r="AK725" s="225" t="s">
        <v>1</v>
      </c>
      <c r="AL725" s="225" t="s">
        <v>1</v>
      </c>
      <c r="AM725" s="225" t="s">
        <v>1</v>
      </c>
      <c r="AN725" s="225" t="s">
        <v>1</v>
      </c>
      <c r="AO725" s="225" t="s">
        <v>1</v>
      </c>
      <c r="AP725" s="225" t="s">
        <v>1</v>
      </c>
      <c r="AQ725" s="225" t="s">
        <v>1</v>
      </c>
      <c r="AR725" s="225" t="s">
        <v>1</v>
      </c>
      <c r="AS725" s="225" t="s">
        <v>1</v>
      </c>
      <c r="AT725" s="225" t="s">
        <v>1</v>
      </c>
      <c r="AU725" s="232" t="s">
        <v>23</v>
      </c>
      <c r="AV725" s="225" t="s">
        <v>1</v>
      </c>
      <c r="AW725" s="235" t="s">
        <v>1</v>
      </c>
      <c r="AX725" s="235">
        <v>0</v>
      </c>
      <c r="AY725" s="235">
        <v>0</v>
      </c>
      <c r="AZ725" s="228" t="s">
        <v>1</v>
      </c>
      <c r="BA725" s="228" t="s">
        <v>1</v>
      </c>
      <c r="BB725" s="229" t="s">
        <v>1</v>
      </c>
      <c r="BD725" t="e">
        <f>VLOOKUP(A725,'High impact list'!$A:$F,1,FALSE)</f>
        <v>#N/A</v>
      </c>
      <c r="BE725" t="e">
        <f>VLOOKUP(A725,'High impact list'!$A:$F,5,FALSE)</f>
        <v>#N/A</v>
      </c>
      <c r="BF725">
        <v>4</v>
      </c>
      <c r="BG725">
        <v>6</v>
      </c>
      <c r="BH725" t="e">
        <f>VLOOKUP(A725,Sheet2!B:B,1,FALSE)</f>
        <v>#N/A</v>
      </c>
    </row>
    <row r="726" spans="1:60" ht="18.75" customHeight="1" x14ac:dyDescent="0.25">
      <c r="A726" s="223">
        <v>1110</v>
      </c>
      <c r="B726" s="224" t="s">
        <v>1427</v>
      </c>
      <c r="C726" s="225" t="s">
        <v>1388</v>
      </c>
      <c r="D726" s="225" t="s">
        <v>414</v>
      </c>
      <c r="E726" s="225" t="s">
        <v>896</v>
      </c>
      <c r="F726" s="225" t="s">
        <v>1</v>
      </c>
      <c r="G726" s="225" t="s">
        <v>667</v>
      </c>
      <c r="H726" s="224" t="s">
        <v>1</v>
      </c>
      <c r="I726" s="224" t="s">
        <v>437</v>
      </c>
      <c r="J726" s="241" t="s">
        <v>39</v>
      </c>
      <c r="K726" s="225" t="s">
        <v>1</v>
      </c>
      <c r="L726" s="225" t="s">
        <v>1</v>
      </c>
      <c r="M726" s="226" t="s">
        <v>33</v>
      </c>
      <c r="N726" s="225" t="s">
        <v>1</v>
      </c>
      <c r="O726" s="225" t="s">
        <v>1</v>
      </c>
      <c r="P726" s="225" t="s">
        <v>1</v>
      </c>
      <c r="Q726" s="225" t="s">
        <v>1</v>
      </c>
      <c r="R726" s="225" t="s">
        <v>1</v>
      </c>
      <c r="S726" s="225" t="s">
        <v>1</v>
      </c>
      <c r="T726" s="225" t="s">
        <v>1</v>
      </c>
      <c r="U726" s="225" t="s">
        <v>1</v>
      </c>
      <c r="V726" s="225" t="s">
        <v>1</v>
      </c>
      <c r="W726" s="225" t="s">
        <v>1</v>
      </c>
      <c r="X726" s="225" t="s">
        <v>1</v>
      </c>
      <c r="Y726" s="225" t="s">
        <v>1</v>
      </c>
      <c r="Z726" s="225" t="s">
        <v>1</v>
      </c>
      <c r="AA726" s="225" t="s">
        <v>1</v>
      </c>
      <c r="AB726" s="225" t="s">
        <v>1</v>
      </c>
      <c r="AC726" s="225" t="s">
        <v>1</v>
      </c>
      <c r="AD726" s="225" t="s">
        <v>1</v>
      </c>
      <c r="AE726" s="225" t="s">
        <v>1</v>
      </c>
      <c r="AF726" s="225" t="s">
        <v>1</v>
      </c>
      <c r="AG726" s="225" t="s">
        <v>1</v>
      </c>
      <c r="AH726" s="225" t="s">
        <v>1</v>
      </c>
      <c r="AI726" s="225" t="s">
        <v>1</v>
      </c>
      <c r="AJ726" s="225" t="s">
        <v>1</v>
      </c>
      <c r="AK726" s="225" t="s">
        <v>1</v>
      </c>
      <c r="AL726" s="225" t="s">
        <v>1</v>
      </c>
      <c r="AM726" s="225" t="s">
        <v>1</v>
      </c>
      <c r="AN726" s="225" t="s">
        <v>1</v>
      </c>
      <c r="AO726" s="225" t="s">
        <v>1</v>
      </c>
      <c r="AP726" s="225" t="s">
        <v>1</v>
      </c>
      <c r="AQ726" s="225" t="s">
        <v>1</v>
      </c>
      <c r="AR726" s="225" t="s">
        <v>1</v>
      </c>
      <c r="AS726" s="225" t="s">
        <v>1</v>
      </c>
      <c r="AT726" s="225" t="s">
        <v>1</v>
      </c>
      <c r="AU726" s="225" t="s">
        <v>1</v>
      </c>
      <c r="AV726" s="225" t="s">
        <v>1</v>
      </c>
      <c r="AW726" s="235" t="s">
        <v>1</v>
      </c>
      <c r="AX726" s="235">
        <v>0</v>
      </c>
      <c r="AY726" s="235">
        <v>0</v>
      </c>
      <c r="AZ726" s="228" t="s">
        <v>1</v>
      </c>
      <c r="BA726" s="228" t="s">
        <v>1</v>
      </c>
      <c r="BB726" s="229" t="s">
        <v>1</v>
      </c>
      <c r="BD726" t="e">
        <f>VLOOKUP(A726,'High impact list'!$A:$F,1,FALSE)</f>
        <v>#N/A</v>
      </c>
      <c r="BE726" t="e">
        <f>VLOOKUP(A726,'High impact list'!$A:$F,5,FALSE)</f>
        <v>#N/A</v>
      </c>
      <c r="BF726">
        <v>4</v>
      </c>
      <c r="BG726">
        <v>6</v>
      </c>
      <c r="BH726" t="e">
        <f>VLOOKUP(A726,Sheet2!B:B,1,FALSE)</f>
        <v>#N/A</v>
      </c>
    </row>
    <row r="727" spans="1:60" ht="18" customHeight="1" x14ac:dyDescent="0.25">
      <c r="A727" s="223">
        <v>1575</v>
      </c>
      <c r="B727" s="224" t="s">
        <v>811</v>
      </c>
      <c r="C727" s="225" t="s">
        <v>1388</v>
      </c>
      <c r="D727" s="225" t="s">
        <v>414</v>
      </c>
      <c r="E727" s="225" t="s">
        <v>737</v>
      </c>
      <c r="F727" s="225" t="s">
        <v>1</v>
      </c>
      <c r="G727" s="225" t="s">
        <v>739</v>
      </c>
      <c r="H727" s="224" t="s">
        <v>1</v>
      </c>
      <c r="I727" s="224" t="s">
        <v>437</v>
      </c>
      <c r="J727" s="241" t="s">
        <v>39</v>
      </c>
      <c r="K727" s="225" t="s">
        <v>1</v>
      </c>
      <c r="L727" s="225" t="s">
        <v>1</v>
      </c>
      <c r="M727" s="225" t="s">
        <v>1</v>
      </c>
      <c r="N727" s="225" t="s">
        <v>1</v>
      </c>
      <c r="O727" s="225" t="s">
        <v>1</v>
      </c>
      <c r="P727" s="225" t="s">
        <v>1</v>
      </c>
      <c r="Q727" s="225" t="s">
        <v>1</v>
      </c>
      <c r="R727" s="225" t="s">
        <v>1</v>
      </c>
      <c r="S727" s="225" t="s">
        <v>1</v>
      </c>
      <c r="T727" s="225" t="s">
        <v>1</v>
      </c>
      <c r="U727" s="225" t="s">
        <v>1</v>
      </c>
      <c r="V727" s="225" t="s">
        <v>1</v>
      </c>
      <c r="W727" s="225" t="s">
        <v>1</v>
      </c>
      <c r="X727" s="225" t="s">
        <v>1</v>
      </c>
      <c r="Y727" s="225" t="s">
        <v>1</v>
      </c>
      <c r="Z727" s="225" t="s">
        <v>1</v>
      </c>
      <c r="AA727" s="225" t="s">
        <v>1</v>
      </c>
      <c r="AB727" s="225" t="s">
        <v>1</v>
      </c>
      <c r="AC727" s="225" t="s">
        <v>1</v>
      </c>
      <c r="AD727" s="225" t="s">
        <v>1</v>
      </c>
      <c r="AE727" s="225" t="s">
        <v>1</v>
      </c>
      <c r="AF727" s="225" t="s">
        <v>1</v>
      </c>
      <c r="AG727" s="225" t="s">
        <v>1</v>
      </c>
      <c r="AH727" s="225" t="s">
        <v>1</v>
      </c>
      <c r="AI727" s="225" t="s">
        <v>1</v>
      </c>
      <c r="AJ727" s="225" t="s">
        <v>1</v>
      </c>
      <c r="AK727" s="225" t="s">
        <v>1</v>
      </c>
      <c r="AL727" s="225" t="s">
        <v>1</v>
      </c>
      <c r="AM727" s="225" t="s">
        <v>1</v>
      </c>
      <c r="AN727" s="225" t="s">
        <v>1</v>
      </c>
      <c r="AO727" s="225" t="s">
        <v>1</v>
      </c>
      <c r="AP727" s="225" t="s">
        <v>1</v>
      </c>
      <c r="AQ727" s="225" t="s">
        <v>1</v>
      </c>
      <c r="AR727" s="225" t="s">
        <v>1</v>
      </c>
      <c r="AS727" s="225" t="s">
        <v>1</v>
      </c>
      <c r="AT727" s="225" t="s">
        <v>1</v>
      </c>
      <c r="AU727" s="225" t="s">
        <v>1</v>
      </c>
      <c r="AV727" s="225" t="s">
        <v>1</v>
      </c>
      <c r="AW727" s="235" t="s">
        <v>1</v>
      </c>
      <c r="AX727" s="235">
        <v>0</v>
      </c>
      <c r="AY727" s="235">
        <v>0</v>
      </c>
      <c r="AZ727" s="228" t="s">
        <v>1</v>
      </c>
      <c r="BA727" s="228" t="s">
        <v>1</v>
      </c>
      <c r="BB727" s="229" t="s">
        <v>1</v>
      </c>
      <c r="BD727" t="e">
        <f>VLOOKUP(A727,'High impact list'!$A:$F,1,FALSE)</f>
        <v>#N/A</v>
      </c>
      <c r="BE727" t="e">
        <f>VLOOKUP(A727,'High impact list'!$A:$F,5,FALSE)</f>
        <v>#N/A</v>
      </c>
      <c r="BF727">
        <v>4</v>
      </c>
      <c r="BG727">
        <v>6</v>
      </c>
      <c r="BH727" t="e">
        <f>VLOOKUP(A727,Sheet2!B:B,1,FALSE)</f>
        <v>#N/A</v>
      </c>
    </row>
    <row r="728" spans="1:60" ht="18.75" customHeight="1" x14ac:dyDescent="0.25">
      <c r="A728" s="223">
        <v>1064</v>
      </c>
      <c r="B728" s="224" t="s">
        <v>1429</v>
      </c>
      <c r="C728" s="225" t="s">
        <v>1388</v>
      </c>
      <c r="D728" s="225" t="s">
        <v>414</v>
      </c>
      <c r="E728" s="225" t="s">
        <v>854</v>
      </c>
      <c r="F728" s="225" t="s">
        <v>1</v>
      </c>
      <c r="G728" s="225" t="s">
        <v>837</v>
      </c>
      <c r="H728" s="224" t="s">
        <v>1</v>
      </c>
      <c r="I728" s="224" t="s">
        <v>437</v>
      </c>
      <c r="J728" s="241" t="s">
        <v>39</v>
      </c>
      <c r="K728" s="225" t="s">
        <v>1</v>
      </c>
      <c r="L728" s="225" t="s">
        <v>1</v>
      </c>
      <c r="M728" s="241" t="s">
        <v>39</v>
      </c>
      <c r="N728" s="225" t="s">
        <v>1</v>
      </c>
      <c r="O728" s="225" t="s">
        <v>1</v>
      </c>
      <c r="P728" s="225" t="s">
        <v>1</v>
      </c>
      <c r="Q728" s="225" t="s">
        <v>1</v>
      </c>
      <c r="R728" s="225" t="s">
        <v>1</v>
      </c>
      <c r="S728" s="225" t="s">
        <v>1</v>
      </c>
      <c r="T728" s="225" t="s">
        <v>1</v>
      </c>
      <c r="U728" s="225" t="s">
        <v>1</v>
      </c>
      <c r="V728" s="225" t="s">
        <v>1</v>
      </c>
      <c r="W728" s="225" t="s">
        <v>1</v>
      </c>
      <c r="X728" s="225" t="s">
        <v>1</v>
      </c>
      <c r="Y728" s="225" t="s">
        <v>1</v>
      </c>
      <c r="Z728" s="225" t="s">
        <v>1</v>
      </c>
      <c r="AA728" s="225" t="s">
        <v>1</v>
      </c>
      <c r="AB728" s="225" t="s">
        <v>1</v>
      </c>
      <c r="AC728" s="225" t="s">
        <v>1</v>
      </c>
      <c r="AD728" s="225" t="s">
        <v>1</v>
      </c>
      <c r="AE728" s="225" t="s">
        <v>1</v>
      </c>
      <c r="AF728" s="225" t="s">
        <v>1</v>
      </c>
      <c r="AG728" s="225" t="s">
        <v>1</v>
      </c>
      <c r="AH728" s="225" t="s">
        <v>1</v>
      </c>
      <c r="AI728" s="225" t="s">
        <v>1</v>
      </c>
      <c r="AJ728" s="225" t="s">
        <v>1</v>
      </c>
      <c r="AK728" s="225" t="s">
        <v>1</v>
      </c>
      <c r="AL728" s="225" t="s">
        <v>1</v>
      </c>
      <c r="AM728" s="225" t="s">
        <v>1</v>
      </c>
      <c r="AN728" s="225" t="s">
        <v>1</v>
      </c>
      <c r="AO728" s="225" t="s">
        <v>1</v>
      </c>
      <c r="AP728" s="225" t="s">
        <v>1</v>
      </c>
      <c r="AQ728" s="225" t="s">
        <v>1</v>
      </c>
      <c r="AR728" s="225" t="s">
        <v>1</v>
      </c>
      <c r="AS728" s="225" t="s">
        <v>1</v>
      </c>
      <c r="AT728" s="225" t="s">
        <v>1</v>
      </c>
      <c r="AU728" s="225" t="s">
        <v>1</v>
      </c>
      <c r="AV728" s="225" t="s">
        <v>1</v>
      </c>
      <c r="AW728" s="235" t="s">
        <v>1</v>
      </c>
      <c r="AX728" s="235">
        <v>0</v>
      </c>
      <c r="AY728" s="235">
        <v>0</v>
      </c>
      <c r="AZ728" s="228" t="s">
        <v>1</v>
      </c>
      <c r="BA728" s="228" t="s">
        <v>1</v>
      </c>
      <c r="BB728" s="229" t="s">
        <v>1</v>
      </c>
      <c r="BD728" t="e">
        <f>VLOOKUP(A728,'High impact list'!$A:$F,1,FALSE)</f>
        <v>#N/A</v>
      </c>
      <c r="BE728" t="e">
        <f>VLOOKUP(A728,'High impact list'!$A:$F,5,FALSE)</f>
        <v>#N/A</v>
      </c>
      <c r="BF728">
        <v>4</v>
      </c>
      <c r="BG728">
        <v>6</v>
      </c>
      <c r="BH728" t="e">
        <f>VLOOKUP(A728,Sheet2!B:B,1,FALSE)</f>
        <v>#N/A</v>
      </c>
    </row>
    <row r="729" spans="1:60" ht="18.75" customHeight="1" x14ac:dyDescent="0.25">
      <c r="A729" s="223">
        <v>1013</v>
      </c>
      <c r="B729" s="224" t="s">
        <v>812</v>
      </c>
      <c r="C729" s="225" t="s">
        <v>1388</v>
      </c>
      <c r="D729" s="225" t="s">
        <v>414</v>
      </c>
      <c r="E729" s="225" t="s">
        <v>737</v>
      </c>
      <c r="F729" s="225" t="s">
        <v>1</v>
      </c>
      <c r="G729" s="225" t="s">
        <v>739</v>
      </c>
      <c r="H729" s="224" t="s">
        <v>1</v>
      </c>
      <c r="I729" s="224" t="s">
        <v>437</v>
      </c>
      <c r="J729" s="241" t="s">
        <v>39</v>
      </c>
      <c r="K729" s="225" t="s">
        <v>1</v>
      </c>
      <c r="L729" s="225" t="s">
        <v>1</v>
      </c>
      <c r="M729" s="241" t="s">
        <v>39</v>
      </c>
      <c r="N729" s="225" t="s">
        <v>1</v>
      </c>
      <c r="O729" s="225" t="s">
        <v>1</v>
      </c>
      <c r="P729" s="225" t="s">
        <v>1</v>
      </c>
      <c r="Q729" s="225" t="s">
        <v>1</v>
      </c>
      <c r="R729" s="225" t="s">
        <v>1</v>
      </c>
      <c r="S729" s="225" t="s">
        <v>1</v>
      </c>
      <c r="T729" s="225" t="s">
        <v>1</v>
      </c>
      <c r="U729" s="225" t="s">
        <v>1</v>
      </c>
      <c r="V729" s="225" t="s">
        <v>1</v>
      </c>
      <c r="W729" s="225" t="s">
        <v>1</v>
      </c>
      <c r="X729" s="225" t="s">
        <v>1</v>
      </c>
      <c r="Y729" s="225" t="s">
        <v>1</v>
      </c>
      <c r="Z729" s="225" t="s">
        <v>1</v>
      </c>
      <c r="AA729" s="225" t="s">
        <v>1</v>
      </c>
      <c r="AB729" s="225" t="s">
        <v>1</v>
      </c>
      <c r="AC729" s="225" t="s">
        <v>1</v>
      </c>
      <c r="AD729" s="225" t="s">
        <v>1</v>
      </c>
      <c r="AE729" s="225" t="s">
        <v>1</v>
      </c>
      <c r="AF729" s="225" t="s">
        <v>1</v>
      </c>
      <c r="AG729" s="225" t="s">
        <v>1</v>
      </c>
      <c r="AH729" s="225" t="s">
        <v>1</v>
      </c>
      <c r="AI729" s="225" t="s">
        <v>1</v>
      </c>
      <c r="AJ729" s="225" t="s">
        <v>1</v>
      </c>
      <c r="AK729" s="225" t="s">
        <v>1</v>
      </c>
      <c r="AL729" s="225" t="s">
        <v>1</v>
      </c>
      <c r="AM729" s="225" t="s">
        <v>1</v>
      </c>
      <c r="AN729" s="225" t="s">
        <v>1</v>
      </c>
      <c r="AO729" s="225" t="s">
        <v>1</v>
      </c>
      <c r="AP729" s="225" t="s">
        <v>1</v>
      </c>
      <c r="AQ729" s="225" t="s">
        <v>1</v>
      </c>
      <c r="AR729" s="225" t="s">
        <v>1</v>
      </c>
      <c r="AS729" s="225" t="s">
        <v>1</v>
      </c>
      <c r="AT729" s="225" t="s">
        <v>1</v>
      </c>
      <c r="AU729" s="225" t="s">
        <v>1</v>
      </c>
      <c r="AV729" s="225" t="s">
        <v>1</v>
      </c>
      <c r="AW729" s="235" t="s">
        <v>1</v>
      </c>
      <c r="AX729" s="235">
        <v>0</v>
      </c>
      <c r="AY729" s="235">
        <v>0</v>
      </c>
      <c r="AZ729" s="228" t="s">
        <v>1</v>
      </c>
      <c r="BA729" s="228" t="s">
        <v>1</v>
      </c>
      <c r="BB729" s="229" t="s">
        <v>1</v>
      </c>
      <c r="BD729" t="e">
        <f>VLOOKUP(A729,'High impact list'!$A:$F,1,FALSE)</f>
        <v>#N/A</v>
      </c>
      <c r="BE729" t="e">
        <f>VLOOKUP(A729,'High impact list'!$A:$F,5,FALSE)</f>
        <v>#N/A</v>
      </c>
      <c r="BF729">
        <v>4</v>
      </c>
      <c r="BG729">
        <v>6</v>
      </c>
      <c r="BH729" t="e">
        <f>VLOOKUP(A729,Sheet2!B:B,1,FALSE)</f>
        <v>#N/A</v>
      </c>
    </row>
    <row r="730" spans="1:60" ht="14.25" customHeight="1" x14ac:dyDescent="0.25">
      <c r="A730" s="223">
        <v>1273</v>
      </c>
      <c r="B730" s="224" t="s">
        <v>1431</v>
      </c>
      <c r="C730" s="225" t="s">
        <v>1388</v>
      </c>
      <c r="D730" s="225" t="s">
        <v>414</v>
      </c>
      <c r="E730" s="225" t="s">
        <v>941</v>
      </c>
      <c r="F730" s="225" t="s">
        <v>1</v>
      </c>
      <c r="G730" s="225" t="s">
        <v>447</v>
      </c>
      <c r="H730" s="224" t="s">
        <v>1</v>
      </c>
      <c r="I730" s="224" t="s">
        <v>437</v>
      </c>
      <c r="J730" s="241" t="s">
        <v>39</v>
      </c>
      <c r="K730" s="232" t="s">
        <v>23</v>
      </c>
      <c r="L730" s="231" t="s">
        <v>20</v>
      </c>
      <c r="M730" s="227" t="s">
        <v>17</v>
      </c>
      <c r="N730" s="232" t="s">
        <v>23</v>
      </c>
      <c r="O730" s="225" t="s">
        <v>1</v>
      </c>
      <c r="P730" s="225" t="s">
        <v>1</v>
      </c>
      <c r="Q730" s="225" t="s">
        <v>1</v>
      </c>
      <c r="R730" s="225" t="s">
        <v>1</v>
      </c>
      <c r="S730" s="225" t="s">
        <v>1</v>
      </c>
      <c r="T730" s="225" t="s">
        <v>1</v>
      </c>
      <c r="U730" s="225" t="s">
        <v>1</v>
      </c>
      <c r="V730" s="225" t="s">
        <v>1</v>
      </c>
      <c r="W730" s="225" t="s">
        <v>1</v>
      </c>
      <c r="X730" s="225" t="s">
        <v>1</v>
      </c>
      <c r="Y730" s="231" t="s">
        <v>20</v>
      </c>
      <c r="Z730" s="232" t="s">
        <v>23</v>
      </c>
      <c r="AA730" s="232" t="s">
        <v>23</v>
      </c>
      <c r="AB730" s="225" t="s">
        <v>1</v>
      </c>
      <c r="AC730" s="225" t="s">
        <v>1</v>
      </c>
      <c r="AD730" s="231" t="s">
        <v>20</v>
      </c>
      <c r="AE730" s="231" t="s">
        <v>20</v>
      </c>
      <c r="AF730" s="225" t="s">
        <v>1</v>
      </c>
      <c r="AG730" s="225" t="s">
        <v>1</v>
      </c>
      <c r="AH730" s="225" t="s">
        <v>1</v>
      </c>
      <c r="AI730" s="225" t="s">
        <v>1</v>
      </c>
      <c r="AJ730" s="225" t="s">
        <v>1</v>
      </c>
      <c r="AK730" s="225" t="s">
        <v>1</v>
      </c>
      <c r="AL730" s="225" t="s">
        <v>1</v>
      </c>
      <c r="AM730" s="225" t="s">
        <v>1</v>
      </c>
      <c r="AN730" s="225" t="s">
        <v>1</v>
      </c>
      <c r="AO730" s="225" t="s">
        <v>1</v>
      </c>
      <c r="AP730" s="225" t="s">
        <v>1</v>
      </c>
      <c r="AQ730" s="225" t="s">
        <v>1</v>
      </c>
      <c r="AR730" s="225" t="s">
        <v>1</v>
      </c>
      <c r="AS730" s="225" t="s">
        <v>1</v>
      </c>
      <c r="AT730" s="225" t="s">
        <v>1</v>
      </c>
      <c r="AU730" s="232" t="s">
        <v>23</v>
      </c>
      <c r="AV730" s="225" t="s">
        <v>1</v>
      </c>
      <c r="AW730" s="232" t="s">
        <v>1242</v>
      </c>
      <c r="AX730" s="235">
        <v>0</v>
      </c>
      <c r="AY730" s="235">
        <v>0</v>
      </c>
      <c r="AZ730" s="228" t="s">
        <v>1</v>
      </c>
      <c r="BA730" s="228" t="s">
        <v>1</v>
      </c>
      <c r="BB730" s="229" t="s">
        <v>1</v>
      </c>
      <c r="BD730" t="e">
        <f>VLOOKUP(A730,'High impact list'!$A:$F,1,FALSE)</f>
        <v>#N/A</v>
      </c>
      <c r="BE730" t="e">
        <f>VLOOKUP(A730,'High impact list'!$A:$F,5,FALSE)</f>
        <v>#N/A</v>
      </c>
      <c r="BF730">
        <v>4</v>
      </c>
      <c r="BG730">
        <v>6</v>
      </c>
      <c r="BH730" t="e">
        <f>VLOOKUP(A730,Sheet2!B:B,1,FALSE)</f>
        <v>#N/A</v>
      </c>
    </row>
    <row r="731" spans="1:60" ht="14.25" customHeight="1" x14ac:dyDescent="0.25">
      <c r="A731" s="223">
        <v>1172</v>
      </c>
      <c r="B731" s="224" t="s">
        <v>1432</v>
      </c>
      <c r="C731" s="225" t="s">
        <v>1388</v>
      </c>
      <c r="D731" s="225" t="s">
        <v>414</v>
      </c>
      <c r="E731" s="225" t="s">
        <v>941</v>
      </c>
      <c r="F731" s="225" t="s">
        <v>1</v>
      </c>
      <c r="G731" s="225" t="s">
        <v>956</v>
      </c>
      <c r="H731" s="224" t="s">
        <v>1</v>
      </c>
      <c r="I731" s="224" t="s">
        <v>437</v>
      </c>
      <c r="J731" s="241" t="s">
        <v>39</v>
      </c>
      <c r="K731" s="225" t="s">
        <v>1</v>
      </c>
      <c r="L731" s="232" t="s">
        <v>23</v>
      </c>
      <c r="M731" s="241" t="s">
        <v>39</v>
      </c>
      <c r="N731" s="225" t="s">
        <v>1</v>
      </c>
      <c r="O731" s="231" t="s">
        <v>20</v>
      </c>
      <c r="P731" s="225" t="s">
        <v>1</v>
      </c>
      <c r="Q731" s="225" t="s">
        <v>1</v>
      </c>
      <c r="R731" s="225" t="s">
        <v>1</v>
      </c>
      <c r="S731" s="225" t="s">
        <v>1</v>
      </c>
      <c r="T731" s="225" t="s">
        <v>1</v>
      </c>
      <c r="U731" s="225" t="s">
        <v>1</v>
      </c>
      <c r="V731" s="225" t="s">
        <v>1</v>
      </c>
      <c r="W731" s="225" t="s">
        <v>1</v>
      </c>
      <c r="X731" s="225" t="s">
        <v>1</v>
      </c>
      <c r="Y731" s="225" t="s">
        <v>1</v>
      </c>
      <c r="Z731" s="225" t="s">
        <v>1</v>
      </c>
      <c r="AA731" s="225" t="s">
        <v>1</v>
      </c>
      <c r="AB731" s="225" t="s">
        <v>1</v>
      </c>
      <c r="AC731" s="225" t="s">
        <v>1</v>
      </c>
      <c r="AD731" s="225" t="s">
        <v>1</v>
      </c>
      <c r="AE731" s="232" t="s">
        <v>23</v>
      </c>
      <c r="AF731" s="225" t="s">
        <v>1</v>
      </c>
      <c r="AG731" s="225" t="s">
        <v>1</v>
      </c>
      <c r="AH731" s="225" t="s">
        <v>1</v>
      </c>
      <c r="AI731" s="225" t="s">
        <v>1</v>
      </c>
      <c r="AJ731" s="225" t="s">
        <v>1</v>
      </c>
      <c r="AK731" s="225" t="s">
        <v>1</v>
      </c>
      <c r="AL731" s="225" t="s">
        <v>1</v>
      </c>
      <c r="AM731" s="225" t="s">
        <v>1</v>
      </c>
      <c r="AN731" s="225" t="s">
        <v>1</v>
      </c>
      <c r="AO731" s="225" t="s">
        <v>1</v>
      </c>
      <c r="AP731" s="225" t="s">
        <v>1</v>
      </c>
      <c r="AQ731" s="225" t="s">
        <v>1</v>
      </c>
      <c r="AR731" s="225" t="s">
        <v>1</v>
      </c>
      <c r="AS731" s="225" t="s">
        <v>1</v>
      </c>
      <c r="AT731" s="225" t="s">
        <v>1</v>
      </c>
      <c r="AU731" s="225" t="s">
        <v>1</v>
      </c>
      <c r="AV731" s="225" t="s">
        <v>1</v>
      </c>
      <c r="AW731" s="235" t="s">
        <v>1</v>
      </c>
      <c r="AX731" s="235">
        <v>0</v>
      </c>
      <c r="AY731" s="235">
        <v>0</v>
      </c>
      <c r="AZ731" s="228" t="s">
        <v>1</v>
      </c>
      <c r="BA731" s="228" t="s">
        <v>1</v>
      </c>
      <c r="BB731" s="229" t="s">
        <v>1</v>
      </c>
      <c r="BD731" t="e">
        <f>VLOOKUP(A731,'High impact list'!$A:$F,1,FALSE)</f>
        <v>#N/A</v>
      </c>
      <c r="BE731" t="e">
        <f>VLOOKUP(A731,'High impact list'!$A:$F,5,FALSE)</f>
        <v>#N/A</v>
      </c>
      <c r="BF731">
        <v>4</v>
      </c>
      <c r="BG731">
        <v>6</v>
      </c>
      <c r="BH731" t="e">
        <f>VLOOKUP(A731,Sheet2!B:B,1,FALSE)</f>
        <v>#N/A</v>
      </c>
    </row>
    <row r="732" spans="1:60" ht="14.25" customHeight="1" x14ac:dyDescent="0.25">
      <c r="A732" s="223">
        <v>1289</v>
      </c>
      <c r="B732" s="224" t="s">
        <v>1433</v>
      </c>
      <c r="C732" s="225" t="s">
        <v>1388</v>
      </c>
      <c r="D732" s="225" t="s">
        <v>414</v>
      </c>
      <c r="E732" s="225" t="s">
        <v>941</v>
      </c>
      <c r="F732" s="225" t="s">
        <v>1</v>
      </c>
      <c r="G732" s="225" t="s">
        <v>447</v>
      </c>
      <c r="H732" s="224" t="s">
        <v>1</v>
      </c>
      <c r="I732" s="224" t="s">
        <v>437</v>
      </c>
      <c r="J732" s="241" t="s">
        <v>39</v>
      </c>
      <c r="K732" s="225" t="s">
        <v>1</v>
      </c>
      <c r="L732" s="231" t="s">
        <v>20</v>
      </c>
      <c r="M732" s="226" t="s">
        <v>33</v>
      </c>
      <c r="N732" s="225" t="s">
        <v>1</v>
      </c>
      <c r="O732" s="225" t="s">
        <v>1</v>
      </c>
      <c r="P732" s="225" t="s">
        <v>1</v>
      </c>
      <c r="Q732" s="225" t="s">
        <v>1</v>
      </c>
      <c r="R732" s="225" t="s">
        <v>1</v>
      </c>
      <c r="S732" s="225" t="s">
        <v>1</v>
      </c>
      <c r="T732" s="225" t="s">
        <v>1</v>
      </c>
      <c r="U732" s="225" t="s">
        <v>1</v>
      </c>
      <c r="V732" s="225" t="s">
        <v>1</v>
      </c>
      <c r="W732" s="225" t="s">
        <v>1</v>
      </c>
      <c r="X732" s="225" t="s">
        <v>1</v>
      </c>
      <c r="Y732" s="225" t="s">
        <v>1</v>
      </c>
      <c r="Z732" s="225" t="s">
        <v>1</v>
      </c>
      <c r="AA732" s="225" t="s">
        <v>1</v>
      </c>
      <c r="AB732" s="225" t="s">
        <v>1</v>
      </c>
      <c r="AC732" s="225" t="s">
        <v>1</v>
      </c>
      <c r="AD732" s="225" t="s">
        <v>1</v>
      </c>
      <c r="AE732" s="225" t="s">
        <v>1</v>
      </c>
      <c r="AF732" s="225" t="s">
        <v>1</v>
      </c>
      <c r="AG732" s="225" t="s">
        <v>1</v>
      </c>
      <c r="AH732" s="225" t="s">
        <v>1</v>
      </c>
      <c r="AI732" s="225" t="s">
        <v>1</v>
      </c>
      <c r="AJ732" s="225" t="s">
        <v>1</v>
      </c>
      <c r="AK732" s="225" t="s">
        <v>1</v>
      </c>
      <c r="AL732" s="225" t="s">
        <v>1</v>
      </c>
      <c r="AM732" s="225" t="s">
        <v>1</v>
      </c>
      <c r="AN732" s="225" t="s">
        <v>1</v>
      </c>
      <c r="AO732" s="225" t="s">
        <v>1</v>
      </c>
      <c r="AP732" s="225" t="s">
        <v>1</v>
      </c>
      <c r="AQ732" s="225" t="s">
        <v>1</v>
      </c>
      <c r="AR732" s="231" t="s">
        <v>20</v>
      </c>
      <c r="AS732" s="225" t="s">
        <v>1</v>
      </c>
      <c r="AT732" s="225" t="s">
        <v>1</v>
      </c>
      <c r="AU732" s="225" t="s">
        <v>1</v>
      </c>
      <c r="AV732" s="225" t="s">
        <v>1</v>
      </c>
      <c r="AW732" s="235" t="s">
        <v>1</v>
      </c>
      <c r="AX732" s="235">
        <v>0</v>
      </c>
      <c r="AY732" s="235">
        <v>0</v>
      </c>
      <c r="AZ732" s="228" t="s">
        <v>1</v>
      </c>
      <c r="BA732" s="228" t="s">
        <v>1</v>
      </c>
      <c r="BB732" s="229" t="s">
        <v>1</v>
      </c>
      <c r="BD732" t="e">
        <f>VLOOKUP(A732,'High impact list'!$A:$F,1,FALSE)</f>
        <v>#N/A</v>
      </c>
      <c r="BE732" t="e">
        <f>VLOOKUP(A732,'High impact list'!$A:$F,5,FALSE)</f>
        <v>#N/A</v>
      </c>
      <c r="BF732">
        <v>4</v>
      </c>
      <c r="BG732">
        <v>6</v>
      </c>
      <c r="BH732" t="e">
        <f>VLOOKUP(A732,Sheet2!B:B,1,FALSE)</f>
        <v>#N/A</v>
      </c>
    </row>
    <row r="733" spans="1:60" ht="14.25" customHeight="1" x14ac:dyDescent="0.25">
      <c r="A733" s="223">
        <v>1269</v>
      </c>
      <c r="B733" s="224" t="s">
        <v>1434</v>
      </c>
      <c r="C733" s="225" t="s">
        <v>1388</v>
      </c>
      <c r="D733" s="225" t="s">
        <v>414</v>
      </c>
      <c r="E733" s="225" t="s">
        <v>941</v>
      </c>
      <c r="F733" s="225" t="s">
        <v>1</v>
      </c>
      <c r="G733" s="225" t="s">
        <v>447</v>
      </c>
      <c r="H733" s="224" t="s">
        <v>1</v>
      </c>
      <c r="I733" s="224" t="s">
        <v>437</v>
      </c>
      <c r="J733" s="241" t="s">
        <v>39</v>
      </c>
      <c r="K733" s="225" t="s">
        <v>1</v>
      </c>
      <c r="L733" s="225" t="s">
        <v>1</v>
      </c>
      <c r="M733" s="241" t="s">
        <v>39</v>
      </c>
      <c r="N733" s="225" t="s">
        <v>1</v>
      </c>
      <c r="O733" s="230" t="s">
        <v>22</v>
      </c>
      <c r="P733" s="225" t="s">
        <v>1</v>
      </c>
      <c r="Q733" s="225" t="s">
        <v>1</v>
      </c>
      <c r="R733" s="225" t="s">
        <v>1</v>
      </c>
      <c r="S733" s="225" t="s">
        <v>1</v>
      </c>
      <c r="T733" s="225" t="s">
        <v>1</v>
      </c>
      <c r="U733" s="225" t="s">
        <v>1</v>
      </c>
      <c r="V733" s="225" t="s">
        <v>1</v>
      </c>
      <c r="W733" s="225" t="s">
        <v>1</v>
      </c>
      <c r="X733" s="225" t="s">
        <v>1</v>
      </c>
      <c r="Y733" s="225" t="s">
        <v>1</v>
      </c>
      <c r="Z733" s="225" t="s">
        <v>1</v>
      </c>
      <c r="AA733" s="225" t="s">
        <v>1</v>
      </c>
      <c r="AB733" s="225" t="s">
        <v>1</v>
      </c>
      <c r="AC733" s="225" t="s">
        <v>1</v>
      </c>
      <c r="AD733" s="225" t="s">
        <v>1</v>
      </c>
      <c r="AE733" s="225" t="s">
        <v>1</v>
      </c>
      <c r="AF733" s="225" t="s">
        <v>1</v>
      </c>
      <c r="AG733" s="225" t="s">
        <v>1</v>
      </c>
      <c r="AH733" s="225" t="s">
        <v>1</v>
      </c>
      <c r="AI733" s="225" t="s">
        <v>1</v>
      </c>
      <c r="AJ733" s="225" t="s">
        <v>1</v>
      </c>
      <c r="AK733" s="225" t="s">
        <v>1</v>
      </c>
      <c r="AL733" s="225" t="s">
        <v>1</v>
      </c>
      <c r="AM733" s="225" t="s">
        <v>1</v>
      </c>
      <c r="AN733" s="225" t="s">
        <v>1</v>
      </c>
      <c r="AO733" s="225" t="s">
        <v>1</v>
      </c>
      <c r="AP733" s="225" t="s">
        <v>1</v>
      </c>
      <c r="AQ733" s="225" t="s">
        <v>1</v>
      </c>
      <c r="AR733" s="225" t="s">
        <v>1</v>
      </c>
      <c r="AS733" s="225" t="s">
        <v>1</v>
      </c>
      <c r="AT733" s="225" t="s">
        <v>1</v>
      </c>
      <c r="AU733" s="225" t="s">
        <v>1</v>
      </c>
      <c r="AV733" s="225" t="s">
        <v>1</v>
      </c>
      <c r="AW733" s="235" t="s">
        <v>1</v>
      </c>
      <c r="AX733" s="235">
        <v>0</v>
      </c>
      <c r="AY733" s="235">
        <v>0</v>
      </c>
      <c r="AZ733" s="228" t="s">
        <v>1</v>
      </c>
      <c r="BA733" s="228" t="s">
        <v>1</v>
      </c>
      <c r="BB733" s="229" t="s">
        <v>1</v>
      </c>
      <c r="BD733" t="e">
        <f>VLOOKUP(A733,'High impact list'!$A:$F,1,FALSE)</f>
        <v>#N/A</v>
      </c>
      <c r="BE733" t="e">
        <f>VLOOKUP(A733,'High impact list'!$A:$F,5,FALSE)</f>
        <v>#N/A</v>
      </c>
      <c r="BF733">
        <v>4</v>
      </c>
      <c r="BG733">
        <v>6</v>
      </c>
      <c r="BH733" t="e">
        <f>VLOOKUP(A733,Sheet2!B:B,1,FALSE)</f>
        <v>#N/A</v>
      </c>
    </row>
    <row r="734" spans="1:60" ht="14.25" customHeight="1" x14ac:dyDescent="0.25">
      <c r="A734" s="223">
        <v>1274</v>
      </c>
      <c r="B734" s="224" t="s">
        <v>1435</v>
      </c>
      <c r="C734" s="225" t="s">
        <v>1388</v>
      </c>
      <c r="D734" s="225" t="s">
        <v>414</v>
      </c>
      <c r="E734" s="225" t="s">
        <v>941</v>
      </c>
      <c r="F734" s="225" t="s">
        <v>1</v>
      </c>
      <c r="G734" s="225" t="s">
        <v>447</v>
      </c>
      <c r="H734" s="224" t="s">
        <v>1</v>
      </c>
      <c r="I734" s="224" t="s">
        <v>437</v>
      </c>
      <c r="J734" s="241" t="s">
        <v>39</v>
      </c>
      <c r="K734" s="225" t="s">
        <v>1</v>
      </c>
      <c r="L734" s="225" t="s">
        <v>1</v>
      </c>
      <c r="M734" s="226" t="s">
        <v>33</v>
      </c>
      <c r="N734" s="225" t="s">
        <v>1</v>
      </c>
      <c r="O734" s="225" t="s">
        <v>1</v>
      </c>
      <c r="P734" s="225" t="s">
        <v>1</v>
      </c>
      <c r="Q734" s="225" t="s">
        <v>1</v>
      </c>
      <c r="R734" s="225" t="s">
        <v>1</v>
      </c>
      <c r="S734" s="225" t="s">
        <v>1</v>
      </c>
      <c r="T734" s="225" t="s">
        <v>1</v>
      </c>
      <c r="U734" s="225" t="s">
        <v>1</v>
      </c>
      <c r="V734" s="225" t="s">
        <v>1</v>
      </c>
      <c r="W734" s="225" t="s">
        <v>1</v>
      </c>
      <c r="X734" s="225" t="s">
        <v>1</v>
      </c>
      <c r="Y734" s="225" t="s">
        <v>1</v>
      </c>
      <c r="Z734" s="225" t="s">
        <v>1</v>
      </c>
      <c r="AA734" s="225" t="s">
        <v>1</v>
      </c>
      <c r="AB734" s="225" t="s">
        <v>1</v>
      </c>
      <c r="AC734" s="225" t="s">
        <v>1</v>
      </c>
      <c r="AD734" s="225" t="s">
        <v>1</v>
      </c>
      <c r="AE734" s="225" t="s">
        <v>1</v>
      </c>
      <c r="AF734" s="225" t="s">
        <v>1</v>
      </c>
      <c r="AG734" s="225" t="s">
        <v>1</v>
      </c>
      <c r="AH734" s="225" t="s">
        <v>1</v>
      </c>
      <c r="AI734" s="225" t="s">
        <v>1</v>
      </c>
      <c r="AJ734" s="225" t="s">
        <v>1</v>
      </c>
      <c r="AK734" s="225" t="s">
        <v>1</v>
      </c>
      <c r="AL734" s="225" t="s">
        <v>1</v>
      </c>
      <c r="AM734" s="225" t="s">
        <v>1</v>
      </c>
      <c r="AN734" s="225" t="s">
        <v>1</v>
      </c>
      <c r="AO734" s="225" t="s">
        <v>1</v>
      </c>
      <c r="AP734" s="225" t="s">
        <v>1</v>
      </c>
      <c r="AQ734" s="225" t="s">
        <v>1</v>
      </c>
      <c r="AR734" s="225" t="s">
        <v>1</v>
      </c>
      <c r="AS734" s="225" t="s">
        <v>1</v>
      </c>
      <c r="AT734" s="225" t="s">
        <v>1</v>
      </c>
      <c r="AU734" s="225" t="s">
        <v>1</v>
      </c>
      <c r="AV734" s="225" t="s">
        <v>1</v>
      </c>
      <c r="AW734" s="235" t="s">
        <v>1</v>
      </c>
      <c r="AX734" s="235">
        <v>0</v>
      </c>
      <c r="AY734" s="235">
        <v>0</v>
      </c>
      <c r="AZ734" s="228" t="s">
        <v>1</v>
      </c>
      <c r="BA734" s="228" t="s">
        <v>1</v>
      </c>
      <c r="BB734" s="229" t="s">
        <v>1</v>
      </c>
      <c r="BD734" t="e">
        <f>VLOOKUP(A734,'High impact list'!$A:$F,1,FALSE)</f>
        <v>#N/A</v>
      </c>
      <c r="BE734" t="e">
        <f>VLOOKUP(A734,'High impact list'!$A:$F,5,FALSE)</f>
        <v>#N/A</v>
      </c>
      <c r="BF734">
        <v>4</v>
      </c>
      <c r="BG734">
        <v>6</v>
      </c>
      <c r="BH734" t="e">
        <f>VLOOKUP(A734,Sheet2!B:B,1,FALSE)</f>
        <v>#N/A</v>
      </c>
    </row>
    <row r="735" spans="1:60" ht="13.5" customHeight="1" x14ac:dyDescent="0.25">
      <c r="A735" s="223">
        <v>1281</v>
      </c>
      <c r="B735" s="224" t="s">
        <v>1436</v>
      </c>
      <c r="C735" s="225" t="s">
        <v>1388</v>
      </c>
      <c r="D735" s="225" t="s">
        <v>414</v>
      </c>
      <c r="E735" s="225" t="s">
        <v>941</v>
      </c>
      <c r="F735" s="225" t="s">
        <v>1</v>
      </c>
      <c r="G735" s="225" t="s">
        <v>447</v>
      </c>
      <c r="H735" s="224" t="s">
        <v>1</v>
      </c>
      <c r="I735" s="224" t="s">
        <v>437</v>
      </c>
      <c r="J735" s="241" t="s">
        <v>39</v>
      </c>
      <c r="K735" s="225" t="s">
        <v>1</v>
      </c>
      <c r="L735" s="232" t="s">
        <v>23</v>
      </c>
      <c r="M735" s="227" t="s">
        <v>17</v>
      </c>
      <c r="N735" s="225" t="s">
        <v>1</v>
      </c>
      <c r="O735" s="232" t="s">
        <v>23</v>
      </c>
      <c r="P735" s="225" t="s">
        <v>1</v>
      </c>
      <c r="Q735" s="225" t="s">
        <v>1</v>
      </c>
      <c r="R735" s="225" t="s">
        <v>1</v>
      </c>
      <c r="S735" s="225" t="s">
        <v>1</v>
      </c>
      <c r="T735" s="225" t="s">
        <v>1</v>
      </c>
      <c r="U735" s="225" t="s">
        <v>1</v>
      </c>
      <c r="V735" s="225" t="s">
        <v>1</v>
      </c>
      <c r="W735" s="225" t="s">
        <v>1</v>
      </c>
      <c r="X735" s="225" t="s">
        <v>1</v>
      </c>
      <c r="Y735" s="225" t="s">
        <v>1</v>
      </c>
      <c r="Z735" s="225" t="s">
        <v>1</v>
      </c>
      <c r="AA735" s="225" t="s">
        <v>1</v>
      </c>
      <c r="AB735" s="225" t="s">
        <v>1</v>
      </c>
      <c r="AC735" s="225" t="s">
        <v>1</v>
      </c>
      <c r="AD735" s="225" t="s">
        <v>1</v>
      </c>
      <c r="AE735" s="225" t="s">
        <v>1</v>
      </c>
      <c r="AF735" s="225" t="s">
        <v>1</v>
      </c>
      <c r="AG735" s="225" t="s">
        <v>1</v>
      </c>
      <c r="AH735" s="225" t="s">
        <v>1</v>
      </c>
      <c r="AI735" s="225" t="s">
        <v>1</v>
      </c>
      <c r="AJ735" s="225" t="s">
        <v>1</v>
      </c>
      <c r="AK735" s="225" t="s">
        <v>1</v>
      </c>
      <c r="AL735" s="225" t="s">
        <v>1</v>
      </c>
      <c r="AM735" s="225" t="s">
        <v>1</v>
      </c>
      <c r="AN735" s="225" t="s">
        <v>1</v>
      </c>
      <c r="AO735" s="225" t="s">
        <v>1</v>
      </c>
      <c r="AP735" s="225" t="s">
        <v>1</v>
      </c>
      <c r="AQ735" s="225" t="s">
        <v>1</v>
      </c>
      <c r="AR735" s="232" t="s">
        <v>23</v>
      </c>
      <c r="AS735" s="225" t="s">
        <v>1</v>
      </c>
      <c r="AT735" s="225" t="s">
        <v>1</v>
      </c>
      <c r="AU735" s="225" t="s">
        <v>1</v>
      </c>
      <c r="AV735" s="225" t="s">
        <v>1</v>
      </c>
      <c r="AW735" s="235" t="s">
        <v>1</v>
      </c>
      <c r="AX735" s="235">
        <v>0</v>
      </c>
      <c r="AY735" s="235">
        <v>0</v>
      </c>
      <c r="AZ735" s="228" t="s">
        <v>1</v>
      </c>
      <c r="BA735" s="228" t="s">
        <v>1</v>
      </c>
      <c r="BB735" s="229" t="s">
        <v>1</v>
      </c>
      <c r="BD735" t="e">
        <f>VLOOKUP(A735,'High impact list'!$A:$F,1,FALSE)</f>
        <v>#N/A</v>
      </c>
      <c r="BE735" t="e">
        <f>VLOOKUP(A735,'High impact list'!$A:$F,5,FALSE)</f>
        <v>#N/A</v>
      </c>
      <c r="BF735">
        <v>4</v>
      </c>
      <c r="BG735">
        <v>6</v>
      </c>
      <c r="BH735" t="e">
        <f>VLOOKUP(A735,Sheet2!B:B,1,FALSE)</f>
        <v>#N/A</v>
      </c>
    </row>
    <row r="736" spans="1:60" ht="14.25" customHeight="1" x14ac:dyDescent="0.25">
      <c r="A736" s="223">
        <v>1283</v>
      </c>
      <c r="B736" s="224" t="s">
        <v>1437</v>
      </c>
      <c r="C736" s="225" t="s">
        <v>1388</v>
      </c>
      <c r="D736" s="225" t="s">
        <v>414</v>
      </c>
      <c r="E736" s="225" t="s">
        <v>941</v>
      </c>
      <c r="F736" s="225" t="s">
        <v>1</v>
      </c>
      <c r="G736" s="225" t="s">
        <v>447</v>
      </c>
      <c r="H736" s="224" t="s">
        <v>1</v>
      </c>
      <c r="I736" s="224" t="s">
        <v>437</v>
      </c>
      <c r="J736" s="241" t="s">
        <v>39</v>
      </c>
      <c r="K736" s="225" t="s">
        <v>1</v>
      </c>
      <c r="L736" s="230" t="s">
        <v>22</v>
      </c>
      <c r="M736" s="227" t="s">
        <v>17</v>
      </c>
      <c r="N736" s="225" t="s">
        <v>1</v>
      </c>
      <c r="O736" s="232" t="s">
        <v>23</v>
      </c>
      <c r="P736" s="225" t="s">
        <v>1</v>
      </c>
      <c r="Q736" s="225" t="s">
        <v>1</v>
      </c>
      <c r="R736" s="225" t="s">
        <v>1</v>
      </c>
      <c r="S736" s="225" t="s">
        <v>1</v>
      </c>
      <c r="T736" s="225" t="s">
        <v>1</v>
      </c>
      <c r="U736" s="225" t="s">
        <v>1</v>
      </c>
      <c r="V736" s="225" t="s">
        <v>1</v>
      </c>
      <c r="W736" s="225" t="s">
        <v>1</v>
      </c>
      <c r="X736" s="225" t="s">
        <v>1</v>
      </c>
      <c r="Y736" s="225" t="s">
        <v>1</v>
      </c>
      <c r="Z736" s="225" t="s">
        <v>1</v>
      </c>
      <c r="AA736" s="225" t="s">
        <v>1</v>
      </c>
      <c r="AB736" s="225" t="s">
        <v>1</v>
      </c>
      <c r="AC736" s="225" t="s">
        <v>1</v>
      </c>
      <c r="AD736" s="225" t="s">
        <v>1</v>
      </c>
      <c r="AE736" s="225" t="s">
        <v>1</v>
      </c>
      <c r="AF736" s="225" t="s">
        <v>1</v>
      </c>
      <c r="AG736" s="225" t="s">
        <v>1</v>
      </c>
      <c r="AH736" s="225" t="s">
        <v>1</v>
      </c>
      <c r="AI736" s="225" t="s">
        <v>1</v>
      </c>
      <c r="AJ736" s="225" t="s">
        <v>1</v>
      </c>
      <c r="AK736" s="225" t="s">
        <v>1</v>
      </c>
      <c r="AL736" s="225" t="s">
        <v>1</v>
      </c>
      <c r="AM736" s="225" t="s">
        <v>1</v>
      </c>
      <c r="AN736" s="225" t="s">
        <v>1</v>
      </c>
      <c r="AO736" s="225" t="s">
        <v>1</v>
      </c>
      <c r="AP736" s="225" t="s">
        <v>1</v>
      </c>
      <c r="AQ736" s="225" t="s">
        <v>1</v>
      </c>
      <c r="AR736" s="230" t="s">
        <v>22</v>
      </c>
      <c r="AS736" s="225" t="s">
        <v>1</v>
      </c>
      <c r="AT736" s="225" t="s">
        <v>1</v>
      </c>
      <c r="AU736" s="225" t="s">
        <v>1</v>
      </c>
      <c r="AV736" s="225" t="s">
        <v>1</v>
      </c>
      <c r="AW736" s="235" t="s">
        <v>1</v>
      </c>
      <c r="AX736" s="235">
        <v>0</v>
      </c>
      <c r="AY736" s="235">
        <v>0</v>
      </c>
      <c r="AZ736" s="228" t="s">
        <v>1</v>
      </c>
      <c r="BA736" s="228" t="s">
        <v>1</v>
      </c>
      <c r="BB736" s="229" t="s">
        <v>1</v>
      </c>
      <c r="BD736" t="e">
        <f>VLOOKUP(A736,'High impact list'!$A:$F,1,FALSE)</f>
        <v>#N/A</v>
      </c>
      <c r="BE736" t="e">
        <f>VLOOKUP(A736,'High impact list'!$A:$F,5,FALSE)</f>
        <v>#N/A</v>
      </c>
      <c r="BF736">
        <v>4</v>
      </c>
      <c r="BG736">
        <v>6</v>
      </c>
      <c r="BH736" t="e">
        <f>VLOOKUP(A736,Sheet2!B:B,1,FALSE)</f>
        <v>#N/A</v>
      </c>
    </row>
    <row r="737" spans="1:60" ht="18.75" customHeight="1" x14ac:dyDescent="0.25">
      <c r="A737" s="223">
        <v>1447</v>
      </c>
      <c r="B737" s="224" t="s">
        <v>1438</v>
      </c>
      <c r="C737" s="225" t="s">
        <v>1388</v>
      </c>
      <c r="D737" s="225" t="s">
        <v>414</v>
      </c>
      <c r="E737" s="225" t="s">
        <v>941</v>
      </c>
      <c r="F737" s="225" t="s">
        <v>1</v>
      </c>
      <c r="G737" s="225" t="s">
        <v>447</v>
      </c>
      <c r="H737" s="224" t="s">
        <v>1</v>
      </c>
      <c r="I737" s="224" t="s">
        <v>437</v>
      </c>
      <c r="J737" s="241" t="s">
        <v>39</v>
      </c>
      <c r="K737" s="225" t="s">
        <v>1</v>
      </c>
      <c r="L737" s="230" t="s">
        <v>22</v>
      </c>
      <c r="M737" s="226" t="s">
        <v>33</v>
      </c>
      <c r="N737" s="225" t="s">
        <v>1</v>
      </c>
      <c r="O737" s="232" t="s">
        <v>23</v>
      </c>
      <c r="P737" s="225" t="s">
        <v>1</v>
      </c>
      <c r="Q737" s="225" t="s">
        <v>1</v>
      </c>
      <c r="R737" s="225" t="s">
        <v>1</v>
      </c>
      <c r="S737" s="225" t="s">
        <v>1</v>
      </c>
      <c r="T737" s="225" t="s">
        <v>1</v>
      </c>
      <c r="U737" s="225" t="s">
        <v>1</v>
      </c>
      <c r="V737" s="225" t="s">
        <v>1</v>
      </c>
      <c r="W737" s="225" t="s">
        <v>1</v>
      </c>
      <c r="X737" s="225" t="s">
        <v>1</v>
      </c>
      <c r="Y737" s="225" t="s">
        <v>1</v>
      </c>
      <c r="Z737" s="225" t="s">
        <v>1</v>
      </c>
      <c r="AA737" s="225" t="s">
        <v>1</v>
      </c>
      <c r="AB737" s="225" t="s">
        <v>1</v>
      </c>
      <c r="AC737" s="225" t="s">
        <v>1</v>
      </c>
      <c r="AD737" s="225" t="s">
        <v>1</v>
      </c>
      <c r="AE737" s="230" t="s">
        <v>22</v>
      </c>
      <c r="AF737" s="225" t="s">
        <v>1</v>
      </c>
      <c r="AG737" s="225" t="s">
        <v>1</v>
      </c>
      <c r="AH737" s="225" t="s">
        <v>1</v>
      </c>
      <c r="AI737" s="225" t="s">
        <v>1</v>
      </c>
      <c r="AJ737" s="225" t="s">
        <v>1</v>
      </c>
      <c r="AK737" s="225" t="s">
        <v>1</v>
      </c>
      <c r="AL737" s="225" t="s">
        <v>1</v>
      </c>
      <c r="AM737" s="225" t="s">
        <v>1</v>
      </c>
      <c r="AN737" s="225" t="s">
        <v>1</v>
      </c>
      <c r="AO737" s="225" t="s">
        <v>1</v>
      </c>
      <c r="AP737" s="225" t="s">
        <v>1</v>
      </c>
      <c r="AQ737" s="225" t="s">
        <v>1</v>
      </c>
      <c r="AR737" s="225" t="s">
        <v>1</v>
      </c>
      <c r="AS737" s="225" t="s">
        <v>1</v>
      </c>
      <c r="AT737" s="225" t="s">
        <v>1</v>
      </c>
      <c r="AU737" s="225" t="s">
        <v>1</v>
      </c>
      <c r="AV737" s="225" t="s">
        <v>1</v>
      </c>
      <c r="AW737" s="235" t="s">
        <v>1</v>
      </c>
      <c r="AX737" s="235">
        <v>0</v>
      </c>
      <c r="AY737" s="235">
        <v>0</v>
      </c>
      <c r="AZ737" s="228" t="s">
        <v>1</v>
      </c>
      <c r="BA737" s="228" t="s">
        <v>1</v>
      </c>
      <c r="BB737" s="229" t="s">
        <v>1</v>
      </c>
      <c r="BD737" t="e">
        <f>VLOOKUP(A737,'High impact list'!$A:$F,1,FALSE)</f>
        <v>#N/A</v>
      </c>
      <c r="BE737" t="e">
        <f>VLOOKUP(A737,'High impact list'!$A:$F,5,FALSE)</f>
        <v>#N/A</v>
      </c>
      <c r="BF737">
        <v>4</v>
      </c>
      <c r="BG737">
        <v>6</v>
      </c>
      <c r="BH737" t="e">
        <f>VLOOKUP(A737,Sheet2!B:B,1,FALSE)</f>
        <v>#N/A</v>
      </c>
    </row>
    <row r="738" spans="1:60" ht="18.75" customHeight="1" x14ac:dyDescent="0.25">
      <c r="A738" s="223">
        <v>1275</v>
      </c>
      <c r="B738" s="224" t="s">
        <v>1439</v>
      </c>
      <c r="C738" s="225" t="s">
        <v>1388</v>
      </c>
      <c r="D738" s="225" t="s">
        <v>414</v>
      </c>
      <c r="E738" s="225" t="s">
        <v>941</v>
      </c>
      <c r="F738" s="225" t="s">
        <v>1</v>
      </c>
      <c r="G738" s="225" t="s">
        <v>447</v>
      </c>
      <c r="H738" s="224" t="s">
        <v>1</v>
      </c>
      <c r="I738" s="224" t="s">
        <v>437</v>
      </c>
      <c r="J738" s="241" t="s">
        <v>39</v>
      </c>
      <c r="K738" s="225" t="s">
        <v>1</v>
      </c>
      <c r="L738" s="225" t="s">
        <v>1</v>
      </c>
      <c r="M738" s="226" t="s">
        <v>33</v>
      </c>
      <c r="N738" s="225" t="s">
        <v>1</v>
      </c>
      <c r="O738" s="225" t="s">
        <v>1</v>
      </c>
      <c r="P738" s="225" t="s">
        <v>1</v>
      </c>
      <c r="Q738" s="225" t="s">
        <v>1</v>
      </c>
      <c r="R738" s="225" t="s">
        <v>1</v>
      </c>
      <c r="S738" s="225" t="s">
        <v>1</v>
      </c>
      <c r="T738" s="225" t="s">
        <v>1</v>
      </c>
      <c r="U738" s="225" t="s">
        <v>1</v>
      </c>
      <c r="V738" s="225" t="s">
        <v>1</v>
      </c>
      <c r="W738" s="225" t="s">
        <v>1</v>
      </c>
      <c r="X738" s="225" t="s">
        <v>1</v>
      </c>
      <c r="Y738" s="225" t="s">
        <v>1</v>
      </c>
      <c r="Z738" s="225" t="s">
        <v>1</v>
      </c>
      <c r="AA738" s="225" t="s">
        <v>1</v>
      </c>
      <c r="AB738" s="225" t="s">
        <v>1</v>
      </c>
      <c r="AC738" s="225" t="s">
        <v>1</v>
      </c>
      <c r="AD738" s="225" t="s">
        <v>1</v>
      </c>
      <c r="AE738" s="225" t="s">
        <v>1</v>
      </c>
      <c r="AF738" s="225" t="s">
        <v>1</v>
      </c>
      <c r="AG738" s="225" t="s">
        <v>1</v>
      </c>
      <c r="AH738" s="225" t="s">
        <v>1</v>
      </c>
      <c r="AI738" s="225" t="s">
        <v>1</v>
      </c>
      <c r="AJ738" s="225" t="s">
        <v>1</v>
      </c>
      <c r="AK738" s="225" t="s">
        <v>1</v>
      </c>
      <c r="AL738" s="225" t="s">
        <v>1</v>
      </c>
      <c r="AM738" s="225" t="s">
        <v>1</v>
      </c>
      <c r="AN738" s="225" t="s">
        <v>1</v>
      </c>
      <c r="AO738" s="225" t="s">
        <v>1</v>
      </c>
      <c r="AP738" s="225" t="s">
        <v>1</v>
      </c>
      <c r="AQ738" s="225" t="s">
        <v>1</v>
      </c>
      <c r="AR738" s="225" t="s">
        <v>1</v>
      </c>
      <c r="AS738" s="225" t="s">
        <v>1</v>
      </c>
      <c r="AT738" s="225" t="s">
        <v>1</v>
      </c>
      <c r="AU738" s="225" t="s">
        <v>1</v>
      </c>
      <c r="AV738" s="225" t="s">
        <v>1</v>
      </c>
      <c r="AW738" s="235" t="s">
        <v>1</v>
      </c>
      <c r="AX738" s="235">
        <v>0</v>
      </c>
      <c r="AY738" s="235">
        <v>0</v>
      </c>
      <c r="AZ738" s="228" t="s">
        <v>1</v>
      </c>
      <c r="BA738" s="228" t="s">
        <v>1</v>
      </c>
      <c r="BB738" s="229" t="s">
        <v>1</v>
      </c>
      <c r="BD738" t="e">
        <f>VLOOKUP(A738,'High impact list'!$A:$F,1,FALSE)</f>
        <v>#N/A</v>
      </c>
      <c r="BE738" t="e">
        <f>VLOOKUP(A738,'High impact list'!$A:$F,5,FALSE)</f>
        <v>#N/A</v>
      </c>
      <c r="BF738">
        <v>4</v>
      </c>
      <c r="BG738">
        <v>6</v>
      </c>
      <c r="BH738" t="e">
        <f>VLOOKUP(A738,Sheet2!B:B,1,FALSE)</f>
        <v>#N/A</v>
      </c>
    </row>
    <row r="739" spans="1:60" ht="18.75" customHeight="1" x14ac:dyDescent="0.25">
      <c r="A739" s="223">
        <v>1276</v>
      </c>
      <c r="B739" s="224" t="s">
        <v>1440</v>
      </c>
      <c r="C739" s="225" t="s">
        <v>1388</v>
      </c>
      <c r="D739" s="225" t="s">
        <v>414</v>
      </c>
      <c r="E739" s="225" t="s">
        <v>941</v>
      </c>
      <c r="F739" s="225" t="s">
        <v>1</v>
      </c>
      <c r="G739" s="225" t="s">
        <v>447</v>
      </c>
      <c r="H739" s="224" t="s">
        <v>1</v>
      </c>
      <c r="I739" s="224" t="s">
        <v>437</v>
      </c>
      <c r="J739" s="241" t="s">
        <v>39</v>
      </c>
      <c r="K739" s="225" t="s">
        <v>1</v>
      </c>
      <c r="L739" s="225" t="s">
        <v>1</v>
      </c>
      <c r="M739" s="241" t="s">
        <v>39</v>
      </c>
      <c r="N739" s="225" t="s">
        <v>1</v>
      </c>
      <c r="O739" s="230" t="s">
        <v>22</v>
      </c>
      <c r="P739" s="225" t="s">
        <v>1</v>
      </c>
      <c r="Q739" s="225" t="s">
        <v>1</v>
      </c>
      <c r="R739" s="225" t="s">
        <v>1</v>
      </c>
      <c r="S739" s="225" t="s">
        <v>1</v>
      </c>
      <c r="T739" s="225" t="s">
        <v>1</v>
      </c>
      <c r="U739" s="225" t="s">
        <v>1</v>
      </c>
      <c r="V739" s="225" t="s">
        <v>1</v>
      </c>
      <c r="W739" s="225" t="s">
        <v>1</v>
      </c>
      <c r="X739" s="225" t="s">
        <v>1</v>
      </c>
      <c r="Y739" s="225" t="s">
        <v>1</v>
      </c>
      <c r="Z739" s="225" t="s">
        <v>1</v>
      </c>
      <c r="AA739" s="225" t="s">
        <v>1</v>
      </c>
      <c r="AB739" s="225" t="s">
        <v>1</v>
      </c>
      <c r="AC739" s="225" t="s">
        <v>1</v>
      </c>
      <c r="AD739" s="225" t="s">
        <v>1</v>
      </c>
      <c r="AE739" s="225" t="s">
        <v>1</v>
      </c>
      <c r="AF739" s="225" t="s">
        <v>1</v>
      </c>
      <c r="AG739" s="225" t="s">
        <v>1</v>
      </c>
      <c r="AH739" s="225" t="s">
        <v>1</v>
      </c>
      <c r="AI739" s="225" t="s">
        <v>1</v>
      </c>
      <c r="AJ739" s="225" t="s">
        <v>1</v>
      </c>
      <c r="AK739" s="225" t="s">
        <v>1</v>
      </c>
      <c r="AL739" s="225" t="s">
        <v>1</v>
      </c>
      <c r="AM739" s="225" t="s">
        <v>1</v>
      </c>
      <c r="AN739" s="225" t="s">
        <v>1</v>
      </c>
      <c r="AO739" s="225" t="s">
        <v>1</v>
      </c>
      <c r="AP739" s="225" t="s">
        <v>1</v>
      </c>
      <c r="AQ739" s="225" t="s">
        <v>1</v>
      </c>
      <c r="AR739" s="225" t="s">
        <v>1</v>
      </c>
      <c r="AS739" s="225" t="s">
        <v>1</v>
      </c>
      <c r="AT739" s="225" t="s">
        <v>1</v>
      </c>
      <c r="AU739" s="225" t="s">
        <v>1</v>
      </c>
      <c r="AV739" s="225" t="s">
        <v>1</v>
      </c>
      <c r="AW739" s="235" t="s">
        <v>1</v>
      </c>
      <c r="AX739" s="235">
        <v>0</v>
      </c>
      <c r="AY739" s="235">
        <v>0</v>
      </c>
      <c r="AZ739" s="228" t="s">
        <v>1</v>
      </c>
      <c r="BA739" s="228" t="s">
        <v>1</v>
      </c>
      <c r="BB739" s="229" t="s">
        <v>1</v>
      </c>
      <c r="BD739" t="e">
        <f>VLOOKUP(A739,'High impact list'!$A:$F,1,FALSE)</f>
        <v>#N/A</v>
      </c>
      <c r="BE739" t="e">
        <f>VLOOKUP(A739,'High impact list'!$A:$F,5,FALSE)</f>
        <v>#N/A</v>
      </c>
      <c r="BF739">
        <v>4</v>
      </c>
      <c r="BG739">
        <v>6</v>
      </c>
      <c r="BH739" t="e">
        <f>VLOOKUP(A739,Sheet2!B:B,1,FALSE)</f>
        <v>#N/A</v>
      </c>
    </row>
    <row r="740" spans="1:60" ht="18.75" customHeight="1" x14ac:dyDescent="0.25">
      <c r="A740" s="223">
        <v>1290</v>
      </c>
      <c r="B740" s="224" t="s">
        <v>1441</v>
      </c>
      <c r="C740" s="225" t="s">
        <v>1388</v>
      </c>
      <c r="D740" s="225" t="s">
        <v>414</v>
      </c>
      <c r="E740" s="225" t="s">
        <v>941</v>
      </c>
      <c r="F740" s="225" t="s">
        <v>1</v>
      </c>
      <c r="G740" s="225" t="s">
        <v>447</v>
      </c>
      <c r="H740" s="224" t="s">
        <v>1</v>
      </c>
      <c r="I740" s="224" t="s">
        <v>437</v>
      </c>
      <c r="J740" s="241" t="s">
        <v>39</v>
      </c>
      <c r="K740" s="225" t="s">
        <v>1</v>
      </c>
      <c r="L740" s="225" t="s">
        <v>1</v>
      </c>
      <c r="M740" s="226" t="s">
        <v>33</v>
      </c>
      <c r="N740" s="225" t="s">
        <v>1</v>
      </c>
      <c r="O740" s="225" t="s">
        <v>1</v>
      </c>
      <c r="P740" s="225" t="s">
        <v>1</v>
      </c>
      <c r="Q740" s="225" t="s">
        <v>1</v>
      </c>
      <c r="R740" s="225" t="s">
        <v>1</v>
      </c>
      <c r="S740" s="225" t="s">
        <v>1</v>
      </c>
      <c r="T740" s="225" t="s">
        <v>1</v>
      </c>
      <c r="U740" s="225" t="s">
        <v>1</v>
      </c>
      <c r="V740" s="225" t="s">
        <v>1</v>
      </c>
      <c r="W740" s="225" t="s">
        <v>1</v>
      </c>
      <c r="X740" s="225" t="s">
        <v>1</v>
      </c>
      <c r="Y740" s="225" t="s">
        <v>1</v>
      </c>
      <c r="Z740" s="225" t="s">
        <v>1</v>
      </c>
      <c r="AA740" s="225" t="s">
        <v>1</v>
      </c>
      <c r="AB740" s="225" t="s">
        <v>1</v>
      </c>
      <c r="AC740" s="225" t="s">
        <v>1</v>
      </c>
      <c r="AD740" s="225" t="s">
        <v>1</v>
      </c>
      <c r="AE740" s="225" t="s">
        <v>1</v>
      </c>
      <c r="AF740" s="225" t="s">
        <v>1</v>
      </c>
      <c r="AG740" s="225" t="s">
        <v>1</v>
      </c>
      <c r="AH740" s="225" t="s">
        <v>1</v>
      </c>
      <c r="AI740" s="225" t="s">
        <v>1</v>
      </c>
      <c r="AJ740" s="225" t="s">
        <v>1</v>
      </c>
      <c r="AK740" s="225" t="s">
        <v>1</v>
      </c>
      <c r="AL740" s="225" t="s">
        <v>1</v>
      </c>
      <c r="AM740" s="225" t="s">
        <v>1</v>
      </c>
      <c r="AN740" s="225" t="s">
        <v>1</v>
      </c>
      <c r="AO740" s="225" t="s">
        <v>1</v>
      </c>
      <c r="AP740" s="225" t="s">
        <v>1</v>
      </c>
      <c r="AQ740" s="225" t="s">
        <v>1</v>
      </c>
      <c r="AR740" s="225" t="s">
        <v>1</v>
      </c>
      <c r="AS740" s="225" t="s">
        <v>1</v>
      </c>
      <c r="AT740" s="225" t="s">
        <v>1</v>
      </c>
      <c r="AU740" s="225" t="s">
        <v>1</v>
      </c>
      <c r="AV740" s="225" t="s">
        <v>1</v>
      </c>
      <c r="AW740" s="235" t="s">
        <v>1</v>
      </c>
      <c r="AX740" s="235">
        <v>0</v>
      </c>
      <c r="AY740" s="235">
        <v>0</v>
      </c>
      <c r="AZ740" s="228" t="s">
        <v>1</v>
      </c>
      <c r="BA740" s="228" t="s">
        <v>1</v>
      </c>
      <c r="BB740" s="229" t="s">
        <v>1</v>
      </c>
      <c r="BD740" t="e">
        <f>VLOOKUP(A740,'High impact list'!$A:$F,1,FALSE)</f>
        <v>#N/A</v>
      </c>
      <c r="BE740" t="e">
        <f>VLOOKUP(A740,'High impact list'!$A:$F,5,FALSE)</f>
        <v>#N/A</v>
      </c>
      <c r="BF740">
        <v>4</v>
      </c>
      <c r="BG740">
        <v>6</v>
      </c>
      <c r="BH740" t="e">
        <f>VLOOKUP(A740,Sheet2!B:B,1,FALSE)</f>
        <v>#N/A</v>
      </c>
    </row>
    <row r="741" spans="1:60" ht="18" customHeight="1" x14ac:dyDescent="0.25">
      <c r="A741" s="223">
        <v>1272</v>
      </c>
      <c r="B741" s="224" t="s">
        <v>1442</v>
      </c>
      <c r="C741" s="225" t="s">
        <v>1388</v>
      </c>
      <c r="D741" s="225" t="s">
        <v>414</v>
      </c>
      <c r="E741" s="225" t="s">
        <v>941</v>
      </c>
      <c r="F741" s="225" t="s">
        <v>1</v>
      </c>
      <c r="G741" s="225" t="s">
        <v>447</v>
      </c>
      <c r="H741" s="224" t="s">
        <v>1</v>
      </c>
      <c r="I741" s="224" t="s">
        <v>437</v>
      </c>
      <c r="J741" s="241" t="s">
        <v>39</v>
      </c>
      <c r="K741" s="225" t="s">
        <v>1</v>
      </c>
      <c r="L741" s="230" t="s">
        <v>22</v>
      </c>
      <c r="M741" s="227" t="s">
        <v>17</v>
      </c>
      <c r="N741" s="225" t="s">
        <v>1</v>
      </c>
      <c r="O741" s="232" t="s">
        <v>23</v>
      </c>
      <c r="P741" s="225" t="s">
        <v>1</v>
      </c>
      <c r="Q741" s="225" t="s">
        <v>1</v>
      </c>
      <c r="R741" s="225" t="s">
        <v>1</v>
      </c>
      <c r="S741" s="225" t="s">
        <v>1</v>
      </c>
      <c r="T741" s="225" t="s">
        <v>1</v>
      </c>
      <c r="U741" s="225" t="s">
        <v>1</v>
      </c>
      <c r="V741" s="225" t="s">
        <v>1</v>
      </c>
      <c r="W741" s="225" t="s">
        <v>1</v>
      </c>
      <c r="X741" s="225" t="s">
        <v>1</v>
      </c>
      <c r="Y741" s="225" t="s">
        <v>1</v>
      </c>
      <c r="Z741" s="225" t="s">
        <v>1</v>
      </c>
      <c r="AA741" s="225" t="s">
        <v>1</v>
      </c>
      <c r="AB741" s="225" t="s">
        <v>1</v>
      </c>
      <c r="AC741" s="225" t="s">
        <v>1</v>
      </c>
      <c r="AD741" s="225" t="s">
        <v>1</v>
      </c>
      <c r="AE741" s="225" t="s">
        <v>1</v>
      </c>
      <c r="AF741" s="225" t="s">
        <v>1</v>
      </c>
      <c r="AG741" s="225" t="s">
        <v>1</v>
      </c>
      <c r="AH741" s="225" t="s">
        <v>1</v>
      </c>
      <c r="AI741" s="225" t="s">
        <v>1</v>
      </c>
      <c r="AJ741" s="225" t="s">
        <v>1</v>
      </c>
      <c r="AK741" s="225" t="s">
        <v>1</v>
      </c>
      <c r="AL741" s="225" t="s">
        <v>1</v>
      </c>
      <c r="AM741" s="225" t="s">
        <v>1</v>
      </c>
      <c r="AN741" s="225" t="s">
        <v>1</v>
      </c>
      <c r="AO741" s="225" t="s">
        <v>1</v>
      </c>
      <c r="AP741" s="225" t="s">
        <v>1</v>
      </c>
      <c r="AQ741" s="225" t="s">
        <v>1</v>
      </c>
      <c r="AR741" s="230" t="s">
        <v>22</v>
      </c>
      <c r="AS741" s="225" t="s">
        <v>1</v>
      </c>
      <c r="AT741" s="225" t="s">
        <v>1</v>
      </c>
      <c r="AU741" s="225" t="s">
        <v>1</v>
      </c>
      <c r="AV741" s="225" t="s">
        <v>1</v>
      </c>
      <c r="AW741" s="235" t="s">
        <v>1</v>
      </c>
      <c r="AX741" s="235">
        <v>0</v>
      </c>
      <c r="AY741" s="235">
        <v>0</v>
      </c>
      <c r="AZ741" s="228" t="s">
        <v>1</v>
      </c>
      <c r="BA741" s="228" t="s">
        <v>1</v>
      </c>
      <c r="BB741" s="229" t="s">
        <v>1</v>
      </c>
      <c r="BD741" t="e">
        <f>VLOOKUP(A741,'High impact list'!$A:$F,1,FALSE)</f>
        <v>#N/A</v>
      </c>
      <c r="BE741" t="e">
        <f>VLOOKUP(A741,'High impact list'!$A:$F,5,FALSE)</f>
        <v>#N/A</v>
      </c>
      <c r="BF741">
        <v>4</v>
      </c>
      <c r="BG741">
        <v>6</v>
      </c>
      <c r="BH741" t="e">
        <f>VLOOKUP(A741,Sheet2!B:B,1,FALSE)</f>
        <v>#N/A</v>
      </c>
    </row>
    <row r="742" spans="1:60" ht="18.75" customHeight="1" x14ac:dyDescent="0.25">
      <c r="A742" s="223">
        <v>1291</v>
      </c>
      <c r="B742" s="224" t="s">
        <v>1443</v>
      </c>
      <c r="C742" s="225" t="s">
        <v>1388</v>
      </c>
      <c r="D742" s="225" t="s">
        <v>414</v>
      </c>
      <c r="E742" s="225" t="s">
        <v>941</v>
      </c>
      <c r="F742" s="225" t="s">
        <v>1</v>
      </c>
      <c r="G742" s="225" t="s">
        <v>447</v>
      </c>
      <c r="H742" s="224" t="s">
        <v>1</v>
      </c>
      <c r="I742" s="224" t="s">
        <v>437</v>
      </c>
      <c r="J742" s="241" t="s">
        <v>39</v>
      </c>
      <c r="K742" s="225" t="s">
        <v>1</v>
      </c>
      <c r="L742" s="225" t="s">
        <v>1</v>
      </c>
      <c r="M742" s="226" t="s">
        <v>33</v>
      </c>
      <c r="N742" s="225" t="s">
        <v>1</v>
      </c>
      <c r="O742" s="225" t="s">
        <v>1</v>
      </c>
      <c r="P742" s="225" t="s">
        <v>1</v>
      </c>
      <c r="Q742" s="225" t="s">
        <v>1</v>
      </c>
      <c r="R742" s="225" t="s">
        <v>1</v>
      </c>
      <c r="S742" s="225" t="s">
        <v>1</v>
      </c>
      <c r="T742" s="225" t="s">
        <v>1</v>
      </c>
      <c r="U742" s="225" t="s">
        <v>1</v>
      </c>
      <c r="V742" s="225" t="s">
        <v>1</v>
      </c>
      <c r="W742" s="225" t="s">
        <v>1</v>
      </c>
      <c r="X742" s="225" t="s">
        <v>1</v>
      </c>
      <c r="Y742" s="225" t="s">
        <v>1</v>
      </c>
      <c r="Z742" s="225" t="s">
        <v>1</v>
      </c>
      <c r="AA742" s="225" t="s">
        <v>1</v>
      </c>
      <c r="AB742" s="225" t="s">
        <v>1</v>
      </c>
      <c r="AC742" s="225" t="s">
        <v>1</v>
      </c>
      <c r="AD742" s="225" t="s">
        <v>1</v>
      </c>
      <c r="AE742" s="225" t="s">
        <v>1</v>
      </c>
      <c r="AF742" s="225" t="s">
        <v>1</v>
      </c>
      <c r="AG742" s="225" t="s">
        <v>1</v>
      </c>
      <c r="AH742" s="225" t="s">
        <v>1</v>
      </c>
      <c r="AI742" s="225" t="s">
        <v>1</v>
      </c>
      <c r="AJ742" s="225" t="s">
        <v>1</v>
      </c>
      <c r="AK742" s="225" t="s">
        <v>1</v>
      </c>
      <c r="AL742" s="225" t="s">
        <v>1</v>
      </c>
      <c r="AM742" s="225" t="s">
        <v>1</v>
      </c>
      <c r="AN742" s="225" t="s">
        <v>1</v>
      </c>
      <c r="AO742" s="225" t="s">
        <v>1</v>
      </c>
      <c r="AP742" s="225" t="s">
        <v>1</v>
      </c>
      <c r="AQ742" s="225" t="s">
        <v>1</v>
      </c>
      <c r="AR742" s="225" t="s">
        <v>1</v>
      </c>
      <c r="AS742" s="225" t="s">
        <v>1</v>
      </c>
      <c r="AT742" s="225" t="s">
        <v>1</v>
      </c>
      <c r="AU742" s="225" t="s">
        <v>1</v>
      </c>
      <c r="AV742" s="225" t="s">
        <v>1</v>
      </c>
      <c r="AW742" s="235" t="s">
        <v>1</v>
      </c>
      <c r="AX742" s="235">
        <v>0</v>
      </c>
      <c r="AY742" s="235">
        <v>0</v>
      </c>
      <c r="AZ742" s="228" t="s">
        <v>1</v>
      </c>
      <c r="BA742" s="228" t="s">
        <v>1</v>
      </c>
      <c r="BB742" s="229" t="s">
        <v>1</v>
      </c>
      <c r="BD742" t="e">
        <f>VLOOKUP(A742,'High impact list'!$A:$F,1,FALSE)</f>
        <v>#N/A</v>
      </c>
      <c r="BE742" t="e">
        <f>VLOOKUP(A742,'High impact list'!$A:$F,5,FALSE)</f>
        <v>#N/A</v>
      </c>
      <c r="BF742">
        <v>4</v>
      </c>
      <c r="BG742">
        <v>6</v>
      </c>
      <c r="BH742" t="e">
        <f>VLOOKUP(A742,Sheet2!B:B,1,FALSE)</f>
        <v>#N/A</v>
      </c>
    </row>
    <row r="743" spans="1:60" ht="18.75" customHeight="1" x14ac:dyDescent="0.25">
      <c r="A743" s="223">
        <v>1277</v>
      </c>
      <c r="B743" s="224" t="s">
        <v>1444</v>
      </c>
      <c r="C743" s="225" t="s">
        <v>1388</v>
      </c>
      <c r="D743" s="225" t="s">
        <v>414</v>
      </c>
      <c r="E743" s="225" t="s">
        <v>941</v>
      </c>
      <c r="F743" s="225" t="s">
        <v>1</v>
      </c>
      <c r="G743" s="225" t="s">
        <v>447</v>
      </c>
      <c r="H743" s="224" t="s">
        <v>1</v>
      </c>
      <c r="I743" s="224" t="s">
        <v>437</v>
      </c>
      <c r="J743" s="241" t="s">
        <v>39</v>
      </c>
      <c r="K743" s="225" t="s">
        <v>1</v>
      </c>
      <c r="L743" s="230" t="s">
        <v>22</v>
      </c>
      <c r="M743" s="227" t="s">
        <v>17</v>
      </c>
      <c r="N743" s="225" t="s">
        <v>1</v>
      </c>
      <c r="O743" s="231" t="s">
        <v>20</v>
      </c>
      <c r="P743" s="225" t="s">
        <v>1</v>
      </c>
      <c r="Q743" s="225" t="s">
        <v>1</v>
      </c>
      <c r="R743" s="225" t="s">
        <v>1</v>
      </c>
      <c r="S743" s="225" t="s">
        <v>1</v>
      </c>
      <c r="T743" s="225" t="s">
        <v>1</v>
      </c>
      <c r="U743" s="225" t="s">
        <v>1</v>
      </c>
      <c r="V743" s="225" t="s">
        <v>1</v>
      </c>
      <c r="W743" s="225" t="s">
        <v>1</v>
      </c>
      <c r="X743" s="225" t="s">
        <v>1</v>
      </c>
      <c r="Y743" s="225" t="s">
        <v>1</v>
      </c>
      <c r="Z743" s="225" t="s">
        <v>1</v>
      </c>
      <c r="AA743" s="225" t="s">
        <v>1</v>
      </c>
      <c r="AB743" s="225" t="s">
        <v>1</v>
      </c>
      <c r="AC743" s="225" t="s">
        <v>1</v>
      </c>
      <c r="AD743" s="225" t="s">
        <v>1</v>
      </c>
      <c r="AE743" s="225" t="s">
        <v>1</v>
      </c>
      <c r="AF743" s="225" t="s">
        <v>1</v>
      </c>
      <c r="AG743" s="225" t="s">
        <v>1</v>
      </c>
      <c r="AH743" s="225" t="s">
        <v>1</v>
      </c>
      <c r="AI743" s="225" t="s">
        <v>1</v>
      </c>
      <c r="AJ743" s="225" t="s">
        <v>1</v>
      </c>
      <c r="AK743" s="225" t="s">
        <v>1</v>
      </c>
      <c r="AL743" s="225" t="s">
        <v>1</v>
      </c>
      <c r="AM743" s="225" t="s">
        <v>1</v>
      </c>
      <c r="AN743" s="225" t="s">
        <v>1</v>
      </c>
      <c r="AO743" s="225" t="s">
        <v>1</v>
      </c>
      <c r="AP743" s="225" t="s">
        <v>1</v>
      </c>
      <c r="AQ743" s="225" t="s">
        <v>1</v>
      </c>
      <c r="AR743" s="230" t="s">
        <v>22</v>
      </c>
      <c r="AS743" s="225" t="s">
        <v>1</v>
      </c>
      <c r="AT743" s="225" t="s">
        <v>1</v>
      </c>
      <c r="AU743" s="225" t="s">
        <v>1</v>
      </c>
      <c r="AV743" s="225" t="s">
        <v>1</v>
      </c>
      <c r="AW743" s="235" t="s">
        <v>1</v>
      </c>
      <c r="AX743" s="235">
        <v>0</v>
      </c>
      <c r="AY743" s="235">
        <v>0</v>
      </c>
      <c r="AZ743" s="228" t="s">
        <v>1</v>
      </c>
      <c r="BA743" s="228" t="s">
        <v>1</v>
      </c>
      <c r="BB743" s="229" t="s">
        <v>1</v>
      </c>
      <c r="BD743" t="e">
        <f>VLOOKUP(A743,'High impact list'!$A:$F,1,FALSE)</f>
        <v>#N/A</v>
      </c>
      <c r="BE743" t="e">
        <f>VLOOKUP(A743,'High impact list'!$A:$F,5,FALSE)</f>
        <v>#N/A</v>
      </c>
      <c r="BF743">
        <v>4</v>
      </c>
      <c r="BG743">
        <v>6</v>
      </c>
      <c r="BH743" t="e">
        <f>VLOOKUP(A743,Sheet2!B:B,1,FALSE)</f>
        <v>#N/A</v>
      </c>
    </row>
    <row r="744" spans="1:60" ht="18.75" customHeight="1" x14ac:dyDescent="0.25">
      <c r="A744" s="223">
        <v>1284</v>
      </c>
      <c r="B744" s="224" t="s">
        <v>1445</v>
      </c>
      <c r="C744" s="225" t="s">
        <v>1388</v>
      </c>
      <c r="D744" s="225" t="s">
        <v>414</v>
      </c>
      <c r="E744" s="225" t="s">
        <v>941</v>
      </c>
      <c r="F744" s="225" t="s">
        <v>1</v>
      </c>
      <c r="G744" s="225" t="s">
        <v>447</v>
      </c>
      <c r="H744" s="224" t="s">
        <v>1</v>
      </c>
      <c r="I744" s="224" t="s">
        <v>437</v>
      </c>
      <c r="J744" s="241" t="s">
        <v>39</v>
      </c>
      <c r="K744" s="230" t="s">
        <v>22</v>
      </c>
      <c r="L744" s="231" t="s">
        <v>20</v>
      </c>
      <c r="M744" s="227" t="s">
        <v>17</v>
      </c>
      <c r="N744" s="231" t="s">
        <v>20</v>
      </c>
      <c r="O744" s="230" t="s">
        <v>22</v>
      </c>
      <c r="P744" s="225" t="s">
        <v>1</v>
      </c>
      <c r="Q744" s="225" t="s">
        <v>1</v>
      </c>
      <c r="R744" s="225" t="s">
        <v>1</v>
      </c>
      <c r="S744" s="225" t="s">
        <v>1</v>
      </c>
      <c r="T744" s="225" t="s">
        <v>1</v>
      </c>
      <c r="U744" s="225" t="s">
        <v>1</v>
      </c>
      <c r="V744" s="225" t="s">
        <v>1</v>
      </c>
      <c r="W744" s="225" t="s">
        <v>1</v>
      </c>
      <c r="X744" s="225" t="s">
        <v>1</v>
      </c>
      <c r="Y744" s="225" t="s">
        <v>1</v>
      </c>
      <c r="Z744" s="230" t="s">
        <v>22</v>
      </c>
      <c r="AA744" s="225" t="s">
        <v>1</v>
      </c>
      <c r="AB744" s="225" t="s">
        <v>1</v>
      </c>
      <c r="AC744" s="225" t="s">
        <v>1</v>
      </c>
      <c r="AD744" s="225" t="s">
        <v>1</v>
      </c>
      <c r="AE744" s="231" t="s">
        <v>20</v>
      </c>
      <c r="AF744" s="225" t="s">
        <v>1</v>
      </c>
      <c r="AG744" s="225" t="s">
        <v>1</v>
      </c>
      <c r="AH744" s="225" t="s">
        <v>1</v>
      </c>
      <c r="AI744" s="225" t="s">
        <v>1</v>
      </c>
      <c r="AJ744" s="225" t="s">
        <v>1</v>
      </c>
      <c r="AK744" s="225" t="s">
        <v>1</v>
      </c>
      <c r="AL744" s="225" t="s">
        <v>1</v>
      </c>
      <c r="AM744" s="225" t="s">
        <v>1</v>
      </c>
      <c r="AN744" s="225" t="s">
        <v>1</v>
      </c>
      <c r="AO744" s="225" t="s">
        <v>1</v>
      </c>
      <c r="AP744" s="225" t="s">
        <v>1</v>
      </c>
      <c r="AQ744" s="225" t="s">
        <v>1</v>
      </c>
      <c r="AR744" s="225" t="s">
        <v>1</v>
      </c>
      <c r="AS744" s="225" t="s">
        <v>1</v>
      </c>
      <c r="AT744" s="225" t="s">
        <v>1</v>
      </c>
      <c r="AU744" s="232" t="s">
        <v>23</v>
      </c>
      <c r="AV744" s="225" t="s">
        <v>1</v>
      </c>
      <c r="AW744" s="235" t="s">
        <v>1</v>
      </c>
      <c r="AX744" s="235">
        <v>0</v>
      </c>
      <c r="AY744" s="235">
        <v>0</v>
      </c>
      <c r="AZ744" s="228" t="s">
        <v>1</v>
      </c>
      <c r="BA744" s="228" t="s">
        <v>1</v>
      </c>
      <c r="BB744" s="229" t="s">
        <v>1</v>
      </c>
      <c r="BD744" t="e">
        <f>VLOOKUP(A744,'High impact list'!$A:$F,1,FALSE)</f>
        <v>#N/A</v>
      </c>
      <c r="BE744" t="e">
        <f>VLOOKUP(A744,'High impact list'!$A:$F,5,FALSE)</f>
        <v>#N/A</v>
      </c>
      <c r="BF744">
        <v>4</v>
      </c>
      <c r="BG744">
        <v>6</v>
      </c>
      <c r="BH744" t="e">
        <f>VLOOKUP(A744,Sheet2!B:B,1,FALSE)</f>
        <v>#N/A</v>
      </c>
    </row>
    <row r="745" spans="1:60" ht="18.75" customHeight="1" x14ac:dyDescent="0.25">
      <c r="A745" s="223">
        <v>1282</v>
      </c>
      <c r="B745" s="224" t="s">
        <v>1446</v>
      </c>
      <c r="C745" s="225" t="s">
        <v>1388</v>
      </c>
      <c r="D745" s="225" t="s">
        <v>414</v>
      </c>
      <c r="E745" s="225" t="s">
        <v>941</v>
      </c>
      <c r="F745" s="225" t="s">
        <v>1</v>
      </c>
      <c r="G745" s="225" t="s">
        <v>447</v>
      </c>
      <c r="H745" s="224" t="s">
        <v>1</v>
      </c>
      <c r="I745" s="224" t="s">
        <v>437</v>
      </c>
      <c r="J745" s="241" t="s">
        <v>39</v>
      </c>
      <c r="K745" s="225" t="s">
        <v>1</v>
      </c>
      <c r="L745" s="225" t="s">
        <v>1</v>
      </c>
      <c r="M745" s="241" t="s">
        <v>39</v>
      </c>
      <c r="N745" s="225" t="s">
        <v>1</v>
      </c>
      <c r="O745" s="225" t="s">
        <v>1</v>
      </c>
      <c r="P745" s="225" t="s">
        <v>1</v>
      </c>
      <c r="Q745" s="225" t="s">
        <v>1</v>
      </c>
      <c r="R745" s="225" t="s">
        <v>1</v>
      </c>
      <c r="S745" s="225" t="s">
        <v>1</v>
      </c>
      <c r="T745" s="225" t="s">
        <v>1</v>
      </c>
      <c r="U745" s="225" t="s">
        <v>1</v>
      </c>
      <c r="V745" s="225" t="s">
        <v>1</v>
      </c>
      <c r="W745" s="225" t="s">
        <v>1</v>
      </c>
      <c r="X745" s="225" t="s">
        <v>1</v>
      </c>
      <c r="Y745" s="225" t="s">
        <v>1</v>
      </c>
      <c r="Z745" s="225" t="s">
        <v>1</v>
      </c>
      <c r="AA745" s="225" t="s">
        <v>1</v>
      </c>
      <c r="AB745" s="225" t="s">
        <v>1</v>
      </c>
      <c r="AC745" s="225" t="s">
        <v>1</v>
      </c>
      <c r="AD745" s="225" t="s">
        <v>1</v>
      </c>
      <c r="AE745" s="225" t="s">
        <v>1</v>
      </c>
      <c r="AF745" s="225" t="s">
        <v>1</v>
      </c>
      <c r="AG745" s="225" t="s">
        <v>1</v>
      </c>
      <c r="AH745" s="225" t="s">
        <v>1</v>
      </c>
      <c r="AI745" s="225" t="s">
        <v>1</v>
      </c>
      <c r="AJ745" s="225" t="s">
        <v>1</v>
      </c>
      <c r="AK745" s="225" t="s">
        <v>1</v>
      </c>
      <c r="AL745" s="225" t="s">
        <v>1</v>
      </c>
      <c r="AM745" s="225" t="s">
        <v>1</v>
      </c>
      <c r="AN745" s="225" t="s">
        <v>1</v>
      </c>
      <c r="AO745" s="225" t="s">
        <v>1</v>
      </c>
      <c r="AP745" s="225" t="s">
        <v>1</v>
      </c>
      <c r="AQ745" s="225" t="s">
        <v>1</v>
      </c>
      <c r="AR745" s="225" t="s">
        <v>1</v>
      </c>
      <c r="AS745" s="225" t="s">
        <v>1</v>
      </c>
      <c r="AT745" s="225" t="s">
        <v>1</v>
      </c>
      <c r="AU745" s="230" t="s">
        <v>22</v>
      </c>
      <c r="AV745" s="225" t="s">
        <v>1</v>
      </c>
      <c r="AW745" s="235" t="s">
        <v>1</v>
      </c>
      <c r="AX745" s="235">
        <v>0</v>
      </c>
      <c r="AY745" s="235">
        <v>0</v>
      </c>
      <c r="AZ745" s="228" t="s">
        <v>1</v>
      </c>
      <c r="BA745" s="228" t="s">
        <v>1</v>
      </c>
      <c r="BB745" s="229" t="s">
        <v>1</v>
      </c>
      <c r="BD745" t="e">
        <f>VLOOKUP(A745,'High impact list'!$A:$F,1,FALSE)</f>
        <v>#N/A</v>
      </c>
      <c r="BE745" t="e">
        <f>VLOOKUP(A745,'High impact list'!$A:$F,5,FALSE)</f>
        <v>#N/A</v>
      </c>
      <c r="BF745">
        <v>4</v>
      </c>
      <c r="BG745">
        <v>6</v>
      </c>
      <c r="BH745" t="e">
        <f>VLOOKUP(A745,Sheet2!B:B,1,FALSE)</f>
        <v>#N/A</v>
      </c>
    </row>
    <row r="746" spans="1:60" ht="18" customHeight="1" x14ac:dyDescent="0.25">
      <c r="A746" s="223">
        <v>1278</v>
      </c>
      <c r="B746" s="224" t="s">
        <v>1447</v>
      </c>
      <c r="C746" s="225" t="s">
        <v>1388</v>
      </c>
      <c r="D746" s="225" t="s">
        <v>414</v>
      </c>
      <c r="E746" s="225" t="s">
        <v>941</v>
      </c>
      <c r="F746" s="225" t="s">
        <v>1</v>
      </c>
      <c r="G746" s="225" t="s">
        <v>447</v>
      </c>
      <c r="H746" s="224" t="s">
        <v>1</v>
      </c>
      <c r="I746" s="224" t="s">
        <v>437</v>
      </c>
      <c r="J746" s="241" t="s">
        <v>39</v>
      </c>
      <c r="K746" s="225" t="s">
        <v>1</v>
      </c>
      <c r="L746" s="230" t="s">
        <v>22</v>
      </c>
      <c r="M746" s="227" t="s">
        <v>17</v>
      </c>
      <c r="N746" s="225" t="s">
        <v>1</v>
      </c>
      <c r="O746" s="232" t="s">
        <v>23</v>
      </c>
      <c r="P746" s="225" t="s">
        <v>1</v>
      </c>
      <c r="Q746" s="225" t="s">
        <v>1</v>
      </c>
      <c r="R746" s="225" t="s">
        <v>1</v>
      </c>
      <c r="S746" s="225" t="s">
        <v>1</v>
      </c>
      <c r="T746" s="225" t="s">
        <v>1</v>
      </c>
      <c r="U746" s="225" t="s">
        <v>1</v>
      </c>
      <c r="V746" s="225" t="s">
        <v>1</v>
      </c>
      <c r="W746" s="225" t="s">
        <v>1</v>
      </c>
      <c r="X746" s="225" t="s">
        <v>1</v>
      </c>
      <c r="Y746" s="225" t="s">
        <v>1</v>
      </c>
      <c r="Z746" s="225" t="s">
        <v>1</v>
      </c>
      <c r="AA746" s="225" t="s">
        <v>1</v>
      </c>
      <c r="AB746" s="225" t="s">
        <v>1</v>
      </c>
      <c r="AC746" s="225" t="s">
        <v>1</v>
      </c>
      <c r="AD746" s="225" t="s">
        <v>1</v>
      </c>
      <c r="AE746" s="230" t="s">
        <v>22</v>
      </c>
      <c r="AF746" s="225" t="s">
        <v>1</v>
      </c>
      <c r="AG746" s="225" t="s">
        <v>1</v>
      </c>
      <c r="AH746" s="225" t="s">
        <v>1</v>
      </c>
      <c r="AI746" s="225" t="s">
        <v>1</v>
      </c>
      <c r="AJ746" s="225" t="s">
        <v>1</v>
      </c>
      <c r="AK746" s="225" t="s">
        <v>1</v>
      </c>
      <c r="AL746" s="225" t="s">
        <v>1</v>
      </c>
      <c r="AM746" s="225" t="s">
        <v>1</v>
      </c>
      <c r="AN746" s="225" t="s">
        <v>1</v>
      </c>
      <c r="AO746" s="225" t="s">
        <v>1</v>
      </c>
      <c r="AP746" s="225" t="s">
        <v>1</v>
      </c>
      <c r="AQ746" s="225" t="s">
        <v>1</v>
      </c>
      <c r="AR746" s="230" t="s">
        <v>22</v>
      </c>
      <c r="AS746" s="225" t="s">
        <v>1</v>
      </c>
      <c r="AT746" s="225" t="s">
        <v>1</v>
      </c>
      <c r="AU746" s="225" t="s">
        <v>1</v>
      </c>
      <c r="AV746" s="225" t="s">
        <v>1</v>
      </c>
      <c r="AW746" s="235" t="s">
        <v>1</v>
      </c>
      <c r="AX746" s="235">
        <v>0</v>
      </c>
      <c r="AY746" s="235">
        <v>0</v>
      </c>
      <c r="AZ746" s="228" t="s">
        <v>1</v>
      </c>
      <c r="BA746" s="228" t="s">
        <v>1</v>
      </c>
      <c r="BB746" s="229" t="s">
        <v>1</v>
      </c>
      <c r="BD746" t="e">
        <f>VLOOKUP(A746,'High impact list'!$A:$F,1,FALSE)</f>
        <v>#N/A</v>
      </c>
      <c r="BE746" t="e">
        <f>VLOOKUP(A746,'High impact list'!$A:$F,5,FALSE)</f>
        <v>#N/A</v>
      </c>
      <c r="BF746">
        <v>4</v>
      </c>
      <c r="BG746">
        <v>6</v>
      </c>
      <c r="BH746" t="e">
        <f>VLOOKUP(A746,Sheet2!B:B,1,FALSE)</f>
        <v>#N/A</v>
      </c>
    </row>
    <row r="747" spans="1:60" ht="18.75" customHeight="1" x14ac:dyDescent="0.25">
      <c r="A747" s="223">
        <v>1270</v>
      </c>
      <c r="B747" s="224" t="s">
        <v>1448</v>
      </c>
      <c r="C747" s="225" t="s">
        <v>1388</v>
      </c>
      <c r="D747" s="225" t="s">
        <v>414</v>
      </c>
      <c r="E747" s="225" t="s">
        <v>941</v>
      </c>
      <c r="F747" s="225" t="s">
        <v>1</v>
      </c>
      <c r="G747" s="225" t="s">
        <v>447</v>
      </c>
      <c r="H747" s="224" t="s">
        <v>1</v>
      </c>
      <c r="I747" s="224" t="s">
        <v>437</v>
      </c>
      <c r="J747" s="241" t="s">
        <v>39</v>
      </c>
      <c r="K747" s="225" t="s">
        <v>1</v>
      </c>
      <c r="L747" s="232" t="s">
        <v>23</v>
      </c>
      <c r="M747" s="227" t="s">
        <v>17</v>
      </c>
      <c r="N747" s="225" t="s">
        <v>1</v>
      </c>
      <c r="O747" s="232" t="s">
        <v>23</v>
      </c>
      <c r="P747" s="225" t="s">
        <v>1</v>
      </c>
      <c r="Q747" s="225" t="s">
        <v>1</v>
      </c>
      <c r="R747" s="225" t="s">
        <v>1</v>
      </c>
      <c r="S747" s="225" t="s">
        <v>1</v>
      </c>
      <c r="T747" s="225" t="s">
        <v>1</v>
      </c>
      <c r="U747" s="225" t="s">
        <v>1</v>
      </c>
      <c r="V747" s="225" t="s">
        <v>1</v>
      </c>
      <c r="W747" s="225" t="s">
        <v>1</v>
      </c>
      <c r="X747" s="225" t="s">
        <v>1</v>
      </c>
      <c r="Y747" s="225" t="s">
        <v>1</v>
      </c>
      <c r="Z747" s="225" t="s">
        <v>1</v>
      </c>
      <c r="AA747" s="225" t="s">
        <v>1</v>
      </c>
      <c r="AB747" s="225" t="s">
        <v>1</v>
      </c>
      <c r="AC747" s="225" t="s">
        <v>1</v>
      </c>
      <c r="AD747" s="225" t="s">
        <v>1</v>
      </c>
      <c r="AE747" s="232" t="s">
        <v>23</v>
      </c>
      <c r="AF747" s="225" t="s">
        <v>1</v>
      </c>
      <c r="AG747" s="225" t="s">
        <v>1</v>
      </c>
      <c r="AH747" s="225" t="s">
        <v>1</v>
      </c>
      <c r="AI747" s="225" t="s">
        <v>1</v>
      </c>
      <c r="AJ747" s="225" t="s">
        <v>1</v>
      </c>
      <c r="AK747" s="225" t="s">
        <v>1</v>
      </c>
      <c r="AL747" s="225" t="s">
        <v>1</v>
      </c>
      <c r="AM747" s="225" t="s">
        <v>1</v>
      </c>
      <c r="AN747" s="225" t="s">
        <v>1</v>
      </c>
      <c r="AO747" s="225" t="s">
        <v>1</v>
      </c>
      <c r="AP747" s="232" t="s">
        <v>23</v>
      </c>
      <c r="AQ747" s="225" t="s">
        <v>1</v>
      </c>
      <c r="AR747" s="230" t="s">
        <v>22</v>
      </c>
      <c r="AS747" s="225" t="s">
        <v>1</v>
      </c>
      <c r="AT747" s="225" t="s">
        <v>1</v>
      </c>
      <c r="AU747" s="225" t="s">
        <v>1</v>
      </c>
      <c r="AV747" s="225" t="s">
        <v>1</v>
      </c>
      <c r="AW747" s="235" t="s">
        <v>1</v>
      </c>
      <c r="AX747" s="235">
        <v>0</v>
      </c>
      <c r="AY747" s="235">
        <v>0</v>
      </c>
      <c r="AZ747" s="228" t="s">
        <v>1</v>
      </c>
      <c r="BA747" s="228" t="s">
        <v>1</v>
      </c>
      <c r="BB747" s="229" t="s">
        <v>1</v>
      </c>
      <c r="BD747" t="e">
        <f>VLOOKUP(A747,'High impact list'!$A:$F,1,FALSE)</f>
        <v>#N/A</v>
      </c>
      <c r="BE747" t="e">
        <f>VLOOKUP(A747,'High impact list'!$A:$F,5,FALSE)</f>
        <v>#N/A</v>
      </c>
      <c r="BF747">
        <v>4</v>
      </c>
      <c r="BG747">
        <v>6</v>
      </c>
      <c r="BH747" t="e">
        <f>VLOOKUP(A747,Sheet2!B:B,1,FALSE)</f>
        <v>#N/A</v>
      </c>
    </row>
    <row r="748" spans="1:60" ht="18.75" customHeight="1" x14ac:dyDescent="0.25">
      <c r="A748" s="223">
        <v>1534</v>
      </c>
      <c r="B748" s="224" t="s">
        <v>1018</v>
      </c>
      <c r="C748" s="225" t="s">
        <v>1388</v>
      </c>
      <c r="D748" s="225" t="s">
        <v>414</v>
      </c>
      <c r="E748" s="225" t="s">
        <v>941</v>
      </c>
      <c r="F748" s="225" t="s">
        <v>1</v>
      </c>
      <c r="G748" s="225" t="s">
        <v>447</v>
      </c>
      <c r="H748" s="224" t="s">
        <v>1</v>
      </c>
      <c r="I748" s="224" t="s">
        <v>437</v>
      </c>
      <c r="J748" s="241" t="s">
        <v>39</v>
      </c>
      <c r="K748" s="225" t="s">
        <v>1</v>
      </c>
      <c r="L748" s="225" t="s">
        <v>1</v>
      </c>
      <c r="M748" s="241" t="s">
        <v>39</v>
      </c>
      <c r="N748" s="225" t="s">
        <v>1</v>
      </c>
      <c r="O748" s="225" t="s">
        <v>1</v>
      </c>
      <c r="P748" s="225" t="s">
        <v>1</v>
      </c>
      <c r="Q748" s="225" t="s">
        <v>1</v>
      </c>
      <c r="R748" s="225" t="s">
        <v>1</v>
      </c>
      <c r="S748" s="225" t="s">
        <v>1</v>
      </c>
      <c r="T748" s="225" t="s">
        <v>1</v>
      </c>
      <c r="U748" s="225" t="s">
        <v>1</v>
      </c>
      <c r="V748" s="225" t="s">
        <v>1</v>
      </c>
      <c r="W748" s="225" t="s">
        <v>1</v>
      </c>
      <c r="X748" s="225" t="s">
        <v>1</v>
      </c>
      <c r="Y748" s="225" t="s">
        <v>1</v>
      </c>
      <c r="Z748" s="225" t="s">
        <v>1</v>
      </c>
      <c r="AA748" s="225" t="s">
        <v>1</v>
      </c>
      <c r="AB748" s="225" t="s">
        <v>1</v>
      </c>
      <c r="AC748" s="225" t="s">
        <v>1</v>
      </c>
      <c r="AD748" s="225" t="s">
        <v>1</v>
      </c>
      <c r="AE748" s="225" t="s">
        <v>1</v>
      </c>
      <c r="AF748" s="225" t="s">
        <v>1</v>
      </c>
      <c r="AG748" s="225" t="s">
        <v>1</v>
      </c>
      <c r="AH748" s="225" t="s">
        <v>1</v>
      </c>
      <c r="AI748" s="225" t="s">
        <v>1</v>
      </c>
      <c r="AJ748" s="225" t="s">
        <v>1</v>
      </c>
      <c r="AK748" s="225" t="s">
        <v>1</v>
      </c>
      <c r="AL748" s="225" t="s">
        <v>1</v>
      </c>
      <c r="AM748" s="225" t="s">
        <v>1</v>
      </c>
      <c r="AN748" s="225" t="s">
        <v>1</v>
      </c>
      <c r="AO748" s="225" t="s">
        <v>1</v>
      </c>
      <c r="AP748" s="225" t="s">
        <v>1</v>
      </c>
      <c r="AQ748" s="225" t="s">
        <v>1</v>
      </c>
      <c r="AR748" s="225" t="s">
        <v>1</v>
      </c>
      <c r="AS748" s="225" t="s">
        <v>1</v>
      </c>
      <c r="AT748" s="225" t="s">
        <v>1</v>
      </c>
      <c r="AU748" s="225" t="s">
        <v>1</v>
      </c>
      <c r="AV748" s="225" t="s">
        <v>1</v>
      </c>
      <c r="AW748" s="235" t="s">
        <v>1</v>
      </c>
      <c r="AX748" s="235">
        <v>0</v>
      </c>
      <c r="AY748" s="235">
        <v>0</v>
      </c>
      <c r="AZ748" s="228" t="s">
        <v>1</v>
      </c>
      <c r="BA748" s="228" t="s">
        <v>1</v>
      </c>
      <c r="BB748" s="229" t="s">
        <v>1</v>
      </c>
      <c r="BD748" t="e">
        <f>VLOOKUP(A748,'High impact list'!$A:$F,1,FALSE)</f>
        <v>#N/A</v>
      </c>
      <c r="BE748" t="e">
        <f>VLOOKUP(A748,'High impact list'!$A:$F,5,FALSE)</f>
        <v>#N/A</v>
      </c>
      <c r="BF748">
        <v>4</v>
      </c>
      <c r="BG748">
        <v>6</v>
      </c>
      <c r="BH748" t="e">
        <f>VLOOKUP(A748,Sheet2!B:B,1,FALSE)</f>
        <v>#N/A</v>
      </c>
    </row>
    <row r="749" spans="1:60" ht="18.75" customHeight="1" x14ac:dyDescent="0.25">
      <c r="A749" s="223">
        <v>1574</v>
      </c>
      <c r="B749" s="224" t="s">
        <v>918</v>
      </c>
      <c r="C749" s="225" t="s">
        <v>1193</v>
      </c>
      <c r="D749" s="225" t="s">
        <v>810</v>
      </c>
      <c r="E749" s="225" t="s">
        <v>896</v>
      </c>
      <c r="F749" s="225" t="s">
        <v>1</v>
      </c>
      <c r="G749" s="225" t="s">
        <v>1517</v>
      </c>
      <c r="H749" s="224" t="s">
        <v>1</v>
      </c>
      <c r="I749" s="224" t="s">
        <v>437</v>
      </c>
      <c r="J749" s="226" t="s">
        <v>33</v>
      </c>
      <c r="K749" s="225" t="s">
        <v>1</v>
      </c>
      <c r="L749" s="225" t="s">
        <v>1</v>
      </c>
      <c r="M749" s="225" t="s">
        <v>1</v>
      </c>
      <c r="N749" s="225" t="s">
        <v>1</v>
      </c>
      <c r="O749" s="225" t="s">
        <v>1</v>
      </c>
      <c r="P749" s="225" t="s">
        <v>1</v>
      </c>
      <c r="Q749" s="225" t="s">
        <v>1</v>
      </c>
      <c r="R749" s="225" t="s">
        <v>1</v>
      </c>
      <c r="S749" s="225" t="s">
        <v>1</v>
      </c>
      <c r="T749" s="225" t="s">
        <v>1</v>
      </c>
      <c r="U749" s="225" t="s">
        <v>1</v>
      </c>
      <c r="V749" s="225" t="s">
        <v>1</v>
      </c>
      <c r="W749" s="225" t="s">
        <v>1</v>
      </c>
      <c r="X749" s="225" t="s">
        <v>1</v>
      </c>
      <c r="Y749" s="225" t="s">
        <v>1</v>
      </c>
      <c r="Z749" s="225" t="s">
        <v>1</v>
      </c>
      <c r="AA749" s="225" t="s">
        <v>1</v>
      </c>
      <c r="AB749" s="225" t="s">
        <v>1</v>
      </c>
      <c r="AC749" s="225" t="s">
        <v>1</v>
      </c>
      <c r="AD749" s="225" t="s">
        <v>1</v>
      </c>
      <c r="AE749" s="225" t="s">
        <v>1</v>
      </c>
      <c r="AF749" s="225" t="s">
        <v>1</v>
      </c>
      <c r="AG749" s="225" t="s">
        <v>1</v>
      </c>
      <c r="AH749" s="225" t="s">
        <v>1</v>
      </c>
      <c r="AI749" s="225" t="s">
        <v>1</v>
      </c>
      <c r="AJ749" s="225" t="s">
        <v>1</v>
      </c>
      <c r="AK749" s="225" t="s">
        <v>1</v>
      </c>
      <c r="AL749" s="225" t="s">
        <v>1</v>
      </c>
      <c r="AM749" s="225" t="s">
        <v>1</v>
      </c>
      <c r="AN749" s="225" t="s">
        <v>1</v>
      </c>
      <c r="AO749" s="225" t="s">
        <v>1</v>
      </c>
      <c r="AP749" s="225" t="s">
        <v>1</v>
      </c>
      <c r="AQ749" s="225" t="s">
        <v>1</v>
      </c>
      <c r="AR749" s="225" t="s">
        <v>1</v>
      </c>
      <c r="AS749" s="225" t="s">
        <v>1</v>
      </c>
      <c r="AT749" s="225" t="s">
        <v>1</v>
      </c>
      <c r="AU749" s="225" t="s">
        <v>1</v>
      </c>
      <c r="AV749" s="225" t="s">
        <v>1</v>
      </c>
      <c r="AW749" s="231" t="s">
        <v>20</v>
      </c>
      <c r="AX749" s="226">
        <v>1</v>
      </c>
      <c r="AY749" s="235">
        <v>0</v>
      </c>
      <c r="AZ749" s="228">
        <v>0</v>
      </c>
      <c r="BA749" s="228">
        <v>0</v>
      </c>
      <c r="BB749" s="229">
        <v>0</v>
      </c>
      <c r="BD749" t="e">
        <f>VLOOKUP(A749,'High impact list'!$A:$F,1,FALSE)</f>
        <v>#N/A</v>
      </c>
      <c r="BE749" t="e">
        <f>VLOOKUP(A749,'High impact list'!$A:$F,5,FALSE)</f>
        <v>#N/A</v>
      </c>
      <c r="BF749">
        <v>5</v>
      </c>
      <c r="BG749">
        <v>1</v>
      </c>
      <c r="BH749" t="e">
        <f>VLOOKUP(A749,Sheet2!B:B,1,FALSE)</f>
        <v>#N/A</v>
      </c>
    </row>
    <row r="750" spans="1:60" ht="18.75" customHeight="1" x14ac:dyDescent="0.25">
      <c r="A750" s="223">
        <v>1387</v>
      </c>
      <c r="B750" s="224" t="s">
        <v>1496</v>
      </c>
      <c r="C750" s="225" t="s">
        <v>1193</v>
      </c>
      <c r="D750" s="225" t="s">
        <v>810</v>
      </c>
      <c r="E750" s="225" t="s">
        <v>1086</v>
      </c>
      <c r="F750" s="225" t="s">
        <v>1</v>
      </c>
      <c r="G750" s="225" t="s">
        <v>1517</v>
      </c>
      <c r="H750" s="224" t="s">
        <v>1</v>
      </c>
      <c r="I750" s="224" t="s">
        <v>437</v>
      </c>
      <c r="J750" s="226" t="s">
        <v>33</v>
      </c>
      <c r="K750" s="225" t="s">
        <v>1</v>
      </c>
      <c r="L750" s="225" t="s">
        <v>1</v>
      </c>
      <c r="M750" s="226" t="s">
        <v>33</v>
      </c>
      <c r="N750" s="225" t="s">
        <v>1</v>
      </c>
      <c r="O750" s="230" t="s">
        <v>22</v>
      </c>
      <c r="P750" s="225" t="s">
        <v>1</v>
      </c>
      <c r="Q750" s="225" t="s">
        <v>1</v>
      </c>
      <c r="R750" s="225" t="s">
        <v>1</v>
      </c>
      <c r="S750" s="225" t="s">
        <v>1</v>
      </c>
      <c r="T750" s="225" t="s">
        <v>1</v>
      </c>
      <c r="U750" s="225" t="s">
        <v>1</v>
      </c>
      <c r="V750" s="225" t="s">
        <v>1</v>
      </c>
      <c r="W750" s="225" t="s">
        <v>1</v>
      </c>
      <c r="X750" s="225" t="s">
        <v>1</v>
      </c>
      <c r="Y750" s="225" t="s">
        <v>1</v>
      </c>
      <c r="Z750" s="225" t="s">
        <v>1</v>
      </c>
      <c r="AA750" s="225" t="s">
        <v>1</v>
      </c>
      <c r="AB750" s="225" t="s">
        <v>1</v>
      </c>
      <c r="AC750" s="225" t="s">
        <v>1</v>
      </c>
      <c r="AD750" s="225" t="s">
        <v>1</v>
      </c>
      <c r="AE750" s="225" t="s">
        <v>1</v>
      </c>
      <c r="AF750" s="225" t="s">
        <v>1</v>
      </c>
      <c r="AG750" s="225" t="s">
        <v>1</v>
      </c>
      <c r="AH750" s="225" t="s">
        <v>1</v>
      </c>
      <c r="AI750" s="225" t="s">
        <v>1</v>
      </c>
      <c r="AJ750" s="225" t="s">
        <v>1</v>
      </c>
      <c r="AK750" s="225" t="s">
        <v>1</v>
      </c>
      <c r="AL750" s="225" t="s">
        <v>1</v>
      </c>
      <c r="AM750" s="225" t="s">
        <v>1</v>
      </c>
      <c r="AN750" s="225" t="s">
        <v>1</v>
      </c>
      <c r="AO750" s="225" t="s">
        <v>1</v>
      </c>
      <c r="AP750" s="225" t="s">
        <v>1</v>
      </c>
      <c r="AQ750" s="225" t="s">
        <v>1</v>
      </c>
      <c r="AR750" s="225" t="s">
        <v>1</v>
      </c>
      <c r="AS750" s="225" t="s">
        <v>1</v>
      </c>
      <c r="AT750" s="225" t="s">
        <v>1</v>
      </c>
      <c r="AU750" s="225" t="s">
        <v>1</v>
      </c>
      <c r="AV750" s="225" t="s">
        <v>1</v>
      </c>
      <c r="AW750" s="226" t="s">
        <v>1241</v>
      </c>
      <c r="AX750" s="226">
        <v>1</v>
      </c>
      <c r="AY750" s="235">
        <v>0</v>
      </c>
      <c r="AZ750" s="228">
        <v>0</v>
      </c>
      <c r="BA750" s="228">
        <v>0</v>
      </c>
      <c r="BB750" s="229">
        <v>0</v>
      </c>
      <c r="BD750" t="e">
        <f>VLOOKUP(A750,'High impact list'!$A:$F,1,FALSE)</f>
        <v>#N/A</v>
      </c>
      <c r="BE750" t="e">
        <f>VLOOKUP(A750,'High impact list'!$A:$F,5,FALSE)</f>
        <v>#N/A</v>
      </c>
      <c r="BF750">
        <v>5</v>
      </c>
      <c r="BG750">
        <v>1</v>
      </c>
      <c r="BH750" t="e">
        <f>VLOOKUP(A750,Sheet2!B:B,1,FALSE)</f>
        <v>#N/A</v>
      </c>
    </row>
    <row r="751" spans="1:60" ht="18.75" customHeight="1" x14ac:dyDescent="0.25">
      <c r="A751" s="223">
        <v>450</v>
      </c>
      <c r="B751" s="224" t="s">
        <v>1503</v>
      </c>
      <c r="C751" s="225" t="s">
        <v>1193</v>
      </c>
      <c r="D751" s="225" t="s">
        <v>810</v>
      </c>
      <c r="E751" s="225" t="s">
        <v>737</v>
      </c>
      <c r="F751" s="225" t="s">
        <v>1175</v>
      </c>
      <c r="G751" s="225" t="s">
        <v>739</v>
      </c>
      <c r="H751" s="224" t="s">
        <v>1</v>
      </c>
      <c r="I751" s="224" t="s">
        <v>437</v>
      </c>
      <c r="J751" s="226" t="s">
        <v>33</v>
      </c>
      <c r="K751" s="225" t="s">
        <v>1</v>
      </c>
      <c r="L751" s="225" t="s">
        <v>1</v>
      </c>
      <c r="M751" s="226" t="s">
        <v>33</v>
      </c>
      <c r="N751" s="225" t="s">
        <v>1</v>
      </c>
      <c r="O751" s="225" t="s">
        <v>1</v>
      </c>
      <c r="P751" s="225" t="s">
        <v>1</v>
      </c>
      <c r="Q751" s="225" t="s">
        <v>1</v>
      </c>
      <c r="R751" s="225" t="s">
        <v>1</v>
      </c>
      <c r="S751" s="225" t="s">
        <v>1</v>
      </c>
      <c r="T751" s="225" t="s">
        <v>1</v>
      </c>
      <c r="U751" s="225" t="s">
        <v>1</v>
      </c>
      <c r="V751" s="225" t="s">
        <v>1</v>
      </c>
      <c r="W751" s="225" t="s">
        <v>1</v>
      </c>
      <c r="X751" s="225" t="s">
        <v>1</v>
      </c>
      <c r="Y751" s="225" t="s">
        <v>1</v>
      </c>
      <c r="Z751" s="225" t="s">
        <v>1</v>
      </c>
      <c r="AA751" s="225" t="s">
        <v>1</v>
      </c>
      <c r="AB751" s="225" t="s">
        <v>1</v>
      </c>
      <c r="AC751" s="225" t="s">
        <v>1</v>
      </c>
      <c r="AD751" s="225" t="s">
        <v>1</v>
      </c>
      <c r="AE751" s="225" t="s">
        <v>1</v>
      </c>
      <c r="AF751" s="225" t="s">
        <v>1</v>
      </c>
      <c r="AG751" s="225" t="s">
        <v>1</v>
      </c>
      <c r="AH751" s="225" t="s">
        <v>1</v>
      </c>
      <c r="AI751" s="225" t="s">
        <v>1</v>
      </c>
      <c r="AJ751" s="225" t="s">
        <v>1</v>
      </c>
      <c r="AK751" s="225" t="s">
        <v>1</v>
      </c>
      <c r="AL751" s="225" t="s">
        <v>1</v>
      </c>
      <c r="AM751" s="225" t="s">
        <v>1</v>
      </c>
      <c r="AN751" s="225" t="s">
        <v>1</v>
      </c>
      <c r="AO751" s="225" t="s">
        <v>1</v>
      </c>
      <c r="AP751" s="225" t="s">
        <v>1</v>
      </c>
      <c r="AQ751" s="225" t="s">
        <v>1</v>
      </c>
      <c r="AR751" s="225" t="s">
        <v>1</v>
      </c>
      <c r="AS751" s="225" t="s">
        <v>1</v>
      </c>
      <c r="AT751" s="225" t="s">
        <v>1</v>
      </c>
      <c r="AU751" s="225" t="s">
        <v>1</v>
      </c>
      <c r="AV751" s="225" t="s">
        <v>1</v>
      </c>
      <c r="AW751" s="235" t="s">
        <v>1</v>
      </c>
      <c r="AX751" s="226">
        <v>1</v>
      </c>
      <c r="AY751" s="226">
        <v>1</v>
      </c>
      <c r="AZ751" s="228" t="s">
        <v>1</v>
      </c>
      <c r="BA751" s="228" t="s">
        <v>1</v>
      </c>
      <c r="BB751" s="229" t="s">
        <v>1</v>
      </c>
      <c r="BD751" t="e">
        <f>VLOOKUP(A751,'High impact list'!$A:$F,1,FALSE)</f>
        <v>#N/A</v>
      </c>
      <c r="BE751" t="e">
        <f>VLOOKUP(A751,'High impact list'!$A:$F,5,FALSE)</f>
        <v>#N/A</v>
      </c>
      <c r="BF751">
        <v>5</v>
      </c>
      <c r="BG751">
        <v>1</v>
      </c>
      <c r="BH751" t="e">
        <f>VLOOKUP(A751,Sheet2!B:B,1,FALSE)</f>
        <v>#N/A</v>
      </c>
    </row>
    <row r="752" spans="1:60" ht="18" customHeight="1" x14ac:dyDescent="0.25">
      <c r="A752" s="223">
        <v>449</v>
      </c>
      <c r="B752" s="224" t="s">
        <v>880</v>
      </c>
      <c r="C752" s="225" t="s">
        <v>1190</v>
      </c>
      <c r="D752" s="225" t="s">
        <v>810</v>
      </c>
      <c r="E752" s="225" t="s">
        <v>854</v>
      </c>
      <c r="F752" s="225" t="s">
        <v>452</v>
      </c>
      <c r="G752" s="225" t="s">
        <v>856</v>
      </c>
      <c r="H752" s="224" t="s">
        <v>717</v>
      </c>
      <c r="I752" s="224" t="s">
        <v>437</v>
      </c>
      <c r="J752" s="241" t="s">
        <v>39</v>
      </c>
      <c r="K752" s="225" t="s">
        <v>1</v>
      </c>
      <c r="L752" s="225" t="s">
        <v>1</v>
      </c>
      <c r="M752" s="241" t="s">
        <v>39</v>
      </c>
      <c r="N752" s="225" t="s">
        <v>1</v>
      </c>
      <c r="O752" s="225" t="s">
        <v>1</v>
      </c>
      <c r="P752" s="225" t="s">
        <v>1</v>
      </c>
      <c r="Q752" s="225" t="s">
        <v>1</v>
      </c>
      <c r="R752" s="225" t="s">
        <v>1</v>
      </c>
      <c r="S752" s="225" t="s">
        <v>1</v>
      </c>
      <c r="T752" s="225" t="s">
        <v>1</v>
      </c>
      <c r="U752" s="225" t="s">
        <v>1</v>
      </c>
      <c r="V752" s="225" t="s">
        <v>1</v>
      </c>
      <c r="W752" s="225" t="s">
        <v>1</v>
      </c>
      <c r="X752" s="225" t="s">
        <v>1</v>
      </c>
      <c r="Y752" s="225" t="s">
        <v>1</v>
      </c>
      <c r="Z752" s="225" t="s">
        <v>1</v>
      </c>
      <c r="AA752" s="225" t="s">
        <v>1</v>
      </c>
      <c r="AB752" s="225" t="s">
        <v>1</v>
      </c>
      <c r="AC752" s="225" t="s">
        <v>1</v>
      </c>
      <c r="AD752" s="225" t="s">
        <v>1</v>
      </c>
      <c r="AE752" s="225" t="s">
        <v>1</v>
      </c>
      <c r="AF752" s="225" t="s">
        <v>1</v>
      </c>
      <c r="AG752" s="225" t="s">
        <v>1</v>
      </c>
      <c r="AH752" s="225" t="s">
        <v>1</v>
      </c>
      <c r="AI752" s="225" t="s">
        <v>1</v>
      </c>
      <c r="AJ752" s="225" t="s">
        <v>1</v>
      </c>
      <c r="AK752" s="225" t="s">
        <v>1</v>
      </c>
      <c r="AL752" s="225" t="s">
        <v>1</v>
      </c>
      <c r="AM752" s="225" t="s">
        <v>1</v>
      </c>
      <c r="AN752" s="225" t="s">
        <v>1</v>
      </c>
      <c r="AO752" s="225" t="s">
        <v>1</v>
      </c>
      <c r="AP752" s="225" t="s">
        <v>1</v>
      </c>
      <c r="AQ752" s="225" t="s">
        <v>1</v>
      </c>
      <c r="AR752" s="225" t="s">
        <v>1</v>
      </c>
      <c r="AS752" s="225" t="s">
        <v>1</v>
      </c>
      <c r="AT752" s="225" t="s">
        <v>1</v>
      </c>
      <c r="AU752" s="225" t="s">
        <v>1</v>
      </c>
      <c r="AV752" s="225" t="s">
        <v>1</v>
      </c>
      <c r="AW752" s="235" t="s">
        <v>1</v>
      </c>
      <c r="AX752" s="235">
        <v>0</v>
      </c>
      <c r="AY752" s="235">
        <v>0</v>
      </c>
      <c r="AZ752" s="228" t="s">
        <v>1</v>
      </c>
      <c r="BA752" s="228" t="s">
        <v>1</v>
      </c>
      <c r="BB752" s="229" t="s">
        <v>1</v>
      </c>
      <c r="BD752" t="e">
        <f>VLOOKUP(A752,'High impact list'!$A:$F,1,FALSE)</f>
        <v>#N/A</v>
      </c>
      <c r="BE752" t="e">
        <f>VLOOKUP(A752,'High impact list'!$A:$F,5,FALSE)</f>
        <v>#N/A</v>
      </c>
      <c r="BF752">
        <v>5</v>
      </c>
      <c r="BG752">
        <v>6</v>
      </c>
      <c r="BH752" t="e">
        <f>VLOOKUP(A752,Sheet2!B:B,1,FALSE)</f>
        <v>#N/A</v>
      </c>
    </row>
    <row r="753" spans="1:60" ht="14.25" customHeight="1" x14ac:dyDescent="0.25">
      <c r="A753" s="223">
        <v>1208</v>
      </c>
      <c r="B753" s="224" t="s">
        <v>1450</v>
      </c>
      <c r="C753" s="225" t="s">
        <v>1190</v>
      </c>
      <c r="D753" s="225" t="s">
        <v>810</v>
      </c>
      <c r="E753" s="225" t="s">
        <v>854</v>
      </c>
      <c r="F753" s="225" t="s">
        <v>452</v>
      </c>
      <c r="G753" s="225" t="s">
        <v>856</v>
      </c>
      <c r="H753" s="224" t="s">
        <v>717</v>
      </c>
      <c r="I753" s="224" t="s">
        <v>437</v>
      </c>
      <c r="J753" s="241" t="s">
        <v>39</v>
      </c>
      <c r="K753" s="225" t="s">
        <v>1</v>
      </c>
      <c r="L753" s="225" t="s">
        <v>1</v>
      </c>
      <c r="M753" s="241" t="s">
        <v>39</v>
      </c>
      <c r="N753" s="225" t="s">
        <v>1</v>
      </c>
      <c r="O753" s="225" t="s">
        <v>1</v>
      </c>
      <c r="P753" s="225" t="s">
        <v>1</v>
      </c>
      <c r="Q753" s="225" t="s">
        <v>1</v>
      </c>
      <c r="R753" s="225" t="s">
        <v>1</v>
      </c>
      <c r="S753" s="225" t="s">
        <v>1</v>
      </c>
      <c r="T753" s="225" t="s">
        <v>1</v>
      </c>
      <c r="U753" s="225" t="s">
        <v>1</v>
      </c>
      <c r="V753" s="225" t="s">
        <v>1</v>
      </c>
      <c r="W753" s="225" t="s">
        <v>1</v>
      </c>
      <c r="X753" s="225" t="s">
        <v>1</v>
      </c>
      <c r="Y753" s="225" t="s">
        <v>1</v>
      </c>
      <c r="Z753" s="225" t="s">
        <v>1</v>
      </c>
      <c r="AA753" s="225" t="s">
        <v>1</v>
      </c>
      <c r="AB753" s="225" t="s">
        <v>1</v>
      </c>
      <c r="AC753" s="225" t="s">
        <v>1</v>
      </c>
      <c r="AD753" s="225" t="s">
        <v>1</v>
      </c>
      <c r="AE753" s="225" t="s">
        <v>1</v>
      </c>
      <c r="AF753" s="225" t="s">
        <v>1</v>
      </c>
      <c r="AG753" s="225" t="s">
        <v>1</v>
      </c>
      <c r="AH753" s="225" t="s">
        <v>1</v>
      </c>
      <c r="AI753" s="225" t="s">
        <v>1</v>
      </c>
      <c r="AJ753" s="225" t="s">
        <v>1</v>
      </c>
      <c r="AK753" s="225" t="s">
        <v>1</v>
      </c>
      <c r="AL753" s="225" t="s">
        <v>1</v>
      </c>
      <c r="AM753" s="225" t="s">
        <v>1</v>
      </c>
      <c r="AN753" s="225" t="s">
        <v>1</v>
      </c>
      <c r="AO753" s="225" t="s">
        <v>1</v>
      </c>
      <c r="AP753" s="225" t="s">
        <v>1</v>
      </c>
      <c r="AQ753" s="225" t="s">
        <v>1</v>
      </c>
      <c r="AR753" s="225" t="s">
        <v>1</v>
      </c>
      <c r="AS753" s="225" t="s">
        <v>1</v>
      </c>
      <c r="AT753" s="225" t="s">
        <v>1</v>
      </c>
      <c r="AU753" s="225" t="s">
        <v>1</v>
      </c>
      <c r="AV753" s="225" t="s">
        <v>1</v>
      </c>
      <c r="AW753" s="235" t="s">
        <v>1</v>
      </c>
      <c r="AX753" s="235">
        <v>0</v>
      </c>
      <c r="AY753" s="235">
        <v>0</v>
      </c>
      <c r="AZ753" s="228" t="s">
        <v>1</v>
      </c>
      <c r="BA753" s="228" t="s">
        <v>1</v>
      </c>
      <c r="BB753" s="229" t="s">
        <v>1</v>
      </c>
      <c r="BD753" t="e">
        <f>VLOOKUP(A753,'High impact list'!$A:$F,1,FALSE)</f>
        <v>#N/A</v>
      </c>
      <c r="BE753" t="e">
        <f>VLOOKUP(A753,'High impact list'!$A:$F,5,FALSE)</f>
        <v>#N/A</v>
      </c>
      <c r="BF753">
        <v>5</v>
      </c>
      <c r="BG753">
        <v>6</v>
      </c>
      <c r="BH753" t="e">
        <f>VLOOKUP(A753,Sheet2!B:B,1,FALSE)</f>
        <v>#N/A</v>
      </c>
    </row>
    <row r="754" spans="1:60" ht="14.25" customHeight="1" x14ac:dyDescent="0.25">
      <c r="A754" s="223">
        <v>1048</v>
      </c>
      <c r="B754" s="224" t="s">
        <v>435</v>
      </c>
      <c r="C754" s="225" t="s">
        <v>1193</v>
      </c>
      <c r="D754" s="225" t="s">
        <v>810</v>
      </c>
      <c r="E754" s="225" t="s">
        <v>438</v>
      </c>
      <c r="F754" s="225" t="s">
        <v>1</v>
      </c>
      <c r="G754" s="225" t="s">
        <v>439</v>
      </c>
      <c r="H754" s="224" t="s">
        <v>1</v>
      </c>
      <c r="I754" s="224" t="s">
        <v>437</v>
      </c>
      <c r="J754" s="241" t="s">
        <v>39</v>
      </c>
      <c r="K754" s="232" t="s">
        <v>23</v>
      </c>
      <c r="L754" s="232" t="s">
        <v>23</v>
      </c>
      <c r="M754" s="227" t="s">
        <v>17</v>
      </c>
      <c r="N754" s="231" t="s">
        <v>20</v>
      </c>
      <c r="O754" s="232" t="s">
        <v>23</v>
      </c>
      <c r="P754" s="225" t="s">
        <v>1</v>
      </c>
      <c r="Q754" s="225" t="s">
        <v>1</v>
      </c>
      <c r="R754" s="225" t="s">
        <v>1</v>
      </c>
      <c r="S754" s="225" t="s">
        <v>1</v>
      </c>
      <c r="T754" s="225" t="s">
        <v>1</v>
      </c>
      <c r="U754" s="225" t="s">
        <v>1</v>
      </c>
      <c r="V754" s="225" t="s">
        <v>1</v>
      </c>
      <c r="W754" s="225" t="s">
        <v>1</v>
      </c>
      <c r="X754" s="225" t="s">
        <v>1</v>
      </c>
      <c r="Y754" s="225" t="s">
        <v>1</v>
      </c>
      <c r="Z754" s="231" t="s">
        <v>20</v>
      </c>
      <c r="AA754" s="231" t="s">
        <v>20</v>
      </c>
      <c r="AB754" s="225" t="s">
        <v>1</v>
      </c>
      <c r="AC754" s="225" t="s">
        <v>1</v>
      </c>
      <c r="AD754" s="230" t="s">
        <v>22</v>
      </c>
      <c r="AE754" s="231" t="s">
        <v>20</v>
      </c>
      <c r="AF754" s="231" t="s">
        <v>20</v>
      </c>
      <c r="AG754" s="230" t="s">
        <v>22</v>
      </c>
      <c r="AH754" s="225" t="s">
        <v>1</v>
      </c>
      <c r="AI754" s="225" t="s">
        <v>1</v>
      </c>
      <c r="AJ754" s="225" t="s">
        <v>1</v>
      </c>
      <c r="AK754" s="232" t="s">
        <v>23</v>
      </c>
      <c r="AL754" s="232" t="s">
        <v>23</v>
      </c>
      <c r="AM754" s="225" t="s">
        <v>1</v>
      </c>
      <c r="AN754" s="225" t="s">
        <v>1</v>
      </c>
      <c r="AO754" s="232" t="s">
        <v>23</v>
      </c>
      <c r="AP754" s="225" t="s">
        <v>1</v>
      </c>
      <c r="AQ754" s="225" t="s">
        <v>1</v>
      </c>
      <c r="AR754" s="225" t="s">
        <v>1</v>
      </c>
      <c r="AS754" s="225" t="s">
        <v>1</v>
      </c>
      <c r="AT754" s="225" t="s">
        <v>1</v>
      </c>
      <c r="AU754" s="232" t="s">
        <v>23</v>
      </c>
      <c r="AV754" s="232" t="s">
        <v>23</v>
      </c>
      <c r="AW754" s="232" t="s">
        <v>1242</v>
      </c>
      <c r="AX754" s="227">
        <v>2</v>
      </c>
      <c r="AY754" s="227">
        <v>2</v>
      </c>
      <c r="AZ754" s="228">
        <v>0</v>
      </c>
      <c r="BA754" s="233">
        <v>113.5</v>
      </c>
      <c r="BB754" s="234">
        <v>1</v>
      </c>
      <c r="BD754" t="e">
        <f>VLOOKUP(A754,'High impact list'!$A:$F,1,FALSE)</f>
        <v>#N/A</v>
      </c>
      <c r="BE754" t="e">
        <f>VLOOKUP(A754,'High impact list'!$A:$F,5,FALSE)</f>
        <v>#N/A</v>
      </c>
      <c r="BF754">
        <v>5</v>
      </c>
      <c r="BG754">
        <v>6</v>
      </c>
      <c r="BH754" t="e">
        <f>VLOOKUP(A754,Sheet2!B:B,1,FALSE)</f>
        <v>#N/A</v>
      </c>
    </row>
    <row r="755" spans="1:60" ht="18.75" customHeight="1" x14ac:dyDescent="0.25">
      <c r="A755" s="223">
        <v>1049</v>
      </c>
      <c r="B755" s="224" t="s">
        <v>1551</v>
      </c>
      <c r="C755" s="225" t="s">
        <v>1193</v>
      </c>
      <c r="D755" s="225" t="s">
        <v>810</v>
      </c>
      <c r="E755" s="225" t="s">
        <v>492</v>
      </c>
      <c r="F755" s="225" t="s">
        <v>1</v>
      </c>
      <c r="G755" s="225" t="s">
        <v>439</v>
      </c>
      <c r="H755" s="224" t="s">
        <v>1</v>
      </c>
      <c r="I755" s="224" t="s">
        <v>437</v>
      </c>
      <c r="J755" s="241" t="s">
        <v>39</v>
      </c>
      <c r="K755" s="225" t="s">
        <v>1</v>
      </c>
      <c r="L755" s="232" t="s">
        <v>23</v>
      </c>
      <c r="M755" s="241" t="s">
        <v>39</v>
      </c>
      <c r="N755" s="225" t="s">
        <v>1</v>
      </c>
      <c r="O755" s="232" t="s">
        <v>23</v>
      </c>
      <c r="P755" s="225" t="s">
        <v>1</v>
      </c>
      <c r="Q755" s="225" t="s">
        <v>1</v>
      </c>
      <c r="R755" s="225" t="s">
        <v>1</v>
      </c>
      <c r="S755" s="225" t="s">
        <v>1</v>
      </c>
      <c r="T755" s="225" t="s">
        <v>1</v>
      </c>
      <c r="U755" s="225" t="s">
        <v>1</v>
      </c>
      <c r="V755" s="225" t="s">
        <v>1</v>
      </c>
      <c r="W755" s="225" t="s">
        <v>1</v>
      </c>
      <c r="X755" s="225" t="s">
        <v>1</v>
      </c>
      <c r="Y755" s="225" t="s">
        <v>1</v>
      </c>
      <c r="Z755" s="225" t="s">
        <v>1</v>
      </c>
      <c r="AA755" s="225" t="s">
        <v>1</v>
      </c>
      <c r="AB755" s="225" t="s">
        <v>1</v>
      </c>
      <c r="AC755" s="225" t="s">
        <v>1</v>
      </c>
      <c r="AD755" s="225" t="s">
        <v>1</v>
      </c>
      <c r="AE755" s="232" t="s">
        <v>23</v>
      </c>
      <c r="AF755" s="232" t="s">
        <v>23</v>
      </c>
      <c r="AG755" s="230" t="s">
        <v>22</v>
      </c>
      <c r="AH755" s="225" t="s">
        <v>1</v>
      </c>
      <c r="AI755" s="225" t="s">
        <v>1</v>
      </c>
      <c r="AJ755" s="225" t="s">
        <v>1</v>
      </c>
      <c r="AK755" s="225" t="s">
        <v>1</v>
      </c>
      <c r="AL755" s="231" t="s">
        <v>20</v>
      </c>
      <c r="AM755" s="225" t="s">
        <v>1</v>
      </c>
      <c r="AN755" s="225" t="s">
        <v>1</v>
      </c>
      <c r="AO755" s="232" t="s">
        <v>23</v>
      </c>
      <c r="AP755" s="225" t="s">
        <v>1</v>
      </c>
      <c r="AQ755" s="225" t="s">
        <v>1</v>
      </c>
      <c r="AR755" s="232" t="s">
        <v>23</v>
      </c>
      <c r="AS755" s="225" t="s">
        <v>1</v>
      </c>
      <c r="AT755" s="225" t="s">
        <v>1</v>
      </c>
      <c r="AU755" s="232" t="s">
        <v>23</v>
      </c>
      <c r="AV755" s="232" t="s">
        <v>23</v>
      </c>
      <c r="AW755" s="231" t="s">
        <v>1240</v>
      </c>
      <c r="AX755" s="226">
        <v>1</v>
      </c>
      <c r="AY755" s="227">
        <v>2</v>
      </c>
      <c r="AZ755" s="228">
        <v>0</v>
      </c>
      <c r="BA755" s="233">
        <v>2.2999999999999998</v>
      </c>
      <c r="BB755" s="238">
        <v>443.6</v>
      </c>
      <c r="BD755" t="e">
        <f>VLOOKUP(A755,'High impact list'!$A:$F,1,FALSE)</f>
        <v>#N/A</v>
      </c>
      <c r="BE755" t="e">
        <f>VLOOKUP(A755,'High impact list'!$A:$F,5,FALSE)</f>
        <v>#N/A</v>
      </c>
      <c r="BF755">
        <v>5</v>
      </c>
      <c r="BG755">
        <v>6</v>
      </c>
      <c r="BH755" t="e">
        <f>VLOOKUP(A755,Sheet2!B:B,1,FALSE)</f>
        <v>#N/A</v>
      </c>
    </row>
    <row r="756" spans="1:60" ht="14.25" customHeight="1" x14ac:dyDescent="0.25">
      <c r="A756" s="223">
        <v>1130</v>
      </c>
      <c r="B756" s="224" t="s">
        <v>1462</v>
      </c>
      <c r="C756" s="225" t="s">
        <v>1193</v>
      </c>
      <c r="D756" s="225" t="s">
        <v>810</v>
      </c>
      <c r="E756" s="225" t="s">
        <v>896</v>
      </c>
      <c r="F756" s="225" t="s">
        <v>1</v>
      </c>
      <c r="G756" s="225" t="s">
        <v>667</v>
      </c>
      <c r="H756" s="224" t="s">
        <v>1</v>
      </c>
      <c r="I756" s="224" t="s">
        <v>437</v>
      </c>
      <c r="J756" s="241" t="s">
        <v>39</v>
      </c>
      <c r="K756" s="225" t="s">
        <v>1</v>
      </c>
      <c r="L756" s="225" t="s">
        <v>1</v>
      </c>
      <c r="M756" s="240" t="s">
        <v>299</v>
      </c>
      <c r="N756" s="225" t="s">
        <v>1</v>
      </c>
      <c r="O756" s="225" t="s">
        <v>1</v>
      </c>
      <c r="P756" s="225" t="s">
        <v>1</v>
      </c>
      <c r="Q756" s="225" t="s">
        <v>1</v>
      </c>
      <c r="R756" s="225" t="s">
        <v>1</v>
      </c>
      <c r="S756" s="225" t="s">
        <v>1</v>
      </c>
      <c r="T756" s="225" t="s">
        <v>1</v>
      </c>
      <c r="U756" s="230" t="s">
        <v>22</v>
      </c>
      <c r="V756" s="225" t="s">
        <v>1</v>
      </c>
      <c r="W756" s="225" t="s">
        <v>1</v>
      </c>
      <c r="X756" s="225" t="s">
        <v>1</v>
      </c>
      <c r="Y756" s="225" t="s">
        <v>1</v>
      </c>
      <c r="Z756" s="225" t="s">
        <v>1</v>
      </c>
      <c r="AA756" s="225" t="s">
        <v>1</v>
      </c>
      <c r="AB756" s="225" t="s">
        <v>1</v>
      </c>
      <c r="AC756" s="225" t="s">
        <v>1</v>
      </c>
      <c r="AD756" s="225" t="s">
        <v>1</v>
      </c>
      <c r="AE756" s="225" t="s">
        <v>1</v>
      </c>
      <c r="AF756" s="225" t="s">
        <v>1</v>
      </c>
      <c r="AG756" s="225" t="s">
        <v>1</v>
      </c>
      <c r="AH756" s="225" t="s">
        <v>1</v>
      </c>
      <c r="AI756" s="225" t="s">
        <v>1</v>
      </c>
      <c r="AJ756" s="225" t="s">
        <v>1</v>
      </c>
      <c r="AK756" s="225" t="s">
        <v>1</v>
      </c>
      <c r="AL756" s="225" t="s">
        <v>1</v>
      </c>
      <c r="AM756" s="225" t="s">
        <v>1</v>
      </c>
      <c r="AN756" s="225" t="s">
        <v>1</v>
      </c>
      <c r="AO756" s="225" t="s">
        <v>1</v>
      </c>
      <c r="AP756" s="225" t="s">
        <v>1</v>
      </c>
      <c r="AQ756" s="225" t="s">
        <v>1</v>
      </c>
      <c r="AR756" s="225" t="s">
        <v>1</v>
      </c>
      <c r="AS756" s="225" t="s">
        <v>1</v>
      </c>
      <c r="AT756" s="225" t="s">
        <v>1</v>
      </c>
      <c r="AU756" s="225" t="s">
        <v>1</v>
      </c>
      <c r="AV756" s="225" t="s">
        <v>1</v>
      </c>
      <c r="AW756" s="235" t="s">
        <v>1</v>
      </c>
      <c r="AX756" s="235">
        <v>0</v>
      </c>
      <c r="AY756" s="235">
        <v>0</v>
      </c>
      <c r="AZ756" s="228" t="s">
        <v>1</v>
      </c>
      <c r="BA756" s="228" t="s">
        <v>1</v>
      </c>
      <c r="BB756" s="229" t="s">
        <v>1</v>
      </c>
      <c r="BD756" t="e">
        <f>VLOOKUP(A756,'High impact list'!$A:$F,1,FALSE)</f>
        <v>#N/A</v>
      </c>
      <c r="BE756" t="e">
        <f>VLOOKUP(A756,'High impact list'!$A:$F,5,FALSE)</f>
        <v>#N/A</v>
      </c>
      <c r="BF756">
        <v>5</v>
      </c>
      <c r="BG756">
        <v>6</v>
      </c>
      <c r="BH756" t="e">
        <f>VLOOKUP(A756,Sheet2!B:B,1,FALSE)</f>
        <v>#N/A</v>
      </c>
    </row>
    <row r="757" spans="1:60" ht="14.25" customHeight="1" x14ac:dyDescent="0.25">
      <c r="A757" s="223">
        <v>1053</v>
      </c>
      <c r="B757" s="224" t="s">
        <v>1473</v>
      </c>
      <c r="C757" s="225" t="s">
        <v>1193</v>
      </c>
      <c r="D757" s="225" t="s">
        <v>810</v>
      </c>
      <c r="E757" s="225" t="s">
        <v>854</v>
      </c>
      <c r="F757" s="225" t="s">
        <v>1</v>
      </c>
      <c r="G757" s="225" t="s">
        <v>439</v>
      </c>
      <c r="H757" s="224" t="s">
        <v>1</v>
      </c>
      <c r="I757" s="224" t="s">
        <v>625</v>
      </c>
      <c r="J757" s="241" t="s">
        <v>39</v>
      </c>
      <c r="K757" s="232" t="s">
        <v>23</v>
      </c>
      <c r="L757" s="232" t="s">
        <v>23</v>
      </c>
      <c r="M757" s="227" t="s">
        <v>17</v>
      </c>
      <c r="N757" s="232" t="s">
        <v>23</v>
      </c>
      <c r="O757" s="232" t="s">
        <v>23</v>
      </c>
      <c r="P757" s="225" t="s">
        <v>1</v>
      </c>
      <c r="Q757" s="225" t="s">
        <v>1</v>
      </c>
      <c r="R757" s="225" t="s">
        <v>1</v>
      </c>
      <c r="S757" s="225" t="s">
        <v>1</v>
      </c>
      <c r="T757" s="225" t="s">
        <v>1</v>
      </c>
      <c r="U757" s="225" t="s">
        <v>1</v>
      </c>
      <c r="V757" s="225" t="s">
        <v>1</v>
      </c>
      <c r="W757" s="225" t="s">
        <v>1</v>
      </c>
      <c r="X757" s="225" t="s">
        <v>1</v>
      </c>
      <c r="Y757" s="225" t="s">
        <v>1</v>
      </c>
      <c r="Z757" s="225" t="s">
        <v>1</v>
      </c>
      <c r="AA757" s="232" t="s">
        <v>23</v>
      </c>
      <c r="AB757" s="225" t="s">
        <v>1</v>
      </c>
      <c r="AC757" s="225" t="s">
        <v>1</v>
      </c>
      <c r="AD757" s="225" t="s">
        <v>1</v>
      </c>
      <c r="AE757" s="232" t="s">
        <v>23</v>
      </c>
      <c r="AF757" s="225" t="s">
        <v>1</v>
      </c>
      <c r="AG757" s="225" t="s">
        <v>1</v>
      </c>
      <c r="AH757" s="225" t="s">
        <v>1</v>
      </c>
      <c r="AI757" s="225" t="s">
        <v>1</v>
      </c>
      <c r="AJ757" s="225" t="s">
        <v>1</v>
      </c>
      <c r="AK757" s="225" t="s">
        <v>1</v>
      </c>
      <c r="AL757" s="225" t="s">
        <v>1</v>
      </c>
      <c r="AM757" s="225" t="s">
        <v>1</v>
      </c>
      <c r="AN757" s="225" t="s">
        <v>1</v>
      </c>
      <c r="AO757" s="225" t="s">
        <v>1</v>
      </c>
      <c r="AP757" s="225" t="s">
        <v>1</v>
      </c>
      <c r="AQ757" s="225" t="s">
        <v>1</v>
      </c>
      <c r="AR757" s="225" t="s">
        <v>1</v>
      </c>
      <c r="AS757" s="225" t="s">
        <v>1</v>
      </c>
      <c r="AT757" s="225" t="s">
        <v>1</v>
      </c>
      <c r="AU757" s="232" t="s">
        <v>23</v>
      </c>
      <c r="AV757" s="231" t="s">
        <v>20</v>
      </c>
      <c r="AW757" s="226" t="s">
        <v>1241</v>
      </c>
      <c r="AX757" s="226">
        <v>1</v>
      </c>
      <c r="AY757" s="235">
        <v>0</v>
      </c>
      <c r="AZ757" s="228">
        <v>0</v>
      </c>
      <c r="BA757" s="228">
        <v>0</v>
      </c>
      <c r="BB757" s="234">
        <v>0</v>
      </c>
      <c r="BD757" t="e">
        <f>VLOOKUP(A757,'High impact list'!$A:$F,1,FALSE)</f>
        <v>#N/A</v>
      </c>
      <c r="BE757" t="e">
        <f>VLOOKUP(A757,'High impact list'!$A:$F,5,FALSE)</f>
        <v>#N/A</v>
      </c>
      <c r="BF757">
        <v>5</v>
      </c>
      <c r="BG757">
        <v>6</v>
      </c>
      <c r="BH757" t="e">
        <f>VLOOKUP(A757,Sheet2!B:B,1,FALSE)</f>
        <v>#N/A</v>
      </c>
    </row>
    <row r="758" spans="1:60" ht="18.75" customHeight="1" x14ac:dyDescent="0.25">
      <c r="A758" s="223">
        <v>1251</v>
      </c>
      <c r="B758" s="224" t="s">
        <v>1477</v>
      </c>
      <c r="C758" s="225" t="s">
        <v>1193</v>
      </c>
      <c r="D758" s="225" t="s">
        <v>810</v>
      </c>
      <c r="E758" s="225" t="s">
        <v>854</v>
      </c>
      <c r="F758" s="225" t="s">
        <v>1552</v>
      </c>
      <c r="G758" s="225" t="s">
        <v>439</v>
      </c>
      <c r="H758" s="224" t="s">
        <v>1</v>
      </c>
      <c r="I758" s="224" t="s">
        <v>437</v>
      </c>
      <c r="J758" s="241" t="s">
        <v>39</v>
      </c>
      <c r="K758" s="225" t="s">
        <v>1</v>
      </c>
      <c r="L758" s="230" t="s">
        <v>22</v>
      </c>
      <c r="M758" s="227" t="s">
        <v>17</v>
      </c>
      <c r="N758" s="225" t="s">
        <v>1</v>
      </c>
      <c r="O758" s="231" t="s">
        <v>20</v>
      </c>
      <c r="P758" s="225" t="s">
        <v>1</v>
      </c>
      <c r="Q758" s="225" t="s">
        <v>1</v>
      </c>
      <c r="R758" s="225" t="s">
        <v>1</v>
      </c>
      <c r="S758" s="225" t="s">
        <v>1</v>
      </c>
      <c r="T758" s="225" t="s">
        <v>1</v>
      </c>
      <c r="U758" s="225" t="s">
        <v>1</v>
      </c>
      <c r="V758" s="225" t="s">
        <v>1</v>
      </c>
      <c r="W758" s="225" t="s">
        <v>1</v>
      </c>
      <c r="X758" s="225" t="s">
        <v>1</v>
      </c>
      <c r="Y758" s="225" t="s">
        <v>1</v>
      </c>
      <c r="Z758" s="225" t="s">
        <v>1</v>
      </c>
      <c r="AA758" s="225" t="s">
        <v>1</v>
      </c>
      <c r="AB758" s="225" t="s">
        <v>1</v>
      </c>
      <c r="AC758" s="225" t="s">
        <v>1</v>
      </c>
      <c r="AD758" s="225" t="s">
        <v>1</v>
      </c>
      <c r="AE758" s="230" t="s">
        <v>22</v>
      </c>
      <c r="AF758" s="225" t="s">
        <v>1</v>
      </c>
      <c r="AG758" s="225" t="s">
        <v>1</v>
      </c>
      <c r="AH758" s="225" t="s">
        <v>1</v>
      </c>
      <c r="AI758" s="225" t="s">
        <v>1</v>
      </c>
      <c r="AJ758" s="225" t="s">
        <v>1</v>
      </c>
      <c r="AK758" s="225" t="s">
        <v>1</v>
      </c>
      <c r="AL758" s="225" t="s">
        <v>1</v>
      </c>
      <c r="AM758" s="225" t="s">
        <v>1</v>
      </c>
      <c r="AN758" s="225" t="s">
        <v>1</v>
      </c>
      <c r="AO758" s="225" t="s">
        <v>1</v>
      </c>
      <c r="AP758" s="225" t="s">
        <v>1</v>
      </c>
      <c r="AQ758" s="225" t="s">
        <v>1</v>
      </c>
      <c r="AR758" s="225" t="s">
        <v>1</v>
      </c>
      <c r="AS758" s="225" t="s">
        <v>1</v>
      </c>
      <c r="AT758" s="225" t="s">
        <v>1</v>
      </c>
      <c r="AU758" s="225" t="s">
        <v>1</v>
      </c>
      <c r="AV758" s="230" t="s">
        <v>22</v>
      </c>
      <c r="AW758" s="235" t="s">
        <v>1</v>
      </c>
      <c r="AX758" s="235">
        <v>0</v>
      </c>
      <c r="AY758" s="235">
        <v>0</v>
      </c>
      <c r="AZ758" s="228" t="s">
        <v>1</v>
      </c>
      <c r="BA758" s="233" t="s">
        <v>1</v>
      </c>
      <c r="BB758" s="234" t="s">
        <v>1</v>
      </c>
      <c r="BD758" t="e">
        <f>VLOOKUP(A758,'High impact list'!$A:$F,1,FALSE)</f>
        <v>#N/A</v>
      </c>
      <c r="BE758" t="e">
        <f>VLOOKUP(A758,'High impact list'!$A:$F,5,FALSE)</f>
        <v>#N/A</v>
      </c>
      <c r="BF758">
        <v>5</v>
      </c>
      <c r="BG758">
        <v>6</v>
      </c>
      <c r="BH758" t="e">
        <f>VLOOKUP(A758,Sheet2!B:B,1,FALSE)</f>
        <v>#N/A</v>
      </c>
    </row>
    <row r="759" spans="1:60" ht="18" customHeight="1" x14ac:dyDescent="0.25">
      <c r="A759" s="223">
        <v>261</v>
      </c>
      <c r="B759" s="224" t="s">
        <v>1481</v>
      </c>
      <c r="C759" s="225" t="s">
        <v>1193</v>
      </c>
      <c r="D759" s="225" t="s">
        <v>810</v>
      </c>
      <c r="E759" s="225" t="s">
        <v>571</v>
      </c>
      <c r="F759" s="225" t="s">
        <v>1</v>
      </c>
      <c r="G759" s="225" t="s">
        <v>1</v>
      </c>
      <c r="H759" s="224" t="s">
        <v>1</v>
      </c>
      <c r="I759" s="224" t="s">
        <v>571</v>
      </c>
      <c r="J759" s="241" t="s">
        <v>39</v>
      </c>
      <c r="K759" s="225" t="s">
        <v>1</v>
      </c>
      <c r="L759" s="225" t="s">
        <v>1</v>
      </c>
      <c r="M759" s="226" t="s">
        <v>33</v>
      </c>
      <c r="N759" s="225" t="s">
        <v>1</v>
      </c>
      <c r="O759" s="225" t="s">
        <v>1</v>
      </c>
      <c r="P759" s="225" t="s">
        <v>1</v>
      </c>
      <c r="Q759" s="225" t="s">
        <v>1</v>
      </c>
      <c r="R759" s="225" t="s">
        <v>1</v>
      </c>
      <c r="S759" s="225" t="s">
        <v>1</v>
      </c>
      <c r="T759" s="225" t="s">
        <v>1</v>
      </c>
      <c r="U759" s="225" t="s">
        <v>1</v>
      </c>
      <c r="V759" s="225" t="s">
        <v>1</v>
      </c>
      <c r="W759" s="225" t="s">
        <v>1</v>
      </c>
      <c r="X759" s="225" t="s">
        <v>1</v>
      </c>
      <c r="Y759" s="225" t="s">
        <v>1</v>
      </c>
      <c r="Z759" s="225" t="s">
        <v>1</v>
      </c>
      <c r="AA759" s="225" t="s">
        <v>1</v>
      </c>
      <c r="AB759" s="225" t="s">
        <v>1</v>
      </c>
      <c r="AC759" s="225" t="s">
        <v>1</v>
      </c>
      <c r="AD759" s="225" t="s">
        <v>1</v>
      </c>
      <c r="AE759" s="225" t="s">
        <v>1</v>
      </c>
      <c r="AF759" s="225" t="s">
        <v>1</v>
      </c>
      <c r="AG759" s="225" t="s">
        <v>1</v>
      </c>
      <c r="AH759" s="225" t="s">
        <v>1</v>
      </c>
      <c r="AI759" s="225" t="s">
        <v>1</v>
      </c>
      <c r="AJ759" s="225" t="s">
        <v>1</v>
      </c>
      <c r="AK759" s="225" t="s">
        <v>1</v>
      </c>
      <c r="AL759" s="225" t="s">
        <v>1</v>
      </c>
      <c r="AM759" s="225" t="s">
        <v>1</v>
      </c>
      <c r="AN759" s="225" t="s">
        <v>1</v>
      </c>
      <c r="AO759" s="225" t="s">
        <v>1</v>
      </c>
      <c r="AP759" s="225" t="s">
        <v>1</v>
      </c>
      <c r="AQ759" s="225" t="s">
        <v>1</v>
      </c>
      <c r="AR759" s="225" t="s">
        <v>1</v>
      </c>
      <c r="AS759" s="225" t="s">
        <v>1</v>
      </c>
      <c r="AT759" s="225" t="s">
        <v>1</v>
      </c>
      <c r="AU759" s="225" t="s">
        <v>1</v>
      </c>
      <c r="AV759" s="225" t="s">
        <v>1</v>
      </c>
      <c r="AW759" s="235" t="s">
        <v>1</v>
      </c>
      <c r="AX759" s="235">
        <v>0</v>
      </c>
      <c r="AY759" s="235">
        <v>0</v>
      </c>
      <c r="AZ759" s="228" t="s">
        <v>1</v>
      </c>
      <c r="BA759" s="228" t="s">
        <v>1</v>
      </c>
      <c r="BB759" s="229" t="s">
        <v>1</v>
      </c>
      <c r="BD759" t="e">
        <f>VLOOKUP(A759,'High impact list'!$A:$F,1,FALSE)</f>
        <v>#N/A</v>
      </c>
      <c r="BE759" t="e">
        <f>VLOOKUP(A759,'High impact list'!$A:$F,5,FALSE)</f>
        <v>#N/A</v>
      </c>
      <c r="BF759">
        <v>5</v>
      </c>
      <c r="BG759">
        <v>6</v>
      </c>
      <c r="BH759" t="e">
        <f>VLOOKUP(A759,Sheet2!B:B,1,FALSE)</f>
        <v>#N/A</v>
      </c>
    </row>
    <row r="760" spans="1:60" ht="14.25" customHeight="1" x14ac:dyDescent="0.25">
      <c r="A760" s="223">
        <v>262</v>
      </c>
      <c r="B760" s="224" t="s">
        <v>1482</v>
      </c>
      <c r="C760" s="225" t="s">
        <v>1193</v>
      </c>
      <c r="D760" s="225" t="s">
        <v>810</v>
      </c>
      <c r="E760" s="225" t="s">
        <v>571</v>
      </c>
      <c r="F760" s="225" t="s">
        <v>1</v>
      </c>
      <c r="G760" s="225" t="s">
        <v>1</v>
      </c>
      <c r="H760" s="224" t="s">
        <v>1</v>
      </c>
      <c r="I760" s="224" t="s">
        <v>571</v>
      </c>
      <c r="J760" s="241" t="s">
        <v>39</v>
      </c>
      <c r="K760" s="225" t="s">
        <v>1</v>
      </c>
      <c r="L760" s="225" t="s">
        <v>1</v>
      </c>
      <c r="M760" s="226" t="s">
        <v>33</v>
      </c>
      <c r="N760" s="225" t="s">
        <v>1</v>
      </c>
      <c r="O760" s="225" t="s">
        <v>1</v>
      </c>
      <c r="P760" s="225" t="s">
        <v>1</v>
      </c>
      <c r="Q760" s="225" t="s">
        <v>1</v>
      </c>
      <c r="R760" s="225" t="s">
        <v>1</v>
      </c>
      <c r="S760" s="225" t="s">
        <v>1</v>
      </c>
      <c r="T760" s="225" t="s">
        <v>1</v>
      </c>
      <c r="U760" s="225" t="s">
        <v>1</v>
      </c>
      <c r="V760" s="225" t="s">
        <v>1</v>
      </c>
      <c r="W760" s="225" t="s">
        <v>1</v>
      </c>
      <c r="X760" s="225" t="s">
        <v>1</v>
      </c>
      <c r="Y760" s="225" t="s">
        <v>1</v>
      </c>
      <c r="Z760" s="225" t="s">
        <v>1</v>
      </c>
      <c r="AA760" s="225" t="s">
        <v>1</v>
      </c>
      <c r="AB760" s="225" t="s">
        <v>1</v>
      </c>
      <c r="AC760" s="225" t="s">
        <v>1</v>
      </c>
      <c r="AD760" s="225" t="s">
        <v>1</v>
      </c>
      <c r="AE760" s="225" t="s">
        <v>1</v>
      </c>
      <c r="AF760" s="225" t="s">
        <v>1</v>
      </c>
      <c r="AG760" s="225" t="s">
        <v>1</v>
      </c>
      <c r="AH760" s="225" t="s">
        <v>1</v>
      </c>
      <c r="AI760" s="225" t="s">
        <v>1</v>
      </c>
      <c r="AJ760" s="225" t="s">
        <v>1</v>
      </c>
      <c r="AK760" s="225" t="s">
        <v>1</v>
      </c>
      <c r="AL760" s="225" t="s">
        <v>1</v>
      </c>
      <c r="AM760" s="225" t="s">
        <v>1</v>
      </c>
      <c r="AN760" s="225" t="s">
        <v>1</v>
      </c>
      <c r="AO760" s="225" t="s">
        <v>1</v>
      </c>
      <c r="AP760" s="225" t="s">
        <v>1</v>
      </c>
      <c r="AQ760" s="225" t="s">
        <v>1</v>
      </c>
      <c r="AR760" s="225" t="s">
        <v>1</v>
      </c>
      <c r="AS760" s="225" t="s">
        <v>1</v>
      </c>
      <c r="AT760" s="225" t="s">
        <v>1</v>
      </c>
      <c r="AU760" s="225" t="s">
        <v>1</v>
      </c>
      <c r="AV760" s="225" t="s">
        <v>1</v>
      </c>
      <c r="AW760" s="235" t="s">
        <v>1</v>
      </c>
      <c r="AX760" s="235">
        <v>0</v>
      </c>
      <c r="AY760" s="235">
        <v>0</v>
      </c>
      <c r="AZ760" s="228" t="s">
        <v>1</v>
      </c>
      <c r="BA760" s="228" t="s">
        <v>1</v>
      </c>
      <c r="BB760" s="229" t="s">
        <v>1</v>
      </c>
      <c r="BD760" t="e">
        <f>VLOOKUP(A760,'High impact list'!$A:$F,1,FALSE)</f>
        <v>#N/A</v>
      </c>
      <c r="BE760" t="e">
        <f>VLOOKUP(A760,'High impact list'!$A:$F,5,FALSE)</f>
        <v>#N/A</v>
      </c>
      <c r="BF760">
        <v>5</v>
      </c>
      <c r="BG760">
        <v>6</v>
      </c>
      <c r="BH760" t="e">
        <f>VLOOKUP(A760,Sheet2!B:B,1,FALSE)</f>
        <v>#N/A</v>
      </c>
    </row>
    <row r="761" spans="1:60" ht="18.75" customHeight="1" x14ac:dyDescent="0.25">
      <c r="A761" s="223">
        <v>263</v>
      </c>
      <c r="B761" s="224" t="s">
        <v>1483</v>
      </c>
      <c r="C761" s="225" t="s">
        <v>1193</v>
      </c>
      <c r="D761" s="225" t="s">
        <v>810</v>
      </c>
      <c r="E761" s="225" t="s">
        <v>571</v>
      </c>
      <c r="F761" s="225" t="s">
        <v>1</v>
      </c>
      <c r="G761" s="225" t="s">
        <v>1</v>
      </c>
      <c r="H761" s="224" t="s">
        <v>1</v>
      </c>
      <c r="I761" s="224" t="s">
        <v>571</v>
      </c>
      <c r="J761" s="241" t="s">
        <v>39</v>
      </c>
      <c r="K761" s="225" t="s">
        <v>1</v>
      </c>
      <c r="L761" s="225" t="s">
        <v>1</v>
      </c>
      <c r="M761" s="226" t="s">
        <v>33</v>
      </c>
      <c r="N761" s="225" t="s">
        <v>1</v>
      </c>
      <c r="O761" s="225" t="s">
        <v>1</v>
      </c>
      <c r="P761" s="225" t="s">
        <v>1</v>
      </c>
      <c r="Q761" s="225" t="s">
        <v>1</v>
      </c>
      <c r="R761" s="225" t="s">
        <v>1</v>
      </c>
      <c r="S761" s="225" t="s">
        <v>1</v>
      </c>
      <c r="T761" s="225" t="s">
        <v>1</v>
      </c>
      <c r="U761" s="225" t="s">
        <v>1</v>
      </c>
      <c r="V761" s="225" t="s">
        <v>1</v>
      </c>
      <c r="W761" s="225" t="s">
        <v>1</v>
      </c>
      <c r="X761" s="225" t="s">
        <v>1</v>
      </c>
      <c r="Y761" s="225" t="s">
        <v>1</v>
      </c>
      <c r="Z761" s="225" t="s">
        <v>1</v>
      </c>
      <c r="AA761" s="225" t="s">
        <v>1</v>
      </c>
      <c r="AB761" s="225" t="s">
        <v>1</v>
      </c>
      <c r="AC761" s="225" t="s">
        <v>1</v>
      </c>
      <c r="AD761" s="225" t="s">
        <v>1</v>
      </c>
      <c r="AE761" s="225" t="s">
        <v>1</v>
      </c>
      <c r="AF761" s="225" t="s">
        <v>1</v>
      </c>
      <c r="AG761" s="225" t="s">
        <v>1</v>
      </c>
      <c r="AH761" s="225" t="s">
        <v>1</v>
      </c>
      <c r="AI761" s="225" t="s">
        <v>1</v>
      </c>
      <c r="AJ761" s="225" t="s">
        <v>1</v>
      </c>
      <c r="AK761" s="225" t="s">
        <v>1</v>
      </c>
      <c r="AL761" s="225" t="s">
        <v>1</v>
      </c>
      <c r="AM761" s="225" t="s">
        <v>1</v>
      </c>
      <c r="AN761" s="225" t="s">
        <v>1</v>
      </c>
      <c r="AO761" s="225" t="s">
        <v>1</v>
      </c>
      <c r="AP761" s="225" t="s">
        <v>1</v>
      </c>
      <c r="AQ761" s="225" t="s">
        <v>1</v>
      </c>
      <c r="AR761" s="225" t="s">
        <v>1</v>
      </c>
      <c r="AS761" s="225" t="s">
        <v>1</v>
      </c>
      <c r="AT761" s="225" t="s">
        <v>1</v>
      </c>
      <c r="AU761" s="225" t="s">
        <v>1</v>
      </c>
      <c r="AV761" s="225" t="s">
        <v>1</v>
      </c>
      <c r="AW761" s="235" t="s">
        <v>1</v>
      </c>
      <c r="AX761" s="235">
        <v>0</v>
      </c>
      <c r="AY761" s="235">
        <v>0</v>
      </c>
      <c r="AZ761" s="228" t="s">
        <v>1</v>
      </c>
      <c r="BA761" s="228" t="s">
        <v>1</v>
      </c>
      <c r="BB761" s="229" t="s">
        <v>1</v>
      </c>
      <c r="BD761" t="e">
        <f>VLOOKUP(A761,'High impact list'!$A:$F,1,FALSE)</f>
        <v>#N/A</v>
      </c>
      <c r="BE761" t="e">
        <f>VLOOKUP(A761,'High impact list'!$A:$F,5,FALSE)</f>
        <v>#N/A</v>
      </c>
      <c r="BF761">
        <v>5</v>
      </c>
      <c r="BG761">
        <v>6</v>
      </c>
      <c r="BH761" t="e">
        <f>VLOOKUP(A761,Sheet2!B:B,1,FALSE)</f>
        <v>#N/A</v>
      </c>
    </row>
    <row r="762" spans="1:60" ht="14.25" customHeight="1" x14ac:dyDescent="0.25">
      <c r="A762" s="223">
        <v>1029</v>
      </c>
      <c r="B762" s="224" t="s">
        <v>1051</v>
      </c>
      <c r="C762" s="225" t="s">
        <v>1193</v>
      </c>
      <c r="D762" s="225" t="s">
        <v>810</v>
      </c>
      <c r="E762" s="225" t="s">
        <v>1021</v>
      </c>
      <c r="F762" s="225" t="s">
        <v>1</v>
      </c>
      <c r="G762" s="225" t="s">
        <v>1</v>
      </c>
      <c r="H762" s="224" t="s">
        <v>1</v>
      </c>
      <c r="I762" s="224" t="s">
        <v>1021</v>
      </c>
      <c r="J762" s="241" t="s">
        <v>39</v>
      </c>
      <c r="K762" s="225" t="s">
        <v>1</v>
      </c>
      <c r="L762" s="225" t="s">
        <v>1</v>
      </c>
      <c r="M762" s="241" t="s">
        <v>39</v>
      </c>
      <c r="N762" s="225" t="s">
        <v>1</v>
      </c>
      <c r="O762" s="225" t="s">
        <v>1</v>
      </c>
      <c r="P762" s="225" t="s">
        <v>1</v>
      </c>
      <c r="Q762" s="225" t="s">
        <v>1</v>
      </c>
      <c r="R762" s="225" t="s">
        <v>1</v>
      </c>
      <c r="S762" s="225" t="s">
        <v>1</v>
      </c>
      <c r="T762" s="225" t="s">
        <v>1</v>
      </c>
      <c r="U762" s="225" t="s">
        <v>1</v>
      </c>
      <c r="V762" s="225" t="s">
        <v>1</v>
      </c>
      <c r="W762" s="225" t="s">
        <v>1</v>
      </c>
      <c r="X762" s="225" t="s">
        <v>1</v>
      </c>
      <c r="Y762" s="225" t="s">
        <v>1</v>
      </c>
      <c r="Z762" s="225" t="s">
        <v>1</v>
      </c>
      <c r="AA762" s="225" t="s">
        <v>1</v>
      </c>
      <c r="AB762" s="225" t="s">
        <v>1</v>
      </c>
      <c r="AC762" s="225" t="s">
        <v>1</v>
      </c>
      <c r="AD762" s="225" t="s">
        <v>1</v>
      </c>
      <c r="AE762" s="225" t="s">
        <v>1</v>
      </c>
      <c r="AF762" s="225" t="s">
        <v>1</v>
      </c>
      <c r="AG762" s="225" t="s">
        <v>1</v>
      </c>
      <c r="AH762" s="225" t="s">
        <v>1</v>
      </c>
      <c r="AI762" s="225" t="s">
        <v>1</v>
      </c>
      <c r="AJ762" s="225" t="s">
        <v>1</v>
      </c>
      <c r="AK762" s="225" t="s">
        <v>1</v>
      </c>
      <c r="AL762" s="225" t="s">
        <v>1</v>
      </c>
      <c r="AM762" s="225" t="s">
        <v>1</v>
      </c>
      <c r="AN762" s="225" t="s">
        <v>1</v>
      </c>
      <c r="AO762" s="225" t="s">
        <v>1</v>
      </c>
      <c r="AP762" s="225" t="s">
        <v>1</v>
      </c>
      <c r="AQ762" s="225" t="s">
        <v>1</v>
      </c>
      <c r="AR762" s="225" t="s">
        <v>1</v>
      </c>
      <c r="AS762" s="225" t="s">
        <v>1</v>
      </c>
      <c r="AT762" s="225" t="s">
        <v>1</v>
      </c>
      <c r="AU762" s="225" t="s">
        <v>1</v>
      </c>
      <c r="AV762" s="225" t="s">
        <v>1</v>
      </c>
      <c r="AW762" s="235" t="s">
        <v>1</v>
      </c>
      <c r="AX762" s="235">
        <v>0</v>
      </c>
      <c r="AY762" s="235">
        <v>0</v>
      </c>
      <c r="AZ762" s="228" t="s">
        <v>1</v>
      </c>
      <c r="BA762" s="228" t="s">
        <v>1</v>
      </c>
      <c r="BB762" s="229" t="s">
        <v>1</v>
      </c>
      <c r="BD762" t="e">
        <f>VLOOKUP(A762,'High impact list'!$A:$F,1,FALSE)</f>
        <v>#N/A</v>
      </c>
      <c r="BE762" t="e">
        <f>VLOOKUP(A762,'High impact list'!$A:$F,5,FALSE)</f>
        <v>#N/A</v>
      </c>
      <c r="BF762">
        <v>5</v>
      </c>
      <c r="BG762">
        <v>6</v>
      </c>
      <c r="BH762" t="e">
        <f>VLOOKUP(A762,Sheet2!B:B,1,FALSE)</f>
        <v>#N/A</v>
      </c>
    </row>
    <row r="763" spans="1:60" ht="18.75" customHeight="1" x14ac:dyDescent="0.25">
      <c r="A763" s="223">
        <v>1057</v>
      </c>
      <c r="B763" s="224" t="s">
        <v>1492</v>
      </c>
      <c r="C763" s="225" t="s">
        <v>1193</v>
      </c>
      <c r="D763" s="225" t="s">
        <v>810</v>
      </c>
      <c r="E763" s="225" t="s">
        <v>1086</v>
      </c>
      <c r="F763" s="225" t="s">
        <v>1</v>
      </c>
      <c r="G763" s="225" t="s">
        <v>439</v>
      </c>
      <c r="H763" s="224" t="s">
        <v>1</v>
      </c>
      <c r="I763" s="224" t="s">
        <v>437</v>
      </c>
      <c r="J763" s="241" t="s">
        <v>39</v>
      </c>
      <c r="K763" s="225" t="s">
        <v>1</v>
      </c>
      <c r="L763" s="230" t="s">
        <v>22</v>
      </c>
      <c r="M763" s="241" t="s">
        <v>39</v>
      </c>
      <c r="N763" s="225" t="s">
        <v>1</v>
      </c>
      <c r="O763" s="232" t="s">
        <v>23</v>
      </c>
      <c r="P763" s="225" t="s">
        <v>1</v>
      </c>
      <c r="Q763" s="225" t="s">
        <v>1</v>
      </c>
      <c r="R763" s="225" t="s">
        <v>1</v>
      </c>
      <c r="S763" s="225" t="s">
        <v>1</v>
      </c>
      <c r="T763" s="225" t="s">
        <v>1</v>
      </c>
      <c r="U763" s="225" t="s">
        <v>1</v>
      </c>
      <c r="V763" s="225" t="s">
        <v>1</v>
      </c>
      <c r="W763" s="225" t="s">
        <v>1</v>
      </c>
      <c r="X763" s="225" t="s">
        <v>1</v>
      </c>
      <c r="Y763" s="225" t="s">
        <v>1</v>
      </c>
      <c r="Z763" s="225" t="s">
        <v>1</v>
      </c>
      <c r="AA763" s="225" t="s">
        <v>1</v>
      </c>
      <c r="AB763" s="225" t="s">
        <v>1</v>
      </c>
      <c r="AC763" s="225" t="s">
        <v>1</v>
      </c>
      <c r="AD763" s="225" t="s">
        <v>1</v>
      </c>
      <c r="AE763" s="225" t="s">
        <v>1</v>
      </c>
      <c r="AF763" s="225" t="s">
        <v>1</v>
      </c>
      <c r="AG763" s="225" t="s">
        <v>1</v>
      </c>
      <c r="AH763" s="225" t="s">
        <v>1</v>
      </c>
      <c r="AI763" s="225" t="s">
        <v>1</v>
      </c>
      <c r="AJ763" s="225" t="s">
        <v>1</v>
      </c>
      <c r="AK763" s="225" t="s">
        <v>1</v>
      </c>
      <c r="AL763" s="230" t="s">
        <v>22</v>
      </c>
      <c r="AM763" s="225" t="s">
        <v>1</v>
      </c>
      <c r="AN763" s="225" t="s">
        <v>1</v>
      </c>
      <c r="AO763" s="225" t="s">
        <v>1</v>
      </c>
      <c r="AP763" s="225" t="s">
        <v>1</v>
      </c>
      <c r="AQ763" s="225" t="s">
        <v>1</v>
      </c>
      <c r="AR763" s="230" t="s">
        <v>22</v>
      </c>
      <c r="AS763" s="225" t="s">
        <v>1</v>
      </c>
      <c r="AT763" s="225" t="s">
        <v>1</v>
      </c>
      <c r="AU763" s="230" t="s">
        <v>22</v>
      </c>
      <c r="AV763" s="230" t="s">
        <v>22</v>
      </c>
      <c r="AW763" s="235" t="s">
        <v>1</v>
      </c>
      <c r="AX763" s="235">
        <v>0</v>
      </c>
      <c r="AY763" s="235">
        <v>0</v>
      </c>
      <c r="AZ763" s="228">
        <v>0</v>
      </c>
      <c r="BA763" s="233">
        <v>0</v>
      </c>
      <c r="BB763" s="234">
        <v>0</v>
      </c>
      <c r="BD763" t="e">
        <f>VLOOKUP(A763,'High impact list'!$A:$F,1,FALSE)</f>
        <v>#N/A</v>
      </c>
      <c r="BE763" t="e">
        <f>VLOOKUP(A763,'High impact list'!$A:$F,5,FALSE)</f>
        <v>#N/A</v>
      </c>
      <c r="BF763">
        <v>5</v>
      </c>
      <c r="BG763">
        <v>6</v>
      </c>
      <c r="BH763" t="e">
        <f>VLOOKUP(A763,Sheet2!B:B,1,FALSE)</f>
        <v>#N/A</v>
      </c>
    </row>
    <row r="764" spans="1:60" ht="14.25" customHeight="1" x14ac:dyDescent="0.25">
      <c r="A764" s="223">
        <v>1059</v>
      </c>
      <c r="B764" s="224" t="s">
        <v>1502</v>
      </c>
      <c r="C764" s="225" t="s">
        <v>1193</v>
      </c>
      <c r="D764" s="225" t="s">
        <v>810</v>
      </c>
      <c r="E764" s="225" t="s">
        <v>854</v>
      </c>
      <c r="F764" s="225" t="s">
        <v>1</v>
      </c>
      <c r="G764" s="225" t="s">
        <v>439</v>
      </c>
      <c r="H764" s="224" t="s">
        <v>1</v>
      </c>
      <c r="I764" s="224" t="s">
        <v>437</v>
      </c>
      <c r="J764" s="241" t="s">
        <v>39</v>
      </c>
      <c r="K764" s="225" t="s">
        <v>1</v>
      </c>
      <c r="L764" s="232" t="s">
        <v>23</v>
      </c>
      <c r="M764" s="227" t="s">
        <v>17</v>
      </c>
      <c r="N764" s="230" t="s">
        <v>22</v>
      </c>
      <c r="O764" s="232" t="s">
        <v>23</v>
      </c>
      <c r="P764" s="225" t="s">
        <v>1</v>
      </c>
      <c r="Q764" s="225" t="s">
        <v>1</v>
      </c>
      <c r="R764" s="225" t="s">
        <v>1</v>
      </c>
      <c r="S764" s="225" t="s">
        <v>1</v>
      </c>
      <c r="T764" s="225" t="s">
        <v>1</v>
      </c>
      <c r="U764" s="225" t="s">
        <v>1</v>
      </c>
      <c r="V764" s="225" t="s">
        <v>1</v>
      </c>
      <c r="W764" s="225" t="s">
        <v>1</v>
      </c>
      <c r="X764" s="225" t="s">
        <v>1</v>
      </c>
      <c r="Y764" s="225" t="s">
        <v>1</v>
      </c>
      <c r="Z764" s="225" t="s">
        <v>1</v>
      </c>
      <c r="AA764" s="225" t="s">
        <v>1</v>
      </c>
      <c r="AB764" s="225" t="s">
        <v>1</v>
      </c>
      <c r="AC764" s="225" t="s">
        <v>1</v>
      </c>
      <c r="AD764" s="225" t="s">
        <v>1</v>
      </c>
      <c r="AE764" s="225" t="s">
        <v>1</v>
      </c>
      <c r="AF764" s="232" t="s">
        <v>23</v>
      </c>
      <c r="AG764" s="225" t="s">
        <v>1</v>
      </c>
      <c r="AH764" s="225" t="s">
        <v>1</v>
      </c>
      <c r="AI764" s="225" t="s">
        <v>1</v>
      </c>
      <c r="AJ764" s="225" t="s">
        <v>1</v>
      </c>
      <c r="AK764" s="225" t="s">
        <v>1</v>
      </c>
      <c r="AL764" s="232" t="s">
        <v>23</v>
      </c>
      <c r="AM764" s="225" t="s">
        <v>1</v>
      </c>
      <c r="AN764" s="225" t="s">
        <v>1</v>
      </c>
      <c r="AO764" s="225" t="s">
        <v>1</v>
      </c>
      <c r="AP764" s="225" t="s">
        <v>1</v>
      </c>
      <c r="AQ764" s="225" t="s">
        <v>1</v>
      </c>
      <c r="AR764" s="231" t="s">
        <v>20</v>
      </c>
      <c r="AS764" s="225" t="s">
        <v>1</v>
      </c>
      <c r="AT764" s="225" t="s">
        <v>1</v>
      </c>
      <c r="AU764" s="232" t="s">
        <v>23</v>
      </c>
      <c r="AV764" s="230" t="s">
        <v>22</v>
      </c>
      <c r="AW764" s="226" t="s">
        <v>1241</v>
      </c>
      <c r="AX764" s="226">
        <v>1</v>
      </c>
      <c r="AY764" s="235">
        <v>0</v>
      </c>
      <c r="AZ764" s="228" t="s">
        <v>1</v>
      </c>
      <c r="BA764" s="233" t="s">
        <v>1</v>
      </c>
      <c r="BB764" s="234" t="s">
        <v>1</v>
      </c>
      <c r="BD764" t="e">
        <f>VLOOKUP(A764,'High impact list'!$A:$F,1,FALSE)</f>
        <v>#N/A</v>
      </c>
      <c r="BE764" t="e">
        <f>VLOOKUP(A764,'High impact list'!$A:$F,5,FALSE)</f>
        <v>#N/A</v>
      </c>
      <c r="BF764">
        <v>5</v>
      </c>
      <c r="BG764">
        <v>6</v>
      </c>
      <c r="BH764" t="e">
        <f>VLOOKUP(A764,Sheet2!B:B,1,FALSE)</f>
        <v>#N/A</v>
      </c>
    </row>
    <row r="765" spans="1:60" ht="18" customHeight="1" x14ac:dyDescent="0.25">
      <c r="A765" s="223">
        <v>416</v>
      </c>
      <c r="B765" s="224" t="s">
        <v>798</v>
      </c>
      <c r="C765" s="225" t="s">
        <v>1193</v>
      </c>
      <c r="D765" s="225" t="s">
        <v>810</v>
      </c>
      <c r="E765" s="225" t="s">
        <v>737</v>
      </c>
      <c r="F765" s="225" t="s">
        <v>1</v>
      </c>
      <c r="G765" s="225" t="s">
        <v>739</v>
      </c>
      <c r="H765" s="224" t="s">
        <v>1</v>
      </c>
      <c r="I765" s="224" t="s">
        <v>437</v>
      </c>
      <c r="J765" s="241" t="s">
        <v>39</v>
      </c>
      <c r="K765" s="225" t="s">
        <v>1</v>
      </c>
      <c r="L765" s="225" t="s">
        <v>1</v>
      </c>
      <c r="M765" s="226" t="s">
        <v>33</v>
      </c>
      <c r="N765" s="225" t="s">
        <v>1</v>
      </c>
      <c r="O765" s="225" t="s">
        <v>1</v>
      </c>
      <c r="P765" s="225" t="s">
        <v>1</v>
      </c>
      <c r="Q765" s="225" t="s">
        <v>1</v>
      </c>
      <c r="R765" s="225" t="s">
        <v>1</v>
      </c>
      <c r="S765" s="225" t="s">
        <v>1</v>
      </c>
      <c r="T765" s="225" t="s">
        <v>1</v>
      </c>
      <c r="U765" s="225" t="s">
        <v>1</v>
      </c>
      <c r="V765" s="225" t="s">
        <v>1</v>
      </c>
      <c r="W765" s="225" t="s">
        <v>1</v>
      </c>
      <c r="X765" s="225" t="s">
        <v>1</v>
      </c>
      <c r="Y765" s="225" t="s">
        <v>1</v>
      </c>
      <c r="Z765" s="225" t="s">
        <v>1</v>
      </c>
      <c r="AA765" s="225" t="s">
        <v>1</v>
      </c>
      <c r="AB765" s="225" t="s">
        <v>1</v>
      </c>
      <c r="AC765" s="225" t="s">
        <v>1</v>
      </c>
      <c r="AD765" s="225" t="s">
        <v>1</v>
      </c>
      <c r="AE765" s="225" t="s">
        <v>1</v>
      </c>
      <c r="AF765" s="225" t="s">
        <v>1</v>
      </c>
      <c r="AG765" s="225" t="s">
        <v>1</v>
      </c>
      <c r="AH765" s="225" t="s">
        <v>1</v>
      </c>
      <c r="AI765" s="225" t="s">
        <v>1</v>
      </c>
      <c r="AJ765" s="225" t="s">
        <v>1</v>
      </c>
      <c r="AK765" s="225" t="s">
        <v>1</v>
      </c>
      <c r="AL765" s="225" t="s">
        <v>1</v>
      </c>
      <c r="AM765" s="225" t="s">
        <v>1</v>
      </c>
      <c r="AN765" s="225" t="s">
        <v>1</v>
      </c>
      <c r="AO765" s="225" t="s">
        <v>1</v>
      </c>
      <c r="AP765" s="225" t="s">
        <v>1</v>
      </c>
      <c r="AQ765" s="225" t="s">
        <v>1</v>
      </c>
      <c r="AR765" s="225" t="s">
        <v>1</v>
      </c>
      <c r="AS765" s="225" t="s">
        <v>1</v>
      </c>
      <c r="AT765" s="225" t="s">
        <v>1</v>
      </c>
      <c r="AU765" s="225" t="s">
        <v>1</v>
      </c>
      <c r="AV765" s="225" t="s">
        <v>1</v>
      </c>
      <c r="AW765" s="235" t="s">
        <v>1</v>
      </c>
      <c r="AX765" s="235">
        <v>0</v>
      </c>
      <c r="AY765" s="235">
        <v>0</v>
      </c>
      <c r="AZ765" s="228" t="s">
        <v>1</v>
      </c>
      <c r="BA765" s="228" t="s">
        <v>1</v>
      </c>
      <c r="BB765" s="229" t="s">
        <v>1</v>
      </c>
      <c r="BD765" t="e">
        <f>VLOOKUP(A765,'High impact list'!$A:$F,1,FALSE)</f>
        <v>#N/A</v>
      </c>
      <c r="BE765" t="e">
        <f>VLOOKUP(A765,'High impact list'!$A:$F,5,FALSE)</f>
        <v>#N/A</v>
      </c>
      <c r="BF765">
        <v>5</v>
      </c>
      <c r="BG765">
        <v>6</v>
      </c>
      <c r="BH765" t="e">
        <f>VLOOKUP(A765,Sheet2!B:B,1,FALSE)</f>
        <v>#N/A</v>
      </c>
    </row>
    <row r="766" spans="1:60" ht="18.75" customHeight="1" x14ac:dyDescent="0.25">
      <c r="A766" s="223">
        <v>1066</v>
      </c>
      <c r="B766" s="224" t="s">
        <v>1509</v>
      </c>
      <c r="C766" s="225" t="s">
        <v>1193</v>
      </c>
      <c r="D766" s="225" t="s">
        <v>810</v>
      </c>
      <c r="E766" s="225" t="s">
        <v>571</v>
      </c>
      <c r="F766" s="225" t="s">
        <v>1</v>
      </c>
      <c r="G766" s="225" t="s">
        <v>439</v>
      </c>
      <c r="H766" s="224" t="s">
        <v>1</v>
      </c>
      <c r="I766" s="224" t="s">
        <v>437</v>
      </c>
      <c r="J766" s="241" t="s">
        <v>39</v>
      </c>
      <c r="K766" s="225" t="s">
        <v>1</v>
      </c>
      <c r="L766" s="232" t="s">
        <v>23</v>
      </c>
      <c r="M766" s="241" t="s">
        <v>39</v>
      </c>
      <c r="N766" s="225" t="s">
        <v>1</v>
      </c>
      <c r="O766" s="232" t="s">
        <v>23</v>
      </c>
      <c r="P766" s="225" t="s">
        <v>1</v>
      </c>
      <c r="Q766" s="225" t="s">
        <v>1</v>
      </c>
      <c r="R766" s="225" t="s">
        <v>1</v>
      </c>
      <c r="S766" s="225" t="s">
        <v>1</v>
      </c>
      <c r="T766" s="225" t="s">
        <v>1</v>
      </c>
      <c r="U766" s="225" t="s">
        <v>1</v>
      </c>
      <c r="V766" s="225" t="s">
        <v>1</v>
      </c>
      <c r="W766" s="225" t="s">
        <v>1</v>
      </c>
      <c r="X766" s="225" t="s">
        <v>1</v>
      </c>
      <c r="Y766" s="225" t="s">
        <v>1</v>
      </c>
      <c r="Z766" s="225" t="s">
        <v>1</v>
      </c>
      <c r="AA766" s="225" t="s">
        <v>1</v>
      </c>
      <c r="AB766" s="225" t="s">
        <v>1</v>
      </c>
      <c r="AC766" s="225" t="s">
        <v>1</v>
      </c>
      <c r="AD766" s="225" t="s">
        <v>1</v>
      </c>
      <c r="AE766" s="232" t="s">
        <v>23</v>
      </c>
      <c r="AF766" s="232" t="s">
        <v>23</v>
      </c>
      <c r="AG766" s="225" t="s">
        <v>1</v>
      </c>
      <c r="AH766" s="225" t="s">
        <v>1</v>
      </c>
      <c r="AI766" s="225" t="s">
        <v>1</v>
      </c>
      <c r="AJ766" s="225" t="s">
        <v>1</v>
      </c>
      <c r="AK766" s="230" t="s">
        <v>22</v>
      </c>
      <c r="AL766" s="232" t="s">
        <v>23</v>
      </c>
      <c r="AM766" s="225" t="s">
        <v>1</v>
      </c>
      <c r="AN766" s="225" t="s">
        <v>1</v>
      </c>
      <c r="AO766" s="225" t="s">
        <v>1</v>
      </c>
      <c r="AP766" s="225" t="s">
        <v>1</v>
      </c>
      <c r="AQ766" s="225" t="s">
        <v>1</v>
      </c>
      <c r="AR766" s="230" t="s">
        <v>22</v>
      </c>
      <c r="AS766" s="225" t="s">
        <v>1</v>
      </c>
      <c r="AT766" s="225" t="s">
        <v>1</v>
      </c>
      <c r="AU766" s="232" t="s">
        <v>23</v>
      </c>
      <c r="AV766" s="232" t="s">
        <v>23</v>
      </c>
      <c r="AW766" s="226" t="s">
        <v>1241</v>
      </c>
      <c r="AX766" s="227">
        <v>2</v>
      </c>
      <c r="AY766" s="226">
        <v>1</v>
      </c>
      <c r="AZ766" s="228">
        <v>0</v>
      </c>
      <c r="BA766" s="236">
        <v>2159</v>
      </c>
      <c r="BB766" s="238">
        <v>100.1</v>
      </c>
      <c r="BD766" t="e">
        <f>VLOOKUP(A766,'High impact list'!$A:$F,1,FALSE)</f>
        <v>#N/A</v>
      </c>
      <c r="BE766" t="e">
        <f>VLOOKUP(A766,'High impact list'!$A:$F,5,FALSE)</f>
        <v>#N/A</v>
      </c>
      <c r="BF766">
        <v>5</v>
      </c>
      <c r="BG766">
        <v>6</v>
      </c>
      <c r="BH766" t="e">
        <f>VLOOKUP(A766,Sheet2!B:B,1,FALSE)</f>
        <v>#N/A</v>
      </c>
    </row>
    <row r="767" spans="1:60" ht="6" customHeight="1" x14ac:dyDescent="0.25"/>
    <row r="768" spans="1:60" ht="14.25" customHeight="1" x14ac:dyDescent="0.25">
      <c r="F768" s="358" t="s">
        <v>1194</v>
      </c>
      <c r="G768" s="358"/>
      <c r="H768" s="358"/>
      <c r="J768" s="351" t="s">
        <v>421</v>
      </c>
      <c r="K768" s="351"/>
      <c r="L768" s="351"/>
      <c r="M768" s="351"/>
      <c r="N768" s="349" t="s">
        <v>33</v>
      </c>
      <c r="O768" s="349"/>
      <c r="P768" s="349"/>
      <c r="Q768" s="349"/>
      <c r="R768" s="353" t="s">
        <v>17</v>
      </c>
      <c r="S768" s="353"/>
      <c r="T768" s="353"/>
      <c r="U768" s="353"/>
      <c r="V768" s="359" t="s">
        <v>230</v>
      </c>
      <c r="W768" s="359"/>
      <c r="X768" s="359"/>
      <c r="Y768" s="360" t="s">
        <v>231</v>
      </c>
      <c r="Z768" s="360"/>
      <c r="AA768" s="360"/>
      <c r="AB768" s="347" t="s">
        <v>1243</v>
      </c>
      <c r="AC768" s="347"/>
      <c r="AD768" s="347"/>
      <c r="AE768" s="354" t="s">
        <v>39</v>
      </c>
      <c r="AF768" s="354"/>
      <c r="AG768" s="354"/>
      <c r="AH768" s="354"/>
      <c r="AI768" s="355" t="s">
        <v>111</v>
      </c>
      <c r="AJ768" s="355"/>
      <c r="AK768" s="355"/>
      <c r="AY768" s="346" t="s">
        <v>1244</v>
      </c>
      <c r="AZ768" s="346"/>
      <c r="BA768" s="356" t="s">
        <v>29</v>
      </c>
      <c r="BB768" s="357" t="s">
        <v>27</v>
      </c>
    </row>
    <row r="769" spans="6:54" ht="14.25" customHeight="1" x14ac:dyDescent="0.25">
      <c r="F769" s="350" t="s">
        <v>1195</v>
      </c>
      <c r="G769" s="350"/>
      <c r="H769" s="350"/>
      <c r="J769" s="351"/>
      <c r="K769" s="351"/>
      <c r="L769" s="351"/>
      <c r="M769" s="351"/>
      <c r="N769" s="349"/>
      <c r="O769" s="349"/>
      <c r="P769" s="349"/>
      <c r="Q769" s="349"/>
      <c r="R769" s="353"/>
      <c r="S769" s="353"/>
      <c r="T769" s="353"/>
      <c r="U769" s="353"/>
      <c r="V769" s="359"/>
      <c r="W769" s="359"/>
      <c r="X769" s="359"/>
      <c r="Y769" s="360"/>
      <c r="Z769" s="360"/>
      <c r="AA769" s="360"/>
      <c r="AB769" s="347"/>
      <c r="AC769" s="347"/>
      <c r="AD769" s="347"/>
      <c r="AE769" s="354"/>
      <c r="AF769" s="354"/>
      <c r="AG769" s="354"/>
      <c r="AH769" s="354"/>
      <c r="AI769" s="355"/>
      <c r="AJ769" s="355"/>
      <c r="AK769" s="355"/>
      <c r="AY769" s="346"/>
      <c r="AZ769" s="346"/>
      <c r="BA769" s="356"/>
      <c r="BB769" s="357"/>
    </row>
    <row r="770" spans="6:54" ht="14.25" customHeight="1" x14ac:dyDescent="0.25">
      <c r="F770" s="350" t="s">
        <v>1196</v>
      </c>
      <c r="G770" s="350"/>
      <c r="H770" s="350"/>
    </row>
    <row r="771" spans="6:54" ht="13.5" customHeight="1" x14ac:dyDescent="0.25">
      <c r="F771" s="350" t="s">
        <v>1197</v>
      </c>
      <c r="G771" s="350"/>
      <c r="H771" s="350"/>
      <c r="J771" s="351" t="s">
        <v>422</v>
      </c>
      <c r="K771" s="351"/>
      <c r="L771" s="351"/>
      <c r="M771" s="351"/>
      <c r="N771" s="352" t="s">
        <v>1198</v>
      </c>
      <c r="O771" s="352"/>
      <c r="P771" s="352"/>
      <c r="Q771" s="352"/>
      <c r="R771" s="353" t="s">
        <v>1245</v>
      </c>
      <c r="S771" s="353"/>
      <c r="T771" s="353"/>
      <c r="U771" s="353"/>
      <c r="V771" s="347" t="s">
        <v>1246</v>
      </c>
      <c r="W771" s="347"/>
      <c r="X771" s="347"/>
      <c r="Y771" s="345" t="s">
        <v>1247</v>
      </c>
      <c r="Z771" s="345"/>
      <c r="AA771" s="345"/>
      <c r="AB771" s="346" t="s">
        <v>1248</v>
      </c>
      <c r="AC771" s="346"/>
      <c r="AD771" s="346"/>
      <c r="AE771" s="347" t="s">
        <v>1199</v>
      </c>
      <c r="AF771" s="347"/>
      <c r="AG771" s="347"/>
      <c r="AH771" s="347"/>
      <c r="AI771" s="348" t="s">
        <v>1249</v>
      </c>
      <c r="AJ771" s="348"/>
      <c r="AK771" s="348"/>
      <c r="AL771" s="348"/>
      <c r="AM771" s="348"/>
      <c r="AN771" s="349" t="s">
        <v>1250</v>
      </c>
      <c r="AO771" s="349"/>
      <c r="AP771" s="349"/>
      <c r="AQ771" s="349"/>
    </row>
    <row r="772" spans="6:54" ht="14.25" customHeight="1" x14ac:dyDescent="0.25">
      <c r="J772" s="351"/>
      <c r="K772" s="351"/>
      <c r="L772" s="351"/>
      <c r="M772" s="351"/>
      <c r="N772" s="352"/>
      <c r="O772" s="352"/>
      <c r="P772" s="352"/>
      <c r="Q772" s="352"/>
      <c r="R772" s="353"/>
      <c r="S772" s="353"/>
      <c r="T772" s="353"/>
      <c r="U772" s="353"/>
      <c r="V772" s="347"/>
      <c r="W772" s="347"/>
      <c r="X772" s="347"/>
      <c r="Y772" s="345"/>
      <c r="Z772" s="345"/>
      <c r="AA772" s="345"/>
      <c r="AB772" s="346"/>
      <c r="AC772" s="346"/>
      <c r="AD772" s="346"/>
      <c r="AE772" s="347"/>
      <c r="AF772" s="347"/>
      <c r="AG772" s="347"/>
      <c r="AH772" s="347"/>
      <c r="AI772" s="348"/>
      <c r="AJ772" s="348"/>
      <c r="AK772" s="348"/>
      <c r="AL772" s="348"/>
      <c r="AM772" s="348"/>
      <c r="AN772" s="349"/>
      <c r="AO772" s="349"/>
      <c r="AP772" s="349"/>
      <c r="AQ772" s="349"/>
    </row>
    <row r="773" spans="6:54" ht="20.25" customHeight="1" x14ac:dyDescent="0.25"/>
    <row r="774" spans="6:54" ht="11.25" customHeight="1" x14ac:dyDescent="0.25">
      <c r="K774" s="342" t="s">
        <v>423</v>
      </c>
      <c r="L774" s="342"/>
      <c r="M774" s="342"/>
      <c r="N774" s="342"/>
      <c r="O774" s="342"/>
      <c r="P774" s="342"/>
      <c r="Q774" s="342"/>
      <c r="R774" s="342"/>
      <c r="AY774" s="341" t="s">
        <v>1520</v>
      </c>
      <c r="AZ774" s="341"/>
      <c r="BA774" s="341"/>
      <c r="BB774" s="341"/>
    </row>
  </sheetData>
  <autoFilter ref="A4:BH766" xr:uid="{D5FC8A6F-D3B6-4CAF-A93F-0CB9C37A9C29}"/>
  <sortState xmlns:xlrd2="http://schemas.microsoft.com/office/spreadsheetml/2017/richdata2" ref="A6:BG766">
    <sortCondition ref="BF6:BF766"/>
    <sortCondition ref="BG6:BG766"/>
  </sortState>
  <mergeCells count="39">
    <mergeCell ref="AU2:BB2"/>
    <mergeCell ref="A1:C1"/>
    <mergeCell ref="E1:AT1"/>
    <mergeCell ref="A2:C2"/>
    <mergeCell ref="I2:AF2"/>
    <mergeCell ref="AP2:AT2"/>
    <mergeCell ref="AZ3:BB3"/>
    <mergeCell ref="J3:L3"/>
    <mergeCell ref="M3:O3"/>
    <mergeCell ref="P3:Y3"/>
    <mergeCell ref="Z3:AD3"/>
    <mergeCell ref="AE3:AT3"/>
    <mergeCell ref="AU3:AY3"/>
    <mergeCell ref="BA768:BA769"/>
    <mergeCell ref="BB768:BB769"/>
    <mergeCell ref="F768:H768"/>
    <mergeCell ref="J768:M769"/>
    <mergeCell ref="N768:Q769"/>
    <mergeCell ref="R768:U769"/>
    <mergeCell ref="V768:X769"/>
    <mergeCell ref="Y768:AA769"/>
    <mergeCell ref="F769:H769"/>
    <mergeCell ref="V771:X772"/>
    <mergeCell ref="AB768:AD769"/>
    <mergeCell ref="AE768:AH769"/>
    <mergeCell ref="AI768:AK769"/>
    <mergeCell ref="AY768:AZ769"/>
    <mergeCell ref="K774:R774"/>
    <mergeCell ref="F770:H770"/>
    <mergeCell ref="F771:H771"/>
    <mergeCell ref="J771:M772"/>
    <mergeCell ref="N771:Q772"/>
    <mergeCell ref="R771:U772"/>
    <mergeCell ref="AY774:BB774"/>
    <mergeCell ref="Y771:AA772"/>
    <mergeCell ref="AB771:AD772"/>
    <mergeCell ref="AE771:AH772"/>
    <mergeCell ref="AI771:AM772"/>
    <mergeCell ref="AN771:AQ77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3E5E-B9F0-44A8-A61A-C2D7C904EBF8}">
  <dimension ref="A1:F206"/>
  <sheetViews>
    <sheetView zoomScale="80" zoomScaleNormal="80" workbookViewId="0">
      <selection activeCell="K5" sqref="K5"/>
    </sheetView>
  </sheetViews>
  <sheetFormatPr defaultRowHeight="15" x14ac:dyDescent="0.25"/>
  <cols>
    <col min="4" max="4" width="19.85546875" bestFit="1" customWidth="1"/>
    <col min="5" max="5" width="38.5703125" bestFit="1" customWidth="1"/>
    <col min="6" max="6" width="28.140625" customWidth="1"/>
  </cols>
  <sheetData>
    <row r="1" spans="1:6" ht="30" x14ac:dyDescent="0.25">
      <c r="A1" s="3" t="s">
        <v>11</v>
      </c>
      <c r="B1" s="4" t="s">
        <v>3</v>
      </c>
      <c r="C1" s="3" t="s">
        <v>300</v>
      </c>
      <c r="D1" s="3" t="s">
        <v>301</v>
      </c>
      <c r="E1" s="20" t="s">
        <v>1553</v>
      </c>
    </row>
    <row r="2" spans="1:6" x14ac:dyDescent="0.25">
      <c r="A2" s="3"/>
      <c r="B2" s="4"/>
      <c r="C2" s="3"/>
      <c r="D2" s="3"/>
      <c r="E2" s="20"/>
    </row>
    <row r="3" spans="1:6" ht="45" x14ac:dyDescent="0.25">
      <c r="A3" s="5">
        <v>1550</v>
      </c>
      <c r="B3" s="5" t="s">
        <v>241</v>
      </c>
      <c r="C3" s="6" t="s">
        <v>311</v>
      </c>
      <c r="D3" s="6" t="s">
        <v>312</v>
      </c>
      <c r="E3" s="23" t="s">
        <v>108</v>
      </c>
      <c r="F3" s="23" t="s">
        <v>1554</v>
      </c>
    </row>
    <row r="4" spans="1:6" ht="120" x14ac:dyDescent="0.25">
      <c r="A4" s="5">
        <v>3</v>
      </c>
      <c r="B4" s="7" t="s">
        <v>315</v>
      </c>
      <c r="C4" s="5" t="s">
        <v>311</v>
      </c>
      <c r="D4" s="5" t="s">
        <v>316</v>
      </c>
      <c r="E4" s="23" t="s">
        <v>108</v>
      </c>
      <c r="F4" s="23" t="s">
        <v>108</v>
      </c>
    </row>
    <row r="5" spans="1:6" ht="90" x14ac:dyDescent="0.25">
      <c r="A5" s="6">
        <v>499</v>
      </c>
      <c r="B5" s="7" t="s">
        <v>123</v>
      </c>
      <c r="C5" s="6" t="s">
        <v>318</v>
      </c>
      <c r="D5" s="6" t="s">
        <v>316</v>
      </c>
      <c r="E5" s="23" t="s">
        <v>108</v>
      </c>
      <c r="F5" s="23" t="s">
        <v>108</v>
      </c>
    </row>
    <row r="6" spans="1:6" ht="45" x14ac:dyDescent="0.25">
      <c r="A6" s="5">
        <v>31</v>
      </c>
      <c r="B6" s="7" t="s">
        <v>319</v>
      </c>
      <c r="C6" s="5" t="s">
        <v>320</v>
      </c>
      <c r="D6" s="5" t="s">
        <v>316</v>
      </c>
      <c r="E6" s="23" t="s">
        <v>108</v>
      </c>
      <c r="F6" s="23" t="s">
        <v>108</v>
      </c>
    </row>
    <row r="7" spans="1:6" ht="120" x14ac:dyDescent="0.25">
      <c r="A7" s="5">
        <v>442</v>
      </c>
      <c r="B7" s="7" t="s">
        <v>321</v>
      </c>
      <c r="C7" s="5" t="s">
        <v>320</v>
      </c>
      <c r="D7" s="5" t="s">
        <v>316</v>
      </c>
      <c r="E7" s="23" t="s">
        <v>108</v>
      </c>
      <c r="F7" s="23" t="s">
        <v>108</v>
      </c>
    </row>
    <row r="8" spans="1:6" x14ac:dyDescent="0.25">
      <c r="A8" s="5">
        <v>51</v>
      </c>
      <c r="B8" s="5" t="s">
        <v>114</v>
      </c>
      <c r="C8" s="5" t="s">
        <v>311</v>
      </c>
      <c r="D8" s="5" t="s">
        <v>323</v>
      </c>
      <c r="E8" s="28" t="s">
        <v>108</v>
      </c>
      <c r="F8" s="23" t="s">
        <v>108</v>
      </c>
    </row>
    <row r="9" spans="1:6" x14ac:dyDescent="0.25">
      <c r="A9" s="5">
        <v>272</v>
      </c>
      <c r="B9" s="5" t="s">
        <v>116</v>
      </c>
      <c r="C9" s="5" t="s">
        <v>311</v>
      </c>
      <c r="D9" s="5" t="s">
        <v>323</v>
      </c>
      <c r="E9" s="23" t="s">
        <v>108</v>
      </c>
      <c r="F9" s="23" t="s">
        <v>108</v>
      </c>
    </row>
    <row r="10" spans="1:6" ht="60" x14ac:dyDescent="0.25">
      <c r="A10" s="5">
        <v>284</v>
      </c>
      <c r="B10" s="7" t="s">
        <v>117</v>
      </c>
      <c r="C10" s="5" t="s">
        <v>311</v>
      </c>
      <c r="D10" s="5" t="s">
        <v>323</v>
      </c>
      <c r="E10" s="23" t="s">
        <v>1555</v>
      </c>
      <c r="F10" s="23" t="s">
        <v>1555</v>
      </c>
    </row>
    <row r="11" spans="1:6" ht="105" x14ac:dyDescent="0.25">
      <c r="A11" s="6">
        <v>1368</v>
      </c>
      <c r="B11" s="7" t="s">
        <v>122</v>
      </c>
      <c r="C11" s="6" t="s">
        <v>320</v>
      </c>
      <c r="D11" s="6" t="s">
        <v>323</v>
      </c>
      <c r="E11" s="23" t="s">
        <v>108</v>
      </c>
      <c r="F11" s="23" t="s">
        <v>108</v>
      </c>
    </row>
    <row r="12" spans="1:6" ht="105" x14ac:dyDescent="0.25">
      <c r="A12" s="6">
        <v>439</v>
      </c>
      <c r="B12" s="7" t="s">
        <v>125</v>
      </c>
      <c r="C12" s="6" t="s">
        <v>324</v>
      </c>
      <c r="D12" s="6" t="s">
        <v>323</v>
      </c>
      <c r="E12" s="23" t="s">
        <v>126</v>
      </c>
      <c r="F12" s="23" t="s">
        <v>126</v>
      </c>
    </row>
    <row r="13" spans="1:6" ht="60" x14ac:dyDescent="0.25">
      <c r="A13" s="6">
        <v>471</v>
      </c>
      <c r="B13" s="7" t="s">
        <v>127</v>
      </c>
      <c r="C13" s="6" t="s">
        <v>324</v>
      </c>
      <c r="D13" s="6" t="s">
        <v>323</v>
      </c>
      <c r="E13" s="23" t="s">
        <v>126</v>
      </c>
      <c r="F13" s="23" t="s">
        <v>126</v>
      </c>
    </row>
    <row r="14" spans="1:6" ht="60" x14ac:dyDescent="0.25">
      <c r="A14" s="6">
        <v>476</v>
      </c>
      <c r="B14" s="7" t="s">
        <v>128</v>
      </c>
      <c r="C14" s="6" t="s">
        <v>324</v>
      </c>
      <c r="D14" s="6" t="s">
        <v>323</v>
      </c>
      <c r="E14" s="23" t="s">
        <v>126</v>
      </c>
      <c r="F14" s="23" t="s">
        <v>126</v>
      </c>
    </row>
    <row r="15" spans="1:6" ht="90" x14ac:dyDescent="0.25">
      <c r="A15" s="6">
        <v>538</v>
      </c>
      <c r="B15" s="7" t="s">
        <v>129</v>
      </c>
      <c r="C15" s="6" t="s">
        <v>318</v>
      </c>
      <c r="D15" s="6" t="s">
        <v>325</v>
      </c>
      <c r="E15" s="23" t="s">
        <v>126</v>
      </c>
      <c r="F15" s="23" t="s">
        <v>126</v>
      </c>
    </row>
    <row r="16" spans="1:6" x14ac:dyDescent="0.25">
      <c r="A16" s="5">
        <v>15</v>
      </c>
      <c r="B16" s="5" t="s">
        <v>139</v>
      </c>
      <c r="C16" s="5" t="s">
        <v>320</v>
      </c>
      <c r="D16" s="5" t="s">
        <v>326</v>
      </c>
      <c r="E16" s="23" t="s">
        <v>126</v>
      </c>
      <c r="F16" s="23" t="s">
        <v>126</v>
      </c>
    </row>
    <row r="17" spans="1:6" ht="120" x14ac:dyDescent="0.25">
      <c r="A17" s="5">
        <v>12</v>
      </c>
      <c r="B17" s="7" t="s">
        <v>132</v>
      </c>
      <c r="C17" s="5" t="s">
        <v>327</v>
      </c>
      <c r="D17" s="5" t="s">
        <v>326</v>
      </c>
      <c r="E17" s="23" t="s">
        <v>126</v>
      </c>
      <c r="F17" s="23" t="s">
        <v>126</v>
      </c>
    </row>
    <row r="18" spans="1:6" ht="195" x14ac:dyDescent="0.25">
      <c r="A18" s="6">
        <v>1558</v>
      </c>
      <c r="B18" s="7" t="s">
        <v>130</v>
      </c>
      <c r="C18" s="6" t="s">
        <v>328</v>
      </c>
      <c r="D18" s="6" t="s">
        <v>326</v>
      </c>
      <c r="E18" s="23" t="s">
        <v>126</v>
      </c>
      <c r="F18" s="23" t="s">
        <v>126</v>
      </c>
    </row>
    <row r="19" spans="1:6" ht="105" x14ac:dyDescent="0.25">
      <c r="A19" s="6">
        <v>1225</v>
      </c>
      <c r="B19" s="7" t="s">
        <v>134</v>
      </c>
      <c r="C19" s="6" t="s">
        <v>324</v>
      </c>
      <c r="D19" s="6" t="s">
        <v>312</v>
      </c>
      <c r="E19" s="23" t="s">
        <v>126</v>
      </c>
      <c r="F19" s="23" t="s">
        <v>126</v>
      </c>
    </row>
    <row r="20" spans="1:6" x14ac:dyDescent="0.25">
      <c r="A20" s="5">
        <v>108</v>
      </c>
      <c r="B20" s="5" t="s">
        <v>135</v>
      </c>
      <c r="C20" s="5" t="s">
        <v>329</v>
      </c>
      <c r="D20" s="5" t="s">
        <v>326</v>
      </c>
      <c r="E20" s="23" t="s">
        <v>126</v>
      </c>
      <c r="F20" s="23" t="s">
        <v>126</v>
      </c>
    </row>
    <row r="21" spans="1:6" ht="135" x14ac:dyDescent="0.25">
      <c r="A21" s="6">
        <v>1542</v>
      </c>
      <c r="B21" s="7" t="s">
        <v>136</v>
      </c>
      <c r="C21" s="6" t="s">
        <v>331</v>
      </c>
      <c r="D21" s="6" t="s">
        <v>326</v>
      </c>
      <c r="E21" s="23" t="s">
        <v>126</v>
      </c>
      <c r="F21" s="23" t="s">
        <v>126</v>
      </c>
    </row>
    <row r="22" spans="1:6" x14ac:dyDescent="0.25">
      <c r="A22" s="5">
        <v>104</v>
      </c>
      <c r="B22" s="5" t="s">
        <v>133</v>
      </c>
      <c r="C22" s="5" t="s">
        <v>332</v>
      </c>
      <c r="D22" s="5" t="s">
        <v>326</v>
      </c>
      <c r="E22" s="23" t="s">
        <v>126</v>
      </c>
      <c r="F22" s="23" t="s">
        <v>126</v>
      </c>
    </row>
    <row r="23" spans="1:6" x14ac:dyDescent="0.25">
      <c r="A23" s="5">
        <v>106</v>
      </c>
      <c r="B23" s="5" t="s">
        <v>133</v>
      </c>
      <c r="C23" s="5" t="s">
        <v>333</v>
      </c>
      <c r="D23" s="5" t="s">
        <v>326</v>
      </c>
      <c r="E23" s="23" t="s">
        <v>126</v>
      </c>
      <c r="F23" s="23" t="s">
        <v>126</v>
      </c>
    </row>
    <row r="24" spans="1:6" ht="150" x14ac:dyDescent="0.25">
      <c r="A24" s="6">
        <v>511</v>
      </c>
      <c r="B24" s="7" t="s">
        <v>137</v>
      </c>
      <c r="C24" s="6" t="s">
        <v>334</v>
      </c>
      <c r="D24" s="6" t="s">
        <v>326</v>
      </c>
      <c r="E24" s="23" t="s">
        <v>126</v>
      </c>
      <c r="F24" s="23" t="s">
        <v>126</v>
      </c>
    </row>
    <row r="25" spans="1:6" x14ac:dyDescent="0.25">
      <c r="A25" s="5">
        <v>127</v>
      </c>
      <c r="B25" s="5" t="s">
        <v>138</v>
      </c>
      <c r="C25" s="5" t="s">
        <v>318</v>
      </c>
      <c r="D25" s="5" t="s">
        <v>326</v>
      </c>
      <c r="E25" s="23" t="s">
        <v>126</v>
      </c>
      <c r="F25" s="23" t="s">
        <v>126</v>
      </c>
    </row>
    <row r="26" spans="1:6" ht="105" x14ac:dyDescent="0.25">
      <c r="A26" s="5">
        <v>1554</v>
      </c>
      <c r="B26" s="7" t="s">
        <v>252</v>
      </c>
      <c r="C26" s="6" t="s">
        <v>335</v>
      </c>
      <c r="D26" s="6" t="s">
        <v>312</v>
      </c>
      <c r="E26" s="23" t="s">
        <v>1556</v>
      </c>
      <c r="F26" s="23" t="s">
        <v>1556</v>
      </c>
    </row>
    <row r="27" spans="1:6" ht="30" x14ac:dyDescent="0.25">
      <c r="A27" s="5">
        <v>1169</v>
      </c>
      <c r="B27" s="5" t="s">
        <v>143</v>
      </c>
      <c r="C27" s="6" t="s">
        <v>335</v>
      </c>
      <c r="D27" s="6" t="s">
        <v>316</v>
      </c>
      <c r="E27" s="23" t="s">
        <v>1557</v>
      </c>
      <c r="F27" s="23" t="s">
        <v>1557</v>
      </c>
    </row>
    <row r="28" spans="1:6" ht="60" x14ac:dyDescent="0.25">
      <c r="A28" s="5">
        <v>281</v>
      </c>
      <c r="B28" s="7" t="s">
        <v>147</v>
      </c>
      <c r="C28" s="5" t="s">
        <v>336</v>
      </c>
      <c r="D28" s="5" t="s">
        <v>323</v>
      </c>
      <c r="E28" s="7" t="s">
        <v>141</v>
      </c>
      <c r="F28" s="23" t="s">
        <v>1556</v>
      </c>
    </row>
    <row r="29" spans="1:6" ht="30" x14ac:dyDescent="0.25">
      <c r="A29" s="5">
        <v>221</v>
      </c>
      <c r="B29" s="5" t="s">
        <v>337</v>
      </c>
      <c r="C29" s="6" t="s">
        <v>335</v>
      </c>
      <c r="D29" s="6" t="s">
        <v>316</v>
      </c>
      <c r="E29" s="23" t="s">
        <v>1556</v>
      </c>
      <c r="F29" s="23" t="s">
        <v>1556</v>
      </c>
    </row>
    <row r="30" spans="1:6" ht="30" x14ac:dyDescent="0.25">
      <c r="A30" s="5">
        <v>291</v>
      </c>
      <c r="B30" s="5" t="s">
        <v>142</v>
      </c>
      <c r="C30" s="6" t="s">
        <v>335</v>
      </c>
      <c r="D30" s="6" t="s">
        <v>312</v>
      </c>
      <c r="E30" s="23" t="s">
        <v>1556</v>
      </c>
      <c r="F30" s="23" t="s">
        <v>1556</v>
      </c>
    </row>
    <row r="31" spans="1:6" ht="75" x14ac:dyDescent="0.25">
      <c r="A31" s="6">
        <v>1011</v>
      </c>
      <c r="B31" s="7" t="s">
        <v>148</v>
      </c>
      <c r="C31" s="6" t="s">
        <v>336</v>
      </c>
      <c r="D31" s="6" t="s">
        <v>323</v>
      </c>
      <c r="E31" s="7" t="s">
        <v>141</v>
      </c>
      <c r="F31" s="23" t="s">
        <v>1556</v>
      </c>
    </row>
    <row r="32" spans="1:6" ht="30" x14ac:dyDescent="0.25">
      <c r="A32" s="5">
        <v>451</v>
      </c>
      <c r="B32" s="5" t="s">
        <v>339</v>
      </c>
      <c r="C32" s="6" t="s">
        <v>335</v>
      </c>
      <c r="D32" s="6" t="s">
        <v>323</v>
      </c>
      <c r="E32" s="7" t="s">
        <v>141</v>
      </c>
      <c r="F32" s="23" t="s">
        <v>1556</v>
      </c>
    </row>
    <row r="33" spans="1:6" x14ac:dyDescent="0.25">
      <c r="A33" s="5">
        <v>73</v>
      </c>
      <c r="B33" s="5" t="s">
        <v>150</v>
      </c>
      <c r="C33" s="6" t="s">
        <v>324</v>
      </c>
      <c r="D33" s="6" t="s">
        <v>312</v>
      </c>
      <c r="E33" s="28" t="s">
        <v>151</v>
      </c>
      <c r="F33" s="23" t="s">
        <v>1558</v>
      </c>
    </row>
    <row r="34" spans="1:6" x14ac:dyDescent="0.25">
      <c r="A34" s="5">
        <v>175</v>
      </c>
      <c r="B34" s="5" t="s">
        <v>340</v>
      </c>
      <c r="C34" s="6" t="s">
        <v>332</v>
      </c>
      <c r="D34" s="6" t="s">
        <v>326</v>
      </c>
      <c r="E34" s="28" t="s">
        <v>151</v>
      </c>
      <c r="F34" s="23" t="s">
        <v>151</v>
      </c>
    </row>
    <row r="35" spans="1:6" x14ac:dyDescent="0.25">
      <c r="A35" s="5">
        <v>177</v>
      </c>
      <c r="B35" s="5" t="s">
        <v>341</v>
      </c>
      <c r="C35" s="6" t="s">
        <v>320</v>
      </c>
      <c r="D35" s="6" t="s">
        <v>326</v>
      </c>
      <c r="E35" s="28" t="s">
        <v>151</v>
      </c>
      <c r="F35" s="23" t="s">
        <v>151</v>
      </c>
    </row>
    <row r="36" spans="1:6" x14ac:dyDescent="0.25">
      <c r="A36" s="5">
        <v>176</v>
      </c>
      <c r="B36" s="5" t="s">
        <v>342</v>
      </c>
      <c r="C36" s="6" t="s">
        <v>334</v>
      </c>
      <c r="D36" s="6" t="s">
        <v>326</v>
      </c>
      <c r="E36" s="28" t="s">
        <v>151</v>
      </c>
      <c r="F36" s="23" t="s">
        <v>151</v>
      </c>
    </row>
    <row r="37" spans="1:6" x14ac:dyDescent="0.25">
      <c r="A37" s="5">
        <v>178</v>
      </c>
      <c r="B37" s="5" t="s">
        <v>343</v>
      </c>
      <c r="C37" s="6" t="s">
        <v>333</v>
      </c>
      <c r="D37" s="6" t="s">
        <v>326</v>
      </c>
      <c r="E37" s="28" t="s">
        <v>151</v>
      </c>
      <c r="F37" s="23" t="s">
        <v>151</v>
      </c>
    </row>
    <row r="38" spans="1:6" x14ac:dyDescent="0.25">
      <c r="A38" s="5">
        <v>179</v>
      </c>
      <c r="B38" s="5" t="s">
        <v>344</v>
      </c>
      <c r="C38" s="6" t="s">
        <v>329</v>
      </c>
      <c r="D38" s="6" t="s">
        <v>326</v>
      </c>
      <c r="E38" s="28" t="s">
        <v>151</v>
      </c>
      <c r="F38" s="23" t="s">
        <v>151</v>
      </c>
    </row>
    <row r="39" spans="1:6" x14ac:dyDescent="0.25">
      <c r="A39" s="5">
        <v>180</v>
      </c>
      <c r="B39" s="5" t="s">
        <v>345</v>
      </c>
      <c r="C39" s="6" t="s">
        <v>327</v>
      </c>
      <c r="D39" s="6" t="s">
        <v>326</v>
      </c>
      <c r="E39" s="28" t="s">
        <v>151</v>
      </c>
      <c r="F39" s="23" t="s">
        <v>151</v>
      </c>
    </row>
    <row r="40" spans="1:6" x14ac:dyDescent="0.25">
      <c r="A40" s="5">
        <v>181</v>
      </c>
      <c r="B40" s="5" t="s">
        <v>346</v>
      </c>
      <c r="C40" s="6" t="s">
        <v>328</v>
      </c>
      <c r="D40" s="6" t="s">
        <v>326</v>
      </c>
      <c r="E40" s="28" t="s">
        <v>151</v>
      </c>
      <c r="F40" s="23" t="s">
        <v>151</v>
      </c>
    </row>
    <row r="41" spans="1:6" x14ac:dyDescent="0.25">
      <c r="A41" s="5">
        <v>182</v>
      </c>
      <c r="B41" s="5" t="s">
        <v>347</v>
      </c>
      <c r="C41" s="6" t="s">
        <v>331</v>
      </c>
      <c r="D41" s="6" t="s">
        <v>326</v>
      </c>
      <c r="E41" s="28" t="s">
        <v>151</v>
      </c>
      <c r="F41" s="23" t="s">
        <v>151</v>
      </c>
    </row>
    <row r="42" spans="1:6" x14ac:dyDescent="0.25">
      <c r="A42" s="5">
        <v>183</v>
      </c>
      <c r="B42" s="5" t="s">
        <v>348</v>
      </c>
      <c r="C42" s="6" t="s">
        <v>318</v>
      </c>
      <c r="D42" s="6" t="s">
        <v>326</v>
      </c>
      <c r="E42" s="28" t="s">
        <v>151</v>
      </c>
      <c r="F42" s="23" t="s">
        <v>151</v>
      </c>
    </row>
    <row r="43" spans="1:6" ht="120" x14ac:dyDescent="0.25">
      <c r="A43" s="6">
        <v>1527</v>
      </c>
      <c r="B43" s="7" t="s">
        <v>154</v>
      </c>
      <c r="C43" s="6" t="s">
        <v>324</v>
      </c>
      <c r="D43" s="6" t="s">
        <v>323</v>
      </c>
      <c r="E43" s="28" t="s">
        <v>151</v>
      </c>
      <c r="F43" s="23" t="s">
        <v>151</v>
      </c>
    </row>
    <row r="44" spans="1:6" ht="45" x14ac:dyDescent="0.25">
      <c r="A44" s="6">
        <v>1009</v>
      </c>
      <c r="B44" s="7" t="s">
        <v>349</v>
      </c>
      <c r="C44" s="7" t="s">
        <v>331</v>
      </c>
      <c r="D44" s="8" t="s">
        <v>326</v>
      </c>
      <c r="E44" s="7" t="s">
        <v>156</v>
      </c>
      <c r="F44" s="23" t="s">
        <v>162</v>
      </c>
    </row>
    <row r="45" spans="1:6" ht="135" x14ac:dyDescent="0.25">
      <c r="A45" s="5">
        <v>233</v>
      </c>
      <c r="B45" s="7" t="s">
        <v>155</v>
      </c>
      <c r="C45" s="7" t="s">
        <v>329</v>
      </c>
      <c r="D45" s="7" t="s">
        <v>326</v>
      </c>
      <c r="E45" s="7" t="s">
        <v>156</v>
      </c>
      <c r="F45" s="23" t="s">
        <v>162</v>
      </c>
    </row>
    <row r="46" spans="1:6" ht="150" x14ac:dyDescent="0.25">
      <c r="A46" s="6">
        <v>1014</v>
      </c>
      <c r="B46" s="7" t="s">
        <v>157</v>
      </c>
      <c r="C46" s="7" t="s">
        <v>328</v>
      </c>
      <c r="D46" s="8" t="s">
        <v>326</v>
      </c>
      <c r="E46" s="7" t="s">
        <v>156</v>
      </c>
      <c r="F46" s="23" t="s">
        <v>162</v>
      </c>
    </row>
    <row r="47" spans="1:6" ht="135" x14ac:dyDescent="0.25">
      <c r="A47" s="5">
        <v>1555</v>
      </c>
      <c r="B47" s="7" t="s">
        <v>158</v>
      </c>
      <c r="C47" s="7" t="s">
        <v>351</v>
      </c>
      <c r="D47" s="8" t="s">
        <v>312</v>
      </c>
      <c r="E47" s="7" t="s">
        <v>156</v>
      </c>
      <c r="F47" s="23" t="s">
        <v>162</v>
      </c>
    </row>
    <row r="48" spans="1:6" ht="75" x14ac:dyDescent="0.25">
      <c r="A48" s="6">
        <v>1007</v>
      </c>
      <c r="B48" s="7" t="s">
        <v>159</v>
      </c>
      <c r="C48" s="7" t="s">
        <v>336</v>
      </c>
      <c r="D48" s="8" t="s">
        <v>312</v>
      </c>
      <c r="E48" s="7" t="s">
        <v>156</v>
      </c>
      <c r="F48" s="23" t="s">
        <v>1559</v>
      </c>
    </row>
    <row r="49" spans="1:6" ht="45" x14ac:dyDescent="0.25">
      <c r="A49" s="6">
        <v>1020</v>
      </c>
      <c r="B49" s="7" t="s">
        <v>160</v>
      </c>
      <c r="C49" s="7" t="s">
        <v>327</v>
      </c>
      <c r="D49" s="8" t="s">
        <v>326</v>
      </c>
      <c r="E49" s="7" t="s">
        <v>156</v>
      </c>
      <c r="F49" s="23" t="s">
        <v>162</v>
      </c>
    </row>
    <row r="50" spans="1:6" ht="45" x14ac:dyDescent="0.25">
      <c r="A50" s="5">
        <v>187</v>
      </c>
      <c r="B50" s="7" t="s">
        <v>156</v>
      </c>
      <c r="C50" s="7" t="s">
        <v>332</v>
      </c>
      <c r="D50" s="7" t="s">
        <v>326</v>
      </c>
      <c r="E50" s="21" t="s">
        <v>156</v>
      </c>
      <c r="F50" s="23" t="s">
        <v>162</v>
      </c>
    </row>
    <row r="51" spans="1:6" ht="45" x14ac:dyDescent="0.25">
      <c r="A51" s="5">
        <v>188</v>
      </c>
      <c r="B51" s="7" t="s">
        <v>156</v>
      </c>
      <c r="C51" s="7" t="s">
        <v>320</v>
      </c>
      <c r="D51" s="7" t="s">
        <v>326</v>
      </c>
      <c r="E51" s="7" t="s">
        <v>156</v>
      </c>
      <c r="F51" s="23" t="s">
        <v>162</v>
      </c>
    </row>
    <row r="52" spans="1:6" ht="45" x14ac:dyDescent="0.25">
      <c r="A52" s="5">
        <v>192</v>
      </c>
      <c r="B52" s="7" t="s">
        <v>156</v>
      </c>
      <c r="C52" s="7" t="s">
        <v>333</v>
      </c>
      <c r="D52" s="8" t="s">
        <v>326</v>
      </c>
      <c r="E52" s="7" t="s">
        <v>156</v>
      </c>
      <c r="F52" s="23" t="s">
        <v>162</v>
      </c>
    </row>
    <row r="53" spans="1:6" ht="45" x14ac:dyDescent="0.25">
      <c r="A53" s="6">
        <v>1016</v>
      </c>
      <c r="B53" s="7" t="s">
        <v>156</v>
      </c>
      <c r="C53" s="7" t="s">
        <v>334</v>
      </c>
      <c r="D53" s="8" t="s">
        <v>326</v>
      </c>
      <c r="E53" s="7" t="s">
        <v>156</v>
      </c>
      <c r="F53" s="23" t="s">
        <v>162</v>
      </c>
    </row>
    <row r="54" spans="1:6" ht="90" x14ac:dyDescent="0.25">
      <c r="A54" s="5">
        <v>277</v>
      </c>
      <c r="B54" s="7" t="s">
        <v>163</v>
      </c>
      <c r="C54" s="5" t="s">
        <v>336</v>
      </c>
      <c r="D54" s="7" t="s">
        <v>323</v>
      </c>
      <c r="E54" s="7" t="s">
        <v>156</v>
      </c>
      <c r="F54" s="23" t="s">
        <v>1559</v>
      </c>
    </row>
    <row r="55" spans="1:6" ht="75" x14ac:dyDescent="0.25">
      <c r="A55" s="6">
        <v>419</v>
      </c>
      <c r="B55" s="7" t="s">
        <v>164</v>
      </c>
      <c r="C55" s="6" t="s">
        <v>351</v>
      </c>
      <c r="D55" s="8" t="s">
        <v>352</v>
      </c>
      <c r="E55" s="23" t="s">
        <v>162</v>
      </c>
      <c r="F55" s="23" t="s">
        <v>162</v>
      </c>
    </row>
    <row r="56" spans="1:6" ht="60" x14ac:dyDescent="0.25">
      <c r="A56" s="6">
        <v>1034</v>
      </c>
      <c r="B56" s="7" t="s">
        <v>161</v>
      </c>
      <c r="C56" s="6" t="s">
        <v>336</v>
      </c>
      <c r="D56" s="8" t="s">
        <v>323</v>
      </c>
      <c r="E56" s="23" t="s">
        <v>162</v>
      </c>
      <c r="F56" s="23" t="s">
        <v>162</v>
      </c>
    </row>
    <row r="57" spans="1:6" ht="90" x14ac:dyDescent="0.25">
      <c r="A57" s="5">
        <v>44</v>
      </c>
      <c r="B57" s="7" t="s">
        <v>173</v>
      </c>
      <c r="C57" s="5" t="s">
        <v>336</v>
      </c>
      <c r="D57" s="5" t="s">
        <v>323</v>
      </c>
      <c r="E57" s="23" t="s">
        <v>166</v>
      </c>
      <c r="F57" s="23" t="s">
        <v>166</v>
      </c>
    </row>
    <row r="58" spans="1:6" ht="105" x14ac:dyDescent="0.25">
      <c r="A58" s="5">
        <v>83</v>
      </c>
      <c r="B58" s="7" t="s">
        <v>165</v>
      </c>
      <c r="C58" s="6" t="s">
        <v>336</v>
      </c>
      <c r="D58" s="6" t="s">
        <v>312</v>
      </c>
      <c r="E58" s="23" t="s">
        <v>1560</v>
      </c>
      <c r="F58" s="23" t="s">
        <v>1560</v>
      </c>
    </row>
    <row r="59" spans="1:6" ht="105" x14ac:dyDescent="0.25">
      <c r="A59" s="5">
        <v>991</v>
      </c>
      <c r="B59" s="7" t="s">
        <v>354</v>
      </c>
      <c r="C59" s="5" t="s">
        <v>320</v>
      </c>
      <c r="D59" s="5" t="s">
        <v>326</v>
      </c>
      <c r="E59" s="23" t="s">
        <v>166</v>
      </c>
      <c r="F59" s="23" t="s">
        <v>166</v>
      </c>
    </row>
    <row r="60" spans="1:6" ht="75" x14ac:dyDescent="0.25">
      <c r="A60" s="5">
        <v>198</v>
      </c>
      <c r="B60" s="7" t="s">
        <v>174</v>
      </c>
      <c r="C60" s="6" t="s">
        <v>336</v>
      </c>
      <c r="D60" s="6" t="s">
        <v>316</v>
      </c>
      <c r="E60" s="7" t="str">
        <f>B60</f>
        <v>Independent Development Trust</v>
      </c>
      <c r="F60" s="23" t="s">
        <v>166</v>
      </c>
    </row>
    <row r="61" spans="1:6" ht="45" x14ac:dyDescent="0.25">
      <c r="A61" s="9">
        <v>517</v>
      </c>
      <c r="B61" s="10" t="s">
        <v>355</v>
      </c>
      <c r="C61" s="11" t="s">
        <v>318</v>
      </c>
      <c r="D61" s="11" t="s">
        <v>326</v>
      </c>
      <c r="E61" s="24" t="s">
        <v>166</v>
      </c>
      <c r="F61" s="24" t="s">
        <v>166</v>
      </c>
    </row>
    <row r="62" spans="1:6" ht="75" x14ac:dyDescent="0.25">
      <c r="A62" s="6">
        <v>558</v>
      </c>
      <c r="B62" s="7" t="s">
        <v>175</v>
      </c>
      <c r="C62" s="6" t="s">
        <v>336</v>
      </c>
      <c r="D62" s="6" t="s">
        <v>352</v>
      </c>
      <c r="E62" s="23" t="s">
        <v>166</v>
      </c>
      <c r="F62" s="23" t="s">
        <v>166</v>
      </c>
    </row>
    <row r="63" spans="1:6" ht="45" x14ac:dyDescent="0.25">
      <c r="A63" s="5">
        <v>409</v>
      </c>
      <c r="B63" s="7" t="s">
        <v>357</v>
      </c>
      <c r="C63" s="5" t="s">
        <v>332</v>
      </c>
      <c r="D63" s="5" t="s">
        <v>326</v>
      </c>
      <c r="E63" s="23" t="s">
        <v>166</v>
      </c>
      <c r="F63" s="23" t="s">
        <v>166</v>
      </c>
    </row>
    <row r="64" spans="1:6" ht="45" x14ac:dyDescent="0.25">
      <c r="A64" s="5">
        <v>542</v>
      </c>
      <c r="B64" s="7" t="s">
        <v>358</v>
      </c>
      <c r="C64" s="5" t="s">
        <v>333</v>
      </c>
      <c r="D64" s="6" t="s">
        <v>326</v>
      </c>
      <c r="E64" s="23" t="s">
        <v>166</v>
      </c>
      <c r="F64" s="23" t="s">
        <v>166</v>
      </c>
    </row>
    <row r="65" spans="1:6" ht="75" x14ac:dyDescent="0.25">
      <c r="A65" s="5">
        <v>414</v>
      </c>
      <c r="B65" s="7" t="s">
        <v>359</v>
      </c>
      <c r="C65" s="5" t="s">
        <v>334</v>
      </c>
      <c r="D65" s="5" t="s">
        <v>326</v>
      </c>
      <c r="E65" s="23" t="s">
        <v>166</v>
      </c>
      <c r="F65" s="23" t="s">
        <v>166</v>
      </c>
    </row>
    <row r="66" spans="1:6" ht="75" x14ac:dyDescent="0.25">
      <c r="A66" s="5">
        <v>412</v>
      </c>
      <c r="B66" s="7" t="s">
        <v>360</v>
      </c>
      <c r="C66" s="6" t="s">
        <v>331</v>
      </c>
      <c r="D66" s="6" t="s">
        <v>326</v>
      </c>
      <c r="E66" s="23" t="s">
        <v>1561</v>
      </c>
      <c r="F66" s="23" t="s">
        <v>1561</v>
      </c>
    </row>
    <row r="67" spans="1:6" ht="90" x14ac:dyDescent="0.25">
      <c r="A67" s="5">
        <v>410</v>
      </c>
      <c r="B67" s="7" t="s">
        <v>361</v>
      </c>
      <c r="C67" s="6" t="s">
        <v>329</v>
      </c>
      <c r="D67" s="6" t="s">
        <v>326</v>
      </c>
      <c r="E67" s="23" t="s">
        <v>1561</v>
      </c>
      <c r="F67" s="23" t="s">
        <v>1561</v>
      </c>
    </row>
    <row r="68" spans="1:6" ht="75" x14ac:dyDescent="0.25">
      <c r="A68" s="5">
        <v>520</v>
      </c>
      <c r="B68" s="7" t="s">
        <v>362</v>
      </c>
      <c r="C68" s="6" t="s">
        <v>328</v>
      </c>
      <c r="D68" s="6" t="s">
        <v>326</v>
      </c>
      <c r="E68" s="23" t="s">
        <v>1561</v>
      </c>
      <c r="F68" s="23" t="s">
        <v>1561</v>
      </c>
    </row>
    <row r="69" spans="1:6" ht="90" x14ac:dyDescent="0.25">
      <c r="A69" s="5">
        <v>425</v>
      </c>
      <c r="B69" s="7" t="s">
        <v>363</v>
      </c>
      <c r="C69" s="6" t="s">
        <v>327</v>
      </c>
      <c r="D69" s="6" t="s">
        <v>326</v>
      </c>
      <c r="E69" s="7" t="s">
        <v>177</v>
      </c>
      <c r="F69" s="23" t="s">
        <v>1561</v>
      </c>
    </row>
    <row r="70" spans="1:6" ht="30" x14ac:dyDescent="0.25">
      <c r="A70" s="12">
        <v>1116</v>
      </c>
      <c r="B70" s="7" t="s">
        <v>364</v>
      </c>
      <c r="C70" s="12" t="s">
        <v>311</v>
      </c>
      <c r="D70" s="12" t="s">
        <v>316</v>
      </c>
      <c r="E70" s="23" t="s">
        <v>1562</v>
      </c>
      <c r="F70" s="23" t="s">
        <v>1562</v>
      </c>
    </row>
    <row r="71" spans="1:6" ht="30" x14ac:dyDescent="0.25">
      <c r="A71" s="5">
        <v>40</v>
      </c>
      <c r="B71" s="5" t="s">
        <v>182</v>
      </c>
      <c r="C71" s="6" t="s">
        <v>351</v>
      </c>
      <c r="D71" s="6" t="s">
        <v>323</v>
      </c>
      <c r="E71" s="23" t="s">
        <v>1563</v>
      </c>
      <c r="F71" s="23" t="s">
        <v>1563</v>
      </c>
    </row>
    <row r="72" spans="1:6" ht="45" x14ac:dyDescent="0.25">
      <c r="A72" s="5">
        <v>1118</v>
      </c>
      <c r="B72" s="7" t="s">
        <v>365</v>
      </c>
      <c r="C72" s="5" t="s">
        <v>311</v>
      </c>
      <c r="D72" s="5" t="s">
        <v>316</v>
      </c>
      <c r="E72" s="23" t="s">
        <v>1563</v>
      </c>
      <c r="F72" s="23" t="s">
        <v>1563</v>
      </c>
    </row>
    <row r="73" spans="1:6" x14ac:dyDescent="0.25">
      <c r="A73" s="5">
        <v>1508</v>
      </c>
      <c r="B73" s="13" t="s">
        <v>187</v>
      </c>
      <c r="C73" s="6" t="s">
        <v>324</v>
      </c>
      <c r="D73" s="5" t="s">
        <v>316</v>
      </c>
      <c r="E73" s="23" t="s">
        <v>1562</v>
      </c>
      <c r="F73" s="23" t="s">
        <v>1562</v>
      </c>
    </row>
    <row r="74" spans="1:6" x14ac:dyDescent="0.25">
      <c r="A74" s="5">
        <v>404</v>
      </c>
      <c r="B74" s="5" t="s">
        <v>366</v>
      </c>
      <c r="C74" s="6" t="s">
        <v>335</v>
      </c>
      <c r="D74" s="6" t="s">
        <v>367</v>
      </c>
      <c r="E74" s="23" t="s">
        <v>1562</v>
      </c>
      <c r="F74" s="23" t="s">
        <v>1562</v>
      </c>
    </row>
    <row r="75" spans="1:6" ht="75" x14ac:dyDescent="0.25">
      <c r="A75" s="5">
        <v>1120</v>
      </c>
      <c r="B75" s="7" t="s">
        <v>368</v>
      </c>
      <c r="C75" s="5" t="s">
        <v>311</v>
      </c>
      <c r="D75" s="5" t="s">
        <v>316</v>
      </c>
      <c r="E75" s="23" t="s">
        <v>1563</v>
      </c>
      <c r="F75" s="23" t="s">
        <v>1563</v>
      </c>
    </row>
    <row r="76" spans="1:6" ht="105" x14ac:dyDescent="0.25">
      <c r="A76" s="5">
        <v>1062</v>
      </c>
      <c r="B76" s="7" t="s">
        <v>369</v>
      </c>
      <c r="C76" s="5" t="s">
        <v>324</v>
      </c>
      <c r="D76" s="5" t="s">
        <v>316</v>
      </c>
      <c r="E76" s="23" t="s">
        <v>1563</v>
      </c>
      <c r="F76" s="23" t="s">
        <v>1563</v>
      </c>
    </row>
    <row r="77" spans="1:6" ht="90" x14ac:dyDescent="0.25">
      <c r="A77" s="5">
        <v>1122</v>
      </c>
      <c r="B77" s="7" t="s">
        <v>370</v>
      </c>
      <c r="C77" s="5" t="s">
        <v>311</v>
      </c>
      <c r="D77" s="5" t="s">
        <v>316</v>
      </c>
      <c r="E77" s="23" t="s">
        <v>1562</v>
      </c>
      <c r="F77" s="23" t="s">
        <v>1562</v>
      </c>
    </row>
    <row r="78" spans="1:6" ht="75" x14ac:dyDescent="0.25">
      <c r="A78" s="5">
        <v>1063</v>
      </c>
      <c r="B78" s="7" t="s">
        <v>371</v>
      </c>
      <c r="C78" s="5" t="s">
        <v>324</v>
      </c>
      <c r="D78" s="5" t="s">
        <v>316</v>
      </c>
      <c r="E78" s="23" t="s">
        <v>1563</v>
      </c>
      <c r="F78" s="23" t="s">
        <v>1563</v>
      </c>
    </row>
    <row r="79" spans="1:6" ht="30" x14ac:dyDescent="0.25">
      <c r="A79" s="5">
        <v>474</v>
      </c>
      <c r="B79" s="5" t="s">
        <v>372</v>
      </c>
      <c r="C79" s="6" t="s">
        <v>373</v>
      </c>
      <c r="D79" s="6" t="s">
        <v>323</v>
      </c>
      <c r="E79" s="23" t="s">
        <v>1563</v>
      </c>
      <c r="F79" s="23" t="s">
        <v>1563</v>
      </c>
    </row>
    <row r="80" spans="1:6" ht="30" x14ac:dyDescent="0.25">
      <c r="A80" s="5">
        <v>522</v>
      </c>
      <c r="B80" s="5" t="s">
        <v>195</v>
      </c>
      <c r="C80" s="6" t="s">
        <v>351</v>
      </c>
      <c r="D80" s="6" t="s">
        <v>323</v>
      </c>
      <c r="E80" s="23" t="s">
        <v>1563</v>
      </c>
      <c r="F80" s="23" t="s">
        <v>1563</v>
      </c>
    </row>
    <row r="81" spans="1:6" ht="75" x14ac:dyDescent="0.25">
      <c r="A81" s="6">
        <v>1573</v>
      </c>
      <c r="B81" s="7" t="s">
        <v>374</v>
      </c>
      <c r="C81" s="6" t="s">
        <v>311</v>
      </c>
      <c r="D81" s="6" t="s">
        <v>323</v>
      </c>
      <c r="E81" s="23" t="s">
        <v>197</v>
      </c>
      <c r="F81" s="23" t="s">
        <v>197</v>
      </c>
    </row>
    <row r="82" spans="1:6" x14ac:dyDescent="0.25">
      <c r="A82" s="5">
        <v>68</v>
      </c>
      <c r="B82" s="5" t="s">
        <v>196</v>
      </c>
      <c r="C82" s="6" t="s">
        <v>373</v>
      </c>
      <c r="D82" s="6" t="s">
        <v>312</v>
      </c>
      <c r="E82" s="23" t="s">
        <v>197</v>
      </c>
      <c r="F82" s="23" t="s">
        <v>197</v>
      </c>
    </row>
    <row r="83" spans="1:6" x14ac:dyDescent="0.25">
      <c r="A83" s="5">
        <v>69</v>
      </c>
      <c r="B83" s="5" t="s">
        <v>198</v>
      </c>
      <c r="C83" s="6" t="s">
        <v>373</v>
      </c>
      <c r="D83" s="6" t="s">
        <v>312</v>
      </c>
      <c r="E83" s="23" t="s">
        <v>197</v>
      </c>
      <c r="F83" s="23" t="s">
        <v>197</v>
      </c>
    </row>
    <row r="84" spans="1:6" x14ac:dyDescent="0.25">
      <c r="A84" s="5">
        <v>74</v>
      </c>
      <c r="B84" s="5" t="s">
        <v>199</v>
      </c>
      <c r="C84" s="6" t="s">
        <v>311</v>
      </c>
      <c r="D84" s="6" t="s">
        <v>312</v>
      </c>
      <c r="E84" s="23" t="s">
        <v>197</v>
      </c>
      <c r="F84" s="23" t="s">
        <v>197</v>
      </c>
    </row>
    <row r="85" spans="1:6" x14ac:dyDescent="0.25">
      <c r="A85" s="5">
        <v>76</v>
      </c>
      <c r="B85" s="5" t="s">
        <v>376</v>
      </c>
      <c r="C85" s="6" t="s">
        <v>336</v>
      </c>
      <c r="D85" s="6" t="s">
        <v>312</v>
      </c>
      <c r="E85" s="23" t="s">
        <v>197</v>
      </c>
      <c r="F85" s="23" t="s">
        <v>197</v>
      </c>
    </row>
    <row r="86" spans="1:6" x14ac:dyDescent="0.25">
      <c r="A86" s="5">
        <v>84</v>
      </c>
      <c r="B86" s="5" t="s">
        <v>201</v>
      </c>
      <c r="C86" s="6" t="s">
        <v>324</v>
      </c>
      <c r="D86" s="6" t="s">
        <v>312</v>
      </c>
      <c r="E86" s="23" t="s">
        <v>197</v>
      </c>
      <c r="F86" s="23" t="s">
        <v>197</v>
      </c>
    </row>
    <row r="87" spans="1:6" ht="105" x14ac:dyDescent="0.25">
      <c r="A87" s="5">
        <v>197</v>
      </c>
      <c r="B87" s="7" t="s">
        <v>203</v>
      </c>
      <c r="C87" s="6" t="s">
        <v>324</v>
      </c>
      <c r="D87" s="6" t="s">
        <v>312</v>
      </c>
      <c r="E87" s="23" t="s">
        <v>197</v>
      </c>
      <c r="F87" s="23" t="s">
        <v>197</v>
      </c>
    </row>
    <row r="88" spans="1:6" ht="75" x14ac:dyDescent="0.25">
      <c r="A88" s="5">
        <v>18</v>
      </c>
      <c r="B88" s="7" t="s">
        <v>377</v>
      </c>
      <c r="C88" s="5" t="s">
        <v>373</v>
      </c>
      <c r="D88" s="5" t="s">
        <v>316</v>
      </c>
      <c r="E88" s="23" t="s">
        <v>197</v>
      </c>
      <c r="F88" s="23" t="s">
        <v>207</v>
      </c>
    </row>
    <row r="89" spans="1:6" ht="75" x14ac:dyDescent="0.25">
      <c r="A89" s="5">
        <v>289</v>
      </c>
      <c r="B89" s="7" t="s">
        <v>77</v>
      </c>
      <c r="C89" s="6" t="s">
        <v>318</v>
      </c>
      <c r="D89" s="6" t="s">
        <v>323</v>
      </c>
      <c r="E89" s="23" t="s">
        <v>1564</v>
      </c>
      <c r="F89" s="23" t="s">
        <v>1564</v>
      </c>
    </row>
    <row r="90" spans="1:6" ht="120" x14ac:dyDescent="0.25">
      <c r="A90" s="5">
        <v>14</v>
      </c>
      <c r="B90" s="7" t="s">
        <v>30</v>
      </c>
      <c r="C90" s="5" t="s">
        <v>351</v>
      </c>
      <c r="D90" s="5" t="s">
        <v>323</v>
      </c>
      <c r="E90" s="23" t="s">
        <v>1565</v>
      </c>
      <c r="F90" s="23" t="s">
        <v>1565</v>
      </c>
    </row>
    <row r="91" spans="1:6" ht="105" x14ac:dyDescent="0.25">
      <c r="A91" s="5">
        <v>23</v>
      </c>
      <c r="B91" s="7" t="s">
        <v>378</v>
      </c>
      <c r="C91" s="5" t="s">
        <v>351</v>
      </c>
      <c r="D91" s="5" t="s">
        <v>323</v>
      </c>
      <c r="E91" s="23" t="s">
        <v>1565</v>
      </c>
      <c r="F91" s="23" t="s">
        <v>1565</v>
      </c>
    </row>
    <row r="92" spans="1:6" ht="30" x14ac:dyDescent="0.25">
      <c r="A92" s="5">
        <v>1336</v>
      </c>
      <c r="B92" s="5" t="s">
        <v>32</v>
      </c>
      <c r="C92" s="5" t="s">
        <v>318</v>
      </c>
      <c r="D92" s="5" t="s">
        <v>379</v>
      </c>
      <c r="E92" s="23" t="s">
        <v>1565</v>
      </c>
      <c r="F92" s="23" t="s">
        <v>1565</v>
      </c>
    </row>
    <row r="93" spans="1:6" ht="30" x14ac:dyDescent="0.25">
      <c r="A93" s="5">
        <v>1292</v>
      </c>
      <c r="B93" s="5" t="s">
        <v>34</v>
      </c>
      <c r="C93" s="5" t="s">
        <v>332</v>
      </c>
      <c r="D93" s="5" t="s">
        <v>379</v>
      </c>
      <c r="E93" s="23" t="s">
        <v>1565</v>
      </c>
      <c r="F93" s="23" t="s">
        <v>1565</v>
      </c>
    </row>
    <row r="94" spans="1:6" ht="30" x14ac:dyDescent="0.25">
      <c r="A94" s="5">
        <v>1321</v>
      </c>
      <c r="B94" s="5" t="s">
        <v>35</v>
      </c>
      <c r="C94" s="5" t="s">
        <v>329</v>
      </c>
      <c r="D94" s="5" t="s">
        <v>379</v>
      </c>
      <c r="E94" s="23" t="s">
        <v>1565</v>
      </c>
      <c r="F94" s="23" t="s">
        <v>1565</v>
      </c>
    </row>
    <row r="95" spans="1:6" ht="30" x14ac:dyDescent="0.25">
      <c r="A95" s="5">
        <v>1304</v>
      </c>
      <c r="B95" s="5" t="s">
        <v>36</v>
      </c>
      <c r="C95" s="5" t="s">
        <v>320</v>
      </c>
      <c r="D95" s="5" t="s">
        <v>379</v>
      </c>
      <c r="E95" s="23" t="s">
        <v>1565</v>
      </c>
      <c r="F95" s="23" t="s">
        <v>1565</v>
      </c>
    </row>
    <row r="96" spans="1:6" ht="120" x14ac:dyDescent="0.25">
      <c r="A96" s="5">
        <v>33</v>
      </c>
      <c r="B96" s="7" t="s">
        <v>37</v>
      </c>
      <c r="C96" s="5" t="s">
        <v>351</v>
      </c>
      <c r="D96" s="5" t="s">
        <v>323</v>
      </c>
      <c r="E96" s="23" t="s">
        <v>1565</v>
      </c>
      <c r="F96" s="23" t="s">
        <v>1565</v>
      </c>
    </row>
    <row r="97" spans="1:6" ht="30" x14ac:dyDescent="0.25">
      <c r="A97" s="5">
        <v>1312</v>
      </c>
      <c r="B97" s="5" t="s">
        <v>38</v>
      </c>
      <c r="C97" s="5" t="s">
        <v>333</v>
      </c>
      <c r="D97" s="5" t="s">
        <v>379</v>
      </c>
      <c r="E97" s="23" t="s">
        <v>1565</v>
      </c>
      <c r="F97" s="23" t="s">
        <v>1565</v>
      </c>
    </row>
    <row r="98" spans="1:6" ht="30" x14ac:dyDescent="0.25">
      <c r="A98" s="5">
        <v>1337</v>
      </c>
      <c r="B98" s="5" t="s">
        <v>41</v>
      </c>
      <c r="C98" s="5" t="s">
        <v>318</v>
      </c>
      <c r="D98" s="5" t="s">
        <v>379</v>
      </c>
      <c r="E98" s="23" t="s">
        <v>1565</v>
      </c>
      <c r="F98" s="23" t="s">
        <v>1565</v>
      </c>
    </row>
    <row r="99" spans="1:6" ht="105" x14ac:dyDescent="0.25">
      <c r="A99" s="5">
        <v>45</v>
      </c>
      <c r="B99" s="7" t="s">
        <v>42</v>
      </c>
      <c r="C99" s="5" t="s">
        <v>351</v>
      </c>
      <c r="D99" s="5" t="s">
        <v>323</v>
      </c>
      <c r="E99" s="23" t="s">
        <v>1565</v>
      </c>
      <c r="F99" s="23" t="s">
        <v>1565</v>
      </c>
    </row>
    <row r="100" spans="1:6" ht="165" x14ac:dyDescent="0.25">
      <c r="A100" s="6">
        <v>506</v>
      </c>
      <c r="B100" s="7" t="s">
        <v>43</v>
      </c>
      <c r="C100" s="6" t="s">
        <v>351</v>
      </c>
      <c r="D100" s="6" t="s">
        <v>323</v>
      </c>
      <c r="E100" s="23" t="s">
        <v>1565</v>
      </c>
      <c r="F100" s="23" t="s">
        <v>1565</v>
      </c>
    </row>
    <row r="101" spans="1:6" ht="75" x14ac:dyDescent="0.25">
      <c r="A101" s="5">
        <v>1206</v>
      </c>
      <c r="B101" s="7" t="s">
        <v>15</v>
      </c>
      <c r="C101" s="6" t="s">
        <v>351</v>
      </c>
      <c r="D101" s="6" t="s">
        <v>312</v>
      </c>
      <c r="E101" s="23" t="s">
        <v>1566</v>
      </c>
      <c r="F101" s="23" t="s">
        <v>1566</v>
      </c>
    </row>
    <row r="102" spans="1:6" ht="90" x14ac:dyDescent="0.25">
      <c r="A102" s="5">
        <v>77</v>
      </c>
      <c r="B102" s="7" t="s">
        <v>25</v>
      </c>
      <c r="C102" s="5" t="s">
        <v>351</v>
      </c>
      <c r="D102" s="5" t="s">
        <v>312</v>
      </c>
      <c r="E102" s="23" t="s">
        <v>1565</v>
      </c>
      <c r="F102" s="23" t="s">
        <v>1565</v>
      </c>
    </row>
    <row r="103" spans="1:6" ht="90" x14ac:dyDescent="0.25">
      <c r="A103" s="5">
        <v>1207</v>
      </c>
      <c r="B103" s="7" t="s">
        <v>380</v>
      </c>
      <c r="C103" s="6" t="s">
        <v>351</v>
      </c>
      <c r="D103" s="6" t="s">
        <v>312</v>
      </c>
      <c r="E103" s="23" t="s">
        <v>1565</v>
      </c>
      <c r="F103" s="23" t="s">
        <v>1565</v>
      </c>
    </row>
    <row r="104" spans="1:6" ht="30" x14ac:dyDescent="0.25">
      <c r="A104" s="5">
        <v>1293</v>
      </c>
      <c r="B104" s="5" t="s">
        <v>44</v>
      </c>
      <c r="C104" s="5" t="s">
        <v>332</v>
      </c>
      <c r="D104" s="5" t="s">
        <v>379</v>
      </c>
      <c r="E104" s="23" t="s">
        <v>1565</v>
      </c>
      <c r="F104" s="23" t="s">
        <v>1565</v>
      </c>
    </row>
    <row r="105" spans="1:6" ht="30" x14ac:dyDescent="0.25">
      <c r="A105" s="5">
        <v>111</v>
      </c>
      <c r="B105" s="5" t="s">
        <v>381</v>
      </c>
      <c r="C105" s="6" t="s">
        <v>332</v>
      </c>
      <c r="D105" s="6" t="s">
        <v>326</v>
      </c>
      <c r="E105" s="23" t="s">
        <v>1565</v>
      </c>
      <c r="F105" s="23" t="s">
        <v>1565</v>
      </c>
    </row>
    <row r="106" spans="1:6" ht="30" x14ac:dyDescent="0.25">
      <c r="A106" s="5">
        <v>112</v>
      </c>
      <c r="B106" s="5" t="s">
        <v>382</v>
      </c>
      <c r="C106" s="6" t="s">
        <v>334</v>
      </c>
      <c r="D106" s="6" t="s">
        <v>326</v>
      </c>
      <c r="E106" s="23" t="s">
        <v>1565</v>
      </c>
      <c r="F106" s="23" t="s">
        <v>1565</v>
      </c>
    </row>
    <row r="107" spans="1:6" ht="30" x14ac:dyDescent="0.25">
      <c r="A107" s="5">
        <v>114</v>
      </c>
      <c r="B107" s="5" t="s">
        <v>383</v>
      </c>
      <c r="C107" s="6" t="s">
        <v>333</v>
      </c>
      <c r="D107" s="6" t="s">
        <v>326</v>
      </c>
      <c r="E107" s="23" t="s">
        <v>1565</v>
      </c>
      <c r="F107" s="23" t="s">
        <v>1565</v>
      </c>
    </row>
    <row r="108" spans="1:6" ht="30" x14ac:dyDescent="0.25">
      <c r="A108" s="5">
        <v>115</v>
      </c>
      <c r="B108" s="5" t="s">
        <v>384</v>
      </c>
      <c r="C108" s="6" t="s">
        <v>329</v>
      </c>
      <c r="D108" s="6" t="s">
        <v>326</v>
      </c>
      <c r="E108" s="23" t="s">
        <v>1565</v>
      </c>
      <c r="F108" s="23" t="s">
        <v>1565</v>
      </c>
    </row>
    <row r="109" spans="1:6" ht="30" x14ac:dyDescent="0.25">
      <c r="A109" s="5">
        <v>116</v>
      </c>
      <c r="B109" s="5" t="s">
        <v>385</v>
      </c>
      <c r="C109" s="6" t="s">
        <v>327</v>
      </c>
      <c r="D109" s="6" t="s">
        <v>326</v>
      </c>
      <c r="E109" s="23" t="s">
        <v>1565</v>
      </c>
      <c r="F109" s="23" t="s">
        <v>1565</v>
      </c>
    </row>
    <row r="110" spans="1:6" ht="30" x14ac:dyDescent="0.25">
      <c r="A110" s="5">
        <v>117</v>
      </c>
      <c r="B110" s="5" t="s">
        <v>386</v>
      </c>
      <c r="C110" s="6" t="s">
        <v>328</v>
      </c>
      <c r="D110" s="6" t="s">
        <v>326</v>
      </c>
      <c r="E110" s="23" t="s">
        <v>1565</v>
      </c>
      <c r="F110" s="23" t="s">
        <v>1565</v>
      </c>
    </row>
    <row r="111" spans="1:6" ht="30" x14ac:dyDescent="0.25">
      <c r="A111" s="5">
        <v>118</v>
      </c>
      <c r="B111" s="5" t="s">
        <v>387</v>
      </c>
      <c r="C111" s="6" t="s">
        <v>331</v>
      </c>
      <c r="D111" s="6" t="s">
        <v>326</v>
      </c>
      <c r="E111" s="23" t="s">
        <v>1565</v>
      </c>
      <c r="F111" s="23" t="s">
        <v>1565</v>
      </c>
    </row>
    <row r="112" spans="1:6" ht="30" x14ac:dyDescent="0.25">
      <c r="A112" s="5">
        <v>119</v>
      </c>
      <c r="B112" s="5" t="s">
        <v>388</v>
      </c>
      <c r="C112" s="6" t="s">
        <v>318</v>
      </c>
      <c r="D112" s="6" t="s">
        <v>326</v>
      </c>
      <c r="E112" s="23" t="s">
        <v>1565</v>
      </c>
      <c r="F112" s="23" t="s">
        <v>1565</v>
      </c>
    </row>
    <row r="113" spans="1:6" ht="195" x14ac:dyDescent="0.25">
      <c r="A113" s="5">
        <v>121</v>
      </c>
      <c r="B113" s="7" t="s">
        <v>45</v>
      </c>
      <c r="C113" s="5" t="s">
        <v>351</v>
      </c>
      <c r="D113" s="5" t="s">
        <v>323</v>
      </c>
      <c r="E113" s="23" t="s">
        <v>1565</v>
      </c>
      <c r="F113" s="23" t="s">
        <v>1565</v>
      </c>
    </row>
    <row r="114" spans="1:6" ht="30" x14ac:dyDescent="0.25">
      <c r="A114" s="5">
        <v>1328</v>
      </c>
      <c r="B114" s="5" t="s">
        <v>46</v>
      </c>
      <c r="C114" s="5" t="s">
        <v>327</v>
      </c>
      <c r="D114" s="5" t="s">
        <v>379</v>
      </c>
      <c r="E114" s="23" t="s">
        <v>1565</v>
      </c>
      <c r="F114" s="23" t="s">
        <v>1565</v>
      </c>
    </row>
    <row r="115" spans="1:6" ht="30" x14ac:dyDescent="0.25">
      <c r="A115" s="5">
        <v>1305</v>
      </c>
      <c r="B115" s="5" t="s">
        <v>47</v>
      </c>
      <c r="C115" s="5" t="s">
        <v>320</v>
      </c>
      <c r="D115" s="5" t="s">
        <v>379</v>
      </c>
      <c r="E115" s="23" t="s">
        <v>1565</v>
      </c>
      <c r="F115" s="23" t="s">
        <v>1565</v>
      </c>
    </row>
    <row r="116" spans="1:6" ht="30" x14ac:dyDescent="0.25">
      <c r="A116" s="5">
        <v>1306</v>
      </c>
      <c r="B116" s="5" t="s">
        <v>48</v>
      </c>
      <c r="C116" s="5" t="s">
        <v>351</v>
      </c>
      <c r="D116" s="5" t="s">
        <v>379</v>
      </c>
      <c r="E116" s="23" t="s">
        <v>1565</v>
      </c>
      <c r="F116" s="23" t="s">
        <v>1565</v>
      </c>
    </row>
    <row r="117" spans="1:6" ht="30" x14ac:dyDescent="0.25">
      <c r="A117" s="5">
        <v>1313</v>
      </c>
      <c r="B117" s="5" t="s">
        <v>49</v>
      </c>
      <c r="C117" s="5" t="s">
        <v>333</v>
      </c>
      <c r="D117" s="5" t="s">
        <v>379</v>
      </c>
      <c r="E117" s="23" t="s">
        <v>1565</v>
      </c>
      <c r="F117" s="23" t="s">
        <v>1565</v>
      </c>
    </row>
    <row r="118" spans="1:6" ht="135" x14ac:dyDescent="0.25">
      <c r="A118" s="5">
        <v>126</v>
      </c>
      <c r="B118" s="7" t="s">
        <v>50</v>
      </c>
      <c r="C118" s="5" t="s">
        <v>351</v>
      </c>
      <c r="D118" s="5" t="s">
        <v>323</v>
      </c>
      <c r="E118" s="23" t="s">
        <v>1565</v>
      </c>
      <c r="F118" s="23" t="s">
        <v>1565</v>
      </c>
    </row>
    <row r="119" spans="1:6" ht="30" x14ac:dyDescent="0.25">
      <c r="A119" s="5">
        <v>1314</v>
      </c>
      <c r="B119" s="5" t="s">
        <v>51</v>
      </c>
      <c r="C119" s="5" t="s">
        <v>333</v>
      </c>
      <c r="D119" s="5" t="s">
        <v>379</v>
      </c>
      <c r="E119" s="23" t="s">
        <v>1565</v>
      </c>
      <c r="F119" s="23" t="s">
        <v>1565</v>
      </c>
    </row>
    <row r="120" spans="1:6" ht="30" x14ac:dyDescent="0.25">
      <c r="A120" s="5">
        <v>1338</v>
      </c>
      <c r="B120" s="5" t="s">
        <v>52</v>
      </c>
      <c r="C120" s="5" t="s">
        <v>318</v>
      </c>
      <c r="D120" s="5" t="s">
        <v>379</v>
      </c>
      <c r="E120" s="23" t="s">
        <v>1565</v>
      </c>
      <c r="F120" s="23" t="s">
        <v>1565</v>
      </c>
    </row>
    <row r="121" spans="1:6" ht="165" x14ac:dyDescent="0.25">
      <c r="A121" s="6">
        <v>1344</v>
      </c>
      <c r="B121" s="7" t="s">
        <v>53</v>
      </c>
      <c r="C121" s="6" t="s">
        <v>351</v>
      </c>
      <c r="D121" s="6" t="s">
        <v>323</v>
      </c>
      <c r="E121" s="23" t="s">
        <v>1565</v>
      </c>
      <c r="F121" s="23" t="s">
        <v>1565</v>
      </c>
    </row>
    <row r="122" spans="1:6" ht="165" x14ac:dyDescent="0.25">
      <c r="A122" s="5">
        <v>138</v>
      </c>
      <c r="B122" s="7" t="s">
        <v>54</v>
      </c>
      <c r="C122" s="5" t="s">
        <v>351</v>
      </c>
      <c r="D122" s="5" t="s">
        <v>323</v>
      </c>
      <c r="E122" s="23" t="s">
        <v>1565</v>
      </c>
      <c r="F122" s="23" t="s">
        <v>1565</v>
      </c>
    </row>
    <row r="123" spans="1:6" ht="30" x14ac:dyDescent="0.25">
      <c r="A123" s="5">
        <v>1300</v>
      </c>
      <c r="B123" s="5" t="s">
        <v>55</v>
      </c>
      <c r="C123" s="5" t="s">
        <v>334</v>
      </c>
      <c r="D123" s="5" t="s">
        <v>379</v>
      </c>
      <c r="E123" s="23" t="s">
        <v>1565</v>
      </c>
      <c r="F123" s="23" t="s">
        <v>1565</v>
      </c>
    </row>
    <row r="124" spans="1:6" ht="120" x14ac:dyDescent="0.25">
      <c r="A124" s="5">
        <v>143</v>
      </c>
      <c r="B124" s="7" t="s">
        <v>389</v>
      </c>
      <c r="C124" s="5" t="s">
        <v>351</v>
      </c>
      <c r="D124" s="5" t="s">
        <v>323</v>
      </c>
      <c r="E124" s="23" t="s">
        <v>1565</v>
      </c>
      <c r="F124" s="23" t="s">
        <v>1565</v>
      </c>
    </row>
    <row r="125" spans="1:6" ht="30" x14ac:dyDescent="0.25">
      <c r="A125" s="5">
        <v>113</v>
      </c>
      <c r="B125" s="5" t="s">
        <v>390</v>
      </c>
      <c r="C125" s="6" t="s">
        <v>320</v>
      </c>
      <c r="D125" s="6" t="s">
        <v>326</v>
      </c>
      <c r="E125" s="23" t="s">
        <v>1565</v>
      </c>
      <c r="F125" s="23" t="s">
        <v>1565</v>
      </c>
    </row>
    <row r="126" spans="1:6" ht="30" x14ac:dyDescent="0.25">
      <c r="A126" s="5">
        <v>1329</v>
      </c>
      <c r="B126" s="5" t="s">
        <v>57</v>
      </c>
      <c r="C126" s="5" t="s">
        <v>327</v>
      </c>
      <c r="D126" s="5" t="s">
        <v>379</v>
      </c>
      <c r="E126" s="23" t="s">
        <v>1565</v>
      </c>
      <c r="F126" s="23" t="s">
        <v>1565</v>
      </c>
    </row>
    <row r="127" spans="1:6" ht="30" x14ac:dyDescent="0.25">
      <c r="A127" s="5">
        <v>1301</v>
      </c>
      <c r="B127" s="5" t="s">
        <v>58</v>
      </c>
      <c r="C127" s="5" t="s">
        <v>334</v>
      </c>
      <c r="D127" s="5" t="s">
        <v>379</v>
      </c>
      <c r="E127" s="23" t="s">
        <v>1565</v>
      </c>
      <c r="F127" s="23" t="s">
        <v>1565</v>
      </c>
    </row>
    <row r="128" spans="1:6" ht="135" x14ac:dyDescent="0.25">
      <c r="A128" s="5">
        <v>184</v>
      </c>
      <c r="B128" s="7" t="s">
        <v>59</v>
      </c>
      <c r="C128" s="5" t="s">
        <v>351</v>
      </c>
      <c r="D128" s="5" t="s">
        <v>323</v>
      </c>
      <c r="E128" s="23" t="s">
        <v>1565</v>
      </c>
      <c r="F128" s="23" t="s">
        <v>1565</v>
      </c>
    </row>
    <row r="129" spans="1:6" ht="30" x14ac:dyDescent="0.25">
      <c r="A129" s="5">
        <v>1294</v>
      </c>
      <c r="B129" s="5" t="s">
        <v>60</v>
      </c>
      <c r="C129" s="5" t="s">
        <v>332</v>
      </c>
      <c r="D129" s="5" t="s">
        <v>379</v>
      </c>
      <c r="E129" s="23" t="s">
        <v>1565</v>
      </c>
      <c r="F129" s="23" t="s">
        <v>1565</v>
      </c>
    </row>
    <row r="130" spans="1:6" ht="30" x14ac:dyDescent="0.25">
      <c r="A130" s="5">
        <v>1295</v>
      </c>
      <c r="B130" s="5" t="s">
        <v>61</v>
      </c>
      <c r="C130" s="5" t="s">
        <v>332</v>
      </c>
      <c r="D130" s="5" t="s">
        <v>379</v>
      </c>
      <c r="E130" s="23" t="s">
        <v>1565</v>
      </c>
      <c r="F130" s="23" t="s">
        <v>1565</v>
      </c>
    </row>
    <row r="131" spans="1:6" ht="105" x14ac:dyDescent="0.25">
      <c r="A131" s="5">
        <v>204</v>
      </c>
      <c r="B131" s="7" t="s">
        <v>62</v>
      </c>
      <c r="C131" s="6" t="s">
        <v>351</v>
      </c>
      <c r="D131" s="6" t="s">
        <v>323</v>
      </c>
      <c r="E131" s="23" t="s">
        <v>1565</v>
      </c>
      <c r="F131" s="23" t="s">
        <v>1565</v>
      </c>
    </row>
    <row r="132" spans="1:6" ht="30" x14ac:dyDescent="0.25">
      <c r="A132" s="5">
        <v>1296</v>
      </c>
      <c r="B132" s="5" t="s">
        <v>63</v>
      </c>
      <c r="C132" s="5" t="s">
        <v>332</v>
      </c>
      <c r="D132" s="5" t="s">
        <v>379</v>
      </c>
      <c r="E132" s="23" t="s">
        <v>1565</v>
      </c>
      <c r="F132" s="23" t="s">
        <v>1565</v>
      </c>
    </row>
    <row r="133" spans="1:6" ht="30" x14ac:dyDescent="0.25">
      <c r="A133" s="5">
        <v>1297</v>
      </c>
      <c r="B133" s="5" t="s">
        <v>64</v>
      </c>
      <c r="C133" s="5" t="s">
        <v>332</v>
      </c>
      <c r="D133" s="5" t="s">
        <v>379</v>
      </c>
      <c r="E133" s="23" t="s">
        <v>1565</v>
      </c>
      <c r="F133" s="23" t="s">
        <v>1565</v>
      </c>
    </row>
    <row r="134" spans="1:6" ht="30" x14ac:dyDescent="0.25">
      <c r="A134" s="5">
        <v>1322</v>
      </c>
      <c r="B134" s="5" t="s">
        <v>65</v>
      </c>
      <c r="C134" s="5" t="s">
        <v>329</v>
      </c>
      <c r="D134" s="5" t="s">
        <v>379</v>
      </c>
      <c r="E134" s="23" t="s">
        <v>1565</v>
      </c>
      <c r="F134" s="23" t="s">
        <v>1565</v>
      </c>
    </row>
    <row r="135" spans="1:6" ht="30" x14ac:dyDescent="0.25">
      <c r="A135" s="5">
        <v>1323</v>
      </c>
      <c r="B135" s="5" t="s">
        <v>66</v>
      </c>
      <c r="C135" s="5" t="s">
        <v>329</v>
      </c>
      <c r="D135" s="5" t="s">
        <v>379</v>
      </c>
      <c r="E135" s="23" t="s">
        <v>1565</v>
      </c>
      <c r="F135" s="23" t="s">
        <v>1565</v>
      </c>
    </row>
    <row r="136" spans="1:6" ht="120" x14ac:dyDescent="0.25">
      <c r="A136" s="5">
        <v>237</v>
      </c>
      <c r="B136" s="7" t="s">
        <v>67</v>
      </c>
      <c r="C136" s="5" t="s">
        <v>351</v>
      </c>
      <c r="D136" s="5" t="s">
        <v>323</v>
      </c>
      <c r="E136" s="23" t="s">
        <v>1565</v>
      </c>
      <c r="F136" s="23" t="s">
        <v>1565</v>
      </c>
    </row>
    <row r="137" spans="1:6" ht="30" x14ac:dyDescent="0.25">
      <c r="A137" s="5">
        <v>1298</v>
      </c>
      <c r="B137" s="5" t="s">
        <v>68</v>
      </c>
      <c r="C137" s="5" t="s">
        <v>332</v>
      </c>
      <c r="D137" s="5" t="s">
        <v>379</v>
      </c>
      <c r="E137" s="23" t="s">
        <v>1565</v>
      </c>
      <c r="F137" s="23" t="s">
        <v>1565</v>
      </c>
    </row>
    <row r="138" spans="1:6" ht="30" x14ac:dyDescent="0.25">
      <c r="A138" s="5">
        <v>1315</v>
      </c>
      <c r="B138" s="5" t="s">
        <v>69</v>
      </c>
      <c r="C138" s="5" t="s">
        <v>333</v>
      </c>
      <c r="D138" s="5" t="s">
        <v>379</v>
      </c>
      <c r="E138" s="23" t="s">
        <v>1565</v>
      </c>
      <c r="F138" s="23" t="s">
        <v>1565</v>
      </c>
    </row>
    <row r="139" spans="1:6" ht="30" x14ac:dyDescent="0.25">
      <c r="A139" s="5">
        <v>1302</v>
      </c>
      <c r="B139" s="5" t="s">
        <v>70</v>
      </c>
      <c r="C139" s="5" t="s">
        <v>334</v>
      </c>
      <c r="D139" s="5" t="s">
        <v>379</v>
      </c>
      <c r="E139" s="23" t="s">
        <v>1565</v>
      </c>
      <c r="F139" s="23" t="s">
        <v>1565</v>
      </c>
    </row>
    <row r="140" spans="1:6" ht="165" x14ac:dyDescent="0.25">
      <c r="A140" s="5">
        <v>240</v>
      </c>
      <c r="B140" s="7" t="s">
        <v>71</v>
      </c>
      <c r="C140" s="5" t="s">
        <v>351</v>
      </c>
      <c r="D140" s="5" t="s">
        <v>323</v>
      </c>
      <c r="E140" s="23" t="s">
        <v>1565</v>
      </c>
      <c r="F140" s="23" t="s">
        <v>1565</v>
      </c>
    </row>
    <row r="141" spans="1:6" ht="195" x14ac:dyDescent="0.25">
      <c r="A141" s="6">
        <v>1342</v>
      </c>
      <c r="B141" s="7" t="s">
        <v>72</v>
      </c>
      <c r="C141" s="6" t="s">
        <v>351</v>
      </c>
      <c r="D141" s="6" t="s">
        <v>323</v>
      </c>
      <c r="E141" s="23" t="s">
        <v>1565</v>
      </c>
      <c r="F141" s="23" t="s">
        <v>1565</v>
      </c>
    </row>
    <row r="142" spans="1:6" ht="30" x14ac:dyDescent="0.25">
      <c r="A142" s="5">
        <v>1316</v>
      </c>
      <c r="B142" s="5" t="s">
        <v>73</v>
      </c>
      <c r="C142" s="5" t="s">
        <v>333</v>
      </c>
      <c r="D142" s="5" t="s">
        <v>379</v>
      </c>
      <c r="E142" s="23" t="s">
        <v>1565</v>
      </c>
      <c r="F142" s="23" t="s">
        <v>1565</v>
      </c>
    </row>
    <row r="143" spans="1:6" ht="30" x14ac:dyDescent="0.25">
      <c r="A143" s="5">
        <v>1324</v>
      </c>
      <c r="B143" s="5" t="s">
        <v>74</v>
      </c>
      <c r="C143" s="5" t="s">
        <v>329</v>
      </c>
      <c r="D143" s="5" t="s">
        <v>379</v>
      </c>
      <c r="E143" s="23" t="s">
        <v>1565</v>
      </c>
      <c r="F143" s="23" t="s">
        <v>1565</v>
      </c>
    </row>
    <row r="144" spans="1:6" ht="30" x14ac:dyDescent="0.25">
      <c r="A144" s="5">
        <v>1303</v>
      </c>
      <c r="B144" s="5" t="s">
        <v>75</v>
      </c>
      <c r="C144" s="5" t="s">
        <v>334</v>
      </c>
      <c r="D144" s="5" t="s">
        <v>379</v>
      </c>
      <c r="E144" s="23" t="s">
        <v>1565</v>
      </c>
      <c r="F144" s="23" t="s">
        <v>1565</v>
      </c>
    </row>
    <row r="145" spans="1:6" ht="30" x14ac:dyDescent="0.25">
      <c r="A145" s="5">
        <v>1317</v>
      </c>
      <c r="B145" s="5" t="s">
        <v>76</v>
      </c>
      <c r="C145" s="5" t="s">
        <v>333</v>
      </c>
      <c r="D145" s="5" t="s">
        <v>379</v>
      </c>
      <c r="E145" s="23" t="s">
        <v>1565</v>
      </c>
      <c r="F145" s="23" t="s">
        <v>1565</v>
      </c>
    </row>
    <row r="146" spans="1:6" ht="30" x14ac:dyDescent="0.25">
      <c r="A146" s="5">
        <v>1330</v>
      </c>
      <c r="B146" s="5" t="s">
        <v>78</v>
      </c>
      <c r="C146" s="5" t="s">
        <v>327</v>
      </c>
      <c r="D146" s="5" t="s">
        <v>379</v>
      </c>
      <c r="E146" s="23" t="s">
        <v>1565</v>
      </c>
      <c r="F146" s="23" t="s">
        <v>1565</v>
      </c>
    </row>
    <row r="147" spans="1:6" ht="75" x14ac:dyDescent="0.25">
      <c r="A147" s="14">
        <v>1331</v>
      </c>
      <c r="B147" s="7" t="s">
        <v>79</v>
      </c>
      <c r="C147" s="7" t="s">
        <v>328</v>
      </c>
      <c r="D147" s="7" t="s">
        <v>379</v>
      </c>
      <c r="E147" s="23" t="s">
        <v>1565</v>
      </c>
      <c r="F147" s="23" t="s">
        <v>1565</v>
      </c>
    </row>
    <row r="148" spans="1:6" ht="75" x14ac:dyDescent="0.25">
      <c r="A148" s="14">
        <v>1332</v>
      </c>
      <c r="B148" s="7" t="s">
        <v>80</v>
      </c>
      <c r="C148" s="7" t="s">
        <v>328</v>
      </c>
      <c r="D148" s="7" t="s">
        <v>379</v>
      </c>
      <c r="E148" s="23" t="s">
        <v>1565</v>
      </c>
      <c r="F148" s="23" t="s">
        <v>1565</v>
      </c>
    </row>
    <row r="149" spans="1:6" ht="30" x14ac:dyDescent="0.25">
      <c r="A149" s="5">
        <v>1339</v>
      </c>
      <c r="B149" s="5" t="s">
        <v>81</v>
      </c>
      <c r="C149" s="5" t="s">
        <v>318</v>
      </c>
      <c r="D149" s="5" t="s">
        <v>379</v>
      </c>
      <c r="E149" s="23" t="s">
        <v>1565</v>
      </c>
      <c r="F149" s="23" t="s">
        <v>1565</v>
      </c>
    </row>
    <row r="150" spans="1:6" ht="30" x14ac:dyDescent="0.25">
      <c r="A150" s="5">
        <v>1333</v>
      </c>
      <c r="B150" s="5" t="s">
        <v>82</v>
      </c>
      <c r="C150" s="5" t="s">
        <v>331</v>
      </c>
      <c r="D150" s="5" t="s">
        <v>379</v>
      </c>
      <c r="E150" s="23" t="s">
        <v>1565</v>
      </c>
      <c r="F150" s="23" t="s">
        <v>1565</v>
      </c>
    </row>
    <row r="151" spans="1:6" ht="30" x14ac:dyDescent="0.25">
      <c r="A151" s="5">
        <v>1299</v>
      </c>
      <c r="B151" s="5" t="s">
        <v>83</v>
      </c>
      <c r="C151" s="5" t="s">
        <v>332</v>
      </c>
      <c r="D151" s="5" t="s">
        <v>379</v>
      </c>
      <c r="E151" s="23" t="s">
        <v>1565</v>
      </c>
      <c r="F151" s="23" t="s">
        <v>1565</v>
      </c>
    </row>
    <row r="152" spans="1:6" ht="120" x14ac:dyDescent="0.25">
      <c r="A152" s="6">
        <v>406</v>
      </c>
      <c r="B152" s="7" t="s">
        <v>84</v>
      </c>
      <c r="C152" s="6" t="s">
        <v>351</v>
      </c>
      <c r="D152" s="6" t="s">
        <v>323</v>
      </c>
      <c r="E152" s="23" t="s">
        <v>1565</v>
      </c>
      <c r="F152" s="23" t="s">
        <v>1565</v>
      </c>
    </row>
    <row r="153" spans="1:6" ht="105" x14ac:dyDescent="0.25">
      <c r="A153" s="6">
        <v>1347</v>
      </c>
      <c r="B153" s="7" t="s">
        <v>85</v>
      </c>
      <c r="C153" s="6" t="s">
        <v>351</v>
      </c>
      <c r="D153" s="6" t="s">
        <v>323</v>
      </c>
      <c r="E153" s="23" t="s">
        <v>1565</v>
      </c>
      <c r="F153" s="23" t="s">
        <v>1565</v>
      </c>
    </row>
    <row r="154" spans="1:6" ht="135" x14ac:dyDescent="0.25">
      <c r="A154" s="5">
        <v>341</v>
      </c>
      <c r="B154" s="7" t="s">
        <v>391</v>
      </c>
      <c r="C154" s="5" t="s">
        <v>351</v>
      </c>
      <c r="D154" s="5" t="s">
        <v>323</v>
      </c>
      <c r="E154" s="23" t="s">
        <v>1565</v>
      </c>
      <c r="F154" s="23" t="s">
        <v>1565</v>
      </c>
    </row>
    <row r="155" spans="1:6" ht="30" x14ac:dyDescent="0.25">
      <c r="A155" s="5">
        <v>1307</v>
      </c>
      <c r="B155" s="5" t="s">
        <v>87</v>
      </c>
      <c r="C155" s="5" t="s">
        <v>320</v>
      </c>
      <c r="D155" s="5" t="s">
        <v>379</v>
      </c>
      <c r="E155" s="23" t="s">
        <v>1565</v>
      </c>
      <c r="F155" s="23" t="s">
        <v>1565</v>
      </c>
    </row>
    <row r="156" spans="1:6" ht="30" x14ac:dyDescent="0.25">
      <c r="A156" s="5">
        <v>1325</v>
      </c>
      <c r="B156" s="5" t="s">
        <v>88</v>
      </c>
      <c r="C156" s="5" t="s">
        <v>329</v>
      </c>
      <c r="D156" s="5" t="s">
        <v>379</v>
      </c>
      <c r="E156" s="23" t="s">
        <v>1565</v>
      </c>
      <c r="F156" s="23" t="s">
        <v>1565</v>
      </c>
    </row>
    <row r="157" spans="1:6" ht="105" x14ac:dyDescent="0.25">
      <c r="A157" s="5">
        <v>452</v>
      </c>
      <c r="B157" s="7" t="s">
        <v>392</v>
      </c>
      <c r="C157" s="5" t="s">
        <v>351</v>
      </c>
      <c r="D157" s="5" t="s">
        <v>323</v>
      </c>
      <c r="E157" s="23" t="s">
        <v>1565</v>
      </c>
      <c r="F157" s="23" t="s">
        <v>1565</v>
      </c>
    </row>
    <row r="158" spans="1:6" ht="90" x14ac:dyDescent="0.25">
      <c r="A158" s="6">
        <v>472</v>
      </c>
      <c r="B158" s="7" t="s">
        <v>90</v>
      </c>
      <c r="C158" s="6" t="s">
        <v>351</v>
      </c>
      <c r="D158" s="6" t="s">
        <v>323</v>
      </c>
      <c r="E158" s="23" t="s">
        <v>1565</v>
      </c>
      <c r="F158" s="23" t="s">
        <v>1565</v>
      </c>
    </row>
    <row r="159" spans="1:6" ht="30" x14ac:dyDescent="0.25">
      <c r="A159" s="5">
        <v>1340</v>
      </c>
      <c r="B159" s="5" t="s">
        <v>91</v>
      </c>
      <c r="C159" s="5" t="s">
        <v>318</v>
      </c>
      <c r="D159" s="5" t="s">
        <v>379</v>
      </c>
      <c r="E159" s="23" t="s">
        <v>1565</v>
      </c>
      <c r="F159" s="23" t="s">
        <v>1565</v>
      </c>
    </row>
    <row r="160" spans="1:6" ht="30" x14ac:dyDescent="0.25">
      <c r="A160" s="5">
        <v>1308</v>
      </c>
      <c r="B160" s="5" t="s">
        <v>92</v>
      </c>
      <c r="C160" s="5" t="s">
        <v>320</v>
      </c>
      <c r="D160" s="5" t="s">
        <v>379</v>
      </c>
      <c r="E160" s="23" t="s">
        <v>1565</v>
      </c>
      <c r="F160" s="23" t="s">
        <v>1565</v>
      </c>
    </row>
    <row r="161" spans="1:6" ht="30" x14ac:dyDescent="0.25">
      <c r="A161" s="5">
        <v>1334</v>
      </c>
      <c r="B161" s="5" t="s">
        <v>93</v>
      </c>
      <c r="C161" s="5" t="s">
        <v>331</v>
      </c>
      <c r="D161" s="5" t="s">
        <v>379</v>
      </c>
      <c r="E161" s="23" t="s">
        <v>1565</v>
      </c>
      <c r="F161" s="23" t="s">
        <v>1565</v>
      </c>
    </row>
    <row r="162" spans="1:6" ht="30" x14ac:dyDescent="0.25">
      <c r="A162" s="5">
        <v>1318</v>
      </c>
      <c r="B162" s="5" t="s">
        <v>95</v>
      </c>
      <c r="C162" s="5" t="s">
        <v>333</v>
      </c>
      <c r="D162" s="5" t="s">
        <v>379</v>
      </c>
      <c r="E162" s="23" t="s">
        <v>1565</v>
      </c>
      <c r="F162" s="23" t="s">
        <v>1565</v>
      </c>
    </row>
    <row r="163" spans="1:6" ht="105" x14ac:dyDescent="0.25">
      <c r="A163" s="6">
        <v>518</v>
      </c>
      <c r="B163" s="7" t="s">
        <v>96</v>
      </c>
      <c r="C163" s="6" t="s">
        <v>351</v>
      </c>
      <c r="D163" s="6" t="s">
        <v>323</v>
      </c>
      <c r="E163" s="23" t="s">
        <v>1565</v>
      </c>
      <c r="F163" s="23" t="s">
        <v>1565</v>
      </c>
    </row>
    <row r="164" spans="1:6" ht="30" x14ac:dyDescent="0.25">
      <c r="A164" s="5">
        <v>1309</v>
      </c>
      <c r="B164" s="5" t="s">
        <v>97</v>
      </c>
      <c r="C164" s="5" t="s">
        <v>351</v>
      </c>
      <c r="D164" s="5" t="s">
        <v>379</v>
      </c>
      <c r="E164" s="23" t="s">
        <v>1565</v>
      </c>
      <c r="F164" s="23" t="s">
        <v>1565</v>
      </c>
    </row>
    <row r="165" spans="1:6" ht="30" x14ac:dyDescent="0.25">
      <c r="A165" s="5">
        <v>1310</v>
      </c>
      <c r="B165" s="5" t="s">
        <v>98</v>
      </c>
      <c r="C165" s="5" t="s">
        <v>351</v>
      </c>
      <c r="D165" s="5" t="s">
        <v>379</v>
      </c>
      <c r="E165" s="23" t="s">
        <v>1565</v>
      </c>
      <c r="F165" s="23" t="s">
        <v>1565</v>
      </c>
    </row>
    <row r="166" spans="1:6" ht="30" x14ac:dyDescent="0.25">
      <c r="A166" s="5">
        <v>1319</v>
      </c>
      <c r="B166" s="5" t="s">
        <v>99</v>
      </c>
      <c r="C166" s="5" t="s">
        <v>333</v>
      </c>
      <c r="D166" s="5" t="s">
        <v>379</v>
      </c>
      <c r="E166" s="23" t="s">
        <v>1565</v>
      </c>
      <c r="F166" s="23" t="s">
        <v>1565</v>
      </c>
    </row>
    <row r="167" spans="1:6" ht="30" x14ac:dyDescent="0.25">
      <c r="A167" s="5">
        <v>1320</v>
      </c>
      <c r="B167" s="5" t="s">
        <v>100</v>
      </c>
      <c r="C167" s="5" t="s">
        <v>333</v>
      </c>
      <c r="D167" s="5" t="s">
        <v>379</v>
      </c>
      <c r="E167" s="23" t="s">
        <v>1565</v>
      </c>
      <c r="F167" s="23" t="s">
        <v>1565</v>
      </c>
    </row>
    <row r="168" spans="1:6" ht="30" x14ac:dyDescent="0.25">
      <c r="A168" s="5">
        <v>1326</v>
      </c>
      <c r="B168" s="5" t="s">
        <v>101</v>
      </c>
      <c r="C168" s="5" t="s">
        <v>329</v>
      </c>
      <c r="D168" s="5" t="s">
        <v>379</v>
      </c>
      <c r="E168" s="23" t="s">
        <v>1565</v>
      </c>
      <c r="F168" s="23" t="s">
        <v>1565</v>
      </c>
    </row>
    <row r="169" spans="1:6" ht="30" x14ac:dyDescent="0.25">
      <c r="A169" s="5">
        <v>1335</v>
      </c>
      <c r="B169" s="5" t="s">
        <v>102</v>
      </c>
      <c r="C169" s="5" t="s">
        <v>331</v>
      </c>
      <c r="D169" s="5" t="s">
        <v>379</v>
      </c>
      <c r="E169" s="23" t="s">
        <v>1565</v>
      </c>
      <c r="F169" s="23" t="s">
        <v>1565</v>
      </c>
    </row>
    <row r="170" spans="1:6" ht="30" x14ac:dyDescent="0.25">
      <c r="A170" s="5">
        <v>1327</v>
      </c>
      <c r="B170" s="5" t="s">
        <v>103</v>
      </c>
      <c r="C170" s="5" t="s">
        <v>329</v>
      </c>
      <c r="D170" s="5" t="s">
        <v>379</v>
      </c>
      <c r="E170" s="23" t="s">
        <v>1565</v>
      </c>
      <c r="F170" s="23" t="s">
        <v>1565</v>
      </c>
    </row>
    <row r="171" spans="1:6" ht="30" x14ac:dyDescent="0.25">
      <c r="A171" s="5">
        <v>1341</v>
      </c>
      <c r="B171" s="5" t="s">
        <v>104</v>
      </c>
      <c r="C171" s="5" t="s">
        <v>318</v>
      </c>
      <c r="D171" s="5" t="s">
        <v>379</v>
      </c>
      <c r="E171" s="23" t="s">
        <v>1565</v>
      </c>
      <c r="F171" s="23" t="s">
        <v>1565</v>
      </c>
    </row>
    <row r="172" spans="1:6" ht="30" x14ac:dyDescent="0.25">
      <c r="A172" s="5">
        <v>1311</v>
      </c>
      <c r="B172" s="5" t="s">
        <v>105</v>
      </c>
      <c r="C172" s="5" t="s">
        <v>351</v>
      </c>
      <c r="D172" s="5" t="s">
        <v>379</v>
      </c>
      <c r="E172" s="23" t="s">
        <v>1565</v>
      </c>
      <c r="F172" s="23" t="s">
        <v>1565</v>
      </c>
    </row>
    <row r="173" spans="1:6" ht="135" x14ac:dyDescent="0.25">
      <c r="A173" s="6">
        <v>539</v>
      </c>
      <c r="B173" s="7" t="s">
        <v>106</v>
      </c>
      <c r="C173" s="6" t="s">
        <v>351</v>
      </c>
      <c r="D173" s="6" t="s">
        <v>323</v>
      </c>
      <c r="E173" s="23" t="s">
        <v>1565</v>
      </c>
      <c r="F173" s="23" t="s">
        <v>1565</v>
      </c>
    </row>
    <row r="174" spans="1:6" ht="75" x14ac:dyDescent="0.25">
      <c r="A174" s="5">
        <v>1168</v>
      </c>
      <c r="B174" s="7" t="s">
        <v>393</v>
      </c>
      <c r="C174" s="5" t="s">
        <v>335</v>
      </c>
      <c r="D174" s="5" t="s">
        <v>316</v>
      </c>
      <c r="E174" s="7" t="s">
        <v>209</v>
      </c>
      <c r="F174" s="23" t="s">
        <v>209</v>
      </c>
    </row>
    <row r="175" spans="1:6" x14ac:dyDescent="0.25">
      <c r="A175" s="5">
        <v>324</v>
      </c>
      <c r="B175" s="5" t="s">
        <v>394</v>
      </c>
      <c r="C175" s="6" t="s">
        <v>336</v>
      </c>
      <c r="D175" s="6" t="s">
        <v>367</v>
      </c>
      <c r="E175" s="7" t="s">
        <v>209</v>
      </c>
      <c r="F175" s="23" t="s">
        <v>1567</v>
      </c>
    </row>
    <row r="176" spans="1:6" ht="135" x14ac:dyDescent="0.25">
      <c r="A176" s="5">
        <v>1012</v>
      </c>
      <c r="B176" s="7" t="s">
        <v>395</v>
      </c>
      <c r="C176" s="7" t="s">
        <v>331</v>
      </c>
      <c r="D176" s="6" t="s">
        <v>326</v>
      </c>
      <c r="E176" s="7" t="s">
        <v>209</v>
      </c>
      <c r="F176" s="23" t="s">
        <v>212</v>
      </c>
    </row>
    <row r="177" spans="1:6" ht="105" x14ac:dyDescent="0.25">
      <c r="A177" s="5">
        <v>405</v>
      </c>
      <c r="B177" s="7" t="s">
        <v>210</v>
      </c>
      <c r="C177" s="6" t="s">
        <v>334</v>
      </c>
      <c r="D177" s="6" t="s">
        <v>326</v>
      </c>
      <c r="E177" s="7" t="s">
        <v>209</v>
      </c>
      <c r="F177" s="23" t="s">
        <v>212</v>
      </c>
    </row>
    <row r="178" spans="1:6" ht="60" x14ac:dyDescent="0.25">
      <c r="A178" s="5">
        <v>89</v>
      </c>
      <c r="B178" s="7" t="s">
        <v>211</v>
      </c>
      <c r="C178" s="6" t="s">
        <v>336</v>
      </c>
      <c r="D178" s="6" t="s">
        <v>312</v>
      </c>
      <c r="E178" s="7" t="s">
        <v>209</v>
      </c>
      <c r="F178" s="23" t="s">
        <v>1568</v>
      </c>
    </row>
    <row r="179" spans="1:6" ht="60" x14ac:dyDescent="0.25">
      <c r="A179" s="5">
        <v>515</v>
      </c>
      <c r="B179" s="7" t="s">
        <v>396</v>
      </c>
      <c r="C179" s="6" t="s">
        <v>332</v>
      </c>
      <c r="D179" s="6" t="s">
        <v>326</v>
      </c>
      <c r="E179" s="7" t="s">
        <v>209</v>
      </c>
      <c r="F179" s="23" t="s">
        <v>212</v>
      </c>
    </row>
    <row r="180" spans="1:6" ht="45" x14ac:dyDescent="0.25">
      <c r="A180" s="5">
        <v>225</v>
      </c>
      <c r="B180" s="7" t="s">
        <v>222</v>
      </c>
      <c r="C180" s="5" t="s">
        <v>329</v>
      </c>
      <c r="D180" s="5" t="s">
        <v>325</v>
      </c>
      <c r="E180" s="7" t="str">
        <f>C180</f>
        <v>Limpopo</v>
      </c>
      <c r="F180" s="23" t="s">
        <v>212</v>
      </c>
    </row>
    <row r="181" spans="1:6" ht="105" x14ac:dyDescent="0.25">
      <c r="A181" s="5">
        <v>990</v>
      </c>
      <c r="B181" s="7" t="s">
        <v>397</v>
      </c>
      <c r="C181" s="6" t="s">
        <v>320</v>
      </c>
      <c r="D181" s="6" t="s">
        <v>326</v>
      </c>
      <c r="E181" s="7" t="s">
        <v>209</v>
      </c>
      <c r="F181" s="23" t="s">
        <v>212</v>
      </c>
    </row>
    <row r="182" spans="1:6" ht="30" x14ac:dyDescent="0.25">
      <c r="A182" s="5">
        <v>1570</v>
      </c>
      <c r="B182" s="7" t="s">
        <v>398</v>
      </c>
      <c r="C182" s="8" t="s">
        <v>318</v>
      </c>
      <c r="D182" s="6" t="s">
        <v>326</v>
      </c>
      <c r="E182" s="7" t="s">
        <v>209</v>
      </c>
      <c r="F182" s="23" t="s">
        <v>212</v>
      </c>
    </row>
    <row r="183" spans="1:6" x14ac:dyDescent="0.25">
      <c r="A183" s="5">
        <v>441</v>
      </c>
      <c r="B183" s="5" t="s">
        <v>399</v>
      </c>
      <c r="C183" s="6" t="s">
        <v>336</v>
      </c>
      <c r="D183" s="6" t="s">
        <v>323</v>
      </c>
      <c r="E183" s="7" t="s">
        <v>209</v>
      </c>
      <c r="F183" s="23" t="s">
        <v>1567</v>
      </c>
    </row>
    <row r="184" spans="1:6" x14ac:dyDescent="0.25">
      <c r="A184" s="5">
        <v>1123</v>
      </c>
      <c r="B184" s="5" t="s">
        <v>400</v>
      </c>
      <c r="C184" s="6" t="s">
        <v>311</v>
      </c>
      <c r="D184" s="6" t="s">
        <v>316</v>
      </c>
      <c r="E184" s="7" t="s">
        <v>209</v>
      </c>
      <c r="F184" s="23" t="s">
        <v>1567</v>
      </c>
    </row>
    <row r="185" spans="1:6" ht="75" x14ac:dyDescent="0.25">
      <c r="A185" s="6">
        <v>1224</v>
      </c>
      <c r="B185" s="7" t="s">
        <v>220</v>
      </c>
      <c r="C185" s="6" t="s">
        <v>336</v>
      </c>
      <c r="D185" s="6" t="s">
        <v>323</v>
      </c>
      <c r="E185" s="7" t="s">
        <v>209</v>
      </c>
      <c r="F185" s="23" t="s">
        <v>212</v>
      </c>
    </row>
    <row r="186" spans="1:6" ht="90" x14ac:dyDescent="0.25">
      <c r="A186" s="6">
        <v>423</v>
      </c>
      <c r="B186" s="7" t="s">
        <v>221</v>
      </c>
      <c r="C186" s="6" t="s">
        <v>336</v>
      </c>
      <c r="D186" s="6" t="s">
        <v>323</v>
      </c>
      <c r="E186" s="7" t="s">
        <v>209</v>
      </c>
      <c r="F186" s="23" t="s">
        <v>212</v>
      </c>
    </row>
    <row r="187" spans="1:6" x14ac:dyDescent="0.25">
      <c r="A187" s="5">
        <v>422</v>
      </c>
      <c r="B187" s="5" t="s">
        <v>219</v>
      </c>
      <c r="C187" s="6" t="s">
        <v>335</v>
      </c>
      <c r="D187" s="6" t="s">
        <v>323</v>
      </c>
      <c r="E187" s="22" t="s">
        <v>209</v>
      </c>
      <c r="F187" s="23" t="s">
        <v>1567</v>
      </c>
    </row>
    <row r="188" spans="1:6" x14ac:dyDescent="0.25">
      <c r="A188" s="5">
        <v>98</v>
      </c>
      <c r="B188" s="5" t="s">
        <v>217</v>
      </c>
      <c r="C188" s="5" t="s">
        <v>336</v>
      </c>
      <c r="D188" s="5" t="s">
        <v>352</v>
      </c>
      <c r="E188" s="22" t="s">
        <v>209</v>
      </c>
      <c r="F188" s="23" t="s">
        <v>212</v>
      </c>
    </row>
    <row r="189" spans="1:6" ht="30" x14ac:dyDescent="0.25">
      <c r="A189" s="5">
        <v>516</v>
      </c>
      <c r="B189" s="7" t="s">
        <v>402</v>
      </c>
      <c r="C189" s="6" t="s">
        <v>333</v>
      </c>
      <c r="D189" s="6" t="s">
        <v>326</v>
      </c>
      <c r="E189" s="7" t="s">
        <v>209</v>
      </c>
      <c r="F189" s="23" t="s">
        <v>212</v>
      </c>
    </row>
    <row r="190" spans="1:6" ht="90" x14ac:dyDescent="0.25">
      <c r="A190" s="5">
        <v>424</v>
      </c>
      <c r="B190" s="7" t="s">
        <v>403</v>
      </c>
      <c r="C190" s="6" t="s">
        <v>329</v>
      </c>
      <c r="D190" s="6" t="s">
        <v>326</v>
      </c>
      <c r="E190" s="7" t="s">
        <v>209</v>
      </c>
      <c r="F190" s="23" t="s">
        <v>212</v>
      </c>
    </row>
    <row r="191" spans="1:6" ht="75" x14ac:dyDescent="0.25">
      <c r="A191" s="5">
        <v>445</v>
      </c>
      <c r="B191" s="7" t="s">
        <v>404</v>
      </c>
      <c r="C191" s="7" t="s">
        <v>328</v>
      </c>
      <c r="D191" s="6" t="s">
        <v>326</v>
      </c>
      <c r="E191" s="7" t="s">
        <v>209</v>
      </c>
      <c r="F191" s="23" t="s">
        <v>212</v>
      </c>
    </row>
    <row r="192" spans="1:6" ht="30" x14ac:dyDescent="0.25">
      <c r="A192" s="5">
        <v>90</v>
      </c>
      <c r="B192" s="5" t="s">
        <v>225</v>
      </c>
      <c r="C192" s="6" t="s">
        <v>324</v>
      </c>
      <c r="D192" s="6" t="s">
        <v>312</v>
      </c>
      <c r="E192" s="25" t="s">
        <v>1569</v>
      </c>
      <c r="F192" s="25" t="s">
        <v>1569</v>
      </c>
    </row>
    <row r="193" spans="1:6" x14ac:dyDescent="0.25">
      <c r="A193" s="5">
        <v>1065</v>
      </c>
      <c r="B193" s="5" t="s">
        <v>227</v>
      </c>
      <c r="C193" s="6" t="s">
        <v>324</v>
      </c>
      <c r="D193" s="6" t="s">
        <v>316</v>
      </c>
      <c r="E193" s="7" t="s">
        <v>439</v>
      </c>
      <c r="F193" s="26" t="s">
        <v>439</v>
      </c>
    </row>
    <row r="194" spans="1:6" ht="45" x14ac:dyDescent="0.25">
      <c r="A194" s="15">
        <v>533</v>
      </c>
      <c r="B194" s="16" t="s">
        <v>228</v>
      </c>
      <c r="C194" s="15" t="s">
        <v>324</v>
      </c>
      <c r="D194" s="15" t="s">
        <v>352</v>
      </c>
      <c r="E194" s="27" t="s">
        <v>439</v>
      </c>
      <c r="F194" s="27" t="s">
        <v>439</v>
      </c>
    </row>
    <row r="195" spans="1:6" ht="28.5" x14ac:dyDescent="0.25">
      <c r="A195" s="17">
        <v>1112</v>
      </c>
      <c r="B195" s="18" t="s">
        <v>178</v>
      </c>
      <c r="C195" s="19" t="s">
        <v>311</v>
      </c>
      <c r="D195" s="18" t="s">
        <v>316</v>
      </c>
      <c r="E195" s="7" t="s">
        <v>179</v>
      </c>
      <c r="F195" s="23" t="s">
        <v>1562</v>
      </c>
    </row>
    <row r="196" spans="1:6" ht="57" x14ac:dyDescent="0.25">
      <c r="A196" s="17">
        <v>1502</v>
      </c>
      <c r="B196" s="18" t="s">
        <v>184</v>
      </c>
      <c r="C196" s="19" t="s">
        <v>311</v>
      </c>
      <c r="D196" s="18" t="s">
        <v>316</v>
      </c>
      <c r="E196" s="7" t="s">
        <v>179</v>
      </c>
      <c r="F196" s="23" t="s">
        <v>1562</v>
      </c>
    </row>
    <row r="197" spans="1:6" ht="42.75" x14ac:dyDescent="0.25">
      <c r="A197" s="17">
        <v>1159</v>
      </c>
      <c r="B197" s="18" t="s">
        <v>185</v>
      </c>
      <c r="C197" s="19" t="s">
        <v>327</v>
      </c>
      <c r="D197" s="18" t="s">
        <v>316</v>
      </c>
      <c r="E197" s="7" t="s">
        <v>179</v>
      </c>
      <c r="F197" s="23" t="s">
        <v>1562</v>
      </c>
    </row>
    <row r="198" spans="1:6" ht="28.5" x14ac:dyDescent="0.25">
      <c r="A198" s="17">
        <v>1115</v>
      </c>
      <c r="B198" s="18" t="s">
        <v>186</v>
      </c>
      <c r="C198" s="19" t="s">
        <v>311</v>
      </c>
      <c r="D198" s="18" t="s">
        <v>316</v>
      </c>
      <c r="E198" s="7" t="s">
        <v>179</v>
      </c>
      <c r="F198" s="23" t="s">
        <v>1562</v>
      </c>
    </row>
    <row r="199" spans="1:6" ht="42.75" x14ac:dyDescent="0.25">
      <c r="A199" s="17">
        <v>1114</v>
      </c>
      <c r="B199" s="18" t="s">
        <v>189</v>
      </c>
      <c r="C199" s="19" t="s">
        <v>311</v>
      </c>
      <c r="D199" s="18" t="s">
        <v>316</v>
      </c>
      <c r="E199" s="7" t="s">
        <v>179</v>
      </c>
      <c r="F199" s="23" t="s">
        <v>1562</v>
      </c>
    </row>
    <row r="200" spans="1:6" ht="42.75" x14ac:dyDescent="0.25">
      <c r="A200" s="17">
        <v>1177</v>
      </c>
      <c r="B200" s="18" t="s">
        <v>115</v>
      </c>
      <c r="C200" s="19" t="s">
        <v>331</v>
      </c>
      <c r="D200" s="18" t="s">
        <v>316</v>
      </c>
      <c r="E200" s="7" t="s">
        <v>108</v>
      </c>
      <c r="F200" s="23" t="s">
        <v>1562</v>
      </c>
    </row>
    <row r="201" spans="1:6" ht="42.75" x14ac:dyDescent="0.25">
      <c r="A201" s="17">
        <v>308</v>
      </c>
      <c r="B201" s="18" t="s">
        <v>118</v>
      </c>
      <c r="C201" s="19" t="s">
        <v>331</v>
      </c>
      <c r="D201" s="18" t="s">
        <v>316</v>
      </c>
      <c r="E201" s="7" t="s">
        <v>108</v>
      </c>
      <c r="F201" s="23" t="s">
        <v>1562</v>
      </c>
    </row>
    <row r="202" spans="1:6" ht="28.5" x14ac:dyDescent="0.25">
      <c r="A202" s="17">
        <v>326</v>
      </c>
      <c r="B202" s="18" t="s">
        <v>119</v>
      </c>
      <c r="C202" s="19" t="s">
        <v>331</v>
      </c>
      <c r="D202" s="18" t="s">
        <v>316</v>
      </c>
      <c r="E202" s="7" t="s">
        <v>108</v>
      </c>
      <c r="F202" s="23" t="s">
        <v>1562</v>
      </c>
    </row>
    <row r="203" spans="1:6" ht="71.25" x14ac:dyDescent="0.25">
      <c r="A203" s="17">
        <v>329</v>
      </c>
      <c r="B203" s="18" t="s">
        <v>120</v>
      </c>
      <c r="C203" s="19" t="s">
        <v>318</v>
      </c>
      <c r="D203" s="18" t="s">
        <v>316</v>
      </c>
      <c r="E203" s="7" t="s">
        <v>108</v>
      </c>
      <c r="F203" s="23" t="s">
        <v>1562</v>
      </c>
    </row>
    <row r="204" spans="1:6" ht="42.75" x14ac:dyDescent="0.25">
      <c r="A204" s="17">
        <v>453</v>
      </c>
      <c r="B204" s="18" t="s">
        <v>121</v>
      </c>
      <c r="C204" s="19" t="s">
        <v>318</v>
      </c>
      <c r="D204" s="18" t="s">
        <v>316</v>
      </c>
      <c r="E204" s="7" t="s">
        <v>108</v>
      </c>
      <c r="F204" s="23" t="s">
        <v>1562</v>
      </c>
    </row>
    <row r="205" spans="1:6" ht="57" x14ac:dyDescent="0.25">
      <c r="A205" s="17">
        <v>1431</v>
      </c>
      <c r="B205" s="18" t="s">
        <v>145</v>
      </c>
      <c r="C205" s="19" t="s">
        <v>335</v>
      </c>
      <c r="D205" s="18" t="s">
        <v>316</v>
      </c>
      <c r="E205" s="7" t="s">
        <v>141</v>
      </c>
      <c r="F205" s="23" t="s">
        <v>1562</v>
      </c>
    </row>
    <row r="206" spans="1:6" ht="71.25" x14ac:dyDescent="0.25">
      <c r="A206" s="17">
        <v>1183</v>
      </c>
      <c r="B206" s="18" t="s">
        <v>146</v>
      </c>
      <c r="C206" s="19" t="s">
        <v>335</v>
      </c>
      <c r="D206" s="18" t="s">
        <v>316</v>
      </c>
      <c r="E206" s="7" t="s">
        <v>141</v>
      </c>
      <c r="F206" s="23" t="s">
        <v>1562</v>
      </c>
    </row>
  </sheetData>
  <autoFilter ref="A2:F206" xr:uid="{22993E5E-B9F0-44A8-A61A-C2D7C904EBF8}"/>
  <conditionalFormatting sqref="A1:A174">
    <cfRule type="duplicateValues" dxfId="9" priority="9"/>
  </conditionalFormatting>
  <conditionalFormatting sqref="A1:A206">
    <cfRule type="duplicateValues" dxfId="8" priority="2"/>
    <cfRule type="duplicateValues" dxfId="7" priority="5"/>
  </conditionalFormatting>
  <conditionalFormatting sqref="A4:A193">
    <cfRule type="duplicateValues" dxfId="6" priority="3"/>
  </conditionalFormatting>
  <conditionalFormatting sqref="A96:A97">
    <cfRule type="duplicateValues" dxfId="5" priority="7"/>
  </conditionalFormatting>
  <conditionalFormatting sqref="A137">
    <cfRule type="duplicateValues" dxfId="4" priority="8"/>
  </conditionalFormatting>
  <conditionalFormatting sqref="A195:A206">
    <cfRule type="duplicateValues" dxfId="3" priority="4"/>
  </conditionalFormatting>
  <conditionalFormatting sqref="B3:B206">
    <cfRule type="duplicateValues" dxfId="2" priority="1"/>
  </conditionalFormatting>
  <conditionalFormatting sqref="B175:B189">
    <cfRule type="duplicateValues" dxfId="1" priority="10"/>
  </conditionalFormatting>
  <conditionalFormatting sqref="B189">
    <cfRule type="duplicateValues" dxfId="0" priority="6"/>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3C191-E392-4504-8FB9-0BEFADFD83AD}">
  <sheetPr>
    <tabColor theme="5" tint="0.59999389629810485"/>
  </sheetPr>
  <dimension ref="A1:AP425"/>
  <sheetViews>
    <sheetView showGridLines="0" topLeftCell="B1" zoomScale="90" zoomScaleNormal="90" workbookViewId="0">
      <pane ySplit="4" topLeftCell="A5" activePane="bottomLeft" state="frozen"/>
      <selection activeCell="U1" sqref="U1"/>
      <selection pane="bottomLeft" activeCell="K5" sqref="K5"/>
    </sheetView>
  </sheetViews>
  <sheetFormatPr defaultColWidth="8.85546875" defaultRowHeight="15" x14ac:dyDescent="0.25"/>
  <cols>
    <col min="1" max="1" width="4.85546875" style="2" customWidth="1"/>
    <col min="2" max="2" width="28.28515625" style="2" customWidth="1"/>
    <col min="3" max="3" width="19.140625" style="2" customWidth="1"/>
    <col min="4" max="4" width="13.5703125" style="2" customWidth="1"/>
    <col min="5" max="5" width="5.42578125" style="2" customWidth="1"/>
    <col min="6" max="6" width="5.28515625" style="2" customWidth="1"/>
    <col min="7" max="7" width="10.85546875" style="2" customWidth="1"/>
    <col min="8" max="8" width="16.5703125" style="2" customWidth="1"/>
    <col min="9" max="9" width="10.7109375" style="2" customWidth="1"/>
    <col min="10" max="10" width="17.85546875" style="2" bestFit="1" customWidth="1"/>
    <col min="11" max="11" width="11" style="2" customWidth="1"/>
    <col min="12" max="14" width="12.42578125" style="2" customWidth="1"/>
    <col min="15" max="15" width="13.7109375" style="2" customWidth="1"/>
    <col min="16" max="16" width="3.7109375" style="2" customWidth="1"/>
    <col min="17" max="19" width="19" style="2" customWidth="1"/>
    <col min="20" max="20" width="46.140625" style="2" customWidth="1"/>
    <col min="21" max="21" width="18.28515625" style="2" customWidth="1"/>
    <col min="22" max="22" width="41.85546875" style="2" customWidth="1"/>
    <col min="23" max="23" width="17" style="2" customWidth="1"/>
    <col min="24" max="24" width="14.140625" style="2" customWidth="1"/>
    <col min="25" max="26" width="8.85546875" style="2"/>
    <col min="27" max="27" width="21.5703125" style="29" customWidth="1"/>
    <col min="28" max="30" width="21.5703125" style="2" customWidth="1"/>
    <col min="31" max="34" width="8.85546875" style="2" customWidth="1"/>
    <col min="35" max="35" width="11.7109375" style="2" customWidth="1"/>
    <col min="36" max="36" width="23.85546875" style="2" customWidth="1"/>
    <col min="37" max="37" width="22.5703125" style="2" customWidth="1"/>
    <col min="38" max="38" width="20.140625" style="2" customWidth="1"/>
    <col min="39" max="40" width="25.5703125" style="29" customWidth="1"/>
    <col min="41" max="16384" width="8.85546875" style="2"/>
  </cols>
  <sheetData>
    <row r="1" spans="1:42" ht="48" customHeight="1" x14ac:dyDescent="0.25">
      <c r="A1" s="361"/>
      <c r="B1" s="361"/>
      <c r="C1" s="361"/>
      <c r="D1" s="361"/>
      <c r="E1" s="361"/>
      <c r="G1" s="362" t="s">
        <v>1570</v>
      </c>
      <c r="H1" s="362"/>
      <c r="I1" s="362"/>
      <c r="J1" s="362"/>
      <c r="K1" s="362"/>
      <c r="L1" s="362"/>
      <c r="M1" s="362"/>
      <c r="N1" s="362"/>
      <c r="O1" s="362"/>
      <c r="P1" s="362"/>
      <c r="Q1" s="362"/>
      <c r="R1" s="362"/>
      <c r="S1" s="362"/>
      <c r="T1" s="362"/>
      <c r="AI1" s="2">
        <f>237+182</f>
        <v>419</v>
      </c>
    </row>
    <row r="2" spans="1:42" ht="14.25" customHeight="1" x14ac:dyDescent="0.25">
      <c r="B2" s="363" t="s">
        <v>1510</v>
      </c>
      <c r="C2" s="363"/>
      <c r="D2" s="363"/>
      <c r="E2" s="363"/>
      <c r="G2" s="363" t="s">
        <v>488</v>
      </c>
      <c r="H2" s="363"/>
      <c r="I2" s="363"/>
      <c r="J2" s="363"/>
      <c r="K2" s="363"/>
      <c r="L2" s="363"/>
      <c r="M2" s="363"/>
      <c r="N2" s="363"/>
      <c r="O2" s="363"/>
      <c r="P2" s="363"/>
      <c r="Q2" s="30" t="s">
        <v>1571</v>
      </c>
      <c r="R2" s="30"/>
      <c r="S2" s="30"/>
      <c r="T2" s="31">
        <v>45535</v>
      </c>
    </row>
    <row r="3" spans="1:42" ht="14.25" customHeight="1" x14ac:dyDescent="0.25">
      <c r="A3" s="32" t="s">
        <v>11</v>
      </c>
      <c r="B3" s="33" t="s">
        <v>3</v>
      </c>
      <c r="C3" s="33" t="s">
        <v>424</v>
      </c>
      <c r="D3" s="33"/>
      <c r="E3" s="33" t="s">
        <v>300</v>
      </c>
      <c r="F3" s="33" t="s">
        <v>1186</v>
      </c>
      <c r="G3" s="33" t="s">
        <v>428</v>
      </c>
      <c r="H3" s="33" t="s">
        <v>429</v>
      </c>
      <c r="I3" s="33" t="s">
        <v>430</v>
      </c>
      <c r="J3" s="34" t="s">
        <v>416</v>
      </c>
      <c r="K3" s="34"/>
      <c r="L3" s="34"/>
      <c r="M3" s="34"/>
      <c r="N3" s="34"/>
      <c r="O3" s="35"/>
      <c r="Q3" s="2" t="s">
        <v>1572</v>
      </c>
      <c r="R3" s="2" t="s">
        <v>1573</v>
      </c>
      <c r="S3" s="2" t="s">
        <v>1574</v>
      </c>
      <c r="AM3" s="29" t="s">
        <v>1575</v>
      </c>
      <c r="AN3" s="29" t="s">
        <v>1575</v>
      </c>
    </row>
    <row r="4" spans="1:42" ht="42.75" customHeight="1" x14ac:dyDescent="0.25">
      <c r="A4" s="32" t="s">
        <v>11</v>
      </c>
      <c r="B4" s="33" t="s">
        <v>3</v>
      </c>
      <c r="C4" s="33" t="s">
        <v>424</v>
      </c>
      <c r="D4" s="36" t="s">
        <v>433</v>
      </c>
      <c r="E4" s="33" t="s">
        <v>300</v>
      </c>
      <c r="F4" s="33" t="s">
        <v>1186</v>
      </c>
      <c r="G4" s="33" t="s">
        <v>428</v>
      </c>
      <c r="H4" s="33" t="s">
        <v>429</v>
      </c>
      <c r="I4" s="33" t="s">
        <v>430</v>
      </c>
      <c r="J4" s="37" t="s">
        <v>417</v>
      </c>
      <c r="K4" s="37" t="s">
        <v>1576</v>
      </c>
      <c r="L4" s="37" t="s">
        <v>1577</v>
      </c>
      <c r="M4" s="37" t="s">
        <v>1578</v>
      </c>
      <c r="N4" s="37" t="s">
        <v>1579</v>
      </c>
      <c r="O4" s="37" t="s">
        <v>1580</v>
      </c>
      <c r="P4" s="38"/>
      <c r="Q4" s="39" t="s">
        <v>1581</v>
      </c>
      <c r="R4" s="39" t="s">
        <v>1582</v>
      </c>
      <c r="S4" s="39" t="s">
        <v>1583</v>
      </c>
      <c r="T4" s="39" t="s">
        <v>416</v>
      </c>
      <c r="U4" s="39" t="s">
        <v>1584</v>
      </c>
      <c r="V4" s="39" t="s">
        <v>1585</v>
      </c>
      <c r="W4" s="39" t="s">
        <v>1586</v>
      </c>
      <c r="X4" s="39" t="s">
        <v>1587</v>
      </c>
      <c r="Y4" s="39" t="s">
        <v>1588</v>
      </c>
      <c r="Z4" s="39" t="s">
        <v>1589</v>
      </c>
      <c r="AA4" s="40" t="s">
        <v>1575</v>
      </c>
      <c r="AB4" s="39" t="s">
        <v>1590</v>
      </c>
      <c r="AC4" s="39" t="s">
        <v>1591</v>
      </c>
      <c r="AD4" s="39" t="s">
        <v>1592</v>
      </c>
      <c r="AJ4" s="39" t="s">
        <v>1593</v>
      </c>
      <c r="AK4" s="41"/>
      <c r="AL4" s="41"/>
      <c r="AM4" s="42" t="s">
        <v>1594</v>
      </c>
      <c r="AN4" s="42" t="s">
        <v>1595</v>
      </c>
    </row>
    <row r="5" spans="1:42" ht="40.15" customHeight="1" x14ac:dyDescent="0.25">
      <c r="A5" s="43">
        <v>9</v>
      </c>
      <c r="B5" s="44" t="s">
        <v>953</v>
      </c>
      <c r="C5" s="44" t="s">
        <v>326</v>
      </c>
      <c r="D5" s="44" t="s">
        <v>454</v>
      </c>
      <c r="E5" s="44" t="s">
        <v>1086</v>
      </c>
      <c r="F5" s="44" t="s">
        <v>1086</v>
      </c>
      <c r="G5" s="44" t="s">
        <v>461</v>
      </c>
      <c r="H5" s="44" t="s">
        <v>1</v>
      </c>
      <c r="I5" s="44" t="s">
        <v>1</v>
      </c>
      <c r="J5" s="45" t="s">
        <v>33</v>
      </c>
      <c r="K5" s="45" t="s">
        <v>33</v>
      </c>
      <c r="L5" s="45" t="s">
        <v>33</v>
      </c>
      <c r="M5" s="45" t="s">
        <v>33</v>
      </c>
      <c r="N5" s="46" t="s">
        <v>33</v>
      </c>
      <c r="O5" s="47" t="str">
        <f>VLOOKUP(A5,'[28]191-2022-23'!A:P,13,FALSE)</f>
        <v>Unqualified with no findings</v>
      </c>
      <c r="Q5" s="2" t="str">
        <f>VLOOKUP(A5,'[28]Audit information - OS'!A:J,4,FALSE)</f>
        <v>Unchanged</v>
      </c>
      <c r="R5" s="2" t="s">
        <v>18</v>
      </c>
      <c r="S5" s="2" t="s">
        <v>18</v>
      </c>
      <c r="T5" s="48" t="str">
        <f>VLOOKUP(A5,'[28]Audit information - OS'!A:K,5,FALSE)</f>
        <v>Financially unqualified with no findings on predetermined objectives or compliance with laws and regulations</v>
      </c>
      <c r="U5" s="48">
        <f>VLOOKUP(A5,'[28]Audit information - OS'!A:L,6,FALSE)</f>
        <v>0</v>
      </c>
      <c r="V5" s="48">
        <f>VLOOKUP(A5,'[28]Audit information - OS'!A:M,7,FALSE)</f>
        <v>0</v>
      </c>
      <c r="W5" s="48" t="str">
        <f>VLOOKUP(A5,'[28]Audit information - OS'!A:N,2,FALSE)</f>
        <v>Financially unqualified with no findings on predetermined objectives or compliance with laws and regulations</v>
      </c>
      <c r="X5" s="48" t="str">
        <f>VLOOKUP(A5,'[28]Audit information - OS'!A:O,3,FALSE)</f>
        <v>2024/07/31</v>
      </c>
      <c r="Y5" s="2" t="e">
        <f>VLOOKUP(A5,'[28]AGSA - SOE'!A:A,1,FALSE)</f>
        <v>#N/A</v>
      </c>
      <c r="Z5" s="2" t="str">
        <f>(IFERROR(VLOOKUP(A5,'[28]KSD auditees'!A:A,1,FALSE),"0"))</f>
        <v>0</v>
      </c>
      <c r="AA5" s="29">
        <f>VLOOKUP(A5,[28]Budget!A:L,10,FALSE)</f>
        <v>954125000</v>
      </c>
      <c r="AB5" s="49" t="str">
        <f>IF(_xlfn.XLOOKUP(A5,'[28]Outstanding audits'!A:A,'[28]Outstanding audits'!A:A,"",0)="","No","Yes")</f>
        <v>No</v>
      </c>
      <c r="AC5" s="29">
        <f>_xlfn.XLOOKUP(A5,'[28]Budget 18-19'!A:A,'[28]Budget 18-19'!J:J,"0")</f>
        <v>583993000</v>
      </c>
      <c r="AD5" s="49" t="str">
        <f>_xlfn.XLOOKUP(A5,'[28]ASMIS 2022-23'!A:A,'[28]ASMIS 2022-23'!I:I,"",0)</f>
        <v>Unqualified with no findings</v>
      </c>
      <c r="AJ5" s="29">
        <f>_xlfn.XLOOKUP(A5,'[28]Budget 22-23'!A:A,'[28]Budget 22-23'!J:J,"0")</f>
        <v>992695000</v>
      </c>
      <c r="AK5" s="29"/>
      <c r="AL5" s="29" t="str">
        <f>_xlfn.XLOOKUP(C5,'[28]Budget 22-23'!C:C,'[28]Budget 22-23'!L:L,"0")</f>
        <v>0</v>
      </c>
      <c r="AM5" s="29">
        <f>VLOOKUP(A5,[28]Budget!A:L,11,FALSE)</f>
        <v>46508000</v>
      </c>
      <c r="AN5" s="29">
        <f>VLOOKUP(A5,[28]Budget!A:L,12,FALSE)</f>
        <v>907617000</v>
      </c>
      <c r="AP5" s="50">
        <f t="shared" ref="AP5:AP68" si="0">AA5-(AM5+AN5)</f>
        <v>0</v>
      </c>
    </row>
    <row r="6" spans="1:42" ht="48.75" customHeight="1" x14ac:dyDescent="0.25">
      <c r="A6" s="43">
        <v>7</v>
      </c>
      <c r="B6" s="44" t="s">
        <v>139</v>
      </c>
      <c r="C6" s="44" t="s">
        <v>326</v>
      </c>
      <c r="D6" s="44" t="s">
        <v>454</v>
      </c>
      <c r="E6" s="44" t="s">
        <v>492</v>
      </c>
      <c r="F6" s="44" t="s">
        <v>492</v>
      </c>
      <c r="G6" s="44" t="s">
        <v>530</v>
      </c>
      <c r="H6" s="44" t="s">
        <v>1</v>
      </c>
      <c r="I6" s="44" t="s">
        <v>1</v>
      </c>
      <c r="J6" s="51" t="s">
        <v>17</v>
      </c>
      <c r="K6" s="51" t="s">
        <v>17</v>
      </c>
      <c r="L6" s="52" t="s">
        <v>26</v>
      </c>
      <c r="M6" s="52" t="s">
        <v>26</v>
      </c>
      <c r="N6" s="53" t="s">
        <v>26</v>
      </c>
      <c r="O6" s="47" t="str">
        <f>VLOOKUP(A6,'[28]191-2022-23'!A:P,13,FALSE)</f>
        <v>Qualified</v>
      </c>
      <c r="Q6" s="2" t="str">
        <f>VLOOKUP(A6,'[28]Audit information - OS'!A:J,4,FALSE)</f>
        <v>Unchanged</v>
      </c>
      <c r="R6" s="2" t="s">
        <v>29</v>
      </c>
      <c r="S6" s="2" t="s">
        <v>29</v>
      </c>
      <c r="T6" s="48" t="str">
        <f>VLOOKUP(A6,'[28]Audit information - OS'!A:K,5,FALSE)</f>
        <v>Financially unqualified with findings on predetermined objectives and/or compliance with laws and regulations</v>
      </c>
      <c r="U6" s="48">
        <f>VLOOKUP(A6,'[28]Audit information - OS'!A:L,6,FALSE)</f>
        <v>0</v>
      </c>
      <c r="V6" s="48">
        <f>VLOOKUP(A6,'[28]Audit information - OS'!A:M,7,FALSE)</f>
        <v>0</v>
      </c>
      <c r="W6" s="48" t="str">
        <f>VLOOKUP(A6,'[28]Audit information - OS'!A:N,2,FALSE)</f>
        <v>Financially unqualified with findings on predetermined objectives and/or compliance with laws and regulations</v>
      </c>
      <c r="X6" s="48" t="str">
        <f>VLOOKUP(A6,'[28]Audit information - OS'!A:O,3,FALSE)</f>
        <v>2024/07/31</v>
      </c>
      <c r="Y6" s="2" t="e">
        <f>VLOOKUP(A6,'[28]AGSA - SOE'!A:A,1,FALSE)</f>
        <v>#N/A</v>
      </c>
      <c r="Z6" s="2" t="str">
        <f>(IFERROR(VLOOKUP(A6,'[28]KSD auditees'!A:A,1,FALSE),"0"))</f>
        <v>0</v>
      </c>
      <c r="AA6" s="29">
        <f>VLOOKUP(A6,[28]Budget!A:L,10,FALSE)</f>
        <v>823585000</v>
      </c>
      <c r="AB6" s="49" t="str">
        <f>IF(_xlfn.XLOOKUP(A6,'[28]Outstanding audits'!A:A,'[28]Outstanding audits'!A:A,"",0)="","No","Yes")</f>
        <v>No</v>
      </c>
      <c r="AC6" s="29">
        <f>_xlfn.XLOOKUP(A6,'[28]Budget 18-19'!A:A,'[28]Budget 18-19'!J:J,"0")</f>
        <v>816293000</v>
      </c>
      <c r="AD6" s="49" t="str">
        <f>_xlfn.XLOOKUP(A6,'[28]ASMIS 2022-23'!A:A,'[28]ASMIS 2022-23'!I:I,"",0)</f>
        <v>Unqualified with findings</v>
      </c>
      <c r="AJ6" s="29">
        <f>_xlfn.XLOOKUP(A6,'[28]Budget 22-23'!A:A,'[28]Budget 22-23'!J:J,"0")</f>
        <v>854345000</v>
      </c>
      <c r="AM6" s="29">
        <f>VLOOKUP(A6,[28]Budget!A:L,11,FALSE)</f>
        <v>32191000</v>
      </c>
      <c r="AN6" s="29">
        <f>VLOOKUP(A6,[28]Budget!A:L,12,FALSE)</f>
        <v>791394000</v>
      </c>
      <c r="AP6" s="50">
        <f t="shared" si="0"/>
        <v>0</v>
      </c>
    </row>
    <row r="7" spans="1:42" ht="21" customHeight="1" x14ac:dyDescent="0.25">
      <c r="A7" s="43">
        <v>11</v>
      </c>
      <c r="B7" s="44" t="s">
        <v>139</v>
      </c>
      <c r="C7" s="44" t="s">
        <v>326</v>
      </c>
      <c r="D7" s="44" t="s">
        <v>454</v>
      </c>
      <c r="E7" s="44" t="s">
        <v>571</v>
      </c>
      <c r="F7" s="44" t="s">
        <v>571</v>
      </c>
      <c r="G7" s="44" t="s">
        <v>461</v>
      </c>
      <c r="H7" s="44" t="s">
        <v>1</v>
      </c>
      <c r="I7" s="44" t="s">
        <v>1</v>
      </c>
      <c r="J7" s="51" t="s">
        <v>17</v>
      </c>
      <c r="K7" s="45" t="s">
        <v>33</v>
      </c>
      <c r="L7" s="45" t="s">
        <v>33</v>
      </c>
      <c r="M7" s="51" t="s">
        <v>17</v>
      </c>
      <c r="N7" s="54" t="s">
        <v>17</v>
      </c>
      <c r="O7" s="47" t="str">
        <f>VLOOKUP(A7,'[28]191-2022-23'!A:P,13,FALSE)</f>
        <v>Qualified</v>
      </c>
      <c r="Q7" s="2" t="str">
        <f>VLOOKUP(A7,'[28]Audit information - OS'!A:J,4,FALSE)</f>
        <v>Regressed</v>
      </c>
      <c r="R7" s="2" t="s">
        <v>18</v>
      </c>
      <c r="S7" s="2" t="s">
        <v>29</v>
      </c>
      <c r="T7" s="48" t="str">
        <f>VLOOKUP(A7,'[28]Audit information - OS'!A:K,5,FALSE)</f>
        <v>Financially unqualified with findings on predetermined objectives and/or compliance with laws and regulations</v>
      </c>
      <c r="U7" s="48">
        <f>VLOOKUP(A7,'[28]Audit information - OS'!A:L,6,FALSE)</f>
        <v>0</v>
      </c>
      <c r="V7" s="48">
        <f>VLOOKUP(A7,'[28]Audit information - OS'!A:M,7,FALSE)</f>
        <v>0</v>
      </c>
      <c r="W7" s="48" t="str">
        <f>VLOOKUP(A7,'[28]Audit information - OS'!A:N,2,FALSE)</f>
        <v>Financially unqualified with no findings on predetermined objectives or compliance with laws and regulations</v>
      </c>
      <c r="X7" s="48" t="str">
        <f>VLOOKUP(A7,'[28]Audit information - OS'!A:O,3,FALSE)</f>
        <v>2024/07/26</v>
      </c>
      <c r="Y7" s="2" t="e">
        <f>VLOOKUP(A7,'[28]AGSA - SOE'!A:A,1,FALSE)</f>
        <v>#N/A</v>
      </c>
      <c r="Z7" s="2" t="str">
        <f>(IFERROR(VLOOKUP(A7,'[28]KSD auditees'!A:A,1,FALSE),"0"))</f>
        <v>0</v>
      </c>
      <c r="AA7" s="29">
        <f>VLOOKUP(A7,[28]Budget!A:L,10,FALSE)</f>
        <v>2478471000</v>
      </c>
      <c r="AB7" s="49" t="str">
        <f>IF(_xlfn.XLOOKUP(A7,'[28]Outstanding audits'!A:A,'[28]Outstanding audits'!A:A,"",0)="","No","Yes")</f>
        <v>No</v>
      </c>
      <c r="AC7" s="29">
        <f>_xlfn.XLOOKUP(A7,'[28]Budget 18-19'!A:A,'[28]Budget 18-19'!J:J,"0")</f>
        <v>2391096000</v>
      </c>
      <c r="AD7" s="49" t="str">
        <f>_xlfn.XLOOKUP(A7,'[28]ASMIS 2022-23'!A:A,'[28]ASMIS 2022-23'!I:I,"",0)</f>
        <v>Unqualified with no findings</v>
      </c>
      <c r="AF7" s="2" t="str">
        <f>_xlfn.CONCAT(B7," (",E7,"), ")</f>
        <v xml:space="preserve">Agriculture and Rural Development (KZN), </v>
      </c>
      <c r="AJ7" s="29">
        <f>_xlfn.XLOOKUP(A7,'[28]Budget 22-23'!A:A,'[28]Budget 22-23'!J:J,"0")</f>
        <v>2490556000</v>
      </c>
      <c r="AM7" s="29">
        <f>VLOOKUP(A7,[28]Budget!A:L,11,FALSE)</f>
        <v>153980000</v>
      </c>
      <c r="AN7" s="29">
        <f>VLOOKUP(A7,[28]Budget!A:L,12,FALSE)</f>
        <v>2324491000</v>
      </c>
      <c r="AP7" s="50">
        <f t="shared" si="0"/>
        <v>0</v>
      </c>
    </row>
    <row r="8" spans="1:42" ht="21" customHeight="1" x14ac:dyDescent="0.25">
      <c r="A8" s="43">
        <v>8</v>
      </c>
      <c r="B8" s="44" t="s">
        <v>139</v>
      </c>
      <c r="C8" s="44" t="s">
        <v>326</v>
      </c>
      <c r="D8" s="44" t="s">
        <v>454</v>
      </c>
      <c r="E8" s="44" t="s">
        <v>625</v>
      </c>
      <c r="F8" s="44" t="s">
        <v>625</v>
      </c>
      <c r="G8" s="44" t="s">
        <v>461</v>
      </c>
      <c r="H8" s="44" t="s">
        <v>1</v>
      </c>
      <c r="I8" s="44" t="s">
        <v>1</v>
      </c>
      <c r="J8" s="51" t="s">
        <v>17</v>
      </c>
      <c r="K8" s="51" t="s">
        <v>17</v>
      </c>
      <c r="L8" s="51" t="s">
        <v>17</v>
      </c>
      <c r="M8" s="51" t="s">
        <v>17</v>
      </c>
      <c r="N8" s="54" t="s">
        <v>17</v>
      </c>
      <c r="O8" s="47" t="str">
        <f>VLOOKUP(A8,'[28]191-2022-23'!A:P,13,FALSE)</f>
        <v>Unqualified with findings</v>
      </c>
      <c r="Q8" s="2" t="str">
        <f>VLOOKUP(A8,'[28]Audit information - OS'!A:J,4,FALSE)</f>
        <v>Unchanged</v>
      </c>
      <c r="R8" s="2" t="s">
        <v>18</v>
      </c>
      <c r="S8" s="2" t="s">
        <v>18</v>
      </c>
      <c r="T8" s="48" t="str">
        <f>VLOOKUP(A8,'[28]Audit information - OS'!A:K,5,FALSE)</f>
        <v>Financially unqualified with findings on predetermined objectives and/or compliance with laws and regulations</v>
      </c>
      <c r="U8" s="48">
        <f>VLOOKUP(A8,'[28]Audit information - OS'!A:L,6,FALSE)</f>
        <v>0</v>
      </c>
      <c r="V8" s="48">
        <f>VLOOKUP(A8,'[28]Audit information - OS'!A:M,7,FALSE)</f>
        <v>0</v>
      </c>
      <c r="W8" s="48" t="str">
        <f>VLOOKUP(A8,'[28]Audit information - OS'!A:N,2,FALSE)</f>
        <v>Financially unqualified with no findings on predetermined objectives or compliance with laws and regulations</v>
      </c>
      <c r="X8" s="48" t="str">
        <f>VLOOKUP(A8,'[28]Audit information - OS'!A:O,3,FALSE)</f>
        <v>2024/07/31</v>
      </c>
      <c r="Y8" s="2" t="e">
        <f>VLOOKUP(A8,'[28]AGSA - SOE'!A:A,1,FALSE)</f>
        <v>#N/A</v>
      </c>
      <c r="Z8" s="2" t="str">
        <f>(IFERROR(VLOOKUP(A8,'[28]KSD auditees'!A:A,1,FALSE),"0"))</f>
        <v>0</v>
      </c>
      <c r="AA8" s="29">
        <f>VLOOKUP(A8,[28]Budget!A:L,10,FALSE)</f>
        <v>1781427000</v>
      </c>
      <c r="AB8" s="49" t="str">
        <f>IF(_xlfn.XLOOKUP(A8,'[28]Outstanding audits'!A:A,'[28]Outstanding audits'!A:A,"",0)="","No","Yes")</f>
        <v>No</v>
      </c>
      <c r="AC8" s="29">
        <f>_xlfn.XLOOKUP(A8,'[28]Budget 18-19'!A:A,'[28]Budget 18-19'!J:J,"0")</f>
        <v>1704659000</v>
      </c>
      <c r="AD8" s="49" t="str">
        <f>_xlfn.XLOOKUP(A8,'[28]ASMIS 2022-23'!A:A,'[28]ASMIS 2022-23'!I:I,"",0)</f>
        <v>Unqualified with findings</v>
      </c>
      <c r="AJ8" s="29">
        <f>_xlfn.XLOOKUP(A8,'[28]Budget 22-23'!A:A,'[28]Budget 22-23'!J:J,"0")</f>
        <v>1593357000</v>
      </c>
      <c r="AM8" s="29">
        <f>VLOOKUP(A8,[28]Budget!A:L,11,FALSE)</f>
        <v>195878000</v>
      </c>
      <c r="AN8" s="29">
        <f>VLOOKUP(A8,[28]Budget!A:L,12,FALSE)</f>
        <v>1585549000</v>
      </c>
      <c r="AP8" s="50">
        <f t="shared" si="0"/>
        <v>0</v>
      </c>
    </row>
    <row r="9" spans="1:42" ht="39" customHeight="1" x14ac:dyDescent="0.25">
      <c r="A9" s="43">
        <v>10</v>
      </c>
      <c r="B9" s="55" t="s">
        <v>139</v>
      </c>
      <c r="C9" s="44" t="s">
        <v>326</v>
      </c>
      <c r="D9" s="44" t="s">
        <v>454</v>
      </c>
      <c r="E9" s="44" t="s">
        <v>1021</v>
      </c>
      <c r="F9" s="44" t="s">
        <v>1021</v>
      </c>
      <c r="G9" s="44" t="s">
        <v>662</v>
      </c>
      <c r="H9" s="44" t="s">
        <v>1</v>
      </c>
      <c r="I9" s="44" t="s">
        <v>1</v>
      </c>
      <c r="J9" s="51" t="s">
        <v>17</v>
      </c>
      <c r="K9" s="51" t="s">
        <v>17</v>
      </c>
      <c r="L9" s="51" t="s">
        <v>17</v>
      </c>
      <c r="M9" s="52" t="s">
        <v>26</v>
      </c>
      <c r="N9" s="53" t="s">
        <v>26</v>
      </c>
      <c r="O9" s="47" t="str">
        <f>VLOOKUP(A9,'[28]191-2022-23'!A:P,13,FALSE)</f>
        <v>Qualified</v>
      </c>
      <c r="Q9" s="2" t="str">
        <f>VLOOKUP(A9,'[28]Audit information - OS'!A:J,4,FALSE)</f>
        <v>Unchanged</v>
      </c>
      <c r="R9" s="2" t="s">
        <v>29</v>
      </c>
      <c r="S9" s="2" t="s">
        <v>29</v>
      </c>
      <c r="T9" s="48" t="str">
        <f>VLOOKUP(A9,'[28]Audit information - OS'!A:K,5,FALSE)</f>
        <v>Financially unqualified with findings on predetermined objectives and/or compliance with laws and regulations</v>
      </c>
      <c r="U9" s="48">
        <f>VLOOKUP(A9,'[28]Audit information - OS'!A:L,6,FALSE)</f>
        <v>0</v>
      </c>
      <c r="V9" s="48">
        <f>VLOOKUP(A9,'[28]Audit information - OS'!A:M,7,FALSE)</f>
        <v>0</v>
      </c>
      <c r="W9" s="48" t="str">
        <f>VLOOKUP(A9,'[28]Audit information - OS'!A:N,2,FALSE)</f>
        <v>Financially unqualified with findings on predetermined objectives and/or compliance with laws and regulations</v>
      </c>
      <c r="X9" s="48" t="str">
        <f>VLOOKUP(A9,'[28]Audit information - OS'!A:O,3,FALSE)</f>
        <v>2024/07/31</v>
      </c>
      <c r="Y9" s="2" t="e">
        <f>VLOOKUP(A9,'[28]AGSA - SOE'!A:A,1,FALSE)</f>
        <v>#N/A</v>
      </c>
      <c r="Z9" s="2" t="str">
        <f>(IFERROR(VLOOKUP(A9,'[28]KSD auditees'!A:A,1,FALSE),"0"))</f>
        <v>0</v>
      </c>
      <c r="AA9" s="29">
        <f>VLOOKUP(A9,[28]Budget!A:L,10,FALSE)</f>
        <v>1241070000</v>
      </c>
      <c r="AB9" s="49" t="str">
        <f>IF(_xlfn.XLOOKUP(A9,'[28]Outstanding audits'!A:A,'[28]Outstanding audits'!A:A,"",0)="","No","Yes")</f>
        <v>No</v>
      </c>
      <c r="AC9" s="29">
        <f>_xlfn.XLOOKUP(A9,'[28]Budget 18-19'!A:A,'[28]Budget 18-19'!J:J,"0")</f>
        <v>1338102000</v>
      </c>
      <c r="AD9" s="49" t="str">
        <f>_xlfn.XLOOKUP(A9,'[28]ASMIS 2022-23'!A:A,'[28]ASMIS 2022-23'!I:I,"",0)</f>
        <v>Unqualified with findings</v>
      </c>
      <c r="AJ9" s="29">
        <f>_xlfn.XLOOKUP(A9,'[28]Budget 22-23'!A:A,'[28]Budget 22-23'!J:J,"0")</f>
        <v>1262718000</v>
      </c>
      <c r="AM9" s="29">
        <f>VLOOKUP(A9,[28]Budget!A:L,11,FALSE)</f>
        <v>42832000</v>
      </c>
      <c r="AN9" s="29">
        <f>VLOOKUP(A9,[28]Budget!A:L,12,FALSE)</f>
        <v>1198238000</v>
      </c>
      <c r="AP9" s="50">
        <f t="shared" si="0"/>
        <v>0</v>
      </c>
    </row>
    <row r="10" spans="1:42" ht="21" customHeight="1" x14ac:dyDescent="0.25">
      <c r="A10" s="43">
        <v>486</v>
      </c>
      <c r="B10" s="55" t="s">
        <v>1252</v>
      </c>
      <c r="C10" s="44" t="s">
        <v>326</v>
      </c>
      <c r="D10" s="44" t="s">
        <v>454</v>
      </c>
      <c r="E10" s="44" t="s">
        <v>1021</v>
      </c>
      <c r="F10" s="44" t="s">
        <v>1021</v>
      </c>
      <c r="G10" s="44" t="s">
        <v>465</v>
      </c>
      <c r="H10" s="44" t="s">
        <v>1</v>
      </c>
      <c r="I10" s="44" t="s">
        <v>1</v>
      </c>
      <c r="J10" s="45" t="s">
        <v>33</v>
      </c>
      <c r="K10" s="51" t="s">
        <v>17</v>
      </c>
      <c r="L10" s="51" t="s">
        <v>17</v>
      </c>
      <c r="M10" s="51" t="s">
        <v>17</v>
      </c>
      <c r="N10" s="54" t="s">
        <v>17</v>
      </c>
      <c r="O10" s="47" t="str">
        <f>VLOOKUP(A10,'[28]191-2022-23'!A:P,13,FALSE)</f>
        <v>Unqualified with findings</v>
      </c>
      <c r="Q10" s="2" t="str">
        <f>VLOOKUP(A10,'[28]Audit information - OS'!A:J,4,FALSE)</f>
        <v>Improved</v>
      </c>
      <c r="R10" s="2" t="s">
        <v>29</v>
      </c>
      <c r="S10" s="2" t="s">
        <v>29</v>
      </c>
      <c r="T10" s="48" t="str">
        <f>VLOOKUP(A10,'[28]Audit information - OS'!A:K,5,FALSE)</f>
        <v>Financially unqualified with no findings on predetermined objectives or compliance with laws and regulations</v>
      </c>
      <c r="U10" s="48">
        <f>VLOOKUP(A10,'[28]Audit information - OS'!A:L,6,FALSE)</f>
        <v>0</v>
      </c>
      <c r="V10" s="48">
        <f>VLOOKUP(A10,'[28]Audit information - OS'!A:M,7,FALSE)</f>
        <v>0</v>
      </c>
      <c r="W10" s="48" t="str">
        <f>VLOOKUP(A10,'[28]Audit information - OS'!A:N,2,FALSE)</f>
        <v>Financially unqualified with findings on predetermined objectives and/or compliance with laws and regulations</v>
      </c>
      <c r="X10" s="48" t="str">
        <f>VLOOKUP(A10,'[28]Audit information - OS'!A:O,3,FALSE)</f>
        <v>2024/07/31</v>
      </c>
      <c r="Y10" s="2" t="e">
        <f>VLOOKUP(A10,'[28]AGSA - SOE'!A:A,1,FALSE)</f>
        <v>#N/A</v>
      </c>
      <c r="Z10" s="2" t="str">
        <f>(IFERROR(VLOOKUP(A10,'[28]KSD auditees'!A:A,1,FALSE),"0"))</f>
        <v>0</v>
      </c>
      <c r="AA10" s="29">
        <f>VLOOKUP(A10,[28]Budget!A:L,10,FALSE)</f>
        <v>742065000</v>
      </c>
      <c r="AB10" s="49" t="str">
        <f>IF(_xlfn.XLOOKUP(A10,'[28]Outstanding audits'!A:A,'[28]Outstanding audits'!A:A,"",0)="","No","Yes")</f>
        <v>No</v>
      </c>
      <c r="AC10" s="29">
        <f>_xlfn.XLOOKUP(A10,'[28]Budget 18-19'!A:A,'[28]Budget 18-19'!J:J,"0")</f>
        <v>763120000</v>
      </c>
      <c r="AD10" s="49" t="str">
        <f>_xlfn.XLOOKUP(A10,'[28]ASMIS 2022-23'!A:A,'[28]ASMIS 2022-23'!I:I,"",0)</f>
        <v>Unqualified with findings</v>
      </c>
      <c r="AF10" s="2" t="str">
        <f>_xlfn.CONCAT(B10," (",E10,"), ")</f>
        <v xml:space="preserve">Arts, Culture, Sports and Recreation (NW), </v>
      </c>
      <c r="AJ10" s="29">
        <f>_xlfn.XLOOKUP(A10,'[28]Budget 22-23'!A:A,'[28]Budget 22-23'!J:J,"0")</f>
        <v>778387000</v>
      </c>
      <c r="AM10" s="29">
        <f>VLOOKUP(A10,[28]Budget!A:L,11,FALSE)</f>
        <v>55842000</v>
      </c>
      <c r="AN10" s="29">
        <f>VLOOKUP(A10,[28]Budget!A:L,12,FALSE)</f>
        <v>686223000</v>
      </c>
      <c r="AP10" s="50">
        <f t="shared" si="0"/>
        <v>0</v>
      </c>
    </row>
    <row r="11" spans="1:42" ht="30" customHeight="1" x14ac:dyDescent="0.25">
      <c r="A11" s="43">
        <v>1407</v>
      </c>
      <c r="B11" s="44" t="s">
        <v>1521</v>
      </c>
      <c r="C11" s="44" t="s">
        <v>312</v>
      </c>
      <c r="D11" s="44" t="s">
        <v>454</v>
      </c>
      <c r="E11" s="44" t="s">
        <v>854</v>
      </c>
      <c r="F11" s="44" t="s">
        <v>437</v>
      </c>
      <c r="G11" s="44" t="s">
        <v>452</v>
      </c>
      <c r="H11" s="44" t="s">
        <v>856</v>
      </c>
      <c r="I11" s="44" t="s">
        <v>717</v>
      </c>
      <c r="J11" s="45" t="s">
        <v>33</v>
      </c>
      <c r="K11" s="45" t="s">
        <v>33</v>
      </c>
      <c r="L11" s="45" t="s">
        <v>33</v>
      </c>
      <c r="M11" s="45" t="s">
        <v>33</v>
      </c>
      <c r="N11" s="54" t="s">
        <v>17</v>
      </c>
      <c r="O11" s="47" t="str">
        <f>VLOOKUP(A11,'[28]191-2022-23'!A:P,13,FALSE)</f>
        <v>Unqualified with no findings</v>
      </c>
      <c r="Q11" s="2" t="str">
        <f>VLOOKUP(A11,'[28]Audit information - OS'!A:J,4,FALSE)</f>
        <v>Unchanged</v>
      </c>
      <c r="R11" s="2" t="s">
        <v>29</v>
      </c>
      <c r="S11" s="2" t="s">
        <v>18</v>
      </c>
      <c r="T11" s="48" t="str">
        <f>VLOOKUP(A11,'[28]Audit information - OS'!A:K,5,FALSE)</f>
        <v>Financially unqualified with no findings on predetermined objectives or compliance with laws and regulations</v>
      </c>
      <c r="U11" s="48">
        <f>VLOOKUP(A11,'[28]Audit information - OS'!A:L,6,FALSE)</f>
        <v>0</v>
      </c>
      <c r="V11" s="48">
        <f>VLOOKUP(A11,'[28]Audit information - OS'!A:M,7,FALSE)</f>
        <v>0</v>
      </c>
      <c r="W11" s="48" t="str">
        <f>VLOOKUP(A11,'[28]Audit information - OS'!A:N,2,FALSE)</f>
        <v>Financially unqualified with no findings on predetermined objectives or compliance with laws and regulations</v>
      </c>
      <c r="X11" s="48" t="str">
        <f>VLOOKUP(A11,'[28]Audit information - OS'!A:O,3,FALSE)</f>
        <v>2024/07/31</v>
      </c>
      <c r="Y11" s="2" t="e">
        <f>VLOOKUP(A11,'[28]AGSA - SOE'!A:A,1,FALSE)</f>
        <v>#N/A</v>
      </c>
      <c r="Z11" s="2" t="str">
        <f>(IFERROR(VLOOKUP(A11,'[28]KSD auditees'!A:A,1,FALSE),"0"))</f>
        <v>0</v>
      </c>
      <c r="AA11" s="29">
        <f>VLOOKUP(A11,[28]Budget!A:L,10,FALSE)</f>
        <v>149364000</v>
      </c>
      <c r="AB11" s="49" t="str">
        <f>IF(_xlfn.XLOOKUP(A11,'[28]Outstanding audits'!A:A,'[28]Outstanding audits'!A:A,"",0)="","No","Yes")</f>
        <v>No</v>
      </c>
      <c r="AC11" s="29">
        <f>_xlfn.XLOOKUP(A11,'[28]Budget 18-19'!A:A,'[28]Budget 18-19'!J:J,"0")</f>
        <v>131200000</v>
      </c>
      <c r="AD11" s="49" t="str">
        <f>_xlfn.XLOOKUP(A11,'[28]ASMIS 2022-23'!A:A,'[28]ASMIS 2022-23'!I:I,"",0)</f>
        <v>Unqualified with no findings</v>
      </c>
      <c r="AJ11" s="29">
        <f>_xlfn.XLOOKUP(A11,'[28]Budget 22-23'!A:A,'[28]Budget 22-23'!J:J,"0")</f>
        <v>152022000</v>
      </c>
      <c r="AM11" s="29">
        <f>VLOOKUP(A11,[28]Budget!A:L,11,FALSE)</f>
        <v>3493000</v>
      </c>
      <c r="AN11" s="29">
        <f>VLOOKUP(A11,[28]Budget!A:L,12,FALSE)</f>
        <v>145871000</v>
      </c>
      <c r="AP11" s="50">
        <f t="shared" si="0"/>
        <v>0</v>
      </c>
    </row>
    <row r="12" spans="1:42" ht="30" customHeight="1" x14ac:dyDescent="0.25">
      <c r="A12" s="43">
        <v>38</v>
      </c>
      <c r="B12" s="44" t="s">
        <v>1254</v>
      </c>
      <c r="C12" s="44" t="s">
        <v>326</v>
      </c>
      <c r="D12" s="44" t="s">
        <v>454</v>
      </c>
      <c r="E12" s="44" t="s">
        <v>1086</v>
      </c>
      <c r="F12" s="44" t="s">
        <v>1086</v>
      </c>
      <c r="G12" s="44" t="s">
        <v>452</v>
      </c>
      <c r="H12" s="44" t="s">
        <v>1</v>
      </c>
      <c r="I12" s="44" t="s">
        <v>1</v>
      </c>
      <c r="J12" s="45" t="s">
        <v>33</v>
      </c>
      <c r="K12" s="45" t="s">
        <v>33</v>
      </c>
      <c r="L12" s="45" t="s">
        <v>33</v>
      </c>
      <c r="M12" s="45" t="s">
        <v>33</v>
      </c>
      <c r="N12" s="46" t="s">
        <v>33</v>
      </c>
      <c r="O12" s="47" t="str">
        <f>VLOOKUP(A12,'[28]191-2022-23'!A:P,13,FALSE)</f>
        <v>Unqualified with no findings</v>
      </c>
      <c r="Q12" s="2" t="str">
        <f>VLOOKUP(A12,'[28]Audit information - OS'!A:J,4,FALSE)</f>
        <v>Unchanged</v>
      </c>
      <c r="R12" s="2" t="s">
        <v>18</v>
      </c>
      <c r="S12" s="2" t="s">
        <v>18</v>
      </c>
      <c r="T12" s="48" t="str">
        <f>VLOOKUP(A12,'[28]Audit information - OS'!A:K,5,FALSE)</f>
        <v>Financially unqualified with no findings on predetermined objectives or compliance with laws and regulations</v>
      </c>
      <c r="U12" s="48">
        <f>VLOOKUP(A12,'[28]Audit information - OS'!A:L,6,FALSE)</f>
        <v>0</v>
      </c>
      <c r="V12" s="48">
        <f>VLOOKUP(A12,'[28]Audit information - OS'!A:M,7,FALSE)</f>
        <v>0</v>
      </c>
      <c r="W12" s="48" t="str">
        <f>VLOOKUP(A12,'[28]Audit information - OS'!A:N,2,FALSE)</f>
        <v>Financially unqualified with no findings on predetermined objectives or compliance with laws and regulations</v>
      </c>
      <c r="X12" s="48" t="str">
        <f>VLOOKUP(A12,'[28]Audit information - OS'!A:O,3,FALSE)</f>
        <v>2024/07/31</v>
      </c>
      <c r="Y12" s="2" t="e">
        <f>VLOOKUP(A12,'[28]AGSA - SOE'!A:A,1,FALSE)</f>
        <v>#N/A</v>
      </c>
      <c r="Z12" s="2" t="str">
        <f>(IFERROR(VLOOKUP(A12,'[28]KSD auditees'!A:A,1,FALSE),"0"))</f>
        <v>0</v>
      </c>
      <c r="AA12" s="29">
        <f>VLOOKUP(A12,[28]Budget!A:L,10,FALSE)</f>
        <v>714134000</v>
      </c>
      <c r="AB12" s="49" t="str">
        <f>IF(_xlfn.XLOOKUP(A12,'[28]Outstanding audits'!A:A,'[28]Outstanding audits'!A:A,"",0)="","No","Yes")</f>
        <v>No</v>
      </c>
      <c r="AC12" s="29">
        <f>_xlfn.XLOOKUP(A12,'[28]Budget 18-19'!A:A,'[28]Budget 18-19'!J:J,"0")</f>
        <v>343424000</v>
      </c>
      <c r="AD12" s="49" t="str">
        <f>_xlfn.XLOOKUP(A12,'[28]ASMIS 2022-23'!A:A,'[28]ASMIS 2022-23'!I:I,"",0)</f>
        <v>Unqualified with no findings</v>
      </c>
      <c r="AJ12" s="29">
        <f>_xlfn.XLOOKUP(A12,'[28]Budget 22-23'!A:A,'[28]Budget 22-23'!J:J,"0")</f>
        <v>775821000</v>
      </c>
      <c r="AM12" s="29">
        <f>VLOOKUP(A12,[28]Budget!A:L,11,FALSE)</f>
        <v>9507000</v>
      </c>
      <c r="AN12" s="29">
        <f>VLOOKUP(A12,[28]Budget!A:L,12,FALSE)</f>
        <v>704627000</v>
      </c>
      <c r="AP12" s="50">
        <f t="shared" si="0"/>
        <v>0</v>
      </c>
    </row>
    <row r="13" spans="1:42" ht="30" customHeight="1" x14ac:dyDescent="0.25">
      <c r="A13" s="43">
        <v>39</v>
      </c>
      <c r="B13" s="44" t="s">
        <v>452</v>
      </c>
      <c r="C13" s="44" t="s">
        <v>326</v>
      </c>
      <c r="D13" s="44" t="s">
        <v>454</v>
      </c>
      <c r="E13" s="44" t="s">
        <v>571</v>
      </c>
      <c r="F13" s="44" t="s">
        <v>571</v>
      </c>
      <c r="G13" s="44" t="s">
        <v>452</v>
      </c>
      <c r="H13" s="44" t="s">
        <v>1</v>
      </c>
      <c r="I13" s="44" t="s">
        <v>1</v>
      </c>
      <c r="J13" s="51" t="s">
        <v>17</v>
      </c>
      <c r="K13" s="45" t="s">
        <v>33</v>
      </c>
      <c r="L13" s="51" t="s">
        <v>17</v>
      </c>
      <c r="M13" s="51" t="s">
        <v>17</v>
      </c>
      <c r="N13" s="54" t="s">
        <v>17</v>
      </c>
      <c r="O13" s="47" t="str">
        <f>VLOOKUP(A13,'[28]191-2022-23'!A:P,13,FALSE)</f>
        <v>Unqualified with findings</v>
      </c>
      <c r="Q13" s="2" t="str">
        <f>VLOOKUP(A13,'[28]Audit information - OS'!A:J,4,FALSE)</f>
        <v>Regressed</v>
      </c>
      <c r="R13" s="2" t="s">
        <v>18</v>
      </c>
      <c r="S13" s="2" t="s">
        <v>18</v>
      </c>
      <c r="T13" s="48" t="str">
        <f>VLOOKUP(A13,'[28]Audit information - OS'!A:K,5,FALSE)</f>
        <v>Financially unqualified with findings on predetermined objectives and/or compliance with laws and regulations</v>
      </c>
      <c r="U13" s="48">
        <f>VLOOKUP(A13,'[28]Audit information - OS'!A:L,6,FALSE)</f>
        <v>0</v>
      </c>
      <c r="V13" s="48">
        <f>VLOOKUP(A13,'[28]Audit information - OS'!A:M,7,FALSE)</f>
        <v>0</v>
      </c>
      <c r="W13" s="48" t="str">
        <f>VLOOKUP(A13,'[28]Audit information - OS'!A:N,2,FALSE)</f>
        <v>Financially unqualified with findings on predetermined objectives and/or compliance with laws and regulations</v>
      </c>
      <c r="X13" s="48" t="str">
        <f>VLOOKUP(A13,'[28]Audit information - OS'!A:O,3,FALSE)</f>
        <v>2024/07/31</v>
      </c>
      <c r="Y13" s="2" t="e">
        <f>VLOOKUP(A13,'[28]AGSA - SOE'!A:A,1,FALSE)</f>
        <v>#N/A</v>
      </c>
      <c r="Z13" s="2" t="str">
        <f>(IFERROR(VLOOKUP(A13,'[28]KSD auditees'!A:A,1,FALSE),"0"))</f>
        <v>0</v>
      </c>
      <c r="AA13" s="29">
        <f>VLOOKUP(A13,[28]Budget!A:L,10,FALSE)</f>
        <v>371556000</v>
      </c>
      <c r="AB13" s="49" t="str">
        <f>IF(_xlfn.XLOOKUP(A13,'[28]Outstanding audits'!A:A,'[28]Outstanding audits'!A:A,"",0)="","No","Yes")</f>
        <v>No</v>
      </c>
      <c r="AC13" s="29">
        <f>_xlfn.XLOOKUP(A13,'[28]Budget 18-19'!A:A,'[28]Budget 18-19'!J:J,"0")</f>
        <v>224949000</v>
      </c>
      <c r="AD13" s="49" t="str">
        <f>_xlfn.XLOOKUP(A13,'[28]ASMIS 2022-23'!A:A,'[28]ASMIS 2022-23'!I:I,"",0)</f>
        <v>Unqualified with no findings</v>
      </c>
      <c r="AF13" s="2" t="str">
        <f>_xlfn.CONCAT(B13," (",E13,"), ")</f>
        <v xml:space="preserve">Community Safety and Liaison (KZN), </v>
      </c>
      <c r="AJ13" s="29">
        <f>_xlfn.XLOOKUP(A13,'[28]Budget 22-23'!A:A,'[28]Budget 22-23'!J:J,"0")</f>
        <v>242625000</v>
      </c>
      <c r="AM13" s="29">
        <f>VLOOKUP(A13,[28]Budget!A:L,11,FALSE)</f>
        <v>72159000</v>
      </c>
      <c r="AN13" s="29">
        <f>VLOOKUP(A13,[28]Budget!A:L,12,FALSE)</f>
        <v>299397000</v>
      </c>
      <c r="AP13" s="50">
        <f t="shared" si="0"/>
        <v>0</v>
      </c>
    </row>
    <row r="14" spans="1:42" ht="30" customHeight="1" x14ac:dyDescent="0.25">
      <c r="A14" s="43">
        <v>1012</v>
      </c>
      <c r="B14" s="55" t="s">
        <v>208</v>
      </c>
      <c r="C14" s="44" t="s">
        <v>326</v>
      </c>
      <c r="D14" s="44" t="s">
        <v>454</v>
      </c>
      <c r="E14" s="44" t="s">
        <v>1021</v>
      </c>
      <c r="F14" s="44" t="s">
        <v>1021</v>
      </c>
      <c r="G14" s="44" t="s">
        <v>209</v>
      </c>
      <c r="H14" s="44" t="s">
        <v>1</v>
      </c>
      <c r="I14" s="44" t="s">
        <v>1</v>
      </c>
      <c r="J14" s="51" t="s">
        <v>17</v>
      </c>
      <c r="K14" s="52" t="s">
        <v>26</v>
      </c>
      <c r="L14" s="52" t="s">
        <v>26</v>
      </c>
      <c r="M14" s="52" t="s">
        <v>26</v>
      </c>
      <c r="N14" s="53" t="s">
        <v>26</v>
      </c>
      <c r="O14" s="47" t="str">
        <f>VLOOKUP(A14,'[28]191-2022-23'!A:P,13,FALSE)</f>
        <v>Qualified</v>
      </c>
      <c r="P14" s="2">
        <v>1</v>
      </c>
      <c r="Q14" s="2" t="str">
        <f>VLOOKUP(A14,'[28]Audit information - OS'!A:J,4,FALSE)</f>
        <v>Improved</v>
      </c>
      <c r="R14" s="2" t="s">
        <v>29</v>
      </c>
      <c r="S14" s="2" t="s">
        <v>29</v>
      </c>
      <c r="T14" s="48" t="str">
        <f>VLOOKUP(A14,'[28]Audit information - OS'!A:K,5,FALSE)</f>
        <v>Financially unqualified with findings on predetermined objectives and/or compliance with laws and regulations</v>
      </c>
      <c r="U14" s="48">
        <f>VLOOKUP(A14,'[28]Audit information - OS'!A:L,6,FALSE)</f>
        <v>0</v>
      </c>
      <c r="V14" s="48">
        <f>VLOOKUP(A14,'[28]Audit information - OS'!A:M,7,FALSE)</f>
        <v>0</v>
      </c>
      <c r="W14" s="48" t="str">
        <f>VLOOKUP(A14,'[28]Audit information - OS'!A:N,2,FALSE)</f>
        <v>Qualified</v>
      </c>
      <c r="X14" s="48" t="str">
        <f>VLOOKUP(A14,'[28]Audit information - OS'!A:O,3,FALSE)</f>
        <v>2024/07/31</v>
      </c>
      <c r="Y14" s="2" t="e">
        <f>VLOOKUP(A14,'[28]AGSA - SOE'!A:A,1,FALSE)</f>
        <v>#N/A</v>
      </c>
      <c r="Z14" s="2">
        <f>(IFERROR(VLOOKUP(A14,'[28]KSD auditees'!A:A,1,FALSE),"0"))</f>
        <v>1012</v>
      </c>
      <c r="AA14" s="29">
        <f>VLOOKUP(A14,[28]Budget!A:L,10,FALSE)</f>
        <v>2722011000</v>
      </c>
      <c r="AB14" s="49" t="str">
        <f>IF(_xlfn.XLOOKUP(A14,'[28]Outstanding audits'!A:A,'[28]Outstanding audits'!A:A,"",0)="","No","Yes")</f>
        <v>No</v>
      </c>
      <c r="AC14" s="29">
        <f>_xlfn.XLOOKUP(A14,'[28]Budget 18-19'!A:A,'[28]Budget 18-19'!J:J,"0")</f>
        <v>2312087000</v>
      </c>
      <c r="AD14" s="49" t="str">
        <f>_xlfn.XLOOKUP(A14,'[28]ASMIS 2022-23'!A:A,'[28]ASMIS 2022-23'!I:I,"",0)</f>
        <v>Qualified</v>
      </c>
      <c r="AJ14" s="29">
        <f>_xlfn.XLOOKUP(A14,'[28]Budget 22-23'!A:A,'[28]Budget 22-23'!J:J,"0")</f>
        <v>2587751000</v>
      </c>
      <c r="AM14" s="29">
        <f>VLOOKUP(A14,[28]Budget!A:L,11,FALSE)</f>
        <v>5336000</v>
      </c>
      <c r="AN14" s="29">
        <f>VLOOKUP(A14,[28]Budget!A:L,12,FALSE)</f>
        <v>2716675000</v>
      </c>
      <c r="AP14" s="50">
        <f t="shared" si="0"/>
        <v>0</v>
      </c>
    </row>
    <row r="15" spans="1:42" ht="20.25" customHeight="1" x14ac:dyDescent="0.25">
      <c r="A15" s="43">
        <v>405</v>
      </c>
      <c r="B15" s="44" t="s">
        <v>210</v>
      </c>
      <c r="C15" s="44" t="s">
        <v>326</v>
      </c>
      <c r="D15" s="44" t="s">
        <v>454</v>
      </c>
      <c r="E15" s="44" t="s">
        <v>492</v>
      </c>
      <c r="F15" s="44" t="s">
        <v>492</v>
      </c>
      <c r="G15" s="44" t="s">
        <v>209</v>
      </c>
      <c r="H15" s="44" t="s">
        <v>1</v>
      </c>
      <c r="I15" s="44" t="s">
        <v>1</v>
      </c>
      <c r="J15" s="52" t="s">
        <v>26</v>
      </c>
      <c r="K15" s="51" t="s">
        <v>17</v>
      </c>
      <c r="L15" s="51" t="s">
        <v>17</v>
      </c>
      <c r="M15" s="51" t="s">
        <v>17</v>
      </c>
      <c r="N15" s="54" t="s">
        <v>17</v>
      </c>
      <c r="O15" s="47" t="str">
        <f>VLOOKUP(A15,'[28]191-2022-23'!A:P,13,FALSE)</f>
        <v>Unqualified with findings</v>
      </c>
      <c r="P15" s="2">
        <v>1</v>
      </c>
      <c r="Q15" s="2" t="str">
        <f>VLOOKUP(A15,'[28]Audit information - OS'!A:J,4,FALSE)</f>
        <v>Regressed</v>
      </c>
      <c r="R15" s="2" t="s">
        <v>27</v>
      </c>
      <c r="S15" s="2" t="s">
        <v>27</v>
      </c>
      <c r="T15" s="48" t="str">
        <f>VLOOKUP(A15,'[28]Audit information - OS'!A:K,5,FALSE)</f>
        <v>Qualified</v>
      </c>
      <c r="U15" s="48">
        <f>VLOOKUP(A15,'[28]Audit information - OS'!A:L,6,FALSE)</f>
        <v>0</v>
      </c>
      <c r="V15" s="48">
        <f>VLOOKUP(A15,'[28]Audit information - OS'!A:M,7,FALSE)</f>
        <v>0</v>
      </c>
      <c r="W15" s="48" t="str">
        <f>VLOOKUP(A15,'[28]Audit information - OS'!A:N,2,FALSE)</f>
        <v>Financially unqualified with findings on predetermined objectives and/or compliance with laws and regulations</v>
      </c>
      <c r="X15" s="48" t="str">
        <f>VLOOKUP(A15,'[28]Audit information - OS'!A:O,3,FALSE)</f>
        <v>2024/07/31</v>
      </c>
      <c r="Y15" s="2" t="e">
        <f>VLOOKUP(A15,'[28]AGSA - SOE'!A:A,1,FALSE)</f>
        <v>#N/A</v>
      </c>
      <c r="Z15" s="2">
        <f>(IFERROR(VLOOKUP(A15,'[28]KSD auditees'!A:A,1,FALSE),"0"))</f>
        <v>405</v>
      </c>
      <c r="AA15" s="29">
        <f>VLOOKUP(A15,[28]Budget!A:L,10,FALSE)</f>
        <v>3555827000</v>
      </c>
      <c r="AB15" s="49" t="str">
        <f>IF(_xlfn.XLOOKUP(A15,'[28]Outstanding audits'!A:A,'[28]Outstanding audits'!A:A,"",0)="","No","Yes")</f>
        <v>No</v>
      </c>
      <c r="AC15" s="29">
        <f>_xlfn.XLOOKUP(A15,'[28]Budget 18-19'!A:A,'[28]Budget 18-19'!J:J,"0")</f>
        <v>2774074000</v>
      </c>
      <c r="AD15" s="49" t="str">
        <f>_xlfn.XLOOKUP(A15,'[28]ASMIS 2022-23'!A:A,'[28]ASMIS 2022-23'!I:I,"",0)</f>
        <v>Unqualified with findings</v>
      </c>
      <c r="AJ15" s="29">
        <f>_xlfn.XLOOKUP(A15,'[28]Budget 22-23'!A:A,'[28]Budget 22-23'!J:J,"0")</f>
        <v>3029800000</v>
      </c>
      <c r="AM15" s="29">
        <f>VLOOKUP(A15,[28]Budget!A:L,11,FALSE)</f>
        <v>470635000</v>
      </c>
      <c r="AN15" s="29">
        <f>VLOOKUP(A15,[28]Budget!A:L,12,FALSE)</f>
        <v>3085192000</v>
      </c>
      <c r="AP15" s="50">
        <f t="shared" si="0"/>
        <v>0</v>
      </c>
    </row>
    <row r="16" spans="1:42" ht="30" customHeight="1" x14ac:dyDescent="0.25">
      <c r="A16" s="43">
        <v>443</v>
      </c>
      <c r="B16" s="44" t="s">
        <v>1255</v>
      </c>
      <c r="C16" s="44" t="s">
        <v>326</v>
      </c>
      <c r="D16" s="44" t="s">
        <v>454</v>
      </c>
      <c r="E16" s="44" t="s">
        <v>658</v>
      </c>
      <c r="F16" s="44" t="s">
        <v>658</v>
      </c>
      <c r="G16" s="44" t="s">
        <v>452</v>
      </c>
      <c r="H16" s="44" t="s">
        <v>1</v>
      </c>
      <c r="I16" s="44" t="s">
        <v>1</v>
      </c>
      <c r="J16" s="52" t="s">
        <v>26</v>
      </c>
      <c r="K16" s="52" t="s">
        <v>26</v>
      </c>
      <c r="L16" s="52" t="s">
        <v>26</v>
      </c>
      <c r="M16" s="52" t="s">
        <v>26</v>
      </c>
      <c r="N16" s="53" t="s">
        <v>26</v>
      </c>
      <c r="O16" s="47" t="str">
        <f>VLOOKUP(A16,'[28]191-2022-23'!A:P,13,FALSE)</f>
        <v>Qualified</v>
      </c>
      <c r="Q16" s="2" t="str">
        <f>VLOOKUP(A16,'[28]Audit information - OS'!A:J,4,FALSE)</f>
        <v>Unchanged</v>
      </c>
      <c r="R16" s="2" t="s">
        <v>18</v>
      </c>
      <c r="S16" s="2" t="s">
        <v>18</v>
      </c>
      <c r="T16" s="48" t="str">
        <f>VLOOKUP(A16,'[28]Audit information - OS'!A:K,5,FALSE)</f>
        <v>Qualified</v>
      </c>
      <c r="U16" s="48">
        <f>VLOOKUP(A16,'[28]Audit information - OS'!A:L,6,FALSE)</f>
        <v>0</v>
      </c>
      <c r="V16" s="48">
        <f>VLOOKUP(A16,'[28]Audit information - OS'!A:M,7,FALSE)</f>
        <v>0</v>
      </c>
      <c r="W16" s="48">
        <f>VLOOKUP(A16,'[28]Audit information - OS'!A:N,2,FALSE)</f>
        <v>0</v>
      </c>
      <c r="X16" s="48">
        <f>VLOOKUP(A16,'[28]Audit information - OS'!A:O,3,FALSE)</f>
        <v>0</v>
      </c>
      <c r="Y16" s="2" t="e">
        <f>VLOOKUP(A16,'[28]AGSA - SOE'!A:A,1,FALSE)</f>
        <v>#N/A</v>
      </c>
      <c r="Z16" s="2" t="str">
        <f>(IFERROR(VLOOKUP(A16,'[28]KSD auditees'!A:A,1,FALSE),"0"))</f>
        <v>0</v>
      </c>
      <c r="AA16" s="29">
        <f>VLOOKUP(A16,[28]Budget!A:L,10,FALSE)</f>
        <v>1778221000</v>
      </c>
      <c r="AB16" s="49" t="str">
        <f>IF(_xlfn.XLOOKUP(A16,'[28]Outstanding audits'!A:A,'[28]Outstanding audits'!A:A,"",0)="","No","Yes")</f>
        <v>No</v>
      </c>
      <c r="AC16" s="29">
        <f>_xlfn.XLOOKUP(A16,'[28]Budget 18-19'!A:A,'[28]Budget 18-19'!J:J,"0")</f>
        <v>1256293000</v>
      </c>
      <c r="AD16" s="49" t="str">
        <f>_xlfn.XLOOKUP(A16,'[28]ASMIS 2022-23'!A:A,'[28]ASMIS 2022-23'!I:I,"",0)</f>
        <v>Qualified</v>
      </c>
      <c r="AJ16" s="29">
        <f>_xlfn.XLOOKUP(A16,'[28]Budget 22-23'!A:A,'[28]Budget 22-23'!J:J,"0")</f>
        <v>1683528000</v>
      </c>
      <c r="AM16" s="29">
        <f>VLOOKUP(A16,[28]Budget!A:L,11,FALSE)</f>
        <v>29726000</v>
      </c>
      <c r="AN16" s="29">
        <f>VLOOKUP(A16,[28]Budget!A:L,12,FALSE)</f>
        <v>1748495000</v>
      </c>
      <c r="AP16" s="50">
        <f t="shared" si="0"/>
        <v>0</v>
      </c>
    </row>
    <row r="17" spans="1:42" ht="21" customHeight="1" x14ac:dyDescent="0.25">
      <c r="A17" s="43">
        <v>235</v>
      </c>
      <c r="B17" s="44" t="s">
        <v>1256</v>
      </c>
      <c r="C17" s="44" t="s">
        <v>326</v>
      </c>
      <c r="D17" s="44" t="s">
        <v>454</v>
      </c>
      <c r="E17" s="44" t="s">
        <v>571</v>
      </c>
      <c r="F17" s="44" t="s">
        <v>571</v>
      </c>
      <c r="G17" s="44" t="s">
        <v>456</v>
      </c>
      <c r="H17" s="44" t="s">
        <v>1</v>
      </c>
      <c r="I17" s="44" t="s">
        <v>1</v>
      </c>
      <c r="J17" s="45" t="s">
        <v>33</v>
      </c>
      <c r="K17" s="45" t="s">
        <v>33</v>
      </c>
      <c r="L17" s="45" t="s">
        <v>33</v>
      </c>
      <c r="M17" s="45" t="s">
        <v>33</v>
      </c>
      <c r="N17" s="46" t="s">
        <v>33</v>
      </c>
      <c r="O17" s="47" t="str">
        <f>VLOOKUP(A17,'[28]191-2022-23'!A:P,13,FALSE)</f>
        <v>Unqualified with findings</v>
      </c>
      <c r="Q17" s="2" t="str">
        <f>VLOOKUP(A17,'[28]Audit information - OS'!A:J,4,FALSE)</f>
        <v>Unchanged</v>
      </c>
      <c r="R17" s="2" t="s">
        <v>18</v>
      </c>
      <c r="S17" s="2" t="s">
        <v>29</v>
      </c>
      <c r="T17" s="48" t="str">
        <f>VLOOKUP(A17,'[28]Audit information - OS'!A:K,5,FALSE)</f>
        <v>Financially unqualified with no findings on predetermined objectives or compliance with laws and regulations</v>
      </c>
      <c r="U17" s="48">
        <f>VLOOKUP(A17,'[28]Audit information - OS'!A:L,6,FALSE)</f>
        <v>0</v>
      </c>
      <c r="V17" s="48">
        <f>VLOOKUP(A17,'[28]Audit information - OS'!A:M,7,FALSE)</f>
        <v>0</v>
      </c>
      <c r="W17" s="48" t="str">
        <f>VLOOKUP(A17,'[28]Audit information - OS'!A:N,2,FALSE)</f>
        <v>Financially unqualified with no findings on predetermined objectives or compliance with laws and regulations</v>
      </c>
      <c r="X17" s="48" t="str">
        <f>VLOOKUP(A17,'[28]Audit information - OS'!A:O,3,FALSE)</f>
        <v>2024/07/31</v>
      </c>
      <c r="Y17" s="2" t="e">
        <f>VLOOKUP(A17,'[28]AGSA - SOE'!A:A,1,FALSE)</f>
        <v>#N/A</v>
      </c>
      <c r="Z17" s="2" t="str">
        <f>(IFERROR(VLOOKUP(A17,'[28]KSD auditees'!A:A,1,FALSE),"0"))</f>
        <v>0</v>
      </c>
      <c r="AA17" s="29">
        <f>VLOOKUP(A17,[28]Budget!A:L,10,FALSE)</f>
        <v>2435509000</v>
      </c>
      <c r="AB17" s="49" t="str">
        <f>IF(_xlfn.XLOOKUP(A17,'[28]Outstanding audits'!A:A,'[28]Outstanding audits'!A:A,"",0)="","No","Yes")</f>
        <v>No</v>
      </c>
      <c r="AC17" s="29">
        <f>_xlfn.XLOOKUP(A17,'[28]Budget 18-19'!A:A,'[28]Budget 18-19'!J:J,"0")</f>
        <v>1725365000</v>
      </c>
      <c r="AD17" s="49" t="str">
        <f>_xlfn.XLOOKUP(A17,'[28]ASMIS 2022-23'!A:A,'[28]ASMIS 2022-23'!I:I,"",0)</f>
        <v>Unqualified with no findings</v>
      </c>
      <c r="AJ17" s="29">
        <f>_xlfn.XLOOKUP(A17,'[28]Budget 22-23'!A:A,'[28]Budget 22-23'!J:J,"0")</f>
        <v>1820033000</v>
      </c>
      <c r="AM17" s="29">
        <f>VLOOKUP(A17,[28]Budget!A:L,11,FALSE)</f>
        <v>50779000</v>
      </c>
      <c r="AN17" s="29">
        <f>VLOOKUP(A17,[28]Budget!A:L,12,FALSE)</f>
        <v>2384730000</v>
      </c>
      <c r="AP17" s="50">
        <f t="shared" si="0"/>
        <v>0</v>
      </c>
    </row>
    <row r="18" spans="1:42" ht="21" customHeight="1" x14ac:dyDescent="0.25">
      <c r="A18" s="43">
        <v>1015</v>
      </c>
      <c r="B18" s="44" t="s">
        <v>754</v>
      </c>
      <c r="C18" s="44" t="s">
        <v>326</v>
      </c>
      <c r="D18" s="44" t="s">
        <v>454</v>
      </c>
      <c r="E18" s="44" t="s">
        <v>492</v>
      </c>
      <c r="F18" s="44" t="s">
        <v>492</v>
      </c>
      <c r="G18" s="44" t="s">
        <v>1</v>
      </c>
      <c r="H18" s="44" t="s">
        <v>1</v>
      </c>
      <c r="I18" s="44" t="s">
        <v>1</v>
      </c>
      <c r="J18" s="51" t="s">
        <v>17</v>
      </c>
      <c r="K18" s="51" t="s">
        <v>17</v>
      </c>
      <c r="L18" s="45" t="s">
        <v>33</v>
      </c>
      <c r="M18" s="51" t="s">
        <v>17</v>
      </c>
      <c r="N18" s="54" t="s">
        <v>17</v>
      </c>
      <c r="O18" s="47" t="str">
        <f>VLOOKUP(A18,'[28]191-2022-23'!A:P,13,FALSE)</f>
        <v>Unqualified with findings</v>
      </c>
      <c r="Q18" s="2" t="str">
        <f>VLOOKUP(A18,'[28]Audit information - OS'!A:J,4,FALSE)</f>
        <v>Unchanged</v>
      </c>
      <c r="R18" s="2" t="s">
        <v>18</v>
      </c>
      <c r="S18" s="2" t="s">
        <v>18</v>
      </c>
      <c r="T18" s="48" t="str">
        <f>VLOOKUP(A18,'[28]Audit information - OS'!A:K,5,FALSE)</f>
        <v>Financially unqualified with findings on predetermined objectives and/or compliance with laws and regulations</v>
      </c>
      <c r="U18" s="48">
        <f>VLOOKUP(A18,'[28]Audit information - OS'!A:L,6,FALSE)</f>
        <v>0</v>
      </c>
      <c r="V18" s="48">
        <f>VLOOKUP(A18,'[28]Audit information - OS'!A:M,7,FALSE)</f>
        <v>0</v>
      </c>
      <c r="W18" s="48" t="str">
        <f>VLOOKUP(A18,'[28]Audit information - OS'!A:N,2,FALSE)</f>
        <v>Financially unqualified with findings on predetermined objectives and/or compliance with laws and regulations</v>
      </c>
      <c r="X18" s="48" t="str">
        <f>VLOOKUP(A18,'[28]Audit information - OS'!A:O,3,FALSE)</f>
        <v>2024/07/31</v>
      </c>
      <c r="Y18" s="2" t="e">
        <f>VLOOKUP(A18,'[28]AGSA - SOE'!A:A,1,FALSE)</f>
        <v>#N/A</v>
      </c>
      <c r="Z18" s="2" t="str">
        <f>(IFERROR(VLOOKUP(A18,'[28]KSD auditees'!A:A,1,FALSE),"0"))</f>
        <v>0</v>
      </c>
      <c r="AA18" s="29">
        <f>VLOOKUP(A18,[28]Budget!A:L,10,FALSE)</f>
        <v>387662000</v>
      </c>
      <c r="AB18" s="49" t="str">
        <f>IF(_xlfn.XLOOKUP(A18,'[28]Outstanding audits'!A:A,'[28]Outstanding audits'!A:A,"",0)="","No","Yes")</f>
        <v>No</v>
      </c>
      <c r="AC18" s="29">
        <f>_xlfn.XLOOKUP(A18,'[28]Budget 18-19'!A:A,'[28]Budget 18-19'!J:J,"0")</f>
        <v>467404000</v>
      </c>
      <c r="AD18" s="49" t="str">
        <f>_xlfn.XLOOKUP(A18,'[28]ASMIS 2022-23'!A:A,'[28]ASMIS 2022-23'!I:I,"",0)</f>
        <v>Unqualified with findings</v>
      </c>
      <c r="AJ18" s="29">
        <f>_xlfn.XLOOKUP(A18,'[28]Budget 22-23'!A:A,'[28]Budget 22-23'!J:J,"0")</f>
        <v>398561000</v>
      </c>
      <c r="AM18" s="29">
        <f>VLOOKUP(A18,[28]Budget!A:L,11,FALSE)</f>
        <v>9680000</v>
      </c>
      <c r="AN18" s="29">
        <f>VLOOKUP(A18,[28]Budget!A:L,12,FALSE)</f>
        <v>377982000</v>
      </c>
      <c r="AP18" s="50">
        <f t="shared" si="0"/>
        <v>0</v>
      </c>
    </row>
    <row r="19" spans="1:42" ht="21" customHeight="1" x14ac:dyDescent="0.25">
      <c r="A19" s="43">
        <v>1019</v>
      </c>
      <c r="B19" s="44" t="s">
        <v>1256</v>
      </c>
      <c r="C19" s="44" t="s">
        <v>326</v>
      </c>
      <c r="D19" s="44" t="s">
        <v>454</v>
      </c>
      <c r="E19" s="44" t="s">
        <v>658</v>
      </c>
      <c r="F19" s="44" t="s">
        <v>658</v>
      </c>
      <c r="G19" s="44" t="s">
        <v>456</v>
      </c>
      <c r="H19" s="44" t="s">
        <v>1</v>
      </c>
      <c r="I19" s="44" t="s">
        <v>1</v>
      </c>
      <c r="J19" s="45" t="s">
        <v>33</v>
      </c>
      <c r="K19" s="45" t="s">
        <v>33</v>
      </c>
      <c r="L19" s="45" t="s">
        <v>33</v>
      </c>
      <c r="M19" s="45" t="s">
        <v>33</v>
      </c>
      <c r="N19" s="46" t="s">
        <v>33</v>
      </c>
      <c r="O19" s="47" t="str">
        <f>VLOOKUP(A19,'[28]191-2022-23'!A:P,13,FALSE)</f>
        <v>Unqualified with no findings</v>
      </c>
      <c r="Q19" s="2" t="str">
        <f>VLOOKUP(A19,'[28]Audit information - OS'!A:J,4,FALSE)</f>
        <v>Unchanged</v>
      </c>
      <c r="R19" s="2" t="s">
        <v>18</v>
      </c>
      <c r="S19" s="2" t="s">
        <v>18</v>
      </c>
      <c r="T19" s="48" t="str">
        <f>VLOOKUP(A19,'[28]Audit information - OS'!A:K,5,FALSE)</f>
        <v>Financially unqualified with no findings on predetermined objectives or compliance with laws and regulations</v>
      </c>
      <c r="U19" s="48">
        <f>VLOOKUP(A19,'[28]Audit information - OS'!A:L,6,FALSE)</f>
        <v>0</v>
      </c>
      <c r="V19" s="48">
        <f>VLOOKUP(A19,'[28]Audit information - OS'!A:M,7,FALSE)</f>
        <v>0</v>
      </c>
      <c r="W19" s="48" t="str">
        <f>VLOOKUP(A19,'[28]Audit information - OS'!A:N,2,FALSE)</f>
        <v>Financially unqualified with no findings on predetermined objectives or compliance with laws and regulations</v>
      </c>
      <c r="X19" s="48" t="str">
        <f>VLOOKUP(A19,'[28]Audit information - OS'!A:O,3,FALSE)</f>
        <v>2024/07/31</v>
      </c>
      <c r="Y19" s="2" t="e">
        <f>VLOOKUP(A19,'[28]AGSA - SOE'!A:A,1,FALSE)</f>
        <v>#N/A</v>
      </c>
      <c r="Z19" s="2" t="str">
        <f>(IFERROR(VLOOKUP(A19,'[28]KSD auditees'!A:A,1,FALSE),"0"))</f>
        <v>0</v>
      </c>
      <c r="AA19" s="29">
        <f>VLOOKUP(A19,[28]Budget!A:L,10,FALSE)</f>
        <v>866570000</v>
      </c>
      <c r="AB19" s="49" t="str">
        <f>IF(_xlfn.XLOOKUP(A19,'[28]Outstanding audits'!A:A,'[28]Outstanding audits'!A:A,"",0)="","No","Yes")</f>
        <v>No</v>
      </c>
      <c r="AC19" s="29">
        <f>_xlfn.XLOOKUP(A19,'[28]Budget 18-19'!A:A,'[28]Budget 18-19'!J:J,"0")</f>
        <v>524163000</v>
      </c>
      <c r="AD19" s="49" t="str">
        <f>_xlfn.XLOOKUP(A19,'[28]ASMIS 2022-23'!A:A,'[28]ASMIS 2022-23'!I:I,"",0)</f>
        <v>Unqualified with no findings</v>
      </c>
      <c r="AJ19" s="29">
        <f>_xlfn.XLOOKUP(A19,'[28]Budget 22-23'!A:A,'[28]Budget 22-23'!J:J,"0")</f>
        <v>694477000</v>
      </c>
      <c r="AM19" s="29">
        <f>VLOOKUP(A19,[28]Budget!A:L,11,FALSE)</f>
        <v>173757000</v>
      </c>
      <c r="AN19" s="29">
        <f>VLOOKUP(A19,[28]Budget!A:L,12,FALSE)</f>
        <v>692813000</v>
      </c>
      <c r="AP19" s="50">
        <f t="shared" si="0"/>
        <v>0</v>
      </c>
    </row>
    <row r="20" spans="1:42" ht="30" customHeight="1" x14ac:dyDescent="0.25">
      <c r="A20" s="43">
        <v>1543</v>
      </c>
      <c r="B20" s="55" t="s">
        <v>754</v>
      </c>
      <c r="C20" s="44" t="s">
        <v>326</v>
      </c>
      <c r="D20" s="44" t="s">
        <v>454</v>
      </c>
      <c r="E20" s="44" t="s">
        <v>1021</v>
      </c>
      <c r="F20" s="44" t="s">
        <v>1021</v>
      </c>
      <c r="G20" s="44" t="s">
        <v>1529</v>
      </c>
      <c r="H20" s="44" t="s">
        <v>1</v>
      </c>
      <c r="I20" s="44" t="s">
        <v>1</v>
      </c>
      <c r="J20" s="51" t="s">
        <v>17</v>
      </c>
      <c r="K20" s="51" t="s">
        <v>17</v>
      </c>
      <c r="L20" s="51" t="s">
        <v>17</v>
      </c>
      <c r="M20" s="51" t="s">
        <v>17</v>
      </c>
      <c r="N20" s="54" t="s">
        <v>17</v>
      </c>
      <c r="O20" s="47" t="str">
        <f>VLOOKUP(A20,'[28]191-2022-23'!A:P,13,FALSE)</f>
        <v>New department</v>
      </c>
      <c r="Q20" s="2" t="str">
        <f>VLOOKUP(A20,'[28]Audit information - OS'!A:J,4,FALSE)</f>
        <v>Unchanged</v>
      </c>
      <c r="R20" s="2" t="s">
        <v>18</v>
      </c>
      <c r="S20" s="56" t="s">
        <v>111</v>
      </c>
      <c r="T20" s="48" t="str">
        <f>VLOOKUP(A20,'[28]Audit information - OS'!A:K,5,FALSE)</f>
        <v>Financially unqualified with findings on predetermined objectives and/or compliance with laws and regulations</v>
      </c>
      <c r="U20" s="48">
        <f>VLOOKUP(A20,'[28]Audit information - OS'!A:L,6,FALSE)</f>
        <v>0</v>
      </c>
      <c r="V20" s="48">
        <f>VLOOKUP(A20,'[28]Audit information - OS'!A:M,7,FALSE)</f>
        <v>0</v>
      </c>
      <c r="W20" s="48" t="str">
        <f>VLOOKUP(A20,'[28]Audit information - OS'!A:N,2,FALSE)</f>
        <v>Financially unqualified with findings on predetermined objectives and/or compliance with laws and regulations</v>
      </c>
      <c r="X20" s="48" t="str">
        <f>VLOOKUP(A20,'[28]Audit information - OS'!A:O,3,FALSE)</f>
        <v>2024/07/31</v>
      </c>
      <c r="Y20" s="2" t="e">
        <f>VLOOKUP(A20,'[28]AGSA - SOE'!A:A,1,FALSE)</f>
        <v>#N/A</v>
      </c>
      <c r="Z20" s="2" t="str">
        <f>(IFERROR(VLOOKUP(A20,'[28]KSD auditees'!A:A,1,FALSE),"0"))</f>
        <v>0</v>
      </c>
      <c r="AA20" s="29">
        <f>VLOOKUP(A20,[28]Budget!A:L,10,FALSE)</f>
        <v>674075000</v>
      </c>
      <c r="AB20" s="49" t="str">
        <f>IF(_xlfn.XLOOKUP(A20,'[28]Outstanding audits'!A:A,'[28]Outstanding audits'!A:A,"",0)="","No","Yes")</f>
        <v>No</v>
      </c>
      <c r="AC20" s="29" t="str">
        <f>_xlfn.XLOOKUP(A20,'[28]Budget 18-19'!A:A,'[28]Budget 18-19'!J:J,"0")</f>
        <v>0</v>
      </c>
      <c r="AD20" s="49" t="str">
        <f>_xlfn.XLOOKUP(A20,'[28]ASMIS 2022-23'!A:A,'[28]ASMIS 2022-23'!I:I,"",0)</f>
        <v>Unqualified with findings</v>
      </c>
      <c r="AJ20" s="29">
        <f>_xlfn.XLOOKUP(A20,'[28]Budget 22-23'!A:A,'[28]Budget 22-23'!J:J,"0")</f>
        <v>622837000</v>
      </c>
      <c r="AM20" s="29">
        <f>VLOOKUP(A20,[28]Budget!A:L,11,FALSE)</f>
        <v>30235000</v>
      </c>
      <c r="AN20" s="29">
        <f>VLOOKUP(A20,[28]Budget!A:L,12,FALSE)</f>
        <v>643840000</v>
      </c>
      <c r="AP20" s="50">
        <f t="shared" si="0"/>
        <v>0</v>
      </c>
    </row>
    <row r="21" spans="1:42" ht="30" customHeight="1" x14ac:dyDescent="0.25">
      <c r="A21" s="43">
        <v>233</v>
      </c>
      <c r="B21" s="44" t="s">
        <v>155</v>
      </c>
      <c r="C21" s="44" t="s">
        <v>326</v>
      </c>
      <c r="D21" s="44" t="s">
        <v>454</v>
      </c>
      <c r="E21" s="44" t="s">
        <v>625</v>
      </c>
      <c r="F21" s="44" t="s">
        <v>625</v>
      </c>
      <c r="G21" s="44" t="s">
        <v>156</v>
      </c>
      <c r="H21" s="44" t="s">
        <v>1</v>
      </c>
      <c r="I21" s="44" t="s">
        <v>1</v>
      </c>
      <c r="J21" s="51" t="s">
        <v>17</v>
      </c>
      <c r="K21" s="51" t="s">
        <v>17</v>
      </c>
      <c r="L21" s="51" t="s">
        <v>17</v>
      </c>
      <c r="M21" s="51" t="s">
        <v>17</v>
      </c>
      <c r="N21" s="54" t="s">
        <v>17</v>
      </c>
      <c r="O21" s="47" t="str">
        <f>VLOOKUP(A21,'[28]191-2022-23'!A:P,13,FALSE)</f>
        <v>Unqualified with findings</v>
      </c>
      <c r="P21" s="2">
        <v>1</v>
      </c>
      <c r="Q21" s="2" t="str">
        <f>VLOOKUP(A21,'[28]Audit information - OS'!A:J,4,FALSE)</f>
        <v>Unchanged</v>
      </c>
      <c r="R21" s="2" t="s">
        <v>18</v>
      </c>
      <c r="S21" s="2" t="s">
        <v>18</v>
      </c>
      <c r="T21" s="48" t="str">
        <f>VLOOKUP(A21,'[28]Audit information - OS'!A:K,5,FALSE)</f>
        <v>Financially unqualified with findings on predetermined objectives and/or compliance with laws and regulations</v>
      </c>
      <c r="U21" s="48">
        <f>VLOOKUP(A21,'[28]Audit information - OS'!A:L,6,FALSE)</f>
        <v>0</v>
      </c>
      <c r="V21" s="48">
        <f>VLOOKUP(A21,'[28]Audit information - OS'!A:M,7,FALSE)</f>
        <v>0</v>
      </c>
      <c r="W21" s="48" t="str">
        <f>VLOOKUP(A21,'[28]Audit information - OS'!A:N,2,FALSE)</f>
        <v>Financially unqualified with findings on predetermined objectives and/or compliance with laws and regulations</v>
      </c>
      <c r="X21" s="48" t="str">
        <f>VLOOKUP(A21,'[28]Audit information - OS'!A:O,3,FALSE)</f>
        <v>2024/07/31</v>
      </c>
      <c r="Y21" s="2" t="e">
        <f>VLOOKUP(A21,'[28]AGSA - SOE'!A:A,1,FALSE)</f>
        <v>#N/A</v>
      </c>
      <c r="Z21" s="2">
        <f>(IFERROR(VLOOKUP(A21,'[28]KSD auditees'!A:A,1,FALSE),"0"))</f>
        <v>233</v>
      </c>
      <c r="AA21" s="29">
        <f>VLOOKUP(A21,[28]Budget!A:L,10,FALSE)</f>
        <v>3020715000</v>
      </c>
      <c r="AB21" s="49" t="str">
        <f>IF(_xlfn.XLOOKUP(A21,'[28]Outstanding audits'!A:A,'[28]Outstanding audits'!A:A,"",0)="","No","Yes")</f>
        <v>No</v>
      </c>
      <c r="AC21" s="29">
        <f>_xlfn.XLOOKUP(A21,'[28]Budget 18-19'!A:A,'[28]Budget 18-19'!J:J,"0")</f>
        <v>2175246000</v>
      </c>
      <c r="AD21" s="49" t="str">
        <f>_xlfn.XLOOKUP(A21,'[28]ASMIS 2022-23'!A:A,'[28]ASMIS 2022-23'!I:I,"",0)</f>
        <v>Unqualified with findings</v>
      </c>
      <c r="AJ21" s="29">
        <f>_xlfn.XLOOKUP(A21,'[28]Budget 22-23'!A:A,'[28]Budget 22-23'!J:J,"0")</f>
        <v>2615772000</v>
      </c>
      <c r="AM21" s="29">
        <f>VLOOKUP(A21,[28]Budget!A:L,11,FALSE)</f>
        <v>184203000</v>
      </c>
      <c r="AN21" s="29">
        <f>VLOOKUP(A21,[28]Budget!A:L,12,FALSE)</f>
        <v>2836512000</v>
      </c>
      <c r="AP21" s="50">
        <f t="shared" si="0"/>
        <v>0</v>
      </c>
    </row>
    <row r="22" spans="1:42" ht="30" customHeight="1" x14ac:dyDescent="0.25">
      <c r="A22" s="43">
        <v>1014</v>
      </c>
      <c r="B22" s="44" t="s">
        <v>157</v>
      </c>
      <c r="C22" s="44" t="s">
        <v>326</v>
      </c>
      <c r="D22" s="44" t="s">
        <v>454</v>
      </c>
      <c r="E22" s="44" t="s">
        <v>1065</v>
      </c>
      <c r="F22" s="44" t="s">
        <v>1065</v>
      </c>
      <c r="G22" s="44" t="s">
        <v>156</v>
      </c>
      <c r="H22" s="44" t="s">
        <v>1</v>
      </c>
      <c r="I22" s="44" t="s">
        <v>1</v>
      </c>
      <c r="J22" s="51" t="s">
        <v>17</v>
      </c>
      <c r="K22" s="51" t="s">
        <v>17</v>
      </c>
      <c r="L22" s="51" t="s">
        <v>17</v>
      </c>
      <c r="M22" s="51" t="s">
        <v>17</v>
      </c>
      <c r="N22" s="54" t="s">
        <v>17</v>
      </c>
      <c r="O22" s="47" t="str">
        <f>VLOOKUP(A22,'[28]191-2022-23'!A:P,13,FALSE)</f>
        <v>Unqualified with findings</v>
      </c>
      <c r="P22" s="2">
        <v>1</v>
      </c>
      <c r="Q22" s="2" t="str">
        <f>VLOOKUP(A22,'[28]Audit information - OS'!A:J,4,FALSE)</f>
        <v>Unchanged</v>
      </c>
      <c r="R22" s="2" t="s">
        <v>18</v>
      </c>
      <c r="S22" s="2" t="s">
        <v>18</v>
      </c>
      <c r="T22" s="48" t="str">
        <f>VLOOKUP(A22,'[28]Audit information - OS'!A:K,5,FALSE)</f>
        <v>Financially unqualified with findings on predetermined objectives and/or compliance with laws and regulations</v>
      </c>
      <c r="U22" s="48">
        <f>VLOOKUP(A22,'[28]Audit information - OS'!A:L,6,FALSE)</f>
        <v>0</v>
      </c>
      <c r="V22" s="48">
        <f>VLOOKUP(A22,'[28]Audit information - OS'!A:M,7,FALSE)</f>
        <v>0</v>
      </c>
      <c r="W22" s="48" t="str">
        <f>VLOOKUP(A22,'[28]Audit information - OS'!A:N,2,FALSE)</f>
        <v>Financially unqualified with findings on predetermined objectives and/or compliance with laws and regulations</v>
      </c>
      <c r="X22" s="48" t="str">
        <f>VLOOKUP(A22,'[28]Audit information - OS'!A:O,3,FALSE)</f>
        <v>2024/07/31</v>
      </c>
      <c r="Y22" s="2" t="e">
        <f>VLOOKUP(A22,'[28]AGSA - SOE'!A:A,1,FALSE)</f>
        <v>#N/A</v>
      </c>
      <c r="Z22" s="2">
        <f>(IFERROR(VLOOKUP(A22,'[28]KSD auditees'!A:A,1,FALSE),"0"))</f>
        <v>1014</v>
      </c>
      <c r="AA22" s="29">
        <f>VLOOKUP(A22,[28]Budget!A:L,10,FALSE)</f>
        <v>858954000</v>
      </c>
      <c r="AB22" s="49" t="str">
        <f>IF(_xlfn.XLOOKUP(A22,'[28]Outstanding audits'!A:A,'[28]Outstanding audits'!A:A,"",0)="","No","Yes")</f>
        <v>No</v>
      </c>
      <c r="AC22" s="29">
        <f>_xlfn.XLOOKUP(A22,'[28]Budget 18-19'!A:A,'[28]Budget 18-19'!J:J,"0")</f>
        <v>881281000</v>
      </c>
      <c r="AD22" s="49" t="str">
        <f>_xlfn.XLOOKUP(A22,'[28]ASMIS 2022-23'!A:A,'[28]ASMIS 2022-23'!I:I,"",0)</f>
        <v>Unqualified with findings</v>
      </c>
      <c r="AJ22" s="29">
        <f>_xlfn.XLOOKUP(A22,'[28]Budget 22-23'!A:A,'[28]Budget 22-23'!J:J,"0")</f>
        <v>1000531000</v>
      </c>
      <c r="AM22" s="29">
        <f>VLOOKUP(A22,[28]Budget!A:L,11,FALSE)</f>
        <v>25240000</v>
      </c>
      <c r="AN22" s="29">
        <f>VLOOKUP(A22,[28]Budget!A:L,12,FALSE)</f>
        <v>833714000</v>
      </c>
      <c r="AP22" s="50">
        <f t="shared" si="0"/>
        <v>0</v>
      </c>
    </row>
    <row r="23" spans="1:42" ht="20.25" customHeight="1" x14ac:dyDescent="0.25">
      <c r="A23" s="43">
        <v>62</v>
      </c>
      <c r="B23" s="44" t="s">
        <v>1257</v>
      </c>
      <c r="C23" s="44" t="s">
        <v>326</v>
      </c>
      <c r="D23" s="44" t="s">
        <v>454</v>
      </c>
      <c r="E23" s="44" t="s">
        <v>1086</v>
      </c>
      <c r="F23" s="44" t="s">
        <v>1086</v>
      </c>
      <c r="G23" s="44" t="s">
        <v>465</v>
      </c>
      <c r="H23" s="44" t="s">
        <v>1</v>
      </c>
      <c r="I23" s="44" t="s">
        <v>1</v>
      </c>
      <c r="J23" s="45" t="s">
        <v>33</v>
      </c>
      <c r="K23" s="45" t="s">
        <v>33</v>
      </c>
      <c r="L23" s="45" t="s">
        <v>33</v>
      </c>
      <c r="M23" s="45" t="s">
        <v>33</v>
      </c>
      <c r="N23" s="46" t="s">
        <v>33</v>
      </c>
      <c r="O23" s="47" t="str">
        <f>VLOOKUP(A23,'[28]191-2022-23'!A:P,13,FALSE)</f>
        <v>Unqualified with no findings</v>
      </c>
      <c r="Q23" s="2" t="str">
        <f>VLOOKUP(A23,'[28]Audit information - OS'!A:J,4,FALSE)</f>
        <v>Unchanged</v>
      </c>
      <c r="R23" s="2" t="s">
        <v>18</v>
      </c>
      <c r="S23" s="2" t="s">
        <v>18</v>
      </c>
      <c r="T23" s="48" t="str">
        <f>VLOOKUP(A23,'[28]Audit information - OS'!A:K,5,FALSE)</f>
        <v>Financially unqualified with no findings on predetermined objectives or compliance with laws and regulations</v>
      </c>
      <c r="U23" s="48">
        <f>VLOOKUP(A23,'[28]Audit information - OS'!A:L,6,FALSE)</f>
        <v>0</v>
      </c>
      <c r="V23" s="48">
        <f>VLOOKUP(A23,'[28]Audit information - OS'!A:M,7,FALSE)</f>
        <v>0</v>
      </c>
      <c r="W23" s="48" t="str">
        <f>VLOOKUP(A23,'[28]Audit information - OS'!A:N,2,FALSE)</f>
        <v>Financially unqualified with no findings on predetermined objectives or compliance with laws and regulations</v>
      </c>
      <c r="X23" s="48" t="str">
        <f>VLOOKUP(A23,'[28]Audit information - OS'!A:O,3,FALSE)</f>
        <v>2024/07/31</v>
      </c>
      <c r="Y23" s="2" t="e">
        <f>VLOOKUP(A23,'[28]AGSA - SOE'!A:A,1,FALSE)</f>
        <v>#N/A</v>
      </c>
      <c r="Z23" s="2" t="str">
        <f>(IFERROR(VLOOKUP(A23,'[28]KSD auditees'!A:A,1,FALSE),"0"))</f>
        <v>0</v>
      </c>
      <c r="AA23" s="29">
        <f>VLOOKUP(A23,[28]Budget!A:L,10,FALSE)</f>
        <v>888290000</v>
      </c>
      <c r="AB23" s="49" t="str">
        <f>IF(_xlfn.XLOOKUP(A23,'[28]Outstanding audits'!A:A,'[28]Outstanding audits'!A:A,"",0)="","No","Yes")</f>
        <v>No</v>
      </c>
      <c r="AC23" s="29">
        <f>_xlfn.XLOOKUP(A23,'[28]Budget 18-19'!A:A,'[28]Budget 18-19'!J:J,"0")</f>
        <v>739107000</v>
      </c>
      <c r="AD23" s="49" t="str">
        <f>_xlfn.XLOOKUP(A23,'[28]ASMIS 2022-23'!A:A,'[28]ASMIS 2022-23'!I:I,"",0)</f>
        <v>Unqualified with no findings</v>
      </c>
      <c r="AJ23" s="29">
        <f>_xlfn.XLOOKUP(A23,'[28]Budget 22-23'!A:A,'[28]Budget 22-23'!J:J,"0")</f>
        <v>935864000</v>
      </c>
      <c r="AM23" s="29">
        <f>VLOOKUP(A23,[28]Budget!A:L,11,FALSE)</f>
        <v>19060000</v>
      </c>
      <c r="AN23" s="29">
        <f>VLOOKUP(A23,[28]Budget!A:L,12,FALSE)</f>
        <v>869230000</v>
      </c>
      <c r="AP23" s="50">
        <f t="shared" si="0"/>
        <v>0</v>
      </c>
    </row>
    <row r="24" spans="1:42" ht="21" customHeight="1" x14ac:dyDescent="0.25">
      <c r="A24" s="43">
        <v>20</v>
      </c>
      <c r="B24" s="44" t="s">
        <v>1258</v>
      </c>
      <c r="C24" s="44" t="s">
        <v>326</v>
      </c>
      <c r="D24" s="44" t="s">
        <v>454</v>
      </c>
      <c r="E24" s="44" t="s">
        <v>658</v>
      </c>
      <c r="F24" s="44" t="s">
        <v>658</v>
      </c>
      <c r="G24" s="44" t="s">
        <v>465</v>
      </c>
      <c r="H24" s="44" t="s">
        <v>1</v>
      </c>
      <c r="I24" s="44" t="s">
        <v>1</v>
      </c>
      <c r="J24" s="51" t="s">
        <v>17</v>
      </c>
      <c r="K24" s="51" t="s">
        <v>17</v>
      </c>
      <c r="L24" s="51" t="s">
        <v>17</v>
      </c>
      <c r="M24" s="51" t="s">
        <v>17</v>
      </c>
      <c r="N24" s="54" t="s">
        <v>17</v>
      </c>
      <c r="O24" s="47" t="str">
        <f>VLOOKUP(A24,'[28]191-2022-23'!A:P,13,FALSE)</f>
        <v>Unqualified with findings</v>
      </c>
      <c r="Q24" s="2" t="str">
        <f>VLOOKUP(A24,'[28]Audit information - OS'!A:J,4,FALSE)</f>
        <v>Unchanged</v>
      </c>
      <c r="R24" s="2" t="s">
        <v>18</v>
      </c>
      <c r="S24" s="2" t="s">
        <v>18</v>
      </c>
      <c r="T24" s="48" t="str">
        <f>VLOOKUP(A24,'[28]Audit information - OS'!A:K,5,FALSE)</f>
        <v>Financially unqualified with findings on predetermined objectives and/or compliance with laws and regulations</v>
      </c>
      <c r="U24" s="48">
        <f>VLOOKUP(A24,'[28]Audit information - OS'!A:L,6,FALSE)</f>
        <v>0</v>
      </c>
      <c r="V24" s="48">
        <f>VLOOKUP(A24,'[28]Audit information - OS'!A:M,7,FALSE)</f>
        <v>0</v>
      </c>
      <c r="W24" s="48" t="str">
        <f>VLOOKUP(A24,'[28]Audit information - OS'!A:N,2,FALSE)</f>
        <v>Financially unqualified with findings on predetermined objectives and/or compliance with laws and regulations</v>
      </c>
      <c r="X24" s="48" t="str">
        <f>VLOOKUP(A24,'[28]Audit information - OS'!A:O,3,FALSE)</f>
        <v>2024/07/31</v>
      </c>
      <c r="Y24" s="2" t="e">
        <f>VLOOKUP(A24,'[28]AGSA - SOE'!A:A,1,FALSE)</f>
        <v>#N/A</v>
      </c>
      <c r="Z24" s="2" t="str">
        <f>(IFERROR(VLOOKUP(A24,'[28]KSD auditees'!A:A,1,FALSE),"0"))</f>
        <v>0</v>
      </c>
      <c r="AA24" s="29">
        <f>VLOOKUP(A24,[28]Budget!A:L,10,FALSE)</f>
        <v>609249000</v>
      </c>
      <c r="AB24" s="49" t="str">
        <f>IF(_xlfn.XLOOKUP(A24,'[28]Outstanding audits'!A:A,'[28]Outstanding audits'!A:A,"",0)="","No","Yes")</f>
        <v>No</v>
      </c>
      <c r="AC24" s="29">
        <f>_xlfn.XLOOKUP(A24,'[28]Budget 18-19'!A:A,'[28]Budget 18-19'!J:J,"0")</f>
        <v>481738000</v>
      </c>
      <c r="AD24" s="49" t="str">
        <f>_xlfn.XLOOKUP(A24,'[28]ASMIS 2022-23'!A:A,'[28]ASMIS 2022-23'!I:I,"",0)</f>
        <v>Unqualified with findings</v>
      </c>
      <c r="AJ24" s="29">
        <f>_xlfn.XLOOKUP(A24,'[28]Budget 22-23'!A:A,'[28]Budget 22-23'!J:J,"0")</f>
        <v>638547000</v>
      </c>
      <c r="AM24" s="29">
        <f>VLOOKUP(A24,[28]Budget!A:L,11,FALSE)</f>
        <v>118058000</v>
      </c>
      <c r="AN24" s="29">
        <f>VLOOKUP(A24,[28]Budget!A:L,12,FALSE)</f>
        <v>491191000</v>
      </c>
      <c r="AP24" s="50">
        <f t="shared" si="0"/>
        <v>0</v>
      </c>
    </row>
    <row r="25" spans="1:42" ht="39.75" customHeight="1" x14ac:dyDescent="0.25">
      <c r="A25" s="43">
        <v>1558</v>
      </c>
      <c r="B25" s="44" t="s">
        <v>130</v>
      </c>
      <c r="C25" s="44" t="s">
        <v>326</v>
      </c>
      <c r="D25" s="44" t="s">
        <v>454</v>
      </c>
      <c r="E25" s="44" t="s">
        <v>1065</v>
      </c>
      <c r="F25" s="44" t="s">
        <v>1065</v>
      </c>
      <c r="G25" s="44" t="s">
        <v>662</v>
      </c>
      <c r="H25" s="44" t="s">
        <v>1</v>
      </c>
      <c r="I25" s="44" t="s">
        <v>1</v>
      </c>
      <c r="J25" s="52" t="s">
        <v>26</v>
      </c>
      <c r="K25" s="52" t="s">
        <v>26</v>
      </c>
      <c r="L25" s="52" t="s">
        <v>26</v>
      </c>
      <c r="M25" s="57" t="s">
        <v>1596</v>
      </c>
      <c r="N25" s="58" t="s">
        <v>1596</v>
      </c>
      <c r="O25" s="47" t="str">
        <f>VLOOKUP(A25,'[28]191-2022-23'!A:P,13,FALSE)</f>
        <v>New department</v>
      </c>
      <c r="Q25" s="2" t="str">
        <f>VLOOKUP(A25,'[28]Audit information - OS'!A:J,4,FALSE)</f>
        <v>Unchanged</v>
      </c>
      <c r="R25" s="56" t="s">
        <v>111</v>
      </c>
      <c r="S25" s="56" t="s">
        <v>111</v>
      </c>
      <c r="T25" s="48" t="str">
        <f>VLOOKUP(A25,'[28]Audit information - OS'!A:K,5,FALSE)</f>
        <v>Qualified</v>
      </c>
      <c r="U25" s="48">
        <f>VLOOKUP(A25,'[28]Audit information - OS'!A:L,6,FALSE)</f>
        <v>0</v>
      </c>
      <c r="V25" s="48">
        <f>VLOOKUP(A25,'[28]Audit information - OS'!A:M,7,FALSE)</f>
        <v>0</v>
      </c>
      <c r="W25" s="48" t="str">
        <f>VLOOKUP(A25,'[28]Audit information - OS'!A:N,2,FALSE)</f>
        <v>Qualified</v>
      </c>
      <c r="X25" s="48" t="str">
        <f>VLOOKUP(A25,'[28]Audit information - OS'!A:O,3,FALSE)</f>
        <v>2024/07/31</v>
      </c>
      <c r="Y25" s="2" t="e">
        <f>VLOOKUP(A25,'[28]AGSA - SOE'!A:A,1,FALSE)</f>
        <v>#N/A</v>
      </c>
      <c r="Z25" s="2">
        <f>(IFERROR(VLOOKUP(A25,'[28]KSD auditees'!A:A,1,FALSE),"0"))</f>
        <v>1558</v>
      </c>
      <c r="AA25" s="29">
        <f>VLOOKUP(A25,[28]Budget!A:L,10,FALSE)</f>
        <v>714580000</v>
      </c>
      <c r="AB25" s="49" t="str">
        <f>IF(_xlfn.XLOOKUP(A25,'[28]Outstanding audits'!A:A,'[28]Outstanding audits'!A:A,"",0)="","No","Yes")</f>
        <v>No</v>
      </c>
      <c r="AC25" s="29" t="str">
        <f>_xlfn.XLOOKUP(A25,'[28]Budget 18-19'!A:A,'[28]Budget 18-19'!J:J,"0")</f>
        <v>0</v>
      </c>
      <c r="AD25" s="49" t="str">
        <f>_xlfn.XLOOKUP(A25,'[28]ASMIS 2022-23'!A:A,'[28]ASMIS 2022-23'!I:I,"",0)</f>
        <v>Qualified</v>
      </c>
      <c r="AJ25" s="29">
        <f>_xlfn.XLOOKUP(A25,'[28]Budget 22-23'!A:A,'[28]Budget 22-23'!J:J,"0")</f>
        <v>743025000</v>
      </c>
      <c r="AM25" s="29">
        <f>VLOOKUP(A25,[28]Budget!A:L,11,FALSE)</f>
        <v>105866000</v>
      </c>
      <c r="AN25" s="29">
        <f>VLOOKUP(A25,[28]Budget!A:L,12,FALSE)</f>
        <v>608714000</v>
      </c>
      <c r="AP25" s="50">
        <f t="shared" si="0"/>
        <v>0</v>
      </c>
    </row>
    <row r="26" spans="1:42" ht="48" customHeight="1" x14ac:dyDescent="0.25">
      <c r="A26" s="43">
        <v>1555</v>
      </c>
      <c r="B26" s="44" t="s">
        <v>158</v>
      </c>
      <c r="C26" s="44" t="s">
        <v>312</v>
      </c>
      <c r="D26" s="44" t="s">
        <v>454</v>
      </c>
      <c r="E26" s="44" t="s">
        <v>941</v>
      </c>
      <c r="F26" s="44" t="s">
        <v>437</v>
      </c>
      <c r="G26" s="44" t="s">
        <v>461</v>
      </c>
      <c r="H26" s="44" t="s">
        <v>1518</v>
      </c>
      <c r="I26" s="44" t="s">
        <v>440</v>
      </c>
      <c r="J26" s="51" t="s">
        <v>17</v>
      </c>
      <c r="K26" s="51" t="s">
        <v>17</v>
      </c>
      <c r="L26" s="52" t="s">
        <v>26</v>
      </c>
      <c r="M26" s="51" t="s">
        <v>17</v>
      </c>
      <c r="N26" s="58" t="s">
        <v>1596</v>
      </c>
      <c r="O26" s="47" t="str">
        <f>VLOOKUP(A26,'[28]191-2022-23'!A:P,13,FALSE)</f>
        <v>New department</v>
      </c>
      <c r="Q26" s="2" t="str">
        <f>VLOOKUP(A26,'[28]Audit information - OS'!A:J,4,FALSE)</f>
        <v>Unchanged</v>
      </c>
      <c r="R26" s="56" t="s">
        <v>111</v>
      </c>
      <c r="S26" s="56" t="s">
        <v>111</v>
      </c>
      <c r="T26" s="48" t="str">
        <f>VLOOKUP(A26,'[28]Audit information - OS'!A:K,5,FALSE)</f>
        <v>Financially unqualified with findings on predetermined objectives and/or compliance with laws and regulations</v>
      </c>
      <c r="U26" s="48">
        <f>VLOOKUP(A26,'[28]Audit information - OS'!A:L,6,FALSE)</f>
        <v>0</v>
      </c>
      <c r="V26" s="48">
        <f>VLOOKUP(A26,'[28]Audit information - OS'!A:M,7,FALSE)</f>
        <v>0</v>
      </c>
      <c r="W26" s="48" t="str">
        <f>VLOOKUP(A26,'[28]Audit information - OS'!A:N,2,FALSE)</f>
        <v>Financially unqualified with findings on predetermined objectives and/or compliance with laws and regulations</v>
      </c>
      <c r="X26" s="48" t="str">
        <f>VLOOKUP(A26,'[28]Audit information - OS'!A:O,3,FALSE)</f>
        <v>2024/07/31</v>
      </c>
      <c r="Y26" s="2" t="e">
        <f>VLOOKUP(A26,'[28]AGSA - SOE'!A:A,1,FALSE)</f>
        <v>#N/A</v>
      </c>
      <c r="Z26" s="2">
        <f>(IFERROR(VLOOKUP(A26,'[28]KSD auditees'!A:A,1,FALSE),"0"))</f>
        <v>1555</v>
      </c>
      <c r="AA26" s="29">
        <f>VLOOKUP(A26,[28]Budget!A:L,10,FALSE)</f>
        <v>16757697000</v>
      </c>
      <c r="AB26" s="49" t="str">
        <f>IF(_xlfn.XLOOKUP(A26,'[28]Outstanding audits'!A:A,'[28]Outstanding audits'!A:A,"",0)="","No","Yes")</f>
        <v>No</v>
      </c>
      <c r="AC26" s="29" t="str">
        <f>_xlfn.XLOOKUP(A26,'[28]Budget 18-19'!A:A,'[28]Budget 18-19'!J:J,"0")</f>
        <v>0</v>
      </c>
      <c r="AD26" s="49" t="str">
        <f>_xlfn.XLOOKUP(A26,'[28]ASMIS 2022-23'!A:A,'[28]ASMIS 2022-23'!I:I,"",0)</f>
        <v>Unqualified with findings</v>
      </c>
      <c r="AJ26" s="29">
        <f>_xlfn.XLOOKUP(A26,'[28]Budget 22-23'!A:A,'[28]Budget 22-23'!J:J,"0")</f>
        <v>17533643000</v>
      </c>
      <c r="AM26" s="29">
        <f>VLOOKUP(A26,[28]Budget!A:L,11,FALSE)</f>
        <v>1018157000</v>
      </c>
      <c r="AN26" s="29">
        <f>VLOOKUP(A26,[28]Budget!A:L,12,FALSE)</f>
        <v>15739540000</v>
      </c>
      <c r="AP26" s="50">
        <f t="shared" si="0"/>
        <v>0</v>
      </c>
    </row>
    <row r="27" spans="1:42" ht="39.75" customHeight="1" x14ac:dyDescent="0.25">
      <c r="A27" s="43">
        <v>12</v>
      </c>
      <c r="B27" s="44" t="s">
        <v>132</v>
      </c>
      <c r="C27" s="44" t="s">
        <v>326</v>
      </c>
      <c r="D27" s="44" t="s">
        <v>454</v>
      </c>
      <c r="E27" s="44" t="s">
        <v>658</v>
      </c>
      <c r="F27" s="44" t="s">
        <v>658</v>
      </c>
      <c r="G27" s="44" t="s">
        <v>662</v>
      </c>
      <c r="H27" s="44" t="s">
        <v>1</v>
      </c>
      <c r="I27" s="44" t="s">
        <v>1</v>
      </c>
      <c r="J27" s="51" t="s">
        <v>17</v>
      </c>
      <c r="K27" s="45" t="s">
        <v>33</v>
      </c>
      <c r="L27" s="45" t="s">
        <v>33</v>
      </c>
      <c r="M27" s="45" t="s">
        <v>33</v>
      </c>
      <c r="N27" s="54" t="s">
        <v>17</v>
      </c>
      <c r="O27" s="47" t="str">
        <f>VLOOKUP(A27,'[28]191-2022-23'!A:P,13,FALSE)</f>
        <v>Qualified</v>
      </c>
      <c r="Q27" s="2" t="str">
        <f>VLOOKUP(A27,'[28]Audit information - OS'!A:J,4,FALSE)</f>
        <v>Regressed</v>
      </c>
      <c r="R27" s="2" t="s">
        <v>18</v>
      </c>
      <c r="S27" s="2" t="s">
        <v>29</v>
      </c>
      <c r="T27" s="48" t="str">
        <f>VLOOKUP(A27,'[28]Audit information - OS'!A:K,5,FALSE)</f>
        <v>Financially unqualified with findings on predetermined objectives and/or compliance with laws and regulations</v>
      </c>
      <c r="U27" s="48">
        <f>VLOOKUP(A27,'[28]Audit information - OS'!A:L,6,FALSE)</f>
        <v>0</v>
      </c>
      <c r="V27" s="48">
        <f>VLOOKUP(A27,'[28]Audit information - OS'!A:M,7,FALSE)</f>
        <v>0</v>
      </c>
      <c r="W27" s="48" t="str">
        <f>VLOOKUP(A27,'[28]Audit information - OS'!A:N,2,FALSE)</f>
        <v>Financially unqualified with no findings on predetermined objectives or compliance with laws and regulations</v>
      </c>
      <c r="X27" s="48" t="str">
        <f>VLOOKUP(A27,'[28]Audit information - OS'!A:O,3,FALSE)</f>
        <v>2024/07/31</v>
      </c>
      <c r="Y27" s="2" t="e">
        <f>VLOOKUP(A27,'[28]AGSA - SOE'!A:A,1,FALSE)</f>
        <v>#N/A</v>
      </c>
      <c r="Z27" s="2">
        <f>(IFERROR(VLOOKUP(A27,'[28]KSD auditees'!A:A,1,FALSE),"0"))</f>
        <v>12</v>
      </c>
      <c r="AA27" s="29">
        <f>VLOOKUP(A27,[28]Budget!A:L,10,FALSE)</f>
        <v>1669777000</v>
      </c>
      <c r="AB27" s="49" t="str">
        <f>IF(_xlfn.XLOOKUP(A27,'[28]Outstanding audits'!A:A,'[28]Outstanding audits'!A:A,"",0)="","No","Yes")</f>
        <v>No</v>
      </c>
      <c r="AC27" s="29">
        <f>_xlfn.XLOOKUP(A27,'[28]Budget 18-19'!A:A,'[28]Budget 18-19'!J:J,"0")</f>
        <v>1212417000</v>
      </c>
      <c r="AD27" s="49" t="str">
        <f>_xlfn.XLOOKUP(A27,'[28]ASMIS 2022-23'!A:A,'[28]ASMIS 2022-23'!I:I,"",0)</f>
        <v>Unqualified with no findings</v>
      </c>
      <c r="AF27" s="2" t="str">
        <f>_xlfn.CONCAT(B27," (",E27,"), ")</f>
        <v xml:space="preserve">Agriculture, Rural Development, Land and Environmental Affairs (MP), </v>
      </c>
      <c r="AJ27" s="29">
        <f>_xlfn.XLOOKUP(A27,'[28]Budget 22-23'!A:A,'[28]Budget 22-23'!J:J,"0")</f>
        <v>1338518000</v>
      </c>
      <c r="AM27" s="29">
        <f>VLOOKUP(A27,[28]Budget!A:L,11,FALSE)</f>
        <v>424420000</v>
      </c>
      <c r="AN27" s="29">
        <f>VLOOKUP(A27,[28]Budget!A:L,12,FALSE)</f>
        <v>1245357000</v>
      </c>
      <c r="AP27" s="50">
        <f t="shared" si="0"/>
        <v>0</v>
      </c>
    </row>
    <row r="28" spans="1:42" ht="20.25" customHeight="1" x14ac:dyDescent="0.25">
      <c r="A28" s="43">
        <v>1206</v>
      </c>
      <c r="B28" s="44" t="s">
        <v>15</v>
      </c>
      <c r="C28" s="44" t="s">
        <v>312</v>
      </c>
      <c r="D28" s="44" t="s">
        <v>454</v>
      </c>
      <c r="E28" s="44" t="s">
        <v>941</v>
      </c>
      <c r="F28" s="44" t="s">
        <v>437</v>
      </c>
      <c r="G28" s="44" t="s">
        <v>28</v>
      </c>
      <c r="H28" s="44" t="s">
        <v>956</v>
      </c>
      <c r="I28" s="44" t="s">
        <v>444</v>
      </c>
      <c r="J28" s="51" t="s">
        <v>17</v>
      </c>
      <c r="K28" s="51" t="s">
        <v>17</v>
      </c>
      <c r="L28" s="51" t="s">
        <v>17</v>
      </c>
      <c r="M28" s="51" t="s">
        <v>17</v>
      </c>
      <c r="N28" s="53" t="s">
        <v>26</v>
      </c>
      <c r="O28" s="47" t="str">
        <f>VLOOKUP(A28,'[28]191-2022-23'!A:P,13,FALSE)</f>
        <v>Qualified</v>
      </c>
      <c r="P28" s="2">
        <v>1</v>
      </c>
      <c r="Q28" s="2" t="str">
        <f>VLOOKUP(A28,'[28]Audit information - OS'!A:J,4,FALSE)</f>
        <v>Unchanged</v>
      </c>
      <c r="R28" s="2" t="s">
        <v>29</v>
      </c>
      <c r="S28" s="2" t="s">
        <v>29</v>
      </c>
      <c r="T28" s="48" t="str">
        <f>VLOOKUP(A28,'[28]Audit information - OS'!A:K,5,FALSE)</f>
        <v>Financially unqualified with findings on predetermined objectives and/or compliance with laws and regulations</v>
      </c>
      <c r="U28" s="48">
        <f>VLOOKUP(A28,'[28]Audit information - OS'!A:L,6,FALSE)</f>
        <v>0</v>
      </c>
      <c r="V28" s="48">
        <f>VLOOKUP(A28,'[28]Audit information - OS'!A:M,7,FALSE)</f>
        <v>0</v>
      </c>
      <c r="W28" s="48" t="str">
        <f>VLOOKUP(A28,'[28]Audit information - OS'!A:N,2,FALSE)</f>
        <v>Financially unqualified with findings on predetermined objectives and/or compliance with laws and regulations</v>
      </c>
      <c r="X28" s="48" t="str">
        <f>VLOOKUP(A28,'[28]Audit information - OS'!A:O,3,FALSE)</f>
        <v>2024/07/31</v>
      </c>
      <c r="Y28" s="2" t="e">
        <f>VLOOKUP(A28,'[28]AGSA - SOE'!A:A,1,FALSE)</f>
        <v>#N/A</v>
      </c>
      <c r="Z28" s="2">
        <f>(IFERROR(VLOOKUP(A28,'[28]KSD auditees'!A:A,1,FALSE),"0"))</f>
        <v>1206</v>
      </c>
      <c r="AA28" s="29">
        <f>VLOOKUP(A28,[28]Budget!A:L,10,FALSE)</f>
        <v>30028595000</v>
      </c>
      <c r="AB28" s="49" t="str">
        <f>IF(_xlfn.XLOOKUP(A28,'[28]Outstanding audits'!A:A,'[28]Outstanding audits'!A:A,"",0)="","No","Yes")</f>
        <v>No</v>
      </c>
      <c r="AC28" s="29">
        <f>_xlfn.XLOOKUP(A28,'[28]Budget 18-19'!A:A,'[28]Budget 18-19'!J:J,"0")</f>
        <v>23699583000</v>
      </c>
      <c r="AD28" s="49" t="str">
        <f>_xlfn.XLOOKUP(A28,'[28]ASMIS 2022-23'!A:A,'[28]ASMIS 2022-23'!I:I,"",0)</f>
        <v>Unqualified with findings</v>
      </c>
      <c r="AJ28" s="29">
        <f>_xlfn.XLOOKUP(A28,'[28]Budget 22-23'!A:A,'[28]Budget 22-23'!J:J,"0")</f>
        <v>29693160000</v>
      </c>
      <c r="AM28" s="29">
        <f>VLOOKUP(A28,[28]Budget!A:L,11,FALSE)</f>
        <v>1744425000</v>
      </c>
      <c r="AN28" s="29">
        <f>VLOOKUP(A28,[28]Budget!A:L,12,FALSE)</f>
        <v>28284170000</v>
      </c>
      <c r="AP28" s="50">
        <f t="shared" si="0"/>
        <v>0</v>
      </c>
    </row>
    <row r="29" spans="1:42" ht="21" customHeight="1" x14ac:dyDescent="0.25">
      <c r="A29" s="43">
        <v>1551</v>
      </c>
      <c r="B29" s="44" t="s">
        <v>1522</v>
      </c>
      <c r="C29" s="44" t="s">
        <v>312</v>
      </c>
      <c r="D29" s="44" t="s">
        <v>454</v>
      </c>
      <c r="E29" s="44" t="s">
        <v>854</v>
      </c>
      <c r="F29" s="44" t="s">
        <v>437</v>
      </c>
      <c r="G29" s="44" t="s">
        <v>1</v>
      </c>
      <c r="H29" s="44" t="s">
        <v>837</v>
      </c>
      <c r="I29" s="44" t="s">
        <v>440</v>
      </c>
      <c r="J29" s="45" t="s">
        <v>33</v>
      </c>
      <c r="K29" s="51" t="s">
        <v>17</v>
      </c>
      <c r="L29" s="51" t="s">
        <v>17</v>
      </c>
      <c r="M29" s="51" t="s">
        <v>17</v>
      </c>
      <c r="N29" s="58" t="s">
        <v>1596</v>
      </c>
      <c r="O29" s="47" t="str">
        <f>VLOOKUP(A29,'[28]191-2022-23'!A:P,13,FALSE)</f>
        <v>New department</v>
      </c>
      <c r="Q29" s="2" t="str">
        <f>VLOOKUP(A29,'[28]Audit information - OS'!A:J,4,FALSE)</f>
        <v>Improved</v>
      </c>
      <c r="R29" s="56" t="s">
        <v>111</v>
      </c>
      <c r="S29" s="56" t="s">
        <v>111</v>
      </c>
      <c r="T29" s="48" t="str">
        <f>VLOOKUP(A29,'[28]Audit information - OS'!A:K,5,FALSE)</f>
        <v>Financially unqualified with no findings on predetermined objectives or compliance with laws and regulations</v>
      </c>
      <c r="U29" s="48">
        <f>VLOOKUP(A29,'[28]Audit information - OS'!A:L,6,FALSE)</f>
        <v>0</v>
      </c>
      <c r="V29" s="48">
        <f>VLOOKUP(A29,'[28]Audit information - OS'!A:M,7,FALSE)</f>
        <v>0</v>
      </c>
      <c r="W29" s="48" t="str">
        <f>VLOOKUP(A29,'[28]Audit information - OS'!A:N,2,FALSE)</f>
        <v>Financially unqualified with no findings on predetermined objectives or compliance with laws and regulations</v>
      </c>
      <c r="X29" s="48" t="str">
        <f>VLOOKUP(A29,'[28]Audit information - OS'!A:O,3,FALSE)</f>
        <v>2024/07/31</v>
      </c>
      <c r="Y29" s="2" t="e">
        <f>VLOOKUP(A29,'[28]AGSA - SOE'!A:A,1,FALSE)</f>
        <v>#N/A</v>
      </c>
      <c r="Z29" s="2" t="str">
        <f>(IFERROR(VLOOKUP(A29,'[28]KSD auditees'!A:A,1,FALSE),"0"))</f>
        <v>0</v>
      </c>
      <c r="AA29" s="29">
        <f>VLOOKUP(A29,[28]Budget!A:L,10,FALSE)</f>
        <v>3279655000</v>
      </c>
      <c r="AB29" s="49" t="str">
        <f>IF(_xlfn.XLOOKUP(A29,'[28]Outstanding audits'!A:A,'[28]Outstanding audits'!A:A,"",0)="","No","Yes")</f>
        <v>No</v>
      </c>
      <c r="AC29" s="29" t="str">
        <f>_xlfn.XLOOKUP(A29,'[28]Budget 18-19'!A:A,'[28]Budget 18-19'!J:J,"0")</f>
        <v>0</v>
      </c>
      <c r="AD29" s="49" t="str">
        <f>_xlfn.XLOOKUP(A29,'[28]ASMIS 2022-23'!A:A,'[28]ASMIS 2022-23'!I:I,"",0)</f>
        <v>Unqualified with findings</v>
      </c>
      <c r="AJ29" s="29">
        <f>_xlfn.XLOOKUP(A29,'[28]Budget 22-23'!A:A,'[28]Budget 22-23'!J:J,"0")</f>
        <v>5327777000</v>
      </c>
      <c r="AM29" s="29">
        <f>VLOOKUP(A29,[28]Budget!A:L,11,FALSE)</f>
        <v>5611000</v>
      </c>
      <c r="AN29" s="29">
        <f>VLOOKUP(A29,[28]Budget!A:L,12,FALSE)</f>
        <v>3274044000</v>
      </c>
      <c r="AP29" s="50">
        <f t="shared" si="0"/>
        <v>0</v>
      </c>
    </row>
    <row r="30" spans="1:42" ht="39.75" customHeight="1" x14ac:dyDescent="0.25">
      <c r="A30" s="43">
        <v>1008</v>
      </c>
      <c r="B30" s="44" t="s">
        <v>753</v>
      </c>
      <c r="C30" s="44" t="s">
        <v>312</v>
      </c>
      <c r="D30" s="44" t="s">
        <v>454</v>
      </c>
      <c r="E30" s="44" t="s">
        <v>737</v>
      </c>
      <c r="F30" s="44" t="s">
        <v>437</v>
      </c>
      <c r="G30" s="44" t="s">
        <v>456</v>
      </c>
      <c r="H30" s="44" t="s">
        <v>754</v>
      </c>
      <c r="I30" s="44" t="s">
        <v>755</v>
      </c>
      <c r="J30" s="51" t="s">
        <v>17</v>
      </c>
      <c r="K30" s="52" t="s">
        <v>26</v>
      </c>
      <c r="L30" s="52" t="s">
        <v>26</v>
      </c>
      <c r="M30" s="52" t="s">
        <v>26</v>
      </c>
      <c r="N30" s="53" t="s">
        <v>26</v>
      </c>
      <c r="O30" s="47" t="str">
        <f>VLOOKUP(A30,'[28]191-2022-23'!A:P,13,FALSE)</f>
        <v>Disclaimer</v>
      </c>
      <c r="Q30" s="2" t="str">
        <f>VLOOKUP(A30,'[28]Audit information - OS'!A:J,4,FALSE)</f>
        <v>Improved</v>
      </c>
      <c r="R30" s="2" t="s">
        <v>29</v>
      </c>
      <c r="S30" s="2" t="s">
        <v>29</v>
      </c>
      <c r="T30" s="48" t="str">
        <f>VLOOKUP(A30,'[28]Audit information - OS'!A:K,5,FALSE)</f>
        <v>Financially unqualified with findings on predetermined objectives and/or compliance with laws and regulations</v>
      </c>
      <c r="U30" s="48">
        <f>VLOOKUP(A30,'[28]Audit information - OS'!A:L,6,FALSE)</f>
        <v>0</v>
      </c>
      <c r="V30" s="48">
        <f>VLOOKUP(A30,'[28]Audit information - OS'!A:M,7,FALSE)</f>
        <v>0</v>
      </c>
      <c r="W30" s="48" t="str">
        <f>VLOOKUP(A30,'[28]Audit information - OS'!A:N,2,FALSE)</f>
        <v>Financially unqualified with findings on predetermined objectives and/or compliance with laws and regulations</v>
      </c>
      <c r="X30" s="48" t="str">
        <f>VLOOKUP(A30,'[28]Audit information - OS'!A:O,3,FALSE)</f>
        <v>2024/07/31</v>
      </c>
      <c r="Y30" s="2" t="e">
        <f>VLOOKUP(A30,'[28]AGSA - SOE'!A:A,1,FALSE)</f>
        <v>#N/A</v>
      </c>
      <c r="Z30" s="2" t="str">
        <f>(IFERROR(VLOOKUP(A30,'[28]KSD auditees'!A:A,1,FALSE),"0"))</f>
        <v>0</v>
      </c>
      <c r="AA30" s="29">
        <f>VLOOKUP(A30,[28]Budget!A:L,10,FALSE)</f>
        <v>4339477000</v>
      </c>
      <c r="AB30" s="49" t="str">
        <f>IF(_xlfn.XLOOKUP(A30,'[28]Outstanding audits'!A:A,'[28]Outstanding audits'!A:A,"",0)="","No","Yes")</f>
        <v>No</v>
      </c>
      <c r="AC30" s="29">
        <f>_xlfn.XLOOKUP(A30,'[28]Budget 18-19'!A:A,'[28]Budget 18-19'!J:J,"0")</f>
        <v>4500798000</v>
      </c>
      <c r="AD30" s="49" t="str">
        <f>_xlfn.XLOOKUP(A30,'[28]ASMIS 2022-23'!A:A,'[28]ASMIS 2022-23'!I:I,"",0)</f>
        <v>Qualified</v>
      </c>
      <c r="AJ30" s="29">
        <f>_xlfn.XLOOKUP(A30,'[28]Budget 22-23'!A:A,'[28]Budget 22-23'!J:J,"0")</f>
        <v>5097619000</v>
      </c>
      <c r="AM30" s="29">
        <f>VLOOKUP(A30,[28]Budget!A:L,11,FALSE)</f>
        <v>53732000</v>
      </c>
      <c r="AN30" s="29">
        <f>VLOOKUP(A30,[28]Budget!A:L,12,FALSE)</f>
        <v>4285745000</v>
      </c>
      <c r="AP30" s="50">
        <f t="shared" si="0"/>
        <v>0</v>
      </c>
    </row>
    <row r="31" spans="1:42" ht="21" customHeight="1" x14ac:dyDescent="0.25">
      <c r="A31" s="43">
        <v>230</v>
      </c>
      <c r="B31" s="44" t="s">
        <v>1260</v>
      </c>
      <c r="C31" s="44" t="s">
        <v>326</v>
      </c>
      <c r="D31" s="44" t="s">
        <v>454</v>
      </c>
      <c r="E31" s="44" t="s">
        <v>438</v>
      </c>
      <c r="F31" s="44" t="s">
        <v>438</v>
      </c>
      <c r="G31" s="44" t="s">
        <v>456</v>
      </c>
      <c r="H31" s="44" t="s">
        <v>1</v>
      </c>
      <c r="I31" s="44" t="s">
        <v>1</v>
      </c>
      <c r="J31" s="45" t="s">
        <v>33</v>
      </c>
      <c r="K31" s="45" t="s">
        <v>33</v>
      </c>
      <c r="L31" s="45" t="s">
        <v>33</v>
      </c>
      <c r="M31" s="45" t="s">
        <v>33</v>
      </c>
      <c r="N31" s="54" t="s">
        <v>17</v>
      </c>
      <c r="O31" s="47" t="str">
        <f>VLOOKUP(A31,'[28]191-2022-23'!A:P,13,FALSE)</f>
        <v>Unqualified with findings</v>
      </c>
      <c r="Q31" s="2" t="str">
        <f>VLOOKUP(A31,'[28]Audit information - OS'!A:J,4,FALSE)</f>
        <v>Unchanged</v>
      </c>
      <c r="R31" s="2" t="s">
        <v>29</v>
      </c>
      <c r="S31" s="2" t="s">
        <v>29</v>
      </c>
      <c r="T31" s="48" t="str">
        <f>VLOOKUP(A31,'[28]Audit information - OS'!A:K,5,FALSE)</f>
        <v>Financially unqualified with no findings on predetermined objectives or compliance with laws and regulations</v>
      </c>
      <c r="U31" s="48">
        <f>VLOOKUP(A31,'[28]Audit information - OS'!A:L,6,FALSE)</f>
        <v>0</v>
      </c>
      <c r="V31" s="48">
        <f>VLOOKUP(A31,'[28]Audit information - OS'!A:M,7,FALSE)</f>
        <v>0</v>
      </c>
      <c r="W31" s="48" t="str">
        <f>VLOOKUP(A31,'[28]Audit information - OS'!A:N,2,FALSE)</f>
        <v>Financially unqualified with no findings on predetermined objectives or compliance with laws and regulations</v>
      </c>
      <c r="X31" s="48">
        <f>VLOOKUP(A31,'[28]Audit information - OS'!A:O,3,FALSE)</f>
        <v>0</v>
      </c>
      <c r="Y31" s="2" t="e">
        <f>VLOOKUP(A31,'[28]AGSA - SOE'!A:A,1,FALSE)</f>
        <v>#N/A</v>
      </c>
      <c r="Z31" s="2" t="str">
        <f>(IFERROR(VLOOKUP(A31,'[28]KSD auditees'!A:A,1,FALSE),"0"))</f>
        <v>0</v>
      </c>
      <c r="AA31" s="29">
        <f>VLOOKUP(A31,[28]Budget!A:L,10,FALSE)</f>
        <v>1072962000</v>
      </c>
      <c r="AB31" s="49" t="str">
        <f>IF(_xlfn.XLOOKUP(A31,'[28]Outstanding audits'!A:A,'[28]Outstanding audits'!A:A,"",0)="","No","Yes")</f>
        <v>No</v>
      </c>
      <c r="AC31" s="29">
        <f>_xlfn.XLOOKUP(A31,'[28]Budget 18-19'!A:A,'[28]Budget 18-19'!J:J,"0")</f>
        <v>986660000</v>
      </c>
      <c r="AD31" s="49" t="str">
        <f>_xlfn.XLOOKUP(A31,'[28]ASMIS 2022-23'!A:A,'[28]ASMIS 2022-23'!I:I,"",0)</f>
        <v>Unqualified with no findings</v>
      </c>
      <c r="AJ31" s="29">
        <f>_xlfn.XLOOKUP(A31,'[28]Budget 22-23'!A:A,'[28]Budget 22-23'!J:J,"0")</f>
        <v>1047178000</v>
      </c>
      <c r="AM31" s="29">
        <f>VLOOKUP(A31,[28]Budget!A:L,11,FALSE)</f>
        <v>26049000</v>
      </c>
      <c r="AN31" s="29">
        <f>VLOOKUP(A31,[28]Budget!A:L,12,FALSE)</f>
        <v>1046913000</v>
      </c>
      <c r="AP31" s="50">
        <f t="shared" si="0"/>
        <v>0</v>
      </c>
    </row>
    <row r="32" spans="1:42" ht="29.25" customHeight="1" x14ac:dyDescent="0.25">
      <c r="A32" s="43">
        <v>68</v>
      </c>
      <c r="B32" s="44" t="s">
        <v>196</v>
      </c>
      <c r="C32" s="44" t="s">
        <v>312</v>
      </c>
      <c r="D32" s="44" t="s">
        <v>454</v>
      </c>
      <c r="E32" s="44" t="s">
        <v>815</v>
      </c>
      <c r="F32" s="44" t="s">
        <v>437</v>
      </c>
      <c r="G32" s="44" t="s">
        <v>452</v>
      </c>
      <c r="H32" s="44" t="s">
        <v>695</v>
      </c>
      <c r="I32" s="44" t="s">
        <v>717</v>
      </c>
      <c r="J32" s="59" t="s">
        <v>39</v>
      </c>
      <c r="K32" s="51" t="s">
        <v>17</v>
      </c>
      <c r="L32" s="51" t="s">
        <v>17</v>
      </c>
      <c r="M32" s="51" t="s">
        <v>17</v>
      </c>
      <c r="N32" s="53" t="s">
        <v>26</v>
      </c>
      <c r="O32" s="47" t="str">
        <f>VLOOKUP(A32,'[28]191-2022-23'!A:P,13,FALSE)</f>
        <v>Qualified</v>
      </c>
      <c r="Q32" s="2" t="s">
        <v>509</v>
      </c>
      <c r="R32" s="2" t="s">
        <v>509</v>
      </c>
      <c r="S32" s="2" t="s">
        <v>509</v>
      </c>
      <c r="T32" s="48">
        <f>VLOOKUP(A32,'[28]Audit information - OS'!A:K,5,FALSE)</f>
        <v>0</v>
      </c>
      <c r="U32" s="48" t="str">
        <f>VLOOKUP(A32,'[28]Audit information - OS'!A:L,6,FALSE)</f>
        <v>Auditee delays - Disagreement on technical/legal matters</v>
      </c>
      <c r="V32" s="48">
        <f>VLOOKUP(A32,'[28]Audit information - OS'!A:M,7,FALSE)</f>
        <v>0</v>
      </c>
      <c r="W32" s="48" t="str">
        <f>VLOOKUP(A32,'[28]Audit information - OS'!A:N,2,FALSE)</f>
        <v>Financially unqualified with findings on predetermined objectives and/or compliance with laws and regulations</v>
      </c>
      <c r="X32" s="48">
        <f>VLOOKUP(A32,'[28]Audit information - OS'!A:O,3,FALSE)</f>
        <v>45573</v>
      </c>
      <c r="Y32" s="2" t="e">
        <f>VLOOKUP(A32,'[28]AGSA - SOE'!A:A,1,FALSE)</f>
        <v>#N/A</v>
      </c>
      <c r="Z32" s="2">
        <f>(IFERROR(VLOOKUP(A32,'[28]KSD auditees'!A:A,1,FALSE),"0"))</f>
        <v>68</v>
      </c>
      <c r="AA32" s="29">
        <f>VLOOKUP(A32,[28]Budget!A:L,10,FALSE)</f>
        <v>26570966000</v>
      </c>
      <c r="AB32" s="49" t="str">
        <f>IF(_xlfn.XLOOKUP(A32,'[28]Outstanding audits'!A:A,'[28]Outstanding audits'!A:A,"",0)="","No","Yes")</f>
        <v>Yes</v>
      </c>
      <c r="AC32" s="29">
        <f>_xlfn.XLOOKUP(A32,'[28]Budget 18-19'!A:A,'[28]Budget 18-19'!J:J,"0")</f>
        <v>23848973000</v>
      </c>
      <c r="AD32" s="49" t="str">
        <f>_xlfn.XLOOKUP(A32,'[28]ASMIS 2022-23'!A:A,'[28]ASMIS 2022-23'!I:I,"",0)</f>
        <v>Unqualified with findings</v>
      </c>
      <c r="AJ32" s="29">
        <f>_xlfn.XLOOKUP(A32,'[28]Budget 22-23'!A:A,'[28]Budget 22-23'!J:J,"0")</f>
        <v>26535984000</v>
      </c>
      <c r="AM32" s="29">
        <f>VLOOKUP(A32,[28]Budget!A:L,11,FALSE)</f>
        <v>598979000</v>
      </c>
      <c r="AN32" s="29">
        <f>VLOOKUP(A32,[28]Budget!A:L,12,FALSE)</f>
        <v>25971987000</v>
      </c>
      <c r="AP32" s="50">
        <f t="shared" si="0"/>
        <v>0</v>
      </c>
    </row>
    <row r="33" spans="1:42" ht="30" customHeight="1" x14ac:dyDescent="0.25">
      <c r="A33" s="43">
        <v>69</v>
      </c>
      <c r="B33" s="44" t="s">
        <v>198</v>
      </c>
      <c r="C33" s="44" t="s">
        <v>312</v>
      </c>
      <c r="D33" s="44" t="s">
        <v>454</v>
      </c>
      <c r="E33" s="44" t="s">
        <v>815</v>
      </c>
      <c r="F33" s="44" t="s">
        <v>437</v>
      </c>
      <c r="G33" s="44" t="s">
        <v>452</v>
      </c>
      <c r="H33" s="44" t="s">
        <v>817</v>
      </c>
      <c r="I33" s="44" t="s">
        <v>717</v>
      </c>
      <c r="J33" s="52" t="s">
        <v>26</v>
      </c>
      <c r="K33" s="52" t="s">
        <v>26</v>
      </c>
      <c r="L33" s="52" t="s">
        <v>26</v>
      </c>
      <c r="M33" s="52" t="s">
        <v>26</v>
      </c>
      <c r="N33" s="53" t="s">
        <v>26</v>
      </c>
      <c r="O33" s="47" t="str">
        <f>VLOOKUP(A33,'[28]191-2022-23'!A:P,13,FALSE)</f>
        <v>Qualified</v>
      </c>
      <c r="Q33" s="2" t="str">
        <f>VLOOKUP(A33,'[28]Audit information - OS'!A:J,4,FALSE)</f>
        <v>Unchanged</v>
      </c>
      <c r="R33" s="2" t="s">
        <v>18</v>
      </c>
      <c r="S33" s="2" t="s">
        <v>18</v>
      </c>
      <c r="T33" s="48" t="str">
        <f>VLOOKUP(A33,'[28]Audit information - OS'!A:K,5,FALSE)</f>
        <v>Qualified</v>
      </c>
      <c r="U33" s="48">
        <f>VLOOKUP(A33,'[28]Audit information - OS'!A:L,6,FALSE)</f>
        <v>0</v>
      </c>
      <c r="V33" s="48">
        <f>VLOOKUP(A33,'[28]Audit information - OS'!A:M,7,FALSE)</f>
        <v>0</v>
      </c>
      <c r="W33" s="48" t="str">
        <f>VLOOKUP(A33,'[28]Audit information - OS'!A:N,2,FALSE)</f>
        <v>Qualified</v>
      </c>
      <c r="X33" s="48" t="str">
        <f>VLOOKUP(A33,'[28]Audit information - OS'!A:O,3,FALSE)</f>
        <v>2024/07/31</v>
      </c>
      <c r="Y33" s="2" t="e">
        <f>VLOOKUP(A33,'[28]AGSA - SOE'!A:A,1,FALSE)</f>
        <v>#N/A</v>
      </c>
      <c r="Z33" s="2">
        <f>(IFERROR(VLOOKUP(A33,'[28]KSD auditees'!A:A,1,FALSE),"0"))</f>
        <v>69</v>
      </c>
      <c r="AA33" s="29">
        <f>VLOOKUP(A33,[28]Budget!A:L,10,FALSE)</f>
        <v>45563478000</v>
      </c>
      <c r="AB33" s="49" t="str">
        <f>IF(_xlfn.XLOOKUP(A33,'[28]Outstanding audits'!A:A,'[28]Outstanding audits'!A:A,"",0)="","No","Yes")</f>
        <v>No</v>
      </c>
      <c r="AC33" s="29">
        <f>_xlfn.XLOOKUP(A33,'[28]Budget 18-19'!A:A,'[28]Budget 18-19'!J:J,"0")</f>
        <v>48496235000</v>
      </c>
      <c r="AD33" s="49" t="str">
        <f>_xlfn.XLOOKUP(A33,'[28]ASMIS 2022-23'!A:A,'[28]ASMIS 2022-23'!I:I,"",0)</f>
        <v>Qualified</v>
      </c>
      <c r="AJ33" s="29">
        <f>_xlfn.XLOOKUP(A33,'[28]Budget 22-23'!A:A,'[28]Budget 22-23'!J:J,"0")</f>
        <v>51601612000</v>
      </c>
      <c r="AM33" s="29">
        <f>VLOOKUP(A33,[28]Budget!A:L,11,FALSE)</f>
        <v>850519000</v>
      </c>
      <c r="AN33" s="29">
        <f>VLOOKUP(A33,[28]Budget!A:L,12,FALSE)</f>
        <v>44712959000</v>
      </c>
      <c r="AP33" s="50">
        <f t="shared" si="0"/>
        <v>0</v>
      </c>
    </row>
    <row r="34" spans="1:42" ht="39.75" customHeight="1" x14ac:dyDescent="0.25">
      <c r="A34" s="43">
        <v>104</v>
      </c>
      <c r="B34" s="44" t="s">
        <v>133</v>
      </c>
      <c r="C34" s="44" t="s">
        <v>326</v>
      </c>
      <c r="D34" s="44" t="s">
        <v>454</v>
      </c>
      <c r="E34" s="44" t="s">
        <v>438</v>
      </c>
      <c r="F34" s="44" t="s">
        <v>438</v>
      </c>
      <c r="G34" s="44" t="s">
        <v>458</v>
      </c>
      <c r="H34" s="44" t="s">
        <v>1</v>
      </c>
      <c r="I34" s="44" t="s">
        <v>1</v>
      </c>
      <c r="J34" s="45" t="s">
        <v>33</v>
      </c>
      <c r="K34" s="45" t="s">
        <v>33</v>
      </c>
      <c r="L34" s="45" t="s">
        <v>33</v>
      </c>
      <c r="M34" s="51" t="s">
        <v>17</v>
      </c>
      <c r="N34" s="54" t="s">
        <v>17</v>
      </c>
      <c r="O34" s="47" t="str">
        <f>VLOOKUP(A34,'[28]191-2022-23'!A:P,13,FALSE)</f>
        <v>Unqualified with findings</v>
      </c>
      <c r="Q34" s="2" t="str">
        <f>VLOOKUP(A34,'[28]Audit information - OS'!A:J,4,FALSE)</f>
        <v>Unchanged</v>
      </c>
      <c r="R34" s="2" t="s">
        <v>29</v>
      </c>
      <c r="S34" s="2" t="s">
        <v>29</v>
      </c>
      <c r="T34" s="48" t="str">
        <f>VLOOKUP(A34,'[28]Audit information - OS'!A:K,5,FALSE)</f>
        <v>Financially unqualified with no findings on predetermined objectives or compliance with laws and regulations</v>
      </c>
      <c r="U34" s="48">
        <f>VLOOKUP(A34,'[28]Audit information - OS'!A:L,6,FALSE)</f>
        <v>0</v>
      </c>
      <c r="V34" s="48">
        <f>VLOOKUP(A34,'[28]Audit information - OS'!A:M,7,FALSE)</f>
        <v>0</v>
      </c>
      <c r="W34" s="48" t="str">
        <f>VLOOKUP(A34,'[28]Audit information - OS'!A:N,2,FALSE)</f>
        <v>Financially unqualified with no findings on predetermined objectives or compliance with laws and regulations</v>
      </c>
      <c r="X34" s="48" t="str">
        <f>VLOOKUP(A34,'[28]Audit information - OS'!A:O,3,FALSE)</f>
        <v>2024/07/31</v>
      </c>
      <c r="Y34" s="2" t="e">
        <f>VLOOKUP(A34,'[28]AGSA - SOE'!A:A,1,FALSE)</f>
        <v>#N/A</v>
      </c>
      <c r="Z34" s="2">
        <f>(IFERROR(VLOOKUP(A34,'[28]KSD auditees'!A:A,1,FALSE),"0"))</f>
        <v>104</v>
      </c>
      <c r="AA34" s="29">
        <f>VLOOKUP(A34,[28]Budget!A:L,10,FALSE)</f>
        <v>1957129000</v>
      </c>
      <c r="AB34" s="49" t="str">
        <f>IF(_xlfn.XLOOKUP(A34,'[28]Outstanding audits'!A:A,'[28]Outstanding audits'!A:A,"",0)="","No","Yes")</f>
        <v>No</v>
      </c>
      <c r="AC34" s="29">
        <f>_xlfn.XLOOKUP(A34,'[28]Budget 18-19'!A:A,'[28]Budget 18-19'!J:J,"0")</f>
        <v>1179052000</v>
      </c>
      <c r="AD34" s="49" t="str">
        <f>_xlfn.XLOOKUP(A34,'[28]ASMIS 2022-23'!A:A,'[28]ASMIS 2022-23'!I:I,"",0)</f>
        <v>Unqualified with no findings</v>
      </c>
      <c r="AJ34" s="29">
        <f>_xlfn.XLOOKUP(A34,'[28]Budget 22-23'!A:A,'[28]Budget 22-23'!J:J,"0")</f>
        <v>1378498000</v>
      </c>
      <c r="AM34" s="29">
        <f>VLOOKUP(A34,[28]Budget!A:L,11,FALSE)</f>
        <v>18667000</v>
      </c>
      <c r="AN34" s="29">
        <f>VLOOKUP(A34,[28]Budget!A:L,12,FALSE)</f>
        <v>1938462000</v>
      </c>
      <c r="AP34" s="50">
        <f t="shared" si="0"/>
        <v>0</v>
      </c>
    </row>
    <row r="35" spans="1:42" ht="21" customHeight="1" x14ac:dyDescent="0.25">
      <c r="A35" s="43">
        <v>1225</v>
      </c>
      <c r="B35" s="44" t="s">
        <v>134</v>
      </c>
      <c r="C35" s="44" t="s">
        <v>312</v>
      </c>
      <c r="D35" s="44" t="s">
        <v>454</v>
      </c>
      <c r="E35" s="44" t="s">
        <v>854</v>
      </c>
      <c r="F35" s="44" t="s">
        <v>437</v>
      </c>
      <c r="G35" s="44" t="s">
        <v>859</v>
      </c>
      <c r="H35" s="44" t="s">
        <v>859</v>
      </c>
      <c r="I35" s="44" t="s">
        <v>440</v>
      </c>
      <c r="J35" s="51" t="s">
        <v>17</v>
      </c>
      <c r="K35" s="51" t="s">
        <v>17</v>
      </c>
      <c r="L35" s="52" t="s">
        <v>26</v>
      </c>
      <c r="M35" s="52" t="s">
        <v>26</v>
      </c>
      <c r="N35" s="53" t="s">
        <v>26</v>
      </c>
      <c r="O35" s="47" t="str">
        <f>VLOOKUP(A35,'[28]191-2022-23'!A:P,13,FALSE)</f>
        <v>Qualified</v>
      </c>
      <c r="Q35" s="2" t="str">
        <f>VLOOKUP(A35,'[28]Audit information - OS'!A:J,4,FALSE)</f>
        <v>Unchanged</v>
      </c>
      <c r="R35" s="2" t="s">
        <v>29</v>
      </c>
      <c r="S35" s="2" t="s">
        <v>29</v>
      </c>
      <c r="T35" s="48" t="str">
        <f>VLOOKUP(A35,'[28]Audit information - OS'!A:K,5,FALSE)</f>
        <v>Financially unqualified with findings on predetermined objectives and/or compliance with laws and regulations</v>
      </c>
      <c r="U35" s="48">
        <f>VLOOKUP(A35,'[28]Audit information - OS'!A:L,6,FALSE)</f>
        <v>0</v>
      </c>
      <c r="V35" s="48">
        <f>VLOOKUP(A35,'[28]Audit information - OS'!A:M,7,FALSE)</f>
        <v>0</v>
      </c>
      <c r="W35" s="48" t="str">
        <f>VLOOKUP(A35,'[28]Audit information - OS'!A:N,2,FALSE)</f>
        <v>Financially unqualified with findings on predetermined objectives and/or compliance with laws and regulations</v>
      </c>
      <c r="X35" s="48" t="str">
        <f>VLOOKUP(A35,'[28]Audit information - OS'!A:O,3,FALSE)</f>
        <v>2024/07/31</v>
      </c>
      <c r="Y35" s="2" t="e">
        <f>VLOOKUP(A35,'[28]AGSA - SOE'!A:A,1,FALSE)</f>
        <v>#N/A</v>
      </c>
      <c r="Z35" s="2">
        <f>(IFERROR(VLOOKUP(A35,'[28]KSD auditees'!A:A,1,FALSE),"0"))</f>
        <v>1225</v>
      </c>
      <c r="AA35" s="29">
        <f>VLOOKUP(A35,[28]Budget!A:L,10,FALSE)</f>
        <v>6098934000</v>
      </c>
      <c r="AB35" s="49" t="str">
        <f>IF(_xlfn.XLOOKUP(A35,'[28]Outstanding audits'!A:A,'[28]Outstanding audits'!A:A,"",0)="","No","Yes")</f>
        <v>No</v>
      </c>
      <c r="AC35" s="29">
        <f>_xlfn.XLOOKUP(A35,'[28]Budget 18-19'!A:A,'[28]Budget 18-19'!J:J,"0")</f>
        <v>3529554000</v>
      </c>
      <c r="AD35" s="49" t="str">
        <f>_xlfn.XLOOKUP(A35,'[28]ASMIS 2022-23'!A:A,'[28]ASMIS 2022-23'!I:I,"",0)</f>
        <v>Unqualified with findings</v>
      </c>
      <c r="AJ35" s="29">
        <f>_xlfn.XLOOKUP(A35,'[28]Budget 22-23'!A:A,'[28]Budget 22-23'!J:J,"0")</f>
        <v>6951800000</v>
      </c>
      <c r="AM35" s="29">
        <f>VLOOKUP(A35,[28]Budget!A:L,11,FALSE)</f>
        <v>171019000</v>
      </c>
      <c r="AN35" s="29">
        <f>VLOOKUP(A35,[28]Budget!A:L,12,FALSE)</f>
        <v>5927915000</v>
      </c>
      <c r="AP35" s="50">
        <f t="shared" si="0"/>
        <v>0</v>
      </c>
    </row>
    <row r="36" spans="1:42" ht="20.25" customHeight="1" x14ac:dyDescent="0.25">
      <c r="A36" s="43">
        <v>73</v>
      </c>
      <c r="B36" s="44" t="s">
        <v>150</v>
      </c>
      <c r="C36" s="44" t="s">
        <v>312</v>
      </c>
      <c r="D36" s="44" t="s">
        <v>454</v>
      </c>
      <c r="E36" s="44" t="s">
        <v>854</v>
      </c>
      <c r="F36" s="44" t="s">
        <v>437</v>
      </c>
      <c r="G36" s="44" t="s">
        <v>151</v>
      </c>
      <c r="H36" s="44" t="s">
        <v>151</v>
      </c>
      <c r="I36" s="44" t="s">
        <v>444</v>
      </c>
      <c r="J36" s="51" t="s">
        <v>17</v>
      </c>
      <c r="K36" s="51" t="s">
        <v>17</v>
      </c>
      <c r="L36" s="52" t="s">
        <v>26</v>
      </c>
      <c r="M36" s="51" t="s">
        <v>17</v>
      </c>
      <c r="N36" s="54" t="s">
        <v>17</v>
      </c>
      <c r="O36" s="47" t="str">
        <f>VLOOKUP(A36,'[28]191-2022-23'!A:P,13,FALSE)</f>
        <v>Unqualified with findings</v>
      </c>
      <c r="P36" s="2">
        <v>1</v>
      </c>
      <c r="Q36" s="2" t="str">
        <f>VLOOKUP(A36,'[28]Audit information - OS'!A:J,4,FALSE)</f>
        <v>Unchanged</v>
      </c>
      <c r="R36" s="2" t="s">
        <v>18</v>
      </c>
      <c r="S36" s="2" t="s">
        <v>18</v>
      </c>
      <c r="T36" s="48" t="str">
        <f>VLOOKUP(A36,'[28]Audit information - OS'!A:K,5,FALSE)</f>
        <v>Financially unqualified with findings on predetermined objectives and/or compliance with laws and regulations</v>
      </c>
      <c r="U36" s="48">
        <f>VLOOKUP(A36,'[28]Audit information - OS'!A:L,6,FALSE)</f>
        <v>0</v>
      </c>
      <c r="V36" s="48">
        <f>VLOOKUP(A36,'[28]Audit information - OS'!A:M,7,FALSE)</f>
        <v>0</v>
      </c>
      <c r="W36" s="48" t="str">
        <f>VLOOKUP(A36,'[28]Audit information - OS'!A:N,2,FALSE)</f>
        <v>Financially unqualified with findings on predetermined objectives and/or compliance with laws and regulations</v>
      </c>
      <c r="X36" s="48" t="str">
        <f>VLOOKUP(A36,'[28]Audit information - OS'!A:O,3,FALSE)</f>
        <v>2024/07/31</v>
      </c>
      <c r="Y36" s="2" t="e">
        <f>VLOOKUP(A36,'[28]AGSA - SOE'!A:A,1,FALSE)</f>
        <v>#N/A</v>
      </c>
      <c r="Z36" s="2">
        <f>(IFERROR(VLOOKUP(A36,'[28]KSD auditees'!A:A,1,FALSE),"0"))</f>
        <v>73</v>
      </c>
      <c r="AA36" s="29">
        <f>VLOOKUP(A36,[28]Budget!A:L,10,FALSE)</f>
        <v>3800794000</v>
      </c>
      <c r="AB36" s="49" t="str">
        <f>IF(_xlfn.XLOOKUP(A36,'[28]Outstanding audits'!A:A,'[28]Outstanding audits'!A:A,"",0)="","No","Yes")</f>
        <v>No</v>
      </c>
      <c r="AC36" s="29">
        <f>_xlfn.XLOOKUP(A36,'[28]Budget 18-19'!A:A,'[28]Budget 18-19'!J:J,"0")</f>
        <v>47142866000</v>
      </c>
      <c r="AD36" s="49" t="str">
        <f>_xlfn.XLOOKUP(A36,'[28]ASMIS 2022-23'!A:A,'[28]ASMIS 2022-23'!I:I,"",0)</f>
        <v>Unqualified with findings</v>
      </c>
      <c r="AJ36" s="29">
        <f>_xlfn.XLOOKUP(A36,'[28]Budget 22-23'!A:A,'[28]Budget 22-23'!J:J,"0")</f>
        <v>6224851000</v>
      </c>
      <c r="AM36" s="29">
        <f>VLOOKUP(A36,[28]Budget!A:L,11,FALSE)</f>
        <v>1305911000</v>
      </c>
      <c r="AN36" s="29">
        <f>VLOOKUP(A36,[28]Budget!A:L,12,FALSE)</f>
        <v>2494883000</v>
      </c>
      <c r="AP36" s="50">
        <f t="shared" si="0"/>
        <v>0</v>
      </c>
    </row>
    <row r="37" spans="1:42" ht="21" customHeight="1" x14ac:dyDescent="0.25">
      <c r="A37" s="43">
        <v>175</v>
      </c>
      <c r="B37" s="44" t="s">
        <v>151</v>
      </c>
      <c r="C37" s="44" t="s">
        <v>326</v>
      </c>
      <c r="D37" s="44" t="s">
        <v>454</v>
      </c>
      <c r="E37" s="44" t="s">
        <v>438</v>
      </c>
      <c r="F37" s="44" t="s">
        <v>438</v>
      </c>
      <c r="G37" s="44" t="s">
        <v>151</v>
      </c>
      <c r="H37" s="44" t="s">
        <v>1</v>
      </c>
      <c r="I37" s="44" t="s">
        <v>1</v>
      </c>
      <c r="J37" s="52" t="s">
        <v>26</v>
      </c>
      <c r="K37" s="52" t="s">
        <v>26</v>
      </c>
      <c r="L37" s="52" t="s">
        <v>26</v>
      </c>
      <c r="M37" s="52" t="s">
        <v>26</v>
      </c>
      <c r="N37" s="53" t="s">
        <v>26</v>
      </c>
      <c r="O37" s="47" t="str">
        <f>VLOOKUP(A37,'[28]191-2022-23'!A:P,13,FALSE)</f>
        <v>Qualified</v>
      </c>
      <c r="P37" s="2">
        <v>1</v>
      </c>
      <c r="Q37" s="2" t="str">
        <f>VLOOKUP(A37,'[28]Audit information - OS'!A:J,4,FALSE)</f>
        <v>Unchanged</v>
      </c>
      <c r="R37" s="2" t="s">
        <v>18</v>
      </c>
      <c r="S37" s="2" t="s">
        <v>18</v>
      </c>
      <c r="T37" s="48" t="str">
        <f>VLOOKUP(A37,'[28]Audit information - OS'!A:K,5,FALSE)</f>
        <v>Qualified</v>
      </c>
      <c r="U37" s="48">
        <f>VLOOKUP(A37,'[28]Audit information - OS'!A:L,6,FALSE)</f>
        <v>0</v>
      </c>
      <c r="V37" s="48">
        <f>VLOOKUP(A37,'[28]Audit information - OS'!A:M,7,FALSE)</f>
        <v>0</v>
      </c>
      <c r="W37" s="48" t="str">
        <f>VLOOKUP(A37,'[28]Audit information - OS'!A:N,2,FALSE)</f>
        <v>Qualified</v>
      </c>
      <c r="X37" s="48" t="str">
        <f>VLOOKUP(A37,'[28]Audit information - OS'!A:O,3,FALSE)</f>
        <v>2024/07/31</v>
      </c>
      <c r="Y37" s="2" t="e">
        <f>VLOOKUP(A37,'[28]AGSA - SOE'!A:A,1,FALSE)</f>
        <v>#N/A</v>
      </c>
      <c r="Z37" s="2">
        <f>(IFERROR(VLOOKUP(A37,'[28]KSD auditees'!A:A,1,FALSE),"0"))</f>
        <v>175</v>
      </c>
      <c r="AA37" s="29">
        <f>VLOOKUP(A37,[28]Budget!A:L,10,FALSE)</f>
        <v>29117112000</v>
      </c>
      <c r="AB37" s="49" t="str">
        <f>IF(_xlfn.XLOOKUP(A37,'[28]Outstanding audits'!A:A,'[28]Outstanding audits'!A:A,"",0)="","No","Yes")</f>
        <v>No</v>
      </c>
      <c r="AC37" s="29">
        <f>_xlfn.XLOOKUP(A37,'[28]Budget 18-19'!A:A,'[28]Budget 18-19'!J:J,"0")</f>
        <v>24025525000</v>
      </c>
      <c r="AD37" s="49" t="str">
        <f>_xlfn.XLOOKUP(A37,'[28]ASMIS 2022-23'!A:A,'[28]ASMIS 2022-23'!I:I,"",0)</f>
        <v>Qualified</v>
      </c>
      <c r="AJ37" s="29">
        <f>_xlfn.XLOOKUP(A37,'[28]Budget 22-23'!A:A,'[28]Budget 22-23'!J:J,"0")</f>
        <v>28189296000</v>
      </c>
      <c r="AM37" s="29">
        <f>VLOOKUP(A37,[28]Budget!A:L,11,FALSE)</f>
        <v>1384004000</v>
      </c>
      <c r="AN37" s="29">
        <f>VLOOKUP(A37,[28]Budget!A:L,12,FALSE)</f>
        <v>27733108000</v>
      </c>
      <c r="AP37" s="50">
        <f t="shared" si="0"/>
        <v>0</v>
      </c>
    </row>
    <row r="38" spans="1:42" ht="30" customHeight="1" x14ac:dyDescent="0.25">
      <c r="A38" s="43">
        <v>1207</v>
      </c>
      <c r="B38" s="44" t="s">
        <v>24</v>
      </c>
      <c r="C38" s="44" t="s">
        <v>312</v>
      </c>
      <c r="D38" s="44" t="s">
        <v>454</v>
      </c>
      <c r="E38" s="44" t="s">
        <v>941</v>
      </c>
      <c r="F38" s="44" t="s">
        <v>437</v>
      </c>
      <c r="G38" s="44" t="s">
        <v>1</v>
      </c>
      <c r="H38" s="44" t="s">
        <v>447</v>
      </c>
      <c r="I38" s="44" t="s">
        <v>444</v>
      </c>
      <c r="J38" s="51" t="s">
        <v>17</v>
      </c>
      <c r="K38" s="51" t="s">
        <v>17</v>
      </c>
      <c r="L38" s="51" t="s">
        <v>17</v>
      </c>
      <c r="M38" s="51" t="s">
        <v>17</v>
      </c>
      <c r="N38" s="54" t="s">
        <v>17</v>
      </c>
      <c r="O38" s="47" t="str">
        <f>VLOOKUP(A38,'[28]191-2022-23'!A:P,13,FALSE)</f>
        <v>Unqualified with findings</v>
      </c>
      <c r="Q38" s="2" t="str">
        <f>VLOOKUP(A38,'[28]Audit information - OS'!A:J,4,FALSE)</f>
        <v>Unchanged</v>
      </c>
      <c r="R38" s="2" t="s">
        <v>18</v>
      </c>
      <c r="S38" s="2" t="s">
        <v>18</v>
      </c>
      <c r="T38" s="48" t="str">
        <f>VLOOKUP(A38,'[28]Audit information - OS'!A:K,5,FALSE)</f>
        <v>Financially unqualified with findings on predetermined objectives and/or compliance with laws and regulations</v>
      </c>
      <c r="U38" s="48">
        <f>VLOOKUP(A38,'[28]Audit information - OS'!A:L,6,FALSE)</f>
        <v>0</v>
      </c>
      <c r="V38" s="48">
        <f>VLOOKUP(A38,'[28]Audit information - OS'!A:M,7,FALSE)</f>
        <v>0</v>
      </c>
      <c r="W38" s="48" t="str">
        <f>VLOOKUP(A38,'[28]Audit information - OS'!A:N,2,FALSE)</f>
        <v>Financially unqualified with findings on predetermined objectives and/or compliance with laws and regulations</v>
      </c>
      <c r="X38" s="48" t="str">
        <f>VLOOKUP(A38,'[28]Audit information - OS'!A:O,3,FALSE)</f>
        <v>2024/07/31</v>
      </c>
      <c r="Y38" s="2" t="e">
        <f>VLOOKUP(A38,'[28]AGSA - SOE'!A:A,1,FALSE)</f>
        <v>#N/A</v>
      </c>
      <c r="Z38" s="2">
        <f>(IFERROR(VLOOKUP(A38,'[28]KSD auditees'!A:A,1,FALSE),"0"))</f>
        <v>1207</v>
      </c>
      <c r="AA38" s="29">
        <f>VLOOKUP(A38,[28]Budget!A:L,10,FALSE)</f>
        <v>130254803000</v>
      </c>
      <c r="AB38" s="49" t="str">
        <f>IF(_xlfn.XLOOKUP(A38,'[28]Outstanding audits'!A:A,'[28]Outstanding audits'!A:A,"",0)="","No","Yes")</f>
        <v>No</v>
      </c>
      <c r="AC38" s="29">
        <f>_xlfn.XLOOKUP(A38,'[28]Budget 18-19'!A:A,'[28]Budget 18-19'!J:J,"0")</f>
        <v>90603969000</v>
      </c>
      <c r="AD38" s="49" t="str">
        <f>_xlfn.XLOOKUP(A38,'[28]ASMIS 2022-23'!A:A,'[28]ASMIS 2022-23'!I:I,"",0)</f>
        <v>Unqualified with findings</v>
      </c>
      <c r="AJ38" s="29">
        <f>_xlfn.XLOOKUP(A38,'[28]Budget 22-23'!A:A,'[28]Budget 22-23'!J:J,"0")</f>
        <v>130546483000</v>
      </c>
      <c r="AM38" s="29">
        <f>VLOOKUP(A38,[28]Budget!A:L,11,FALSE)</f>
        <v>73324000</v>
      </c>
      <c r="AN38" s="29">
        <f>VLOOKUP(A38,[28]Budget!A:L,12,FALSE)</f>
        <v>130181479000</v>
      </c>
      <c r="AP38" s="50">
        <f t="shared" si="0"/>
        <v>0</v>
      </c>
    </row>
    <row r="39" spans="1:42" ht="21" customHeight="1" x14ac:dyDescent="0.25">
      <c r="A39" s="43">
        <v>74</v>
      </c>
      <c r="B39" s="44" t="s">
        <v>199</v>
      </c>
      <c r="C39" s="44" t="s">
        <v>312</v>
      </c>
      <c r="D39" s="44" t="s">
        <v>454</v>
      </c>
      <c r="E39" s="44" t="s">
        <v>896</v>
      </c>
      <c r="F39" s="44" t="s">
        <v>437</v>
      </c>
      <c r="G39" s="44" t="s">
        <v>1</v>
      </c>
      <c r="H39" s="44" t="s">
        <v>900</v>
      </c>
      <c r="I39" s="44" t="s">
        <v>717</v>
      </c>
      <c r="J39" s="59" t="s">
        <v>39</v>
      </c>
      <c r="K39" s="51" t="s">
        <v>17</v>
      </c>
      <c r="L39" s="51" t="s">
        <v>17</v>
      </c>
      <c r="M39" s="51" t="s">
        <v>17</v>
      </c>
      <c r="N39" s="54" t="s">
        <v>17</v>
      </c>
      <c r="O39" s="47" t="str">
        <f>VLOOKUP(A39,'[28]191-2022-23'!A:P,13,FALSE)</f>
        <v>Unqualified with findings</v>
      </c>
      <c r="Q39" s="2" t="s">
        <v>509</v>
      </c>
      <c r="R39" s="2" t="s">
        <v>509</v>
      </c>
      <c r="S39" s="2" t="s">
        <v>509</v>
      </c>
      <c r="T39" s="48">
        <f>VLOOKUP(A39,'[28]Audit information - OS'!A:K,5,FALSE)</f>
        <v>0</v>
      </c>
      <c r="U39" s="48" t="str">
        <f>VLOOKUP(A39,'[28]Audit information - OS'!A:L,6,FALSE)</f>
        <v>Auditee delays - Disagreement on technical/legal matters</v>
      </c>
      <c r="V39" s="48">
        <f>VLOOKUP(A39,'[28]Audit information - OS'!A:M,7,FALSE)</f>
        <v>0</v>
      </c>
      <c r="W39" s="48" t="str">
        <f>VLOOKUP(A39,'[28]Audit information - OS'!A:N,2,FALSE)</f>
        <v>Qualified</v>
      </c>
      <c r="X39" s="48">
        <f>VLOOKUP(A39,'[28]Audit information - OS'!A:O,3,FALSE)</f>
        <v>45565</v>
      </c>
      <c r="Y39" s="2" t="e">
        <f>VLOOKUP(A39,'[28]AGSA - SOE'!A:A,1,FALSE)</f>
        <v>#N/A</v>
      </c>
      <c r="Z39" s="2">
        <f>(IFERROR(VLOOKUP(A39,'[28]KSD auditees'!A:A,1,FALSE),"0"))</f>
        <v>74</v>
      </c>
      <c r="AA39" s="29">
        <f>VLOOKUP(A39,[28]Budget!A:L,10,FALSE)</f>
        <v>12379954000</v>
      </c>
      <c r="AB39" s="49" t="str">
        <f>IF(_xlfn.XLOOKUP(A39,'[28]Outstanding audits'!A:A,'[28]Outstanding audits'!A:A,"",0)="","No","Yes")</f>
        <v>Yes</v>
      </c>
      <c r="AC39" s="29">
        <f>_xlfn.XLOOKUP(A39,'[28]Budget 18-19'!A:A,'[28]Budget 18-19'!J:J,"0")</f>
        <v>6907096000</v>
      </c>
      <c r="AD39" s="49" t="str">
        <f>_xlfn.XLOOKUP(A39,'[28]ASMIS 2022-23'!A:A,'[28]ASMIS 2022-23'!I:I,"",0)</f>
        <v>Unqualified with findings</v>
      </c>
      <c r="AJ39" s="29">
        <f>_xlfn.XLOOKUP(A39,'[28]Budget 22-23'!A:A,'[28]Budget 22-23'!J:J,"0")</f>
        <v>11096232000</v>
      </c>
      <c r="AM39" s="29">
        <f>VLOOKUP(A39,[28]Budget!A:L,11,FALSE)</f>
        <v>5113023000</v>
      </c>
      <c r="AN39" s="29">
        <f>VLOOKUP(A39,[28]Budget!A:L,12,FALSE)</f>
        <v>7266931000</v>
      </c>
      <c r="AP39" s="50">
        <f t="shared" si="0"/>
        <v>0</v>
      </c>
    </row>
    <row r="40" spans="1:42" ht="21" customHeight="1" x14ac:dyDescent="0.25">
      <c r="A40" s="43">
        <v>1007</v>
      </c>
      <c r="B40" s="44" t="s">
        <v>159</v>
      </c>
      <c r="C40" s="44" t="s">
        <v>312</v>
      </c>
      <c r="D40" s="44" t="s">
        <v>454</v>
      </c>
      <c r="E40" s="44" t="s">
        <v>683</v>
      </c>
      <c r="F40" s="44" t="s">
        <v>437</v>
      </c>
      <c r="G40" s="44" t="s">
        <v>156</v>
      </c>
      <c r="H40" s="44" t="s">
        <v>156</v>
      </c>
      <c r="I40" s="44" t="s">
        <v>444</v>
      </c>
      <c r="J40" s="51" t="s">
        <v>17</v>
      </c>
      <c r="K40" s="51" t="s">
        <v>17</v>
      </c>
      <c r="L40" s="51" t="s">
        <v>17</v>
      </c>
      <c r="M40" s="51" t="s">
        <v>17</v>
      </c>
      <c r="N40" s="54" t="s">
        <v>17</v>
      </c>
      <c r="O40" s="47" t="str">
        <f>VLOOKUP(A40,'[28]191-2022-23'!A:P,13,FALSE)</f>
        <v>Unqualified with findings</v>
      </c>
      <c r="P40" s="2">
        <v>1</v>
      </c>
      <c r="Q40" s="2" t="str">
        <f>VLOOKUP(A40,'[28]Audit information - OS'!A:J,4,FALSE)</f>
        <v>Unchanged</v>
      </c>
      <c r="R40" s="2" t="s">
        <v>18</v>
      </c>
      <c r="S40" s="2" t="s">
        <v>18</v>
      </c>
      <c r="T40" s="48" t="str">
        <f>VLOOKUP(A40,'[28]Audit information - OS'!A:K,5,FALSE)</f>
        <v>Financially unqualified with findings on predetermined objectives and/or compliance with laws and regulations</v>
      </c>
      <c r="U40" s="48">
        <f>VLOOKUP(A40,'[28]Audit information - OS'!A:L,6,FALSE)</f>
        <v>0</v>
      </c>
      <c r="V40" s="48">
        <f>VLOOKUP(A40,'[28]Audit information - OS'!A:M,7,FALSE)</f>
        <v>0</v>
      </c>
      <c r="W40" s="48" t="str">
        <f>VLOOKUP(A40,'[28]Audit information - OS'!A:N,2,FALSE)</f>
        <v>Financially unqualified with findings on predetermined objectives and/or compliance with laws and regulations</v>
      </c>
      <c r="X40" s="48" t="str">
        <f>VLOOKUP(A40,'[28]Audit information - OS'!A:O,3,FALSE)</f>
        <v>2024/07/31</v>
      </c>
      <c r="Y40" s="2" t="e">
        <f>VLOOKUP(A40,'[28]AGSA - SOE'!A:A,1,FALSE)</f>
        <v>#N/A</v>
      </c>
      <c r="Z40" s="2">
        <f>(IFERROR(VLOOKUP(A40,'[28]KSD auditees'!A:A,1,FALSE),"0"))</f>
        <v>1007</v>
      </c>
      <c r="AA40" s="29">
        <f>VLOOKUP(A40,[28]Budget!A:L,10,FALSE)</f>
        <v>1392836000</v>
      </c>
      <c r="AB40" s="49" t="str">
        <f>IF(_xlfn.XLOOKUP(A40,'[28]Outstanding audits'!A:A,'[28]Outstanding audits'!A:A,"",0)="","No","Yes")</f>
        <v>No</v>
      </c>
      <c r="AC40" s="29">
        <f>_xlfn.XLOOKUP(A40,'[28]Budget 18-19'!A:A,'[28]Budget 18-19'!J:J,"0")</f>
        <v>32455843000</v>
      </c>
      <c r="AD40" s="49" t="str">
        <f>_xlfn.XLOOKUP(A40,'[28]ASMIS 2022-23'!A:A,'[28]ASMIS 2022-23'!I:I,"",0)</f>
        <v>Unqualified with findings</v>
      </c>
      <c r="AJ40" s="29">
        <f>_xlfn.XLOOKUP(A40,'[28]Budget 22-23'!A:A,'[28]Budget 22-23'!J:J,"0")</f>
        <v>961148000</v>
      </c>
      <c r="AM40" s="29">
        <f>VLOOKUP(A40,[28]Budget!A:L,11,FALSE)</f>
        <v>476419000</v>
      </c>
      <c r="AN40" s="29">
        <f>VLOOKUP(A40,[28]Budget!A:L,12,FALSE)</f>
        <v>916417000</v>
      </c>
      <c r="AP40" s="50">
        <f t="shared" si="0"/>
        <v>0</v>
      </c>
    </row>
    <row r="41" spans="1:42" ht="21" customHeight="1" x14ac:dyDescent="0.25">
      <c r="A41" s="43">
        <v>187</v>
      </c>
      <c r="B41" s="44" t="s">
        <v>156</v>
      </c>
      <c r="C41" s="44" t="s">
        <v>326</v>
      </c>
      <c r="D41" s="44" t="s">
        <v>454</v>
      </c>
      <c r="E41" s="44" t="s">
        <v>438</v>
      </c>
      <c r="F41" s="44" t="s">
        <v>438</v>
      </c>
      <c r="G41" s="44" t="s">
        <v>156</v>
      </c>
      <c r="H41" s="44" t="s">
        <v>1</v>
      </c>
      <c r="I41" s="44" t="s">
        <v>1</v>
      </c>
      <c r="J41" s="51" t="s">
        <v>17</v>
      </c>
      <c r="K41" s="51" t="s">
        <v>17</v>
      </c>
      <c r="L41" s="51" t="s">
        <v>17</v>
      </c>
      <c r="M41" s="51" t="s">
        <v>17</v>
      </c>
      <c r="N41" s="54" t="s">
        <v>17</v>
      </c>
      <c r="O41" s="47" t="str">
        <f>VLOOKUP(A41,'[28]191-2022-23'!A:P,13,FALSE)</f>
        <v>Unqualified with findings</v>
      </c>
      <c r="P41" s="2">
        <v>1</v>
      </c>
      <c r="Q41" s="2" t="str">
        <f>VLOOKUP(A41,'[28]Audit information - OS'!A:J,4,FALSE)</f>
        <v>Unchanged</v>
      </c>
      <c r="R41" s="2" t="s">
        <v>18</v>
      </c>
      <c r="S41" s="2" t="s">
        <v>18</v>
      </c>
      <c r="T41" s="48" t="str">
        <f>VLOOKUP(A41,'[28]Audit information - OS'!A:K,5,FALSE)</f>
        <v>Financially unqualified with findings on predetermined objectives and/or compliance with laws and regulations</v>
      </c>
      <c r="U41" s="48">
        <f>VLOOKUP(A41,'[28]Audit information - OS'!A:L,6,FALSE)</f>
        <v>0</v>
      </c>
      <c r="V41" s="48">
        <f>VLOOKUP(A41,'[28]Audit information - OS'!A:M,7,FALSE)</f>
        <v>0</v>
      </c>
      <c r="W41" s="48" t="str">
        <f>VLOOKUP(A41,'[28]Audit information - OS'!A:N,2,FALSE)</f>
        <v>Financially unqualified with findings on predetermined objectives and/or compliance with laws and regulations</v>
      </c>
      <c r="X41" s="48" t="str">
        <f>VLOOKUP(A41,'[28]Audit information - OS'!A:O,3,FALSE)</f>
        <v>2024/07/31</v>
      </c>
      <c r="Y41" s="2" t="e">
        <f>VLOOKUP(A41,'[28]AGSA - SOE'!A:A,1,FALSE)</f>
        <v>#N/A</v>
      </c>
      <c r="Z41" s="2">
        <f>(IFERROR(VLOOKUP(A41,'[28]KSD auditees'!A:A,1,FALSE),"0"))</f>
        <v>187</v>
      </c>
      <c r="AA41" s="29">
        <f>VLOOKUP(A41,[28]Budget!A:L,10,FALSE)</f>
        <v>2370186000</v>
      </c>
      <c r="AB41" s="49" t="str">
        <f>IF(_xlfn.XLOOKUP(A41,'[28]Outstanding audits'!A:A,'[28]Outstanding audits'!A:A,"",0)="","No","Yes")</f>
        <v>No</v>
      </c>
      <c r="AC41" s="29">
        <f>_xlfn.XLOOKUP(A41,'[28]Budget 18-19'!A:A,'[28]Budget 18-19'!J:J,"0")</f>
        <v>2414249000</v>
      </c>
      <c r="AD41" s="49" t="str">
        <f>_xlfn.XLOOKUP(A41,'[28]ASMIS 2022-23'!A:A,'[28]ASMIS 2022-23'!I:I,"",0)</f>
        <v>Unqualified with findings</v>
      </c>
      <c r="AJ41" s="29">
        <f>_xlfn.XLOOKUP(A41,'[28]Budget 22-23'!A:A,'[28]Budget 22-23'!J:J,"0")</f>
        <v>2595721000</v>
      </c>
      <c r="AM41" s="29">
        <f>VLOOKUP(A41,[28]Budget!A:L,11,FALSE)</f>
        <v>1933066000</v>
      </c>
      <c r="AN41" s="29">
        <f>VLOOKUP(A41,[28]Budget!A:L,12,FALSE)</f>
        <v>437120000</v>
      </c>
      <c r="AP41" s="50">
        <f t="shared" si="0"/>
        <v>0</v>
      </c>
    </row>
    <row r="42" spans="1:42" ht="30" customHeight="1" x14ac:dyDescent="0.25">
      <c r="A42" s="43">
        <v>1017</v>
      </c>
      <c r="B42" s="44" t="s">
        <v>1261</v>
      </c>
      <c r="C42" s="44" t="s">
        <v>312</v>
      </c>
      <c r="D42" s="44" t="s">
        <v>454</v>
      </c>
      <c r="E42" s="44" t="s">
        <v>737</v>
      </c>
      <c r="F42" s="44" t="s">
        <v>437</v>
      </c>
      <c r="G42" s="44" t="s">
        <v>757</v>
      </c>
      <c r="H42" s="44" t="s">
        <v>743</v>
      </c>
      <c r="I42" s="44" t="s">
        <v>1516</v>
      </c>
      <c r="J42" s="51" t="s">
        <v>17</v>
      </c>
      <c r="K42" s="51" t="s">
        <v>17</v>
      </c>
      <c r="L42" s="51" t="s">
        <v>17</v>
      </c>
      <c r="M42" s="52" t="s">
        <v>26</v>
      </c>
      <c r="N42" s="53" t="s">
        <v>26</v>
      </c>
      <c r="O42" s="47" t="str">
        <f>VLOOKUP(A42,'[28]191-2022-23'!A:P,13,FALSE)</f>
        <v>Qualified</v>
      </c>
      <c r="Q42" s="2" t="str">
        <f>VLOOKUP(A42,'[28]Audit information - OS'!A:J,4,FALSE)</f>
        <v>Unchanged</v>
      </c>
      <c r="R42" s="2" t="s">
        <v>29</v>
      </c>
      <c r="S42" s="2" t="s">
        <v>29</v>
      </c>
      <c r="T42" s="48" t="str">
        <f>VLOOKUP(A42,'[28]Audit information - OS'!A:K,5,FALSE)</f>
        <v>Financially unqualified with findings on predetermined objectives and/or compliance with laws and regulations</v>
      </c>
      <c r="U42" s="48">
        <f>VLOOKUP(A42,'[28]Audit information - OS'!A:L,6,FALSE)</f>
        <v>0</v>
      </c>
      <c r="V42" s="48">
        <f>VLOOKUP(A42,'[28]Audit information - OS'!A:M,7,FALSE)</f>
        <v>0</v>
      </c>
      <c r="W42" s="48" t="str">
        <f>VLOOKUP(A42,'[28]Audit information - OS'!A:N,2,FALSE)</f>
        <v>Financially unqualified with findings on predetermined objectives and/or compliance with laws and regulations</v>
      </c>
      <c r="X42" s="48" t="str">
        <f>VLOOKUP(A42,'[28]Audit information - OS'!A:O,3,FALSE)</f>
        <v>2024/07/31</v>
      </c>
      <c r="Y42" s="2" t="e">
        <f>VLOOKUP(A42,'[28]AGSA - SOE'!A:A,1,FALSE)</f>
        <v>#N/A</v>
      </c>
      <c r="Z42" s="2" t="str">
        <f>(IFERROR(VLOOKUP(A42,'[28]KSD auditees'!A:A,1,FALSE),"0"))</f>
        <v>0</v>
      </c>
      <c r="AA42" s="29">
        <f>VLOOKUP(A42,[28]Budget!A:L,10,FALSE)</f>
        <v>6910636000</v>
      </c>
      <c r="AB42" s="49" t="str">
        <f>IF(_xlfn.XLOOKUP(A42,'[28]Outstanding audits'!A:A,'[28]Outstanding audits'!A:A,"",0)="","No","Yes")</f>
        <v>No</v>
      </c>
      <c r="AC42" s="29">
        <f>_xlfn.XLOOKUP(A42,'[28]Budget 18-19'!A:A,'[28]Budget 18-19'!J:J,"0")</f>
        <v>5877413000</v>
      </c>
      <c r="AD42" s="49" t="str">
        <f>_xlfn.XLOOKUP(A42,'[28]ASMIS 2022-23'!A:A,'[28]ASMIS 2022-23'!I:I,"",0)</f>
        <v>Unqualified with findings</v>
      </c>
      <c r="AJ42" s="29">
        <f>_xlfn.XLOOKUP(A42,'[28]Budget 22-23'!A:A,'[28]Budget 22-23'!J:J,"0")</f>
        <v>6784318000</v>
      </c>
      <c r="AM42" s="29">
        <f>VLOOKUP(A42,[28]Budget!A:L,11,FALSE)</f>
        <v>227202000</v>
      </c>
      <c r="AN42" s="29">
        <f>VLOOKUP(A42,[28]Budget!A:L,12,FALSE)</f>
        <v>6683434000</v>
      </c>
      <c r="AP42" s="50">
        <f t="shared" si="0"/>
        <v>0</v>
      </c>
    </row>
    <row r="43" spans="1:42" ht="30" customHeight="1" x14ac:dyDescent="0.25">
      <c r="A43" s="43">
        <v>76</v>
      </c>
      <c r="B43" s="44" t="s">
        <v>200</v>
      </c>
      <c r="C43" s="44" t="s">
        <v>312</v>
      </c>
      <c r="D43" s="44" t="s">
        <v>454</v>
      </c>
      <c r="E43" s="44" t="s">
        <v>683</v>
      </c>
      <c r="F43" s="44" t="s">
        <v>437</v>
      </c>
      <c r="G43" s="44" t="s">
        <v>1</v>
      </c>
      <c r="H43" s="44" t="s">
        <v>695</v>
      </c>
      <c r="I43" s="44" t="s">
        <v>717</v>
      </c>
      <c r="J43" s="51" t="s">
        <v>17</v>
      </c>
      <c r="K43" s="51" t="s">
        <v>17</v>
      </c>
      <c r="L43" s="52" t="s">
        <v>26</v>
      </c>
      <c r="M43" s="52" t="s">
        <v>26</v>
      </c>
      <c r="N43" s="53" t="s">
        <v>26</v>
      </c>
      <c r="O43" s="47" t="str">
        <f>VLOOKUP(A43,'[28]191-2022-23'!A:P,13,FALSE)</f>
        <v>Qualified</v>
      </c>
      <c r="Q43" s="60" t="s">
        <v>18</v>
      </c>
      <c r="R43" s="60" t="s">
        <v>29</v>
      </c>
      <c r="S43" s="60" t="s">
        <v>29</v>
      </c>
      <c r="T43" s="48" t="str">
        <f>VLOOKUP(A43,'[28]Audit information - OS'!A:K,5,FALSE)</f>
        <v>Financially unqualified with findings on predetermined objectives and/or compliance with laws and regulations</v>
      </c>
      <c r="U43" s="48" t="str">
        <f>VLOOKUP(A43,'[28]Audit information - OS'!A:L,6,FALSE)</f>
        <v>Auditee delays - Disagreement on technical/legal matters</v>
      </c>
      <c r="V43" s="48">
        <f>VLOOKUP(A43,'[28]Audit information - OS'!A:M,7,FALSE)</f>
        <v>0</v>
      </c>
      <c r="W43" s="48" t="str">
        <f>VLOOKUP(A43,'[28]Audit information - OS'!A:N,2,FALSE)</f>
        <v>Financially unqualified with findings on predetermined objectives and/or compliance with laws and regulations</v>
      </c>
      <c r="X43" s="48" t="str">
        <f>VLOOKUP(A43,'[28]Audit information - OS'!A:O,3,FALSE)</f>
        <v>2024/08/31</v>
      </c>
      <c r="Y43" s="2" t="e">
        <f>VLOOKUP(A43,'[28]AGSA - SOE'!A:A,1,FALSE)</f>
        <v>#N/A</v>
      </c>
      <c r="Z43" s="2">
        <f>(IFERROR(VLOOKUP(A43,'[28]KSD auditees'!A:A,1,FALSE),"0"))</f>
        <v>76</v>
      </c>
      <c r="AA43" s="29">
        <f>VLOOKUP(A43,[28]Budget!A:L,10,FALSE)</f>
        <v>22957049000</v>
      </c>
      <c r="AB43" s="49" t="str">
        <f>IF(_xlfn.XLOOKUP(A43,'[28]Outstanding audits'!A:A,'[28]Outstanding audits'!A:A,"",0)="","No","Yes")</f>
        <v>No</v>
      </c>
      <c r="AC43" s="29">
        <f>_xlfn.XLOOKUP(A43,'[28]Budget 18-19'!A:A,'[28]Budget 18-19'!J:J,"0")</f>
        <v>19674367000</v>
      </c>
      <c r="AD43" s="49" t="str">
        <f>_xlfn.XLOOKUP(A43,'[28]ASMIS 2022-23'!A:A,'[28]ASMIS 2022-23'!I:I,"",0)</f>
        <v>Unqualified with findings</v>
      </c>
      <c r="AJ43" s="29">
        <f>_xlfn.XLOOKUP(A43,'[28]Budget 22-23'!A:A,'[28]Budget 22-23'!J:J,"0")</f>
        <v>19558726000</v>
      </c>
      <c r="AM43" s="29">
        <f>VLOOKUP(A43,[28]Budget!A:L,11,FALSE)</f>
        <v>864650000</v>
      </c>
      <c r="AN43" s="29">
        <f>VLOOKUP(A43,[28]Budget!A:L,12,FALSE)</f>
        <v>22092399000</v>
      </c>
      <c r="AP43" s="50">
        <f t="shared" si="0"/>
        <v>0</v>
      </c>
    </row>
    <row r="44" spans="1:42" ht="20.25" customHeight="1" x14ac:dyDescent="0.25">
      <c r="A44" s="43">
        <v>77</v>
      </c>
      <c r="B44" s="44" t="s">
        <v>25</v>
      </c>
      <c r="C44" s="44" t="s">
        <v>312</v>
      </c>
      <c r="D44" s="44" t="s">
        <v>454</v>
      </c>
      <c r="E44" s="44" t="s">
        <v>941</v>
      </c>
      <c r="F44" s="44" t="s">
        <v>437</v>
      </c>
      <c r="G44" s="44" t="s">
        <v>534</v>
      </c>
      <c r="H44" s="44" t="s">
        <v>949</v>
      </c>
      <c r="I44" s="44" t="s">
        <v>444</v>
      </c>
      <c r="J44" s="51" t="s">
        <v>17</v>
      </c>
      <c r="K44" s="51" t="s">
        <v>17</v>
      </c>
      <c r="L44" s="51" t="s">
        <v>17</v>
      </c>
      <c r="M44" s="51" t="s">
        <v>17</v>
      </c>
      <c r="N44" s="54" t="s">
        <v>17</v>
      </c>
      <c r="O44" s="47" t="str">
        <f>VLOOKUP(A44,'[28]191-2022-23'!A:P,13,FALSE)</f>
        <v>Unqualified with findings</v>
      </c>
      <c r="Q44" s="2" t="str">
        <f>VLOOKUP(A44,'[28]Audit information - OS'!A:J,4,FALSE)</f>
        <v>Unchanged</v>
      </c>
      <c r="R44" s="2" t="s">
        <v>18</v>
      </c>
      <c r="S44" s="2" t="s">
        <v>18</v>
      </c>
      <c r="T44" s="48" t="str">
        <f>VLOOKUP(A44,'[28]Audit information - OS'!A:K,5,FALSE)</f>
        <v>Financially unqualified with findings on predetermined objectives and/or compliance with laws and regulations</v>
      </c>
      <c r="U44" s="48">
        <f>VLOOKUP(A44,'[28]Audit information - OS'!A:L,6,FALSE)</f>
        <v>0</v>
      </c>
      <c r="V44" s="48">
        <f>VLOOKUP(A44,'[28]Audit information - OS'!A:M,7,FALSE)</f>
        <v>0</v>
      </c>
      <c r="W44" s="48" t="str">
        <f>VLOOKUP(A44,'[28]Audit information - OS'!A:N,2,FALSE)</f>
        <v>Financially unqualified with findings on predetermined objectives and/or compliance with laws and regulations</v>
      </c>
      <c r="X44" s="48" t="str">
        <f>VLOOKUP(A44,'[28]Audit information - OS'!A:O,3,FALSE)</f>
        <v>2024/07/31</v>
      </c>
      <c r="Y44" s="2" t="e">
        <f>VLOOKUP(A44,'[28]AGSA - SOE'!A:A,1,FALSE)</f>
        <v>#N/A</v>
      </c>
      <c r="Z44" s="2">
        <f>(IFERROR(VLOOKUP(A44,'[28]KSD auditees'!A:A,1,FALSE),"0"))</f>
        <v>77</v>
      </c>
      <c r="AA44" s="29">
        <f>VLOOKUP(A44,[28]Budget!A:L,10,FALSE)</f>
        <v>4016714000</v>
      </c>
      <c r="AB44" s="49" t="str">
        <f>IF(_xlfn.XLOOKUP(A44,'[28]Outstanding audits'!A:A,'[28]Outstanding audits'!A:A,"",0)="","No","Yes")</f>
        <v>No</v>
      </c>
      <c r="AC44" s="29">
        <f>_xlfn.XLOOKUP(A44,'[28]Budget 18-19'!A:A,'[28]Budget 18-19'!J:J,"0")</f>
        <v>3282870000</v>
      </c>
      <c r="AD44" s="49" t="str">
        <f>_xlfn.XLOOKUP(A44,'[28]ASMIS 2022-23'!A:A,'[28]ASMIS 2022-23'!I:I,"",0)</f>
        <v>Unqualified with findings</v>
      </c>
      <c r="AJ44" s="29">
        <f>_xlfn.XLOOKUP(A44,'[28]Budget 22-23'!A:A,'[28]Budget 22-23'!J:J,"0")</f>
        <v>4107776000</v>
      </c>
      <c r="AM44" s="29">
        <f>VLOOKUP(A44,[28]Budget!A:L,11,FALSE)</f>
        <v>117046000</v>
      </c>
      <c r="AN44" s="29">
        <f>VLOOKUP(A44,[28]Budget!A:L,12,FALSE)</f>
        <v>3899668000</v>
      </c>
      <c r="AP44" s="50">
        <f t="shared" si="0"/>
        <v>0</v>
      </c>
    </row>
    <row r="45" spans="1:42" ht="30" customHeight="1" x14ac:dyDescent="0.25">
      <c r="A45" s="43">
        <v>1372</v>
      </c>
      <c r="B45" s="44" t="s">
        <v>824</v>
      </c>
      <c r="C45" s="44" t="s">
        <v>312</v>
      </c>
      <c r="D45" s="44" t="s">
        <v>454</v>
      </c>
      <c r="E45" s="44" t="s">
        <v>815</v>
      </c>
      <c r="F45" s="44" t="s">
        <v>437</v>
      </c>
      <c r="G45" s="44" t="s">
        <v>452</v>
      </c>
      <c r="H45" s="44" t="s">
        <v>817</v>
      </c>
      <c r="I45" s="44" t="s">
        <v>717</v>
      </c>
      <c r="J45" s="52" t="s">
        <v>26</v>
      </c>
      <c r="K45" s="52" t="s">
        <v>26</v>
      </c>
      <c r="L45" s="51" t="s">
        <v>17</v>
      </c>
      <c r="M45" s="51" t="s">
        <v>17</v>
      </c>
      <c r="N45" s="54" t="s">
        <v>17</v>
      </c>
      <c r="O45" s="47" t="str">
        <f>VLOOKUP(A45,'[28]191-2022-23'!A:P,13,FALSE)</f>
        <v>Unqualified with findings</v>
      </c>
      <c r="Q45" s="2" t="str">
        <f>VLOOKUP(A45,'[28]Audit information - OS'!A:J,4,FALSE)</f>
        <v>Unchanged</v>
      </c>
      <c r="R45" s="2" t="s">
        <v>27</v>
      </c>
      <c r="S45" s="2" t="s">
        <v>27</v>
      </c>
      <c r="T45" s="48" t="str">
        <f>VLOOKUP(A45,'[28]Audit information - OS'!A:K,5,FALSE)</f>
        <v>Qualified</v>
      </c>
      <c r="U45" s="48">
        <f>VLOOKUP(A45,'[28]Audit information - OS'!A:L,6,FALSE)</f>
        <v>0</v>
      </c>
      <c r="V45" s="48">
        <f>VLOOKUP(A45,'[28]Audit information - OS'!A:M,7,FALSE)</f>
        <v>0</v>
      </c>
      <c r="W45" s="48" t="str">
        <f>VLOOKUP(A45,'[28]Audit information - OS'!A:N,2,FALSE)</f>
        <v>Financially unqualified with findings on predetermined objectives and/or compliance with laws and regulations</v>
      </c>
      <c r="X45" s="48" t="str">
        <f>VLOOKUP(A45,'[28]Audit information - OS'!A:O,3,FALSE)</f>
        <v>2024/07/31</v>
      </c>
      <c r="Y45" s="2" t="e">
        <f>VLOOKUP(A45,'[28]AGSA - SOE'!A:A,1,FALSE)</f>
        <v>#N/A</v>
      </c>
      <c r="Z45" s="2" t="str">
        <f>(IFERROR(VLOOKUP(A45,'[28]KSD auditees'!A:A,1,FALSE),"0"))</f>
        <v>0</v>
      </c>
      <c r="AA45" s="29">
        <f>VLOOKUP(A45,[28]Budget!A:L,10,FALSE)</f>
        <v>846285000</v>
      </c>
      <c r="AB45" s="49" t="str">
        <f>IF(_xlfn.XLOOKUP(A45,'[28]Outstanding audits'!A:A,'[28]Outstanding audits'!A:A,"",0)="","No","Yes")</f>
        <v>No</v>
      </c>
      <c r="AC45" s="29">
        <f>_xlfn.XLOOKUP(A45,'[28]Budget 18-19'!A:A,'[28]Budget 18-19'!J:J,"0")</f>
        <v>627087000</v>
      </c>
      <c r="AD45" s="49" t="str">
        <f>_xlfn.XLOOKUP(A45,'[28]ASMIS 2022-23'!A:A,'[28]ASMIS 2022-23'!I:I,"",0)</f>
        <v>Qualified</v>
      </c>
      <c r="AJ45" s="29">
        <f>_xlfn.XLOOKUP(A45,'[28]Budget 22-23'!A:A,'[28]Budget 22-23'!J:J,"0")</f>
        <v>670032000</v>
      </c>
      <c r="AM45" s="29">
        <f>VLOOKUP(A45,[28]Budget!A:L,11,FALSE)</f>
        <v>22830000</v>
      </c>
      <c r="AN45" s="29">
        <f>VLOOKUP(A45,[28]Budget!A:L,12,FALSE)</f>
        <v>823455000</v>
      </c>
      <c r="AP45" s="50">
        <f t="shared" si="0"/>
        <v>0</v>
      </c>
    </row>
    <row r="46" spans="1:42" ht="30" customHeight="1" x14ac:dyDescent="0.25">
      <c r="A46" s="43">
        <v>1550</v>
      </c>
      <c r="B46" s="44" t="s">
        <v>241</v>
      </c>
      <c r="C46" s="44" t="s">
        <v>312</v>
      </c>
      <c r="D46" s="44" t="s">
        <v>454</v>
      </c>
      <c r="E46" s="44" t="s">
        <v>896</v>
      </c>
      <c r="F46" s="44" t="s">
        <v>437</v>
      </c>
      <c r="G46" s="44" t="s">
        <v>1</v>
      </c>
      <c r="H46" s="44" t="s">
        <v>1517</v>
      </c>
      <c r="I46" s="44" t="s">
        <v>440</v>
      </c>
      <c r="J46" s="51" t="s">
        <v>17</v>
      </c>
      <c r="K46" s="51" t="s">
        <v>17</v>
      </c>
      <c r="L46" s="51" t="s">
        <v>17</v>
      </c>
      <c r="M46" s="51" t="s">
        <v>17</v>
      </c>
      <c r="N46" s="58" t="s">
        <v>1596</v>
      </c>
      <c r="O46" s="47" t="str">
        <f>VLOOKUP(A46,'[28]191-2022-23'!A:P,13,FALSE)</f>
        <v>New department</v>
      </c>
      <c r="Q46" s="2" t="str">
        <f>VLOOKUP(A46,'[28]Audit information - OS'!A:J,4,FALSE)</f>
        <v>Unchanged</v>
      </c>
      <c r="R46" s="56" t="s">
        <v>111</v>
      </c>
      <c r="S46" s="56" t="s">
        <v>111</v>
      </c>
      <c r="T46" s="48" t="str">
        <f>VLOOKUP(A46,'[28]Audit information - OS'!A:K,5,FALSE)</f>
        <v>Financially unqualified with findings on predetermined objectives and/or compliance with laws and regulations</v>
      </c>
      <c r="U46" s="48">
        <f>VLOOKUP(A46,'[28]Audit information - OS'!A:L,6,FALSE)</f>
        <v>0</v>
      </c>
      <c r="V46" s="48">
        <f>VLOOKUP(A46,'[28]Audit information - OS'!A:M,7,FALSE)</f>
        <v>0</v>
      </c>
      <c r="W46" s="48" t="str">
        <f>VLOOKUP(A46,'[28]Audit information - OS'!A:N,2,FALSE)</f>
        <v>Financially unqualified with findings on predetermined objectives and/or compliance with laws and regulations</v>
      </c>
      <c r="X46" s="48" t="str">
        <f>VLOOKUP(A46,'[28]Audit information - OS'!A:O,3,FALSE)</f>
        <v>2024/07/31</v>
      </c>
      <c r="Y46" s="2" t="e">
        <f>VLOOKUP(A46,'[28]AGSA - SOE'!A:A,1,FALSE)</f>
        <v>#N/A</v>
      </c>
      <c r="Z46" s="2">
        <f>(IFERROR(VLOOKUP(A46,'[28]KSD auditees'!A:A,1,FALSE),"0"))</f>
        <v>1550</v>
      </c>
      <c r="AA46" s="29">
        <f>VLOOKUP(A46,[28]Budget!A:L,10,FALSE)</f>
        <v>2197336000</v>
      </c>
      <c r="AB46" s="49" t="str">
        <f>IF(_xlfn.XLOOKUP(A46,'[28]Outstanding audits'!A:A,'[28]Outstanding audits'!A:A,"",0)="","No","Yes")</f>
        <v>No</v>
      </c>
      <c r="AC46" s="29" t="str">
        <f>_xlfn.XLOOKUP(A46,'[28]Budget 18-19'!A:A,'[28]Budget 18-19'!J:J,"0")</f>
        <v>0</v>
      </c>
      <c r="AD46" s="49" t="str">
        <f>_xlfn.XLOOKUP(A46,'[28]ASMIS 2022-23'!A:A,'[28]ASMIS 2022-23'!I:I,"",0)</f>
        <v>Unqualified with findings</v>
      </c>
      <c r="AJ46" s="29">
        <f>_xlfn.XLOOKUP(A46,'[28]Budget 22-23'!A:A,'[28]Budget 22-23'!J:J,"0")</f>
        <v>1028081000</v>
      </c>
      <c r="AM46" s="29">
        <f>VLOOKUP(A46,[28]Budget!A:L,11,FALSE)</f>
        <v>14463000</v>
      </c>
      <c r="AN46" s="29">
        <f>VLOOKUP(A46,[28]Budget!A:L,12,FALSE)</f>
        <v>2182873000</v>
      </c>
      <c r="AP46" s="50">
        <f t="shared" si="0"/>
        <v>0</v>
      </c>
    </row>
    <row r="47" spans="1:42" ht="21" customHeight="1" x14ac:dyDescent="0.25">
      <c r="A47" s="43">
        <v>1239</v>
      </c>
      <c r="B47" s="44" t="s">
        <v>758</v>
      </c>
      <c r="C47" s="44" t="s">
        <v>312</v>
      </c>
      <c r="D47" s="44" t="s">
        <v>454</v>
      </c>
      <c r="E47" s="44" t="s">
        <v>737</v>
      </c>
      <c r="F47" s="44" t="s">
        <v>437</v>
      </c>
      <c r="G47" s="44" t="s">
        <v>759</v>
      </c>
      <c r="H47" s="44" t="s">
        <v>760</v>
      </c>
      <c r="I47" s="44" t="s">
        <v>755</v>
      </c>
      <c r="J47" s="51" t="s">
        <v>17</v>
      </c>
      <c r="K47" s="45" t="s">
        <v>33</v>
      </c>
      <c r="L47" s="45" t="s">
        <v>33</v>
      </c>
      <c r="M47" s="45" t="s">
        <v>33</v>
      </c>
      <c r="N47" s="46" t="s">
        <v>33</v>
      </c>
      <c r="O47" s="47" t="str">
        <f>VLOOKUP(A47,'[28]191-2022-23'!A:P,13,FALSE)</f>
        <v>Unqualified with no findings</v>
      </c>
      <c r="Q47" s="2" t="str">
        <f>VLOOKUP(A47,'[28]Audit information - OS'!A:J,4,FALSE)</f>
        <v>Regressed</v>
      </c>
      <c r="R47" s="2" t="s">
        <v>27</v>
      </c>
      <c r="S47" s="2" t="s">
        <v>27</v>
      </c>
      <c r="T47" s="48" t="str">
        <f>VLOOKUP(A47,'[28]Audit information - OS'!A:K,5,FALSE)</f>
        <v>Financially unqualified with findings on predetermined objectives and/or compliance with laws and regulations</v>
      </c>
      <c r="U47" s="48">
        <f>VLOOKUP(A47,'[28]Audit information - OS'!A:L,6,FALSE)</f>
        <v>0</v>
      </c>
      <c r="V47" s="48">
        <f>VLOOKUP(A47,'[28]Audit information - OS'!A:M,7,FALSE)</f>
        <v>0</v>
      </c>
      <c r="W47" s="48" t="str">
        <f>VLOOKUP(A47,'[28]Audit information - OS'!A:N,2,FALSE)</f>
        <v>Financially unqualified with no findings on predetermined objectives or compliance with laws and regulations</v>
      </c>
      <c r="X47" s="48" t="str">
        <f>VLOOKUP(A47,'[28]Audit information - OS'!A:O,3,FALSE)</f>
        <v>2024/07/31</v>
      </c>
      <c r="Y47" s="2" t="e">
        <f>VLOOKUP(A47,'[28]AGSA - SOE'!A:A,1,FALSE)</f>
        <v>#N/A</v>
      </c>
      <c r="Z47" s="2" t="str">
        <f>(IFERROR(VLOOKUP(A47,'[28]KSD auditees'!A:A,1,FALSE),"0"))</f>
        <v>0</v>
      </c>
      <c r="AA47" s="29">
        <f>VLOOKUP(A47,[28]Budget!A:L,10,FALSE)</f>
        <v>465483000</v>
      </c>
      <c r="AB47" s="49" t="str">
        <f>IF(_xlfn.XLOOKUP(A47,'[28]Outstanding audits'!A:A,'[28]Outstanding audits'!A:A,"",0)="","No","Yes")</f>
        <v>No</v>
      </c>
      <c r="AC47" s="29">
        <f>_xlfn.XLOOKUP(A47,'[28]Budget 18-19'!A:A,'[28]Budget 18-19'!J:J,"0")</f>
        <v>480380000</v>
      </c>
      <c r="AD47" s="49" t="str">
        <f>_xlfn.XLOOKUP(A47,'[28]ASMIS 2022-23'!A:A,'[28]ASMIS 2022-23'!I:I,"",0)</f>
        <v>Unqualified with no findings</v>
      </c>
      <c r="AJ47" s="29">
        <f>_xlfn.XLOOKUP(A47,'[28]Budget 22-23'!A:A,'[28]Budget 22-23'!J:J,"0")</f>
        <v>442599000</v>
      </c>
      <c r="AM47" s="29">
        <f>VLOOKUP(A47,[28]Budget!A:L,11,FALSE)</f>
        <v>11660000</v>
      </c>
      <c r="AN47" s="29">
        <f>VLOOKUP(A47,[28]Budget!A:L,12,FALSE)</f>
        <v>453823000</v>
      </c>
      <c r="AP47" s="50">
        <f t="shared" si="0"/>
        <v>0</v>
      </c>
    </row>
    <row r="48" spans="1:42" ht="30" customHeight="1" x14ac:dyDescent="0.25">
      <c r="A48" s="43">
        <v>84</v>
      </c>
      <c r="B48" s="44" t="s">
        <v>201</v>
      </c>
      <c r="C48" s="44" t="s">
        <v>312</v>
      </c>
      <c r="D48" s="44" t="s">
        <v>454</v>
      </c>
      <c r="E48" s="44" t="s">
        <v>854</v>
      </c>
      <c r="F48" s="44" t="s">
        <v>437</v>
      </c>
      <c r="G48" s="44" t="s">
        <v>452</v>
      </c>
      <c r="H48" s="44" t="s">
        <v>856</v>
      </c>
      <c r="I48" s="44" t="s">
        <v>717</v>
      </c>
      <c r="J48" s="51" t="s">
        <v>17</v>
      </c>
      <c r="K48" s="51" t="s">
        <v>17</v>
      </c>
      <c r="L48" s="51" t="s">
        <v>17</v>
      </c>
      <c r="M48" s="51" t="s">
        <v>17</v>
      </c>
      <c r="N48" s="53" t="s">
        <v>26</v>
      </c>
      <c r="O48" s="47" t="str">
        <f>VLOOKUP(A48,'[28]191-2022-23'!A:P,13,FALSE)</f>
        <v>Qualified</v>
      </c>
      <c r="Q48" s="2" t="str">
        <f>VLOOKUP(A48,'[28]Audit information - OS'!A:J,4,FALSE)</f>
        <v>Unchanged</v>
      </c>
      <c r="R48" s="2" t="s">
        <v>29</v>
      </c>
      <c r="S48" s="2" t="s">
        <v>29</v>
      </c>
      <c r="T48" s="48" t="str">
        <f>VLOOKUP(A48,'[28]Audit information - OS'!A:K,5,FALSE)</f>
        <v>Financially unqualified with findings on predetermined objectives and/or compliance with laws and regulations</v>
      </c>
      <c r="U48" s="48">
        <f>VLOOKUP(A48,'[28]Audit information - OS'!A:L,6,FALSE)</f>
        <v>0</v>
      </c>
      <c r="V48" s="48">
        <f>VLOOKUP(A48,'[28]Audit information - OS'!A:M,7,FALSE)</f>
        <v>0</v>
      </c>
      <c r="W48" s="48" t="str">
        <f>VLOOKUP(A48,'[28]Audit information - OS'!A:N,2,FALSE)</f>
        <v>Financially unqualified with findings on predetermined objectives and/or compliance with laws and regulations</v>
      </c>
      <c r="X48" s="48" t="str">
        <f>VLOOKUP(A48,'[28]Audit information - OS'!A:O,3,FALSE)</f>
        <v>2024/07/31</v>
      </c>
      <c r="Y48" s="2" t="e">
        <f>VLOOKUP(A48,'[28]AGSA - SOE'!A:A,1,FALSE)</f>
        <v>#N/A</v>
      </c>
      <c r="Z48" s="2">
        <f>(IFERROR(VLOOKUP(A48,'[28]KSD auditees'!A:A,1,FALSE),"0"))</f>
        <v>84</v>
      </c>
      <c r="AA48" s="29">
        <f>VLOOKUP(A48,[28]Budget!A:L,10,FALSE)</f>
        <v>105475635000</v>
      </c>
      <c r="AB48" s="49" t="str">
        <f>IF(_xlfn.XLOOKUP(A48,'[28]Outstanding audits'!A:A,'[28]Outstanding audits'!A:A,"",0)="","No","Yes")</f>
        <v>No</v>
      </c>
      <c r="AC48" s="29">
        <f>_xlfn.XLOOKUP(A48,'[28]Budget 18-19'!A:A,'[28]Budget 18-19'!J:J,"0")</f>
        <v>91684161000</v>
      </c>
      <c r="AD48" s="49" t="str">
        <f>_xlfn.XLOOKUP(A48,'[28]ASMIS 2022-23'!A:A,'[28]ASMIS 2022-23'!I:I,"",0)</f>
        <v>Unqualified with findings</v>
      </c>
      <c r="AJ48" s="29">
        <f>_xlfn.XLOOKUP(A48,'[28]Budget 22-23'!A:A,'[28]Budget 22-23'!J:J,"0")</f>
        <v>102554952000</v>
      </c>
      <c r="AM48" s="29">
        <f>VLOOKUP(A48,[28]Budget!A:L,11,FALSE)</f>
        <v>2918376000</v>
      </c>
      <c r="AN48" s="29">
        <f>VLOOKUP(A48,[28]Budget!A:L,12,FALSE)</f>
        <v>102557259000</v>
      </c>
      <c r="AP48" s="50">
        <f t="shared" si="0"/>
        <v>0</v>
      </c>
    </row>
    <row r="49" spans="1:42" ht="21" customHeight="1" x14ac:dyDescent="0.25">
      <c r="A49" s="43">
        <v>81</v>
      </c>
      <c r="B49" s="44" t="s">
        <v>906</v>
      </c>
      <c r="C49" s="44" t="s">
        <v>312</v>
      </c>
      <c r="D49" s="44" t="s">
        <v>454</v>
      </c>
      <c r="E49" s="44" t="s">
        <v>896</v>
      </c>
      <c r="F49" s="44" t="s">
        <v>437</v>
      </c>
      <c r="G49" s="44" t="s">
        <v>1</v>
      </c>
      <c r="H49" s="44" t="s">
        <v>667</v>
      </c>
      <c r="I49" s="44" t="s">
        <v>440</v>
      </c>
      <c r="J49" s="51" t="s">
        <v>17</v>
      </c>
      <c r="K49" s="51" t="s">
        <v>17</v>
      </c>
      <c r="L49" s="51" t="s">
        <v>17</v>
      </c>
      <c r="M49" s="51" t="s">
        <v>17</v>
      </c>
      <c r="N49" s="54" t="s">
        <v>17</v>
      </c>
      <c r="O49" s="47" t="str">
        <f>VLOOKUP(A49,'[28]191-2022-23'!A:P,13,FALSE)</f>
        <v>Unqualified with no findings</v>
      </c>
      <c r="Q49" s="2" t="str">
        <f>VLOOKUP(A49,'[28]Audit information - OS'!A:J,4,FALSE)</f>
        <v>Unchanged</v>
      </c>
      <c r="R49" s="2" t="s">
        <v>18</v>
      </c>
      <c r="S49" s="2" t="s">
        <v>27</v>
      </c>
      <c r="T49" s="48" t="str">
        <f>VLOOKUP(A49,'[28]Audit information - OS'!A:K,5,FALSE)</f>
        <v>Financially unqualified with findings on predetermined objectives and/or compliance with laws and regulations</v>
      </c>
      <c r="U49" s="48">
        <f>VLOOKUP(A49,'[28]Audit information - OS'!A:L,6,FALSE)</f>
        <v>0</v>
      </c>
      <c r="V49" s="48">
        <f>VLOOKUP(A49,'[28]Audit information - OS'!A:M,7,FALSE)</f>
        <v>0</v>
      </c>
      <c r="W49" s="48" t="str">
        <f>VLOOKUP(A49,'[28]Audit information - OS'!A:N,2,FALSE)</f>
        <v>Financially unqualified with findings on predetermined objectives and/or compliance with laws and regulations</v>
      </c>
      <c r="X49" s="48" t="str">
        <f>VLOOKUP(A49,'[28]Audit information - OS'!A:O,3,FALSE)</f>
        <v>2024/07/31</v>
      </c>
      <c r="Y49" s="2" t="e">
        <f>VLOOKUP(A49,'[28]AGSA - SOE'!A:A,1,FALSE)</f>
        <v>#N/A</v>
      </c>
      <c r="Z49" s="2" t="str">
        <f>(IFERROR(VLOOKUP(A49,'[28]KSD auditees'!A:A,1,FALSE),"0"))</f>
        <v>0</v>
      </c>
      <c r="AA49" s="29">
        <f>VLOOKUP(A49,[28]Budget!A:L,10,FALSE)</f>
        <v>273623000</v>
      </c>
      <c r="AB49" s="49" t="str">
        <f>IF(_xlfn.XLOOKUP(A49,'[28]Outstanding audits'!A:A,'[28]Outstanding audits'!A:A,"",0)="","No","Yes")</f>
        <v>No</v>
      </c>
      <c r="AC49" s="29">
        <f>_xlfn.XLOOKUP(A49,'[28]Budget 18-19'!A:A,'[28]Budget 18-19'!J:J,"0")</f>
        <v>272856000</v>
      </c>
      <c r="AD49" s="49" t="str">
        <f>_xlfn.XLOOKUP(A49,'[28]ASMIS 2022-23'!A:A,'[28]ASMIS 2022-23'!I:I,"",0)</f>
        <v>Unqualified with findings</v>
      </c>
      <c r="AJ49" s="29">
        <f>_xlfn.XLOOKUP(A49,'[28]Budget 22-23'!A:A,'[28]Budget 22-23'!J:J,"0")</f>
        <v>294413000</v>
      </c>
      <c r="AM49" s="29">
        <f>VLOOKUP(A49,[28]Budget!A:L,11,FALSE)</f>
        <v>3780000</v>
      </c>
      <c r="AN49" s="29">
        <f>VLOOKUP(A49,[28]Budget!A:L,12,FALSE)</f>
        <v>269843000</v>
      </c>
      <c r="AP49" s="50">
        <f t="shared" si="0"/>
        <v>0</v>
      </c>
    </row>
    <row r="50" spans="1:42" ht="30" customHeight="1" x14ac:dyDescent="0.25">
      <c r="A50" s="43">
        <v>82</v>
      </c>
      <c r="B50" s="44" t="s">
        <v>907</v>
      </c>
      <c r="C50" s="44" t="s">
        <v>312</v>
      </c>
      <c r="D50" s="44" t="s">
        <v>454</v>
      </c>
      <c r="E50" s="44" t="s">
        <v>896</v>
      </c>
      <c r="F50" s="44" t="s">
        <v>437</v>
      </c>
      <c r="G50" s="44" t="s">
        <v>1</v>
      </c>
      <c r="H50" s="44" t="s">
        <v>902</v>
      </c>
      <c r="I50" s="44" t="s">
        <v>755</v>
      </c>
      <c r="J50" s="45" t="s">
        <v>33</v>
      </c>
      <c r="K50" s="51" t="s">
        <v>17</v>
      </c>
      <c r="L50" s="45" t="s">
        <v>33</v>
      </c>
      <c r="M50" s="51" t="s">
        <v>17</v>
      </c>
      <c r="N50" s="46" t="s">
        <v>33</v>
      </c>
      <c r="O50" s="47" t="str">
        <f>VLOOKUP(A50,'[28]191-2022-23'!A:P,13,FALSE)</f>
        <v>Unqualified with findings</v>
      </c>
      <c r="Q50" s="2" t="str">
        <f>VLOOKUP(A50,'[28]Audit information - OS'!A:J,4,FALSE)</f>
        <v>Improved</v>
      </c>
      <c r="R50" s="2" t="s">
        <v>18</v>
      </c>
      <c r="S50" s="2" t="s">
        <v>29</v>
      </c>
      <c r="T50" s="48" t="str">
        <f>VLOOKUP(A50,'[28]Audit information - OS'!A:K,5,FALSE)</f>
        <v>Financially unqualified with no findings on predetermined objectives or compliance with laws and regulations</v>
      </c>
      <c r="U50" s="48">
        <f>VLOOKUP(A50,'[28]Audit information - OS'!A:L,6,FALSE)</f>
        <v>0</v>
      </c>
      <c r="V50" s="48">
        <f>VLOOKUP(A50,'[28]Audit information - OS'!A:M,7,FALSE)</f>
        <v>0</v>
      </c>
      <c r="W50" s="48" t="str">
        <f>VLOOKUP(A50,'[28]Audit information - OS'!A:N,2,FALSE)</f>
        <v>Financially unqualified with no findings on predetermined objectives or compliance with laws and regulations</v>
      </c>
      <c r="X50" s="48" t="str">
        <f>VLOOKUP(A50,'[28]Audit information - OS'!A:O,3,FALSE)</f>
        <v>2024/07/31</v>
      </c>
      <c r="Y50" s="2" t="e">
        <f>VLOOKUP(A50,'[28]AGSA - SOE'!A:A,1,FALSE)</f>
        <v>#N/A</v>
      </c>
      <c r="Z50" s="2" t="str">
        <f>(IFERROR(VLOOKUP(A50,'[28]KSD auditees'!A:A,1,FALSE),"0"))</f>
        <v>0</v>
      </c>
      <c r="AA50" s="29">
        <f>VLOOKUP(A50,[28]Budget!A:L,10,FALSE)</f>
        <v>541627000</v>
      </c>
      <c r="AB50" s="49" t="str">
        <f>IF(_xlfn.XLOOKUP(A50,'[28]Outstanding audits'!A:A,'[28]Outstanding audits'!A:A,"",0)="","No","Yes")</f>
        <v>No</v>
      </c>
      <c r="AC50" s="29">
        <f>_xlfn.XLOOKUP(A50,'[28]Budget 18-19'!A:A,'[28]Budget 18-19'!J:J,"0")</f>
        <v>477050000</v>
      </c>
      <c r="AD50" s="49" t="str">
        <f>_xlfn.XLOOKUP(A50,'[28]ASMIS 2022-23'!A:A,'[28]ASMIS 2022-23'!I:I,"",0)</f>
        <v>Unqualified with findings</v>
      </c>
      <c r="AJ50" s="29">
        <f>_xlfn.XLOOKUP(A50,'[28]Budget 22-23'!A:A,'[28]Budget 22-23'!J:J,"0")</f>
        <v>496164000</v>
      </c>
      <c r="AM50" s="29">
        <f>VLOOKUP(A50,[28]Budget!A:L,11,FALSE)</f>
        <v>8250000</v>
      </c>
      <c r="AN50" s="29">
        <f>VLOOKUP(A50,[28]Budget!A:L,12,FALSE)</f>
        <v>533377000</v>
      </c>
      <c r="AP50" s="50">
        <f t="shared" si="0"/>
        <v>0</v>
      </c>
    </row>
    <row r="51" spans="1:42" ht="21" customHeight="1" x14ac:dyDescent="0.25">
      <c r="A51" s="43">
        <v>83</v>
      </c>
      <c r="B51" s="44" t="s">
        <v>165</v>
      </c>
      <c r="C51" s="44" t="s">
        <v>312</v>
      </c>
      <c r="D51" s="44" t="s">
        <v>454</v>
      </c>
      <c r="E51" s="44" t="s">
        <v>683</v>
      </c>
      <c r="F51" s="44" t="s">
        <v>437</v>
      </c>
      <c r="G51" s="44" t="s">
        <v>168</v>
      </c>
      <c r="H51" s="44" t="s">
        <v>169</v>
      </c>
      <c r="I51" s="44" t="s">
        <v>440</v>
      </c>
      <c r="J51" s="51" t="s">
        <v>17</v>
      </c>
      <c r="K51" s="51" t="s">
        <v>17</v>
      </c>
      <c r="L51" s="51" t="s">
        <v>17</v>
      </c>
      <c r="M51" s="51" t="s">
        <v>17</v>
      </c>
      <c r="N51" s="54" t="s">
        <v>17</v>
      </c>
      <c r="O51" s="47" t="str">
        <f>VLOOKUP(A51,'[28]191-2022-23'!A:P,13,FALSE)</f>
        <v>Unqualified with findings</v>
      </c>
      <c r="P51" s="2">
        <v>1</v>
      </c>
      <c r="Q51" s="2" t="str">
        <f>VLOOKUP(A51,'[28]Audit information - OS'!A:J,4,FALSE)</f>
        <v>Unchanged</v>
      </c>
      <c r="R51" s="2" t="s">
        <v>18</v>
      </c>
      <c r="S51" s="2" t="s">
        <v>18</v>
      </c>
      <c r="T51" s="48" t="str">
        <f>VLOOKUP(A51,'[28]Audit information - OS'!A:K,5,FALSE)</f>
        <v>Financially unqualified with findings on predetermined objectives and/or compliance with laws and regulations</v>
      </c>
      <c r="U51" s="48">
        <f>VLOOKUP(A51,'[28]Audit information - OS'!A:L,6,FALSE)</f>
        <v>0</v>
      </c>
      <c r="V51" s="48">
        <f>VLOOKUP(A51,'[28]Audit information - OS'!A:M,7,FALSE)</f>
        <v>0</v>
      </c>
      <c r="W51" s="48" t="str">
        <f>VLOOKUP(A51,'[28]Audit information - OS'!A:N,2,FALSE)</f>
        <v>Financially unqualified with findings on predetermined objectives and/or compliance with laws and regulations</v>
      </c>
      <c r="X51" s="48" t="str">
        <f>VLOOKUP(A51,'[28]Audit information - OS'!A:O,3,FALSE)</f>
        <v>2024/07/31</v>
      </c>
      <c r="Y51" s="2" t="e">
        <f>VLOOKUP(A51,'[28]AGSA - SOE'!A:A,1,FALSE)</f>
        <v>#N/A</v>
      </c>
      <c r="Z51" s="2">
        <f>(IFERROR(VLOOKUP(A51,'[28]KSD auditees'!A:A,1,FALSE),"0"))</f>
        <v>83</v>
      </c>
      <c r="AA51" s="29">
        <f>VLOOKUP(A51,[28]Budget!A:L,10,FALSE)</f>
        <v>2404858000</v>
      </c>
      <c r="AB51" s="49" t="str">
        <f>IF(_xlfn.XLOOKUP(A51,'[28]Outstanding audits'!A:A,'[28]Outstanding audits'!A:A,"",0)="","No","Yes")</f>
        <v>No</v>
      </c>
      <c r="AC51" s="29">
        <f>_xlfn.XLOOKUP(A51,'[28]Budget 18-19'!A:A,'[28]Budget 18-19'!J:J,"0")</f>
        <v>491461000</v>
      </c>
      <c r="AD51" s="49" t="str">
        <f>_xlfn.XLOOKUP(A51,'[28]ASMIS 2022-23'!A:A,'[28]ASMIS 2022-23'!I:I,"",0)</f>
        <v>Unqualified with findings</v>
      </c>
      <c r="AJ51" s="29">
        <f>_xlfn.XLOOKUP(A51,'[28]Budget 22-23'!A:A,'[28]Budget 22-23'!J:J,"0")</f>
        <v>2428678000</v>
      </c>
      <c r="AM51" s="29">
        <f>VLOOKUP(A51,[28]Budget!A:L,11,FALSE)</f>
        <v>18007000</v>
      </c>
      <c r="AN51" s="29">
        <f>VLOOKUP(A51,[28]Budget!A:L,12,FALSE)</f>
        <v>2386851000</v>
      </c>
      <c r="AP51" s="50">
        <f t="shared" si="0"/>
        <v>0</v>
      </c>
    </row>
    <row r="52" spans="1:42" ht="20.25" customHeight="1" x14ac:dyDescent="0.25">
      <c r="A52" s="43">
        <v>6</v>
      </c>
      <c r="B52" s="44" t="s">
        <v>1262</v>
      </c>
      <c r="C52" s="44" t="s">
        <v>326</v>
      </c>
      <c r="D52" s="44" t="s">
        <v>454</v>
      </c>
      <c r="E52" s="44" t="s">
        <v>438</v>
      </c>
      <c r="F52" s="44" t="s">
        <v>438</v>
      </c>
      <c r="G52" s="44" t="s">
        <v>461</v>
      </c>
      <c r="H52" s="44" t="s">
        <v>1</v>
      </c>
      <c r="I52" s="44" t="s">
        <v>1</v>
      </c>
      <c r="J52" s="45" t="s">
        <v>33</v>
      </c>
      <c r="K52" s="45" t="s">
        <v>33</v>
      </c>
      <c r="L52" s="45" t="s">
        <v>33</v>
      </c>
      <c r="M52" s="51" t="s">
        <v>17</v>
      </c>
      <c r="N52" s="54" t="s">
        <v>17</v>
      </c>
      <c r="O52" s="47" t="str">
        <f>VLOOKUP(A52,'[28]191-2022-23'!A:P,13,FALSE)</f>
        <v>Unqualified with findings</v>
      </c>
      <c r="Q52" s="2" t="str">
        <f>VLOOKUP(A52,'[28]Audit information - OS'!A:J,4,FALSE)</f>
        <v>Unchanged</v>
      </c>
      <c r="R52" s="2" t="s">
        <v>29</v>
      </c>
      <c r="S52" s="2" t="s">
        <v>29</v>
      </c>
      <c r="T52" s="48" t="str">
        <f>VLOOKUP(A52,'[28]Audit information - OS'!A:K,5,FALSE)</f>
        <v>Financially unqualified with no findings on predetermined objectives or compliance with laws and regulations</v>
      </c>
      <c r="U52" s="48">
        <f>VLOOKUP(A52,'[28]Audit information - OS'!A:L,6,FALSE)</f>
        <v>0</v>
      </c>
      <c r="V52" s="48">
        <f>VLOOKUP(A52,'[28]Audit information - OS'!A:M,7,FALSE)</f>
        <v>0</v>
      </c>
      <c r="W52" s="48" t="str">
        <f>VLOOKUP(A52,'[28]Audit information - OS'!A:N,2,FALSE)</f>
        <v>Financially unqualified with no findings on predetermined objectives or compliance with laws and regulations</v>
      </c>
      <c r="X52" s="48" t="str">
        <f>VLOOKUP(A52,'[28]Audit information - OS'!A:O,3,FALSE)</f>
        <v>2024/07/31</v>
      </c>
      <c r="Y52" s="2" t="e">
        <f>VLOOKUP(A52,'[28]AGSA - SOE'!A:A,1,FALSE)</f>
        <v>#N/A</v>
      </c>
      <c r="Z52" s="2" t="str">
        <f>(IFERROR(VLOOKUP(A52,'[28]KSD auditees'!A:A,1,FALSE),"0"))</f>
        <v>0</v>
      </c>
      <c r="AA52" s="29">
        <f>VLOOKUP(A52,[28]Budget!A:L,10,FALSE)</f>
        <v>2336241000</v>
      </c>
      <c r="AB52" s="49" t="str">
        <f>IF(_xlfn.XLOOKUP(A52,'[28]Outstanding audits'!A:A,'[28]Outstanding audits'!A:A,"",0)="","No","Yes")</f>
        <v>No</v>
      </c>
      <c r="AC52" s="29">
        <f>_xlfn.XLOOKUP(A52,'[28]Budget 18-19'!A:A,'[28]Budget 18-19'!J:J,"0")</f>
        <v>2386165000</v>
      </c>
      <c r="AD52" s="49" t="str">
        <f>_xlfn.XLOOKUP(A52,'[28]ASMIS 2022-23'!A:A,'[28]ASMIS 2022-23'!I:I,"",0)</f>
        <v>Unqualified with no findings</v>
      </c>
      <c r="AJ52" s="29">
        <f>_xlfn.XLOOKUP(A52,'[28]Budget 22-23'!A:A,'[28]Budget 22-23'!J:J,"0")</f>
        <v>2355513000</v>
      </c>
      <c r="AM52" s="29">
        <f>VLOOKUP(A52,[28]Budget!A:L,11,FALSE)</f>
        <v>173997000</v>
      </c>
      <c r="AN52" s="29">
        <f>VLOOKUP(A52,[28]Budget!A:L,12,FALSE)</f>
        <v>2162244000</v>
      </c>
      <c r="AP52" s="50">
        <f t="shared" si="0"/>
        <v>0</v>
      </c>
    </row>
    <row r="53" spans="1:42" ht="30" customHeight="1" x14ac:dyDescent="0.25">
      <c r="A53" s="43">
        <v>444</v>
      </c>
      <c r="B53" s="44" t="s">
        <v>1523</v>
      </c>
      <c r="C53" s="44" t="s">
        <v>326</v>
      </c>
      <c r="D53" s="44" t="s">
        <v>454</v>
      </c>
      <c r="E53" s="44" t="s">
        <v>438</v>
      </c>
      <c r="F53" s="44" t="s">
        <v>438</v>
      </c>
      <c r="G53" s="44" t="s">
        <v>452</v>
      </c>
      <c r="H53" s="44" t="s">
        <v>1</v>
      </c>
      <c r="I53" s="44" t="s">
        <v>1</v>
      </c>
      <c r="J53" s="45" t="s">
        <v>33</v>
      </c>
      <c r="K53" s="45" t="s">
        <v>33</v>
      </c>
      <c r="L53" s="45" t="s">
        <v>33</v>
      </c>
      <c r="M53" s="45" t="s">
        <v>33</v>
      </c>
      <c r="N53" s="46" t="s">
        <v>33</v>
      </c>
      <c r="O53" s="47" t="str">
        <f>VLOOKUP(A53,'[28]191-2022-23'!A:P,13,FALSE)</f>
        <v>Unqualified with no findings</v>
      </c>
      <c r="Q53" s="2" t="str">
        <f>VLOOKUP(A53,'[28]Audit information - OS'!A:J,4,FALSE)</f>
        <v>Unchanged</v>
      </c>
      <c r="R53" s="2" t="s">
        <v>18</v>
      </c>
      <c r="S53" s="2" t="s">
        <v>18</v>
      </c>
      <c r="T53" s="48" t="str">
        <f>VLOOKUP(A53,'[28]Audit information - OS'!A:K,5,FALSE)</f>
        <v>Financially unqualified with no findings on predetermined objectives or compliance with laws and regulations</v>
      </c>
      <c r="U53" s="48">
        <f>VLOOKUP(A53,'[28]Audit information - OS'!A:L,6,FALSE)</f>
        <v>0</v>
      </c>
      <c r="V53" s="48">
        <f>VLOOKUP(A53,'[28]Audit information - OS'!A:M,7,FALSE)</f>
        <v>0</v>
      </c>
      <c r="W53" s="48" t="str">
        <f>VLOOKUP(A53,'[28]Audit information - OS'!A:N,2,FALSE)</f>
        <v>Financially unqualified with no findings on predetermined objectives or compliance with laws and regulations</v>
      </c>
      <c r="X53" s="48" t="str">
        <f>VLOOKUP(A53,'[28]Audit information - OS'!A:O,3,FALSE)</f>
        <v>2024/07/30</v>
      </c>
      <c r="Y53" s="2" t="e">
        <f>VLOOKUP(A53,'[28]AGSA - SOE'!A:A,1,FALSE)</f>
        <v>#N/A</v>
      </c>
      <c r="Z53" s="2" t="str">
        <f>(IFERROR(VLOOKUP(A53,'[28]KSD auditees'!A:A,1,FALSE),"0"))</f>
        <v>0</v>
      </c>
      <c r="AA53" s="29">
        <f>VLOOKUP(A53,[28]Budget!A:L,10,FALSE)</f>
        <v>124333000</v>
      </c>
      <c r="AB53" s="49" t="str">
        <f>IF(_xlfn.XLOOKUP(A53,'[28]Outstanding audits'!A:A,'[28]Outstanding audits'!A:A,"",0)="","No","Yes")</f>
        <v>No</v>
      </c>
      <c r="AC53" s="29">
        <f>_xlfn.XLOOKUP(A53,'[28]Budget 18-19'!A:A,'[28]Budget 18-19'!J:J,"0")</f>
        <v>101440000</v>
      </c>
      <c r="AD53" s="49" t="str">
        <f>_xlfn.XLOOKUP(A53,'[28]ASMIS 2022-23'!A:A,'[28]ASMIS 2022-23'!I:I,"",0)</f>
        <v>Unqualified with no findings</v>
      </c>
      <c r="AJ53" s="29">
        <f>_xlfn.XLOOKUP(A53,'[28]Budget 22-23'!A:A,'[28]Budget 22-23'!J:J,"0")</f>
        <v>107969000</v>
      </c>
      <c r="AM53" s="29">
        <f>VLOOKUP(A53,[28]Budget!A:L,11,FALSE)</f>
        <v>3574000</v>
      </c>
      <c r="AN53" s="29">
        <f>VLOOKUP(A53,[28]Budget!A:L,12,FALSE)</f>
        <v>120759000</v>
      </c>
      <c r="AP53" s="50">
        <f t="shared" si="0"/>
        <v>0</v>
      </c>
    </row>
    <row r="54" spans="1:42" ht="21" customHeight="1" x14ac:dyDescent="0.25">
      <c r="A54" s="43">
        <v>85</v>
      </c>
      <c r="B54" s="44" t="s">
        <v>825</v>
      </c>
      <c r="C54" s="44" t="s">
        <v>312</v>
      </c>
      <c r="D54" s="44" t="s">
        <v>454</v>
      </c>
      <c r="E54" s="44" t="s">
        <v>815</v>
      </c>
      <c r="F54" s="44" t="s">
        <v>437</v>
      </c>
      <c r="G54" s="44" t="s">
        <v>534</v>
      </c>
      <c r="H54" s="44" t="s">
        <v>1524</v>
      </c>
      <c r="I54" s="44" t="s">
        <v>444</v>
      </c>
      <c r="J54" s="45" t="s">
        <v>33</v>
      </c>
      <c r="K54" s="45" t="s">
        <v>33</v>
      </c>
      <c r="L54" s="45" t="s">
        <v>33</v>
      </c>
      <c r="M54" s="45" t="s">
        <v>33</v>
      </c>
      <c r="N54" s="46" t="s">
        <v>33</v>
      </c>
      <c r="O54" s="47" t="str">
        <f>VLOOKUP(A54,'[28]191-2022-23'!A:P,13,FALSE)</f>
        <v>Unqualified with no findings</v>
      </c>
      <c r="Q54" s="2" t="str">
        <f>VLOOKUP(A54,'[28]Audit information - OS'!A:J,4,FALSE)</f>
        <v>Unchanged</v>
      </c>
      <c r="R54" s="2" t="s">
        <v>18</v>
      </c>
      <c r="S54" s="2" t="s">
        <v>18</v>
      </c>
      <c r="T54" s="48" t="str">
        <f>VLOOKUP(A54,'[28]Audit information - OS'!A:K,5,FALSE)</f>
        <v>Financially unqualified with no findings on predetermined objectives or compliance with laws and regulations</v>
      </c>
      <c r="U54" s="48">
        <f>VLOOKUP(A54,'[28]Audit information - OS'!A:L,6,FALSE)</f>
        <v>0</v>
      </c>
      <c r="V54" s="48">
        <f>VLOOKUP(A54,'[28]Audit information - OS'!A:M,7,FALSE)</f>
        <v>0</v>
      </c>
      <c r="W54" s="48" t="str">
        <f>VLOOKUP(A54,'[28]Audit information - OS'!A:N,2,FALSE)</f>
        <v>Financially unqualified with no findings on predetermined objectives or compliance with laws and regulations</v>
      </c>
      <c r="X54" s="48" t="str">
        <f>VLOOKUP(A54,'[28]Audit information - OS'!A:O,3,FALSE)</f>
        <v>2024/07/31</v>
      </c>
      <c r="Y54" s="2" t="e">
        <f>VLOOKUP(A54,'[28]AGSA - SOE'!A:A,1,FALSE)</f>
        <v>#N/A</v>
      </c>
      <c r="Z54" s="2" t="str">
        <f>(IFERROR(VLOOKUP(A54,'[28]KSD auditees'!A:A,1,FALSE),"0"))</f>
        <v>0</v>
      </c>
      <c r="AA54" s="29">
        <f>VLOOKUP(A54,[28]Budget!A:L,10,FALSE)</f>
        <v>10472056000</v>
      </c>
      <c r="AB54" s="49" t="str">
        <f>IF(_xlfn.XLOOKUP(A54,'[28]Outstanding audits'!A:A,'[28]Outstanding audits'!A:A,"",0)="","No","Yes")</f>
        <v>No</v>
      </c>
      <c r="AC54" s="29">
        <f>_xlfn.XLOOKUP(A54,'[28]Budget 18-19'!A:A,'[28]Budget 18-19'!J:J,"0")</f>
        <v>614849000</v>
      </c>
      <c r="AD54" s="49" t="str">
        <f>_xlfn.XLOOKUP(A54,'[28]ASMIS 2022-23'!A:A,'[28]ASMIS 2022-23'!I:I,"",0)</f>
        <v>Unqualified with no findings</v>
      </c>
      <c r="AJ54" s="29">
        <f>_xlfn.XLOOKUP(A54,'[28]Budget 22-23'!A:A,'[28]Budget 22-23'!J:J,"0")</f>
        <v>9145262000</v>
      </c>
      <c r="AM54" s="29">
        <f>VLOOKUP(A54,[28]Budget!A:L,11,FALSE)</f>
        <v>13992000</v>
      </c>
      <c r="AN54" s="29">
        <f>VLOOKUP(A54,[28]Budget!A:L,12,FALSE)</f>
        <v>10458064000</v>
      </c>
      <c r="AP54" s="50">
        <f t="shared" si="0"/>
        <v>0</v>
      </c>
    </row>
    <row r="55" spans="1:42" ht="30" customHeight="1" x14ac:dyDescent="0.25">
      <c r="A55" s="43">
        <v>1418</v>
      </c>
      <c r="B55" s="44" t="s">
        <v>761</v>
      </c>
      <c r="C55" s="44" t="s">
        <v>312</v>
      </c>
      <c r="D55" s="44" t="s">
        <v>454</v>
      </c>
      <c r="E55" s="44" t="s">
        <v>737</v>
      </c>
      <c r="F55" s="44" t="s">
        <v>437</v>
      </c>
      <c r="G55" s="44" t="s">
        <v>1</v>
      </c>
      <c r="H55" s="44" t="s">
        <v>762</v>
      </c>
      <c r="I55" s="44" t="s">
        <v>440</v>
      </c>
      <c r="J55" s="45" t="s">
        <v>33</v>
      </c>
      <c r="K55" s="45" t="s">
        <v>33</v>
      </c>
      <c r="L55" s="45" t="s">
        <v>33</v>
      </c>
      <c r="M55" s="51" t="s">
        <v>17</v>
      </c>
      <c r="N55" s="54" t="s">
        <v>17</v>
      </c>
      <c r="O55" s="47" t="str">
        <f>VLOOKUP(A55,'[28]191-2022-23'!A:P,13,FALSE)</f>
        <v>Unqualified with findings</v>
      </c>
      <c r="Q55" s="2" t="str">
        <f>VLOOKUP(A55,'[28]Audit information - OS'!A:J,4,FALSE)</f>
        <v>Unchanged</v>
      </c>
      <c r="R55" s="2" t="s">
        <v>29</v>
      </c>
      <c r="S55" s="2" t="s">
        <v>29</v>
      </c>
      <c r="T55" s="48" t="str">
        <f>VLOOKUP(A55,'[28]Audit information - OS'!A:K,5,FALSE)</f>
        <v>Financially unqualified with no findings on predetermined objectives or compliance with laws and regulations</v>
      </c>
      <c r="U55" s="48">
        <f>VLOOKUP(A55,'[28]Audit information - OS'!A:L,6,FALSE)</f>
        <v>0</v>
      </c>
      <c r="V55" s="48">
        <f>VLOOKUP(A55,'[28]Audit information - OS'!A:M,7,FALSE)</f>
        <v>0</v>
      </c>
      <c r="W55" s="48" t="str">
        <f>VLOOKUP(A55,'[28]Audit information - OS'!A:N,2,FALSE)</f>
        <v>Financially unqualified with no findings on predetermined objectives or compliance with laws and regulations</v>
      </c>
      <c r="X55" s="48" t="str">
        <f>VLOOKUP(A55,'[28]Audit information - OS'!A:O,3,FALSE)</f>
        <v>2024/07/31</v>
      </c>
      <c r="Y55" s="2" t="e">
        <f>VLOOKUP(A55,'[28]AGSA - SOE'!A:A,1,FALSE)</f>
        <v>#N/A</v>
      </c>
      <c r="Z55" s="2" t="str">
        <f>(IFERROR(VLOOKUP(A55,'[28]KSD auditees'!A:A,1,FALSE),"0"))</f>
        <v>0</v>
      </c>
      <c r="AA55" s="29">
        <f>VLOOKUP(A55,[28]Budget!A:L,10,FALSE)</f>
        <v>1122003000</v>
      </c>
      <c r="AB55" s="49" t="str">
        <f>IF(_xlfn.XLOOKUP(A55,'[28]Outstanding audits'!A:A,'[28]Outstanding audits'!A:A,"",0)="","No","Yes")</f>
        <v>No</v>
      </c>
      <c r="AC55" s="29">
        <f>_xlfn.XLOOKUP(A55,'[28]Budget 18-19'!A:A,'[28]Budget 18-19'!J:J,"0")</f>
        <v>1488453000</v>
      </c>
      <c r="AD55" s="49" t="str">
        <f>_xlfn.XLOOKUP(A55,'[28]ASMIS 2022-23'!A:A,'[28]ASMIS 2022-23'!I:I,"",0)</f>
        <v>Unqualified with no findings</v>
      </c>
      <c r="AJ55" s="29">
        <f>_xlfn.XLOOKUP(A55,'[28]Budget 22-23'!A:A,'[28]Budget 22-23'!J:J,"0")</f>
        <v>1617112000</v>
      </c>
      <c r="AM55" s="29">
        <f>VLOOKUP(A55,[28]Budget!A:L,11,FALSE)</f>
        <v>7113000</v>
      </c>
      <c r="AN55" s="29">
        <f>VLOOKUP(A55,[28]Budget!A:L,12,FALSE)</f>
        <v>1114890000</v>
      </c>
      <c r="AP55" s="50">
        <f t="shared" si="0"/>
        <v>0</v>
      </c>
    </row>
    <row r="56" spans="1:42" ht="21" customHeight="1" x14ac:dyDescent="0.25">
      <c r="A56" s="43">
        <v>86</v>
      </c>
      <c r="B56" s="44" t="s">
        <v>202</v>
      </c>
      <c r="C56" s="44" t="s">
        <v>312</v>
      </c>
      <c r="D56" s="44" t="s">
        <v>454</v>
      </c>
      <c r="E56" s="44" t="s">
        <v>815</v>
      </c>
      <c r="F56" s="44" t="s">
        <v>437</v>
      </c>
      <c r="G56" s="44" t="s">
        <v>463</v>
      </c>
      <c r="H56" s="44" t="s">
        <v>463</v>
      </c>
      <c r="I56" s="44" t="s">
        <v>444</v>
      </c>
      <c r="J56" s="51" t="s">
        <v>17</v>
      </c>
      <c r="K56" s="45" t="s">
        <v>33</v>
      </c>
      <c r="L56" s="51" t="s">
        <v>17</v>
      </c>
      <c r="M56" s="45" t="s">
        <v>33</v>
      </c>
      <c r="N56" s="46" t="s">
        <v>33</v>
      </c>
      <c r="O56" s="47" t="str">
        <f>VLOOKUP(A56,'[28]191-2022-23'!A:P,13,FALSE)</f>
        <v>Qualified</v>
      </c>
      <c r="Q56" s="2" t="str">
        <f>VLOOKUP(A56,'[28]Audit information - OS'!A:J,4,FALSE)</f>
        <v>Regressed</v>
      </c>
      <c r="R56" s="2" t="s">
        <v>27</v>
      </c>
      <c r="S56" s="2" t="s">
        <v>29</v>
      </c>
      <c r="T56" s="48" t="str">
        <f>VLOOKUP(A56,'[28]Audit information - OS'!A:K,5,FALSE)</f>
        <v>Financially unqualified with findings on predetermined objectives and/or compliance with laws and regulations</v>
      </c>
      <c r="U56" s="48">
        <f>VLOOKUP(A56,'[28]Audit information - OS'!A:L,6,FALSE)</f>
        <v>0</v>
      </c>
      <c r="V56" s="48">
        <f>VLOOKUP(A56,'[28]Audit information - OS'!A:M,7,FALSE)</f>
        <v>0</v>
      </c>
      <c r="W56" s="48" t="str">
        <f>VLOOKUP(A56,'[28]Audit information - OS'!A:N,2,FALSE)</f>
        <v>Financially unqualified with findings on predetermined objectives and/or compliance with laws and regulations</v>
      </c>
      <c r="X56" s="48" t="str">
        <f>VLOOKUP(A56,'[28]Audit information - OS'!A:O,3,FALSE)</f>
        <v>2024/07/31</v>
      </c>
      <c r="Y56" s="2" t="e">
        <f>VLOOKUP(A56,'[28]AGSA - SOE'!A:A,1,FALSE)</f>
        <v>#N/A</v>
      </c>
      <c r="Z56" s="2" t="str">
        <f>(IFERROR(VLOOKUP(A56,'[28]KSD auditees'!A:A,1,FALSE),"0"))</f>
        <v>0</v>
      </c>
      <c r="AA56" s="29">
        <f>VLOOKUP(A56,[28]Budget!A:L,10,FALSE)</f>
        <v>260893975000</v>
      </c>
      <c r="AB56" s="49" t="str">
        <f>IF(_xlfn.XLOOKUP(A56,'[28]Outstanding audits'!A:A,'[28]Outstanding audits'!A:A,"",0)="","No","Yes")</f>
        <v>No</v>
      </c>
      <c r="AC56" s="29">
        <f>_xlfn.XLOOKUP(A56,'[28]Budget 18-19'!A:A,'[28]Budget 18-19'!J:J,"0")</f>
        <v>184792000000</v>
      </c>
      <c r="AD56" s="49" t="str">
        <f>_xlfn.XLOOKUP(A56,'[28]ASMIS 2022-23'!A:A,'[28]ASMIS 2022-23'!I:I,"",0)</f>
        <v>Unqualified with no findings</v>
      </c>
      <c r="AJ56" s="29">
        <f>_xlfn.XLOOKUP(A56,'[28]Budget 22-23'!A:A,'[28]Budget 22-23'!J:J,"0")</f>
        <v>247854892000</v>
      </c>
      <c r="AM56" s="29">
        <f>VLOOKUP(A56,[28]Budget!A:L,11,FALSE)</f>
        <v>13686000</v>
      </c>
      <c r="AN56" s="29">
        <f>VLOOKUP(A56,[28]Budget!A:L,12,FALSE)</f>
        <v>260880289000</v>
      </c>
      <c r="AP56" s="50">
        <f t="shared" si="0"/>
        <v>0</v>
      </c>
    </row>
    <row r="57" spans="1:42" ht="21" customHeight="1" x14ac:dyDescent="0.25">
      <c r="A57" s="43">
        <v>457</v>
      </c>
      <c r="B57" s="44" t="s">
        <v>463</v>
      </c>
      <c r="C57" s="44" t="s">
        <v>326</v>
      </c>
      <c r="D57" s="44" t="s">
        <v>454</v>
      </c>
      <c r="E57" s="44" t="s">
        <v>438</v>
      </c>
      <c r="F57" s="44" t="s">
        <v>438</v>
      </c>
      <c r="G57" s="44" t="s">
        <v>463</v>
      </c>
      <c r="H57" s="44" t="s">
        <v>1</v>
      </c>
      <c r="I57" s="44" t="s">
        <v>1</v>
      </c>
      <c r="J57" s="51" t="s">
        <v>17</v>
      </c>
      <c r="K57" s="51" t="s">
        <v>17</v>
      </c>
      <c r="L57" s="51" t="s">
        <v>17</v>
      </c>
      <c r="M57" s="51" t="s">
        <v>17</v>
      </c>
      <c r="N57" s="54" t="s">
        <v>17</v>
      </c>
      <c r="O57" s="47" t="str">
        <f>VLOOKUP(A57,'[28]191-2022-23'!A:P,13,FALSE)</f>
        <v>Qualified</v>
      </c>
      <c r="Q57" s="2" t="str">
        <f>VLOOKUP(A57,'[28]Audit information - OS'!A:J,4,FALSE)</f>
        <v>Unchanged</v>
      </c>
      <c r="R57" s="2" t="s">
        <v>18</v>
      </c>
      <c r="S57" s="2" t="s">
        <v>29</v>
      </c>
      <c r="T57" s="48" t="str">
        <f>VLOOKUP(A57,'[28]Audit information - OS'!A:K,5,FALSE)</f>
        <v>Financially unqualified with findings on predetermined objectives and/or compliance with laws and regulations</v>
      </c>
      <c r="U57" s="48">
        <f>VLOOKUP(A57,'[28]Audit information - OS'!A:L,6,FALSE)</f>
        <v>0</v>
      </c>
      <c r="V57" s="48">
        <f>VLOOKUP(A57,'[28]Audit information - OS'!A:M,7,FALSE)</f>
        <v>0</v>
      </c>
      <c r="W57" s="48" t="str">
        <f>VLOOKUP(A57,'[28]Audit information - OS'!A:N,2,FALSE)</f>
        <v>Financially unqualified with findings on predetermined objectives and/or compliance with laws and regulations</v>
      </c>
      <c r="X57" s="48" t="str">
        <f>VLOOKUP(A57,'[28]Audit information - OS'!A:O,3,FALSE)</f>
        <v>2024/07/31</v>
      </c>
      <c r="Y57" s="2" t="e">
        <f>VLOOKUP(A57,'[28]AGSA - SOE'!A:A,1,FALSE)</f>
        <v>#N/A</v>
      </c>
      <c r="Z57" s="2" t="str">
        <f>(IFERROR(VLOOKUP(A57,'[28]KSD auditees'!A:A,1,FALSE),"0"))</f>
        <v>0</v>
      </c>
      <c r="AA57" s="29">
        <f>VLOOKUP(A57,[28]Budget!A:L,10,FALSE)</f>
        <v>2859118000</v>
      </c>
      <c r="AB57" s="49" t="str">
        <f>IF(_xlfn.XLOOKUP(A57,'[28]Outstanding audits'!A:A,'[28]Outstanding audits'!A:A,"",0)="","No","Yes")</f>
        <v>No</v>
      </c>
      <c r="AC57" s="29">
        <f>_xlfn.XLOOKUP(A57,'[28]Budget 18-19'!A:A,'[28]Budget 18-19'!J:J,"0")</f>
        <v>2857872000</v>
      </c>
      <c r="AD57" s="49" t="str">
        <f>_xlfn.XLOOKUP(A57,'[28]ASMIS 2022-23'!A:A,'[28]ASMIS 2022-23'!I:I,"",0)</f>
        <v>Unqualified with findings</v>
      </c>
      <c r="AJ57" s="29">
        <f>_xlfn.XLOOKUP(A57,'[28]Budget 22-23'!A:A,'[28]Budget 22-23'!J:J,"0")</f>
        <v>2828846000</v>
      </c>
      <c r="AM57" s="29">
        <f>VLOOKUP(A57,[28]Budget!A:L,11,FALSE)</f>
        <v>84229000</v>
      </c>
      <c r="AN57" s="29">
        <f>VLOOKUP(A57,[28]Budget!A:L,12,FALSE)</f>
        <v>2774889000</v>
      </c>
      <c r="AP57" s="50">
        <f t="shared" si="0"/>
        <v>0</v>
      </c>
    </row>
    <row r="58" spans="1:42" ht="21" customHeight="1" x14ac:dyDescent="0.25">
      <c r="A58" s="43">
        <v>1564</v>
      </c>
      <c r="B58" s="44" t="s">
        <v>443</v>
      </c>
      <c r="C58" s="44" t="s">
        <v>326</v>
      </c>
      <c r="D58" s="44" t="s">
        <v>454</v>
      </c>
      <c r="E58" s="44" t="s">
        <v>571</v>
      </c>
      <c r="F58" s="44" t="s">
        <v>571</v>
      </c>
      <c r="G58" s="44" t="s">
        <v>1</v>
      </c>
      <c r="H58" s="44" t="s">
        <v>1</v>
      </c>
      <c r="I58" s="44" t="s">
        <v>1</v>
      </c>
      <c r="J58" s="51" t="s">
        <v>17</v>
      </c>
      <c r="K58" s="51" t="s">
        <v>17</v>
      </c>
      <c r="L58" s="57" t="s">
        <v>1596</v>
      </c>
      <c r="M58" s="57" t="s">
        <v>1596</v>
      </c>
      <c r="N58" s="58" t="s">
        <v>1596</v>
      </c>
      <c r="O58" s="47" t="str">
        <f>VLOOKUP(A58,'[28]191-2022-23'!A:P,13,FALSE)</f>
        <v>New department</v>
      </c>
      <c r="Q58" s="2" t="str">
        <f>VLOOKUP(A58,'[28]Audit information - OS'!A:J,4,FALSE)</f>
        <v>Unchanged</v>
      </c>
      <c r="R58" s="56" t="s">
        <v>111</v>
      </c>
      <c r="S58" s="56" t="s">
        <v>111</v>
      </c>
      <c r="T58" s="48" t="str">
        <f>VLOOKUP(A58,'[28]Audit information - OS'!A:K,5,FALSE)</f>
        <v>Financially unqualified with findings on predetermined objectives and/or compliance with laws and regulations</v>
      </c>
      <c r="U58" s="48">
        <f>VLOOKUP(A58,'[28]Audit information - OS'!A:L,6,FALSE)</f>
        <v>0</v>
      </c>
      <c r="V58" s="48">
        <f>VLOOKUP(A58,'[28]Audit information - OS'!A:M,7,FALSE)</f>
        <v>0</v>
      </c>
      <c r="W58" s="48" t="str">
        <f>VLOOKUP(A58,'[28]Audit information - OS'!A:N,2,FALSE)</f>
        <v>Financially unqualified with findings on predetermined objectives and/or compliance with laws and regulations</v>
      </c>
      <c r="X58" s="48" t="str">
        <f>VLOOKUP(A58,'[28]Audit information - OS'!A:O,3,FALSE)</f>
        <v>2024/07/31</v>
      </c>
      <c r="Y58" s="2" t="e">
        <f>VLOOKUP(A58,'[28]AGSA - SOE'!A:A,1,FALSE)</f>
        <v>#N/A</v>
      </c>
      <c r="Z58" s="2" t="str">
        <f>(IFERROR(VLOOKUP(A58,'[28]KSD auditees'!A:A,1,FALSE),"0"))</f>
        <v>0</v>
      </c>
      <c r="AA58" s="29">
        <f>VLOOKUP(A58,[28]Budget!A:L,10,FALSE)</f>
        <v>1465811000</v>
      </c>
      <c r="AB58" s="49" t="str">
        <f>IF(_xlfn.XLOOKUP(A58,'[28]Outstanding audits'!A:A,'[28]Outstanding audits'!A:A,"",0)="","No","Yes")</f>
        <v>No</v>
      </c>
      <c r="AC58" s="29" t="str">
        <f>_xlfn.XLOOKUP(A58,'[28]Budget 18-19'!A:A,'[28]Budget 18-19'!J:J,"0")</f>
        <v>0</v>
      </c>
      <c r="AD58" s="49" t="str">
        <f>_xlfn.XLOOKUP(A58,'[28]ASMIS 2022-23'!A:A,'[28]ASMIS 2022-23'!I:I,"",0)</f>
        <v>Unqualified with findings</v>
      </c>
      <c r="AJ58" s="29">
        <f>_xlfn.XLOOKUP(A58,'[28]Budget 22-23'!A:A,'[28]Budget 22-23'!J:J,"0")</f>
        <v>1471611000</v>
      </c>
      <c r="AM58" s="29">
        <f>VLOOKUP(A58,[28]Budget!A:L,11,FALSE)</f>
        <v>125712000</v>
      </c>
      <c r="AN58" s="29">
        <f>VLOOKUP(A58,[28]Budget!A:L,12,FALSE)</f>
        <v>1340099000</v>
      </c>
      <c r="AP58" s="50">
        <f t="shared" si="0"/>
        <v>0</v>
      </c>
    </row>
    <row r="59" spans="1:42" ht="20.25" customHeight="1" x14ac:dyDescent="0.25">
      <c r="A59" s="43">
        <v>482</v>
      </c>
      <c r="B59" s="44" t="s">
        <v>1264</v>
      </c>
      <c r="C59" s="44" t="s">
        <v>326</v>
      </c>
      <c r="D59" s="44" t="s">
        <v>454</v>
      </c>
      <c r="E59" s="44" t="s">
        <v>438</v>
      </c>
      <c r="F59" s="44" t="s">
        <v>438</v>
      </c>
      <c r="G59" s="44" t="s">
        <v>465</v>
      </c>
      <c r="H59" s="44" t="s">
        <v>1</v>
      </c>
      <c r="I59" s="44" t="s">
        <v>1</v>
      </c>
      <c r="J59" s="51" t="s">
        <v>17</v>
      </c>
      <c r="K59" s="45" t="s">
        <v>33</v>
      </c>
      <c r="L59" s="45" t="s">
        <v>33</v>
      </c>
      <c r="M59" s="45" t="s">
        <v>33</v>
      </c>
      <c r="N59" s="54" t="s">
        <v>17</v>
      </c>
      <c r="O59" s="47" t="str">
        <f>VLOOKUP(A59,'[28]191-2022-23'!A:P,13,FALSE)</f>
        <v>Unqualified with findings</v>
      </c>
      <c r="Q59" s="2" t="str">
        <f>VLOOKUP(A59,'[28]Audit information - OS'!A:J,4,FALSE)</f>
        <v>Regressed</v>
      </c>
      <c r="R59" s="2" t="s">
        <v>18</v>
      </c>
      <c r="S59" s="2" t="s">
        <v>18</v>
      </c>
      <c r="T59" s="48" t="str">
        <f>VLOOKUP(A59,'[28]Audit information - OS'!A:K,5,FALSE)</f>
        <v>Financially unqualified with findings on predetermined objectives and/or compliance with laws and regulations</v>
      </c>
      <c r="U59" s="48">
        <f>VLOOKUP(A59,'[28]Audit information - OS'!A:L,6,FALSE)</f>
        <v>0</v>
      </c>
      <c r="V59" s="48">
        <f>VLOOKUP(A59,'[28]Audit information - OS'!A:M,7,FALSE)</f>
        <v>0</v>
      </c>
      <c r="W59" s="48" t="str">
        <f>VLOOKUP(A59,'[28]Audit information - OS'!A:N,2,FALSE)</f>
        <v>Qualified</v>
      </c>
      <c r="X59" s="48" t="str">
        <f>VLOOKUP(A59,'[28]Audit information - OS'!A:O,3,FALSE)</f>
        <v>2024/07/31</v>
      </c>
      <c r="Y59" s="2" t="e">
        <f>VLOOKUP(A59,'[28]AGSA - SOE'!A:A,1,FALSE)</f>
        <v>#N/A</v>
      </c>
      <c r="Z59" s="2" t="str">
        <f>(IFERROR(VLOOKUP(A59,'[28]KSD auditees'!A:A,1,FALSE),"0"))</f>
        <v>0</v>
      </c>
      <c r="AA59" s="29">
        <f>VLOOKUP(A59,[28]Budget!A:L,10,FALSE)</f>
        <v>1002517000</v>
      </c>
      <c r="AB59" s="49" t="str">
        <f>IF(_xlfn.XLOOKUP(A59,'[28]Outstanding audits'!A:A,'[28]Outstanding audits'!A:A,"",0)="","No","Yes")</f>
        <v>No</v>
      </c>
      <c r="AC59" s="29">
        <f>_xlfn.XLOOKUP(A59,'[28]Budget 18-19'!A:A,'[28]Budget 18-19'!J:J,"0")</f>
        <v>954845000</v>
      </c>
      <c r="AD59" s="49" t="str">
        <f>_xlfn.XLOOKUP(A59,'[28]ASMIS 2022-23'!A:A,'[28]ASMIS 2022-23'!I:I,"",0)</f>
        <v>Unqualified with no findings</v>
      </c>
      <c r="AF59" s="2" t="str">
        <f>_xlfn.CONCAT(B59," (",E59,"), ")</f>
        <v xml:space="preserve">Sport, Recreation, Arts and Culture (EC), </v>
      </c>
      <c r="AJ59" s="29">
        <f>_xlfn.XLOOKUP(A59,'[28]Budget 22-23'!A:A,'[28]Budget 22-23'!J:J,"0")</f>
        <v>1019006000</v>
      </c>
      <c r="AM59" s="29">
        <f>VLOOKUP(A59,[28]Budget!A:L,11,FALSE)</f>
        <v>62658000</v>
      </c>
      <c r="AN59" s="29">
        <f>VLOOKUP(A59,[28]Budget!A:L,12,FALSE)</f>
        <v>939859000</v>
      </c>
      <c r="AP59" s="50">
        <f t="shared" si="0"/>
        <v>0</v>
      </c>
    </row>
    <row r="60" spans="1:42" ht="30" customHeight="1" x14ac:dyDescent="0.25">
      <c r="A60" s="43">
        <v>1546</v>
      </c>
      <c r="B60" s="44" t="s">
        <v>826</v>
      </c>
      <c r="C60" s="44" t="s">
        <v>312</v>
      </c>
      <c r="D60" s="44" t="s">
        <v>454</v>
      </c>
      <c r="E60" s="44" t="s">
        <v>815</v>
      </c>
      <c r="F60" s="44" t="s">
        <v>437</v>
      </c>
      <c r="G60" s="44" t="s">
        <v>465</v>
      </c>
      <c r="H60" s="44" t="s">
        <v>1530</v>
      </c>
      <c r="I60" s="44" t="s">
        <v>444</v>
      </c>
      <c r="J60" s="51" t="s">
        <v>17</v>
      </c>
      <c r="K60" s="51" t="s">
        <v>17</v>
      </c>
      <c r="L60" s="51" t="s">
        <v>17</v>
      </c>
      <c r="M60" s="51" t="s">
        <v>17</v>
      </c>
      <c r="N60" s="58" t="s">
        <v>1596</v>
      </c>
      <c r="O60" s="47" t="str">
        <f>VLOOKUP(A60,'[28]191-2022-23'!A:P,13,FALSE)</f>
        <v>New department</v>
      </c>
      <c r="Q60" s="2" t="str">
        <f>VLOOKUP(A60,'[28]Audit information - OS'!A:J,4,FALSE)</f>
        <v>Unchanged</v>
      </c>
      <c r="R60" s="56" t="s">
        <v>111</v>
      </c>
      <c r="S60" s="56" t="s">
        <v>111</v>
      </c>
      <c r="T60" s="48" t="str">
        <f>VLOOKUP(A60,'[28]Audit information - OS'!A:K,5,FALSE)</f>
        <v>Financially unqualified with findings on predetermined objectives and/or compliance with laws and regulations</v>
      </c>
      <c r="U60" s="48">
        <f>VLOOKUP(A60,'[28]Audit information - OS'!A:L,6,FALSE)</f>
        <v>0</v>
      </c>
      <c r="V60" s="48">
        <f>VLOOKUP(A60,'[28]Audit information - OS'!A:M,7,FALSE)</f>
        <v>0</v>
      </c>
      <c r="W60" s="48" t="str">
        <f>VLOOKUP(A60,'[28]Audit information - OS'!A:N,2,FALSE)</f>
        <v>Financially unqualified with findings on predetermined objectives and/or compliance with laws and regulations</v>
      </c>
      <c r="X60" s="48" t="str">
        <f>VLOOKUP(A60,'[28]Audit information - OS'!A:O,3,FALSE)</f>
        <v>2024/07/31</v>
      </c>
      <c r="Y60" s="2" t="e">
        <f>VLOOKUP(A60,'[28]AGSA - SOE'!A:A,1,FALSE)</f>
        <v>#N/A</v>
      </c>
      <c r="Z60" s="2" t="str">
        <f>(IFERROR(VLOOKUP(A60,'[28]KSD auditees'!A:A,1,FALSE),"0"))</f>
        <v>0</v>
      </c>
      <c r="AA60" s="29">
        <f>VLOOKUP(A60,[28]Budget!A:L,10,FALSE)</f>
        <v>6089287000</v>
      </c>
      <c r="AB60" s="49" t="str">
        <f>IF(_xlfn.XLOOKUP(A60,'[28]Outstanding audits'!A:A,'[28]Outstanding audits'!A:A,"",0)="","No","Yes")</f>
        <v>No</v>
      </c>
      <c r="AC60" s="29" t="str">
        <f>_xlfn.XLOOKUP(A60,'[28]Budget 18-19'!A:A,'[28]Budget 18-19'!J:J,"0")</f>
        <v>0</v>
      </c>
      <c r="AD60" s="49" t="str">
        <f>_xlfn.XLOOKUP(A60,'[28]ASMIS 2022-23'!A:A,'[28]ASMIS 2022-23'!I:I,"",0)</f>
        <v>Unqualified with findings</v>
      </c>
      <c r="AJ60" s="29">
        <f>_xlfn.XLOOKUP(A60,'[28]Budget 22-23'!A:A,'[28]Budget 22-23'!J:J,"0")</f>
        <v>6305453000</v>
      </c>
      <c r="AM60" s="29">
        <f>VLOOKUP(A60,[28]Budget!A:L,11,FALSE)</f>
        <v>84044000</v>
      </c>
      <c r="AN60" s="29">
        <f>VLOOKUP(A60,[28]Budget!A:L,12,FALSE)</f>
        <v>6005243000</v>
      </c>
      <c r="AP60" s="50">
        <f t="shared" si="0"/>
        <v>0</v>
      </c>
    </row>
    <row r="61" spans="1:42" ht="21" customHeight="1" x14ac:dyDescent="0.25">
      <c r="A61" s="43">
        <v>310</v>
      </c>
      <c r="B61" s="44" t="s">
        <v>479</v>
      </c>
      <c r="C61" s="44" t="s">
        <v>326</v>
      </c>
      <c r="D61" s="44" t="s">
        <v>454</v>
      </c>
      <c r="E61" s="44" t="s">
        <v>492</v>
      </c>
      <c r="F61" s="44" t="s">
        <v>492</v>
      </c>
      <c r="G61" s="44" t="s">
        <v>1</v>
      </c>
      <c r="H61" s="44" t="s">
        <v>1</v>
      </c>
      <c r="I61" s="44" t="s">
        <v>1</v>
      </c>
      <c r="J61" s="52" t="s">
        <v>26</v>
      </c>
      <c r="K61" s="52" t="s">
        <v>26</v>
      </c>
      <c r="L61" s="52" t="s">
        <v>26</v>
      </c>
      <c r="M61" s="52" t="s">
        <v>26</v>
      </c>
      <c r="N61" s="53" t="s">
        <v>26</v>
      </c>
      <c r="O61" s="47" t="str">
        <f>VLOOKUP(A61,'[28]191-2022-23'!A:P,13,FALSE)</f>
        <v>Disclaimer</v>
      </c>
      <c r="Q61" s="2" t="str">
        <f>VLOOKUP(A61,'[28]Audit information - OS'!A:J,4,FALSE)</f>
        <v>Unchanged</v>
      </c>
      <c r="R61" s="2" t="s">
        <v>18</v>
      </c>
      <c r="S61" s="2" t="s">
        <v>29</v>
      </c>
      <c r="T61" s="48" t="str">
        <f>VLOOKUP(A61,'[28]Audit information - OS'!A:K,5,FALSE)</f>
        <v>Qualified</v>
      </c>
      <c r="U61" s="48">
        <f>VLOOKUP(A61,'[28]Audit information - OS'!A:L,6,FALSE)</f>
        <v>0</v>
      </c>
      <c r="V61" s="48">
        <f>VLOOKUP(A61,'[28]Audit information - OS'!A:M,7,FALSE)</f>
        <v>0</v>
      </c>
      <c r="W61" s="48" t="str">
        <f>VLOOKUP(A61,'[28]Audit information - OS'!A:N,2,FALSE)</f>
        <v>Qualified</v>
      </c>
      <c r="X61" s="48" t="str">
        <f>VLOOKUP(A61,'[28]Audit information - OS'!A:O,3,FALSE)</f>
        <v>2024/07/29</v>
      </c>
      <c r="Y61" s="2" t="e">
        <f>VLOOKUP(A61,'[28]AGSA - SOE'!A:A,1,FALSE)</f>
        <v>#N/A</v>
      </c>
      <c r="Z61" s="2" t="str">
        <f>(IFERROR(VLOOKUP(A61,'[28]KSD auditees'!A:A,1,FALSE),"0"))</f>
        <v>0</v>
      </c>
      <c r="AA61" s="29">
        <f>VLOOKUP(A61,[28]Budget!A:L,10,FALSE)</f>
        <v>598441000</v>
      </c>
      <c r="AB61" s="49" t="str">
        <f>IF(_xlfn.XLOOKUP(A61,'[28]Outstanding audits'!A:A,'[28]Outstanding audits'!A:A,"",0)="","No","Yes")</f>
        <v>No</v>
      </c>
      <c r="AC61" s="29">
        <f>_xlfn.XLOOKUP(A61,'[28]Budget 18-19'!A:A,'[28]Budget 18-19'!J:J,"0")</f>
        <v>705500000</v>
      </c>
      <c r="AD61" s="49" t="str">
        <f>_xlfn.XLOOKUP(A61,'[28]ASMIS 2022-23'!A:A,'[28]ASMIS 2022-23'!I:I,"",0)</f>
        <v>Qualified</v>
      </c>
      <c r="AJ61" s="29">
        <f>_xlfn.XLOOKUP(A61,'[28]Budget 22-23'!A:A,'[28]Budget 22-23'!J:J,"0")</f>
        <v>604217000</v>
      </c>
      <c r="AM61" s="29">
        <f>VLOOKUP(A61,[28]Budget!A:L,11,FALSE)</f>
        <v>7047000</v>
      </c>
      <c r="AN61" s="29">
        <f>VLOOKUP(A61,[28]Budget!A:L,12,FALSE)</f>
        <v>591394000</v>
      </c>
      <c r="AP61" s="50">
        <f t="shared" si="0"/>
        <v>0</v>
      </c>
    </row>
    <row r="62" spans="1:42" ht="21" customHeight="1" x14ac:dyDescent="0.25">
      <c r="A62" s="43">
        <v>317</v>
      </c>
      <c r="B62" s="44" t="s">
        <v>479</v>
      </c>
      <c r="C62" s="44" t="s">
        <v>326</v>
      </c>
      <c r="D62" s="44" t="s">
        <v>454</v>
      </c>
      <c r="E62" s="44" t="s">
        <v>1086</v>
      </c>
      <c r="F62" s="44" t="s">
        <v>1086</v>
      </c>
      <c r="G62" s="44" t="s">
        <v>479</v>
      </c>
      <c r="H62" s="44" t="s">
        <v>1</v>
      </c>
      <c r="I62" s="44" t="s">
        <v>1</v>
      </c>
      <c r="J62" s="45" t="s">
        <v>33</v>
      </c>
      <c r="K62" s="45" t="s">
        <v>33</v>
      </c>
      <c r="L62" s="45" t="s">
        <v>33</v>
      </c>
      <c r="M62" s="45" t="s">
        <v>33</v>
      </c>
      <c r="N62" s="46" t="s">
        <v>33</v>
      </c>
      <c r="O62" s="47" t="str">
        <f>VLOOKUP(A62,'[28]191-2022-23'!A:P,13,FALSE)</f>
        <v>Unqualified with no findings</v>
      </c>
      <c r="Q62" s="2" t="str">
        <f>VLOOKUP(A62,'[28]Audit information - OS'!A:J,4,FALSE)</f>
        <v>Unchanged</v>
      </c>
      <c r="R62" s="2" t="s">
        <v>18</v>
      </c>
      <c r="S62" s="2" t="s">
        <v>18</v>
      </c>
      <c r="T62" s="48" t="str">
        <f>VLOOKUP(A62,'[28]Audit information - OS'!A:K,5,FALSE)</f>
        <v>Financially unqualified with no findings on predetermined objectives or compliance with laws and regulations</v>
      </c>
      <c r="U62" s="48">
        <f>VLOOKUP(A62,'[28]Audit information - OS'!A:L,6,FALSE)</f>
        <v>0</v>
      </c>
      <c r="V62" s="48">
        <f>VLOOKUP(A62,'[28]Audit information - OS'!A:M,7,FALSE)</f>
        <v>0</v>
      </c>
      <c r="W62" s="48" t="str">
        <f>VLOOKUP(A62,'[28]Audit information - OS'!A:N,2,FALSE)</f>
        <v>Financially unqualified with no findings on predetermined objectives or compliance with laws and regulations</v>
      </c>
      <c r="X62" s="48" t="str">
        <f>VLOOKUP(A62,'[28]Audit information - OS'!A:O,3,FALSE)</f>
        <v>2024/07/31</v>
      </c>
      <c r="Y62" s="2" t="e">
        <f>VLOOKUP(A62,'[28]AGSA - SOE'!A:A,1,FALSE)</f>
        <v>#N/A</v>
      </c>
      <c r="Z62" s="2" t="str">
        <f>(IFERROR(VLOOKUP(A62,'[28]KSD auditees'!A:A,1,FALSE),"0"))</f>
        <v>0</v>
      </c>
      <c r="AA62" s="29">
        <f>VLOOKUP(A62,[28]Budget!A:L,10,FALSE)</f>
        <v>2030711000</v>
      </c>
      <c r="AB62" s="49" t="str">
        <f>IF(_xlfn.XLOOKUP(A62,'[28]Outstanding audits'!A:A,'[28]Outstanding audits'!A:A,"",0)="","No","Yes")</f>
        <v>No</v>
      </c>
      <c r="AC62" s="29">
        <f>_xlfn.XLOOKUP(A62,'[28]Budget 18-19'!A:A,'[28]Budget 18-19'!J:J,"0")</f>
        <v>1496603000</v>
      </c>
      <c r="AD62" s="49" t="str">
        <f>_xlfn.XLOOKUP(A62,'[28]ASMIS 2022-23'!A:A,'[28]ASMIS 2022-23'!I:I,"",0)</f>
        <v>Unqualified with no findings</v>
      </c>
      <c r="AJ62" s="29">
        <f>_xlfn.XLOOKUP(A62,'[28]Budget 22-23'!A:A,'[28]Budget 22-23'!J:J,"0")</f>
        <v>1805282000</v>
      </c>
      <c r="AM62" s="29">
        <f>VLOOKUP(A62,[28]Budget!A:L,11,FALSE)</f>
        <v>21376000</v>
      </c>
      <c r="AN62" s="29">
        <f>VLOOKUP(A62,[28]Budget!A:L,12,FALSE)</f>
        <v>2009335000</v>
      </c>
      <c r="AP62" s="50">
        <f t="shared" si="0"/>
        <v>0</v>
      </c>
    </row>
    <row r="63" spans="1:42" ht="21" customHeight="1" x14ac:dyDescent="0.25">
      <c r="A63" s="43">
        <v>1226</v>
      </c>
      <c r="B63" s="44" t="s">
        <v>763</v>
      </c>
      <c r="C63" s="44" t="s">
        <v>312</v>
      </c>
      <c r="D63" s="44" t="s">
        <v>454</v>
      </c>
      <c r="E63" s="44" t="s">
        <v>737</v>
      </c>
      <c r="F63" s="44" t="s">
        <v>437</v>
      </c>
      <c r="G63" s="44" t="s">
        <v>764</v>
      </c>
      <c r="H63" s="44" t="s">
        <v>764</v>
      </c>
      <c r="I63" s="44" t="s">
        <v>440</v>
      </c>
      <c r="J63" s="45" t="s">
        <v>33</v>
      </c>
      <c r="K63" s="51" t="s">
        <v>17</v>
      </c>
      <c r="L63" s="51" t="s">
        <v>17</v>
      </c>
      <c r="M63" s="51" t="s">
        <v>17</v>
      </c>
      <c r="N63" s="54" t="s">
        <v>17</v>
      </c>
      <c r="O63" s="47" t="str">
        <f>VLOOKUP(A63,'[28]191-2022-23'!A:P,13,FALSE)</f>
        <v>Qualified</v>
      </c>
      <c r="Q63" s="2" t="str">
        <f>VLOOKUP(A63,'[28]Audit information - OS'!A:J,4,FALSE)</f>
        <v>Improved</v>
      </c>
      <c r="R63" s="2" t="s">
        <v>29</v>
      </c>
      <c r="S63" s="2" t="s">
        <v>29</v>
      </c>
      <c r="T63" s="48" t="str">
        <f>VLOOKUP(A63,'[28]Audit information - OS'!A:K,5,FALSE)</f>
        <v>Financially unqualified with no findings on predetermined objectives or compliance with laws and regulations</v>
      </c>
      <c r="U63" s="48">
        <f>VLOOKUP(A63,'[28]Audit information - OS'!A:L,6,FALSE)</f>
        <v>0</v>
      </c>
      <c r="V63" s="48">
        <f>VLOOKUP(A63,'[28]Audit information - OS'!A:M,7,FALSE)</f>
        <v>0</v>
      </c>
      <c r="W63" s="48" t="str">
        <f>VLOOKUP(A63,'[28]Audit information - OS'!A:N,2,FALSE)</f>
        <v>Financially unqualified with findings on predetermined objectives and/or compliance with laws and regulations</v>
      </c>
      <c r="X63" s="48" t="str">
        <f>VLOOKUP(A63,'[28]Audit information - OS'!A:O,3,FALSE)</f>
        <v>2024/07/31</v>
      </c>
      <c r="Y63" s="2" t="e">
        <f>VLOOKUP(A63,'[28]AGSA - SOE'!A:A,1,FALSE)</f>
        <v>#N/A</v>
      </c>
      <c r="Z63" s="2" t="str">
        <f>(IFERROR(VLOOKUP(A63,'[28]KSD auditees'!A:A,1,FALSE),"0"))</f>
        <v>0</v>
      </c>
      <c r="AA63" s="29">
        <f>VLOOKUP(A63,[28]Budget!A:L,10,FALSE)</f>
        <v>1170806000</v>
      </c>
      <c r="AB63" s="49" t="str">
        <f>IF(_xlfn.XLOOKUP(A63,'[28]Outstanding audits'!A:A,'[28]Outstanding audits'!A:A,"",0)="","No","Yes")</f>
        <v>No</v>
      </c>
      <c r="AC63" s="29">
        <f>_xlfn.XLOOKUP(A63,'[28]Budget 18-19'!A:A,'[28]Budget 18-19'!J:J,"0")</f>
        <v>780100000</v>
      </c>
      <c r="AD63" s="49" t="str">
        <f>_xlfn.XLOOKUP(A63,'[28]ASMIS 2022-23'!A:A,'[28]ASMIS 2022-23'!I:I,"",0)</f>
        <v>Unqualified with findings</v>
      </c>
      <c r="AJ63" s="29">
        <f>_xlfn.XLOOKUP(A63,'[28]Budget 22-23'!A:A,'[28]Budget 22-23'!J:J,"0")</f>
        <v>1162374000</v>
      </c>
      <c r="AM63" s="29">
        <f>VLOOKUP(A63,[28]Budget!A:L,11,FALSE)</f>
        <v>6483000</v>
      </c>
      <c r="AN63" s="29">
        <f>VLOOKUP(A63,[28]Budget!A:L,12,FALSE)</f>
        <v>1164323000</v>
      </c>
      <c r="AP63" s="50">
        <f t="shared" si="0"/>
        <v>0</v>
      </c>
    </row>
    <row r="64" spans="1:42" ht="21" customHeight="1" x14ac:dyDescent="0.25">
      <c r="A64" s="43">
        <v>1554</v>
      </c>
      <c r="B64" s="44" t="s">
        <v>140</v>
      </c>
      <c r="C64" s="44" t="s">
        <v>312</v>
      </c>
      <c r="D64" s="44" t="s">
        <v>454</v>
      </c>
      <c r="E64" s="44" t="s">
        <v>737</v>
      </c>
      <c r="F64" s="44" t="s">
        <v>437</v>
      </c>
      <c r="G64" s="44" t="s">
        <v>687</v>
      </c>
      <c r="H64" s="44" t="s">
        <v>687</v>
      </c>
      <c r="I64" s="44" t="s">
        <v>1516</v>
      </c>
      <c r="J64" s="45" t="s">
        <v>33</v>
      </c>
      <c r="K64" s="45" t="s">
        <v>33</v>
      </c>
      <c r="L64" s="45" t="s">
        <v>33</v>
      </c>
      <c r="M64" s="45" t="s">
        <v>33</v>
      </c>
      <c r="N64" s="58" t="s">
        <v>1596</v>
      </c>
      <c r="O64" s="47" t="str">
        <f>VLOOKUP(A64,'[28]191-2022-23'!A:P,13,FALSE)</f>
        <v>New department</v>
      </c>
      <c r="Q64" s="2" t="str">
        <f>VLOOKUP(A64,'[28]Audit information - OS'!A:J,4,FALSE)</f>
        <v>Unchanged</v>
      </c>
      <c r="R64" s="56" t="s">
        <v>111</v>
      </c>
      <c r="S64" s="56" t="s">
        <v>111</v>
      </c>
      <c r="T64" s="48" t="str">
        <f>VLOOKUP(A64,'[28]Audit information - OS'!A:K,5,FALSE)</f>
        <v>Financially unqualified with no findings on predetermined objectives or compliance with laws and regulations</v>
      </c>
      <c r="U64" s="48">
        <f>VLOOKUP(A64,'[28]Audit information - OS'!A:L,6,FALSE)</f>
        <v>0</v>
      </c>
      <c r="V64" s="48">
        <f>VLOOKUP(A64,'[28]Audit information - OS'!A:M,7,FALSE)</f>
        <v>0</v>
      </c>
      <c r="W64" s="48">
        <f>VLOOKUP(A64,'[28]Audit information - OS'!A:N,2,FALSE)</f>
        <v>0</v>
      </c>
      <c r="X64" s="48">
        <f>VLOOKUP(A64,'[28]Audit information - OS'!A:O,3,FALSE)</f>
        <v>0</v>
      </c>
      <c r="Y64" s="2" t="e">
        <f>VLOOKUP(A64,'[28]AGSA - SOE'!A:A,1,FALSE)</f>
        <v>#N/A</v>
      </c>
      <c r="Z64" s="2">
        <f>(IFERROR(VLOOKUP(A64,'[28]KSD auditees'!A:A,1,FALSE),"0"))</f>
        <v>1554</v>
      </c>
      <c r="AA64" s="29">
        <f>VLOOKUP(A64,[28]Budget!A:L,10,FALSE)</f>
        <v>9602381000</v>
      </c>
      <c r="AB64" s="49" t="str">
        <f>IF(_xlfn.XLOOKUP(A64,'[28]Outstanding audits'!A:A,'[28]Outstanding audits'!A:A,"",0)="","No","Yes")</f>
        <v>No</v>
      </c>
      <c r="AC64" s="29" t="str">
        <f>_xlfn.XLOOKUP(A64,'[28]Budget 18-19'!A:A,'[28]Budget 18-19'!J:J,"0")</f>
        <v>0</v>
      </c>
      <c r="AD64" s="49" t="str">
        <f>_xlfn.XLOOKUP(A64,'[28]ASMIS 2022-23'!A:A,'[28]ASMIS 2022-23'!I:I,"",0)</f>
        <v>Unqualified with no findings</v>
      </c>
      <c r="AJ64" s="29">
        <f>_xlfn.XLOOKUP(A64,'[28]Budget 22-23'!A:A,'[28]Budget 22-23'!J:J,"0")</f>
        <v>10913553000</v>
      </c>
      <c r="AM64" s="29">
        <f>VLOOKUP(A64,[28]Budget!A:L,11,FALSE)</f>
        <v>62082000</v>
      </c>
      <c r="AN64" s="29">
        <f>VLOOKUP(A64,[28]Budget!A:L,12,FALSE)</f>
        <v>9540299000</v>
      </c>
      <c r="AP64" s="50">
        <f t="shared" si="0"/>
        <v>0</v>
      </c>
    </row>
    <row r="65" spans="1:42" ht="39" customHeight="1" x14ac:dyDescent="0.25">
      <c r="A65" s="43">
        <v>1413</v>
      </c>
      <c r="B65" s="44" t="s">
        <v>765</v>
      </c>
      <c r="C65" s="44" t="s">
        <v>312</v>
      </c>
      <c r="D65" s="44" t="s">
        <v>454</v>
      </c>
      <c r="E65" s="44" t="s">
        <v>737</v>
      </c>
      <c r="F65" s="44" t="s">
        <v>437</v>
      </c>
      <c r="G65" s="44" t="s">
        <v>456</v>
      </c>
      <c r="H65" s="44" t="s">
        <v>754</v>
      </c>
      <c r="I65" s="44" t="s">
        <v>755</v>
      </c>
      <c r="J65" s="51" t="s">
        <v>17</v>
      </c>
      <c r="K65" s="45" t="s">
        <v>33</v>
      </c>
      <c r="L65" s="45" t="s">
        <v>33</v>
      </c>
      <c r="M65" s="45" t="s">
        <v>33</v>
      </c>
      <c r="N65" s="46" t="s">
        <v>33</v>
      </c>
      <c r="O65" s="47" t="str">
        <f>VLOOKUP(A65,'[28]191-2022-23'!A:P,13,FALSE)</f>
        <v>Unqualified with no findings</v>
      </c>
      <c r="Q65" s="2" t="str">
        <f>VLOOKUP(A65,'[28]Audit information - OS'!A:J,4,FALSE)</f>
        <v>Regressed</v>
      </c>
      <c r="R65" s="2" t="s">
        <v>27</v>
      </c>
      <c r="S65" s="2" t="s">
        <v>27</v>
      </c>
      <c r="T65" s="48" t="str">
        <f>VLOOKUP(A65,'[28]Audit information - OS'!A:K,5,FALSE)</f>
        <v>Financially unqualified with findings on predetermined objectives and/or compliance with laws and regulations</v>
      </c>
      <c r="U65" s="48">
        <f>VLOOKUP(A65,'[28]Audit information - OS'!A:L,6,FALSE)</f>
        <v>0</v>
      </c>
      <c r="V65" s="48">
        <f>VLOOKUP(A65,'[28]Audit information - OS'!A:M,7,FALSE)</f>
        <v>0</v>
      </c>
      <c r="W65" s="48" t="str">
        <f>VLOOKUP(A65,'[28]Audit information - OS'!A:N,2,FALSE)</f>
        <v>Financially unqualified with no findings on predetermined objectives or compliance with laws and regulations</v>
      </c>
      <c r="X65" s="48" t="str">
        <f>VLOOKUP(A65,'[28]Audit information - OS'!A:O,3,FALSE)</f>
        <v>2024/07/31</v>
      </c>
      <c r="Y65" s="2" t="e">
        <f>VLOOKUP(A65,'[28]AGSA - SOE'!A:A,1,FALSE)</f>
        <v>#N/A</v>
      </c>
      <c r="Z65" s="2" t="str">
        <f>(IFERROR(VLOOKUP(A65,'[28]KSD auditees'!A:A,1,FALSE),"0"))</f>
        <v>0</v>
      </c>
      <c r="AA65" s="29">
        <f>VLOOKUP(A65,[28]Budget!A:L,10,FALSE)</f>
        <v>139489000</v>
      </c>
      <c r="AB65" s="49" t="str">
        <f>IF(_xlfn.XLOOKUP(A65,'[28]Outstanding audits'!A:A,'[28]Outstanding audits'!A:A,"",0)="","No","Yes")</f>
        <v>No</v>
      </c>
      <c r="AC65" s="29">
        <f>_xlfn.XLOOKUP(A65,'[28]Budget 18-19'!A:A,'[28]Budget 18-19'!J:J,"0")</f>
        <v>163306000</v>
      </c>
      <c r="AD65" s="49" t="str">
        <f>_xlfn.XLOOKUP(A65,'[28]ASMIS 2022-23'!A:A,'[28]ASMIS 2022-23'!I:I,"",0)</f>
        <v>Unqualified with no findings</v>
      </c>
      <c r="AJ65" s="29">
        <f>_xlfn.XLOOKUP(A65,'[28]Budget 22-23'!A:A,'[28]Budget 22-23'!J:J,"0")</f>
        <v>133128000</v>
      </c>
      <c r="AM65" s="29">
        <f>VLOOKUP(A65,[28]Budget!A:L,11,FALSE)</f>
        <v>2138000</v>
      </c>
      <c r="AN65" s="29">
        <f>VLOOKUP(A65,[28]Budget!A:L,12,FALSE)</f>
        <v>137351000</v>
      </c>
      <c r="AP65" s="50">
        <f t="shared" si="0"/>
        <v>0</v>
      </c>
    </row>
    <row r="66" spans="1:42" ht="21" customHeight="1" x14ac:dyDescent="0.25">
      <c r="A66" s="43">
        <v>89</v>
      </c>
      <c r="B66" s="44" t="s">
        <v>211</v>
      </c>
      <c r="C66" s="44" t="s">
        <v>312</v>
      </c>
      <c r="D66" s="44" t="s">
        <v>454</v>
      </c>
      <c r="E66" s="44" t="s">
        <v>683</v>
      </c>
      <c r="F66" s="44" t="s">
        <v>437</v>
      </c>
      <c r="G66" s="44" t="s">
        <v>209</v>
      </c>
      <c r="H66" s="44" t="s">
        <v>209</v>
      </c>
      <c r="I66" s="44" t="s">
        <v>440</v>
      </c>
      <c r="J66" s="51" t="s">
        <v>17</v>
      </c>
      <c r="K66" s="51" t="s">
        <v>17</v>
      </c>
      <c r="L66" s="51" t="s">
        <v>17</v>
      </c>
      <c r="M66" s="51" t="s">
        <v>17</v>
      </c>
      <c r="N66" s="54" t="s">
        <v>17</v>
      </c>
      <c r="O66" s="47" t="str">
        <f>VLOOKUP(A66,'[28]191-2022-23'!A:P,13,FALSE)</f>
        <v>Unqualified with findings</v>
      </c>
      <c r="P66" s="2">
        <v>1</v>
      </c>
      <c r="Q66" s="2" t="str">
        <f>VLOOKUP(A66,'[28]Audit information - OS'!A:J,4,FALSE)</f>
        <v>Unchanged</v>
      </c>
      <c r="R66" s="2" t="s">
        <v>18</v>
      </c>
      <c r="S66" s="2" t="s">
        <v>18</v>
      </c>
      <c r="T66" s="48" t="str">
        <f>VLOOKUP(A66,'[28]Audit information - OS'!A:K,5,FALSE)</f>
        <v>Financially unqualified with findings on predetermined objectives and/or compliance with laws and regulations</v>
      </c>
      <c r="U66" s="48">
        <f>VLOOKUP(A66,'[28]Audit information - OS'!A:L,6,FALSE)</f>
        <v>0</v>
      </c>
      <c r="V66" s="48">
        <f>VLOOKUP(A66,'[28]Audit information - OS'!A:M,7,FALSE)</f>
        <v>0</v>
      </c>
      <c r="W66" s="48" t="str">
        <f>VLOOKUP(A66,'[28]Audit information - OS'!A:N,2,FALSE)</f>
        <v>Financially unqualified with findings on predetermined objectives and/or compliance with laws and regulations</v>
      </c>
      <c r="X66" s="48" t="str">
        <f>VLOOKUP(A66,'[28]Audit information - OS'!A:O,3,FALSE)</f>
        <v>2024/07/31</v>
      </c>
      <c r="Y66" s="2" t="e">
        <f>VLOOKUP(A66,'[28]AGSA - SOE'!A:A,1,FALSE)</f>
        <v>#N/A</v>
      </c>
      <c r="Z66" s="2">
        <f>(IFERROR(VLOOKUP(A66,'[28]KSD auditees'!A:A,1,FALSE),"0"))</f>
        <v>89</v>
      </c>
      <c r="AA66" s="29">
        <f>VLOOKUP(A66,[28]Budget!A:L,10,FALSE)</f>
        <v>22562721000</v>
      </c>
      <c r="AB66" s="49" t="str">
        <f>IF(_xlfn.XLOOKUP(A66,'[28]Outstanding audits'!A:A,'[28]Outstanding audits'!A:A,"",0)="","No","Yes")</f>
        <v>No</v>
      </c>
      <c r="AC66" s="29">
        <f>_xlfn.XLOOKUP(A66,'[28]Budget 18-19'!A:A,'[28]Budget 18-19'!J:J,"0")</f>
        <v>59841494000</v>
      </c>
      <c r="AD66" s="49" t="str">
        <f>_xlfn.XLOOKUP(A66,'[28]ASMIS 2022-23'!A:A,'[28]ASMIS 2022-23'!I:I,"",0)</f>
        <v>Unqualified with findings</v>
      </c>
      <c r="AJ66" s="29">
        <f>_xlfn.XLOOKUP(A66,'[28]Budget 22-23'!A:A,'[28]Budget 22-23'!J:J,"0")</f>
        <v>45663063000</v>
      </c>
      <c r="AM66" s="29">
        <f>VLOOKUP(A66,[28]Budget!A:L,11,FALSE)</f>
        <v>20606000</v>
      </c>
      <c r="AN66" s="29">
        <f>VLOOKUP(A66,[28]Budget!A:L,12,FALSE)</f>
        <v>22542115000</v>
      </c>
      <c r="AP66" s="50">
        <f t="shared" si="0"/>
        <v>0</v>
      </c>
    </row>
    <row r="67" spans="1:42" ht="21" customHeight="1" x14ac:dyDescent="0.25">
      <c r="A67" s="43">
        <v>515</v>
      </c>
      <c r="B67" s="44" t="s">
        <v>209</v>
      </c>
      <c r="C67" s="44" t="s">
        <v>326</v>
      </c>
      <c r="D67" s="44" t="s">
        <v>454</v>
      </c>
      <c r="E67" s="44" t="s">
        <v>438</v>
      </c>
      <c r="F67" s="44" t="s">
        <v>438</v>
      </c>
      <c r="G67" s="44" t="s">
        <v>209</v>
      </c>
      <c r="H67" s="44" t="s">
        <v>1</v>
      </c>
      <c r="I67" s="44" t="s">
        <v>1</v>
      </c>
      <c r="J67" s="51" t="s">
        <v>17</v>
      </c>
      <c r="K67" s="52" t="s">
        <v>26</v>
      </c>
      <c r="L67" s="52" t="s">
        <v>26</v>
      </c>
      <c r="M67" s="52" t="s">
        <v>26</v>
      </c>
      <c r="N67" s="53" t="s">
        <v>26</v>
      </c>
      <c r="O67" s="47" t="str">
        <f>VLOOKUP(A67,'[28]191-2022-23'!A:P,13,FALSE)</f>
        <v>Qualified</v>
      </c>
      <c r="P67" s="2">
        <v>1</v>
      </c>
      <c r="Q67" s="2" t="str">
        <f>VLOOKUP(A67,'[28]Audit information - OS'!A:J,4,FALSE)</f>
        <v>Improved</v>
      </c>
      <c r="R67" s="2" t="s">
        <v>29</v>
      </c>
      <c r="S67" s="2" t="s">
        <v>29</v>
      </c>
      <c r="T67" s="48" t="str">
        <f>VLOOKUP(A67,'[28]Audit information - OS'!A:K,5,FALSE)</f>
        <v>Financially unqualified with findings on predetermined objectives and/or compliance with laws and regulations</v>
      </c>
      <c r="U67" s="48">
        <f>VLOOKUP(A67,'[28]Audit information - OS'!A:L,6,FALSE)</f>
        <v>0</v>
      </c>
      <c r="V67" s="48">
        <f>VLOOKUP(A67,'[28]Audit information - OS'!A:M,7,FALSE)</f>
        <v>0</v>
      </c>
      <c r="W67" s="48" t="str">
        <f>VLOOKUP(A67,'[28]Audit information - OS'!A:N,2,FALSE)</f>
        <v>Qualified</v>
      </c>
      <c r="X67" s="48" t="str">
        <f>VLOOKUP(A67,'[28]Audit information - OS'!A:O,3,FALSE)</f>
        <v>2024/07/31</v>
      </c>
      <c r="Y67" s="2" t="e">
        <f>VLOOKUP(A67,'[28]AGSA - SOE'!A:A,1,FALSE)</f>
        <v>#N/A</v>
      </c>
      <c r="Z67" s="2">
        <f>(IFERROR(VLOOKUP(A67,'[28]KSD auditees'!A:A,1,FALSE),"0"))</f>
        <v>515</v>
      </c>
      <c r="AA67" s="29">
        <f>VLOOKUP(A67,[28]Budget!A:L,10,FALSE)</f>
        <v>5611494000</v>
      </c>
      <c r="AB67" s="49" t="str">
        <f>IF(_xlfn.XLOOKUP(A67,'[28]Outstanding audits'!A:A,'[28]Outstanding audits'!A:A,"",0)="","No","Yes")</f>
        <v>No</v>
      </c>
      <c r="AC67" s="29">
        <f>_xlfn.XLOOKUP(A67,'[28]Budget 18-19'!A:A,'[28]Budget 18-19'!J:J,"0")</f>
        <v>4901304000</v>
      </c>
      <c r="AD67" s="49" t="str">
        <f>_xlfn.XLOOKUP(A67,'[28]ASMIS 2022-23'!A:A,'[28]ASMIS 2022-23'!I:I,"",0)</f>
        <v>Qualified</v>
      </c>
      <c r="AJ67" s="29">
        <f>_xlfn.XLOOKUP(A67,'[28]Budget 22-23'!A:A,'[28]Budget 22-23'!J:J,"0")</f>
        <v>5596146000</v>
      </c>
      <c r="AM67" s="29">
        <f>VLOOKUP(A67,[28]Budget!A:L,11,FALSE)</f>
        <v>866785000</v>
      </c>
      <c r="AN67" s="29">
        <f>VLOOKUP(A67,[28]Budget!A:L,12,FALSE)</f>
        <v>4744709000</v>
      </c>
      <c r="AP67" s="50">
        <f t="shared" si="0"/>
        <v>0</v>
      </c>
    </row>
    <row r="68" spans="1:42" ht="21" customHeight="1" x14ac:dyDescent="0.25">
      <c r="A68" s="43">
        <v>90</v>
      </c>
      <c r="B68" s="44" t="s">
        <v>225</v>
      </c>
      <c r="C68" s="44" t="s">
        <v>312</v>
      </c>
      <c r="D68" s="44" t="s">
        <v>454</v>
      </c>
      <c r="E68" s="44" t="s">
        <v>854</v>
      </c>
      <c r="F68" s="44" t="s">
        <v>437</v>
      </c>
      <c r="G68" s="44" t="s">
        <v>1519</v>
      </c>
      <c r="H68" s="44" t="s">
        <v>439</v>
      </c>
      <c r="I68" s="44" t="s">
        <v>444</v>
      </c>
      <c r="J68" s="51" t="s">
        <v>17</v>
      </c>
      <c r="K68" s="51" t="s">
        <v>17</v>
      </c>
      <c r="L68" s="51" t="s">
        <v>17</v>
      </c>
      <c r="M68" s="52" t="s">
        <v>26</v>
      </c>
      <c r="N68" s="54" t="s">
        <v>17</v>
      </c>
      <c r="O68" s="47" t="str">
        <f>VLOOKUP(A68,'[28]191-2022-23'!A:P,13,FALSE)</f>
        <v>Unqualified with findings</v>
      </c>
      <c r="P68" s="2">
        <v>1</v>
      </c>
      <c r="Q68" s="2" t="str">
        <f>VLOOKUP(A68,'[28]Audit information - OS'!A:J,4,FALSE)</f>
        <v>Unchanged</v>
      </c>
      <c r="R68" s="2" t="s">
        <v>18</v>
      </c>
      <c r="S68" s="2" t="s">
        <v>18</v>
      </c>
      <c r="T68" s="48" t="str">
        <f>VLOOKUP(A68,'[28]Audit information - OS'!A:K,5,FALSE)</f>
        <v>Financially unqualified with findings on predetermined objectives and/or compliance with laws and regulations</v>
      </c>
      <c r="U68" s="48">
        <f>VLOOKUP(A68,'[28]Audit information - OS'!A:L,6,FALSE)</f>
        <v>0</v>
      </c>
      <c r="V68" s="48">
        <f>VLOOKUP(A68,'[28]Audit information - OS'!A:M,7,FALSE)</f>
        <v>0</v>
      </c>
      <c r="W68" s="48" t="str">
        <f>VLOOKUP(A68,'[28]Audit information - OS'!A:N,2,FALSE)</f>
        <v>Financially unqualified with findings on predetermined objectives and/or compliance with laws and regulations</v>
      </c>
      <c r="X68" s="48" t="str">
        <f>VLOOKUP(A68,'[28]Audit information - OS'!A:O,3,FALSE)</f>
        <v>2024/07/31</v>
      </c>
      <c r="Y68" s="2" t="e">
        <f>VLOOKUP(A68,'[28]AGSA - SOE'!A:A,1,FALSE)</f>
        <v>#N/A</v>
      </c>
      <c r="Z68" s="2">
        <f>(IFERROR(VLOOKUP(A68,'[28]KSD auditees'!A:A,1,FALSE),"0"))</f>
        <v>90</v>
      </c>
      <c r="AA68" s="29">
        <f>VLOOKUP(A68,[28]Budget!A:L,10,FALSE)</f>
        <v>8089186000</v>
      </c>
      <c r="AB68" s="49" t="str">
        <f>IF(_xlfn.XLOOKUP(A68,'[28]Outstanding audits'!A:A,'[28]Outstanding audits'!A:A,"",0)="","No","Yes")</f>
        <v>No</v>
      </c>
      <c r="AC68" s="29">
        <f>_xlfn.XLOOKUP(A68,'[28]Budget 18-19'!A:A,'[28]Budget 18-19'!J:J,"0")</f>
        <v>16873689000</v>
      </c>
      <c r="AD68" s="49" t="str">
        <f>_xlfn.XLOOKUP(A68,'[28]ASMIS 2022-23'!A:A,'[28]ASMIS 2022-23'!I:I,"",0)</f>
        <v>Unqualified with findings</v>
      </c>
      <c r="AJ68" s="29">
        <f>_xlfn.XLOOKUP(A68,'[28]Budget 22-23'!A:A,'[28]Budget 22-23'!J:J,"0")</f>
        <v>7750883000</v>
      </c>
      <c r="AM68" s="29">
        <f>VLOOKUP(A68,[28]Budget!A:L,11,FALSE)</f>
        <v>4498820000</v>
      </c>
      <c r="AN68" s="29">
        <f>VLOOKUP(A68,[28]Budget!A:L,12,FALSE)</f>
        <v>3590366000</v>
      </c>
      <c r="AP68" s="50">
        <f t="shared" si="0"/>
        <v>0</v>
      </c>
    </row>
    <row r="69" spans="1:42" ht="30" customHeight="1" x14ac:dyDescent="0.25">
      <c r="A69" s="43">
        <v>1205</v>
      </c>
      <c r="B69" s="44" t="s">
        <v>697</v>
      </c>
      <c r="C69" s="44" t="s">
        <v>312</v>
      </c>
      <c r="D69" s="44" t="s">
        <v>454</v>
      </c>
      <c r="E69" s="44" t="s">
        <v>683</v>
      </c>
      <c r="F69" s="44" t="s">
        <v>437</v>
      </c>
      <c r="G69" s="44" t="s">
        <v>1</v>
      </c>
      <c r="H69" s="44" t="s">
        <v>698</v>
      </c>
      <c r="I69" s="44" t="s">
        <v>755</v>
      </c>
      <c r="J69" s="61" t="s">
        <v>33</v>
      </c>
      <c r="K69" s="51" t="s">
        <v>17</v>
      </c>
      <c r="L69" s="51" t="s">
        <v>17</v>
      </c>
      <c r="M69" s="51" t="s">
        <v>17</v>
      </c>
      <c r="N69" s="54" t="s">
        <v>17</v>
      </c>
      <c r="O69" s="47" t="str">
        <f>VLOOKUP(A69,'[28]191-2022-23'!A:P,13,FALSE)</f>
        <v>Unqualified with findings</v>
      </c>
      <c r="Q69" s="60" t="s">
        <v>29</v>
      </c>
      <c r="R69" s="60" t="s">
        <v>29</v>
      </c>
      <c r="S69" s="60" t="s">
        <v>29</v>
      </c>
      <c r="T69" s="48" t="str">
        <f>VLOOKUP(A69,'[28]Audit information - OS'!A:K,5,FALSE)</f>
        <v>Financially unqualified with no findings on predetermined objectives or compliance with laws and regulations</v>
      </c>
      <c r="U69" s="48" t="str">
        <f>VLOOKUP(A69,'[28]Audit information - OS'!A:L,6,FALSE)</f>
        <v>Audit delays - Addressing audit quality matters</v>
      </c>
      <c r="V69" s="48">
        <f>VLOOKUP(A69,'[28]Audit information - OS'!A:M,7,FALSE)</f>
        <v>0</v>
      </c>
      <c r="W69" s="48" t="str">
        <f>VLOOKUP(A69,'[28]Audit information - OS'!A:N,2,FALSE)</f>
        <v>Financially unqualified with no findings on predetermined objectives or compliance with laws and regulations</v>
      </c>
      <c r="X69" s="48" t="str">
        <f>VLOOKUP(A69,'[28]Audit information - OS'!A:O,3,FALSE)</f>
        <v>2024/08/23</v>
      </c>
      <c r="Y69" s="2" t="e">
        <f>VLOOKUP(A69,'[28]AGSA - SOE'!A:A,1,FALSE)</f>
        <v>#N/A</v>
      </c>
      <c r="Z69" s="2" t="str">
        <f>(IFERROR(VLOOKUP(A69,'[28]KSD auditees'!A:A,1,FALSE),"0"))</f>
        <v>0</v>
      </c>
      <c r="AA69" s="29">
        <f>VLOOKUP(A69,[28]Budget!A:L,10,FALSE)</f>
        <v>997194000</v>
      </c>
      <c r="AB69" s="49" t="str">
        <f>IF(_xlfn.XLOOKUP(A69,'[28]Outstanding audits'!A:A,'[28]Outstanding audits'!A:A,"",0)="","No","Yes")</f>
        <v>No</v>
      </c>
      <c r="AC69" s="29">
        <f>_xlfn.XLOOKUP(A69,'[28]Budget 18-19'!A:A,'[28]Budget 18-19'!J:J,"0")</f>
        <v>230207000</v>
      </c>
      <c r="AD69" s="49" t="str">
        <f>_xlfn.XLOOKUP(A69,'[28]ASMIS 2022-23'!A:A,'[28]ASMIS 2022-23'!I:I,"",0)</f>
        <v>Unqualified with findings</v>
      </c>
      <c r="AJ69" s="29">
        <f>_xlfn.XLOOKUP(A69,'[28]Budget 22-23'!A:A,'[28]Budget 22-23'!J:J,"0")</f>
        <v>991714000</v>
      </c>
      <c r="AM69" s="29">
        <f>VLOOKUP(A69,[28]Budget!A:L,11,FALSE)</f>
        <v>5569000</v>
      </c>
      <c r="AN69" s="29">
        <f>VLOOKUP(A69,[28]Budget!A:L,12,FALSE)</f>
        <v>991625000</v>
      </c>
      <c r="AP69" s="50">
        <f t="shared" ref="AP69:AP132" si="1">AA69-(AM69+AN69)</f>
        <v>0</v>
      </c>
    </row>
    <row r="70" spans="1:42" ht="39" customHeight="1" x14ac:dyDescent="0.25">
      <c r="A70" s="43">
        <v>107</v>
      </c>
      <c r="B70" s="44" t="s">
        <v>1103</v>
      </c>
      <c r="C70" s="44" t="s">
        <v>326</v>
      </c>
      <c r="D70" s="44" t="s">
        <v>454</v>
      </c>
      <c r="E70" s="44" t="s">
        <v>658</v>
      </c>
      <c r="F70" s="44" t="s">
        <v>658</v>
      </c>
      <c r="G70" s="44" t="s">
        <v>458</v>
      </c>
      <c r="H70" s="44" t="s">
        <v>1</v>
      </c>
      <c r="I70" s="44" t="s">
        <v>1</v>
      </c>
      <c r="J70" s="51" t="s">
        <v>17</v>
      </c>
      <c r="K70" s="51" t="s">
        <v>17</v>
      </c>
      <c r="L70" s="51" t="s">
        <v>17</v>
      </c>
      <c r="M70" s="51" t="s">
        <v>17</v>
      </c>
      <c r="N70" s="54" t="s">
        <v>17</v>
      </c>
      <c r="O70" s="47" t="str">
        <f>VLOOKUP(A70,'[28]191-2022-23'!A:P,13,FALSE)</f>
        <v>Unqualified with findings</v>
      </c>
      <c r="Q70" s="2" t="str">
        <f>VLOOKUP(A70,'[28]Audit information - OS'!A:J,4,FALSE)</f>
        <v>Unchanged</v>
      </c>
      <c r="R70" s="2" t="s">
        <v>18</v>
      </c>
      <c r="S70" s="2" t="s">
        <v>18</v>
      </c>
      <c r="T70" s="48" t="str">
        <f>VLOOKUP(A70,'[28]Audit information - OS'!A:K,5,FALSE)</f>
        <v>Financially unqualified with findings on predetermined objectives and/or compliance with laws and regulations</v>
      </c>
      <c r="U70" s="48">
        <f>VLOOKUP(A70,'[28]Audit information - OS'!A:L,6,FALSE)</f>
        <v>0</v>
      </c>
      <c r="V70" s="48">
        <f>VLOOKUP(A70,'[28]Audit information - OS'!A:M,7,FALSE)</f>
        <v>0</v>
      </c>
      <c r="W70" s="48" t="str">
        <f>VLOOKUP(A70,'[28]Audit information - OS'!A:N,2,FALSE)</f>
        <v>Financially unqualified with findings on predetermined objectives and/or compliance with laws and regulations</v>
      </c>
      <c r="X70" s="48" t="str">
        <f>VLOOKUP(A70,'[28]Audit information - OS'!A:O,3,FALSE)</f>
        <v>2024/07/31</v>
      </c>
      <c r="Y70" s="2" t="e">
        <f>VLOOKUP(A70,'[28]AGSA - SOE'!A:A,1,FALSE)</f>
        <v>#N/A</v>
      </c>
      <c r="Z70" s="2" t="str">
        <f>(IFERROR(VLOOKUP(A70,'[28]KSD auditees'!A:A,1,FALSE),"0"))</f>
        <v>0</v>
      </c>
      <c r="AA70" s="29">
        <f>VLOOKUP(A70,[28]Budget!A:L,10,FALSE)</f>
        <v>1586879000</v>
      </c>
      <c r="AB70" s="49" t="str">
        <f>IF(_xlfn.XLOOKUP(A70,'[28]Outstanding audits'!A:A,'[28]Outstanding audits'!A:A,"",0)="","No","Yes")</f>
        <v>No</v>
      </c>
      <c r="AC70" s="29">
        <f>_xlfn.XLOOKUP(A70,'[28]Budget 18-19'!A:A,'[28]Budget 18-19'!J:J,"0")</f>
        <v>1187452000</v>
      </c>
      <c r="AD70" s="49" t="str">
        <f>_xlfn.XLOOKUP(A70,'[28]ASMIS 2022-23'!A:A,'[28]ASMIS 2022-23'!I:I,"",0)</f>
        <v>Unqualified with findings</v>
      </c>
      <c r="AJ70" s="29">
        <f>_xlfn.XLOOKUP(A70,'[28]Budget 22-23'!A:A,'[28]Budget 22-23'!J:J,"0")</f>
        <v>1583847000</v>
      </c>
      <c r="AM70" s="29">
        <f>VLOOKUP(A70,[28]Budget!A:L,11,FALSE)</f>
        <v>427946000</v>
      </c>
      <c r="AN70" s="29">
        <f>VLOOKUP(A70,[28]Budget!A:L,12,FALSE)</f>
        <v>1158933000</v>
      </c>
      <c r="AP70" s="50">
        <f t="shared" si="1"/>
        <v>0</v>
      </c>
    </row>
    <row r="71" spans="1:42" ht="39" customHeight="1" x14ac:dyDescent="0.25">
      <c r="A71" s="43">
        <v>103</v>
      </c>
      <c r="B71" s="44" t="s">
        <v>1103</v>
      </c>
      <c r="C71" s="44" t="s">
        <v>326</v>
      </c>
      <c r="D71" s="44" t="s">
        <v>454</v>
      </c>
      <c r="E71" s="44" t="s">
        <v>1065</v>
      </c>
      <c r="F71" s="44" t="s">
        <v>1065</v>
      </c>
      <c r="G71" s="44" t="s">
        <v>458</v>
      </c>
      <c r="H71" s="44" t="s">
        <v>1</v>
      </c>
      <c r="I71" s="44" t="s">
        <v>1</v>
      </c>
      <c r="J71" s="45" t="s">
        <v>33</v>
      </c>
      <c r="K71" s="45" t="s">
        <v>33</v>
      </c>
      <c r="L71" s="51" t="s">
        <v>17</v>
      </c>
      <c r="M71" s="51" t="s">
        <v>17</v>
      </c>
      <c r="N71" s="53" t="s">
        <v>26</v>
      </c>
      <c r="O71" s="47" t="str">
        <f>VLOOKUP(A71,'[28]191-2022-23'!A:P,13,FALSE)</f>
        <v>Qualified</v>
      </c>
      <c r="Q71" s="2" t="str">
        <f>VLOOKUP(A71,'[28]Audit information - OS'!A:J,4,FALSE)</f>
        <v>Unchanged</v>
      </c>
      <c r="R71" s="2" t="s">
        <v>29</v>
      </c>
      <c r="S71" s="2" t="s">
        <v>29</v>
      </c>
      <c r="T71" s="48" t="str">
        <f>VLOOKUP(A71,'[28]Audit information - OS'!A:K,5,FALSE)</f>
        <v>Financially unqualified with no findings on predetermined objectives or compliance with laws and regulations</v>
      </c>
      <c r="U71" s="48">
        <f>VLOOKUP(A71,'[28]Audit information - OS'!A:L,6,FALSE)</f>
        <v>0</v>
      </c>
      <c r="V71" s="48">
        <f>VLOOKUP(A71,'[28]Audit information - OS'!A:M,7,FALSE)</f>
        <v>0</v>
      </c>
      <c r="W71" s="48" t="str">
        <f>VLOOKUP(A71,'[28]Audit information - OS'!A:N,2,FALSE)</f>
        <v>Financially unqualified with no findings on predetermined objectives or compliance with laws and regulations</v>
      </c>
      <c r="X71" s="48" t="str">
        <f>VLOOKUP(A71,'[28]Audit information - OS'!A:O,3,FALSE)</f>
        <v>2024/07/31</v>
      </c>
      <c r="Y71" s="2" t="e">
        <f>VLOOKUP(A71,'[28]AGSA - SOE'!A:A,1,FALSE)</f>
        <v>#N/A</v>
      </c>
      <c r="Z71" s="2" t="str">
        <f>(IFERROR(VLOOKUP(A71,'[28]KSD auditees'!A:A,1,FALSE),"0"))</f>
        <v>0</v>
      </c>
      <c r="AA71" s="29">
        <f>VLOOKUP(A71,[28]Budget!A:L,10,FALSE)</f>
        <v>370278000</v>
      </c>
      <c r="AB71" s="49" t="str">
        <f>IF(_xlfn.XLOOKUP(A71,'[28]Outstanding audits'!A:A,'[28]Outstanding audits'!A:A,"",0)="","No","Yes")</f>
        <v>No</v>
      </c>
      <c r="AC71" s="29">
        <f>_xlfn.XLOOKUP(A71,'[28]Budget 18-19'!A:A,'[28]Budget 18-19'!J:J,"0")</f>
        <v>331077000</v>
      </c>
      <c r="AD71" s="49" t="str">
        <f>_xlfn.XLOOKUP(A71,'[28]ASMIS 2022-23'!A:A,'[28]ASMIS 2022-23'!I:I,"",0)</f>
        <v>Unqualified with no findings</v>
      </c>
      <c r="AJ71" s="29">
        <f>_xlfn.XLOOKUP(A71,'[28]Budget 22-23'!A:A,'[28]Budget 22-23'!J:J,"0")</f>
        <v>345044000</v>
      </c>
      <c r="AM71" s="29">
        <f>VLOOKUP(A71,[28]Budget!A:L,11,FALSE)</f>
        <v>6871000</v>
      </c>
      <c r="AN71" s="29">
        <f>VLOOKUP(A71,[28]Budget!A:L,12,FALSE)</f>
        <v>363407000</v>
      </c>
      <c r="AP71" s="50">
        <f t="shared" si="1"/>
        <v>0</v>
      </c>
    </row>
    <row r="72" spans="1:42" ht="30" customHeight="1" x14ac:dyDescent="0.25">
      <c r="A72" s="43">
        <v>109</v>
      </c>
      <c r="B72" s="44" t="s">
        <v>1103</v>
      </c>
      <c r="C72" s="44" t="s">
        <v>326</v>
      </c>
      <c r="D72" s="44" t="s">
        <v>454</v>
      </c>
      <c r="E72" s="44" t="s">
        <v>1086</v>
      </c>
      <c r="F72" s="44" t="s">
        <v>1086</v>
      </c>
      <c r="G72" s="44" t="s">
        <v>1103</v>
      </c>
      <c r="H72" s="44" t="s">
        <v>1</v>
      </c>
      <c r="I72" s="44" t="s">
        <v>1</v>
      </c>
      <c r="J72" s="45" t="s">
        <v>33</v>
      </c>
      <c r="K72" s="45" t="s">
        <v>33</v>
      </c>
      <c r="L72" s="45" t="s">
        <v>33</v>
      </c>
      <c r="M72" s="45" t="s">
        <v>33</v>
      </c>
      <c r="N72" s="46" t="s">
        <v>33</v>
      </c>
      <c r="O72" s="47" t="str">
        <f>VLOOKUP(A72,'[28]191-2022-23'!A:P,13,FALSE)</f>
        <v>Unqualified with no findings</v>
      </c>
      <c r="Q72" s="2" t="str">
        <f>VLOOKUP(A72,'[28]Audit information - OS'!A:J,4,FALSE)</f>
        <v>Unchanged</v>
      </c>
      <c r="R72" s="2" t="s">
        <v>18</v>
      </c>
      <c r="S72" s="2" t="s">
        <v>18</v>
      </c>
      <c r="T72" s="48" t="str">
        <f>VLOOKUP(A72,'[28]Audit information - OS'!A:K,5,FALSE)</f>
        <v>Financially unqualified with no findings on predetermined objectives or compliance with laws and regulations</v>
      </c>
      <c r="U72" s="48">
        <f>VLOOKUP(A72,'[28]Audit information - OS'!A:L,6,FALSE)</f>
        <v>0</v>
      </c>
      <c r="V72" s="48">
        <f>VLOOKUP(A72,'[28]Audit information - OS'!A:M,7,FALSE)</f>
        <v>0</v>
      </c>
      <c r="W72" s="48">
        <f>VLOOKUP(A72,'[28]Audit information - OS'!A:N,2,FALSE)</f>
        <v>0</v>
      </c>
      <c r="X72" s="48">
        <f>VLOOKUP(A72,'[28]Audit information - OS'!A:O,3,FALSE)</f>
        <v>0</v>
      </c>
      <c r="Y72" s="2" t="e">
        <f>VLOOKUP(A72,'[28]AGSA - SOE'!A:A,1,FALSE)</f>
        <v>#N/A</v>
      </c>
      <c r="Z72" s="2" t="str">
        <f>(IFERROR(VLOOKUP(A72,'[28]KSD auditees'!A:A,1,FALSE),"0"))</f>
        <v>0</v>
      </c>
      <c r="AA72" s="29">
        <f>VLOOKUP(A72,[28]Budget!A:L,10,FALSE)</f>
        <v>482932000</v>
      </c>
      <c r="AB72" s="49" t="str">
        <f>IF(_xlfn.XLOOKUP(A72,'[28]Outstanding audits'!A:A,'[28]Outstanding audits'!A:A,"",0)="","No","Yes")</f>
        <v>No</v>
      </c>
      <c r="AC72" s="29">
        <f>_xlfn.XLOOKUP(A72,'[28]Budget 18-19'!A:A,'[28]Budget 18-19'!J:J,"0")</f>
        <v>428942000</v>
      </c>
      <c r="AD72" s="49" t="str">
        <f>_xlfn.XLOOKUP(A72,'[28]ASMIS 2022-23'!A:A,'[28]ASMIS 2022-23'!I:I,"",0)</f>
        <v>Unqualified with no findings</v>
      </c>
      <c r="AJ72" s="29">
        <f>_xlfn.XLOOKUP(A72,'[28]Budget 22-23'!A:A,'[28]Budget 22-23'!J:J,"0")</f>
        <v>510030000</v>
      </c>
      <c r="AM72" s="29">
        <f>VLOOKUP(A72,[28]Budget!A:L,11,FALSE)</f>
        <v>4372000</v>
      </c>
      <c r="AN72" s="29">
        <f>VLOOKUP(A72,[28]Budget!A:L,12,FALSE)</f>
        <v>478560000</v>
      </c>
      <c r="AP72" s="50">
        <f t="shared" si="1"/>
        <v>0</v>
      </c>
    </row>
    <row r="73" spans="1:42" ht="39.75" customHeight="1" x14ac:dyDescent="0.25">
      <c r="A73" s="43">
        <v>108</v>
      </c>
      <c r="B73" s="44" t="s">
        <v>135</v>
      </c>
      <c r="C73" s="44" t="s">
        <v>326</v>
      </c>
      <c r="D73" s="44" t="s">
        <v>454</v>
      </c>
      <c r="E73" s="44" t="s">
        <v>625</v>
      </c>
      <c r="F73" s="44" t="s">
        <v>625</v>
      </c>
      <c r="G73" s="44" t="s">
        <v>458</v>
      </c>
      <c r="H73" s="44" t="s">
        <v>1</v>
      </c>
      <c r="I73" s="44" t="s">
        <v>1</v>
      </c>
      <c r="J73" s="51" t="s">
        <v>17</v>
      </c>
      <c r="K73" s="45" t="s">
        <v>33</v>
      </c>
      <c r="L73" s="45" t="s">
        <v>33</v>
      </c>
      <c r="M73" s="45" t="s">
        <v>33</v>
      </c>
      <c r="N73" s="54" t="s">
        <v>17</v>
      </c>
      <c r="O73" s="47" t="str">
        <f>VLOOKUP(A73,'[28]191-2022-23'!A:P,13,FALSE)</f>
        <v>Unqualified with findings</v>
      </c>
      <c r="Q73" s="2" t="str">
        <f>VLOOKUP(A73,'[28]Audit information - OS'!A:J,4,FALSE)</f>
        <v>Regressed</v>
      </c>
      <c r="R73" s="2" t="s">
        <v>18</v>
      </c>
      <c r="S73" s="2" t="s">
        <v>18</v>
      </c>
      <c r="T73" s="48" t="str">
        <f>VLOOKUP(A73,'[28]Audit information - OS'!A:K,5,FALSE)</f>
        <v>Financially unqualified with findings on predetermined objectives and/or compliance with laws and regulations</v>
      </c>
      <c r="U73" s="48">
        <f>VLOOKUP(A73,'[28]Audit information - OS'!A:L,6,FALSE)</f>
        <v>0</v>
      </c>
      <c r="V73" s="48">
        <f>VLOOKUP(A73,'[28]Audit information - OS'!A:M,7,FALSE)</f>
        <v>0</v>
      </c>
      <c r="W73" s="48" t="str">
        <f>VLOOKUP(A73,'[28]Audit information - OS'!A:N,2,FALSE)</f>
        <v>Financially unqualified with findings on predetermined objectives and/or compliance with laws and regulations</v>
      </c>
      <c r="X73" s="48" t="str">
        <f>VLOOKUP(A73,'[28]Audit information - OS'!A:O,3,FALSE)</f>
        <v>2024/07/31</v>
      </c>
      <c r="Y73" s="2" t="e">
        <f>VLOOKUP(A73,'[28]AGSA - SOE'!A:A,1,FALSE)</f>
        <v>#N/A</v>
      </c>
      <c r="Z73" s="2">
        <f>(IFERROR(VLOOKUP(A73,'[28]KSD auditees'!A:A,1,FALSE),"0"))</f>
        <v>108</v>
      </c>
      <c r="AA73" s="29">
        <f>VLOOKUP(A73,[28]Budget!A:L,10,FALSE)</f>
        <v>867623999</v>
      </c>
      <c r="AB73" s="49" t="str">
        <f>IF(_xlfn.XLOOKUP(A73,'[28]Outstanding audits'!A:A,'[28]Outstanding audits'!A:A,"",0)="","No","Yes")</f>
        <v>No</v>
      </c>
      <c r="AC73" s="29">
        <f>_xlfn.XLOOKUP(A73,'[28]Budget 18-19'!A:A,'[28]Budget 18-19'!J:J,"0")</f>
        <v>1692651000</v>
      </c>
      <c r="AD73" s="49" t="str">
        <f>_xlfn.XLOOKUP(A73,'[28]ASMIS 2022-23'!A:A,'[28]ASMIS 2022-23'!I:I,"",0)</f>
        <v>Unqualified with no findings</v>
      </c>
      <c r="AF73" s="2" t="str">
        <f>_xlfn.CONCAT(B73," (",E73,"), ")</f>
        <v xml:space="preserve">Economic Development, Environment and Tourism (LP), </v>
      </c>
      <c r="AJ73" s="29">
        <f>_xlfn.XLOOKUP(A73,'[28]Budget 22-23'!A:A,'[28]Budget 22-23'!J:J,"0")</f>
        <v>1734656000</v>
      </c>
      <c r="AM73" s="29">
        <f>VLOOKUP(A73,[28]Budget!A:L,11,FALSE)</f>
        <v>38033999</v>
      </c>
      <c r="AN73" s="29">
        <f>VLOOKUP(A73,[28]Budget!A:L,12,FALSE)</f>
        <v>829590000</v>
      </c>
      <c r="AP73" s="50">
        <f t="shared" si="1"/>
        <v>0</v>
      </c>
    </row>
    <row r="74" spans="1:42" ht="21" customHeight="1" x14ac:dyDescent="0.25">
      <c r="A74" s="43">
        <v>1542</v>
      </c>
      <c r="B74" s="55" t="s">
        <v>136</v>
      </c>
      <c r="C74" s="44" t="s">
        <v>326</v>
      </c>
      <c r="D74" s="44" t="s">
        <v>454</v>
      </c>
      <c r="E74" s="44" t="s">
        <v>1021</v>
      </c>
      <c r="F74" s="44" t="s">
        <v>1021</v>
      </c>
      <c r="G74" s="44" t="s">
        <v>534</v>
      </c>
      <c r="H74" s="44" t="s">
        <v>1</v>
      </c>
      <c r="I74" s="44" t="s">
        <v>1</v>
      </c>
      <c r="J74" s="51" t="s">
        <v>17</v>
      </c>
      <c r="K74" s="51" t="s">
        <v>17</v>
      </c>
      <c r="L74" s="52" t="s">
        <v>26</v>
      </c>
      <c r="M74" s="51" t="s">
        <v>17</v>
      </c>
      <c r="N74" s="54" t="s">
        <v>17</v>
      </c>
      <c r="O74" s="47" t="str">
        <f>VLOOKUP(A74,'[28]191-2022-23'!A:P,13,FALSE)</f>
        <v>New department</v>
      </c>
      <c r="Q74" s="2" t="str">
        <f>VLOOKUP(A74,'[28]Audit information - OS'!A:J,4,FALSE)</f>
        <v>Unchanged</v>
      </c>
      <c r="R74" s="2" t="s">
        <v>18</v>
      </c>
      <c r="S74" s="56" t="s">
        <v>111</v>
      </c>
      <c r="T74" s="48" t="str">
        <f>VLOOKUP(A74,'[28]Audit information - OS'!A:K,5,FALSE)</f>
        <v>Financially unqualified with findings on predetermined objectives and/or compliance with laws and regulations</v>
      </c>
      <c r="U74" s="48">
        <f>VLOOKUP(A74,'[28]Audit information - OS'!A:L,6,FALSE)</f>
        <v>0</v>
      </c>
      <c r="V74" s="48">
        <f>VLOOKUP(A74,'[28]Audit information - OS'!A:M,7,FALSE)</f>
        <v>0</v>
      </c>
      <c r="W74" s="48" t="str">
        <f>VLOOKUP(A74,'[28]Audit information - OS'!A:N,2,FALSE)</f>
        <v>Financially unqualified with findings on predetermined objectives and/or compliance with laws and regulations</v>
      </c>
      <c r="X74" s="48" t="str">
        <f>VLOOKUP(A74,'[28]Audit information - OS'!A:O,3,FALSE)</f>
        <v>2024/07/31</v>
      </c>
      <c r="Y74" s="2" t="e">
        <f>VLOOKUP(A74,'[28]AGSA - SOE'!A:A,1,FALSE)</f>
        <v>#N/A</v>
      </c>
      <c r="Z74" s="2">
        <f>(IFERROR(VLOOKUP(A74,'[28]KSD auditees'!A:A,1,FALSE),"0"))</f>
        <v>1542</v>
      </c>
      <c r="AA74" s="29">
        <f>VLOOKUP(A74,[28]Budget!A:L,10,FALSE)</f>
        <v>613537000</v>
      </c>
      <c r="AB74" s="49" t="str">
        <f>IF(_xlfn.XLOOKUP(A74,'[28]Outstanding audits'!A:A,'[28]Outstanding audits'!A:A,"",0)="","No","Yes")</f>
        <v>No</v>
      </c>
      <c r="AC74" s="29" t="str">
        <f>_xlfn.XLOOKUP(A74,'[28]Budget 18-19'!A:A,'[28]Budget 18-19'!J:J,"0")</f>
        <v>0</v>
      </c>
      <c r="AD74" s="49" t="str">
        <f>_xlfn.XLOOKUP(A74,'[28]ASMIS 2022-23'!A:A,'[28]ASMIS 2022-23'!I:I,"",0)</f>
        <v>Unqualified with findings</v>
      </c>
      <c r="AJ74" s="29">
        <f>_xlfn.XLOOKUP(A74,'[28]Budget 22-23'!A:A,'[28]Budget 22-23'!J:J,"0")</f>
        <v>498911000</v>
      </c>
      <c r="AM74" s="29">
        <f>VLOOKUP(A74,[28]Budget!A:L,11,FALSE)</f>
        <v>88210000</v>
      </c>
      <c r="AN74" s="29">
        <f>VLOOKUP(A74,[28]Budget!A:L,12,FALSE)</f>
        <v>525327000</v>
      </c>
      <c r="AP74" s="50">
        <f t="shared" si="1"/>
        <v>0</v>
      </c>
    </row>
    <row r="75" spans="1:42" ht="39" customHeight="1" x14ac:dyDescent="0.25">
      <c r="A75" s="43">
        <v>106</v>
      </c>
      <c r="B75" s="44" t="s">
        <v>133</v>
      </c>
      <c r="C75" s="44" t="s">
        <v>326</v>
      </c>
      <c r="D75" s="44" t="s">
        <v>454</v>
      </c>
      <c r="E75" s="44" t="s">
        <v>571</v>
      </c>
      <c r="F75" s="44" t="s">
        <v>571</v>
      </c>
      <c r="G75" s="44" t="s">
        <v>458</v>
      </c>
      <c r="H75" s="44" t="s">
        <v>1</v>
      </c>
      <c r="I75" s="44" t="s">
        <v>1</v>
      </c>
      <c r="J75" s="45" t="s">
        <v>33</v>
      </c>
      <c r="K75" s="45" t="s">
        <v>33</v>
      </c>
      <c r="L75" s="45" t="s">
        <v>33</v>
      </c>
      <c r="M75" s="45" t="s">
        <v>33</v>
      </c>
      <c r="N75" s="54" t="s">
        <v>17</v>
      </c>
      <c r="O75" s="47" t="str">
        <f>VLOOKUP(A75,'[28]191-2022-23'!A:P,13,FALSE)</f>
        <v>Unqualified with findings</v>
      </c>
      <c r="Q75" s="2" t="str">
        <f>VLOOKUP(A75,'[28]Audit information - OS'!A:J,4,FALSE)</f>
        <v>Unchanged</v>
      </c>
      <c r="R75" s="2" t="s">
        <v>29</v>
      </c>
      <c r="S75" s="2" t="s">
        <v>29</v>
      </c>
      <c r="T75" s="48" t="str">
        <f>VLOOKUP(A75,'[28]Audit information - OS'!A:K,5,FALSE)</f>
        <v>Financially unqualified with no findings on predetermined objectives or compliance with laws and regulations</v>
      </c>
      <c r="U75" s="48">
        <f>VLOOKUP(A75,'[28]Audit information - OS'!A:L,6,FALSE)</f>
        <v>0</v>
      </c>
      <c r="V75" s="48">
        <f>VLOOKUP(A75,'[28]Audit information - OS'!A:M,7,FALSE)</f>
        <v>0</v>
      </c>
      <c r="W75" s="48" t="str">
        <f>VLOOKUP(A75,'[28]Audit information - OS'!A:N,2,FALSE)</f>
        <v>Financially unqualified with no findings on predetermined objectives or compliance with laws and regulations</v>
      </c>
      <c r="X75" s="48" t="str">
        <f>VLOOKUP(A75,'[28]Audit information - OS'!A:O,3,FALSE)</f>
        <v>2024/07/31</v>
      </c>
      <c r="Y75" s="2" t="e">
        <f>VLOOKUP(A75,'[28]AGSA - SOE'!A:A,1,FALSE)</f>
        <v>#N/A</v>
      </c>
      <c r="Z75" s="2">
        <f>(IFERROR(VLOOKUP(A75,'[28]KSD auditees'!A:A,1,FALSE),"0"))</f>
        <v>106</v>
      </c>
      <c r="AA75" s="29">
        <f>VLOOKUP(A75,[28]Budget!A:L,10,FALSE)</f>
        <v>3384383000</v>
      </c>
      <c r="AB75" s="49" t="str">
        <f>IF(_xlfn.XLOOKUP(A75,'[28]Outstanding audits'!A:A,'[28]Outstanding audits'!A:A,"",0)="","No","Yes")</f>
        <v>No</v>
      </c>
      <c r="AC75" s="29">
        <f>_xlfn.XLOOKUP(A75,'[28]Budget 18-19'!A:A,'[28]Budget 18-19'!J:J,"0")</f>
        <v>3018588000</v>
      </c>
      <c r="AD75" s="49" t="str">
        <f>_xlfn.XLOOKUP(A75,'[28]ASMIS 2022-23'!A:A,'[28]ASMIS 2022-23'!I:I,"",0)</f>
        <v>Unqualified with no findings</v>
      </c>
      <c r="AJ75" s="29">
        <f>_xlfn.XLOOKUP(A75,'[28]Budget 22-23'!A:A,'[28]Budget 22-23'!J:J,"0")</f>
        <v>3336062000</v>
      </c>
      <c r="AM75" s="29">
        <f>VLOOKUP(A75,[28]Budget!A:L,11,FALSE)</f>
        <v>26146000</v>
      </c>
      <c r="AN75" s="29">
        <f>VLOOKUP(A75,[28]Budget!A:L,12,FALSE)</f>
        <v>3358237000</v>
      </c>
      <c r="AP75" s="50">
        <f t="shared" si="1"/>
        <v>0</v>
      </c>
    </row>
    <row r="76" spans="1:42" ht="30" customHeight="1" x14ac:dyDescent="0.25">
      <c r="A76" s="43">
        <v>511</v>
      </c>
      <c r="B76" s="44" t="s">
        <v>137</v>
      </c>
      <c r="C76" s="44" t="s">
        <v>326</v>
      </c>
      <c r="D76" s="44" t="s">
        <v>454</v>
      </c>
      <c r="E76" s="44" t="s">
        <v>492</v>
      </c>
      <c r="F76" s="44" t="s">
        <v>492</v>
      </c>
      <c r="G76" s="44" t="s">
        <v>1</v>
      </c>
      <c r="H76" s="44" t="s">
        <v>1</v>
      </c>
      <c r="I76" s="44" t="s">
        <v>1</v>
      </c>
      <c r="J76" s="51" t="s">
        <v>17</v>
      </c>
      <c r="K76" s="51" t="s">
        <v>17</v>
      </c>
      <c r="L76" s="52" t="s">
        <v>26</v>
      </c>
      <c r="M76" s="52" t="s">
        <v>26</v>
      </c>
      <c r="N76" s="53" t="s">
        <v>26</v>
      </c>
      <c r="O76" s="47" t="str">
        <f>VLOOKUP(A76,'[28]191-2022-23'!A:P,13,FALSE)</f>
        <v>Qualified</v>
      </c>
      <c r="Q76" s="2" t="str">
        <f>VLOOKUP(A76,'[28]Audit information - OS'!A:J,4,FALSE)</f>
        <v>Unchanged</v>
      </c>
      <c r="R76" s="2" t="s">
        <v>29</v>
      </c>
      <c r="S76" s="2" t="s">
        <v>29</v>
      </c>
      <c r="T76" s="48" t="str">
        <f>VLOOKUP(A76,'[28]Audit information - OS'!A:K,5,FALSE)</f>
        <v>Financially unqualified with findings on predetermined objectives and/or compliance with laws and regulations</v>
      </c>
      <c r="U76" s="48">
        <f>VLOOKUP(A76,'[28]Audit information - OS'!A:L,6,FALSE)</f>
        <v>0</v>
      </c>
      <c r="V76" s="48">
        <f>VLOOKUP(A76,'[28]Audit information - OS'!A:M,7,FALSE)</f>
        <v>0</v>
      </c>
      <c r="W76" s="48">
        <f>VLOOKUP(A76,'[28]Audit information - OS'!A:N,2,FALSE)</f>
        <v>0</v>
      </c>
      <c r="X76" s="48">
        <f>VLOOKUP(A76,'[28]Audit information - OS'!A:O,3,FALSE)</f>
        <v>0</v>
      </c>
      <c r="Y76" s="2" t="e">
        <f>VLOOKUP(A76,'[28]AGSA - SOE'!A:A,1,FALSE)</f>
        <v>#N/A</v>
      </c>
      <c r="Z76" s="2">
        <f>(IFERROR(VLOOKUP(A76,'[28]KSD auditees'!A:A,1,FALSE),"0"))</f>
        <v>511</v>
      </c>
      <c r="AA76" s="29">
        <f>VLOOKUP(A76,[28]Budget!A:L,10,FALSE)</f>
        <v>513881000</v>
      </c>
      <c r="AB76" s="49" t="str">
        <f>IF(_xlfn.XLOOKUP(A76,'[28]Outstanding audits'!A:A,'[28]Outstanding audits'!A:A,"",0)="","No","Yes")</f>
        <v>No</v>
      </c>
      <c r="AC76" s="29">
        <f>_xlfn.XLOOKUP(A76,'[28]Budget 18-19'!A:A,'[28]Budget 18-19'!J:J,"0")</f>
        <v>580734000</v>
      </c>
      <c r="AD76" s="49" t="str">
        <f>_xlfn.XLOOKUP(A76,'[28]ASMIS 2022-23'!A:A,'[28]ASMIS 2022-23'!I:I,"",0)</f>
        <v>Unqualified with findings</v>
      </c>
      <c r="AJ76" s="29">
        <f>_xlfn.XLOOKUP(A76,'[28]Budget 22-23'!A:A,'[28]Budget 22-23'!J:J,"0")</f>
        <v>508226000</v>
      </c>
      <c r="AM76" s="29">
        <f>VLOOKUP(A76,[28]Budget!A:L,11,FALSE)</f>
        <v>5671000</v>
      </c>
      <c r="AN76" s="29">
        <f>VLOOKUP(A76,[28]Budget!A:L,12,FALSE)</f>
        <v>508210000</v>
      </c>
      <c r="AP76" s="50">
        <f t="shared" si="1"/>
        <v>0</v>
      </c>
    </row>
    <row r="77" spans="1:42" ht="21" customHeight="1" x14ac:dyDescent="0.25">
      <c r="A77" s="43">
        <v>111</v>
      </c>
      <c r="B77" s="44" t="s">
        <v>28</v>
      </c>
      <c r="C77" s="44" t="s">
        <v>326</v>
      </c>
      <c r="D77" s="44" t="s">
        <v>454</v>
      </c>
      <c r="E77" s="44" t="s">
        <v>438</v>
      </c>
      <c r="F77" s="44" t="s">
        <v>438</v>
      </c>
      <c r="G77" s="44" t="s">
        <v>28</v>
      </c>
      <c r="H77" s="44" t="s">
        <v>1</v>
      </c>
      <c r="I77" s="44" t="s">
        <v>1</v>
      </c>
      <c r="J77" s="52" t="s">
        <v>26</v>
      </c>
      <c r="K77" s="52" t="s">
        <v>26</v>
      </c>
      <c r="L77" s="52" t="s">
        <v>26</v>
      </c>
      <c r="M77" s="52" t="s">
        <v>26</v>
      </c>
      <c r="N77" s="53" t="s">
        <v>26</v>
      </c>
      <c r="O77" s="47" t="str">
        <f>VLOOKUP(A77,'[28]191-2022-23'!A:P,13,FALSE)</f>
        <v>Qualified</v>
      </c>
      <c r="P77" s="2">
        <v>1</v>
      </c>
      <c r="Q77" s="2" t="str">
        <f>VLOOKUP(A77,'[28]Audit information - OS'!A:J,4,FALSE)</f>
        <v>Unchanged</v>
      </c>
      <c r="R77" s="2" t="s">
        <v>18</v>
      </c>
      <c r="S77" s="2" t="s">
        <v>18</v>
      </c>
      <c r="T77" s="48" t="str">
        <f>VLOOKUP(A77,'[28]Audit information - OS'!A:K,5,FALSE)</f>
        <v>Qualified</v>
      </c>
      <c r="U77" s="48">
        <f>VLOOKUP(A77,'[28]Audit information - OS'!A:L,6,FALSE)</f>
        <v>0</v>
      </c>
      <c r="V77" s="48">
        <f>VLOOKUP(A77,'[28]Audit information - OS'!A:M,7,FALSE)</f>
        <v>0</v>
      </c>
      <c r="W77" s="48" t="str">
        <f>VLOOKUP(A77,'[28]Audit information - OS'!A:N,2,FALSE)</f>
        <v>Qualified</v>
      </c>
      <c r="X77" s="48" t="str">
        <f>VLOOKUP(A77,'[28]Audit information - OS'!A:O,3,FALSE)</f>
        <v>2024/07/31</v>
      </c>
      <c r="Y77" s="2" t="e">
        <f>VLOOKUP(A77,'[28]AGSA - SOE'!A:A,1,FALSE)</f>
        <v>#N/A</v>
      </c>
      <c r="Z77" s="2">
        <f>(IFERROR(VLOOKUP(A77,'[28]KSD auditees'!A:A,1,FALSE),"0"))</f>
        <v>111</v>
      </c>
      <c r="AA77" s="29">
        <f>VLOOKUP(A77,[28]Budget!A:L,10,FALSE)</f>
        <v>41188220000</v>
      </c>
      <c r="AB77" s="49" t="str">
        <f>IF(_xlfn.XLOOKUP(A77,'[28]Outstanding audits'!A:A,'[28]Outstanding audits'!A:A,"",0)="","No","Yes")</f>
        <v>No</v>
      </c>
      <c r="AC77" s="29">
        <f>_xlfn.XLOOKUP(A77,'[28]Budget 18-19'!A:A,'[28]Budget 18-19'!J:J,"0")</f>
        <v>35128346000</v>
      </c>
      <c r="AD77" s="49" t="str">
        <f>_xlfn.XLOOKUP(A77,'[28]ASMIS 2022-23'!A:A,'[28]ASMIS 2022-23'!I:I,"",0)</f>
        <v>Qualified</v>
      </c>
      <c r="AJ77" s="29">
        <f>_xlfn.XLOOKUP(A77,'[28]Budget 22-23'!A:A,'[28]Budget 22-23'!J:J,"0")</f>
        <v>39696006000</v>
      </c>
      <c r="AM77" s="29">
        <f>VLOOKUP(A77,[28]Budget!A:L,11,FALSE)</f>
        <v>1702699000</v>
      </c>
      <c r="AN77" s="29">
        <f>VLOOKUP(A77,[28]Budget!A:L,12,FALSE)</f>
        <v>39485521000</v>
      </c>
      <c r="AP77" s="50">
        <f t="shared" si="1"/>
        <v>0</v>
      </c>
    </row>
    <row r="78" spans="1:42" ht="21" customHeight="1" x14ac:dyDescent="0.25">
      <c r="A78" s="43">
        <v>112</v>
      </c>
      <c r="B78" s="44" t="s">
        <v>28</v>
      </c>
      <c r="C78" s="44" t="s">
        <v>326</v>
      </c>
      <c r="D78" s="44" t="s">
        <v>454</v>
      </c>
      <c r="E78" s="44" t="s">
        <v>492</v>
      </c>
      <c r="F78" s="44" t="s">
        <v>492</v>
      </c>
      <c r="G78" s="44" t="s">
        <v>28</v>
      </c>
      <c r="H78" s="44" t="s">
        <v>1</v>
      </c>
      <c r="I78" s="44" t="s">
        <v>1</v>
      </c>
      <c r="J78" s="51" t="s">
        <v>17</v>
      </c>
      <c r="K78" s="51" t="s">
        <v>17</v>
      </c>
      <c r="L78" s="51" t="s">
        <v>17</v>
      </c>
      <c r="M78" s="51" t="s">
        <v>17</v>
      </c>
      <c r="N78" s="54" t="s">
        <v>17</v>
      </c>
      <c r="O78" s="47" t="str">
        <f>VLOOKUP(A78,'[28]191-2022-23'!A:P,13,FALSE)</f>
        <v>Unqualified with findings</v>
      </c>
      <c r="P78" s="2">
        <v>1</v>
      </c>
      <c r="Q78" s="2" t="str">
        <f>VLOOKUP(A78,'[28]Audit information - OS'!A:J,4,FALSE)</f>
        <v>Unchanged</v>
      </c>
      <c r="R78" s="2" t="s">
        <v>18</v>
      </c>
      <c r="S78" s="2" t="s">
        <v>18</v>
      </c>
      <c r="T78" s="48" t="str">
        <f>VLOOKUP(A78,'[28]Audit information - OS'!A:K,5,FALSE)</f>
        <v>Financially unqualified with findings on predetermined objectives and/or compliance with laws and regulations</v>
      </c>
      <c r="U78" s="48">
        <f>VLOOKUP(A78,'[28]Audit information - OS'!A:L,6,FALSE)</f>
        <v>0</v>
      </c>
      <c r="V78" s="48">
        <f>VLOOKUP(A78,'[28]Audit information - OS'!A:M,7,FALSE)</f>
        <v>0</v>
      </c>
      <c r="W78" s="48" t="str">
        <f>VLOOKUP(A78,'[28]Audit information - OS'!A:N,2,FALSE)</f>
        <v>Financially unqualified with findings on predetermined objectives and/or compliance with laws and regulations</v>
      </c>
      <c r="X78" s="48" t="str">
        <f>VLOOKUP(A78,'[28]Audit information - OS'!A:O,3,FALSE)</f>
        <v>2024/07/31</v>
      </c>
      <c r="Y78" s="2" t="e">
        <f>VLOOKUP(A78,'[28]AGSA - SOE'!A:A,1,FALSE)</f>
        <v>#N/A</v>
      </c>
      <c r="Z78" s="2">
        <f>(IFERROR(VLOOKUP(A78,'[28]KSD auditees'!A:A,1,FALSE),"0"))</f>
        <v>112</v>
      </c>
      <c r="AA78" s="29">
        <f>VLOOKUP(A78,[28]Budget!A:L,10,FALSE)</f>
        <v>18230561000</v>
      </c>
      <c r="AB78" s="49" t="str">
        <f>IF(_xlfn.XLOOKUP(A78,'[28]Outstanding audits'!A:A,'[28]Outstanding audits'!A:A,"",0)="","No","Yes")</f>
        <v>No</v>
      </c>
      <c r="AC78" s="29">
        <f>_xlfn.XLOOKUP(A78,'[28]Budget 18-19'!A:A,'[28]Budget 18-19'!J:J,"0")</f>
        <v>13622963000</v>
      </c>
      <c r="AD78" s="49" t="str">
        <f>_xlfn.XLOOKUP(A78,'[28]ASMIS 2022-23'!A:A,'[28]ASMIS 2022-23'!I:I,"",0)</f>
        <v>Unqualified with findings</v>
      </c>
      <c r="AJ78" s="29">
        <f>_xlfn.XLOOKUP(A78,'[28]Budget 22-23'!A:A,'[28]Budget 22-23'!J:J,"0")</f>
        <v>17671238000</v>
      </c>
      <c r="AM78" s="29">
        <f>VLOOKUP(A78,[28]Budget!A:L,11,FALSE)</f>
        <v>881126000</v>
      </c>
      <c r="AN78" s="29">
        <f>VLOOKUP(A78,[28]Budget!A:L,12,FALSE)</f>
        <v>17349435000</v>
      </c>
      <c r="AP78" s="50">
        <f t="shared" si="1"/>
        <v>0</v>
      </c>
    </row>
    <row r="79" spans="1:42" ht="20.25" customHeight="1" x14ac:dyDescent="0.25">
      <c r="A79" s="43">
        <v>114</v>
      </c>
      <c r="B79" s="44" t="s">
        <v>28</v>
      </c>
      <c r="C79" s="44" t="s">
        <v>326</v>
      </c>
      <c r="D79" s="44" t="s">
        <v>454</v>
      </c>
      <c r="E79" s="44" t="s">
        <v>571</v>
      </c>
      <c r="F79" s="44" t="s">
        <v>571</v>
      </c>
      <c r="G79" s="44" t="s">
        <v>28</v>
      </c>
      <c r="H79" s="44" t="s">
        <v>1</v>
      </c>
      <c r="I79" s="44" t="s">
        <v>1</v>
      </c>
      <c r="J79" s="52" t="s">
        <v>26</v>
      </c>
      <c r="K79" s="51" t="s">
        <v>17</v>
      </c>
      <c r="L79" s="51" t="s">
        <v>17</v>
      </c>
      <c r="M79" s="51" t="s">
        <v>17</v>
      </c>
      <c r="N79" s="54" t="s">
        <v>17</v>
      </c>
      <c r="O79" s="47" t="str">
        <f>VLOOKUP(A79,'[28]191-2022-23'!A:P,13,FALSE)</f>
        <v>Unqualified with findings</v>
      </c>
      <c r="P79" s="2">
        <v>1</v>
      </c>
      <c r="Q79" s="2" t="str">
        <f>VLOOKUP(A79,'[28]Audit information - OS'!A:J,4,FALSE)</f>
        <v>Regressed</v>
      </c>
      <c r="R79" s="2" t="s">
        <v>27</v>
      </c>
      <c r="S79" s="2" t="s">
        <v>27</v>
      </c>
      <c r="T79" s="48" t="str">
        <f>VLOOKUP(A79,'[28]Audit information - OS'!A:K,5,FALSE)</f>
        <v>Qualified</v>
      </c>
      <c r="U79" s="48" t="str">
        <f>VLOOKUP(A79,'[28]Audit information - OS'!A:L,6,FALSE)</f>
        <v>Audit delays - Addressing audit quality matters</v>
      </c>
      <c r="V79" s="48">
        <f>VLOOKUP(A79,'[28]Audit information - OS'!A:M,7,FALSE)</f>
        <v>0</v>
      </c>
      <c r="W79" s="48" t="str">
        <f>VLOOKUP(A79,'[28]Audit information - OS'!A:N,2,FALSE)</f>
        <v>Financially unqualified with findings on predetermined objectives and/or compliance with laws and regulations</v>
      </c>
      <c r="X79" s="48" t="str">
        <f>VLOOKUP(A79,'[28]Audit information - OS'!A:O,3,FALSE)</f>
        <v>2024/08/23</v>
      </c>
      <c r="Y79" s="2" t="e">
        <f>VLOOKUP(A79,'[28]AGSA - SOE'!A:A,1,FALSE)</f>
        <v>#N/A</v>
      </c>
      <c r="Z79" s="2">
        <f>(IFERROR(VLOOKUP(A79,'[28]KSD auditees'!A:A,1,FALSE),"0"))</f>
        <v>114</v>
      </c>
      <c r="AA79" s="29">
        <f>VLOOKUP(A79,[28]Budget!A:L,10,FALSE)</f>
        <v>62851947000</v>
      </c>
      <c r="AB79" s="49" t="str">
        <f>IF(_xlfn.XLOOKUP(A79,'[28]Outstanding audits'!A:A,'[28]Outstanding audits'!A:A,"",0)="","No","Yes")</f>
        <v>No</v>
      </c>
      <c r="AC79" s="29">
        <f>_xlfn.XLOOKUP(A79,'[28]Budget 18-19'!A:A,'[28]Budget 18-19'!J:J,"0")</f>
        <v>50983637000</v>
      </c>
      <c r="AD79" s="49" t="str">
        <f>_xlfn.XLOOKUP(A79,'[28]ASMIS 2022-23'!A:A,'[28]ASMIS 2022-23'!I:I,"",0)</f>
        <v>Unqualified with findings</v>
      </c>
      <c r="AJ79" s="29">
        <f>_xlfn.XLOOKUP(A79,'[28]Budget 22-23'!A:A,'[28]Budget 22-23'!J:J,"0")</f>
        <v>60341553000</v>
      </c>
      <c r="AM79" s="29">
        <f>VLOOKUP(A79,[28]Budget!A:L,11,FALSE)</f>
        <v>2219847000</v>
      </c>
      <c r="AN79" s="29">
        <f>VLOOKUP(A79,[28]Budget!A:L,12,FALSE)</f>
        <v>60632100000</v>
      </c>
      <c r="AP79" s="50">
        <f t="shared" si="1"/>
        <v>0</v>
      </c>
    </row>
    <row r="80" spans="1:42" ht="21" customHeight="1" x14ac:dyDescent="0.25">
      <c r="A80" s="43">
        <v>115</v>
      </c>
      <c r="B80" s="44" t="s">
        <v>28</v>
      </c>
      <c r="C80" s="44" t="s">
        <v>326</v>
      </c>
      <c r="D80" s="44" t="s">
        <v>454</v>
      </c>
      <c r="E80" s="44" t="s">
        <v>625</v>
      </c>
      <c r="F80" s="44" t="s">
        <v>625</v>
      </c>
      <c r="G80" s="44" t="s">
        <v>28</v>
      </c>
      <c r="H80" s="44" t="s">
        <v>1</v>
      </c>
      <c r="I80" s="44" t="s">
        <v>1</v>
      </c>
      <c r="J80" s="52" t="s">
        <v>26</v>
      </c>
      <c r="K80" s="52" t="s">
        <v>26</v>
      </c>
      <c r="L80" s="52" t="s">
        <v>26</v>
      </c>
      <c r="M80" s="52" t="s">
        <v>26</v>
      </c>
      <c r="N80" s="53" t="s">
        <v>26</v>
      </c>
      <c r="O80" s="47" t="str">
        <f>VLOOKUP(A80,'[28]191-2022-23'!A:P,13,FALSE)</f>
        <v>Qualified</v>
      </c>
      <c r="P80" s="2">
        <v>1</v>
      </c>
      <c r="Q80" s="2" t="str">
        <f>VLOOKUP(A80,'[28]Audit information - OS'!A:J,4,FALSE)</f>
        <v>Unchanged</v>
      </c>
      <c r="R80" s="2" t="s">
        <v>18</v>
      </c>
      <c r="S80" s="2" t="s">
        <v>18</v>
      </c>
      <c r="T80" s="48" t="str">
        <f>VLOOKUP(A80,'[28]Audit information - OS'!A:K,5,FALSE)</f>
        <v>Qualified</v>
      </c>
      <c r="U80" s="48">
        <f>VLOOKUP(A80,'[28]Audit information - OS'!A:L,6,FALSE)</f>
        <v>0</v>
      </c>
      <c r="V80" s="48">
        <f>VLOOKUP(A80,'[28]Audit information - OS'!A:M,7,FALSE)</f>
        <v>0</v>
      </c>
      <c r="W80" s="48">
        <f>VLOOKUP(A80,'[28]Audit information - OS'!A:N,2,FALSE)</f>
        <v>0</v>
      </c>
      <c r="X80" s="48">
        <f>VLOOKUP(A80,'[28]Audit information - OS'!A:O,3,FALSE)</f>
        <v>0</v>
      </c>
      <c r="Y80" s="2" t="e">
        <f>VLOOKUP(A80,'[28]AGSA - SOE'!A:A,1,FALSE)</f>
        <v>#N/A</v>
      </c>
      <c r="Z80" s="2">
        <f>(IFERROR(VLOOKUP(A80,'[28]KSD auditees'!A:A,1,FALSE),"0"))</f>
        <v>115</v>
      </c>
      <c r="AA80" s="29">
        <f>VLOOKUP(A80,[28]Budget!A:L,10,FALSE)</f>
        <v>39136587000</v>
      </c>
      <c r="AB80" s="49" t="str">
        <f>IF(_xlfn.XLOOKUP(A80,'[28]Outstanding audits'!A:A,'[28]Outstanding audits'!A:A,"",0)="","No","Yes")</f>
        <v>No</v>
      </c>
      <c r="AC80" s="29">
        <f>_xlfn.XLOOKUP(A80,'[28]Budget 18-19'!A:A,'[28]Budget 18-19'!J:J,"0")</f>
        <v>30834506000</v>
      </c>
      <c r="AD80" s="49" t="str">
        <f>_xlfn.XLOOKUP(A80,'[28]ASMIS 2022-23'!A:A,'[28]ASMIS 2022-23'!I:I,"",0)</f>
        <v>Qualified</v>
      </c>
      <c r="AJ80" s="29">
        <f>_xlfn.XLOOKUP(A80,'[28]Budget 22-23'!A:A,'[28]Budget 22-23'!J:J,"0")</f>
        <v>37626852000</v>
      </c>
      <c r="AM80" s="29">
        <f>VLOOKUP(A80,[28]Budget!A:L,11,FALSE)</f>
        <v>1305898000</v>
      </c>
      <c r="AN80" s="29">
        <f>VLOOKUP(A80,[28]Budget!A:L,12,FALSE)</f>
        <v>37830689000</v>
      </c>
      <c r="AP80" s="50">
        <f t="shared" si="1"/>
        <v>0</v>
      </c>
    </row>
    <row r="81" spans="1:42" ht="21" customHeight="1" x14ac:dyDescent="0.25">
      <c r="A81" s="43">
        <v>116</v>
      </c>
      <c r="B81" s="44" t="s">
        <v>28</v>
      </c>
      <c r="C81" s="44" t="s">
        <v>326</v>
      </c>
      <c r="D81" s="44" t="s">
        <v>454</v>
      </c>
      <c r="E81" s="44" t="s">
        <v>658</v>
      </c>
      <c r="F81" s="44" t="s">
        <v>658</v>
      </c>
      <c r="G81" s="44" t="s">
        <v>28</v>
      </c>
      <c r="H81" s="44" t="s">
        <v>1</v>
      </c>
      <c r="I81" s="44" t="s">
        <v>1</v>
      </c>
      <c r="J81" s="51" t="s">
        <v>17</v>
      </c>
      <c r="K81" s="51" t="s">
        <v>17</v>
      </c>
      <c r="L81" s="51" t="s">
        <v>17</v>
      </c>
      <c r="M81" s="51" t="s">
        <v>17</v>
      </c>
      <c r="N81" s="54" t="s">
        <v>17</v>
      </c>
      <c r="O81" s="47" t="str">
        <f>VLOOKUP(A81,'[28]191-2022-23'!A:P,13,FALSE)</f>
        <v>Unqualified with findings</v>
      </c>
      <c r="P81" s="2">
        <v>1</v>
      </c>
      <c r="Q81" s="2" t="str">
        <f>VLOOKUP(A81,'[28]Audit information - OS'!A:J,4,FALSE)</f>
        <v>Unchanged</v>
      </c>
      <c r="R81" s="2" t="s">
        <v>18</v>
      </c>
      <c r="S81" s="2" t="s">
        <v>18</v>
      </c>
      <c r="T81" s="48" t="str">
        <f>VLOOKUP(A81,'[28]Audit information - OS'!A:K,5,FALSE)</f>
        <v>Financially unqualified with findings on predetermined objectives and/or compliance with laws and regulations</v>
      </c>
      <c r="U81" s="48">
        <f>VLOOKUP(A81,'[28]Audit information - OS'!A:L,6,FALSE)</f>
        <v>0</v>
      </c>
      <c r="V81" s="48">
        <f>VLOOKUP(A81,'[28]Audit information - OS'!A:M,7,FALSE)</f>
        <v>0</v>
      </c>
      <c r="W81" s="48" t="str">
        <f>VLOOKUP(A81,'[28]Audit information - OS'!A:N,2,FALSE)</f>
        <v>Financially unqualified with findings on predetermined objectives and/or compliance with laws and regulations</v>
      </c>
      <c r="X81" s="48" t="str">
        <f>VLOOKUP(A81,'[28]Audit information - OS'!A:O,3,FALSE)</f>
        <v>2024/07/31</v>
      </c>
      <c r="Y81" s="2" t="e">
        <f>VLOOKUP(A81,'[28]AGSA - SOE'!A:A,1,FALSE)</f>
        <v>#N/A</v>
      </c>
      <c r="Z81" s="2">
        <f>(IFERROR(VLOOKUP(A81,'[28]KSD auditees'!A:A,1,FALSE),"0"))</f>
        <v>116</v>
      </c>
      <c r="AA81" s="29">
        <f>VLOOKUP(A81,[28]Budget!A:L,10,FALSE)</f>
        <v>25306556000</v>
      </c>
      <c r="AB81" s="49" t="str">
        <f>IF(_xlfn.XLOOKUP(A81,'[28]Outstanding audits'!A:A,'[28]Outstanding audits'!A:A,"",0)="","No","Yes")</f>
        <v>No</v>
      </c>
      <c r="AC81" s="29">
        <f>_xlfn.XLOOKUP(A81,'[28]Budget 18-19'!A:A,'[28]Budget 18-19'!J:J,"0")</f>
        <v>21073289000</v>
      </c>
      <c r="AD81" s="49" t="str">
        <f>_xlfn.XLOOKUP(A81,'[28]ASMIS 2022-23'!A:A,'[28]ASMIS 2022-23'!I:I,"",0)</f>
        <v>Unqualified with findings</v>
      </c>
      <c r="AJ81" s="29">
        <f>_xlfn.XLOOKUP(A81,'[28]Budget 22-23'!A:A,'[28]Budget 22-23'!J:J,"0")</f>
        <v>24546261000</v>
      </c>
      <c r="AM81" s="29">
        <f>VLOOKUP(A81,[28]Budget!A:L,11,FALSE)</f>
        <v>943181000</v>
      </c>
      <c r="AN81" s="29">
        <f>VLOOKUP(A81,[28]Budget!A:L,12,FALSE)</f>
        <v>24363375000</v>
      </c>
      <c r="AP81" s="50">
        <f t="shared" si="1"/>
        <v>0</v>
      </c>
    </row>
    <row r="82" spans="1:42" ht="21" customHeight="1" x14ac:dyDescent="0.25">
      <c r="A82" s="43">
        <v>117</v>
      </c>
      <c r="B82" s="44" t="s">
        <v>28</v>
      </c>
      <c r="C82" s="44" t="s">
        <v>326</v>
      </c>
      <c r="D82" s="44" t="s">
        <v>454</v>
      </c>
      <c r="E82" s="44" t="s">
        <v>1065</v>
      </c>
      <c r="F82" s="44" t="s">
        <v>1065</v>
      </c>
      <c r="G82" s="44" t="s">
        <v>28</v>
      </c>
      <c r="H82" s="44" t="s">
        <v>1</v>
      </c>
      <c r="I82" s="44" t="s">
        <v>1</v>
      </c>
      <c r="J82" s="51" t="s">
        <v>17</v>
      </c>
      <c r="K82" s="51" t="s">
        <v>17</v>
      </c>
      <c r="L82" s="51" t="s">
        <v>17</v>
      </c>
      <c r="M82" s="51" t="s">
        <v>17</v>
      </c>
      <c r="N82" s="54" t="s">
        <v>17</v>
      </c>
      <c r="O82" s="47" t="str">
        <f>VLOOKUP(A82,'[28]191-2022-23'!A:P,13,FALSE)</f>
        <v>Qualified</v>
      </c>
      <c r="P82" s="2">
        <v>1</v>
      </c>
      <c r="Q82" s="2" t="str">
        <f>VLOOKUP(A82,'[28]Audit information - OS'!A:J,4,FALSE)</f>
        <v>Unchanged</v>
      </c>
      <c r="R82" s="2" t="s">
        <v>18</v>
      </c>
      <c r="S82" s="2" t="s">
        <v>29</v>
      </c>
      <c r="T82" s="48" t="str">
        <f>VLOOKUP(A82,'[28]Audit information - OS'!A:K,5,FALSE)</f>
        <v>Financially unqualified with findings on predetermined objectives and/or compliance with laws and regulations</v>
      </c>
      <c r="U82" s="48">
        <f>VLOOKUP(A82,'[28]Audit information - OS'!A:L,6,FALSE)</f>
        <v>0</v>
      </c>
      <c r="V82" s="48">
        <f>VLOOKUP(A82,'[28]Audit information - OS'!A:M,7,FALSE)</f>
        <v>0</v>
      </c>
      <c r="W82" s="48" t="str">
        <f>VLOOKUP(A82,'[28]Audit information - OS'!A:N,2,FALSE)</f>
        <v>Financially unqualified with findings on predetermined objectives and/or compliance with laws and regulations</v>
      </c>
      <c r="X82" s="48" t="str">
        <f>VLOOKUP(A82,'[28]Audit information - OS'!A:O,3,FALSE)</f>
        <v>2024/07/31</v>
      </c>
      <c r="Y82" s="2" t="e">
        <f>VLOOKUP(A82,'[28]AGSA - SOE'!A:A,1,FALSE)</f>
        <v>#N/A</v>
      </c>
      <c r="Z82" s="2">
        <f>(IFERROR(VLOOKUP(A82,'[28]KSD auditees'!A:A,1,FALSE),"0"))</f>
        <v>117</v>
      </c>
      <c r="AA82" s="29">
        <f>VLOOKUP(A82,[28]Budget!A:L,10,FALSE)</f>
        <v>8609290000</v>
      </c>
      <c r="AB82" s="49" t="str">
        <f>IF(_xlfn.XLOOKUP(A82,'[28]Outstanding audits'!A:A,'[28]Outstanding audits'!A:A,"",0)="","No","Yes")</f>
        <v>No</v>
      </c>
      <c r="AC82" s="29">
        <f>_xlfn.XLOOKUP(A82,'[28]Budget 18-19'!A:A,'[28]Budget 18-19'!J:J,"0")</f>
        <v>6437552000</v>
      </c>
      <c r="AD82" s="49" t="str">
        <f>_xlfn.XLOOKUP(A82,'[28]ASMIS 2022-23'!A:A,'[28]ASMIS 2022-23'!I:I,"",0)</f>
        <v>Unqualified with findings</v>
      </c>
      <c r="AJ82" s="29">
        <f>_xlfn.XLOOKUP(A82,'[28]Budget 22-23'!A:A,'[28]Budget 22-23'!J:J,"0")</f>
        <v>7931934000</v>
      </c>
      <c r="AM82" s="29">
        <f>VLOOKUP(A82,[28]Budget!A:L,11,FALSE)</f>
        <v>500032000</v>
      </c>
      <c r="AN82" s="29">
        <f>VLOOKUP(A82,[28]Budget!A:L,12,FALSE)</f>
        <v>8109258000</v>
      </c>
      <c r="AP82" s="50">
        <f t="shared" si="1"/>
        <v>0</v>
      </c>
    </row>
    <row r="83" spans="1:42" ht="21" customHeight="1" x14ac:dyDescent="0.25">
      <c r="A83" s="43">
        <v>118</v>
      </c>
      <c r="B83" s="55" t="s">
        <v>28</v>
      </c>
      <c r="C83" s="44" t="s">
        <v>326</v>
      </c>
      <c r="D83" s="44" t="s">
        <v>454</v>
      </c>
      <c r="E83" s="44" t="s">
        <v>1021</v>
      </c>
      <c r="F83" s="44" t="s">
        <v>1021</v>
      </c>
      <c r="G83" s="44" t="s">
        <v>28</v>
      </c>
      <c r="H83" s="44" t="s">
        <v>1</v>
      </c>
      <c r="I83" s="44" t="s">
        <v>1</v>
      </c>
      <c r="J83" s="52" t="s">
        <v>26</v>
      </c>
      <c r="K83" s="52" t="s">
        <v>26</v>
      </c>
      <c r="L83" s="52" t="s">
        <v>26</v>
      </c>
      <c r="M83" s="52" t="s">
        <v>26</v>
      </c>
      <c r="N83" s="54" t="s">
        <v>17</v>
      </c>
      <c r="O83" s="47" t="str">
        <f>VLOOKUP(A83,'[28]191-2022-23'!A:P,13,FALSE)</f>
        <v>Unqualified with findings</v>
      </c>
      <c r="P83" s="2">
        <v>1</v>
      </c>
      <c r="Q83" s="2" t="str">
        <f>VLOOKUP(A83,'[28]Audit information - OS'!A:J,4,FALSE)</f>
        <v>Unchanged</v>
      </c>
      <c r="R83" s="2" t="s">
        <v>27</v>
      </c>
      <c r="S83" s="2" t="s">
        <v>27</v>
      </c>
      <c r="T83" s="48" t="str">
        <f>VLOOKUP(A83,'[28]Audit information - OS'!A:K,5,FALSE)</f>
        <v>Qualified</v>
      </c>
      <c r="U83" s="48">
        <f>VLOOKUP(A83,'[28]Audit information - OS'!A:L,6,FALSE)</f>
        <v>0</v>
      </c>
      <c r="V83" s="48">
        <f>VLOOKUP(A83,'[28]Audit information - OS'!A:M,7,FALSE)</f>
        <v>0</v>
      </c>
      <c r="W83" s="48" t="str">
        <f>VLOOKUP(A83,'[28]Audit information - OS'!A:N,2,FALSE)</f>
        <v>Qualified</v>
      </c>
      <c r="X83" s="48" t="str">
        <f>VLOOKUP(A83,'[28]Audit information - OS'!A:O,3,FALSE)</f>
        <v>2024/07/31</v>
      </c>
      <c r="Y83" s="2" t="e">
        <f>VLOOKUP(A83,'[28]AGSA - SOE'!A:A,1,FALSE)</f>
        <v>#N/A</v>
      </c>
      <c r="Z83" s="2">
        <f>(IFERROR(VLOOKUP(A83,'[28]KSD auditees'!A:A,1,FALSE),"0"))</f>
        <v>118</v>
      </c>
      <c r="AA83" s="29">
        <f>VLOOKUP(A83,[28]Budget!A:L,10,FALSE)</f>
        <v>19158749000</v>
      </c>
      <c r="AB83" s="49" t="str">
        <f>IF(_xlfn.XLOOKUP(A83,'[28]Outstanding audits'!A:A,'[28]Outstanding audits'!A:A,"",0)="","No","Yes")</f>
        <v>No</v>
      </c>
      <c r="AC83" s="29">
        <f>_xlfn.XLOOKUP(A83,'[28]Budget 18-19'!A:A,'[28]Budget 18-19'!J:J,"0")</f>
        <v>14767635000</v>
      </c>
      <c r="AD83" s="49" t="str">
        <f>_xlfn.XLOOKUP(A83,'[28]ASMIS 2022-23'!A:A,'[28]ASMIS 2022-23'!I:I,"",0)</f>
        <v>Qualified</v>
      </c>
      <c r="AJ83" s="29">
        <f>_xlfn.XLOOKUP(A83,'[28]Budget 22-23'!A:A,'[28]Budget 22-23'!J:J,"0")</f>
        <v>20779157000</v>
      </c>
      <c r="AM83" s="29">
        <f>VLOOKUP(A83,[28]Budget!A:L,11,FALSE)</f>
        <v>907571000</v>
      </c>
      <c r="AN83" s="29">
        <f>VLOOKUP(A83,[28]Budget!A:L,12,FALSE)</f>
        <v>18251178000</v>
      </c>
      <c r="AP83" s="50">
        <f t="shared" si="1"/>
        <v>0</v>
      </c>
    </row>
    <row r="84" spans="1:42" ht="21" customHeight="1" x14ac:dyDescent="0.25">
      <c r="A84" s="43">
        <v>119</v>
      </c>
      <c r="B84" s="44" t="s">
        <v>28</v>
      </c>
      <c r="C84" s="44" t="s">
        <v>326</v>
      </c>
      <c r="D84" s="44" t="s">
        <v>454</v>
      </c>
      <c r="E84" s="44" t="s">
        <v>1086</v>
      </c>
      <c r="F84" s="44" t="s">
        <v>1086</v>
      </c>
      <c r="G84" s="44" t="s">
        <v>28</v>
      </c>
      <c r="H84" s="44" t="s">
        <v>1</v>
      </c>
      <c r="I84" s="44" t="s">
        <v>1</v>
      </c>
      <c r="J84" s="51" t="s">
        <v>17</v>
      </c>
      <c r="K84" s="51" t="s">
        <v>17</v>
      </c>
      <c r="L84" s="51" t="s">
        <v>17</v>
      </c>
      <c r="M84" s="51" t="s">
        <v>17</v>
      </c>
      <c r="N84" s="54" t="s">
        <v>17</v>
      </c>
      <c r="O84" s="47" t="str">
        <f>VLOOKUP(A84,'[28]191-2022-23'!A:P,13,FALSE)</f>
        <v>Unqualified with findings</v>
      </c>
      <c r="P84" s="2">
        <v>1</v>
      </c>
      <c r="Q84" s="2" t="str">
        <f>VLOOKUP(A84,'[28]Audit information - OS'!A:J,4,FALSE)</f>
        <v>Unchanged</v>
      </c>
      <c r="R84" s="2" t="s">
        <v>18</v>
      </c>
      <c r="S84" s="2" t="s">
        <v>18</v>
      </c>
      <c r="T84" s="48" t="str">
        <f>VLOOKUP(A84,'[28]Audit information - OS'!A:K,5,FALSE)</f>
        <v>Financially unqualified with findings on predetermined objectives and/or compliance with laws and regulations</v>
      </c>
      <c r="U84" s="48">
        <f>VLOOKUP(A84,'[28]Audit information - OS'!A:L,6,FALSE)</f>
        <v>0</v>
      </c>
      <c r="V84" s="48">
        <f>VLOOKUP(A84,'[28]Audit information - OS'!A:M,7,FALSE)</f>
        <v>0</v>
      </c>
      <c r="W84" s="48" t="str">
        <f>VLOOKUP(A84,'[28]Audit information - OS'!A:N,2,FALSE)</f>
        <v>Financially unqualified with findings on predetermined objectives and/or compliance with laws and regulations</v>
      </c>
      <c r="X84" s="48" t="str">
        <f>VLOOKUP(A84,'[28]Audit information - OS'!A:O,3,FALSE)</f>
        <v>2024/07/31</v>
      </c>
      <c r="Y84" s="2" t="e">
        <f>VLOOKUP(A84,'[28]AGSA - SOE'!A:A,1,FALSE)</f>
        <v>#N/A</v>
      </c>
      <c r="Z84" s="2">
        <f>(IFERROR(VLOOKUP(A84,'[28]KSD auditees'!A:A,1,FALSE),"0"))</f>
        <v>119</v>
      </c>
      <c r="AA84" s="29">
        <f>VLOOKUP(A84,[28]Budget!A:L,10,FALSE)</f>
        <v>28128931000</v>
      </c>
      <c r="AB84" s="49" t="str">
        <f>IF(_xlfn.XLOOKUP(A84,'[28]Outstanding audits'!A:A,'[28]Outstanding audits'!A:A,"",0)="","No","Yes")</f>
        <v>No</v>
      </c>
      <c r="AC84" s="29">
        <f>_xlfn.XLOOKUP(A84,'[28]Budget 18-19'!A:A,'[28]Budget 18-19'!J:J,"0")</f>
        <v>22149780000</v>
      </c>
      <c r="AD84" s="49" t="str">
        <f>_xlfn.XLOOKUP(A84,'[28]ASMIS 2022-23'!A:A,'[28]ASMIS 2022-23'!I:I,"",0)</f>
        <v>Unqualified with findings</v>
      </c>
      <c r="AJ84" s="29">
        <f>_xlfn.XLOOKUP(A84,'[28]Budget 22-23'!A:A,'[28]Budget 22-23'!J:J,"0")</f>
        <v>28165916002</v>
      </c>
      <c r="AM84" s="29">
        <f>VLOOKUP(A84,[28]Budget!A:L,11,FALSE)</f>
        <v>1471426000</v>
      </c>
      <c r="AN84" s="29">
        <f>VLOOKUP(A84,[28]Budget!A:L,12,FALSE)</f>
        <v>26657505000</v>
      </c>
      <c r="AP84" s="50">
        <f t="shared" si="1"/>
        <v>0</v>
      </c>
    </row>
    <row r="85" spans="1:42" ht="20.25" customHeight="1" x14ac:dyDescent="0.25">
      <c r="A85" s="43">
        <v>127</v>
      </c>
      <c r="B85" s="44" t="s">
        <v>138</v>
      </c>
      <c r="C85" s="44" t="s">
        <v>326</v>
      </c>
      <c r="D85" s="44" t="s">
        <v>454</v>
      </c>
      <c r="E85" s="44" t="s">
        <v>1086</v>
      </c>
      <c r="F85" s="44" t="s">
        <v>1086</v>
      </c>
      <c r="G85" s="44" t="s">
        <v>859</v>
      </c>
      <c r="H85" s="44" t="s">
        <v>1</v>
      </c>
      <c r="I85" s="44" t="s">
        <v>1</v>
      </c>
      <c r="J85" s="45" t="s">
        <v>33</v>
      </c>
      <c r="K85" s="45" t="s">
        <v>33</v>
      </c>
      <c r="L85" s="45" t="s">
        <v>33</v>
      </c>
      <c r="M85" s="45" t="s">
        <v>33</v>
      </c>
      <c r="N85" s="46" t="s">
        <v>33</v>
      </c>
      <c r="O85" s="47" t="str">
        <f>VLOOKUP(A85,'[28]191-2022-23'!A:P,13,FALSE)</f>
        <v>Unqualified with no findings</v>
      </c>
      <c r="Q85" s="2" t="str">
        <f>VLOOKUP(A85,'[28]Audit information - OS'!A:J,4,FALSE)</f>
        <v>Unchanged</v>
      </c>
      <c r="R85" s="2" t="s">
        <v>18</v>
      </c>
      <c r="S85" s="2" t="s">
        <v>18</v>
      </c>
      <c r="T85" s="48" t="str">
        <f>VLOOKUP(A85,'[28]Audit information - OS'!A:K,5,FALSE)</f>
        <v>Financially unqualified with no findings on predetermined objectives or compliance with laws and regulations</v>
      </c>
      <c r="U85" s="48">
        <f>VLOOKUP(A85,'[28]Audit information - OS'!A:L,6,FALSE)</f>
        <v>0</v>
      </c>
      <c r="V85" s="48">
        <f>VLOOKUP(A85,'[28]Audit information - OS'!A:M,7,FALSE)</f>
        <v>0</v>
      </c>
      <c r="W85" s="48" t="str">
        <f>VLOOKUP(A85,'[28]Audit information - OS'!A:N,2,FALSE)</f>
        <v>Financially unqualified with no findings on predetermined objectives or compliance with laws and regulations</v>
      </c>
      <c r="X85" s="48" t="str">
        <f>VLOOKUP(A85,'[28]Audit information - OS'!A:O,3,FALSE)</f>
        <v>2024/07/31</v>
      </c>
      <c r="Y85" s="2" t="e">
        <f>VLOOKUP(A85,'[28]AGSA - SOE'!A:A,1,FALSE)</f>
        <v>#N/A</v>
      </c>
      <c r="Z85" s="2">
        <f>(IFERROR(VLOOKUP(A85,'[28]KSD auditees'!A:A,1,FALSE),"0"))</f>
        <v>127</v>
      </c>
      <c r="AA85" s="29">
        <f>VLOOKUP(A85,[28]Budget!A:L,10,FALSE)</f>
        <v>587653000</v>
      </c>
      <c r="AB85" s="49" t="str">
        <f>IF(_xlfn.XLOOKUP(A85,'[28]Outstanding audits'!A:A,'[28]Outstanding audits'!A:A,"",0)="","No","Yes")</f>
        <v>No</v>
      </c>
      <c r="AC85" s="29">
        <f>_xlfn.XLOOKUP(A85,'[28]Budget 18-19'!A:A,'[28]Budget 18-19'!J:J,"0")</f>
        <v>267775000</v>
      </c>
      <c r="AD85" s="49" t="str">
        <f>_xlfn.XLOOKUP(A85,'[28]ASMIS 2022-23'!A:A,'[28]ASMIS 2022-23'!I:I,"",0)</f>
        <v>Unqualified with no findings</v>
      </c>
      <c r="AJ85" s="29">
        <f>_xlfn.XLOOKUP(A85,'[28]Budget 22-23'!A:A,'[28]Budget 22-23'!J:J,"0")</f>
        <v>575592000</v>
      </c>
      <c r="AM85" s="29">
        <f>VLOOKUP(A85,[28]Budget!A:L,11,FALSE)</f>
        <v>5150000</v>
      </c>
      <c r="AN85" s="29">
        <f>VLOOKUP(A85,[28]Budget!A:L,12,FALSE)</f>
        <v>582503000</v>
      </c>
      <c r="AP85" s="50">
        <f t="shared" si="1"/>
        <v>0</v>
      </c>
    </row>
    <row r="86" spans="1:42" ht="30" customHeight="1" x14ac:dyDescent="0.25">
      <c r="A86" s="43">
        <v>350</v>
      </c>
      <c r="B86" s="44" t="s">
        <v>1265</v>
      </c>
      <c r="C86" s="44" t="s">
        <v>481</v>
      </c>
      <c r="D86" s="44" t="s">
        <v>454</v>
      </c>
      <c r="E86" s="44" t="s">
        <v>492</v>
      </c>
      <c r="F86" s="44" t="s">
        <v>492</v>
      </c>
      <c r="G86" s="44" t="s">
        <v>482</v>
      </c>
      <c r="H86" s="44" t="s">
        <v>1</v>
      </c>
      <c r="I86" s="44" t="s">
        <v>1</v>
      </c>
      <c r="J86" s="45" t="s">
        <v>33</v>
      </c>
      <c r="K86" s="45" t="s">
        <v>33</v>
      </c>
      <c r="L86" s="51" t="s">
        <v>17</v>
      </c>
      <c r="M86" s="51" t="s">
        <v>17</v>
      </c>
      <c r="N86" s="54" t="s">
        <v>17</v>
      </c>
      <c r="O86" s="47" t="str">
        <f>VLOOKUP(A86,'[28]191-2022-23'!A:P,13,FALSE)</f>
        <v>Unqualified with findings</v>
      </c>
      <c r="Q86" s="2" t="str">
        <f>VLOOKUP(A86,'[28]Audit information - OS'!A:J,4,FALSE)</f>
        <v>Unchanged</v>
      </c>
      <c r="R86" s="2" t="s">
        <v>29</v>
      </c>
      <c r="S86" s="2" t="s">
        <v>29</v>
      </c>
      <c r="T86" s="48" t="str">
        <f>VLOOKUP(A86,'[28]Audit information - OS'!A:K,5,FALSE)</f>
        <v>Financially unqualified with no findings on predetermined objectives or compliance with laws and regulations</v>
      </c>
      <c r="U86" s="48">
        <f>VLOOKUP(A86,'[28]Audit information - OS'!A:L,6,FALSE)</f>
        <v>0</v>
      </c>
      <c r="V86" s="48">
        <f>VLOOKUP(A86,'[28]Audit information - OS'!A:M,7,FALSE)</f>
        <v>0</v>
      </c>
      <c r="W86" s="48" t="str">
        <f>VLOOKUP(A86,'[28]Audit information - OS'!A:N,2,FALSE)</f>
        <v>Financially unqualified with no findings on predetermined objectives or compliance with laws and regulations</v>
      </c>
      <c r="X86" s="48" t="str">
        <f>VLOOKUP(A86,'[28]Audit information - OS'!A:O,3,FALSE)</f>
        <v>2024/07/31</v>
      </c>
      <c r="Y86" s="2" t="e">
        <f>VLOOKUP(A86,'[28]AGSA - SOE'!A:A,1,FALSE)</f>
        <v>#N/A</v>
      </c>
      <c r="Z86" s="2" t="str">
        <f>(IFERROR(VLOOKUP(A86,'[28]KSD auditees'!A:A,1,FALSE),"0"))</f>
        <v>0</v>
      </c>
      <c r="AA86" s="29">
        <f>VLOOKUP(A86,[28]Budget!A:L,10,FALSE)</f>
        <v>345690004</v>
      </c>
      <c r="AB86" s="49" t="str">
        <f>IF(_xlfn.XLOOKUP(A86,'[28]Outstanding audits'!A:A,'[28]Outstanding audits'!A:A,"",0)="","No","Yes")</f>
        <v>No</v>
      </c>
      <c r="AC86" s="29">
        <f>_xlfn.XLOOKUP(A86,'[28]Budget 18-19'!A:A,'[28]Budget 18-19'!J:J,"0")</f>
        <v>253118000</v>
      </c>
      <c r="AD86" s="49" t="str">
        <f>_xlfn.XLOOKUP(A86,'[28]ASMIS 2022-23'!A:A,'[28]ASMIS 2022-23'!I:I,"",0)</f>
        <v>Unqualified with no findings</v>
      </c>
      <c r="AJ86" s="29">
        <f>_xlfn.XLOOKUP(A86,'[28]Budget 22-23'!A:A,'[28]Budget 22-23'!J:J,"0")</f>
        <v>301179000</v>
      </c>
      <c r="AM86" s="29">
        <f>VLOOKUP(A86,[28]Budget!A:L,11,FALSE)</f>
        <v>2984769</v>
      </c>
      <c r="AN86" s="29">
        <f>VLOOKUP(A86,[28]Budget!A:L,12,FALSE)</f>
        <v>342705235</v>
      </c>
      <c r="AP86" s="50">
        <f t="shared" si="1"/>
        <v>0</v>
      </c>
    </row>
    <row r="87" spans="1:42" ht="48.75" customHeight="1" x14ac:dyDescent="0.25">
      <c r="A87" s="43">
        <v>15</v>
      </c>
      <c r="B87" s="44" t="s">
        <v>139</v>
      </c>
      <c r="C87" s="44" t="s">
        <v>326</v>
      </c>
      <c r="D87" s="44" t="s">
        <v>454</v>
      </c>
      <c r="E87" s="44" t="s">
        <v>519</v>
      </c>
      <c r="F87" s="44" t="s">
        <v>519</v>
      </c>
      <c r="G87" s="44" t="s">
        <v>530</v>
      </c>
      <c r="H87" s="44" t="s">
        <v>1</v>
      </c>
      <c r="I87" s="44" t="s">
        <v>1</v>
      </c>
      <c r="J87" s="51" t="s">
        <v>17</v>
      </c>
      <c r="K87" s="51" t="s">
        <v>17</v>
      </c>
      <c r="L87" s="51" t="s">
        <v>17</v>
      </c>
      <c r="M87" s="45" t="s">
        <v>33</v>
      </c>
      <c r="N87" s="54" t="s">
        <v>17</v>
      </c>
      <c r="O87" s="47" t="str">
        <f>VLOOKUP(A87,'[28]191-2022-23'!A:P,13,FALSE)</f>
        <v>Unqualified with findings</v>
      </c>
      <c r="Q87" s="2" t="str">
        <f>VLOOKUP(A87,'[28]Audit information - OS'!A:J,4,FALSE)</f>
        <v>Unchanged</v>
      </c>
      <c r="R87" s="2" t="s">
        <v>18</v>
      </c>
      <c r="S87" s="2" t="s">
        <v>18</v>
      </c>
      <c r="T87" s="48" t="str">
        <f>VLOOKUP(A87,'[28]Audit information - OS'!A:K,5,FALSE)</f>
        <v>Financially unqualified with findings on predetermined objectives and/or compliance with laws and regulations</v>
      </c>
      <c r="U87" s="48">
        <f>VLOOKUP(A87,'[28]Audit information - OS'!A:L,6,FALSE)</f>
        <v>0</v>
      </c>
      <c r="V87" s="48">
        <f>VLOOKUP(A87,'[28]Audit information - OS'!A:M,7,FALSE)</f>
        <v>0</v>
      </c>
      <c r="W87" s="48" t="str">
        <f>VLOOKUP(A87,'[28]Audit information - OS'!A:N,2,FALSE)</f>
        <v>Financially unqualified with findings on predetermined objectives and/or compliance with laws and regulations</v>
      </c>
      <c r="X87" s="48" t="str">
        <f>VLOOKUP(A87,'[28]Audit information - OS'!A:O,3,FALSE)</f>
        <v>2024/07/31</v>
      </c>
      <c r="Y87" s="2" t="e">
        <f>VLOOKUP(A87,'[28]AGSA - SOE'!A:A,1,FALSE)</f>
        <v>#N/A</v>
      </c>
      <c r="Z87" s="2">
        <f>(IFERROR(VLOOKUP(A87,'[28]KSD auditees'!A:A,1,FALSE),"0"))</f>
        <v>15</v>
      </c>
      <c r="AA87" s="29">
        <f>VLOOKUP(A87,[28]Budget!A:L,10,FALSE)</f>
        <v>1259117000</v>
      </c>
      <c r="AB87" s="49" t="str">
        <f>IF(_xlfn.XLOOKUP(A87,'[28]Outstanding audits'!A:A,'[28]Outstanding audits'!A:A,"",0)="","No","Yes")</f>
        <v>No</v>
      </c>
      <c r="AC87" s="29">
        <f>_xlfn.XLOOKUP(A87,'[28]Budget 18-19'!A:A,'[28]Budget 18-19'!J:J,"0")</f>
        <v>997764000</v>
      </c>
      <c r="AD87" s="49" t="str">
        <f>_xlfn.XLOOKUP(A87,'[28]ASMIS 2022-23'!A:A,'[28]ASMIS 2022-23'!I:I,"",0)</f>
        <v>Unqualified with findings</v>
      </c>
      <c r="AJ87" s="29">
        <f>_xlfn.XLOOKUP(A87,'[28]Budget 22-23'!A:A,'[28]Budget 22-23'!J:J,"0")</f>
        <v>1011036000</v>
      </c>
      <c r="AM87" s="29">
        <f>VLOOKUP(A87,[28]Budget!A:L,11,FALSE)</f>
        <v>31318000</v>
      </c>
      <c r="AN87" s="29">
        <f>VLOOKUP(A87,[28]Budget!A:L,12,FALSE)</f>
        <v>1227799000</v>
      </c>
      <c r="AP87" s="50">
        <f t="shared" si="1"/>
        <v>0</v>
      </c>
    </row>
    <row r="88" spans="1:42" ht="30" customHeight="1" x14ac:dyDescent="0.25">
      <c r="A88" s="43">
        <v>37</v>
      </c>
      <c r="B88" s="44" t="s">
        <v>1254</v>
      </c>
      <c r="C88" s="44" t="s">
        <v>326</v>
      </c>
      <c r="D88" s="44" t="s">
        <v>454</v>
      </c>
      <c r="E88" s="44" t="s">
        <v>519</v>
      </c>
      <c r="F88" s="44" t="s">
        <v>519</v>
      </c>
      <c r="G88" s="44" t="s">
        <v>452</v>
      </c>
      <c r="H88" s="44" t="s">
        <v>1</v>
      </c>
      <c r="I88" s="44" t="s">
        <v>1</v>
      </c>
      <c r="J88" s="45" t="s">
        <v>33</v>
      </c>
      <c r="K88" s="51" t="s">
        <v>17</v>
      </c>
      <c r="L88" s="51" t="s">
        <v>17</v>
      </c>
      <c r="M88" s="51" t="s">
        <v>17</v>
      </c>
      <c r="N88" s="46" t="s">
        <v>33</v>
      </c>
      <c r="O88" s="47" t="str">
        <f>VLOOKUP(A88,'[28]191-2022-23'!A:P,13,FALSE)</f>
        <v>Unqualified with findings</v>
      </c>
      <c r="Q88" s="2" t="str">
        <f>VLOOKUP(A88,'[28]Audit information - OS'!A:J,4,FALSE)</f>
        <v>Improved</v>
      </c>
      <c r="R88" s="2" t="s">
        <v>18</v>
      </c>
      <c r="S88" s="2" t="s">
        <v>29</v>
      </c>
      <c r="T88" s="48" t="str">
        <f>VLOOKUP(A88,'[28]Audit information - OS'!A:K,5,FALSE)</f>
        <v>Financially unqualified with no findings on predetermined objectives or compliance with laws and regulations</v>
      </c>
      <c r="U88" s="48" t="str">
        <f>VLOOKUP(A88,'[28]Audit information - OS'!A:L,6,FALSE)</f>
        <v>Audit delays - Late finalisation of PFMA/MFMA audits</v>
      </c>
      <c r="V88" s="48">
        <f>VLOOKUP(A88,'[28]Audit information - OS'!A:M,7,FALSE)</f>
        <v>0</v>
      </c>
      <c r="W88" s="48" t="str">
        <f>VLOOKUP(A88,'[28]Audit information - OS'!A:N,2,FALSE)</f>
        <v>Financially unqualified with findings on predetermined objectives and/or compliance with laws and regulations</v>
      </c>
      <c r="X88" s="48" t="str">
        <f>VLOOKUP(A88,'[28]Audit information - OS'!A:O,3,FALSE)</f>
        <v>2024/07/31</v>
      </c>
      <c r="Y88" s="2" t="e">
        <f>VLOOKUP(A88,'[28]AGSA - SOE'!A:A,1,FALSE)</f>
        <v>#N/A</v>
      </c>
      <c r="Z88" s="2" t="str">
        <f>(IFERROR(VLOOKUP(A88,'[28]KSD auditees'!A:A,1,FALSE),"0"))</f>
        <v>0</v>
      </c>
      <c r="AA88" s="29">
        <f>VLOOKUP(A88,[28]Budget!A:L,10,FALSE)</f>
        <v>2365556000</v>
      </c>
      <c r="AB88" s="49" t="str">
        <f>IF(_xlfn.XLOOKUP(A88,'[28]Outstanding audits'!A:A,'[28]Outstanding audits'!A:A,"",0)="","No","Yes")</f>
        <v>No</v>
      </c>
      <c r="AC88" s="29">
        <f>_xlfn.XLOOKUP(A88,'[28]Budget 18-19'!A:A,'[28]Budget 18-19'!J:J,"0")</f>
        <v>752015000</v>
      </c>
      <c r="AD88" s="49" t="str">
        <f>_xlfn.XLOOKUP(A88,'[28]ASMIS 2022-23'!A:A,'[28]ASMIS 2022-23'!I:I,"",0)</f>
        <v>Unqualified with findings</v>
      </c>
      <c r="AF88" s="2" t="str">
        <f>_xlfn.CONCAT(B88," (",E88,"), ")</f>
        <v xml:space="preserve">Community Safety (GP), </v>
      </c>
      <c r="AJ88" s="29">
        <f>_xlfn.XLOOKUP(A88,'[28]Budget 22-23'!A:A,'[28]Budget 22-23'!J:J,"0")</f>
        <v>1374065000</v>
      </c>
      <c r="AM88" s="29">
        <f>VLOOKUP(A88,[28]Budget!A:L,11,FALSE)</f>
        <v>365556000</v>
      </c>
      <c r="AN88" s="29">
        <f>VLOOKUP(A88,[28]Budget!A:L,12,FALSE)</f>
        <v>2000000000</v>
      </c>
      <c r="AP88" s="50">
        <f t="shared" si="1"/>
        <v>0</v>
      </c>
    </row>
    <row r="89" spans="1:42" ht="21" customHeight="1" x14ac:dyDescent="0.25">
      <c r="A89" s="43">
        <v>231</v>
      </c>
      <c r="B89" s="44" t="s">
        <v>754</v>
      </c>
      <c r="C89" s="44" t="s">
        <v>326</v>
      </c>
      <c r="D89" s="44" t="s">
        <v>454</v>
      </c>
      <c r="E89" s="44" t="s">
        <v>519</v>
      </c>
      <c r="F89" s="44" t="s">
        <v>519</v>
      </c>
      <c r="G89" s="44" t="s">
        <v>456</v>
      </c>
      <c r="H89" s="44" t="s">
        <v>1</v>
      </c>
      <c r="I89" s="44" t="s">
        <v>1</v>
      </c>
      <c r="J89" s="45" t="s">
        <v>33</v>
      </c>
      <c r="K89" s="45" t="s">
        <v>33</v>
      </c>
      <c r="L89" s="45" t="s">
        <v>33</v>
      </c>
      <c r="M89" s="45" t="s">
        <v>33</v>
      </c>
      <c r="N89" s="46" t="s">
        <v>33</v>
      </c>
      <c r="O89" s="47" t="str">
        <f>VLOOKUP(A89,'[28]191-2022-23'!A:P,13,FALSE)</f>
        <v>Unqualified with no findings</v>
      </c>
      <c r="Q89" s="2" t="str">
        <f>VLOOKUP(A89,'[28]Audit information - OS'!A:J,4,FALSE)</f>
        <v>Unchanged</v>
      </c>
      <c r="R89" s="2" t="s">
        <v>18</v>
      </c>
      <c r="S89" s="2" t="s">
        <v>18</v>
      </c>
      <c r="T89" s="48" t="str">
        <f>VLOOKUP(A89,'[28]Audit information - OS'!A:K,5,FALSE)</f>
        <v>Financially unqualified with no findings on predetermined objectives or compliance with laws and regulations</v>
      </c>
      <c r="U89" s="48">
        <f>VLOOKUP(A89,'[28]Audit information - OS'!A:L,6,FALSE)</f>
        <v>0</v>
      </c>
      <c r="V89" s="48">
        <f>VLOOKUP(A89,'[28]Audit information - OS'!A:M,7,FALSE)</f>
        <v>0</v>
      </c>
      <c r="W89" s="48" t="str">
        <f>VLOOKUP(A89,'[28]Audit information - OS'!A:N,2,FALSE)</f>
        <v>Financially unqualified with no findings on predetermined objectives or compliance with laws and regulations</v>
      </c>
      <c r="X89" s="48" t="str">
        <f>VLOOKUP(A89,'[28]Audit information - OS'!A:O,3,FALSE)</f>
        <v>2024/07/31</v>
      </c>
      <c r="Y89" s="2" t="e">
        <f>VLOOKUP(A89,'[28]AGSA - SOE'!A:A,1,FALSE)</f>
        <v>#N/A</v>
      </c>
      <c r="Z89" s="2" t="str">
        <f>(IFERROR(VLOOKUP(A89,'[28]KSD auditees'!A:A,1,FALSE),"0"))</f>
        <v>0</v>
      </c>
      <c r="AA89" s="29">
        <f>VLOOKUP(A89,[28]Budget!A:L,10,FALSE)</f>
        <v>1080495000</v>
      </c>
      <c r="AB89" s="49" t="str">
        <f>IF(_xlfn.XLOOKUP(A89,'[28]Outstanding audits'!A:A,'[28]Outstanding audits'!A:A,"",0)="","No","Yes")</f>
        <v>No</v>
      </c>
      <c r="AC89" s="29">
        <f>_xlfn.XLOOKUP(A89,'[28]Budget 18-19'!A:A,'[28]Budget 18-19'!J:J,"0")</f>
        <v>533235000</v>
      </c>
      <c r="AD89" s="49" t="str">
        <f>_xlfn.XLOOKUP(A89,'[28]ASMIS 2022-23'!A:A,'[28]ASMIS 2022-23'!I:I,"",0)</f>
        <v>Unqualified with no findings</v>
      </c>
      <c r="AJ89" s="29">
        <f>_xlfn.XLOOKUP(A89,'[28]Budget 22-23'!A:A,'[28]Budget 22-23'!J:J,"0")</f>
        <v>610789000</v>
      </c>
      <c r="AM89" s="29">
        <f>VLOOKUP(A89,[28]Budget!A:L,11,FALSE)</f>
        <v>2080000</v>
      </c>
      <c r="AN89" s="29">
        <f>VLOOKUP(A89,[28]Budget!A:L,12,FALSE)</f>
        <v>1078415000</v>
      </c>
      <c r="AP89" s="50">
        <f t="shared" si="1"/>
        <v>0</v>
      </c>
    </row>
    <row r="90" spans="1:42" ht="20.25" customHeight="1" x14ac:dyDescent="0.25">
      <c r="A90" s="43">
        <v>105</v>
      </c>
      <c r="B90" s="44" t="s">
        <v>534</v>
      </c>
      <c r="C90" s="44" t="s">
        <v>326</v>
      </c>
      <c r="D90" s="44" t="s">
        <v>454</v>
      </c>
      <c r="E90" s="44" t="s">
        <v>519</v>
      </c>
      <c r="F90" s="44" t="s">
        <v>519</v>
      </c>
      <c r="G90" s="44" t="s">
        <v>534</v>
      </c>
      <c r="H90" s="44" t="s">
        <v>1</v>
      </c>
      <c r="I90" s="44" t="s">
        <v>1</v>
      </c>
      <c r="J90" s="45" t="s">
        <v>33</v>
      </c>
      <c r="K90" s="45" t="s">
        <v>33</v>
      </c>
      <c r="L90" s="51" t="s">
        <v>17</v>
      </c>
      <c r="M90" s="45" t="s">
        <v>33</v>
      </c>
      <c r="N90" s="46" t="s">
        <v>33</v>
      </c>
      <c r="O90" s="47" t="str">
        <f>VLOOKUP(A90,'[28]191-2022-23'!A:P,13,FALSE)</f>
        <v>Unqualified with findings</v>
      </c>
      <c r="Q90" s="2" t="str">
        <f>VLOOKUP(A90,'[28]Audit information - OS'!A:J,4,FALSE)</f>
        <v>Unchanged</v>
      </c>
      <c r="R90" s="2" t="s">
        <v>18</v>
      </c>
      <c r="S90" s="2" t="s">
        <v>29</v>
      </c>
      <c r="T90" s="48" t="str">
        <f>VLOOKUP(A90,'[28]Audit information - OS'!A:K,5,FALSE)</f>
        <v>Financially unqualified with no findings on predetermined objectives or compliance with laws and regulations</v>
      </c>
      <c r="U90" s="48">
        <f>VLOOKUP(A90,'[28]Audit information - OS'!A:L,6,FALSE)</f>
        <v>0</v>
      </c>
      <c r="V90" s="48">
        <f>VLOOKUP(A90,'[28]Audit information - OS'!A:M,7,FALSE)</f>
        <v>0</v>
      </c>
      <c r="W90" s="48" t="str">
        <f>VLOOKUP(A90,'[28]Audit information - OS'!A:N,2,FALSE)</f>
        <v>Financially unqualified with no findings on predetermined objectives or compliance with laws and regulations</v>
      </c>
      <c r="X90" s="48" t="str">
        <f>VLOOKUP(A90,'[28]Audit information - OS'!A:O,3,FALSE)</f>
        <v>2024/07/31</v>
      </c>
      <c r="Y90" s="2" t="e">
        <f>VLOOKUP(A90,'[28]AGSA - SOE'!A:A,1,FALSE)</f>
        <v>#N/A</v>
      </c>
      <c r="Z90" s="2" t="str">
        <f>(IFERROR(VLOOKUP(A90,'[28]KSD auditees'!A:A,1,FALSE),"0"))</f>
        <v>0</v>
      </c>
      <c r="AA90" s="29">
        <f>VLOOKUP(A90,[28]Budget!A:L,10,FALSE)</f>
        <v>449852000</v>
      </c>
      <c r="AB90" s="49" t="str">
        <f>IF(_xlfn.XLOOKUP(A90,'[28]Outstanding audits'!A:A,'[28]Outstanding audits'!A:A,"",0)="","No","Yes")</f>
        <v>No</v>
      </c>
      <c r="AC90" s="29">
        <f>_xlfn.XLOOKUP(A90,'[28]Budget 18-19'!A:A,'[28]Budget 18-19'!J:J,"0")</f>
        <v>1536399000</v>
      </c>
      <c r="AD90" s="49" t="str">
        <f>_xlfn.XLOOKUP(A90,'[28]ASMIS 2022-23'!A:A,'[28]ASMIS 2022-23'!I:I,"",0)</f>
        <v>Unqualified with no findings</v>
      </c>
      <c r="AJ90" s="29">
        <f>_xlfn.XLOOKUP(A90,'[28]Budget 22-23'!A:A,'[28]Budget 22-23'!J:J,"0")</f>
        <v>447410000</v>
      </c>
      <c r="AM90" s="29">
        <f>VLOOKUP(A90,[28]Budget!A:L,11,FALSE)</f>
        <v>22625000</v>
      </c>
      <c r="AN90" s="29">
        <f>VLOOKUP(A90,[28]Budget!A:L,12,FALSE)</f>
        <v>427227000</v>
      </c>
      <c r="AP90" s="50">
        <f t="shared" si="1"/>
        <v>0</v>
      </c>
    </row>
    <row r="91" spans="1:42" ht="21" customHeight="1" x14ac:dyDescent="0.25">
      <c r="A91" s="43">
        <v>113</v>
      </c>
      <c r="B91" s="44" t="s">
        <v>28</v>
      </c>
      <c r="C91" s="44" t="s">
        <v>326</v>
      </c>
      <c r="D91" s="44" t="s">
        <v>454</v>
      </c>
      <c r="E91" s="44" t="s">
        <v>519</v>
      </c>
      <c r="F91" s="44" t="s">
        <v>519</v>
      </c>
      <c r="G91" s="44" t="s">
        <v>28</v>
      </c>
      <c r="H91" s="44" t="s">
        <v>1</v>
      </c>
      <c r="I91" s="44" t="s">
        <v>1</v>
      </c>
      <c r="J91" s="45" t="s">
        <v>33</v>
      </c>
      <c r="K91" s="45" t="s">
        <v>33</v>
      </c>
      <c r="L91" s="51" t="s">
        <v>17</v>
      </c>
      <c r="M91" s="51" t="s">
        <v>17</v>
      </c>
      <c r="N91" s="54" t="s">
        <v>17</v>
      </c>
      <c r="O91" s="47" t="str">
        <f>VLOOKUP(A91,'[28]191-2022-23'!A:P,13,FALSE)</f>
        <v>Unqualified with findings</v>
      </c>
      <c r="P91" s="2">
        <v>1</v>
      </c>
      <c r="Q91" s="2" t="str">
        <f>VLOOKUP(A91,'[28]Audit information - OS'!A:J,4,FALSE)</f>
        <v>Unchanged</v>
      </c>
      <c r="R91" s="2" t="s">
        <v>29</v>
      </c>
      <c r="S91" s="2" t="s">
        <v>29</v>
      </c>
      <c r="T91" s="48" t="str">
        <f>VLOOKUP(A91,'[28]Audit information - OS'!A:K,5,FALSE)</f>
        <v>Financially unqualified with no findings on predetermined objectives or compliance with laws and regulations</v>
      </c>
      <c r="U91" s="48">
        <f>VLOOKUP(A91,'[28]Audit information - OS'!A:L,6,FALSE)</f>
        <v>0</v>
      </c>
      <c r="V91" s="48">
        <f>VLOOKUP(A91,'[28]Audit information - OS'!A:M,7,FALSE)</f>
        <v>0</v>
      </c>
      <c r="W91" s="48" t="str">
        <f>VLOOKUP(A91,'[28]Audit information - OS'!A:N,2,FALSE)</f>
        <v>Financially unqualified with no findings on predetermined objectives or compliance with laws and regulations</v>
      </c>
      <c r="X91" s="48" t="str">
        <f>VLOOKUP(A91,'[28]Audit information - OS'!A:O,3,FALSE)</f>
        <v>2024/07/31</v>
      </c>
      <c r="Y91" s="2" t="e">
        <f>VLOOKUP(A91,'[28]AGSA - SOE'!A:A,1,FALSE)</f>
        <v>#N/A</v>
      </c>
      <c r="Z91" s="2">
        <f>(IFERROR(VLOOKUP(A91,'[28]KSD auditees'!A:A,1,FALSE),"0"))</f>
        <v>113</v>
      </c>
      <c r="AA91" s="29">
        <f>VLOOKUP(A91,[28]Budget!A:L,10,FALSE)</f>
        <v>63359564000</v>
      </c>
      <c r="AB91" s="49" t="str">
        <f>IF(_xlfn.XLOOKUP(A91,'[28]Outstanding audits'!A:A,'[28]Outstanding audits'!A:A,"",0)="","No","Yes")</f>
        <v>No</v>
      </c>
      <c r="AC91" s="29">
        <f>_xlfn.XLOOKUP(A91,'[28]Budget 18-19'!A:A,'[28]Budget 18-19'!J:J,"0")</f>
        <v>47410523000</v>
      </c>
      <c r="AD91" s="49" t="str">
        <f>_xlfn.XLOOKUP(A91,'[28]ASMIS 2022-23'!A:A,'[28]ASMIS 2022-23'!I:I,"",0)</f>
        <v>Unqualified with no findings</v>
      </c>
      <c r="AJ91" s="29">
        <f>_xlfn.XLOOKUP(A91,'[28]Budget 22-23'!A:A,'[28]Budget 22-23'!J:J,"0")</f>
        <v>60286142000</v>
      </c>
      <c r="AM91" s="29">
        <f>VLOOKUP(A91,[28]Budget!A:L,11,FALSE)</f>
        <v>2231953000</v>
      </c>
      <c r="AN91" s="29">
        <f>VLOOKUP(A91,[28]Budget!A:L,12,FALSE)</f>
        <v>61127611000</v>
      </c>
      <c r="AP91" s="50">
        <f t="shared" si="1"/>
        <v>0</v>
      </c>
    </row>
    <row r="92" spans="1:42" ht="21" customHeight="1" x14ac:dyDescent="0.25">
      <c r="A92" s="43">
        <v>1204</v>
      </c>
      <c r="B92" s="44" t="s">
        <v>1266</v>
      </c>
      <c r="C92" s="44" t="s">
        <v>326</v>
      </c>
      <c r="D92" s="44" t="s">
        <v>454</v>
      </c>
      <c r="E92" s="44" t="s">
        <v>519</v>
      </c>
      <c r="F92" s="44" t="s">
        <v>519</v>
      </c>
      <c r="G92" s="44" t="s">
        <v>485</v>
      </c>
      <c r="H92" s="44" t="s">
        <v>1</v>
      </c>
      <c r="I92" s="44" t="s">
        <v>1</v>
      </c>
      <c r="J92" s="45" t="s">
        <v>33</v>
      </c>
      <c r="K92" s="45" t="s">
        <v>33</v>
      </c>
      <c r="L92" s="45" t="s">
        <v>33</v>
      </c>
      <c r="M92" s="51" t="s">
        <v>17</v>
      </c>
      <c r="N92" s="53" t="s">
        <v>26</v>
      </c>
      <c r="O92" s="47" t="str">
        <f>VLOOKUP(A92,'[28]191-2022-23'!A:P,13,FALSE)</f>
        <v>Unqualified with findings</v>
      </c>
      <c r="Q92" s="2" t="str">
        <f>VLOOKUP(A92,'[28]Audit information - OS'!A:J,4,FALSE)</f>
        <v>Unchanged</v>
      </c>
      <c r="R92" s="2" t="s">
        <v>29</v>
      </c>
      <c r="S92" s="2" t="s">
        <v>29</v>
      </c>
      <c r="T92" s="48" t="str">
        <f>VLOOKUP(A92,'[28]Audit information - OS'!A:K,5,FALSE)</f>
        <v>Financially unqualified with no findings on predetermined objectives or compliance with laws and regulations</v>
      </c>
      <c r="U92" s="48">
        <f>VLOOKUP(A92,'[28]Audit information - OS'!A:L,6,FALSE)</f>
        <v>0</v>
      </c>
      <c r="V92" s="48">
        <f>VLOOKUP(A92,'[28]Audit information - OS'!A:M,7,FALSE)</f>
        <v>0</v>
      </c>
      <c r="W92" s="48" t="str">
        <f>VLOOKUP(A92,'[28]Audit information - OS'!A:N,2,FALSE)</f>
        <v>Financially unqualified with no findings on predetermined objectives or compliance with laws and regulations</v>
      </c>
      <c r="X92" s="48" t="str">
        <f>VLOOKUP(A92,'[28]Audit information - OS'!A:O,3,FALSE)</f>
        <v>2024/07/31</v>
      </c>
      <c r="Y92" s="2" t="e">
        <f>VLOOKUP(A92,'[28]AGSA - SOE'!A:A,1,FALSE)</f>
        <v>#N/A</v>
      </c>
      <c r="Z92" s="2" t="str">
        <f>(IFERROR(VLOOKUP(A92,'[28]KSD auditees'!A:A,1,FALSE),"0"))</f>
        <v>0</v>
      </c>
      <c r="AA92" s="29">
        <f>VLOOKUP(A92,[28]Budget!A:L,10,FALSE)</f>
        <v>1754202000</v>
      </c>
      <c r="AB92" s="49" t="str">
        <f>IF(_xlfn.XLOOKUP(A92,'[28]Outstanding audits'!A:A,'[28]Outstanding audits'!A:A,"",0)="","No","Yes")</f>
        <v>No</v>
      </c>
      <c r="AC92" s="29">
        <f>_xlfn.XLOOKUP(A92,'[28]Budget 18-19'!A:A,'[28]Budget 18-19'!J:J,"0")</f>
        <v>1383701000</v>
      </c>
      <c r="AD92" s="49" t="str">
        <f>_xlfn.XLOOKUP(A92,'[28]ASMIS 2022-23'!A:A,'[28]ASMIS 2022-23'!I:I,"",0)</f>
        <v>Unqualified with no findings</v>
      </c>
      <c r="AJ92" s="29">
        <f>_xlfn.XLOOKUP(A92,'[28]Budget 22-23'!A:A,'[28]Budget 22-23'!J:J,"0")</f>
        <v>1735961000</v>
      </c>
      <c r="AM92" s="29">
        <f>VLOOKUP(A92,[28]Budget!A:L,11,FALSE)</f>
        <v>53107000</v>
      </c>
      <c r="AN92" s="29">
        <f>VLOOKUP(A92,[28]Budget!A:L,12,FALSE)</f>
        <v>1701095000</v>
      </c>
      <c r="AP92" s="50">
        <f t="shared" si="1"/>
        <v>0</v>
      </c>
    </row>
    <row r="93" spans="1:42" ht="21" customHeight="1" x14ac:dyDescent="0.25">
      <c r="A93" s="43">
        <v>177</v>
      </c>
      <c r="B93" s="44" t="s">
        <v>151</v>
      </c>
      <c r="C93" s="44" t="s">
        <v>326</v>
      </c>
      <c r="D93" s="44" t="s">
        <v>454</v>
      </c>
      <c r="E93" s="44" t="s">
        <v>519</v>
      </c>
      <c r="F93" s="44" t="s">
        <v>519</v>
      </c>
      <c r="G93" s="44" t="s">
        <v>151</v>
      </c>
      <c r="H93" s="44" t="s">
        <v>1</v>
      </c>
      <c r="I93" s="44" t="s">
        <v>1</v>
      </c>
      <c r="J93" s="51" t="s">
        <v>17</v>
      </c>
      <c r="K93" s="51" t="s">
        <v>17</v>
      </c>
      <c r="L93" s="51" t="s">
        <v>17</v>
      </c>
      <c r="M93" s="51" t="s">
        <v>17</v>
      </c>
      <c r="N93" s="54" t="s">
        <v>17</v>
      </c>
      <c r="O93" s="47" t="str">
        <f>VLOOKUP(A93,'[28]191-2022-23'!A:P,13,FALSE)</f>
        <v>Unqualified with findings</v>
      </c>
      <c r="P93" s="2">
        <v>1</v>
      </c>
      <c r="Q93" s="2" t="str">
        <f>VLOOKUP(A93,'[28]Audit information - OS'!A:J,4,FALSE)</f>
        <v>Unchanged</v>
      </c>
      <c r="R93" s="2" t="s">
        <v>18</v>
      </c>
      <c r="S93" s="2" t="s">
        <v>18</v>
      </c>
      <c r="T93" s="48" t="str">
        <f>VLOOKUP(A93,'[28]Audit information - OS'!A:K,5,FALSE)</f>
        <v>Financially unqualified with findings on predetermined objectives and/or compliance with laws and regulations</v>
      </c>
      <c r="U93" s="48">
        <f>VLOOKUP(A93,'[28]Audit information - OS'!A:L,6,FALSE)</f>
        <v>0</v>
      </c>
      <c r="V93" s="48">
        <f>VLOOKUP(A93,'[28]Audit information - OS'!A:M,7,FALSE)</f>
        <v>0</v>
      </c>
      <c r="W93" s="48" t="str">
        <f>VLOOKUP(A93,'[28]Audit information - OS'!A:N,2,FALSE)</f>
        <v>Financially unqualified with findings on predetermined objectives and/or compliance with laws and regulations</v>
      </c>
      <c r="X93" s="48" t="str">
        <f>VLOOKUP(A93,'[28]Audit information - OS'!A:O,3,FALSE)</f>
        <v>2024/07/31</v>
      </c>
      <c r="Y93" s="2" t="e">
        <f>VLOOKUP(A93,'[28]AGSA - SOE'!A:A,1,FALSE)</f>
        <v>#N/A</v>
      </c>
      <c r="Z93" s="2">
        <f>(IFERROR(VLOOKUP(A93,'[28]KSD auditees'!A:A,1,FALSE),"0"))</f>
        <v>177</v>
      </c>
      <c r="AA93" s="29">
        <f>VLOOKUP(A93,[28]Budget!A:L,10,FALSE)</f>
        <v>62502360000</v>
      </c>
      <c r="AB93" s="49" t="str">
        <f>IF(_xlfn.XLOOKUP(A93,'[28]Outstanding audits'!A:A,'[28]Outstanding audits'!A:A,"",0)="","No","Yes")</f>
        <v>No</v>
      </c>
      <c r="AC93" s="29">
        <f>_xlfn.XLOOKUP(A93,'[28]Budget 18-19'!A:A,'[28]Budget 18-19'!J:J,"0")</f>
        <v>44805360000</v>
      </c>
      <c r="AD93" s="49" t="str">
        <f>_xlfn.XLOOKUP(A93,'[28]ASMIS 2022-23'!A:A,'[28]ASMIS 2022-23'!I:I,"",0)</f>
        <v>Unqualified with findings</v>
      </c>
      <c r="AJ93" s="29">
        <f>_xlfn.XLOOKUP(A93,'[28]Budget 22-23'!A:A,'[28]Budget 22-23'!J:J,"0")</f>
        <v>60834392000</v>
      </c>
      <c r="AM93" s="29">
        <f>VLOOKUP(A93,[28]Budget!A:L,11,FALSE)</f>
        <v>2366729000</v>
      </c>
      <c r="AN93" s="29">
        <f>VLOOKUP(A93,[28]Budget!A:L,12,FALSE)</f>
        <v>60135631000</v>
      </c>
      <c r="AP93" s="50">
        <f t="shared" si="1"/>
        <v>0</v>
      </c>
    </row>
    <row r="94" spans="1:42" ht="21" customHeight="1" x14ac:dyDescent="0.25">
      <c r="A94" s="43">
        <v>188</v>
      </c>
      <c r="B94" s="44" t="s">
        <v>156</v>
      </c>
      <c r="C94" s="44" t="s">
        <v>326</v>
      </c>
      <c r="D94" s="44" t="s">
        <v>454</v>
      </c>
      <c r="E94" s="44" t="s">
        <v>519</v>
      </c>
      <c r="F94" s="44" t="s">
        <v>519</v>
      </c>
      <c r="G94" s="44" t="s">
        <v>156</v>
      </c>
      <c r="H94" s="44" t="s">
        <v>1</v>
      </c>
      <c r="I94" s="44" t="s">
        <v>1</v>
      </c>
      <c r="J94" s="51" t="s">
        <v>17</v>
      </c>
      <c r="K94" s="51" t="s">
        <v>17</v>
      </c>
      <c r="L94" s="52" t="s">
        <v>26</v>
      </c>
      <c r="M94" s="52" t="s">
        <v>26</v>
      </c>
      <c r="N94" s="53" t="s">
        <v>26</v>
      </c>
      <c r="O94" s="47" t="str">
        <f>VLOOKUP(A94,'[28]191-2022-23'!A:P,13,FALSE)</f>
        <v>Disclaimer</v>
      </c>
      <c r="P94" s="2">
        <v>1</v>
      </c>
      <c r="Q94" s="2" t="str">
        <f>VLOOKUP(A94,'[28]Audit information - OS'!A:J,4,FALSE)</f>
        <v>Unchanged</v>
      </c>
      <c r="R94" s="2" t="s">
        <v>29</v>
      </c>
      <c r="S94" s="2" t="s">
        <v>29</v>
      </c>
      <c r="T94" s="48" t="str">
        <f>VLOOKUP(A94,'[28]Audit information - OS'!A:K,5,FALSE)</f>
        <v>Financially unqualified with findings on predetermined objectives and/or compliance with laws and regulations</v>
      </c>
      <c r="U94" s="48">
        <f>VLOOKUP(A94,'[28]Audit information - OS'!A:L,6,FALSE)</f>
        <v>0</v>
      </c>
      <c r="V94" s="48">
        <f>VLOOKUP(A94,'[28]Audit information - OS'!A:M,7,FALSE)</f>
        <v>0</v>
      </c>
      <c r="W94" s="48" t="str">
        <f>VLOOKUP(A94,'[28]Audit information - OS'!A:N,2,FALSE)</f>
        <v>Financially unqualified with findings on predetermined objectives and/or compliance with laws and regulations</v>
      </c>
      <c r="X94" s="48" t="str">
        <f>VLOOKUP(A94,'[28]Audit information - OS'!A:O,3,FALSE)</f>
        <v>2024/07/31</v>
      </c>
      <c r="Y94" s="2" t="e">
        <f>VLOOKUP(A94,'[28]AGSA - SOE'!A:A,1,FALSE)</f>
        <v>#N/A</v>
      </c>
      <c r="Z94" s="2">
        <f>(IFERROR(VLOOKUP(A94,'[28]KSD auditees'!A:A,1,FALSE),"0"))</f>
        <v>188</v>
      </c>
      <c r="AA94" s="29">
        <f>VLOOKUP(A94,[28]Budget!A:L,10,FALSE)</f>
        <v>5921824000</v>
      </c>
      <c r="AB94" s="49" t="str">
        <f>IF(_xlfn.XLOOKUP(A94,'[28]Outstanding audits'!A:A,'[28]Outstanding audits'!A:A,"",0)="","No","Yes")</f>
        <v>No</v>
      </c>
      <c r="AC94" s="29">
        <f>_xlfn.XLOOKUP(A94,'[28]Budget 18-19'!A:A,'[28]Budget 18-19'!J:J,"0")</f>
        <v>6062042000</v>
      </c>
      <c r="AD94" s="49" t="str">
        <f>_xlfn.XLOOKUP(A94,'[28]ASMIS 2022-23'!A:A,'[28]ASMIS 2022-23'!I:I,"",0)</f>
        <v>Unqualified with findings</v>
      </c>
      <c r="AJ94" s="29">
        <f>_xlfn.XLOOKUP(A94,'[28]Budget 22-23'!A:A,'[28]Budget 22-23'!J:J,"0")</f>
        <v>6407739000</v>
      </c>
      <c r="AM94" s="29">
        <f>VLOOKUP(A94,[28]Budget!A:L,11,FALSE)</f>
        <v>353938000</v>
      </c>
      <c r="AN94" s="29">
        <f>VLOOKUP(A94,[28]Budget!A:L,12,FALSE)</f>
        <v>5567886000</v>
      </c>
      <c r="AP94" s="50">
        <f t="shared" si="1"/>
        <v>0</v>
      </c>
    </row>
    <row r="95" spans="1:42" ht="21" customHeight="1" x14ac:dyDescent="0.25">
      <c r="A95" s="43">
        <v>991</v>
      </c>
      <c r="B95" s="44" t="s">
        <v>167</v>
      </c>
      <c r="C95" s="44" t="s">
        <v>326</v>
      </c>
      <c r="D95" s="44" t="s">
        <v>454</v>
      </c>
      <c r="E95" s="44" t="s">
        <v>519</v>
      </c>
      <c r="F95" s="44" t="s">
        <v>519</v>
      </c>
      <c r="G95" s="44" t="s">
        <v>168</v>
      </c>
      <c r="H95" s="44" t="s">
        <v>1</v>
      </c>
      <c r="I95" s="44" t="s">
        <v>1</v>
      </c>
      <c r="J95" s="51" t="s">
        <v>17</v>
      </c>
      <c r="K95" s="51" t="s">
        <v>17</v>
      </c>
      <c r="L95" s="51" t="s">
        <v>17</v>
      </c>
      <c r="M95" s="51" t="s">
        <v>17</v>
      </c>
      <c r="N95" s="54" t="s">
        <v>17</v>
      </c>
      <c r="O95" s="47" t="str">
        <f>VLOOKUP(A95,'[28]191-2022-23'!A:P,13,FALSE)</f>
        <v>Unqualified with findings</v>
      </c>
      <c r="P95" s="2">
        <v>1</v>
      </c>
      <c r="Q95" s="2" t="str">
        <f>VLOOKUP(A95,'[28]Audit information - OS'!A:J,4,FALSE)</f>
        <v>Unchanged</v>
      </c>
      <c r="R95" s="2" t="s">
        <v>18</v>
      </c>
      <c r="S95" s="2" t="s">
        <v>18</v>
      </c>
      <c r="T95" s="48" t="str">
        <f>VLOOKUP(A95,'[28]Audit information - OS'!A:K,5,FALSE)</f>
        <v>Financially unqualified with findings on predetermined objectives and/or compliance with laws and regulations</v>
      </c>
      <c r="U95" s="48">
        <f>VLOOKUP(A95,'[28]Audit information - OS'!A:L,6,FALSE)</f>
        <v>0</v>
      </c>
      <c r="V95" s="48">
        <f>VLOOKUP(A95,'[28]Audit information - OS'!A:M,7,FALSE)</f>
        <v>0</v>
      </c>
      <c r="W95" s="48" t="str">
        <f>VLOOKUP(A95,'[28]Audit information - OS'!A:N,2,FALSE)</f>
        <v>Financially unqualified with findings on predetermined objectives and/or compliance with laws and regulations</v>
      </c>
      <c r="X95" s="48" t="str">
        <f>VLOOKUP(A95,'[28]Audit information - OS'!A:O,3,FALSE)</f>
        <v>2024/07/31</v>
      </c>
      <c r="Y95" s="2" t="e">
        <f>VLOOKUP(A95,'[28]AGSA - SOE'!A:A,1,FALSE)</f>
        <v>#N/A</v>
      </c>
      <c r="Z95" s="2">
        <f>(IFERROR(VLOOKUP(A95,'[28]KSD auditees'!A:A,1,FALSE),"0"))</f>
        <v>991</v>
      </c>
      <c r="AA95" s="29">
        <f>VLOOKUP(A95,[28]Budget!A:L,10,FALSE)</f>
        <v>2804512000</v>
      </c>
      <c r="AB95" s="49" t="str">
        <f>IF(_xlfn.XLOOKUP(A95,'[28]Outstanding audits'!A:A,'[28]Outstanding audits'!A:A,"",0)="","No","Yes")</f>
        <v>No</v>
      </c>
      <c r="AC95" s="29">
        <f>_xlfn.XLOOKUP(A95,'[28]Budget 18-19'!A:A,'[28]Budget 18-19'!J:J,"0")</f>
        <v>3028352000</v>
      </c>
      <c r="AD95" s="49" t="str">
        <f>_xlfn.XLOOKUP(A95,'[28]ASMIS 2022-23'!A:A,'[28]ASMIS 2022-23'!I:I,"",0)</f>
        <v>Unqualified with findings</v>
      </c>
      <c r="AJ95" s="29">
        <f>_xlfn.XLOOKUP(A95,'[28]Budget 22-23'!A:A,'[28]Budget 22-23'!J:J,"0")</f>
        <v>2303933000</v>
      </c>
      <c r="AM95" s="29">
        <f>VLOOKUP(A95,[28]Budget!A:L,11,FALSE)</f>
        <v>403064000</v>
      </c>
      <c r="AN95" s="29">
        <f>VLOOKUP(A95,[28]Budget!A:L,12,FALSE)</f>
        <v>2401448000</v>
      </c>
      <c r="AP95" s="50">
        <f t="shared" si="1"/>
        <v>0</v>
      </c>
    </row>
    <row r="96" spans="1:42" ht="20.25" customHeight="1" x14ac:dyDescent="0.25">
      <c r="A96" s="43">
        <v>990</v>
      </c>
      <c r="B96" s="44" t="s">
        <v>212</v>
      </c>
      <c r="C96" s="44" t="s">
        <v>326</v>
      </c>
      <c r="D96" s="44" t="s">
        <v>454</v>
      </c>
      <c r="E96" s="44" t="s">
        <v>519</v>
      </c>
      <c r="F96" s="44" t="s">
        <v>519</v>
      </c>
      <c r="G96" s="44" t="s">
        <v>209</v>
      </c>
      <c r="H96" s="44" t="s">
        <v>1</v>
      </c>
      <c r="I96" s="44" t="s">
        <v>1</v>
      </c>
      <c r="J96" s="51" t="s">
        <v>17</v>
      </c>
      <c r="K96" s="51" t="s">
        <v>17</v>
      </c>
      <c r="L96" s="52" t="s">
        <v>26</v>
      </c>
      <c r="M96" s="51" t="s">
        <v>17</v>
      </c>
      <c r="N96" s="54" t="s">
        <v>17</v>
      </c>
      <c r="O96" s="47" t="str">
        <f>VLOOKUP(A96,'[28]191-2022-23'!A:P,13,FALSE)</f>
        <v>Unqualified with findings</v>
      </c>
      <c r="P96" s="2">
        <v>1</v>
      </c>
      <c r="Q96" s="2" t="str">
        <f>VLOOKUP(A96,'[28]Audit information - OS'!A:J,4,FALSE)</f>
        <v>Unchanged</v>
      </c>
      <c r="R96" s="2" t="s">
        <v>18</v>
      </c>
      <c r="S96" s="2" t="s">
        <v>18</v>
      </c>
      <c r="T96" s="48" t="str">
        <f>VLOOKUP(A96,'[28]Audit information - OS'!A:K,5,FALSE)</f>
        <v>Financially unqualified with findings on predetermined objectives and/or compliance with laws and regulations</v>
      </c>
      <c r="U96" s="48">
        <f>VLOOKUP(A96,'[28]Audit information - OS'!A:L,6,FALSE)</f>
        <v>0</v>
      </c>
      <c r="V96" s="48">
        <f>VLOOKUP(A96,'[28]Audit information - OS'!A:M,7,FALSE)</f>
        <v>0</v>
      </c>
      <c r="W96" s="48" t="str">
        <f>VLOOKUP(A96,'[28]Audit information - OS'!A:N,2,FALSE)</f>
        <v>Financially unqualified with findings on predetermined objectives and/or compliance with laws and regulations</v>
      </c>
      <c r="X96" s="48" t="str">
        <f>VLOOKUP(A96,'[28]Audit information - OS'!A:O,3,FALSE)</f>
        <v>2024/07/31</v>
      </c>
      <c r="Y96" s="2" t="e">
        <f>VLOOKUP(A96,'[28]AGSA - SOE'!A:A,1,FALSE)</f>
        <v>#N/A</v>
      </c>
      <c r="Z96" s="2">
        <f>(IFERROR(VLOOKUP(A96,'[28]KSD auditees'!A:A,1,FALSE),"0"))</f>
        <v>990</v>
      </c>
      <c r="AA96" s="29">
        <f>VLOOKUP(A96,[28]Budget!A:L,10,FALSE)</f>
        <v>9659045000</v>
      </c>
      <c r="AB96" s="49" t="str">
        <f>IF(_xlfn.XLOOKUP(A96,'[28]Outstanding audits'!A:A,'[28]Outstanding audits'!A:A,"",0)="","No","Yes")</f>
        <v>No</v>
      </c>
      <c r="AC96" s="29">
        <f>_xlfn.XLOOKUP(A96,'[28]Budget 18-19'!A:A,'[28]Budget 18-19'!J:J,"0")</f>
        <v>7934913000</v>
      </c>
      <c r="AD96" s="49" t="str">
        <f>_xlfn.XLOOKUP(A96,'[28]ASMIS 2022-23'!A:A,'[28]ASMIS 2022-23'!I:I,"",0)</f>
        <v>Unqualified with findings</v>
      </c>
      <c r="AJ96" s="29">
        <f>_xlfn.XLOOKUP(A96,'[28]Budget 22-23'!A:A,'[28]Budget 22-23'!J:J,"0")</f>
        <v>8484661000</v>
      </c>
      <c r="AM96" s="29">
        <f>VLOOKUP(A96,[28]Budget!A:L,11,FALSE)</f>
        <v>1614503000</v>
      </c>
      <c r="AN96" s="29">
        <f>VLOOKUP(A96,[28]Budget!A:L,12,FALSE)</f>
        <v>8044542000</v>
      </c>
      <c r="AP96" s="50">
        <f t="shared" si="1"/>
        <v>0</v>
      </c>
    </row>
    <row r="97" spans="1:42" ht="21" customHeight="1" x14ac:dyDescent="0.25">
      <c r="A97" s="43">
        <v>459</v>
      </c>
      <c r="B97" s="44" t="s">
        <v>463</v>
      </c>
      <c r="C97" s="44" t="s">
        <v>326</v>
      </c>
      <c r="D97" s="44" t="s">
        <v>454</v>
      </c>
      <c r="E97" s="44" t="s">
        <v>519</v>
      </c>
      <c r="F97" s="44" t="s">
        <v>519</v>
      </c>
      <c r="G97" s="44" t="s">
        <v>463</v>
      </c>
      <c r="H97" s="44" t="s">
        <v>1</v>
      </c>
      <c r="I97" s="44" t="s">
        <v>1</v>
      </c>
      <c r="J97" s="51" t="s">
        <v>17</v>
      </c>
      <c r="K97" s="51" t="s">
        <v>17</v>
      </c>
      <c r="L97" s="51" t="s">
        <v>17</v>
      </c>
      <c r="M97" s="51" t="s">
        <v>17</v>
      </c>
      <c r="N97" s="54" t="s">
        <v>17</v>
      </c>
      <c r="O97" s="47" t="str">
        <f>VLOOKUP(A97,'[28]191-2022-23'!A:P,13,FALSE)</f>
        <v>Unqualified with findings</v>
      </c>
      <c r="Q97" s="2" t="str">
        <f>VLOOKUP(A97,'[28]Audit information - OS'!A:J,4,FALSE)</f>
        <v>Unchanged</v>
      </c>
      <c r="R97" s="2" t="s">
        <v>18</v>
      </c>
      <c r="S97" s="2" t="s">
        <v>18</v>
      </c>
      <c r="T97" s="48" t="str">
        <f>VLOOKUP(A97,'[28]Audit information - OS'!A:K,5,FALSE)</f>
        <v>Financially unqualified with findings on predetermined objectives and/or compliance with laws and regulations</v>
      </c>
      <c r="U97" s="48">
        <f>VLOOKUP(A97,'[28]Audit information - OS'!A:L,6,FALSE)</f>
        <v>0</v>
      </c>
      <c r="V97" s="48">
        <f>VLOOKUP(A97,'[28]Audit information - OS'!A:M,7,FALSE)</f>
        <v>0</v>
      </c>
      <c r="W97" s="48" t="str">
        <f>VLOOKUP(A97,'[28]Audit information - OS'!A:N,2,FALSE)</f>
        <v>Financially unqualified with findings on predetermined objectives and/or compliance with laws and regulations</v>
      </c>
      <c r="X97" s="48" t="str">
        <f>VLOOKUP(A97,'[28]Audit information - OS'!A:O,3,FALSE)</f>
        <v>2024/07/31</v>
      </c>
      <c r="Y97" s="2" t="e">
        <f>VLOOKUP(A97,'[28]AGSA - SOE'!A:A,1,FALSE)</f>
        <v>#N/A</v>
      </c>
      <c r="Z97" s="2" t="str">
        <f>(IFERROR(VLOOKUP(A97,'[28]KSD auditees'!A:A,1,FALSE),"0"))</f>
        <v>0</v>
      </c>
      <c r="AA97" s="29">
        <f>VLOOKUP(A97,[28]Budget!A:L,10,FALSE)</f>
        <v>5318117000</v>
      </c>
      <c r="AB97" s="49" t="str">
        <f>IF(_xlfn.XLOOKUP(A97,'[28]Outstanding audits'!A:A,'[28]Outstanding audits'!A:A,"",0)="","No","Yes")</f>
        <v>No</v>
      </c>
      <c r="AC97" s="29">
        <f>_xlfn.XLOOKUP(A97,'[28]Budget 18-19'!A:A,'[28]Budget 18-19'!J:J,"0")</f>
        <v>1144294000</v>
      </c>
      <c r="AD97" s="49" t="str">
        <f>_xlfn.XLOOKUP(A97,'[28]ASMIS 2022-23'!A:A,'[28]ASMIS 2022-23'!I:I,"",0)</f>
        <v>Unqualified with findings</v>
      </c>
      <c r="AJ97" s="29">
        <f>_xlfn.XLOOKUP(A97,'[28]Budget 22-23'!A:A,'[28]Budget 22-23'!J:J,"0")</f>
        <v>5537037000</v>
      </c>
      <c r="AM97" s="29">
        <f>VLOOKUP(A97,[28]Budget!A:L,11,FALSE)</f>
        <v>253674000</v>
      </c>
      <c r="AN97" s="29">
        <f>VLOOKUP(A97,[28]Budget!A:L,12,FALSE)</f>
        <v>5064443000</v>
      </c>
      <c r="AP97" s="50">
        <f t="shared" si="1"/>
        <v>0</v>
      </c>
    </row>
    <row r="98" spans="1:42" ht="21" customHeight="1" x14ac:dyDescent="0.25">
      <c r="A98" s="43">
        <v>480</v>
      </c>
      <c r="B98" s="44" t="s">
        <v>1267</v>
      </c>
      <c r="C98" s="44" t="s">
        <v>326</v>
      </c>
      <c r="D98" s="44" t="s">
        <v>454</v>
      </c>
      <c r="E98" s="44" t="s">
        <v>519</v>
      </c>
      <c r="F98" s="44" t="s">
        <v>519</v>
      </c>
      <c r="G98" s="44" t="s">
        <v>465</v>
      </c>
      <c r="H98" s="44" t="s">
        <v>1</v>
      </c>
      <c r="I98" s="44" t="s">
        <v>1</v>
      </c>
      <c r="J98" s="51" t="s">
        <v>17</v>
      </c>
      <c r="K98" s="51" t="s">
        <v>17</v>
      </c>
      <c r="L98" s="51" t="s">
        <v>17</v>
      </c>
      <c r="M98" s="51" t="s">
        <v>17</v>
      </c>
      <c r="N98" s="54" t="s">
        <v>17</v>
      </c>
      <c r="O98" s="47" t="str">
        <f>VLOOKUP(A98,'[28]191-2022-23'!A:P,13,FALSE)</f>
        <v>Unqualified with findings</v>
      </c>
      <c r="Q98" s="2" t="str">
        <f>VLOOKUP(A98,'[28]Audit information - OS'!A:J,4,FALSE)</f>
        <v>Unchanged</v>
      </c>
      <c r="R98" s="2" t="s">
        <v>18</v>
      </c>
      <c r="S98" s="2" t="s">
        <v>18</v>
      </c>
      <c r="T98" s="48" t="str">
        <f>VLOOKUP(A98,'[28]Audit information - OS'!A:K,5,FALSE)</f>
        <v>Financially unqualified with findings on predetermined objectives and/or compliance with laws and regulations</v>
      </c>
      <c r="U98" s="48">
        <f>VLOOKUP(A98,'[28]Audit information - OS'!A:L,6,FALSE)</f>
        <v>0</v>
      </c>
      <c r="V98" s="48">
        <f>VLOOKUP(A98,'[28]Audit information - OS'!A:M,7,FALSE)</f>
        <v>0</v>
      </c>
      <c r="W98" s="48" t="str">
        <f>VLOOKUP(A98,'[28]Audit information - OS'!A:N,2,FALSE)</f>
        <v>Financially unqualified with findings on predetermined objectives and/or compliance with laws and regulations</v>
      </c>
      <c r="X98" s="48" t="str">
        <f>VLOOKUP(A98,'[28]Audit information - OS'!A:O,3,FALSE)</f>
        <v>2024/07/31</v>
      </c>
      <c r="Y98" s="2" t="e">
        <f>VLOOKUP(A98,'[28]AGSA - SOE'!A:A,1,FALSE)</f>
        <v>#N/A</v>
      </c>
      <c r="Z98" s="2" t="str">
        <f>(IFERROR(VLOOKUP(A98,'[28]KSD auditees'!A:A,1,FALSE),"0"))</f>
        <v>0</v>
      </c>
      <c r="AA98" s="29">
        <f>VLOOKUP(A98,[28]Budget!A:L,10,FALSE)</f>
        <v>1122528000</v>
      </c>
      <c r="AB98" s="49" t="str">
        <f>IF(_xlfn.XLOOKUP(A98,'[28]Outstanding audits'!A:A,'[28]Outstanding audits'!A:A,"",0)="","No","Yes")</f>
        <v>No</v>
      </c>
      <c r="AC98" s="29">
        <f>_xlfn.XLOOKUP(A98,'[28]Budget 18-19'!A:A,'[28]Budget 18-19'!J:J,"0")</f>
        <v>1008196000</v>
      </c>
      <c r="AD98" s="49" t="str">
        <f>_xlfn.XLOOKUP(A98,'[28]ASMIS 2022-23'!A:A,'[28]ASMIS 2022-23'!I:I,"",0)</f>
        <v>Unqualified with findings</v>
      </c>
      <c r="AJ98" s="29">
        <f>_xlfn.XLOOKUP(A98,'[28]Budget 22-23'!A:A,'[28]Budget 22-23'!J:J,"0")</f>
        <v>968169000</v>
      </c>
      <c r="AM98" s="29">
        <f>VLOOKUP(A98,[28]Budget!A:L,11,FALSE)</f>
        <v>63099000</v>
      </c>
      <c r="AN98" s="29">
        <f>VLOOKUP(A98,[28]Budget!A:L,12,FALSE)</f>
        <v>1059429000</v>
      </c>
      <c r="AP98" s="50">
        <f t="shared" si="1"/>
        <v>0</v>
      </c>
    </row>
    <row r="99" spans="1:42" ht="21" customHeight="1" x14ac:dyDescent="0.25">
      <c r="A99" s="43">
        <v>311</v>
      </c>
      <c r="B99" s="44" t="s">
        <v>479</v>
      </c>
      <c r="C99" s="44" t="s">
        <v>326</v>
      </c>
      <c r="D99" s="44" t="s">
        <v>454</v>
      </c>
      <c r="E99" s="44" t="s">
        <v>519</v>
      </c>
      <c r="F99" s="44" t="s">
        <v>519</v>
      </c>
      <c r="G99" s="44" t="s">
        <v>479</v>
      </c>
      <c r="H99" s="44" t="s">
        <v>1</v>
      </c>
      <c r="I99" s="44" t="s">
        <v>1</v>
      </c>
      <c r="J99" s="45" t="s">
        <v>33</v>
      </c>
      <c r="K99" s="45" t="s">
        <v>33</v>
      </c>
      <c r="L99" s="45" t="s">
        <v>33</v>
      </c>
      <c r="M99" s="45" t="s">
        <v>33</v>
      </c>
      <c r="N99" s="46" t="s">
        <v>33</v>
      </c>
      <c r="O99" s="47" t="str">
        <f>VLOOKUP(A99,'[28]191-2022-23'!A:P,13,FALSE)</f>
        <v>Unqualified with no findings</v>
      </c>
      <c r="Q99" s="2" t="str">
        <f>VLOOKUP(A99,'[28]Audit information - OS'!A:J,4,FALSE)</f>
        <v>Unchanged</v>
      </c>
      <c r="R99" s="2" t="s">
        <v>18</v>
      </c>
      <c r="S99" s="2" t="s">
        <v>18</v>
      </c>
      <c r="T99" s="48" t="str">
        <f>VLOOKUP(A99,'[28]Audit information - OS'!A:K,5,FALSE)</f>
        <v>Financially unqualified with no findings on predetermined objectives or compliance with laws and regulations</v>
      </c>
      <c r="U99" s="48">
        <f>VLOOKUP(A99,'[28]Audit information - OS'!A:L,6,FALSE)</f>
        <v>0</v>
      </c>
      <c r="V99" s="48">
        <f>VLOOKUP(A99,'[28]Audit information - OS'!A:M,7,FALSE)</f>
        <v>0</v>
      </c>
      <c r="W99" s="48" t="str">
        <f>VLOOKUP(A99,'[28]Audit information - OS'!A:N,2,FALSE)</f>
        <v>Financially unqualified with no findings on predetermined objectives or compliance with laws and regulations</v>
      </c>
      <c r="X99" s="48" t="str">
        <f>VLOOKUP(A99,'[28]Audit information - OS'!A:O,3,FALSE)</f>
        <v>2024/07/31</v>
      </c>
      <c r="Y99" s="2" t="e">
        <f>VLOOKUP(A99,'[28]AGSA - SOE'!A:A,1,FALSE)</f>
        <v>#N/A</v>
      </c>
      <c r="Z99" s="2" t="str">
        <f>(IFERROR(VLOOKUP(A99,'[28]KSD auditees'!A:A,1,FALSE),"0"))</f>
        <v>0</v>
      </c>
      <c r="AA99" s="29">
        <f>VLOOKUP(A99,[28]Budget!A:L,10,FALSE)</f>
        <v>827399000</v>
      </c>
      <c r="AB99" s="49" t="str">
        <f>IF(_xlfn.XLOOKUP(A99,'[28]Outstanding audits'!A:A,'[28]Outstanding audits'!A:A,"",0)="","No","Yes")</f>
        <v>No</v>
      </c>
      <c r="AC99" s="29">
        <f>_xlfn.XLOOKUP(A99,'[28]Budget 18-19'!A:A,'[28]Budget 18-19'!J:J,"0")</f>
        <v>841638000</v>
      </c>
      <c r="AD99" s="49" t="str">
        <f>_xlfn.XLOOKUP(A99,'[28]ASMIS 2022-23'!A:A,'[28]ASMIS 2022-23'!I:I,"",0)</f>
        <v>Unqualified with no findings</v>
      </c>
      <c r="AJ99" s="29">
        <f>_xlfn.XLOOKUP(A99,'[28]Budget 22-23'!A:A,'[28]Budget 22-23'!J:J,"0")</f>
        <v>803858000</v>
      </c>
      <c r="AM99" s="29">
        <f>VLOOKUP(A99,[28]Budget!A:L,11,FALSE)</f>
        <v>29234000</v>
      </c>
      <c r="AN99" s="29">
        <f>VLOOKUP(A99,[28]Budget!A:L,12,FALSE)</f>
        <v>798165000</v>
      </c>
      <c r="AP99" s="50">
        <f t="shared" si="1"/>
        <v>0</v>
      </c>
    </row>
    <row r="100" spans="1:42" ht="30" customHeight="1" x14ac:dyDescent="0.25">
      <c r="A100" s="43">
        <v>351</v>
      </c>
      <c r="B100" s="44" t="s">
        <v>1265</v>
      </c>
      <c r="C100" s="44" t="s">
        <v>481</v>
      </c>
      <c r="D100" s="44" t="s">
        <v>454</v>
      </c>
      <c r="E100" s="44" t="s">
        <v>519</v>
      </c>
      <c r="F100" s="44" t="s">
        <v>519</v>
      </c>
      <c r="G100" s="44" t="s">
        <v>482</v>
      </c>
      <c r="H100" s="44" t="s">
        <v>1</v>
      </c>
      <c r="I100" s="44" t="s">
        <v>1</v>
      </c>
      <c r="J100" s="45" t="s">
        <v>33</v>
      </c>
      <c r="K100" s="45" t="s">
        <v>33</v>
      </c>
      <c r="L100" s="45" t="s">
        <v>33</v>
      </c>
      <c r="M100" s="45" t="s">
        <v>33</v>
      </c>
      <c r="N100" s="46" t="s">
        <v>33</v>
      </c>
      <c r="O100" s="47" t="str">
        <f>VLOOKUP(A100,'[28]191-2022-23'!A:P,13,FALSE)</f>
        <v>Unqualified with findings</v>
      </c>
      <c r="Q100" s="2" t="str">
        <f>VLOOKUP(A100,'[28]Audit information - OS'!A:J,4,FALSE)</f>
        <v>Unchanged</v>
      </c>
      <c r="R100" s="2" t="s">
        <v>18</v>
      </c>
      <c r="S100" s="2" t="s">
        <v>29</v>
      </c>
      <c r="T100" s="48" t="str">
        <f>VLOOKUP(A100,'[28]Audit information - OS'!A:K,5,FALSE)</f>
        <v>Financially unqualified with no findings on predetermined objectives or compliance with laws and regulations</v>
      </c>
      <c r="U100" s="48">
        <f>VLOOKUP(A100,'[28]Audit information - OS'!A:L,6,FALSE)</f>
        <v>0</v>
      </c>
      <c r="V100" s="48">
        <f>VLOOKUP(A100,'[28]Audit information - OS'!A:M,7,FALSE)</f>
        <v>0</v>
      </c>
      <c r="W100" s="48" t="str">
        <f>VLOOKUP(A100,'[28]Audit information - OS'!A:N,2,FALSE)</f>
        <v>Financially unqualified with no findings on predetermined objectives or compliance with laws and regulations</v>
      </c>
      <c r="X100" s="48" t="str">
        <f>VLOOKUP(A100,'[28]Audit information - OS'!A:O,3,FALSE)</f>
        <v>2024/07/31</v>
      </c>
      <c r="Y100" s="2" t="e">
        <f>VLOOKUP(A100,'[28]AGSA - SOE'!A:A,1,FALSE)</f>
        <v>#N/A</v>
      </c>
      <c r="Z100" s="2" t="str">
        <f>(IFERROR(VLOOKUP(A100,'[28]KSD auditees'!A:A,1,FALSE),"0"))</f>
        <v>0</v>
      </c>
      <c r="AA100" s="29">
        <f>VLOOKUP(A100,[28]Budget!A:L,10,FALSE)</f>
        <v>857061000</v>
      </c>
      <c r="AB100" s="49" t="str">
        <f>IF(_xlfn.XLOOKUP(A100,'[28]Outstanding audits'!A:A,'[28]Outstanding audits'!A:A,"",0)="","No","Yes")</f>
        <v>No</v>
      </c>
      <c r="AC100" s="29">
        <f>_xlfn.XLOOKUP(A100,'[28]Budget 18-19'!A:A,'[28]Budget 18-19'!J:J,"0")</f>
        <v>715824000</v>
      </c>
      <c r="AD100" s="49" t="str">
        <f>_xlfn.XLOOKUP(A100,'[28]ASMIS 2022-23'!A:A,'[28]ASMIS 2022-23'!I:I,"",0)</f>
        <v>Unqualified with no findings</v>
      </c>
      <c r="AJ100" s="29">
        <f>_xlfn.XLOOKUP(A100,'[28]Budget 22-23'!A:A,'[28]Budget 22-23'!J:J,"0")</f>
        <v>825163000</v>
      </c>
      <c r="AM100" s="29">
        <f>VLOOKUP(A100,[28]Budget!A:L,11,FALSE)</f>
        <v>16335000</v>
      </c>
      <c r="AN100" s="29">
        <f>VLOOKUP(A100,[28]Budget!A:L,12,FALSE)</f>
        <v>840726000</v>
      </c>
      <c r="AP100" s="50">
        <f t="shared" si="1"/>
        <v>0</v>
      </c>
    </row>
    <row r="101" spans="1:42" ht="21" customHeight="1" x14ac:dyDescent="0.25">
      <c r="A101" s="43">
        <v>374</v>
      </c>
      <c r="B101" s="44" t="s">
        <v>1268</v>
      </c>
      <c r="C101" s="44" t="s">
        <v>326</v>
      </c>
      <c r="D101" s="44" t="s">
        <v>454</v>
      </c>
      <c r="E101" s="44" t="s">
        <v>519</v>
      </c>
      <c r="F101" s="44" t="s">
        <v>519</v>
      </c>
      <c r="G101" s="44" t="s">
        <v>485</v>
      </c>
      <c r="H101" s="44" t="s">
        <v>1</v>
      </c>
      <c r="I101" s="44" t="s">
        <v>1</v>
      </c>
      <c r="J101" s="45" t="s">
        <v>33</v>
      </c>
      <c r="K101" s="45" t="s">
        <v>33</v>
      </c>
      <c r="L101" s="45" t="s">
        <v>33</v>
      </c>
      <c r="M101" s="45" t="s">
        <v>33</v>
      </c>
      <c r="N101" s="46" t="s">
        <v>33</v>
      </c>
      <c r="O101" s="47" t="str">
        <f>VLOOKUP(A101,'[28]191-2022-23'!A:P,13,FALSE)</f>
        <v>Unqualified with no findings</v>
      </c>
      <c r="Q101" s="2" t="str">
        <f>VLOOKUP(A101,'[28]Audit information - OS'!A:J,4,FALSE)</f>
        <v>Unchanged</v>
      </c>
      <c r="R101" s="2" t="s">
        <v>18</v>
      </c>
      <c r="S101" s="2" t="s">
        <v>18</v>
      </c>
      <c r="T101" s="48" t="str">
        <f>VLOOKUP(A101,'[28]Audit information - OS'!A:K,5,FALSE)</f>
        <v>Financially unqualified with no findings on predetermined objectives or compliance with laws and regulations</v>
      </c>
      <c r="U101" s="48">
        <f>VLOOKUP(A101,'[28]Audit information - OS'!A:L,6,FALSE)</f>
        <v>0</v>
      </c>
      <c r="V101" s="48">
        <f>VLOOKUP(A101,'[28]Audit information - OS'!A:M,7,FALSE)</f>
        <v>0</v>
      </c>
      <c r="W101" s="48" t="str">
        <f>VLOOKUP(A101,'[28]Audit information - OS'!A:N,2,FALSE)</f>
        <v>Financially unqualified with no findings on predetermined objectives or compliance with laws and regulations</v>
      </c>
      <c r="X101" s="48" t="str">
        <f>VLOOKUP(A101,'[28]Audit information - OS'!A:O,3,FALSE)</f>
        <v>2024/07/31</v>
      </c>
      <c r="Y101" s="2" t="e">
        <f>VLOOKUP(A101,'[28]AGSA - SOE'!A:A,1,FALSE)</f>
        <v>#N/A</v>
      </c>
      <c r="Z101" s="2" t="str">
        <f>(IFERROR(VLOOKUP(A101,'[28]KSD auditees'!A:A,1,FALSE),"0"))</f>
        <v>0</v>
      </c>
      <c r="AA101" s="29">
        <f>VLOOKUP(A101,[28]Budget!A:L,10,FALSE)</f>
        <v>765234000</v>
      </c>
      <c r="AB101" s="49" t="str">
        <f>IF(_xlfn.XLOOKUP(A101,'[28]Outstanding audits'!A:A,'[28]Outstanding audits'!A:A,"",0)="","No","Yes")</f>
        <v>No</v>
      </c>
      <c r="AC101" s="29">
        <f>_xlfn.XLOOKUP(A101,'[28]Budget 18-19'!A:A,'[28]Budget 18-19'!J:J,"0")</f>
        <v>705663000</v>
      </c>
      <c r="AD101" s="49" t="str">
        <f>_xlfn.XLOOKUP(A101,'[28]ASMIS 2022-23'!A:A,'[28]ASMIS 2022-23'!I:I,"",0)</f>
        <v>Unqualified with no findings</v>
      </c>
      <c r="AJ101" s="29">
        <f>_xlfn.XLOOKUP(A101,'[28]Budget 22-23'!A:A,'[28]Budget 22-23'!J:J,"0")</f>
        <v>684065000</v>
      </c>
      <c r="AM101" s="29">
        <f>VLOOKUP(A101,[28]Budget!A:L,11,FALSE)</f>
        <v>5162000</v>
      </c>
      <c r="AN101" s="29">
        <f>VLOOKUP(A101,[28]Budget!A:L,12,FALSE)</f>
        <v>760072000</v>
      </c>
      <c r="AP101" s="50">
        <f t="shared" si="1"/>
        <v>0</v>
      </c>
    </row>
    <row r="102" spans="1:42" ht="21" customHeight="1" x14ac:dyDescent="0.25">
      <c r="A102" s="43">
        <v>169</v>
      </c>
      <c r="B102" s="62" t="s">
        <v>1269</v>
      </c>
      <c r="C102" s="44" t="s">
        <v>312</v>
      </c>
      <c r="D102" s="44" t="s">
        <v>454</v>
      </c>
      <c r="E102" s="44" t="s">
        <v>854</v>
      </c>
      <c r="F102" s="44" t="s">
        <v>437</v>
      </c>
      <c r="G102" s="44" t="s">
        <v>1</v>
      </c>
      <c r="H102" s="63" t="s">
        <v>750</v>
      </c>
      <c r="I102" s="44" t="s">
        <v>440</v>
      </c>
      <c r="J102" s="45" t="s">
        <v>33</v>
      </c>
      <c r="K102" s="45" t="s">
        <v>33</v>
      </c>
      <c r="L102" s="51" t="s">
        <v>17</v>
      </c>
      <c r="M102" s="45" t="s">
        <v>33</v>
      </c>
      <c r="N102" s="46" t="s">
        <v>33</v>
      </c>
      <c r="O102" s="47" t="str">
        <f>VLOOKUP(A102,'[28]191-2022-23'!A:P,13,FALSE)</f>
        <v>Unqualified with no findings</v>
      </c>
      <c r="Q102" s="2" t="str">
        <f>VLOOKUP(A102,'[28]Audit information - OS'!A:J,4,FALSE)</f>
        <v>Unchanged</v>
      </c>
      <c r="R102" s="2" t="s">
        <v>18</v>
      </c>
      <c r="S102" s="2" t="s">
        <v>18</v>
      </c>
      <c r="T102" s="48" t="str">
        <f>VLOOKUP(A102,'[28]Audit information - OS'!A:K,5,FALSE)</f>
        <v>Financially unqualified with no findings on predetermined objectives or compliance with laws and regulations</v>
      </c>
      <c r="U102" s="48">
        <f>VLOOKUP(A102,'[28]Audit information - OS'!A:L,6,FALSE)</f>
        <v>0</v>
      </c>
      <c r="V102" s="48">
        <f>VLOOKUP(A102,'[28]Audit information - OS'!A:M,7,FALSE)</f>
        <v>0</v>
      </c>
      <c r="W102" s="48" t="str">
        <f>VLOOKUP(A102,'[28]Audit information - OS'!A:N,2,FALSE)</f>
        <v>Financially unqualified with no findings on predetermined objectives or compliance with laws and regulations</v>
      </c>
      <c r="X102" s="48" t="str">
        <f>VLOOKUP(A102,'[28]Audit information - OS'!A:O,3,FALSE)</f>
        <v>2024/07/31</v>
      </c>
      <c r="Y102" s="2" t="e">
        <f>VLOOKUP(A102,'[28]AGSA - SOE'!A:A,1,FALSE)</f>
        <v>#N/A</v>
      </c>
      <c r="Z102" s="2" t="str">
        <f>(IFERROR(VLOOKUP(A102,'[28]KSD auditees'!A:A,1,FALSE),"0"))</f>
        <v>0</v>
      </c>
      <c r="AA102" s="29">
        <f>VLOOKUP(A102,[28]Budget!A:L,10,FALSE)</f>
        <v>491813000</v>
      </c>
      <c r="AB102" s="49" t="str">
        <f>IF(_xlfn.XLOOKUP(A102,'[28]Outstanding audits'!A:A,'[28]Outstanding audits'!A:A,"",0)="","No","Yes")</f>
        <v>No</v>
      </c>
      <c r="AC102" s="29">
        <f>_xlfn.XLOOKUP(A102,'[28]Budget 18-19'!A:A,'[28]Budget 18-19'!J:J,"0")</f>
        <v>168691000</v>
      </c>
      <c r="AD102" s="49" t="str">
        <f>_xlfn.XLOOKUP(A102,'[28]ASMIS 2022-23'!A:A,'[28]ASMIS 2022-23'!I:I,"",0)</f>
        <v>Unqualified with no findings</v>
      </c>
      <c r="AJ102" s="29">
        <f>_xlfn.XLOOKUP(A102,'[28]Budget 22-23'!A:A,'[28]Budget 22-23'!J:J,"0")</f>
        <v>473160000</v>
      </c>
      <c r="AM102" s="29">
        <f>VLOOKUP(A102,[28]Budget!A:L,11,FALSE)</f>
        <v>6542000</v>
      </c>
      <c r="AN102" s="29">
        <f>VLOOKUP(A102,[28]Budget!A:L,12,FALSE)</f>
        <v>485271000</v>
      </c>
      <c r="AP102" s="50">
        <f t="shared" si="1"/>
        <v>0</v>
      </c>
    </row>
    <row r="103" spans="1:42" ht="20.25" customHeight="1" x14ac:dyDescent="0.25">
      <c r="A103" s="43">
        <v>176</v>
      </c>
      <c r="B103" s="44" t="s">
        <v>151</v>
      </c>
      <c r="C103" s="44" t="s">
        <v>326</v>
      </c>
      <c r="D103" s="44" t="s">
        <v>454</v>
      </c>
      <c r="E103" s="44" t="s">
        <v>492</v>
      </c>
      <c r="F103" s="44" t="s">
        <v>492</v>
      </c>
      <c r="G103" s="44" t="s">
        <v>151</v>
      </c>
      <c r="H103" s="44" t="s">
        <v>1</v>
      </c>
      <c r="I103" s="44" t="s">
        <v>1</v>
      </c>
      <c r="J103" s="52" t="s">
        <v>26</v>
      </c>
      <c r="K103" s="52" t="s">
        <v>26</v>
      </c>
      <c r="L103" s="52" t="s">
        <v>26</v>
      </c>
      <c r="M103" s="52" t="s">
        <v>26</v>
      </c>
      <c r="N103" s="53" t="s">
        <v>26</v>
      </c>
      <c r="O103" s="47" t="str">
        <f>VLOOKUP(A103,'[28]191-2022-23'!A:P,13,FALSE)</f>
        <v>Qualified</v>
      </c>
      <c r="P103" s="2">
        <v>1</v>
      </c>
      <c r="Q103" s="2" t="str">
        <f>VLOOKUP(A103,'[28]Audit information - OS'!A:J,4,FALSE)</f>
        <v>Unchanged</v>
      </c>
      <c r="R103" s="2" t="s">
        <v>18</v>
      </c>
      <c r="S103" s="2" t="s">
        <v>18</v>
      </c>
      <c r="T103" s="48" t="str">
        <f>VLOOKUP(A103,'[28]Audit information - OS'!A:K,5,FALSE)</f>
        <v>Qualified</v>
      </c>
      <c r="U103" s="48">
        <f>VLOOKUP(A103,'[28]Audit information - OS'!A:L,6,FALSE)</f>
        <v>0</v>
      </c>
      <c r="V103" s="48">
        <f>VLOOKUP(A103,'[28]Audit information - OS'!A:M,7,FALSE)</f>
        <v>0</v>
      </c>
      <c r="W103" s="48" t="str">
        <f>VLOOKUP(A103,'[28]Audit information - OS'!A:N,2,FALSE)</f>
        <v>Qualified</v>
      </c>
      <c r="X103" s="48" t="str">
        <f>VLOOKUP(A103,'[28]Audit information - OS'!A:O,3,FALSE)</f>
        <v>2024/07/31</v>
      </c>
      <c r="Y103" s="2" t="e">
        <f>VLOOKUP(A103,'[28]AGSA - SOE'!A:A,1,FALSE)</f>
        <v>#N/A</v>
      </c>
      <c r="Z103" s="2">
        <f>(IFERROR(VLOOKUP(A103,'[28]KSD auditees'!A:A,1,FALSE),"0"))</f>
        <v>176</v>
      </c>
      <c r="AA103" s="29">
        <f>VLOOKUP(A103,[28]Budget!A:L,10,FALSE)</f>
        <v>13040639000</v>
      </c>
      <c r="AB103" s="49" t="str">
        <f>IF(_xlfn.XLOOKUP(A103,'[28]Outstanding audits'!A:A,'[28]Outstanding audits'!A:A,"",0)="","No","Yes")</f>
        <v>No</v>
      </c>
      <c r="AC103" s="29">
        <f>_xlfn.XLOOKUP(A103,'[28]Budget 18-19'!A:A,'[28]Budget 18-19'!J:J,"0")</f>
        <v>10380370000</v>
      </c>
      <c r="AD103" s="49" t="str">
        <f>_xlfn.XLOOKUP(A103,'[28]ASMIS 2022-23'!A:A,'[28]ASMIS 2022-23'!I:I,"",0)</f>
        <v>Qualified</v>
      </c>
      <c r="AJ103" s="29">
        <f>_xlfn.XLOOKUP(A103,'[28]Budget 22-23'!A:A,'[28]Budget 22-23'!J:J,"0")</f>
        <v>13182064000</v>
      </c>
      <c r="AM103" s="29">
        <f>VLOOKUP(A103,[28]Budget!A:L,11,FALSE)</f>
        <v>890743000</v>
      </c>
      <c r="AN103" s="29">
        <f>VLOOKUP(A103,[28]Budget!A:L,12,FALSE)</f>
        <v>12149896000</v>
      </c>
      <c r="AP103" s="50">
        <f t="shared" si="1"/>
        <v>0</v>
      </c>
    </row>
    <row r="104" spans="1:42" ht="21" customHeight="1" x14ac:dyDescent="0.25">
      <c r="A104" s="43">
        <v>178</v>
      </c>
      <c r="B104" s="44" t="s">
        <v>151</v>
      </c>
      <c r="C104" s="44" t="s">
        <v>326</v>
      </c>
      <c r="D104" s="44" t="s">
        <v>454</v>
      </c>
      <c r="E104" s="44" t="s">
        <v>571</v>
      </c>
      <c r="F104" s="44" t="s">
        <v>571</v>
      </c>
      <c r="G104" s="44" t="s">
        <v>151</v>
      </c>
      <c r="H104" s="44" t="s">
        <v>1</v>
      </c>
      <c r="I104" s="44" t="s">
        <v>1</v>
      </c>
      <c r="J104" s="51" t="s">
        <v>17</v>
      </c>
      <c r="K104" s="51" t="s">
        <v>17</v>
      </c>
      <c r="L104" s="52" t="s">
        <v>26</v>
      </c>
      <c r="M104" s="52" t="s">
        <v>26</v>
      </c>
      <c r="N104" s="53" t="s">
        <v>26</v>
      </c>
      <c r="O104" s="47" t="str">
        <f>VLOOKUP(A104,'[28]191-2022-23'!A:P,13,FALSE)</f>
        <v>Qualified</v>
      </c>
      <c r="P104" s="2">
        <v>1</v>
      </c>
      <c r="Q104" s="2" t="str">
        <f>VLOOKUP(A104,'[28]Audit information - OS'!A:J,4,FALSE)</f>
        <v>Unchanged</v>
      </c>
      <c r="R104" s="2" t="s">
        <v>29</v>
      </c>
      <c r="S104" s="2" t="s">
        <v>29</v>
      </c>
      <c r="T104" s="48" t="str">
        <f>VLOOKUP(A104,'[28]Audit information - OS'!A:K,5,FALSE)</f>
        <v>Financially unqualified with findings on predetermined objectives and/or compliance with laws and regulations</v>
      </c>
      <c r="U104" s="48">
        <f>VLOOKUP(A104,'[28]Audit information - OS'!A:L,6,FALSE)</f>
        <v>0</v>
      </c>
      <c r="V104" s="48">
        <f>VLOOKUP(A104,'[28]Audit information - OS'!A:M,7,FALSE)</f>
        <v>0</v>
      </c>
      <c r="W104" s="48" t="str">
        <f>VLOOKUP(A104,'[28]Audit information - OS'!A:N,2,FALSE)</f>
        <v>Financially unqualified with findings on predetermined objectives and/or compliance with laws and regulations</v>
      </c>
      <c r="X104" s="48" t="str">
        <f>VLOOKUP(A104,'[28]Audit information - OS'!A:O,3,FALSE)</f>
        <v>2024/07/31</v>
      </c>
      <c r="Y104" s="2" t="e">
        <f>VLOOKUP(A104,'[28]AGSA - SOE'!A:A,1,FALSE)</f>
        <v>#N/A</v>
      </c>
      <c r="Z104" s="2">
        <f>(IFERROR(VLOOKUP(A104,'[28]KSD auditees'!A:A,1,FALSE),"0"))</f>
        <v>178</v>
      </c>
      <c r="AA104" s="29">
        <f>VLOOKUP(A104,[28]Budget!A:L,10,FALSE)</f>
        <v>51780127000</v>
      </c>
      <c r="AB104" s="49" t="str">
        <f>IF(_xlfn.XLOOKUP(A104,'[28]Outstanding audits'!A:A,'[28]Outstanding audits'!A:A,"",0)="","No","Yes")</f>
        <v>No</v>
      </c>
      <c r="AC104" s="29">
        <f>_xlfn.XLOOKUP(A104,'[28]Budget 18-19'!A:A,'[28]Budget 18-19'!J:J,"0")</f>
        <v>42547172000</v>
      </c>
      <c r="AD104" s="49" t="str">
        <f>_xlfn.XLOOKUP(A104,'[28]ASMIS 2022-23'!A:A,'[28]ASMIS 2022-23'!I:I,"",0)</f>
        <v>Unqualified with findings</v>
      </c>
      <c r="AJ104" s="29">
        <f>_xlfn.XLOOKUP(A104,'[28]Budget 22-23'!A:A,'[28]Budget 22-23'!J:J,"0")</f>
        <v>51533755000</v>
      </c>
      <c r="AM104" s="29">
        <f>VLOOKUP(A104,[28]Budget!A:L,11,FALSE)</f>
        <v>1672169000</v>
      </c>
      <c r="AN104" s="29">
        <f>VLOOKUP(A104,[28]Budget!A:L,12,FALSE)</f>
        <v>50107958000</v>
      </c>
      <c r="AP104" s="50">
        <f t="shared" si="1"/>
        <v>0</v>
      </c>
    </row>
    <row r="105" spans="1:42" ht="21" customHeight="1" x14ac:dyDescent="0.25">
      <c r="A105" s="43">
        <v>179</v>
      </c>
      <c r="B105" s="44" t="s">
        <v>151</v>
      </c>
      <c r="C105" s="44" t="s">
        <v>326</v>
      </c>
      <c r="D105" s="44" t="s">
        <v>454</v>
      </c>
      <c r="E105" s="44" t="s">
        <v>625</v>
      </c>
      <c r="F105" s="44" t="s">
        <v>625</v>
      </c>
      <c r="G105" s="44" t="s">
        <v>151</v>
      </c>
      <c r="H105" s="44" t="s">
        <v>1</v>
      </c>
      <c r="I105" s="44" t="s">
        <v>1</v>
      </c>
      <c r="J105" s="51" t="s">
        <v>17</v>
      </c>
      <c r="K105" s="52" t="s">
        <v>26</v>
      </c>
      <c r="L105" s="52" t="s">
        <v>26</v>
      </c>
      <c r="M105" s="52" t="s">
        <v>26</v>
      </c>
      <c r="N105" s="54" t="s">
        <v>17</v>
      </c>
      <c r="O105" s="47" t="str">
        <f>VLOOKUP(A105,'[28]191-2022-23'!A:P,13,FALSE)</f>
        <v>Qualified</v>
      </c>
      <c r="P105" s="2">
        <v>1</v>
      </c>
      <c r="Q105" s="2" t="str">
        <f>VLOOKUP(A105,'[28]Audit information - OS'!A:J,4,FALSE)</f>
        <v>Improved</v>
      </c>
      <c r="R105" s="2" t="s">
        <v>18</v>
      </c>
      <c r="S105" s="2" t="s">
        <v>29</v>
      </c>
      <c r="T105" s="48" t="str">
        <f>VLOOKUP(A105,'[28]Audit information - OS'!A:K,5,FALSE)</f>
        <v>Financially unqualified with findings on predetermined objectives and/or compliance with laws and regulations</v>
      </c>
      <c r="U105" s="48">
        <f>VLOOKUP(A105,'[28]Audit information - OS'!A:L,6,FALSE)</f>
        <v>0</v>
      </c>
      <c r="V105" s="48">
        <f>VLOOKUP(A105,'[28]Audit information - OS'!A:M,7,FALSE)</f>
        <v>0</v>
      </c>
      <c r="W105" s="48" t="str">
        <f>VLOOKUP(A105,'[28]Audit information - OS'!A:N,2,FALSE)</f>
        <v>Financially unqualified with findings on predetermined objectives and/or compliance with laws and regulations</v>
      </c>
      <c r="X105" s="48" t="str">
        <f>VLOOKUP(A105,'[28]Audit information - OS'!A:O,3,FALSE)</f>
        <v>2024/07/31</v>
      </c>
      <c r="Y105" s="2" t="e">
        <f>VLOOKUP(A105,'[28]AGSA - SOE'!A:A,1,FALSE)</f>
        <v>#N/A</v>
      </c>
      <c r="Z105" s="2">
        <f>(IFERROR(VLOOKUP(A105,'[28]KSD auditees'!A:A,1,FALSE),"0"))</f>
        <v>179</v>
      </c>
      <c r="AA105" s="29">
        <f>VLOOKUP(A105,[28]Budget!A:L,10,FALSE)</f>
        <v>24605856000</v>
      </c>
      <c r="AB105" s="49" t="str">
        <f>IF(_xlfn.XLOOKUP(A105,'[28]Outstanding audits'!A:A,'[28]Outstanding audits'!A:A,"",0)="","No","Yes")</f>
        <v>No</v>
      </c>
      <c r="AC105" s="29">
        <f>_xlfn.XLOOKUP(A105,'[28]Budget 18-19'!A:A,'[28]Budget 18-19'!J:J,"0")</f>
        <v>19605210000</v>
      </c>
      <c r="AD105" s="49" t="str">
        <f>_xlfn.XLOOKUP(A105,'[28]ASMIS 2022-23'!A:A,'[28]ASMIS 2022-23'!I:I,"",0)</f>
        <v>Audit not finalised at legislated date</v>
      </c>
      <c r="AJ105" s="29">
        <f>_xlfn.XLOOKUP(A105,'[28]Budget 22-23'!A:A,'[28]Budget 22-23'!J:J,"0")</f>
        <v>23515407000</v>
      </c>
      <c r="AM105" s="29">
        <f>VLOOKUP(A105,[28]Budget!A:L,11,FALSE)</f>
        <v>1002927000</v>
      </c>
      <c r="AN105" s="29">
        <f>VLOOKUP(A105,[28]Budget!A:L,12,FALSE)</f>
        <v>23602929000</v>
      </c>
      <c r="AP105" s="50">
        <f t="shared" si="1"/>
        <v>0</v>
      </c>
    </row>
    <row r="106" spans="1:42" ht="21" customHeight="1" x14ac:dyDescent="0.25">
      <c r="A106" s="43">
        <v>180</v>
      </c>
      <c r="B106" s="44" t="s">
        <v>151</v>
      </c>
      <c r="C106" s="44" t="s">
        <v>326</v>
      </c>
      <c r="D106" s="44" t="s">
        <v>454</v>
      </c>
      <c r="E106" s="44" t="s">
        <v>658</v>
      </c>
      <c r="F106" s="44" t="s">
        <v>658</v>
      </c>
      <c r="G106" s="44" t="s">
        <v>151</v>
      </c>
      <c r="H106" s="44" t="s">
        <v>1</v>
      </c>
      <c r="I106" s="44" t="s">
        <v>1</v>
      </c>
      <c r="J106" s="51" t="s">
        <v>17</v>
      </c>
      <c r="K106" s="51" t="s">
        <v>17</v>
      </c>
      <c r="L106" s="51" t="s">
        <v>17</v>
      </c>
      <c r="M106" s="51" t="s">
        <v>17</v>
      </c>
      <c r="N106" s="54" t="s">
        <v>17</v>
      </c>
      <c r="O106" s="47" t="str">
        <f>VLOOKUP(A106,'[28]191-2022-23'!A:P,13,FALSE)</f>
        <v>Qualified</v>
      </c>
      <c r="P106" s="2">
        <v>1</v>
      </c>
      <c r="Q106" s="2" t="str">
        <f>VLOOKUP(A106,'[28]Audit information - OS'!A:J,4,FALSE)</f>
        <v>Unchanged</v>
      </c>
      <c r="R106" s="2" t="s">
        <v>18</v>
      </c>
      <c r="S106" s="2" t="s">
        <v>29</v>
      </c>
      <c r="T106" s="48" t="str">
        <f>VLOOKUP(A106,'[28]Audit information - OS'!A:K,5,FALSE)</f>
        <v>Financially unqualified with findings on predetermined objectives and/or compliance with laws and regulations</v>
      </c>
      <c r="U106" s="48">
        <f>VLOOKUP(A106,'[28]Audit information - OS'!A:L,6,FALSE)</f>
        <v>0</v>
      </c>
      <c r="V106" s="48">
        <f>VLOOKUP(A106,'[28]Audit information - OS'!A:M,7,FALSE)</f>
        <v>0</v>
      </c>
      <c r="W106" s="48" t="str">
        <f>VLOOKUP(A106,'[28]Audit information - OS'!A:N,2,FALSE)</f>
        <v>Financially unqualified with findings on predetermined objectives and/or compliance with laws and regulations</v>
      </c>
      <c r="X106" s="48" t="str">
        <f>VLOOKUP(A106,'[28]Audit information - OS'!A:O,3,FALSE)</f>
        <v>2024/07/31</v>
      </c>
      <c r="Y106" s="2" t="e">
        <f>VLOOKUP(A106,'[28]AGSA - SOE'!A:A,1,FALSE)</f>
        <v>#N/A</v>
      </c>
      <c r="Z106" s="2">
        <f>(IFERROR(VLOOKUP(A106,'[28]KSD auditees'!A:A,1,FALSE),"0"))</f>
        <v>180</v>
      </c>
      <c r="AA106" s="29">
        <f>VLOOKUP(A106,[28]Budget!A:L,10,FALSE)</f>
        <v>17784013000</v>
      </c>
      <c r="AB106" s="49" t="str">
        <f>IF(_xlfn.XLOOKUP(A106,'[28]Outstanding audits'!A:A,'[28]Outstanding audits'!A:A,"",0)="","No","Yes")</f>
        <v>No</v>
      </c>
      <c r="AC106" s="29">
        <f>_xlfn.XLOOKUP(A106,'[28]Budget 18-19'!A:A,'[28]Budget 18-19'!J:J,"0")</f>
        <v>13189591000</v>
      </c>
      <c r="AD106" s="49" t="str">
        <f>_xlfn.XLOOKUP(A106,'[28]ASMIS 2022-23'!A:A,'[28]ASMIS 2022-23'!I:I,"",0)</f>
        <v>Unqualified with findings</v>
      </c>
      <c r="AJ106" s="29">
        <f>_xlfn.XLOOKUP(A106,'[28]Budget 22-23'!A:A,'[28]Budget 22-23'!J:J,"0")</f>
        <v>17034233000</v>
      </c>
      <c r="AM106" s="29">
        <f>VLOOKUP(A106,[28]Budget!A:L,11,FALSE)</f>
        <v>1604062000</v>
      </c>
      <c r="AN106" s="29">
        <f>VLOOKUP(A106,[28]Budget!A:L,12,FALSE)</f>
        <v>16179951000</v>
      </c>
      <c r="AP106" s="50">
        <f t="shared" si="1"/>
        <v>0</v>
      </c>
    </row>
    <row r="107" spans="1:42" ht="21" customHeight="1" x14ac:dyDescent="0.25">
      <c r="A107" s="43">
        <v>181</v>
      </c>
      <c r="B107" s="44" t="s">
        <v>151</v>
      </c>
      <c r="C107" s="44" t="s">
        <v>326</v>
      </c>
      <c r="D107" s="44" t="s">
        <v>454</v>
      </c>
      <c r="E107" s="44" t="s">
        <v>1065</v>
      </c>
      <c r="F107" s="44" t="s">
        <v>1065</v>
      </c>
      <c r="G107" s="44" t="s">
        <v>151</v>
      </c>
      <c r="H107" s="44" t="s">
        <v>1</v>
      </c>
      <c r="I107" s="44" t="s">
        <v>1</v>
      </c>
      <c r="J107" s="52" t="s">
        <v>26</v>
      </c>
      <c r="K107" s="52" t="s">
        <v>26</v>
      </c>
      <c r="L107" s="52" t="s">
        <v>26</v>
      </c>
      <c r="M107" s="52" t="s">
        <v>26</v>
      </c>
      <c r="N107" s="53" t="s">
        <v>26</v>
      </c>
      <c r="O107" s="47" t="str">
        <f>VLOOKUP(A107,'[28]191-2022-23'!A:P,13,FALSE)</f>
        <v>Qualified</v>
      </c>
      <c r="P107" s="2">
        <v>1</v>
      </c>
      <c r="Q107" s="2" t="str">
        <f>VLOOKUP(A107,'[28]Audit information - OS'!A:J,4,FALSE)</f>
        <v>Unchanged</v>
      </c>
      <c r="R107" s="2" t="s">
        <v>18</v>
      </c>
      <c r="S107" s="2" t="s">
        <v>18</v>
      </c>
      <c r="T107" s="48" t="str">
        <f>VLOOKUP(A107,'[28]Audit information - OS'!A:K,5,FALSE)</f>
        <v>Qualified</v>
      </c>
      <c r="U107" s="48">
        <f>VLOOKUP(A107,'[28]Audit information - OS'!A:L,6,FALSE)</f>
        <v>0</v>
      </c>
      <c r="V107" s="48">
        <f>VLOOKUP(A107,'[28]Audit information - OS'!A:M,7,FALSE)</f>
        <v>0</v>
      </c>
      <c r="W107" s="48" t="str">
        <f>VLOOKUP(A107,'[28]Audit information - OS'!A:N,2,FALSE)</f>
        <v>Qualified</v>
      </c>
      <c r="X107" s="48" t="str">
        <f>VLOOKUP(A107,'[28]Audit information - OS'!A:O,3,FALSE)</f>
        <v>2024/07/31</v>
      </c>
      <c r="Y107" s="2" t="e">
        <f>VLOOKUP(A107,'[28]AGSA - SOE'!A:A,1,FALSE)</f>
        <v>#N/A</v>
      </c>
      <c r="Z107" s="2">
        <f>(IFERROR(VLOOKUP(A107,'[28]KSD auditees'!A:A,1,FALSE),"0"))</f>
        <v>181</v>
      </c>
      <c r="AA107" s="29">
        <f>VLOOKUP(A107,[28]Budget!A:L,10,FALSE)</f>
        <v>6409818000</v>
      </c>
      <c r="AB107" s="49" t="str">
        <f>IF(_xlfn.XLOOKUP(A107,'[28]Outstanding audits'!A:A,'[28]Outstanding audits'!A:A,"",0)="","No","Yes")</f>
        <v>No</v>
      </c>
      <c r="AC107" s="29">
        <f>_xlfn.XLOOKUP(A107,'[28]Budget 18-19'!A:A,'[28]Budget 18-19'!J:J,"0")</f>
        <v>4854311000</v>
      </c>
      <c r="AD107" s="49" t="str">
        <f>_xlfn.XLOOKUP(A107,'[28]ASMIS 2022-23'!A:A,'[28]ASMIS 2022-23'!I:I,"",0)</f>
        <v>Qualified</v>
      </c>
      <c r="AJ107" s="29">
        <f>_xlfn.XLOOKUP(A107,'[28]Budget 22-23'!A:A,'[28]Budget 22-23'!J:J,"0")</f>
        <v>6050984000</v>
      </c>
      <c r="AM107" s="29">
        <f>VLOOKUP(A107,[28]Budget!A:L,11,FALSE)</f>
        <v>522210000</v>
      </c>
      <c r="AN107" s="29">
        <f>VLOOKUP(A107,[28]Budget!A:L,12,FALSE)</f>
        <v>5887608000</v>
      </c>
      <c r="AP107" s="50">
        <f t="shared" si="1"/>
        <v>0</v>
      </c>
    </row>
    <row r="108" spans="1:42" ht="21" customHeight="1" x14ac:dyDescent="0.25">
      <c r="A108" s="43">
        <v>182</v>
      </c>
      <c r="B108" s="55" t="s">
        <v>151</v>
      </c>
      <c r="C108" s="44" t="s">
        <v>326</v>
      </c>
      <c r="D108" s="44" t="s">
        <v>454</v>
      </c>
      <c r="E108" s="44" t="s">
        <v>1021</v>
      </c>
      <c r="F108" s="44" t="s">
        <v>1021</v>
      </c>
      <c r="G108" s="44" t="s">
        <v>151</v>
      </c>
      <c r="H108" s="44" t="s">
        <v>1</v>
      </c>
      <c r="I108" s="44" t="s">
        <v>1</v>
      </c>
      <c r="J108" s="51" t="s">
        <v>17</v>
      </c>
      <c r="K108" s="51" t="s">
        <v>17</v>
      </c>
      <c r="L108" s="51" t="s">
        <v>17</v>
      </c>
      <c r="M108" s="51" t="s">
        <v>17</v>
      </c>
      <c r="N108" s="53" t="s">
        <v>26</v>
      </c>
      <c r="O108" s="47" t="str">
        <f>VLOOKUP(A108,'[28]191-2022-23'!A:P,13,FALSE)</f>
        <v>Qualified</v>
      </c>
      <c r="P108" s="2">
        <v>1</v>
      </c>
      <c r="Q108" s="2" t="str">
        <f>VLOOKUP(A108,'[28]Audit information - OS'!A:J,4,FALSE)</f>
        <v>Unchanged</v>
      </c>
      <c r="R108" s="2" t="s">
        <v>29</v>
      </c>
      <c r="S108" s="2" t="s">
        <v>29</v>
      </c>
      <c r="T108" s="48" t="str">
        <f>VLOOKUP(A108,'[28]Audit information - OS'!A:K,5,FALSE)</f>
        <v>Financially unqualified with findings on predetermined objectives and/or compliance with laws and regulations</v>
      </c>
      <c r="U108" s="48">
        <f>VLOOKUP(A108,'[28]Audit information - OS'!A:L,6,FALSE)</f>
        <v>0</v>
      </c>
      <c r="V108" s="48">
        <f>VLOOKUP(A108,'[28]Audit information - OS'!A:M,7,FALSE)</f>
        <v>0</v>
      </c>
      <c r="W108" s="48" t="str">
        <f>VLOOKUP(A108,'[28]Audit information - OS'!A:N,2,FALSE)</f>
        <v>Financially unqualified with findings on predetermined objectives and/or compliance with laws and regulations</v>
      </c>
      <c r="X108" s="48" t="str">
        <f>VLOOKUP(A108,'[28]Audit information - OS'!A:O,3,FALSE)</f>
        <v>2024/07/31</v>
      </c>
      <c r="Y108" s="2" t="e">
        <f>VLOOKUP(A108,'[28]AGSA - SOE'!A:A,1,FALSE)</f>
        <v>#N/A</v>
      </c>
      <c r="Z108" s="2">
        <f>(IFERROR(VLOOKUP(A108,'[28]KSD auditees'!A:A,1,FALSE),"0"))</f>
        <v>182</v>
      </c>
      <c r="AA108" s="29">
        <f>VLOOKUP(A108,[28]Budget!A:L,10,FALSE)</f>
        <v>15831083000</v>
      </c>
      <c r="AB108" s="49" t="str">
        <f>IF(_xlfn.XLOOKUP(A108,'[28]Outstanding audits'!A:A,'[28]Outstanding audits'!A:A,"",0)="","No","Yes")</f>
        <v>No</v>
      </c>
      <c r="AC108" s="29">
        <f>_xlfn.XLOOKUP(A108,'[28]Budget 18-19'!A:A,'[28]Budget 18-19'!J:J,"0")</f>
        <v>11543471000</v>
      </c>
      <c r="AD108" s="49" t="str">
        <f>_xlfn.XLOOKUP(A108,'[28]ASMIS 2022-23'!A:A,'[28]ASMIS 2022-23'!I:I,"",0)</f>
        <v>Unqualified with findings</v>
      </c>
      <c r="AJ108" s="29">
        <f>_xlfn.XLOOKUP(A108,'[28]Budget 22-23'!A:A,'[28]Budget 22-23'!J:J,"0")</f>
        <v>15751350000</v>
      </c>
      <c r="AM108" s="29">
        <f>VLOOKUP(A108,[28]Budget!A:L,11,FALSE)</f>
        <v>787231000</v>
      </c>
      <c r="AN108" s="29">
        <f>VLOOKUP(A108,[28]Budget!A:L,12,FALSE)</f>
        <v>15043852000</v>
      </c>
      <c r="AP108" s="50">
        <f t="shared" si="1"/>
        <v>0</v>
      </c>
    </row>
    <row r="109" spans="1:42" ht="20.25" customHeight="1" x14ac:dyDescent="0.25">
      <c r="A109" s="43">
        <v>183</v>
      </c>
      <c r="B109" s="44" t="s">
        <v>152</v>
      </c>
      <c r="C109" s="44" t="s">
        <v>326</v>
      </c>
      <c r="D109" s="44" t="s">
        <v>454</v>
      </c>
      <c r="E109" s="44" t="s">
        <v>1086</v>
      </c>
      <c r="F109" s="44" t="s">
        <v>1086</v>
      </c>
      <c r="G109" s="44" t="s">
        <v>151</v>
      </c>
      <c r="H109" s="44" t="s">
        <v>1</v>
      </c>
      <c r="I109" s="44" t="s">
        <v>1</v>
      </c>
      <c r="J109" s="45" t="s">
        <v>33</v>
      </c>
      <c r="K109" s="45" t="s">
        <v>33</v>
      </c>
      <c r="L109" s="45" t="s">
        <v>33</v>
      </c>
      <c r="M109" s="45" t="s">
        <v>33</v>
      </c>
      <c r="N109" s="46" t="s">
        <v>33</v>
      </c>
      <c r="O109" s="47" t="str">
        <f>VLOOKUP(A109,'[28]191-2022-23'!A:P,13,FALSE)</f>
        <v>Unqualified with no findings</v>
      </c>
      <c r="P109" s="2">
        <v>1</v>
      </c>
      <c r="Q109" s="2" t="str">
        <f>VLOOKUP(A109,'[28]Audit information - OS'!A:J,4,FALSE)</f>
        <v>Unchanged</v>
      </c>
      <c r="R109" s="2" t="s">
        <v>18</v>
      </c>
      <c r="S109" s="2" t="s">
        <v>18</v>
      </c>
      <c r="T109" s="48" t="str">
        <f>VLOOKUP(A109,'[28]Audit information - OS'!A:K,5,FALSE)</f>
        <v>Financially unqualified with no findings on predetermined objectives or compliance with laws and regulations</v>
      </c>
      <c r="U109" s="48">
        <f>VLOOKUP(A109,'[28]Audit information - OS'!A:L,6,FALSE)</f>
        <v>0</v>
      </c>
      <c r="V109" s="48">
        <f>VLOOKUP(A109,'[28]Audit information - OS'!A:M,7,FALSE)</f>
        <v>0</v>
      </c>
      <c r="W109" s="48" t="str">
        <f>VLOOKUP(A109,'[28]Audit information - OS'!A:N,2,FALSE)</f>
        <v>Financially unqualified with no findings on predetermined objectives or compliance with laws and regulations</v>
      </c>
      <c r="X109" s="48" t="str">
        <f>VLOOKUP(A109,'[28]Audit information - OS'!A:O,3,FALSE)</f>
        <v>2024/07/31</v>
      </c>
      <c r="Y109" s="2" t="e">
        <f>VLOOKUP(A109,'[28]AGSA - SOE'!A:A,1,FALSE)</f>
        <v>#N/A</v>
      </c>
      <c r="Z109" s="2">
        <f>(IFERROR(VLOOKUP(A109,'[28]KSD auditees'!A:A,1,FALSE),"0"))</f>
        <v>183</v>
      </c>
      <c r="AA109" s="29">
        <f>VLOOKUP(A109,[28]Budget!A:L,10,FALSE)</f>
        <v>29735988000</v>
      </c>
      <c r="AB109" s="49" t="str">
        <f>IF(_xlfn.XLOOKUP(A109,'[28]Outstanding audits'!A:A,'[28]Outstanding audits'!A:A,"",0)="","No","Yes")</f>
        <v>No</v>
      </c>
      <c r="AC109" s="29">
        <f>_xlfn.XLOOKUP(A109,'[28]Budget 18-19'!A:A,'[28]Budget 18-19'!J:J,"0")</f>
        <v>23099979000</v>
      </c>
      <c r="AD109" s="49" t="str">
        <f>_xlfn.XLOOKUP(A109,'[28]ASMIS 2022-23'!A:A,'[28]ASMIS 2022-23'!I:I,"",0)</f>
        <v>Unqualified with no findings</v>
      </c>
      <c r="AJ109" s="29">
        <f>_xlfn.XLOOKUP(A109,'[28]Budget 22-23'!A:A,'[28]Budget 22-23'!J:J,"0")</f>
        <v>29095033000</v>
      </c>
      <c r="AM109" s="29">
        <f>VLOOKUP(A109,[28]Budget!A:L,11,FALSE)</f>
        <v>1133475000</v>
      </c>
      <c r="AN109" s="29">
        <f>VLOOKUP(A109,[28]Budget!A:L,12,FALSE)</f>
        <v>28602513000</v>
      </c>
      <c r="AP109" s="50">
        <f t="shared" si="1"/>
        <v>0</v>
      </c>
    </row>
    <row r="110" spans="1:42" ht="21" customHeight="1" x14ac:dyDescent="0.25">
      <c r="A110" s="43">
        <v>192</v>
      </c>
      <c r="B110" s="44" t="s">
        <v>156</v>
      </c>
      <c r="C110" s="44" t="s">
        <v>326</v>
      </c>
      <c r="D110" s="44" t="s">
        <v>454</v>
      </c>
      <c r="E110" s="44" t="s">
        <v>571</v>
      </c>
      <c r="F110" s="44" t="s">
        <v>571</v>
      </c>
      <c r="G110" s="44" t="s">
        <v>156</v>
      </c>
      <c r="H110" s="44" t="s">
        <v>1</v>
      </c>
      <c r="I110" s="44" t="s">
        <v>1</v>
      </c>
      <c r="J110" s="51" t="s">
        <v>17</v>
      </c>
      <c r="K110" s="51" t="s">
        <v>17</v>
      </c>
      <c r="L110" s="45" t="s">
        <v>33</v>
      </c>
      <c r="M110" s="51" t="s">
        <v>17</v>
      </c>
      <c r="N110" s="54" t="s">
        <v>17</v>
      </c>
      <c r="O110" s="47" t="str">
        <f>VLOOKUP(A110,'[28]191-2022-23'!A:P,13,FALSE)</f>
        <v>Unqualified with findings</v>
      </c>
      <c r="P110" s="2">
        <v>1</v>
      </c>
      <c r="Q110" s="2" t="str">
        <f>VLOOKUP(A110,'[28]Audit information - OS'!A:J,4,FALSE)</f>
        <v>Unchanged</v>
      </c>
      <c r="R110" s="2" t="s">
        <v>18</v>
      </c>
      <c r="S110" s="2" t="s">
        <v>18</v>
      </c>
      <c r="T110" s="48" t="str">
        <f>VLOOKUP(A110,'[28]Audit information - OS'!A:K,5,FALSE)</f>
        <v>Financially unqualified with findings on predetermined objectives and/or compliance with laws and regulations</v>
      </c>
      <c r="U110" s="48">
        <f>VLOOKUP(A110,'[28]Audit information - OS'!A:L,6,FALSE)</f>
        <v>0</v>
      </c>
      <c r="V110" s="48">
        <f>VLOOKUP(A110,'[28]Audit information - OS'!A:M,7,FALSE)</f>
        <v>0</v>
      </c>
      <c r="W110" s="48" t="str">
        <f>VLOOKUP(A110,'[28]Audit information - OS'!A:N,2,FALSE)</f>
        <v>Financially unqualified with findings on predetermined objectives and/or compliance with laws and regulations</v>
      </c>
      <c r="X110" s="48" t="str">
        <f>VLOOKUP(A110,'[28]Audit information - OS'!A:O,3,FALSE)</f>
        <v>2024/07/31</v>
      </c>
      <c r="Y110" s="2" t="e">
        <f>VLOOKUP(A110,'[28]AGSA - SOE'!A:A,1,FALSE)</f>
        <v>#N/A</v>
      </c>
      <c r="Z110" s="2">
        <f>(IFERROR(VLOOKUP(A110,'[28]KSD auditees'!A:A,1,FALSE),"0"))</f>
        <v>192</v>
      </c>
      <c r="AA110" s="29">
        <f>VLOOKUP(A110,[28]Budget!A:L,10,FALSE)</f>
        <v>4344117000</v>
      </c>
      <c r="AB110" s="49" t="str">
        <f>IF(_xlfn.XLOOKUP(A110,'[28]Outstanding audits'!A:A,'[28]Outstanding audits'!A:A,"",0)="","No","Yes")</f>
        <v>No</v>
      </c>
      <c r="AC110" s="29">
        <f>_xlfn.XLOOKUP(A110,'[28]Budget 18-19'!A:A,'[28]Budget 18-19'!J:J,"0")</f>
        <v>3785079000</v>
      </c>
      <c r="AD110" s="49" t="str">
        <f>_xlfn.XLOOKUP(A110,'[28]ASMIS 2022-23'!A:A,'[28]ASMIS 2022-23'!I:I,"",0)</f>
        <v>Unqualified with findings</v>
      </c>
      <c r="AJ110" s="29">
        <f>_xlfn.XLOOKUP(A110,'[28]Budget 22-23'!A:A,'[28]Budget 22-23'!J:J,"0")</f>
        <v>4480922000</v>
      </c>
      <c r="AM110" s="29">
        <f>VLOOKUP(A110,[28]Budget!A:L,11,FALSE)</f>
        <v>15808000</v>
      </c>
      <c r="AN110" s="29">
        <f>VLOOKUP(A110,[28]Budget!A:L,12,FALSE)</f>
        <v>4328309000</v>
      </c>
      <c r="AP110" s="50">
        <f t="shared" si="1"/>
        <v>0</v>
      </c>
    </row>
    <row r="111" spans="1:42" ht="21" customHeight="1" x14ac:dyDescent="0.25">
      <c r="A111" s="43">
        <v>1016</v>
      </c>
      <c r="B111" s="44" t="s">
        <v>156</v>
      </c>
      <c r="C111" s="44" t="s">
        <v>326</v>
      </c>
      <c r="D111" s="44" t="s">
        <v>454</v>
      </c>
      <c r="E111" s="44" t="s">
        <v>492</v>
      </c>
      <c r="F111" s="44" t="s">
        <v>492</v>
      </c>
      <c r="G111" s="44" t="s">
        <v>156</v>
      </c>
      <c r="H111" s="44" t="s">
        <v>1</v>
      </c>
      <c r="I111" s="44" t="s">
        <v>1</v>
      </c>
      <c r="J111" s="51" t="s">
        <v>17</v>
      </c>
      <c r="K111" s="52" t="s">
        <v>26</v>
      </c>
      <c r="L111" s="52" t="s">
        <v>26</v>
      </c>
      <c r="M111" s="51" t="s">
        <v>17</v>
      </c>
      <c r="N111" s="54" t="s">
        <v>17</v>
      </c>
      <c r="O111" s="47" t="str">
        <f>VLOOKUP(A111,'[28]191-2022-23'!A:P,13,FALSE)</f>
        <v>Qualified</v>
      </c>
      <c r="P111" s="2">
        <v>1</v>
      </c>
      <c r="Q111" s="2" t="str">
        <f>VLOOKUP(A111,'[28]Audit information - OS'!A:J,4,FALSE)</f>
        <v>Improved</v>
      </c>
      <c r="R111" s="2" t="s">
        <v>18</v>
      </c>
      <c r="S111" s="2" t="s">
        <v>29</v>
      </c>
      <c r="T111" s="48" t="str">
        <f>VLOOKUP(A111,'[28]Audit information - OS'!A:K,5,FALSE)</f>
        <v>Financially unqualified with findings on predetermined objectives and/or compliance with laws and regulations</v>
      </c>
      <c r="U111" s="48">
        <f>VLOOKUP(A111,'[28]Audit information - OS'!A:L,6,FALSE)</f>
        <v>0</v>
      </c>
      <c r="V111" s="48">
        <f>VLOOKUP(A111,'[28]Audit information - OS'!A:M,7,FALSE)</f>
        <v>0</v>
      </c>
      <c r="W111" s="48" t="str">
        <f>VLOOKUP(A111,'[28]Audit information - OS'!A:N,2,FALSE)</f>
        <v>Qualified</v>
      </c>
      <c r="X111" s="48" t="str">
        <f>VLOOKUP(A111,'[28]Audit information - OS'!A:O,3,FALSE)</f>
        <v>2024/07/31</v>
      </c>
      <c r="Y111" s="2" t="e">
        <f>VLOOKUP(A111,'[28]AGSA - SOE'!A:A,1,FALSE)</f>
        <v>#N/A</v>
      </c>
      <c r="Z111" s="2">
        <f>(IFERROR(VLOOKUP(A111,'[28]KSD auditees'!A:A,1,FALSE),"0"))</f>
        <v>1016</v>
      </c>
      <c r="AA111" s="29">
        <f>VLOOKUP(A111,[28]Budget!A:L,10,FALSE)</f>
        <v>1134738000</v>
      </c>
      <c r="AB111" s="49" t="str">
        <f>IF(_xlfn.XLOOKUP(A111,'[28]Outstanding audits'!A:A,'[28]Outstanding audits'!A:A,"",0)="","No","Yes")</f>
        <v>No</v>
      </c>
      <c r="AC111" s="29">
        <f>_xlfn.XLOOKUP(A111,'[28]Budget 18-19'!A:A,'[28]Budget 18-19'!J:J,"0")</f>
        <v>1356403000</v>
      </c>
      <c r="AD111" s="49" t="str">
        <f>_xlfn.XLOOKUP(A111,'[28]ASMIS 2022-23'!A:A,'[28]ASMIS 2022-23'!I:I,"",0)</f>
        <v>Qualified</v>
      </c>
      <c r="AJ111" s="29">
        <f>_xlfn.XLOOKUP(A111,'[28]Budget 22-23'!A:A,'[28]Budget 22-23'!J:J,"0")</f>
        <v>1199276000</v>
      </c>
      <c r="AM111" s="29">
        <f>VLOOKUP(A111,[28]Budget!A:L,11,FALSE)</f>
        <v>2787000</v>
      </c>
      <c r="AN111" s="29">
        <f>VLOOKUP(A111,[28]Budget!A:L,12,FALSE)</f>
        <v>1131951000</v>
      </c>
      <c r="AP111" s="50">
        <f t="shared" si="1"/>
        <v>0</v>
      </c>
    </row>
    <row r="112" spans="1:42" ht="21" customHeight="1" x14ac:dyDescent="0.25">
      <c r="A112" s="43">
        <v>1020</v>
      </c>
      <c r="B112" s="44" t="s">
        <v>160</v>
      </c>
      <c r="C112" s="44" t="s">
        <v>326</v>
      </c>
      <c r="D112" s="44" t="s">
        <v>454</v>
      </c>
      <c r="E112" s="44" t="s">
        <v>658</v>
      </c>
      <c r="F112" s="44" t="s">
        <v>658</v>
      </c>
      <c r="G112" s="44" t="s">
        <v>156</v>
      </c>
      <c r="H112" s="44" t="s">
        <v>1</v>
      </c>
      <c r="I112" s="44" t="s">
        <v>1</v>
      </c>
      <c r="J112" s="51" t="s">
        <v>17</v>
      </c>
      <c r="K112" s="52" t="s">
        <v>26</v>
      </c>
      <c r="L112" s="52" t="s">
        <v>26</v>
      </c>
      <c r="M112" s="52" t="s">
        <v>26</v>
      </c>
      <c r="N112" s="54" t="s">
        <v>17</v>
      </c>
      <c r="O112" s="47" t="str">
        <f>VLOOKUP(A112,'[28]191-2022-23'!A:P,13,FALSE)</f>
        <v>Unqualified with findings</v>
      </c>
      <c r="P112" s="2">
        <v>1</v>
      </c>
      <c r="Q112" s="2" t="str">
        <f>VLOOKUP(A112,'[28]Audit information - OS'!A:J,4,FALSE)</f>
        <v>Improved</v>
      </c>
      <c r="R112" s="2" t="s">
        <v>18</v>
      </c>
      <c r="S112" s="2" t="s">
        <v>18</v>
      </c>
      <c r="T112" s="48" t="str">
        <f>VLOOKUP(A112,'[28]Audit information - OS'!A:K,5,FALSE)</f>
        <v>Financially unqualified with findings on predetermined objectives and/or compliance with laws and regulations</v>
      </c>
      <c r="U112" s="48">
        <f>VLOOKUP(A112,'[28]Audit information - OS'!A:L,6,FALSE)</f>
        <v>0</v>
      </c>
      <c r="V112" s="48">
        <f>VLOOKUP(A112,'[28]Audit information - OS'!A:M,7,FALSE)</f>
        <v>0</v>
      </c>
      <c r="W112" s="48">
        <f>VLOOKUP(A112,'[28]Audit information - OS'!A:N,2,FALSE)</f>
        <v>0</v>
      </c>
      <c r="X112" s="48" t="str">
        <f>VLOOKUP(A112,'[28]Audit information - OS'!A:O,3,FALSE)</f>
        <v>2024/07/31</v>
      </c>
      <c r="Y112" s="2" t="e">
        <f>VLOOKUP(A112,'[28]AGSA - SOE'!A:A,1,FALSE)</f>
        <v>#N/A</v>
      </c>
      <c r="Z112" s="2">
        <f>(IFERROR(VLOOKUP(A112,'[28]KSD auditees'!A:A,1,FALSE),"0"))</f>
        <v>1020</v>
      </c>
      <c r="AA112" s="29">
        <f>VLOOKUP(A112,[28]Budget!A:L,10,FALSE)</f>
        <v>1644923000</v>
      </c>
      <c r="AB112" s="49" t="str">
        <f>IF(_xlfn.XLOOKUP(A112,'[28]Outstanding audits'!A:A,'[28]Outstanding audits'!A:A,"",0)="","No","Yes")</f>
        <v>No</v>
      </c>
      <c r="AC112" s="29">
        <f>_xlfn.XLOOKUP(A112,'[28]Budget 18-19'!A:A,'[28]Budget 18-19'!J:J,"0")</f>
        <v>1949585000</v>
      </c>
      <c r="AD112" s="49" t="str">
        <f>_xlfn.XLOOKUP(A112,'[28]ASMIS 2022-23'!A:A,'[28]ASMIS 2022-23'!I:I,"",0)</f>
        <v>Qualified</v>
      </c>
      <c r="AJ112" s="29">
        <f>_xlfn.XLOOKUP(A112,'[28]Budget 22-23'!A:A,'[28]Budget 22-23'!J:J,"0")</f>
        <v>1894251000</v>
      </c>
      <c r="AM112" s="29">
        <f>VLOOKUP(A112,[28]Budget!A:L,11,FALSE)</f>
        <v>5490000</v>
      </c>
      <c r="AN112" s="29">
        <f>VLOOKUP(A112,[28]Budget!A:L,12,FALSE)</f>
        <v>1639433000</v>
      </c>
      <c r="AP112" s="50">
        <f t="shared" si="1"/>
        <v>0</v>
      </c>
    </row>
    <row r="113" spans="1:42" ht="30" customHeight="1" x14ac:dyDescent="0.25">
      <c r="A113" s="43">
        <v>1009</v>
      </c>
      <c r="B113" s="55" t="s">
        <v>156</v>
      </c>
      <c r="C113" s="44" t="s">
        <v>326</v>
      </c>
      <c r="D113" s="44" t="s">
        <v>454</v>
      </c>
      <c r="E113" s="44" t="s">
        <v>1021</v>
      </c>
      <c r="F113" s="44" t="s">
        <v>1021</v>
      </c>
      <c r="G113" s="44" t="s">
        <v>156</v>
      </c>
      <c r="H113" s="44" t="s">
        <v>1</v>
      </c>
      <c r="I113" s="44" t="s">
        <v>1</v>
      </c>
      <c r="J113" s="51" t="s">
        <v>17</v>
      </c>
      <c r="K113" s="51" t="s">
        <v>17</v>
      </c>
      <c r="L113" s="52" t="s">
        <v>26</v>
      </c>
      <c r="M113" s="52" t="s">
        <v>26</v>
      </c>
      <c r="N113" s="64" t="s">
        <v>94</v>
      </c>
      <c r="O113" s="47" t="str">
        <f>VLOOKUP(A113,'[28]191-2022-23'!A:P,13,FALSE)</f>
        <v>Qualified</v>
      </c>
      <c r="P113" s="2">
        <v>1</v>
      </c>
      <c r="Q113" s="2" t="str">
        <f>VLOOKUP(A113,'[28]Audit information - OS'!A:J,4,FALSE)</f>
        <v>Unchanged</v>
      </c>
      <c r="R113" s="2" t="s">
        <v>29</v>
      </c>
      <c r="S113" s="2" t="s">
        <v>29</v>
      </c>
      <c r="T113" s="48" t="str">
        <f>VLOOKUP(A113,'[28]Audit information - OS'!A:K,5,FALSE)</f>
        <v>Financially unqualified with findings on predetermined objectives and/or compliance with laws and regulations</v>
      </c>
      <c r="U113" s="48">
        <f>VLOOKUP(A113,'[28]Audit information - OS'!A:L,6,FALSE)</f>
        <v>0</v>
      </c>
      <c r="V113" s="48">
        <f>VLOOKUP(A113,'[28]Audit information - OS'!A:M,7,FALSE)</f>
        <v>0</v>
      </c>
      <c r="W113" s="48" t="str">
        <f>VLOOKUP(A113,'[28]Audit information - OS'!A:N,2,FALSE)</f>
        <v>Financially unqualified with findings on predetermined objectives and/or compliance with laws and regulations</v>
      </c>
      <c r="X113" s="48" t="str">
        <f>VLOOKUP(A113,'[28]Audit information - OS'!A:O,3,FALSE)</f>
        <v>2024/07/31</v>
      </c>
      <c r="Y113" s="2" t="e">
        <f>VLOOKUP(A113,'[28]AGSA - SOE'!A:A,1,FALSE)</f>
        <v>#N/A</v>
      </c>
      <c r="Z113" s="2">
        <f>(IFERROR(VLOOKUP(A113,'[28]KSD auditees'!A:A,1,FALSE),"0"))</f>
        <v>1009</v>
      </c>
      <c r="AA113" s="29">
        <f>VLOOKUP(A113,[28]Budget!A:L,10,FALSE)</f>
        <v>1794801000</v>
      </c>
      <c r="AB113" s="49" t="str">
        <f>IF(_xlfn.XLOOKUP(A113,'[28]Outstanding audits'!A:A,'[28]Outstanding audits'!A:A,"",0)="","No","Yes")</f>
        <v>No</v>
      </c>
      <c r="AC113" s="29">
        <f>_xlfn.XLOOKUP(A113,'[28]Budget 18-19'!A:A,'[28]Budget 18-19'!J:J,"0")</f>
        <v>2553480000</v>
      </c>
      <c r="AD113" s="49" t="str">
        <f>_xlfn.XLOOKUP(A113,'[28]ASMIS 2022-23'!A:A,'[28]ASMIS 2022-23'!I:I,"",0)</f>
        <v>Unqualified with findings</v>
      </c>
      <c r="AJ113" s="29">
        <f>_xlfn.XLOOKUP(A113,'[28]Budget 22-23'!A:A,'[28]Budget 22-23'!J:J,"0")</f>
        <v>1999243000</v>
      </c>
      <c r="AM113" s="29">
        <f>VLOOKUP(A113,[28]Budget!A:L,11,FALSE)</f>
        <v>4906000</v>
      </c>
      <c r="AN113" s="29">
        <f>VLOOKUP(A113,[28]Budget!A:L,12,FALSE)</f>
        <v>1789895000</v>
      </c>
      <c r="AP113" s="50">
        <f t="shared" si="1"/>
        <v>0</v>
      </c>
    </row>
    <row r="114" spans="1:42" ht="21" customHeight="1" x14ac:dyDescent="0.25">
      <c r="A114" s="43">
        <v>197</v>
      </c>
      <c r="B114" s="44" t="s">
        <v>203</v>
      </c>
      <c r="C114" s="44" t="s">
        <v>312</v>
      </c>
      <c r="D114" s="44" t="s">
        <v>454</v>
      </c>
      <c r="E114" s="44" t="s">
        <v>854</v>
      </c>
      <c r="F114" s="44" t="s">
        <v>437</v>
      </c>
      <c r="G114" s="44" t="s">
        <v>452</v>
      </c>
      <c r="H114" s="44" t="s">
        <v>856</v>
      </c>
      <c r="I114" s="44" t="s">
        <v>717</v>
      </c>
      <c r="J114" s="45" t="s">
        <v>33</v>
      </c>
      <c r="K114" s="45" t="s">
        <v>33</v>
      </c>
      <c r="L114" s="51" t="s">
        <v>17</v>
      </c>
      <c r="M114" s="51" t="s">
        <v>17</v>
      </c>
      <c r="N114" s="54" t="s">
        <v>17</v>
      </c>
      <c r="O114" s="47" t="str">
        <f>VLOOKUP(A114,'[28]191-2022-23'!A:P,13,FALSE)</f>
        <v>Unqualified with findings</v>
      </c>
      <c r="P114" s="2">
        <v>1</v>
      </c>
      <c r="Q114" s="2" t="str">
        <f>VLOOKUP(A114,'[28]Audit information - OS'!A:J,4,FALSE)</f>
        <v>Unchanged</v>
      </c>
      <c r="R114" s="2" t="s">
        <v>29</v>
      </c>
      <c r="S114" s="2" t="s">
        <v>29</v>
      </c>
      <c r="T114" s="48" t="str">
        <f>VLOOKUP(A114,'[28]Audit information - OS'!A:K,5,FALSE)</f>
        <v>Financially unqualified with no findings on predetermined objectives or compliance with laws and regulations</v>
      </c>
      <c r="U114" s="48">
        <f>VLOOKUP(A114,'[28]Audit information - OS'!A:L,6,FALSE)</f>
        <v>0</v>
      </c>
      <c r="V114" s="48">
        <f>VLOOKUP(A114,'[28]Audit information - OS'!A:M,7,FALSE)</f>
        <v>0</v>
      </c>
      <c r="W114" s="48" t="str">
        <f>VLOOKUP(A114,'[28]Audit information - OS'!A:N,2,FALSE)</f>
        <v>Financially unqualified with no findings on predetermined objectives or compliance with laws and regulations</v>
      </c>
      <c r="X114" s="48" t="str">
        <f>VLOOKUP(A114,'[28]Audit information - OS'!A:O,3,FALSE)</f>
        <v>2024/07/30</v>
      </c>
      <c r="Y114" s="2" t="e">
        <f>VLOOKUP(A114,'[28]AGSA - SOE'!A:A,1,FALSE)</f>
        <v>#N/A</v>
      </c>
      <c r="Z114" s="2">
        <f>(IFERROR(VLOOKUP(A114,'[28]KSD auditees'!A:A,1,FALSE),"0"))</f>
        <v>197</v>
      </c>
      <c r="AA114" s="29">
        <f>VLOOKUP(A114,[28]Budget!A:L,10,FALSE)</f>
        <v>362424000</v>
      </c>
      <c r="AB114" s="49" t="str">
        <f>IF(_xlfn.XLOOKUP(A114,'[28]Outstanding audits'!A:A,'[28]Outstanding audits'!A:A,"",0)="","No","Yes")</f>
        <v>No</v>
      </c>
      <c r="AC114" s="29">
        <f>_xlfn.XLOOKUP(A114,'[28]Budget 18-19'!A:A,'[28]Budget 18-19'!J:J,"0")</f>
        <v>315113000</v>
      </c>
      <c r="AD114" s="49" t="str">
        <f>_xlfn.XLOOKUP(A114,'[28]ASMIS 2022-23'!A:A,'[28]ASMIS 2022-23'!I:I,"",0)</f>
        <v>Unqualified with no findings</v>
      </c>
      <c r="AJ114" s="29">
        <f>_xlfn.XLOOKUP(A114,'[28]Budget 22-23'!A:A,'[28]Budget 22-23'!J:J,"0")</f>
        <v>361852000</v>
      </c>
      <c r="AM114" s="29">
        <f>VLOOKUP(A114,[28]Budget!A:L,11,FALSE)</f>
        <v>9365000</v>
      </c>
      <c r="AN114" s="29">
        <f>VLOOKUP(A114,[28]Budget!A:L,12,FALSE)</f>
        <v>353059000</v>
      </c>
      <c r="AP114" s="50">
        <f t="shared" si="1"/>
        <v>0</v>
      </c>
    </row>
    <row r="115" spans="1:42" ht="30" customHeight="1" x14ac:dyDescent="0.25">
      <c r="A115" s="43">
        <v>375</v>
      </c>
      <c r="B115" s="44" t="s">
        <v>1268</v>
      </c>
      <c r="C115" s="44" t="s">
        <v>326</v>
      </c>
      <c r="D115" s="44" t="s">
        <v>454</v>
      </c>
      <c r="E115" s="44" t="s">
        <v>571</v>
      </c>
      <c r="F115" s="44" t="s">
        <v>571</v>
      </c>
      <c r="G115" s="44" t="s">
        <v>485</v>
      </c>
      <c r="H115" s="44" t="s">
        <v>1</v>
      </c>
      <c r="I115" s="44" t="s">
        <v>1</v>
      </c>
      <c r="J115" s="45" t="s">
        <v>33</v>
      </c>
      <c r="K115" s="45" t="s">
        <v>33</v>
      </c>
      <c r="L115" s="45" t="s">
        <v>33</v>
      </c>
      <c r="M115" s="45" t="s">
        <v>33</v>
      </c>
      <c r="N115" s="46" t="s">
        <v>33</v>
      </c>
      <c r="O115" s="47" t="str">
        <f>VLOOKUP(A115,'[28]191-2022-23'!A:P,13,FALSE)</f>
        <v>Unqualified with no findings</v>
      </c>
      <c r="Q115" s="2" t="str">
        <f>VLOOKUP(A115,'[28]Audit information - OS'!A:J,4,FALSE)</f>
        <v>Unchanged</v>
      </c>
      <c r="R115" s="2" t="s">
        <v>18</v>
      </c>
      <c r="S115" s="2" t="s">
        <v>18</v>
      </c>
      <c r="T115" s="48" t="str">
        <f>VLOOKUP(A115,'[28]Audit information - OS'!A:K,5,FALSE)</f>
        <v>Financially unqualified with no findings on predetermined objectives or compliance with laws and regulations</v>
      </c>
      <c r="U115" s="48">
        <f>VLOOKUP(A115,'[28]Audit information - OS'!A:L,6,FALSE)</f>
        <v>0</v>
      </c>
      <c r="V115" s="48">
        <f>VLOOKUP(A115,'[28]Audit information - OS'!A:M,7,FALSE)</f>
        <v>0</v>
      </c>
      <c r="W115" s="48" t="str">
        <f>VLOOKUP(A115,'[28]Audit information - OS'!A:N,2,FALSE)</f>
        <v>Financially unqualified with no findings on predetermined objectives or compliance with laws and regulations</v>
      </c>
      <c r="X115" s="48" t="str">
        <f>VLOOKUP(A115,'[28]Audit information - OS'!A:O,3,FALSE)</f>
        <v>2024/07/31</v>
      </c>
      <c r="Y115" s="2" t="e">
        <f>VLOOKUP(A115,'[28]AGSA - SOE'!A:A,1,FALSE)</f>
        <v>#N/A</v>
      </c>
      <c r="Z115" s="2" t="str">
        <f>(IFERROR(VLOOKUP(A115,'[28]KSD auditees'!A:A,1,FALSE),"0"))</f>
        <v>0</v>
      </c>
      <c r="AA115" s="29">
        <f>VLOOKUP(A115,[28]Budget!A:L,10,FALSE)</f>
        <v>663910000</v>
      </c>
      <c r="AB115" s="49" t="str">
        <f>IF(_xlfn.XLOOKUP(A115,'[28]Outstanding audits'!A:A,'[28]Outstanding audits'!A:A,"",0)="","No","Yes")</f>
        <v>No</v>
      </c>
      <c r="AC115" s="29">
        <f>_xlfn.XLOOKUP(A115,'[28]Budget 18-19'!A:A,'[28]Budget 18-19'!J:J,"0")</f>
        <v>681900000</v>
      </c>
      <c r="AD115" s="49" t="str">
        <f>_xlfn.XLOOKUP(A115,'[28]ASMIS 2022-23'!A:A,'[28]ASMIS 2022-23'!I:I,"",0)</f>
        <v>Unqualified with no findings</v>
      </c>
      <c r="AJ115" s="29">
        <f>_xlfn.XLOOKUP(A115,'[28]Budget 22-23'!A:A,'[28]Budget 22-23'!J:J,"0")</f>
        <v>622509000</v>
      </c>
      <c r="AM115" s="29">
        <f>VLOOKUP(A115,[28]Budget!A:L,11,FALSE)</f>
        <v>16563000</v>
      </c>
      <c r="AN115" s="29">
        <f>VLOOKUP(A115,[28]Budget!A:L,12,FALSE)</f>
        <v>647347000</v>
      </c>
      <c r="AP115" s="50">
        <f t="shared" si="1"/>
        <v>0</v>
      </c>
    </row>
    <row r="116" spans="1:42" ht="20.25" customHeight="1" x14ac:dyDescent="0.25">
      <c r="A116" s="43">
        <v>1229</v>
      </c>
      <c r="B116" s="44" t="s">
        <v>1270</v>
      </c>
      <c r="C116" s="44" t="s">
        <v>326</v>
      </c>
      <c r="D116" s="44" t="s">
        <v>454</v>
      </c>
      <c r="E116" s="44" t="s">
        <v>1086</v>
      </c>
      <c r="F116" s="44" t="s">
        <v>1086</v>
      </c>
      <c r="G116" s="44" t="s">
        <v>456</v>
      </c>
      <c r="H116" s="44" t="s">
        <v>1</v>
      </c>
      <c r="I116" s="44" t="s">
        <v>1</v>
      </c>
      <c r="J116" s="45" t="s">
        <v>33</v>
      </c>
      <c r="K116" s="45" t="s">
        <v>33</v>
      </c>
      <c r="L116" s="45" t="s">
        <v>33</v>
      </c>
      <c r="M116" s="45" t="s">
        <v>33</v>
      </c>
      <c r="N116" s="46" t="s">
        <v>33</v>
      </c>
      <c r="O116" s="47" t="str">
        <f>VLOOKUP(A116,'[28]191-2022-23'!A:P,13,FALSE)</f>
        <v>Unqualified with no findings</v>
      </c>
      <c r="Q116" s="2" t="str">
        <f>VLOOKUP(A116,'[28]Audit information - OS'!A:J,4,FALSE)</f>
        <v>Unchanged</v>
      </c>
      <c r="R116" s="2" t="s">
        <v>18</v>
      </c>
      <c r="S116" s="2" t="s">
        <v>18</v>
      </c>
      <c r="T116" s="48" t="str">
        <f>VLOOKUP(A116,'[28]Audit information - OS'!A:K,5,FALSE)</f>
        <v>Financially unqualified with no findings on predetermined objectives or compliance with laws and regulations</v>
      </c>
      <c r="U116" s="48">
        <f>VLOOKUP(A116,'[28]Audit information - OS'!A:L,6,FALSE)</f>
        <v>0</v>
      </c>
      <c r="V116" s="48">
        <f>VLOOKUP(A116,'[28]Audit information - OS'!A:M,7,FALSE)</f>
        <v>0</v>
      </c>
      <c r="W116" s="48" t="str">
        <f>VLOOKUP(A116,'[28]Audit information - OS'!A:N,2,FALSE)</f>
        <v>Financially unqualified with no findings on predetermined objectives or compliance with laws and regulations</v>
      </c>
      <c r="X116" s="48" t="str">
        <f>VLOOKUP(A116,'[28]Audit information - OS'!A:O,3,FALSE)</f>
        <v>2024/07/31</v>
      </c>
      <c r="Y116" s="2" t="e">
        <f>VLOOKUP(A116,'[28]AGSA - SOE'!A:A,1,FALSE)</f>
        <v>#N/A</v>
      </c>
      <c r="Z116" s="2" t="str">
        <f>(IFERROR(VLOOKUP(A116,'[28]KSD auditees'!A:A,1,FALSE),"0"))</f>
        <v>0</v>
      </c>
      <c r="AA116" s="29">
        <f>VLOOKUP(A116,[28]Budget!A:L,10,FALSE)</f>
        <v>411626000</v>
      </c>
      <c r="AB116" s="49" t="str">
        <f>IF(_xlfn.XLOOKUP(A116,'[28]Outstanding audits'!A:A,'[28]Outstanding audits'!A:A,"",0)="","No","Yes")</f>
        <v>No</v>
      </c>
      <c r="AC116" s="29">
        <f>_xlfn.XLOOKUP(A116,'[28]Budget 18-19'!A:A,'[28]Budget 18-19'!J:J,"0")</f>
        <v>279842000</v>
      </c>
      <c r="AD116" s="49" t="str">
        <f>_xlfn.XLOOKUP(A116,'[28]ASMIS 2022-23'!A:A,'[28]ASMIS 2022-23'!I:I,"",0)</f>
        <v>Unqualified with no findings</v>
      </c>
      <c r="AJ116" s="29">
        <f>_xlfn.XLOOKUP(A116,'[28]Budget 22-23'!A:A,'[28]Budget 22-23'!J:J,"0")</f>
        <v>388912000</v>
      </c>
      <c r="AM116" s="29">
        <f>VLOOKUP(A116,[28]Budget!A:L,11,FALSE)</f>
        <v>5859000</v>
      </c>
      <c r="AN116" s="29">
        <f>VLOOKUP(A116,[28]Budget!A:L,12,FALSE)</f>
        <v>405767000</v>
      </c>
      <c r="AP116" s="50">
        <f t="shared" si="1"/>
        <v>0</v>
      </c>
    </row>
    <row r="117" spans="1:42" ht="21" customHeight="1" x14ac:dyDescent="0.25">
      <c r="A117" s="43">
        <v>403</v>
      </c>
      <c r="B117" s="44" t="s">
        <v>927</v>
      </c>
      <c r="C117" s="44" t="s">
        <v>312</v>
      </c>
      <c r="D117" s="44" t="s">
        <v>454</v>
      </c>
      <c r="E117" s="44" t="s">
        <v>896</v>
      </c>
      <c r="F117" s="44" t="s">
        <v>437</v>
      </c>
      <c r="G117" s="44" t="s">
        <v>1</v>
      </c>
      <c r="H117" s="44" t="s">
        <v>902</v>
      </c>
      <c r="I117" s="44" t="s">
        <v>755</v>
      </c>
      <c r="J117" s="45" t="s">
        <v>33</v>
      </c>
      <c r="K117" s="45" t="s">
        <v>33</v>
      </c>
      <c r="L117" s="45" t="s">
        <v>33</v>
      </c>
      <c r="M117" s="45" t="s">
        <v>33</v>
      </c>
      <c r="N117" s="46" t="s">
        <v>33</v>
      </c>
      <c r="O117" s="47" t="str">
        <f>VLOOKUP(A117,'[28]191-2022-23'!A:P,13,FALSE)</f>
        <v>Unqualified with no findings</v>
      </c>
      <c r="Q117" s="2" t="str">
        <f>VLOOKUP(A117,'[28]Audit information - OS'!A:J,4,FALSE)</f>
        <v>Unchanged</v>
      </c>
      <c r="R117" s="2" t="s">
        <v>18</v>
      </c>
      <c r="S117" s="2" t="s">
        <v>18</v>
      </c>
      <c r="T117" s="48" t="str">
        <f>VLOOKUP(A117,'[28]Audit information - OS'!A:K,5,FALSE)</f>
        <v>Financially unqualified with no findings on predetermined objectives or compliance with laws and regulations</v>
      </c>
      <c r="U117" s="48">
        <f>VLOOKUP(A117,'[28]Audit information - OS'!A:L,6,FALSE)</f>
        <v>0</v>
      </c>
      <c r="V117" s="48">
        <f>VLOOKUP(A117,'[28]Audit information - OS'!A:M,7,FALSE)</f>
        <v>0</v>
      </c>
      <c r="W117" s="48" t="str">
        <f>VLOOKUP(A117,'[28]Audit information - OS'!A:N,2,FALSE)</f>
        <v>Financially unqualified with no findings on predetermined objectives or compliance with laws and regulations</v>
      </c>
      <c r="X117" s="48" t="str">
        <f>VLOOKUP(A117,'[28]Audit information - OS'!A:O,3,FALSE)</f>
        <v>2024/07/31</v>
      </c>
      <c r="Y117" s="2" t="e">
        <f>VLOOKUP(A117,'[28]AGSA - SOE'!A:A,1,FALSE)</f>
        <v>#N/A</v>
      </c>
      <c r="Z117" s="2" t="str">
        <f>(IFERROR(VLOOKUP(A117,'[28]KSD auditees'!A:A,1,FALSE),"0"))</f>
        <v>0</v>
      </c>
      <c r="AA117" s="29">
        <f>VLOOKUP(A117,[28]Budget!A:L,10,FALSE)</f>
        <v>113338000</v>
      </c>
      <c r="AB117" s="49" t="str">
        <f>IF(_xlfn.XLOOKUP(A117,'[28]Outstanding audits'!A:A,'[28]Outstanding audits'!A:A,"",0)="","No","Yes")</f>
        <v>No</v>
      </c>
      <c r="AC117" s="29">
        <f>_xlfn.XLOOKUP(A117,'[28]Budget 18-19'!A:A,'[28]Budget 18-19'!J:J,"0")</f>
        <v>98723000</v>
      </c>
      <c r="AD117" s="49" t="str">
        <f>_xlfn.XLOOKUP(A117,'[28]ASMIS 2022-23'!A:A,'[28]ASMIS 2022-23'!I:I,"",0)</f>
        <v>Unqualified with no findings</v>
      </c>
      <c r="AJ117" s="29">
        <f>_xlfn.XLOOKUP(A117,'[28]Budget 22-23'!A:A,'[28]Budget 22-23'!J:J,"0")</f>
        <v>115376000</v>
      </c>
      <c r="AM117" s="29">
        <f>VLOOKUP(A117,[28]Budget!A:L,11,FALSE)</f>
        <v>4262000</v>
      </c>
      <c r="AN117" s="29">
        <f>VLOOKUP(A117,[28]Budget!A:L,12,FALSE)</f>
        <v>109076000</v>
      </c>
      <c r="AP117" s="50">
        <f t="shared" si="1"/>
        <v>0</v>
      </c>
    </row>
    <row r="118" spans="1:42" ht="30" customHeight="1" x14ac:dyDescent="0.25">
      <c r="A118" s="43">
        <v>291</v>
      </c>
      <c r="B118" s="44" t="s">
        <v>142</v>
      </c>
      <c r="C118" s="44" t="s">
        <v>312</v>
      </c>
      <c r="D118" s="44" t="s">
        <v>454</v>
      </c>
      <c r="E118" s="44" t="s">
        <v>737</v>
      </c>
      <c r="F118" s="44" t="s">
        <v>437</v>
      </c>
      <c r="G118" s="44" t="s">
        <v>485</v>
      </c>
      <c r="H118" s="44" t="s">
        <v>739</v>
      </c>
      <c r="I118" s="44" t="s">
        <v>440</v>
      </c>
      <c r="J118" s="45" t="s">
        <v>33</v>
      </c>
      <c r="K118" s="52" t="s">
        <v>26</v>
      </c>
      <c r="L118" s="52" t="s">
        <v>26</v>
      </c>
      <c r="M118" s="51" t="s">
        <v>17</v>
      </c>
      <c r="N118" s="54" t="s">
        <v>17</v>
      </c>
      <c r="O118" s="47" t="str">
        <f>VLOOKUP(A118,'[28]191-2022-23'!A:P,13,FALSE)</f>
        <v>Unqualified with findings</v>
      </c>
      <c r="Q118" s="2" t="str">
        <f>VLOOKUP(A118,'[28]Audit information - OS'!A:J,4,FALSE)</f>
        <v>Improved</v>
      </c>
      <c r="R118" s="2" t="s">
        <v>29</v>
      </c>
      <c r="S118" s="2" t="s">
        <v>29</v>
      </c>
      <c r="T118" s="48" t="str">
        <f>VLOOKUP(A118,'[28]Audit information - OS'!A:K,5,FALSE)</f>
        <v>Financially unqualified with no findings on predetermined objectives or compliance with laws and regulations</v>
      </c>
      <c r="U118" s="48">
        <f>VLOOKUP(A118,'[28]Audit information - OS'!A:L,6,FALSE)</f>
        <v>0</v>
      </c>
      <c r="V118" s="48">
        <f>VLOOKUP(A118,'[28]Audit information - OS'!A:M,7,FALSE)</f>
        <v>0</v>
      </c>
      <c r="W118" s="48" t="str">
        <f>VLOOKUP(A118,'[28]Audit information - OS'!A:N,2,FALSE)</f>
        <v>Financially unqualified with findings on predetermined objectives and/or compliance with laws and regulations</v>
      </c>
      <c r="X118" s="48" t="str">
        <f>VLOOKUP(A118,'[28]Audit information - OS'!A:O,3,FALSE)</f>
        <v>2024/07/31</v>
      </c>
      <c r="Y118" s="2" t="e">
        <f>VLOOKUP(A118,'[28]AGSA - SOE'!A:A,1,FALSE)</f>
        <v>#N/A</v>
      </c>
      <c r="Z118" s="2">
        <f>(IFERROR(VLOOKUP(A118,'[28]KSD auditees'!A:A,1,FALSE),"0"))</f>
        <v>291</v>
      </c>
      <c r="AA118" s="29">
        <f>VLOOKUP(A118,[28]Budget!A:L,10,FALSE)</f>
        <v>12772503000</v>
      </c>
      <c r="AB118" s="49" t="str">
        <f>IF(_xlfn.XLOOKUP(A118,'[28]Outstanding audits'!A:A,'[28]Outstanding audits'!A:A,"",0)="","No","Yes")</f>
        <v>No</v>
      </c>
      <c r="AC118" s="29">
        <f>_xlfn.XLOOKUP(A118,'[28]Budget 18-19'!A:A,'[28]Budget 18-19'!J:J,"0")</f>
        <v>29710233000</v>
      </c>
      <c r="AD118" s="49" t="str">
        <f>_xlfn.XLOOKUP(A118,'[28]ASMIS 2022-23'!A:A,'[28]ASMIS 2022-23'!I:I,"",0)</f>
        <v>Qualified</v>
      </c>
      <c r="AJ118" s="29">
        <f>_xlfn.XLOOKUP(A118,'[28]Budget 22-23'!A:A,'[28]Budget 22-23'!J:J,"0")</f>
        <v>18330313000</v>
      </c>
      <c r="AM118" s="29">
        <f>VLOOKUP(A118,[28]Budget!A:L,11,FALSE)</f>
        <v>2075129000</v>
      </c>
      <c r="AN118" s="29">
        <f>VLOOKUP(A118,[28]Budget!A:L,12,FALSE)</f>
        <v>10697374000</v>
      </c>
      <c r="AP118" s="50">
        <f t="shared" si="1"/>
        <v>0</v>
      </c>
    </row>
    <row r="119" spans="1:42" ht="21" customHeight="1" x14ac:dyDescent="0.25">
      <c r="A119" s="43">
        <v>1449</v>
      </c>
      <c r="B119" s="44" t="s">
        <v>716</v>
      </c>
      <c r="C119" s="44" t="s">
        <v>312</v>
      </c>
      <c r="D119" s="44" t="s">
        <v>454</v>
      </c>
      <c r="E119" s="44" t="s">
        <v>683</v>
      </c>
      <c r="F119" s="44" t="s">
        <v>437</v>
      </c>
      <c r="G119" s="44" t="s">
        <v>1</v>
      </c>
      <c r="H119" s="44" t="s">
        <v>695</v>
      </c>
      <c r="I119" s="44" t="s">
        <v>717</v>
      </c>
      <c r="J119" s="45" t="s">
        <v>33</v>
      </c>
      <c r="K119" s="45" t="s">
        <v>33</v>
      </c>
      <c r="L119" s="51" t="s">
        <v>17</v>
      </c>
      <c r="M119" s="45" t="s">
        <v>33</v>
      </c>
      <c r="N119" s="46" t="s">
        <v>33</v>
      </c>
      <c r="O119" s="47" t="str">
        <f>VLOOKUP(A119,'[28]191-2022-23'!A:P,13,FALSE)</f>
        <v>Unqualified with no findings</v>
      </c>
      <c r="Q119" s="2" t="str">
        <f>VLOOKUP(A119,'[28]Audit information - OS'!A:J,4,FALSE)</f>
        <v>Unchanged</v>
      </c>
      <c r="R119" s="2" t="s">
        <v>18</v>
      </c>
      <c r="S119" s="2" t="s">
        <v>18</v>
      </c>
      <c r="T119" s="48" t="str">
        <f>VLOOKUP(A119,'[28]Audit information - OS'!A:K,5,FALSE)</f>
        <v>Financially unqualified with no findings on predetermined objectives or compliance with laws and regulations</v>
      </c>
      <c r="U119" s="48">
        <f>VLOOKUP(A119,'[28]Audit information - OS'!A:L,6,FALSE)</f>
        <v>0</v>
      </c>
      <c r="V119" s="48">
        <f>VLOOKUP(A119,'[28]Audit information - OS'!A:M,7,FALSE)</f>
        <v>0</v>
      </c>
      <c r="W119" s="48" t="str">
        <f>VLOOKUP(A119,'[28]Audit information - OS'!A:N,2,FALSE)</f>
        <v>Financially unqualified with no findings on predetermined objectives or compliance with laws and regulations</v>
      </c>
      <c r="X119" s="48" t="str">
        <f>VLOOKUP(A119,'[28]Audit information - OS'!A:O,3,FALSE)</f>
        <v>2024/07/31</v>
      </c>
      <c r="Y119" s="2" t="e">
        <f>VLOOKUP(A119,'[28]AGSA - SOE'!A:A,1,FALSE)</f>
        <v>#N/A</v>
      </c>
      <c r="Z119" s="2" t="str">
        <f>(IFERROR(VLOOKUP(A119,'[28]KSD auditees'!A:A,1,FALSE),"0"))</f>
        <v>0</v>
      </c>
      <c r="AA119" s="29">
        <f>VLOOKUP(A119,[28]Budget!A:L,10,FALSE)</f>
        <v>2578234000</v>
      </c>
      <c r="AB119" s="49" t="str">
        <f>IF(_xlfn.XLOOKUP(A119,'[28]Outstanding audits'!A:A,'[28]Outstanding audits'!A:A,"",0)="","No","Yes")</f>
        <v>No</v>
      </c>
      <c r="AC119" s="29">
        <f>_xlfn.XLOOKUP(A119,'[28]Budget 18-19'!A:A,'[28]Budget 18-19'!J:J,"0")</f>
        <v>2141838000</v>
      </c>
      <c r="AD119" s="49" t="str">
        <f>_xlfn.XLOOKUP(A119,'[28]ASMIS 2022-23'!A:A,'[28]ASMIS 2022-23'!I:I,"",0)</f>
        <v>Unqualified with no findings</v>
      </c>
      <c r="AJ119" s="29">
        <f>_xlfn.XLOOKUP(A119,'[28]Budget 22-23'!A:A,'[28]Budget 22-23'!J:J,"0")</f>
        <v>2609996000</v>
      </c>
      <c r="AM119" s="29">
        <f>VLOOKUP(A119,[28]Budget!A:L,11,FALSE)</f>
        <v>89200000</v>
      </c>
      <c r="AN119" s="29">
        <f>VLOOKUP(A119,[28]Budget!A:L,12,FALSE)</f>
        <v>2489034000</v>
      </c>
      <c r="AP119" s="50">
        <f t="shared" si="1"/>
        <v>0</v>
      </c>
    </row>
    <row r="120" spans="1:42" ht="30" customHeight="1" x14ac:dyDescent="0.25">
      <c r="A120" s="43">
        <v>309</v>
      </c>
      <c r="B120" s="44" t="s">
        <v>479</v>
      </c>
      <c r="C120" s="44" t="s">
        <v>326</v>
      </c>
      <c r="D120" s="44" t="s">
        <v>454</v>
      </c>
      <c r="E120" s="44" t="s">
        <v>438</v>
      </c>
      <c r="F120" s="44" t="s">
        <v>438</v>
      </c>
      <c r="G120" s="44" t="s">
        <v>479</v>
      </c>
      <c r="H120" s="44" t="s">
        <v>1</v>
      </c>
      <c r="I120" s="44" t="s">
        <v>1</v>
      </c>
      <c r="J120" s="51" t="s">
        <v>17</v>
      </c>
      <c r="K120" s="45" t="s">
        <v>33</v>
      </c>
      <c r="L120" s="51" t="s">
        <v>17</v>
      </c>
      <c r="M120" s="51" t="s">
        <v>17</v>
      </c>
      <c r="N120" s="54" t="s">
        <v>17</v>
      </c>
      <c r="O120" s="47" t="str">
        <f>VLOOKUP(A120,'[28]191-2022-23'!A:P,13,FALSE)</f>
        <v>Unqualified with findings</v>
      </c>
      <c r="Q120" s="2" t="str">
        <f>VLOOKUP(A120,'[28]Audit information - OS'!A:J,4,FALSE)</f>
        <v>Regressed</v>
      </c>
      <c r="R120" s="2" t="s">
        <v>18</v>
      </c>
      <c r="S120" s="2" t="s">
        <v>18</v>
      </c>
      <c r="T120" s="48" t="str">
        <f>VLOOKUP(A120,'[28]Audit information - OS'!A:K,5,FALSE)</f>
        <v>Financially unqualified with findings on predetermined objectives and/or compliance with laws and regulations</v>
      </c>
      <c r="U120" s="48">
        <f>VLOOKUP(A120,'[28]Audit information - OS'!A:L,6,FALSE)</f>
        <v>0</v>
      </c>
      <c r="V120" s="48">
        <f>VLOOKUP(A120,'[28]Audit information - OS'!A:M,7,FALSE)</f>
        <v>0</v>
      </c>
      <c r="W120" s="48" t="str">
        <f>VLOOKUP(A120,'[28]Audit information - OS'!A:N,2,FALSE)</f>
        <v>Financially unqualified with no findings on predetermined objectives or compliance with laws and regulations</v>
      </c>
      <c r="X120" s="48" t="str">
        <f>VLOOKUP(A120,'[28]Audit information - OS'!A:O,3,FALSE)</f>
        <v>2024/07/31</v>
      </c>
      <c r="Y120" s="2" t="e">
        <f>VLOOKUP(A120,'[28]AGSA - SOE'!A:A,1,FALSE)</f>
        <v>#N/A</v>
      </c>
      <c r="Z120" s="2" t="str">
        <f>(IFERROR(VLOOKUP(A120,'[28]KSD auditees'!A:A,1,FALSE),"0"))</f>
        <v>0</v>
      </c>
      <c r="AA120" s="29">
        <f>VLOOKUP(A120,[28]Budget!A:L,10,FALSE)</f>
        <v>1211997000</v>
      </c>
      <c r="AB120" s="49" t="str">
        <f>IF(_xlfn.XLOOKUP(A120,'[28]Outstanding audits'!A:A,'[28]Outstanding audits'!A:A,"",0)="","No","Yes")</f>
        <v>No</v>
      </c>
      <c r="AC120" s="29">
        <f>_xlfn.XLOOKUP(A120,'[28]Budget 18-19'!A:A,'[28]Budget 18-19'!J:J,"0")</f>
        <v>976782000</v>
      </c>
      <c r="AD120" s="49" t="str">
        <f>_xlfn.XLOOKUP(A120,'[28]ASMIS 2022-23'!A:A,'[28]ASMIS 2022-23'!I:I,"",0)</f>
        <v>Unqualified with no findings</v>
      </c>
      <c r="AF120" s="2" t="str">
        <f>_xlfn.CONCAT(B120," (",E120,"), ")</f>
        <v xml:space="preserve">Office of the Premier (EC), </v>
      </c>
      <c r="AJ120" s="29">
        <f>_xlfn.XLOOKUP(A120,'[28]Budget 22-23'!A:A,'[28]Budget 22-23'!J:J,"0")</f>
        <v>941463000</v>
      </c>
      <c r="AM120" s="29">
        <f>VLOOKUP(A120,[28]Budget!A:L,11,FALSE)</f>
        <v>10361000</v>
      </c>
      <c r="AN120" s="29">
        <f>VLOOKUP(A120,[28]Budget!A:L,12,FALSE)</f>
        <v>1201636000</v>
      </c>
      <c r="AP120" s="50">
        <f t="shared" si="1"/>
        <v>0</v>
      </c>
    </row>
    <row r="121" spans="1:42" ht="21" customHeight="1" x14ac:dyDescent="0.25">
      <c r="A121" s="43">
        <v>312</v>
      </c>
      <c r="B121" s="44" t="s">
        <v>479</v>
      </c>
      <c r="C121" s="44" t="s">
        <v>326</v>
      </c>
      <c r="D121" s="44" t="s">
        <v>454</v>
      </c>
      <c r="E121" s="44" t="s">
        <v>571</v>
      </c>
      <c r="F121" s="44" t="s">
        <v>571</v>
      </c>
      <c r="G121" s="44" t="s">
        <v>479</v>
      </c>
      <c r="H121" s="44" t="s">
        <v>1</v>
      </c>
      <c r="I121" s="44" t="s">
        <v>1</v>
      </c>
      <c r="J121" s="45" t="s">
        <v>33</v>
      </c>
      <c r="K121" s="45" t="s">
        <v>33</v>
      </c>
      <c r="L121" s="45" t="s">
        <v>33</v>
      </c>
      <c r="M121" s="51" t="s">
        <v>17</v>
      </c>
      <c r="N121" s="54" t="s">
        <v>17</v>
      </c>
      <c r="O121" s="47" t="str">
        <f>VLOOKUP(A121,'[28]191-2022-23'!A:P,13,FALSE)</f>
        <v>Qualified</v>
      </c>
      <c r="Q121" s="2" t="str">
        <f>VLOOKUP(A121,'[28]Audit information - OS'!A:J,4,FALSE)</f>
        <v>Unchanged</v>
      </c>
      <c r="R121" s="2" t="s">
        <v>29</v>
      </c>
      <c r="S121" s="2" t="s">
        <v>29</v>
      </c>
      <c r="T121" s="48" t="str">
        <f>VLOOKUP(A121,'[28]Audit information - OS'!A:K,5,FALSE)</f>
        <v>Financially unqualified with no findings on predetermined objectives or compliance with laws and regulations</v>
      </c>
      <c r="U121" s="48">
        <f>VLOOKUP(A121,'[28]Audit information - OS'!A:L,6,FALSE)</f>
        <v>0</v>
      </c>
      <c r="V121" s="48">
        <f>VLOOKUP(A121,'[28]Audit information - OS'!A:M,7,FALSE)</f>
        <v>0</v>
      </c>
      <c r="W121" s="48" t="str">
        <f>VLOOKUP(A121,'[28]Audit information - OS'!A:N,2,FALSE)</f>
        <v>Financially unqualified with no findings on predetermined objectives or compliance with laws and regulations</v>
      </c>
      <c r="X121" s="48" t="str">
        <f>VLOOKUP(A121,'[28]Audit information - OS'!A:O,3,FALSE)</f>
        <v>2024/07/31</v>
      </c>
      <c r="Y121" s="2" t="e">
        <f>VLOOKUP(A121,'[28]AGSA - SOE'!A:A,1,FALSE)</f>
        <v>#N/A</v>
      </c>
      <c r="Z121" s="2" t="str">
        <f>(IFERROR(VLOOKUP(A121,'[28]KSD auditees'!A:A,1,FALSE),"0"))</f>
        <v>0</v>
      </c>
      <c r="AA121" s="29">
        <f>VLOOKUP(A121,[28]Budget!A:L,10,FALSE)</f>
        <v>922057000</v>
      </c>
      <c r="AB121" s="49" t="str">
        <f>IF(_xlfn.XLOOKUP(A121,'[28]Outstanding audits'!A:A,'[28]Outstanding audits'!A:A,"",0)="","No","Yes")</f>
        <v>No</v>
      </c>
      <c r="AC121" s="29">
        <f>_xlfn.XLOOKUP(A121,'[28]Budget 18-19'!A:A,'[28]Budget 18-19'!J:J,"0")</f>
        <v>854292000</v>
      </c>
      <c r="AD121" s="49" t="str">
        <f>_xlfn.XLOOKUP(A121,'[28]ASMIS 2022-23'!A:A,'[28]ASMIS 2022-23'!I:I,"",0)</f>
        <v>Unqualified with no findings</v>
      </c>
      <c r="AJ121" s="29">
        <f>_xlfn.XLOOKUP(A121,'[28]Budget 22-23'!A:A,'[28]Budget 22-23'!J:J,"0")</f>
        <v>746595000</v>
      </c>
      <c r="AM121" s="29">
        <f>VLOOKUP(A121,[28]Budget!A:L,11,FALSE)</f>
        <v>18586000</v>
      </c>
      <c r="AN121" s="29">
        <f>VLOOKUP(A121,[28]Budget!A:L,12,FALSE)</f>
        <v>903471000</v>
      </c>
      <c r="AP121" s="50">
        <f t="shared" si="1"/>
        <v>0</v>
      </c>
    </row>
    <row r="122" spans="1:42" ht="21" customHeight="1" x14ac:dyDescent="0.25">
      <c r="A122" s="43">
        <v>313</v>
      </c>
      <c r="B122" s="44" t="s">
        <v>479</v>
      </c>
      <c r="C122" s="44" t="s">
        <v>326</v>
      </c>
      <c r="D122" s="44" t="s">
        <v>454</v>
      </c>
      <c r="E122" s="44" t="s">
        <v>625</v>
      </c>
      <c r="F122" s="44" t="s">
        <v>625</v>
      </c>
      <c r="G122" s="44" t="s">
        <v>479</v>
      </c>
      <c r="H122" s="44" t="s">
        <v>1</v>
      </c>
      <c r="I122" s="44" t="s">
        <v>1</v>
      </c>
      <c r="J122" s="45" t="s">
        <v>33</v>
      </c>
      <c r="K122" s="51" t="s">
        <v>17</v>
      </c>
      <c r="L122" s="45" t="s">
        <v>33</v>
      </c>
      <c r="M122" s="45" t="s">
        <v>33</v>
      </c>
      <c r="N122" s="46" t="s">
        <v>33</v>
      </c>
      <c r="O122" s="47" t="str">
        <f>VLOOKUP(A122,'[28]191-2022-23'!A:P,13,FALSE)</f>
        <v>Unqualified with findings</v>
      </c>
      <c r="Q122" s="2" t="str">
        <f>VLOOKUP(A122,'[28]Audit information - OS'!A:J,4,FALSE)</f>
        <v>Improved</v>
      </c>
      <c r="R122" s="2" t="s">
        <v>18</v>
      </c>
      <c r="S122" s="2" t="s">
        <v>29</v>
      </c>
      <c r="T122" s="48" t="str">
        <f>VLOOKUP(A122,'[28]Audit information - OS'!A:K,5,FALSE)</f>
        <v>Financially unqualified with no findings on predetermined objectives or compliance with laws and regulations</v>
      </c>
      <c r="U122" s="48">
        <f>VLOOKUP(A122,'[28]Audit information - OS'!A:L,6,FALSE)</f>
        <v>0</v>
      </c>
      <c r="V122" s="48">
        <f>VLOOKUP(A122,'[28]Audit information - OS'!A:M,7,FALSE)</f>
        <v>0</v>
      </c>
      <c r="W122" s="48">
        <f>VLOOKUP(A122,'[28]Audit information - OS'!A:N,2,FALSE)</f>
        <v>0</v>
      </c>
      <c r="X122" s="48">
        <f>VLOOKUP(A122,'[28]Audit information - OS'!A:O,3,FALSE)</f>
        <v>0</v>
      </c>
      <c r="Y122" s="2" t="e">
        <f>VLOOKUP(A122,'[28]AGSA - SOE'!A:A,1,FALSE)</f>
        <v>#N/A</v>
      </c>
      <c r="Z122" s="2" t="str">
        <f>(IFERROR(VLOOKUP(A122,'[28]KSD auditees'!A:A,1,FALSE),"0"))</f>
        <v>0</v>
      </c>
      <c r="AA122" s="29">
        <f>VLOOKUP(A122,[28]Budget!A:L,10,FALSE)</f>
        <v>460090000</v>
      </c>
      <c r="AB122" s="49" t="str">
        <f>IF(_xlfn.XLOOKUP(A122,'[28]Outstanding audits'!A:A,'[28]Outstanding audits'!A:A,"",0)="","No","Yes")</f>
        <v>No</v>
      </c>
      <c r="AC122" s="29">
        <f>_xlfn.XLOOKUP(A122,'[28]Budget 18-19'!A:A,'[28]Budget 18-19'!J:J,"0")</f>
        <v>416592000</v>
      </c>
      <c r="AD122" s="49" t="str">
        <f>_xlfn.XLOOKUP(A122,'[28]ASMIS 2022-23'!A:A,'[28]ASMIS 2022-23'!I:I,"",0)</f>
        <v>Unqualified with findings</v>
      </c>
      <c r="AF122" s="2" t="str">
        <f>_xlfn.CONCAT(B122," (",E122,"), ")</f>
        <v xml:space="preserve">Office of the Premier (LP), </v>
      </c>
      <c r="AJ122" s="29">
        <f>_xlfn.XLOOKUP(A122,'[28]Budget 22-23'!A:A,'[28]Budget 22-23'!J:J,"0")</f>
        <v>442800000</v>
      </c>
      <c r="AM122" s="29">
        <f>VLOOKUP(A122,[28]Budget!A:L,11,FALSE)</f>
        <v>7217000</v>
      </c>
      <c r="AN122" s="29">
        <f>VLOOKUP(A122,[28]Budget!A:L,12,FALSE)</f>
        <v>452873000</v>
      </c>
      <c r="AP122" s="50">
        <f t="shared" si="1"/>
        <v>0</v>
      </c>
    </row>
    <row r="123" spans="1:42" ht="20.25" customHeight="1" x14ac:dyDescent="0.25">
      <c r="A123" s="43">
        <v>314</v>
      </c>
      <c r="B123" s="44" t="s">
        <v>479</v>
      </c>
      <c r="C123" s="44" t="s">
        <v>326</v>
      </c>
      <c r="D123" s="44" t="s">
        <v>454</v>
      </c>
      <c r="E123" s="44" t="s">
        <v>658</v>
      </c>
      <c r="F123" s="44" t="s">
        <v>658</v>
      </c>
      <c r="G123" s="44" t="s">
        <v>479</v>
      </c>
      <c r="H123" s="44" t="s">
        <v>1</v>
      </c>
      <c r="I123" s="44" t="s">
        <v>1</v>
      </c>
      <c r="J123" s="51" t="s">
        <v>17</v>
      </c>
      <c r="K123" s="51" t="s">
        <v>17</v>
      </c>
      <c r="L123" s="52" t="s">
        <v>26</v>
      </c>
      <c r="M123" s="52" t="s">
        <v>26</v>
      </c>
      <c r="N123" s="54" t="s">
        <v>17</v>
      </c>
      <c r="O123" s="47" t="str">
        <f>VLOOKUP(A123,'[28]191-2022-23'!A:P,13,FALSE)</f>
        <v>Unqualified with findings</v>
      </c>
      <c r="Q123" s="2" t="str">
        <f>VLOOKUP(A123,'[28]Audit information - OS'!A:J,4,FALSE)</f>
        <v>Unchanged</v>
      </c>
      <c r="R123" s="2" t="s">
        <v>18</v>
      </c>
      <c r="S123" s="2" t="s">
        <v>18</v>
      </c>
      <c r="T123" s="48" t="str">
        <f>VLOOKUP(A123,'[28]Audit information - OS'!A:K,5,FALSE)</f>
        <v>Financially unqualified with findings on predetermined objectives and/or compliance with laws and regulations</v>
      </c>
      <c r="U123" s="48">
        <f>VLOOKUP(A123,'[28]Audit information - OS'!A:L,6,FALSE)</f>
        <v>0</v>
      </c>
      <c r="V123" s="48">
        <f>VLOOKUP(A123,'[28]Audit information - OS'!A:M,7,FALSE)</f>
        <v>0</v>
      </c>
      <c r="W123" s="48" t="str">
        <f>VLOOKUP(A123,'[28]Audit information - OS'!A:N,2,FALSE)</f>
        <v>Financially unqualified with findings on predetermined objectives and/or compliance with laws and regulations</v>
      </c>
      <c r="X123" s="48" t="str">
        <f>VLOOKUP(A123,'[28]Audit information - OS'!A:O,3,FALSE)</f>
        <v>2024/07/31</v>
      </c>
      <c r="Y123" s="2" t="e">
        <f>VLOOKUP(A123,'[28]AGSA - SOE'!A:A,1,FALSE)</f>
        <v>#N/A</v>
      </c>
      <c r="Z123" s="2" t="str">
        <f>(IFERROR(VLOOKUP(A123,'[28]KSD auditees'!A:A,1,FALSE),"0"))</f>
        <v>0</v>
      </c>
      <c r="AA123" s="29">
        <f>VLOOKUP(A123,[28]Budget!A:L,10,FALSE)</f>
        <v>498132000</v>
      </c>
      <c r="AB123" s="49" t="str">
        <f>IF(_xlfn.XLOOKUP(A123,'[28]Outstanding audits'!A:A,'[28]Outstanding audits'!A:A,"",0)="","No","Yes")</f>
        <v>No</v>
      </c>
      <c r="AC123" s="29">
        <f>_xlfn.XLOOKUP(A123,'[28]Budget 18-19'!A:A,'[28]Budget 18-19'!J:J,"0")</f>
        <v>322792000</v>
      </c>
      <c r="AD123" s="49" t="str">
        <f>_xlfn.XLOOKUP(A123,'[28]ASMIS 2022-23'!A:A,'[28]ASMIS 2022-23'!I:I,"",0)</f>
        <v>Unqualified with findings</v>
      </c>
      <c r="AJ123" s="29">
        <f>_xlfn.XLOOKUP(A123,'[28]Budget 22-23'!A:A,'[28]Budget 22-23'!J:J,"0")</f>
        <v>361826000</v>
      </c>
      <c r="AM123" s="29">
        <f>VLOOKUP(A123,[28]Budget!A:L,11,FALSE)</f>
        <v>22984000</v>
      </c>
      <c r="AN123" s="29">
        <f>VLOOKUP(A123,[28]Budget!A:L,12,FALSE)</f>
        <v>475148000</v>
      </c>
      <c r="AP123" s="50">
        <f t="shared" si="1"/>
        <v>0</v>
      </c>
    </row>
    <row r="124" spans="1:42" ht="21" customHeight="1" x14ac:dyDescent="0.25">
      <c r="A124" s="43">
        <v>315</v>
      </c>
      <c r="B124" s="44" t="s">
        <v>479</v>
      </c>
      <c r="C124" s="44" t="s">
        <v>326</v>
      </c>
      <c r="D124" s="44" t="s">
        <v>454</v>
      </c>
      <c r="E124" s="44" t="s">
        <v>1065</v>
      </c>
      <c r="F124" s="44" t="s">
        <v>1065</v>
      </c>
      <c r="G124" s="44" t="s">
        <v>479</v>
      </c>
      <c r="H124" s="44" t="s">
        <v>1</v>
      </c>
      <c r="I124" s="44" t="s">
        <v>1</v>
      </c>
      <c r="J124" s="45" t="s">
        <v>33</v>
      </c>
      <c r="K124" s="45" t="s">
        <v>33</v>
      </c>
      <c r="L124" s="45" t="s">
        <v>33</v>
      </c>
      <c r="M124" s="45" t="s">
        <v>33</v>
      </c>
      <c r="N124" s="46" t="s">
        <v>33</v>
      </c>
      <c r="O124" s="47" t="str">
        <f>VLOOKUP(A124,'[28]191-2022-23'!A:P,13,FALSE)</f>
        <v>Unqualified with no findings</v>
      </c>
      <c r="Q124" s="2" t="str">
        <f>VLOOKUP(A124,'[28]Audit information - OS'!A:J,4,FALSE)</f>
        <v>Unchanged</v>
      </c>
      <c r="R124" s="2" t="s">
        <v>18</v>
      </c>
      <c r="S124" s="2" t="s">
        <v>18</v>
      </c>
      <c r="T124" s="48" t="str">
        <f>VLOOKUP(A124,'[28]Audit information - OS'!A:K,5,FALSE)</f>
        <v>Financially unqualified with no findings on predetermined objectives or compliance with laws and regulations</v>
      </c>
      <c r="U124" s="48">
        <f>VLOOKUP(A124,'[28]Audit information - OS'!A:L,6,FALSE)</f>
        <v>0</v>
      </c>
      <c r="V124" s="48">
        <f>VLOOKUP(A124,'[28]Audit information - OS'!A:M,7,FALSE)</f>
        <v>0</v>
      </c>
      <c r="W124" s="48" t="str">
        <f>VLOOKUP(A124,'[28]Audit information - OS'!A:N,2,FALSE)</f>
        <v>Financially unqualified with no findings on predetermined objectives or compliance with laws and regulations</v>
      </c>
      <c r="X124" s="48" t="str">
        <f>VLOOKUP(A124,'[28]Audit information - OS'!A:O,3,FALSE)</f>
        <v>2024/07/31</v>
      </c>
      <c r="Y124" s="2" t="e">
        <f>VLOOKUP(A124,'[28]AGSA - SOE'!A:A,1,FALSE)</f>
        <v>#N/A</v>
      </c>
      <c r="Z124" s="2" t="str">
        <f>(IFERROR(VLOOKUP(A124,'[28]KSD auditees'!A:A,1,FALSE),"0"))</f>
        <v>0</v>
      </c>
      <c r="AA124" s="29">
        <f>VLOOKUP(A124,[28]Budget!A:L,10,FALSE)</f>
        <v>465729000</v>
      </c>
      <c r="AB124" s="49" t="str">
        <f>IF(_xlfn.XLOOKUP(A124,'[28]Outstanding audits'!A:A,'[28]Outstanding audits'!A:A,"",0)="","No","Yes")</f>
        <v>No</v>
      </c>
      <c r="AC124" s="29">
        <f>_xlfn.XLOOKUP(A124,'[28]Budget 18-19'!A:A,'[28]Budget 18-19'!J:J,"0")</f>
        <v>252988000</v>
      </c>
      <c r="AD124" s="49" t="str">
        <f>_xlfn.XLOOKUP(A124,'[28]ASMIS 2022-23'!A:A,'[28]ASMIS 2022-23'!I:I,"",0)</f>
        <v>Unqualified with no findings</v>
      </c>
      <c r="AJ124" s="29">
        <f>_xlfn.XLOOKUP(A124,'[28]Budget 22-23'!A:A,'[28]Budget 22-23'!J:J,"0")</f>
        <v>299796000</v>
      </c>
      <c r="AM124" s="29">
        <f>VLOOKUP(A124,[28]Budget!A:L,11,FALSE)</f>
        <v>13862000</v>
      </c>
      <c r="AN124" s="29">
        <f>VLOOKUP(A124,[28]Budget!A:L,12,FALSE)</f>
        <v>451867000</v>
      </c>
      <c r="AP124" s="50">
        <f t="shared" si="1"/>
        <v>0</v>
      </c>
    </row>
    <row r="125" spans="1:42" ht="21" customHeight="1" x14ac:dyDescent="0.25">
      <c r="A125" s="43">
        <v>316</v>
      </c>
      <c r="B125" s="55" t="s">
        <v>479</v>
      </c>
      <c r="C125" s="44" t="s">
        <v>326</v>
      </c>
      <c r="D125" s="44" t="s">
        <v>454</v>
      </c>
      <c r="E125" s="44" t="s">
        <v>1021</v>
      </c>
      <c r="F125" s="44" t="s">
        <v>1021</v>
      </c>
      <c r="G125" s="44" t="s">
        <v>479</v>
      </c>
      <c r="H125" s="44" t="s">
        <v>1</v>
      </c>
      <c r="I125" s="44" t="s">
        <v>1</v>
      </c>
      <c r="J125" s="51" t="s">
        <v>17</v>
      </c>
      <c r="K125" s="51" t="s">
        <v>17</v>
      </c>
      <c r="L125" s="51" t="s">
        <v>17</v>
      </c>
      <c r="M125" s="51" t="s">
        <v>17</v>
      </c>
      <c r="N125" s="54" t="s">
        <v>17</v>
      </c>
      <c r="O125" s="47" t="str">
        <f>VLOOKUP(A125,'[28]191-2022-23'!A:P,13,FALSE)</f>
        <v>Qualified</v>
      </c>
      <c r="Q125" s="2" t="str">
        <f>VLOOKUP(A125,'[28]Audit information - OS'!A:J,4,FALSE)</f>
        <v>Unchanged</v>
      </c>
      <c r="R125" s="2" t="s">
        <v>18</v>
      </c>
      <c r="S125" s="2" t="s">
        <v>29</v>
      </c>
      <c r="T125" s="48" t="str">
        <f>VLOOKUP(A125,'[28]Audit information - OS'!A:K,5,FALSE)</f>
        <v>Financially unqualified with findings on predetermined objectives and/or compliance with laws and regulations</v>
      </c>
      <c r="U125" s="48">
        <f>VLOOKUP(A125,'[28]Audit information - OS'!A:L,6,FALSE)</f>
        <v>0</v>
      </c>
      <c r="V125" s="48">
        <f>VLOOKUP(A125,'[28]Audit information - OS'!A:M,7,FALSE)</f>
        <v>0</v>
      </c>
      <c r="W125" s="48" t="str">
        <f>VLOOKUP(A125,'[28]Audit information - OS'!A:N,2,FALSE)</f>
        <v>Financially unqualified with findings on predetermined objectives and/or compliance with laws and regulations</v>
      </c>
      <c r="X125" s="48" t="str">
        <f>VLOOKUP(A125,'[28]Audit information - OS'!A:O,3,FALSE)</f>
        <v>2024/07/31</v>
      </c>
      <c r="Y125" s="2" t="e">
        <f>VLOOKUP(A125,'[28]AGSA - SOE'!A:A,1,FALSE)</f>
        <v>#N/A</v>
      </c>
      <c r="Z125" s="2" t="str">
        <f>(IFERROR(VLOOKUP(A125,'[28]KSD auditees'!A:A,1,FALSE),"0"))</f>
        <v>0</v>
      </c>
      <c r="AA125" s="29">
        <f>VLOOKUP(A125,[28]Budget!A:L,10,FALSE)</f>
        <v>471201000</v>
      </c>
      <c r="AB125" s="49" t="str">
        <f>IF(_xlfn.XLOOKUP(A125,'[28]Outstanding audits'!A:A,'[28]Outstanding audits'!A:A,"",0)="","No","Yes")</f>
        <v>No</v>
      </c>
      <c r="AC125" s="29">
        <f>_xlfn.XLOOKUP(A125,'[28]Budget 18-19'!A:A,'[28]Budget 18-19'!J:J,"0")</f>
        <v>606453000</v>
      </c>
      <c r="AD125" s="49" t="str">
        <f>_xlfn.XLOOKUP(A125,'[28]ASMIS 2022-23'!A:A,'[28]ASMIS 2022-23'!I:I,"",0)</f>
        <v>Unqualified with findings</v>
      </c>
      <c r="AJ125" s="29">
        <f>_xlfn.XLOOKUP(A125,'[28]Budget 22-23'!A:A,'[28]Budget 22-23'!J:J,"0")</f>
        <v>395154000</v>
      </c>
      <c r="AM125" s="29">
        <f>VLOOKUP(A125,[28]Budget!A:L,11,FALSE)</f>
        <v>12050000</v>
      </c>
      <c r="AN125" s="29">
        <f>VLOOKUP(A125,[28]Budget!A:L,12,FALSE)</f>
        <v>459151000</v>
      </c>
      <c r="AP125" s="50">
        <f t="shared" si="1"/>
        <v>0</v>
      </c>
    </row>
    <row r="126" spans="1:42" ht="21" customHeight="1" x14ac:dyDescent="0.25">
      <c r="A126" s="43">
        <v>352</v>
      </c>
      <c r="B126" s="44" t="s">
        <v>1265</v>
      </c>
      <c r="C126" s="44" t="s">
        <v>481</v>
      </c>
      <c r="D126" s="44" t="s">
        <v>454</v>
      </c>
      <c r="E126" s="44" t="s">
        <v>571</v>
      </c>
      <c r="F126" s="44" t="s">
        <v>571</v>
      </c>
      <c r="G126" s="44" t="s">
        <v>482</v>
      </c>
      <c r="H126" s="44" t="s">
        <v>1</v>
      </c>
      <c r="I126" s="44" t="s">
        <v>1</v>
      </c>
      <c r="J126" s="45" t="s">
        <v>33</v>
      </c>
      <c r="K126" s="45" t="s">
        <v>33</v>
      </c>
      <c r="L126" s="45" t="s">
        <v>33</v>
      </c>
      <c r="M126" s="45" t="s">
        <v>33</v>
      </c>
      <c r="N126" s="54" t="s">
        <v>17</v>
      </c>
      <c r="O126" s="47" t="str">
        <f>VLOOKUP(A126,'[28]191-2022-23'!A:P,13,FALSE)</f>
        <v>Qualified</v>
      </c>
      <c r="Q126" s="2" t="str">
        <f>VLOOKUP(A126,'[28]Audit information - OS'!A:J,4,FALSE)</f>
        <v>Unchanged</v>
      </c>
      <c r="R126" s="2" t="s">
        <v>29</v>
      </c>
      <c r="S126" s="2" t="s">
        <v>29</v>
      </c>
      <c r="T126" s="48" t="str">
        <f>VLOOKUP(A126,'[28]Audit information - OS'!A:K,5,FALSE)</f>
        <v>Financially unqualified with no findings on predetermined objectives or compliance with laws and regulations</v>
      </c>
      <c r="U126" s="48">
        <f>VLOOKUP(A126,'[28]Audit information - OS'!A:L,6,FALSE)</f>
        <v>0</v>
      </c>
      <c r="V126" s="48">
        <f>VLOOKUP(A126,'[28]Audit information - OS'!A:M,7,FALSE)</f>
        <v>0</v>
      </c>
      <c r="W126" s="48" t="str">
        <f>VLOOKUP(A126,'[28]Audit information - OS'!A:N,2,FALSE)</f>
        <v>Financially unqualified with no findings on predetermined objectives or compliance with laws and regulations</v>
      </c>
      <c r="X126" s="48" t="str">
        <f>VLOOKUP(A126,'[28]Audit information - OS'!A:O,3,FALSE)</f>
        <v>2024/07/31</v>
      </c>
      <c r="Y126" s="2" t="e">
        <f>VLOOKUP(A126,'[28]AGSA - SOE'!A:A,1,FALSE)</f>
        <v>#N/A</v>
      </c>
      <c r="Z126" s="2" t="str">
        <f>(IFERROR(VLOOKUP(A126,'[28]KSD auditees'!A:A,1,FALSE),"0"))</f>
        <v>0</v>
      </c>
      <c r="AA126" s="29">
        <f>VLOOKUP(A126,[28]Budget!A:L,10,FALSE)</f>
        <v>807715000</v>
      </c>
      <c r="AB126" s="49" t="str">
        <f>IF(_xlfn.XLOOKUP(A126,'[28]Outstanding audits'!A:A,'[28]Outstanding audits'!A:A,"",0)="","No","Yes")</f>
        <v>No</v>
      </c>
      <c r="AC126" s="29">
        <f>_xlfn.XLOOKUP(A126,'[28]Budget 18-19'!A:A,'[28]Budget 18-19'!J:J,"0")</f>
        <v>591548000</v>
      </c>
      <c r="AD126" s="49" t="str">
        <f>_xlfn.XLOOKUP(A126,'[28]ASMIS 2022-23'!A:A,'[28]ASMIS 2022-23'!I:I,"",0)</f>
        <v>Unqualified with no findings</v>
      </c>
      <c r="AJ126" s="29">
        <f>_xlfn.XLOOKUP(A126,'[28]Budget 22-23'!A:A,'[28]Budget 22-23'!J:J,"0")</f>
        <v>751143000</v>
      </c>
      <c r="AM126" s="29">
        <f>VLOOKUP(A126,[28]Budget!A:L,11,FALSE)</f>
        <v>14610000</v>
      </c>
      <c r="AN126" s="29">
        <f>VLOOKUP(A126,[28]Budget!A:L,12,FALSE)</f>
        <v>793105000</v>
      </c>
      <c r="AP126" s="50">
        <f t="shared" si="1"/>
        <v>0</v>
      </c>
    </row>
    <row r="127" spans="1:42" ht="30" customHeight="1" x14ac:dyDescent="0.25">
      <c r="A127" s="43">
        <v>353</v>
      </c>
      <c r="B127" s="44" t="s">
        <v>1265</v>
      </c>
      <c r="C127" s="44" t="s">
        <v>481</v>
      </c>
      <c r="D127" s="44" t="s">
        <v>454</v>
      </c>
      <c r="E127" s="44" t="s">
        <v>625</v>
      </c>
      <c r="F127" s="44" t="s">
        <v>625</v>
      </c>
      <c r="G127" s="44" t="s">
        <v>482</v>
      </c>
      <c r="H127" s="44" t="s">
        <v>1</v>
      </c>
      <c r="I127" s="44" t="s">
        <v>1</v>
      </c>
      <c r="J127" s="45" t="s">
        <v>33</v>
      </c>
      <c r="K127" s="45" t="s">
        <v>33</v>
      </c>
      <c r="L127" s="51" t="s">
        <v>17</v>
      </c>
      <c r="M127" s="51" t="s">
        <v>17</v>
      </c>
      <c r="N127" s="46" t="s">
        <v>33</v>
      </c>
      <c r="O127" s="47" t="str">
        <f>VLOOKUP(A127,'[28]191-2022-23'!A:P,13,FALSE)</f>
        <v>Unqualified with findings</v>
      </c>
      <c r="Q127" s="2" t="str">
        <f>VLOOKUP(A127,'[28]Audit information - OS'!A:J,4,FALSE)</f>
        <v>Unchanged</v>
      </c>
      <c r="R127" s="2" t="s">
        <v>18</v>
      </c>
      <c r="S127" s="2" t="s">
        <v>29</v>
      </c>
      <c r="T127" s="48" t="str">
        <f>VLOOKUP(A127,'[28]Audit information - OS'!A:K,5,FALSE)</f>
        <v>Financially unqualified with no findings on predetermined objectives or compliance with laws and regulations</v>
      </c>
      <c r="U127" s="48">
        <f>VLOOKUP(A127,'[28]Audit information - OS'!A:L,6,FALSE)</f>
        <v>0</v>
      </c>
      <c r="V127" s="48">
        <f>VLOOKUP(A127,'[28]Audit information - OS'!A:M,7,FALSE)</f>
        <v>0</v>
      </c>
      <c r="W127" s="48" t="str">
        <f>VLOOKUP(A127,'[28]Audit information - OS'!A:N,2,FALSE)</f>
        <v>Financially unqualified with no findings on predetermined objectives or compliance with laws and regulations</v>
      </c>
      <c r="X127" s="48" t="str">
        <f>VLOOKUP(A127,'[28]Audit information - OS'!A:O,3,FALSE)</f>
        <v>2024/07/31</v>
      </c>
      <c r="Y127" s="2" t="e">
        <f>VLOOKUP(A127,'[28]AGSA - SOE'!A:A,1,FALSE)</f>
        <v>#N/A</v>
      </c>
      <c r="Z127" s="2" t="str">
        <f>(IFERROR(VLOOKUP(A127,'[28]KSD auditees'!A:A,1,FALSE),"0"))</f>
        <v>0</v>
      </c>
      <c r="AA127" s="29">
        <f>VLOOKUP(A127,[28]Budget!A:L,10,FALSE)</f>
        <v>536212000</v>
      </c>
      <c r="AB127" s="49" t="str">
        <f>IF(_xlfn.XLOOKUP(A127,'[28]Outstanding audits'!A:A,'[28]Outstanding audits'!A:A,"",0)="","No","Yes")</f>
        <v>No</v>
      </c>
      <c r="AC127" s="29">
        <f>_xlfn.XLOOKUP(A127,'[28]Budget 18-19'!A:A,'[28]Budget 18-19'!J:J,"0")</f>
        <v>417309000</v>
      </c>
      <c r="AD127" s="49" t="str">
        <f>_xlfn.XLOOKUP(A127,'[28]ASMIS 2022-23'!A:A,'[28]ASMIS 2022-23'!I:I,"",0)</f>
        <v>Unqualified with no findings</v>
      </c>
      <c r="AJ127" s="29">
        <f>_xlfn.XLOOKUP(A127,'[28]Budget 22-23'!A:A,'[28]Budget 22-23'!J:J,"0")</f>
        <v>494208000</v>
      </c>
      <c r="AM127" s="29">
        <f>VLOOKUP(A127,[28]Budget!A:L,11,FALSE)</f>
        <v>22682000</v>
      </c>
      <c r="AN127" s="29">
        <f>VLOOKUP(A127,[28]Budget!A:L,12,FALSE)</f>
        <v>513530000</v>
      </c>
      <c r="AP127" s="50">
        <f t="shared" si="1"/>
        <v>0</v>
      </c>
    </row>
    <row r="128" spans="1:42" ht="30" customHeight="1" x14ac:dyDescent="0.25">
      <c r="A128" s="43">
        <v>354</v>
      </c>
      <c r="B128" s="44" t="s">
        <v>1265</v>
      </c>
      <c r="C128" s="44" t="s">
        <v>481</v>
      </c>
      <c r="D128" s="44" t="s">
        <v>454</v>
      </c>
      <c r="E128" s="44" t="s">
        <v>658</v>
      </c>
      <c r="F128" s="44" t="s">
        <v>658</v>
      </c>
      <c r="G128" s="44" t="s">
        <v>482</v>
      </c>
      <c r="H128" s="44" t="s">
        <v>1</v>
      </c>
      <c r="I128" s="44" t="s">
        <v>1</v>
      </c>
      <c r="J128" s="45" t="s">
        <v>33</v>
      </c>
      <c r="K128" s="45" t="s">
        <v>33</v>
      </c>
      <c r="L128" s="45" t="s">
        <v>33</v>
      </c>
      <c r="M128" s="45" t="s">
        <v>33</v>
      </c>
      <c r="N128" s="46" t="s">
        <v>33</v>
      </c>
      <c r="O128" s="47" t="str">
        <f>VLOOKUP(A128,'[28]191-2022-23'!A:P,13,FALSE)</f>
        <v>Unqualified with findings</v>
      </c>
      <c r="Q128" s="2" t="str">
        <f>VLOOKUP(A128,'[28]Audit information - OS'!A:J,4,FALSE)</f>
        <v>Unchanged</v>
      </c>
      <c r="R128" s="2" t="s">
        <v>18</v>
      </c>
      <c r="S128" s="2" t="s">
        <v>29</v>
      </c>
      <c r="T128" s="48" t="str">
        <f>VLOOKUP(A128,'[28]Audit information - OS'!A:K,5,FALSE)</f>
        <v>Financially unqualified with no findings on predetermined objectives or compliance with laws and regulations</v>
      </c>
      <c r="U128" s="48" t="str">
        <f>VLOOKUP(A128,'[28]Audit information - OS'!A:L,6,FALSE)</f>
        <v>Audit delays - Addressing audit quality matters</v>
      </c>
      <c r="V128" s="48">
        <f>VLOOKUP(A128,'[28]Audit information - OS'!A:M,7,FALSE)</f>
        <v>0</v>
      </c>
      <c r="W128" s="48" t="str">
        <f>VLOOKUP(A128,'[28]Audit information - OS'!A:N,2,FALSE)</f>
        <v>Financially unqualified with no findings on predetermined objectives or compliance with laws and regulations</v>
      </c>
      <c r="X128" s="48" t="str">
        <f>VLOOKUP(A128,'[28]Audit information - OS'!A:O,3,FALSE)</f>
        <v>2024/07/15</v>
      </c>
      <c r="Y128" s="2" t="e">
        <f>VLOOKUP(A128,'[28]AGSA - SOE'!A:A,1,FALSE)</f>
        <v>#N/A</v>
      </c>
      <c r="Z128" s="2" t="str">
        <f>(IFERROR(VLOOKUP(A128,'[28]KSD auditees'!A:A,1,FALSE),"0"))</f>
        <v>0</v>
      </c>
      <c r="AA128" s="29">
        <f>VLOOKUP(A128,[28]Budget!A:L,10,FALSE)</f>
        <v>445216000</v>
      </c>
      <c r="AB128" s="49" t="str">
        <f>IF(_xlfn.XLOOKUP(A128,'[28]Outstanding audits'!A:A,'[28]Outstanding audits'!A:A,"",0)="","No","Yes")</f>
        <v>No</v>
      </c>
      <c r="AC128" s="29">
        <f>_xlfn.XLOOKUP(A128,'[28]Budget 18-19'!A:A,'[28]Budget 18-19'!J:J,"0")</f>
        <v>370824000</v>
      </c>
      <c r="AD128" s="49" t="str">
        <f>_xlfn.XLOOKUP(A128,'[28]ASMIS 2022-23'!A:A,'[28]ASMIS 2022-23'!I:I,"",0)</f>
        <v>Unqualified with no findings</v>
      </c>
      <c r="AJ128" s="29">
        <f>_xlfn.XLOOKUP(A128,'[28]Budget 22-23'!A:A,'[28]Budget 22-23'!J:J,"0")</f>
        <v>412760000</v>
      </c>
      <c r="AM128" s="29">
        <f>VLOOKUP(A128,[28]Budget!A:L,11,FALSE)</f>
        <v>1959000</v>
      </c>
      <c r="AN128" s="29">
        <f>VLOOKUP(A128,[28]Budget!A:L,12,FALSE)</f>
        <v>443257000</v>
      </c>
      <c r="AP128" s="50">
        <f t="shared" si="1"/>
        <v>0</v>
      </c>
    </row>
    <row r="129" spans="1:42" ht="30" customHeight="1" x14ac:dyDescent="0.25">
      <c r="A129" s="43">
        <v>355</v>
      </c>
      <c r="B129" s="44" t="s">
        <v>1265</v>
      </c>
      <c r="C129" s="44" t="s">
        <v>481</v>
      </c>
      <c r="D129" s="44" t="s">
        <v>454</v>
      </c>
      <c r="E129" s="44" t="s">
        <v>1065</v>
      </c>
      <c r="F129" s="44" t="s">
        <v>1065</v>
      </c>
      <c r="G129" s="44" t="s">
        <v>482</v>
      </c>
      <c r="H129" s="44" t="s">
        <v>1</v>
      </c>
      <c r="I129" s="44" t="s">
        <v>1</v>
      </c>
      <c r="J129" s="45" t="s">
        <v>33</v>
      </c>
      <c r="K129" s="45" t="s">
        <v>33</v>
      </c>
      <c r="L129" s="51" t="s">
        <v>17</v>
      </c>
      <c r="M129" s="51" t="s">
        <v>17</v>
      </c>
      <c r="N129" s="54" t="s">
        <v>17</v>
      </c>
      <c r="O129" s="47" t="str">
        <f>VLOOKUP(A129,'[28]191-2022-23'!A:P,13,FALSE)</f>
        <v>Unqualified with findings</v>
      </c>
      <c r="Q129" s="2" t="str">
        <f>VLOOKUP(A129,'[28]Audit information - OS'!A:J,4,FALSE)</f>
        <v>Unchanged</v>
      </c>
      <c r="R129" s="2" t="s">
        <v>29</v>
      </c>
      <c r="S129" s="2" t="s">
        <v>29</v>
      </c>
      <c r="T129" s="48" t="str">
        <f>VLOOKUP(A129,'[28]Audit information - OS'!A:K,5,FALSE)</f>
        <v>Financially unqualified with no findings on predetermined objectives or compliance with laws and regulations</v>
      </c>
      <c r="U129" s="48">
        <f>VLOOKUP(A129,'[28]Audit information - OS'!A:L,6,FALSE)</f>
        <v>0</v>
      </c>
      <c r="V129" s="48">
        <f>VLOOKUP(A129,'[28]Audit information - OS'!A:M,7,FALSE)</f>
        <v>0</v>
      </c>
      <c r="W129" s="48" t="str">
        <f>VLOOKUP(A129,'[28]Audit information - OS'!A:N,2,FALSE)</f>
        <v>Financially unqualified with no findings on predetermined objectives or compliance with laws and regulations</v>
      </c>
      <c r="X129" s="48" t="str">
        <f>VLOOKUP(A129,'[28]Audit information - OS'!A:O,3,FALSE)</f>
        <v>2024/07/31</v>
      </c>
      <c r="Y129" s="2" t="e">
        <f>VLOOKUP(A129,'[28]AGSA - SOE'!A:A,1,FALSE)</f>
        <v>#N/A</v>
      </c>
      <c r="Z129" s="2" t="str">
        <f>(IFERROR(VLOOKUP(A129,'[28]KSD auditees'!A:A,1,FALSE),"0"))</f>
        <v>0</v>
      </c>
      <c r="AA129" s="29">
        <f>VLOOKUP(A129,[28]Budget!A:L,10,FALSE)</f>
        <v>276878000</v>
      </c>
      <c r="AB129" s="49" t="str">
        <f>IF(_xlfn.XLOOKUP(A129,'[28]Outstanding audits'!A:A,'[28]Outstanding audits'!A:A,"",0)="","No","Yes")</f>
        <v>No</v>
      </c>
      <c r="AC129" s="29">
        <f>_xlfn.XLOOKUP(A129,'[28]Budget 18-19'!A:A,'[28]Budget 18-19'!J:J,"0")</f>
        <v>220580000</v>
      </c>
      <c r="AD129" s="49" t="str">
        <f>_xlfn.XLOOKUP(A129,'[28]ASMIS 2022-23'!A:A,'[28]ASMIS 2022-23'!I:I,"",0)</f>
        <v>Unqualified with no findings</v>
      </c>
      <c r="AJ129" s="29">
        <f>_xlfn.XLOOKUP(A129,'[28]Budget 22-23'!A:A,'[28]Budget 22-23'!J:J,"0")</f>
        <v>255484000</v>
      </c>
      <c r="AM129" s="29">
        <f>VLOOKUP(A129,[28]Budget!A:L,11,FALSE)</f>
        <v>9298000</v>
      </c>
      <c r="AN129" s="29">
        <f>VLOOKUP(A129,[28]Budget!A:L,12,FALSE)</f>
        <v>267580000</v>
      </c>
      <c r="AP129" s="50">
        <f t="shared" si="1"/>
        <v>0</v>
      </c>
    </row>
    <row r="130" spans="1:42" ht="30" customHeight="1" x14ac:dyDescent="0.25">
      <c r="A130" s="43">
        <v>356</v>
      </c>
      <c r="B130" s="55" t="s">
        <v>1265</v>
      </c>
      <c r="C130" s="44" t="s">
        <v>481</v>
      </c>
      <c r="D130" s="44" t="s">
        <v>454</v>
      </c>
      <c r="E130" s="44" t="s">
        <v>1021</v>
      </c>
      <c r="F130" s="44" t="s">
        <v>1021</v>
      </c>
      <c r="G130" s="44" t="s">
        <v>482</v>
      </c>
      <c r="H130" s="44" t="s">
        <v>1</v>
      </c>
      <c r="I130" s="44" t="s">
        <v>1</v>
      </c>
      <c r="J130" s="45" t="s">
        <v>33</v>
      </c>
      <c r="K130" s="51" t="s">
        <v>17</v>
      </c>
      <c r="L130" s="51" t="s">
        <v>17</v>
      </c>
      <c r="M130" s="51" t="s">
        <v>17</v>
      </c>
      <c r="N130" s="54" t="s">
        <v>17</v>
      </c>
      <c r="O130" s="47" t="str">
        <f>VLOOKUP(A130,'[28]191-2022-23'!A:P,13,FALSE)</f>
        <v>Unqualified with findings</v>
      </c>
      <c r="Q130" s="2" t="str">
        <f>VLOOKUP(A130,'[28]Audit information - OS'!A:J,4,FALSE)</f>
        <v>Improved</v>
      </c>
      <c r="R130" s="2" t="s">
        <v>29</v>
      </c>
      <c r="S130" s="2" t="s">
        <v>29</v>
      </c>
      <c r="T130" s="48" t="str">
        <f>VLOOKUP(A130,'[28]Audit information - OS'!A:K,5,FALSE)</f>
        <v>Financially unqualified with no findings on predetermined objectives or compliance with laws and regulations</v>
      </c>
      <c r="U130" s="48">
        <f>VLOOKUP(A130,'[28]Audit information - OS'!A:L,6,FALSE)</f>
        <v>0</v>
      </c>
      <c r="V130" s="48">
        <f>VLOOKUP(A130,'[28]Audit information - OS'!A:M,7,FALSE)</f>
        <v>0</v>
      </c>
      <c r="W130" s="48" t="str">
        <f>VLOOKUP(A130,'[28]Audit information - OS'!A:N,2,FALSE)</f>
        <v>Financially unqualified with no findings on predetermined objectives or compliance with laws and regulations</v>
      </c>
      <c r="X130" s="48" t="str">
        <f>VLOOKUP(A130,'[28]Audit information - OS'!A:O,3,FALSE)</f>
        <v>2024/07/31</v>
      </c>
      <c r="Y130" s="2" t="e">
        <f>VLOOKUP(A130,'[28]AGSA - SOE'!A:A,1,FALSE)</f>
        <v>#N/A</v>
      </c>
      <c r="Z130" s="2" t="str">
        <f>(IFERROR(VLOOKUP(A130,'[28]KSD auditees'!A:A,1,FALSE),"0"))</f>
        <v>0</v>
      </c>
      <c r="AA130" s="29">
        <f>VLOOKUP(A130,[28]Budget!A:L,10,FALSE)</f>
        <v>541491000</v>
      </c>
      <c r="AB130" s="49" t="str">
        <f>IF(_xlfn.XLOOKUP(A130,'[28]Outstanding audits'!A:A,'[28]Outstanding audits'!A:A,"",0)="","No","Yes")</f>
        <v>No</v>
      </c>
      <c r="AC130" s="29">
        <f>_xlfn.XLOOKUP(A130,'[28]Budget 18-19'!A:A,'[28]Budget 18-19'!J:J,"0")</f>
        <v>563203000</v>
      </c>
      <c r="AD130" s="49" t="str">
        <f>_xlfn.XLOOKUP(A130,'[28]ASMIS 2022-23'!A:A,'[28]ASMIS 2022-23'!I:I,"",0)</f>
        <v>Unqualified with findings</v>
      </c>
      <c r="AF130" s="2" t="str">
        <f>_xlfn.CONCAT(B130," (",E130,"), ")</f>
        <v xml:space="preserve">Provincial Legislature (NW), </v>
      </c>
      <c r="AJ130" s="29">
        <f>_xlfn.XLOOKUP(A130,'[28]Budget 22-23'!A:A,'[28]Budget 22-23'!J:J,"0")</f>
        <v>505183000</v>
      </c>
      <c r="AM130" s="29">
        <f>VLOOKUP(A130,[28]Budget!A:L,11,FALSE)</f>
        <v>42086000</v>
      </c>
      <c r="AN130" s="29">
        <f>VLOOKUP(A130,[28]Budget!A:L,12,FALSE)</f>
        <v>499405000</v>
      </c>
      <c r="AP130" s="50">
        <f t="shared" si="1"/>
        <v>0</v>
      </c>
    </row>
    <row r="131" spans="1:42" ht="30" customHeight="1" x14ac:dyDescent="0.25">
      <c r="A131" s="43">
        <v>349</v>
      </c>
      <c r="B131" s="44" t="s">
        <v>1265</v>
      </c>
      <c r="C131" s="44" t="s">
        <v>481</v>
      </c>
      <c r="D131" s="44" t="s">
        <v>454</v>
      </c>
      <c r="E131" s="44" t="s">
        <v>438</v>
      </c>
      <c r="F131" s="44" t="s">
        <v>438</v>
      </c>
      <c r="G131" s="44" t="s">
        <v>482</v>
      </c>
      <c r="H131" s="44" t="s">
        <v>1</v>
      </c>
      <c r="I131" s="44" t="s">
        <v>1</v>
      </c>
      <c r="J131" s="51" t="s">
        <v>17</v>
      </c>
      <c r="K131" s="45" t="s">
        <v>33</v>
      </c>
      <c r="L131" s="45" t="s">
        <v>33</v>
      </c>
      <c r="M131" s="51" t="s">
        <v>17</v>
      </c>
      <c r="N131" s="54" t="s">
        <v>17</v>
      </c>
      <c r="O131" s="47" t="str">
        <f>VLOOKUP(A131,'[28]191-2022-23'!A:P,13,FALSE)</f>
        <v>Unqualified with no findings</v>
      </c>
      <c r="Q131" s="2" t="str">
        <f>VLOOKUP(A131,'[28]Audit information - OS'!A:J,4,FALSE)</f>
        <v>Regressed</v>
      </c>
      <c r="R131" s="2" t="s">
        <v>18</v>
      </c>
      <c r="S131" s="2" t="s">
        <v>27</v>
      </c>
      <c r="T131" s="48" t="str">
        <f>VLOOKUP(A131,'[28]Audit information - OS'!A:K,5,FALSE)</f>
        <v>Financially unqualified with findings on predetermined objectives and/or compliance with laws and regulations</v>
      </c>
      <c r="U131" s="48">
        <f>VLOOKUP(A131,'[28]Audit information - OS'!A:L,6,FALSE)</f>
        <v>0</v>
      </c>
      <c r="V131" s="48">
        <f>VLOOKUP(A131,'[28]Audit information - OS'!A:M,7,FALSE)</f>
        <v>0</v>
      </c>
      <c r="W131" s="48">
        <f>VLOOKUP(A131,'[28]Audit information - OS'!A:N,2,FALSE)</f>
        <v>0</v>
      </c>
      <c r="X131" s="48" t="str">
        <f>VLOOKUP(A131,'[28]Audit information - OS'!A:O,3,FALSE)</f>
        <v>2024/07/31</v>
      </c>
      <c r="Y131" s="2" t="e">
        <f>VLOOKUP(A131,'[28]AGSA - SOE'!A:A,1,FALSE)</f>
        <v>#N/A</v>
      </c>
      <c r="Z131" s="2" t="str">
        <f>(IFERROR(VLOOKUP(A131,'[28]KSD auditees'!A:A,1,FALSE),"0"))</f>
        <v>0</v>
      </c>
      <c r="AA131" s="29">
        <f>VLOOKUP(A131,[28]Budget!A:L,10,FALSE)</f>
        <v>679197000</v>
      </c>
      <c r="AB131" s="49" t="str">
        <f>IF(_xlfn.XLOOKUP(A131,'[28]Outstanding audits'!A:A,'[28]Outstanding audits'!A:A,"",0)="","No","Yes")</f>
        <v>No</v>
      </c>
      <c r="AC131" s="29">
        <f>_xlfn.XLOOKUP(A131,'[28]Budget 18-19'!A:A,'[28]Budget 18-19'!J:J,"0")</f>
        <v>546499000</v>
      </c>
      <c r="AD131" s="49" t="str">
        <f>_xlfn.XLOOKUP(A131,'[28]ASMIS 2022-23'!A:A,'[28]ASMIS 2022-23'!I:I,"",0)</f>
        <v>Unqualified with no findings</v>
      </c>
      <c r="AF131" s="2" t="str">
        <f>_xlfn.CONCAT(B131," (",E131,"), ")</f>
        <v xml:space="preserve">Provincial Legislature (EC), </v>
      </c>
      <c r="AJ131" s="29">
        <f>_xlfn.XLOOKUP(A131,'[28]Budget 22-23'!A:A,'[28]Budget 22-23'!J:J,"0")</f>
        <v>571146000</v>
      </c>
      <c r="AM131" s="29">
        <f>VLOOKUP(A131,[28]Budget!A:L,11,FALSE)</f>
        <v>26785000</v>
      </c>
      <c r="AN131" s="29">
        <f>VLOOKUP(A131,[28]Budget!A:L,12,FALSE)</f>
        <v>652412000</v>
      </c>
      <c r="AP131" s="50">
        <f t="shared" si="1"/>
        <v>0</v>
      </c>
    </row>
    <row r="132" spans="1:42" ht="20.25" customHeight="1" x14ac:dyDescent="0.25">
      <c r="A132" s="43">
        <v>497</v>
      </c>
      <c r="B132" s="44" t="s">
        <v>1271</v>
      </c>
      <c r="C132" s="44" t="s">
        <v>481</v>
      </c>
      <c r="D132" s="44" t="s">
        <v>454</v>
      </c>
      <c r="E132" s="44" t="s">
        <v>1086</v>
      </c>
      <c r="F132" s="44" t="s">
        <v>437</v>
      </c>
      <c r="G132" s="44" t="s">
        <v>482</v>
      </c>
      <c r="H132" s="44" t="s">
        <v>1123</v>
      </c>
      <c r="I132" s="44" t="s">
        <v>1</v>
      </c>
      <c r="J132" s="45" t="s">
        <v>33</v>
      </c>
      <c r="K132" s="45" t="s">
        <v>33</v>
      </c>
      <c r="L132" s="45" t="s">
        <v>33</v>
      </c>
      <c r="M132" s="45" t="s">
        <v>33</v>
      </c>
      <c r="N132" s="46" t="s">
        <v>33</v>
      </c>
      <c r="O132" s="47" t="str">
        <f>VLOOKUP(A132,'[28]191-2022-23'!A:P,13,FALSE)</f>
        <v>Unqualified with no findings</v>
      </c>
      <c r="Q132" s="2" t="str">
        <f>VLOOKUP(A132,'[28]Audit information - OS'!A:J,4,FALSE)</f>
        <v>Unchanged</v>
      </c>
      <c r="R132" s="2" t="s">
        <v>18</v>
      </c>
      <c r="S132" s="2" t="s">
        <v>18</v>
      </c>
      <c r="T132" s="48" t="str">
        <f>VLOOKUP(A132,'[28]Audit information - OS'!A:K,5,FALSE)</f>
        <v>Financially unqualified with no findings on predetermined objectives or compliance with laws and regulations</v>
      </c>
      <c r="U132" s="48">
        <f>VLOOKUP(A132,'[28]Audit information - OS'!A:L,6,FALSE)</f>
        <v>0</v>
      </c>
      <c r="V132" s="48">
        <f>VLOOKUP(A132,'[28]Audit information - OS'!A:M,7,FALSE)</f>
        <v>0</v>
      </c>
      <c r="W132" s="48" t="str">
        <f>VLOOKUP(A132,'[28]Audit information - OS'!A:N,2,FALSE)</f>
        <v>Financially unqualified with no findings on predetermined objectives or compliance with laws and regulations</v>
      </c>
      <c r="X132" s="48" t="str">
        <f>VLOOKUP(A132,'[28]Audit information - OS'!A:O,3,FALSE)</f>
        <v>2024/07/31</v>
      </c>
      <c r="Y132" s="2" t="e">
        <f>VLOOKUP(A132,'[28]AGSA - SOE'!A:A,1,FALSE)</f>
        <v>#N/A</v>
      </c>
      <c r="Z132" s="2" t="str">
        <f>(IFERROR(VLOOKUP(A132,'[28]KSD auditees'!A:A,1,FALSE),"0"))</f>
        <v>0</v>
      </c>
      <c r="AA132" s="29">
        <f>VLOOKUP(A132,[28]Budget!A:L,10,FALSE)</f>
        <v>4309462000</v>
      </c>
      <c r="AB132" s="49" t="str">
        <f>IF(_xlfn.XLOOKUP(A132,'[28]Outstanding audits'!A:A,'[28]Outstanding audits'!A:A,"",0)="","No","Yes")</f>
        <v>No</v>
      </c>
      <c r="AC132" s="29">
        <f>_xlfn.XLOOKUP(A132,'[28]Budget 18-19'!A:A,'[28]Budget 18-19'!J:J,"0")</f>
        <v>2455135000</v>
      </c>
      <c r="AD132" s="49" t="str">
        <f>_xlfn.XLOOKUP(A132,'[28]ASMIS 2022-23'!A:A,'[28]ASMIS 2022-23'!I:I,"",0)</f>
        <v>Unqualified with no findings</v>
      </c>
      <c r="AJ132" s="29">
        <f>_xlfn.XLOOKUP(A132,'[28]Budget 22-23'!A:A,'[28]Budget 22-23'!J:J,"0")</f>
        <v>3064832000</v>
      </c>
      <c r="AM132" s="29">
        <f>VLOOKUP(A132,[28]Budget!A:L,11,FALSE)</f>
        <v>1012293000</v>
      </c>
      <c r="AN132" s="29">
        <f>VLOOKUP(A132,[28]Budget!A:L,12,FALSE)</f>
        <v>3297169000</v>
      </c>
      <c r="AP132" s="50">
        <f t="shared" si="1"/>
        <v>0</v>
      </c>
    </row>
    <row r="133" spans="1:42" ht="30" customHeight="1" x14ac:dyDescent="0.25">
      <c r="A133" s="43">
        <v>372</v>
      </c>
      <c r="B133" s="44" t="s">
        <v>1268</v>
      </c>
      <c r="C133" s="44" t="s">
        <v>326</v>
      </c>
      <c r="D133" s="44" t="s">
        <v>454</v>
      </c>
      <c r="E133" s="44" t="s">
        <v>438</v>
      </c>
      <c r="F133" s="44" t="s">
        <v>438</v>
      </c>
      <c r="G133" s="44" t="s">
        <v>485</v>
      </c>
      <c r="H133" s="44" t="s">
        <v>1</v>
      </c>
      <c r="I133" s="44" t="s">
        <v>1</v>
      </c>
      <c r="J133" s="45" t="s">
        <v>33</v>
      </c>
      <c r="K133" s="45" t="s">
        <v>33</v>
      </c>
      <c r="L133" s="45" t="s">
        <v>33</v>
      </c>
      <c r="M133" s="45" t="s">
        <v>33</v>
      </c>
      <c r="N133" s="46" t="s">
        <v>33</v>
      </c>
      <c r="O133" s="47" t="str">
        <f>VLOOKUP(A133,'[28]191-2022-23'!A:P,13,FALSE)</f>
        <v>Unqualified with no findings</v>
      </c>
      <c r="Q133" s="2" t="str">
        <f>VLOOKUP(A133,'[28]Audit information - OS'!A:J,4,FALSE)</f>
        <v>Unchanged</v>
      </c>
      <c r="R133" s="2" t="s">
        <v>18</v>
      </c>
      <c r="S133" s="2" t="s">
        <v>18</v>
      </c>
      <c r="T133" s="48" t="str">
        <f>VLOOKUP(A133,'[28]Audit information - OS'!A:K,5,FALSE)</f>
        <v>Financially unqualified with no findings on predetermined objectives or compliance with laws and regulations</v>
      </c>
      <c r="U133" s="48">
        <f>VLOOKUP(A133,'[28]Audit information - OS'!A:L,6,FALSE)</f>
        <v>0</v>
      </c>
      <c r="V133" s="48">
        <f>VLOOKUP(A133,'[28]Audit information - OS'!A:M,7,FALSE)</f>
        <v>0</v>
      </c>
      <c r="W133" s="48" t="str">
        <f>VLOOKUP(A133,'[28]Audit information - OS'!A:N,2,FALSE)</f>
        <v>Financially unqualified with no findings on predetermined objectives or compliance with laws and regulations</v>
      </c>
      <c r="X133" s="48" t="str">
        <f>VLOOKUP(A133,'[28]Audit information - OS'!A:O,3,FALSE)</f>
        <v>2024/07/31</v>
      </c>
      <c r="Y133" s="2" t="e">
        <f>VLOOKUP(A133,'[28]AGSA - SOE'!A:A,1,FALSE)</f>
        <v>#N/A</v>
      </c>
      <c r="Z133" s="2" t="str">
        <f>(IFERROR(VLOOKUP(A133,'[28]KSD auditees'!A:A,1,FALSE),"0"))</f>
        <v>0</v>
      </c>
      <c r="AA133" s="29">
        <f>VLOOKUP(A133,[28]Budget!A:L,10,FALSE)</f>
        <v>429446000</v>
      </c>
      <c r="AB133" s="49" t="str">
        <f>IF(_xlfn.XLOOKUP(A133,'[28]Outstanding audits'!A:A,'[28]Outstanding audits'!A:A,"",0)="","No","Yes")</f>
        <v>No</v>
      </c>
      <c r="AC133" s="29">
        <f>_xlfn.XLOOKUP(A133,'[28]Budget 18-19'!A:A,'[28]Budget 18-19'!J:J,"0")</f>
        <v>462690000</v>
      </c>
      <c r="AD133" s="49" t="str">
        <f>_xlfn.XLOOKUP(A133,'[28]ASMIS 2022-23'!A:A,'[28]ASMIS 2022-23'!I:I,"",0)</f>
        <v>Unqualified with no findings</v>
      </c>
      <c r="AJ133" s="29">
        <f>_xlfn.XLOOKUP(A133,'[28]Budget 22-23'!A:A,'[28]Budget 22-23'!J:J,"0")</f>
        <v>416828000</v>
      </c>
      <c r="AM133" s="29">
        <f>VLOOKUP(A133,[28]Budget!A:L,11,FALSE)</f>
        <v>17489000</v>
      </c>
      <c r="AN133" s="29">
        <f>VLOOKUP(A133,[28]Budget!A:L,12,FALSE)</f>
        <v>411957000</v>
      </c>
      <c r="AP133" s="50">
        <f t="shared" ref="AP133:AP175" si="2">AA133-(AM133+AN133)</f>
        <v>0</v>
      </c>
    </row>
    <row r="134" spans="1:42" ht="21" customHeight="1" x14ac:dyDescent="0.25">
      <c r="A134" s="43">
        <v>373</v>
      </c>
      <c r="B134" s="44" t="s">
        <v>1268</v>
      </c>
      <c r="C134" s="44" t="s">
        <v>326</v>
      </c>
      <c r="D134" s="44" t="s">
        <v>454</v>
      </c>
      <c r="E134" s="44" t="s">
        <v>492</v>
      </c>
      <c r="F134" s="44" t="s">
        <v>492</v>
      </c>
      <c r="G134" s="44" t="s">
        <v>1</v>
      </c>
      <c r="H134" s="44" t="s">
        <v>1</v>
      </c>
      <c r="I134" s="44" t="s">
        <v>1</v>
      </c>
      <c r="J134" s="45" t="s">
        <v>33</v>
      </c>
      <c r="K134" s="45" t="s">
        <v>33</v>
      </c>
      <c r="L134" s="45" t="s">
        <v>33</v>
      </c>
      <c r="M134" s="51" t="s">
        <v>17</v>
      </c>
      <c r="N134" s="46" t="s">
        <v>33</v>
      </c>
      <c r="O134" s="47" t="str">
        <f>VLOOKUP(A134,'[28]191-2022-23'!A:P,13,FALSE)</f>
        <v>Unqualified with findings</v>
      </c>
      <c r="Q134" s="2" t="str">
        <f>VLOOKUP(A134,'[28]Audit information - OS'!A:J,4,FALSE)</f>
        <v>Unchanged</v>
      </c>
      <c r="R134" s="2" t="s">
        <v>18</v>
      </c>
      <c r="S134" s="2" t="s">
        <v>29</v>
      </c>
      <c r="T134" s="48" t="str">
        <f>VLOOKUP(A134,'[28]Audit information - OS'!A:K,5,FALSE)</f>
        <v>Financially unqualified with no findings on predetermined objectives or compliance with laws and regulations</v>
      </c>
      <c r="U134" s="48">
        <f>VLOOKUP(A134,'[28]Audit information - OS'!A:L,6,FALSE)</f>
        <v>0</v>
      </c>
      <c r="V134" s="48">
        <f>VLOOKUP(A134,'[28]Audit information - OS'!A:M,7,FALSE)</f>
        <v>0</v>
      </c>
      <c r="W134" s="48" t="str">
        <f>VLOOKUP(A134,'[28]Audit information - OS'!A:N,2,FALSE)</f>
        <v>Financially unqualified with no findings on predetermined objectives or compliance with laws and regulations</v>
      </c>
      <c r="X134" s="48" t="str">
        <f>VLOOKUP(A134,'[28]Audit information - OS'!A:O,3,FALSE)</f>
        <v>2024/07/31</v>
      </c>
      <c r="Y134" s="2" t="e">
        <f>VLOOKUP(A134,'[28]AGSA - SOE'!A:A,1,FALSE)</f>
        <v>#N/A</v>
      </c>
      <c r="Z134" s="2" t="str">
        <f>(IFERROR(VLOOKUP(A134,'[28]KSD auditees'!A:A,1,FALSE),"0"))</f>
        <v>0</v>
      </c>
      <c r="AA134" s="29">
        <f>VLOOKUP(A134,[28]Budget!A:L,10,FALSE)</f>
        <v>347542000</v>
      </c>
      <c r="AB134" s="49" t="str">
        <f>IF(_xlfn.XLOOKUP(A134,'[28]Outstanding audits'!A:A,'[28]Outstanding audits'!A:A,"",0)="","No","Yes")</f>
        <v>No</v>
      </c>
      <c r="AC134" s="29">
        <f>_xlfn.XLOOKUP(A134,'[28]Budget 18-19'!A:A,'[28]Budget 18-19'!J:J,"0")</f>
        <v>345206000</v>
      </c>
      <c r="AD134" s="49" t="str">
        <f>_xlfn.XLOOKUP(A134,'[28]ASMIS 2022-23'!A:A,'[28]ASMIS 2022-23'!I:I,"",0)</f>
        <v>Unqualified with no findings</v>
      </c>
      <c r="AJ134" s="29">
        <f>_xlfn.XLOOKUP(A134,'[28]Budget 22-23'!A:A,'[28]Budget 22-23'!J:J,"0")</f>
        <v>342859000</v>
      </c>
      <c r="AM134" s="29">
        <f>VLOOKUP(A134,[28]Budget!A:L,11,FALSE)</f>
        <v>4098000</v>
      </c>
      <c r="AN134" s="29">
        <f>VLOOKUP(A134,[28]Budget!A:L,12,FALSE)</f>
        <v>343444000</v>
      </c>
      <c r="AP134" s="50">
        <f t="shared" si="2"/>
        <v>0</v>
      </c>
    </row>
    <row r="135" spans="1:42" ht="21" customHeight="1" x14ac:dyDescent="0.25">
      <c r="A135" s="43">
        <v>376</v>
      </c>
      <c r="B135" s="44" t="s">
        <v>1268</v>
      </c>
      <c r="C135" s="44" t="s">
        <v>326</v>
      </c>
      <c r="D135" s="44" t="s">
        <v>454</v>
      </c>
      <c r="E135" s="44" t="s">
        <v>625</v>
      </c>
      <c r="F135" s="44" t="s">
        <v>625</v>
      </c>
      <c r="G135" s="44" t="s">
        <v>485</v>
      </c>
      <c r="H135" s="44" t="s">
        <v>1</v>
      </c>
      <c r="I135" s="44" t="s">
        <v>1</v>
      </c>
      <c r="J135" s="45" t="s">
        <v>33</v>
      </c>
      <c r="K135" s="51" t="s">
        <v>17</v>
      </c>
      <c r="L135" s="45" t="s">
        <v>33</v>
      </c>
      <c r="M135" s="45" t="s">
        <v>33</v>
      </c>
      <c r="N135" s="46" t="s">
        <v>33</v>
      </c>
      <c r="O135" s="47" t="str">
        <f>VLOOKUP(A135,'[28]191-2022-23'!A:P,13,FALSE)</f>
        <v>Unqualified with no findings</v>
      </c>
      <c r="Q135" s="2" t="str">
        <f>VLOOKUP(A135,'[28]Audit information - OS'!A:J,4,FALSE)</f>
        <v>Improved</v>
      </c>
      <c r="R135" s="2" t="s">
        <v>18</v>
      </c>
      <c r="S135" s="2" t="s">
        <v>18</v>
      </c>
      <c r="T135" s="48" t="str">
        <f>VLOOKUP(A135,'[28]Audit information - OS'!A:K,5,FALSE)</f>
        <v>Financially unqualified with no findings on predetermined objectives or compliance with laws and regulations</v>
      </c>
      <c r="U135" s="48">
        <f>VLOOKUP(A135,'[28]Audit information - OS'!A:L,6,FALSE)</f>
        <v>0</v>
      </c>
      <c r="V135" s="48">
        <f>VLOOKUP(A135,'[28]Audit information - OS'!A:M,7,FALSE)</f>
        <v>0</v>
      </c>
      <c r="W135" s="48" t="str">
        <f>VLOOKUP(A135,'[28]Audit information - OS'!A:N,2,FALSE)</f>
        <v>Financially unqualified with no findings on predetermined objectives or compliance with laws and regulations</v>
      </c>
      <c r="X135" s="48" t="str">
        <f>VLOOKUP(A135,'[28]Audit information - OS'!A:O,3,FALSE)</f>
        <v>2024/07/31</v>
      </c>
      <c r="Y135" s="2" t="e">
        <f>VLOOKUP(A135,'[28]AGSA - SOE'!A:A,1,FALSE)</f>
        <v>#N/A</v>
      </c>
      <c r="Z135" s="2" t="str">
        <f>(IFERROR(VLOOKUP(A135,'[28]KSD auditees'!A:A,1,FALSE),"0"))</f>
        <v>0</v>
      </c>
      <c r="AA135" s="29">
        <f>VLOOKUP(A135,[28]Budget!A:L,10,FALSE)</f>
        <v>410858000</v>
      </c>
      <c r="AB135" s="49" t="str">
        <f>IF(_xlfn.XLOOKUP(A135,'[28]Outstanding audits'!A:A,'[28]Outstanding audits'!A:A,"",0)="","No","Yes")</f>
        <v>No</v>
      </c>
      <c r="AC135" s="29">
        <f>_xlfn.XLOOKUP(A135,'[28]Budget 18-19'!A:A,'[28]Budget 18-19'!J:J,"0")</f>
        <v>462850000</v>
      </c>
      <c r="AD135" s="49" t="str">
        <f>_xlfn.XLOOKUP(A135,'[28]ASMIS 2022-23'!A:A,'[28]ASMIS 2022-23'!I:I,"",0)</f>
        <v>Unqualified with findings</v>
      </c>
      <c r="AF135" s="2" t="str">
        <f>_xlfn.CONCAT(B135," (",E135,"), ")</f>
        <v xml:space="preserve">Provincial Treasury (LP), </v>
      </c>
      <c r="AJ135" s="29">
        <f>_xlfn.XLOOKUP(A135,'[28]Budget 22-23'!A:A,'[28]Budget 22-23'!J:J,"0")</f>
        <v>403195000</v>
      </c>
      <c r="AM135" s="29">
        <f>VLOOKUP(A135,[28]Budget!A:L,11,FALSE)</f>
        <v>17269000</v>
      </c>
      <c r="AN135" s="29">
        <f>VLOOKUP(A135,[28]Budget!A:L,12,FALSE)</f>
        <v>393589000</v>
      </c>
      <c r="AP135" s="50">
        <f t="shared" si="2"/>
        <v>0</v>
      </c>
    </row>
    <row r="136" spans="1:42" ht="21" customHeight="1" x14ac:dyDescent="0.25">
      <c r="A136" s="43">
        <v>134</v>
      </c>
      <c r="B136" s="44" t="s">
        <v>1268</v>
      </c>
      <c r="C136" s="44" t="s">
        <v>326</v>
      </c>
      <c r="D136" s="44" t="s">
        <v>454</v>
      </c>
      <c r="E136" s="44" t="s">
        <v>658</v>
      </c>
      <c r="F136" s="44" t="s">
        <v>658</v>
      </c>
      <c r="G136" s="44" t="s">
        <v>485</v>
      </c>
      <c r="H136" s="44" t="s">
        <v>1</v>
      </c>
      <c r="I136" s="44" t="s">
        <v>1</v>
      </c>
      <c r="J136" s="45" t="s">
        <v>33</v>
      </c>
      <c r="K136" s="45" t="s">
        <v>33</v>
      </c>
      <c r="L136" s="51" t="s">
        <v>17</v>
      </c>
      <c r="M136" s="45" t="s">
        <v>33</v>
      </c>
      <c r="N136" s="46" t="s">
        <v>33</v>
      </c>
      <c r="O136" s="47" t="str">
        <f>VLOOKUP(A136,'[28]191-2022-23'!A:P,13,FALSE)</f>
        <v>Unqualified with no findings</v>
      </c>
      <c r="Q136" s="2" t="str">
        <f>VLOOKUP(A136,'[28]Audit information - OS'!A:J,4,FALSE)</f>
        <v>Unchanged</v>
      </c>
      <c r="R136" s="2" t="s">
        <v>18</v>
      </c>
      <c r="S136" s="2" t="s">
        <v>18</v>
      </c>
      <c r="T136" s="48" t="str">
        <f>VLOOKUP(A136,'[28]Audit information - OS'!A:K,5,FALSE)</f>
        <v>Financially unqualified with no findings on predetermined objectives or compliance with laws and regulations</v>
      </c>
      <c r="U136" s="48">
        <f>VLOOKUP(A136,'[28]Audit information - OS'!A:L,6,FALSE)</f>
        <v>0</v>
      </c>
      <c r="V136" s="48">
        <f>VLOOKUP(A136,'[28]Audit information - OS'!A:M,7,FALSE)</f>
        <v>0</v>
      </c>
      <c r="W136" s="48" t="str">
        <f>VLOOKUP(A136,'[28]Audit information - OS'!A:N,2,FALSE)</f>
        <v>Financially unqualified with no findings on predetermined objectives or compliance with laws and regulations</v>
      </c>
      <c r="X136" s="48" t="str">
        <f>VLOOKUP(A136,'[28]Audit information - OS'!A:O,3,FALSE)</f>
        <v>2024/07/31</v>
      </c>
      <c r="Y136" s="2" t="e">
        <f>VLOOKUP(A136,'[28]AGSA - SOE'!A:A,1,FALSE)</f>
        <v>#N/A</v>
      </c>
      <c r="Z136" s="2" t="str">
        <f>(IFERROR(VLOOKUP(A136,'[28]KSD auditees'!A:A,1,FALSE),"0"))</f>
        <v>0</v>
      </c>
      <c r="AA136" s="29">
        <f>VLOOKUP(A136,[28]Budget!A:L,10,FALSE)</f>
        <v>550710000</v>
      </c>
      <c r="AB136" s="49" t="str">
        <f>IF(_xlfn.XLOOKUP(A136,'[28]Outstanding audits'!A:A,'[28]Outstanding audits'!A:A,"",0)="","No","Yes")</f>
        <v>No</v>
      </c>
      <c r="AC136" s="29">
        <f>_xlfn.XLOOKUP(A136,'[28]Budget 18-19'!A:A,'[28]Budget 18-19'!J:J,"0")</f>
        <v>332670000</v>
      </c>
      <c r="AD136" s="49" t="str">
        <f>_xlfn.XLOOKUP(A136,'[28]ASMIS 2022-23'!A:A,'[28]ASMIS 2022-23'!I:I,"",0)</f>
        <v>Unqualified with no findings</v>
      </c>
      <c r="AJ136" s="29">
        <f>_xlfn.XLOOKUP(A136,'[28]Budget 22-23'!A:A,'[28]Budget 22-23'!J:J,"0")</f>
        <v>480018000</v>
      </c>
      <c r="AM136" s="29">
        <f>VLOOKUP(A136,[28]Budget!A:L,11,FALSE)</f>
        <v>25330000</v>
      </c>
      <c r="AN136" s="29">
        <f>VLOOKUP(A136,[28]Budget!A:L,12,FALSE)</f>
        <v>525380000</v>
      </c>
      <c r="AP136" s="50">
        <f t="shared" si="2"/>
        <v>0</v>
      </c>
    </row>
    <row r="137" spans="1:42" ht="21" customHeight="1" x14ac:dyDescent="0.25">
      <c r="A137" s="43">
        <v>377</v>
      </c>
      <c r="B137" s="44" t="s">
        <v>1268</v>
      </c>
      <c r="C137" s="44" t="s">
        <v>326</v>
      </c>
      <c r="D137" s="44" t="s">
        <v>454</v>
      </c>
      <c r="E137" s="44" t="s">
        <v>1065</v>
      </c>
      <c r="F137" s="44" t="s">
        <v>1065</v>
      </c>
      <c r="G137" s="44" t="s">
        <v>485</v>
      </c>
      <c r="H137" s="44" t="s">
        <v>1</v>
      </c>
      <c r="I137" s="44" t="s">
        <v>1</v>
      </c>
      <c r="J137" s="45" t="s">
        <v>33</v>
      </c>
      <c r="K137" s="45" t="s">
        <v>33</v>
      </c>
      <c r="L137" s="45" t="s">
        <v>33</v>
      </c>
      <c r="M137" s="45" t="s">
        <v>33</v>
      </c>
      <c r="N137" s="46" t="s">
        <v>33</v>
      </c>
      <c r="O137" s="47" t="str">
        <f>VLOOKUP(A137,'[28]191-2022-23'!A:P,13,FALSE)</f>
        <v>Unqualified with no findings</v>
      </c>
      <c r="Q137" s="2" t="str">
        <f>VLOOKUP(A137,'[28]Audit information - OS'!A:J,4,FALSE)</f>
        <v>Unchanged</v>
      </c>
      <c r="R137" s="2" t="s">
        <v>18</v>
      </c>
      <c r="S137" s="2" t="s">
        <v>18</v>
      </c>
      <c r="T137" s="48" t="str">
        <f>VLOOKUP(A137,'[28]Audit information - OS'!A:K,5,FALSE)</f>
        <v>Financially unqualified with no findings on predetermined objectives or compliance with laws and regulations</v>
      </c>
      <c r="U137" s="48">
        <f>VLOOKUP(A137,'[28]Audit information - OS'!A:L,6,FALSE)</f>
        <v>0</v>
      </c>
      <c r="V137" s="48">
        <f>VLOOKUP(A137,'[28]Audit information - OS'!A:M,7,FALSE)</f>
        <v>0</v>
      </c>
      <c r="W137" s="48" t="str">
        <f>VLOOKUP(A137,'[28]Audit information - OS'!A:N,2,FALSE)</f>
        <v>Financially unqualified with no findings on predetermined objectives or compliance with laws and regulations</v>
      </c>
      <c r="X137" s="48" t="str">
        <f>VLOOKUP(A137,'[28]Audit information - OS'!A:O,3,FALSE)</f>
        <v>2024/07/31</v>
      </c>
      <c r="Y137" s="2" t="e">
        <f>VLOOKUP(A137,'[28]AGSA - SOE'!A:A,1,FALSE)</f>
        <v>#N/A</v>
      </c>
      <c r="Z137" s="2" t="str">
        <f>(IFERROR(VLOOKUP(A137,'[28]KSD auditees'!A:A,1,FALSE),"0"))</f>
        <v>0</v>
      </c>
      <c r="AA137" s="29">
        <f>VLOOKUP(A137,[28]Budget!A:L,10,FALSE)</f>
        <v>361020000</v>
      </c>
      <c r="AB137" s="49" t="str">
        <f>IF(_xlfn.XLOOKUP(A137,'[28]Outstanding audits'!A:A,'[28]Outstanding audits'!A:A,"",0)="","No","Yes")</f>
        <v>No</v>
      </c>
      <c r="AC137" s="29">
        <f>_xlfn.XLOOKUP(A137,'[28]Budget 18-19'!A:A,'[28]Budget 18-19'!J:J,"0")</f>
        <v>274312000</v>
      </c>
      <c r="AD137" s="49" t="str">
        <f>_xlfn.XLOOKUP(A137,'[28]ASMIS 2022-23'!A:A,'[28]ASMIS 2022-23'!I:I,"",0)</f>
        <v>Unqualified with no findings</v>
      </c>
      <c r="AJ137" s="29">
        <f>_xlfn.XLOOKUP(A137,'[28]Budget 22-23'!A:A,'[28]Budget 22-23'!J:J,"0")</f>
        <v>318925000</v>
      </c>
      <c r="AM137" s="29">
        <f>VLOOKUP(A137,[28]Budget!A:L,11,FALSE)</f>
        <v>13354000</v>
      </c>
      <c r="AN137" s="29">
        <f>VLOOKUP(A137,[28]Budget!A:L,12,FALSE)</f>
        <v>347666000</v>
      </c>
      <c r="AP137" s="50">
        <f t="shared" si="2"/>
        <v>0</v>
      </c>
    </row>
    <row r="138" spans="1:42" ht="21" customHeight="1" x14ac:dyDescent="0.25">
      <c r="A138" s="43">
        <v>135</v>
      </c>
      <c r="B138" s="55" t="s">
        <v>1268</v>
      </c>
      <c r="C138" s="44" t="s">
        <v>326</v>
      </c>
      <c r="D138" s="44" t="s">
        <v>454</v>
      </c>
      <c r="E138" s="44" t="s">
        <v>1021</v>
      </c>
      <c r="F138" s="44" t="s">
        <v>1021</v>
      </c>
      <c r="G138" s="44" t="s">
        <v>485</v>
      </c>
      <c r="H138" s="44" t="s">
        <v>1</v>
      </c>
      <c r="I138" s="44" t="s">
        <v>1</v>
      </c>
      <c r="J138" s="45" t="s">
        <v>33</v>
      </c>
      <c r="K138" s="45" t="s">
        <v>33</v>
      </c>
      <c r="L138" s="45" t="s">
        <v>33</v>
      </c>
      <c r="M138" s="45" t="s">
        <v>33</v>
      </c>
      <c r="N138" s="46" t="s">
        <v>33</v>
      </c>
      <c r="O138" s="47" t="str">
        <f>VLOOKUP(A138,'[28]191-2022-23'!A:P,13,FALSE)</f>
        <v>Unqualified with no findings</v>
      </c>
      <c r="Q138" s="2" t="str">
        <f>VLOOKUP(A138,'[28]Audit information - OS'!A:J,4,FALSE)</f>
        <v>Unchanged</v>
      </c>
      <c r="R138" s="2" t="s">
        <v>18</v>
      </c>
      <c r="S138" s="2" t="s">
        <v>18</v>
      </c>
      <c r="T138" s="48" t="str">
        <f>VLOOKUP(A138,'[28]Audit information - OS'!A:K,5,FALSE)</f>
        <v>Financially unqualified with no findings on predetermined objectives or compliance with laws and regulations</v>
      </c>
      <c r="U138" s="48">
        <f>VLOOKUP(A138,'[28]Audit information - OS'!A:L,6,FALSE)</f>
        <v>0</v>
      </c>
      <c r="V138" s="48">
        <f>VLOOKUP(A138,'[28]Audit information - OS'!A:M,7,FALSE)</f>
        <v>0</v>
      </c>
      <c r="W138" s="48" t="str">
        <f>VLOOKUP(A138,'[28]Audit information - OS'!A:N,2,FALSE)</f>
        <v>Financially unqualified with no findings on predetermined objectives or compliance with laws and regulations</v>
      </c>
      <c r="X138" s="48" t="str">
        <f>VLOOKUP(A138,'[28]Audit information - OS'!A:O,3,FALSE)</f>
        <v>2024/07/31</v>
      </c>
      <c r="Y138" s="2" t="e">
        <f>VLOOKUP(A138,'[28]AGSA - SOE'!A:A,1,FALSE)</f>
        <v>#N/A</v>
      </c>
      <c r="Z138" s="2" t="str">
        <f>(IFERROR(VLOOKUP(A138,'[28]KSD auditees'!A:A,1,FALSE),"0"))</f>
        <v>0</v>
      </c>
      <c r="AA138" s="29">
        <f>VLOOKUP(A138,[28]Budget!A:L,10,FALSE)</f>
        <v>554908000</v>
      </c>
      <c r="AB138" s="49" t="str">
        <f>IF(_xlfn.XLOOKUP(A138,'[28]Outstanding audits'!A:A,'[28]Outstanding audits'!A:A,"",0)="","No","Yes")</f>
        <v>No</v>
      </c>
      <c r="AC138" s="29">
        <f>_xlfn.XLOOKUP(A138,'[28]Budget 18-19'!A:A,'[28]Budget 18-19'!J:J,"0")</f>
        <v>480684000</v>
      </c>
      <c r="AD138" s="49" t="str">
        <f>_xlfn.XLOOKUP(A138,'[28]ASMIS 2022-23'!A:A,'[28]ASMIS 2022-23'!I:I,"",0)</f>
        <v>Unqualified with no findings</v>
      </c>
      <c r="AJ138" s="29">
        <f>_xlfn.XLOOKUP(A138,'[28]Budget 22-23'!A:A,'[28]Budget 22-23'!J:J,"0")</f>
        <v>488096000</v>
      </c>
      <c r="AM138" s="29">
        <f>VLOOKUP(A138,[28]Budget!A:L,11,FALSE)</f>
        <v>16482000</v>
      </c>
      <c r="AN138" s="29">
        <f>VLOOKUP(A138,[28]Budget!A:L,12,FALSE)</f>
        <v>538426000</v>
      </c>
      <c r="AP138" s="50">
        <f t="shared" si="2"/>
        <v>0</v>
      </c>
    </row>
    <row r="139" spans="1:42" ht="20.25" customHeight="1" x14ac:dyDescent="0.25">
      <c r="A139" s="43">
        <v>378</v>
      </c>
      <c r="B139" s="44" t="s">
        <v>1268</v>
      </c>
      <c r="C139" s="44" t="s">
        <v>326</v>
      </c>
      <c r="D139" s="44" t="s">
        <v>454</v>
      </c>
      <c r="E139" s="44" t="s">
        <v>1086</v>
      </c>
      <c r="F139" s="44" t="s">
        <v>1086</v>
      </c>
      <c r="G139" s="44" t="s">
        <v>485</v>
      </c>
      <c r="H139" s="44" t="s">
        <v>1</v>
      </c>
      <c r="I139" s="44" t="s">
        <v>1</v>
      </c>
      <c r="J139" s="45" t="s">
        <v>33</v>
      </c>
      <c r="K139" s="45" t="s">
        <v>33</v>
      </c>
      <c r="L139" s="45" t="s">
        <v>33</v>
      </c>
      <c r="M139" s="45" t="s">
        <v>33</v>
      </c>
      <c r="N139" s="46" t="s">
        <v>33</v>
      </c>
      <c r="O139" s="47" t="str">
        <f>VLOOKUP(A139,'[28]191-2022-23'!A:P,13,FALSE)</f>
        <v>Unqualified with no findings</v>
      </c>
      <c r="Q139" s="2" t="str">
        <f>VLOOKUP(A139,'[28]Audit information - OS'!A:J,4,FALSE)</f>
        <v>Unchanged</v>
      </c>
      <c r="R139" s="2" t="s">
        <v>18</v>
      </c>
      <c r="S139" s="2" t="s">
        <v>18</v>
      </c>
      <c r="T139" s="48" t="str">
        <f>VLOOKUP(A139,'[28]Audit information - OS'!A:K,5,FALSE)</f>
        <v>Financially unqualified with no findings on predetermined objectives or compliance with laws and regulations</v>
      </c>
      <c r="U139" s="48">
        <f>VLOOKUP(A139,'[28]Audit information - OS'!A:L,6,FALSE)</f>
        <v>0</v>
      </c>
      <c r="V139" s="48">
        <f>VLOOKUP(A139,'[28]Audit information - OS'!A:M,7,FALSE)</f>
        <v>0</v>
      </c>
      <c r="W139" s="48" t="str">
        <f>VLOOKUP(A139,'[28]Audit information - OS'!A:N,2,FALSE)</f>
        <v>Financially unqualified with no findings on predetermined objectives or compliance with laws and regulations</v>
      </c>
      <c r="X139" s="48" t="str">
        <f>VLOOKUP(A139,'[28]Audit information - OS'!A:O,3,FALSE)</f>
        <v>2024/05/31</v>
      </c>
      <c r="Y139" s="2" t="e">
        <f>VLOOKUP(A139,'[28]AGSA - SOE'!A:A,1,FALSE)</f>
        <v>#N/A</v>
      </c>
      <c r="Z139" s="2" t="str">
        <f>(IFERROR(VLOOKUP(A139,'[28]KSD auditees'!A:A,1,FALSE),"0"))</f>
        <v>0</v>
      </c>
      <c r="AA139" s="29">
        <f>VLOOKUP(A139,[28]Budget!A:L,10,FALSE)</f>
        <v>316436000</v>
      </c>
      <c r="AB139" s="49" t="str">
        <f>IF(_xlfn.XLOOKUP(A139,'[28]Outstanding audits'!A:A,'[28]Outstanding audits'!A:A,"",0)="","No","Yes")</f>
        <v>No</v>
      </c>
      <c r="AC139" s="29">
        <f>_xlfn.XLOOKUP(A139,'[28]Budget 18-19'!A:A,'[28]Budget 18-19'!J:J,"0")</f>
        <v>306833000</v>
      </c>
      <c r="AD139" s="49" t="str">
        <f>_xlfn.XLOOKUP(A139,'[28]ASMIS 2022-23'!A:A,'[28]ASMIS 2022-23'!I:I,"",0)</f>
        <v>Unqualified with no findings</v>
      </c>
      <c r="AJ139" s="29">
        <f>_xlfn.XLOOKUP(A139,'[28]Budget 22-23'!A:A,'[28]Budget 22-23'!J:J,"0")</f>
        <v>318820000</v>
      </c>
      <c r="AM139" s="29">
        <f>VLOOKUP(A139,[28]Budget!A:L,11,FALSE)</f>
        <v>2137000</v>
      </c>
      <c r="AN139" s="29">
        <f>VLOOKUP(A139,[28]Budget!A:L,12,FALSE)</f>
        <v>314299000</v>
      </c>
      <c r="AP139" s="50">
        <f t="shared" si="2"/>
        <v>0</v>
      </c>
    </row>
    <row r="140" spans="1:42" ht="21" customHeight="1" x14ac:dyDescent="0.25">
      <c r="A140" s="43">
        <v>407</v>
      </c>
      <c r="B140" s="44" t="s">
        <v>931</v>
      </c>
      <c r="C140" s="44" t="s">
        <v>312</v>
      </c>
      <c r="D140" s="44" t="s">
        <v>454</v>
      </c>
      <c r="E140" s="44" t="s">
        <v>896</v>
      </c>
      <c r="F140" s="44" t="s">
        <v>437</v>
      </c>
      <c r="G140" s="44" t="s">
        <v>1</v>
      </c>
      <c r="H140" s="44" t="s">
        <v>902</v>
      </c>
      <c r="I140" s="44" t="s">
        <v>755</v>
      </c>
      <c r="J140" s="45" t="s">
        <v>33</v>
      </c>
      <c r="K140" s="45" t="s">
        <v>33</v>
      </c>
      <c r="L140" s="45" t="s">
        <v>33</v>
      </c>
      <c r="M140" s="45" t="s">
        <v>33</v>
      </c>
      <c r="N140" s="46" t="s">
        <v>33</v>
      </c>
      <c r="O140" s="47" t="str">
        <f>VLOOKUP(A140,'[28]191-2022-23'!A:P,13,FALSE)</f>
        <v>Unqualified with findings</v>
      </c>
      <c r="Q140" s="2" t="str">
        <f>VLOOKUP(A140,'[28]Audit information - OS'!A:J,4,FALSE)</f>
        <v>Unchanged</v>
      </c>
      <c r="R140" s="2" t="s">
        <v>18</v>
      </c>
      <c r="S140" s="2" t="s">
        <v>29</v>
      </c>
      <c r="T140" s="48" t="str">
        <f>VLOOKUP(A140,'[28]Audit information - OS'!A:K,5,FALSE)</f>
        <v>Financially unqualified with no findings on predetermined objectives or compliance with laws and regulations</v>
      </c>
      <c r="U140" s="48">
        <f>VLOOKUP(A140,'[28]Audit information - OS'!A:L,6,FALSE)</f>
        <v>0</v>
      </c>
      <c r="V140" s="48">
        <f>VLOOKUP(A140,'[28]Audit information - OS'!A:M,7,FALSE)</f>
        <v>0</v>
      </c>
      <c r="W140" s="48" t="str">
        <f>VLOOKUP(A140,'[28]Audit information - OS'!A:N,2,FALSE)</f>
        <v>Financially unqualified with no findings on predetermined objectives or compliance with laws and regulations</v>
      </c>
      <c r="X140" s="48" t="str">
        <f>VLOOKUP(A140,'[28]Audit information - OS'!A:O,3,FALSE)</f>
        <v>2024/07/31</v>
      </c>
      <c r="Y140" s="2" t="e">
        <f>VLOOKUP(A140,'[28]AGSA - SOE'!A:A,1,FALSE)</f>
        <v>#N/A</v>
      </c>
      <c r="Z140" s="2" t="str">
        <f>(IFERROR(VLOOKUP(A140,'[28]KSD auditees'!A:A,1,FALSE),"0"))</f>
        <v>0</v>
      </c>
      <c r="AA140" s="29">
        <f>VLOOKUP(A140,[28]Budget!A:L,10,FALSE)</f>
        <v>288195000</v>
      </c>
      <c r="AB140" s="49" t="str">
        <f>IF(_xlfn.XLOOKUP(A140,'[28]Outstanding audits'!A:A,'[28]Outstanding audits'!A:A,"",0)="","No","Yes")</f>
        <v>No</v>
      </c>
      <c r="AC140" s="29">
        <f>_xlfn.XLOOKUP(A140,'[28]Budget 18-19'!A:A,'[28]Budget 18-19'!J:J,"0")</f>
        <v>263369000</v>
      </c>
      <c r="AD140" s="49" t="str">
        <f>_xlfn.XLOOKUP(A140,'[28]ASMIS 2022-23'!A:A,'[28]ASMIS 2022-23'!I:I,"",0)</f>
        <v>Unqualified with no findings</v>
      </c>
      <c r="AJ140" s="29">
        <f>_xlfn.XLOOKUP(A140,'[28]Budget 22-23'!A:A,'[28]Budget 22-23'!J:J,"0")</f>
        <v>295541000</v>
      </c>
      <c r="AM140" s="29">
        <f>VLOOKUP(A140,[28]Budget!A:L,11,FALSE)</f>
        <v>2114000</v>
      </c>
      <c r="AN140" s="29">
        <f>VLOOKUP(A140,[28]Budget!A:L,12,FALSE)</f>
        <v>286081000</v>
      </c>
      <c r="AP140" s="50">
        <f t="shared" si="2"/>
        <v>0</v>
      </c>
    </row>
    <row r="141" spans="1:42" ht="30" customHeight="1" x14ac:dyDescent="0.25">
      <c r="A141" s="43">
        <v>409</v>
      </c>
      <c r="B141" s="44" t="s">
        <v>168</v>
      </c>
      <c r="C141" s="44" t="s">
        <v>326</v>
      </c>
      <c r="D141" s="44" t="s">
        <v>454</v>
      </c>
      <c r="E141" s="44" t="s">
        <v>438</v>
      </c>
      <c r="F141" s="44" t="s">
        <v>438</v>
      </c>
      <c r="G141" s="44" t="s">
        <v>168</v>
      </c>
      <c r="H141" s="44" t="s">
        <v>1</v>
      </c>
      <c r="I141" s="44" t="s">
        <v>1</v>
      </c>
      <c r="J141" s="51" t="s">
        <v>17</v>
      </c>
      <c r="K141" s="51" t="s">
        <v>17</v>
      </c>
      <c r="L141" s="51" t="s">
        <v>17</v>
      </c>
      <c r="M141" s="51" t="s">
        <v>17</v>
      </c>
      <c r="N141" s="54" t="s">
        <v>17</v>
      </c>
      <c r="O141" s="47" t="str">
        <f>VLOOKUP(A141,'[28]191-2022-23'!A:P,13,FALSE)</f>
        <v>Unqualified with findings</v>
      </c>
      <c r="Q141" s="2" t="str">
        <f>VLOOKUP(A141,'[28]Audit information - OS'!A:J,4,FALSE)</f>
        <v>Unchanged</v>
      </c>
      <c r="R141" s="2" t="s">
        <v>18</v>
      </c>
      <c r="S141" s="2" t="s">
        <v>18</v>
      </c>
      <c r="T141" s="48" t="str">
        <f>VLOOKUP(A141,'[28]Audit information - OS'!A:K,5,FALSE)</f>
        <v>Financially unqualified with findings on predetermined objectives and/or compliance with laws and regulations</v>
      </c>
      <c r="U141" s="48">
        <f>VLOOKUP(A141,'[28]Audit information - OS'!A:L,6,FALSE)</f>
        <v>0</v>
      </c>
      <c r="V141" s="48">
        <f>VLOOKUP(A141,'[28]Audit information - OS'!A:M,7,FALSE)</f>
        <v>0</v>
      </c>
      <c r="W141" s="48" t="str">
        <f>VLOOKUP(A141,'[28]Audit information - OS'!A:N,2,FALSE)</f>
        <v>Financially unqualified with findings on predetermined objectives and/or compliance with laws and regulations</v>
      </c>
      <c r="X141" s="48" t="str">
        <f>VLOOKUP(A141,'[28]Audit information - OS'!A:O,3,FALSE)</f>
        <v>2024/07/31</v>
      </c>
      <c r="Y141" s="2" t="e">
        <f>VLOOKUP(A141,'[28]AGSA - SOE'!A:A,1,FALSE)</f>
        <v>#N/A</v>
      </c>
      <c r="Z141" s="2">
        <f>(IFERROR(VLOOKUP(A141,'[28]KSD auditees'!A:A,1,FALSE),"0"))</f>
        <v>409</v>
      </c>
      <c r="AA141" s="29">
        <f>VLOOKUP(A141,[28]Budget!A:L,10,FALSE)</f>
        <v>2515853000</v>
      </c>
      <c r="AB141" s="49" t="str">
        <f>IF(_xlfn.XLOOKUP(A141,'[28]Outstanding audits'!A:A,'[28]Outstanding audits'!A:A,"",0)="","No","Yes")</f>
        <v>No</v>
      </c>
      <c r="AC141" s="29">
        <f>_xlfn.XLOOKUP(A141,'[28]Budget 18-19'!A:A,'[28]Budget 18-19'!J:J,"0")</f>
        <v>2412295000</v>
      </c>
      <c r="AD141" s="49" t="str">
        <f>_xlfn.XLOOKUP(A141,'[28]ASMIS 2022-23'!A:A,'[28]ASMIS 2022-23'!I:I,"",0)</f>
        <v>Unqualified with findings</v>
      </c>
      <c r="AJ141" s="29">
        <f>_xlfn.XLOOKUP(A141,'[28]Budget 22-23'!A:A,'[28]Budget 22-23'!J:J,"0")</f>
        <v>2680000000</v>
      </c>
      <c r="AM141" s="29">
        <f>VLOOKUP(A141,[28]Budget!A:L,11,FALSE)</f>
        <v>241934000</v>
      </c>
      <c r="AN141" s="29">
        <f>VLOOKUP(A141,[28]Budget!A:L,12,FALSE)</f>
        <v>2273919000</v>
      </c>
      <c r="AP141" s="50">
        <f t="shared" si="2"/>
        <v>0</v>
      </c>
    </row>
    <row r="142" spans="1:42" ht="21" customHeight="1" x14ac:dyDescent="0.25">
      <c r="A142" s="43">
        <v>542</v>
      </c>
      <c r="B142" s="44" t="s">
        <v>168</v>
      </c>
      <c r="C142" s="44" t="s">
        <v>326</v>
      </c>
      <c r="D142" s="44" t="s">
        <v>454</v>
      </c>
      <c r="E142" s="44" t="s">
        <v>571</v>
      </c>
      <c r="F142" s="44" t="s">
        <v>571</v>
      </c>
      <c r="G142" s="44" t="s">
        <v>168</v>
      </c>
      <c r="H142" s="44" t="s">
        <v>1</v>
      </c>
      <c r="I142" s="44" t="s">
        <v>1</v>
      </c>
      <c r="J142" s="51" t="s">
        <v>17</v>
      </c>
      <c r="K142" s="51" t="s">
        <v>17</v>
      </c>
      <c r="L142" s="51" t="s">
        <v>17</v>
      </c>
      <c r="M142" s="51" t="s">
        <v>17</v>
      </c>
      <c r="N142" s="54" t="s">
        <v>17</v>
      </c>
      <c r="O142" s="47" t="str">
        <f>VLOOKUP(A142,'[28]191-2022-23'!A:P,13,FALSE)</f>
        <v>Qualified</v>
      </c>
      <c r="P142" s="2">
        <v>1</v>
      </c>
      <c r="Q142" s="2" t="str">
        <f>VLOOKUP(A142,'[28]Audit information - OS'!A:J,4,FALSE)</f>
        <v>Unchanged</v>
      </c>
      <c r="R142" s="2" t="s">
        <v>18</v>
      </c>
      <c r="S142" s="2" t="s">
        <v>29</v>
      </c>
      <c r="T142" s="48" t="str">
        <f>VLOOKUP(A142,'[28]Audit information - OS'!A:K,5,FALSE)</f>
        <v>Financially unqualified with findings on predetermined objectives and/or compliance with laws and regulations</v>
      </c>
      <c r="U142" s="48">
        <f>VLOOKUP(A142,'[28]Audit information - OS'!A:L,6,FALSE)</f>
        <v>0</v>
      </c>
      <c r="V142" s="48">
        <f>VLOOKUP(A142,'[28]Audit information - OS'!A:M,7,FALSE)</f>
        <v>0</v>
      </c>
      <c r="W142" s="48" t="str">
        <f>VLOOKUP(A142,'[28]Audit information - OS'!A:N,2,FALSE)</f>
        <v>Financially unqualified with findings on predetermined objectives and/or compliance with laws and regulations</v>
      </c>
      <c r="X142" s="48" t="str">
        <f>VLOOKUP(A142,'[28]Audit information - OS'!A:O,3,FALSE)</f>
        <v>2024/07/31</v>
      </c>
      <c r="Y142" s="2" t="e">
        <f>VLOOKUP(A142,'[28]AGSA - SOE'!A:A,1,FALSE)</f>
        <v>#N/A</v>
      </c>
      <c r="Z142" s="2">
        <f>(IFERROR(VLOOKUP(A142,'[28]KSD auditees'!A:A,1,FALSE),"0"))</f>
        <v>542</v>
      </c>
      <c r="AA142" s="29">
        <f>VLOOKUP(A142,[28]Budget!A:L,10,FALSE)</f>
        <v>2270047000</v>
      </c>
      <c r="AB142" s="49" t="str">
        <f>IF(_xlfn.XLOOKUP(A142,'[28]Outstanding audits'!A:A,'[28]Outstanding audits'!A:A,"",0)="","No","Yes")</f>
        <v>No</v>
      </c>
      <c r="AC142" s="29">
        <f>_xlfn.XLOOKUP(A142,'[28]Budget 18-19'!A:A,'[28]Budget 18-19'!J:J,"0")</f>
        <v>1681011000</v>
      </c>
      <c r="AD142" s="49" t="str">
        <f>_xlfn.XLOOKUP(A142,'[28]ASMIS 2022-23'!A:A,'[28]ASMIS 2022-23'!I:I,"",0)</f>
        <v>Unqualified with findings</v>
      </c>
      <c r="AJ142" s="29">
        <f>_xlfn.XLOOKUP(A142,'[28]Budget 22-23'!A:A,'[28]Budget 22-23'!J:J,"0")</f>
        <v>2122766000</v>
      </c>
      <c r="AM142" s="29">
        <f>VLOOKUP(A142,[28]Budget!A:L,11,FALSE)</f>
        <v>61778000</v>
      </c>
      <c r="AN142" s="29">
        <f>VLOOKUP(A142,[28]Budget!A:L,12,FALSE)</f>
        <v>2208269000</v>
      </c>
      <c r="AP142" s="50">
        <f t="shared" si="2"/>
        <v>0</v>
      </c>
    </row>
    <row r="143" spans="1:42" ht="21" customHeight="1" x14ac:dyDescent="0.25">
      <c r="A143" s="43">
        <v>414</v>
      </c>
      <c r="B143" s="44" t="s">
        <v>169</v>
      </c>
      <c r="C143" s="44" t="s">
        <v>326</v>
      </c>
      <c r="D143" s="44" t="s">
        <v>454</v>
      </c>
      <c r="E143" s="44" t="s">
        <v>492</v>
      </c>
      <c r="F143" s="44" t="s">
        <v>492</v>
      </c>
      <c r="G143" s="44" t="s">
        <v>168</v>
      </c>
      <c r="H143" s="44" t="s">
        <v>1</v>
      </c>
      <c r="I143" s="44" t="s">
        <v>1</v>
      </c>
      <c r="J143" s="51" t="s">
        <v>17</v>
      </c>
      <c r="K143" s="51" t="s">
        <v>17</v>
      </c>
      <c r="L143" s="51" t="s">
        <v>17</v>
      </c>
      <c r="M143" s="51" t="s">
        <v>17</v>
      </c>
      <c r="N143" s="54" t="s">
        <v>17</v>
      </c>
      <c r="O143" s="47" t="str">
        <f>VLOOKUP(A143,'[28]191-2022-23'!A:P,13,FALSE)</f>
        <v>Unqualified with findings</v>
      </c>
      <c r="P143" s="2">
        <v>1</v>
      </c>
      <c r="Q143" s="2" t="str">
        <f>VLOOKUP(A143,'[28]Audit information - OS'!A:J,4,FALSE)</f>
        <v>Unchanged</v>
      </c>
      <c r="R143" s="2" t="s">
        <v>18</v>
      </c>
      <c r="S143" s="2" t="s">
        <v>18</v>
      </c>
      <c r="T143" s="48" t="str">
        <f>VLOOKUP(A143,'[28]Audit information - OS'!A:K,5,FALSE)</f>
        <v>Financially unqualified with findings on predetermined objectives and/or compliance with laws and regulations</v>
      </c>
      <c r="U143" s="48">
        <f>VLOOKUP(A143,'[28]Audit information - OS'!A:L,6,FALSE)</f>
        <v>0</v>
      </c>
      <c r="V143" s="48">
        <f>VLOOKUP(A143,'[28]Audit information - OS'!A:M,7,FALSE)</f>
        <v>0</v>
      </c>
      <c r="W143" s="48" t="str">
        <f>VLOOKUP(A143,'[28]Audit information - OS'!A:N,2,FALSE)</f>
        <v>Financially unqualified with findings on predetermined objectives and/or compliance with laws and regulations</v>
      </c>
      <c r="X143" s="48" t="str">
        <f>VLOOKUP(A143,'[28]Audit information - OS'!A:O,3,FALSE)</f>
        <v>2024/07/31</v>
      </c>
      <c r="Y143" s="2" t="e">
        <f>VLOOKUP(A143,'[28]AGSA - SOE'!A:A,1,FALSE)</f>
        <v>#N/A</v>
      </c>
      <c r="Z143" s="2">
        <f>(IFERROR(VLOOKUP(A143,'[28]KSD auditees'!A:A,1,FALSE),"0"))</f>
        <v>414</v>
      </c>
      <c r="AA143" s="29">
        <f>VLOOKUP(A143,[28]Budget!A:L,10,FALSE)</f>
        <v>2064858000</v>
      </c>
      <c r="AB143" s="49" t="str">
        <f>IF(_xlfn.XLOOKUP(A143,'[28]Outstanding audits'!A:A,'[28]Outstanding audits'!A:A,"",0)="","No","Yes")</f>
        <v>No</v>
      </c>
      <c r="AC143" s="29">
        <f>_xlfn.XLOOKUP(A143,'[28]Budget 18-19'!A:A,'[28]Budget 18-19'!J:J,"0")</f>
        <v>1701257000</v>
      </c>
      <c r="AD143" s="49" t="str">
        <f>_xlfn.XLOOKUP(A143,'[28]ASMIS 2022-23'!A:A,'[28]ASMIS 2022-23'!I:I,"",0)</f>
        <v>Unqualified with findings</v>
      </c>
      <c r="AJ143" s="29">
        <f>_xlfn.XLOOKUP(A143,'[28]Budget 22-23'!A:A,'[28]Budget 22-23'!J:J,"0")</f>
        <v>2052454000</v>
      </c>
      <c r="AM143" s="29">
        <f>VLOOKUP(A143,[28]Budget!A:L,11,FALSE)</f>
        <v>100219000</v>
      </c>
      <c r="AN143" s="29">
        <f>VLOOKUP(A143,[28]Budget!A:L,12,FALSE)</f>
        <v>1964639000</v>
      </c>
      <c r="AP143" s="50">
        <f t="shared" si="2"/>
        <v>0</v>
      </c>
    </row>
    <row r="144" spans="1:42" ht="21" customHeight="1" x14ac:dyDescent="0.25">
      <c r="A144" s="43">
        <v>412</v>
      </c>
      <c r="B144" s="55" t="s">
        <v>170</v>
      </c>
      <c r="C144" s="44" t="s">
        <v>326</v>
      </c>
      <c r="D144" s="44" t="s">
        <v>454</v>
      </c>
      <c r="E144" s="44" t="s">
        <v>1021</v>
      </c>
      <c r="F144" s="44" t="s">
        <v>1021</v>
      </c>
      <c r="G144" s="44" t="s">
        <v>168</v>
      </c>
      <c r="H144" s="44" t="s">
        <v>1</v>
      </c>
      <c r="I144" s="44" t="s">
        <v>1</v>
      </c>
      <c r="J144" s="51" t="s">
        <v>17</v>
      </c>
      <c r="K144" s="52" t="s">
        <v>26</v>
      </c>
      <c r="L144" s="52" t="s">
        <v>26</v>
      </c>
      <c r="M144" s="52" t="s">
        <v>26</v>
      </c>
      <c r="N144" s="53" t="s">
        <v>26</v>
      </c>
      <c r="O144" s="47" t="str">
        <f>VLOOKUP(A144,'[28]191-2022-23'!A:P,13,FALSE)</f>
        <v>Qualified</v>
      </c>
      <c r="P144" s="2">
        <v>1</v>
      </c>
      <c r="Q144" s="2" t="str">
        <f>VLOOKUP(A144,'[28]Audit information - OS'!A:J,4,FALSE)</f>
        <v>Improved</v>
      </c>
      <c r="R144" s="2" t="s">
        <v>29</v>
      </c>
      <c r="S144" s="2" t="s">
        <v>29</v>
      </c>
      <c r="T144" s="48" t="str">
        <f>VLOOKUP(A144,'[28]Audit information - OS'!A:K,5,FALSE)</f>
        <v>Financially unqualified with findings on predetermined objectives and/or compliance with laws and regulations</v>
      </c>
      <c r="U144" s="48">
        <f>VLOOKUP(A144,'[28]Audit information - OS'!A:L,6,FALSE)</f>
        <v>0</v>
      </c>
      <c r="V144" s="48">
        <f>VLOOKUP(A144,'[28]Audit information - OS'!A:M,7,FALSE)</f>
        <v>0</v>
      </c>
      <c r="W144" s="48" t="str">
        <f>VLOOKUP(A144,'[28]Audit information - OS'!A:N,2,FALSE)</f>
        <v>Qualified</v>
      </c>
      <c r="X144" s="48" t="str">
        <f>VLOOKUP(A144,'[28]Audit information - OS'!A:O,3,FALSE)</f>
        <v>2024/07/31</v>
      </c>
      <c r="Y144" s="2" t="e">
        <f>VLOOKUP(A144,'[28]AGSA - SOE'!A:A,1,FALSE)</f>
        <v>#N/A</v>
      </c>
      <c r="Z144" s="2">
        <f>(IFERROR(VLOOKUP(A144,'[28]KSD auditees'!A:A,1,FALSE),"0"))</f>
        <v>412</v>
      </c>
      <c r="AA144" s="29">
        <f>VLOOKUP(A144,[28]Budget!A:L,10,FALSE)</f>
        <v>3875647000</v>
      </c>
      <c r="AB144" s="49" t="str">
        <f>IF(_xlfn.XLOOKUP(A144,'[28]Outstanding audits'!A:A,'[28]Outstanding audits'!A:A,"",0)="","No","Yes")</f>
        <v>No</v>
      </c>
      <c r="AC144" s="29">
        <f>_xlfn.XLOOKUP(A144,'[28]Budget 18-19'!A:A,'[28]Budget 18-19'!J:J,"0")</f>
        <v>3196654000</v>
      </c>
      <c r="AD144" s="49" t="str">
        <f>_xlfn.XLOOKUP(A144,'[28]ASMIS 2022-23'!A:A,'[28]ASMIS 2022-23'!I:I,"",0)</f>
        <v>Qualified</v>
      </c>
      <c r="AJ144" s="29">
        <f>_xlfn.XLOOKUP(A144,'[28]Budget 22-23'!A:A,'[28]Budget 22-23'!J:J,"0")</f>
        <v>3757846000</v>
      </c>
      <c r="AM144" s="29">
        <f>VLOOKUP(A144,[28]Budget!A:L,11,FALSE)</f>
        <v>911891000</v>
      </c>
      <c r="AN144" s="29">
        <f>VLOOKUP(A144,[28]Budget!A:L,12,FALSE)</f>
        <v>2963756000</v>
      </c>
      <c r="AP144" s="50">
        <f t="shared" si="2"/>
        <v>0</v>
      </c>
    </row>
    <row r="145" spans="1:42" ht="20.25" customHeight="1" x14ac:dyDescent="0.25">
      <c r="A145" s="43">
        <v>410</v>
      </c>
      <c r="B145" s="44" t="s">
        <v>171</v>
      </c>
      <c r="C145" s="44" t="s">
        <v>326</v>
      </c>
      <c r="D145" s="44" t="s">
        <v>454</v>
      </c>
      <c r="E145" s="44" t="s">
        <v>625</v>
      </c>
      <c r="F145" s="44" t="s">
        <v>625</v>
      </c>
      <c r="G145" s="44" t="s">
        <v>168</v>
      </c>
      <c r="H145" s="44" t="s">
        <v>1</v>
      </c>
      <c r="I145" s="44" t="s">
        <v>1</v>
      </c>
      <c r="J145" s="52" t="s">
        <v>26</v>
      </c>
      <c r="K145" s="52" t="s">
        <v>26</v>
      </c>
      <c r="L145" s="51" t="s">
        <v>17</v>
      </c>
      <c r="M145" s="51" t="s">
        <v>17</v>
      </c>
      <c r="N145" s="54" t="s">
        <v>17</v>
      </c>
      <c r="O145" s="47" t="str">
        <f>VLOOKUP(A145,'[28]191-2022-23'!A:P,13,FALSE)</f>
        <v>Qualified</v>
      </c>
      <c r="P145" s="2">
        <v>1</v>
      </c>
      <c r="Q145" s="2" t="str">
        <f>VLOOKUP(A145,'[28]Audit information - OS'!A:J,4,FALSE)</f>
        <v>Unchanged</v>
      </c>
      <c r="R145" s="2" t="s">
        <v>27</v>
      </c>
      <c r="S145" s="2" t="s">
        <v>18</v>
      </c>
      <c r="T145" s="48" t="str">
        <f>VLOOKUP(A145,'[28]Audit information - OS'!A:K,5,FALSE)</f>
        <v>Qualified</v>
      </c>
      <c r="U145" s="48">
        <f>VLOOKUP(A145,'[28]Audit information - OS'!A:L,6,FALSE)</f>
        <v>0</v>
      </c>
      <c r="V145" s="48">
        <f>VLOOKUP(A145,'[28]Audit information - OS'!A:M,7,FALSE)</f>
        <v>0</v>
      </c>
      <c r="W145" s="48" t="str">
        <f>VLOOKUP(A145,'[28]Audit information - OS'!A:N,2,FALSE)</f>
        <v>Qualified</v>
      </c>
      <c r="X145" s="48" t="str">
        <f>VLOOKUP(A145,'[28]Audit information - OS'!A:O,3,FALSE)</f>
        <v>2024/07/31</v>
      </c>
      <c r="Y145" s="2" t="e">
        <f>VLOOKUP(A145,'[28]AGSA - SOE'!A:A,1,FALSE)</f>
        <v>#N/A</v>
      </c>
      <c r="Z145" s="2">
        <f>(IFERROR(VLOOKUP(A145,'[28]KSD auditees'!A:A,1,FALSE),"0"))</f>
        <v>410</v>
      </c>
      <c r="AA145" s="29">
        <f>VLOOKUP(A145,[28]Budget!A:L,10,FALSE)</f>
        <v>5097717000</v>
      </c>
      <c r="AB145" s="49" t="str">
        <f>IF(_xlfn.XLOOKUP(A145,'[28]Outstanding audits'!A:A,'[28]Outstanding audits'!A:A,"",0)="","No","Yes")</f>
        <v>No</v>
      </c>
      <c r="AC145" s="29">
        <f>_xlfn.XLOOKUP(A145,'[28]Budget 18-19'!A:A,'[28]Budget 18-19'!J:J,"0")</f>
        <v>3495294000</v>
      </c>
      <c r="AD145" s="49" t="str">
        <f>_xlfn.XLOOKUP(A145,'[28]ASMIS 2022-23'!A:A,'[28]ASMIS 2022-23'!I:I,"",0)</f>
        <v>Qualified</v>
      </c>
      <c r="AJ145" s="29">
        <f>_xlfn.XLOOKUP(A145,'[28]Budget 22-23'!A:A,'[28]Budget 22-23'!J:J,"0")</f>
        <v>4354254000</v>
      </c>
      <c r="AM145" s="29">
        <f>VLOOKUP(A145,[28]Budget!A:L,11,FALSE)</f>
        <v>372441000</v>
      </c>
      <c r="AN145" s="29">
        <f>VLOOKUP(A145,[28]Budget!A:L,12,FALSE)</f>
        <v>4725276000</v>
      </c>
      <c r="AP145" s="50">
        <f t="shared" si="2"/>
        <v>0</v>
      </c>
    </row>
    <row r="146" spans="1:42" ht="21" customHeight="1" x14ac:dyDescent="0.25">
      <c r="A146" s="43">
        <v>425</v>
      </c>
      <c r="B146" s="44" t="s">
        <v>176</v>
      </c>
      <c r="C146" s="44" t="s">
        <v>326</v>
      </c>
      <c r="D146" s="44" t="s">
        <v>454</v>
      </c>
      <c r="E146" s="44" t="s">
        <v>658</v>
      </c>
      <c r="F146" s="44" t="s">
        <v>658</v>
      </c>
      <c r="G146" s="44" t="s">
        <v>168</v>
      </c>
      <c r="H146" s="44" t="s">
        <v>1</v>
      </c>
      <c r="I146" s="44" t="s">
        <v>1</v>
      </c>
      <c r="J146" s="51" t="s">
        <v>17</v>
      </c>
      <c r="K146" s="51" t="s">
        <v>17</v>
      </c>
      <c r="L146" s="51" t="s">
        <v>17</v>
      </c>
      <c r="M146" s="51" t="s">
        <v>17</v>
      </c>
      <c r="N146" s="54" t="s">
        <v>17</v>
      </c>
      <c r="O146" s="47" t="str">
        <f>VLOOKUP(A146,'[28]191-2022-23'!A:P,13,FALSE)</f>
        <v>Unqualified with findings</v>
      </c>
      <c r="P146" s="2">
        <v>1</v>
      </c>
      <c r="Q146" s="2" t="str">
        <f>VLOOKUP(A146,'[28]Audit information - OS'!A:J,4,FALSE)</f>
        <v>Unchanged</v>
      </c>
      <c r="R146" s="2" t="s">
        <v>18</v>
      </c>
      <c r="S146" s="2" t="s">
        <v>18</v>
      </c>
      <c r="T146" s="48" t="str">
        <f>VLOOKUP(A146,'[28]Audit information - OS'!A:K,5,FALSE)</f>
        <v>Financially unqualified with findings on predetermined objectives and/or compliance with laws and regulations</v>
      </c>
      <c r="U146" s="48">
        <f>VLOOKUP(A146,'[28]Audit information - OS'!A:L,6,FALSE)</f>
        <v>0</v>
      </c>
      <c r="V146" s="48">
        <f>VLOOKUP(A146,'[28]Audit information - OS'!A:M,7,FALSE)</f>
        <v>0</v>
      </c>
      <c r="W146" s="48" t="str">
        <f>VLOOKUP(A146,'[28]Audit information - OS'!A:N,2,FALSE)</f>
        <v>Financially unqualified with findings on predetermined objectives and/or compliance with laws and regulations</v>
      </c>
      <c r="X146" s="48" t="str">
        <f>VLOOKUP(A146,'[28]Audit information - OS'!A:O,3,FALSE)</f>
        <v>2024/07/31</v>
      </c>
      <c r="Y146" s="2" t="e">
        <f>VLOOKUP(A146,'[28]AGSA - SOE'!A:A,1,FALSE)</f>
        <v>#N/A</v>
      </c>
      <c r="Z146" s="2">
        <f>(IFERROR(VLOOKUP(A146,'[28]KSD auditees'!A:A,1,FALSE),"0"))</f>
        <v>425</v>
      </c>
      <c r="AA146" s="29">
        <f>VLOOKUP(A146,[28]Budget!A:L,10,FALSE)</f>
        <v>5566200000</v>
      </c>
      <c r="AB146" s="49" t="str">
        <f>IF(_xlfn.XLOOKUP(A146,'[28]Outstanding audits'!A:A,'[28]Outstanding audits'!A:A,"",0)="","No","Yes")</f>
        <v>No</v>
      </c>
      <c r="AC146" s="29">
        <f>_xlfn.XLOOKUP(A146,'[28]Budget 18-19'!A:A,'[28]Budget 18-19'!J:J,"0")</f>
        <v>5196763000</v>
      </c>
      <c r="AD146" s="49" t="str">
        <f>_xlfn.XLOOKUP(A146,'[28]ASMIS 2022-23'!A:A,'[28]ASMIS 2022-23'!I:I,"",0)</f>
        <v>Unqualified with findings</v>
      </c>
      <c r="AJ146" s="29">
        <f>_xlfn.XLOOKUP(A146,'[28]Budget 22-23'!A:A,'[28]Budget 22-23'!J:J,"0")</f>
        <v>4932851000</v>
      </c>
      <c r="AM146" s="29">
        <f>VLOOKUP(A146,[28]Budget!A:L,11,FALSE)</f>
        <v>1362825000</v>
      </c>
      <c r="AN146" s="29">
        <f>VLOOKUP(A146,[28]Budget!A:L,12,FALSE)</f>
        <v>4203375000</v>
      </c>
      <c r="AP146" s="50">
        <f t="shared" si="2"/>
        <v>0</v>
      </c>
    </row>
    <row r="147" spans="1:42" ht="42.6" customHeight="1" x14ac:dyDescent="0.25">
      <c r="A147" s="43">
        <v>520</v>
      </c>
      <c r="B147" s="44" t="s">
        <v>172</v>
      </c>
      <c r="C147" s="44" t="s">
        <v>326</v>
      </c>
      <c r="D147" s="44" t="s">
        <v>454</v>
      </c>
      <c r="E147" s="44" t="s">
        <v>1065</v>
      </c>
      <c r="F147" s="44" t="s">
        <v>1065</v>
      </c>
      <c r="G147" s="44" t="s">
        <v>168</v>
      </c>
      <c r="H147" s="44" t="s">
        <v>1</v>
      </c>
      <c r="I147" s="44" t="s">
        <v>1</v>
      </c>
      <c r="J147" s="52" t="s">
        <v>26</v>
      </c>
      <c r="K147" s="51" t="s">
        <v>17</v>
      </c>
      <c r="L147" s="51" t="s">
        <v>17</v>
      </c>
      <c r="M147" s="51" t="s">
        <v>17</v>
      </c>
      <c r="N147" s="54" t="s">
        <v>17</v>
      </c>
      <c r="O147" s="47" t="str">
        <f>VLOOKUP(A147,'[28]191-2022-23'!A:P,13,FALSE)</f>
        <v>Unqualified with findings</v>
      </c>
      <c r="P147" s="2">
        <v>1</v>
      </c>
      <c r="Q147" s="2" t="str">
        <f>VLOOKUP(A147,'[28]Audit information - OS'!A:J,4,FALSE)</f>
        <v>Regressed</v>
      </c>
      <c r="R147" s="2" t="s">
        <v>27</v>
      </c>
      <c r="S147" s="2" t="s">
        <v>27</v>
      </c>
      <c r="T147" s="48" t="str">
        <f>VLOOKUP(A147,'[28]Audit information - OS'!A:K,5,FALSE)</f>
        <v>Qualified</v>
      </c>
      <c r="U147" s="48">
        <f>VLOOKUP(A147,'[28]Audit information - OS'!A:L,6,FALSE)</f>
        <v>0</v>
      </c>
      <c r="V147" s="48">
        <f>VLOOKUP(A147,'[28]Audit information - OS'!A:M,7,FALSE)</f>
        <v>0</v>
      </c>
      <c r="W147" s="48" t="str">
        <f>VLOOKUP(A147,'[28]Audit information - OS'!A:N,2,FALSE)</f>
        <v>Financially unqualified with findings on predetermined objectives and/or compliance with laws and regulations</v>
      </c>
      <c r="X147" s="48" t="str">
        <f>VLOOKUP(A147,'[28]Audit information - OS'!A:O,3,FALSE)</f>
        <v>2024/07/31</v>
      </c>
      <c r="Y147" s="2" t="e">
        <f>VLOOKUP(A147,'[28]AGSA - SOE'!A:A,1,FALSE)</f>
        <v>#N/A</v>
      </c>
      <c r="Z147" s="2">
        <f>(IFERROR(VLOOKUP(A147,'[28]KSD auditees'!A:A,1,FALSE),"0"))</f>
        <v>520</v>
      </c>
      <c r="AA147" s="29">
        <f>VLOOKUP(A147,[28]Budget!A:L,10,FALSE)</f>
        <v>2128860000</v>
      </c>
      <c r="AB147" s="49" t="str">
        <f>IF(_xlfn.XLOOKUP(A147,'[28]Outstanding audits'!A:A,'[28]Outstanding audits'!A:A,"",0)="","No","Yes")</f>
        <v>No</v>
      </c>
      <c r="AC147" s="29">
        <f>_xlfn.XLOOKUP(A147,'[28]Budget 18-19'!A:A,'[28]Budget 18-19'!J:J,"0")</f>
        <v>1787944000</v>
      </c>
      <c r="AD147" s="49" t="str">
        <f>_xlfn.XLOOKUP(A147,'[28]ASMIS 2022-23'!A:A,'[28]ASMIS 2022-23'!I:I,"",0)</f>
        <v>Unqualified with findings</v>
      </c>
      <c r="AJ147" s="29">
        <f>_xlfn.XLOOKUP(A147,'[28]Budget 22-23'!A:A,'[28]Budget 22-23'!J:J,"0")</f>
        <v>1900047000</v>
      </c>
      <c r="AM147" s="29">
        <f>VLOOKUP(A147,[28]Budget!A:L,11,FALSE)</f>
        <v>191025000</v>
      </c>
      <c r="AN147" s="29">
        <f>VLOOKUP(A147,[28]Budget!A:L,12,FALSE)</f>
        <v>1937835000</v>
      </c>
      <c r="AP147" s="50">
        <f t="shared" si="2"/>
        <v>0</v>
      </c>
    </row>
    <row r="148" spans="1:42" ht="21" customHeight="1" x14ac:dyDescent="0.25">
      <c r="A148" s="43">
        <v>458</v>
      </c>
      <c r="B148" s="44" t="s">
        <v>463</v>
      </c>
      <c r="C148" s="44" t="s">
        <v>326</v>
      </c>
      <c r="D148" s="44" t="s">
        <v>454</v>
      </c>
      <c r="E148" s="44" t="s">
        <v>492</v>
      </c>
      <c r="F148" s="44" t="s">
        <v>492</v>
      </c>
      <c r="G148" s="44" t="s">
        <v>1</v>
      </c>
      <c r="H148" s="44" t="s">
        <v>1</v>
      </c>
      <c r="I148" s="44" t="s">
        <v>1</v>
      </c>
      <c r="J148" s="51" t="s">
        <v>17</v>
      </c>
      <c r="K148" s="51" t="s">
        <v>17</v>
      </c>
      <c r="L148" s="51" t="s">
        <v>17</v>
      </c>
      <c r="M148" s="52" t="s">
        <v>26</v>
      </c>
      <c r="N148" s="53" t="s">
        <v>26</v>
      </c>
      <c r="O148" s="47" t="str">
        <f>VLOOKUP(A148,'[28]191-2022-23'!A:P,13,FALSE)</f>
        <v>Qualified</v>
      </c>
      <c r="P148" s="2">
        <v>1</v>
      </c>
      <c r="Q148" s="2" t="str">
        <f>VLOOKUP(A148,'[28]Audit information - OS'!A:J,4,FALSE)</f>
        <v>Unchanged</v>
      </c>
      <c r="R148" s="2" t="s">
        <v>29</v>
      </c>
      <c r="S148" s="2" t="s">
        <v>29</v>
      </c>
      <c r="T148" s="48" t="str">
        <f>VLOOKUP(A148,'[28]Audit information - OS'!A:K,5,FALSE)</f>
        <v>Financially unqualified with findings on predetermined objectives and/or compliance with laws and regulations</v>
      </c>
      <c r="U148" s="48">
        <f>VLOOKUP(A148,'[28]Audit information - OS'!A:L,6,FALSE)</f>
        <v>0</v>
      </c>
      <c r="V148" s="48">
        <f>VLOOKUP(A148,'[28]Audit information - OS'!A:M,7,FALSE)</f>
        <v>0</v>
      </c>
      <c r="W148" s="48" t="str">
        <f>VLOOKUP(A148,'[28]Audit information - OS'!A:N,2,FALSE)</f>
        <v>Financially unqualified with findings on predetermined objectives and/or compliance with laws and regulations</v>
      </c>
      <c r="X148" s="48" t="str">
        <f>VLOOKUP(A148,'[28]Audit information - OS'!A:O,3,FALSE)</f>
        <v>2024/07/31</v>
      </c>
      <c r="Y148" s="2" t="e">
        <f>VLOOKUP(A148,'[28]AGSA - SOE'!A:A,1,FALSE)</f>
        <v>#N/A</v>
      </c>
      <c r="Z148" s="2" t="str">
        <f>(IFERROR(VLOOKUP(A148,'[28]KSD auditees'!A:A,1,FALSE),"0"))</f>
        <v>0</v>
      </c>
      <c r="AA148" s="29">
        <f>VLOOKUP(A148,[28]Budget!A:L,10,FALSE)</f>
        <v>1209034000</v>
      </c>
      <c r="AB148" s="49" t="str">
        <f>IF(_xlfn.XLOOKUP(A148,'[28]Outstanding audits'!A:A,'[28]Outstanding audits'!A:A,"",0)="","No","Yes")</f>
        <v>No</v>
      </c>
      <c r="AC148" s="29">
        <f>_xlfn.XLOOKUP(A148,'[28]Budget 18-19'!A:A,'[28]Budget 18-19'!J:J,"0")</f>
        <v>1316131000</v>
      </c>
      <c r="AD148" s="49" t="str">
        <f>_xlfn.XLOOKUP(A148,'[28]ASMIS 2022-23'!A:A,'[28]ASMIS 2022-23'!I:I,"",0)</f>
        <v>Unqualified with findings</v>
      </c>
      <c r="AJ148" s="29">
        <f>_xlfn.XLOOKUP(A148,'[28]Budget 22-23'!A:A,'[28]Budget 22-23'!J:J,"0")</f>
        <v>1217709000</v>
      </c>
      <c r="AM148" s="29">
        <f>VLOOKUP(A148,[28]Budget!A:L,11,FALSE)</f>
        <v>9393000</v>
      </c>
      <c r="AN148" s="29">
        <f>VLOOKUP(A148,[28]Budget!A:L,12,FALSE)</f>
        <v>1199641000</v>
      </c>
      <c r="AP148" s="50">
        <f t="shared" si="2"/>
        <v>0</v>
      </c>
    </row>
    <row r="149" spans="1:42" ht="21" customHeight="1" x14ac:dyDescent="0.25">
      <c r="A149" s="43">
        <v>460</v>
      </c>
      <c r="B149" s="44" t="s">
        <v>463</v>
      </c>
      <c r="C149" s="44" t="s">
        <v>326</v>
      </c>
      <c r="D149" s="44" t="s">
        <v>454</v>
      </c>
      <c r="E149" s="44" t="s">
        <v>571</v>
      </c>
      <c r="F149" s="44" t="s">
        <v>571</v>
      </c>
      <c r="G149" s="44" t="s">
        <v>463</v>
      </c>
      <c r="H149" s="44" t="s">
        <v>1</v>
      </c>
      <c r="I149" s="44" t="s">
        <v>1</v>
      </c>
      <c r="J149" s="51" t="s">
        <v>17</v>
      </c>
      <c r="K149" s="51" t="s">
        <v>17</v>
      </c>
      <c r="L149" s="51" t="s">
        <v>17</v>
      </c>
      <c r="M149" s="51" t="s">
        <v>17</v>
      </c>
      <c r="N149" s="54" t="s">
        <v>17</v>
      </c>
      <c r="O149" s="47" t="str">
        <f>VLOOKUP(A149,'[28]191-2022-23'!A:P,13,FALSE)</f>
        <v>Unqualified with no findings</v>
      </c>
      <c r="Q149" s="2" t="str">
        <f>VLOOKUP(A149,'[28]Audit information - OS'!A:J,4,FALSE)</f>
        <v>Unchanged</v>
      </c>
      <c r="R149" s="2" t="s">
        <v>18</v>
      </c>
      <c r="S149" s="2" t="s">
        <v>27</v>
      </c>
      <c r="T149" s="48" t="str">
        <f>VLOOKUP(A149,'[28]Audit information - OS'!A:K,5,FALSE)</f>
        <v>Financially unqualified with findings on predetermined objectives and/or compliance with laws and regulations</v>
      </c>
      <c r="U149" s="48">
        <f>VLOOKUP(A149,'[28]Audit information - OS'!A:L,6,FALSE)</f>
        <v>0</v>
      </c>
      <c r="V149" s="48">
        <f>VLOOKUP(A149,'[28]Audit information - OS'!A:M,7,FALSE)</f>
        <v>0</v>
      </c>
      <c r="W149" s="48" t="str">
        <f>VLOOKUP(A149,'[28]Audit information - OS'!A:N,2,FALSE)</f>
        <v>Financially unqualified with no findings on predetermined objectives or compliance with laws and regulations</v>
      </c>
      <c r="X149" s="48" t="str">
        <f>VLOOKUP(A149,'[28]Audit information - OS'!A:O,3,FALSE)</f>
        <v>2024/07/31</v>
      </c>
      <c r="Y149" s="2" t="e">
        <f>VLOOKUP(A149,'[28]AGSA - SOE'!A:A,1,FALSE)</f>
        <v>#N/A</v>
      </c>
      <c r="Z149" s="2" t="str">
        <f>(IFERROR(VLOOKUP(A149,'[28]KSD auditees'!A:A,1,FALSE),"0"))</f>
        <v>0</v>
      </c>
      <c r="AA149" s="29">
        <f>VLOOKUP(A149,[28]Budget!A:L,10,FALSE)</f>
        <v>3296076000</v>
      </c>
      <c r="AB149" s="49" t="str">
        <f>IF(_xlfn.XLOOKUP(A149,'[28]Outstanding audits'!A:A,'[28]Outstanding audits'!A:A,"",0)="","No","Yes")</f>
        <v>No</v>
      </c>
      <c r="AC149" s="29">
        <f>_xlfn.XLOOKUP(A149,'[28]Budget 18-19'!A:A,'[28]Budget 18-19'!J:J,"0")</f>
        <v>3311311000</v>
      </c>
      <c r="AD149" s="49" t="str">
        <f>_xlfn.XLOOKUP(A149,'[28]ASMIS 2022-23'!A:A,'[28]ASMIS 2022-23'!I:I,"",0)</f>
        <v>Unqualified with findings</v>
      </c>
      <c r="AJ149" s="29">
        <f>_xlfn.XLOOKUP(A149,'[28]Budget 22-23'!A:A,'[28]Budget 22-23'!J:J,"0")</f>
        <v>3369237000</v>
      </c>
      <c r="AM149" s="29">
        <f>VLOOKUP(A149,[28]Budget!A:L,11,FALSE)</f>
        <v>117493000</v>
      </c>
      <c r="AN149" s="29">
        <f>VLOOKUP(A149,[28]Budget!A:L,12,FALSE)</f>
        <v>3178583000</v>
      </c>
      <c r="AP149" s="50">
        <f t="shared" si="2"/>
        <v>0</v>
      </c>
    </row>
    <row r="150" spans="1:42" ht="21" customHeight="1" x14ac:dyDescent="0.25">
      <c r="A150" s="43">
        <v>461</v>
      </c>
      <c r="B150" s="44" t="s">
        <v>463</v>
      </c>
      <c r="C150" s="44" t="s">
        <v>326</v>
      </c>
      <c r="D150" s="44" t="s">
        <v>454</v>
      </c>
      <c r="E150" s="44" t="s">
        <v>625</v>
      </c>
      <c r="F150" s="44" t="s">
        <v>625</v>
      </c>
      <c r="G150" s="44" t="s">
        <v>463</v>
      </c>
      <c r="H150" s="44" t="s">
        <v>1</v>
      </c>
      <c r="I150" s="44" t="s">
        <v>1</v>
      </c>
      <c r="J150" s="52" t="s">
        <v>26</v>
      </c>
      <c r="K150" s="51" t="s">
        <v>17</v>
      </c>
      <c r="L150" s="51" t="s">
        <v>17</v>
      </c>
      <c r="M150" s="51" t="s">
        <v>17</v>
      </c>
      <c r="N150" s="54" t="s">
        <v>17</v>
      </c>
      <c r="O150" s="47" t="str">
        <f>VLOOKUP(A150,'[28]191-2022-23'!A:P,13,FALSE)</f>
        <v>Qualified</v>
      </c>
      <c r="Q150" s="2" t="str">
        <f>VLOOKUP(A150,'[28]Audit information - OS'!A:J,4,FALSE)</f>
        <v>Regressed</v>
      </c>
      <c r="R150" s="2" t="s">
        <v>27</v>
      </c>
      <c r="S150" s="2" t="s">
        <v>18</v>
      </c>
      <c r="T150" s="48" t="str">
        <f>VLOOKUP(A150,'[28]Audit information - OS'!A:K,5,FALSE)</f>
        <v>Qualified</v>
      </c>
      <c r="U150" s="48">
        <f>VLOOKUP(A150,'[28]Audit information - OS'!A:L,6,FALSE)</f>
        <v>0</v>
      </c>
      <c r="V150" s="48">
        <f>VLOOKUP(A150,'[28]Audit information - OS'!A:M,7,FALSE)</f>
        <v>0</v>
      </c>
      <c r="W150" s="48" t="str">
        <f>VLOOKUP(A150,'[28]Audit information - OS'!A:N,2,FALSE)</f>
        <v>Qualified</v>
      </c>
      <c r="X150" s="48" t="str">
        <f>VLOOKUP(A150,'[28]Audit information - OS'!A:O,3,FALSE)</f>
        <v>2024/07/31</v>
      </c>
      <c r="Y150" s="2" t="e">
        <f>VLOOKUP(A150,'[28]AGSA - SOE'!A:A,1,FALSE)</f>
        <v>#N/A</v>
      </c>
      <c r="Z150" s="2" t="str">
        <f>(IFERROR(VLOOKUP(A150,'[28]KSD auditees'!A:A,1,FALSE),"0"))</f>
        <v>0</v>
      </c>
      <c r="AA150" s="29">
        <f>VLOOKUP(A150,[28]Budget!A:L,10,FALSE)</f>
        <v>2035754000</v>
      </c>
      <c r="AB150" s="49" t="str">
        <f>IF(_xlfn.XLOOKUP(A150,'[28]Outstanding audits'!A:A,'[28]Outstanding audits'!A:A,"",0)="","No","Yes")</f>
        <v>No</v>
      </c>
      <c r="AC150" s="29">
        <f>_xlfn.XLOOKUP(A150,'[28]Budget 18-19'!A:A,'[28]Budget 18-19'!J:J,"0")</f>
        <v>2064968000</v>
      </c>
      <c r="AD150" s="49" t="str">
        <f>_xlfn.XLOOKUP(A150,'[28]ASMIS 2022-23'!A:A,'[28]ASMIS 2022-23'!I:I,"",0)</f>
        <v>Unqualified with findings</v>
      </c>
      <c r="AJ150" s="29">
        <f>_xlfn.XLOOKUP(A150,'[28]Budget 22-23'!A:A,'[28]Budget 22-23'!J:J,"0")</f>
        <v>1907342000</v>
      </c>
      <c r="AM150" s="29">
        <f>VLOOKUP(A150,[28]Budget!A:L,11,FALSE)</f>
        <v>24875000</v>
      </c>
      <c r="AN150" s="29">
        <f>VLOOKUP(A150,[28]Budget!A:L,12,FALSE)</f>
        <v>2010879000</v>
      </c>
      <c r="AP150" s="50">
        <f t="shared" si="2"/>
        <v>0</v>
      </c>
    </row>
    <row r="151" spans="1:42" ht="20.25" customHeight="1" x14ac:dyDescent="0.25">
      <c r="A151" s="43">
        <v>465</v>
      </c>
      <c r="B151" s="44" t="s">
        <v>463</v>
      </c>
      <c r="C151" s="44" t="s">
        <v>326</v>
      </c>
      <c r="D151" s="44" t="s">
        <v>454</v>
      </c>
      <c r="E151" s="44" t="s">
        <v>658</v>
      </c>
      <c r="F151" s="44" t="s">
        <v>658</v>
      </c>
      <c r="G151" s="44" t="s">
        <v>463</v>
      </c>
      <c r="H151" s="44" t="s">
        <v>1</v>
      </c>
      <c r="I151" s="44" t="s">
        <v>1</v>
      </c>
      <c r="J151" s="51" t="s">
        <v>17</v>
      </c>
      <c r="K151" s="51" t="s">
        <v>17</v>
      </c>
      <c r="L151" s="52" t="s">
        <v>26</v>
      </c>
      <c r="M151" s="52" t="s">
        <v>26</v>
      </c>
      <c r="N151" s="53" t="s">
        <v>26</v>
      </c>
      <c r="O151" s="47" t="str">
        <f>VLOOKUP(A151,'[28]191-2022-23'!A:P,13,FALSE)</f>
        <v>Unqualified with findings</v>
      </c>
      <c r="Q151" s="2" t="str">
        <f>VLOOKUP(A151,'[28]Audit information - OS'!A:J,4,FALSE)</f>
        <v>Unchanged</v>
      </c>
      <c r="R151" s="2" t="s">
        <v>29</v>
      </c>
      <c r="S151" s="2" t="s">
        <v>18</v>
      </c>
      <c r="T151" s="48" t="str">
        <f>VLOOKUP(A151,'[28]Audit information - OS'!A:K,5,FALSE)</f>
        <v>Financially unqualified with findings on predetermined objectives and/or compliance with laws and regulations</v>
      </c>
      <c r="U151" s="48">
        <f>VLOOKUP(A151,'[28]Audit information - OS'!A:L,6,FALSE)</f>
        <v>0</v>
      </c>
      <c r="V151" s="48">
        <f>VLOOKUP(A151,'[28]Audit information - OS'!A:M,7,FALSE)</f>
        <v>0</v>
      </c>
      <c r="W151" s="48" t="str">
        <f>VLOOKUP(A151,'[28]Audit information - OS'!A:N,2,FALSE)</f>
        <v>Financially unqualified with findings on predetermined objectives and/or compliance with laws and regulations</v>
      </c>
      <c r="X151" s="48" t="str">
        <f>VLOOKUP(A151,'[28]Audit information - OS'!A:O,3,FALSE)</f>
        <v>2024/07/31</v>
      </c>
      <c r="Y151" s="2" t="e">
        <f>VLOOKUP(A151,'[28]AGSA - SOE'!A:A,1,FALSE)</f>
        <v>#N/A</v>
      </c>
      <c r="Z151" s="2" t="str">
        <f>(IFERROR(VLOOKUP(A151,'[28]KSD auditees'!A:A,1,FALSE),"0"))</f>
        <v>0</v>
      </c>
      <c r="AA151" s="29">
        <f>VLOOKUP(A151,[28]Budget!A:L,10,FALSE)</f>
        <v>1705152000</v>
      </c>
      <c r="AB151" s="49" t="str">
        <f>IF(_xlfn.XLOOKUP(A151,'[28]Outstanding audits'!A:A,'[28]Outstanding audits'!A:A,"",0)="","No","Yes")</f>
        <v>No</v>
      </c>
      <c r="AC151" s="29">
        <f>_xlfn.XLOOKUP(A151,'[28]Budget 18-19'!A:A,'[28]Budget 18-19'!J:J,"0")</f>
        <v>1549036000</v>
      </c>
      <c r="AD151" s="49" t="str">
        <f>_xlfn.XLOOKUP(A151,'[28]ASMIS 2022-23'!A:A,'[28]ASMIS 2022-23'!I:I,"",0)</f>
        <v>Unqualified with findings</v>
      </c>
      <c r="AJ151" s="29">
        <f>_xlfn.XLOOKUP(A151,'[28]Budget 22-23'!A:A,'[28]Budget 22-23'!J:J,"0")</f>
        <v>1596940000</v>
      </c>
      <c r="AM151" s="29">
        <f>VLOOKUP(A151,[28]Budget!A:L,11,FALSE)</f>
        <v>118568000</v>
      </c>
      <c r="AN151" s="29">
        <f>VLOOKUP(A151,[28]Budget!A:L,12,FALSE)</f>
        <v>1586584000</v>
      </c>
      <c r="AP151" s="50">
        <f t="shared" si="2"/>
        <v>0</v>
      </c>
    </row>
    <row r="152" spans="1:42" ht="21" customHeight="1" x14ac:dyDescent="0.25">
      <c r="A152" s="43">
        <v>466</v>
      </c>
      <c r="B152" s="44" t="s">
        <v>463</v>
      </c>
      <c r="C152" s="44" t="s">
        <v>326</v>
      </c>
      <c r="D152" s="44" t="s">
        <v>454</v>
      </c>
      <c r="E152" s="44" t="s">
        <v>1065</v>
      </c>
      <c r="F152" s="44" t="s">
        <v>1065</v>
      </c>
      <c r="G152" s="44" t="s">
        <v>463</v>
      </c>
      <c r="H152" s="44" t="s">
        <v>1</v>
      </c>
      <c r="I152" s="44" t="s">
        <v>1</v>
      </c>
      <c r="J152" s="45" t="s">
        <v>33</v>
      </c>
      <c r="K152" s="45" t="s">
        <v>33</v>
      </c>
      <c r="L152" s="45" t="s">
        <v>33</v>
      </c>
      <c r="M152" s="45" t="s">
        <v>33</v>
      </c>
      <c r="N152" s="46" t="s">
        <v>33</v>
      </c>
      <c r="O152" s="47" t="str">
        <f>VLOOKUP(A152,'[28]191-2022-23'!A:P,13,FALSE)</f>
        <v>Unqualified with findings</v>
      </c>
      <c r="Q152" s="2" t="str">
        <f>VLOOKUP(A152,'[28]Audit information - OS'!A:J,4,FALSE)</f>
        <v>Unchanged</v>
      </c>
      <c r="R152" s="2" t="s">
        <v>18</v>
      </c>
      <c r="S152" s="2" t="s">
        <v>29</v>
      </c>
      <c r="T152" s="48" t="str">
        <f>VLOOKUP(A152,'[28]Audit information - OS'!A:K,5,FALSE)</f>
        <v>Financially unqualified with no findings on predetermined objectives or compliance with laws and regulations</v>
      </c>
      <c r="U152" s="48">
        <f>VLOOKUP(A152,'[28]Audit information - OS'!A:L,6,FALSE)</f>
        <v>0</v>
      </c>
      <c r="V152" s="48">
        <f>VLOOKUP(A152,'[28]Audit information - OS'!A:M,7,FALSE)</f>
        <v>0</v>
      </c>
      <c r="W152" s="48" t="str">
        <f>VLOOKUP(A152,'[28]Audit information - OS'!A:N,2,FALSE)</f>
        <v>Financially unqualified with no findings on predetermined objectives or compliance with laws and regulations</v>
      </c>
      <c r="X152" s="48" t="str">
        <f>VLOOKUP(A152,'[28]Audit information - OS'!A:O,3,FALSE)</f>
        <v>2024/07/31</v>
      </c>
      <c r="Y152" s="2" t="e">
        <f>VLOOKUP(A152,'[28]AGSA - SOE'!A:A,1,FALSE)</f>
        <v>#N/A</v>
      </c>
      <c r="Z152" s="2" t="str">
        <f>(IFERROR(VLOOKUP(A152,'[28]KSD auditees'!A:A,1,FALSE),"0"))</f>
        <v>0</v>
      </c>
      <c r="AA152" s="29">
        <f>VLOOKUP(A152,[28]Budget!A:L,10,FALSE)</f>
        <v>964586000</v>
      </c>
      <c r="AB152" s="49" t="str">
        <f>IF(_xlfn.XLOOKUP(A152,'[28]Outstanding audits'!A:A,'[28]Outstanding audits'!A:A,"",0)="","No","Yes")</f>
        <v>No</v>
      </c>
      <c r="AC152" s="29">
        <f>_xlfn.XLOOKUP(A152,'[28]Budget 18-19'!A:A,'[28]Budget 18-19'!J:J,"0")</f>
        <v>868207000</v>
      </c>
      <c r="AD152" s="49" t="str">
        <f>_xlfn.XLOOKUP(A152,'[28]ASMIS 2022-23'!A:A,'[28]ASMIS 2022-23'!I:I,"",0)</f>
        <v>Unqualified with no findings</v>
      </c>
      <c r="AJ152" s="29">
        <f>_xlfn.XLOOKUP(A152,'[28]Budget 22-23'!A:A,'[28]Budget 22-23'!J:J,"0")</f>
        <v>929919000</v>
      </c>
      <c r="AM152" s="29">
        <f>VLOOKUP(A152,[28]Budget!A:L,11,FALSE)</f>
        <v>47216000</v>
      </c>
      <c r="AN152" s="29">
        <f>VLOOKUP(A152,[28]Budget!A:L,12,FALSE)</f>
        <v>917370000</v>
      </c>
      <c r="AP152" s="50">
        <f t="shared" si="2"/>
        <v>0</v>
      </c>
    </row>
    <row r="153" spans="1:42" ht="21" customHeight="1" x14ac:dyDescent="0.25">
      <c r="A153" s="43">
        <v>462</v>
      </c>
      <c r="B153" s="55" t="s">
        <v>463</v>
      </c>
      <c r="C153" s="44" t="s">
        <v>326</v>
      </c>
      <c r="D153" s="44" t="s">
        <v>454</v>
      </c>
      <c r="E153" s="44" t="s">
        <v>1021</v>
      </c>
      <c r="F153" s="44" t="s">
        <v>1021</v>
      </c>
      <c r="G153" s="44" t="s">
        <v>463</v>
      </c>
      <c r="H153" s="44" t="s">
        <v>1</v>
      </c>
      <c r="I153" s="44" t="s">
        <v>1</v>
      </c>
      <c r="J153" s="51" t="s">
        <v>17</v>
      </c>
      <c r="K153" s="51" t="s">
        <v>17</v>
      </c>
      <c r="L153" s="51" t="s">
        <v>17</v>
      </c>
      <c r="M153" s="51" t="s">
        <v>17</v>
      </c>
      <c r="N153" s="54" t="s">
        <v>17</v>
      </c>
      <c r="O153" s="47" t="str">
        <f>VLOOKUP(A153,'[28]191-2022-23'!A:P,13,FALSE)</f>
        <v>Qualified</v>
      </c>
      <c r="Q153" s="2" t="str">
        <f>VLOOKUP(A153,'[28]Audit information - OS'!A:J,4,FALSE)</f>
        <v>Unchanged</v>
      </c>
      <c r="R153" s="2" t="s">
        <v>18</v>
      </c>
      <c r="S153" s="2" t="s">
        <v>29</v>
      </c>
      <c r="T153" s="48" t="str">
        <f>VLOOKUP(A153,'[28]Audit information - OS'!A:K,5,FALSE)</f>
        <v>Financially unqualified with findings on predetermined objectives and/or compliance with laws and regulations</v>
      </c>
      <c r="U153" s="48">
        <f>VLOOKUP(A153,'[28]Audit information - OS'!A:L,6,FALSE)</f>
        <v>0</v>
      </c>
      <c r="V153" s="48">
        <f>VLOOKUP(A153,'[28]Audit information - OS'!A:M,7,FALSE)</f>
        <v>0</v>
      </c>
      <c r="W153" s="48" t="str">
        <f>VLOOKUP(A153,'[28]Audit information - OS'!A:N,2,FALSE)</f>
        <v>Financially unqualified with findings on predetermined objectives and/or compliance with laws and regulations</v>
      </c>
      <c r="X153" s="48" t="str">
        <f>VLOOKUP(A153,'[28]Audit information - OS'!A:O,3,FALSE)</f>
        <v>2024/07/31</v>
      </c>
      <c r="Y153" s="2" t="e">
        <f>VLOOKUP(A153,'[28]AGSA - SOE'!A:A,1,FALSE)</f>
        <v>#N/A</v>
      </c>
      <c r="Z153" s="2" t="str">
        <f>(IFERROR(VLOOKUP(A153,'[28]KSD auditees'!A:A,1,FALSE),"0"))</f>
        <v>0</v>
      </c>
      <c r="AA153" s="29">
        <f>VLOOKUP(A153,[28]Budget!A:L,10,FALSE)</f>
        <v>1742545000</v>
      </c>
      <c r="AB153" s="49" t="str">
        <f>IF(_xlfn.XLOOKUP(A153,'[28]Outstanding audits'!A:A,'[28]Outstanding audits'!A:A,"",0)="","No","Yes")</f>
        <v>No</v>
      </c>
      <c r="AC153" s="29">
        <f>_xlfn.XLOOKUP(A153,'[28]Budget 18-19'!A:A,'[28]Budget 18-19'!J:J,"0")</f>
        <v>206554000</v>
      </c>
      <c r="AD153" s="49" t="str">
        <f>_xlfn.XLOOKUP(A153,'[28]ASMIS 2022-23'!A:A,'[28]ASMIS 2022-23'!I:I,"",0)</f>
        <v>Unqualified with findings</v>
      </c>
      <c r="AJ153" s="29">
        <f>_xlfn.XLOOKUP(A153,'[28]Budget 22-23'!A:A,'[28]Budget 22-23'!J:J,"0")</f>
        <v>1713072000</v>
      </c>
      <c r="AM153" s="29">
        <f>VLOOKUP(A153,[28]Budget!A:L,11,FALSE)</f>
        <v>50139000</v>
      </c>
      <c r="AN153" s="29">
        <f>VLOOKUP(A153,[28]Budget!A:L,12,FALSE)</f>
        <v>1692406000</v>
      </c>
      <c r="AP153" s="50">
        <f t="shared" si="2"/>
        <v>0</v>
      </c>
    </row>
    <row r="154" spans="1:42" ht="21" customHeight="1" x14ac:dyDescent="0.25">
      <c r="A154" s="43">
        <v>463</v>
      </c>
      <c r="B154" s="44" t="s">
        <v>463</v>
      </c>
      <c r="C154" s="44" t="s">
        <v>326</v>
      </c>
      <c r="D154" s="44" t="s">
        <v>454</v>
      </c>
      <c r="E154" s="44" t="s">
        <v>1086</v>
      </c>
      <c r="F154" s="44" t="s">
        <v>1086</v>
      </c>
      <c r="G154" s="44" t="s">
        <v>463</v>
      </c>
      <c r="H154" s="44" t="s">
        <v>1</v>
      </c>
      <c r="I154" s="44" t="s">
        <v>1</v>
      </c>
      <c r="J154" s="45" t="s">
        <v>33</v>
      </c>
      <c r="K154" s="45" t="s">
        <v>33</v>
      </c>
      <c r="L154" s="45" t="s">
        <v>33</v>
      </c>
      <c r="M154" s="45" t="s">
        <v>33</v>
      </c>
      <c r="N154" s="46" t="s">
        <v>33</v>
      </c>
      <c r="O154" s="47" t="str">
        <f>VLOOKUP(A154,'[28]191-2022-23'!A:P,13,FALSE)</f>
        <v>Unqualified with no findings</v>
      </c>
      <c r="Q154" s="2" t="str">
        <f>VLOOKUP(A154,'[28]Audit information - OS'!A:J,4,FALSE)</f>
        <v>Unchanged</v>
      </c>
      <c r="R154" s="2" t="s">
        <v>18</v>
      </c>
      <c r="S154" s="2" t="s">
        <v>18</v>
      </c>
      <c r="T154" s="48" t="str">
        <f>VLOOKUP(A154,'[28]Audit information - OS'!A:K,5,FALSE)</f>
        <v>Financially unqualified with no findings on predetermined objectives or compliance with laws and regulations</v>
      </c>
      <c r="U154" s="48">
        <f>VLOOKUP(A154,'[28]Audit information - OS'!A:L,6,FALSE)</f>
        <v>0</v>
      </c>
      <c r="V154" s="48">
        <f>VLOOKUP(A154,'[28]Audit information - OS'!A:M,7,FALSE)</f>
        <v>0</v>
      </c>
      <c r="W154" s="48" t="str">
        <f>VLOOKUP(A154,'[28]Audit information - OS'!A:N,2,FALSE)</f>
        <v>Financially unqualified with no findings on predetermined objectives or compliance with laws and regulations</v>
      </c>
      <c r="X154" s="48" t="str">
        <f>VLOOKUP(A154,'[28]Audit information - OS'!A:O,3,FALSE)</f>
        <v>2024/07/31</v>
      </c>
      <c r="Y154" s="2" t="e">
        <f>VLOOKUP(A154,'[28]AGSA - SOE'!A:A,1,FALSE)</f>
        <v>#N/A</v>
      </c>
      <c r="Z154" s="2" t="str">
        <f>(IFERROR(VLOOKUP(A154,'[28]KSD auditees'!A:A,1,FALSE),"0"))</f>
        <v>0</v>
      </c>
      <c r="AA154" s="29">
        <f>VLOOKUP(A154,[28]Budget!A:L,10,FALSE)</f>
        <v>2479331000</v>
      </c>
      <c r="AB154" s="49" t="str">
        <f>IF(_xlfn.XLOOKUP(A154,'[28]Outstanding audits'!A:A,'[28]Outstanding audits'!A:A,"",0)="","No","Yes")</f>
        <v>No</v>
      </c>
      <c r="AC154" s="29">
        <f>_xlfn.XLOOKUP(A154,'[28]Budget 18-19'!A:A,'[28]Budget 18-19'!J:J,"0")</f>
        <v>2246792000</v>
      </c>
      <c r="AD154" s="49" t="str">
        <f>_xlfn.XLOOKUP(A154,'[28]ASMIS 2022-23'!A:A,'[28]ASMIS 2022-23'!I:I,"",0)</f>
        <v>Unqualified with no findings</v>
      </c>
      <c r="AJ154" s="29">
        <f>_xlfn.XLOOKUP(A154,'[28]Budget 22-23'!A:A,'[28]Budget 22-23'!J:J,"0")</f>
        <v>2365076000</v>
      </c>
      <c r="AM154" s="29">
        <f>VLOOKUP(A154,[28]Budget!A:L,11,FALSE)</f>
        <v>62181000</v>
      </c>
      <c r="AN154" s="29">
        <f>VLOOKUP(A154,[28]Budget!A:L,12,FALSE)</f>
        <v>2417150000</v>
      </c>
      <c r="AP154" s="50">
        <f t="shared" si="2"/>
        <v>0</v>
      </c>
    </row>
    <row r="155" spans="1:42" ht="21" customHeight="1" x14ac:dyDescent="0.25">
      <c r="A155" s="43">
        <v>479</v>
      </c>
      <c r="B155" s="44" t="s">
        <v>443</v>
      </c>
      <c r="C155" s="44" t="s">
        <v>326</v>
      </c>
      <c r="D155" s="44" t="s">
        <v>454</v>
      </c>
      <c r="E155" s="44" t="s">
        <v>625</v>
      </c>
      <c r="F155" s="44" t="s">
        <v>625</v>
      </c>
      <c r="G155" s="44" t="s">
        <v>465</v>
      </c>
      <c r="H155" s="44" t="s">
        <v>1</v>
      </c>
      <c r="I155" s="44" t="s">
        <v>1</v>
      </c>
      <c r="J155" s="45" t="s">
        <v>33</v>
      </c>
      <c r="K155" s="51" t="s">
        <v>17</v>
      </c>
      <c r="L155" s="51" t="s">
        <v>17</v>
      </c>
      <c r="M155" s="51" t="s">
        <v>17</v>
      </c>
      <c r="N155" s="54" t="s">
        <v>17</v>
      </c>
      <c r="O155" s="47" t="str">
        <f>VLOOKUP(A155,'[28]191-2022-23'!A:P,13,FALSE)</f>
        <v>Qualified</v>
      </c>
      <c r="Q155" s="2" t="str">
        <f>VLOOKUP(A155,'[28]Audit information - OS'!A:J,4,FALSE)</f>
        <v>Improved</v>
      </c>
      <c r="R155" s="2" t="s">
        <v>29</v>
      </c>
      <c r="S155" s="2" t="s">
        <v>29</v>
      </c>
      <c r="T155" s="48" t="str">
        <f>VLOOKUP(A155,'[28]Audit information - OS'!A:K,5,FALSE)</f>
        <v>Financially unqualified with no findings on predetermined objectives or compliance with laws and regulations</v>
      </c>
      <c r="U155" s="48">
        <f>VLOOKUP(A155,'[28]Audit information - OS'!A:L,6,FALSE)</f>
        <v>0</v>
      </c>
      <c r="V155" s="48">
        <f>VLOOKUP(A155,'[28]Audit information - OS'!A:M,7,FALSE)</f>
        <v>0</v>
      </c>
      <c r="W155" s="48" t="str">
        <f>VLOOKUP(A155,'[28]Audit information - OS'!A:N,2,FALSE)</f>
        <v>Financially unqualified with no findings on predetermined objectives or compliance with laws and regulations</v>
      </c>
      <c r="X155" s="48" t="str">
        <f>VLOOKUP(A155,'[28]Audit information - OS'!A:O,3,FALSE)</f>
        <v>2024/07/31</v>
      </c>
      <c r="Y155" s="2" t="e">
        <f>VLOOKUP(A155,'[28]AGSA - SOE'!A:A,1,FALSE)</f>
        <v>#N/A</v>
      </c>
      <c r="Z155" s="2" t="str">
        <f>(IFERROR(VLOOKUP(A155,'[28]KSD auditees'!A:A,1,FALSE),"0"))</f>
        <v>0</v>
      </c>
      <c r="AA155" s="29">
        <f>VLOOKUP(A155,[28]Budget!A:L,10,FALSE)</f>
        <v>641549000</v>
      </c>
      <c r="AB155" s="49" t="str">
        <f>IF(_xlfn.XLOOKUP(A155,'[28]Outstanding audits'!A:A,'[28]Outstanding audits'!A:A,"",0)="","No","Yes")</f>
        <v>No</v>
      </c>
      <c r="AC155" s="29">
        <f>_xlfn.XLOOKUP(A155,'[28]Budget 18-19'!A:A,'[28]Budget 18-19'!J:J,"0")</f>
        <v>487714000</v>
      </c>
      <c r="AD155" s="49" t="str">
        <f>_xlfn.XLOOKUP(A155,'[28]ASMIS 2022-23'!A:A,'[28]ASMIS 2022-23'!I:I,"",0)</f>
        <v>Unqualified with findings</v>
      </c>
      <c r="AF155" s="2" t="str">
        <f>_xlfn.CONCAT(B155," (",E155,"), ")</f>
        <v xml:space="preserve">Sport, Arts and Culture (LP), </v>
      </c>
      <c r="AJ155" s="29">
        <f>_xlfn.XLOOKUP(A155,'[28]Budget 22-23'!A:A,'[28]Budget 22-23'!J:J,"0")</f>
        <v>549829000</v>
      </c>
      <c r="AM155" s="29">
        <f>VLOOKUP(A155,[28]Budget!A:L,11,FALSE)</f>
        <v>106481000</v>
      </c>
      <c r="AN155" s="29">
        <f>VLOOKUP(A155,[28]Budget!A:L,12,FALSE)</f>
        <v>535068000</v>
      </c>
      <c r="AP155" s="50">
        <f t="shared" si="2"/>
        <v>0</v>
      </c>
    </row>
    <row r="156" spans="1:42" ht="21" customHeight="1" x14ac:dyDescent="0.25">
      <c r="A156" s="43">
        <v>485</v>
      </c>
      <c r="B156" s="44" t="s">
        <v>443</v>
      </c>
      <c r="C156" s="44" t="s">
        <v>326</v>
      </c>
      <c r="D156" s="44" t="s">
        <v>454</v>
      </c>
      <c r="E156" s="44" t="s">
        <v>1065</v>
      </c>
      <c r="F156" s="44" t="s">
        <v>1065</v>
      </c>
      <c r="G156" s="44" t="s">
        <v>465</v>
      </c>
      <c r="H156" s="44" t="s">
        <v>1</v>
      </c>
      <c r="I156" s="44" t="s">
        <v>1</v>
      </c>
      <c r="J156" s="45" t="s">
        <v>33</v>
      </c>
      <c r="K156" s="51" t="s">
        <v>17</v>
      </c>
      <c r="L156" s="45" t="s">
        <v>33</v>
      </c>
      <c r="M156" s="51" t="s">
        <v>17</v>
      </c>
      <c r="N156" s="54" t="s">
        <v>17</v>
      </c>
      <c r="O156" s="47" t="str">
        <f>VLOOKUP(A156,'[28]191-2022-23'!A:P,13,FALSE)</f>
        <v>Unqualified with findings</v>
      </c>
      <c r="Q156" s="2" t="str">
        <f>VLOOKUP(A156,'[28]Audit information - OS'!A:J,4,FALSE)</f>
        <v>Improved</v>
      </c>
      <c r="R156" s="2" t="s">
        <v>29</v>
      </c>
      <c r="S156" s="2" t="s">
        <v>29</v>
      </c>
      <c r="T156" s="48" t="str">
        <f>VLOOKUP(A156,'[28]Audit information - OS'!A:K,5,FALSE)</f>
        <v>Financially unqualified with no findings on predetermined objectives or compliance with laws and regulations</v>
      </c>
      <c r="U156" s="48">
        <f>VLOOKUP(A156,'[28]Audit information - OS'!A:L,6,FALSE)</f>
        <v>0</v>
      </c>
      <c r="V156" s="48">
        <f>VLOOKUP(A156,'[28]Audit information - OS'!A:M,7,FALSE)</f>
        <v>0</v>
      </c>
      <c r="W156" s="48" t="str">
        <f>VLOOKUP(A156,'[28]Audit information - OS'!A:N,2,FALSE)</f>
        <v>Financially unqualified with findings on predetermined objectives and/or compliance with laws and regulations</v>
      </c>
      <c r="X156" s="48" t="str">
        <f>VLOOKUP(A156,'[28]Audit information - OS'!A:O,3,FALSE)</f>
        <v>2024/07/31</v>
      </c>
      <c r="Y156" s="2" t="e">
        <f>VLOOKUP(A156,'[28]AGSA - SOE'!A:A,1,FALSE)</f>
        <v>#N/A</v>
      </c>
      <c r="Z156" s="2" t="str">
        <f>(IFERROR(VLOOKUP(A156,'[28]KSD auditees'!A:A,1,FALSE),"0"))</f>
        <v>0</v>
      </c>
      <c r="AA156" s="29">
        <f>VLOOKUP(A156,[28]Budget!A:L,10,FALSE)</f>
        <v>504622000</v>
      </c>
      <c r="AB156" s="49" t="str">
        <f>IF(_xlfn.XLOOKUP(A156,'[28]Outstanding audits'!A:A,'[28]Outstanding audits'!A:A,"",0)="","No","Yes")</f>
        <v>No</v>
      </c>
      <c r="AC156" s="29">
        <f>_xlfn.XLOOKUP(A156,'[28]Budget 18-19'!A:A,'[28]Budget 18-19'!J:J,"0")</f>
        <v>423499000</v>
      </c>
      <c r="AD156" s="49" t="str">
        <f>_xlfn.XLOOKUP(A156,'[28]ASMIS 2022-23'!A:A,'[28]ASMIS 2022-23'!I:I,"",0)</f>
        <v>Unqualified with findings</v>
      </c>
      <c r="AF156" s="2" t="str">
        <f>_xlfn.CONCAT(B156," (",E156,"), ")</f>
        <v xml:space="preserve">Sport, Arts and Culture (NC), </v>
      </c>
      <c r="AJ156" s="29">
        <f>_xlfn.XLOOKUP(A156,'[28]Budget 22-23'!A:A,'[28]Budget 22-23'!J:J,"0")</f>
        <v>434762000</v>
      </c>
      <c r="AM156" s="29">
        <f>VLOOKUP(A156,[28]Budget!A:L,11,FALSE)</f>
        <v>90142000</v>
      </c>
      <c r="AN156" s="29">
        <f>VLOOKUP(A156,[28]Budget!A:L,12,FALSE)</f>
        <v>414480000</v>
      </c>
      <c r="AP156" s="50">
        <f t="shared" si="2"/>
        <v>0</v>
      </c>
    </row>
    <row r="157" spans="1:42" ht="20.25" customHeight="1" x14ac:dyDescent="0.25">
      <c r="A157" s="43">
        <v>481</v>
      </c>
      <c r="B157" s="44" t="s">
        <v>1267</v>
      </c>
      <c r="C157" s="44" t="s">
        <v>326</v>
      </c>
      <c r="D157" s="44" t="s">
        <v>454</v>
      </c>
      <c r="E157" s="44" t="s">
        <v>492</v>
      </c>
      <c r="F157" s="44" t="s">
        <v>492</v>
      </c>
      <c r="G157" s="44" t="s">
        <v>1</v>
      </c>
      <c r="H157" s="44" t="s">
        <v>1</v>
      </c>
      <c r="I157" s="44" t="s">
        <v>1</v>
      </c>
      <c r="J157" s="51" t="s">
        <v>17</v>
      </c>
      <c r="K157" s="52" t="s">
        <v>26</v>
      </c>
      <c r="L157" s="52" t="s">
        <v>26</v>
      </c>
      <c r="M157" s="52" t="s">
        <v>26</v>
      </c>
      <c r="N157" s="53" t="s">
        <v>26</v>
      </c>
      <c r="O157" s="47" t="str">
        <f>VLOOKUP(A157,'[28]191-2022-23'!A:P,13,FALSE)</f>
        <v>Qualified</v>
      </c>
      <c r="Q157" s="2" t="str">
        <f>VLOOKUP(A157,'[28]Audit information - OS'!A:J,4,FALSE)</f>
        <v>Improved</v>
      </c>
      <c r="R157" s="2" t="s">
        <v>29</v>
      </c>
      <c r="S157" s="2" t="s">
        <v>29</v>
      </c>
      <c r="T157" s="48" t="str">
        <f>VLOOKUP(A157,'[28]Audit information - OS'!A:K,5,FALSE)</f>
        <v>Financially unqualified with findings on predetermined objectives and/or compliance with laws and regulations</v>
      </c>
      <c r="U157" s="48">
        <f>VLOOKUP(A157,'[28]Audit information - OS'!A:L,6,FALSE)</f>
        <v>0</v>
      </c>
      <c r="V157" s="48">
        <f>VLOOKUP(A157,'[28]Audit information - OS'!A:M,7,FALSE)</f>
        <v>0</v>
      </c>
      <c r="W157" s="48" t="str">
        <f>VLOOKUP(A157,'[28]Audit information - OS'!A:N,2,FALSE)</f>
        <v>Financially unqualified with findings on predetermined objectives and/or compliance with laws and regulations</v>
      </c>
      <c r="X157" s="48" t="str">
        <f>VLOOKUP(A157,'[28]Audit information - OS'!A:O,3,FALSE)</f>
        <v>2024/07/31</v>
      </c>
      <c r="Y157" s="2" t="e">
        <f>VLOOKUP(A157,'[28]AGSA - SOE'!A:A,1,FALSE)</f>
        <v>#N/A</v>
      </c>
      <c r="Z157" s="2" t="str">
        <f>(IFERROR(VLOOKUP(A157,'[28]KSD auditees'!A:A,1,FALSE),"0"))</f>
        <v>0</v>
      </c>
      <c r="AA157" s="29">
        <f>VLOOKUP(A157,[28]Budget!A:L,10,FALSE)</f>
        <v>634029000</v>
      </c>
      <c r="AB157" s="49" t="str">
        <f>IF(_xlfn.XLOOKUP(A157,'[28]Outstanding audits'!A:A,'[28]Outstanding audits'!A:A,"",0)="","No","Yes")</f>
        <v>No</v>
      </c>
      <c r="AC157" s="29">
        <f>_xlfn.XLOOKUP(A157,'[28]Budget 18-19'!A:A,'[28]Budget 18-19'!J:J,"0")</f>
        <v>807730000</v>
      </c>
      <c r="AD157" s="49" t="str">
        <f>_xlfn.XLOOKUP(A157,'[28]ASMIS 2022-23'!A:A,'[28]ASMIS 2022-23'!I:I,"",0)</f>
        <v>Qualified</v>
      </c>
      <c r="AJ157" s="29">
        <f>_xlfn.XLOOKUP(A157,'[28]Budget 22-23'!A:A,'[28]Budget 22-23'!J:J,"0")</f>
        <v>646663000</v>
      </c>
      <c r="AM157" s="29">
        <f>VLOOKUP(A157,[28]Budget!A:L,11,FALSE)</f>
        <v>21065000</v>
      </c>
      <c r="AN157" s="29">
        <f>VLOOKUP(A157,[28]Budget!A:L,12,FALSE)</f>
        <v>612964000</v>
      </c>
      <c r="AP157" s="50">
        <f t="shared" si="2"/>
        <v>0</v>
      </c>
    </row>
    <row r="158" spans="1:42" ht="21" customHeight="1" x14ac:dyDescent="0.25">
      <c r="A158" s="43">
        <v>491</v>
      </c>
      <c r="B158" s="44" t="s">
        <v>809</v>
      </c>
      <c r="C158" s="44" t="s">
        <v>312</v>
      </c>
      <c r="D158" s="44" t="s">
        <v>454</v>
      </c>
      <c r="E158" s="44" t="s">
        <v>737</v>
      </c>
      <c r="F158" s="44" t="s">
        <v>437</v>
      </c>
      <c r="G158" s="44" t="s">
        <v>810</v>
      </c>
      <c r="H158" s="44" t="s">
        <v>809</v>
      </c>
      <c r="I158" s="44" t="s">
        <v>440</v>
      </c>
      <c r="J158" s="51" t="s">
        <v>17</v>
      </c>
      <c r="K158" s="51" t="s">
        <v>17</v>
      </c>
      <c r="L158" s="51" t="s">
        <v>17</v>
      </c>
      <c r="M158" s="51" t="s">
        <v>17</v>
      </c>
      <c r="N158" s="54" t="s">
        <v>17</v>
      </c>
      <c r="O158" s="47" t="str">
        <f>VLOOKUP(A158,'[28]191-2022-23'!A:P,13,FALSE)</f>
        <v>Unqualified with no findings</v>
      </c>
      <c r="Q158" s="2" t="str">
        <f>VLOOKUP(A158,'[28]Audit information - OS'!A:J,4,FALSE)</f>
        <v>Unchanged</v>
      </c>
      <c r="R158" s="2" t="s">
        <v>18</v>
      </c>
      <c r="S158" s="2" t="s">
        <v>27</v>
      </c>
      <c r="T158" s="48" t="str">
        <f>VLOOKUP(A158,'[28]Audit information - OS'!A:K,5,FALSE)</f>
        <v>Financially unqualified with findings on predetermined objectives and/or compliance with laws and regulations</v>
      </c>
      <c r="U158" s="48">
        <f>VLOOKUP(A158,'[28]Audit information - OS'!A:L,6,FALSE)</f>
        <v>0</v>
      </c>
      <c r="V158" s="48">
        <f>VLOOKUP(A158,'[28]Audit information - OS'!A:M,7,FALSE)</f>
        <v>0</v>
      </c>
      <c r="W158" s="48" t="str">
        <f>VLOOKUP(A158,'[28]Audit information - OS'!A:N,2,FALSE)</f>
        <v>Financially unqualified with findings on predetermined objectives and/or compliance with laws and regulations</v>
      </c>
      <c r="X158" s="48" t="str">
        <f>VLOOKUP(A158,'[28]Audit information - OS'!A:O,3,FALSE)</f>
        <v>2024/07/31</v>
      </c>
      <c r="Y158" s="2" t="e">
        <f>VLOOKUP(A158,'[28]AGSA - SOE'!A:A,1,FALSE)</f>
        <v>#N/A</v>
      </c>
      <c r="Z158" s="2" t="str">
        <f>(IFERROR(VLOOKUP(A158,'[28]KSD auditees'!A:A,1,FALSE),"0"))</f>
        <v>0</v>
      </c>
      <c r="AA158" s="29">
        <f>VLOOKUP(A158,[28]Budget!A:L,10,FALSE)</f>
        <v>2643002000</v>
      </c>
      <c r="AB158" s="49" t="str">
        <f>IF(_xlfn.XLOOKUP(A158,'[28]Outstanding audits'!A:A,'[28]Outstanding audits'!A:A,"",0)="","No","Yes")</f>
        <v>No</v>
      </c>
      <c r="AC158" s="29">
        <f>_xlfn.XLOOKUP(A158,'[28]Budget 18-19'!A:A,'[28]Budget 18-19'!J:J,"0")</f>
        <v>2271699000</v>
      </c>
      <c r="AD158" s="49" t="str">
        <f>_xlfn.XLOOKUP(A158,'[28]ASMIS 2022-23'!A:A,'[28]ASMIS 2022-23'!I:I,"",0)</f>
        <v>Unqualified with findings</v>
      </c>
      <c r="AJ158" s="29">
        <f>_xlfn.XLOOKUP(A158,'[28]Budget 22-23'!A:A,'[28]Budget 22-23'!J:J,"0")</f>
        <v>2999000000</v>
      </c>
      <c r="AM158" s="29">
        <f>VLOOKUP(A158,[28]Budget!A:L,11,FALSE)</f>
        <v>316640000</v>
      </c>
      <c r="AN158" s="29">
        <f>VLOOKUP(A158,[28]Budget!A:L,12,FALSE)</f>
        <v>2326362000</v>
      </c>
      <c r="AP158" s="50">
        <f t="shared" si="2"/>
        <v>0</v>
      </c>
    </row>
    <row r="159" spans="1:42" ht="21" customHeight="1" x14ac:dyDescent="0.25">
      <c r="A159" s="43">
        <v>501</v>
      </c>
      <c r="B159" s="44" t="s">
        <v>760</v>
      </c>
      <c r="C159" s="44" t="s">
        <v>312</v>
      </c>
      <c r="D159" s="44" t="s">
        <v>454</v>
      </c>
      <c r="E159" s="44" t="s">
        <v>737</v>
      </c>
      <c r="F159" s="44" t="s">
        <v>437</v>
      </c>
      <c r="G159" s="44" t="s">
        <v>759</v>
      </c>
      <c r="H159" s="44" t="s">
        <v>760</v>
      </c>
      <c r="I159" s="44" t="s">
        <v>755</v>
      </c>
      <c r="J159" s="51" t="s">
        <v>17</v>
      </c>
      <c r="K159" s="45" t="s">
        <v>33</v>
      </c>
      <c r="L159" s="45" t="s">
        <v>33</v>
      </c>
      <c r="M159" s="51" t="s">
        <v>17</v>
      </c>
      <c r="N159" s="54" t="s">
        <v>17</v>
      </c>
      <c r="O159" s="47" t="str">
        <f>VLOOKUP(A159,'[28]191-2022-23'!A:P,13,FALSE)</f>
        <v>Unqualified with findings</v>
      </c>
      <c r="Q159" s="2" t="str">
        <f>VLOOKUP(A159,'[28]Audit information - OS'!A:J,4,FALSE)</f>
        <v>Regressed</v>
      </c>
      <c r="R159" s="2" t="s">
        <v>18</v>
      </c>
      <c r="S159" s="2" t="s">
        <v>18</v>
      </c>
      <c r="T159" s="48" t="str">
        <f>VLOOKUP(A159,'[28]Audit information - OS'!A:K,5,FALSE)</f>
        <v>Financially unqualified with findings on predetermined objectives and/or compliance with laws and regulations</v>
      </c>
      <c r="U159" s="48">
        <f>VLOOKUP(A159,'[28]Audit information - OS'!A:L,6,FALSE)</f>
        <v>0</v>
      </c>
      <c r="V159" s="48">
        <f>VLOOKUP(A159,'[28]Audit information - OS'!A:M,7,FALSE)</f>
        <v>0</v>
      </c>
      <c r="W159" s="48" t="str">
        <f>VLOOKUP(A159,'[28]Audit information - OS'!A:N,2,FALSE)</f>
        <v>Financially unqualified with no findings on predetermined objectives or compliance with laws and regulations</v>
      </c>
      <c r="X159" s="48" t="str">
        <f>VLOOKUP(A159,'[28]Audit information - OS'!A:O,3,FALSE)</f>
        <v>2024/07/31</v>
      </c>
      <c r="Y159" s="2" t="e">
        <f>VLOOKUP(A159,'[28]AGSA - SOE'!A:A,1,FALSE)</f>
        <v>#N/A</v>
      </c>
      <c r="Z159" s="2" t="str">
        <f>(IFERROR(VLOOKUP(A159,'[28]KSD auditees'!A:A,1,FALSE),"0"))</f>
        <v>0</v>
      </c>
      <c r="AA159" s="29">
        <f>VLOOKUP(A159,[28]Budget!A:L,10,FALSE)</f>
        <v>690344000</v>
      </c>
      <c r="AB159" s="49" t="str">
        <f>IF(_xlfn.XLOOKUP(A159,'[28]Outstanding audits'!A:A,'[28]Outstanding audits'!A:A,"",0)="","No","Yes")</f>
        <v>No</v>
      </c>
      <c r="AC159" s="29">
        <f>_xlfn.XLOOKUP(A159,'[28]Budget 18-19'!A:A,'[28]Budget 18-19'!J:J,"0")</f>
        <v>512322000</v>
      </c>
      <c r="AD159" s="49" t="str">
        <f>_xlfn.XLOOKUP(A159,'[28]ASMIS 2022-23'!A:A,'[28]ASMIS 2022-23'!I:I,"",0)</f>
        <v>Unqualified with no findings</v>
      </c>
      <c r="AJ159" s="29">
        <f>_xlfn.XLOOKUP(A159,'[28]Budget 22-23'!A:A,'[28]Budget 22-23'!J:J,"0")</f>
        <v>611541000</v>
      </c>
      <c r="AM159" s="29">
        <f>VLOOKUP(A159,[28]Budget!A:L,11,FALSE)</f>
        <v>30547000</v>
      </c>
      <c r="AN159" s="29">
        <f>VLOOKUP(A159,[28]Budget!A:L,12,FALSE)</f>
        <v>659797000</v>
      </c>
      <c r="AP159" s="50">
        <f t="shared" si="2"/>
        <v>0</v>
      </c>
    </row>
    <row r="160" spans="1:42" ht="21" customHeight="1" x14ac:dyDescent="0.25">
      <c r="A160" s="43">
        <v>516</v>
      </c>
      <c r="B160" s="44" t="s">
        <v>209</v>
      </c>
      <c r="C160" s="44" t="s">
        <v>326</v>
      </c>
      <c r="D160" s="44" t="s">
        <v>454</v>
      </c>
      <c r="E160" s="44" t="s">
        <v>571</v>
      </c>
      <c r="F160" s="44" t="s">
        <v>571</v>
      </c>
      <c r="G160" s="44" t="s">
        <v>209</v>
      </c>
      <c r="H160" s="44" t="s">
        <v>1</v>
      </c>
      <c r="I160" s="44" t="s">
        <v>1</v>
      </c>
      <c r="J160" s="51" t="s">
        <v>17</v>
      </c>
      <c r="K160" s="52" t="s">
        <v>26</v>
      </c>
      <c r="L160" s="52" t="s">
        <v>26</v>
      </c>
      <c r="M160" s="52" t="s">
        <v>26</v>
      </c>
      <c r="N160" s="53" t="s">
        <v>26</v>
      </c>
      <c r="O160" s="47" t="str">
        <f>VLOOKUP(A160,'[28]191-2022-23'!A:P,13,FALSE)</f>
        <v>Qualified</v>
      </c>
      <c r="Q160" s="2" t="str">
        <f>VLOOKUP(A160,'[28]Audit information - OS'!A:J,4,FALSE)</f>
        <v>Improved</v>
      </c>
      <c r="R160" s="2" t="s">
        <v>29</v>
      </c>
      <c r="S160" s="2" t="s">
        <v>29</v>
      </c>
      <c r="T160" s="48" t="str">
        <f>VLOOKUP(A160,'[28]Audit information - OS'!A:K,5,FALSE)</f>
        <v>Financially unqualified with findings on predetermined objectives and/or compliance with laws and regulations</v>
      </c>
      <c r="U160" s="48">
        <f>VLOOKUP(A160,'[28]Audit information - OS'!A:L,6,FALSE)</f>
        <v>0</v>
      </c>
      <c r="V160" s="48">
        <f>VLOOKUP(A160,'[28]Audit information - OS'!A:M,7,FALSE)</f>
        <v>0</v>
      </c>
      <c r="W160" s="48" t="str">
        <f>VLOOKUP(A160,'[28]Audit information - OS'!A:N,2,FALSE)</f>
        <v>Financially unqualified with findings on predetermined objectives and/or compliance with laws and regulations</v>
      </c>
      <c r="X160" s="48" t="str">
        <f>VLOOKUP(A160,'[28]Audit information - OS'!A:O,3,FALSE)</f>
        <v>2024/07/31</v>
      </c>
      <c r="Y160" s="2" t="e">
        <f>VLOOKUP(A160,'[28]AGSA - SOE'!A:A,1,FALSE)</f>
        <v>#N/A</v>
      </c>
      <c r="Z160" s="2">
        <f>(IFERROR(VLOOKUP(A160,'[28]KSD auditees'!A:A,1,FALSE),"0"))</f>
        <v>516</v>
      </c>
      <c r="AA160" s="29">
        <f>VLOOKUP(A160,[28]Budget!A:L,10,FALSE)</f>
        <v>13081466000</v>
      </c>
      <c r="AB160" s="49" t="str">
        <f>IF(_xlfn.XLOOKUP(A160,'[28]Outstanding audits'!A:A,'[28]Outstanding audits'!A:A,"",0)="","No","Yes")</f>
        <v>No</v>
      </c>
      <c r="AC160" s="29">
        <f>_xlfn.XLOOKUP(A160,'[28]Budget 18-19'!A:A,'[28]Budget 18-19'!J:J,"0")</f>
        <v>10565677000</v>
      </c>
      <c r="AD160" s="49" t="str">
        <f>_xlfn.XLOOKUP(A160,'[28]ASMIS 2022-23'!A:A,'[28]ASMIS 2022-23'!I:I,"",0)</f>
        <v>Qualified</v>
      </c>
      <c r="AJ160" s="29">
        <f>_xlfn.XLOOKUP(A160,'[28]Budget 22-23'!A:A,'[28]Budget 22-23'!J:J,"0")</f>
        <v>12854013000</v>
      </c>
      <c r="AM160" s="29">
        <f>VLOOKUP(A160,[28]Budget!A:L,11,FALSE)</f>
        <v>3084721000</v>
      </c>
      <c r="AN160" s="29">
        <f>VLOOKUP(A160,[28]Budget!A:L,12,FALSE)</f>
        <v>9996745000</v>
      </c>
      <c r="AP160" s="50">
        <f t="shared" si="2"/>
        <v>0</v>
      </c>
    </row>
    <row r="161" spans="1:42" ht="21" customHeight="1" x14ac:dyDescent="0.25">
      <c r="A161" s="43">
        <v>424</v>
      </c>
      <c r="B161" s="44" t="s">
        <v>213</v>
      </c>
      <c r="C161" s="44" t="s">
        <v>326</v>
      </c>
      <c r="D161" s="44" t="s">
        <v>454</v>
      </c>
      <c r="E161" s="44" t="s">
        <v>625</v>
      </c>
      <c r="F161" s="44" t="s">
        <v>625</v>
      </c>
      <c r="G161" s="44" t="s">
        <v>209</v>
      </c>
      <c r="H161" s="44" t="s">
        <v>1</v>
      </c>
      <c r="I161" s="44" t="s">
        <v>1</v>
      </c>
      <c r="J161" s="51" t="s">
        <v>17</v>
      </c>
      <c r="K161" s="51" t="s">
        <v>17</v>
      </c>
      <c r="L161" s="51" t="s">
        <v>17</v>
      </c>
      <c r="M161" s="45" t="s">
        <v>33</v>
      </c>
      <c r="N161" s="46" t="s">
        <v>33</v>
      </c>
      <c r="O161" s="47" t="str">
        <f>VLOOKUP(A161,'[28]191-2022-23'!A:P,13,FALSE)</f>
        <v>Unqualified with findings</v>
      </c>
      <c r="P161" s="2">
        <v>1</v>
      </c>
      <c r="Q161" s="2" t="str">
        <f>VLOOKUP(A161,'[28]Audit information - OS'!A:J,4,FALSE)</f>
        <v>Unchanged</v>
      </c>
      <c r="R161" s="2" t="s">
        <v>27</v>
      </c>
      <c r="S161" s="2" t="s">
        <v>18</v>
      </c>
      <c r="T161" s="48" t="str">
        <f>VLOOKUP(A161,'[28]Audit information - OS'!A:K,5,FALSE)</f>
        <v>Financially unqualified with findings on predetermined objectives and/or compliance with laws and regulations</v>
      </c>
      <c r="U161" s="48">
        <f>VLOOKUP(A161,'[28]Audit information - OS'!A:L,6,FALSE)</f>
        <v>0</v>
      </c>
      <c r="V161" s="48">
        <f>VLOOKUP(A161,'[28]Audit information - OS'!A:M,7,FALSE)</f>
        <v>0</v>
      </c>
      <c r="W161" s="48" t="str">
        <f>VLOOKUP(A161,'[28]Audit information - OS'!A:N,2,FALSE)</f>
        <v>Financially unqualified with findings on predetermined objectives and/or compliance with laws and regulations</v>
      </c>
      <c r="X161" s="48" t="str">
        <f>VLOOKUP(A161,'[28]Audit information - OS'!A:O,3,FALSE)</f>
        <v>2024/07/31</v>
      </c>
      <c r="Y161" s="2" t="e">
        <f>VLOOKUP(A161,'[28]AGSA - SOE'!A:A,1,FALSE)</f>
        <v>#N/A</v>
      </c>
      <c r="Z161" s="2">
        <f>(IFERROR(VLOOKUP(A161,'[28]KSD auditees'!A:A,1,FALSE),"0"))</f>
        <v>424</v>
      </c>
      <c r="AA161" s="29">
        <f>VLOOKUP(A161,[28]Budget!A:L,10,FALSE)</f>
        <v>2511634000</v>
      </c>
      <c r="AB161" s="49" t="str">
        <f>IF(_xlfn.XLOOKUP(A161,'[28]Outstanding audits'!A:A,'[28]Outstanding audits'!A:A,"",0)="","No","Yes")</f>
        <v>No</v>
      </c>
      <c r="AC161" s="29">
        <f>_xlfn.XLOOKUP(A161,'[28]Budget 18-19'!A:A,'[28]Budget 18-19'!J:J,"0")</f>
        <v>2066228000</v>
      </c>
      <c r="AD161" s="49" t="str">
        <f>_xlfn.XLOOKUP(A161,'[28]ASMIS 2022-23'!A:A,'[28]ASMIS 2022-23'!I:I,"",0)</f>
        <v>Unqualified with findings</v>
      </c>
      <c r="AJ161" s="29">
        <f>_xlfn.XLOOKUP(A161,'[28]Budget 22-23'!A:A,'[28]Budget 22-23'!J:J,"0")</f>
        <v>2492022000</v>
      </c>
      <c r="AM161" s="29">
        <f>VLOOKUP(A161,[28]Budget!A:L,11,FALSE)</f>
        <v>82487000</v>
      </c>
      <c r="AN161" s="29">
        <f>VLOOKUP(A161,[28]Budget!A:L,12,FALSE)</f>
        <v>2429147000</v>
      </c>
      <c r="AP161" s="50">
        <f t="shared" si="2"/>
        <v>0</v>
      </c>
    </row>
    <row r="162" spans="1:42" ht="21" customHeight="1" x14ac:dyDescent="0.25">
      <c r="A162" s="43">
        <v>517</v>
      </c>
      <c r="B162" s="44" t="s">
        <v>1597</v>
      </c>
      <c r="C162" s="44" t="s">
        <v>326</v>
      </c>
      <c r="D162" s="44" t="s">
        <v>454</v>
      </c>
      <c r="E162" s="44" t="s">
        <v>1086</v>
      </c>
      <c r="F162" s="44" t="s">
        <v>1086</v>
      </c>
      <c r="G162" s="44" t="s">
        <v>168</v>
      </c>
      <c r="H162" s="44" t="s">
        <v>1</v>
      </c>
      <c r="I162" s="44" t="s">
        <v>1</v>
      </c>
      <c r="J162" s="45" t="s">
        <v>33</v>
      </c>
      <c r="K162" s="45" t="s">
        <v>33</v>
      </c>
      <c r="L162" s="45" t="s">
        <v>33</v>
      </c>
      <c r="M162" s="45" t="s">
        <v>33</v>
      </c>
      <c r="N162" s="46" t="s">
        <v>33</v>
      </c>
      <c r="O162" s="47" t="str">
        <f>VLOOKUP(A162,'[28]191-2022-23'!A:P,13,FALSE)</f>
        <v>Unqualified with no findings</v>
      </c>
      <c r="P162" s="2">
        <v>1</v>
      </c>
      <c r="Q162" s="65" t="s">
        <v>18</v>
      </c>
      <c r="R162" s="65" t="s">
        <v>18</v>
      </c>
      <c r="S162" s="66" t="s">
        <v>18</v>
      </c>
      <c r="T162" s="48" t="str">
        <f>VLOOKUP(A162,'[28]Audit information - OS'!A:K,5,FALSE)</f>
        <v>Financially unqualified with no findings on predetermined objectives or compliance with laws and regulations</v>
      </c>
      <c r="U162" s="48">
        <f>VLOOKUP(A162,'[28]Audit information - OS'!A:L,6,FALSE)</f>
        <v>0</v>
      </c>
      <c r="V162" s="48">
        <f>VLOOKUP(A162,'[28]Audit information - OS'!A:M,7,FALSE)</f>
        <v>0</v>
      </c>
      <c r="W162" s="48" t="str">
        <f>VLOOKUP(A162,'[28]Audit information - OS'!A:N,2,FALSE)</f>
        <v>Financially unqualified with no findings on predetermined objectives or compliance with laws and regulations</v>
      </c>
      <c r="X162" s="48" t="str">
        <f>VLOOKUP(A162,'[28]Audit information - OS'!A:O,3,FALSE)</f>
        <v>2024/07/31</v>
      </c>
      <c r="Y162" s="2" t="e">
        <f>VLOOKUP(A162,'[28]AGSA - SOE'!A:A,1,FALSE)</f>
        <v>#N/A</v>
      </c>
      <c r="Z162" s="2">
        <f>(IFERROR(VLOOKUP(A162,'[28]KSD auditees'!A:A,1,FALSE),"0"))</f>
        <v>517</v>
      </c>
      <c r="AA162" s="29">
        <f>VLOOKUP(A162,[28]Budget!A:L,10,FALSE)</f>
        <v>9627425000</v>
      </c>
      <c r="AB162" s="49" t="str">
        <f>IF(_xlfn.XLOOKUP(A162,'[28]Outstanding audits'!A:A,'[28]Outstanding audits'!A:A,"",0)="","No","Yes")</f>
        <v>No</v>
      </c>
      <c r="AC162" s="29">
        <f>_xlfn.XLOOKUP(A162,'[28]Budget 18-19'!A:A,'[28]Budget 18-19'!J:J,"0")</f>
        <v>7869021000</v>
      </c>
      <c r="AD162" s="49" t="str">
        <f>_xlfn.XLOOKUP(A162,'[28]ASMIS 2022-23'!A:A,'[28]ASMIS 2022-23'!I:I,"",0)</f>
        <v>Unqualified with no findings</v>
      </c>
      <c r="AJ162" s="29">
        <f>_xlfn.XLOOKUP(A162,'[28]Budget 22-23'!A:A,'[28]Budget 22-23'!J:J,"0")</f>
        <v>9430958000</v>
      </c>
      <c r="AM162" s="29">
        <f>VLOOKUP(A162,[28]Budget!A:L,11,FALSE)</f>
        <v>3275590000</v>
      </c>
      <c r="AN162" s="29">
        <f>VLOOKUP(A162,[28]Budget!A:L,12,FALSE)</f>
        <v>6351835000</v>
      </c>
      <c r="AP162" s="50">
        <f t="shared" si="2"/>
        <v>0</v>
      </c>
    </row>
    <row r="163" spans="1:42" ht="20.25" customHeight="1" x14ac:dyDescent="0.25">
      <c r="A163" s="43">
        <v>445</v>
      </c>
      <c r="B163" s="44" t="s">
        <v>214</v>
      </c>
      <c r="C163" s="44" t="s">
        <v>326</v>
      </c>
      <c r="D163" s="44" t="s">
        <v>454</v>
      </c>
      <c r="E163" s="44" t="s">
        <v>1065</v>
      </c>
      <c r="F163" s="44" t="s">
        <v>1065</v>
      </c>
      <c r="G163" s="44" t="s">
        <v>209</v>
      </c>
      <c r="H163" s="44" t="s">
        <v>1</v>
      </c>
      <c r="I163" s="44" t="s">
        <v>1</v>
      </c>
      <c r="J163" s="51" t="s">
        <v>17</v>
      </c>
      <c r="K163" s="51" t="s">
        <v>17</v>
      </c>
      <c r="L163" s="51" t="s">
        <v>17</v>
      </c>
      <c r="M163" s="52" t="s">
        <v>26</v>
      </c>
      <c r="N163" s="53" t="s">
        <v>26</v>
      </c>
      <c r="O163" s="47" t="str">
        <f>VLOOKUP(A163,'[28]191-2022-23'!A:P,13,FALSE)</f>
        <v>Unqualified with findings</v>
      </c>
      <c r="P163" s="2">
        <v>1</v>
      </c>
      <c r="Q163" s="67" t="str">
        <f>VLOOKUP(A161,'[28]Audit information - OS'!A:J,4,FALSE)</f>
        <v>Unchanged</v>
      </c>
      <c r="R163" s="60" t="s">
        <v>29</v>
      </c>
      <c r="S163" s="2" t="s">
        <v>18</v>
      </c>
      <c r="T163" s="48" t="str">
        <f>VLOOKUP(A163,'[28]Audit information - OS'!A:K,5,FALSE)</f>
        <v>Financially unqualified with findings on predetermined objectives and/or compliance with laws and regulations</v>
      </c>
      <c r="U163" s="48">
        <f>VLOOKUP(A163,'[28]Audit information - OS'!A:L,6,FALSE)</f>
        <v>0</v>
      </c>
      <c r="V163" s="48">
        <f>VLOOKUP(A163,'[28]Audit information - OS'!A:M,7,FALSE)</f>
        <v>0</v>
      </c>
      <c r="W163" s="48" t="str">
        <f>VLOOKUP(A163,'[28]Audit information - OS'!A:N,2,FALSE)</f>
        <v>Financially unqualified with findings on predetermined objectives and/or compliance with laws and regulations</v>
      </c>
      <c r="X163" s="48" t="str">
        <f>VLOOKUP(A163,'[28]Audit information - OS'!A:O,3,FALSE)</f>
        <v>2024/07/31</v>
      </c>
      <c r="Y163" s="2" t="e">
        <f>VLOOKUP(A163,'[28]AGSA - SOE'!A:A,1,FALSE)</f>
        <v>#N/A</v>
      </c>
      <c r="Z163" s="2">
        <f>(IFERROR(VLOOKUP(A163,'[28]KSD auditees'!A:A,1,FALSE),"0"))</f>
        <v>445</v>
      </c>
      <c r="AA163" s="29">
        <f>VLOOKUP(A163,[28]Budget!A:L,10,FALSE)</f>
        <v>372516000</v>
      </c>
      <c r="AB163" s="49" t="str">
        <f>IF(_xlfn.XLOOKUP(A163,'[28]Outstanding audits'!A:A,'[28]Outstanding audits'!A:A,"",0)="","No","Yes")</f>
        <v>No</v>
      </c>
      <c r="AC163" s="29">
        <f>_xlfn.XLOOKUP(A163,'[28]Budget 18-19'!A:A,'[28]Budget 18-19'!J:J,"0")</f>
        <v>319179000</v>
      </c>
      <c r="AD163" s="49" t="str">
        <f>_xlfn.XLOOKUP(A163,'[28]ASMIS 2022-23'!A:A,'[28]ASMIS 2022-23'!I:I,"",0)</f>
        <v>Unqualified with findings</v>
      </c>
      <c r="AJ163" s="29">
        <f>_xlfn.XLOOKUP(A163,'[28]Budget 22-23'!A:A,'[28]Budget 22-23'!J:J,"0")</f>
        <v>360468000</v>
      </c>
      <c r="AM163" s="29">
        <f>VLOOKUP(A163,[28]Budget!A:L,11,FALSE)</f>
        <v>11915000</v>
      </c>
      <c r="AN163" s="29">
        <f>VLOOKUP(A163,[28]Budget!A:L,12,FALSE)</f>
        <v>360601000</v>
      </c>
      <c r="AP163" s="50">
        <f t="shared" si="2"/>
        <v>0</v>
      </c>
    </row>
    <row r="164" spans="1:42" ht="39.75" customHeight="1" x14ac:dyDescent="0.25">
      <c r="A164" s="43">
        <v>1570</v>
      </c>
      <c r="B164" s="44" t="s">
        <v>215</v>
      </c>
      <c r="C164" s="44" t="s">
        <v>326</v>
      </c>
      <c r="D164" s="44" t="s">
        <v>454</v>
      </c>
      <c r="E164" s="44" t="s">
        <v>1086</v>
      </c>
      <c r="F164" s="44" t="s">
        <v>1086</v>
      </c>
      <c r="G164" s="44" t="s">
        <v>209</v>
      </c>
      <c r="H164" s="44" t="s">
        <v>1</v>
      </c>
      <c r="I164" s="44" t="s">
        <v>1</v>
      </c>
      <c r="J164" s="51" t="s">
        <v>17</v>
      </c>
      <c r="K164" s="57" t="s">
        <v>1596</v>
      </c>
      <c r="L164" s="57" t="s">
        <v>1596</v>
      </c>
      <c r="M164" s="57" t="s">
        <v>1596</v>
      </c>
      <c r="N164" s="58" t="s">
        <v>1596</v>
      </c>
      <c r="O164" s="47" t="s">
        <v>1596</v>
      </c>
      <c r="P164" s="2">
        <v>1</v>
      </c>
      <c r="Q164" s="67" t="s">
        <v>111</v>
      </c>
      <c r="R164" s="56" t="s">
        <v>111</v>
      </c>
      <c r="S164" s="68" t="s">
        <v>111</v>
      </c>
      <c r="T164" s="48" t="str">
        <f>VLOOKUP(A164,'[28]Audit information - OS'!A:K,5,FALSE)</f>
        <v>Financially unqualified with findings on predetermined objectives and/or compliance with laws and regulations</v>
      </c>
      <c r="U164" s="48">
        <f>VLOOKUP(A164,'[28]Audit information - OS'!A:L,6,FALSE)</f>
        <v>0</v>
      </c>
      <c r="V164" s="48">
        <f>VLOOKUP(A164,'[28]Audit information - OS'!A:M,7,FALSE)</f>
        <v>0</v>
      </c>
      <c r="W164" s="48" t="str">
        <f>VLOOKUP(A164,'[28]Audit information - OS'!A:N,2,FALSE)</f>
        <v>Financially unqualified with findings on predetermined objectives and/or compliance with laws and regulations</v>
      </c>
      <c r="X164" s="48" t="str">
        <f>VLOOKUP(A164,'[28]Audit information - OS'!A:O,3,FALSE)</f>
        <v>2024/07/31</v>
      </c>
      <c r="Y164" s="2" t="e">
        <f>VLOOKUP(A164,'[28]AGSA - SOE'!A:A,1,FALSE)</f>
        <v>#N/A</v>
      </c>
      <c r="Z164" s="2">
        <f>(IFERROR(VLOOKUP(A164,'[28]KSD auditees'!A:A,1,FALSE),"0"))</f>
        <v>1570</v>
      </c>
      <c r="AA164" s="29">
        <f>VLOOKUP(A164,[28]Budget!A:L,10,FALSE)</f>
        <v>2977147000</v>
      </c>
      <c r="AB164" s="49" t="str">
        <f>IF(_xlfn.XLOOKUP(A164,'[28]Outstanding audits'!A:A,'[28]Outstanding audits'!A:A,"",0)="","No","Yes")</f>
        <v>No</v>
      </c>
      <c r="AC164" s="29" t="str">
        <f>_xlfn.XLOOKUP(A164,'[28]Budget 18-19'!A:A,'[28]Budget 18-19'!J:J,"0")</f>
        <v>0</v>
      </c>
      <c r="AD164" s="49" t="str">
        <f>_xlfn.XLOOKUP(A164,'[28]ASMIS 2022-23'!A:A,'[28]ASMIS 2022-23'!I:I,"",0)</f>
        <v/>
      </c>
      <c r="AJ164" s="29" t="str">
        <f>_xlfn.XLOOKUP(A164,'[28]Budget 22-23'!A:A,'[28]Budget 22-23'!J:J,"0")</f>
        <v>0</v>
      </c>
      <c r="AM164" s="29">
        <f>VLOOKUP(A164,[28]Budget!A:L,11,FALSE)</f>
        <v>74375000</v>
      </c>
      <c r="AN164" s="29">
        <f>VLOOKUP(A164,[28]Budget!A:L,12,FALSE)</f>
        <v>2902772000</v>
      </c>
      <c r="AP164" s="50">
        <f t="shared" si="2"/>
        <v>0</v>
      </c>
    </row>
    <row r="165" spans="1:42" ht="30" customHeight="1" x14ac:dyDescent="0.25">
      <c r="A165" s="43">
        <v>357</v>
      </c>
      <c r="B165" s="44" t="s">
        <v>1272</v>
      </c>
      <c r="C165" s="44" t="s">
        <v>481</v>
      </c>
      <c r="D165" s="44" t="s">
        <v>454</v>
      </c>
      <c r="E165" s="44" t="s">
        <v>1086</v>
      </c>
      <c r="F165" s="44" t="s">
        <v>1086</v>
      </c>
      <c r="G165" s="44" t="s">
        <v>482</v>
      </c>
      <c r="H165" s="44" t="s">
        <v>1</v>
      </c>
      <c r="I165" s="44" t="s">
        <v>1</v>
      </c>
      <c r="J165" s="45" t="s">
        <v>33</v>
      </c>
      <c r="K165" s="45" t="s">
        <v>33</v>
      </c>
      <c r="L165" s="45" t="s">
        <v>33</v>
      </c>
      <c r="M165" s="45" t="s">
        <v>33</v>
      </c>
      <c r="N165" s="46" t="s">
        <v>33</v>
      </c>
      <c r="O165" s="47" t="str">
        <f>VLOOKUP(A165,'[28]191-2022-23'!A:P,13,FALSE)</f>
        <v>Unqualified with no findings</v>
      </c>
      <c r="Q165" s="2" t="str">
        <f>VLOOKUP(A165,'[28]Audit information - OS'!A:J,4,FALSE)</f>
        <v>Unchanged</v>
      </c>
      <c r="R165" s="2" t="s">
        <v>18</v>
      </c>
      <c r="S165" s="2" t="s">
        <v>18</v>
      </c>
      <c r="T165" s="48" t="str">
        <f>VLOOKUP(A165,'[28]Audit information - OS'!A:K,5,FALSE)</f>
        <v>Financially unqualified with no findings on predetermined objectives or compliance with laws and regulations</v>
      </c>
      <c r="U165" s="48">
        <f>VLOOKUP(A165,'[28]Audit information - OS'!A:L,6,FALSE)</f>
        <v>0</v>
      </c>
      <c r="V165" s="48">
        <f>VLOOKUP(A165,'[28]Audit information - OS'!A:M,7,FALSE)</f>
        <v>0</v>
      </c>
      <c r="W165" s="48" t="str">
        <f>VLOOKUP(A165,'[28]Audit information - OS'!A:N,2,FALSE)</f>
        <v>Financially unqualified with no findings on predetermined objectives or compliance with laws and regulations</v>
      </c>
      <c r="X165" s="48" t="str">
        <f>VLOOKUP(A165,'[28]Audit information - OS'!A:O,3,FALSE)</f>
        <v>2024/07/31</v>
      </c>
      <c r="Y165" s="2" t="e">
        <f>VLOOKUP(A165,'[28]AGSA - SOE'!A:A,1,FALSE)</f>
        <v>#N/A</v>
      </c>
      <c r="Z165" s="2" t="str">
        <f>(IFERROR(VLOOKUP(A165,'[28]KSD auditees'!A:A,1,FALSE),"0"))</f>
        <v>0</v>
      </c>
      <c r="AA165" s="29">
        <f>VLOOKUP(A165,[28]Budget!A:L,10,FALSE)</f>
        <v>241105000</v>
      </c>
      <c r="AB165" s="49" t="str">
        <f>IF(_xlfn.XLOOKUP(A165,'[28]Outstanding audits'!A:A,'[28]Outstanding audits'!A:A,"",0)="","No","Yes")</f>
        <v>No</v>
      </c>
      <c r="AC165" s="29">
        <f>_xlfn.XLOOKUP(A165,'[28]Budget 18-19'!A:A,'[28]Budget 18-19'!J:J,"0")</f>
        <v>187371000</v>
      </c>
      <c r="AD165" s="49" t="str">
        <f>_xlfn.XLOOKUP(A165,'[28]ASMIS 2022-23'!A:A,'[28]ASMIS 2022-23'!I:I,"",0)</f>
        <v>Unqualified with no findings</v>
      </c>
      <c r="AJ165" s="29">
        <f>_xlfn.XLOOKUP(A165,'[28]Budget 22-23'!A:A,'[28]Budget 22-23'!J:J,"0")</f>
        <v>237476000</v>
      </c>
      <c r="AM165" s="29">
        <f>VLOOKUP(A165,[28]Budget!A:L,11,FALSE)</f>
        <v>6829000</v>
      </c>
      <c r="AN165" s="29">
        <f>VLOOKUP(A165,[28]Budget!A:L,12,FALSE)</f>
        <v>234276000</v>
      </c>
      <c r="AP165" s="50">
        <f t="shared" si="2"/>
        <v>0</v>
      </c>
    </row>
    <row r="166" spans="1:42" ht="30" customHeight="1" x14ac:dyDescent="0.25">
      <c r="A166" s="43">
        <v>3</v>
      </c>
      <c r="B166" s="44" t="s">
        <v>109</v>
      </c>
      <c r="C166" s="44" t="s">
        <v>316</v>
      </c>
      <c r="D166" s="44" t="s">
        <v>448</v>
      </c>
      <c r="E166" s="44" t="s">
        <v>896</v>
      </c>
      <c r="F166" s="44" t="s">
        <v>437</v>
      </c>
      <c r="G166" s="44" t="s">
        <v>1</v>
      </c>
      <c r="H166" s="44" t="s">
        <v>1517</v>
      </c>
      <c r="I166" s="44" t="s">
        <v>1</v>
      </c>
      <c r="J166" s="51" t="s">
        <v>17</v>
      </c>
      <c r="K166" s="69" t="s">
        <v>94</v>
      </c>
      <c r="L166" s="51" t="s">
        <v>17</v>
      </c>
      <c r="M166" s="52" t="s">
        <v>26</v>
      </c>
      <c r="N166" s="54" t="s">
        <v>17</v>
      </c>
      <c r="O166" s="47" t="str">
        <f>VLOOKUP(A166,'[28]191-2022-23'!A:P,13,FALSE)</f>
        <v>Unqualified with findings</v>
      </c>
      <c r="Q166" s="2" t="str">
        <f>VLOOKUP(A166,'[28]Audit information - OS'!A:J,4,FALSE)</f>
        <v>Improved</v>
      </c>
      <c r="R166" s="2" t="s">
        <v>18</v>
      </c>
      <c r="S166" s="2" t="s">
        <v>18</v>
      </c>
      <c r="T166" s="48" t="str">
        <f>VLOOKUP(A166,'[28]Audit information - OS'!A:K,5,FALSE)</f>
        <v>Financially unqualified with findings on predetermined objectives and/or compliance with laws and regulations</v>
      </c>
      <c r="U166" s="48">
        <f>VLOOKUP(A166,'[28]Audit information - OS'!A:L,6,FALSE)</f>
        <v>0</v>
      </c>
      <c r="V166" s="48">
        <f>VLOOKUP(A166,'[28]Audit information - OS'!A:M,7,FALSE)</f>
        <v>0</v>
      </c>
      <c r="W166" s="48" t="str">
        <f>VLOOKUP(A166,'[28]Audit information - OS'!A:N,2,FALSE)</f>
        <v>Qualified</v>
      </c>
      <c r="X166" s="48" t="str">
        <f>VLOOKUP(A166,'[28]Audit information - OS'!A:O,3,FALSE)</f>
        <v>2024/07/31</v>
      </c>
      <c r="Y166" s="2" t="e">
        <f>VLOOKUP(A166,'[28]AGSA - SOE'!A:A,1,FALSE)</f>
        <v>#N/A</v>
      </c>
      <c r="Z166" s="2">
        <f>(IFERROR(VLOOKUP(A166,'[28]KSD auditees'!A:A,1,FALSE),"0"))</f>
        <v>3</v>
      </c>
      <c r="AA166" s="29">
        <f>VLOOKUP(A166,[28]Budget!A:L,10,FALSE)</f>
        <v>2387406000</v>
      </c>
      <c r="AB166" s="49" t="str">
        <f>IF(_xlfn.XLOOKUP(A166,'[28]Outstanding audits'!A:A,'[28]Outstanding audits'!A:A,"",0)="","No","Yes")</f>
        <v>No</v>
      </c>
      <c r="AC166" s="29">
        <f>_xlfn.XLOOKUP(A166,'[28]Budget 18-19'!A:A,'[28]Budget 18-19'!J:J,"0")</f>
        <v>427944000</v>
      </c>
      <c r="AD166" s="49" t="str">
        <f>_xlfn.XLOOKUP(A166,'[28]ASMIS 2022-23'!A:A,'[28]ASMIS 2022-23'!I:I,"",0)</f>
        <v>Audit not finalised at legislated date</v>
      </c>
      <c r="AJ166" s="29">
        <f>_xlfn.XLOOKUP(A166,'[28]Budget 22-23'!A:A,'[28]Budget 22-23'!J:J,"0")</f>
        <v>1358342000</v>
      </c>
      <c r="AM166" s="29">
        <f>VLOOKUP(A166,[28]Budget!A:L,11,FALSE)</f>
        <v>3635000</v>
      </c>
      <c r="AN166" s="29">
        <f>VLOOKUP(A166,[28]Budget!A:L,12,FALSE)</f>
        <v>2383771000</v>
      </c>
      <c r="AP166" s="50">
        <f t="shared" si="2"/>
        <v>0</v>
      </c>
    </row>
    <row r="167" spans="1:42" ht="30" customHeight="1" x14ac:dyDescent="0.25">
      <c r="A167" s="43">
        <v>5</v>
      </c>
      <c r="B167" s="44" t="s">
        <v>1273</v>
      </c>
      <c r="C167" s="44" t="s">
        <v>323</v>
      </c>
      <c r="D167" s="44" t="s">
        <v>448</v>
      </c>
      <c r="E167" s="44" t="s">
        <v>737</v>
      </c>
      <c r="F167" s="44" t="s">
        <v>437</v>
      </c>
      <c r="G167" s="44" t="s">
        <v>1</v>
      </c>
      <c r="H167" s="44" t="s">
        <v>743</v>
      </c>
      <c r="I167" s="44" t="s">
        <v>1</v>
      </c>
      <c r="J167" s="45" t="s">
        <v>33</v>
      </c>
      <c r="K167" s="45" t="s">
        <v>33</v>
      </c>
      <c r="L167" s="45" t="s">
        <v>33</v>
      </c>
      <c r="M167" s="45" t="s">
        <v>33</v>
      </c>
      <c r="N167" s="46" t="s">
        <v>33</v>
      </c>
      <c r="O167" s="47" t="str">
        <f>VLOOKUP(A167,'[28]191-2022-23'!A:P,13,FALSE)</f>
        <v>Unqualified with no findings</v>
      </c>
      <c r="Q167" s="2" t="str">
        <f>VLOOKUP(A167,'[28]Audit information - OS'!A:J,4,FALSE)</f>
        <v>Unchanged</v>
      </c>
      <c r="R167" s="2" t="s">
        <v>18</v>
      </c>
      <c r="S167" s="2" t="s">
        <v>18</v>
      </c>
      <c r="T167" s="48" t="str">
        <f>VLOOKUP(A167,'[28]Audit information - OS'!A:K,5,FALSE)</f>
        <v>Financially unqualified with no findings on predetermined objectives or compliance with laws and regulations</v>
      </c>
      <c r="U167" s="48">
        <f>VLOOKUP(A167,'[28]Audit information - OS'!A:L,6,FALSE)</f>
        <v>0</v>
      </c>
      <c r="V167" s="48">
        <f>VLOOKUP(A167,'[28]Audit information - OS'!A:M,7,FALSE)</f>
        <v>0</v>
      </c>
      <c r="W167" s="48" t="str">
        <f>VLOOKUP(A167,'[28]Audit information - OS'!A:N,2,FALSE)</f>
        <v>Financially unqualified with no findings on predetermined objectives or compliance with laws and regulations</v>
      </c>
      <c r="X167" s="48" t="str">
        <f>VLOOKUP(A167,'[28]Audit information - OS'!A:O,3,FALSE)</f>
        <v>2024/07/31</v>
      </c>
      <c r="Y167" s="2" t="e">
        <f>VLOOKUP(A167,'[28]AGSA - SOE'!A:A,1,FALSE)</f>
        <v>#N/A</v>
      </c>
      <c r="Z167" s="2" t="str">
        <f>(IFERROR(VLOOKUP(A167,'[28]KSD auditees'!A:A,1,FALSE),"0"))</f>
        <v>0</v>
      </c>
      <c r="AA167" s="29">
        <f>VLOOKUP(A167,[28]Budget!A:L,10,FALSE)</f>
        <v>52100000</v>
      </c>
      <c r="AB167" s="49" t="str">
        <f>IF(_xlfn.XLOOKUP(A167,'[28]Outstanding audits'!A:A,'[28]Outstanding audits'!A:A,"",0)="","No","Yes")</f>
        <v>No</v>
      </c>
      <c r="AC167" s="29">
        <f>_xlfn.XLOOKUP(A167,'[28]Budget 18-19'!A:A,'[28]Budget 18-19'!J:J,"0")</f>
        <v>38692000</v>
      </c>
      <c r="AD167" s="49" t="str">
        <f>_xlfn.XLOOKUP(A167,'[28]ASMIS 2022-23'!A:A,'[28]ASMIS 2022-23'!I:I,"",0)</f>
        <v>Unqualified with no findings</v>
      </c>
      <c r="AJ167" s="29">
        <f>_xlfn.XLOOKUP(A167,'[28]Budget 22-23'!A:A,'[28]Budget 22-23'!J:J,"0")</f>
        <v>49699000</v>
      </c>
      <c r="AM167" s="29">
        <f>VLOOKUP(A167,[28]Budget!A:L,11,FALSE)</f>
        <v>0</v>
      </c>
      <c r="AN167" s="29">
        <f>VLOOKUP(A167,[28]Budget!A:L,12,FALSE)</f>
        <v>52100000</v>
      </c>
      <c r="AP167" s="50">
        <f t="shared" si="2"/>
        <v>0</v>
      </c>
    </row>
    <row r="168" spans="1:42" ht="48" customHeight="1" x14ac:dyDescent="0.25">
      <c r="A168" s="43">
        <v>1194</v>
      </c>
      <c r="B168" s="44" t="s">
        <v>940</v>
      </c>
      <c r="C168" s="44" t="s">
        <v>352</v>
      </c>
      <c r="D168" s="44" t="s">
        <v>448</v>
      </c>
      <c r="E168" s="44" t="s">
        <v>941</v>
      </c>
      <c r="F168" s="44" t="s">
        <v>437</v>
      </c>
      <c r="G168" s="44" t="s">
        <v>1</v>
      </c>
      <c r="H168" s="44" t="s">
        <v>1518</v>
      </c>
      <c r="I168" s="44" t="s">
        <v>1</v>
      </c>
      <c r="J168" s="51" t="s">
        <v>17</v>
      </c>
      <c r="K168" s="52" t="s">
        <v>26</v>
      </c>
      <c r="L168" s="52" t="s">
        <v>26</v>
      </c>
      <c r="M168" s="52" t="s">
        <v>26</v>
      </c>
      <c r="N168" s="53" t="s">
        <v>26</v>
      </c>
      <c r="O168" s="47" t="str">
        <f>VLOOKUP(A168,'[28]191-2022-23'!A:P,13,FALSE)</f>
        <v>Unqualified with findings</v>
      </c>
      <c r="Q168" s="2" t="str">
        <f>VLOOKUP(A168,'[28]Audit information - OS'!A:J,4,FALSE)</f>
        <v>Improved</v>
      </c>
      <c r="R168" s="2" t="s">
        <v>29</v>
      </c>
      <c r="S168" s="2" t="s">
        <v>18</v>
      </c>
      <c r="T168" s="48" t="str">
        <f>VLOOKUP(A168,'[28]Audit information - OS'!A:K,5,FALSE)</f>
        <v>Financially unqualified with findings on predetermined objectives and/or compliance with laws and regulations</v>
      </c>
      <c r="U168" s="48">
        <f>VLOOKUP(A168,'[28]Audit information - OS'!A:L,6,FALSE)</f>
        <v>0</v>
      </c>
      <c r="V168" s="48">
        <f>VLOOKUP(A168,'[28]Audit information - OS'!A:M,7,FALSE)</f>
        <v>0</v>
      </c>
      <c r="W168" s="48" t="str">
        <f>VLOOKUP(A168,'[28]Audit information - OS'!A:N,2,FALSE)</f>
        <v>Financially unqualified with findings on predetermined objectives and/or compliance with laws and regulations</v>
      </c>
      <c r="X168" s="48" t="str">
        <f>VLOOKUP(A168,'[28]Audit information - OS'!A:O,3,FALSE)</f>
        <v>2024/07/31</v>
      </c>
      <c r="Y168" s="2" t="e">
        <f>VLOOKUP(A168,'[28]AGSA - SOE'!A:A,1,FALSE)</f>
        <v>#N/A</v>
      </c>
      <c r="Z168" s="2" t="str">
        <f>(IFERROR(VLOOKUP(A168,'[28]KSD auditees'!A:A,1,FALSE),"0"))</f>
        <v>0</v>
      </c>
      <c r="AA168" s="29">
        <f>VLOOKUP(A168,[28]Budget!A:L,10,FALSE)</f>
        <v>1243248000</v>
      </c>
      <c r="AB168" s="49" t="str">
        <f>IF(_xlfn.XLOOKUP(A168,'[28]Outstanding audits'!A:A,'[28]Outstanding audits'!A:A,"",0)="","No","Yes")</f>
        <v>No</v>
      </c>
      <c r="AC168" s="29">
        <f>_xlfn.XLOOKUP(A168,'[28]Budget 18-19'!A:A,'[28]Budget 18-19'!J:J,"0")</f>
        <v>946779000</v>
      </c>
      <c r="AD168" s="49" t="str">
        <f>_xlfn.XLOOKUP(A168,'[28]ASMIS 2022-23'!A:A,'[28]ASMIS 2022-23'!I:I,"",0)</f>
        <v>Audit not finalised at legislated date</v>
      </c>
      <c r="AJ168" s="29">
        <f>_xlfn.XLOOKUP(A168,'[28]Budget 22-23'!A:A,'[28]Budget 22-23'!J:J,"0")</f>
        <v>950530000</v>
      </c>
      <c r="AM168" s="29">
        <f>VLOOKUP(A168,[28]Budget!A:L,11,FALSE)</f>
        <v>405505000</v>
      </c>
      <c r="AN168" s="29">
        <f>VLOOKUP(A168,[28]Budget!A:L,12,FALSE)</f>
        <v>837743000</v>
      </c>
      <c r="AP168" s="50">
        <f t="shared" si="2"/>
        <v>0</v>
      </c>
    </row>
    <row r="169" spans="1:42" ht="48.75" customHeight="1" x14ac:dyDescent="0.25">
      <c r="A169" s="43">
        <v>548</v>
      </c>
      <c r="B169" s="44" t="s">
        <v>942</v>
      </c>
      <c r="C169" s="44" t="s">
        <v>323</v>
      </c>
      <c r="D169" s="44" t="s">
        <v>448</v>
      </c>
      <c r="E169" s="44" t="s">
        <v>941</v>
      </c>
      <c r="F169" s="44" t="s">
        <v>437</v>
      </c>
      <c r="G169" s="44" t="s">
        <v>1</v>
      </c>
      <c r="H169" s="44" t="s">
        <v>1518</v>
      </c>
      <c r="I169" s="44" t="s">
        <v>1</v>
      </c>
      <c r="J169" s="52" t="s">
        <v>26</v>
      </c>
      <c r="K169" s="52" t="s">
        <v>26</v>
      </c>
      <c r="L169" s="52" t="s">
        <v>26</v>
      </c>
      <c r="M169" s="52" t="s">
        <v>26</v>
      </c>
      <c r="N169" s="53" t="s">
        <v>26</v>
      </c>
      <c r="O169" s="47" t="str">
        <f>VLOOKUP(A169,'[28]191-2022-23'!A:P,13,FALSE)</f>
        <v>Qualified</v>
      </c>
      <c r="Q169" s="2" t="str">
        <f>VLOOKUP(A169,'[28]Audit information - OS'!A:J,4,FALSE)</f>
        <v>Unchanged</v>
      </c>
      <c r="R169" s="2" t="s">
        <v>18</v>
      </c>
      <c r="S169" s="2" t="s">
        <v>18</v>
      </c>
      <c r="T169" s="48" t="str">
        <f>VLOOKUP(A169,'[28]Audit information - OS'!A:K,5,FALSE)</f>
        <v>Qualified</v>
      </c>
      <c r="U169" s="48">
        <f>VLOOKUP(A169,'[28]Audit information - OS'!A:L,6,FALSE)</f>
        <v>0</v>
      </c>
      <c r="V169" s="48">
        <f>VLOOKUP(A169,'[28]Audit information - OS'!A:M,7,FALSE)</f>
        <v>0</v>
      </c>
      <c r="W169" s="48" t="str">
        <f>VLOOKUP(A169,'[28]Audit information - OS'!A:N,2,FALSE)</f>
        <v>Qualified</v>
      </c>
      <c r="X169" s="48" t="str">
        <f>VLOOKUP(A169,'[28]Audit information - OS'!A:O,3,FALSE)</f>
        <v>2024/07/31</v>
      </c>
      <c r="Y169" s="2" t="e">
        <f>VLOOKUP(A169,'[28]AGSA - SOE'!A:A,1,FALSE)</f>
        <v>#N/A</v>
      </c>
      <c r="Z169" s="2" t="str">
        <f>(IFERROR(VLOOKUP(A169,'[28]KSD auditees'!A:A,1,FALSE),"0"))</f>
        <v>0</v>
      </c>
      <c r="AA169" s="29">
        <f>VLOOKUP(A169,[28]Budget!A:L,10,FALSE)</f>
        <v>1665916477</v>
      </c>
      <c r="AB169" s="49" t="str">
        <f>IF(_xlfn.XLOOKUP(A169,'[28]Outstanding audits'!A:A,'[28]Outstanding audits'!A:A,"",0)="","No","Yes")</f>
        <v>No</v>
      </c>
      <c r="AC169" s="29">
        <f>_xlfn.XLOOKUP(A169,'[28]Budget 18-19'!A:A,'[28]Budget 18-19'!J:J,"0")</f>
        <v>1420875000</v>
      </c>
      <c r="AD169" s="49" t="str">
        <f>_xlfn.XLOOKUP(A169,'[28]ASMIS 2022-23'!A:A,'[28]ASMIS 2022-23'!I:I,"",0)</f>
        <v>Qualified</v>
      </c>
      <c r="AJ169" s="29">
        <f>_xlfn.XLOOKUP(A169,'[28]Budget 22-23'!A:A,'[28]Budget 22-23'!J:J,"0")</f>
        <v>1560185192</v>
      </c>
      <c r="AM169" s="29">
        <f>VLOOKUP(A169,[28]Budget!A:L,11,FALSE)</f>
        <v>110000000</v>
      </c>
      <c r="AN169" s="29">
        <f>VLOOKUP(A169,[28]Budget!A:L,12,FALSE)</f>
        <v>1555916477</v>
      </c>
      <c r="AP169" s="50">
        <f t="shared" si="2"/>
        <v>0</v>
      </c>
    </row>
    <row r="170" spans="1:42" ht="30" customHeight="1" x14ac:dyDescent="0.25">
      <c r="A170" s="43">
        <v>14</v>
      </c>
      <c r="B170" s="44" t="s">
        <v>30</v>
      </c>
      <c r="C170" s="44" t="s">
        <v>323</v>
      </c>
      <c r="D170" s="44" t="s">
        <v>448</v>
      </c>
      <c r="E170" s="44" t="s">
        <v>941</v>
      </c>
      <c r="F170" s="44" t="s">
        <v>437</v>
      </c>
      <c r="G170" s="44" t="s">
        <v>1</v>
      </c>
      <c r="H170" s="44" t="s">
        <v>447</v>
      </c>
      <c r="I170" s="44" t="s">
        <v>1</v>
      </c>
      <c r="J170" s="45" t="s">
        <v>33</v>
      </c>
      <c r="K170" s="51" t="s">
        <v>17</v>
      </c>
      <c r="L170" s="51" t="s">
        <v>17</v>
      </c>
      <c r="M170" s="51" t="s">
        <v>17</v>
      </c>
      <c r="N170" s="54" t="s">
        <v>17</v>
      </c>
      <c r="O170" s="47" t="str">
        <f>VLOOKUP(A170,'[28]191-2022-23'!A:P,13,FALSE)</f>
        <v>Unqualified with findings</v>
      </c>
      <c r="Q170" s="2" t="str">
        <f>VLOOKUP(A170,'[28]Audit information - OS'!A:J,4,FALSE)</f>
        <v>Improved</v>
      </c>
      <c r="R170" s="2" t="s">
        <v>29</v>
      </c>
      <c r="S170" s="2" t="s">
        <v>29</v>
      </c>
      <c r="T170" s="48" t="str">
        <f>VLOOKUP(A170,'[28]Audit information - OS'!A:K,5,FALSE)</f>
        <v>Financially unqualified with no findings on predetermined objectives or compliance with laws and regulations</v>
      </c>
      <c r="U170" s="48">
        <f>VLOOKUP(A170,'[28]Audit information - OS'!A:L,6,FALSE)</f>
        <v>0</v>
      </c>
      <c r="V170" s="48">
        <f>VLOOKUP(A170,'[28]Audit information - OS'!A:M,7,FALSE)</f>
        <v>0</v>
      </c>
      <c r="W170" s="48" t="str">
        <f>VLOOKUP(A170,'[28]Audit information - OS'!A:N,2,FALSE)</f>
        <v>Financially unqualified with no findings on predetermined objectives or compliance with laws and regulations</v>
      </c>
      <c r="X170" s="48" t="str">
        <f>VLOOKUP(A170,'[28]Audit information - OS'!A:O,3,FALSE)</f>
        <v>2024/07/31</v>
      </c>
      <c r="Y170" s="2" t="e">
        <f>VLOOKUP(A170,'[28]AGSA - SOE'!A:A,1,FALSE)</f>
        <v>#N/A</v>
      </c>
      <c r="Z170" s="2">
        <f>(IFERROR(VLOOKUP(A170,'[28]KSD auditees'!A:A,1,FALSE),"0"))</f>
        <v>14</v>
      </c>
      <c r="AA170" s="29">
        <f>VLOOKUP(A170,[28]Budget!A:L,10,FALSE)</f>
        <v>752792000</v>
      </c>
      <c r="AB170" s="49" t="str">
        <f>IF(_xlfn.XLOOKUP(A170,'[28]Outstanding audits'!A:A,'[28]Outstanding audits'!A:A,"",0)="","No","Yes")</f>
        <v>No</v>
      </c>
      <c r="AC170" s="29">
        <f>_xlfn.XLOOKUP(A170,'[28]Budget 18-19'!A:A,'[28]Budget 18-19'!J:J,"0")</f>
        <v>548564000</v>
      </c>
      <c r="AD170" s="49" t="str">
        <f>_xlfn.XLOOKUP(A170,'[28]ASMIS 2022-23'!A:A,'[28]ASMIS 2022-23'!I:I,"",0)</f>
        <v>Unqualified with findings</v>
      </c>
      <c r="AJ170" s="29">
        <f>_xlfn.XLOOKUP(A170,'[28]Budget 22-23'!A:A,'[28]Budget 22-23'!J:J,"0")</f>
        <v>626445000</v>
      </c>
      <c r="AM170" s="29">
        <f>VLOOKUP(A170,[28]Budget!A:L,11,FALSE)</f>
        <v>1684000</v>
      </c>
      <c r="AN170" s="29">
        <f>VLOOKUP(A170,[28]Budget!A:L,12,FALSE)</f>
        <v>751108000</v>
      </c>
      <c r="AP170" s="50">
        <f t="shared" si="2"/>
        <v>0</v>
      </c>
    </row>
    <row r="171" spans="1:42" ht="20.25" customHeight="1" x14ac:dyDescent="0.25">
      <c r="A171" s="43">
        <v>1112</v>
      </c>
      <c r="B171" s="44" t="s">
        <v>178</v>
      </c>
      <c r="C171" s="44" t="s">
        <v>316</v>
      </c>
      <c r="D171" s="44" t="s">
        <v>448</v>
      </c>
      <c r="E171" s="44" t="s">
        <v>896</v>
      </c>
      <c r="F171" s="44" t="s">
        <v>437</v>
      </c>
      <c r="G171" s="44" t="s">
        <v>1</v>
      </c>
      <c r="H171" s="44" t="s">
        <v>667</v>
      </c>
      <c r="I171" s="44" t="s">
        <v>1</v>
      </c>
      <c r="J171" s="59" t="s">
        <v>39</v>
      </c>
      <c r="K171" s="59" t="s">
        <v>39</v>
      </c>
      <c r="L171" s="69" t="s">
        <v>94</v>
      </c>
      <c r="M171" s="69" t="s">
        <v>94</v>
      </c>
      <c r="N171" s="64" t="s">
        <v>94</v>
      </c>
      <c r="O171" s="47" t="str">
        <f>VLOOKUP(A171,'[28]191-2022-23'!A:P,13,FALSE)</f>
        <v>Disclaimer</v>
      </c>
      <c r="Q171" s="2" t="s">
        <v>509</v>
      </c>
      <c r="R171" s="2" t="s">
        <v>509</v>
      </c>
      <c r="S171" s="2" t="s">
        <v>509</v>
      </c>
      <c r="T171" s="48">
        <f>VLOOKUP(A171,'[28]Audit information - OS'!A:K,5,FALSE)</f>
        <v>0</v>
      </c>
      <c r="U171" s="48" t="str">
        <f>VLOOKUP(A171,'[28]Audit information - OS'!A:L,6,FALSE)</f>
        <v>AFS submitted late</v>
      </c>
      <c r="V171" s="48">
        <f>VLOOKUP(A171,'[28]Audit information - OS'!A:M,7,FALSE)</f>
        <v>0</v>
      </c>
      <c r="W171" s="48">
        <f>VLOOKUP(A171,'[28]Audit information - OS'!A:N,2,FALSE)</f>
        <v>0</v>
      </c>
      <c r="X171" s="48" t="str">
        <f>VLOOKUP(A171,'[28]Audit information - OS'!A:O,3,FALSE)</f>
        <v>2024/12/15</v>
      </c>
      <c r="Y171" s="2" t="e">
        <f>VLOOKUP(A171,'[28]AGSA - SOE'!A:A,1,FALSE)</f>
        <v>#N/A</v>
      </c>
      <c r="Z171" s="2">
        <f>(IFERROR(VLOOKUP(A171,'[28]KSD auditees'!A:A,1,FALSE),"0"))</f>
        <v>1112</v>
      </c>
      <c r="AA171" s="29">
        <f>VLOOKUP(A171,[28]Budget!A:L,10,FALSE)</f>
        <v>283086000</v>
      </c>
      <c r="AB171" s="49" t="str">
        <f>IF(_xlfn.XLOOKUP(A171,'[28]Outstanding audits'!A:A,'[28]Outstanding audits'!A:A,"",0)="","No","Yes")</f>
        <v>Yes</v>
      </c>
      <c r="AC171" s="29">
        <f>_xlfn.XLOOKUP(A171,'[28]Budget 18-19'!A:A,'[28]Budget 18-19'!J:J,"0")</f>
        <v>335747619</v>
      </c>
      <c r="AD171" s="49" t="str">
        <f>_xlfn.XLOOKUP(A171,'[28]ASMIS 2022-23'!A:A,'[28]ASMIS 2022-23'!I:I,"",0)</f>
        <v>Audit not finalised at legislated date</v>
      </c>
      <c r="AJ171" s="29">
        <f>_xlfn.XLOOKUP(A171,'[28]Budget 22-23'!A:A,'[28]Budget 22-23'!J:J,"0")</f>
        <v>168788000</v>
      </c>
      <c r="AM171" s="29">
        <f>VLOOKUP(A171,[28]Budget!A:L,11,FALSE)</f>
        <v>5992000</v>
      </c>
      <c r="AN171" s="29">
        <f>VLOOKUP(A171,[28]Budget!A:L,12,FALSE)</f>
        <v>277094000</v>
      </c>
      <c r="AP171" s="50">
        <f t="shared" si="2"/>
        <v>0</v>
      </c>
    </row>
    <row r="172" spans="1:42" ht="21" customHeight="1" x14ac:dyDescent="0.25">
      <c r="A172" s="43">
        <v>1168</v>
      </c>
      <c r="B172" s="44" t="s">
        <v>216</v>
      </c>
      <c r="C172" s="44" t="s">
        <v>316</v>
      </c>
      <c r="D172" s="44" t="s">
        <v>448</v>
      </c>
      <c r="E172" s="44" t="s">
        <v>737</v>
      </c>
      <c r="F172" s="44" t="s">
        <v>437</v>
      </c>
      <c r="G172" s="44" t="s">
        <v>1</v>
      </c>
      <c r="H172" s="44" t="s">
        <v>209</v>
      </c>
      <c r="I172" s="44" t="s">
        <v>1</v>
      </c>
      <c r="J172" s="51" t="s">
        <v>17</v>
      </c>
      <c r="K172" s="51" t="s">
        <v>17</v>
      </c>
      <c r="L172" s="51" t="s">
        <v>17</v>
      </c>
      <c r="M172" s="51" t="s">
        <v>17</v>
      </c>
      <c r="N172" s="54" t="s">
        <v>17</v>
      </c>
      <c r="O172" s="47" t="str">
        <f>VLOOKUP(A172,'[28]191-2022-23'!A:P,13,FALSE)</f>
        <v>Unqualified with findings</v>
      </c>
      <c r="Q172" s="2" t="str">
        <f>VLOOKUP(A172,'[28]Audit information - OS'!A:J,4,FALSE)</f>
        <v>Unchanged</v>
      </c>
      <c r="R172" s="2" t="s">
        <v>18</v>
      </c>
      <c r="S172" s="2" t="s">
        <v>18</v>
      </c>
      <c r="T172" s="48" t="str">
        <f>VLOOKUP(A172,'[28]Audit information - OS'!A:K,5,FALSE)</f>
        <v>Financially unqualified with findings on predetermined objectives and/or compliance with laws and regulations</v>
      </c>
      <c r="U172" s="48">
        <f>VLOOKUP(A172,'[28]Audit information - OS'!A:L,6,FALSE)</f>
        <v>0</v>
      </c>
      <c r="V172" s="48">
        <f>VLOOKUP(A172,'[28]Audit information - OS'!A:M,7,FALSE)</f>
        <v>0</v>
      </c>
      <c r="W172" s="48" t="str">
        <f>VLOOKUP(A172,'[28]Audit information - OS'!A:N,2,FALSE)</f>
        <v>Financially unqualified with findings on predetermined objectives and/or compliance with laws and regulations</v>
      </c>
      <c r="X172" s="48" t="str">
        <f>VLOOKUP(A172,'[28]Audit information - OS'!A:O,3,FALSE)</f>
        <v>2024/07/31</v>
      </c>
      <c r="Y172" s="2">
        <f>VLOOKUP(A172,'[28]AGSA - SOE'!A:A,1,FALSE)</f>
        <v>1168</v>
      </c>
      <c r="Z172" s="2">
        <f>(IFERROR(VLOOKUP(A172,'[28]KSD auditees'!A:A,1,FALSE),"0"))</f>
        <v>1168</v>
      </c>
      <c r="AA172" s="29">
        <f>VLOOKUP(A172,[28]Budget!A:L,10,FALSE)</f>
        <v>4807000000</v>
      </c>
      <c r="AB172" s="49" t="str">
        <f>IF(_xlfn.XLOOKUP(A172,'[28]Outstanding audits'!A:A,'[28]Outstanding audits'!A:A,"",0)="","No","Yes")</f>
        <v>No</v>
      </c>
      <c r="AC172" s="29">
        <f>_xlfn.XLOOKUP(A172,'[28]Budget 18-19'!A:A,'[28]Budget 18-19'!J:J,"0")</f>
        <v>4381000000</v>
      </c>
      <c r="AD172" s="49" t="str">
        <f>_xlfn.XLOOKUP(A172,'[28]ASMIS 2022-23'!A:A,'[28]ASMIS 2022-23'!I:I,"",0)</f>
        <v>Unqualified with findings</v>
      </c>
      <c r="AJ172" s="29">
        <f>_xlfn.XLOOKUP(A172,'[28]Budget 22-23'!A:A,'[28]Budget 22-23'!J:J,"0")</f>
        <v>4188000000</v>
      </c>
      <c r="AM172" s="29">
        <f>VLOOKUP(A172,[28]Budget!A:L,11,FALSE)</f>
        <v>679000000</v>
      </c>
      <c r="AN172" s="29">
        <f>VLOOKUP(A172,[28]Budget!A:L,12,FALSE)</f>
        <v>4128000000</v>
      </c>
      <c r="AP172" s="50">
        <f t="shared" si="2"/>
        <v>0</v>
      </c>
    </row>
    <row r="173" spans="1:42" ht="21" customHeight="1" x14ac:dyDescent="0.25">
      <c r="A173" s="43">
        <v>1116</v>
      </c>
      <c r="B173" s="44" t="s">
        <v>180</v>
      </c>
      <c r="C173" s="44" t="s">
        <v>316</v>
      </c>
      <c r="D173" s="44" t="s">
        <v>448</v>
      </c>
      <c r="E173" s="44" t="s">
        <v>896</v>
      </c>
      <c r="F173" s="44" t="s">
        <v>437</v>
      </c>
      <c r="G173" s="44" t="s">
        <v>1</v>
      </c>
      <c r="H173" s="44" t="s">
        <v>667</v>
      </c>
      <c r="I173" s="44" t="s">
        <v>1</v>
      </c>
      <c r="J173" s="59" t="s">
        <v>39</v>
      </c>
      <c r="K173" s="69" t="s">
        <v>94</v>
      </c>
      <c r="L173" s="69" t="s">
        <v>94</v>
      </c>
      <c r="M173" s="52" t="s">
        <v>26</v>
      </c>
      <c r="N173" s="64" t="s">
        <v>94</v>
      </c>
      <c r="O173" s="47" t="str">
        <f>VLOOKUP(A173,'[28]191-2022-23'!A:P,13,FALSE)</f>
        <v>Disclaimer</v>
      </c>
      <c r="Q173" s="2" t="s">
        <v>509</v>
      </c>
      <c r="R173" s="2" t="s">
        <v>509</v>
      </c>
      <c r="S173" s="2" t="s">
        <v>509</v>
      </c>
      <c r="T173" s="48">
        <f>VLOOKUP(A173,'[28]Audit information - OS'!A:K,5,FALSE)</f>
        <v>0</v>
      </c>
      <c r="U173" s="70" t="s">
        <v>1598</v>
      </c>
      <c r="V173" s="48">
        <f>VLOOKUP(A173,'[28]Audit information - OS'!A:M,7,FALSE)</f>
        <v>0</v>
      </c>
      <c r="W173" s="48" t="str">
        <f>VLOOKUP(A173,'[28]Audit information - OS'!A:N,2,FALSE)</f>
        <v>Disclaimer</v>
      </c>
      <c r="X173" s="48" t="str">
        <f>VLOOKUP(A173,'[28]Audit information - OS'!A:O,3,FALSE)</f>
        <v>2024/11/29</v>
      </c>
      <c r="Y173" s="2">
        <f>VLOOKUP(A173,'[28]AGSA - SOE'!A:A,1,FALSE)</f>
        <v>1116</v>
      </c>
      <c r="Z173" s="2">
        <f>(IFERROR(VLOOKUP(A173,'[28]KSD auditees'!A:A,1,FALSE),"0"))</f>
        <v>1116</v>
      </c>
      <c r="AA173" s="29">
        <f>VLOOKUP(A173,[28]Budget!A:L,10,FALSE)</f>
        <v>596665277</v>
      </c>
      <c r="AB173" s="49" t="str">
        <f>IF(_xlfn.XLOOKUP(A173,'[28]Outstanding audits'!A:A,'[28]Outstanding audits'!A:A,"",0)="","No","Yes")</f>
        <v>Yes</v>
      </c>
      <c r="AC173" s="29" t="str">
        <f>_xlfn.XLOOKUP(A173,'[28]Budget 18-19'!A:A,'[28]Budget 18-19'!J:J,"0")</f>
        <v>0</v>
      </c>
      <c r="AD173" s="49" t="str">
        <f>_xlfn.XLOOKUP(A173,'[28]ASMIS 2022-23'!A:A,'[28]ASMIS 2022-23'!I:I,"",0)</f>
        <v>Audit not finalised at legislated date</v>
      </c>
      <c r="AJ173" s="29">
        <f>_xlfn.XLOOKUP(A173,'[28]Budget 22-23'!A:A,'[28]Budget 22-23'!J:J,"0")</f>
        <v>304832288</v>
      </c>
      <c r="AM173" s="29">
        <f>VLOOKUP(A173,[28]Budget!A:L,11,FALSE)</f>
        <v>21445684</v>
      </c>
      <c r="AN173" s="29">
        <f>VLOOKUP(A173,[28]Budget!A:L,12,FALSE)</f>
        <v>575219593</v>
      </c>
      <c r="AP173" s="50">
        <f t="shared" si="2"/>
        <v>0</v>
      </c>
    </row>
    <row r="174" spans="1:42" ht="30" customHeight="1" x14ac:dyDescent="0.25">
      <c r="A174" s="43">
        <v>18</v>
      </c>
      <c r="B174" s="44" t="s">
        <v>206</v>
      </c>
      <c r="C174" s="44" t="s">
        <v>316</v>
      </c>
      <c r="D174" s="44" t="s">
        <v>448</v>
      </c>
      <c r="E174" s="44" t="s">
        <v>815</v>
      </c>
      <c r="F174" s="44" t="s">
        <v>437</v>
      </c>
      <c r="G174" s="44" t="s">
        <v>1</v>
      </c>
      <c r="H174" s="44" t="s">
        <v>817</v>
      </c>
      <c r="I174" s="44" t="s">
        <v>1</v>
      </c>
      <c r="J174" s="51" t="s">
        <v>17</v>
      </c>
      <c r="K174" s="51" t="s">
        <v>17</v>
      </c>
      <c r="L174" s="51" t="s">
        <v>17</v>
      </c>
      <c r="M174" s="51" t="s">
        <v>17</v>
      </c>
      <c r="N174" s="46" t="s">
        <v>33</v>
      </c>
      <c r="O174" s="47" t="str">
        <f>VLOOKUP(A174,'[28]191-2022-23'!A:P,13,FALSE)</f>
        <v>Unqualified with findings</v>
      </c>
      <c r="Q174" s="2" t="str">
        <f>VLOOKUP(A174,'[28]Audit information - OS'!A:J,4,FALSE)</f>
        <v>Unchanged</v>
      </c>
      <c r="R174" s="2" t="s">
        <v>27</v>
      </c>
      <c r="S174" s="2" t="s">
        <v>18</v>
      </c>
      <c r="T174" s="48" t="str">
        <f>VLOOKUP(A174,'[28]Audit information - OS'!A:K,5,FALSE)</f>
        <v>Financially unqualified with findings on predetermined objectives and/or compliance with laws and regulations</v>
      </c>
      <c r="U174" s="48">
        <f>VLOOKUP(A174,'[28]Audit information - OS'!A:L,6,FALSE)</f>
        <v>0</v>
      </c>
      <c r="V174" s="48">
        <f>VLOOKUP(A174,'[28]Audit information - OS'!A:M,7,FALSE)</f>
        <v>0</v>
      </c>
      <c r="W174" s="48" t="str">
        <f>VLOOKUP(A174,'[28]Audit information - OS'!A:N,2,FALSE)</f>
        <v>Financially unqualified with findings on predetermined objectives and/or compliance with laws and regulations</v>
      </c>
      <c r="X174" s="48" t="str">
        <f>VLOOKUP(A174,'[28]Audit information - OS'!A:O,3,FALSE)</f>
        <v>2024/07/31</v>
      </c>
      <c r="Y174" s="2">
        <f>VLOOKUP(A174,'[28]AGSA - SOE'!A:A,1,FALSE)</f>
        <v>18</v>
      </c>
      <c r="Z174" s="2">
        <f>(IFERROR(VLOOKUP(A174,'[28]KSD auditees'!A:A,1,FALSE),"0"))</f>
        <v>18</v>
      </c>
      <c r="AA174" s="29">
        <f>VLOOKUP(A174,[28]Budget!A:L,10,FALSE)</f>
        <v>2087790288</v>
      </c>
      <c r="AB174" s="49" t="str">
        <f>IF(_xlfn.XLOOKUP(A174,'[28]Outstanding audits'!A:A,'[28]Outstanding audits'!A:A,"",0)="","No","Yes")</f>
        <v>No</v>
      </c>
      <c r="AC174" s="29">
        <f>_xlfn.XLOOKUP(A174,'[28]Budget 18-19'!A:A,'[28]Budget 18-19'!J:J,"0")</f>
        <v>1740000000</v>
      </c>
      <c r="AD174" s="49" t="str">
        <f>_xlfn.XLOOKUP(A174,'[28]ASMIS 2022-23'!A:A,'[28]ASMIS 2022-23'!I:I,"",0)</f>
        <v>Unqualified with findings</v>
      </c>
      <c r="AJ174" s="29">
        <f>_xlfn.XLOOKUP(A174,'[28]Budget 22-23'!A:A,'[28]Budget 22-23'!J:J,"0")</f>
        <v>1833588749</v>
      </c>
      <c r="AM174" s="29">
        <f>VLOOKUP(A174,[28]Budget!A:L,11,FALSE)</f>
        <v>350129288</v>
      </c>
      <c r="AN174" s="29">
        <f>VLOOKUP(A174,[28]Budget!A:L,12,FALSE)</f>
        <v>1737661000</v>
      </c>
      <c r="AP174" s="50">
        <f t="shared" si="2"/>
        <v>0</v>
      </c>
    </row>
    <row r="175" spans="1:42" ht="30" customHeight="1" x14ac:dyDescent="0.25">
      <c r="A175" s="43">
        <v>1552</v>
      </c>
      <c r="B175" s="44" t="s">
        <v>1274</v>
      </c>
      <c r="C175" s="44" t="s">
        <v>450</v>
      </c>
      <c r="D175" s="44" t="s">
        <v>448</v>
      </c>
      <c r="E175" s="44" t="s">
        <v>1086</v>
      </c>
      <c r="F175" s="44" t="s">
        <v>1086</v>
      </c>
      <c r="G175" s="44" t="s">
        <v>1</v>
      </c>
      <c r="H175" s="44" t="s">
        <v>1</v>
      </c>
      <c r="I175" s="44" t="s">
        <v>1</v>
      </c>
      <c r="J175" s="45" t="s">
        <v>33</v>
      </c>
      <c r="K175" s="45" t="s">
        <v>33</v>
      </c>
      <c r="L175" s="45" t="s">
        <v>33</v>
      </c>
      <c r="M175" s="45" t="s">
        <v>33</v>
      </c>
      <c r="N175" s="58" t="s">
        <v>1599</v>
      </c>
      <c r="O175" s="47" t="str">
        <f>VLOOKUP(A175,'[28]191-2022-23'!A:P,13,FALSE)</f>
        <v>New public entity</v>
      </c>
      <c r="Q175" s="2" t="str">
        <f>VLOOKUP(A175,'[28]Audit information - OS'!A:J,4,FALSE)</f>
        <v>Unchanged</v>
      </c>
      <c r="R175" s="56" t="s">
        <v>111</v>
      </c>
      <c r="S175" s="56" t="s">
        <v>111</v>
      </c>
      <c r="T175" s="48" t="str">
        <f>VLOOKUP(A175,'[28]Audit information - OS'!A:K,5,FALSE)</f>
        <v>Financially unqualified with no findings on predetermined objectives or compliance with laws and regulations</v>
      </c>
      <c r="U175" s="48">
        <f>VLOOKUP(A175,'[28]Audit information - OS'!A:L,6,FALSE)</f>
        <v>0</v>
      </c>
      <c r="V175" s="48">
        <f>VLOOKUP(A175,'[28]Audit information - OS'!A:M,7,FALSE)</f>
        <v>0</v>
      </c>
      <c r="W175" s="48" t="str">
        <f>VLOOKUP(A175,'[28]Audit information - OS'!A:N,2,FALSE)</f>
        <v>Financially unqualified with no findings on predetermined objectives or compliance with laws and regulations</v>
      </c>
      <c r="X175" s="48" t="str">
        <f>VLOOKUP(A175,'[28]Audit information - OS'!A:O,3,FALSE)</f>
        <v>2024/07/31</v>
      </c>
      <c r="Y175" s="2" t="e">
        <f>VLOOKUP(A175,'[28]AGSA - SOE'!A:A,1,FALSE)</f>
        <v>#N/A</v>
      </c>
      <c r="Z175" s="2" t="str">
        <f>(IFERROR(VLOOKUP(A175,'[28]KSD auditees'!A:A,1,FALSE),"0"))</f>
        <v>0</v>
      </c>
      <c r="AA175" s="29">
        <f>VLOOKUP(A175,[28]Budget!A:L,10,FALSE)</f>
        <v>92706009</v>
      </c>
      <c r="AB175" s="49" t="str">
        <f>IF(_xlfn.XLOOKUP(A175,'[28]Outstanding audits'!A:A,'[28]Outstanding audits'!A:A,"",0)="","No","Yes")</f>
        <v>No</v>
      </c>
      <c r="AC175" s="29" t="str">
        <f>_xlfn.XLOOKUP(A175,'[28]Budget 18-19'!A:A,'[28]Budget 18-19'!J:J,"0")</f>
        <v>0</v>
      </c>
      <c r="AD175" s="49" t="str">
        <f>_xlfn.XLOOKUP(A175,'[28]ASMIS 2022-23'!A:A,'[28]ASMIS 2022-23'!I:I,"",0)</f>
        <v>Unqualified with no findings</v>
      </c>
      <c r="AJ175" s="29">
        <f>_xlfn.XLOOKUP(A175,'[28]Budget 22-23'!A:A,'[28]Budget 22-23'!J:J,"0")</f>
        <v>50510418</v>
      </c>
      <c r="AM175" s="29">
        <f>VLOOKUP(A175,[28]Budget!A:L,11,FALSE)</f>
        <v>59170000</v>
      </c>
      <c r="AN175" s="29">
        <f>VLOOKUP(A175,[28]Budget!A:L,12,FALSE)</f>
        <v>33536009</v>
      </c>
      <c r="AP175" s="50">
        <f t="shared" si="2"/>
        <v>0</v>
      </c>
    </row>
    <row r="176" spans="1:42" ht="21" customHeight="1" x14ac:dyDescent="0.25">
      <c r="A176" s="43">
        <v>559</v>
      </c>
      <c r="B176" s="55" t="s">
        <v>1026</v>
      </c>
      <c r="C176" s="44" t="s">
        <v>450</v>
      </c>
      <c r="D176" s="44" t="s">
        <v>448</v>
      </c>
      <c r="E176" s="44" t="s">
        <v>1021</v>
      </c>
      <c r="F176" s="44" t="s">
        <v>1021</v>
      </c>
      <c r="G176" s="44" t="s">
        <v>1</v>
      </c>
      <c r="H176" s="44" t="s">
        <v>1</v>
      </c>
      <c r="I176" s="44" t="s">
        <v>1</v>
      </c>
      <c r="J176" s="59" t="s">
        <v>39</v>
      </c>
      <c r="K176" s="59" t="s">
        <v>39</v>
      </c>
      <c r="L176" s="59" t="s">
        <v>39</v>
      </c>
      <c r="M176" s="59" t="s">
        <v>39</v>
      </c>
      <c r="N176" s="71" t="s">
        <v>39</v>
      </c>
      <c r="O176" s="47" t="str">
        <f>VLOOKUP(A176,'[28]191-2022-23'!A:P,13,FALSE)</f>
        <v>Disclaimer</v>
      </c>
      <c r="Q176" s="2" t="s">
        <v>509</v>
      </c>
      <c r="R176" s="2" t="s">
        <v>509</v>
      </c>
      <c r="S176" s="2" t="s">
        <v>509</v>
      </c>
      <c r="T176" s="48">
        <f>VLOOKUP(A176,'[28]Audit information - OS'!A:K,5,FALSE)</f>
        <v>0</v>
      </c>
      <c r="U176" s="72" t="s">
        <v>1600</v>
      </c>
      <c r="V176" s="48">
        <f>VLOOKUP(A176,'[28]Audit information - OS'!A:M,7,FALSE)</f>
        <v>0</v>
      </c>
      <c r="W176" s="48">
        <f>VLOOKUP(A176,'[28]Audit information - OS'!A:N,2,FALSE)</f>
        <v>0</v>
      </c>
      <c r="X176" s="48">
        <f>VLOOKUP(A176,'[28]Audit information - OS'!A:O,3,FALSE)</f>
        <v>0</v>
      </c>
      <c r="Y176" s="2" t="e">
        <f>VLOOKUP(A176,'[28]AGSA - SOE'!A:A,1,FALSE)</f>
        <v>#N/A</v>
      </c>
      <c r="Z176" s="2" t="str">
        <f>(IFERROR(VLOOKUP(A176,'[28]KSD auditees'!A:A,1,FALSE),"0"))</f>
        <v>0</v>
      </c>
      <c r="AA176" s="29" t="str">
        <f>VLOOKUP(A176,[28]Budget!A:L,10,FALSE)</f>
        <v/>
      </c>
      <c r="AB176" s="49" t="str">
        <f>IF(_xlfn.XLOOKUP(A176,'[28]Outstanding audits'!A:A,'[28]Outstanding audits'!A:A,"",0)="","No","Yes")</f>
        <v>Yes</v>
      </c>
      <c r="AC176" s="29">
        <f>_xlfn.XLOOKUP(A176,'[28]Budget 18-19'!A:A,'[28]Budget 18-19'!J:J,"0")</f>
        <v>130277900</v>
      </c>
      <c r="AD176" s="49" t="str">
        <f>_xlfn.XLOOKUP(A176,'[28]ASMIS 2022-23'!A:A,'[28]ASMIS 2022-23'!I:I,"",0)</f>
        <v>Audit not finalised at legislated date</v>
      </c>
      <c r="AJ176" s="29" t="str">
        <f>_xlfn.XLOOKUP(A176,'[28]Budget 22-23'!A:A,'[28]Budget 22-23'!J:J,"0")</f>
        <v/>
      </c>
      <c r="AM176" s="29" t="str">
        <f>VLOOKUP(A176,[28]Budget!A:L,11,FALSE)</f>
        <v/>
      </c>
      <c r="AN176" s="29" t="str">
        <f>VLOOKUP(A176,[28]Budget!A:L,12,FALSE)</f>
        <v/>
      </c>
      <c r="AP176" s="50">
        <v>0</v>
      </c>
    </row>
    <row r="177" spans="1:42" ht="21" customHeight="1" x14ac:dyDescent="0.25">
      <c r="A177" s="43">
        <v>1018</v>
      </c>
      <c r="B177" s="44" t="s">
        <v>1275</v>
      </c>
      <c r="C177" s="44" t="s">
        <v>367</v>
      </c>
      <c r="D177" s="44" t="s">
        <v>448</v>
      </c>
      <c r="E177" s="44" t="s">
        <v>683</v>
      </c>
      <c r="F177" s="44" t="s">
        <v>437</v>
      </c>
      <c r="G177" s="44" t="s">
        <v>1</v>
      </c>
      <c r="H177" s="44" t="s">
        <v>209</v>
      </c>
      <c r="I177" s="44" t="s">
        <v>1</v>
      </c>
      <c r="J177" s="51" t="s">
        <v>17</v>
      </c>
      <c r="K177" s="51" t="s">
        <v>17</v>
      </c>
      <c r="L177" s="52" t="s">
        <v>26</v>
      </c>
      <c r="M177" s="69" t="s">
        <v>94</v>
      </c>
      <c r="N177" s="64" t="s">
        <v>94</v>
      </c>
      <c r="O177" s="47" t="str">
        <f>VLOOKUP(A177,'[28]191-2022-23'!A:P,13,FALSE)</f>
        <v>Disclaimer</v>
      </c>
      <c r="Q177" s="2" t="str">
        <f>VLOOKUP(A177,'[28]Audit information - OS'!A:J,4,FALSE)</f>
        <v>Unchanged</v>
      </c>
      <c r="R177" s="2" t="s">
        <v>29</v>
      </c>
      <c r="S177" s="2" t="s">
        <v>29</v>
      </c>
      <c r="T177" s="48" t="str">
        <f>VLOOKUP(A177,'[28]Audit information - OS'!A:K,5,FALSE)</f>
        <v>Financially unqualified with findings on predetermined objectives and/or compliance with laws and regulations</v>
      </c>
      <c r="U177" s="48">
        <f>VLOOKUP(A177,'[28]Audit information - OS'!A:L,6,FALSE)</f>
        <v>0</v>
      </c>
      <c r="V177" s="48">
        <f>VLOOKUP(A177,'[28]Audit information - OS'!A:M,7,FALSE)</f>
        <v>0</v>
      </c>
      <c r="W177" s="48" t="str">
        <f>VLOOKUP(A177,'[28]Audit information - OS'!A:N,2,FALSE)</f>
        <v>Financially unqualified with findings on predetermined objectives and/or compliance with laws and regulations</v>
      </c>
      <c r="X177" s="48" t="str">
        <f>VLOOKUP(A177,'[28]Audit information - OS'!A:O,3,FALSE)</f>
        <v>2024/07/31</v>
      </c>
      <c r="Y177" s="2" t="e">
        <f>VLOOKUP(A177,'[28]AGSA - SOE'!A:A,1,FALSE)</f>
        <v>#N/A</v>
      </c>
      <c r="Z177" s="2" t="str">
        <f>(IFERROR(VLOOKUP(A177,'[28]KSD auditees'!A:A,1,FALSE),"0"))</f>
        <v>0</v>
      </c>
      <c r="AA177" s="29">
        <f>VLOOKUP(A177,[28]Budget!A:L,10,FALSE)</f>
        <v>645545632</v>
      </c>
      <c r="AB177" s="49" t="str">
        <f>IF(_xlfn.XLOOKUP(A177,'[28]Outstanding audits'!A:A,'[28]Outstanding audits'!A:A,"",0)="","No","Yes")</f>
        <v>No</v>
      </c>
      <c r="AC177" s="29">
        <f>_xlfn.XLOOKUP(A177,'[28]Budget 18-19'!A:A,'[28]Budget 18-19'!J:J,"0")</f>
        <v>1042417080</v>
      </c>
      <c r="AD177" s="49" t="str">
        <f>_xlfn.XLOOKUP(A177,'[28]ASMIS 2022-23'!A:A,'[28]ASMIS 2022-23'!I:I,"",0)</f>
        <v>Unqualified with findings</v>
      </c>
      <c r="AJ177" s="29">
        <f>_xlfn.XLOOKUP(A177,'[28]Budget 22-23'!A:A,'[28]Budget 22-23'!J:J,"0")</f>
        <v>524372879</v>
      </c>
      <c r="AM177" s="29">
        <f>VLOOKUP(A177,[28]Budget!A:L,11,FALSE)</f>
        <v>0</v>
      </c>
      <c r="AN177" s="29">
        <f>VLOOKUP(A177,[28]Budget!A:L,12,FALSE)</f>
        <v>645545632</v>
      </c>
      <c r="AP177" s="50">
        <f t="shared" ref="AP177:AP240" si="3">AA177-(AM177+AN177)</f>
        <v>0</v>
      </c>
    </row>
    <row r="178" spans="1:42" ht="29.25" customHeight="1" x14ac:dyDescent="0.25">
      <c r="A178" s="43">
        <v>23</v>
      </c>
      <c r="B178" s="44" t="s">
        <v>31</v>
      </c>
      <c r="C178" s="44" t="s">
        <v>323</v>
      </c>
      <c r="D178" s="44" t="s">
        <v>448</v>
      </c>
      <c r="E178" s="44" t="s">
        <v>941</v>
      </c>
      <c r="F178" s="44" t="s">
        <v>437</v>
      </c>
      <c r="G178" s="44" t="s">
        <v>1</v>
      </c>
      <c r="H178" s="44" t="s">
        <v>447</v>
      </c>
      <c r="I178" s="44" t="s">
        <v>1</v>
      </c>
      <c r="J178" s="51" t="s">
        <v>17</v>
      </c>
      <c r="K178" s="52" t="s">
        <v>26</v>
      </c>
      <c r="L178" s="51" t="s">
        <v>17</v>
      </c>
      <c r="M178" s="51" t="s">
        <v>17</v>
      </c>
      <c r="N178" s="54" t="s">
        <v>17</v>
      </c>
      <c r="O178" s="47" t="str">
        <f>VLOOKUP(A178,'[28]191-2022-23'!A:P,13,FALSE)</f>
        <v>Unqualified with findings</v>
      </c>
      <c r="Q178" s="2" t="str">
        <f>VLOOKUP(A178,'[28]Audit information - OS'!A:J,4,FALSE)</f>
        <v>Improved</v>
      </c>
      <c r="R178" s="2" t="s">
        <v>18</v>
      </c>
      <c r="S178" s="2" t="s">
        <v>18</v>
      </c>
      <c r="T178" s="48" t="str">
        <f>VLOOKUP(A178,'[28]Audit information - OS'!A:K,5,FALSE)</f>
        <v>Financially unqualified with findings on predetermined objectives and/or compliance with laws and regulations</v>
      </c>
      <c r="U178" s="48">
        <f>VLOOKUP(A178,'[28]Audit information - OS'!A:L,6,FALSE)</f>
        <v>0</v>
      </c>
      <c r="V178" s="48">
        <f>VLOOKUP(A178,'[28]Audit information - OS'!A:M,7,FALSE)</f>
        <v>0</v>
      </c>
      <c r="W178" s="48" t="str">
        <f>VLOOKUP(A178,'[28]Audit information - OS'!A:N,2,FALSE)</f>
        <v>Qualified</v>
      </c>
      <c r="X178" s="48" t="str">
        <f>VLOOKUP(A178,'[28]Audit information - OS'!A:O,3,FALSE)</f>
        <v>2024/07/31</v>
      </c>
      <c r="Y178" s="2" t="e">
        <f>VLOOKUP(A178,'[28]AGSA - SOE'!A:A,1,FALSE)</f>
        <v>#N/A</v>
      </c>
      <c r="Z178" s="2">
        <f>(IFERROR(VLOOKUP(A178,'[28]KSD auditees'!A:A,1,FALSE),"0"))</f>
        <v>23</v>
      </c>
      <c r="AA178" s="29">
        <f>VLOOKUP(A178,[28]Budget!A:L,10,FALSE)</f>
        <v>1592516000</v>
      </c>
      <c r="AB178" s="49" t="str">
        <f>IF(_xlfn.XLOOKUP(A178,'[28]Outstanding audits'!A:A,'[28]Outstanding audits'!A:A,"",0)="","No","Yes")</f>
        <v>No</v>
      </c>
      <c r="AC178" s="29">
        <f>_xlfn.XLOOKUP(A178,'[28]Budget 18-19'!A:A,'[28]Budget 18-19'!J:J,"0")</f>
        <v>1030073000</v>
      </c>
      <c r="AD178" s="49" t="str">
        <f>_xlfn.XLOOKUP(A178,'[28]ASMIS 2022-23'!A:A,'[28]ASMIS 2022-23'!I:I,"",0)</f>
        <v>Qualified</v>
      </c>
      <c r="AJ178" s="29">
        <f>_xlfn.XLOOKUP(A178,'[28]Budget 22-23'!A:A,'[28]Budget 22-23'!J:J,"0")</f>
        <v>1173898000</v>
      </c>
      <c r="AM178" s="29">
        <f>VLOOKUP(A178,[28]Budget!A:L,11,FALSE)</f>
        <v>3338000</v>
      </c>
      <c r="AN178" s="29">
        <f>VLOOKUP(A178,[28]Budget!A:L,12,FALSE)</f>
        <v>1589178000</v>
      </c>
      <c r="AP178" s="50">
        <f t="shared" si="3"/>
        <v>0</v>
      </c>
    </row>
    <row r="179" spans="1:42" ht="30" customHeight="1" x14ac:dyDescent="0.25">
      <c r="A179" s="43">
        <v>1336</v>
      </c>
      <c r="B179" s="44" t="s">
        <v>32</v>
      </c>
      <c r="C179" s="44" t="s">
        <v>379</v>
      </c>
      <c r="D179" s="44" t="s">
        <v>448</v>
      </c>
      <c r="E179" s="44" t="s">
        <v>1086</v>
      </c>
      <c r="F179" s="44" t="s">
        <v>437</v>
      </c>
      <c r="G179" s="44" t="s">
        <v>1</v>
      </c>
      <c r="H179" s="44" t="s">
        <v>447</v>
      </c>
      <c r="I179" s="44" t="s">
        <v>1</v>
      </c>
      <c r="J179" s="45" t="s">
        <v>33</v>
      </c>
      <c r="K179" s="45" t="s">
        <v>33</v>
      </c>
      <c r="L179" s="45" t="s">
        <v>33</v>
      </c>
      <c r="M179" s="45" t="s">
        <v>33</v>
      </c>
      <c r="N179" s="46" t="s">
        <v>33</v>
      </c>
      <c r="O179" s="47" t="str">
        <f>VLOOKUP(A179,'[28]191-2022-23'!A:P,13,FALSE)</f>
        <v>Unqualified with findings</v>
      </c>
      <c r="Q179" s="2" t="str">
        <f>VLOOKUP(A179,'[28]Audit information - OS'!A:J,4,FALSE)</f>
        <v>Unchanged</v>
      </c>
      <c r="R179" s="2" t="s">
        <v>18</v>
      </c>
      <c r="S179" s="2" t="s">
        <v>29</v>
      </c>
      <c r="T179" s="48" t="str">
        <f>VLOOKUP(A179,'[28]Audit information - OS'!A:K,5,FALSE)</f>
        <v>Financially unqualified with no findings on predetermined objectives or compliance with laws and regulations</v>
      </c>
      <c r="U179" s="48">
        <f>VLOOKUP(A179,'[28]Audit information - OS'!A:L,6,FALSE)</f>
        <v>0</v>
      </c>
      <c r="V179" s="48">
        <f>VLOOKUP(A179,'[28]Audit information - OS'!A:M,7,FALSE)</f>
        <v>0</v>
      </c>
      <c r="W179" s="48" t="str">
        <f>VLOOKUP(A179,'[28]Audit information - OS'!A:N,2,FALSE)</f>
        <v>Financially unqualified with no findings on predetermined objectives or compliance with laws and regulations</v>
      </c>
      <c r="X179" s="48" t="str">
        <f>VLOOKUP(A179,'[28]Audit information - OS'!A:O,3,FALSE)</f>
        <v>2024/05/31</v>
      </c>
      <c r="Y179" s="2" t="e">
        <f>VLOOKUP(A179,'[28]AGSA - SOE'!A:A,1,FALSE)</f>
        <v>#N/A</v>
      </c>
      <c r="Z179" s="2">
        <f>(IFERROR(VLOOKUP(A179,'[28]KSD auditees'!A:A,1,FALSE),"0"))</f>
        <v>1336</v>
      </c>
      <c r="AA179" s="29">
        <f>VLOOKUP(A179,[28]Budget!A:L,10,FALSE)</f>
        <v>299340867</v>
      </c>
      <c r="AB179" s="49" t="str">
        <f>IF(_xlfn.XLOOKUP(A179,'[28]Outstanding audits'!A:A,'[28]Outstanding audits'!A:A,"",0)="","No","Yes")</f>
        <v>No</v>
      </c>
      <c r="AC179" s="29">
        <f>_xlfn.XLOOKUP(A179,'[28]Budget 18-19'!A:A,'[28]Budget 18-19'!J:J,"0")</f>
        <v>255449469</v>
      </c>
      <c r="AD179" s="49" t="str">
        <f>_xlfn.XLOOKUP(A179,'[28]ASMIS 2022-23'!A:A,'[28]ASMIS 2022-23'!I:I,"",0)</f>
        <v>Unqualified with no findings</v>
      </c>
      <c r="AJ179" s="29">
        <f>_xlfn.XLOOKUP(A179,'[28]Budget 22-23'!A:A,'[28]Budget 22-23'!J:J,"0")</f>
        <v>270398371</v>
      </c>
      <c r="AM179" s="29">
        <f>VLOOKUP(A179,[28]Budget!A:L,11,FALSE)</f>
        <v>8100000</v>
      </c>
      <c r="AN179" s="29">
        <f>VLOOKUP(A179,[28]Budget!A:L,12,FALSE)</f>
        <v>291240867</v>
      </c>
      <c r="AP179" s="50">
        <f t="shared" si="3"/>
        <v>0</v>
      </c>
    </row>
    <row r="180" spans="1:42" ht="21" customHeight="1" x14ac:dyDescent="0.25">
      <c r="A180" s="73">
        <v>1573</v>
      </c>
      <c r="B180" s="62" t="s">
        <v>204</v>
      </c>
      <c r="C180" s="44" t="s">
        <v>323</v>
      </c>
      <c r="D180" s="44" t="s">
        <v>448</v>
      </c>
      <c r="E180" s="44" t="s">
        <v>896</v>
      </c>
      <c r="F180" s="74" t="s">
        <v>437</v>
      </c>
      <c r="G180" s="44" t="s">
        <v>1</v>
      </c>
      <c r="H180" s="75" t="s">
        <v>900</v>
      </c>
      <c r="I180" s="44" t="s">
        <v>1</v>
      </c>
      <c r="J180" s="59" t="s">
        <v>39</v>
      </c>
      <c r="K180" s="57" t="s">
        <v>1599</v>
      </c>
      <c r="L180" s="57" t="s">
        <v>1599</v>
      </c>
      <c r="M180" s="57" t="s">
        <v>1599</v>
      </c>
      <c r="N180" s="58" t="s">
        <v>1599</v>
      </c>
      <c r="O180" s="47" t="e">
        <f>VLOOKUP(A180,'[28]191-2022-23'!A:P,13,FALSE)</f>
        <v>#N/A</v>
      </c>
      <c r="Q180" s="2" t="s">
        <v>509</v>
      </c>
      <c r="R180" s="56" t="s">
        <v>111</v>
      </c>
      <c r="S180" s="56" t="s">
        <v>111</v>
      </c>
      <c r="T180" s="48">
        <f>VLOOKUP(A180,'[28]Audit information - OS'!A:K,5,FALSE)</f>
        <v>0</v>
      </c>
      <c r="U180" s="48" t="str">
        <f>VLOOKUP(A180,'[28]Audit information - OS'!A:L,6,FALSE)</f>
        <v>AFS submitted late</v>
      </c>
      <c r="V180" s="48">
        <f>VLOOKUP(A180,'[28]Audit information - OS'!A:M,7,FALSE)</f>
        <v>0</v>
      </c>
      <c r="W180" s="48" t="str">
        <f>VLOOKUP(A180,'[28]Audit information - OS'!A:N,2,FALSE)</f>
        <v>Qualified</v>
      </c>
      <c r="X180" s="48">
        <f>VLOOKUP(A180,'[28]Audit information - OS'!A:O,3,FALSE)</f>
        <v>45596</v>
      </c>
      <c r="Y180" s="2" t="e">
        <f>VLOOKUP(A180,'[28]AGSA - SOE'!A:A,1,FALSE)</f>
        <v>#N/A</v>
      </c>
      <c r="Z180" s="2">
        <f>(IFERROR(VLOOKUP(A180,'[28]KSD auditees'!A:A,1,FALSE),"0"))</f>
        <v>1573</v>
      </c>
      <c r="AA180" s="29">
        <f>VLOOKUP(A180,[28]Budget!A:L,10,FALSE)</f>
        <v>1190673561</v>
      </c>
      <c r="AB180" s="49" t="str">
        <f>IF(_xlfn.XLOOKUP(A180,'[28]Outstanding audits'!A:A,'[28]Outstanding audits'!A:A,"",0)="","No","Yes")</f>
        <v>Yes</v>
      </c>
      <c r="AC180" s="29" t="str">
        <f>_xlfn.XLOOKUP(A180,'[28]Budget 18-19'!A:A,'[28]Budget 18-19'!J:J,"0")</f>
        <v>0</v>
      </c>
      <c r="AD180" s="49" t="str">
        <f>_xlfn.XLOOKUP(A180,'[28]ASMIS 2022-23'!A:A,'[28]ASMIS 2022-23'!I:I,"",0)</f>
        <v/>
      </c>
      <c r="AJ180" s="29" t="str">
        <f>_xlfn.XLOOKUP(A180,'[28]Budget 22-23'!A:A,'[28]Budget 22-23'!J:J,"0")</f>
        <v>0</v>
      </c>
      <c r="AM180" s="29">
        <f>VLOOKUP(A180,[28]Budget!A:L,11,FALSE)</f>
        <v>75912000</v>
      </c>
      <c r="AN180" s="29">
        <f>VLOOKUP(A180,[28]Budget!A:L,12,FALSE)</f>
        <v>1114761561</v>
      </c>
      <c r="AP180" s="50">
        <f t="shared" si="3"/>
        <v>0</v>
      </c>
    </row>
    <row r="181" spans="1:42" ht="30" customHeight="1" x14ac:dyDescent="0.25">
      <c r="A181" s="73">
        <v>205</v>
      </c>
      <c r="B181" s="62" t="s">
        <v>1276</v>
      </c>
      <c r="C181" s="44" t="s">
        <v>323</v>
      </c>
      <c r="D181" s="44" t="s">
        <v>448</v>
      </c>
      <c r="E181" s="44" t="s">
        <v>737</v>
      </c>
      <c r="F181" s="44" t="s">
        <v>437</v>
      </c>
      <c r="G181" s="44" t="s">
        <v>1</v>
      </c>
      <c r="H181" s="63" t="s">
        <v>750</v>
      </c>
      <c r="I181" s="44" t="s">
        <v>1</v>
      </c>
      <c r="J181" s="45" t="s">
        <v>33</v>
      </c>
      <c r="K181" s="45" t="s">
        <v>33</v>
      </c>
      <c r="L181" s="51" t="s">
        <v>17</v>
      </c>
      <c r="M181" s="51" t="s">
        <v>17</v>
      </c>
      <c r="N181" s="54" t="s">
        <v>17</v>
      </c>
      <c r="O181" s="47" t="str">
        <f>VLOOKUP(A181,'[28]191-2022-23'!A:P,13,FALSE)</f>
        <v>Qualified</v>
      </c>
      <c r="Q181" s="2" t="str">
        <f>VLOOKUP(A181,'[28]Audit information - OS'!A:J,4,FALSE)</f>
        <v>Unchanged</v>
      </c>
      <c r="R181" s="2" t="s">
        <v>29</v>
      </c>
      <c r="S181" s="2" t="s">
        <v>29</v>
      </c>
      <c r="T181" s="48" t="str">
        <f>VLOOKUP(A181,'[28]Audit information - OS'!A:K,5,FALSE)</f>
        <v>Financially unqualified with no findings on predetermined objectives or compliance with laws and regulations</v>
      </c>
      <c r="U181" s="48">
        <f>VLOOKUP(A181,'[28]Audit information - OS'!A:L,6,FALSE)</f>
        <v>0</v>
      </c>
      <c r="V181" s="48">
        <f>VLOOKUP(A181,'[28]Audit information - OS'!A:M,7,FALSE)</f>
        <v>0</v>
      </c>
      <c r="W181" s="48" t="str">
        <f>VLOOKUP(A181,'[28]Audit information - OS'!A:N,2,FALSE)</f>
        <v>Financially unqualified with no findings on predetermined objectives or compliance with laws and regulations</v>
      </c>
      <c r="X181" s="48" t="str">
        <f>VLOOKUP(A181,'[28]Audit information - OS'!A:O,3,FALSE)</f>
        <v>2024/07/31</v>
      </c>
      <c r="Y181" s="2" t="e">
        <f>VLOOKUP(A181,'[28]AGSA - SOE'!A:A,1,FALSE)</f>
        <v>#N/A</v>
      </c>
      <c r="Z181" s="2" t="str">
        <f>(IFERROR(VLOOKUP(A181,'[28]KSD auditees'!A:A,1,FALSE),"0"))</f>
        <v>0</v>
      </c>
      <c r="AA181" s="29">
        <f>VLOOKUP(A181,[28]Budget!A:L,10,FALSE)</f>
        <v>227292000</v>
      </c>
      <c r="AB181" s="49" t="str">
        <f>IF(_xlfn.XLOOKUP(A181,'[28]Outstanding audits'!A:A,'[28]Outstanding audits'!A:A,"",0)="","No","Yes")</f>
        <v>No</v>
      </c>
      <c r="AC181" s="29">
        <f>_xlfn.XLOOKUP(A181,'[28]Budget 18-19'!A:A,'[28]Budget 18-19'!J:J,"0")</f>
        <v>209016364</v>
      </c>
      <c r="AD181" s="49" t="str">
        <f>_xlfn.XLOOKUP(A181,'[28]ASMIS 2022-23'!A:A,'[28]ASMIS 2022-23'!I:I,"",0)</f>
        <v>Unqualified with no findings</v>
      </c>
      <c r="AJ181" s="29">
        <f>_xlfn.XLOOKUP(A181,'[28]Budget 22-23'!A:A,'[28]Budget 22-23'!J:J,"0")</f>
        <v>218122000</v>
      </c>
      <c r="AM181" s="29">
        <f>VLOOKUP(A181,[28]Budget!A:L,11,FALSE)</f>
        <v>3326000</v>
      </c>
      <c r="AN181" s="29">
        <f>VLOOKUP(A181,[28]Budget!A:L,12,FALSE)</f>
        <v>223966000</v>
      </c>
      <c r="AP181" s="50">
        <f t="shared" si="3"/>
        <v>0</v>
      </c>
    </row>
    <row r="182" spans="1:42" ht="21" customHeight="1" x14ac:dyDescent="0.25">
      <c r="A182" s="43">
        <v>1292</v>
      </c>
      <c r="B182" s="44" t="s">
        <v>34</v>
      </c>
      <c r="C182" s="44" t="s">
        <v>379</v>
      </c>
      <c r="D182" s="44" t="s">
        <v>448</v>
      </c>
      <c r="E182" s="44" t="s">
        <v>438</v>
      </c>
      <c r="F182" s="44" t="s">
        <v>437</v>
      </c>
      <c r="G182" s="44" t="s">
        <v>28</v>
      </c>
      <c r="H182" s="44" t="s">
        <v>447</v>
      </c>
      <c r="I182" s="44" t="s">
        <v>1</v>
      </c>
      <c r="J182" s="52" t="s">
        <v>26</v>
      </c>
      <c r="K182" s="51" t="s">
        <v>17</v>
      </c>
      <c r="L182" s="51" t="s">
        <v>17</v>
      </c>
      <c r="M182" s="51" t="s">
        <v>17</v>
      </c>
      <c r="N182" s="53" t="s">
        <v>26</v>
      </c>
      <c r="O182" s="47" t="str">
        <f>VLOOKUP(A182,'[28]191-2022-23'!A:P,13,FALSE)</f>
        <v>Unqualified with findings</v>
      </c>
      <c r="Q182" s="2" t="str">
        <f>VLOOKUP(A182,'[28]Audit information - OS'!A:J,4,FALSE)</f>
        <v>Regressed</v>
      </c>
      <c r="R182" s="2" t="s">
        <v>18</v>
      </c>
      <c r="S182" s="2" t="s">
        <v>27</v>
      </c>
      <c r="T182" s="48" t="str">
        <f>VLOOKUP(A182,'[28]Audit information - OS'!A:K,5,FALSE)</f>
        <v>Qualified</v>
      </c>
      <c r="U182" s="48">
        <f>VLOOKUP(A182,'[28]Audit information - OS'!A:L,6,FALSE)</f>
        <v>0</v>
      </c>
      <c r="V182" s="48">
        <f>VLOOKUP(A182,'[28]Audit information - OS'!A:M,7,FALSE)</f>
        <v>0</v>
      </c>
      <c r="W182" s="48" t="str">
        <f>VLOOKUP(A182,'[28]Audit information - OS'!A:N,2,FALSE)</f>
        <v>Financially unqualified with findings on predetermined objectives and/or compliance with laws and regulations</v>
      </c>
      <c r="X182" s="48" t="str">
        <f>VLOOKUP(A182,'[28]Audit information - OS'!A:O,3,FALSE)</f>
        <v>2024/05/31</v>
      </c>
      <c r="Y182" s="2" t="e">
        <f>VLOOKUP(A182,'[28]AGSA - SOE'!A:A,1,FALSE)</f>
        <v>#N/A</v>
      </c>
      <c r="Z182" s="2">
        <f>(IFERROR(VLOOKUP(A182,'[28]KSD auditees'!A:A,1,FALSE),"0"))</f>
        <v>1292</v>
      </c>
      <c r="AA182" s="29">
        <f>VLOOKUP(A182,[28]Budget!A:L,10,FALSE)</f>
        <v>264234502</v>
      </c>
      <c r="AB182" s="49" t="str">
        <f>IF(_xlfn.XLOOKUP(A182,'[28]Outstanding audits'!A:A,'[28]Outstanding audits'!A:A,"",0)="","No","Yes")</f>
        <v>No</v>
      </c>
      <c r="AC182" s="29">
        <f>_xlfn.XLOOKUP(A182,'[28]Budget 18-19'!A:A,'[28]Budget 18-19'!J:J,"0")</f>
        <v>217820760</v>
      </c>
      <c r="AD182" s="49" t="str">
        <f>_xlfn.XLOOKUP(A182,'[28]ASMIS 2022-23'!A:A,'[28]ASMIS 2022-23'!I:I,"",0)</f>
        <v>Unqualified with findings</v>
      </c>
      <c r="AJ182" s="29">
        <f>_xlfn.XLOOKUP(A182,'[28]Budget 22-23'!A:A,'[28]Budget 22-23'!J:J,"0")</f>
        <v>305472000</v>
      </c>
      <c r="AM182" s="29">
        <f>VLOOKUP(A182,[28]Budget!A:L,11,FALSE)</f>
        <v>22330000</v>
      </c>
      <c r="AN182" s="29">
        <f>VLOOKUP(A182,[28]Budget!A:L,12,FALSE)</f>
        <v>241904502</v>
      </c>
      <c r="AP182" s="50">
        <f t="shared" si="3"/>
        <v>0</v>
      </c>
    </row>
    <row r="183" spans="1:42" ht="30" customHeight="1" x14ac:dyDescent="0.25">
      <c r="A183" s="43">
        <v>1321</v>
      </c>
      <c r="B183" s="44" t="s">
        <v>35</v>
      </c>
      <c r="C183" s="44" t="s">
        <v>379</v>
      </c>
      <c r="D183" s="44" t="s">
        <v>448</v>
      </c>
      <c r="E183" s="44" t="s">
        <v>625</v>
      </c>
      <c r="F183" s="44" t="s">
        <v>437</v>
      </c>
      <c r="G183" s="44" t="s">
        <v>1</v>
      </c>
      <c r="H183" s="44" t="s">
        <v>447</v>
      </c>
      <c r="I183" s="44" t="s">
        <v>1</v>
      </c>
      <c r="J183" s="51" t="s">
        <v>17</v>
      </c>
      <c r="K183" s="51" t="s">
        <v>17</v>
      </c>
      <c r="L183" s="51" t="s">
        <v>17</v>
      </c>
      <c r="M183" s="52" t="s">
        <v>26</v>
      </c>
      <c r="N183" s="53" t="s">
        <v>26</v>
      </c>
      <c r="O183" s="47" t="str">
        <f>VLOOKUP(A183,'[28]191-2022-23'!A:P,13,FALSE)</f>
        <v>Qualified</v>
      </c>
      <c r="Q183" s="2" t="str">
        <f>VLOOKUP(A183,'[28]Audit information - OS'!A:J,4,FALSE)</f>
        <v>Unchanged</v>
      </c>
      <c r="R183" s="2" t="s">
        <v>29</v>
      </c>
      <c r="S183" s="2" t="s">
        <v>29</v>
      </c>
      <c r="T183" s="48" t="str">
        <f>VLOOKUP(A183,'[28]Audit information - OS'!A:K,5,FALSE)</f>
        <v>Financially unqualified with findings on predetermined objectives and/or compliance with laws and regulations</v>
      </c>
      <c r="U183" s="48">
        <f>VLOOKUP(A183,'[28]Audit information - OS'!A:L,6,FALSE)</f>
        <v>0</v>
      </c>
      <c r="V183" s="48">
        <f>VLOOKUP(A183,'[28]Audit information - OS'!A:M,7,FALSE)</f>
        <v>0</v>
      </c>
      <c r="W183" s="48" t="str">
        <f>VLOOKUP(A183,'[28]Audit information - OS'!A:N,2,FALSE)</f>
        <v>Financially unqualified with findings on predetermined objectives and/or compliance with laws and regulations</v>
      </c>
      <c r="X183" s="48" t="str">
        <f>VLOOKUP(A183,'[28]Audit information - OS'!A:O,3,FALSE)</f>
        <v>2024/05/31</v>
      </c>
      <c r="Y183" s="2" t="e">
        <f>VLOOKUP(A183,'[28]AGSA - SOE'!A:A,1,FALSE)</f>
        <v>#N/A</v>
      </c>
      <c r="Z183" s="2">
        <f>(IFERROR(VLOOKUP(A183,'[28]KSD auditees'!A:A,1,FALSE),"0"))</f>
        <v>1321</v>
      </c>
      <c r="AA183" s="29">
        <f>VLOOKUP(A183,[28]Budget!A:L,10,FALSE)</f>
        <v>585327695</v>
      </c>
      <c r="AB183" s="49" t="str">
        <f>IF(_xlfn.XLOOKUP(A183,'[28]Outstanding audits'!A:A,'[28]Outstanding audits'!A:A,"",0)="","No","Yes")</f>
        <v>No</v>
      </c>
      <c r="AC183" s="29">
        <f>_xlfn.XLOOKUP(A183,'[28]Budget 18-19'!A:A,'[28]Budget 18-19'!J:J,"0")</f>
        <v>310491000</v>
      </c>
      <c r="AD183" s="49" t="str">
        <f>_xlfn.XLOOKUP(A183,'[28]ASMIS 2022-23'!A:A,'[28]ASMIS 2022-23'!I:I,"",0)</f>
        <v>Unqualified with findings</v>
      </c>
      <c r="AJ183" s="29">
        <f>_xlfn.XLOOKUP(A183,'[28]Budget 22-23'!A:A,'[28]Budget 22-23'!J:J,"0")</f>
        <v>528933968.42000002</v>
      </c>
      <c r="AM183" s="29">
        <f>VLOOKUP(A183,[28]Budget!A:L,11,FALSE)</f>
        <v>50880000</v>
      </c>
      <c r="AN183" s="29">
        <f>VLOOKUP(A183,[28]Budget!A:L,12,FALSE)</f>
        <v>534447695</v>
      </c>
      <c r="AP183" s="50">
        <f t="shared" si="3"/>
        <v>0</v>
      </c>
    </row>
    <row r="184" spans="1:42" ht="21" customHeight="1" x14ac:dyDescent="0.25">
      <c r="A184" s="43">
        <v>1156</v>
      </c>
      <c r="B184" s="44" t="s">
        <v>1277</v>
      </c>
      <c r="C184" s="44" t="s">
        <v>450</v>
      </c>
      <c r="D184" s="44" t="s">
        <v>448</v>
      </c>
      <c r="E184" s="44" t="s">
        <v>1086</v>
      </c>
      <c r="F184" s="44" t="s">
        <v>1086</v>
      </c>
      <c r="G184" s="44" t="s">
        <v>1</v>
      </c>
      <c r="H184" s="44" t="s">
        <v>1</v>
      </c>
      <c r="I184" s="44" t="s">
        <v>1</v>
      </c>
      <c r="J184" s="45" t="s">
        <v>33</v>
      </c>
      <c r="K184" s="45" t="s">
        <v>33</v>
      </c>
      <c r="L184" s="51" t="s">
        <v>17</v>
      </c>
      <c r="M184" s="51" t="s">
        <v>17</v>
      </c>
      <c r="N184" s="54" t="s">
        <v>17</v>
      </c>
      <c r="O184" s="47" t="str">
        <f>VLOOKUP(A184,'[28]191-2022-23'!A:P,13,FALSE)</f>
        <v>Unqualified with findings</v>
      </c>
      <c r="Q184" s="2" t="str">
        <f>VLOOKUP(A184,'[28]Audit information - OS'!A:J,4,FALSE)</f>
        <v>Unchanged</v>
      </c>
      <c r="R184" s="2" t="s">
        <v>29</v>
      </c>
      <c r="S184" s="2" t="s">
        <v>29</v>
      </c>
      <c r="T184" s="48" t="str">
        <f>VLOOKUP(A184,'[28]Audit information - OS'!A:K,5,FALSE)</f>
        <v>Financially unqualified with no findings on predetermined objectives or compliance with laws and regulations</v>
      </c>
      <c r="U184" s="48">
        <f>VLOOKUP(A184,'[28]Audit information - OS'!A:L,6,FALSE)</f>
        <v>0</v>
      </c>
      <c r="V184" s="48">
        <f>VLOOKUP(A184,'[28]Audit information - OS'!A:M,7,FALSE)</f>
        <v>0</v>
      </c>
      <c r="W184" s="48" t="str">
        <f>VLOOKUP(A184,'[28]Audit information - OS'!A:N,2,FALSE)</f>
        <v>Financially unqualified with no findings on predetermined objectives or compliance with laws and regulations</v>
      </c>
      <c r="X184" s="48" t="str">
        <f>VLOOKUP(A184,'[28]Audit information - OS'!A:O,3,FALSE)</f>
        <v>2024/07/31</v>
      </c>
      <c r="Y184" s="2" t="e">
        <f>VLOOKUP(A184,'[28]AGSA - SOE'!A:A,1,FALSE)</f>
        <v>#N/A</v>
      </c>
      <c r="Z184" s="2" t="str">
        <f>(IFERROR(VLOOKUP(A184,'[28]KSD auditees'!A:A,1,FALSE),"0"))</f>
        <v>0</v>
      </c>
      <c r="AA184" s="29">
        <f>VLOOKUP(A184,[28]Budget!A:L,10,FALSE)</f>
        <v>43245000</v>
      </c>
      <c r="AB184" s="49" t="str">
        <f>IF(_xlfn.XLOOKUP(A184,'[28]Outstanding audits'!A:A,'[28]Outstanding audits'!A:A,"",0)="","No","Yes")</f>
        <v>No</v>
      </c>
      <c r="AC184" s="29">
        <f>_xlfn.XLOOKUP(A184,'[28]Budget 18-19'!A:A,'[28]Budget 18-19'!J:J,"0")</f>
        <v>40735000</v>
      </c>
      <c r="AD184" s="49" t="str">
        <f>_xlfn.XLOOKUP(A184,'[28]ASMIS 2022-23'!A:A,'[28]ASMIS 2022-23'!I:I,"",0)</f>
        <v>Unqualified with no findings</v>
      </c>
      <c r="AJ184" s="29">
        <f>_xlfn.XLOOKUP(A184,'[28]Budget 22-23'!A:A,'[28]Budget 22-23'!J:J,"0")</f>
        <v>42873000</v>
      </c>
      <c r="AM184" s="29">
        <f>VLOOKUP(A184,[28]Budget!A:L,11,FALSE)</f>
        <v>2255000</v>
      </c>
      <c r="AN184" s="29">
        <f>VLOOKUP(A184,[28]Budget!A:L,12,FALSE)</f>
        <v>40990000</v>
      </c>
      <c r="AP184" s="50">
        <f t="shared" si="3"/>
        <v>0</v>
      </c>
    </row>
    <row r="185" spans="1:42" ht="21" customHeight="1" x14ac:dyDescent="0.25">
      <c r="A185" s="43">
        <v>31</v>
      </c>
      <c r="B185" s="44" t="s">
        <v>112</v>
      </c>
      <c r="C185" s="44" t="s">
        <v>316</v>
      </c>
      <c r="D185" s="44" t="s">
        <v>448</v>
      </c>
      <c r="E185" s="44" t="s">
        <v>519</v>
      </c>
      <c r="F185" s="44" t="s">
        <v>437</v>
      </c>
      <c r="G185" s="44" t="s">
        <v>1</v>
      </c>
      <c r="H185" s="44" t="s">
        <v>1517</v>
      </c>
      <c r="I185" s="44" t="s">
        <v>1</v>
      </c>
      <c r="J185" s="51" t="s">
        <v>17</v>
      </c>
      <c r="K185" s="52" t="s">
        <v>26</v>
      </c>
      <c r="L185" s="51" t="s">
        <v>17</v>
      </c>
      <c r="M185" s="51" t="s">
        <v>17</v>
      </c>
      <c r="N185" s="54" t="s">
        <v>17</v>
      </c>
      <c r="O185" s="47" t="str">
        <f>VLOOKUP(A185,'[28]191-2022-23'!A:P,13,FALSE)</f>
        <v>Unqualified with findings</v>
      </c>
      <c r="Q185" s="2" t="str">
        <f>VLOOKUP(A185,'[28]Audit information - OS'!A:J,4,FALSE)</f>
        <v>Improved</v>
      </c>
      <c r="R185" s="2" t="s">
        <v>18</v>
      </c>
      <c r="S185" s="2" t="s">
        <v>18</v>
      </c>
      <c r="T185" s="48" t="str">
        <f>VLOOKUP(A185,'[28]Audit information - OS'!A:K,5,FALSE)</f>
        <v>Financially unqualified with findings on predetermined objectives and/or compliance with laws and regulations</v>
      </c>
      <c r="U185" s="48" t="str">
        <f>VLOOKUP(A185,'[28]Audit information - OS'!A:L,6,FALSE)</f>
        <v>Audit delays - Addressing audit quality matters</v>
      </c>
      <c r="V185" s="48">
        <f>VLOOKUP(A185,'[28]Audit information - OS'!A:M,7,FALSE)</f>
        <v>0</v>
      </c>
      <c r="W185" s="48" t="str">
        <f>VLOOKUP(A185,'[28]Audit information - OS'!A:N,2,FALSE)</f>
        <v>Financially unqualified with findings on predetermined objectives and/or compliance with laws and regulations</v>
      </c>
      <c r="X185" s="48" t="str">
        <f>VLOOKUP(A185,'[28]Audit information - OS'!A:O,3,FALSE)</f>
        <v>2024/09/06</v>
      </c>
      <c r="Y185" s="2">
        <f>VLOOKUP(A185,'[28]AGSA - SOE'!A:A,1,FALSE)</f>
        <v>31</v>
      </c>
      <c r="Z185" s="2">
        <f>(IFERROR(VLOOKUP(A185,'[28]KSD auditees'!A:A,1,FALSE),"0"))</f>
        <v>31</v>
      </c>
      <c r="AA185" s="29">
        <f>VLOOKUP(A185,[28]Budget!A:L,10,FALSE)</f>
        <v>893997000</v>
      </c>
      <c r="AB185" s="49" t="str">
        <f>IF(_xlfn.XLOOKUP(A185,'[28]Outstanding audits'!A:A,'[28]Outstanding audits'!A:A,"",0)="","No","Yes")</f>
        <v>No</v>
      </c>
      <c r="AC185" s="29">
        <f>_xlfn.XLOOKUP(A185,'[28]Budget 18-19'!A:A,'[28]Budget 18-19'!J:J,"0")</f>
        <v>57386000</v>
      </c>
      <c r="AD185" s="49" t="str">
        <f>_xlfn.XLOOKUP(A185,'[28]ASMIS 2022-23'!A:A,'[28]ASMIS 2022-23'!I:I,"",0)</f>
        <v>Unqualified with findings</v>
      </c>
      <c r="AJ185" s="29">
        <f>_xlfn.XLOOKUP(A185,'[28]Budget 22-23'!A:A,'[28]Budget 22-23'!J:J,"0")</f>
        <v>759317000</v>
      </c>
      <c r="AM185" s="29">
        <f>VLOOKUP(A185,[28]Budget!A:L,11,FALSE)</f>
        <v>252544000</v>
      </c>
      <c r="AN185" s="29">
        <f>VLOOKUP(A185,[28]Budget!A:L,12,FALSE)</f>
        <v>641453000</v>
      </c>
      <c r="AP185" s="50">
        <f t="shared" si="3"/>
        <v>0</v>
      </c>
    </row>
    <row r="186" spans="1:42" ht="30" customHeight="1" x14ac:dyDescent="0.25">
      <c r="A186" s="43">
        <v>1304</v>
      </c>
      <c r="B186" s="44" t="s">
        <v>36</v>
      </c>
      <c r="C186" s="44" t="s">
        <v>379</v>
      </c>
      <c r="D186" s="44" t="s">
        <v>448</v>
      </c>
      <c r="E186" s="44" t="s">
        <v>519</v>
      </c>
      <c r="F186" s="44" t="s">
        <v>437</v>
      </c>
      <c r="G186" s="44" t="s">
        <v>1</v>
      </c>
      <c r="H186" s="44" t="s">
        <v>447</v>
      </c>
      <c r="I186" s="44" t="s">
        <v>1</v>
      </c>
      <c r="J186" s="69" t="s">
        <v>94</v>
      </c>
      <c r="K186" s="69" t="s">
        <v>94</v>
      </c>
      <c r="L186" s="69" t="s">
        <v>94</v>
      </c>
      <c r="M186" s="69" t="s">
        <v>94</v>
      </c>
      <c r="N186" s="64" t="s">
        <v>94</v>
      </c>
      <c r="O186" s="47" t="str">
        <f>VLOOKUP(A186,'[28]191-2022-23'!A:P,13,FALSE)</f>
        <v>Qualified</v>
      </c>
      <c r="Q186" s="2" t="str">
        <f>VLOOKUP(A186,'[28]Audit information - OS'!A:J,4,FALSE)</f>
        <v>Unchanged</v>
      </c>
      <c r="R186" s="2" t="s">
        <v>18</v>
      </c>
      <c r="S186" s="2" t="s">
        <v>27</v>
      </c>
      <c r="T186" s="48" t="str">
        <f>VLOOKUP(A186,'[28]Audit information - OS'!A:K,5,FALSE)</f>
        <v>Disclaimer</v>
      </c>
      <c r="U186" s="48">
        <f>VLOOKUP(A186,'[28]Audit information - OS'!A:L,6,FALSE)</f>
        <v>0</v>
      </c>
      <c r="V186" s="48">
        <f>VLOOKUP(A186,'[28]Audit information - OS'!A:M,7,FALSE)</f>
        <v>0</v>
      </c>
      <c r="W186" s="48" t="str">
        <f>VLOOKUP(A186,'[28]Audit information - OS'!A:N,2,FALSE)</f>
        <v>Qualified</v>
      </c>
      <c r="X186" s="48" t="str">
        <f>VLOOKUP(A186,'[28]Audit information - OS'!A:O,3,FALSE)</f>
        <v>2024/05/31</v>
      </c>
      <c r="Y186" s="2" t="e">
        <f>VLOOKUP(A186,'[28]AGSA - SOE'!A:A,1,FALSE)</f>
        <v>#N/A</v>
      </c>
      <c r="Z186" s="2">
        <f>(IFERROR(VLOOKUP(A186,'[28]KSD auditees'!A:A,1,FALSE),"0"))</f>
        <v>1304</v>
      </c>
      <c r="AA186" s="29">
        <f>VLOOKUP(A186,[28]Budget!A:L,10,FALSE)</f>
        <v>350588569</v>
      </c>
      <c r="AB186" s="49" t="str">
        <f>IF(_xlfn.XLOOKUP(A186,'[28]Outstanding audits'!A:A,'[28]Outstanding audits'!A:A,"",0)="","No","Yes")</f>
        <v>No</v>
      </c>
      <c r="AC186" s="29">
        <f>_xlfn.XLOOKUP(A186,'[28]Budget 18-19'!A:A,'[28]Budget 18-19'!J:J,"0")</f>
        <v>275949734</v>
      </c>
      <c r="AD186" s="49" t="str">
        <f>_xlfn.XLOOKUP(A186,'[28]ASMIS 2022-23'!A:A,'[28]ASMIS 2022-23'!I:I,"",0)</f>
        <v>Audit not finalised at legislated date</v>
      </c>
      <c r="AJ186" s="29">
        <f>_xlfn.XLOOKUP(A186,'[28]Budget 22-23'!A:A,'[28]Budget 22-23'!J:J,"0")</f>
        <v>347625521</v>
      </c>
      <c r="AM186" s="29">
        <f>VLOOKUP(A186,[28]Budget!A:L,11,FALSE)</f>
        <v>0</v>
      </c>
      <c r="AN186" s="29">
        <f>VLOOKUP(A186,[28]Budget!A:L,12,FALSE)</f>
        <v>350588569</v>
      </c>
      <c r="AP186" s="50">
        <f t="shared" si="3"/>
        <v>0</v>
      </c>
    </row>
    <row r="187" spans="1:42" ht="29.25" customHeight="1" x14ac:dyDescent="0.25">
      <c r="A187" s="43">
        <v>32</v>
      </c>
      <c r="B187" s="44" t="s">
        <v>494</v>
      </c>
      <c r="C187" s="44" t="s">
        <v>352</v>
      </c>
      <c r="D187" s="44" t="s">
        <v>448</v>
      </c>
      <c r="E187" s="44" t="s">
        <v>492</v>
      </c>
      <c r="F187" s="44" t="s">
        <v>492</v>
      </c>
      <c r="G187" s="44" t="s">
        <v>1</v>
      </c>
      <c r="H187" s="44" t="s">
        <v>1</v>
      </c>
      <c r="I187" s="44" t="s">
        <v>1</v>
      </c>
      <c r="J187" s="52" t="s">
        <v>26</v>
      </c>
      <c r="K187" s="52" t="s">
        <v>26</v>
      </c>
      <c r="L187" s="52" t="s">
        <v>26</v>
      </c>
      <c r="M187" s="52" t="s">
        <v>26</v>
      </c>
      <c r="N187" s="53" t="s">
        <v>26</v>
      </c>
      <c r="O187" s="47" t="str">
        <f>VLOOKUP(A187,'[28]191-2022-23'!A:P,13,FALSE)</f>
        <v>Qualified</v>
      </c>
      <c r="Q187" s="2" t="str">
        <f>VLOOKUP(A187,'[28]Audit information - OS'!A:J,4,FALSE)</f>
        <v>Unchanged</v>
      </c>
      <c r="R187" s="2" t="s">
        <v>18</v>
      </c>
      <c r="S187" s="2" t="s">
        <v>18</v>
      </c>
      <c r="T187" s="48" t="str">
        <f>VLOOKUP(A187,'[28]Audit information - OS'!A:K,5,FALSE)</f>
        <v>Qualified</v>
      </c>
      <c r="U187" s="48">
        <f>VLOOKUP(A187,'[28]Audit information - OS'!A:L,6,FALSE)</f>
        <v>0</v>
      </c>
      <c r="V187" s="48">
        <f>VLOOKUP(A187,'[28]Audit information - OS'!A:M,7,FALSE)</f>
        <v>0</v>
      </c>
      <c r="W187" s="48" t="str">
        <f>VLOOKUP(A187,'[28]Audit information - OS'!A:N,2,FALSE)</f>
        <v>Qualified</v>
      </c>
      <c r="X187" s="48" t="str">
        <f>VLOOKUP(A187,'[28]Audit information - OS'!A:O,3,FALSE)</f>
        <v>2024/07/31</v>
      </c>
      <c r="Y187" s="2" t="e">
        <f>VLOOKUP(A187,'[28]AGSA - SOE'!A:A,1,FALSE)</f>
        <v>#N/A</v>
      </c>
      <c r="Z187" s="2" t="str">
        <f>(IFERROR(VLOOKUP(A187,'[28]KSD auditees'!A:A,1,FALSE),"0"))</f>
        <v>0</v>
      </c>
      <c r="AA187" s="29">
        <f>VLOOKUP(A187,[28]Budget!A:L,10,FALSE)</f>
        <v>1086164000</v>
      </c>
      <c r="AB187" s="49" t="str">
        <f>IF(_xlfn.XLOOKUP(A187,'[28]Outstanding audits'!A:A,'[28]Outstanding audits'!A:A,"",0)="","No","Yes")</f>
        <v>No</v>
      </c>
      <c r="AC187" s="29">
        <f>_xlfn.XLOOKUP(A187,'[28]Budget 18-19'!A:A,'[28]Budget 18-19'!J:J,"0")</f>
        <v>846590554</v>
      </c>
      <c r="AD187" s="49" t="str">
        <f>_xlfn.XLOOKUP(A187,'[28]ASMIS 2022-23'!A:A,'[28]ASMIS 2022-23'!I:I,"",0)</f>
        <v>Qualified</v>
      </c>
      <c r="AJ187" s="29">
        <f>_xlfn.XLOOKUP(A187,'[28]Budget 22-23'!A:A,'[28]Budget 22-23'!J:J,"0")</f>
        <v>1075593000</v>
      </c>
      <c r="AM187" s="29">
        <f>VLOOKUP(A187,[28]Budget!A:L,11,FALSE)</f>
        <v>2461000</v>
      </c>
      <c r="AN187" s="29">
        <f>VLOOKUP(A187,[28]Budget!A:L,12,FALSE)</f>
        <v>1083703000</v>
      </c>
      <c r="AP187" s="50">
        <f t="shared" si="3"/>
        <v>0</v>
      </c>
    </row>
    <row r="188" spans="1:42" ht="17.25" customHeight="1" x14ac:dyDescent="0.25">
      <c r="A188" s="43">
        <v>33</v>
      </c>
      <c r="B188" s="44" t="s">
        <v>37</v>
      </c>
      <c r="C188" s="44" t="s">
        <v>323</v>
      </c>
      <c r="D188" s="44" t="s">
        <v>448</v>
      </c>
      <c r="E188" s="44" t="s">
        <v>941</v>
      </c>
      <c r="F188" s="44" t="s">
        <v>437</v>
      </c>
      <c r="G188" s="44" t="s">
        <v>1</v>
      </c>
      <c r="H188" s="44" t="s">
        <v>447</v>
      </c>
      <c r="I188" s="44" t="s">
        <v>1</v>
      </c>
      <c r="J188" s="45" t="s">
        <v>33</v>
      </c>
      <c r="K188" s="45" t="s">
        <v>33</v>
      </c>
      <c r="L188" s="51" t="s">
        <v>17</v>
      </c>
      <c r="M188" s="51" t="s">
        <v>17</v>
      </c>
      <c r="N188" s="54" t="s">
        <v>17</v>
      </c>
      <c r="O188" s="47" t="str">
        <f>VLOOKUP(A188,'[28]191-2022-23'!A:P,13,FALSE)</f>
        <v>Unqualified with findings</v>
      </c>
      <c r="Q188" s="2" t="str">
        <f>VLOOKUP(A188,'[28]Audit information - OS'!A:J,4,FALSE)</f>
        <v>Unchanged</v>
      </c>
      <c r="R188" s="2" t="s">
        <v>29</v>
      </c>
      <c r="S188" s="2" t="s">
        <v>29</v>
      </c>
      <c r="T188" s="48" t="str">
        <f>VLOOKUP(A188,'[28]Audit information - OS'!A:K,5,FALSE)</f>
        <v>Financially unqualified with no findings on predetermined objectives or compliance with laws and regulations</v>
      </c>
      <c r="U188" s="48">
        <f>VLOOKUP(A188,'[28]Audit information - OS'!A:L,6,FALSE)</f>
        <v>0</v>
      </c>
      <c r="V188" s="48">
        <f>VLOOKUP(A188,'[28]Audit information - OS'!A:M,7,FALSE)</f>
        <v>0</v>
      </c>
      <c r="W188" s="48" t="str">
        <f>VLOOKUP(A188,'[28]Audit information - OS'!A:N,2,FALSE)</f>
        <v>Financially unqualified with no findings on predetermined objectives or compliance with laws and regulations</v>
      </c>
      <c r="X188" s="48" t="str">
        <f>VLOOKUP(A188,'[28]Audit information - OS'!A:O,3,FALSE)</f>
        <v>2024/07/31</v>
      </c>
      <c r="Y188" s="2" t="e">
        <f>VLOOKUP(A188,'[28]AGSA - SOE'!A:A,1,FALSE)</f>
        <v>#N/A</v>
      </c>
      <c r="Z188" s="2">
        <f>(IFERROR(VLOOKUP(A188,'[28]KSD auditees'!A:A,1,FALSE),"0"))</f>
        <v>33</v>
      </c>
      <c r="AA188" s="29">
        <f>VLOOKUP(A188,[28]Budget!A:L,10,FALSE)</f>
        <v>1017585000</v>
      </c>
      <c r="AB188" s="49" t="str">
        <f>IF(_xlfn.XLOOKUP(A188,'[28]Outstanding audits'!A:A,'[28]Outstanding audits'!A:A,"",0)="","No","Yes")</f>
        <v>No</v>
      </c>
      <c r="AC188" s="29">
        <f>_xlfn.XLOOKUP(A188,'[28]Budget 18-19'!A:A,'[28]Budget 18-19'!J:J,"0")</f>
        <v>555986000</v>
      </c>
      <c r="AD188" s="49" t="str">
        <f>_xlfn.XLOOKUP(A188,'[28]ASMIS 2022-23'!A:A,'[28]ASMIS 2022-23'!I:I,"",0)</f>
        <v>Unqualified with no findings</v>
      </c>
      <c r="AJ188" s="29">
        <f>_xlfn.XLOOKUP(A188,'[28]Budget 22-23'!A:A,'[28]Budget 22-23'!J:J,"0")</f>
        <v>695461000</v>
      </c>
      <c r="AM188" s="29">
        <f>VLOOKUP(A188,[28]Budget!A:L,11,FALSE)</f>
        <v>3540000</v>
      </c>
      <c r="AN188" s="29">
        <f>VLOOKUP(A188,[28]Budget!A:L,12,FALSE)</f>
        <v>1014045000</v>
      </c>
      <c r="AP188" s="50">
        <f t="shared" si="3"/>
        <v>0</v>
      </c>
    </row>
    <row r="189" spans="1:42" ht="30" customHeight="1" x14ac:dyDescent="0.25">
      <c r="A189" s="43">
        <v>1312</v>
      </c>
      <c r="B189" s="44" t="s">
        <v>38</v>
      </c>
      <c r="C189" s="44" t="s">
        <v>379</v>
      </c>
      <c r="D189" s="44" t="s">
        <v>448</v>
      </c>
      <c r="E189" s="44" t="s">
        <v>571</v>
      </c>
      <c r="F189" s="44" t="s">
        <v>437</v>
      </c>
      <c r="G189" s="44" t="s">
        <v>1</v>
      </c>
      <c r="H189" s="44" t="s">
        <v>447</v>
      </c>
      <c r="I189" s="44" t="s">
        <v>1</v>
      </c>
      <c r="J189" s="59" t="s">
        <v>39</v>
      </c>
      <c r="K189" s="69" t="s">
        <v>94</v>
      </c>
      <c r="L189" s="69" t="s">
        <v>94</v>
      </c>
      <c r="M189" s="69" t="s">
        <v>94</v>
      </c>
      <c r="N189" s="64" t="s">
        <v>94</v>
      </c>
      <c r="O189" s="47" t="str">
        <f>VLOOKUP(A189,'[28]191-2022-23'!A:P,13,FALSE)</f>
        <v>Adverse</v>
      </c>
      <c r="Q189" s="2" t="s">
        <v>509</v>
      </c>
      <c r="R189" s="2" t="s">
        <v>509</v>
      </c>
      <c r="S189" s="2" t="s">
        <v>509</v>
      </c>
      <c r="T189" s="48">
        <f>VLOOKUP(A189,'[28]Audit information - OS'!A:K,5,FALSE)</f>
        <v>0</v>
      </c>
      <c r="U189" s="48" t="str">
        <f>VLOOKUP(A189,'[28]Audit information - OS'!A:L,6,FALSE)</f>
        <v>AFS outstanding</v>
      </c>
      <c r="V189" s="48">
        <f>VLOOKUP(A189,'[28]Audit information - OS'!A:M,7,FALSE)</f>
        <v>0</v>
      </c>
      <c r="W189" s="48" t="str">
        <f>VLOOKUP(A189,'[28]Audit information - OS'!A:N,2,FALSE)</f>
        <v>Disclaimer</v>
      </c>
      <c r="X189" s="48" t="str">
        <f>VLOOKUP(A189,'[28]Audit information - OS'!A:O,3,FALSE)</f>
        <v>2025/03/31</v>
      </c>
      <c r="Y189" s="2" t="e">
        <f>VLOOKUP(A189,'[28]AGSA - SOE'!A:A,1,FALSE)</f>
        <v>#N/A</v>
      </c>
      <c r="Z189" s="2">
        <f>(IFERROR(VLOOKUP(A189,'[28]KSD auditees'!A:A,1,FALSE),"0"))</f>
        <v>1312</v>
      </c>
      <c r="AA189" s="29">
        <f>VLOOKUP(A189,[28]Budget!A:L,10,FALSE)</f>
        <v>535683330</v>
      </c>
      <c r="AB189" s="49" t="str">
        <f>IF(_xlfn.XLOOKUP(A189,'[28]Outstanding audits'!A:A,'[28]Outstanding audits'!A:A,"",0)="","No","Yes")</f>
        <v>Yes</v>
      </c>
      <c r="AC189" s="29">
        <f>_xlfn.XLOOKUP(A189,'[28]Budget 18-19'!A:A,'[28]Budget 18-19'!J:J,"0")</f>
        <v>406909278</v>
      </c>
      <c r="AD189" s="49" t="str">
        <f>_xlfn.XLOOKUP(A189,'[28]ASMIS 2022-23'!A:A,'[28]ASMIS 2022-23'!I:I,"",0)</f>
        <v>Audit not finalised at legislated date</v>
      </c>
      <c r="AJ189" s="29">
        <f>_xlfn.XLOOKUP(A189,'[28]Budget 22-23'!A:A,'[28]Budget 22-23'!J:J,"0")</f>
        <v>510174600</v>
      </c>
      <c r="AM189" s="29">
        <f>VLOOKUP(A189,[28]Budget!A:L,11,FALSE)</f>
        <v>14054880</v>
      </c>
      <c r="AN189" s="29">
        <f>VLOOKUP(A189,[28]Budget!A:L,12,FALSE)</f>
        <v>521628450</v>
      </c>
      <c r="AP189" s="50">
        <f t="shared" si="3"/>
        <v>0</v>
      </c>
    </row>
    <row r="190" spans="1:42" ht="30" customHeight="1" x14ac:dyDescent="0.25">
      <c r="A190" s="43">
        <v>1219</v>
      </c>
      <c r="B190" s="44" t="s">
        <v>1278</v>
      </c>
      <c r="C190" s="44" t="s">
        <v>450</v>
      </c>
      <c r="D190" s="44" t="s">
        <v>448</v>
      </c>
      <c r="E190" s="44" t="s">
        <v>438</v>
      </c>
      <c r="F190" s="44" t="s">
        <v>438</v>
      </c>
      <c r="G190" s="44" t="s">
        <v>1</v>
      </c>
      <c r="H190" s="44" t="s">
        <v>1</v>
      </c>
      <c r="I190" s="44" t="s">
        <v>1</v>
      </c>
      <c r="J190" s="45" t="s">
        <v>33</v>
      </c>
      <c r="K190" s="45" t="s">
        <v>33</v>
      </c>
      <c r="L190" s="45" t="s">
        <v>33</v>
      </c>
      <c r="M190" s="45" t="s">
        <v>33</v>
      </c>
      <c r="N190" s="46" t="s">
        <v>33</v>
      </c>
      <c r="O190" s="47" t="str">
        <f>VLOOKUP(A190,'[28]191-2022-23'!A:P,13,FALSE)</f>
        <v>Unqualified with findings</v>
      </c>
      <c r="Q190" s="2" t="str">
        <f>VLOOKUP(A190,'[28]Audit information - OS'!A:J,4,FALSE)</f>
        <v>Unchanged</v>
      </c>
      <c r="R190" s="2" t="s">
        <v>18</v>
      </c>
      <c r="S190" s="2" t="s">
        <v>29</v>
      </c>
      <c r="T190" s="48" t="str">
        <f>VLOOKUP(A190,'[28]Audit information - OS'!A:K,5,FALSE)</f>
        <v>Financially unqualified with no findings on predetermined objectives or compliance with laws and regulations</v>
      </c>
      <c r="U190" s="48">
        <f>VLOOKUP(A190,'[28]Audit information - OS'!A:L,6,FALSE)</f>
        <v>0</v>
      </c>
      <c r="V190" s="48">
        <f>VLOOKUP(A190,'[28]Audit information - OS'!A:M,7,FALSE)</f>
        <v>0</v>
      </c>
      <c r="W190" s="48" t="str">
        <f>VLOOKUP(A190,'[28]Audit information - OS'!A:N,2,FALSE)</f>
        <v>Financially unqualified with no findings on predetermined objectives or compliance with laws and regulations</v>
      </c>
      <c r="X190" s="48" t="str">
        <f>VLOOKUP(A190,'[28]Audit information - OS'!A:O,3,FALSE)</f>
        <v>2024/07/31</v>
      </c>
      <c r="Y190" s="2" t="e">
        <f>VLOOKUP(A190,'[28]AGSA - SOE'!A:A,1,FALSE)</f>
        <v>#N/A</v>
      </c>
      <c r="Z190" s="2" t="str">
        <f>(IFERROR(VLOOKUP(A190,'[28]KSD auditees'!A:A,1,FALSE),"0"))</f>
        <v>0</v>
      </c>
      <c r="AA190" s="29">
        <f>VLOOKUP(A190,[28]Budget!A:L,10,FALSE)</f>
        <v>1053000000</v>
      </c>
      <c r="AB190" s="49" t="str">
        <f>IF(_xlfn.XLOOKUP(A190,'[28]Outstanding audits'!A:A,'[28]Outstanding audits'!A:A,"",0)="","No","Yes")</f>
        <v>No</v>
      </c>
      <c r="AC190" s="29">
        <f>_xlfn.XLOOKUP(A190,'[28]Budget 18-19'!A:A,'[28]Budget 18-19'!J:J,"0")</f>
        <v>676152000</v>
      </c>
      <c r="AD190" s="49" t="str">
        <f>_xlfn.XLOOKUP(A190,'[28]ASMIS 2022-23'!A:A,'[28]ASMIS 2022-23'!I:I,"",0)</f>
        <v>Unqualified with no findings</v>
      </c>
      <c r="AJ190" s="29">
        <f>_xlfn.XLOOKUP(A190,'[28]Budget 22-23'!A:A,'[28]Budget 22-23'!J:J,"0")</f>
        <v>1098395000</v>
      </c>
      <c r="AM190" s="29">
        <f>VLOOKUP(A190,[28]Budget!A:L,11,FALSE)</f>
        <v>316360000</v>
      </c>
      <c r="AN190" s="29">
        <f>VLOOKUP(A190,[28]Budget!A:L,12,FALSE)</f>
        <v>736640000</v>
      </c>
      <c r="AP190" s="50">
        <f t="shared" si="3"/>
        <v>0</v>
      </c>
    </row>
    <row r="191" spans="1:42" ht="21" customHeight="1" x14ac:dyDescent="0.25">
      <c r="A191" s="43">
        <v>1337</v>
      </c>
      <c r="B191" s="44" t="s">
        <v>41</v>
      </c>
      <c r="C191" s="44" t="s">
        <v>379</v>
      </c>
      <c r="D191" s="44" t="s">
        <v>448</v>
      </c>
      <c r="E191" s="44" t="s">
        <v>1086</v>
      </c>
      <c r="F191" s="44" t="s">
        <v>437</v>
      </c>
      <c r="G191" s="44" t="s">
        <v>1</v>
      </c>
      <c r="H191" s="44" t="s">
        <v>447</v>
      </c>
      <c r="I191" s="44" t="s">
        <v>1</v>
      </c>
      <c r="J191" s="51" t="s">
        <v>17</v>
      </c>
      <c r="K191" s="51" t="s">
        <v>17</v>
      </c>
      <c r="L191" s="52" t="s">
        <v>26</v>
      </c>
      <c r="M191" s="51" t="s">
        <v>17</v>
      </c>
      <c r="N191" s="54" t="s">
        <v>17</v>
      </c>
      <c r="O191" s="47" t="str">
        <f>VLOOKUP(A191,'[28]191-2022-23'!A:P,13,FALSE)</f>
        <v>Unqualified with findings</v>
      </c>
      <c r="Q191" s="2" t="str">
        <f>VLOOKUP(A191,'[28]Audit information - OS'!A:J,4,FALSE)</f>
        <v>Unchanged</v>
      </c>
      <c r="R191" s="2" t="s">
        <v>18</v>
      </c>
      <c r="S191" s="2" t="s">
        <v>18</v>
      </c>
      <c r="T191" s="48" t="str">
        <f>VLOOKUP(A191,'[28]Audit information - OS'!A:K,5,FALSE)</f>
        <v>Financially unqualified with findings on predetermined objectives and/or compliance with laws and regulations</v>
      </c>
      <c r="U191" s="48">
        <f>VLOOKUP(A191,'[28]Audit information - OS'!A:L,6,FALSE)</f>
        <v>0</v>
      </c>
      <c r="V191" s="48">
        <f>VLOOKUP(A191,'[28]Audit information - OS'!A:M,7,FALSE)</f>
        <v>0</v>
      </c>
      <c r="W191" s="48" t="str">
        <f>VLOOKUP(A191,'[28]Audit information - OS'!A:N,2,FALSE)</f>
        <v>Financially unqualified with findings on predetermined objectives and/or compliance with laws and regulations</v>
      </c>
      <c r="X191" s="48" t="str">
        <f>VLOOKUP(A191,'[28]Audit information - OS'!A:O,3,FALSE)</f>
        <v>2024/05/31</v>
      </c>
      <c r="Y191" s="2" t="e">
        <f>VLOOKUP(A191,'[28]AGSA - SOE'!A:A,1,FALSE)</f>
        <v>#N/A</v>
      </c>
      <c r="Z191" s="2">
        <f>(IFERROR(VLOOKUP(A191,'[28]KSD auditees'!A:A,1,FALSE),"0"))</f>
        <v>1337</v>
      </c>
      <c r="AA191" s="29">
        <f>VLOOKUP(A191,[28]Budget!A:L,10,FALSE)</f>
        <v>405589196</v>
      </c>
      <c r="AB191" s="49" t="str">
        <f>IF(_xlfn.XLOOKUP(A191,'[28]Outstanding audits'!A:A,'[28]Outstanding audits'!A:A,"",0)="","No","Yes")</f>
        <v>No</v>
      </c>
      <c r="AC191" s="29">
        <f>_xlfn.XLOOKUP(A191,'[28]Budget 18-19'!A:A,'[28]Budget 18-19'!J:J,"0")</f>
        <v>362893365</v>
      </c>
      <c r="AD191" s="49" t="str">
        <f>_xlfn.XLOOKUP(A191,'[28]ASMIS 2022-23'!A:A,'[28]ASMIS 2022-23'!I:I,"",0)</f>
        <v>Unqualified with findings</v>
      </c>
      <c r="AJ191" s="29">
        <f>_xlfn.XLOOKUP(A191,'[28]Budget 22-23'!A:A,'[28]Budget 22-23'!J:J,"0")</f>
        <v>378515610</v>
      </c>
      <c r="AM191" s="29">
        <f>VLOOKUP(A191,[28]Budget!A:L,11,FALSE)</f>
        <v>14871486</v>
      </c>
      <c r="AN191" s="29">
        <f>VLOOKUP(A191,[28]Budget!A:L,12,FALSE)</f>
        <v>390717710</v>
      </c>
      <c r="AP191" s="50">
        <f t="shared" si="3"/>
        <v>0</v>
      </c>
    </row>
    <row r="192" spans="1:42" ht="30" customHeight="1" x14ac:dyDescent="0.25">
      <c r="A192" s="43">
        <v>36</v>
      </c>
      <c r="B192" s="44" t="s">
        <v>1279</v>
      </c>
      <c r="C192" s="44" t="s">
        <v>323</v>
      </c>
      <c r="D192" s="44" t="s">
        <v>448</v>
      </c>
      <c r="E192" s="44" t="s">
        <v>941</v>
      </c>
      <c r="F192" s="44" t="s">
        <v>437</v>
      </c>
      <c r="G192" s="44" t="s">
        <v>1</v>
      </c>
      <c r="H192" s="44" t="s">
        <v>949</v>
      </c>
      <c r="I192" s="44" t="s">
        <v>1</v>
      </c>
      <c r="J192" s="45" t="s">
        <v>33</v>
      </c>
      <c r="K192" s="45" t="s">
        <v>33</v>
      </c>
      <c r="L192" s="45" t="s">
        <v>33</v>
      </c>
      <c r="M192" s="51" t="s">
        <v>17</v>
      </c>
      <c r="N192" s="54" t="s">
        <v>17</v>
      </c>
      <c r="O192" s="47" t="str">
        <f>VLOOKUP(A192,'[28]191-2022-23'!A:P,13,FALSE)</f>
        <v>Unqualified with findings</v>
      </c>
      <c r="Q192" s="2" t="str">
        <f>VLOOKUP(A192,'[28]Audit information - OS'!A:J,4,FALSE)</f>
        <v>Unchanged</v>
      </c>
      <c r="R192" s="2" t="s">
        <v>29</v>
      </c>
      <c r="S192" s="2" t="s">
        <v>29</v>
      </c>
      <c r="T192" s="48" t="str">
        <f>VLOOKUP(A192,'[28]Audit information - OS'!A:K,5,FALSE)</f>
        <v>Financially unqualified with no findings on predetermined objectives or compliance with laws and regulations</v>
      </c>
      <c r="U192" s="48">
        <f>VLOOKUP(A192,'[28]Audit information - OS'!A:L,6,FALSE)</f>
        <v>0</v>
      </c>
      <c r="V192" s="48">
        <f>VLOOKUP(A192,'[28]Audit information - OS'!A:M,7,FALSE)</f>
        <v>0</v>
      </c>
      <c r="W192" s="48" t="str">
        <f>VLOOKUP(A192,'[28]Audit information - OS'!A:N,2,FALSE)</f>
        <v>Financially unqualified with no findings on predetermined objectives or compliance with laws and regulations</v>
      </c>
      <c r="X192" s="48" t="str">
        <f>VLOOKUP(A192,'[28]Audit information - OS'!A:O,3,FALSE)</f>
        <v>2024/07/31</v>
      </c>
      <c r="Y192" s="2" t="e">
        <f>VLOOKUP(A192,'[28]AGSA - SOE'!A:A,1,FALSE)</f>
        <v>#N/A</v>
      </c>
      <c r="Z192" s="2" t="str">
        <f>(IFERROR(VLOOKUP(A192,'[28]KSD auditees'!A:A,1,FALSE),"0"))</f>
        <v>0</v>
      </c>
      <c r="AA192" s="29">
        <f>VLOOKUP(A192,[28]Budget!A:L,10,FALSE)</f>
        <v>1095717567</v>
      </c>
      <c r="AB192" s="49" t="str">
        <f>IF(_xlfn.XLOOKUP(A192,'[28]Outstanding audits'!A:A,'[28]Outstanding audits'!A:A,"",0)="","No","Yes")</f>
        <v>No</v>
      </c>
      <c r="AC192" s="29">
        <f>_xlfn.XLOOKUP(A192,'[28]Budget 18-19'!A:A,'[28]Budget 18-19'!J:J,"0")</f>
        <v>1014649006</v>
      </c>
      <c r="AD192" s="49" t="str">
        <f>_xlfn.XLOOKUP(A192,'[28]ASMIS 2022-23'!A:A,'[28]ASMIS 2022-23'!I:I,"",0)</f>
        <v>Unqualified with no findings</v>
      </c>
      <c r="AJ192" s="29">
        <f>_xlfn.XLOOKUP(A192,'[28]Budget 22-23'!A:A,'[28]Budget 22-23'!J:J,"0")</f>
        <v>1125218399</v>
      </c>
      <c r="AM192" s="29">
        <f>VLOOKUP(A192,[28]Budget!A:L,11,FALSE)</f>
        <v>48946689</v>
      </c>
      <c r="AN192" s="29">
        <f>VLOOKUP(A192,[28]Budget!A:L,12,FALSE)</f>
        <v>1046770878</v>
      </c>
      <c r="AP192" s="50">
        <f t="shared" si="3"/>
        <v>0</v>
      </c>
    </row>
    <row r="193" spans="1:42" ht="21" customHeight="1" x14ac:dyDescent="0.25">
      <c r="A193" s="43">
        <v>1532</v>
      </c>
      <c r="B193" s="44" t="s">
        <v>950</v>
      </c>
      <c r="C193" s="44" t="s">
        <v>725</v>
      </c>
      <c r="D193" s="44" t="s">
        <v>448</v>
      </c>
      <c r="E193" s="44" t="s">
        <v>941</v>
      </c>
      <c r="F193" s="44" t="s">
        <v>437</v>
      </c>
      <c r="G193" s="44" t="s">
        <v>1</v>
      </c>
      <c r="H193" s="44" t="s">
        <v>1518</v>
      </c>
      <c r="I193" s="44" t="s">
        <v>1</v>
      </c>
      <c r="J193" s="45" t="s">
        <v>33</v>
      </c>
      <c r="K193" s="45" t="s">
        <v>33</v>
      </c>
      <c r="L193" s="45" t="s">
        <v>33</v>
      </c>
      <c r="M193" s="51" t="s">
        <v>17</v>
      </c>
      <c r="N193" s="76" t="s">
        <v>299</v>
      </c>
      <c r="O193" s="47" t="str">
        <f>VLOOKUP(A193,'[28]191-2022-23'!A:P,13,FALSE)</f>
        <v>New public entity</v>
      </c>
      <c r="Q193" s="2" t="str">
        <f>VLOOKUP(A193,'[28]Audit information - OS'!A:J,4,FALSE)</f>
        <v>Unchanged</v>
      </c>
      <c r="R193" s="56" t="s">
        <v>29</v>
      </c>
      <c r="S193" s="56" t="s">
        <v>111</v>
      </c>
      <c r="T193" s="48" t="str">
        <f>VLOOKUP(A193,'[28]Audit information - OS'!A:K,5,FALSE)</f>
        <v>Financially unqualified with no findings on predetermined objectives or compliance with laws and regulations</v>
      </c>
      <c r="U193" s="48">
        <f>VLOOKUP(A193,'[28]Audit information - OS'!A:L,6,FALSE)</f>
        <v>0</v>
      </c>
      <c r="V193" s="48">
        <f>VLOOKUP(A193,'[28]Audit information - OS'!A:M,7,FALSE)</f>
        <v>0</v>
      </c>
      <c r="W193" s="48" t="str">
        <f>VLOOKUP(A193,'[28]Audit information - OS'!A:N,2,FALSE)</f>
        <v>Financially unqualified with no findings on predetermined objectives or compliance with laws and regulations</v>
      </c>
      <c r="X193" s="48" t="str">
        <f>VLOOKUP(A193,'[28]Audit information - OS'!A:O,3,FALSE)</f>
        <v>2024/07/31</v>
      </c>
      <c r="Y193" s="2" t="e">
        <f>VLOOKUP(A193,'[28]AGSA - SOE'!A:A,1,FALSE)</f>
        <v>#N/A</v>
      </c>
      <c r="Z193" s="2" t="str">
        <f>(IFERROR(VLOOKUP(A193,'[28]KSD auditees'!A:A,1,FALSE),"0"))</f>
        <v>0</v>
      </c>
      <c r="AA193" s="29">
        <f>VLOOKUP(A193,[28]Budget!A:L,10,FALSE)</f>
        <v>0</v>
      </c>
      <c r="AB193" s="49" t="str">
        <f>IF(_xlfn.XLOOKUP(A193,'[28]Outstanding audits'!A:A,'[28]Outstanding audits'!A:A,"",0)="","No","Yes")</f>
        <v>No</v>
      </c>
      <c r="AC193" s="29" t="str">
        <f>_xlfn.XLOOKUP(A193,'[28]Budget 18-19'!A:A,'[28]Budget 18-19'!J:J,"0")</f>
        <v>0</v>
      </c>
      <c r="AD193" s="49" t="str">
        <f>_xlfn.XLOOKUP(A193,'[28]ASMIS 2022-23'!A:A,'[28]ASMIS 2022-23'!I:I,"",0)</f>
        <v>Unqualified with no findings</v>
      </c>
      <c r="AJ193" s="29">
        <f>_xlfn.XLOOKUP(A193,'[28]Budget 22-23'!A:A,'[28]Budget 22-23'!J:J,"0")</f>
        <v>0</v>
      </c>
      <c r="AM193" s="29">
        <f>VLOOKUP(A193,[28]Budget!A:L,11,FALSE)</f>
        <v>0</v>
      </c>
      <c r="AN193" s="29">
        <f>VLOOKUP(A193,[28]Budget!A:L,12,FALSE)</f>
        <v>0</v>
      </c>
      <c r="AP193" s="50">
        <f t="shared" si="3"/>
        <v>0</v>
      </c>
    </row>
    <row r="194" spans="1:42" ht="48" customHeight="1" x14ac:dyDescent="0.25">
      <c r="A194" s="43">
        <v>1405</v>
      </c>
      <c r="B194" s="44" t="s">
        <v>688</v>
      </c>
      <c r="C194" s="44" t="s">
        <v>323</v>
      </c>
      <c r="D194" s="44" t="s">
        <v>448</v>
      </c>
      <c r="E194" s="44" t="s">
        <v>683</v>
      </c>
      <c r="F194" s="44" t="s">
        <v>437</v>
      </c>
      <c r="G194" s="44" t="s">
        <v>1</v>
      </c>
      <c r="H194" s="44" t="s">
        <v>156</v>
      </c>
      <c r="I194" s="44" t="s">
        <v>1</v>
      </c>
      <c r="J194" s="52" t="s">
        <v>26</v>
      </c>
      <c r="K194" s="51" t="s">
        <v>17</v>
      </c>
      <c r="L194" s="51" t="s">
        <v>17</v>
      </c>
      <c r="M194" s="52" t="s">
        <v>26</v>
      </c>
      <c r="N194" s="53" t="s">
        <v>26</v>
      </c>
      <c r="O194" s="47" t="str">
        <f>VLOOKUP(A194,'[28]191-2022-23'!A:P,13,FALSE)</f>
        <v>Adverse</v>
      </c>
      <c r="Q194" s="2" t="str">
        <f>VLOOKUP(A194,'[28]Audit information - OS'!A:J,4,FALSE)</f>
        <v>Regressed</v>
      </c>
      <c r="R194" s="2" t="s">
        <v>18</v>
      </c>
      <c r="S194" s="2" t="s">
        <v>29</v>
      </c>
      <c r="T194" s="48" t="str">
        <f>VLOOKUP(A194,'[28]Audit information - OS'!A:K,5,FALSE)</f>
        <v>Qualified</v>
      </c>
      <c r="U194" s="48">
        <f>VLOOKUP(A194,'[28]Audit information - OS'!A:L,6,FALSE)</f>
        <v>0</v>
      </c>
      <c r="V194" s="48">
        <f>VLOOKUP(A194,'[28]Audit information - OS'!A:M,7,FALSE)</f>
        <v>0</v>
      </c>
      <c r="W194" s="48" t="str">
        <f>VLOOKUP(A194,'[28]Audit information - OS'!A:N,2,FALSE)</f>
        <v>Qualified</v>
      </c>
      <c r="X194" s="48" t="str">
        <f>VLOOKUP(A194,'[28]Audit information - OS'!A:O,3,FALSE)</f>
        <v>2024/07/31</v>
      </c>
      <c r="Y194" s="2" t="e">
        <f>VLOOKUP(A194,'[28]AGSA - SOE'!A:A,1,FALSE)</f>
        <v>#N/A</v>
      </c>
      <c r="Z194" s="2" t="str">
        <f>(IFERROR(VLOOKUP(A194,'[28]KSD auditees'!A:A,1,FALSE),"0"))</f>
        <v>0</v>
      </c>
      <c r="AA194" s="29">
        <f>VLOOKUP(A194,[28]Budget!A:L,10,FALSE)</f>
        <v>657645366</v>
      </c>
      <c r="AB194" s="49" t="str">
        <f>IF(_xlfn.XLOOKUP(A194,'[28]Outstanding audits'!A:A,'[28]Outstanding audits'!A:A,"",0)="","No","Yes")</f>
        <v>No</v>
      </c>
      <c r="AC194" s="29">
        <f>_xlfn.XLOOKUP(A194,'[28]Budget 18-19'!A:A,'[28]Budget 18-19'!J:J,"0")</f>
        <v>219611000</v>
      </c>
      <c r="AD194" s="49" t="str">
        <f>_xlfn.XLOOKUP(A194,'[28]ASMIS 2022-23'!A:A,'[28]ASMIS 2022-23'!I:I,"",0)</f>
        <v>Unqualified with findings</v>
      </c>
      <c r="AJ194" s="29">
        <f>_xlfn.XLOOKUP(A194,'[28]Budget 22-23'!A:A,'[28]Budget 22-23'!J:J,"0")</f>
        <v>431883477</v>
      </c>
      <c r="AM194" s="29">
        <f>VLOOKUP(A194,[28]Budget!A:L,11,FALSE)</f>
        <v>67846170</v>
      </c>
      <c r="AN194" s="29">
        <f>VLOOKUP(A194,[28]Budget!A:L,12,FALSE)</f>
        <v>589799196</v>
      </c>
      <c r="AP194" s="50">
        <f t="shared" si="3"/>
        <v>0</v>
      </c>
    </row>
    <row r="195" spans="1:42" ht="21" customHeight="1" x14ac:dyDescent="0.25">
      <c r="A195" s="43">
        <v>34</v>
      </c>
      <c r="B195" s="44" t="s">
        <v>1280</v>
      </c>
      <c r="C195" s="44" t="s">
        <v>323</v>
      </c>
      <c r="D195" s="44" t="s">
        <v>448</v>
      </c>
      <c r="E195" s="44" t="s">
        <v>683</v>
      </c>
      <c r="F195" s="44" t="s">
        <v>437</v>
      </c>
      <c r="G195" s="44" t="s">
        <v>1</v>
      </c>
      <c r="H195" s="44" t="s">
        <v>687</v>
      </c>
      <c r="I195" s="44" t="s">
        <v>1</v>
      </c>
      <c r="J195" s="45" t="s">
        <v>33</v>
      </c>
      <c r="K195" s="45" t="s">
        <v>33</v>
      </c>
      <c r="L195" s="45" t="s">
        <v>33</v>
      </c>
      <c r="M195" s="45" t="s">
        <v>33</v>
      </c>
      <c r="N195" s="46" t="s">
        <v>33</v>
      </c>
      <c r="O195" s="47" t="str">
        <f>VLOOKUP(A195,'[28]191-2022-23'!A:P,13,FALSE)</f>
        <v>Unqualified with no findings</v>
      </c>
      <c r="Q195" s="2" t="str">
        <f>VLOOKUP(A195,'[28]Audit information - OS'!A:J,4,FALSE)</f>
        <v>Unchanged</v>
      </c>
      <c r="R195" s="2" t="s">
        <v>18</v>
      </c>
      <c r="S195" s="2" t="s">
        <v>18</v>
      </c>
      <c r="T195" s="48" t="str">
        <f>VLOOKUP(A195,'[28]Audit information - OS'!A:K,5,FALSE)</f>
        <v>Financially unqualified with no findings on predetermined objectives or compliance with laws and regulations</v>
      </c>
      <c r="U195" s="48" t="str">
        <f>VLOOKUP(A195,'[28]Audit information - OS'!A:L,6,FALSE)</f>
        <v>Auditee delays - Disagreement on technical/legal matters</v>
      </c>
      <c r="V195" s="48">
        <f>VLOOKUP(A195,'[28]Audit information - OS'!A:M,7,FALSE)</f>
        <v>0</v>
      </c>
      <c r="W195" s="48" t="str">
        <f>VLOOKUP(A195,'[28]Audit information - OS'!A:N,2,FALSE)</f>
        <v>Financially unqualified with no findings on predetermined objectives or compliance with laws and regulations</v>
      </c>
      <c r="X195" s="48" t="str">
        <f>VLOOKUP(A195,'[28]Audit information - OS'!A:O,3,FALSE)</f>
        <v>2024/08/23</v>
      </c>
      <c r="Y195" s="2" t="e">
        <f>VLOOKUP(A195,'[28]AGSA - SOE'!A:A,1,FALSE)</f>
        <v>#N/A</v>
      </c>
      <c r="Z195" s="2" t="str">
        <f>(IFERROR(VLOOKUP(A195,'[28]KSD auditees'!A:A,1,FALSE),"0"))</f>
        <v>0</v>
      </c>
      <c r="AA195" s="29">
        <f>VLOOKUP(A195,[28]Budget!A:L,10,FALSE)</f>
        <v>773665000</v>
      </c>
      <c r="AB195" s="49" t="str">
        <f>IF(_xlfn.XLOOKUP(A195,'[28]Outstanding audits'!A:A,'[28]Outstanding audits'!A:A,"",0)="","No","Yes")</f>
        <v>No</v>
      </c>
      <c r="AC195" s="29">
        <f>_xlfn.XLOOKUP(A195,'[28]Budget 18-19'!A:A,'[28]Budget 18-19'!J:J,"0")</f>
        <v>633074000</v>
      </c>
      <c r="AD195" s="49" t="str">
        <f>_xlfn.XLOOKUP(A195,'[28]ASMIS 2022-23'!A:A,'[28]ASMIS 2022-23'!I:I,"",0)</f>
        <v>Unqualified with no findings</v>
      </c>
      <c r="AJ195" s="29">
        <f>_xlfn.XLOOKUP(A195,'[28]Budget 22-23'!A:A,'[28]Budget 22-23'!J:J,"0")</f>
        <v>661824000</v>
      </c>
      <c r="AM195" s="29">
        <f>VLOOKUP(A195,[28]Budget!A:L,11,FALSE)</f>
        <v>99455000</v>
      </c>
      <c r="AN195" s="29">
        <f>VLOOKUP(A195,[28]Budget!A:L,12,FALSE)</f>
        <v>674210000</v>
      </c>
      <c r="AP195" s="50">
        <f t="shared" si="3"/>
        <v>0</v>
      </c>
    </row>
    <row r="196" spans="1:42" ht="21" customHeight="1" x14ac:dyDescent="0.25">
      <c r="A196" s="43">
        <v>40</v>
      </c>
      <c r="B196" s="44" t="s">
        <v>182</v>
      </c>
      <c r="C196" s="44" t="s">
        <v>323</v>
      </c>
      <c r="D196" s="44" t="s">
        <v>448</v>
      </c>
      <c r="E196" s="44" t="s">
        <v>941</v>
      </c>
      <c r="F196" s="44" t="s">
        <v>437</v>
      </c>
      <c r="G196" s="44" t="s">
        <v>1</v>
      </c>
      <c r="H196" s="44" t="s">
        <v>949</v>
      </c>
      <c r="I196" s="44" t="s">
        <v>1</v>
      </c>
      <c r="J196" s="69" t="s">
        <v>94</v>
      </c>
      <c r="K196" s="69" t="s">
        <v>94</v>
      </c>
      <c r="L196" s="69" t="s">
        <v>94</v>
      </c>
      <c r="M196" s="69" t="s">
        <v>94</v>
      </c>
      <c r="N196" s="64" t="s">
        <v>94</v>
      </c>
      <c r="O196" s="47" t="str">
        <f>VLOOKUP(A196,'[28]191-2022-23'!A:P,13,FALSE)</f>
        <v>Disclaimer</v>
      </c>
      <c r="Q196" s="2" t="str">
        <f>VLOOKUP(A196,'[28]Audit information - OS'!A:J,4,FALSE)</f>
        <v>Unchanged</v>
      </c>
      <c r="R196" s="2" t="s">
        <v>18</v>
      </c>
      <c r="S196" s="2" t="s">
        <v>18</v>
      </c>
      <c r="T196" s="48" t="str">
        <f>VLOOKUP(A196,'[28]Audit information - OS'!A:K,5,FALSE)</f>
        <v>Disclaimer</v>
      </c>
      <c r="U196" s="48">
        <f>VLOOKUP(A196,'[28]Audit information - OS'!A:L,6,FALSE)</f>
        <v>0</v>
      </c>
      <c r="V196" s="48">
        <f>VLOOKUP(A196,'[28]Audit information - OS'!A:M,7,FALSE)</f>
        <v>0</v>
      </c>
      <c r="W196" s="48" t="str">
        <f>VLOOKUP(A196,'[28]Audit information - OS'!A:N,2,FALSE)</f>
        <v>Disclaimer</v>
      </c>
      <c r="X196" s="48" t="str">
        <f>VLOOKUP(A196,'[28]Audit information - OS'!A:O,3,FALSE)</f>
        <v>2024/07/31</v>
      </c>
      <c r="Y196" s="2" t="e">
        <f>VLOOKUP(A196,'[28]AGSA - SOE'!A:A,1,FALSE)</f>
        <v>#N/A</v>
      </c>
      <c r="Z196" s="2">
        <f>(IFERROR(VLOOKUP(A196,'[28]KSD auditees'!A:A,1,FALSE),"0"))</f>
        <v>40</v>
      </c>
      <c r="AA196" s="29">
        <f>VLOOKUP(A196,[28]Budget!A:L,10,FALSE)</f>
        <v>12424412000</v>
      </c>
      <c r="AB196" s="49" t="str">
        <f>IF(_xlfn.XLOOKUP(A196,'[28]Outstanding audits'!A:A,'[28]Outstanding audits'!A:A,"",0)="","No","Yes")</f>
        <v>No</v>
      </c>
      <c r="AC196" s="29">
        <f>_xlfn.XLOOKUP(A196,'[28]Budget 18-19'!A:A,'[28]Budget 18-19'!J:J,"0")</f>
        <v>6568900000</v>
      </c>
      <c r="AD196" s="49" t="str">
        <f>_xlfn.XLOOKUP(A196,'[28]ASMIS 2022-23'!A:A,'[28]ASMIS 2022-23'!I:I,"",0)</f>
        <v>Audit not finalised at legislated date</v>
      </c>
      <c r="AJ196" s="29">
        <f>_xlfn.XLOOKUP(A196,'[28]Budget 22-23'!A:A,'[28]Budget 22-23'!J:J,"0")</f>
        <v>16479757000</v>
      </c>
      <c r="AM196" s="29">
        <f>VLOOKUP(A196,[28]Budget!A:L,11,FALSE)</f>
        <v>56115000</v>
      </c>
      <c r="AN196" s="29">
        <f>VLOOKUP(A196,[28]Budget!A:L,12,FALSE)</f>
        <v>12368297000</v>
      </c>
      <c r="AP196" s="50">
        <f t="shared" si="3"/>
        <v>0</v>
      </c>
    </row>
    <row r="197" spans="1:42" ht="21" customHeight="1" x14ac:dyDescent="0.25">
      <c r="A197" s="43">
        <v>41</v>
      </c>
      <c r="B197" s="44" t="s">
        <v>691</v>
      </c>
      <c r="C197" s="44" t="s">
        <v>323</v>
      </c>
      <c r="D197" s="44" t="s">
        <v>448</v>
      </c>
      <c r="E197" s="44" t="s">
        <v>683</v>
      </c>
      <c r="F197" s="44" t="s">
        <v>437</v>
      </c>
      <c r="G197" s="44" t="s">
        <v>1</v>
      </c>
      <c r="H197" s="44" t="s">
        <v>687</v>
      </c>
      <c r="I197" s="44" t="s">
        <v>1</v>
      </c>
      <c r="J197" s="59" t="s">
        <v>39</v>
      </c>
      <c r="K197" s="45" t="s">
        <v>33</v>
      </c>
      <c r="L197" s="45" t="s">
        <v>33</v>
      </c>
      <c r="M197" s="45" t="s">
        <v>33</v>
      </c>
      <c r="N197" s="46" t="s">
        <v>33</v>
      </c>
      <c r="O197" s="47" t="str">
        <f>VLOOKUP(A197,'[28]191-2022-23'!A:P,13,FALSE)</f>
        <v>Unqualified with no findings</v>
      </c>
      <c r="Q197" s="2" t="s">
        <v>509</v>
      </c>
      <c r="R197" s="2" t="s">
        <v>509</v>
      </c>
      <c r="S197" s="2" t="s">
        <v>509</v>
      </c>
      <c r="T197" s="48">
        <f>VLOOKUP(A197,'[28]Audit information - OS'!A:K,5,FALSE)</f>
        <v>0</v>
      </c>
      <c r="U197" s="48" t="str">
        <f>VLOOKUP(A197,'[28]Audit information - OS'!A:L,6,FALSE)</f>
        <v>Audit delays - Addressing audit quality matters</v>
      </c>
      <c r="V197" s="48">
        <f>VLOOKUP(A197,'[28]Audit information - OS'!A:M,7,FALSE)</f>
        <v>0</v>
      </c>
      <c r="W197" s="48" t="str">
        <f>VLOOKUP(A197,'[28]Audit information - OS'!A:N,2,FALSE)</f>
        <v>Financially unqualified with no findings on predetermined objectives or compliance with laws and regulations</v>
      </c>
      <c r="X197" s="48">
        <f>VLOOKUP(A197,'[28]Audit information - OS'!A:O,3,FALSE)</f>
        <v>45554</v>
      </c>
      <c r="Y197" s="2" t="e">
        <f>VLOOKUP(A197,'[28]AGSA - SOE'!A:A,1,FALSE)</f>
        <v>#N/A</v>
      </c>
      <c r="Z197" s="2" t="str">
        <f>(IFERROR(VLOOKUP(A197,'[28]KSD auditees'!A:A,1,FALSE),"0"))</f>
        <v>0</v>
      </c>
      <c r="AA197" s="29">
        <f>VLOOKUP(A197,[28]Budget!A:L,10,FALSE)</f>
        <v>545152000</v>
      </c>
      <c r="AB197" s="49" t="str">
        <f>IF(_xlfn.XLOOKUP(A197,'[28]Outstanding audits'!A:A,'[28]Outstanding audits'!A:A,"",0)="","No","Yes")</f>
        <v>Yes</v>
      </c>
      <c r="AC197" s="29">
        <f>_xlfn.XLOOKUP(A197,'[28]Budget 18-19'!A:A,'[28]Budget 18-19'!J:J,"0")</f>
        <v>360000000</v>
      </c>
      <c r="AD197" s="49" t="str">
        <f>_xlfn.XLOOKUP(A197,'[28]ASMIS 2022-23'!A:A,'[28]ASMIS 2022-23'!I:I,"",0)</f>
        <v>Unqualified with no findings</v>
      </c>
      <c r="AJ197" s="29">
        <f>_xlfn.XLOOKUP(A197,'[28]Budget 22-23'!A:A,'[28]Budget 22-23'!J:J,"0")</f>
        <v>468035000</v>
      </c>
      <c r="AM197" s="29">
        <f>VLOOKUP(A197,[28]Budget!A:L,11,FALSE)</f>
        <v>2645000</v>
      </c>
      <c r="AN197" s="29">
        <f>VLOOKUP(A197,[28]Budget!A:L,12,FALSE)</f>
        <v>542507000</v>
      </c>
      <c r="AP197" s="50">
        <f t="shared" si="3"/>
        <v>0</v>
      </c>
    </row>
    <row r="198" spans="1:42" ht="20.25" customHeight="1" x14ac:dyDescent="0.25">
      <c r="A198" s="43">
        <v>44</v>
      </c>
      <c r="B198" s="44" t="s">
        <v>173</v>
      </c>
      <c r="C198" s="44" t="s">
        <v>323</v>
      </c>
      <c r="D198" s="44" t="s">
        <v>448</v>
      </c>
      <c r="E198" s="44" t="s">
        <v>683</v>
      </c>
      <c r="F198" s="44" t="s">
        <v>437</v>
      </c>
      <c r="G198" s="44" t="s">
        <v>1</v>
      </c>
      <c r="H198" s="44" t="s">
        <v>169</v>
      </c>
      <c r="I198" s="44" t="s">
        <v>1</v>
      </c>
      <c r="J198" s="59" t="s">
        <v>39</v>
      </c>
      <c r="K198" s="51" t="s">
        <v>17</v>
      </c>
      <c r="L198" s="52" t="s">
        <v>26</v>
      </c>
      <c r="M198" s="51" t="s">
        <v>17</v>
      </c>
      <c r="N198" s="54" t="s">
        <v>17</v>
      </c>
      <c r="O198" s="47" t="str">
        <f>VLOOKUP(A198,'[28]191-2022-23'!A:P,13,FALSE)</f>
        <v>Unqualified with findings</v>
      </c>
      <c r="Q198" s="2" t="s">
        <v>509</v>
      </c>
      <c r="R198" s="2" t="s">
        <v>509</v>
      </c>
      <c r="S198" s="2" t="s">
        <v>509</v>
      </c>
      <c r="T198" s="48">
        <f>VLOOKUP(A198,'[28]Audit information - OS'!A:K,5,FALSE)</f>
        <v>0</v>
      </c>
      <c r="U198" s="48" t="str">
        <f>VLOOKUP(A198,'[28]Audit information - OS'!A:L,6,FALSE)</f>
        <v>Auditee delays - Disagreement on technical/legal matters</v>
      </c>
      <c r="V198" s="48">
        <f>VLOOKUP(A198,'[28]Audit information - OS'!A:M,7,FALSE)</f>
        <v>0</v>
      </c>
      <c r="W198" s="48" t="str">
        <f>VLOOKUP(A198,'[28]Audit information - OS'!A:N,2,FALSE)</f>
        <v>Financially unqualified with no findings on predetermined objectives or compliance with laws and regulations</v>
      </c>
      <c r="X198" s="48">
        <f>VLOOKUP(A198,'[28]Audit information - OS'!A:O,3,FALSE)</f>
        <v>45553</v>
      </c>
      <c r="Y198" s="2" t="e">
        <f>VLOOKUP(A198,'[28]AGSA - SOE'!A:A,1,FALSE)</f>
        <v>#N/A</v>
      </c>
      <c r="Z198" s="2">
        <f>(IFERROR(VLOOKUP(A198,'[28]KSD auditees'!A:A,1,FALSE),"0"))</f>
        <v>44</v>
      </c>
      <c r="AA198" s="29">
        <f>VLOOKUP(A198,[28]Budget!A:L,10,FALSE)</f>
        <v>252038000</v>
      </c>
      <c r="AB198" s="49" t="str">
        <f>IF(_xlfn.XLOOKUP(A198,'[28]Outstanding audits'!A:A,'[28]Outstanding audits'!A:A,"",0)="","No","Yes")</f>
        <v>Yes</v>
      </c>
      <c r="AC198" s="29">
        <f>_xlfn.XLOOKUP(A198,'[28]Budget 18-19'!A:A,'[28]Budget 18-19'!J:J,"0")</f>
        <v>174423000</v>
      </c>
      <c r="AD198" s="49" t="str">
        <f>_xlfn.XLOOKUP(A198,'[28]ASMIS 2022-23'!A:A,'[28]ASMIS 2022-23'!I:I,"",0)</f>
        <v>Unqualified with findings</v>
      </c>
      <c r="AJ198" s="29">
        <f>_xlfn.XLOOKUP(A198,'[28]Budget 22-23'!A:A,'[28]Budget 22-23'!J:J,"0")</f>
        <v>225131743</v>
      </c>
      <c r="AM198" s="29">
        <f>VLOOKUP(A198,[28]Budget!A:L,11,FALSE)</f>
        <v>0</v>
      </c>
      <c r="AN198" s="29">
        <f>VLOOKUP(A198,[28]Budget!A:L,12,FALSE)</f>
        <v>252038000</v>
      </c>
      <c r="AP198" s="50">
        <f t="shared" si="3"/>
        <v>0</v>
      </c>
    </row>
    <row r="199" spans="1:42" ht="21" customHeight="1" x14ac:dyDescent="0.25">
      <c r="A199" s="43">
        <v>45</v>
      </c>
      <c r="B199" s="44" t="s">
        <v>42</v>
      </c>
      <c r="C199" s="44" t="s">
        <v>323</v>
      </c>
      <c r="D199" s="44" t="s">
        <v>448</v>
      </c>
      <c r="E199" s="44" t="s">
        <v>941</v>
      </c>
      <c r="F199" s="44" t="s">
        <v>437</v>
      </c>
      <c r="G199" s="44" t="s">
        <v>28</v>
      </c>
      <c r="H199" s="44" t="s">
        <v>447</v>
      </c>
      <c r="I199" s="44" t="s">
        <v>1</v>
      </c>
      <c r="J199" s="59" t="s">
        <v>39</v>
      </c>
      <c r="K199" s="52" t="s">
        <v>26</v>
      </c>
      <c r="L199" s="52" t="s">
        <v>26</v>
      </c>
      <c r="M199" s="51" t="s">
        <v>17</v>
      </c>
      <c r="N199" s="53" t="s">
        <v>26</v>
      </c>
      <c r="O199" s="47" t="str">
        <f>VLOOKUP(A199,'[28]191-2022-23'!A:P,13,FALSE)</f>
        <v>Unqualified with no findings</v>
      </c>
      <c r="Q199" s="2" t="s">
        <v>509</v>
      </c>
      <c r="R199" s="2" t="s">
        <v>509</v>
      </c>
      <c r="S199" s="2" t="s">
        <v>509</v>
      </c>
      <c r="T199" s="48">
        <f>VLOOKUP(A199,'[28]Audit information - OS'!A:K,5,FALSE)</f>
        <v>0</v>
      </c>
      <c r="U199" s="48" t="str">
        <f>VLOOKUP(A199,'[28]Audit information - OS'!A:L,6,FALSE)</f>
        <v>Auditee delays - Disagreement on technical/legal matters</v>
      </c>
      <c r="V199" s="48">
        <f>VLOOKUP(A199,'[28]Audit information - OS'!A:M,7,FALSE)</f>
        <v>0</v>
      </c>
      <c r="W199" s="48" t="str">
        <f>VLOOKUP(A199,'[28]Audit information - OS'!A:N,2,FALSE)</f>
        <v>Qualified</v>
      </c>
      <c r="X199" s="48">
        <f>VLOOKUP(A199,'[28]Audit information - OS'!A:O,3,FALSE)</f>
        <v>45583</v>
      </c>
      <c r="Y199" s="2" t="e">
        <f>VLOOKUP(A199,'[28]AGSA - SOE'!A:A,1,FALSE)</f>
        <v>#N/A</v>
      </c>
      <c r="Z199" s="2">
        <f>(IFERROR(VLOOKUP(A199,'[28]KSD auditees'!A:A,1,FALSE),"0"))</f>
        <v>45</v>
      </c>
      <c r="AA199" s="29">
        <f>VLOOKUP(A199,[28]Budget!A:L,10,FALSE)</f>
        <v>1036856000</v>
      </c>
      <c r="AB199" s="49" t="str">
        <f>IF(_xlfn.XLOOKUP(A199,'[28]Outstanding audits'!A:A,'[28]Outstanding audits'!A:A,"",0)="","No","Yes")</f>
        <v>Yes</v>
      </c>
      <c r="AC199" s="29">
        <f>_xlfn.XLOOKUP(A199,'[28]Budget 18-19'!A:A,'[28]Budget 18-19'!J:J,"0")</f>
        <v>744684495</v>
      </c>
      <c r="AD199" s="49" t="str">
        <f>_xlfn.XLOOKUP(A199,'[28]ASMIS 2022-23'!A:A,'[28]ASMIS 2022-23'!I:I,"",0)</f>
        <v>Qualified</v>
      </c>
      <c r="AJ199" s="29">
        <f>_xlfn.XLOOKUP(A199,'[28]Budget 22-23'!A:A,'[28]Budget 22-23'!J:J,"0")</f>
        <v>1010556000</v>
      </c>
      <c r="AM199" s="29">
        <f>VLOOKUP(A199,[28]Budget!A:L,11,FALSE)</f>
        <v>2054000</v>
      </c>
      <c r="AN199" s="29">
        <f>VLOOKUP(A199,[28]Budget!A:L,12,FALSE)</f>
        <v>1034802000</v>
      </c>
      <c r="AP199" s="50">
        <f t="shared" si="3"/>
        <v>0</v>
      </c>
    </row>
    <row r="200" spans="1:42" ht="30" customHeight="1" x14ac:dyDescent="0.25">
      <c r="A200" s="43">
        <v>1359</v>
      </c>
      <c r="B200" s="44" t="s">
        <v>1281</v>
      </c>
      <c r="C200" s="44" t="s">
        <v>450</v>
      </c>
      <c r="D200" s="44" t="s">
        <v>448</v>
      </c>
      <c r="E200" s="44" t="s">
        <v>625</v>
      </c>
      <c r="F200" s="44" t="s">
        <v>625</v>
      </c>
      <c r="G200" s="44" t="s">
        <v>1</v>
      </c>
      <c r="H200" s="44" t="s">
        <v>1</v>
      </c>
      <c r="I200" s="44" t="s">
        <v>1</v>
      </c>
      <c r="J200" s="52" t="s">
        <v>26</v>
      </c>
      <c r="K200" s="51" t="s">
        <v>17</v>
      </c>
      <c r="L200" s="51" t="s">
        <v>17</v>
      </c>
      <c r="M200" s="51" t="s">
        <v>17</v>
      </c>
      <c r="N200" s="54" t="s">
        <v>17</v>
      </c>
      <c r="O200" s="47" t="str">
        <f>VLOOKUP(A200,'[28]191-2022-23'!A:P,13,FALSE)</f>
        <v>Unqualified with findings</v>
      </c>
      <c r="Q200" s="2" t="str">
        <f>VLOOKUP(A200,'[28]Audit information - OS'!A:J,4,FALSE)</f>
        <v>Regressed</v>
      </c>
      <c r="R200" s="2" t="s">
        <v>27</v>
      </c>
      <c r="S200" s="2" t="s">
        <v>27</v>
      </c>
      <c r="T200" s="48" t="str">
        <f>VLOOKUP(A200,'[28]Audit information - OS'!A:K,5,FALSE)</f>
        <v>Qualified</v>
      </c>
      <c r="U200" s="48">
        <f>VLOOKUP(A200,'[28]Audit information - OS'!A:L,6,FALSE)</f>
        <v>0</v>
      </c>
      <c r="V200" s="48">
        <f>VLOOKUP(A200,'[28]Audit information - OS'!A:M,7,FALSE)</f>
        <v>0</v>
      </c>
      <c r="W200" s="48" t="str">
        <f>VLOOKUP(A200,'[28]Audit information - OS'!A:N,2,FALSE)</f>
        <v>Financially unqualified with findings on predetermined objectives and/or compliance with laws and regulations</v>
      </c>
      <c r="X200" s="48" t="str">
        <f>VLOOKUP(A200,'[28]Audit information - OS'!A:O,3,FALSE)</f>
        <v>2024/07/31</v>
      </c>
      <c r="Y200" s="2" t="e">
        <f>VLOOKUP(A200,'[28]AGSA - SOE'!A:A,1,FALSE)</f>
        <v>#N/A</v>
      </c>
      <c r="Z200" s="2" t="str">
        <f>(IFERROR(VLOOKUP(A200,'[28]KSD auditees'!A:A,1,FALSE),"0"))</f>
        <v>0</v>
      </c>
      <c r="AA200" s="29">
        <f>VLOOKUP(A200,[28]Budget!A:L,10,FALSE)</f>
        <v>34428988</v>
      </c>
      <c r="AB200" s="49" t="str">
        <f>IF(_xlfn.XLOOKUP(A200,'[28]Outstanding audits'!A:A,'[28]Outstanding audits'!A:A,"",0)="","No","Yes")</f>
        <v>No</v>
      </c>
      <c r="AC200" s="29">
        <f>_xlfn.XLOOKUP(A200,'[28]Budget 18-19'!A:A,'[28]Budget 18-19'!J:J,"0")</f>
        <v>112047103</v>
      </c>
      <c r="AD200" s="49" t="str">
        <f>_xlfn.XLOOKUP(A200,'[28]ASMIS 2022-23'!A:A,'[28]ASMIS 2022-23'!I:I,"",0)</f>
        <v>Unqualified with findings</v>
      </c>
      <c r="AJ200" s="29">
        <f>_xlfn.XLOOKUP(A200,'[28]Budget 22-23'!A:A,'[28]Budget 22-23'!J:J,"0")</f>
        <v>31315316</v>
      </c>
      <c r="AM200" s="29">
        <f>VLOOKUP(A200,[28]Budget!A:L,11,FALSE)</f>
        <v>2120000</v>
      </c>
      <c r="AN200" s="29">
        <f>VLOOKUP(A200,[28]Budget!A:L,12,FALSE)</f>
        <v>32308988</v>
      </c>
      <c r="AP200" s="50">
        <f t="shared" si="3"/>
        <v>0</v>
      </c>
    </row>
    <row r="201" spans="1:42" ht="21" customHeight="1" x14ac:dyDescent="0.25">
      <c r="A201" s="43">
        <v>51</v>
      </c>
      <c r="B201" s="44" t="s">
        <v>114</v>
      </c>
      <c r="C201" s="44" t="s">
        <v>323</v>
      </c>
      <c r="D201" s="44" t="s">
        <v>448</v>
      </c>
      <c r="E201" s="44" t="s">
        <v>896</v>
      </c>
      <c r="F201" s="44" t="s">
        <v>437</v>
      </c>
      <c r="G201" s="44" t="s">
        <v>1</v>
      </c>
      <c r="H201" s="44" t="s">
        <v>1517</v>
      </c>
      <c r="I201" s="44" t="s">
        <v>1</v>
      </c>
      <c r="J201" s="51" t="s">
        <v>17</v>
      </c>
      <c r="K201" s="45" t="s">
        <v>33</v>
      </c>
      <c r="L201" s="45" t="s">
        <v>33</v>
      </c>
      <c r="M201" s="51" t="s">
        <v>17</v>
      </c>
      <c r="N201" s="54" t="s">
        <v>17</v>
      </c>
      <c r="O201" s="47" t="str">
        <f>VLOOKUP(A201,'[28]191-2022-23'!A:P,13,FALSE)</f>
        <v>Unqualified with no findings</v>
      </c>
      <c r="Q201" s="2" t="str">
        <f>VLOOKUP(A201,'[28]Audit information - OS'!A:J,4,FALSE)</f>
        <v>Regressed</v>
      </c>
      <c r="R201" s="2" t="s">
        <v>18</v>
      </c>
      <c r="S201" s="2" t="s">
        <v>27</v>
      </c>
      <c r="T201" s="48" t="str">
        <f>VLOOKUP(A201,'[28]Audit information - OS'!A:K,5,FALSE)</f>
        <v>Financially unqualified with findings on predetermined objectives and/or compliance with laws and regulations</v>
      </c>
      <c r="U201" s="48">
        <f>VLOOKUP(A201,'[28]Audit information - OS'!A:L,6,FALSE)</f>
        <v>0</v>
      </c>
      <c r="V201" s="48">
        <f>VLOOKUP(A201,'[28]Audit information - OS'!A:M,7,FALSE)</f>
        <v>0</v>
      </c>
      <c r="W201" s="48" t="str">
        <f>VLOOKUP(A201,'[28]Audit information - OS'!A:N,2,FALSE)</f>
        <v>Financially unqualified with no findings on predetermined objectives or compliance with laws and regulations</v>
      </c>
      <c r="X201" s="48" t="str">
        <f>VLOOKUP(A201,'[28]Audit information - OS'!A:O,3,FALSE)</f>
        <v>2024/07/31</v>
      </c>
      <c r="Y201" s="2" t="e">
        <f>VLOOKUP(A201,'[28]AGSA - SOE'!A:A,1,FALSE)</f>
        <v>#N/A</v>
      </c>
      <c r="Z201" s="2">
        <f>(IFERROR(VLOOKUP(A201,'[28]KSD auditees'!A:A,1,FALSE),"0"))</f>
        <v>51</v>
      </c>
      <c r="AA201" s="29">
        <f>VLOOKUP(A201,[28]Budget!A:L,10,FALSE)</f>
        <v>859141000</v>
      </c>
      <c r="AB201" s="49" t="str">
        <f>IF(_xlfn.XLOOKUP(A201,'[28]Outstanding audits'!A:A,'[28]Outstanding audits'!A:A,"",0)="","No","Yes")</f>
        <v>No</v>
      </c>
      <c r="AC201" s="29">
        <f>_xlfn.XLOOKUP(A201,'[28]Budget 18-19'!A:A,'[28]Budget 18-19'!J:J,"0")</f>
        <v>421803000</v>
      </c>
      <c r="AD201" s="49" t="str">
        <f>_xlfn.XLOOKUP(A201,'[28]ASMIS 2022-23'!A:A,'[28]ASMIS 2022-23'!I:I,"",0)</f>
        <v>Unqualified with no findings</v>
      </c>
      <c r="AF201" s="2" t="str">
        <f>_xlfn.CONCAT(B201,", ")</f>
        <v xml:space="preserve">Council for Geoscience, </v>
      </c>
      <c r="AJ201" s="29">
        <f>_xlfn.XLOOKUP(A201,'[28]Budget 22-23'!A:A,'[28]Budget 22-23'!J:J,"0")</f>
        <v>482568000</v>
      </c>
      <c r="AM201" s="29">
        <f>VLOOKUP(A201,[28]Budget!A:L,11,FALSE)</f>
        <v>24308500</v>
      </c>
      <c r="AN201" s="29">
        <f>VLOOKUP(A201,[28]Budget!A:L,12,FALSE)</f>
        <v>834832500</v>
      </c>
      <c r="AP201" s="50">
        <f t="shared" si="3"/>
        <v>0</v>
      </c>
    </row>
    <row r="202" spans="1:42" ht="30" customHeight="1" x14ac:dyDescent="0.25">
      <c r="A202" s="43">
        <v>53</v>
      </c>
      <c r="B202" s="44" t="s">
        <v>1282</v>
      </c>
      <c r="C202" s="44" t="s">
        <v>367</v>
      </c>
      <c r="D202" s="44" t="s">
        <v>448</v>
      </c>
      <c r="E202" s="44" t="s">
        <v>815</v>
      </c>
      <c r="F202" s="44" t="s">
        <v>437</v>
      </c>
      <c r="G202" s="44" t="s">
        <v>1</v>
      </c>
      <c r="H202" s="44" t="s">
        <v>1524</v>
      </c>
      <c r="I202" s="44" t="s">
        <v>1</v>
      </c>
      <c r="J202" s="45" t="s">
        <v>33</v>
      </c>
      <c r="K202" s="45" t="s">
        <v>33</v>
      </c>
      <c r="L202" s="45" t="s">
        <v>33</v>
      </c>
      <c r="M202" s="45" t="s">
        <v>33</v>
      </c>
      <c r="N202" s="46" t="s">
        <v>33</v>
      </c>
      <c r="O202" s="47" t="str">
        <f>VLOOKUP(A202,'[28]191-2022-23'!A:P,13,FALSE)</f>
        <v>Unqualified with no findings</v>
      </c>
      <c r="Q202" s="2" t="str">
        <f>VLOOKUP(A202,'[28]Audit information - OS'!A:J,4,FALSE)</f>
        <v>Unchanged</v>
      </c>
      <c r="R202" s="2" t="s">
        <v>18</v>
      </c>
      <c r="S202" s="2" t="s">
        <v>18</v>
      </c>
      <c r="T202" s="48" t="str">
        <f>VLOOKUP(A202,'[28]Audit information - OS'!A:K,5,FALSE)</f>
        <v>Financially unqualified with no findings on predetermined objectives or compliance with laws and regulations</v>
      </c>
      <c r="U202" s="48">
        <f>VLOOKUP(A202,'[28]Audit information - OS'!A:L,6,FALSE)</f>
        <v>0</v>
      </c>
      <c r="V202" s="48">
        <f>VLOOKUP(A202,'[28]Audit information - OS'!A:M,7,FALSE)</f>
        <v>0</v>
      </c>
      <c r="W202" s="48" t="str">
        <f>VLOOKUP(A202,'[28]Audit information - OS'!A:N,2,FALSE)</f>
        <v>Financially unqualified with no findings on predetermined objectives or compliance with laws and regulations</v>
      </c>
      <c r="X202" s="48" t="str">
        <f>VLOOKUP(A202,'[28]Audit information - OS'!A:O,3,FALSE)</f>
        <v>2024/07/31</v>
      </c>
      <c r="Y202" s="2" t="e">
        <f>VLOOKUP(A202,'[28]AGSA - SOE'!A:A,1,FALSE)</f>
        <v>#N/A</v>
      </c>
      <c r="Z202" s="2" t="str">
        <f>(IFERROR(VLOOKUP(A202,'[28]KSD auditees'!A:A,1,FALSE),"0"))</f>
        <v>0</v>
      </c>
      <c r="AA202" s="29">
        <f>VLOOKUP(A202,[28]Budget!A:L,10,FALSE)</f>
        <v>3298300000</v>
      </c>
      <c r="AB202" s="49" t="str">
        <f>IF(_xlfn.XLOOKUP(A202,'[28]Outstanding audits'!A:A,'[28]Outstanding audits'!A:A,"",0)="","No","Yes")</f>
        <v>No</v>
      </c>
      <c r="AC202" s="29">
        <f>_xlfn.XLOOKUP(A202,'[28]Budget 18-19'!A:A,'[28]Budget 18-19'!J:J,"0")</f>
        <v>2547488000</v>
      </c>
      <c r="AD202" s="49" t="str">
        <f>_xlfn.XLOOKUP(A202,'[28]ASMIS 2022-23'!A:A,'[28]ASMIS 2022-23'!I:I,"",0)</f>
        <v>Unqualified with no findings</v>
      </c>
      <c r="AJ202" s="29">
        <f>_xlfn.XLOOKUP(A202,'[28]Budget 22-23'!A:A,'[28]Budget 22-23'!J:J,"0")</f>
        <v>3219000000</v>
      </c>
      <c r="AM202" s="29">
        <f>VLOOKUP(A202,[28]Budget!A:L,11,FALSE)</f>
        <v>148400000</v>
      </c>
      <c r="AN202" s="29">
        <f>VLOOKUP(A202,[28]Budget!A:L,12,FALSE)</f>
        <v>3149900000</v>
      </c>
      <c r="AP202" s="50">
        <f t="shared" si="3"/>
        <v>0</v>
      </c>
    </row>
    <row r="203" spans="1:42" ht="21" customHeight="1" x14ac:dyDescent="0.25">
      <c r="A203" s="43">
        <v>61</v>
      </c>
      <c r="B203" s="44" t="s">
        <v>694</v>
      </c>
      <c r="C203" s="44" t="s">
        <v>323</v>
      </c>
      <c r="D203" s="44" t="s">
        <v>448</v>
      </c>
      <c r="E203" s="44" t="s">
        <v>683</v>
      </c>
      <c r="F203" s="44" t="s">
        <v>437</v>
      </c>
      <c r="G203" s="44" t="s">
        <v>1</v>
      </c>
      <c r="H203" s="44" t="s">
        <v>209</v>
      </c>
      <c r="I203" s="44" t="s">
        <v>1</v>
      </c>
      <c r="J203" s="45" t="s">
        <v>33</v>
      </c>
      <c r="K203" s="45" t="s">
        <v>33</v>
      </c>
      <c r="L203" s="45" t="s">
        <v>33</v>
      </c>
      <c r="M203" s="45" t="s">
        <v>33</v>
      </c>
      <c r="N203" s="46" t="s">
        <v>33</v>
      </c>
      <c r="O203" s="47" t="str">
        <f>VLOOKUP(A203,'[28]191-2022-23'!A:P,13,FALSE)</f>
        <v>Unqualified with no findings</v>
      </c>
      <c r="Q203" s="2" t="str">
        <f>VLOOKUP(A203,'[28]Audit information - OS'!A:J,4,FALSE)</f>
        <v>Unchanged</v>
      </c>
      <c r="R203" s="2" t="s">
        <v>18</v>
      </c>
      <c r="S203" s="2" t="s">
        <v>18</v>
      </c>
      <c r="T203" s="48" t="str">
        <f>VLOOKUP(A203,'[28]Audit information - OS'!A:K,5,FALSE)</f>
        <v>Financially unqualified with no findings on predetermined objectives or compliance with laws and regulations</v>
      </c>
      <c r="U203" s="48">
        <f>VLOOKUP(A203,'[28]Audit information - OS'!A:L,6,FALSE)</f>
        <v>0</v>
      </c>
      <c r="V203" s="48">
        <f>VLOOKUP(A203,'[28]Audit information - OS'!A:M,7,FALSE)</f>
        <v>0</v>
      </c>
      <c r="W203" s="48" t="str">
        <f>VLOOKUP(A203,'[28]Audit information - OS'!A:N,2,FALSE)</f>
        <v>Financially unqualified with no findings on predetermined objectives or compliance with laws and regulations</v>
      </c>
      <c r="X203" s="48" t="str">
        <f>VLOOKUP(A203,'[28]Audit information - OS'!A:O,3,FALSE)</f>
        <v>2024/07/31</v>
      </c>
      <c r="Y203" s="2" t="e">
        <f>VLOOKUP(A203,'[28]AGSA - SOE'!A:A,1,FALSE)</f>
        <v>#N/A</v>
      </c>
      <c r="Z203" s="2" t="str">
        <f>(IFERROR(VLOOKUP(A203,'[28]KSD auditees'!A:A,1,FALSE),"0"))</f>
        <v>0</v>
      </c>
      <c r="AA203" s="29">
        <f>VLOOKUP(A203,[28]Budget!A:L,10,FALSE)</f>
        <v>333255621</v>
      </c>
      <c r="AB203" s="49" t="str">
        <f>IF(_xlfn.XLOOKUP(A203,'[28]Outstanding audits'!A:A,'[28]Outstanding audits'!A:A,"",0)="","No","Yes")</f>
        <v>No</v>
      </c>
      <c r="AC203" s="29">
        <f>_xlfn.XLOOKUP(A203,'[28]Budget 18-19'!A:A,'[28]Budget 18-19'!J:J,"0")</f>
        <v>205070000</v>
      </c>
      <c r="AD203" s="49" t="str">
        <f>_xlfn.XLOOKUP(A203,'[28]ASMIS 2022-23'!A:A,'[28]ASMIS 2022-23'!I:I,"",0)</f>
        <v>Unqualified with no findings</v>
      </c>
      <c r="AJ203" s="29">
        <f>_xlfn.XLOOKUP(A203,'[28]Budget 22-23'!A:A,'[28]Budget 22-23'!J:J,"0")</f>
        <v>274214793</v>
      </c>
      <c r="AM203" s="29">
        <f>VLOOKUP(A203,[28]Budget!A:L,11,FALSE)</f>
        <v>140163000</v>
      </c>
      <c r="AN203" s="29">
        <f>VLOOKUP(A203,[28]Budget!A:L,12,FALSE)</f>
        <v>193092621</v>
      </c>
      <c r="AP203" s="50">
        <f t="shared" si="3"/>
        <v>0</v>
      </c>
    </row>
    <row r="204" spans="1:42" ht="21" customHeight="1" x14ac:dyDescent="0.25">
      <c r="A204" s="43">
        <v>506</v>
      </c>
      <c r="B204" s="44" t="s">
        <v>43</v>
      </c>
      <c r="C204" s="44" t="s">
        <v>323</v>
      </c>
      <c r="D204" s="44" t="s">
        <v>448</v>
      </c>
      <c r="E204" s="44" t="s">
        <v>941</v>
      </c>
      <c r="F204" s="44" t="s">
        <v>437</v>
      </c>
      <c r="G204" s="44" t="s">
        <v>1</v>
      </c>
      <c r="H204" s="44" t="s">
        <v>447</v>
      </c>
      <c r="I204" s="44" t="s">
        <v>1</v>
      </c>
      <c r="J204" s="51" t="s">
        <v>17</v>
      </c>
      <c r="K204" s="51" t="s">
        <v>17</v>
      </c>
      <c r="L204" s="51" t="s">
        <v>17</v>
      </c>
      <c r="M204" s="51" t="s">
        <v>17</v>
      </c>
      <c r="N204" s="54" t="s">
        <v>17</v>
      </c>
      <c r="O204" s="47" t="str">
        <f>VLOOKUP(A204,'[28]191-2022-23'!A:P,13,FALSE)</f>
        <v>Unqualified with findings</v>
      </c>
      <c r="Q204" s="2" t="str">
        <f>VLOOKUP(A204,'[28]Audit information - OS'!A:J,4,FALSE)</f>
        <v>Unchanged</v>
      </c>
      <c r="R204" s="2" t="s">
        <v>18</v>
      </c>
      <c r="S204" s="2" t="s">
        <v>18</v>
      </c>
      <c r="T204" s="48" t="str">
        <f>VLOOKUP(A204,'[28]Audit information - OS'!A:K,5,FALSE)</f>
        <v>Financially unqualified with findings on predetermined objectives and/or compliance with laws and regulations</v>
      </c>
      <c r="U204" s="48">
        <f>VLOOKUP(A204,'[28]Audit information - OS'!A:L,6,FALSE)</f>
        <v>0</v>
      </c>
      <c r="V204" s="48">
        <f>VLOOKUP(A204,'[28]Audit information - OS'!A:M,7,FALSE)</f>
        <v>0</v>
      </c>
      <c r="W204" s="48" t="str">
        <f>VLOOKUP(A204,'[28]Audit information - OS'!A:N,2,FALSE)</f>
        <v>Financially unqualified with findings on predetermined objectives and/or compliance with laws and regulations</v>
      </c>
      <c r="X204" s="48" t="str">
        <f>VLOOKUP(A204,'[28]Audit information - OS'!A:O,3,FALSE)</f>
        <v>2024/07/31</v>
      </c>
      <c r="Y204" s="2" t="e">
        <f>VLOOKUP(A204,'[28]AGSA - SOE'!A:A,1,FALSE)</f>
        <v>#N/A</v>
      </c>
      <c r="Z204" s="2">
        <f>(IFERROR(VLOOKUP(A204,'[28]KSD auditees'!A:A,1,FALSE),"0"))</f>
        <v>506</v>
      </c>
      <c r="AA204" s="29">
        <f>VLOOKUP(A204,[28]Budget!A:L,10,FALSE)</f>
        <v>1168247000</v>
      </c>
      <c r="AB204" s="49" t="str">
        <f>IF(_xlfn.XLOOKUP(A204,'[28]Outstanding audits'!A:A,'[28]Outstanding audits'!A:A,"",0)="","No","Yes")</f>
        <v>No</v>
      </c>
      <c r="AC204" s="29">
        <f>_xlfn.XLOOKUP(A204,'[28]Budget 18-19'!A:A,'[28]Budget 18-19'!J:J,"0")</f>
        <v>496838000</v>
      </c>
      <c r="AD204" s="49" t="str">
        <f>_xlfn.XLOOKUP(A204,'[28]ASMIS 2022-23'!A:A,'[28]ASMIS 2022-23'!I:I,"",0)</f>
        <v>Unqualified with findings</v>
      </c>
      <c r="AJ204" s="29">
        <f>_xlfn.XLOOKUP(A204,'[28]Budget 22-23'!A:A,'[28]Budget 22-23'!J:J,"0")</f>
        <v>898591000</v>
      </c>
      <c r="AM204" s="29">
        <f>VLOOKUP(A204,[28]Budget!A:L,11,FALSE)</f>
        <v>8789000</v>
      </c>
      <c r="AN204" s="29">
        <f>VLOOKUP(A204,[28]Budget!A:L,12,FALSE)</f>
        <v>1159458000</v>
      </c>
      <c r="AP204" s="50">
        <f t="shared" si="3"/>
        <v>0</v>
      </c>
    </row>
    <row r="205" spans="1:42" ht="30" customHeight="1" x14ac:dyDescent="0.25">
      <c r="A205" s="43">
        <v>1118</v>
      </c>
      <c r="B205" s="44" t="s">
        <v>183</v>
      </c>
      <c r="C205" s="44" t="s">
        <v>316</v>
      </c>
      <c r="D205" s="44" t="s">
        <v>448</v>
      </c>
      <c r="E205" s="44" t="s">
        <v>896</v>
      </c>
      <c r="F205" s="44" t="s">
        <v>437</v>
      </c>
      <c r="G205" s="44" t="s">
        <v>1</v>
      </c>
      <c r="H205" s="44" t="s">
        <v>667</v>
      </c>
      <c r="I205" s="44" t="s">
        <v>1</v>
      </c>
      <c r="J205" s="59" t="s">
        <v>39</v>
      </c>
      <c r="K205" s="69" t="s">
        <v>94</v>
      </c>
      <c r="L205" s="69" t="s">
        <v>94</v>
      </c>
      <c r="M205" s="69" t="s">
        <v>94</v>
      </c>
      <c r="N205" s="64" t="s">
        <v>94</v>
      </c>
      <c r="O205" s="47" t="str">
        <f>VLOOKUP(A205,'[28]191-2022-23'!A:P,13,FALSE)</f>
        <v>Disclaimer</v>
      </c>
      <c r="Q205" s="2" t="s">
        <v>509</v>
      </c>
      <c r="R205" s="2" t="s">
        <v>509</v>
      </c>
      <c r="S205" s="2" t="s">
        <v>509</v>
      </c>
      <c r="T205" s="48">
        <f>VLOOKUP(A205,'[28]Audit information - OS'!A:K,5,FALSE)</f>
        <v>0</v>
      </c>
      <c r="U205" s="48" t="str">
        <f>VLOOKUP(A205,'[28]Audit information - OS'!A:L,6,FALSE)</f>
        <v>AFS outstanding</v>
      </c>
      <c r="V205" s="48">
        <f>VLOOKUP(A205,'[28]Audit information - OS'!A:M,7,FALSE)</f>
        <v>0</v>
      </c>
      <c r="W205" s="48" t="str">
        <f>VLOOKUP(A205,'[28]Audit information - OS'!A:N,2,FALSE)</f>
        <v>Disclaimer</v>
      </c>
      <c r="X205" s="48" t="str">
        <f>VLOOKUP(A205,'[28]Audit information - OS'!A:O,3,FALSE)</f>
        <v>2025/02/28</v>
      </c>
      <c r="Y205" s="2">
        <f>VLOOKUP(A205,'[28]AGSA - SOE'!A:A,1,FALSE)</f>
        <v>1118</v>
      </c>
      <c r="Z205" s="2">
        <f>(IFERROR(VLOOKUP(A205,'[28]KSD auditees'!A:A,1,FALSE),"0"))</f>
        <v>1118</v>
      </c>
      <c r="AA205" s="29">
        <f>VLOOKUP(A205,[28]Budget!A:L,10,FALSE)</f>
        <v>1020000000</v>
      </c>
      <c r="AB205" s="49" t="str">
        <f>IF(_xlfn.XLOOKUP(A205,'[28]Outstanding audits'!A:A,'[28]Outstanding audits'!A:A,"",0)="","No","Yes")</f>
        <v>Yes</v>
      </c>
      <c r="AC205" s="29">
        <f>_xlfn.XLOOKUP(A205,'[28]Budget 18-19'!A:A,'[28]Budget 18-19'!J:J,"0")</f>
        <v>2347000000</v>
      </c>
      <c r="AD205" s="49" t="str">
        <f>_xlfn.XLOOKUP(A205,'[28]ASMIS 2022-23'!A:A,'[28]ASMIS 2022-23'!I:I,"",0)</f>
        <v>Audit not finalised at legislated date</v>
      </c>
      <c r="AJ205" s="29">
        <f>_xlfn.XLOOKUP(A205,'[28]Budget 22-23'!A:A,'[28]Budget 22-23'!J:J,"0")</f>
        <v>1020000000</v>
      </c>
      <c r="AM205" s="29">
        <f>VLOOKUP(A205,[28]Budget!A:L,11,FALSE)</f>
        <v>59000000</v>
      </c>
      <c r="AN205" s="29">
        <f>VLOOKUP(A205,[28]Budget!A:L,12,FALSE)</f>
        <v>961000000</v>
      </c>
      <c r="AP205" s="50">
        <f t="shared" si="3"/>
        <v>0</v>
      </c>
    </row>
    <row r="206" spans="1:42" ht="20.25" customHeight="1" x14ac:dyDescent="0.25">
      <c r="A206" s="43">
        <v>1502</v>
      </c>
      <c r="B206" s="44" t="s">
        <v>184</v>
      </c>
      <c r="C206" s="44" t="s">
        <v>316</v>
      </c>
      <c r="D206" s="44" t="s">
        <v>448</v>
      </c>
      <c r="E206" s="44" t="s">
        <v>896</v>
      </c>
      <c r="F206" s="44" t="s">
        <v>437</v>
      </c>
      <c r="G206" s="44" t="s">
        <v>1</v>
      </c>
      <c r="H206" s="44" t="s">
        <v>667</v>
      </c>
      <c r="I206" s="44" t="s">
        <v>1</v>
      </c>
      <c r="J206" s="59" t="s">
        <v>39</v>
      </c>
      <c r="K206" s="69" t="s">
        <v>94</v>
      </c>
      <c r="L206" s="69" t="s">
        <v>94</v>
      </c>
      <c r="M206" s="69" t="s">
        <v>94</v>
      </c>
      <c r="N206" s="64" t="s">
        <v>94</v>
      </c>
      <c r="O206" s="47" t="str">
        <f>VLOOKUP(A206,'[28]191-2022-23'!A:P,13,FALSE)</f>
        <v>Disclaimer</v>
      </c>
      <c r="Q206" s="2" t="s">
        <v>509</v>
      </c>
      <c r="R206" s="2" t="s">
        <v>509</v>
      </c>
      <c r="S206" s="2" t="s">
        <v>509</v>
      </c>
      <c r="T206" s="48">
        <f>VLOOKUP(A206,'[28]Audit information - OS'!A:K,5,FALSE)</f>
        <v>0</v>
      </c>
      <c r="U206" s="48" t="str">
        <f>VLOOKUP(A206,'[28]Audit information - OS'!A:L,6,FALSE)</f>
        <v>AFS outstanding</v>
      </c>
      <c r="V206" s="48">
        <f>VLOOKUP(A206,'[28]Audit information - OS'!A:M,7,FALSE)</f>
        <v>0</v>
      </c>
      <c r="W206" s="48" t="str">
        <f>VLOOKUP(A206,'[28]Audit information - OS'!A:N,2,FALSE)</f>
        <v>Disclaimer</v>
      </c>
      <c r="X206" s="48" t="str">
        <f>VLOOKUP(A206,'[28]Audit information - OS'!A:O,3,FALSE)</f>
        <v>2025/02/28</v>
      </c>
      <c r="Y206" s="2" t="e">
        <f>VLOOKUP(A206,'[28]AGSA - SOE'!A:A,1,FALSE)</f>
        <v>#N/A</v>
      </c>
      <c r="Z206" s="2">
        <f>(IFERROR(VLOOKUP(A206,'[28]KSD auditees'!A:A,1,FALSE),"0"))</f>
        <v>1502</v>
      </c>
      <c r="AA206" s="29">
        <f>VLOOKUP(A206,[28]Budget!A:L,10,FALSE)</f>
        <v>13439000</v>
      </c>
      <c r="AB206" s="49" t="str">
        <f>IF(_xlfn.XLOOKUP(A206,'[28]Outstanding audits'!A:A,'[28]Outstanding audits'!A:A,"",0)="","No","Yes")</f>
        <v>Yes</v>
      </c>
      <c r="AC206" s="29">
        <f>_xlfn.XLOOKUP(A206,'[28]Budget 18-19'!A:A,'[28]Budget 18-19'!J:J,"0")</f>
        <v>247000000</v>
      </c>
      <c r="AD206" s="49" t="str">
        <f>_xlfn.XLOOKUP(A206,'[28]ASMIS 2022-23'!A:A,'[28]ASMIS 2022-23'!I:I,"",0)</f>
        <v>Audit not finalised at legislated date</v>
      </c>
      <c r="AJ206" s="29">
        <f>_xlfn.XLOOKUP(A206,'[28]Budget 22-23'!A:A,'[28]Budget 22-23'!J:J,"0")</f>
        <v>13439000</v>
      </c>
      <c r="AM206" s="29">
        <f>VLOOKUP(A206,[28]Budget!A:L,11,FALSE)</f>
        <v>0</v>
      </c>
      <c r="AN206" s="29">
        <f>VLOOKUP(A206,[28]Budget!A:L,12,FALSE)</f>
        <v>13439000</v>
      </c>
      <c r="AP206" s="50">
        <f t="shared" si="3"/>
        <v>0</v>
      </c>
    </row>
    <row r="207" spans="1:42" ht="21" customHeight="1" x14ac:dyDescent="0.25">
      <c r="A207" s="43">
        <v>1169</v>
      </c>
      <c r="B207" s="44" t="s">
        <v>143</v>
      </c>
      <c r="C207" s="44" t="s">
        <v>316</v>
      </c>
      <c r="D207" s="44" t="s">
        <v>448</v>
      </c>
      <c r="E207" s="44" t="s">
        <v>737</v>
      </c>
      <c r="F207" s="44" t="s">
        <v>437</v>
      </c>
      <c r="G207" s="44" t="s">
        <v>1</v>
      </c>
      <c r="H207" s="44" t="s">
        <v>739</v>
      </c>
      <c r="I207" s="44" t="s">
        <v>1</v>
      </c>
      <c r="J207" s="45" t="s">
        <v>33</v>
      </c>
      <c r="K207" s="45" t="s">
        <v>33</v>
      </c>
      <c r="L207" s="45" t="s">
        <v>33</v>
      </c>
      <c r="M207" s="45" t="s">
        <v>33</v>
      </c>
      <c r="N207" s="46" t="s">
        <v>33</v>
      </c>
      <c r="O207" s="47" t="str">
        <f>VLOOKUP(A207,'[28]191-2022-23'!A:P,13,FALSE)</f>
        <v>Unqualified with findings</v>
      </c>
      <c r="Q207" s="2" t="str">
        <f>VLOOKUP(A207,'[28]Audit information - OS'!A:J,4,FALSE)</f>
        <v>Unchanged</v>
      </c>
      <c r="R207" s="2" t="s">
        <v>18</v>
      </c>
      <c r="S207" s="2" t="s">
        <v>29</v>
      </c>
      <c r="T207" s="48" t="str">
        <f>VLOOKUP(A207,'[28]Audit information - OS'!A:K,5,FALSE)</f>
        <v>Financially unqualified with no findings on predetermined objectives or compliance with laws and regulations</v>
      </c>
      <c r="U207" s="48">
        <f>VLOOKUP(A207,'[28]Audit information - OS'!A:L,6,FALSE)</f>
        <v>0</v>
      </c>
      <c r="V207" s="48">
        <f>VLOOKUP(A207,'[28]Audit information - OS'!A:M,7,FALSE)</f>
        <v>0</v>
      </c>
      <c r="W207" s="48" t="str">
        <f>VLOOKUP(A207,'[28]Audit information - OS'!A:N,2,FALSE)</f>
        <v>Financially unqualified with no findings on predetermined objectives or compliance with laws and regulations</v>
      </c>
      <c r="X207" s="48" t="str">
        <f>VLOOKUP(A207,'[28]Audit information - OS'!A:O,3,FALSE)</f>
        <v>2024/06/28</v>
      </c>
      <c r="Y207" s="2">
        <f>VLOOKUP(A207,'[28]AGSA - SOE'!A:A,1,FALSE)</f>
        <v>1169</v>
      </c>
      <c r="Z207" s="2">
        <f>(IFERROR(VLOOKUP(A207,'[28]KSD auditees'!A:A,1,FALSE),"0"))</f>
        <v>1169</v>
      </c>
      <c r="AA207" s="29">
        <f>VLOOKUP(A207,[28]Budget!A:L,10,FALSE)</f>
        <v>2245613622</v>
      </c>
      <c r="AB207" s="49" t="str">
        <f>IF(_xlfn.XLOOKUP(A207,'[28]Outstanding audits'!A:A,'[28]Outstanding audits'!A:A,"",0)="","No","Yes")</f>
        <v>No</v>
      </c>
      <c r="AC207" s="29">
        <f>_xlfn.XLOOKUP(A207,'[28]Budget 18-19'!A:A,'[28]Budget 18-19'!J:J,"0")</f>
        <v>1315500000</v>
      </c>
      <c r="AD207" s="49" t="str">
        <f>_xlfn.XLOOKUP(A207,'[28]ASMIS 2022-23'!A:A,'[28]ASMIS 2022-23'!I:I,"",0)</f>
        <v>Unqualified with no findings</v>
      </c>
      <c r="AJ207" s="29">
        <f>_xlfn.XLOOKUP(A207,'[28]Budget 22-23'!A:A,'[28]Budget 22-23'!J:J,"0")</f>
        <v>1769634126</v>
      </c>
      <c r="AM207" s="29">
        <f>VLOOKUP(A207,[28]Budget!A:L,11,FALSE)</f>
        <v>150081400</v>
      </c>
      <c r="AN207" s="29">
        <f>VLOOKUP(A207,[28]Budget!A:L,12,FALSE)</f>
        <v>2095532222</v>
      </c>
      <c r="AP207" s="50">
        <f t="shared" si="3"/>
        <v>0</v>
      </c>
    </row>
    <row r="208" spans="1:42" ht="21" customHeight="1" x14ac:dyDescent="0.25">
      <c r="A208" s="43">
        <v>306</v>
      </c>
      <c r="B208" s="44" t="s">
        <v>828</v>
      </c>
      <c r="C208" s="44" t="s">
        <v>323</v>
      </c>
      <c r="D208" s="44" t="s">
        <v>448</v>
      </c>
      <c r="E208" s="44" t="s">
        <v>815</v>
      </c>
      <c r="F208" s="44" t="s">
        <v>437</v>
      </c>
      <c r="G208" s="44" t="s">
        <v>1</v>
      </c>
      <c r="H208" s="44" t="s">
        <v>1527</v>
      </c>
      <c r="I208" s="44" t="s">
        <v>1</v>
      </c>
      <c r="J208" s="51" t="s">
        <v>17</v>
      </c>
      <c r="K208" s="51" t="s">
        <v>17</v>
      </c>
      <c r="L208" s="51" t="s">
        <v>17</v>
      </c>
      <c r="M208" s="45" t="s">
        <v>33</v>
      </c>
      <c r="N208" s="46" t="s">
        <v>33</v>
      </c>
      <c r="O208" s="47" t="str">
        <f>VLOOKUP(A208,'[28]191-2022-23'!A:P,13,FALSE)</f>
        <v>Unqualified with findings</v>
      </c>
      <c r="Q208" s="2" t="str">
        <f>VLOOKUP(A208,'[28]Audit information - OS'!A:J,4,FALSE)</f>
        <v>Unchanged</v>
      </c>
      <c r="R208" s="2" t="s">
        <v>27</v>
      </c>
      <c r="S208" s="2" t="s">
        <v>18</v>
      </c>
      <c r="T208" s="48" t="str">
        <f>VLOOKUP(A208,'[28]Audit information - OS'!A:K,5,FALSE)</f>
        <v>Financially unqualified with findings on predetermined objectives and/or compliance with laws and regulations</v>
      </c>
      <c r="U208" s="48">
        <f>VLOOKUP(A208,'[28]Audit information - OS'!A:L,6,FALSE)</f>
        <v>0</v>
      </c>
      <c r="V208" s="48">
        <f>VLOOKUP(A208,'[28]Audit information - OS'!A:M,7,FALSE)</f>
        <v>0</v>
      </c>
      <c r="W208" s="48" t="str">
        <f>VLOOKUP(A208,'[28]Audit information - OS'!A:N,2,FALSE)</f>
        <v>Financially unqualified with findings on predetermined objectives and/or compliance with laws and regulations</v>
      </c>
      <c r="X208" s="48" t="str">
        <f>VLOOKUP(A208,'[28]Audit information - OS'!A:O,3,FALSE)</f>
        <v>2024/07/31</v>
      </c>
      <c r="Y208" s="2" t="e">
        <f>VLOOKUP(A208,'[28]AGSA - SOE'!A:A,1,FALSE)</f>
        <v>#N/A</v>
      </c>
      <c r="Z208" s="2" t="str">
        <f>(IFERROR(VLOOKUP(A208,'[28]KSD auditees'!A:A,1,FALSE),"0"))</f>
        <v>0</v>
      </c>
      <c r="AA208" s="29">
        <f>VLOOKUP(A208,[28]Budget!A:L,10,FALSE)</f>
        <v>159288568</v>
      </c>
      <c r="AB208" s="49" t="str">
        <f>IF(_xlfn.XLOOKUP(A208,'[28]Outstanding audits'!A:A,'[28]Outstanding audits'!A:A,"",0)="","No","Yes")</f>
        <v>No</v>
      </c>
      <c r="AC208" s="29">
        <f>_xlfn.XLOOKUP(A208,'[28]Budget 18-19'!A:A,'[28]Budget 18-19'!J:J,"0")</f>
        <v>114360973</v>
      </c>
      <c r="AD208" s="49" t="str">
        <f>_xlfn.XLOOKUP(A208,'[28]ASMIS 2022-23'!A:A,'[28]ASMIS 2022-23'!I:I,"",0)</f>
        <v>Unqualified with findings</v>
      </c>
      <c r="AJ208" s="29">
        <f>_xlfn.XLOOKUP(A208,'[28]Budget 22-23'!A:A,'[28]Budget 22-23'!J:J,"0")</f>
        <v>110890529</v>
      </c>
      <c r="AM208" s="29">
        <f>VLOOKUP(A208,[28]Budget!A:L,11,FALSE)</f>
        <v>100000</v>
      </c>
      <c r="AN208" s="29">
        <f>VLOOKUP(A208,[28]Budget!A:L,12,FALSE)</f>
        <v>159188568</v>
      </c>
      <c r="AP208" s="50">
        <f t="shared" si="3"/>
        <v>0</v>
      </c>
    </row>
    <row r="209" spans="1:42" ht="21" customHeight="1" x14ac:dyDescent="0.25">
      <c r="A209" s="43">
        <v>98</v>
      </c>
      <c r="B209" s="44" t="s">
        <v>217</v>
      </c>
      <c r="C209" s="44" t="s">
        <v>352</v>
      </c>
      <c r="D209" s="44" t="s">
        <v>448</v>
      </c>
      <c r="E209" s="44" t="s">
        <v>683</v>
      </c>
      <c r="F209" s="44" t="s">
        <v>437</v>
      </c>
      <c r="G209" s="44" t="s">
        <v>1</v>
      </c>
      <c r="H209" s="44" t="s">
        <v>209</v>
      </c>
      <c r="I209" s="44" t="s">
        <v>1</v>
      </c>
      <c r="J209" s="52" t="s">
        <v>26</v>
      </c>
      <c r="K209" s="51" t="s">
        <v>17</v>
      </c>
      <c r="L209" s="45" t="s">
        <v>33</v>
      </c>
      <c r="M209" s="45" t="s">
        <v>33</v>
      </c>
      <c r="N209" s="46" t="s">
        <v>33</v>
      </c>
      <c r="O209" s="47" t="str">
        <f>VLOOKUP(A209,'[28]191-2022-23'!A:P,13,FALSE)</f>
        <v>Unqualified with findings</v>
      </c>
      <c r="Q209" s="2" t="str">
        <f>VLOOKUP(A209,'[28]Audit information - OS'!A:J,4,FALSE)</f>
        <v>Regressed</v>
      </c>
      <c r="R209" s="2" t="s">
        <v>27</v>
      </c>
      <c r="S209" s="2" t="s">
        <v>27</v>
      </c>
      <c r="T209" s="48" t="str">
        <f>VLOOKUP(A209,'[28]Audit information - OS'!A:K,5,FALSE)</f>
        <v>Qualified</v>
      </c>
      <c r="U209" s="48">
        <f>VLOOKUP(A209,'[28]Audit information - OS'!A:L,6,FALSE)</f>
        <v>0</v>
      </c>
      <c r="V209" s="48">
        <f>VLOOKUP(A209,'[28]Audit information - OS'!A:M,7,FALSE)</f>
        <v>0</v>
      </c>
      <c r="W209" s="48" t="str">
        <f>VLOOKUP(A209,'[28]Audit information - OS'!A:N,2,FALSE)</f>
        <v>Financially unqualified with findings on predetermined objectives and/or compliance with laws and regulations</v>
      </c>
      <c r="X209" s="48" t="str">
        <f>VLOOKUP(A209,'[28]Audit information - OS'!A:O,3,FALSE)</f>
        <v>2024/07/31</v>
      </c>
      <c r="Y209" s="2" t="e">
        <f>VLOOKUP(A209,'[28]AGSA - SOE'!A:A,1,FALSE)</f>
        <v>#N/A</v>
      </c>
      <c r="Z209" s="2">
        <f>(IFERROR(VLOOKUP(A209,'[28]KSD auditees'!A:A,1,FALSE),"0"))</f>
        <v>98</v>
      </c>
      <c r="AA209" s="29">
        <f>VLOOKUP(A209,[28]Budget!A:L,10,FALSE)</f>
        <v>405214000</v>
      </c>
      <c r="AB209" s="49" t="str">
        <f>IF(_xlfn.XLOOKUP(A209,'[28]Outstanding audits'!A:A,'[28]Outstanding audits'!A:A,"",0)="","No","Yes")</f>
        <v>No</v>
      </c>
      <c r="AC209" s="29">
        <f>_xlfn.XLOOKUP(A209,'[28]Budget 18-19'!A:A,'[28]Budget 18-19'!J:J,"0")</f>
        <v>228492000</v>
      </c>
      <c r="AD209" s="49" t="str">
        <f>_xlfn.XLOOKUP(A209,'[28]ASMIS 2022-23'!A:A,'[28]ASMIS 2022-23'!I:I,"",0)</f>
        <v>Unqualified with findings</v>
      </c>
      <c r="AJ209" s="29">
        <f>_xlfn.XLOOKUP(A209,'[28]Budget 22-23'!A:A,'[28]Budget 22-23'!J:J,"0")</f>
        <v>542620275</v>
      </c>
      <c r="AM209" s="29">
        <f>VLOOKUP(A209,[28]Budget!A:L,11,FALSE)</f>
        <v>207300000</v>
      </c>
      <c r="AN209" s="29">
        <f>VLOOKUP(A209,[28]Budget!A:L,12,FALSE)</f>
        <v>197914000</v>
      </c>
      <c r="AP209" s="50">
        <f t="shared" si="3"/>
        <v>0</v>
      </c>
    </row>
    <row r="210" spans="1:42" ht="21" customHeight="1" x14ac:dyDescent="0.25">
      <c r="A210" s="43">
        <v>99</v>
      </c>
      <c r="B210" s="44" t="s">
        <v>1283</v>
      </c>
      <c r="C210" s="44" t="s">
        <v>325</v>
      </c>
      <c r="D210" s="44" t="s">
        <v>448</v>
      </c>
      <c r="E210" s="44" t="s">
        <v>571</v>
      </c>
      <c r="F210" s="44" t="s">
        <v>571</v>
      </c>
      <c r="G210" s="44" t="s">
        <v>1</v>
      </c>
      <c r="H210" s="44" t="s">
        <v>1</v>
      </c>
      <c r="I210" s="44" t="s">
        <v>1</v>
      </c>
      <c r="J210" s="45" t="s">
        <v>33</v>
      </c>
      <c r="K210" s="45" t="s">
        <v>33</v>
      </c>
      <c r="L210" s="45" t="s">
        <v>33</v>
      </c>
      <c r="M210" s="45" t="s">
        <v>33</v>
      </c>
      <c r="N210" s="46" t="s">
        <v>33</v>
      </c>
      <c r="O210" s="47" t="str">
        <f>VLOOKUP(A210,'[28]191-2022-23'!A:P,13,FALSE)</f>
        <v>Unqualified with no findings</v>
      </c>
      <c r="Q210" s="2" t="str">
        <f>VLOOKUP(A210,'[28]Audit information - OS'!A:J,4,FALSE)</f>
        <v>Unchanged</v>
      </c>
      <c r="R210" s="2" t="s">
        <v>18</v>
      </c>
      <c r="S210" s="2" t="s">
        <v>18</v>
      </c>
      <c r="T210" s="48" t="str">
        <f>VLOOKUP(A210,'[28]Audit information - OS'!A:K,5,FALSE)</f>
        <v>Financially unqualified with no findings on predetermined objectives or compliance with laws and regulations</v>
      </c>
      <c r="U210" s="48">
        <f>VLOOKUP(A210,'[28]Audit information - OS'!A:L,6,FALSE)</f>
        <v>0</v>
      </c>
      <c r="V210" s="48">
        <f>VLOOKUP(A210,'[28]Audit information - OS'!A:M,7,FALSE)</f>
        <v>0</v>
      </c>
      <c r="W210" s="48" t="str">
        <f>VLOOKUP(A210,'[28]Audit information - OS'!A:N,2,FALSE)</f>
        <v>Financially unqualified with no findings on predetermined objectives or compliance with laws and regulations</v>
      </c>
      <c r="X210" s="48" t="str">
        <f>VLOOKUP(A210,'[28]Audit information - OS'!A:O,3,FALSE)</f>
        <v>2024/07/31</v>
      </c>
      <c r="Y210" s="2" t="e">
        <f>VLOOKUP(A210,'[28]AGSA - SOE'!A:A,1,FALSE)</f>
        <v>#N/A</v>
      </c>
      <c r="Z210" s="2" t="str">
        <f>(IFERROR(VLOOKUP(A210,'[28]KSD auditees'!A:A,1,FALSE),"0"))</f>
        <v>0</v>
      </c>
      <c r="AA210" s="29">
        <f>VLOOKUP(A210,[28]Budget!A:L,10,FALSE)</f>
        <v>804499427</v>
      </c>
      <c r="AB210" s="49" t="str">
        <f>IF(_xlfn.XLOOKUP(A210,'[28]Outstanding audits'!A:A,'[28]Outstanding audits'!A:A,"",0)="","No","Yes")</f>
        <v>No</v>
      </c>
      <c r="AC210" s="29">
        <f>_xlfn.XLOOKUP(A210,'[28]Budget 18-19'!A:A,'[28]Budget 18-19'!J:J,"0")</f>
        <v>522982953</v>
      </c>
      <c r="AD210" s="49" t="str">
        <f>_xlfn.XLOOKUP(A210,'[28]ASMIS 2022-23'!A:A,'[28]ASMIS 2022-23'!I:I,"",0)</f>
        <v>Unqualified with no findings</v>
      </c>
      <c r="AJ210" s="29">
        <f>_xlfn.XLOOKUP(A210,'[28]Budget 22-23'!A:A,'[28]Budget 22-23'!J:J,"0")</f>
        <v>1023945459</v>
      </c>
      <c r="AM210" s="29">
        <f>VLOOKUP(A210,[28]Budget!A:L,11,FALSE)</f>
        <v>398776532</v>
      </c>
      <c r="AN210" s="29">
        <f>VLOOKUP(A210,[28]Budget!A:L,12,FALSE)</f>
        <v>405722895</v>
      </c>
      <c r="AP210" s="50">
        <f t="shared" si="3"/>
        <v>0</v>
      </c>
    </row>
    <row r="211" spans="1:42" ht="16.5" customHeight="1" x14ac:dyDescent="0.25">
      <c r="A211" s="43">
        <v>1293</v>
      </c>
      <c r="B211" s="44" t="s">
        <v>44</v>
      </c>
      <c r="C211" s="44" t="s">
        <v>379</v>
      </c>
      <c r="D211" s="44" t="s">
        <v>448</v>
      </c>
      <c r="E211" s="44" t="s">
        <v>438</v>
      </c>
      <c r="F211" s="44" t="s">
        <v>437</v>
      </c>
      <c r="G211" s="44" t="s">
        <v>28</v>
      </c>
      <c r="H211" s="44" t="s">
        <v>447</v>
      </c>
      <c r="I211" s="44" t="s">
        <v>1</v>
      </c>
      <c r="J211" s="52" t="s">
        <v>26</v>
      </c>
      <c r="K211" s="51" t="s">
        <v>17</v>
      </c>
      <c r="L211" s="51" t="s">
        <v>17</v>
      </c>
      <c r="M211" s="52" t="s">
        <v>26</v>
      </c>
      <c r="N211" s="54" t="s">
        <v>17</v>
      </c>
      <c r="O211" s="47" t="str">
        <f>VLOOKUP(A211,'[28]191-2022-23'!A:P,13,FALSE)</f>
        <v>Unqualified with findings</v>
      </c>
      <c r="Q211" s="2" t="str">
        <f>VLOOKUP(A211,'[28]Audit information - OS'!A:J,4,FALSE)</f>
        <v>Regressed</v>
      </c>
      <c r="R211" s="2" t="s">
        <v>27</v>
      </c>
      <c r="S211" s="2" t="s">
        <v>27</v>
      </c>
      <c r="T211" s="48" t="str">
        <f>VLOOKUP(A211,'[28]Audit information - OS'!A:K,5,FALSE)</f>
        <v>Qualified</v>
      </c>
      <c r="U211" s="48">
        <f>VLOOKUP(A211,'[28]Audit information - OS'!A:L,6,FALSE)</f>
        <v>0</v>
      </c>
      <c r="V211" s="48">
        <f>VLOOKUP(A211,'[28]Audit information - OS'!A:M,7,FALSE)</f>
        <v>0</v>
      </c>
      <c r="W211" s="48" t="str">
        <f>VLOOKUP(A211,'[28]Audit information - OS'!A:N,2,FALSE)</f>
        <v>Qualified</v>
      </c>
      <c r="X211" s="48" t="str">
        <f>VLOOKUP(A211,'[28]Audit information - OS'!A:O,3,FALSE)</f>
        <v>2024/05/31</v>
      </c>
      <c r="Y211" s="2" t="e">
        <f>VLOOKUP(A211,'[28]AGSA - SOE'!A:A,1,FALSE)</f>
        <v>#N/A</v>
      </c>
      <c r="Z211" s="2">
        <f>(IFERROR(VLOOKUP(A211,'[28]KSD auditees'!A:A,1,FALSE),"0"))</f>
        <v>1293</v>
      </c>
      <c r="AA211" s="29">
        <f>VLOOKUP(A211,[28]Budget!A:L,10,FALSE)</f>
        <v>401443783</v>
      </c>
      <c r="AB211" s="49" t="str">
        <f>IF(_xlfn.XLOOKUP(A211,'[28]Outstanding audits'!A:A,'[28]Outstanding audits'!A:A,"",0)="","No","Yes")</f>
        <v>No</v>
      </c>
      <c r="AC211" s="29">
        <f>_xlfn.XLOOKUP(A211,'[28]Budget 18-19'!A:A,'[28]Budget 18-19'!J:J,"0")</f>
        <v>207035880</v>
      </c>
      <c r="AD211" s="49" t="str">
        <f>_xlfn.XLOOKUP(A211,'[28]ASMIS 2022-23'!A:A,'[28]ASMIS 2022-23'!I:I,"",0)</f>
        <v>Unqualified with findings</v>
      </c>
      <c r="AJ211" s="29">
        <f>_xlfn.XLOOKUP(A211,'[28]Budget 22-23'!A:A,'[28]Budget 22-23'!J:J,"0")</f>
        <v>380460699</v>
      </c>
      <c r="AM211" s="29">
        <f>VLOOKUP(A211,[28]Budget!A:L,11,FALSE)</f>
        <v>35352000</v>
      </c>
      <c r="AN211" s="29">
        <f>VLOOKUP(A211,[28]Budget!A:L,12,FALSE)</f>
        <v>366091783</v>
      </c>
      <c r="AP211" s="50">
        <f t="shared" si="3"/>
        <v>0</v>
      </c>
    </row>
    <row r="212" spans="1:42" ht="39.75" customHeight="1" x14ac:dyDescent="0.25">
      <c r="A212" s="43">
        <v>1138</v>
      </c>
      <c r="B212" s="44" t="s">
        <v>1284</v>
      </c>
      <c r="C212" s="44" t="s">
        <v>450</v>
      </c>
      <c r="D212" s="44" t="s">
        <v>448</v>
      </c>
      <c r="E212" s="44" t="s">
        <v>438</v>
      </c>
      <c r="F212" s="44" t="s">
        <v>438</v>
      </c>
      <c r="G212" s="44" t="s">
        <v>534</v>
      </c>
      <c r="H212" s="44" t="s">
        <v>1</v>
      </c>
      <c r="I212" s="44" t="s">
        <v>1</v>
      </c>
      <c r="J212" s="45" t="s">
        <v>33</v>
      </c>
      <c r="K212" s="45" t="s">
        <v>33</v>
      </c>
      <c r="L212" s="45" t="s">
        <v>33</v>
      </c>
      <c r="M212" s="45" t="s">
        <v>33</v>
      </c>
      <c r="N212" s="46" t="s">
        <v>33</v>
      </c>
      <c r="O212" s="47" t="str">
        <f>VLOOKUP(A212,'[28]191-2022-23'!A:P,13,FALSE)</f>
        <v>Unqualified with no findings</v>
      </c>
      <c r="Q212" s="2" t="str">
        <f>VLOOKUP(A212,'[28]Audit information - OS'!A:J,4,FALSE)</f>
        <v>Unchanged</v>
      </c>
      <c r="R212" s="2" t="s">
        <v>18</v>
      </c>
      <c r="S212" s="2" t="s">
        <v>18</v>
      </c>
      <c r="T212" s="48" t="str">
        <f>VLOOKUP(A212,'[28]Audit information - OS'!A:K,5,FALSE)</f>
        <v>Financially unqualified with no findings on predetermined objectives or compliance with laws and regulations</v>
      </c>
      <c r="U212" s="48">
        <f>VLOOKUP(A212,'[28]Audit information - OS'!A:L,6,FALSE)</f>
        <v>0</v>
      </c>
      <c r="V212" s="48">
        <f>VLOOKUP(A212,'[28]Audit information - OS'!A:M,7,FALSE)</f>
        <v>0</v>
      </c>
      <c r="W212" s="48" t="str">
        <f>VLOOKUP(A212,'[28]Audit information - OS'!A:N,2,FALSE)</f>
        <v>Financially unqualified with no findings on predetermined objectives or compliance with laws and regulations</v>
      </c>
      <c r="X212" s="48" t="str">
        <f>VLOOKUP(A212,'[28]Audit information - OS'!A:O,3,FALSE)</f>
        <v>2024/07/31</v>
      </c>
      <c r="Y212" s="2" t="e">
        <f>VLOOKUP(A212,'[28]AGSA - SOE'!A:A,1,FALSE)</f>
        <v>#N/A</v>
      </c>
      <c r="Z212" s="2" t="str">
        <f>(IFERROR(VLOOKUP(A212,'[28]KSD auditees'!A:A,1,FALSE),"0"))</f>
        <v>0</v>
      </c>
      <c r="AA212" s="29">
        <f>VLOOKUP(A212,[28]Budget!A:L,10,FALSE)</f>
        <v>700334821</v>
      </c>
      <c r="AB212" s="49" t="str">
        <f>IF(_xlfn.XLOOKUP(A212,'[28]Outstanding audits'!A:A,'[28]Outstanding audits'!A:A,"",0)="","No","Yes")</f>
        <v>No</v>
      </c>
      <c r="AC212" s="29">
        <f>_xlfn.XLOOKUP(A212,'[28]Budget 18-19'!A:A,'[28]Budget 18-19'!J:J,"0")</f>
        <v>659678802</v>
      </c>
      <c r="AD212" s="49" t="str">
        <f>_xlfn.XLOOKUP(A212,'[28]ASMIS 2022-23'!A:A,'[28]ASMIS 2022-23'!I:I,"",0)</f>
        <v>Unqualified with no findings</v>
      </c>
      <c r="AJ212" s="29">
        <f>_xlfn.XLOOKUP(A212,'[28]Budget 22-23'!A:A,'[28]Budget 22-23'!J:J,"0")</f>
        <v>490431137</v>
      </c>
      <c r="AM212" s="29">
        <f>VLOOKUP(A212,[28]Budget!A:L,11,FALSE)</f>
        <v>252049779</v>
      </c>
      <c r="AN212" s="29">
        <f>VLOOKUP(A212,[28]Budget!A:L,12,FALSE)</f>
        <v>448285042</v>
      </c>
      <c r="AP212" s="50">
        <f t="shared" si="3"/>
        <v>0</v>
      </c>
    </row>
    <row r="213" spans="1:42" ht="30" customHeight="1" x14ac:dyDescent="0.25">
      <c r="A213" s="43">
        <v>100</v>
      </c>
      <c r="B213" s="44" t="s">
        <v>467</v>
      </c>
      <c r="C213" s="44" t="s">
        <v>450</v>
      </c>
      <c r="D213" s="44" t="s">
        <v>448</v>
      </c>
      <c r="E213" s="44" t="s">
        <v>438</v>
      </c>
      <c r="F213" s="44" t="s">
        <v>438</v>
      </c>
      <c r="G213" s="44" t="s">
        <v>1</v>
      </c>
      <c r="H213" s="44" t="s">
        <v>1</v>
      </c>
      <c r="I213" s="44" t="s">
        <v>1</v>
      </c>
      <c r="J213" s="51" t="s">
        <v>17</v>
      </c>
      <c r="K213" s="51" t="s">
        <v>17</v>
      </c>
      <c r="L213" s="51" t="s">
        <v>17</v>
      </c>
      <c r="M213" s="51" t="s">
        <v>17</v>
      </c>
      <c r="N213" s="46" t="s">
        <v>33</v>
      </c>
      <c r="O213" s="47" t="str">
        <f>VLOOKUP(A213,'[28]191-2022-23'!A:P,13,FALSE)</f>
        <v>Unqualified with findings</v>
      </c>
      <c r="Q213" s="2" t="str">
        <f>VLOOKUP(A213,'[28]Audit information - OS'!A:J,4,FALSE)</f>
        <v>Unchanged</v>
      </c>
      <c r="R213" s="2" t="s">
        <v>27</v>
      </c>
      <c r="S213" s="2" t="s">
        <v>18</v>
      </c>
      <c r="T213" s="48" t="str">
        <f>VLOOKUP(A213,'[28]Audit information - OS'!A:K,5,FALSE)</f>
        <v>Financially unqualified with findings on predetermined objectives and/or compliance with laws and regulations</v>
      </c>
      <c r="U213" s="48">
        <f>VLOOKUP(A213,'[28]Audit information - OS'!A:L,6,FALSE)</f>
        <v>0</v>
      </c>
      <c r="V213" s="48">
        <f>VLOOKUP(A213,'[28]Audit information - OS'!A:M,7,FALSE)</f>
        <v>0</v>
      </c>
      <c r="W213" s="48" t="str">
        <f>VLOOKUP(A213,'[28]Audit information - OS'!A:N,2,FALSE)</f>
        <v>Financially unqualified with findings on predetermined objectives and/or compliance with laws and regulations</v>
      </c>
      <c r="X213" s="48" t="str">
        <f>VLOOKUP(A213,'[28]Audit information - OS'!A:O,3,FALSE)</f>
        <v>2024/07/31</v>
      </c>
      <c r="Y213" s="2" t="e">
        <f>VLOOKUP(A213,'[28]AGSA - SOE'!A:A,1,FALSE)</f>
        <v>#N/A</v>
      </c>
      <c r="Z213" s="2" t="str">
        <f>(IFERROR(VLOOKUP(A213,'[28]KSD auditees'!A:A,1,FALSE),"0"))</f>
        <v>0</v>
      </c>
      <c r="AA213" s="29">
        <f>VLOOKUP(A213,[28]Budget!A:L,10,FALSE)</f>
        <v>764975000</v>
      </c>
      <c r="AB213" s="49" t="str">
        <f>IF(_xlfn.XLOOKUP(A213,'[28]Outstanding audits'!A:A,'[28]Outstanding audits'!A:A,"",0)="","No","Yes")</f>
        <v>No</v>
      </c>
      <c r="AC213" s="29">
        <f>_xlfn.XLOOKUP(A213,'[28]Budget 18-19'!A:A,'[28]Budget 18-19'!J:J,"0")</f>
        <v>144087856</v>
      </c>
      <c r="AD213" s="49" t="str">
        <f>_xlfn.XLOOKUP(A213,'[28]ASMIS 2022-23'!A:A,'[28]ASMIS 2022-23'!I:I,"",0)</f>
        <v>Unqualified with findings</v>
      </c>
      <c r="AJ213" s="29">
        <f>_xlfn.XLOOKUP(A213,'[28]Budget 22-23'!A:A,'[28]Budget 22-23'!J:J,"0")</f>
        <v>476289000</v>
      </c>
      <c r="AM213" s="29">
        <f>VLOOKUP(A213,[28]Budget!A:L,11,FALSE)</f>
        <v>100000000</v>
      </c>
      <c r="AN213" s="29">
        <f>VLOOKUP(A213,[28]Budget!A:L,12,FALSE)</f>
        <v>664975000</v>
      </c>
      <c r="AP213" s="50">
        <f t="shared" si="3"/>
        <v>0</v>
      </c>
    </row>
    <row r="214" spans="1:42" ht="21" customHeight="1" x14ac:dyDescent="0.25">
      <c r="A214" s="43">
        <v>1365</v>
      </c>
      <c r="B214" s="44" t="s">
        <v>469</v>
      </c>
      <c r="C214" s="44" t="s">
        <v>352</v>
      </c>
      <c r="D214" s="44" t="s">
        <v>448</v>
      </c>
      <c r="E214" s="44" t="s">
        <v>438</v>
      </c>
      <c r="F214" s="44" t="s">
        <v>438</v>
      </c>
      <c r="G214" s="44" t="s">
        <v>1</v>
      </c>
      <c r="H214" s="44" t="s">
        <v>1</v>
      </c>
      <c r="I214" s="44" t="s">
        <v>1</v>
      </c>
      <c r="J214" s="45" t="s">
        <v>33</v>
      </c>
      <c r="K214" s="45" t="s">
        <v>33</v>
      </c>
      <c r="L214" s="45" t="s">
        <v>33</v>
      </c>
      <c r="M214" s="51" t="s">
        <v>17</v>
      </c>
      <c r="N214" s="54" t="s">
        <v>17</v>
      </c>
      <c r="O214" s="47" t="str">
        <f>VLOOKUP(A214,'[28]191-2022-23'!A:P,13,FALSE)</f>
        <v>Qualified</v>
      </c>
      <c r="Q214" s="2" t="str">
        <f>VLOOKUP(A214,'[28]Audit information - OS'!A:J,4,FALSE)</f>
        <v>Unchanged</v>
      </c>
      <c r="R214" s="2" t="s">
        <v>29</v>
      </c>
      <c r="S214" s="2" t="s">
        <v>29</v>
      </c>
      <c r="T214" s="48" t="str">
        <f>VLOOKUP(A214,'[28]Audit information - OS'!A:K,5,FALSE)</f>
        <v>Financially unqualified with no findings on predetermined objectives or compliance with laws and regulations</v>
      </c>
      <c r="U214" s="48">
        <f>VLOOKUP(A214,'[28]Audit information - OS'!A:L,6,FALSE)</f>
        <v>0</v>
      </c>
      <c r="V214" s="48">
        <f>VLOOKUP(A214,'[28]Audit information - OS'!A:M,7,FALSE)</f>
        <v>0</v>
      </c>
      <c r="W214" s="48" t="str">
        <f>VLOOKUP(A214,'[28]Audit information - OS'!A:N,2,FALSE)</f>
        <v>Financially unqualified with no findings on predetermined objectives or compliance with laws and regulations</v>
      </c>
      <c r="X214" s="48" t="str">
        <f>VLOOKUP(A214,'[28]Audit information - OS'!A:O,3,FALSE)</f>
        <v>2024/07/31</v>
      </c>
      <c r="Y214" s="2" t="e">
        <f>VLOOKUP(A214,'[28]AGSA - SOE'!A:A,1,FALSE)</f>
        <v>#N/A</v>
      </c>
      <c r="Z214" s="2" t="str">
        <f>(IFERROR(VLOOKUP(A214,'[28]KSD auditees'!A:A,1,FALSE),"0"))</f>
        <v>0</v>
      </c>
      <c r="AA214" s="29">
        <f>VLOOKUP(A214,[28]Budget!A:L,10,FALSE)</f>
        <v>1174956602</v>
      </c>
      <c r="AB214" s="49" t="str">
        <f>IF(_xlfn.XLOOKUP(A214,'[28]Outstanding audits'!A:A,'[28]Outstanding audits'!A:A,"",0)="","No","Yes")</f>
        <v>No</v>
      </c>
      <c r="AC214" s="29">
        <f>_xlfn.XLOOKUP(A214,'[28]Budget 18-19'!A:A,'[28]Budget 18-19'!J:J,"0")</f>
        <v>673391929</v>
      </c>
      <c r="AD214" s="49" t="str">
        <f>_xlfn.XLOOKUP(A214,'[28]ASMIS 2022-23'!A:A,'[28]ASMIS 2022-23'!I:I,"",0)</f>
        <v>Unqualified with no findings</v>
      </c>
      <c r="AJ214" s="29">
        <f>_xlfn.XLOOKUP(A214,'[28]Budget 22-23'!A:A,'[28]Budget 22-23'!J:J,"0")</f>
        <v>848898889.99000001</v>
      </c>
      <c r="AM214" s="29">
        <f>VLOOKUP(A214,[28]Budget!A:L,11,FALSE)</f>
        <v>509863717</v>
      </c>
      <c r="AN214" s="29">
        <f>VLOOKUP(A214,[28]Budget!A:L,12,FALSE)</f>
        <v>665092885</v>
      </c>
      <c r="AP214" s="50">
        <f t="shared" si="3"/>
        <v>0</v>
      </c>
    </row>
    <row r="215" spans="1:42" ht="20.25" customHeight="1" x14ac:dyDescent="0.25">
      <c r="A215" s="43">
        <v>1231</v>
      </c>
      <c r="B215" s="44" t="s">
        <v>471</v>
      </c>
      <c r="C215" s="44" t="s">
        <v>325</v>
      </c>
      <c r="D215" s="44" t="s">
        <v>448</v>
      </c>
      <c r="E215" s="44" t="s">
        <v>438</v>
      </c>
      <c r="F215" s="44" t="s">
        <v>438</v>
      </c>
      <c r="G215" s="44" t="s">
        <v>1</v>
      </c>
      <c r="H215" s="44" t="s">
        <v>1</v>
      </c>
      <c r="I215" s="44" t="s">
        <v>1</v>
      </c>
      <c r="J215" s="45" t="s">
        <v>33</v>
      </c>
      <c r="K215" s="45" t="s">
        <v>33</v>
      </c>
      <c r="L215" s="45" t="s">
        <v>33</v>
      </c>
      <c r="M215" s="45" t="s">
        <v>33</v>
      </c>
      <c r="N215" s="46" t="s">
        <v>33</v>
      </c>
      <c r="O215" s="47" t="str">
        <f>VLOOKUP(A215,'[28]191-2022-23'!A:P,13,FALSE)</f>
        <v>Unqualified with no findings</v>
      </c>
      <c r="Q215" s="2" t="str">
        <f>VLOOKUP(A215,'[28]Audit information - OS'!A:J,4,FALSE)</f>
        <v>Unchanged</v>
      </c>
      <c r="R215" s="2" t="s">
        <v>18</v>
      </c>
      <c r="S215" s="2" t="s">
        <v>18</v>
      </c>
      <c r="T215" s="48" t="str">
        <f>VLOOKUP(A215,'[28]Audit information - OS'!A:K,5,FALSE)</f>
        <v>Financially unqualified with no findings on predetermined objectives or compliance with laws and regulations</v>
      </c>
      <c r="U215" s="48">
        <f>VLOOKUP(A215,'[28]Audit information - OS'!A:L,6,FALSE)</f>
        <v>0</v>
      </c>
      <c r="V215" s="48">
        <f>VLOOKUP(A215,'[28]Audit information - OS'!A:M,7,FALSE)</f>
        <v>0</v>
      </c>
      <c r="W215" s="48" t="str">
        <f>VLOOKUP(A215,'[28]Audit information - OS'!A:N,2,FALSE)</f>
        <v>Financially unqualified with no findings on predetermined objectives or compliance with laws and regulations</v>
      </c>
      <c r="X215" s="48" t="str">
        <f>VLOOKUP(A215,'[28]Audit information - OS'!A:O,3,FALSE)</f>
        <v>2024/07/31</v>
      </c>
      <c r="Y215" s="2" t="e">
        <f>VLOOKUP(A215,'[28]AGSA - SOE'!A:A,1,FALSE)</f>
        <v>#N/A</v>
      </c>
      <c r="Z215" s="2" t="str">
        <f>(IFERROR(VLOOKUP(A215,'[28]KSD auditees'!A:A,1,FALSE),"0"))</f>
        <v>0</v>
      </c>
      <c r="AA215" s="29">
        <f>VLOOKUP(A215,[28]Budget!A:L,10,FALSE)</f>
        <v>436253000</v>
      </c>
      <c r="AB215" s="49" t="str">
        <f>IF(_xlfn.XLOOKUP(A215,'[28]Outstanding audits'!A:A,'[28]Outstanding audits'!A:A,"",0)="","No","Yes")</f>
        <v>No</v>
      </c>
      <c r="AC215" s="29">
        <f>_xlfn.XLOOKUP(A215,'[28]Budget 18-19'!A:A,'[28]Budget 18-19'!J:J,"0")</f>
        <v>339955000</v>
      </c>
      <c r="AD215" s="49" t="str">
        <f>_xlfn.XLOOKUP(A215,'[28]ASMIS 2022-23'!A:A,'[28]ASMIS 2022-23'!I:I,"",0)</f>
        <v>Unqualified with no findings</v>
      </c>
      <c r="AJ215" s="29">
        <f>_xlfn.XLOOKUP(A215,'[28]Budget 22-23'!A:A,'[28]Budget 22-23'!J:J,"0")</f>
        <v>421486000</v>
      </c>
      <c r="AM215" s="29">
        <f>VLOOKUP(A215,[28]Budget!A:L,11,FALSE)</f>
        <v>104875000</v>
      </c>
      <c r="AN215" s="29">
        <f>VLOOKUP(A215,[28]Budget!A:L,12,FALSE)</f>
        <v>331378000</v>
      </c>
      <c r="AP215" s="50">
        <f t="shared" si="3"/>
        <v>0</v>
      </c>
    </row>
    <row r="216" spans="1:42" ht="21" customHeight="1" x14ac:dyDescent="0.25">
      <c r="A216" s="43">
        <v>529</v>
      </c>
      <c r="B216" s="44" t="s">
        <v>473</v>
      </c>
      <c r="C216" s="44" t="s">
        <v>325</v>
      </c>
      <c r="D216" s="44" t="s">
        <v>448</v>
      </c>
      <c r="E216" s="44" t="s">
        <v>438</v>
      </c>
      <c r="F216" s="44" t="s">
        <v>438</v>
      </c>
      <c r="G216" s="44" t="s">
        <v>1</v>
      </c>
      <c r="H216" s="44" t="s">
        <v>1</v>
      </c>
      <c r="I216" s="44" t="s">
        <v>1</v>
      </c>
      <c r="J216" s="52" t="s">
        <v>26</v>
      </c>
      <c r="K216" s="69" t="s">
        <v>94</v>
      </c>
      <c r="L216" s="51" t="s">
        <v>17</v>
      </c>
      <c r="M216" s="51" t="s">
        <v>17</v>
      </c>
      <c r="N216" s="54" t="s">
        <v>17</v>
      </c>
      <c r="O216" s="47" t="str">
        <f>VLOOKUP(A216,'[28]191-2022-23'!A:P,13,FALSE)</f>
        <v>Unqualified with findings</v>
      </c>
      <c r="Q216" s="2" t="str">
        <f>VLOOKUP(A216,'[28]Audit information - OS'!A:J,4,FALSE)</f>
        <v>Improved</v>
      </c>
      <c r="R216" s="2" t="s">
        <v>27</v>
      </c>
      <c r="S216" s="2" t="s">
        <v>27</v>
      </c>
      <c r="T216" s="48" t="str">
        <f>VLOOKUP(A216,'[28]Audit information - OS'!A:K,5,FALSE)</f>
        <v>Qualified</v>
      </c>
      <c r="U216" s="48" t="str">
        <f>VLOOKUP(A216,'[28]Audit information - OS'!A:L,6,FALSE)</f>
        <v>Auditee delays - Late submission of information</v>
      </c>
      <c r="V216" s="48">
        <f>VLOOKUP(A216,'[28]Audit information - OS'!A:M,7,FALSE)</f>
        <v>0</v>
      </c>
      <c r="W216" s="48" t="str">
        <f>VLOOKUP(A216,'[28]Audit information - OS'!A:N,2,FALSE)</f>
        <v>Adverse</v>
      </c>
      <c r="X216" s="48" t="str">
        <f>VLOOKUP(A216,'[28]Audit information - OS'!A:O,3,FALSE)</f>
        <v>2024/07/31</v>
      </c>
      <c r="Y216" s="2" t="e">
        <f>VLOOKUP(A216,'[28]AGSA - SOE'!A:A,1,FALSE)</f>
        <v>#N/A</v>
      </c>
      <c r="Z216" s="2" t="str">
        <f>(IFERROR(VLOOKUP(A216,'[28]KSD auditees'!A:A,1,FALSE),"0"))</f>
        <v>0</v>
      </c>
      <c r="AA216" s="29">
        <f>VLOOKUP(A216,[28]Budget!A:L,10,FALSE)</f>
        <v>245601000</v>
      </c>
      <c r="AB216" s="49" t="str">
        <f>IF(_xlfn.XLOOKUP(A216,'[28]Outstanding audits'!A:A,'[28]Outstanding audits'!A:A,"",0)="","No","Yes")</f>
        <v>No</v>
      </c>
      <c r="AC216" s="29">
        <f>_xlfn.XLOOKUP(A216,'[28]Budget 18-19'!A:A,'[28]Budget 18-19'!J:J,"0")</f>
        <v>275345444</v>
      </c>
      <c r="AD216" s="49" t="str">
        <f>_xlfn.XLOOKUP(A216,'[28]ASMIS 2022-23'!A:A,'[28]ASMIS 2022-23'!I:I,"",0)</f>
        <v>Disclaimer</v>
      </c>
      <c r="AJ216" s="29">
        <f>_xlfn.XLOOKUP(A216,'[28]Budget 22-23'!A:A,'[28]Budget 22-23'!J:J,"0")</f>
        <v>211386000</v>
      </c>
      <c r="AM216" s="29">
        <f>VLOOKUP(A216,[28]Budget!A:L,11,FALSE)</f>
        <v>5500000</v>
      </c>
      <c r="AN216" s="29">
        <f>VLOOKUP(A216,[28]Budget!A:L,12,FALSE)</f>
        <v>240101000</v>
      </c>
      <c r="AP216" s="50">
        <f t="shared" si="3"/>
        <v>0</v>
      </c>
    </row>
    <row r="217" spans="1:42" ht="21" customHeight="1" x14ac:dyDescent="0.25">
      <c r="A217" s="43">
        <v>121</v>
      </c>
      <c r="B217" s="44" t="s">
        <v>45</v>
      </c>
      <c r="C217" s="44" t="s">
        <v>323</v>
      </c>
      <c r="D217" s="44" t="s">
        <v>448</v>
      </c>
      <c r="E217" s="44" t="s">
        <v>941</v>
      </c>
      <c r="F217" s="44" t="s">
        <v>437</v>
      </c>
      <c r="G217" s="44" t="s">
        <v>1</v>
      </c>
      <c r="H217" s="44" t="s">
        <v>447</v>
      </c>
      <c r="I217" s="44" t="s">
        <v>1</v>
      </c>
      <c r="J217" s="51" t="s">
        <v>17</v>
      </c>
      <c r="K217" s="52" t="s">
        <v>26</v>
      </c>
      <c r="L217" s="45" t="s">
        <v>33</v>
      </c>
      <c r="M217" s="51" t="s">
        <v>17</v>
      </c>
      <c r="N217" s="54" t="s">
        <v>17</v>
      </c>
      <c r="O217" s="47" t="str">
        <f>VLOOKUP(A217,'[28]191-2022-23'!A:P,13,FALSE)</f>
        <v>Unqualified with findings</v>
      </c>
      <c r="Q217" s="2" t="str">
        <f>VLOOKUP(A217,'[28]Audit information - OS'!A:J,4,FALSE)</f>
        <v>Improved</v>
      </c>
      <c r="R217" s="2" t="s">
        <v>18</v>
      </c>
      <c r="S217" s="2" t="s">
        <v>18</v>
      </c>
      <c r="T217" s="48" t="str">
        <f>VLOOKUP(A217,'[28]Audit information - OS'!A:K,5,FALSE)</f>
        <v>Financially unqualified with findings on predetermined objectives and/or compliance with laws and regulations</v>
      </c>
      <c r="U217" s="48">
        <f>VLOOKUP(A217,'[28]Audit information - OS'!A:L,6,FALSE)</f>
        <v>0</v>
      </c>
      <c r="V217" s="48">
        <f>VLOOKUP(A217,'[28]Audit information - OS'!A:M,7,FALSE)</f>
        <v>0</v>
      </c>
      <c r="W217" s="48" t="str">
        <f>VLOOKUP(A217,'[28]Audit information - OS'!A:N,2,FALSE)</f>
        <v>Financially unqualified with findings on predetermined objectives and/or compliance with laws and regulations</v>
      </c>
      <c r="X217" s="48" t="str">
        <f>VLOOKUP(A217,'[28]Audit information - OS'!A:O,3,FALSE)</f>
        <v>2024/07/31</v>
      </c>
      <c r="Y217" s="2" t="e">
        <f>VLOOKUP(A217,'[28]AGSA - SOE'!A:A,1,FALSE)</f>
        <v>#N/A</v>
      </c>
      <c r="Z217" s="2">
        <f>(IFERROR(VLOOKUP(A217,'[28]KSD auditees'!A:A,1,FALSE),"0"))</f>
        <v>121</v>
      </c>
      <c r="AA217" s="29">
        <f>VLOOKUP(A217,[28]Budget!A:L,10,FALSE)</f>
        <v>2594163000</v>
      </c>
      <c r="AB217" s="49" t="str">
        <f>IF(_xlfn.XLOOKUP(A217,'[28]Outstanding audits'!A:A,'[28]Outstanding audits'!A:A,"",0)="","No","Yes")</f>
        <v>No</v>
      </c>
      <c r="AC217" s="29">
        <f>_xlfn.XLOOKUP(A217,'[28]Budget 18-19'!A:A,'[28]Budget 18-19'!J:J,"0")</f>
        <v>1160793</v>
      </c>
      <c r="AD217" s="49" t="str">
        <f>_xlfn.XLOOKUP(A217,'[28]ASMIS 2022-23'!A:A,'[28]ASMIS 2022-23'!I:I,"",0)</f>
        <v>Qualified</v>
      </c>
      <c r="AJ217" s="29">
        <f>_xlfn.XLOOKUP(A217,'[28]Budget 22-23'!A:A,'[28]Budget 22-23'!J:J,"0")</f>
        <v>2190515000</v>
      </c>
      <c r="AM217" s="29">
        <f>VLOOKUP(A217,[28]Budget!A:L,11,FALSE)</f>
        <v>2944000</v>
      </c>
      <c r="AN217" s="29">
        <f>VLOOKUP(A217,[28]Budget!A:L,12,FALSE)</f>
        <v>2591219000</v>
      </c>
      <c r="AP217" s="50">
        <f t="shared" si="3"/>
        <v>0</v>
      </c>
    </row>
    <row r="218" spans="1:42" ht="21" customHeight="1" x14ac:dyDescent="0.25">
      <c r="A218" s="43">
        <v>1328</v>
      </c>
      <c r="B218" s="44" t="s">
        <v>46</v>
      </c>
      <c r="C218" s="44" t="s">
        <v>379</v>
      </c>
      <c r="D218" s="44" t="s">
        <v>448</v>
      </c>
      <c r="E218" s="44" t="s">
        <v>658</v>
      </c>
      <c r="F218" s="44" t="s">
        <v>437</v>
      </c>
      <c r="G218" s="44" t="s">
        <v>1</v>
      </c>
      <c r="H218" s="44" t="s">
        <v>447</v>
      </c>
      <c r="I218" s="44" t="s">
        <v>1</v>
      </c>
      <c r="J218" s="52" t="s">
        <v>26</v>
      </c>
      <c r="K218" s="77" t="s">
        <v>299</v>
      </c>
      <c r="L218" s="69" t="s">
        <v>94</v>
      </c>
      <c r="M218" s="77" t="s">
        <v>299</v>
      </c>
      <c r="N218" s="64" t="s">
        <v>94</v>
      </c>
      <c r="O218" s="47" t="str">
        <f>VLOOKUP(A218,'[28]191-2022-23'!A:P,13,FALSE)</f>
        <v>Disclaimer</v>
      </c>
      <c r="Q218" s="2" t="str">
        <f>VLOOKUP(A218,'[28]Audit information - OS'!A:J,4,FALSE)</f>
        <v>Improved</v>
      </c>
      <c r="R218" s="2" t="s">
        <v>29</v>
      </c>
      <c r="S218" s="2" t="s">
        <v>29</v>
      </c>
      <c r="T218" s="48" t="str">
        <f>VLOOKUP(A218,'[28]Audit information - OS'!A:K,5,FALSE)</f>
        <v>Qualified</v>
      </c>
      <c r="U218" s="48">
        <f>VLOOKUP(A218,'[28]Audit information - OS'!A:L,6,FALSE)</f>
        <v>0</v>
      </c>
      <c r="V218" s="48">
        <f>VLOOKUP(A218,'[28]Audit information - OS'!A:M,7,FALSE)</f>
        <v>0</v>
      </c>
      <c r="W218" s="48" t="str">
        <f>VLOOKUP(A218,'[28]Audit information - OS'!A:N,2,FALSE)</f>
        <v>Qualified</v>
      </c>
      <c r="X218" s="48" t="str">
        <f>VLOOKUP(A218,'[28]Audit information - OS'!A:O,3,FALSE)</f>
        <v>2024/05/31</v>
      </c>
      <c r="Y218" s="2" t="e">
        <f>VLOOKUP(A218,'[28]AGSA - SOE'!A:A,1,FALSE)</f>
        <v>#N/A</v>
      </c>
      <c r="Z218" s="2">
        <f>(IFERROR(VLOOKUP(A218,'[28]KSD auditees'!A:A,1,FALSE),"0"))</f>
        <v>1328</v>
      </c>
      <c r="AA218" s="29">
        <f>VLOOKUP(A218,[28]Budget!A:L,10,FALSE)</f>
        <v>557157760.17999995</v>
      </c>
      <c r="AB218" s="49" t="str">
        <f>IF(_xlfn.XLOOKUP(A218,'[28]Outstanding audits'!A:A,'[28]Outstanding audits'!A:A,"",0)="","No","Yes")</f>
        <v>No</v>
      </c>
      <c r="AC218" s="29">
        <f>_xlfn.XLOOKUP(A218,'[28]Budget 18-19'!A:A,'[28]Budget 18-19'!J:J,"0")</f>
        <v>238073481</v>
      </c>
      <c r="AD218" s="49" t="str">
        <f>_xlfn.XLOOKUP(A218,'[28]ASMIS 2022-23'!A:A,'[28]ASMIS 2022-23'!I:I,"",0)</f>
        <v>Adverse</v>
      </c>
      <c r="AJ218" s="29">
        <f>_xlfn.XLOOKUP(A218,'[28]Budget 22-23'!A:A,'[28]Budget 22-23'!J:J,"0")</f>
        <v>526452653</v>
      </c>
      <c r="AM218" s="29">
        <f>VLOOKUP(A218,[28]Budget!A:L,11,FALSE)</f>
        <v>92615460</v>
      </c>
      <c r="AN218" s="29">
        <f>VLOOKUP(A218,[28]Budget!A:L,12,FALSE)</f>
        <v>464542300.18000001</v>
      </c>
      <c r="AP218" s="50">
        <f t="shared" si="3"/>
        <v>0</v>
      </c>
    </row>
    <row r="219" spans="1:42" ht="30" customHeight="1" x14ac:dyDescent="0.25">
      <c r="A219" s="43">
        <v>1305</v>
      </c>
      <c r="B219" s="44" t="s">
        <v>47</v>
      </c>
      <c r="C219" s="44" t="s">
        <v>379</v>
      </c>
      <c r="D219" s="44" t="s">
        <v>448</v>
      </c>
      <c r="E219" s="44" t="s">
        <v>519</v>
      </c>
      <c r="F219" s="44" t="s">
        <v>437</v>
      </c>
      <c r="G219" s="44" t="s">
        <v>28</v>
      </c>
      <c r="H219" s="44" t="s">
        <v>447</v>
      </c>
      <c r="I219" s="44" t="s">
        <v>1</v>
      </c>
      <c r="J219" s="45" t="s">
        <v>33</v>
      </c>
      <c r="K219" s="45" t="s">
        <v>33</v>
      </c>
      <c r="L219" s="51" t="s">
        <v>17</v>
      </c>
      <c r="M219" s="51" t="s">
        <v>17</v>
      </c>
      <c r="N219" s="54" t="s">
        <v>17</v>
      </c>
      <c r="O219" s="47" t="str">
        <f>VLOOKUP(A219,'[28]191-2022-23'!A:P,13,FALSE)</f>
        <v>Unqualified with findings</v>
      </c>
      <c r="Q219" s="2" t="str">
        <f>VLOOKUP(A219,'[28]Audit information - OS'!A:J,4,FALSE)</f>
        <v>Unchanged</v>
      </c>
      <c r="R219" s="2" t="s">
        <v>29</v>
      </c>
      <c r="S219" s="2" t="s">
        <v>29</v>
      </c>
      <c r="T219" s="48" t="str">
        <f>VLOOKUP(A219,'[28]Audit information - OS'!A:K,5,FALSE)</f>
        <v>Financially unqualified with no findings on predetermined objectives or compliance with laws and regulations</v>
      </c>
      <c r="U219" s="48">
        <f>VLOOKUP(A219,'[28]Audit information - OS'!A:L,6,FALSE)</f>
        <v>0</v>
      </c>
      <c r="V219" s="48">
        <f>VLOOKUP(A219,'[28]Audit information - OS'!A:M,7,FALSE)</f>
        <v>0</v>
      </c>
      <c r="W219" s="48" t="str">
        <f>VLOOKUP(A219,'[28]Audit information - OS'!A:N,2,FALSE)</f>
        <v>Financially unqualified with no findings on predetermined objectives or compliance with laws and regulations</v>
      </c>
      <c r="X219" s="48" t="str">
        <f>VLOOKUP(A219,'[28]Audit information - OS'!A:O,3,FALSE)</f>
        <v>2024/05/31</v>
      </c>
      <c r="Y219" s="2" t="e">
        <f>VLOOKUP(A219,'[28]AGSA - SOE'!A:A,1,FALSE)</f>
        <v>#N/A</v>
      </c>
      <c r="Z219" s="2">
        <f>(IFERROR(VLOOKUP(A219,'[28]KSD auditees'!A:A,1,FALSE),"0"))</f>
        <v>1305</v>
      </c>
      <c r="AA219" s="29">
        <f>VLOOKUP(A219,[28]Budget!A:L,10,FALSE)</f>
        <v>470349671</v>
      </c>
      <c r="AB219" s="49" t="str">
        <f>IF(_xlfn.XLOOKUP(A219,'[28]Outstanding audits'!A:A,'[28]Outstanding audits'!A:A,"",0)="","No","Yes")</f>
        <v>No</v>
      </c>
      <c r="AC219" s="29">
        <f>_xlfn.XLOOKUP(A219,'[28]Budget 18-19'!A:A,'[28]Budget 18-19'!J:J,"0")</f>
        <v>301141287</v>
      </c>
      <c r="AD219" s="49" t="str">
        <f>_xlfn.XLOOKUP(A219,'[28]ASMIS 2022-23'!A:A,'[28]ASMIS 2022-23'!I:I,"",0)</f>
        <v>Unqualified with no findings</v>
      </c>
      <c r="AJ219" s="29">
        <f>_xlfn.XLOOKUP(A219,'[28]Budget 22-23'!A:A,'[28]Budget 22-23'!J:J,"0")</f>
        <v>442278411</v>
      </c>
      <c r="AM219" s="29">
        <f>VLOOKUP(A219,[28]Budget!A:L,11,FALSE)</f>
        <v>0</v>
      </c>
      <c r="AN219" s="29">
        <f>VLOOKUP(A219,[28]Budget!A:L,12,FALSE)</f>
        <v>470349671</v>
      </c>
      <c r="AP219" s="50">
        <f t="shared" si="3"/>
        <v>0</v>
      </c>
    </row>
    <row r="220" spans="1:42" ht="30" customHeight="1" x14ac:dyDescent="0.25">
      <c r="A220" s="43">
        <v>1306</v>
      </c>
      <c r="B220" s="44" t="s">
        <v>48</v>
      </c>
      <c r="C220" s="44" t="s">
        <v>379</v>
      </c>
      <c r="D220" s="44" t="s">
        <v>448</v>
      </c>
      <c r="E220" s="44" t="s">
        <v>941</v>
      </c>
      <c r="F220" s="44" t="s">
        <v>437</v>
      </c>
      <c r="G220" s="44" t="s">
        <v>1</v>
      </c>
      <c r="H220" s="44" t="s">
        <v>447</v>
      </c>
      <c r="I220" s="44" t="s">
        <v>1</v>
      </c>
      <c r="J220" s="51" t="s">
        <v>17</v>
      </c>
      <c r="K220" s="51" t="s">
        <v>17</v>
      </c>
      <c r="L220" s="51" t="s">
        <v>17</v>
      </c>
      <c r="M220" s="51" t="s">
        <v>17</v>
      </c>
      <c r="N220" s="54" t="s">
        <v>17</v>
      </c>
      <c r="O220" s="47" t="str">
        <f>VLOOKUP(A220,'[28]191-2022-23'!A:P,13,FALSE)</f>
        <v>Unqualified with findings</v>
      </c>
      <c r="Q220" s="2" t="str">
        <f>VLOOKUP(A220,'[28]Audit information - OS'!A:J,4,FALSE)</f>
        <v>Unchanged</v>
      </c>
      <c r="R220" s="2" t="s">
        <v>18</v>
      </c>
      <c r="S220" s="2" t="s">
        <v>18</v>
      </c>
      <c r="T220" s="48" t="str">
        <f>VLOOKUP(A220,'[28]Audit information - OS'!A:K,5,FALSE)</f>
        <v>Financially unqualified with findings on predetermined objectives and/or compliance with laws and regulations</v>
      </c>
      <c r="U220" s="48">
        <f>VLOOKUP(A220,'[28]Audit information - OS'!A:L,6,FALSE)</f>
        <v>0</v>
      </c>
      <c r="V220" s="48">
        <f>VLOOKUP(A220,'[28]Audit information - OS'!A:M,7,FALSE)</f>
        <v>0</v>
      </c>
      <c r="W220" s="48" t="str">
        <f>VLOOKUP(A220,'[28]Audit information - OS'!A:N,2,FALSE)</f>
        <v>Financially unqualified with findings on predetermined objectives and/or compliance with laws and regulations</v>
      </c>
      <c r="X220" s="48" t="str">
        <f>VLOOKUP(A220,'[28]Audit information - OS'!A:O,3,FALSE)</f>
        <v>2024/05/31</v>
      </c>
      <c r="Y220" s="2" t="e">
        <f>VLOOKUP(A220,'[28]AGSA - SOE'!A:A,1,FALSE)</f>
        <v>#N/A</v>
      </c>
      <c r="Z220" s="2">
        <f>(IFERROR(VLOOKUP(A220,'[28]KSD auditees'!A:A,1,FALSE),"0"))</f>
        <v>1306</v>
      </c>
      <c r="AA220" s="29">
        <f>VLOOKUP(A220,[28]Budget!A:L,10,FALSE)</f>
        <v>849046343.16999996</v>
      </c>
      <c r="AB220" s="49" t="str">
        <f>IF(_xlfn.XLOOKUP(A220,'[28]Outstanding audits'!A:A,'[28]Outstanding audits'!A:A,"",0)="","No","Yes")</f>
        <v>No</v>
      </c>
      <c r="AC220" s="29">
        <f>_xlfn.XLOOKUP(A220,'[28]Budget 18-19'!A:A,'[28]Budget 18-19'!J:J,"0")</f>
        <v>373242478.18000001</v>
      </c>
      <c r="AD220" s="49" t="str">
        <f>_xlfn.XLOOKUP(A220,'[28]ASMIS 2022-23'!A:A,'[28]ASMIS 2022-23'!I:I,"",0)</f>
        <v>Unqualified with findings</v>
      </c>
      <c r="AJ220" s="29">
        <f>_xlfn.XLOOKUP(A220,'[28]Budget 22-23'!A:A,'[28]Budget 22-23'!J:J,"0")</f>
        <v>739033168</v>
      </c>
      <c r="AM220" s="29">
        <f>VLOOKUP(A220,[28]Budget!A:L,11,FALSE)</f>
        <v>281239885.62</v>
      </c>
      <c r="AN220" s="29">
        <f>VLOOKUP(A220,[28]Budget!A:L,12,FALSE)</f>
        <v>567806457.54999995</v>
      </c>
      <c r="AP220" s="50">
        <f t="shared" si="3"/>
        <v>0</v>
      </c>
    </row>
    <row r="221" spans="1:42" ht="30" customHeight="1" x14ac:dyDescent="0.25">
      <c r="A221" s="43">
        <v>1313</v>
      </c>
      <c r="B221" s="44" t="s">
        <v>49</v>
      </c>
      <c r="C221" s="44" t="s">
        <v>379</v>
      </c>
      <c r="D221" s="44" t="s">
        <v>448</v>
      </c>
      <c r="E221" s="44" t="s">
        <v>571</v>
      </c>
      <c r="F221" s="44" t="s">
        <v>437</v>
      </c>
      <c r="G221" s="44" t="s">
        <v>1</v>
      </c>
      <c r="H221" s="44" t="s">
        <v>447</v>
      </c>
      <c r="I221" s="44" t="s">
        <v>1</v>
      </c>
      <c r="J221" s="51" t="s">
        <v>17</v>
      </c>
      <c r="K221" s="51" t="s">
        <v>17</v>
      </c>
      <c r="L221" s="51" t="s">
        <v>17</v>
      </c>
      <c r="M221" s="51" t="s">
        <v>17</v>
      </c>
      <c r="N221" s="46" t="s">
        <v>33</v>
      </c>
      <c r="O221" s="47" t="str">
        <f>VLOOKUP(A221,'[28]191-2022-23'!A:P,13,FALSE)</f>
        <v>Unqualified with no findings</v>
      </c>
      <c r="Q221" s="2" t="str">
        <f>VLOOKUP(A221,'[28]Audit information - OS'!A:J,4,FALSE)</f>
        <v>Unchanged</v>
      </c>
      <c r="R221" s="2" t="s">
        <v>27</v>
      </c>
      <c r="S221" s="2" t="s">
        <v>27</v>
      </c>
      <c r="T221" s="48" t="str">
        <f>VLOOKUP(A221,'[28]Audit information - OS'!A:K,5,FALSE)</f>
        <v>Financially unqualified with findings on predetermined objectives and/or compliance with laws and regulations</v>
      </c>
      <c r="U221" s="48">
        <f>VLOOKUP(A221,'[28]Audit information - OS'!A:L,6,FALSE)</f>
        <v>0</v>
      </c>
      <c r="V221" s="48">
        <f>VLOOKUP(A221,'[28]Audit information - OS'!A:M,7,FALSE)</f>
        <v>0</v>
      </c>
      <c r="W221" s="48" t="str">
        <f>VLOOKUP(A221,'[28]Audit information - OS'!A:N,2,FALSE)</f>
        <v>Financially unqualified with findings on predetermined objectives and/or compliance with laws and regulations</v>
      </c>
      <c r="X221" s="48" t="str">
        <f>VLOOKUP(A221,'[28]Audit information - OS'!A:O,3,FALSE)</f>
        <v>2024/05/31</v>
      </c>
      <c r="Y221" s="2" t="e">
        <f>VLOOKUP(A221,'[28]AGSA - SOE'!A:A,1,FALSE)</f>
        <v>#N/A</v>
      </c>
      <c r="Z221" s="2">
        <f>(IFERROR(VLOOKUP(A221,'[28]KSD auditees'!A:A,1,FALSE),"0"))</f>
        <v>1313</v>
      </c>
      <c r="AA221" s="29">
        <f>VLOOKUP(A221,[28]Budget!A:L,10,FALSE)</f>
        <v>412944792</v>
      </c>
      <c r="AB221" s="49" t="str">
        <f>IF(_xlfn.XLOOKUP(A221,'[28]Outstanding audits'!A:A,'[28]Outstanding audits'!A:A,"",0)="","No","Yes")</f>
        <v>No</v>
      </c>
      <c r="AC221" s="29">
        <f>_xlfn.XLOOKUP(A221,'[28]Budget 18-19'!A:A,'[28]Budget 18-19'!J:J,"0")</f>
        <v>238483579</v>
      </c>
      <c r="AD221" s="49" t="str">
        <f>_xlfn.XLOOKUP(A221,'[28]ASMIS 2022-23'!A:A,'[28]ASMIS 2022-23'!I:I,"",0)</f>
        <v>Unqualified with findings</v>
      </c>
      <c r="AJ221" s="29">
        <f>_xlfn.XLOOKUP(A221,'[28]Budget 22-23'!A:A,'[28]Budget 22-23'!J:J,"0")</f>
        <v>389474000</v>
      </c>
      <c r="AM221" s="29">
        <f>VLOOKUP(A221,[28]Budget!A:L,11,FALSE)</f>
        <v>43848032</v>
      </c>
      <c r="AN221" s="29">
        <f>VLOOKUP(A221,[28]Budget!A:L,12,FALSE)</f>
        <v>369096760</v>
      </c>
      <c r="AP221" s="50">
        <f t="shared" si="3"/>
        <v>0</v>
      </c>
    </row>
    <row r="222" spans="1:42" ht="30" customHeight="1" x14ac:dyDescent="0.25">
      <c r="A222" s="43">
        <v>126</v>
      </c>
      <c r="B222" s="44" t="s">
        <v>50</v>
      </c>
      <c r="C222" s="44" t="s">
        <v>323</v>
      </c>
      <c r="D222" s="44" t="s">
        <v>448</v>
      </c>
      <c r="E222" s="44" t="s">
        <v>941</v>
      </c>
      <c r="F222" s="44" t="s">
        <v>437</v>
      </c>
      <c r="G222" s="44" t="s">
        <v>1</v>
      </c>
      <c r="H222" s="44" t="s">
        <v>447</v>
      </c>
      <c r="I222" s="44" t="s">
        <v>1</v>
      </c>
      <c r="J222" s="52" t="s">
        <v>26</v>
      </c>
      <c r="K222" s="51" t="s">
        <v>17</v>
      </c>
      <c r="L222" s="51" t="s">
        <v>17</v>
      </c>
      <c r="M222" s="51" t="s">
        <v>17</v>
      </c>
      <c r="N222" s="54" t="s">
        <v>17</v>
      </c>
      <c r="O222" s="47" t="str">
        <f>VLOOKUP(A222,'[28]191-2022-23'!A:P,13,FALSE)</f>
        <v>Unqualified with findings</v>
      </c>
      <c r="Q222" s="2" t="str">
        <f>VLOOKUP(A222,'[28]Audit information - OS'!A:J,4,FALSE)</f>
        <v>Regressed</v>
      </c>
      <c r="R222" s="2" t="s">
        <v>27</v>
      </c>
      <c r="S222" s="2" t="s">
        <v>27</v>
      </c>
      <c r="T222" s="48" t="str">
        <f>VLOOKUP(A222,'[28]Audit information - OS'!A:K,5,FALSE)</f>
        <v>Qualified</v>
      </c>
      <c r="U222" s="48">
        <f>VLOOKUP(A222,'[28]Audit information - OS'!A:L,6,FALSE)</f>
        <v>0</v>
      </c>
      <c r="V222" s="48">
        <f>VLOOKUP(A222,'[28]Audit information - OS'!A:M,7,FALSE)</f>
        <v>0</v>
      </c>
      <c r="W222" s="48" t="str">
        <f>VLOOKUP(A222,'[28]Audit information - OS'!A:N,2,FALSE)</f>
        <v>Financially unqualified with findings on predetermined objectives and/or compliance with laws and regulations</v>
      </c>
      <c r="X222" s="48" t="str">
        <f>VLOOKUP(A222,'[28]Audit information - OS'!A:O,3,FALSE)</f>
        <v>2024/07/31</v>
      </c>
      <c r="Y222" s="2" t="e">
        <f>VLOOKUP(A222,'[28]AGSA - SOE'!A:A,1,FALSE)</f>
        <v>#N/A</v>
      </c>
      <c r="Z222" s="2">
        <f>(IFERROR(VLOOKUP(A222,'[28]KSD auditees'!A:A,1,FALSE),"0"))</f>
        <v>126</v>
      </c>
      <c r="AA222" s="29">
        <f>VLOOKUP(A222,[28]Budget!A:L,10,FALSE)</f>
        <v>373324000</v>
      </c>
      <c r="AB222" s="49" t="str">
        <f>IF(_xlfn.XLOOKUP(A222,'[28]Outstanding audits'!A:A,'[28]Outstanding audits'!A:A,"",0)="","No","Yes")</f>
        <v>No</v>
      </c>
      <c r="AC222" s="29">
        <f>_xlfn.XLOOKUP(A222,'[28]Budget 18-19'!A:A,'[28]Budget 18-19'!J:J,"0")</f>
        <v>351143000</v>
      </c>
      <c r="AD222" s="49" t="str">
        <f>_xlfn.XLOOKUP(A222,'[28]ASMIS 2022-23'!A:A,'[28]ASMIS 2022-23'!I:I,"",0)</f>
        <v>Unqualified with findings</v>
      </c>
      <c r="AJ222" s="29">
        <f>_xlfn.XLOOKUP(A222,'[28]Budget 22-23'!A:A,'[28]Budget 22-23'!J:J,"0")</f>
        <v>332786000</v>
      </c>
      <c r="AM222" s="29">
        <f>VLOOKUP(A222,[28]Budget!A:L,11,FALSE)</f>
        <v>2670000</v>
      </c>
      <c r="AN222" s="29">
        <f>VLOOKUP(A222,[28]Budget!A:L,12,FALSE)</f>
        <v>370654000</v>
      </c>
      <c r="AP222" s="50">
        <f t="shared" si="3"/>
        <v>0</v>
      </c>
    </row>
    <row r="223" spans="1:42" ht="30" customHeight="1" x14ac:dyDescent="0.25">
      <c r="A223" s="43">
        <v>1314</v>
      </c>
      <c r="B223" s="44" t="s">
        <v>51</v>
      </c>
      <c r="C223" s="44" t="s">
        <v>379</v>
      </c>
      <c r="D223" s="44" t="s">
        <v>448</v>
      </c>
      <c r="E223" s="44" t="s">
        <v>571</v>
      </c>
      <c r="F223" s="44" t="s">
        <v>437</v>
      </c>
      <c r="G223" s="44" t="s">
        <v>1</v>
      </c>
      <c r="H223" s="44" t="s">
        <v>447</v>
      </c>
      <c r="I223" s="44" t="s">
        <v>1</v>
      </c>
      <c r="J223" s="51" t="s">
        <v>17</v>
      </c>
      <c r="K223" s="45" t="s">
        <v>33</v>
      </c>
      <c r="L223" s="45" t="s">
        <v>33</v>
      </c>
      <c r="M223" s="45" t="s">
        <v>33</v>
      </c>
      <c r="N223" s="46" t="s">
        <v>33</v>
      </c>
      <c r="O223" s="47" t="str">
        <f>VLOOKUP(A223,'[28]191-2022-23'!A:P,13,FALSE)</f>
        <v>Unqualified with findings</v>
      </c>
      <c r="Q223" s="2" t="str">
        <f>VLOOKUP(A223,'[28]Audit information - OS'!A:J,4,FALSE)</f>
        <v>Regressed</v>
      </c>
      <c r="R223" s="2" t="s">
        <v>27</v>
      </c>
      <c r="S223" s="2" t="s">
        <v>18</v>
      </c>
      <c r="T223" s="48" t="str">
        <f>VLOOKUP(A223,'[28]Audit information - OS'!A:K,5,FALSE)</f>
        <v>Financially unqualified with findings on predetermined objectives and/or compliance with laws and regulations</v>
      </c>
      <c r="U223" s="48">
        <f>VLOOKUP(A223,'[28]Audit information - OS'!A:L,6,FALSE)</f>
        <v>0</v>
      </c>
      <c r="V223" s="48">
        <f>VLOOKUP(A223,'[28]Audit information - OS'!A:M,7,FALSE)</f>
        <v>0</v>
      </c>
      <c r="W223" s="48" t="str">
        <f>VLOOKUP(A223,'[28]Audit information - OS'!A:N,2,FALSE)</f>
        <v>Financially unqualified with findings on predetermined objectives and/or compliance with laws and regulations</v>
      </c>
      <c r="X223" s="48" t="str">
        <f>VLOOKUP(A223,'[28]Audit information - OS'!A:O,3,FALSE)</f>
        <v>2024/05/31</v>
      </c>
      <c r="Y223" s="2" t="e">
        <f>VLOOKUP(A223,'[28]AGSA - SOE'!A:A,1,FALSE)</f>
        <v>#N/A</v>
      </c>
      <c r="Z223" s="2">
        <f>(IFERROR(VLOOKUP(A223,'[28]KSD auditees'!A:A,1,FALSE),"0"))</f>
        <v>1314</v>
      </c>
      <c r="AA223" s="29">
        <f>VLOOKUP(A223,[28]Budget!A:L,10,FALSE)</f>
        <v>416674138</v>
      </c>
      <c r="AB223" s="49" t="str">
        <f>IF(_xlfn.XLOOKUP(A223,'[28]Outstanding audits'!A:A,'[28]Outstanding audits'!A:A,"",0)="","No","Yes")</f>
        <v>No</v>
      </c>
      <c r="AC223" s="29">
        <f>_xlfn.XLOOKUP(A223,'[28]Budget 18-19'!A:A,'[28]Budget 18-19'!J:J,"0")</f>
        <v>261451355</v>
      </c>
      <c r="AD223" s="49" t="str">
        <f>_xlfn.XLOOKUP(A223,'[28]ASMIS 2022-23'!A:A,'[28]ASMIS 2022-23'!I:I,"",0)</f>
        <v>Unqualified with no findings</v>
      </c>
      <c r="AF223" s="2" t="str">
        <f>_xlfn.CONCAT(B223,", ")</f>
        <v xml:space="preserve">Esayidi TVET College, </v>
      </c>
      <c r="AJ223" s="29">
        <f>_xlfn.XLOOKUP(A223,'[28]Budget 22-23'!A:A,'[28]Budget 22-23'!J:J,"0")</f>
        <v>431028000</v>
      </c>
      <c r="AM223" s="29">
        <f>VLOOKUP(A223,[28]Budget!A:L,11,FALSE)</f>
        <v>102600000</v>
      </c>
      <c r="AN223" s="29">
        <f>VLOOKUP(A223,[28]Budget!A:L,12,FALSE)</f>
        <v>314074138</v>
      </c>
      <c r="AP223" s="50">
        <f t="shared" si="3"/>
        <v>0</v>
      </c>
    </row>
    <row r="224" spans="1:42" ht="29.25" customHeight="1" x14ac:dyDescent="0.25">
      <c r="A224" s="43">
        <v>1338</v>
      </c>
      <c r="B224" s="44" t="s">
        <v>52</v>
      </c>
      <c r="C224" s="44" t="s">
        <v>379</v>
      </c>
      <c r="D224" s="44" t="s">
        <v>448</v>
      </c>
      <c r="E224" s="44" t="s">
        <v>1086</v>
      </c>
      <c r="F224" s="44" t="s">
        <v>437</v>
      </c>
      <c r="G224" s="44" t="s">
        <v>1</v>
      </c>
      <c r="H224" s="44" t="s">
        <v>447</v>
      </c>
      <c r="I224" s="44" t="s">
        <v>1</v>
      </c>
      <c r="J224" s="52" t="s">
        <v>26</v>
      </c>
      <c r="K224" s="52" t="s">
        <v>26</v>
      </c>
      <c r="L224" s="52" t="s">
        <v>26</v>
      </c>
      <c r="M224" s="45" t="s">
        <v>33</v>
      </c>
      <c r="N224" s="46" t="s">
        <v>33</v>
      </c>
      <c r="O224" s="47" t="str">
        <f>VLOOKUP(A224,'[28]191-2022-23'!A:P,13,FALSE)</f>
        <v>Unqualified with no findings</v>
      </c>
      <c r="Q224" s="2" t="str">
        <f>VLOOKUP(A224,'[28]Audit information - OS'!A:J,4,FALSE)</f>
        <v>Unchanged</v>
      </c>
      <c r="R224" s="2" t="s">
        <v>27</v>
      </c>
      <c r="S224" s="2" t="s">
        <v>27</v>
      </c>
      <c r="T224" s="48" t="str">
        <f>VLOOKUP(A224,'[28]Audit information - OS'!A:K,5,FALSE)</f>
        <v>Qualified</v>
      </c>
      <c r="U224" s="48" t="str">
        <f>VLOOKUP(A224,'[28]Audit information - OS'!A:L,6,FALSE)</f>
        <v>Other</v>
      </c>
      <c r="V224" s="48" t="str">
        <f>VLOOKUP(A224,'[28]Audit information - OS'!A:M,7,FALSE)</f>
        <v>Auditee pushback to try and resolve qualifications</v>
      </c>
      <c r="W224" s="48" t="str">
        <f>VLOOKUP(A224,'[28]Audit information - OS'!A:N,2,FALSE)</f>
        <v>Financially unqualified with findings on predetermined objectives and/or compliance with laws and regulations</v>
      </c>
      <c r="X224" s="48" t="str">
        <f>VLOOKUP(A224,'[28]Audit information - OS'!A:O,3,FALSE)</f>
        <v>2024/05/31</v>
      </c>
      <c r="Y224" s="2" t="e">
        <f>VLOOKUP(A224,'[28]AGSA - SOE'!A:A,1,FALSE)</f>
        <v>#N/A</v>
      </c>
      <c r="Z224" s="2">
        <f>(IFERROR(VLOOKUP(A224,'[28]KSD auditees'!A:A,1,FALSE),"0"))</f>
        <v>1338</v>
      </c>
      <c r="AA224" s="29">
        <f>VLOOKUP(A224,[28]Budget!A:L,10,FALSE)</f>
        <v>337448747</v>
      </c>
      <c r="AB224" s="49" t="str">
        <f>IF(_xlfn.XLOOKUP(A224,'[28]Outstanding audits'!A:A,'[28]Outstanding audits'!A:A,"",0)="","No","Yes")</f>
        <v>No</v>
      </c>
      <c r="AC224" s="29">
        <f>_xlfn.XLOOKUP(A224,'[28]Budget 18-19'!A:A,'[28]Budget 18-19'!J:J,"0")</f>
        <v>0</v>
      </c>
      <c r="AD224" s="49" t="str">
        <f>_xlfn.XLOOKUP(A224,'[28]ASMIS 2022-23'!A:A,'[28]ASMIS 2022-23'!I:I,"",0)</f>
        <v>Qualified</v>
      </c>
      <c r="AJ224" s="29">
        <f>_xlfn.XLOOKUP(A224,'[28]Budget 22-23'!A:A,'[28]Budget 22-23'!J:J,"0")</f>
        <v>337459714</v>
      </c>
      <c r="AM224" s="29">
        <f>VLOOKUP(A224,[28]Budget!A:L,11,FALSE)</f>
        <v>12908269</v>
      </c>
      <c r="AN224" s="29">
        <f>VLOOKUP(A224,[28]Budget!A:L,12,FALSE)</f>
        <v>324540478</v>
      </c>
      <c r="AP224" s="50">
        <f t="shared" si="3"/>
        <v>0</v>
      </c>
    </row>
    <row r="225" spans="1:42" ht="30" customHeight="1" x14ac:dyDescent="0.25">
      <c r="A225" s="43">
        <v>1344</v>
      </c>
      <c r="B225" s="44" t="s">
        <v>53</v>
      </c>
      <c r="C225" s="44" t="s">
        <v>323</v>
      </c>
      <c r="D225" s="44" t="s">
        <v>448</v>
      </c>
      <c r="E225" s="44" t="s">
        <v>941</v>
      </c>
      <c r="F225" s="44" t="s">
        <v>437</v>
      </c>
      <c r="G225" s="44" t="s">
        <v>1</v>
      </c>
      <c r="H225" s="44" t="s">
        <v>447</v>
      </c>
      <c r="I225" s="44" t="s">
        <v>1</v>
      </c>
      <c r="J225" s="45" t="s">
        <v>33</v>
      </c>
      <c r="K225" s="51" t="s">
        <v>17</v>
      </c>
      <c r="L225" s="45" t="s">
        <v>33</v>
      </c>
      <c r="M225" s="45" t="s">
        <v>33</v>
      </c>
      <c r="N225" s="46" t="s">
        <v>33</v>
      </c>
      <c r="O225" s="47" t="str">
        <f>VLOOKUP(A225,'[28]191-2022-23'!A:P,13,FALSE)</f>
        <v>Unqualified with no findings</v>
      </c>
      <c r="Q225" s="2" t="str">
        <f>VLOOKUP(A225,'[28]Audit information - OS'!A:J,4,FALSE)</f>
        <v>Improved</v>
      </c>
      <c r="R225" s="2" t="s">
        <v>18</v>
      </c>
      <c r="S225" s="2" t="s">
        <v>18</v>
      </c>
      <c r="T225" s="48" t="str">
        <f>VLOOKUP(A225,'[28]Audit information - OS'!A:K,5,FALSE)</f>
        <v>Financially unqualified with no findings on predetermined objectives or compliance with laws and regulations</v>
      </c>
      <c r="U225" s="48">
        <f>VLOOKUP(A225,'[28]Audit information - OS'!A:L,6,FALSE)</f>
        <v>0</v>
      </c>
      <c r="V225" s="48">
        <f>VLOOKUP(A225,'[28]Audit information - OS'!A:M,7,FALSE)</f>
        <v>0</v>
      </c>
      <c r="W225" s="48" t="str">
        <f>VLOOKUP(A225,'[28]Audit information - OS'!A:N,2,FALSE)</f>
        <v>Financially unqualified with findings on predetermined objectives and/or compliance with laws and regulations</v>
      </c>
      <c r="X225" s="48" t="str">
        <f>VLOOKUP(A225,'[28]Audit information - OS'!A:O,3,FALSE)</f>
        <v>2024/07/31</v>
      </c>
      <c r="Y225" s="2" t="e">
        <f>VLOOKUP(A225,'[28]AGSA - SOE'!A:A,1,FALSE)</f>
        <v>#N/A</v>
      </c>
      <c r="Z225" s="2">
        <f>(IFERROR(VLOOKUP(A225,'[28]KSD auditees'!A:A,1,FALSE),"0"))</f>
        <v>1344</v>
      </c>
      <c r="AA225" s="29">
        <f>VLOOKUP(A225,[28]Budget!A:L,10,FALSE)</f>
        <v>798030000</v>
      </c>
      <c r="AB225" s="49" t="str">
        <f>IF(_xlfn.XLOOKUP(A225,'[28]Outstanding audits'!A:A,'[28]Outstanding audits'!A:A,"",0)="","No","Yes")</f>
        <v>No</v>
      </c>
      <c r="AC225" s="29">
        <f>_xlfn.XLOOKUP(A225,'[28]Budget 18-19'!A:A,'[28]Budget 18-19'!J:J,"0")</f>
        <v>414441000</v>
      </c>
      <c r="AD225" s="49" t="str">
        <f>_xlfn.XLOOKUP(A225,'[28]ASMIS 2022-23'!A:A,'[28]ASMIS 2022-23'!I:I,"",0)</f>
        <v>Unqualified with findings</v>
      </c>
      <c r="AJ225" s="29">
        <f>_xlfn.XLOOKUP(A225,'[28]Budget 22-23'!A:A,'[28]Budget 22-23'!J:J,"0")</f>
        <v>752719000</v>
      </c>
      <c r="AM225" s="29">
        <f>VLOOKUP(A225,[28]Budget!A:L,11,FALSE)</f>
        <v>4955000</v>
      </c>
      <c r="AN225" s="29">
        <f>VLOOKUP(A225,[28]Budget!A:L,12,FALSE)</f>
        <v>793075000</v>
      </c>
      <c r="AP225" s="50">
        <f t="shared" si="3"/>
        <v>0</v>
      </c>
    </row>
    <row r="226" spans="1:42" ht="30" customHeight="1" x14ac:dyDescent="0.25">
      <c r="A226" s="73">
        <v>133</v>
      </c>
      <c r="B226" s="62" t="s">
        <v>1285</v>
      </c>
      <c r="C226" s="44" t="s">
        <v>323</v>
      </c>
      <c r="D226" s="44" t="s">
        <v>448</v>
      </c>
      <c r="E226" s="44" t="s">
        <v>896</v>
      </c>
      <c r="F226" s="44" t="s">
        <v>437</v>
      </c>
      <c r="G226" s="44" t="s">
        <v>1</v>
      </c>
      <c r="H226" s="78" t="s">
        <v>837</v>
      </c>
      <c r="I226" s="44" t="s">
        <v>1</v>
      </c>
      <c r="J226" s="51" t="s">
        <v>17</v>
      </c>
      <c r="K226" s="45" t="s">
        <v>33</v>
      </c>
      <c r="L226" s="45" t="s">
        <v>33</v>
      </c>
      <c r="M226" s="51" t="s">
        <v>17</v>
      </c>
      <c r="N226" s="54" t="s">
        <v>17</v>
      </c>
      <c r="O226" s="47" t="str">
        <f>VLOOKUP(A226,'[28]191-2022-23'!A:P,13,FALSE)</f>
        <v>Unqualified with no findings</v>
      </c>
      <c r="Q226" s="2" t="str">
        <f>VLOOKUP(A226,'[28]Audit information - OS'!A:J,4,FALSE)</f>
        <v>Regressed</v>
      </c>
      <c r="R226" s="2" t="s">
        <v>18</v>
      </c>
      <c r="S226" s="2" t="s">
        <v>27</v>
      </c>
      <c r="T226" s="48" t="str">
        <f>VLOOKUP(A226,'[28]Audit information - OS'!A:K,5,FALSE)</f>
        <v>Financially unqualified with findings on predetermined objectives and/or compliance with laws and regulations</v>
      </c>
      <c r="U226" s="48">
        <f>VLOOKUP(A226,'[28]Audit information - OS'!A:L,6,FALSE)</f>
        <v>0</v>
      </c>
      <c r="V226" s="48">
        <f>VLOOKUP(A226,'[28]Audit information - OS'!A:M,7,FALSE)</f>
        <v>0</v>
      </c>
      <c r="W226" s="48" t="str">
        <f>VLOOKUP(A226,'[28]Audit information - OS'!A:N,2,FALSE)</f>
        <v>Financially unqualified with no findings on predetermined objectives or compliance with laws and regulations</v>
      </c>
      <c r="X226" s="48" t="str">
        <f>VLOOKUP(A226,'[28]Audit information - OS'!A:O,3,FALSE)</f>
        <v>2024/07/31</v>
      </c>
      <c r="Y226" s="2" t="e">
        <f>VLOOKUP(A226,'[28]AGSA - SOE'!A:A,1,FALSE)</f>
        <v>#N/A</v>
      </c>
      <c r="Z226" s="2" t="str">
        <f>(IFERROR(VLOOKUP(A226,'[28]KSD auditees'!A:A,1,FALSE),"0"))</f>
        <v>0</v>
      </c>
      <c r="AA226" s="29">
        <f>VLOOKUP(A226,[28]Budget!A:L,10,FALSE)</f>
        <v>133023088</v>
      </c>
      <c r="AB226" s="49" t="str">
        <f>IF(_xlfn.XLOOKUP(A226,'[28]Outstanding audits'!A:A,'[28]Outstanding audits'!A:A,"",0)="","No","Yes")</f>
        <v>No</v>
      </c>
      <c r="AC226" s="29">
        <f>_xlfn.XLOOKUP(A226,'[28]Budget 18-19'!A:A,'[28]Budget 18-19'!J:J,"0")</f>
        <v>47052262</v>
      </c>
      <c r="AD226" s="49" t="str">
        <f>_xlfn.XLOOKUP(A226,'[28]ASMIS 2022-23'!A:A,'[28]ASMIS 2022-23'!I:I,"",0)</f>
        <v>Unqualified with no findings</v>
      </c>
      <c r="AF226" s="2" t="str">
        <f>_xlfn.CONCAT(B226,", ")</f>
        <v xml:space="preserve">Film and Publication Board, </v>
      </c>
      <c r="AJ226" s="29">
        <f>_xlfn.XLOOKUP(A226,'[28]Budget 22-23'!A:A,'[28]Budget 22-23'!J:J,"0")</f>
        <v>119640722</v>
      </c>
      <c r="AM226" s="29">
        <f>VLOOKUP(A226,[28]Budget!A:L,11,FALSE)</f>
        <v>0</v>
      </c>
      <c r="AN226" s="29">
        <f>VLOOKUP(A226,[28]Budget!A:L,12,FALSE)</f>
        <v>133023088</v>
      </c>
      <c r="AP226" s="50">
        <f t="shared" si="3"/>
        <v>0</v>
      </c>
    </row>
    <row r="227" spans="1:42" ht="30" customHeight="1" x14ac:dyDescent="0.25">
      <c r="A227" s="43">
        <v>138</v>
      </c>
      <c r="B227" s="44" t="s">
        <v>54</v>
      </c>
      <c r="C227" s="44" t="s">
        <v>323</v>
      </c>
      <c r="D227" s="44" t="s">
        <v>448</v>
      </c>
      <c r="E227" s="44" t="s">
        <v>941</v>
      </c>
      <c r="F227" s="44" t="s">
        <v>437</v>
      </c>
      <c r="G227" s="44" t="s">
        <v>1</v>
      </c>
      <c r="H227" s="44" t="s">
        <v>447</v>
      </c>
      <c r="I227" s="44" t="s">
        <v>1</v>
      </c>
      <c r="J227" s="45" t="s">
        <v>33</v>
      </c>
      <c r="K227" s="45" t="s">
        <v>33</v>
      </c>
      <c r="L227" s="45" t="s">
        <v>33</v>
      </c>
      <c r="M227" s="51" t="s">
        <v>17</v>
      </c>
      <c r="N227" s="54" t="s">
        <v>17</v>
      </c>
      <c r="O227" s="47" t="str">
        <f>VLOOKUP(A227,'[28]191-2022-23'!A:P,13,FALSE)</f>
        <v>Unqualified with findings</v>
      </c>
      <c r="Q227" s="2" t="str">
        <f>VLOOKUP(A227,'[28]Audit information - OS'!A:J,4,FALSE)</f>
        <v>Unchanged</v>
      </c>
      <c r="R227" s="2" t="s">
        <v>29</v>
      </c>
      <c r="S227" s="2" t="s">
        <v>29</v>
      </c>
      <c r="T227" s="48" t="str">
        <f>VLOOKUP(A227,'[28]Audit information - OS'!A:K,5,FALSE)</f>
        <v>Financially unqualified with no findings on predetermined objectives or compliance with laws and regulations</v>
      </c>
      <c r="U227" s="48">
        <f>VLOOKUP(A227,'[28]Audit information - OS'!A:L,6,FALSE)</f>
        <v>0</v>
      </c>
      <c r="V227" s="48">
        <f>VLOOKUP(A227,'[28]Audit information - OS'!A:M,7,FALSE)</f>
        <v>0</v>
      </c>
      <c r="W227" s="48" t="str">
        <f>VLOOKUP(A227,'[28]Audit information - OS'!A:N,2,FALSE)</f>
        <v>Financially unqualified with no findings on predetermined objectives or compliance with laws and regulations</v>
      </c>
      <c r="X227" s="48" t="str">
        <f>VLOOKUP(A227,'[28]Audit information - OS'!A:O,3,FALSE)</f>
        <v>2024/07/31</v>
      </c>
      <c r="Y227" s="2" t="e">
        <f>VLOOKUP(A227,'[28]AGSA - SOE'!A:A,1,FALSE)</f>
        <v>#N/A</v>
      </c>
      <c r="Z227" s="2">
        <f>(IFERROR(VLOOKUP(A227,'[28]KSD auditees'!A:A,1,FALSE),"0"))</f>
        <v>138</v>
      </c>
      <c r="AA227" s="29">
        <f>VLOOKUP(A227,[28]Budget!A:L,10,FALSE)</f>
        <v>1580298000</v>
      </c>
      <c r="AB227" s="49" t="str">
        <f>IF(_xlfn.XLOOKUP(A227,'[28]Outstanding audits'!A:A,'[28]Outstanding audits'!A:A,"",0)="","No","Yes")</f>
        <v>No</v>
      </c>
      <c r="AC227" s="29">
        <f>_xlfn.XLOOKUP(A227,'[28]Budget 18-19'!A:A,'[28]Budget 18-19'!J:J,"0")</f>
        <v>842840000</v>
      </c>
      <c r="AD227" s="49" t="str">
        <f>_xlfn.XLOOKUP(A227,'[28]ASMIS 2022-23'!A:A,'[28]ASMIS 2022-23'!I:I,"",0)</f>
        <v>Unqualified with no findings</v>
      </c>
      <c r="AJ227" s="29">
        <f>_xlfn.XLOOKUP(A227,'[28]Budget 22-23'!A:A,'[28]Budget 22-23'!J:J,"0")</f>
        <v>1370848000</v>
      </c>
      <c r="AM227" s="29">
        <f>VLOOKUP(A227,[28]Budget!A:L,11,FALSE)</f>
        <v>4695000</v>
      </c>
      <c r="AN227" s="29">
        <f>VLOOKUP(A227,[28]Budget!A:L,12,FALSE)</f>
        <v>1575603000</v>
      </c>
      <c r="AP227" s="50">
        <f t="shared" si="3"/>
        <v>0</v>
      </c>
    </row>
    <row r="228" spans="1:42" ht="21" customHeight="1" x14ac:dyDescent="0.25">
      <c r="A228" s="43">
        <v>136</v>
      </c>
      <c r="B228" s="44" t="s">
        <v>766</v>
      </c>
      <c r="C228" s="44" t="s">
        <v>323</v>
      </c>
      <c r="D228" s="44" t="s">
        <v>448</v>
      </c>
      <c r="E228" s="44" t="s">
        <v>737</v>
      </c>
      <c r="F228" s="44" t="s">
        <v>437</v>
      </c>
      <c r="G228" s="44" t="s">
        <v>1</v>
      </c>
      <c r="H228" s="44" t="s">
        <v>739</v>
      </c>
      <c r="I228" s="44" t="s">
        <v>1</v>
      </c>
      <c r="J228" s="45" t="s">
        <v>33</v>
      </c>
      <c r="K228" s="45" t="s">
        <v>33</v>
      </c>
      <c r="L228" s="51" t="s">
        <v>17</v>
      </c>
      <c r="M228" s="45" t="s">
        <v>33</v>
      </c>
      <c r="N228" s="46" t="s">
        <v>33</v>
      </c>
      <c r="O228" s="47" t="str">
        <f>VLOOKUP(A228,'[28]191-2022-23'!A:P,13,FALSE)</f>
        <v>Unqualified with findings</v>
      </c>
      <c r="Q228" s="2" t="str">
        <f>VLOOKUP(A228,'[28]Audit information - OS'!A:J,4,FALSE)</f>
        <v>Unchanged</v>
      </c>
      <c r="R228" s="2" t="s">
        <v>18</v>
      </c>
      <c r="S228" s="2" t="s">
        <v>29</v>
      </c>
      <c r="T228" s="48" t="str">
        <f>VLOOKUP(A228,'[28]Audit information - OS'!A:K,5,FALSE)</f>
        <v>Financially unqualified with no findings on predetermined objectives or compliance with laws and regulations</v>
      </c>
      <c r="U228" s="48">
        <f>VLOOKUP(A228,'[28]Audit information - OS'!A:L,6,FALSE)</f>
        <v>0</v>
      </c>
      <c r="V228" s="48">
        <f>VLOOKUP(A228,'[28]Audit information - OS'!A:M,7,FALSE)</f>
        <v>0</v>
      </c>
      <c r="W228" s="48" t="str">
        <f>VLOOKUP(A228,'[28]Audit information - OS'!A:N,2,FALSE)</f>
        <v>Financially unqualified with no findings on predetermined objectives or compliance with laws and regulations</v>
      </c>
      <c r="X228" s="48" t="str">
        <f>VLOOKUP(A228,'[28]Audit information - OS'!A:O,3,FALSE)</f>
        <v>2024/07/31</v>
      </c>
      <c r="Y228" s="2" t="e">
        <f>VLOOKUP(A228,'[28]AGSA - SOE'!A:A,1,FALSE)</f>
        <v>#N/A</v>
      </c>
      <c r="Z228" s="2" t="str">
        <f>(IFERROR(VLOOKUP(A228,'[28]KSD auditees'!A:A,1,FALSE),"0"))</f>
        <v>0</v>
      </c>
      <c r="AA228" s="29">
        <f>VLOOKUP(A228,[28]Budget!A:L,10,FALSE)</f>
        <v>364594000</v>
      </c>
      <c r="AB228" s="49" t="str">
        <f>IF(_xlfn.XLOOKUP(A228,'[28]Outstanding audits'!A:A,'[28]Outstanding audits'!A:A,"",0)="","No","Yes")</f>
        <v>No</v>
      </c>
      <c r="AC228" s="29">
        <f>_xlfn.XLOOKUP(A228,'[28]Budget 18-19'!A:A,'[28]Budget 18-19'!J:J,"0")</f>
        <v>261186000</v>
      </c>
      <c r="AD228" s="49" t="str">
        <f>_xlfn.XLOOKUP(A228,'[28]ASMIS 2022-23'!A:A,'[28]ASMIS 2022-23'!I:I,"",0)</f>
        <v>Unqualified with no findings</v>
      </c>
      <c r="AJ228" s="29">
        <f>_xlfn.XLOOKUP(A228,'[28]Budget 22-23'!A:A,'[28]Budget 22-23'!J:J,"0")</f>
        <v>309942000</v>
      </c>
      <c r="AM228" s="29">
        <f>VLOOKUP(A228,[28]Budget!A:L,11,FALSE)</f>
        <v>19293000</v>
      </c>
      <c r="AN228" s="29">
        <f>VLOOKUP(A228,[28]Budget!A:L,12,FALSE)</f>
        <v>345301000</v>
      </c>
      <c r="AP228" s="50">
        <f t="shared" si="3"/>
        <v>0</v>
      </c>
    </row>
    <row r="229" spans="1:42" ht="30" customHeight="1" x14ac:dyDescent="0.25">
      <c r="A229" s="43">
        <v>137</v>
      </c>
      <c r="B229" s="44" t="s">
        <v>767</v>
      </c>
      <c r="C229" s="44" t="s">
        <v>323</v>
      </c>
      <c r="D229" s="44" t="s">
        <v>448</v>
      </c>
      <c r="E229" s="44" t="s">
        <v>737</v>
      </c>
      <c r="F229" s="44" t="s">
        <v>437</v>
      </c>
      <c r="G229" s="44" t="s">
        <v>1</v>
      </c>
      <c r="H229" s="44" t="s">
        <v>739</v>
      </c>
      <c r="I229" s="44" t="s">
        <v>1</v>
      </c>
      <c r="J229" s="45" t="s">
        <v>33</v>
      </c>
      <c r="K229" s="45" t="s">
        <v>33</v>
      </c>
      <c r="L229" s="45" t="s">
        <v>33</v>
      </c>
      <c r="M229" s="45" t="s">
        <v>33</v>
      </c>
      <c r="N229" s="46" t="s">
        <v>33</v>
      </c>
      <c r="O229" s="47" t="str">
        <f>VLOOKUP(A229,'[28]191-2022-23'!A:P,13,FALSE)</f>
        <v>Unqualified with no findings</v>
      </c>
      <c r="Q229" s="2" t="str">
        <f>VLOOKUP(A229,'[28]Audit information - OS'!A:J,4,FALSE)</f>
        <v>Unchanged</v>
      </c>
      <c r="R229" s="2" t="s">
        <v>18</v>
      </c>
      <c r="S229" s="2" t="s">
        <v>18</v>
      </c>
      <c r="T229" s="48" t="str">
        <f>VLOOKUP(A229,'[28]Audit information - OS'!A:K,5,FALSE)</f>
        <v>Financially unqualified with no findings on predetermined objectives or compliance with laws and regulations</v>
      </c>
      <c r="U229" s="48">
        <f>VLOOKUP(A229,'[28]Audit information - OS'!A:L,6,FALSE)</f>
        <v>0</v>
      </c>
      <c r="V229" s="48">
        <f>VLOOKUP(A229,'[28]Audit information - OS'!A:M,7,FALSE)</f>
        <v>0</v>
      </c>
      <c r="W229" s="48" t="str">
        <f>VLOOKUP(A229,'[28]Audit information - OS'!A:N,2,FALSE)</f>
        <v>Financially unqualified with no findings on predetermined objectives or compliance with laws and regulations</v>
      </c>
      <c r="X229" s="48" t="str">
        <f>VLOOKUP(A229,'[28]Audit information - OS'!A:O,3,FALSE)</f>
        <v>2024/07/31</v>
      </c>
      <c r="Y229" s="2" t="e">
        <f>VLOOKUP(A229,'[28]AGSA - SOE'!A:A,1,FALSE)</f>
        <v>#N/A</v>
      </c>
      <c r="Z229" s="2" t="str">
        <f>(IFERROR(VLOOKUP(A229,'[28]KSD auditees'!A:A,1,FALSE),"0"))</f>
        <v>0</v>
      </c>
      <c r="AA229" s="29">
        <f>VLOOKUP(A229,[28]Budget!A:L,10,FALSE)</f>
        <v>1174281000</v>
      </c>
      <c r="AB229" s="49" t="str">
        <f>IF(_xlfn.XLOOKUP(A229,'[28]Outstanding audits'!A:A,'[28]Outstanding audits'!A:A,"",0)="","No","Yes")</f>
        <v>No</v>
      </c>
      <c r="AC229" s="29">
        <f>_xlfn.XLOOKUP(A229,'[28]Budget 18-19'!A:A,'[28]Budget 18-19'!J:J,"0")</f>
        <v>332735000</v>
      </c>
      <c r="AD229" s="49" t="str">
        <f>_xlfn.XLOOKUP(A229,'[28]ASMIS 2022-23'!A:A,'[28]ASMIS 2022-23'!I:I,"",0)</f>
        <v>Unqualified with no findings</v>
      </c>
      <c r="AJ229" s="29">
        <f>_xlfn.XLOOKUP(A229,'[28]Budget 22-23'!A:A,'[28]Budget 22-23'!J:J,"0")</f>
        <v>1049495019</v>
      </c>
      <c r="AM229" s="29">
        <f>VLOOKUP(A229,[28]Budget!A:L,11,FALSE)</f>
        <v>159942000</v>
      </c>
      <c r="AN229" s="29">
        <f>VLOOKUP(A229,[28]Budget!A:L,12,FALSE)</f>
        <v>1014339000</v>
      </c>
      <c r="AP229" s="50">
        <f t="shared" si="3"/>
        <v>0</v>
      </c>
    </row>
    <row r="230" spans="1:42" ht="21" customHeight="1" x14ac:dyDescent="0.25">
      <c r="A230" s="43">
        <v>1300</v>
      </c>
      <c r="B230" s="44" t="s">
        <v>55</v>
      </c>
      <c r="C230" s="44" t="s">
        <v>379</v>
      </c>
      <c r="D230" s="44" t="s">
        <v>448</v>
      </c>
      <c r="E230" s="44" t="s">
        <v>492</v>
      </c>
      <c r="F230" s="44" t="s">
        <v>437</v>
      </c>
      <c r="G230" s="44" t="s">
        <v>1</v>
      </c>
      <c r="H230" s="44" t="s">
        <v>447</v>
      </c>
      <c r="I230" s="44" t="s">
        <v>1</v>
      </c>
      <c r="J230" s="52" t="s">
        <v>26</v>
      </c>
      <c r="K230" s="52" t="s">
        <v>26</v>
      </c>
      <c r="L230" s="52" t="s">
        <v>26</v>
      </c>
      <c r="M230" s="52" t="s">
        <v>26</v>
      </c>
      <c r="N230" s="53" t="s">
        <v>26</v>
      </c>
      <c r="O230" s="47" t="str">
        <f>VLOOKUP(A230,'[28]191-2022-23'!A:P,13,FALSE)</f>
        <v>Unqualified with findings</v>
      </c>
      <c r="Q230" s="2" t="str">
        <f>VLOOKUP(A230,'[28]Audit information - OS'!A:J,4,FALSE)</f>
        <v>Unchanged</v>
      </c>
      <c r="R230" s="2" t="s">
        <v>18</v>
      </c>
      <c r="S230" s="2" t="s">
        <v>27</v>
      </c>
      <c r="T230" s="48" t="str">
        <f>VLOOKUP(A230,'[28]Audit information - OS'!A:K,5,FALSE)</f>
        <v>Qualified</v>
      </c>
      <c r="U230" s="48">
        <f>VLOOKUP(A230,'[28]Audit information - OS'!A:L,6,FALSE)</f>
        <v>0</v>
      </c>
      <c r="V230" s="48">
        <f>VLOOKUP(A230,'[28]Audit information - OS'!A:M,7,FALSE)</f>
        <v>0</v>
      </c>
      <c r="W230" s="48" t="str">
        <f>VLOOKUP(A230,'[28]Audit information - OS'!A:N,2,FALSE)</f>
        <v>Qualified</v>
      </c>
      <c r="X230" s="48" t="str">
        <f>VLOOKUP(A230,'[28]Audit information - OS'!A:O,3,FALSE)</f>
        <v>2024/05/31</v>
      </c>
      <c r="Y230" s="2" t="e">
        <f>VLOOKUP(A230,'[28]AGSA - SOE'!A:A,1,FALSE)</f>
        <v>#N/A</v>
      </c>
      <c r="Z230" s="2">
        <f>(IFERROR(VLOOKUP(A230,'[28]KSD auditees'!A:A,1,FALSE),"0"))</f>
        <v>1300</v>
      </c>
      <c r="AA230" s="29">
        <f>VLOOKUP(A230,[28]Budget!A:L,10,FALSE)</f>
        <v>153151221</v>
      </c>
      <c r="AB230" s="49" t="str">
        <f>IF(_xlfn.XLOOKUP(A230,'[28]Outstanding audits'!A:A,'[28]Outstanding audits'!A:A,"",0)="","No","Yes")</f>
        <v>No</v>
      </c>
      <c r="AC230" s="29">
        <f>_xlfn.XLOOKUP(A230,'[28]Budget 18-19'!A:A,'[28]Budget 18-19'!J:J,"0")</f>
        <v>110901641</v>
      </c>
      <c r="AD230" s="49" t="str">
        <f>_xlfn.XLOOKUP(A230,'[28]ASMIS 2022-23'!A:A,'[28]ASMIS 2022-23'!I:I,"",0)</f>
        <v>Qualified</v>
      </c>
      <c r="AJ230" s="29">
        <f>_xlfn.XLOOKUP(A230,'[28]Budget 22-23'!A:A,'[28]Budget 22-23'!J:J,"0")</f>
        <v>167172256</v>
      </c>
      <c r="AM230" s="29">
        <f>VLOOKUP(A230,[28]Budget!A:L,11,FALSE)</f>
        <v>7800000</v>
      </c>
      <c r="AN230" s="29">
        <f>VLOOKUP(A230,[28]Budget!A:L,12,FALSE)</f>
        <v>145351221</v>
      </c>
      <c r="AP230" s="50">
        <f t="shared" si="3"/>
        <v>0</v>
      </c>
    </row>
    <row r="231" spans="1:42" ht="21" customHeight="1" x14ac:dyDescent="0.25">
      <c r="A231" s="43">
        <v>143</v>
      </c>
      <c r="B231" s="44" t="s">
        <v>56</v>
      </c>
      <c r="C231" s="44" t="s">
        <v>323</v>
      </c>
      <c r="D231" s="44" t="s">
        <v>448</v>
      </c>
      <c r="E231" s="44" t="s">
        <v>941</v>
      </c>
      <c r="F231" s="44" t="s">
        <v>437</v>
      </c>
      <c r="G231" s="44" t="s">
        <v>1</v>
      </c>
      <c r="H231" s="44" t="s">
        <v>447</v>
      </c>
      <c r="I231" s="44" t="s">
        <v>1</v>
      </c>
      <c r="J231" s="45" t="s">
        <v>33</v>
      </c>
      <c r="K231" s="45" t="s">
        <v>33</v>
      </c>
      <c r="L231" s="51" t="s">
        <v>17</v>
      </c>
      <c r="M231" s="51" t="s">
        <v>17</v>
      </c>
      <c r="N231" s="54" t="s">
        <v>17</v>
      </c>
      <c r="O231" s="47" t="str">
        <f>VLOOKUP(A231,'[28]191-2022-23'!A:P,13,FALSE)</f>
        <v>Unqualified with no findings</v>
      </c>
      <c r="Q231" s="2" t="str">
        <f>VLOOKUP(A231,'[28]Audit information - OS'!A:J,4,FALSE)</f>
        <v>Unchanged</v>
      </c>
      <c r="R231" s="2" t="s">
        <v>29</v>
      </c>
      <c r="S231" s="2" t="s">
        <v>18</v>
      </c>
      <c r="T231" s="48" t="str">
        <f>VLOOKUP(A231,'[28]Audit information - OS'!A:K,5,FALSE)</f>
        <v>Financially unqualified with no findings on predetermined objectives or compliance with laws and regulations</v>
      </c>
      <c r="U231" s="48">
        <f>VLOOKUP(A231,'[28]Audit information - OS'!A:L,6,FALSE)</f>
        <v>0</v>
      </c>
      <c r="V231" s="48">
        <f>VLOOKUP(A231,'[28]Audit information - OS'!A:M,7,FALSE)</f>
        <v>0</v>
      </c>
      <c r="W231" s="48" t="str">
        <f>VLOOKUP(A231,'[28]Audit information - OS'!A:N,2,FALSE)</f>
        <v>Financially unqualified with no findings on predetermined objectives or compliance with laws and regulations</v>
      </c>
      <c r="X231" s="48" t="str">
        <f>VLOOKUP(A231,'[28]Audit information - OS'!A:O,3,FALSE)</f>
        <v>2024/07/31</v>
      </c>
      <c r="Y231" s="2" t="e">
        <f>VLOOKUP(A231,'[28]AGSA - SOE'!A:A,1,FALSE)</f>
        <v>#N/A</v>
      </c>
      <c r="Z231" s="2">
        <f>(IFERROR(VLOOKUP(A231,'[28]KSD auditees'!A:A,1,FALSE),"0"))</f>
        <v>143</v>
      </c>
      <c r="AA231" s="29">
        <f>VLOOKUP(A231,[28]Budget!A:L,10,FALSE)</f>
        <v>1506404000</v>
      </c>
      <c r="AB231" s="49" t="str">
        <f>IF(_xlfn.XLOOKUP(A231,'[28]Outstanding audits'!A:A,'[28]Outstanding audits'!A:A,"",0)="","No","Yes")</f>
        <v>No</v>
      </c>
      <c r="AC231" s="29">
        <f>_xlfn.XLOOKUP(A231,'[28]Budget 18-19'!A:A,'[28]Budget 18-19'!J:J,"0")</f>
        <v>497411000</v>
      </c>
      <c r="AD231" s="49" t="str">
        <f>_xlfn.XLOOKUP(A231,'[28]ASMIS 2022-23'!A:A,'[28]ASMIS 2022-23'!I:I,"",0)</f>
        <v>Unqualified with no findings</v>
      </c>
      <c r="AJ231" s="29">
        <f>_xlfn.XLOOKUP(A231,'[28]Budget 22-23'!A:A,'[28]Budget 22-23'!J:J,"0")</f>
        <v>1437687000</v>
      </c>
      <c r="AM231" s="29">
        <f>VLOOKUP(A231,[28]Budget!A:L,11,FALSE)</f>
        <v>3206000</v>
      </c>
      <c r="AN231" s="29">
        <f>VLOOKUP(A231,[28]Budget!A:L,12,FALSE)</f>
        <v>1503198000</v>
      </c>
      <c r="AP231" s="50">
        <f t="shared" si="3"/>
        <v>0</v>
      </c>
    </row>
    <row r="232" spans="1:42" ht="30" customHeight="1" x14ac:dyDescent="0.25">
      <c r="A232" s="43">
        <v>145</v>
      </c>
      <c r="B232" s="44" t="s">
        <v>498</v>
      </c>
      <c r="C232" s="44" t="s">
        <v>450</v>
      </c>
      <c r="D232" s="44" t="s">
        <v>448</v>
      </c>
      <c r="E232" s="44" t="s">
        <v>492</v>
      </c>
      <c r="F232" s="44" t="s">
        <v>492</v>
      </c>
      <c r="G232" s="44" t="s">
        <v>1</v>
      </c>
      <c r="H232" s="44" t="s">
        <v>1</v>
      </c>
      <c r="I232" s="44" t="s">
        <v>1</v>
      </c>
      <c r="J232" s="52" t="s">
        <v>26</v>
      </c>
      <c r="K232" s="77" t="s">
        <v>299</v>
      </c>
      <c r="L232" s="69" t="s">
        <v>94</v>
      </c>
      <c r="M232" s="69" t="s">
        <v>94</v>
      </c>
      <c r="N232" s="64" t="s">
        <v>94</v>
      </c>
      <c r="O232" s="47" t="str">
        <f>VLOOKUP(A232,'[28]191-2022-23'!A:P,13,FALSE)</f>
        <v>Qualified</v>
      </c>
      <c r="Q232" s="2" t="str">
        <f>VLOOKUP(A232,'[28]Audit information - OS'!A:J,4,FALSE)</f>
        <v>Improved</v>
      </c>
      <c r="R232" s="2" t="s">
        <v>29</v>
      </c>
      <c r="S232" s="2" t="s">
        <v>18</v>
      </c>
      <c r="T232" s="48" t="str">
        <f>VLOOKUP(A232,'[28]Audit information - OS'!A:K,5,FALSE)</f>
        <v>Qualified</v>
      </c>
      <c r="U232" s="48">
        <f>VLOOKUP(A232,'[28]Audit information - OS'!A:L,6,FALSE)</f>
        <v>0</v>
      </c>
      <c r="V232" s="48">
        <f>VLOOKUP(A232,'[28]Audit information - OS'!A:M,7,FALSE)</f>
        <v>0</v>
      </c>
      <c r="W232" s="48" t="str">
        <f>VLOOKUP(A232,'[28]Audit information - OS'!A:N,2,FALSE)</f>
        <v>Adverse</v>
      </c>
      <c r="X232" s="48" t="str">
        <f>VLOOKUP(A232,'[28]Audit information - OS'!A:O,3,FALSE)</f>
        <v>2024/07/31</v>
      </c>
      <c r="Y232" s="2" t="e">
        <f>VLOOKUP(A232,'[28]AGSA - SOE'!A:A,1,FALSE)</f>
        <v>#N/A</v>
      </c>
      <c r="Z232" s="2" t="str">
        <f>(IFERROR(VLOOKUP(A232,'[28]KSD auditees'!A:A,1,FALSE),"0"))</f>
        <v>0</v>
      </c>
      <c r="AA232" s="29">
        <f>VLOOKUP(A232,[28]Budget!A:L,10,FALSE)</f>
        <v>303303094</v>
      </c>
      <c r="AB232" s="49" t="str">
        <f>IF(_xlfn.XLOOKUP(A232,'[28]Outstanding audits'!A:A,'[28]Outstanding audits'!A:A,"",0)="","No","Yes")</f>
        <v>No</v>
      </c>
      <c r="AC232" s="29">
        <f>_xlfn.XLOOKUP(A232,'[28]Budget 18-19'!A:A,'[28]Budget 18-19'!J:J,"0")</f>
        <v>533260994</v>
      </c>
      <c r="AD232" s="49" t="str">
        <f>_xlfn.XLOOKUP(A232,'[28]ASMIS 2022-23'!A:A,'[28]ASMIS 2022-23'!I:I,"",0)</f>
        <v>Adverse</v>
      </c>
      <c r="AJ232" s="29">
        <f>_xlfn.XLOOKUP(A232,'[28]Budget 22-23'!A:A,'[28]Budget 22-23'!J:J,"0")</f>
        <v>281557380</v>
      </c>
      <c r="AM232" s="29">
        <f>VLOOKUP(A232,[28]Budget!A:L,11,FALSE)</f>
        <v>2452331</v>
      </c>
      <c r="AN232" s="29">
        <f>VLOOKUP(A232,[28]Budget!A:L,12,FALSE)</f>
        <v>300850763</v>
      </c>
      <c r="AP232" s="50">
        <f t="shared" si="3"/>
        <v>0</v>
      </c>
    </row>
    <row r="233" spans="1:42" ht="30" customHeight="1" x14ac:dyDescent="0.25">
      <c r="A233" s="43">
        <v>139</v>
      </c>
      <c r="B233" s="44" t="s">
        <v>499</v>
      </c>
      <c r="C233" s="44" t="s">
        <v>352</v>
      </c>
      <c r="D233" s="44" t="s">
        <v>448</v>
      </c>
      <c r="E233" s="44" t="s">
        <v>492</v>
      </c>
      <c r="F233" s="44" t="s">
        <v>492</v>
      </c>
      <c r="G233" s="44" t="s">
        <v>1</v>
      </c>
      <c r="H233" s="44" t="s">
        <v>1</v>
      </c>
      <c r="I233" s="44" t="s">
        <v>1</v>
      </c>
      <c r="J233" s="52" t="s">
        <v>26</v>
      </c>
      <c r="K233" s="45" t="s">
        <v>33</v>
      </c>
      <c r="L233" s="45" t="s">
        <v>33</v>
      </c>
      <c r="M233" s="45" t="s">
        <v>33</v>
      </c>
      <c r="N233" s="54" t="s">
        <v>17</v>
      </c>
      <c r="O233" s="47" t="str">
        <f>VLOOKUP(A233,'[28]191-2022-23'!A:P,13,FALSE)</f>
        <v>Qualified</v>
      </c>
      <c r="Q233" s="2" t="str">
        <f>VLOOKUP(A233,'[28]Audit information - OS'!A:J,4,FALSE)</f>
        <v>Regressed</v>
      </c>
      <c r="R233" s="2" t="s">
        <v>27</v>
      </c>
      <c r="S233" s="2" t="s">
        <v>18</v>
      </c>
      <c r="T233" s="48" t="str">
        <f>VLOOKUP(A233,'[28]Audit information - OS'!A:K,5,FALSE)</f>
        <v>Qualified</v>
      </c>
      <c r="U233" s="48">
        <f>VLOOKUP(A233,'[28]Audit information - OS'!A:L,6,FALSE)</f>
        <v>0</v>
      </c>
      <c r="V233" s="48">
        <f>VLOOKUP(A233,'[28]Audit information - OS'!A:M,7,FALSE)</f>
        <v>0</v>
      </c>
      <c r="W233" s="48" t="str">
        <f>VLOOKUP(A233,'[28]Audit information - OS'!A:N,2,FALSE)</f>
        <v>Financially unqualified with findings on predetermined objectives and/or compliance with laws and regulations</v>
      </c>
      <c r="X233" s="48" t="str">
        <f>VLOOKUP(A233,'[28]Audit information - OS'!A:O,3,FALSE)</f>
        <v>2024/07/31</v>
      </c>
      <c r="Y233" s="2" t="e">
        <f>VLOOKUP(A233,'[28]AGSA - SOE'!A:A,1,FALSE)</f>
        <v>#N/A</v>
      </c>
      <c r="Z233" s="2" t="str">
        <f>(IFERROR(VLOOKUP(A233,'[28]KSD auditees'!A:A,1,FALSE),"0"))</f>
        <v>0</v>
      </c>
      <c r="AA233" s="29">
        <f>VLOOKUP(A233,[28]Budget!A:L,10,FALSE)</f>
        <v>865667969</v>
      </c>
      <c r="AB233" s="49" t="str">
        <f>IF(_xlfn.XLOOKUP(A233,'[28]Outstanding audits'!A:A,'[28]Outstanding audits'!A:A,"",0)="","No","Yes")</f>
        <v>No</v>
      </c>
      <c r="AC233" s="29">
        <f>_xlfn.XLOOKUP(A233,'[28]Budget 18-19'!A:A,'[28]Budget 18-19'!J:J,"0")</f>
        <v>701204114</v>
      </c>
      <c r="AD233" s="49" t="str">
        <f>_xlfn.XLOOKUP(A233,'[28]ASMIS 2022-23'!A:A,'[28]ASMIS 2022-23'!I:I,"",0)</f>
        <v>Unqualified with no findings</v>
      </c>
      <c r="AF233" s="2" t="str">
        <f>_xlfn.CONCAT(B233,", ")</f>
        <v xml:space="preserve">Free State Fleet Management Trading Entity, </v>
      </c>
      <c r="AJ233" s="29">
        <f>_xlfn.XLOOKUP(A233,'[28]Budget 22-23'!A:A,'[28]Budget 22-23'!J:J,"0")</f>
        <v>966689884</v>
      </c>
      <c r="AM233" s="29">
        <f>VLOOKUP(A233,[28]Budget!A:L,11,FALSE)</f>
        <v>225057632</v>
      </c>
      <c r="AN233" s="29">
        <f>VLOOKUP(A233,[28]Budget!A:L,12,FALSE)</f>
        <v>640610337</v>
      </c>
      <c r="AP233" s="50">
        <f t="shared" si="3"/>
        <v>0</v>
      </c>
    </row>
    <row r="234" spans="1:42" ht="20.25" customHeight="1" x14ac:dyDescent="0.25">
      <c r="A234" s="43">
        <v>149</v>
      </c>
      <c r="B234" s="44" t="s">
        <v>1286</v>
      </c>
      <c r="C234" s="44" t="s">
        <v>323</v>
      </c>
      <c r="D234" s="44" t="s">
        <v>448</v>
      </c>
      <c r="E234" s="44" t="s">
        <v>815</v>
      </c>
      <c r="F234" s="44" t="s">
        <v>437</v>
      </c>
      <c r="G234" s="44" t="s">
        <v>1</v>
      </c>
      <c r="H234" s="44" t="s">
        <v>1527</v>
      </c>
      <c r="I234" s="44" t="s">
        <v>1</v>
      </c>
      <c r="J234" s="52" t="s">
        <v>26</v>
      </c>
      <c r="K234" s="52" t="s">
        <v>26</v>
      </c>
      <c r="L234" s="51" t="s">
        <v>17</v>
      </c>
      <c r="M234" s="51" t="s">
        <v>17</v>
      </c>
      <c r="N234" s="54" t="s">
        <v>17</v>
      </c>
      <c r="O234" s="47" t="str">
        <f>VLOOKUP(A234,'[28]191-2022-23'!A:P,13,FALSE)</f>
        <v>Unqualified with findings</v>
      </c>
      <c r="Q234" s="2" t="str">
        <f>VLOOKUP(A234,'[28]Audit information - OS'!A:J,4,FALSE)</f>
        <v>Unchanged</v>
      </c>
      <c r="R234" s="2" t="s">
        <v>27</v>
      </c>
      <c r="S234" s="2" t="s">
        <v>27</v>
      </c>
      <c r="T234" s="48" t="str">
        <f>VLOOKUP(A234,'[28]Audit information - OS'!A:K,5,FALSE)</f>
        <v>Qualified</v>
      </c>
      <c r="U234" s="48">
        <f>VLOOKUP(A234,'[28]Audit information - OS'!A:L,6,FALSE)</f>
        <v>0</v>
      </c>
      <c r="V234" s="48">
        <f>VLOOKUP(A234,'[28]Audit information - OS'!A:M,7,FALSE)</f>
        <v>0</v>
      </c>
      <c r="W234" s="48" t="str">
        <f>VLOOKUP(A234,'[28]Audit information - OS'!A:N,2,FALSE)</f>
        <v>Financially unqualified with findings on predetermined objectives and/or compliance with laws and regulations</v>
      </c>
      <c r="X234" s="48" t="str">
        <f>VLOOKUP(A234,'[28]Audit information - OS'!A:O,3,FALSE)</f>
        <v>2024/07/31</v>
      </c>
      <c r="Y234" s="2" t="e">
        <f>VLOOKUP(A234,'[28]AGSA - SOE'!A:A,1,FALSE)</f>
        <v>#N/A</v>
      </c>
      <c r="Z234" s="2" t="str">
        <f>(IFERROR(VLOOKUP(A234,'[28]KSD auditees'!A:A,1,FALSE),"0"))</f>
        <v>0</v>
      </c>
      <c r="AA234" s="29">
        <f>VLOOKUP(A234,[28]Budget!A:L,10,FALSE)</f>
        <v>130840000</v>
      </c>
      <c r="AB234" s="49" t="str">
        <f>IF(_xlfn.XLOOKUP(A234,'[28]Outstanding audits'!A:A,'[28]Outstanding audits'!A:A,"",0)="","No","Yes")</f>
        <v>No</v>
      </c>
      <c r="AC234" s="29">
        <f>_xlfn.XLOOKUP(A234,'[28]Budget 18-19'!A:A,'[28]Budget 18-19'!J:J,"0")</f>
        <v>91204000</v>
      </c>
      <c r="AD234" s="49" t="str">
        <f>_xlfn.XLOOKUP(A234,'[28]ASMIS 2022-23'!A:A,'[28]ASMIS 2022-23'!I:I,"",0)</f>
        <v>Qualified</v>
      </c>
      <c r="AJ234" s="29">
        <f>_xlfn.XLOOKUP(A234,'[28]Budget 22-23'!A:A,'[28]Budget 22-23'!J:J,"0")</f>
        <v>136030226</v>
      </c>
      <c r="AM234" s="29">
        <f>VLOOKUP(A234,[28]Budget!A:L,11,FALSE)</f>
        <v>12332000</v>
      </c>
      <c r="AN234" s="29">
        <f>VLOOKUP(A234,[28]Budget!A:L,12,FALSE)</f>
        <v>118508000</v>
      </c>
      <c r="AP234" s="50">
        <f t="shared" si="3"/>
        <v>0</v>
      </c>
    </row>
    <row r="235" spans="1:42" ht="21" customHeight="1" x14ac:dyDescent="0.25">
      <c r="A235" s="43">
        <v>154</v>
      </c>
      <c r="B235" s="44" t="s">
        <v>1525</v>
      </c>
      <c r="C235" s="44" t="s">
        <v>325</v>
      </c>
      <c r="D235" s="44" t="s">
        <v>448</v>
      </c>
      <c r="E235" s="44" t="s">
        <v>571</v>
      </c>
      <c r="F235" s="44" t="s">
        <v>571</v>
      </c>
      <c r="G235" s="44" t="s">
        <v>1</v>
      </c>
      <c r="H235" s="44" t="s">
        <v>1</v>
      </c>
      <c r="I235" s="44" t="s">
        <v>1</v>
      </c>
      <c r="J235" s="45" t="s">
        <v>33</v>
      </c>
      <c r="K235" s="45" t="s">
        <v>33</v>
      </c>
      <c r="L235" s="45" t="s">
        <v>33</v>
      </c>
      <c r="M235" s="45" t="s">
        <v>33</v>
      </c>
      <c r="N235" s="54" t="s">
        <v>17</v>
      </c>
      <c r="O235" s="47" t="str">
        <f>VLOOKUP(A235,'[28]191-2022-23'!A:P,13,FALSE)</f>
        <v>Unqualified with findings</v>
      </c>
      <c r="Q235" s="2" t="str">
        <f>VLOOKUP(A235,'[28]Audit information - OS'!A:J,4,FALSE)</f>
        <v>Unchanged</v>
      </c>
      <c r="R235" s="2" t="s">
        <v>29</v>
      </c>
      <c r="S235" s="2" t="s">
        <v>29</v>
      </c>
      <c r="T235" s="48" t="str">
        <f>VLOOKUP(A235,'[28]Audit information - OS'!A:K,5,FALSE)</f>
        <v>Financially unqualified with no findings on predetermined objectives or compliance with laws and regulations</v>
      </c>
      <c r="U235" s="48">
        <f>VLOOKUP(A235,'[28]Audit information - OS'!A:L,6,FALSE)</f>
        <v>0</v>
      </c>
      <c r="V235" s="48">
        <f>VLOOKUP(A235,'[28]Audit information - OS'!A:M,7,FALSE)</f>
        <v>0</v>
      </c>
      <c r="W235" s="48" t="str">
        <f>VLOOKUP(A235,'[28]Audit information - OS'!A:N,2,FALSE)</f>
        <v>Financially unqualified with findings on predetermined objectives and/or compliance with laws and regulations</v>
      </c>
      <c r="X235" s="48" t="str">
        <f>VLOOKUP(A235,'[28]Audit information - OS'!A:O,3,FALSE)</f>
        <v>2024/07/31</v>
      </c>
      <c r="Y235" s="2" t="e">
        <f>VLOOKUP(A235,'[28]AGSA - SOE'!A:A,1,FALSE)</f>
        <v>#N/A</v>
      </c>
      <c r="Z235" s="2" t="str">
        <f>(IFERROR(VLOOKUP(A235,'[28]KSD auditees'!A:A,1,FALSE),"0"))</f>
        <v>0</v>
      </c>
      <c r="AA235" s="29">
        <f>VLOOKUP(A235,[28]Budget!A:L,10,FALSE)</f>
        <v>99911000</v>
      </c>
      <c r="AB235" s="49" t="str">
        <f>IF(_xlfn.XLOOKUP(A235,'[28]Outstanding audits'!A:A,'[28]Outstanding audits'!A:A,"",0)="","No","Yes")</f>
        <v>No</v>
      </c>
      <c r="AC235" s="29">
        <f>_xlfn.XLOOKUP(A235,'[28]Budget 18-19'!A:A,'[28]Budget 18-19'!J:J,"0")</f>
        <v>95297905</v>
      </c>
      <c r="AD235" s="49" t="str">
        <f>_xlfn.XLOOKUP(A235,'[28]ASMIS 2022-23'!A:A,'[28]ASMIS 2022-23'!I:I,"",0)</f>
        <v>Unqualified with no findings</v>
      </c>
      <c r="AJ235" s="29">
        <f>_xlfn.XLOOKUP(A235,'[28]Budget 22-23'!A:A,'[28]Budget 22-23'!J:J,"0")</f>
        <v>88124886</v>
      </c>
      <c r="AM235" s="29">
        <f>VLOOKUP(A235,[28]Budget!A:L,11,FALSE)</f>
        <v>2700000</v>
      </c>
      <c r="AN235" s="29">
        <f>VLOOKUP(A235,[28]Budget!A:L,12,FALSE)</f>
        <v>97211000</v>
      </c>
      <c r="AP235" s="50">
        <f t="shared" si="3"/>
        <v>0</v>
      </c>
    </row>
    <row r="236" spans="1:42" ht="21" customHeight="1" x14ac:dyDescent="0.25">
      <c r="A236" s="43">
        <v>1177</v>
      </c>
      <c r="B236" s="44" t="s">
        <v>115</v>
      </c>
      <c r="C236" s="44" t="s">
        <v>316</v>
      </c>
      <c r="D236" s="44" t="s">
        <v>448</v>
      </c>
      <c r="E236" s="44" t="s">
        <v>1021</v>
      </c>
      <c r="F236" s="44" t="s">
        <v>437</v>
      </c>
      <c r="G236" s="44" t="s">
        <v>1</v>
      </c>
      <c r="H236" s="44" t="s">
        <v>1517</v>
      </c>
      <c r="I236" s="44" t="s">
        <v>1</v>
      </c>
      <c r="J236" s="51" t="s">
        <v>17</v>
      </c>
      <c r="K236" s="51" t="s">
        <v>17</v>
      </c>
      <c r="L236" s="51" t="s">
        <v>17</v>
      </c>
      <c r="M236" s="45" t="s">
        <v>33</v>
      </c>
      <c r="N236" s="54" t="s">
        <v>17</v>
      </c>
      <c r="O236" s="47" t="str">
        <f>VLOOKUP(A236,'[28]191-2022-23'!A:P,13,FALSE)</f>
        <v>Unqualified with findings</v>
      </c>
      <c r="Q236" s="2" t="str">
        <f>VLOOKUP(A236,'[28]Audit information - OS'!A:J,4,FALSE)</f>
        <v>Unchanged</v>
      </c>
      <c r="R236" s="2" t="s">
        <v>18</v>
      </c>
      <c r="S236" s="2" t="s">
        <v>18</v>
      </c>
      <c r="T236" s="48" t="str">
        <f>VLOOKUP(A236,'[28]Audit information - OS'!A:K,5,FALSE)</f>
        <v>Financially unqualified with findings on predetermined objectives and/or compliance with laws and regulations</v>
      </c>
      <c r="U236" s="48">
        <f>VLOOKUP(A236,'[28]Audit information - OS'!A:L,6,FALSE)</f>
        <v>0</v>
      </c>
      <c r="V236" s="48">
        <f>VLOOKUP(A236,'[28]Audit information - OS'!A:M,7,FALSE)</f>
        <v>0</v>
      </c>
      <c r="W236" s="48" t="str">
        <f>VLOOKUP(A236,'[28]Audit information - OS'!A:N,2,FALSE)</f>
        <v>Financially unqualified with findings on predetermined objectives and/or compliance with laws and regulations</v>
      </c>
      <c r="X236" s="48" t="str">
        <f>VLOOKUP(A236,'[28]Audit information - OS'!A:O,3,FALSE)</f>
        <v>2024/07/31</v>
      </c>
      <c r="Y236" s="2" t="e">
        <f>VLOOKUP(A236,'[28]AGSA - SOE'!A:A,1,FALSE)</f>
        <v>#N/A</v>
      </c>
      <c r="Z236" s="2">
        <f>(IFERROR(VLOOKUP(A236,'[28]KSD auditees'!A:A,1,FALSE),"0"))</f>
        <v>1177</v>
      </c>
      <c r="AA236" s="29">
        <f>VLOOKUP(A236,[28]Budget!A:L,10,FALSE)</f>
        <v>228061577</v>
      </c>
      <c r="AB236" s="49" t="str">
        <f>IF(_xlfn.XLOOKUP(A236,'[28]Outstanding audits'!A:A,'[28]Outstanding audits'!A:A,"",0)="","No","Yes")</f>
        <v>No</v>
      </c>
      <c r="AC236" s="29">
        <f>_xlfn.XLOOKUP(A236,'[28]Budget 18-19'!A:A,'[28]Budget 18-19'!J:J,"0")</f>
        <v>31962111</v>
      </c>
      <c r="AD236" s="49" t="str">
        <f>_xlfn.XLOOKUP(A236,'[28]ASMIS 2022-23'!A:A,'[28]ASMIS 2022-23'!I:I,"",0)</f>
        <v>Unqualified with findings</v>
      </c>
      <c r="AJ236" s="29">
        <f>_xlfn.XLOOKUP(A236,'[28]Budget 22-23'!A:A,'[28]Budget 22-23'!J:J,"0")</f>
        <v>172511000</v>
      </c>
      <c r="AM236" s="29">
        <f>VLOOKUP(A236,[28]Budget!A:L,11,FALSE)</f>
        <v>35426924</v>
      </c>
      <c r="AN236" s="29">
        <f>VLOOKUP(A236,[28]Budget!A:L,12,FALSE)</f>
        <v>192634653</v>
      </c>
      <c r="AP236" s="50">
        <f t="shared" si="3"/>
        <v>0</v>
      </c>
    </row>
    <row r="237" spans="1:42" ht="21" customHeight="1" x14ac:dyDescent="0.25">
      <c r="A237" s="43">
        <v>155</v>
      </c>
      <c r="B237" s="44" t="s">
        <v>1287</v>
      </c>
      <c r="C237" s="44" t="s">
        <v>450</v>
      </c>
      <c r="D237" s="44" t="s">
        <v>448</v>
      </c>
      <c r="E237" s="44" t="s">
        <v>625</v>
      </c>
      <c r="F237" s="44" t="s">
        <v>625</v>
      </c>
      <c r="G237" s="44" t="s">
        <v>1</v>
      </c>
      <c r="H237" s="44" t="s">
        <v>1</v>
      </c>
      <c r="I237" s="44" t="s">
        <v>1</v>
      </c>
      <c r="J237" s="51" t="s">
        <v>17</v>
      </c>
      <c r="K237" s="52" t="s">
        <v>26</v>
      </c>
      <c r="L237" s="52" t="s">
        <v>26</v>
      </c>
      <c r="M237" s="77" t="s">
        <v>299</v>
      </c>
      <c r="N237" s="53" t="s">
        <v>26</v>
      </c>
      <c r="O237" s="47" t="str">
        <f>VLOOKUP(A237,'[28]191-2022-23'!A:P,13,FALSE)</f>
        <v>Qualified</v>
      </c>
      <c r="Q237" s="2" t="str">
        <f>VLOOKUP(A237,'[28]Audit information - OS'!A:J,4,FALSE)</f>
        <v>Improved</v>
      </c>
      <c r="R237" s="2" t="s">
        <v>29</v>
      </c>
      <c r="S237" s="2" t="s">
        <v>29</v>
      </c>
      <c r="T237" s="48" t="str">
        <f>VLOOKUP(A237,'[28]Audit information - OS'!A:K,5,FALSE)</f>
        <v>Financially unqualified with findings on predetermined objectives and/or compliance with laws and regulations</v>
      </c>
      <c r="U237" s="48">
        <f>VLOOKUP(A237,'[28]Audit information - OS'!A:L,6,FALSE)</f>
        <v>0</v>
      </c>
      <c r="V237" s="48">
        <f>VLOOKUP(A237,'[28]Audit information - OS'!A:M,7,FALSE)</f>
        <v>0</v>
      </c>
      <c r="W237" s="48" t="str">
        <f>VLOOKUP(A237,'[28]Audit information - OS'!A:N,2,FALSE)</f>
        <v>Financially unqualified with findings on predetermined objectives and/or compliance with laws and regulations</v>
      </c>
      <c r="X237" s="48" t="str">
        <f>VLOOKUP(A237,'[28]Audit information - OS'!A:O,3,FALSE)</f>
        <v>2024/07/31</v>
      </c>
      <c r="Y237" s="2" t="e">
        <f>VLOOKUP(A237,'[28]AGSA - SOE'!A:A,1,FALSE)</f>
        <v>#N/A</v>
      </c>
      <c r="Z237" s="2" t="str">
        <f>(IFERROR(VLOOKUP(A237,'[28]KSD auditees'!A:A,1,FALSE),"0"))</f>
        <v>0</v>
      </c>
      <c r="AA237" s="29">
        <f>VLOOKUP(A237,[28]Budget!A:L,10,FALSE)</f>
        <v>89617000</v>
      </c>
      <c r="AB237" s="49" t="str">
        <f>IF(_xlfn.XLOOKUP(A237,'[28]Outstanding audits'!A:A,'[28]Outstanding audits'!A:A,"",0)="","No","Yes")</f>
        <v>No</v>
      </c>
      <c r="AC237" s="29">
        <f>_xlfn.XLOOKUP(A237,'[28]Budget 18-19'!A:A,'[28]Budget 18-19'!J:J,"0")</f>
        <v>90520000</v>
      </c>
      <c r="AD237" s="49" t="str">
        <f>_xlfn.XLOOKUP(A237,'[28]ASMIS 2022-23'!A:A,'[28]ASMIS 2022-23'!I:I,"",0)</f>
        <v>Qualified</v>
      </c>
      <c r="AJ237" s="29">
        <f>_xlfn.XLOOKUP(A237,'[28]Budget 22-23'!A:A,'[28]Budget 22-23'!J:J,"0")</f>
        <v>81748000</v>
      </c>
      <c r="AM237" s="29">
        <f>VLOOKUP(A237,[28]Budget!A:L,11,FALSE)</f>
        <v>9008000</v>
      </c>
      <c r="AN237" s="29">
        <f>VLOOKUP(A237,[28]Budget!A:L,12,FALSE)</f>
        <v>80609000</v>
      </c>
      <c r="AP237" s="50">
        <f t="shared" si="3"/>
        <v>0</v>
      </c>
    </row>
    <row r="238" spans="1:42" ht="30" customHeight="1" x14ac:dyDescent="0.25">
      <c r="A238" s="43">
        <v>157</v>
      </c>
      <c r="B238" s="44" t="s">
        <v>539</v>
      </c>
      <c r="C238" s="44" t="s">
        <v>325</v>
      </c>
      <c r="D238" s="44" t="s">
        <v>448</v>
      </c>
      <c r="E238" s="44" t="s">
        <v>519</v>
      </c>
      <c r="F238" s="44" t="s">
        <v>519</v>
      </c>
      <c r="G238" s="44" t="s">
        <v>1</v>
      </c>
      <c r="H238" s="44" t="s">
        <v>1</v>
      </c>
      <c r="I238" s="44" t="s">
        <v>1</v>
      </c>
      <c r="J238" s="51" t="s">
        <v>17</v>
      </c>
      <c r="K238" s="51" t="s">
        <v>17</v>
      </c>
      <c r="L238" s="51" t="s">
        <v>17</v>
      </c>
      <c r="M238" s="51" t="s">
        <v>17</v>
      </c>
      <c r="N238" s="53" t="s">
        <v>26</v>
      </c>
      <c r="O238" s="47" t="str">
        <f>VLOOKUP(A238,'[28]191-2022-23'!A:P,13,FALSE)</f>
        <v>Unqualified with findings</v>
      </c>
      <c r="Q238" s="2" t="str">
        <f>VLOOKUP(A238,'[28]Audit information - OS'!A:J,4,FALSE)</f>
        <v>Unchanged</v>
      </c>
      <c r="R238" s="2" t="s">
        <v>29</v>
      </c>
      <c r="S238" s="2" t="s">
        <v>18</v>
      </c>
      <c r="T238" s="48" t="str">
        <f>VLOOKUP(A238,'[28]Audit information - OS'!A:K,5,FALSE)</f>
        <v>Financially unqualified with findings on predetermined objectives and/or compliance with laws and regulations</v>
      </c>
      <c r="U238" s="48">
        <f>VLOOKUP(A238,'[28]Audit information - OS'!A:L,6,FALSE)</f>
        <v>0</v>
      </c>
      <c r="V238" s="48">
        <f>VLOOKUP(A238,'[28]Audit information - OS'!A:M,7,FALSE)</f>
        <v>0</v>
      </c>
      <c r="W238" s="48" t="str">
        <f>VLOOKUP(A238,'[28]Audit information - OS'!A:N,2,FALSE)</f>
        <v>Financially unqualified with findings on predetermined objectives and/or compliance with laws and regulations</v>
      </c>
      <c r="X238" s="48" t="str">
        <f>VLOOKUP(A238,'[28]Audit information - OS'!A:O,3,FALSE)</f>
        <v>2024/07/31</v>
      </c>
      <c r="Y238" s="2" t="e">
        <f>VLOOKUP(A238,'[28]AGSA - SOE'!A:A,1,FALSE)</f>
        <v>#N/A</v>
      </c>
      <c r="Z238" s="2" t="str">
        <f>(IFERROR(VLOOKUP(A238,'[28]KSD auditees'!A:A,1,FALSE),"0"))</f>
        <v>0</v>
      </c>
      <c r="AA238" s="29">
        <f>VLOOKUP(A238,[28]Budget!A:L,10,FALSE)</f>
        <v>484101014</v>
      </c>
      <c r="AB238" s="49" t="str">
        <f>IF(_xlfn.XLOOKUP(A238,'[28]Outstanding audits'!A:A,'[28]Outstanding audits'!A:A,"",0)="","No","Yes")</f>
        <v>No</v>
      </c>
      <c r="AC238" s="29">
        <f>_xlfn.XLOOKUP(A238,'[28]Budget 18-19'!A:A,'[28]Budget 18-19'!J:J,"0")</f>
        <v>331400198</v>
      </c>
      <c r="AD238" s="49" t="str">
        <f>_xlfn.XLOOKUP(A238,'[28]ASMIS 2022-23'!A:A,'[28]ASMIS 2022-23'!I:I,"",0)</f>
        <v>Unqualified with findings</v>
      </c>
      <c r="AJ238" s="29">
        <f>_xlfn.XLOOKUP(A238,'[28]Budget 22-23'!A:A,'[28]Budget 22-23'!J:J,"0")</f>
        <v>377458651</v>
      </c>
      <c r="AM238" s="29">
        <f>VLOOKUP(A238,[28]Budget!A:L,11,FALSE)</f>
        <v>5100000</v>
      </c>
      <c r="AN238" s="29">
        <f>VLOOKUP(A238,[28]Budget!A:L,12,FALSE)</f>
        <v>479001014</v>
      </c>
      <c r="AP238" s="50">
        <f t="shared" si="3"/>
        <v>0</v>
      </c>
    </row>
    <row r="239" spans="1:42" ht="30" customHeight="1" x14ac:dyDescent="0.25">
      <c r="A239" s="43">
        <v>1385</v>
      </c>
      <c r="B239" s="44" t="s">
        <v>1288</v>
      </c>
      <c r="C239" s="44" t="s">
        <v>325</v>
      </c>
      <c r="D239" s="44" t="s">
        <v>448</v>
      </c>
      <c r="E239" s="44" t="s">
        <v>519</v>
      </c>
      <c r="F239" s="44" t="s">
        <v>519</v>
      </c>
      <c r="G239" s="44" t="s">
        <v>1</v>
      </c>
      <c r="H239" s="44" t="s">
        <v>1</v>
      </c>
      <c r="I239" s="44" t="s">
        <v>1</v>
      </c>
      <c r="J239" s="45" t="s">
        <v>33</v>
      </c>
      <c r="K239" s="45" t="s">
        <v>33</v>
      </c>
      <c r="L239" s="45" t="s">
        <v>33</v>
      </c>
      <c r="M239" s="45" t="s">
        <v>33</v>
      </c>
      <c r="N239" s="54" t="s">
        <v>17</v>
      </c>
      <c r="O239" s="47" t="str">
        <f>VLOOKUP(A239,'[28]191-2022-23'!A:P,13,FALSE)</f>
        <v>Unqualified with no findings</v>
      </c>
      <c r="Q239" s="2" t="str">
        <f>VLOOKUP(A239,'[28]Audit information - OS'!A:J,4,FALSE)</f>
        <v>Unchanged</v>
      </c>
      <c r="R239" s="2" t="s">
        <v>29</v>
      </c>
      <c r="S239" s="2" t="s">
        <v>18</v>
      </c>
      <c r="T239" s="48" t="str">
        <f>VLOOKUP(A239,'[28]Audit information - OS'!A:K,5,FALSE)</f>
        <v>Financially unqualified with no findings on predetermined objectives or compliance with laws and regulations</v>
      </c>
      <c r="U239" s="48">
        <f>VLOOKUP(A239,'[28]Audit information - OS'!A:L,6,FALSE)</f>
        <v>0</v>
      </c>
      <c r="V239" s="48">
        <f>VLOOKUP(A239,'[28]Audit information - OS'!A:M,7,FALSE)</f>
        <v>0</v>
      </c>
      <c r="W239" s="48" t="str">
        <f>VLOOKUP(A239,'[28]Audit information - OS'!A:N,2,FALSE)</f>
        <v>Financially unqualified with no findings on predetermined objectives or compliance with laws and regulations</v>
      </c>
      <c r="X239" s="48" t="str">
        <f>VLOOKUP(A239,'[28]Audit information - OS'!A:O,3,FALSE)</f>
        <v>2024/07/31</v>
      </c>
      <c r="Y239" s="2" t="e">
        <f>VLOOKUP(A239,'[28]AGSA - SOE'!A:A,1,FALSE)</f>
        <v>#N/A</v>
      </c>
      <c r="Z239" s="2" t="str">
        <f>(IFERROR(VLOOKUP(A239,'[28]KSD auditees'!A:A,1,FALSE),"0"))</f>
        <v>0</v>
      </c>
      <c r="AA239" s="29">
        <f>VLOOKUP(A239,[28]Budget!A:L,10,FALSE)</f>
        <v>326353000</v>
      </c>
      <c r="AB239" s="49" t="str">
        <f>IF(_xlfn.XLOOKUP(A239,'[28]Outstanding audits'!A:A,'[28]Outstanding audits'!A:A,"",0)="","No","Yes")</f>
        <v>No</v>
      </c>
      <c r="AC239" s="29">
        <f>_xlfn.XLOOKUP(A239,'[28]Budget 18-19'!A:A,'[28]Budget 18-19'!J:J,"0")</f>
        <v>629274288.74000001</v>
      </c>
      <c r="AD239" s="49" t="str">
        <f>_xlfn.XLOOKUP(A239,'[28]ASMIS 2022-23'!A:A,'[28]ASMIS 2022-23'!I:I,"",0)</f>
        <v>Unqualified with no findings</v>
      </c>
      <c r="AJ239" s="29">
        <f>_xlfn.XLOOKUP(A239,'[28]Budget 22-23'!A:A,'[28]Budget 22-23'!J:J,"0")</f>
        <v>326624579.48000002</v>
      </c>
      <c r="AM239" s="29">
        <f>VLOOKUP(A239,[28]Budget!A:L,11,FALSE)</f>
        <v>4000000</v>
      </c>
      <c r="AN239" s="29">
        <f>VLOOKUP(A239,[28]Budget!A:L,12,FALSE)</f>
        <v>322353000</v>
      </c>
      <c r="AP239" s="50">
        <f t="shared" si="3"/>
        <v>0</v>
      </c>
    </row>
    <row r="240" spans="1:42" ht="21" customHeight="1" x14ac:dyDescent="0.25">
      <c r="A240" s="43">
        <v>161</v>
      </c>
      <c r="B240" s="44" t="s">
        <v>543</v>
      </c>
      <c r="C240" s="44" t="s">
        <v>502</v>
      </c>
      <c r="D240" s="44" t="s">
        <v>448</v>
      </c>
      <c r="E240" s="44" t="s">
        <v>519</v>
      </c>
      <c r="F240" s="44" t="s">
        <v>519</v>
      </c>
      <c r="G240" s="44" t="s">
        <v>1</v>
      </c>
      <c r="H240" s="44" t="s">
        <v>1</v>
      </c>
      <c r="I240" s="44" t="s">
        <v>1</v>
      </c>
      <c r="J240" s="77" t="s">
        <v>299</v>
      </c>
      <c r="K240" s="69" t="s">
        <v>94</v>
      </c>
      <c r="L240" s="69" t="s">
        <v>94</v>
      </c>
      <c r="M240" s="69" t="s">
        <v>94</v>
      </c>
      <c r="N240" s="64" t="s">
        <v>94</v>
      </c>
      <c r="O240" s="47" t="str">
        <f>VLOOKUP(A240,'[28]191-2022-23'!A:P,13,FALSE)</f>
        <v>Disclaimer</v>
      </c>
      <c r="Q240" s="2" t="str">
        <f>VLOOKUP(A240,'[28]Audit information - OS'!A:J,4,FALSE)</f>
        <v>Improved</v>
      </c>
      <c r="R240" s="2" t="s">
        <v>29</v>
      </c>
      <c r="S240" s="2" t="s">
        <v>29</v>
      </c>
      <c r="T240" s="48" t="str">
        <f>VLOOKUP(A240,'[28]Audit information - OS'!A:K,5,FALSE)</f>
        <v>Adverse</v>
      </c>
      <c r="U240" s="48">
        <f>VLOOKUP(A240,'[28]Audit information - OS'!A:L,6,FALSE)</f>
        <v>0</v>
      </c>
      <c r="V240" s="48">
        <f>VLOOKUP(A240,'[28]Audit information - OS'!A:M,7,FALSE)</f>
        <v>0</v>
      </c>
      <c r="W240" s="48" t="str">
        <f>VLOOKUP(A240,'[28]Audit information - OS'!A:N,2,FALSE)</f>
        <v>Adverse</v>
      </c>
      <c r="X240" s="48" t="str">
        <f>VLOOKUP(A240,'[28]Audit information - OS'!A:O,3,FALSE)</f>
        <v>2024/07/31</v>
      </c>
      <c r="Y240" s="2" t="e">
        <f>VLOOKUP(A240,'[28]AGSA - SOE'!A:A,1,FALSE)</f>
        <v>#N/A</v>
      </c>
      <c r="Z240" s="2" t="str">
        <f>(IFERROR(VLOOKUP(A240,'[28]KSD auditees'!A:A,1,FALSE),"0"))</f>
        <v>0</v>
      </c>
      <c r="AA240" s="29">
        <f>VLOOKUP(A240,[28]Budget!A:L,10,FALSE)</f>
        <v>556043000</v>
      </c>
      <c r="AB240" s="49" t="str">
        <f>IF(_xlfn.XLOOKUP(A240,'[28]Outstanding audits'!A:A,'[28]Outstanding audits'!A:A,"",0)="","No","Yes")</f>
        <v>No</v>
      </c>
      <c r="AC240" s="29">
        <f>_xlfn.XLOOKUP(A240,'[28]Budget 18-19'!A:A,'[28]Budget 18-19'!J:J,"0")</f>
        <v>55510000</v>
      </c>
      <c r="AD240" s="49" t="str">
        <f>_xlfn.XLOOKUP(A240,'[28]ASMIS 2022-23'!A:A,'[28]ASMIS 2022-23'!I:I,"",0)</f>
        <v>Disclaimer</v>
      </c>
      <c r="AJ240" s="29">
        <f>_xlfn.XLOOKUP(A240,'[28]Budget 22-23'!A:A,'[28]Budget 22-23'!J:J,"0")</f>
        <v>556857000</v>
      </c>
      <c r="AM240" s="29">
        <f>VLOOKUP(A240,[28]Budget!A:L,11,FALSE)</f>
        <v>0</v>
      </c>
      <c r="AN240" s="29">
        <f>VLOOKUP(A240,[28]Budget!A:L,12,FALSE)</f>
        <v>556043000</v>
      </c>
      <c r="AP240" s="50">
        <f t="shared" si="3"/>
        <v>0</v>
      </c>
    </row>
    <row r="241" spans="1:42" ht="20.25" customHeight="1" x14ac:dyDescent="0.25">
      <c r="A241" s="43">
        <v>247</v>
      </c>
      <c r="B241" s="44" t="s">
        <v>548</v>
      </c>
      <c r="C241" s="44" t="s">
        <v>352</v>
      </c>
      <c r="D241" s="44" t="s">
        <v>448</v>
      </c>
      <c r="E241" s="44" t="s">
        <v>519</v>
      </c>
      <c r="F241" s="44" t="s">
        <v>519</v>
      </c>
      <c r="G241" s="44" t="s">
        <v>1</v>
      </c>
      <c r="H241" s="44" t="s">
        <v>1</v>
      </c>
      <c r="I241" s="44" t="s">
        <v>1</v>
      </c>
      <c r="J241" s="51" t="s">
        <v>17</v>
      </c>
      <c r="K241" s="51" t="s">
        <v>17</v>
      </c>
      <c r="L241" s="51" t="s">
        <v>17</v>
      </c>
      <c r="M241" s="51" t="s">
        <v>17</v>
      </c>
      <c r="N241" s="54" t="s">
        <v>17</v>
      </c>
      <c r="O241" s="47" t="str">
        <f>VLOOKUP(A241,'[28]191-2022-23'!A:P,13,FALSE)</f>
        <v>Unqualified with findings</v>
      </c>
      <c r="Q241" s="2" t="str">
        <f>VLOOKUP(A241,'[28]Audit information - OS'!A:J,4,FALSE)</f>
        <v>Unchanged</v>
      </c>
      <c r="R241" s="2" t="s">
        <v>18</v>
      </c>
      <c r="S241" s="2" t="s">
        <v>18</v>
      </c>
      <c r="T241" s="48" t="str">
        <f>VLOOKUP(A241,'[28]Audit information - OS'!A:K,5,FALSE)</f>
        <v>Financially unqualified with findings on predetermined objectives and/or compliance with laws and regulations</v>
      </c>
      <c r="U241" s="48">
        <f>VLOOKUP(A241,'[28]Audit information - OS'!A:L,6,FALSE)</f>
        <v>0</v>
      </c>
      <c r="V241" s="48">
        <f>VLOOKUP(A241,'[28]Audit information - OS'!A:M,7,FALSE)</f>
        <v>0</v>
      </c>
      <c r="W241" s="48" t="str">
        <f>VLOOKUP(A241,'[28]Audit information - OS'!A:N,2,FALSE)</f>
        <v>Financially unqualified with findings on predetermined objectives and/or compliance with laws and regulations</v>
      </c>
      <c r="X241" s="48" t="str">
        <f>VLOOKUP(A241,'[28]Audit information - OS'!A:O,3,FALSE)</f>
        <v>2024/07/31</v>
      </c>
      <c r="Y241" s="2" t="e">
        <f>VLOOKUP(A241,'[28]AGSA - SOE'!A:A,1,FALSE)</f>
        <v>#N/A</v>
      </c>
      <c r="Z241" s="2" t="str">
        <f>(IFERROR(VLOOKUP(A241,'[28]KSD auditees'!A:A,1,FALSE),"0"))</f>
        <v>0</v>
      </c>
      <c r="AA241" s="29">
        <f>VLOOKUP(A241,[28]Budget!A:L,10,FALSE)</f>
        <v>5029769000</v>
      </c>
      <c r="AB241" s="49" t="str">
        <f>IF(_xlfn.XLOOKUP(A241,'[28]Outstanding audits'!A:A,'[28]Outstanding audits'!A:A,"",0)="","No","Yes")</f>
        <v>No</v>
      </c>
      <c r="AC241" s="29">
        <f>_xlfn.XLOOKUP(A241,'[28]Budget 18-19'!A:A,'[28]Budget 18-19'!J:J,"0")</f>
        <v>4439072000</v>
      </c>
      <c r="AD241" s="49" t="str">
        <f>_xlfn.XLOOKUP(A241,'[28]ASMIS 2022-23'!A:A,'[28]ASMIS 2022-23'!I:I,"",0)</f>
        <v>Unqualified with findings</v>
      </c>
      <c r="AJ241" s="29">
        <f>_xlfn.XLOOKUP(A241,'[28]Budget 22-23'!A:A,'[28]Budget 22-23'!J:J,"0")</f>
        <v>4513826318</v>
      </c>
      <c r="AM241" s="29">
        <f>VLOOKUP(A241,[28]Budget!A:L,11,FALSE)</f>
        <v>25828951</v>
      </c>
      <c r="AN241" s="29">
        <f>VLOOKUP(A241,[28]Budget!A:L,12,FALSE)</f>
        <v>5003940049</v>
      </c>
      <c r="AP241" s="50">
        <f t="shared" ref="AP241:AP304" si="4">AA241-(AM241+AN241)</f>
        <v>0</v>
      </c>
    </row>
    <row r="242" spans="1:42" ht="21" customHeight="1" x14ac:dyDescent="0.25">
      <c r="A242" s="43">
        <v>165</v>
      </c>
      <c r="B242" s="44" t="s">
        <v>550</v>
      </c>
      <c r="C242" s="44" t="s">
        <v>325</v>
      </c>
      <c r="D242" s="44" t="s">
        <v>448</v>
      </c>
      <c r="E242" s="44" t="s">
        <v>519</v>
      </c>
      <c r="F242" s="44" t="s">
        <v>519</v>
      </c>
      <c r="G242" s="44" t="s">
        <v>1</v>
      </c>
      <c r="H242" s="44" t="s">
        <v>1</v>
      </c>
      <c r="I242" s="44" t="s">
        <v>1</v>
      </c>
      <c r="J242" s="51" t="s">
        <v>17</v>
      </c>
      <c r="K242" s="51" t="s">
        <v>17</v>
      </c>
      <c r="L242" s="51" t="s">
        <v>17</v>
      </c>
      <c r="M242" s="51" t="s">
        <v>17</v>
      </c>
      <c r="N242" s="54" t="s">
        <v>17</v>
      </c>
      <c r="O242" s="47" t="str">
        <f>VLOOKUP(A242,'[28]191-2022-23'!A:P,13,FALSE)</f>
        <v>Unqualified with no findings</v>
      </c>
      <c r="Q242" s="2" t="str">
        <f>VLOOKUP(A242,'[28]Audit information - OS'!A:J,4,FALSE)</f>
        <v>Unchanged</v>
      </c>
      <c r="R242" s="2" t="s">
        <v>18</v>
      </c>
      <c r="S242" s="2" t="s">
        <v>27</v>
      </c>
      <c r="T242" s="48" t="str">
        <f>VLOOKUP(A242,'[28]Audit information - OS'!A:K,5,FALSE)</f>
        <v>Financially unqualified with findings on predetermined objectives and/or compliance with laws and regulations</v>
      </c>
      <c r="U242" s="48">
        <f>VLOOKUP(A242,'[28]Audit information - OS'!A:L,6,FALSE)</f>
        <v>0</v>
      </c>
      <c r="V242" s="48">
        <f>VLOOKUP(A242,'[28]Audit information - OS'!A:M,7,FALSE)</f>
        <v>0</v>
      </c>
      <c r="W242" s="48" t="str">
        <f>VLOOKUP(A242,'[28]Audit information - OS'!A:N,2,FALSE)</f>
        <v>Financially unqualified with findings on predetermined objectives and/or compliance with laws and regulations</v>
      </c>
      <c r="X242" s="48" t="str">
        <f>VLOOKUP(A242,'[28]Audit information - OS'!A:O,3,FALSE)</f>
        <v>2024/07/31</v>
      </c>
      <c r="Y242" s="2" t="e">
        <f>VLOOKUP(A242,'[28]AGSA - SOE'!A:A,1,FALSE)</f>
        <v>#N/A</v>
      </c>
      <c r="Z242" s="2" t="str">
        <f>(IFERROR(VLOOKUP(A242,'[28]KSD auditees'!A:A,1,FALSE),"0"))</f>
        <v>0</v>
      </c>
      <c r="AA242" s="29">
        <f>VLOOKUP(A242,[28]Budget!A:L,10,FALSE)</f>
        <v>104250641</v>
      </c>
      <c r="AB242" s="49" t="str">
        <f>IF(_xlfn.XLOOKUP(A242,'[28]Outstanding audits'!A:A,'[28]Outstanding audits'!A:A,"",0)="","No","Yes")</f>
        <v>No</v>
      </c>
      <c r="AC242" s="29">
        <f>_xlfn.XLOOKUP(A242,'[28]Budget 18-19'!A:A,'[28]Budget 18-19'!J:J,"0")</f>
        <v>96334090</v>
      </c>
      <c r="AD242" s="49" t="str">
        <f>_xlfn.XLOOKUP(A242,'[28]ASMIS 2022-23'!A:A,'[28]ASMIS 2022-23'!I:I,"",0)</f>
        <v>Unqualified with findings</v>
      </c>
      <c r="AJ242" s="29">
        <f>_xlfn.XLOOKUP(A242,'[28]Budget 22-23'!A:A,'[28]Budget 22-23'!J:J,"0")</f>
        <v>93846964</v>
      </c>
      <c r="AM242" s="29">
        <f>VLOOKUP(A242,[28]Budget!A:L,11,FALSE)</f>
        <v>4223575</v>
      </c>
      <c r="AN242" s="29">
        <f>VLOOKUP(A242,[28]Budget!A:L,12,FALSE)</f>
        <v>100027066</v>
      </c>
      <c r="AP242" s="50">
        <f t="shared" si="4"/>
        <v>0</v>
      </c>
    </row>
    <row r="243" spans="1:42" ht="21" customHeight="1" x14ac:dyDescent="0.25">
      <c r="A243" s="43">
        <v>992</v>
      </c>
      <c r="B243" s="44" t="s">
        <v>558</v>
      </c>
      <c r="C243" s="44" t="s">
        <v>325</v>
      </c>
      <c r="D243" s="44" t="s">
        <v>448</v>
      </c>
      <c r="E243" s="44" t="s">
        <v>519</v>
      </c>
      <c r="F243" s="44" t="s">
        <v>519</v>
      </c>
      <c r="G243" s="44" t="s">
        <v>1</v>
      </c>
      <c r="H243" s="44" t="s">
        <v>1</v>
      </c>
      <c r="I243" s="44" t="s">
        <v>1</v>
      </c>
      <c r="J243" s="45" t="s">
        <v>33</v>
      </c>
      <c r="K243" s="45" t="s">
        <v>33</v>
      </c>
      <c r="L243" s="45" t="s">
        <v>33</v>
      </c>
      <c r="M243" s="45" t="s">
        <v>33</v>
      </c>
      <c r="N243" s="46" t="s">
        <v>33</v>
      </c>
      <c r="O243" s="47" t="str">
        <f>VLOOKUP(A243,'[28]191-2022-23'!A:P,13,FALSE)</f>
        <v>Unqualified with no findings</v>
      </c>
      <c r="Q243" s="2" t="str">
        <f>VLOOKUP(A243,'[28]Audit information - OS'!A:J,4,FALSE)</f>
        <v>Unchanged</v>
      </c>
      <c r="R243" s="2" t="s">
        <v>18</v>
      </c>
      <c r="S243" s="2" t="s">
        <v>18</v>
      </c>
      <c r="T243" s="48" t="str">
        <f>VLOOKUP(A243,'[28]Audit information - OS'!A:K,5,FALSE)</f>
        <v>Financially unqualified with no findings on predetermined objectives or compliance with laws and regulations</v>
      </c>
      <c r="U243" s="48">
        <f>VLOOKUP(A243,'[28]Audit information - OS'!A:L,6,FALSE)</f>
        <v>0</v>
      </c>
      <c r="V243" s="48">
        <f>VLOOKUP(A243,'[28]Audit information - OS'!A:M,7,FALSE)</f>
        <v>0</v>
      </c>
      <c r="W243" s="48" t="str">
        <f>VLOOKUP(A243,'[28]Audit information - OS'!A:N,2,FALSE)</f>
        <v>Financially unqualified with no findings on predetermined objectives or compliance with laws and regulations</v>
      </c>
      <c r="X243" s="48" t="str">
        <f>VLOOKUP(A243,'[28]Audit information - OS'!A:O,3,FALSE)</f>
        <v>2024/07/31</v>
      </c>
      <c r="Y243" s="2" t="e">
        <f>VLOOKUP(A243,'[28]AGSA - SOE'!A:A,1,FALSE)</f>
        <v>#N/A</v>
      </c>
      <c r="Z243" s="2" t="str">
        <f>(IFERROR(VLOOKUP(A243,'[28]KSD auditees'!A:A,1,FALSE),"0"))</f>
        <v>0</v>
      </c>
      <c r="AA243" s="29">
        <f>VLOOKUP(A243,[28]Budget!A:L,10,FALSE)</f>
        <v>2507058000</v>
      </c>
      <c r="AB243" s="49" t="str">
        <f>IF(_xlfn.XLOOKUP(A243,'[28]Outstanding audits'!A:A,'[28]Outstanding audits'!A:A,"",0)="","No","Yes")</f>
        <v>No</v>
      </c>
      <c r="AC243" s="29">
        <f>_xlfn.XLOOKUP(A243,'[28]Budget 18-19'!A:A,'[28]Budget 18-19'!J:J,"0")</f>
        <v>1945268000</v>
      </c>
      <c r="AD243" s="49" t="str">
        <f>_xlfn.XLOOKUP(A243,'[28]ASMIS 2022-23'!A:A,'[28]ASMIS 2022-23'!I:I,"",0)</f>
        <v>Unqualified with no findings</v>
      </c>
      <c r="AJ243" s="29">
        <f>_xlfn.XLOOKUP(A243,'[28]Budget 22-23'!A:A,'[28]Budget 22-23'!J:J,"0")</f>
        <v>2657566000</v>
      </c>
      <c r="AM243" s="29">
        <f>VLOOKUP(A243,[28]Budget!A:L,11,FALSE)</f>
        <v>2136407000</v>
      </c>
      <c r="AN243" s="29">
        <f>VLOOKUP(A243,[28]Budget!A:L,12,FALSE)</f>
        <v>370651000</v>
      </c>
      <c r="AP243" s="50">
        <f t="shared" si="4"/>
        <v>0</v>
      </c>
    </row>
    <row r="244" spans="1:42" ht="17.25" customHeight="1" x14ac:dyDescent="0.25">
      <c r="A244" s="43">
        <v>1329</v>
      </c>
      <c r="B244" s="44" t="s">
        <v>57</v>
      </c>
      <c r="C244" s="44" t="s">
        <v>379</v>
      </c>
      <c r="D244" s="44" t="s">
        <v>448</v>
      </c>
      <c r="E244" s="44" t="s">
        <v>658</v>
      </c>
      <c r="F244" s="44" t="s">
        <v>437</v>
      </c>
      <c r="G244" s="44" t="s">
        <v>1</v>
      </c>
      <c r="H244" s="44" t="s">
        <v>447</v>
      </c>
      <c r="I244" s="44" t="s">
        <v>1</v>
      </c>
      <c r="J244" s="51" t="s">
        <v>17</v>
      </c>
      <c r="K244" s="52" t="s">
        <v>26</v>
      </c>
      <c r="L244" s="52" t="s">
        <v>26</v>
      </c>
      <c r="M244" s="51" t="s">
        <v>17</v>
      </c>
      <c r="N244" s="53" t="s">
        <v>26</v>
      </c>
      <c r="O244" s="47" t="str">
        <f>VLOOKUP(A244,'[28]191-2022-23'!A:P,13,FALSE)</f>
        <v>Unqualified with findings</v>
      </c>
      <c r="Q244" s="2" t="str">
        <f>VLOOKUP(A244,'[28]Audit information - OS'!A:J,4,FALSE)</f>
        <v>Improved</v>
      </c>
      <c r="R244" s="2" t="s">
        <v>29</v>
      </c>
      <c r="S244" s="2" t="s">
        <v>18</v>
      </c>
      <c r="T244" s="48" t="str">
        <f>VLOOKUP(A244,'[28]Audit information - OS'!A:K,5,FALSE)</f>
        <v>Financially unqualified with findings on predetermined objectives and/or compliance with laws and regulations</v>
      </c>
      <c r="U244" s="48">
        <f>VLOOKUP(A244,'[28]Audit information - OS'!A:L,6,FALSE)</f>
        <v>0</v>
      </c>
      <c r="V244" s="48">
        <f>VLOOKUP(A244,'[28]Audit information - OS'!A:M,7,FALSE)</f>
        <v>0</v>
      </c>
      <c r="W244" s="48" t="str">
        <f>VLOOKUP(A244,'[28]Audit information - OS'!A:N,2,FALSE)</f>
        <v>Financially unqualified with no findings on predetermined objectives or compliance with laws and regulations</v>
      </c>
      <c r="X244" s="48" t="str">
        <f>VLOOKUP(A244,'[28]Audit information - OS'!A:O,3,FALSE)</f>
        <v>2024/05/31</v>
      </c>
      <c r="Y244" s="2" t="e">
        <f>VLOOKUP(A244,'[28]AGSA - SOE'!A:A,1,FALSE)</f>
        <v>#N/A</v>
      </c>
      <c r="Z244" s="2">
        <f>(IFERROR(VLOOKUP(A244,'[28]KSD auditees'!A:A,1,FALSE),"0"))</f>
        <v>1329</v>
      </c>
      <c r="AA244" s="29">
        <f>VLOOKUP(A244,[28]Budget!A:L,10,FALSE)</f>
        <v>422657691.25999999</v>
      </c>
      <c r="AB244" s="49" t="str">
        <f>IF(_xlfn.XLOOKUP(A244,'[28]Outstanding audits'!A:A,'[28]Outstanding audits'!A:A,"",0)="","No","Yes")</f>
        <v>No</v>
      </c>
      <c r="AC244" s="29">
        <f>_xlfn.XLOOKUP(A244,'[28]Budget 18-19'!A:A,'[28]Budget 18-19'!J:J,"0")</f>
        <v>305604920</v>
      </c>
      <c r="AD244" s="49" t="str">
        <f>_xlfn.XLOOKUP(A244,'[28]ASMIS 2022-23'!A:A,'[28]ASMIS 2022-23'!I:I,"",0)</f>
        <v>Qualified</v>
      </c>
      <c r="AJ244" s="29">
        <f>_xlfn.XLOOKUP(A244,'[28]Budget 22-23'!A:A,'[28]Budget 22-23'!J:J,"0")</f>
        <v>399141537.80000001</v>
      </c>
      <c r="AM244" s="29">
        <f>VLOOKUP(A244,[28]Budget!A:L,11,FALSE)</f>
        <v>45395574.840000004</v>
      </c>
      <c r="AN244" s="29">
        <f>VLOOKUP(A244,[28]Budget!A:L,12,FALSE)</f>
        <v>377262116.42000002</v>
      </c>
      <c r="AP244" s="50">
        <f t="shared" si="4"/>
        <v>0</v>
      </c>
    </row>
    <row r="245" spans="1:42" ht="21" customHeight="1" x14ac:dyDescent="0.25">
      <c r="A245" s="43">
        <v>150</v>
      </c>
      <c r="B245" s="44" t="s">
        <v>559</v>
      </c>
      <c r="C245" s="44" t="s">
        <v>352</v>
      </c>
      <c r="D245" s="44" t="s">
        <v>448</v>
      </c>
      <c r="E245" s="44" t="s">
        <v>519</v>
      </c>
      <c r="F245" s="44" t="s">
        <v>519</v>
      </c>
      <c r="G245" s="44" t="s">
        <v>1</v>
      </c>
      <c r="H245" s="44" t="s">
        <v>1</v>
      </c>
      <c r="I245" s="44" t="s">
        <v>1</v>
      </c>
      <c r="J245" s="45" t="s">
        <v>33</v>
      </c>
      <c r="K245" s="51" t="s">
        <v>17</v>
      </c>
      <c r="L245" s="52" t="s">
        <v>26</v>
      </c>
      <c r="M245" s="52" t="s">
        <v>26</v>
      </c>
      <c r="N245" s="54" t="s">
        <v>17</v>
      </c>
      <c r="O245" s="47" t="str">
        <f>VLOOKUP(A245,'[28]191-2022-23'!A:P,13,FALSE)</f>
        <v>Unqualified with findings</v>
      </c>
      <c r="Q245" s="2" t="str">
        <f>VLOOKUP(A245,'[28]Audit information - OS'!A:J,4,FALSE)</f>
        <v>Improved</v>
      </c>
      <c r="R245" s="2" t="s">
        <v>29</v>
      </c>
      <c r="S245" s="2" t="s">
        <v>29</v>
      </c>
      <c r="T245" s="48" t="str">
        <f>VLOOKUP(A245,'[28]Audit information - OS'!A:K,5,FALSE)</f>
        <v>Financially unqualified with no findings on predetermined objectives or compliance with laws and regulations</v>
      </c>
      <c r="U245" s="48">
        <f>VLOOKUP(A245,'[28]Audit information - OS'!A:L,6,FALSE)</f>
        <v>0</v>
      </c>
      <c r="V245" s="48">
        <f>VLOOKUP(A245,'[28]Audit information - OS'!A:M,7,FALSE)</f>
        <v>0</v>
      </c>
      <c r="W245" s="48" t="str">
        <f>VLOOKUP(A245,'[28]Audit information - OS'!A:N,2,FALSE)</f>
        <v>Financially unqualified with findings on predetermined objectives and/or compliance with laws and regulations</v>
      </c>
      <c r="X245" s="48" t="str">
        <f>VLOOKUP(A245,'[28]Audit information - OS'!A:O,3,FALSE)</f>
        <v>2024/07/31</v>
      </c>
      <c r="Y245" s="2" t="e">
        <f>VLOOKUP(A245,'[28]AGSA - SOE'!A:A,1,FALSE)</f>
        <v>#N/A</v>
      </c>
      <c r="Z245" s="2" t="str">
        <f>(IFERROR(VLOOKUP(A245,'[28]KSD auditees'!A:A,1,FALSE),"0"))</f>
        <v>0</v>
      </c>
      <c r="AA245" s="29">
        <f>VLOOKUP(A245,[28]Budget!A:L,10,FALSE)</f>
        <v>1327024000</v>
      </c>
      <c r="AB245" s="49" t="str">
        <f>IF(_xlfn.XLOOKUP(A245,'[28]Outstanding audits'!A:A,'[28]Outstanding audits'!A:A,"",0)="","No","Yes")</f>
        <v>No</v>
      </c>
      <c r="AC245" s="29">
        <f>_xlfn.XLOOKUP(A245,'[28]Budget 18-19'!A:A,'[28]Budget 18-19'!J:J,"0")</f>
        <v>1180000000</v>
      </c>
      <c r="AD245" s="49" t="str">
        <f>_xlfn.XLOOKUP(A245,'[28]ASMIS 2022-23'!A:A,'[28]ASMIS 2022-23'!I:I,"",0)</f>
        <v>Unqualified with findings</v>
      </c>
      <c r="AJ245" s="29">
        <f>_xlfn.XLOOKUP(A245,'[28]Budget 22-23'!A:A,'[28]Budget 22-23'!J:J,"0")</f>
        <v>997203000</v>
      </c>
      <c r="AM245" s="29">
        <f>VLOOKUP(A245,[28]Budget!A:L,11,FALSE)</f>
        <v>507024000</v>
      </c>
      <c r="AN245" s="29">
        <f>VLOOKUP(A245,[28]Budget!A:L,12,FALSE)</f>
        <v>820000000</v>
      </c>
      <c r="AP245" s="50">
        <f t="shared" si="4"/>
        <v>0</v>
      </c>
    </row>
    <row r="246" spans="1:42" ht="20.25" customHeight="1" x14ac:dyDescent="0.25">
      <c r="A246" s="43">
        <v>983</v>
      </c>
      <c r="B246" s="55" t="s">
        <v>1034</v>
      </c>
      <c r="C246" s="44" t="s">
        <v>450</v>
      </c>
      <c r="D246" s="44" t="s">
        <v>448</v>
      </c>
      <c r="E246" s="44" t="s">
        <v>1021</v>
      </c>
      <c r="F246" s="44" t="s">
        <v>1021</v>
      </c>
      <c r="G246" s="44" t="s">
        <v>1</v>
      </c>
      <c r="H246" s="44" t="s">
        <v>1</v>
      </c>
      <c r="I246" s="44" t="s">
        <v>1</v>
      </c>
      <c r="J246" s="69" t="s">
        <v>94</v>
      </c>
      <c r="K246" s="52" t="s">
        <v>26</v>
      </c>
      <c r="L246" s="69" t="s">
        <v>94</v>
      </c>
      <c r="M246" s="69" t="s">
        <v>94</v>
      </c>
      <c r="N246" s="64" t="s">
        <v>94</v>
      </c>
      <c r="O246" s="47" t="str">
        <f>VLOOKUP(A246,'[28]191-2022-23'!A:P,13,FALSE)</f>
        <v>Disclaimer</v>
      </c>
      <c r="Q246" s="2" t="str">
        <f>VLOOKUP(A246,'[28]Audit information - OS'!A:J,4,FALSE)</f>
        <v>Regressed</v>
      </c>
      <c r="R246" s="2" t="s">
        <v>18</v>
      </c>
      <c r="S246" s="2" t="s">
        <v>18</v>
      </c>
      <c r="T246" s="48" t="str">
        <f>VLOOKUP(A246,'[28]Audit information - OS'!A:K,5,FALSE)</f>
        <v>Disclaimer</v>
      </c>
      <c r="U246" s="48">
        <f>VLOOKUP(A246,'[28]Audit information - OS'!A:L,6,FALSE)</f>
        <v>0</v>
      </c>
      <c r="V246" s="48">
        <f>VLOOKUP(A246,'[28]Audit information - OS'!A:M,7,FALSE)</f>
        <v>0</v>
      </c>
      <c r="W246" s="48" t="str">
        <f>VLOOKUP(A246,'[28]Audit information - OS'!A:N,2,FALSE)</f>
        <v>Disclaimer</v>
      </c>
      <c r="X246" s="48" t="str">
        <f>VLOOKUP(A246,'[28]Audit information - OS'!A:O,3,FALSE)</f>
        <v>2024/07/31</v>
      </c>
      <c r="Y246" s="2" t="e">
        <f>VLOOKUP(A246,'[28]AGSA - SOE'!A:A,1,FALSE)</f>
        <v>#N/A</v>
      </c>
      <c r="Z246" s="2" t="str">
        <f>(IFERROR(VLOOKUP(A246,'[28]KSD auditees'!A:A,1,FALSE),"0"))</f>
        <v>0</v>
      </c>
      <c r="AA246" s="29">
        <f>VLOOKUP(A246,[28]Budget!A:L,10,FALSE)</f>
        <v>116420723</v>
      </c>
      <c r="AB246" s="49" t="str">
        <f>IF(_xlfn.XLOOKUP(A246,'[28]Outstanding audits'!A:A,'[28]Outstanding audits'!A:A,"",0)="","No","Yes")</f>
        <v>No</v>
      </c>
      <c r="AC246" s="29">
        <f>_xlfn.XLOOKUP(A246,'[28]Budget 18-19'!A:A,'[28]Budget 18-19'!J:J,"0")</f>
        <v>75223160</v>
      </c>
      <c r="AD246" s="49" t="str">
        <f>_xlfn.XLOOKUP(A246,'[28]ASMIS 2022-23'!A:A,'[28]ASMIS 2022-23'!I:I,"",0)</f>
        <v>Qualified</v>
      </c>
      <c r="AJ246" s="29">
        <f>_xlfn.XLOOKUP(A246,'[28]Budget 22-23'!A:A,'[28]Budget 22-23'!J:J,"0")</f>
        <v>64637443</v>
      </c>
      <c r="AM246" s="29">
        <f>VLOOKUP(A246,[28]Budget!A:L,11,FALSE)</f>
        <v>0</v>
      </c>
      <c r="AN246" s="29">
        <f>VLOOKUP(A246,[28]Budget!A:L,12,FALSE)</f>
        <v>116420723</v>
      </c>
      <c r="AP246" s="50">
        <f t="shared" si="4"/>
        <v>0</v>
      </c>
    </row>
    <row r="247" spans="1:42" ht="30" customHeight="1" x14ac:dyDescent="0.25">
      <c r="A247" s="43">
        <v>1031</v>
      </c>
      <c r="B247" s="55" t="s">
        <v>1035</v>
      </c>
      <c r="C247" s="44" t="s">
        <v>450</v>
      </c>
      <c r="D247" s="44" t="s">
        <v>448</v>
      </c>
      <c r="E247" s="44" t="s">
        <v>1021</v>
      </c>
      <c r="F247" s="44" t="s">
        <v>1021</v>
      </c>
      <c r="G247" s="44" t="s">
        <v>1</v>
      </c>
      <c r="H247" s="44" t="s">
        <v>1</v>
      </c>
      <c r="I247" s="44" t="s">
        <v>1</v>
      </c>
      <c r="J247" s="69" t="s">
        <v>94</v>
      </c>
      <c r="K247" s="52" t="s">
        <v>26</v>
      </c>
      <c r="L247" s="69" t="s">
        <v>94</v>
      </c>
      <c r="M247" s="69" t="s">
        <v>94</v>
      </c>
      <c r="N247" s="64" t="s">
        <v>94</v>
      </c>
      <c r="O247" s="47" t="str">
        <f>VLOOKUP(A247,'[28]191-2022-23'!A:P,13,FALSE)</f>
        <v>Disclaimer</v>
      </c>
      <c r="Q247" s="2" t="str">
        <f>VLOOKUP(A247,'[28]Audit information - OS'!A:J,4,FALSE)</f>
        <v>Regressed</v>
      </c>
      <c r="R247" s="2" t="s">
        <v>18</v>
      </c>
      <c r="S247" s="2" t="s">
        <v>18</v>
      </c>
      <c r="T247" s="48" t="str">
        <f>VLOOKUP(A247,'[28]Audit information - OS'!A:K,5,FALSE)</f>
        <v>Disclaimer</v>
      </c>
      <c r="U247" s="48">
        <f>VLOOKUP(A247,'[28]Audit information - OS'!A:L,6,FALSE)</f>
        <v>0</v>
      </c>
      <c r="V247" s="48">
        <f>VLOOKUP(A247,'[28]Audit information - OS'!A:M,7,FALSE)</f>
        <v>0</v>
      </c>
      <c r="W247" s="48" t="str">
        <f>VLOOKUP(A247,'[28]Audit information - OS'!A:N,2,FALSE)</f>
        <v>Qualified</v>
      </c>
      <c r="X247" s="48" t="str">
        <f>VLOOKUP(A247,'[28]Audit information - OS'!A:O,3,FALSE)</f>
        <v>2024/07/31</v>
      </c>
      <c r="Y247" s="2" t="e">
        <f>VLOOKUP(A247,'[28]AGSA - SOE'!A:A,1,FALSE)</f>
        <v>#N/A</v>
      </c>
      <c r="Z247" s="2" t="str">
        <f>(IFERROR(VLOOKUP(A247,'[28]KSD auditees'!A:A,1,FALSE),"0"))</f>
        <v>0</v>
      </c>
      <c r="AA247" s="29">
        <f>VLOOKUP(A247,[28]Budget!A:L,10,FALSE)</f>
        <v>10582995</v>
      </c>
      <c r="AB247" s="49" t="str">
        <f>IF(_xlfn.XLOOKUP(A247,'[28]Outstanding audits'!A:A,'[28]Outstanding audits'!A:A,"",0)="","No","Yes")</f>
        <v>No</v>
      </c>
      <c r="AC247" s="29">
        <f>_xlfn.XLOOKUP(A247,'[28]Budget 18-19'!A:A,'[28]Budget 18-19'!J:J,"0")</f>
        <v>14066767</v>
      </c>
      <c r="AD247" s="49" t="str">
        <f>_xlfn.XLOOKUP(A247,'[28]ASMIS 2022-23'!A:A,'[28]ASMIS 2022-23'!I:I,"",0)</f>
        <v>Qualified</v>
      </c>
      <c r="AJ247" s="29">
        <f>_xlfn.XLOOKUP(A247,'[28]Budget 22-23'!A:A,'[28]Budget 22-23'!J:J,"0")</f>
        <v>12585349</v>
      </c>
      <c r="AM247" s="29">
        <f>VLOOKUP(A247,[28]Budget!A:L,11,FALSE)</f>
        <v>335581</v>
      </c>
      <c r="AN247" s="29">
        <f>VLOOKUP(A247,[28]Budget!A:L,12,FALSE)</f>
        <v>10247414</v>
      </c>
      <c r="AP247" s="50">
        <f t="shared" si="4"/>
        <v>0</v>
      </c>
    </row>
    <row r="248" spans="1:42" ht="21" customHeight="1" x14ac:dyDescent="0.25">
      <c r="A248" s="43">
        <v>1301</v>
      </c>
      <c r="B248" s="44" t="s">
        <v>58</v>
      </c>
      <c r="C248" s="44" t="s">
        <v>379</v>
      </c>
      <c r="D248" s="44" t="s">
        <v>448</v>
      </c>
      <c r="E248" s="44" t="s">
        <v>492</v>
      </c>
      <c r="F248" s="44" t="s">
        <v>437</v>
      </c>
      <c r="G248" s="44" t="s">
        <v>1</v>
      </c>
      <c r="H248" s="44" t="s">
        <v>447</v>
      </c>
      <c r="I248" s="44" t="s">
        <v>1</v>
      </c>
      <c r="J248" s="52" t="s">
        <v>26</v>
      </c>
      <c r="K248" s="52" t="s">
        <v>26</v>
      </c>
      <c r="L248" s="52" t="s">
        <v>26</v>
      </c>
      <c r="M248" s="52" t="s">
        <v>26</v>
      </c>
      <c r="N248" s="53" t="s">
        <v>26</v>
      </c>
      <c r="O248" s="47" t="str">
        <f>VLOOKUP(A248,'[28]191-2022-23'!A:P,13,FALSE)</f>
        <v>Qualified</v>
      </c>
      <c r="Q248" s="2" t="str">
        <f>VLOOKUP(A248,'[28]Audit information - OS'!A:J,4,FALSE)</f>
        <v>Unchanged</v>
      </c>
      <c r="R248" s="2" t="s">
        <v>18</v>
      </c>
      <c r="S248" s="2" t="s">
        <v>18</v>
      </c>
      <c r="T248" s="48" t="str">
        <f>VLOOKUP(A248,'[28]Audit information - OS'!A:K,5,FALSE)</f>
        <v>Qualified</v>
      </c>
      <c r="U248" s="48">
        <f>VLOOKUP(A248,'[28]Audit information - OS'!A:L,6,FALSE)</f>
        <v>0</v>
      </c>
      <c r="V248" s="48">
        <f>VLOOKUP(A248,'[28]Audit information - OS'!A:M,7,FALSE)</f>
        <v>0</v>
      </c>
      <c r="W248" s="48" t="str">
        <f>VLOOKUP(A248,'[28]Audit information - OS'!A:N,2,FALSE)</f>
        <v>Qualified</v>
      </c>
      <c r="X248" s="48" t="str">
        <f>VLOOKUP(A248,'[28]Audit information - OS'!A:O,3,FALSE)</f>
        <v>2024/05/31</v>
      </c>
      <c r="Y248" s="2" t="e">
        <f>VLOOKUP(A248,'[28]AGSA - SOE'!A:A,1,FALSE)</f>
        <v>#N/A</v>
      </c>
      <c r="Z248" s="2">
        <f>(IFERROR(VLOOKUP(A248,'[28]KSD auditees'!A:A,1,FALSE),"0"))</f>
        <v>1301</v>
      </c>
      <c r="AA248" s="29">
        <f>VLOOKUP(A248,[28]Budget!A:L,10,FALSE)</f>
        <v>170373846</v>
      </c>
      <c r="AB248" s="49" t="str">
        <f>IF(_xlfn.XLOOKUP(A248,'[28]Outstanding audits'!A:A,'[28]Outstanding audits'!A:A,"",0)="","No","Yes")</f>
        <v>No</v>
      </c>
      <c r="AC248" s="29">
        <f>_xlfn.XLOOKUP(A248,'[28]Budget 18-19'!A:A,'[28]Budget 18-19'!J:J,"0")</f>
        <v>180000092</v>
      </c>
      <c r="AD248" s="49" t="str">
        <f>_xlfn.XLOOKUP(A248,'[28]ASMIS 2022-23'!A:A,'[28]ASMIS 2022-23'!I:I,"",0)</f>
        <v>Qualified</v>
      </c>
      <c r="AJ248" s="29">
        <f>_xlfn.XLOOKUP(A248,'[28]Budget 22-23'!A:A,'[28]Budget 22-23'!J:J,"0")</f>
        <v>175438788</v>
      </c>
      <c r="AM248" s="29">
        <f>VLOOKUP(A248,[28]Budget!A:L,11,FALSE)</f>
        <v>3306595</v>
      </c>
      <c r="AN248" s="29">
        <f>VLOOKUP(A248,[28]Budget!A:L,12,FALSE)</f>
        <v>167067251</v>
      </c>
      <c r="AP248" s="50">
        <f t="shared" si="4"/>
        <v>0</v>
      </c>
    </row>
    <row r="249" spans="1:42" ht="21" customHeight="1" x14ac:dyDescent="0.25">
      <c r="A249" s="43">
        <v>170</v>
      </c>
      <c r="B249" s="44" t="s">
        <v>1107</v>
      </c>
      <c r="C249" s="44" t="s">
        <v>352</v>
      </c>
      <c r="D249" s="44" t="s">
        <v>448</v>
      </c>
      <c r="E249" s="44" t="s">
        <v>1086</v>
      </c>
      <c r="F249" s="44" t="s">
        <v>1086</v>
      </c>
      <c r="G249" s="44" t="s">
        <v>1</v>
      </c>
      <c r="H249" s="44" t="s">
        <v>1</v>
      </c>
      <c r="I249" s="44" t="s">
        <v>1</v>
      </c>
      <c r="J249" s="45" t="s">
        <v>33</v>
      </c>
      <c r="K249" s="45" t="s">
        <v>33</v>
      </c>
      <c r="L249" s="45" t="s">
        <v>33</v>
      </c>
      <c r="M249" s="45" t="s">
        <v>33</v>
      </c>
      <c r="N249" s="46" t="s">
        <v>33</v>
      </c>
      <c r="O249" s="47" t="str">
        <f>VLOOKUP(A249,'[28]191-2022-23'!A:P,13,FALSE)</f>
        <v>Unqualified with no findings</v>
      </c>
      <c r="Q249" s="2" t="str">
        <f>VLOOKUP(A249,'[28]Audit information - OS'!A:J,4,FALSE)</f>
        <v>Unchanged</v>
      </c>
      <c r="R249" s="2" t="s">
        <v>18</v>
      </c>
      <c r="S249" s="2" t="s">
        <v>18</v>
      </c>
      <c r="T249" s="48" t="str">
        <f>VLOOKUP(A249,'[28]Audit information - OS'!A:K,5,FALSE)</f>
        <v>Financially unqualified with no findings on predetermined objectives or compliance with laws and regulations</v>
      </c>
      <c r="U249" s="48">
        <f>VLOOKUP(A249,'[28]Audit information - OS'!A:L,6,FALSE)</f>
        <v>0</v>
      </c>
      <c r="V249" s="48">
        <f>VLOOKUP(A249,'[28]Audit information - OS'!A:M,7,FALSE)</f>
        <v>0</v>
      </c>
      <c r="W249" s="48" t="str">
        <f>VLOOKUP(A249,'[28]Audit information - OS'!A:N,2,FALSE)</f>
        <v>Financially unqualified with no findings on predetermined objectives or compliance with laws and regulations</v>
      </c>
      <c r="X249" s="48" t="str">
        <f>VLOOKUP(A249,'[28]Audit information - OS'!A:O,3,FALSE)</f>
        <v>2024/07/31</v>
      </c>
      <c r="Y249" s="2" t="e">
        <f>VLOOKUP(A249,'[28]AGSA - SOE'!A:A,1,FALSE)</f>
        <v>#N/A</v>
      </c>
      <c r="Z249" s="2" t="str">
        <f>(IFERROR(VLOOKUP(A249,'[28]KSD auditees'!A:A,1,FALSE),"0"))</f>
        <v>0</v>
      </c>
      <c r="AA249" s="29">
        <f>VLOOKUP(A249,[28]Budget!A:L,10,FALSE)</f>
        <v>2463029000</v>
      </c>
      <c r="AB249" s="49" t="str">
        <f>IF(_xlfn.XLOOKUP(A249,'[28]Outstanding audits'!A:A,'[28]Outstanding audits'!A:A,"",0)="","No","Yes")</f>
        <v>No</v>
      </c>
      <c r="AC249" s="29">
        <f>_xlfn.XLOOKUP(A249,'[28]Budget 18-19'!A:A,'[28]Budget 18-19'!J:J,"0")</f>
        <v>931542000</v>
      </c>
      <c r="AD249" s="49" t="str">
        <f>_xlfn.XLOOKUP(A249,'[28]ASMIS 2022-23'!A:A,'[28]ASMIS 2022-23'!I:I,"",0)</f>
        <v>Unqualified with no findings</v>
      </c>
      <c r="AJ249" s="29">
        <f>_xlfn.XLOOKUP(A249,'[28]Budget 22-23'!A:A,'[28]Budget 22-23'!J:J,"0")</f>
        <v>1971611000</v>
      </c>
      <c r="AM249" s="29">
        <f>VLOOKUP(A249,[28]Budget!A:L,11,FALSE)</f>
        <v>1726538000</v>
      </c>
      <c r="AN249" s="29">
        <f>VLOOKUP(A249,[28]Budget!A:L,12,FALSE)</f>
        <v>736491000</v>
      </c>
      <c r="AP249" s="50">
        <f t="shared" si="4"/>
        <v>0</v>
      </c>
    </row>
    <row r="250" spans="1:42" ht="30" customHeight="1" x14ac:dyDescent="0.25">
      <c r="A250" s="43">
        <v>1223</v>
      </c>
      <c r="B250" s="44" t="s">
        <v>770</v>
      </c>
      <c r="C250" s="44" t="s">
        <v>546</v>
      </c>
      <c r="D250" s="44" t="s">
        <v>448</v>
      </c>
      <c r="E250" s="44" t="s">
        <v>737</v>
      </c>
      <c r="F250" s="44" t="s">
        <v>437</v>
      </c>
      <c r="G250" s="44" t="s">
        <v>1</v>
      </c>
      <c r="H250" s="44" t="s">
        <v>739</v>
      </c>
      <c r="I250" s="44" t="s">
        <v>1</v>
      </c>
      <c r="J250" s="51" t="s">
        <v>17</v>
      </c>
      <c r="K250" s="51" t="s">
        <v>17</v>
      </c>
      <c r="L250" s="51" t="s">
        <v>17</v>
      </c>
      <c r="M250" s="51" t="s">
        <v>17</v>
      </c>
      <c r="N250" s="54" t="s">
        <v>17</v>
      </c>
      <c r="O250" s="47" t="str">
        <f>VLOOKUP(A250,'[28]191-2022-23'!A:P,13,FALSE)</f>
        <v>Unqualified with findings</v>
      </c>
      <c r="Q250" s="2" t="str">
        <f>VLOOKUP(A250,'[28]Audit information - OS'!A:J,4,FALSE)</f>
        <v>Unchanged</v>
      </c>
      <c r="R250" s="2" t="s">
        <v>18</v>
      </c>
      <c r="S250" s="2" t="s">
        <v>18</v>
      </c>
      <c r="T250" s="48" t="str">
        <f>VLOOKUP(A250,'[28]Audit information - OS'!A:K,5,FALSE)</f>
        <v>Financially unqualified with findings on predetermined objectives and/or compliance with laws and regulations</v>
      </c>
      <c r="U250" s="48" t="str">
        <f>VLOOKUP(A250,'[28]Audit information - OS'!A:L,6,FALSE)</f>
        <v>Auditee delays - Disagreement on technical/legal matters</v>
      </c>
      <c r="V250" s="48">
        <f>VLOOKUP(A250,'[28]Audit information - OS'!A:M,7,FALSE)</f>
        <v>0</v>
      </c>
      <c r="W250" s="48" t="str">
        <f>VLOOKUP(A250,'[28]Audit information - OS'!A:N,2,FALSE)</f>
        <v>Financially unqualified with findings on predetermined objectives and/or compliance with laws and regulations</v>
      </c>
      <c r="X250" s="48" t="str">
        <f>VLOOKUP(A250,'[28]Audit information - OS'!A:O,3,FALSE)</f>
        <v>2024/08/31</v>
      </c>
      <c r="Y250" s="2" t="e">
        <f>VLOOKUP(A250,'[28]AGSA - SOE'!A:A,1,FALSE)</f>
        <v>#N/A</v>
      </c>
      <c r="Z250" s="2" t="str">
        <f>(IFERROR(VLOOKUP(A250,'[28]KSD auditees'!A:A,1,FALSE),"0"))</f>
        <v>0</v>
      </c>
      <c r="AA250" s="29">
        <f>VLOOKUP(A250,[28]Budget!A:L,10,FALSE)</f>
        <v>1398172000</v>
      </c>
      <c r="AB250" s="49" t="str">
        <f>IF(_xlfn.XLOOKUP(A250,'[28]Outstanding audits'!A:A,'[28]Outstanding audits'!A:A,"",0)="","No","Yes")</f>
        <v>No</v>
      </c>
      <c r="AC250" s="29">
        <f>_xlfn.XLOOKUP(A250,'[28]Budget 18-19'!A:A,'[28]Budget 18-19'!J:J,"0")</f>
        <v>1135226000</v>
      </c>
      <c r="AD250" s="49" t="str">
        <f>_xlfn.XLOOKUP(A250,'[28]ASMIS 2022-23'!A:A,'[28]ASMIS 2022-23'!I:I,"",0)</f>
        <v>Unqualified with findings</v>
      </c>
      <c r="AJ250" s="29">
        <f>_xlfn.XLOOKUP(A250,'[28]Budget 22-23'!A:A,'[28]Budget 22-23'!J:J,"0")</f>
        <v>1234606000</v>
      </c>
      <c r="AM250" s="29">
        <f>VLOOKUP(A250,[28]Budget!A:L,11,FALSE)</f>
        <v>122708000</v>
      </c>
      <c r="AN250" s="29">
        <f>VLOOKUP(A250,[28]Budget!A:L,12,FALSE)</f>
        <v>1275464000</v>
      </c>
      <c r="AP250" s="50">
        <f t="shared" si="4"/>
        <v>0</v>
      </c>
    </row>
    <row r="251" spans="1:42" ht="30" customHeight="1" x14ac:dyDescent="0.25">
      <c r="A251" s="43">
        <v>171</v>
      </c>
      <c r="B251" s="44" t="s">
        <v>916</v>
      </c>
      <c r="C251" s="44" t="s">
        <v>546</v>
      </c>
      <c r="D251" s="44" t="s">
        <v>448</v>
      </c>
      <c r="E251" s="44" t="s">
        <v>896</v>
      </c>
      <c r="F251" s="44" t="s">
        <v>437</v>
      </c>
      <c r="G251" s="44" t="s">
        <v>1</v>
      </c>
      <c r="H251" s="44" t="s">
        <v>900</v>
      </c>
      <c r="I251" s="44" t="s">
        <v>1</v>
      </c>
      <c r="J251" s="52" t="s">
        <v>26</v>
      </c>
      <c r="K251" s="69" t="s">
        <v>94</v>
      </c>
      <c r="L251" s="69" t="s">
        <v>94</v>
      </c>
      <c r="M251" s="69" t="s">
        <v>94</v>
      </c>
      <c r="N251" s="64" t="s">
        <v>94</v>
      </c>
      <c r="O251" s="47" t="str">
        <f>VLOOKUP(A251,'[28]191-2022-23'!A:P,13,FALSE)</f>
        <v>Qualified</v>
      </c>
      <c r="Q251" s="2" t="str">
        <f>VLOOKUP(A251,'[28]Audit information - OS'!A:J,4,FALSE)</f>
        <v>Improved</v>
      </c>
      <c r="R251" s="2" t="s">
        <v>29</v>
      </c>
      <c r="S251" s="2" t="s">
        <v>18</v>
      </c>
      <c r="T251" s="48" t="str">
        <f>VLOOKUP(A251,'[28]Audit information - OS'!A:K,5,FALSE)</f>
        <v>Qualified</v>
      </c>
      <c r="U251" s="48">
        <f>VLOOKUP(A251,'[28]Audit information - OS'!A:L,6,FALSE)</f>
        <v>0</v>
      </c>
      <c r="V251" s="48">
        <f>VLOOKUP(A251,'[28]Audit information - OS'!A:M,7,FALSE)</f>
        <v>0</v>
      </c>
      <c r="W251" s="48" t="str">
        <f>VLOOKUP(A251,'[28]Audit information - OS'!A:N,2,FALSE)</f>
        <v>Disclaimer</v>
      </c>
      <c r="X251" s="48" t="str">
        <f>VLOOKUP(A251,'[28]Audit information - OS'!A:O,3,FALSE)</f>
        <v>2024/07/31</v>
      </c>
      <c r="Y251" s="2" t="e">
        <f>VLOOKUP(A251,'[28]AGSA - SOE'!A:A,1,FALSE)</f>
        <v>#N/A</v>
      </c>
      <c r="Z251" s="2" t="str">
        <f>(IFERROR(VLOOKUP(A251,'[28]KSD auditees'!A:A,1,FALSE),"0"))</f>
        <v>0</v>
      </c>
      <c r="AA251" s="29">
        <f>VLOOKUP(A251,[28]Budget!A:L,10,FALSE)</f>
        <v>2147157000</v>
      </c>
      <c r="AB251" s="49" t="str">
        <f>IF(_xlfn.XLOOKUP(A251,'[28]Outstanding audits'!A:A,'[28]Outstanding audits'!A:A,"",0)="","No","Yes")</f>
        <v>No</v>
      </c>
      <c r="AC251" s="29">
        <f>_xlfn.XLOOKUP(A251,'[28]Budget 18-19'!A:A,'[28]Budget 18-19'!J:J,"0")</f>
        <v>695736000</v>
      </c>
      <c r="AD251" s="49" t="str">
        <f>_xlfn.XLOOKUP(A251,'[28]ASMIS 2022-23'!A:A,'[28]ASMIS 2022-23'!I:I,"",0)</f>
        <v>Audit not finalised at legislated date</v>
      </c>
      <c r="AJ251" s="29">
        <f>_xlfn.XLOOKUP(A251,'[28]Budget 22-23'!A:A,'[28]Budget 22-23'!J:J,"0")</f>
        <v>1853556000</v>
      </c>
      <c r="AM251" s="29">
        <f>VLOOKUP(A251,[28]Budget!A:L,11,FALSE)</f>
        <v>668367000</v>
      </c>
      <c r="AN251" s="29">
        <f>VLOOKUP(A251,[28]Budget!A:L,12,FALSE)</f>
        <v>1478790000</v>
      </c>
      <c r="AP251" s="50">
        <f t="shared" si="4"/>
        <v>0</v>
      </c>
    </row>
    <row r="252" spans="1:42" ht="21" customHeight="1" x14ac:dyDescent="0.25">
      <c r="A252" s="43">
        <v>1415</v>
      </c>
      <c r="B252" s="44" t="s">
        <v>771</v>
      </c>
      <c r="C252" s="44" t="s">
        <v>546</v>
      </c>
      <c r="D252" s="44" t="s">
        <v>448</v>
      </c>
      <c r="E252" s="44" t="s">
        <v>737</v>
      </c>
      <c r="F252" s="44" t="s">
        <v>437</v>
      </c>
      <c r="G252" s="44" t="s">
        <v>1</v>
      </c>
      <c r="H252" s="44" t="s">
        <v>739</v>
      </c>
      <c r="I252" s="44" t="s">
        <v>1</v>
      </c>
      <c r="J252" s="45" t="s">
        <v>33</v>
      </c>
      <c r="K252" s="45" t="s">
        <v>33</v>
      </c>
      <c r="L252" s="51" t="s">
        <v>17</v>
      </c>
      <c r="M252" s="51" t="s">
        <v>17</v>
      </c>
      <c r="N252" s="54" t="s">
        <v>17</v>
      </c>
      <c r="O252" s="47" t="str">
        <f>VLOOKUP(A252,'[28]191-2022-23'!A:P,13,FALSE)</f>
        <v>Unqualified with findings</v>
      </c>
      <c r="Q252" s="2" t="str">
        <f>VLOOKUP(A252,'[28]Audit information - OS'!A:J,4,FALSE)</f>
        <v>Unchanged</v>
      </c>
      <c r="R252" s="2" t="s">
        <v>29</v>
      </c>
      <c r="S252" s="2" t="s">
        <v>29</v>
      </c>
      <c r="T252" s="48" t="str">
        <f>VLOOKUP(A252,'[28]Audit information - OS'!A:K,5,FALSE)</f>
        <v>Financially unqualified with no findings on predetermined objectives or compliance with laws and regulations</v>
      </c>
      <c r="U252" s="48">
        <f>VLOOKUP(A252,'[28]Audit information - OS'!A:L,6,FALSE)</f>
        <v>0</v>
      </c>
      <c r="V252" s="48">
        <f>VLOOKUP(A252,'[28]Audit information - OS'!A:M,7,FALSE)</f>
        <v>0</v>
      </c>
      <c r="W252" s="48" t="str">
        <f>VLOOKUP(A252,'[28]Audit information - OS'!A:N,2,FALSE)</f>
        <v>Financially unqualified with no findings on predetermined objectives or compliance with laws and regulations</v>
      </c>
      <c r="X252" s="48" t="str">
        <f>VLOOKUP(A252,'[28]Audit information - OS'!A:O,3,FALSE)</f>
        <v>2024/07/31</v>
      </c>
      <c r="Y252" s="2" t="e">
        <f>VLOOKUP(A252,'[28]AGSA - SOE'!A:A,1,FALSE)</f>
        <v>#N/A</v>
      </c>
      <c r="Z252" s="2" t="str">
        <f>(IFERROR(VLOOKUP(A252,'[28]KSD auditees'!A:A,1,FALSE),"0"))</f>
        <v>0</v>
      </c>
      <c r="AA252" s="29">
        <f>VLOOKUP(A252,[28]Budget!A:L,10,FALSE)</f>
        <v>272089000</v>
      </c>
      <c r="AB252" s="49" t="str">
        <f>IF(_xlfn.XLOOKUP(A252,'[28]Outstanding audits'!A:A,'[28]Outstanding audits'!A:A,"",0)="","No","Yes")</f>
        <v>No</v>
      </c>
      <c r="AC252" s="29">
        <f>_xlfn.XLOOKUP(A252,'[28]Budget 18-19'!A:A,'[28]Budget 18-19'!J:J,"0")</f>
        <v>340135318</v>
      </c>
      <c r="AD252" s="49" t="str">
        <f>_xlfn.XLOOKUP(A252,'[28]ASMIS 2022-23'!A:A,'[28]ASMIS 2022-23'!I:I,"",0)</f>
        <v>Unqualified with no findings</v>
      </c>
      <c r="AJ252" s="29">
        <f>_xlfn.XLOOKUP(A252,'[28]Budget 22-23'!A:A,'[28]Budget 22-23'!J:J,"0")</f>
        <v>321706764</v>
      </c>
      <c r="AM252" s="29">
        <f>VLOOKUP(A252,[28]Budget!A:L,11,FALSE)</f>
        <v>2935000</v>
      </c>
      <c r="AN252" s="29">
        <f>VLOOKUP(A252,[28]Budget!A:L,12,FALSE)</f>
        <v>269154000</v>
      </c>
      <c r="AP252" s="50">
        <f t="shared" si="4"/>
        <v>0</v>
      </c>
    </row>
    <row r="253" spans="1:42" ht="20.25" customHeight="1" x14ac:dyDescent="0.25">
      <c r="A253" s="43">
        <v>1355</v>
      </c>
      <c r="B253" s="44" t="s">
        <v>1290</v>
      </c>
      <c r="C253" s="44" t="s">
        <v>450</v>
      </c>
      <c r="D253" s="44" t="s">
        <v>448</v>
      </c>
      <c r="E253" s="44" t="s">
        <v>625</v>
      </c>
      <c r="F253" s="44" t="s">
        <v>625</v>
      </c>
      <c r="G253" s="44" t="s">
        <v>1</v>
      </c>
      <c r="H253" s="44" t="s">
        <v>1</v>
      </c>
      <c r="I253" s="44" t="s">
        <v>1</v>
      </c>
      <c r="J253" s="51" t="s">
        <v>17</v>
      </c>
      <c r="K253" s="51" t="s">
        <v>17</v>
      </c>
      <c r="L253" s="51" t="s">
        <v>17</v>
      </c>
      <c r="M253" s="51" t="s">
        <v>17</v>
      </c>
      <c r="N253" s="54" t="s">
        <v>17</v>
      </c>
      <c r="O253" s="47" t="str">
        <f>VLOOKUP(A253,'[28]191-2022-23'!A:P,13,FALSE)</f>
        <v>Unqualified with findings</v>
      </c>
      <c r="Q253" s="2" t="str">
        <f>VLOOKUP(A253,'[28]Audit information - OS'!A:J,4,FALSE)</f>
        <v>Unchanged</v>
      </c>
      <c r="R253" s="2" t="s">
        <v>18</v>
      </c>
      <c r="S253" s="2" t="s">
        <v>18</v>
      </c>
      <c r="T253" s="48" t="str">
        <f>VLOOKUP(A253,'[28]Audit information - OS'!A:K,5,FALSE)</f>
        <v>Financially unqualified with findings on predetermined objectives and/or compliance with laws and regulations</v>
      </c>
      <c r="U253" s="48">
        <f>VLOOKUP(A253,'[28]Audit information - OS'!A:L,6,FALSE)</f>
        <v>0</v>
      </c>
      <c r="V253" s="48">
        <f>VLOOKUP(A253,'[28]Audit information - OS'!A:M,7,FALSE)</f>
        <v>0</v>
      </c>
      <c r="W253" s="48" t="str">
        <f>VLOOKUP(A253,'[28]Audit information - OS'!A:N,2,FALSE)</f>
        <v>Financially unqualified with findings on predetermined objectives and/or compliance with laws and regulations</v>
      </c>
      <c r="X253" s="48" t="str">
        <f>VLOOKUP(A253,'[28]Audit information - OS'!A:O,3,FALSE)</f>
        <v>2024/07/31</v>
      </c>
      <c r="Y253" s="2" t="e">
        <f>VLOOKUP(A253,'[28]AGSA - SOE'!A:A,1,FALSE)</f>
        <v>#N/A</v>
      </c>
      <c r="Z253" s="2" t="str">
        <f>(IFERROR(VLOOKUP(A253,'[28]KSD auditees'!A:A,1,FALSE),"0"))</f>
        <v>0</v>
      </c>
      <c r="AA253" s="29">
        <f>VLOOKUP(A253,[28]Budget!A:L,10,FALSE)</f>
        <v>601832232</v>
      </c>
      <c r="AB253" s="49" t="str">
        <f>IF(_xlfn.XLOOKUP(A253,'[28]Outstanding audits'!A:A,'[28]Outstanding audits'!A:A,"",0)="","No","Yes")</f>
        <v>No</v>
      </c>
      <c r="AC253" s="29">
        <f>_xlfn.XLOOKUP(A253,'[28]Budget 18-19'!A:A,'[28]Budget 18-19'!J:J,"0")</f>
        <v>1013236932</v>
      </c>
      <c r="AD253" s="49" t="str">
        <f>_xlfn.XLOOKUP(A253,'[28]ASMIS 2022-23'!A:A,'[28]ASMIS 2022-23'!I:I,"",0)</f>
        <v>Unqualified with findings</v>
      </c>
      <c r="AJ253" s="29">
        <f>_xlfn.XLOOKUP(A253,'[28]Budget 22-23'!A:A,'[28]Budget 22-23'!J:J,"0")</f>
        <v>422882890</v>
      </c>
      <c r="AM253" s="29">
        <f>VLOOKUP(A253,[28]Budget!A:L,11,FALSE)</f>
        <v>117500000</v>
      </c>
      <c r="AN253" s="29">
        <f>VLOOKUP(A253,[28]Budget!A:L,12,FALSE)</f>
        <v>484332232</v>
      </c>
      <c r="AP253" s="50">
        <f t="shared" si="4"/>
        <v>0</v>
      </c>
    </row>
    <row r="254" spans="1:42" ht="21" customHeight="1" x14ac:dyDescent="0.25">
      <c r="A254" s="43">
        <v>174</v>
      </c>
      <c r="B254" s="44" t="s">
        <v>702</v>
      </c>
      <c r="C254" s="44" t="s">
        <v>502</v>
      </c>
      <c r="D254" s="44" t="s">
        <v>448</v>
      </c>
      <c r="E254" s="44" t="s">
        <v>683</v>
      </c>
      <c r="F254" s="44" t="s">
        <v>437</v>
      </c>
      <c r="G254" s="44" t="s">
        <v>1</v>
      </c>
      <c r="H254" s="44" t="s">
        <v>695</v>
      </c>
      <c r="I254" s="44" t="s">
        <v>1</v>
      </c>
      <c r="J254" s="45" t="s">
        <v>33</v>
      </c>
      <c r="K254" s="45" t="s">
        <v>33</v>
      </c>
      <c r="L254" s="45" t="s">
        <v>33</v>
      </c>
      <c r="M254" s="45" t="s">
        <v>33</v>
      </c>
      <c r="N254" s="46" t="s">
        <v>33</v>
      </c>
      <c r="O254" s="47" t="str">
        <f>VLOOKUP(A254,'[28]191-2022-23'!A:P,13,FALSE)</f>
        <v>Unqualified with no findings</v>
      </c>
      <c r="Q254" s="2" t="str">
        <f>VLOOKUP(A254,'[28]Audit information - OS'!A:J,4,FALSE)</f>
        <v>Unchanged</v>
      </c>
      <c r="R254" s="2" t="s">
        <v>18</v>
      </c>
      <c r="S254" s="2" t="s">
        <v>18</v>
      </c>
      <c r="T254" s="48" t="str">
        <f>VLOOKUP(A254,'[28]Audit information - OS'!A:K,5,FALSE)</f>
        <v>Financially unqualified with no findings on predetermined objectives or compliance with laws and regulations</v>
      </c>
      <c r="U254" s="48">
        <f>VLOOKUP(A254,'[28]Audit information - OS'!A:L,6,FALSE)</f>
        <v>0</v>
      </c>
      <c r="V254" s="48">
        <f>VLOOKUP(A254,'[28]Audit information - OS'!A:M,7,FALSE)</f>
        <v>0</v>
      </c>
      <c r="W254" s="48" t="str">
        <f>VLOOKUP(A254,'[28]Audit information - OS'!A:N,2,FALSE)</f>
        <v>Financially unqualified with no findings on predetermined objectives or compliance with laws and regulations</v>
      </c>
      <c r="X254" s="48" t="str">
        <f>VLOOKUP(A254,'[28]Audit information - OS'!A:O,3,FALSE)</f>
        <v>2024/07/31</v>
      </c>
      <c r="Y254" s="2" t="e">
        <f>VLOOKUP(A254,'[28]AGSA - SOE'!A:A,1,FALSE)</f>
        <v>#N/A</v>
      </c>
      <c r="Z254" s="2" t="str">
        <f>(IFERROR(VLOOKUP(A254,'[28]KSD auditees'!A:A,1,FALSE),"0"))</f>
        <v>0</v>
      </c>
      <c r="AA254" s="29">
        <f>VLOOKUP(A254,[28]Budget!A:L,10,FALSE)</f>
        <v>0</v>
      </c>
      <c r="AB254" s="49" t="str">
        <f>IF(_xlfn.XLOOKUP(A254,'[28]Outstanding audits'!A:A,'[28]Outstanding audits'!A:A,"",0)="","No","Yes")</f>
        <v>No</v>
      </c>
      <c r="AC254" s="29">
        <f>_xlfn.XLOOKUP(A254,'[28]Budget 18-19'!A:A,'[28]Budget 18-19'!J:J,"0")</f>
        <v>0</v>
      </c>
      <c r="AD254" s="49" t="str">
        <f>_xlfn.XLOOKUP(A254,'[28]ASMIS 2022-23'!A:A,'[28]ASMIS 2022-23'!I:I,"",0)</f>
        <v>Unqualified with no findings</v>
      </c>
      <c r="AJ254" s="29">
        <f>_xlfn.XLOOKUP(A254,'[28]Budget 22-23'!A:A,'[28]Budget 22-23'!J:J,"0")</f>
        <v>0</v>
      </c>
      <c r="AM254" s="29">
        <f>VLOOKUP(A254,[28]Budget!A:L,11,FALSE)</f>
        <v>0</v>
      </c>
      <c r="AN254" s="29">
        <f>VLOOKUP(A254,[28]Budget!A:L,12,FALSE)</f>
        <v>0</v>
      </c>
      <c r="AP254" s="50">
        <f t="shared" si="4"/>
        <v>0</v>
      </c>
    </row>
    <row r="255" spans="1:42" ht="21" customHeight="1" x14ac:dyDescent="0.25">
      <c r="A255" s="43">
        <v>184</v>
      </c>
      <c r="B255" s="44" t="s">
        <v>59</v>
      </c>
      <c r="C255" s="44" t="s">
        <v>323</v>
      </c>
      <c r="D255" s="44" t="s">
        <v>448</v>
      </c>
      <c r="E255" s="44" t="s">
        <v>941</v>
      </c>
      <c r="F255" s="44" t="s">
        <v>437</v>
      </c>
      <c r="G255" s="44" t="s">
        <v>1</v>
      </c>
      <c r="H255" s="44" t="s">
        <v>447</v>
      </c>
      <c r="I255" s="44" t="s">
        <v>1</v>
      </c>
      <c r="J255" s="51" t="s">
        <v>17</v>
      </c>
      <c r="K255" s="52" t="s">
        <v>26</v>
      </c>
      <c r="L255" s="51" t="s">
        <v>17</v>
      </c>
      <c r="M255" s="51" t="s">
        <v>17</v>
      </c>
      <c r="N255" s="54" t="s">
        <v>17</v>
      </c>
      <c r="O255" s="47" t="str">
        <f>VLOOKUP(A255,'[28]191-2022-23'!A:P,13,FALSE)</f>
        <v>Unqualified with findings</v>
      </c>
      <c r="Q255" s="2" t="str">
        <f>VLOOKUP(A255,'[28]Audit information - OS'!A:J,4,FALSE)</f>
        <v>Improved</v>
      </c>
      <c r="R255" s="2" t="s">
        <v>18</v>
      </c>
      <c r="S255" s="2" t="s">
        <v>18</v>
      </c>
      <c r="T255" s="48" t="str">
        <f>VLOOKUP(A255,'[28]Audit information - OS'!A:K,5,FALSE)</f>
        <v>Financially unqualified with findings on predetermined objectives and/or compliance with laws and regulations</v>
      </c>
      <c r="U255" s="48">
        <f>VLOOKUP(A255,'[28]Audit information - OS'!A:L,6,FALSE)</f>
        <v>0</v>
      </c>
      <c r="V255" s="48">
        <f>VLOOKUP(A255,'[28]Audit information - OS'!A:M,7,FALSE)</f>
        <v>0</v>
      </c>
      <c r="W255" s="48" t="str">
        <f>VLOOKUP(A255,'[28]Audit information - OS'!A:N,2,FALSE)</f>
        <v>Financially unqualified with findings on predetermined objectives and/or compliance with laws and regulations</v>
      </c>
      <c r="X255" s="48" t="str">
        <f>VLOOKUP(A255,'[28]Audit information - OS'!A:O,3,FALSE)</f>
        <v>2024/07/31</v>
      </c>
      <c r="Y255" s="2" t="e">
        <f>VLOOKUP(A255,'[28]AGSA - SOE'!A:A,1,FALSE)</f>
        <v>#N/A</v>
      </c>
      <c r="Z255" s="2">
        <f>(IFERROR(VLOOKUP(A255,'[28]KSD auditees'!A:A,1,FALSE),"0"))</f>
        <v>184</v>
      </c>
      <c r="AA255" s="29">
        <f>VLOOKUP(A255,[28]Budget!A:L,10,FALSE)</f>
        <v>1026579000</v>
      </c>
      <c r="AB255" s="49" t="str">
        <f>IF(_xlfn.XLOOKUP(A255,'[28]Outstanding audits'!A:A,'[28]Outstanding audits'!A:A,"",0)="","No","Yes")</f>
        <v>No</v>
      </c>
      <c r="AC255" s="29">
        <f>_xlfn.XLOOKUP(A255,'[28]Budget 18-19'!A:A,'[28]Budget 18-19'!J:J,"0")</f>
        <v>671608000</v>
      </c>
      <c r="AD255" s="49" t="str">
        <f>_xlfn.XLOOKUP(A255,'[28]ASMIS 2022-23'!A:A,'[28]ASMIS 2022-23'!I:I,"",0)</f>
        <v>Qualified</v>
      </c>
      <c r="AJ255" s="29">
        <f>_xlfn.XLOOKUP(A255,'[28]Budget 22-23'!A:A,'[28]Budget 22-23'!J:J,"0")</f>
        <v>998921000</v>
      </c>
      <c r="AM255" s="29">
        <f>VLOOKUP(A255,[28]Budget!A:L,11,FALSE)</f>
        <v>5000000</v>
      </c>
      <c r="AN255" s="29">
        <f>VLOOKUP(A255,[28]Budget!A:L,12,FALSE)</f>
        <v>1021579000</v>
      </c>
      <c r="AP255" s="50">
        <f t="shared" si="4"/>
        <v>0</v>
      </c>
    </row>
    <row r="256" spans="1:42" ht="21" customHeight="1" x14ac:dyDescent="0.25">
      <c r="A256" s="43">
        <v>1034</v>
      </c>
      <c r="B256" s="44" t="s">
        <v>161</v>
      </c>
      <c r="C256" s="44" t="s">
        <v>323</v>
      </c>
      <c r="D256" s="44" t="s">
        <v>448</v>
      </c>
      <c r="E256" s="44" t="s">
        <v>683</v>
      </c>
      <c r="F256" s="44" t="s">
        <v>437</v>
      </c>
      <c r="G256" s="44" t="s">
        <v>1</v>
      </c>
      <c r="H256" s="44" t="s">
        <v>156</v>
      </c>
      <c r="I256" s="44" t="s">
        <v>1</v>
      </c>
      <c r="J256" s="51" t="s">
        <v>17</v>
      </c>
      <c r="K256" s="51" t="s">
        <v>17</v>
      </c>
      <c r="L256" s="52" t="s">
        <v>26</v>
      </c>
      <c r="M256" s="52" t="s">
        <v>26</v>
      </c>
      <c r="N256" s="53" t="s">
        <v>26</v>
      </c>
      <c r="O256" s="47" t="str">
        <f>VLOOKUP(A256,'[28]191-2022-23'!A:P,13,FALSE)</f>
        <v>Qualified</v>
      </c>
      <c r="Q256" s="2" t="str">
        <f>VLOOKUP(A256,'[28]Audit information - OS'!A:J,4,FALSE)</f>
        <v>Unchanged</v>
      </c>
      <c r="R256" s="2" t="s">
        <v>29</v>
      </c>
      <c r="S256" s="2" t="s">
        <v>29</v>
      </c>
      <c r="T256" s="48" t="str">
        <f>VLOOKUP(A256,'[28]Audit information - OS'!A:K,5,FALSE)</f>
        <v>Financially unqualified with findings on predetermined objectives and/or compliance with laws and regulations</v>
      </c>
      <c r="U256" s="48">
        <f>VLOOKUP(A256,'[28]Audit information - OS'!A:L,6,FALSE)</f>
        <v>0</v>
      </c>
      <c r="V256" s="48">
        <f>VLOOKUP(A256,'[28]Audit information - OS'!A:M,7,FALSE)</f>
        <v>0</v>
      </c>
      <c r="W256" s="48" t="str">
        <f>VLOOKUP(A256,'[28]Audit information - OS'!A:N,2,FALSE)</f>
        <v>Financially unqualified with findings on predetermined objectives and/or compliance with laws and regulations</v>
      </c>
      <c r="X256" s="48" t="str">
        <f>VLOOKUP(A256,'[28]Audit information - OS'!A:O,3,FALSE)</f>
        <v>2024/07/31</v>
      </c>
      <c r="Y256" s="2" t="e">
        <f>VLOOKUP(A256,'[28]AGSA - SOE'!A:A,1,FALSE)</f>
        <v>#N/A</v>
      </c>
      <c r="Z256" s="2">
        <f>(IFERROR(VLOOKUP(A256,'[28]KSD auditees'!A:A,1,FALSE),"0"))</f>
        <v>1034</v>
      </c>
      <c r="AA256" s="29">
        <f>VLOOKUP(A256,[28]Budget!A:L,10,FALSE)</f>
        <v>540955000</v>
      </c>
      <c r="AB256" s="49" t="str">
        <f>IF(_xlfn.XLOOKUP(A256,'[28]Outstanding audits'!A:A,'[28]Outstanding audits'!A:A,"",0)="","No","Yes")</f>
        <v>No</v>
      </c>
      <c r="AC256" s="29" t="str">
        <f>_xlfn.XLOOKUP(A256,'[28]Budget 18-19'!A:A,'[28]Budget 18-19'!J:J,"0")</f>
        <v>0</v>
      </c>
      <c r="AD256" s="49" t="str">
        <f>_xlfn.XLOOKUP(A256,'[28]ASMIS 2022-23'!A:A,'[28]ASMIS 2022-23'!I:I,"",0)</f>
        <v>Unqualified with findings</v>
      </c>
      <c r="AJ256" s="29">
        <f>_xlfn.XLOOKUP(A256,'[28]Budget 22-23'!A:A,'[28]Budget 22-23'!J:J,"0")</f>
        <v>503674000</v>
      </c>
      <c r="AM256" s="29">
        <f>VLOOKUP(A256,[28]Budget!A:L,11,FALSE)</f>
        <v>4599000</v>
      </c>
      <c r="AN256" s="29">
        <f>VLOOKUP(A256,[28]Budget!A:L,12,FALSE)</f>
        <v>536356000</v>
      </c>
      <c r="AP256" s="50">
        <f t="shared" si="4"/>
        <v>0</v>
      </c>
    </row>
    <row r="257" spans="1:42" ht="30" customHeight="1" x14ac:dyDescent="0.25">
      <c r="A257" s="43">
        <v>189</v>
      </c>
      <c r="B257" s="44" t="s">
        <v>1291</v>
      </c>
      <c r="C257" s="44" t="s">
        <v>502</v>
      </c>
      <c r="D257" s="44" t="s">
        <v>448</v>
      </c>
      <c r="E257" s="44" t="s">
        <v>571</v>
      </c>
      <c r="F257" s="44" t="s">
        <v>571</v>
      </c>
      <c r="G257" s="44" t="s">
        <v>1</v>
      </c>
      <c r="H257" s="44" t="s">
        <v>1</v>
      </c>
      <c r="I257" s="44" t="s">
        <v>1</v>
      </c>
      <c r="J257" s="45" t="s">
        <v>33</v>
      </c>
      <c r="K257" s="45" t="s">
        <v>33</v>
      </c>
      <c r="L257" s="45" t="s">
        <v>33</v>
      </c>
      <c r="M257" s="45" t="s">
        <v>33</v>
      </c>
      <c r="N257" s="46" t="s">
        <v>33</v>
      </c>
      <c r="O257" s="47" t="str">
        <f>VLOOKUP(A257,'[28]191-2022-23'!A:P,13,FALSE)</f>
        <v>Unqualified with no findings</v>
      </c>
      <c r="Q257" s="2" t="str">
        <f>VLOOKUP(A257,'[28]Audit information - OS'!A:J,4,FALSE)</f>
        <v>Unchanged</v>
      </c>
      <c r="R257" s="2" t="s">
        <v>18</v>
      </c>
      <c r="S257" s="2" t="s">
        <v>18</v>
      </c>
      <c r="T257" s="48" t="str">
        <f>VLOOKUP(A257,'[28]Audit information - OS'!A:K,5,FALSE)</f>
        <v>Financially unqualified with no findings on predetermined objectives or compliance with laws and regulations</v>
      </c>
      <c r="U257" s="48">
        <f>VLOOKUP(A257,'[28]Audit information - OS'!A:L,6,FALSE)</f>
        <v>0</v>
      </c>
      <c r="V257" s="48">
        <f>VLOOKUP(A257,'[28]Audit information - OS'!A:M,7,FALSE)</f>
        <v>0</v>
      </c>
      <c r="W257" s="48" t="str">
        <f>VLOOKUP(A257,'[28]Audit information - OS'!A:N,2,FALSE)</f>
        <v>Financially unqualified with no findings on predetermined objectives or compliance with laws and regulations</v>
      </c>
      <c r="X257" s="48" t="str">
        <f>VLOOKUP(A257,'[28]Audit information - OS'!A:O,3,FALSE)</f>
        <v>2024/07/31</v>
      </c>
      <c r="Y257" s="2" t="e">
        <f>VLOOKUP(A257,'[28]AGSA - SOE'!A:A,1,FALSE)</f>
        <v>#N/A</v>
      </c>
      <c r="Z257" s="2" t="str">
        <f>(IFERROR(VLOOKUP(A257,'[28]KSD auditees'!A:A,1,FALSE),"0"))</f>
        <v>0</v>
      </c>
      <c r="AA257" s="29">
        <f>VLOOKUP(A257,[28]Budget!A:L,10,FALSE)</f>
        <v>158610000</v>
      </c>
      <c r="AB257" s="49" t="str">
        <f>IF(_xlfn.XLOOKUP(A257,'[28]Outstanding audits'!A:A,'[28]Outstanding audits'!A:A,"",0)="","No","Yes")</f>
        <v>No</v>
      </c>
      <c r="AC257" s="29">
        <f>_xlfn.XLOOKUP(A257,'[28]Budget 18-19'!A:A,'[28]Budget 18-19'!J:J,"0")</f>
        <v>321417000</v>
      </c>
      <c r="AD257" s="49" t="str">
        <f>_xlfn.XLOOKUP(A257,'[28]ASMIS 2022-23'!A:A,'[28]ASMIS 2022-23'!I:I,"",0)</f>
        <v>Unqualified with no findings</v>
      </c>
      <c r="AJ257" s="29">
        <f>_xlfn.XLOOKUP(A257,'[28]Budget 22-23'!A:A,'[28]Budget 22-23'!J:J,"0")</f>
        <v>179554000</v>
      </c>
      <c r="AM257" s="29">
        <f>VLOOKUP(A257,[28]Budget!A:L,11,FALSE)</f>
        <v>65848000</v>
      </c>
      <c r="AN257" s="29">
        <f>VLOOKUP(A257,[28]Budget!A:L,12,FALSE)</f>
        <v>92762000</v>
      </c>
      <c r="AP257" s="50">
        <f t="shared" si="4"/>
        <v>0</v>
      </c>
    </row>
    <row r="258" spans="1:42" ht="30" customHeight="1" x14ac:dyDescent="0.25">
      <c r="A258" s="43">
        <v>194</v>
      </c>
      <c r="B258" s="44" t="s">
        <v>831</v>
      </c>
      <c r="C258" s="44" t="s">
        <v>323</v>
      </c>
      <c r="D258" s="44" t="s">
        <v>448</v>
      </c>
      <c r="E258" s="44" t="s">
        <v>815</v>
      </c>
      <c r="F258" s="44" t="s">
        <v>437</v>
      </c>
      <c r="G258" s="44" t="s">
        <v>1</v>
      </c>
      <c r="H258" s="44" t="s">
        <v>1524</v>
      </c>
      <c r="I258" s="44" t="s">
        <v>1</v>
      </c>
      <c r="J258" s="45" t="s">
        <v>33</v>
      </c>
      <c r="K258" s="51" t="s">
        <v>17</v>
      </c>
      <c r="L258" s="52" t="s">
        <v>26</v>
      </c>
      <c r="M258" s="51" t="s">
        <v>17</v>
      </c>
      <c r="N258" s="46" t="s">
        <v>33</v>
      </c>
      <c r="O258" s="47" t="str">
        <f>VLOOKUP(A258,'[28]191-2022-23'!A:P,13,FALSE)</f>
        <v>Unqualified with findings</v>
      </c>
      <c r="Q258" s="2" t="str">
        <f>VLOOKUP(A258,'[28]Audit information - OS'!A:J,4,FALSE)</f>
        <v>Improved</v>
      </c>
      <c r="R258" s="2" t="s">
        <v>18</v>
      </c>
      <c r="S258" s="2" t="s">
        <v>29</v>
      </c>
      <c r="T258" s="48" t="str">
        <f>VLOOKUP(A258,'[28]Audit information - OS'!A:K,5,FALSE)</f>
        <v>Financially unqualified with no findings on predetermined objectives or compliance with laws and regulations</v>
      </c>
      <c r="U258" s="48">
        <f>VLOOKUP(A258,'[28]Audit information - OS'!A:L,6,FALSE)</f>
        <v>0</v>
      </c>
      <c r="V258" s="48">
        <f>VLOOKUP(A258,'[28]Audit information - OS'!A:M,7,FALSE)</f>
        <v>0</v>
      </c>
      <c r="W258" s="48" t="str">
        <f>VLOOKUP(A258,'[28]Audit information - OS'!A:N,2,FALSE)</f>
        <v>Financially unqualified with no findings on predetermined objectives or compliance with laws and regulations</v>
      </c>
      <c r="X258" s="48" t="str">
        <f>VLOOKUP(A258,'[28]Audit information - OS'!A:O,3,FALSE)</f>
        <v>2024/07/31</v>
      </c>
      <c r="Y258" s="2" t="e">
        <f>VLOOKUP(A258,'[28]AGSA - SOE'!A:A,1,FALSE)</f>
        <v>#N/A</v>
      </c>
      <c r="Z258" s="2" t="str">
        <f>(IFERROR(VLOOKUP(A258,'[28]KSD auditees'!A:A,1,FALSE),"0"))</f>
        <v>0</v>
      </c>
      <c r="AA258" s="29">
        <f>VLOOKUP(A258,[28]Budget!A:L,10,FALSE)</f>
        <v>528847000</v>
      </c>
      <c r="AB258" s="49" t="str">
        <f>IF(_xlfn.XLOOKUP(A258,'[28]Outstanding audits'!A:A,'[28]Outstanding audits'!A:A,"",0)="","No","Yes")</f>
        <v>No</v>
      </c>
      <c r="AC258" s="29">
        <f>_xlfn.XLOOKUP(A258,'[28]Budget 18-19'!A:A,'[28]Budget 18-19'!J:J,"0")</f>
        <v>530362000</v>
      </c>
      <c r="AD258" s="49" t="str">
        <f>_xlfn.XLOOKUP(A258,'[28]ASMIS 2022-23'!A:A,'[28]ASMIS 2022-23'!I:I,"",0)</f>
        <v>Unqualified with findings</v>
      </c>
      <c r="AJ258" s="29">
        <f>_xlfn.XLOOKUP(A258,'[28]Budget 22-23'!A:A,'[28]Budget 22-23'!J:J,"0")</f>
        <v>517066000</v>
      </c>
      <c r="AM258" s="29">
        <f>VLOOKUP(A258,[28]Budget!A:L,11,FALSE)</f>
        <v>6000000</v>
      </c>
      <c r="AN258" s="29">
        <f>VLOOKUP(A258,[28]Budget!A:L,12,FALSE)</f>
        <v>522847000</v>
      </c>
      <c r="AP258" s="50">
        <f t="shared" si="4"/>
        <v>0</v>
      </c>
    </row>
    <row r="259" spans="1:42" ht="21" customHeight="1" x14ac:dyDescent="0.25">
      <c r="A259" s="43">
        <v>1294</v>
      </c>
      <c r="B259" s="44" t="s">
        <v>60</v>
      </c>
      <c r="C259" s="44" t="s">
        <v>379</v>
      </c>
      <c r="D259" s="44" t="s">
        <v>448</v>
      </c>
      <c r="E259" s="44" t="s">
        <v>438</v>
      </c>
      <c r="F259" s="44" t="s">
        <v>437</v>
      </c>
      <c r="G259" s="44" t="s">
        <v>1</v>
      </c>
      <c r="H259" s="44" t="s">
        <v>447</v>
      </c>
      <c r="I259" s="44" t="s">
        <v>1</v>
      </c>
      <c r="J259" s="51" t="s">
        <v>17</v>
      </c>
      <c r="K259" s="51" t="s">
        <v>17</v>
      </c>
      <c r="L259" s="51" t="s">
        <v>17</v>
      </c>
      <c r="M259" s="52" t="s">
        <v>26</v>
      </c>
      <c r="N259" s="53" t="s">
        <v>26</v>
      </c>
      <c r="O259" s="47" t="str">
        <f>VLOOKUP(A259,'[28]191-2022-23'!A:P,13,FALSE)</f>
        <v>Qualified</v>
      </c>
      <c r="Q259" s="2" t="str">
        <f>VLOOKUP(A259,'[28]Audit information - OS'!A:J,4,FALSE)</f>
        <v>Unchanged</v>
      </c>
      <c r="R259" s="2" t="s">
        <v>29</v>
      </c>
      <c r="S259" s="2" t="s">
        <v>29</v>
      </c>
      <c r="T259" s="48" t="str">
        <f>VLOOKUP(A259,'[28]Audit information - OS'!A:K,5,FALSE)</f>
        <v>Financially unqualified with findings on predetermined objectives and/or compliance with laws and regulations</v>
      </c>
      <c r="U259" s="48">
        <f>VLOOKUP(A259,'[28]Audit information - OS'!A:L,6,FALSE)</f>
        <v>0</v>
      </c>
      <c r="V259" s="48">
        <f>VLOOKUP(A259,'[28]Audit information - OS'!A:M,7,FALSE)</f>
        <v>0</v>
      </c>
      <c r="W259" s="48" t="str">
        <f>VLOOKUP(A259,'[28]Audit information - OS'!A:N,2,FALSE)</f>
        <v>Financially unqualified with findings on predetermined objectives and/or compliance with laws and regulations</v>
      </c>
      <c r="X259" s="48" t="str">
        <f>VLOOKUP(A259,'[28]Audit information - OS'!A:O,3,FALSE)</f>
        <v>2024/05/31</v>
      </c>
      <c r="Y259" s="2" t="e">
        <f>VLOOKUP(A259,'[28]AGSA - SOE'!A:A,1,FALSE)</f>
        <v>#N/A</v>
      </c>
      <c r="Z259" s="2">
        <f>(IFERROR(VLOOKUP(A259,'[28]KSD auditees'!A:A,1,FALSE),"0"))</f>
        <v>1294</v>
      </c>
      <c r="AA259" s="29">
        <f>VLOOKUP(A259,[28]Budget!A:L,10,FALSE)</f>
        <v>190825945</v>
      </c>
      <c r="AB259" s="49" t="str">
        <f>IF(_xlfn.XLOOKUP(A259,'[28]Outstanding audits'!A:A,'[28]Outstanding audits'!A:A,"",0)="","No","Yes")</f>
        <v>No</v>
      </c>
      <c r="AC259" s="29">
        <f>_xlfn.XLOOKUP(A259,'[28]Budget 18-19'!A:A,'[28]Budget 18-19'!J:J,"0")</f>
        <v>103105063</v>
      </c>
      <c r="AD259" s="49" t="str">
        <f>_xlfn.XLOOKUP(A259,'[28]ASMIS 2022-23'!A:A,'[28]ASMIS 2022-23'!I:I,"",0)</f>
        <v>Unqualified with findings</v>
      </c>
      <c r="AJ259" s="29">
        <f>_xlfn.XLOOKUP(A259,'[28]Budget 22-23'!A:A,'[28]Budget 22-23'!J:J,"0")</f>
        <v>170939568</v>
      </c>
      <c r="AM259" s="29">
        <f>VLOOKUP(A259,[28]Budget!A:L,11,FALSE)</f>
        <v>74592420</v>
      </c>
      <c r="AN259" s="29">
        <f>VLOOKUP(A259,[28]Budget!A:L,12,FALSE)</f>
        <v>116233525</v>
      </c>
      <c r="AP259" s="50">
        <f t="shared" si="4"/>
        <v>0</v>
      </c>
    </row>
    <row r="260" spans="1:42" ht="20.25" customHeight="1" x14ac:dyDescent="0.25">
      <c r="A260" s="43">
        <v>198</v>
      </c>
      <c r="B260" s="44" t="s">
        <v>174</v>
      </c>
      <c r="C260" s="44" t="s">
        <v>316</v>
      </c>
      <c r="D260" s="44" t="s">
        <v>448</v>
      </c>
      <c r="E260" s="44" t="s">
        <v>683</v>
      </c>
      <c r="F260" s="44" t="s">
        <v>437</v>
      </c>
      <c r="G260" s="44" t="s">
        <v>1</v>
      </c>
      <c r="H260" s="44" t="s">
        <v>168</v>
      </c>
      <c r="I260" s="44" t="s">
        <v>1</v>
      </c>
      <c r="J260" s="59" t="s">
        <v>39</v>
      </c>
      <c r="K260" s="52" t="s">
        <v>26</v>
      </c>
      <c r="L260" s="52" t="s">
        <v>26</v>
      </c>
      <c r="M260" s="69" t="s">
        <v>94</v>
      </c>
      <c r="N260" s="64" t="s">
        <v>94</v>
      </c>
      <c r="O260" s="47" t="str">
        <f>VLOOKUP(A260,'[28]191-2022-23'!A:P,13,FALSE)</f>
        <v>Qualified</v>
      </c>
      <c r="Q260" s="2" t="s">
        <v>509</v>
      </c>
      <c r="R260" s="2" t="s">
        <v>509</v>
      </c>
      <c r="S260" s="2" t="s">
        <v>509</v>
      </c>
      <c r="T260" s="48">
        <f>VLOOKUP(A260,'[28]Audit information - OS'!A:K,5,FALSE)</f>
        <v>0</v>
      </c>
      <c r="U260" s="48" t="str">
        <f>VLOOKUP(A260,'[28]Audit information - OS'!A:L,6,FALSE)</f>
        <v>Auditee delays - Disagreement on technical/legal matters</v>
      </c>
      <c r="V260" s="48">
        <f>VLOOKUP(A260,'[28]Audit information - OS'!A:M,7,FALSE)</f>
        <v>0</v>
      </c>
      <c r="W260" s="48" t="str">
        <f>VLOOKUP(A260,'[28]Audit information - OS'!A:N,2,FALSE)</f>
        <v>Adverse</v>
      </c>
      <c r="X260" s="48">
        <f>VLOOKUP(A260,'[28]Audit information - OS'!A:O,3,FALSE)</f>
        <v>45576</v>
      </c>
      <c r="Y260" s="2">
        <f>VLOOKUP(A260,'[28]AGSA - SOE'!A:A,1,FALSE)</f>
        <v>198</v>
      </c>
      <c r="Z260" s="2">
        <f>(IFERROR(VLOOKUP(A260,'[28]KSD auditees'!A:A,1,FALSE),"0"))</f>
        <v>198</v>
      </c>
      <c r="AA260" s="29">
        <f>VLOOKUP(A260,[28]Budget!A:L,10,FALSE)</f>
        <v>471927000</v>
      </c>
      <c r="AB260" s="49" t="str">
        <f>IF(_xlfn.XLOOKUP(A260,'[28]Outstanding audits'!A:A,'[28]Outstanding audits'!A:A,"",0)="","No","Yes")</f>
        <v>Yes</v>
      </c>
      <c r="AC260" s="29">
        <f>_xlfn.XLOOKUP(A260,'[28]Budget 18-19'!A:A,'[28]Budget 18-19'!J:J,"0")</f>
        <v>261504000</v>
      </c>
      <c r="AD260" s="49" t="str">
        <f>_xlfn.XLOOKUP(A260,'[28]ASMIS 2022-23'!A:A,'[28]ASMIS 2022-23'!I:I,"",0)</f>
        <v>Qualified</v>
      </c>
      <c r="AJ260" s="29">
        <f>_xlfn.XLOOKUP(A260,'[28]Budget 22-23'!A:A,'[28]Budget 22-23'!J:J,"0")</f>
        <v>374574000</v>
      </c>
      <c r="AM260" s="29">
        <f>VLOOKUP(A260,[28]Budget!A:L,11,FALSE)</f>
        <v>16730000</v>
      </c>
      <c r="AN260" s="29">
        <f>VLOOKUP(A260,[28]Budget!A:L,12,FALSE)</f>
        <v>455197000</v>
      </c>
      <c r="AP260" s="50">
        <f t="shared" si="4"/>
        <v>0</v>
      </c>
    </row>
    <row r="261" spans="1:42" ht="21" customHeight="1" x14ac:dyDescent="0.25">
      <c r="A261" s="43">
        <v>199</v>
      </c>
      <c r="B261" s="44" t="s">
        <v>1292</v>
      </c>
      <c r="C261" s="44" t="s">
        <v>725</v>
      </c>
      <c r="D261" s="44" t="s">
        <v>448</v>
      </c>
      <c r="E261" s="44" t="s">
        <v>896</v>
      </c>
      <c r="F261" s="44" t="s">
        <v>437</v>
      </c>
      <c r="G261" s="44" t="s">
        <v>1</v>
      </c>
      <c r="H261" s="44" t="s">
        <v>900</v>
      </c>
      <c r="I261" s="44" t="s">
        <v>1</v>
      </c>
      <c r="J261" s="45" t="s">
        <v>33</v>
      </c>
      <c r="K261" s="45" t="s">
        <v>33</v>
      </c>
      <c r="L261" s="45" t="s">
        <v>33</v>
      </c>
      <c r="M261" s="45" t="s">
        <v>33</v>
      </c>
      <c r="N261" s="54" t="s">
        <v>17</v>
      </c>
      <c r="O261" s="47" t="str">
        <f>VLOOKUP(A261,'[28]191-2022-23'!A:P,13,FALSE)</f>
        <v>Unqualified with findings</v>
      </c>
      <c r="Q261" s="2" t="str">
        <f>VLOOKUP(A261,'[28]Audit information - OS'!A:J,4,FALSE)</f>
        <v>Unchanged</v>
      </c>
      <c r="R261" s="2" t="s">
        <v>29</v>
      </c>
      <c r="S261" s="2" t="s">
        <v>29</v>
      </c>
      <c r="T261" s="48" t="str">
        <f>VLOOKUP(A261,'[28]Audit information - OS'!A:K,5,FALSE)</f>
        <v>Financially unqualified with no findings on predetermined objectives or compliance with laws and regulations</v>
      </c>
      <c r="U261" s="48">
        <f>VLOOKUP(A261,'[28]Audit information - OS'!A:L,6,FALSE)</f>
        <v>0</v>
      </c>
      <c r="V261" s="48">
        <f>VLOOKUP(A261,'[28]Audit information - OS'!A:M,7,FALSE)</f>
        <v>0</v>
      </c>
      <c r="W261" s="48" t="str">
        <f>VLOOKUP(A261,'[28]Audit information - OS'!A:N,2,FALSE)</f>
        <v>Financially unqualified with no findings on predetermined objectives or compliance with laws and regulations</v>
      </c>
      <c r="X261" s="48" t="str">
        <f>VLOOKUP(A261,'[28]Audit information - OS'!A:O,3,FALSE)</f>
        <v>2024/07/31</v>
      </c>
      <c r="Y261" s="2" t="e">
        <f>VLOOKUP(A261,'[28]AGSA - SOE'!A:A,1,FALSE)</f>
        <v>#N/A</v>
      </c>
      <c r="Z261" s="2" t="str">
        <f>(IFERROR(VLOOKUP(A261,'[28]KSD auditees'!A:A,1,FALSE),"0"))</f>
        <v>0</v>
      </c>
      <c r="AA261" s="29">
        <f>VLOOKUP(A261,[28]Budget!A:L,10,FALSE)</f>
        <v>2850446067</v>
      </c>
      <c r="AB261" s="49" t="str">
        <f>IF(_xlfn.XLOOKUP(A261,'[28]Outstanding audits'!A:A,'[28]Outstanding audits'!A:A,"",0)="","No","Yes")</f>
        <v>No</v>
      </c>
      <c r="AC261" s="29">
        <f>_xlfn.XLOOKUP(A261,'[28]Budget 18-19'!A:A,'[28]Budget 18-19'!J:J,"0")</f>
        <v>1506419752</v>
      </c>
      <c r="AD261" s="49" t="str">
        <f>_xlfn.XLOOKUP(A261,'[28]ASMIS 2022-23'!A:A,'[28]ASMIS 2022-23'!I:I,"",0)</f>
        <v>Unqualified with no findings</v>
      </c>
      <c r="AJ261" s="29">
        <f>_xlfn.XLOOKUP(A261,'[28]Budget 22-23'!A:A,'[28]Budget 22-23'!J:J,"0")</f>
        <v>1892060755</v>
      </c>
      <c r="AM261" s="29">
        <f>VLOOKUP(A261,[28]Budget!A:L,11,FALSE)</f>
        <v>234423693</v>
      </c>
      <c r="AN261" s="29">
        <f>VLOOKUP(A261,[28]Budget!A:L,12,FALSE)</f>
        <v>2616022374</v>
      </c>
      <c r="AP261" s="50">
        <f t="shared" si="4"/>
        <v>0</v>
      </c>
    </row>
    <row r="262" spans="1:42" ht="30" customHeight="1" x14ac:dyDescent="0.25">
      <c r="A262" s="43">
        <v>200</v>
      </c>
      <c r="B262" s="44" t="s">
        <v>772</v>
      </c>
      <c r="C262" s="44" t="s">
        <v>323</v>
      </c>
      <c r="D262" s="44" t="s">
        <v>448</v>
      </c>
      <c r="E262" s="44" t="s">
        <v>737</v>
      </c>
      <c r="F262" s="44" t="s">
        <v>437</v>
      </c>
      <c r="G262" s="44" t="s">
        <v>1</v>
      </c>
      <c r="H262" s="44" t="s">
        <v>739</v>
      </c>
      <c r="I262" s="44" t="s">
        <v>1</v>
      </c>
      <c r="J262" s="45" t="s">
        <v>33</v>
      </c>
      <c r="K262" s="45" t="s">
        <v>33</v>
      </c>
      <c r="L262" s="45" t="s">
        <v>33</v>
      </c>
      <c r="M262" s="51" t="s">
        <v>17</v>
      </c>
      <c r="N262" s="46" t="s">
        <v>33</v>
      </c>
      <c r="O262" s="47" t="str">
        <f>VLOOKUP(A262,'[28]191-2022-23'!A:P,13,FALSE)</f>
        <v>Unqualified with no findings</v>
      </c>
      <c r="Q262" s="2" t="str">
        <f>VLOOKUP(A262,'[28]Audit information - OS'!A:J,4,FALSE)</f>
        <v>Unchanged</v>
      </c>
      <c r="R262" s="2" t="s">
        <v>18</v>
      </c>
      <c r="S262" s="2" t="s">
        <v>18</v>
      </c>
      <c r="T262" s="48" t="str">
        <f>VLOOKUP(A262,'[28]Audit information - OS'!A:K,5,FALSE)</f>
        <v>Financially unqualified with no findings on predetermined objectives or compliance with laws and regulations</v>
      </c>
      <c r="U262" s="48">
        <f>VLOOKUP(A262,'[28]Audit information - OS'!A:L,6,FALSE)</f>
        <v>0</v>
      </c>
      <c r="V262" s="48">
        <f>VLOOKUP(A262,'[28]Audit information - OS'!A:M,7,FALSE)</f>
        <v>0</v>
      </c>
      <c r="W262" s="48" t="str">
        <f>VLOOKUP(A262,'[28]Audit information - OS'!A:N,2,FALSE)</f>
        <v>Financially unqualified with no findings on predetermined objectives or compliance with laws and regulations</v>
      </c>
      <c r="X262" s="48" t="str">
        <f>VLOOKUP(A262,'[28]Audit information - OS'!A:O,3,FALSE)</f>
        <v>2024/07/31</v>
      </c>
      <c r="Y262" s="2" t="e">
        <f>VLOOKUP(A262,'[28]AGSA - SOE'!A:A,1,FALSE)</f>
        <v>#N/A</v>
      </c>
      <c r="Z262" s="2" t="str">
        <f>(IFERROR(VLOOKUP(A262,'[28]KSD auditees'!A:A,1,FALSE),"0"))</f>
        <v>0</v>
      </c>
      <c r="AA262" s="29">
        <f>VLOOKUP(A262,[28]Budget!A:L,10,FALSE)</f>
        <v>211975612</v>
      </c>
      <c r="AB262" s="49" t="str">
        <f>IF(_xlfn.XLOOKUP(A262,'[28]Outstanding audits'!A:A,'[28]Outstanding audits'!A:A,"",0)="","No","Yes")</f>
        <v>No</v>
      </c>
      <c r="AC262" s="29">
        <f>_xlfn.XLOOKUP(A262,'[28]Budget 18-19'!A:A,'[28]Budget 18-19'!J:J,"0")</f>
        <v>149217364</v>
      </c>
      <c r="AD262" s="49" t="str">
        <f>_xlfn.XLOOKUP(A262,'[28]ASMIS 2022-23'!A:A,'[28]ASMIS 2022-23'!I:I,"",0)</f>
        <v>Unqualified with no findings</v>
      </c>
      <c r="AJ262" s="29">
        <f>_xlfn.XLOOKUP(A262,'[28]Budget 22-23'!A:A,'[28]Budget 22-23'!J:J,"0")</f>
        <v>190384000</v>
      </c>
      <c r="AM262" s="29">
        <f>VLOOKUP(A262,[28]Budget!A:L,11,FALSE)</f>
        <v>14128706</v>
      </c>
      <c r="AN262" s="29">
        <f>VLOOKUP(A262,[28]Budget!A:L,12,FALSE)</f>
        <v>197846906</v>
      </c>
      <c r="AP262" s="50">
        <f t="shared" si="4"/>
        <v>0</v>
      </c>
    </row>
    <row r="263" spans="1:42" ht="21" customHeight="1" x14ac:dyDescent="0.25">
      <c r="A263" s="43">
        <v>1475</v>
      </c>
      <c r="B263" s="44" t="s">
        <v>583</v>
      </c>
      <c r="C263" s="44" t="s">
        <v>502</v>
      </c>
      <c r="D263" s="44" t="s">
        <v>448</v>
      </c>
      <c r="E263" s="44" t="s">
        <v>571</v>
      </c>
      <c r="F263" s="44" t="s">
        <v>437</v>
      </c>
      <c r="G263" s="44" t="s">
        <v>1</v>
      </c>
      <c r="H263" s="44" t="s">
        <v>1518</v>
      </c>
      <c r="I263" s="44" t="s">
        <v>1</v>
      </c>
      <c r="J263" s="59" t="s">
        <v>39</v>
      </c>
      <c r="K263" s="52" t="s">
        <v>26</v>
      </c>
      <c r="L263" s="52" t="s">
        <v>26</v>
      </c>
      <c r="M263" s="52" t="s">
        <v>26</v>
      </c>
      <c r="N263" s="76" t="s">
        <v>299</v>
      </c>
      <c r="O263" s="47" t="str">
        <f>VLOOKUP(A263,'[28]191-2022-23'!A:P,13,FALSE)</f>
        <v>Adverse</v>
      </c>
      <c r="Q263" s="2" t="s">
        <v>509</v>
      </c>
      <c r="R263" s="2" t="s">
        <v>509</v>
      </c>
      <c r="S263" s="2" t="s">
        <v>509</v>
      </c>
      <c r="T263" s="48">
        <f>VLOOKUP(A263,'[28]Audit information - OS'!A:K,5,FALSE)</f>
        <v>0</v>
      </c>
      <c r="U263" s="48" t="str">
        <f>VLOOKUP(A263,'[28]Audit information - OS'!A:L,6,FALSE)</f>
        <v>AFS submitted late</v>
      </c>
      <c r="V263" s="48">
        <f>VLOOKUP(A263,'[28]Audit information - OS'!A:M,7,FALSE)</f>
        <v>0</v>
      </c>
      <c r="W263" s="48" t="str">
        <f>VLOOKUP(A263,'[28]Audit information - OS'!A:N,2,FALSE)</f>
        <v>Disclaimer</v>
      </c>
      <c r="X263" s="48">
        <f>VLOOKUP(A263,'[28]Audit information - OS'!A:O,3,FALSE)</f>
        <v>45576</v>
      </c>
      <c r="Y263" s="2" t="e">
        <f>VLOOKUP(A263,'[28]AGSA - SOE'!A:A,1,FALSE)</f>
        <v>#N/A</v>
      </c>
      <c r="Z263" s="2" t="str">
        <f>(IFERROR(VLOOKUP(A263,'[28]KSD auditees'!A:A,1,FALSE),"0"))</f>
        <v>0</v>
      </c>
      <c r="AA263" s="29">
        <f>VLOOKUP(A263,[28]Budget!A:L,10,FALSE)</f>
        <v>55321350</v>
      </c>
      <c r="AB263" s="49" t="str">
        <f>IF(_xlfn.XLOOKUP(A263,'[28]Outstanding audits'!A:A,'[28]Outstanding audits'!A:A,"",0)="","No","Yes")</f>
        <v>Yes</v>
      </c>
      <c r="AC263" s="29">
        <f>_xlfn.XLOOKUP(A263,'[28]Budget 18-19'!A:A,'[28]Budget 18-19'!J:J,"0")</f>
        <v>74840624</v>
      </c>
      <c r="AD263" s="49" t="str">
        <f>_xlfn.XLOOKUP(A263,'[28]ASMIS 2022-23'!A:A,'[28]ASMIS 2022-23'!I:I,"",0)</f>
        <v>Audit not finalised at legislated date</v>
      </c>
      <c r="AJ263" s="29">
        <f>_xlfn.XLOOKUP(A263,'[28]Budget 22-23'!A:A,'[28]Budget 22-23'!J:J,"0")</f>
        <v>52687000</v>
      </c>
      <c r="AM263" s="29">
        <f>VLOOKUP(A263,[28]Budget!A:L,11,FALSE)</f>
        <v>0</v>
      </c>
      <c r="AN263" s="29">
        <f>VLOOKUP(A263,[28]Budget!A:L,12,FALSE)</f>
        <v>55321350</v>
      </c>
      <c r="AP263" s="50">
        <f t="shared" si="4"/>
        <v>0</v>
      </c>
    </row>
    <row r="264" spans="1:42" ht="21" customHeight="1" x14ac:dyDescent="0.25">
      <c r="A264" s="43">
        <v>202</v>
      </c>
      <c r="B264" s="44" t="s">
        <v>585</v>
      </c>
      <c r="C264" s="44" t="s">
        <v>323</v>
      </c>
      <c r="D264" s="44" t="s">
        <v>448</v>
      </c>
      <c r="E264" s="44" t="s">
        <v>571</v>
      </c>
      <c r="F264" s="44" t="s">
        <v>437</v>
      </c>
      <c r="G264" s="44" t="s">
        <v>1</v>
      </c>
      <c r="H264" s="44" t="s">
        <v>1518</v>
      </c>
      <c r="I264" s="44" t="s">
        <v>1</v>
      </c>
      <c r="J264" s="51" t="s">
        <v>17</v>
      </c>
      <c r="K264" s="51" t="s">
        <v>17</v>
      </c>
      <c r="L264" s="51" t="s">
        <v>17</v>
      </c>
      <c r="M264" s="51" t="s">
        <v>17</v>
      </c>
      <c r="N264" s="53" t="s">
        <v>26</v>
      </c>
      <c r="O264" s="47" t="str">
        <f>VLOOKUP(A264,'[28]191-2022-23'!A:P,13,FALSE)</f>
        <v>Qualified</v>
      </c>
      <c r="Q264" s="2" t="str">
        <f>VLOOKUP(A264,'[28]Audit information - OS'!A:J,4,FALSE)</f>
        <v>Unchanged</v>
      </c>
      <c r="R264" s="2" t="s">
        <v>29</v>
      </c>
      <c r="S264" s="2" t="s">
        <v>29</v>
      </c>
      <c r="T264" s="48" t="str">
        <f>VLOOKUP(A264,'[28]Audit information - OS'!A:K,5,FALSE)</f>
        <v>Financially unqualified with findings on predetermined objectives and/or compliance with laws and regulations</v>
      </c>
      <c r="U264" s="48">
        <f>VLOOKUP(A264,'[28]Audit information - OS'!A:L,6,FALSE)</f>
        <v>0</v>
      </c>
      <c r="V264" s="48">
        <f>VLOOKUP(A264,'[28]Audit information - OS'!A:M,7,FALSE)</f>
        <v>0</v>
      </c>
      <c r="W264" s="48" t="str">
        <f>VLOOKUP(A264,'[28]Audit information - OS'!A:N,2,FALSE)</f>
        <v>Financially unqualified with findings on predetermined objectives and/or compliance with laws and regulations</v>
      </c>
      <c r="X264" s="48" t="str">
        <f>VLOOKUP(A264,'[28]Audit information - OS'!A:O,3,FALSE)</f>
        <v>2024/07/31</v>
      </c>
      <c r="Y264" s="2" t="e">
        <f>VLOOKUP(A264,'[28]AGSA - SOE'!A:A,1,FALSE)</f>
        <v>#N/A</v>
      </c>
      <c r="Z264" s="2" t="str">
        <f>(IFERROR(VLOOKUP(A264,'[28]KSD auditees'!A:A,1,FALSE),"0"))</f>
        <v>0</v>
      </c>
      <c r="AA264" s="29">
        <f>VLOOKUP(A264,[28]Budget!A:L,10,FALSE)</f>
        <v>37703000</v>
      </c>
      <c r="AB264" s="49" t="str">
        <f>IF(_xlfn.XLOOKUP(A264,'[28]Outstanding audits'!A:A,'[28]Outstanding audits'!A:A,"",0)="","No","Yes")</f>
        <v>No</v>
      </c>
      <c r="AC264" s="29">
        <f>_xlfn.XLOOKUP(A264,'[28]Budget 18-19'!A:A,'[28]Budget 18-19'!J:J,"0")</f>
        <v>41036701</v>
      </c>
      <c r="AD264" s="49" t="str">
        <f>_xlfn.XLOOKUP(A264,'[28]ASMIS 2022-23'!A:A,'[28]ASMIS 2022-23'!I:I,"",0)</f>
        <v>Unqualified with findings</v>
      </c>
      <c r="AJ264" s="29">
        <f>_xlfn.XLOOKUP(A264,'[28]Budget 22-23'!A:A,'[28]Budget 22-23'!J:J,"0")</f>
        <v>38475000</v>
      </c>
      <c r="AM264" s="29">
        <f>VLOOKUP(A264,[28]Budget!A:L,11,FALSE)</f>
        <v>0</v>
      </c>
      <c r="AN264" s="29">
        <f>VLOOKUP(A264,[28]Budget!A:L,12,FALSE)</f>
        <v>37703000</v>
      </c>
      <c r="AP264" s="50">
        <f t="shared" si="4"/>
        <v>0</v>
      </c>
    </row>
    <row r="265" spans="1:42" ht="21" customHeight="1" x14ac:dyDescent="0.25">
      <c r="A265" s="43">
        <v>1295</v>
      </c>
      <c r="B265" s="44" t="s">
        <v>61</v>
      </c>
      <c r="C265" s="44" t="s">
        <v>379</v>
      </c>
      <c r="D265" s="44" t="s">
        <v>448</v>
      </c>
      <c r="E265" s="44" t="s">
        <v>438</v>
      </c>
      <c r="F265" s="44" t="s">
        <v>437</v>
      </c>
      <c r="G265" s="44" t="s">
        <v>1</v>
      </c>
      <c r="H265" s="44" t="s">
        <v>447</v>
      </c>
      <c r="I265" s="44" t="s">
        <v>1</v>
      </c>
      <c r="J265" s="51" t="s">
        <v>17</v>
      </c>
      <c r="K265" s="45" t="s">
        <v>33</v>
      </c>
      <c r="L265" s="51" t="s">
        <v>17</v>
      </c>
      <c r="M265" s="51" t="s">
        <v>17</v>
      </c>
      <c r="N265" s="53" t="s">
        <v>26</v>
      </c>
      <c r="O265" s="47" t="str">
        <f>VLOOKUP(A265,'[28]191-2022-23'!A:P,13,FALSE)</f>
        <v>Qualified</v>
      </c>
      <c r="Q265" s="2" t="str">
        <f>VLOOKUP(A265,'[28]Audit information - OS'!A:J,4,FALSE)</f>
        <v>Regressed</v>
      </c>
      <c r="R265" s="2" t="s">
        <v>29</v>
      </c>
      <c r="S265" s="2" t="s">
        <v>29</v>
      </c>
      <c r="T265" s="48" t="str">
        <f>VLOOKUP(A265,'[28]Audit information - OS'!A:K,5,FALSE)</f>
        <v>Financially unqualified with findings on predetermined objectives and/or compliance with laws and regulations</v>
      </c>
      <c r="U265" s="48">
        <f>VLOOKUP(A265,'[28]Audit information - OS'!A:L,6,FALSE)</f>
        <v>0</v>
      </c>
      <c r="V265" s="48">
        <f>VLOOKUP(A265,'[28]Audit information - OS'!A:M,7,FALSE)</f>
        <v>0</v>
      </c>
      <c r="W265" s="48" t="str">
        <f>VLOOKUP(A265,'[28]Audit information - OS'!A:N,2,FALSE)</f>
        <v>Financially unqualified with no findings on predetermined objectives or compliance with laws and regulations</v>
      </c>
      <c r="X265" s="48" t="str">
        <f>VLOOKUP(A265,'[28]Audit information - OS'!A:O,3,FALSE)</f>
        <v>2024/05/31</v>
      </c>
      <c r="Y265" s="2" t="e">
        <f>VLOOKUP(A265,'[28]AGSA - SOE'!A:A,1,FALSE)</f>
        <v>#N/A</v>
      </c>
      <c r="Z265" s="2">
        <f>(IFERROR(VLOOKUP(A265,'[28]KSD auditees'!A:A,1,FALSE),"0"))</f>
        <v>1295</v>
      </c>
      <c r="AA265" s="29">
        <f>VLOOKUP(A265,[28]Budget!A:L,10,FALSE)</f>
        <v>275930478</v>
      </c>
      <c r="AB265" s="49" t="str">
        <f>IF(_xlfn.XLOOKUP(A265,'[28]Outstanding audits'!A:A,'[28]Outstanding audits'!A:A,"",0)="","No","Yes")</f>
        <v>No</v>
      </c>
      <c r="AC265" s="29">
        <f>_xlfn.XLOOKUP(A265,'[28]Budget 18-19'!A:A,'[28]Budget 18-19'!J:J,"0")</f>
        <v>134970338</v>
      </c>
      <c r="AD265" s="49" t="str">
        <f>_xlfn.XLOOKUP(A265,'[28]ASMIS 2022-23'!A:A,'[28]ASMIS 2022-23'!I:I,"",0)</f>
        <v>Unqualified with no findings</v>
      </c>
      <c r="AF265" s="2" t="str">
        <f>_xlfn.CONCAT(B265,", ")</f>
        <v xml:space="preserve">Ingwe TVET College, </v>
      </c>
      <c r="AJ265" s="29">
        <f>_xlfn.XLOOKUP(A265,'[28]Budget 22-23'!A:A,'[28]Budget 22-23'!J:J,"0")</f>
        <v>241711236</v>
      </c>
      <c r="AM265" s="29">
        <f>VLOOKUP(A265,[28]Budget!A:L,11,FALSE)</f>
        <v>13541000</v>
      </c>
      <c r="AN265" s="29">
        <f>VLOOKUP(A265,[28]Budget!A:L,12,FALSE)</f>
        <v>262389478</v>
      </c>
      <c r="AP265" s="50">
        <f t="shared" si="4"/>
        <v>0</v>
      </c>
    </row>
    <row r="266" spans="1:42" ht="39" customHeight="1" x14ac:dyDescent="0.25">
      <c r="A266" s="43">
        <v>204</v>
      </c>
      <c r="B266" s="44" t="s">
        <v>62</v>
      </c>
      <c r="C266" s="44" t="s">
        <v>323</v>
      </c>
      <c r="D266" s="44" t="s">
        <v>448</v>
      </c>
      <c r="E266" s="44" t="s">
        <v>941</v>
      </c>
      <c r="F266" s="44" t="s">
        <v>437</v>
      </c>
      <c r="G266" s="44" t="s">
        <v>1</v>
      </c>
      <c r="H266" s="44" t="s">
        <v>447</v>
      </c>
      <c r="I266" s="44" t="s">
        <v>1</v>
      </c>
      <c r="J266" s="52" t="s">
        <v>26</v>
      </c>
      <c r="K266" s="52" t="s">
        <v>26</v>
      </c>
      <c r="L266" s="52" t="s">
        <v>26</v>
      </c>
      <c r="M266" s="51" t="s">
        <v>17</v>
      </c>
      <c r="N266" s="54" t="s">
        <v>17</v>
      </c>
      <c r="O266" s="47" t="str">
        <f>VLOOKUP(A266,'[28]191-2022-23'!A:P,13,FALSE)</f>
        <v>Unqualified with no findings</v>
      </c>
      <c r="Q266" s="2" t="str">
        <f>VLOOKUP(A266,'[28]Audit information - OS'!A:J,4,FALSE)</f>
        <v>Unchanged</v>
      </c>
      <c r="R266" s="2" t="s">
        <v>27</v>
      </c>
      <c r="S266" s="2" t="s">
        <v>27</v>
      </c>
      <c r="T266" s="48" t="str">
        <f>VLOOKUP(A266,'[28]Audit information - OS'!A:K,5,FALSE)</f>
        <v>Qualified</v>
      </c>
      <c r="U266" s="48">
        <f>VLOOKUP(A266,'[28]Audit information - OS'!A:L,6,FALSE)</f>
        <v>0</v>
      </c>
      <c r="V266" s="48">
        <f>VLOOKUP(A266,'[28]Audit information - OS'!A:M,7,FALSE)</f>
        <v>0</v>
      </c>
      <c r="W266" s="48" t="str">
        <f>VLOOKUP(A266,'[28]Audit information - OS'!A:N,2,FALSE)</f>
        <v>Qualified</v>
      </c>
      <c r="X266" s="48" t="str">
        <f>VLOOKUP(A266,'[28]Audit information - OS'!A:O,3,FALSE)</f>
        <v>2024/07/31</v>
      </c>
      <c r="Y266" s="2" t="e">
        <f>VLOOKUP(A266,'[28]AGSA - SOE'!A:A,1,FALSE)</f>
        <v>#N/A</v>
      </c>
      <c r="Z266" s="2">
        <f>(IFERROR(VLOOKUP(A266,'[28]KSD auditees'!A:A,1,FALSE),"0"))</f>
        <v>204</v>
      </c>
      <c r="AA266" s="29">
        <f>VLOOKUP(A266,[28]Budget!A:L,10,FALSE)</f>
        <v>1269796000</v>
      </c>
      <c r="AB266" s="49" t="str">
        <f>IF(_xlfn.XLOOKUP(A266,'[28]Outstanding audits'!A:A,'[28]Outstanding audits'!A:A,"",0)="","No","Yes")</f>
        <v>No</v>
      </c>
      <c r="AC266" s="29">
        <f>_xlfn.XLOOKUP(A266,'[28]Budget 18-19'!A:A,'[28]Budget 18-19'!J:J,"0")</f>
        <v>493358000</v>
      </c>
      <c r="AD266" s="49" t="str">
        <f>_xlfn.XLOOKUP(A266,'[28]ASMIS 2022-23'!A:A,'[28]ASMIS 2022-23'!I:I,"",0)</f>
        <v>Qualified</v>
      </c>
      <c r="AJ266" s="29">
        <f>_xlfn.XLOOKUP(A266,'[28]Budget 22-23'!A:A,'[28]Budget 22-23'!J:J,"0")</f>
        <v>1203493000</v>
      </c>
      <c r="AM266" s="29">
        <f>VLOOKUP(A266,[28]Budget!A:L,11,FALSE)</f>
        <v>35791000</v>
      </c>
      <c r="AN266" s="29">
        <f>VLOOKUP(A266,[28]Budget!A:L,12,FALSE)</f>
        <v>1234005000</v>
      </c>
      <c r="AP266" s="50">
        <f t="shared" si="4"/>
        <v>0</v>
      </c>
    </row>
    <row r="267" spans="1:42" ht="39.75" customHeight="1" x14ac:dyDescent="0.25">
      <c r="A267" s="43">
        <v>209</v>
      </c>
      <c r="B267" s="44" t="s">
        <v>1293</v>
      </c>
      <c r="C267" s="44" t="s">
        <v>450</v>
      </c>
      <c r="D267" s="44" t="s">
        <v>448</v>
      </c>
      <c r="E267" s="44" t="s">
        <v>571</v>
      </c>
      <c r="F267" s="44" t="s">
        <v>571</v>
      </c>
      <c r="G267" s="44" t="s">
        <v>1</v>
      </c>
      <c r="H267" s="44" t="s">
        <v>1</v>
      </c>
      <c r="I267" s="44" t="s">
        <v>1</v>
      </c>
      <c r="J267" s="45" t="s">
        <v>33</v>
      </c>
      <c r="K267" s="51" t="s">
        <v>17</v>
      </c>
      <c r="L267" s="51" t="s">
        <v>17</v>
      </c>
      <c r="M267" s="51" t="s">
        <v>17</v>
      </c>
      <c r="N267" s="54" t="s">
        <v>17</v>
      </c>
      <c r="O267" s="47" t="str">
        <f>VLOOKUP(A267,'[28]191-2022-23'!A:P,13,FALSE)</f>
        <v>Unqualified with findings</v>
      </c>
      <c r="Q267" s="2" t="str">
        <f>VLOOKUP(A267,'[28]Audit information - OS'!A:J,4,FALSE)</f>
        <v>Improved</v>
      </c>
      <c r="R267" s="2" t="s">
        <v>29</v>
      </c>
      <c r="S267" s="2" t="s">
        <v>29</v>
      </c>
      <c r="T267" s="48" t="str">
        <f>VLOOKUP(A267,'[28]Audit information - OS'!A:K,5,FALSE)</f>
        <v>Financially unqualified with no findings on predetermined objectives or compliance with laws and regulations</v>
      </c>
      <c r="U267" s="48">
        <f>VLOOKUP(A267,'[28]Audit information - OS'!A:L,6,FALSE)</f>
        <v>0</v>
      </c>
      <c r="V267" s="48">
        <f>VLOOKUP(A267,'[28]Audit information - OS'!A:M,7,FALSE)</f>
        <v>0</v>
      </c>
      <c r="W267" s="48" t="str">
        <f>VLOOKUP(A267,'[28]Audit information - OS'!A:N,2,FALSE)</f>
        <v>Financially unqualified with no findings on predetermined objectives or compliance with laws and regulations</v>
      </c>
      <c r="X267" s="48" t="str">
        <f>VLOOKUP(A267,'[28]Audit information - OS'!A:O,3,FALSE)</f>
        <v>2024/07/31</v>
      </c>
      <c r="Y267" s="2" t="e">
        <f>VLOOKUP(A267,'[28]AGSA - SOE'!A:A,1,FALSE)</f>
        <v>#N/A</v>
      </c>
      <c r="Z267" s="2" t="str">
        <f>(IFERROR(VLOOKUP(A267,'[28]KSD auditees'!A:A,1,FALSE),"0"))</f>
        <v>0</v>
      </c>
      <c r="AA267" s="29">
        <f>VLOOKUP(A267,[28]Budget!A:L,10,FALSE)</f>
        <v>1377801000</v>
      </c>
      <c r="AB267" s="49" t="str">
        <f>IF(_xlfn.XLOOKUP(A267,'[28]Outstanding audits'!A:A,'[28]Outstanding audits'!A:A,"",0)="","No","Yes")</f>
        <v>No</v>
      </c>
      <c r="AC267" s="29">
        <f>_xlfn.XLOOKUP(A267,'[28]Budget 18-19'!A:A,'[28]Budget 18-19'!J:J,"0")</f>
        <v>848239809</v>
      </c>
      <c r="AD267" s="49" t="str">
        <f>_xlfn.XLOOKUP(A267,'[28]ASMIS 2022-23'!A:A,'[28]ASMIS 2022-23'!I:I,"",0)</f>
        <v>Unqualified with findings</v>
      </c>
      <c r="AJ267" s="29">
        <f>_xlfn.XLOOKUP(A267,'[28]Budget 22-23'!A:A,'[28]Budget 22-23'!J:J,"0")</f>
        <v>1124698000</v>
      </c>
      <c r="AM267" s="29">
        <f>VLOOKUP(A267,[28]Budget!A:L,11,FALSE)</f>
        <v>553185000</v>
      </c>
      <c r="AN267" s="29">
        <f>VLOOKUP(A267,[28]Budget!A:L,12,FALSE)</f>
        <v>824616000</v>
      </c>
      <c r="AP267" s="50">
        <f t="shared" si="4"/>
        <v>0</v>
      </c>
    </row>
    <row r="268" spans="1:42" ht="29.25" customHeight="1" x14ac:dyDescent="0.25">
      <c r="A268" s="43">
        <v>210</v>
      </c>
      <c r="B268" s="44" t="s">
        <v>1294</v>
      </c>
      <c r="C268" s="44" t="s">
        <v>450</v>
      </c>
      <c r="D268" s="44" t="s">
        <v>448</v>
      </c>
      <c r="E268" s="44" t="s">
        <v>571</v>
      </c>
      <c r="F268" s="44" t="s">
        <v>571</v>
      </c>
      <c r="G268" s="44" t="s">
        <v>1</v>
      </c>
      <c r="H268" s="44" t="s">
        <v>1</v>
      </c>
      <c r="I268" s="44" t="s">
        <v>1</v>
      </c>
      <c r="J268" s="51" t="s">
        <v>17</v>
      </c>
      <c r="K268" s="51" t="s">
        <v>17</v>
      </c>
      <c r="L268" s="51" t="s">
        <v>17</v>
      </c>
      <c r="M268" s="51" t="s">
        <v>17</v>
      </c>
      <c r="N268" s="54" t="s">
        <v>17</v>
      </c>
      <c r="O268" s="47" t="str">
        <f>VLOOKUP(A268,'[28]191-2022-23'!A:P,13,FALSE)</f>
        <v>Unqualified with findings</v>
      </c>
      <c r="Q268" s="2" t="str">
        <f>VLOOKUP(A268,'[28]Audit information - OS'!A:J,4,FALSE)</f>
        <v>Unchanged</v>
      </c>
      <c r="R268" s="2" t="s">
        <v>18</v>
      </c>
      <c r="S268" s="2" t="s">
        <v>18</v>
      </c>
      <c r="T268" s="48" t="str">
        <f>VLOOKUP(A268,'[28]Audit information - OS'!A:K,5,FALSE)</f>
        <v>Financially unqualified with findings on predetermined objectives and/or compliance with laws and regulations</v>
      </c>
      <c r="U268" s="48">
        <f>VLOOKUP(A268,'[28]Audit information - OS'!A:L,6,FALSE)</f>
        <v>0</v>
      </c>
      <c r="V268" s="48">
        <f>VLOOKUP(A268,'[28]Audit information - OS'!A:M,7,FALSE)</f>
        <v>0</v>
      </c>
      <c r="W268" s="48" t="str">
        <f>VLOOKUP(A268,'[28]Audit information - OS'!A:N,2,FALSE)</f>
        <v>Financially unqualified with findings on predetermined objectives and/or compliance with laws and regulations</v>
      </c>
      <c r="X268" s="48" t="str">
        <f>VLOOKUP(A268,'[28]Audit information - OS'!A:O,3,FALSE)</f>
        <v>2024/07/31</v>
      </c>
      <c r="Y268" s="2" t="e">
        <f>VLOOKUP(A268,'[28]AGSA - SOE'!A:A,1,FALSE)</f>
        <v>#N/A</v>
      </c>
      <c r="Z268" s="2" t="str">
        <f>(IFERROR(VLOOKUP(A268,'[28]KSD auditees'!A:A,1,FALSE),"0"))</f>
        <v>0</v>
      </c>
      <c r="AA268" s="29">
        <f>VLOOKUP(A268,[28]Budget!A:L,10,FALSE)</f>
        <v>601977000</v>
      </c>
      <c r="AB268" s="49" t="str">
        <f>IF(_xlfn.XLOOKUP(A268,'[28]Outstanding audits'!A:A,'[28]Outstanding audits'!A:A,"",0)="","No","Yes")</f>
        <v>No</v>
      </c>
      <c r="AC268" s="29">
        <f>_xlfn.XLOOKUP(A268,'[28]Budget 18-19'!A:A,'[28]Budget 18-19'!J:J,"0")</f>
        <v>421321709</v>
      </c>
      <c r="AD268" s="49" t="str">
        <f>_xlfn.XLOOKUP(A268,'[28]ASMIS 2022-23'!A:A,'[28]ASMIS 2022-23'!I:I,"",0)</f>
        <v>Unqualified with findings</v>
      </c>
      <c r="AJ268" s="29">
        <f>_xlfn.XLOOKUP(A268,'[28]Budget 22-23'!A:A,'[28]Budget 22-23'!J:J,"0")</f>
        <v>509100000</v>
      </c>
      <c r="AM268" s="29">
        <f>VLOOKUP(A268,[28]Budget!A:L,11,FALSE)</f>
        <v>92598000</v>
      </c>
      <c r="AN268" s="29">
        <f>VLOOKUP(A268,[28]Budget!A:L,12,FALSE)</f>
        <v>509379000</v>
      </c>
      <c r="AP268" s="50">
        <f t="shared" si="4"/>
        <v>0</v>
      </c>
    </row>
    <row r="269" spans="1:42" ht="30" customHeight="1" x14ac:dyDescent="0.25">
      <c r="A269" s="43">
        <v>211</v>
      </c>
      <c r="B269" s="44" t="s">
        <v>1111</v>
      </c>
      <c r="C269" s="44" t="s">
        <v>323</v>
      </c>
      <c r="D269" s="44" t="s">
        <v>448</v>
      </c>
      <c r="E269" s="44" t="s">
        <v>1086</v>
      </c>
      <c r="F269" s="44" t="s">
        <v>437</v>
      </c>
      <c r="G269" s="44" t="s">
        <v>1</v>
      </c>
      <c r="H269" s="44" t="s">
        <v>1527</v>
      </c>
      <c r="I269" s="44" t="s">
        <v>1</v>
      </c>
      <c r="J269" s="52" t="s">
        <v>26</v>
      </c>
      <c r="K269" s="52" t="s">
        <v>26</v>
      </c>
      <c r="L269" s="52" t="s">
        <v>26</v>
      </c>
      <c r="M269" s="45" t="s">
        <v>33</v>
      </c>
      <c r="N269" s="46" t="s">
        <v>33</v>
      </c>
      <c r="O269" s="47" t="str">
        <f>VLOOKUP(A269,'[28]191-2022-23'!A:P,13,FALSE)</f>
        <v>Unqualified with findings</v>
      </c>
      <c r="Q269" s="2" t="str">
        <f>VLOOKUP(A269,'[28]Audit information - OS'!A:J,4,FALSE)</f>
        <v>Unchanged</v>
      </c>
      <c r="R269" s="2" t="s">
        <v>27</v>
      </c>
      <c r="S269" s="2" t="s">
        <v>27</v>
      </c>
      <c r="T269" s="48" t="str">
        <f>VLOOKUP(A269,'[28]Audit information - OS'!A:K,5,FALSE)</f>
        <v>Qualified</v>
      </c>
      <c r="U269" s="48">
        <f>VLOOKUP(A269,'[28]Audit information - OS'!A:L,6,FALSE)</f>
        <v>0</v>
      </c>
      <c r="V269" s="48">
        <f>VLOOKUP(A269,'[28]Audit information - OS'!A:M,7,FALSE)</f>
        <v>0</v>
      </c>
      <c r="W269" s="48" t="str">
        <f>VLOOKUP(A269,'[28]Audit information - OS'!A:N,2,FALSE)</f>
        <v>Qualified</v>
      </c>
      <c r="X269" s="48" t="str">
        <f>VLOOKUP(A269,'[28]Audit information - OS'!A:O,3,FALSE)</f>
        <v>2024/07/31</v>
      </c>
      <c r="Y269" s="2" t="e">
        <f>VLOOKUP(A269,'[28]AGSA - SOE'!A:A,1,FALSE)</f>
        <v>#N/A</v>
      </c>
      <c r="Z269" s="2" t="str">
        <f>(IFERROR(VLOOKUP(A269,'[28]KSD auditees'!A:A,1,FALSE),"0"))</f>
        <v>0</v>
      </c>
      <c r="AA269" s="29">
        <f>VLOOKUP(A269,[28]Budget!A:L,10,FALSE)</f>
        <v>225304865</v>
      </c>
      <c r="AB269" s="49" t="str">
        <f>IF(_xlfn.XLOOKUP(A269,'[28]Outstanding audits'!A:A,'[28]Outstanding audits'!A:A,"",0)="","No","Yes")</f>
        <v>No</v>
      </c>
      <c r="AC269" s="29">
        <f>_xlfn.XLOOKUP(A269,'[28]Budget 18-19'!A:A,'[28]Budget 18-19'!J:J,"0")</f>
        <v>140936210</v>
      </c>
      <c r="AD269" s="49" t="str">
        <f>_xlfn.XLOOKUP(A269,'[28]ASMIS 2022-23'!A:A,'[28]ASMIS 2022-23'!I:I,"",0)</f>
        <v>Qualified</v>
      </c>
      <c r="AJ269" s="29">
        <f>_xlfn.XLOOKUP(A269,'[28]Budget 22-23'!A:A,'[28]Budget 22-23'!J:J,"0")</f>
        <v>192881680</v>
      </c>
      <c r="AM269" s="29">
        <f>VLOOKUP(A269,[28]Budget!A:L,11,FALSE)</f>
        <v>20743841</v>
      </c>
      <c r="AN269" s="29">
        <f>VLOOKUP(A269,[28]Budget!A:L,12,FALSE)</f>
        <v>204561024</v>
      </c>
      <c r="AP269" s="50">
        <f t="shared" si="4"/>
        <v>0</v>
      </c>
    </row>
    <row r="270" spans="1:42" ht="39.75" customHeight="1" x14ac:dyDescent="0.25">
      <c r="A270" s="43">
        <v>504</v>
      </c>
      <c r="B270" s="44" t="s">
        <v>706</v>
      </c>
      <c r="C270" s="44" t="s">
        <v>502</v>
      </c>
      <c r="D270" s="44" t="s">
        <v>448</v>
      </c>
      <c r="E270" s="44" t="s">
        <v>683</v>
      </c>
      <c r="F270" s="44" t="s">
        <v>437</v>
      </c>
      <c r="G270" s="44" t="s">
        <v>1</v>
      </c>
      <c r="H270" s="44" t="s">
        <v>695</v>
      </c>
      <c r="I270" s="44" t="s">
        <v>1</v>
      </c>
      <c r="J270" s="45" t="s">
        <v>33</v>
      </c>
      <c r="K270" s="45" t="s">
        <v>33</v>
      </c>
      <c r="L270" s="45" t="s">
        <v>33</v>
      </c>
      <c r="M270" s="45" t="s">
        <v>33</v>
      </c>
      <c r="N270" s="46" t="s">
        <v>33</v>
      </c>
      <c r="O270" s="47" t="str">
        <f>VLOOKUP(A270,'[28]191-2022-23'!A:P,13,FALSE)</f>
        <v>Unqualified with no findings</v>
      </c>
      <c r="Q270" s="2" t="str">
        <f>VLOOKUP(A270,'[28]Audit information - OS'!A:J,4,FALSE)</f>
        <v>Unchanged</v>
      </c>
      <c r="R270" s="2" t="s">
        <v>18</v>
      </c>
      <c r="S270" s="2" t="s">
        <v>18</v>
      </c>
      <c r="T270" s="48" t="str">
        <f>VLOOKUP(A270,'[28]Audit information - OS'!A:K,5,FALSE)</f>
        <v>Financially unqualified with no findings on predetermined objectives or compliance with laws and regulations</v>
      </c>
      <c r="U270" s="48">
        <f>VLOOKUP(A270,'[28]Audit information - OS'!A:L,6,FALSE)</f>
        <v>0</v>
      </c>
      <c r="V270" s="48">
        <f>VLOOKUP(A270,'[28]Audit information - OS'!A:M,7,FALSE)</f>
        <v>0</v>
      </c>
      <c r="W270" s="48" t="str">
        <f>VLOOKUP(A270,'[28]Audit information - OS'!A:N,2,FALSE)</f>
        <v>Financially unqualified with no findings on predetermined objectives or compliance with laws and regulations</v>
      </c>
      <c r="X270" s="48" t="str">
        <f>VLOOKUP(A270,'[28]Audit information - OS'!A:O,3,FALSE)</f>
        <v>2024/07/31</v>
      </c>
      <c r="Y270" s="2" t="e">
        <f>VLOOKUP(A270,'[28]AGSA - SOE'!A:A,1,FALSE)</f>
        <v>#N/A</v>
      </c>
      <c r="Z270" s="2" t="str">
        <f>(IFERROR(VLOOKUP(A270,'[28]KSD auditees'!A:A,1,FALSE),"0"))</f>
        <v>0</v>
      </c>
      <c r="AA270" s="29">
        <f>VLOOKUP(A270,[28]Budget!A:L,10,FALSE)</f>
        <v>0</v>
      </c>
      <c r="AB270" s="49" t="str">
        <f>IF(_xlfn.XLOOKUP(A270,'[28]Outstanding audits'!A:A,'[28]Outstanding audits'!A:A,"",0)="","No","Yes")</f>
        <v>No</v>
      </c>
      <c r="AC270" s="29">
        <f>_xlfn.XLOOKUP(A270,'[28]Budget 18-19'!A:A,'[28]Budget 18-19'!J:J,"0")</f>
        <v>0</v>
      </c>
      <c r="AD270" s="49" t="str">
        <f>_xlfn.XLOOKUP(A270,'[28]ASMIS 2022-23'!A:A,'[28]ASMIS 2022-23'!I:I,"",0)</f>
        <v>Unqualified with no findings</v>
      </c>
      <c r="AJ270" s="29">
        <f>_xlfn.XLOOKUP(A270,'[28]Budget 22-23'!A:A,'[28]Budget 22-23'!J:J,"0")</f>
        <v>0</v>
      </c>
      <c r="AM270" s="29">
        <f>VLOOKUP(A270,[28]Budget!A:L,11,FALSE)</f>
        <v>0</v>
      </c>
      <c r="AN270" s="29">
        <f>VLOOKUP(A270,[28]Budget!A:L,12,FALSE)</f>
        <v>0</v>
      </c>
      <c r="AP270" s="50">
        <f t="shared" si="4"/>
        <v>0</v>
      </c>
    </row>
    <row r="271" spans="1:42" ht="39" customHeight="1" x14ac:dyDescent="0.25">
      <c r="A271" s="43">
        <v>1296</v>
      </c>
      <c r="B271" s="44" t="s">
        <v>63</v>
      </c>
      <c r="C271" s="44" t="s">
        <v>379</v>
      </c>
      <c r="D271" s="44" t="s">
        <v>448</v>
      </c>
      <c r="E271" s="44" t="s">
        <v>438</v>
      </c>
      <c r="F271" s="44" t="s">
        <v>437</v>
      </c>
      <c r="G271" s="44" t="s">
        <v>1</v>
      </c>
      <c r="H271" s="44" t="s">
        <v>447</v>
      </c>
      <c r="I271" s="44" t="s">
        <v>1</v>
      </c>
      <c r="J271" s="51" t="s">
        <v>17</v>
      </c>
      <c r="K271" s="51" t="s">
        <v>17</v>
      </c>
      <c r="L271" s="51" t="s">
        <v>17</v>
      </c>
      <c r="M271" s="52" t="s">
        <v>26</v>
      </c>
      <c r="N271" s="53" t="s">
        <v>26</v>
      </c>
      <c r="O271" s="47" t="str">
        <f>VLOOKUP(A271,'[28]191-2022-23'!A:P,13,FALSE)</f>
        <v>Qualified</v>
      </c>
      <c r="Q271" s="2" t="str">
        <f>VLOOKUP(A271,'[28]Audit information - OS'!A:J,4,FALSE)</f>
        <v>Unchanged</v>
      </c>
      <c r="R271" s="2" t="s">
        <v>29</v>
      </c>
      <c r="S271" s="2" t="s">
        <v>29</v>
      </c>
      <c r="T271" s="48" t="str">
        <f>VLOOKUP(A271,'[28]Audit information - OS'!A:K,5,FALSE)</f>
        <v>Financially unqualified with findings on predetermined objectives and/or compliance with laws and regulations</v>
      </c>
      <c r="U271" s="48">
        <f>VLOOKUP(A271,'[28]Audit information - OS'!A:L,6,FALSE)</f>
        <v>0</v>
      </c>
      <c r="V271" s="48">
        <f>VLOOKUP(A271,'[28]Audit information - OS'!A:M,7,FALSE)</f>
        <v>0</v>
      </c>
      <c r="W271" s="48" t="str">
        <f>VLOOKUP(A271,'[28]Audit information - OS'!A:N,2,FALSE)</f>
        <v>Financially unqualified with findings on predetermined objectives and/or compliance with laws and regulations</v>
      </c>
      <c r="X271" s="48" t="str">
        <f>VLOOKUP(A271,'[28]Audit information - OS'!A:O,3,FALSE)</f>
        <v>2024/05/31</v>
      </c>
      <c r="Y271" s="2" t="e">
        <f>VLOOKUP(A271,'[28]AGSA - SOE'!A:A,1,FALSE)</f>
        <v>#N/A</v>
      </c>
      <c r="Z271" s="2">
        <f>(IFERROR(VLOOKUP(A271,'[28]KSD auditees'!A:A,1,FALSE),"0"))</f>
        <v>1296</v>
      </c>
      <c r="AA271" s="29">
        <f>VLOOKUP(A271,[28]Budget!A:L,10,FALSE)</f>
        <v>264013585.97</v>
      </c>
      <c r="AB271" s="49" t="str">
        <f>IF(_xlfn.XLOOKUP(A271,'[28]Outstanding audits'!A:A,'[28]Outstanding audits'!A:A,"",0)="","No","Yes")</f>
        <v>No</v>
      </c>
      <c r="AC271" s="29">
        <f>_xlfn.XLOOKUP(A271,'[28]Budget 18-19'!A:A,'[28]Budget 18-19'!J:J,"0")</f>
        <v>172005574</v>
      </c>
      <c r="AD271" s="49" t="str">
        <f>_xlfn.XLOOKUP(A271,'[28]ASMIS 2022-23'!A:A,'[28]ASMIS 2022-23'!I:I,"",0)</f>
        <v>Unqualified with findings</v>
      </c>
      <c r="AJ271" s="29">
        <f>_xlfn.XLOOKUP(A271,'[28]Budget 22-23'!A:A,'[28]Budget 22-23'!J:J,"0")</f>
        <v>261709699.47</v>
      </c>
      <c r="AM271" s="29">
        <f>VLOOKUP(A271,[28]Budget!A:L,11,FALSE)</f>
        <v>88010291.030000001</v>
      </c>
      <c r="AN271" s="29">
        <f>VLOOKUP(A271,[28]Budget!A:L,12,FALSE)</f>
        <v>176003294.94</v>
      </c>
      <c r="AP271" s="50">
        <f t="shared" si="4"/>
        <v>0</v>
      </c>
    </row>
    <row r="272" spans="1:42" ht="21" customHeight="1" x14ac:dyDescent="0.25">
      <c r="A272" s="43">
        <v>1297</v>
      </c>
      <c r="B272" s="44" t="s">
        <v>64</v>
      </c>
      <c r="C272" s="44" t="s">
        <v>379</v>
      </c>
      <c r="D272" s="44" t="s">
        <v>448</v>
      </c>
      <c r="E272" s="44" t="s">
        <v>438</v>
      </c>
      <c r="F272" s="44" t="s">
        <v>437</v>
      </c>
      <c r="G272" s="44" t="s">
        <v>28</v>
      </c>
      <c r="H272" s="44" t="s">
        <v>447</v>
      </c>
      <c r="I272" s="44" t="s">
        <v>1</v>
      </c>
      <c r="J272" s="52" t="s">
        <v>26</v>
      </c>
      <c r="K272" s="52" t="s">
        <v>26</v>
      </c>
      <c r="L272" s="52" t="s">
        <v>26</v>
      </c>
      <c r="M272" s="52" t="s">
        <v>26</v>
      </c>
      <c r="N272" s="53" t="s">
        <v>26</v>
      </c>
      <c r="O272" s="47" t="str">
        <f>VLOOKUP(A272,'[28]191-2022-23'!A:P,13,FALSE)</f>
        <v>Qualified</v>
      </c>
      <c r="Q272" s="2" t="str">
        <f>VLOOKUP(A272,'[28]Audit information - OS'!A:J,4,FALSE)</f>
        <v>Unchanged</v>
      </c>
      <c r="R272" s="2" t="s">
        <v>18</v>
      </c>
      <c r="S272" s="2" t="s">
        <v>18</v>
      </c>
      <c r="T272" s="48" t="str">
        <f>VLOOKUP(A272,'[28]Audit information - OS'!A:K,5,FALSE)</f>
        <v>Qualified</v>
      </c>
      <c r="U272" s="48">
        <f>VLOOKUP(A272,'[28]Audit information - OS'!A:L,6,FALSE)</f>
        <v>0</v>
      </c>
      <c r="V272" s="48">
        <f>VLOOKUP(A272,'[28]Audit information - OS'!A:M,7,FALSE)</f>
        <v>0</v>
      </c>
      <c r="W272" s="48" t="str">
        <f>VLOOKUP(A272,'[28]Audit information - OS'!A:N,2,FALSE)</f>
        <v>Qualified</v>
      </c>
      <c r="X272" s="48" t="str">
        <f>VLOOKUP(A272,'[28]Audit information - OS'!A:O,3,FALSE)</f>
        <v>2024/05/31</v>
      </c>
      <c r="Y272" s="2" t="e">
        <f>VLOOKUP(A272,'[28]AGSA - SOE'!A:A,1,FALSE)</f>
        <v>#N/A</v>
      </c>
      <c r="Z272" s="2">
        <f>(IFERROR(VLOOKUP(A272,'[28]KSD auditees'!A:A,1,FALSE),"0"))</f>
        <v>1297</v>
      </c>
      <c r="AA272" s="29">
        <f>VLOOKUP(A272,[28]Budget!A:L,10,FALSE)</f>
        <v>385750002</v>
      </c>
      <c r="AB272" s="49" t="str">
        <f>IF(_xlfn.XLOOKUP(A272,'[28]Outstanding audits'!A:A,'[28]Outstanding audits'!A:A,"",0)="","No","Yes")</f>
        <v>No</v>
      </c>
      <c r="AC272" s="29">
        <f>_xlfn.XLOOKUP(A272,'[28]Budget 18-19'!A:A,'[28]Budget 18-19'!J:J,"0")</f>
        <v>264810528</v>
      </c>
      <c r="AD272" s="49" t="str">
        <f>_xlfn.XLOOKUP(A272,'[28]ASMIS 2022-23'!A:A,'[28]ASMIS 2022-23'!I:I,"",0)</f>
        <v>Qualified</v>
      </c>
      <c r="AJ272" s="29">
        <f>_xlfn.XLOOKUP(A272,'[28]Budget 22-23'!A:A,'[28]Budget 22-23'!J:J,"0")</f>
        <v>406154265.88999999</v>
      </c>
      <c r="AM272" s="29">
        <f>VLOOKUP(A272,[28]Budget!A:L,11,FALSE)</f>
        <v>58927032</v>
      </c>
      <c r="AN272" s="29">
        <f>VLOOKUP(A272,[28]Budget!A:L,12,FALSE)</f>
        <v>326822970</v>
      </c>
      <c r="AP272" s="50">
        <f t="shared" si="4"/>
        <v>0</v>
      </c>
    </row>
    <row r="273" spans="1:42" ht="30" customHeight="1" x14ac:dyDescent="0.25">
      <c r="A273" s="43">
        <v>1159</v>
      </c>
      <c r="B273" s="44" t="s">
        <v>185</v>
      </c>
      <c r="C273" s="44" t="s">
        <v>316</v>
      </c>
      <c r="D273" s="44" t="s">
        <v>448</v>
      </c>
      <c r="E273" s="44" t="s">
        <v>658</v>
      </c>
      <c r="F273" s="44" t="s">
        <v>437</v>
      </c>
      <c r="G273" s="44" t="s">
        <v>1</v>
      </c>
      <c r="H273" s="44" t="s">
        <v>667</v>
      </c>
      <c r="I273" s="44" t="s">
        <v>1</v>
      </c>
      <c r="J273" s="45" t="s">
        <v>33</v>
      </c>
      <c r="K273" s="45" t="s">
        <v>33</v>
      </c>
      <c r="L273" s="51" t="s">
        <v>17</v>
      </c>
      <c r="M273" s="51" t="s">
        <v>17</v>
      </c>
      <c r="N273" s="54" t="s">
        <v>17</v>
      </c>
      <c r="O273" s="47" t="str">
        <f>VLOOKUP(A273,'[28]191-2022-23'!A:P,13,FALSE)</f>
        <v>Qualified</v>
      </c>
      <c r="Q273" s="2" t="str">
        <f>VLOOKUP(A273,'[28]Audit information - OS'!A:J,4,FALSE)</f>
        <v>Unchanged</v>
      </c>
      <c r="R273" s="2" t="s">
        <v>29</v>
      </c>
      <c r="S273" s="2" t="s">
        <v>29</v>
      </c>
      <c r="T273" s="48" t="str">
        <f>VLOOKUP(A273,'[28]Audit information - OS'!A:K,5,FALSE)</f>
        <v>Financially unqualified with no findings on predetermined objectives or compliance with laws and regulations</v>
      </c>
      <c r="U273" s="48">
        <f>VLOOKUP(A273,'[28]Audit information - OS'!A:L,6,FALSE)</f>
        <v>0</v>
      </c>
      <c r="V273" s="48">
        <f>VLOOKUP(A273,'[28]Audit information - OS'!A:M,7,FALSE)</f>
        <v>0</v>
      </c>
      <c r="W273" s="48" t="str">
        <f>VLOOKUP(A273,'[28]Audit information - OS'!A:N,2,FALSE)</f>
        <v>Financially unqualified with no findings on predetermined objectives or compliance with laws and regulations</v>
      </c>
      <c r="X273" s="48" t="str">
        <f>VLOOKUP(A273,'[28]Audit information - OS'!A:O,3,FALSE)</f>
        <v>2024/07/31</v>
      </c>
      <c r="Y273" s="2" t="e">
        <f>VLOOKUP(A273,'[28]AGSA - SOE'!A:A,1,FALSE)</f>
        <v>#N/A</v>
      </c>
      <c r="Z273" s="2">
        <f>(IFERROR(VLOOKUP(A273,'[28]KSD auditees'!A:A,1,FALSE),"0"))</f>
        <v>1159</v>
      </c>
      <c r="AA273" s="29">
        <f>VLOOKUP(A273,[28]Budget!A:L,10,FALSE)</f>
        <v>1061385165.7861201</v>
      </c>
      <c r="AB273" s="49" t="str">
        <f>IF(_xlfn.XLOOKUP(A273,'[28]Outstanding audits'!A:A,'[28]Outstanding audits'!A:A,"",0)="","No","Yes")</f>
        <v>No</v>
      </c>
      <c r="AC273" s="29">
        <f>_xlfn.XLOOKUP(A273,'[28]Budget 18-19'!A:A,'[28]Budget 18-19'!J:J,"0")</f>
        <v>0</v>
      </c>
      <c r="AD273" s="49" t="str">
        <f>_xlfn.XLOOKUP(A273,'[28]ASMIS 2022-23'!A:A,'[28]ASMIS 2022-23'!I:I,"",0)</f>
        <v>Unqualified with no findings</v>
      </c>
      <c r="AJ273" s="29">
        <f>_xlfn.XLOOKUP(A273,'[28]Budget 22-23'!A:A,'[28]Budget 22-23'!J:J,"0")</f>
        <v>1004725431.402</v>
      </c>
      <c r="AM273" s="29">
        <f>VLOOKUP(A273,[28]Budget!A:L,11,FALSE)</f>
        <v>380498107.5</v>
      </c>
      <c r="AN273" s="29">
        <f>VLOOKUP(A273,[28]Budget!A:L,12,FALSE)</f>
        <v>680887058.28612006</v>
      </c>
      <c r="AP273" s="50">
        <f t="shared" si="4"/>
        <v>0</v>
      </c>
    </row>
    <row r="274" spans="1:42" ht="30" customHeight="1" x14ac:dyDescent="0.25">
      <c r="A274" s="43">
        <v>132</v>
      </c>
      <c r="B274" s="44" t="s">
        <v>1295</v>
      </c>
      <c r="C274" s="44" t="s">
        <v>325</v>
      </c>
      <c r="D274" s="44" t="s">
        <v>448</v>
      </c>
      <c r="E274" s="44" t="s">
        <v>571</v>
      </c>
      <c r="F274" s="44" t="s">
        <v>571</v>
      </c>
      <c r="G274" s="44" t="s">
        <v>1</v>
      </c>
      <c r="H274" s="44" t="s">
        <v>1</v>
      </c>
      <c r="I274" s="44" t="s">
        <v>1</v>
      </c>
      <c r="J274" s="52" t="s">
        <v>26</v>
      </c>
      <c r="K274" s="52" t="s">
        <v>26</v>
      </c>
      <c r="L274" s="51" t="s">
        <v>17</v>
      </c>
      <c r="M274" s="51" t="s">
        <v>17</v>
      </c>
      <c r="N274" s="54" t="s">
        <v>17</v>
      </c>
      <c r="O274" s="47" t="str">
        <f>VLOOKUP(A274,'[28]191-2022-23'!A:P,13,FALSE)</f>
        <v>Unqualified with findings</v>
      </c>
      <c r="Q274" s="2" t="str">
        <f>VLOOKUP(A274,'[28]Audit information - OS'!A:J,4,FALSE)</f>
        <v>Unchanged</v>
      </c>
      <c r="R274" s="2" t="s">
        <v>27</v>
      </c>
      <c r="S274" s="2" t="s">
        <v>27</v>
      </c>
      <c r="T274" s="48" t="str">
        <f>VLOOKUP(A274,'[28]Audit information - OS'!A:K,5,FALSE)</f>
        <v>Qualified</v>
      </c>
      <c r="U274" s="48">
        <f>VLOOKUP(A274,'[28]Audit information - OS'!A:L,6,FALSE)</f>
        <v>0</v>
      </c>
      <c r="V274" s="48">
        <f>VLOOKUP(A274,'[28]Audit information - OS'!A:M,7,FALSE)</f>
        <v>0</v>
      </c>
      <c r="W274" s="48" t="str">
        <f>VLOOKUP(A274,'[28]Audit information - OS'!A:N,2,FALSE)</f>
        <v>Qualified</v>
      </c>
      <c r="X274" s="48" t="str">
        <f>VLOOKUP(A274,'[28]Audit information - OS'!A:O,3,FALSE)</f>
        <v>2024/07/31</v>
      </c>
      <c r="Y274" s="2" t="e">
        <f>VLOOKUP(A274,'[28]AGSA - SOE'!A:A,1,FALSE)</f>
        <v>#N/A</v>
      </c>
      <c r="Z274" s="2" t="str">
        <f>(IFERROR(VLOOKUP(A274,'[28]KSD auditees'!A:A,1,FALSE),"0"))</f>
        <v>0</v>
      </c>
      <c r="AA274" s="29">
        <f>VLOOKUP(A274,[28]Budget!A:L,10,FALSE)</f>
        <v>1199873000</v>
      </c>
      <c r="AB274" s="49" t="str">
        <f>IF(_xlfn.XLOOKUP(A274,'[28]Outstanding audits'!A:A,'[28]Outstanding audits'!A:A,"",0)="","No","Yes")</f>
        <v>No</v>
      </c>
      <c r="AC274" s="29">
        <f>_xlfn.XLOOKUP(A274,'[28]Budget 18-19'!A:A,'[28]Budget 18-19'!J:J,"0")</f>
        <v>1392063000</v>
      </c>
      <c r="AD274" s="49" t="str">
        <f>_xlfn.XLOOKUP(A274,'[28]ASMIS 2022-23'!A:A,'[28]ASMIS 2022-23'!I:I,"",0)</f>
        <v>Qualified</v>
      </c>
      <c r="AJ274" s="29">
        <f>_xlfn.XLOOKUP(A274,'[28]Budget 22-23'!A:A,'[28]Budget 22-23'!J:J,"0")</f>
        <v>1228174000</v>
      </c>
      <c r="AM274" s="29">
        <f>VLOOKUP(A274,[28]Budget!A:L,11,FALSE)</f>
        <v>32372000</v>
      </c>
      <c r="AN274" s="29">
        <f>VLOOKUP(A274,[28]Budget!A:L,12,FALSE)</f>
        <v>1167501000</v>
      </c>
      <c r="AP274" s="50">
        <f t="shared" si="4"/>
        <v>0</v>
      </c>
    </row>
    <row r="275" spans="1:42" ht="30" customHeight="1" x14ac:dyDescent="0.25">
      <c r="A275" s="43">
        <v>221</v>
      </c>
      <c r="B275" s="44" t="s">
        <v>144</v>
      </c>
      <c r="C275" s="44" t="s">
        <v>316</v>
      </c>
      <c r="D275" s="44" t="s">
        <v>448</v>
      </c>
      <c r="E275" s="44" t="s">
        <v>737</v>
      </c>
      <c r="F275" s="44" t="s">
        <v>437</v>
      </c>
      <c r="G275" s="44" t="s">
        <v>1</v>
      </c>
      <c r="H275" s="44" t="s">
        <v>739</v>
      </c>
      <c r="I275" s="44" t="s">
        <v>1</v>
      </c>
      <c r="J275" s="59" t="s">
        <v>39</v>
      </c>
      <c r="K275" s="51" t="s">
        <v>17</v>
      </c>
      <c r="L275" s="45" t="s">
        <v>33</v>
      </c>
      <c r="M275" s="52" t="s">
        <v>26</v>
      </c>
      <c r="N275" s="64" t="s">
        <v>94</v>
      </c>
      <c r="O275" s="47" t="str">
        <f>VLOOKUP(A275,'[28]191-2022-23'!A:P,13,FALSE)</f>
        <v>Unqualified with findings</v>
      </c>
      <c r="Q275" s="2" t="s">
        <v>509</v>
      </c>
      <c r="R275" s="2" t="s">
        <v>509</v>
      </c>
      <c r="S275" s="2" t="s">
        <v>509</v>
      </c>
      <c r="T275" s="48">
        <f>VLOOKUP(A275,'[28]Audit information - OS'!A:K,5,FALSE)</f>
        <v>0</v>
      </c>
      <c r="U275" s="48" t="str">
        <f>VLOOKUP(A275,'[28]Audit information - OS'!A:L,6,FALSE)</f>
        <v>AFS submitted late</v>
      </c>
      <c r="V275" s="48">
        <f>VLOOKUP(A275,'[28]Audit information - OS'!A:M,7,FALSE)</f>
        <v>0</v>
      </c>
      <c r="W275" s="48" t="str">
        <f>VLOOKUP(A275,'[28]Audit information - OS'!A:N,2,FALSE)</f>
        <v>Financially unqualified with findings on predetermined objectives and/or compliance with laws and regulations</v>
      </c>
      <c r="X275" s="48">
        <f>VLOOKUP(A275,'[28]Audit information - OS'!A:O,3,FALSE)</f>
        <v>45558</v>
      </c>
      <c r="Y275" s="2">
        <f>VLOOKUP(A275,'[28]AGSA - SOE'!A:A,1,FALSE)</f>
        <v>221</v>
      </c>
      <c r="Z275" s="2">
        <f>(IFERROR(VLOOKUP(A275,'[28]KSD auditees'!A:A,1,FALSE),"0"))</f>
        <v>221</v>
      </c>
      <c r="AA275" s="29">
        <f>VLOOKUP(A275,[28]Budget!A:L,10,FALSE)</f>
        <v>812921020</v>
      </c>
      <c r="AB275" s="49" t="str">
        <f>IF(_xlfn.XLOOKUP(A275,'[28]Outstanding audits'!A:A,'[28]Outstanding audits'!A:A,"",0)="","No","Yes")</f>
        <v>Yes</v>
      </c>
      <c r="AC275" s="29">
        <f>_xlfn.XLOOKUP(A275,'[28]Budget 18-19'!A:A,'[28]Budget 18-19'!J:J,"0")</f>
        <v>65659200</v>
      </c>
      <c r="AD275" s="49" t="str">
        <f>_xlfn.XLOOKUP(A275,'[28]ASMIS 2022-23'!A:A,'[28]ASMIS 2022-23'!I:I,"",0)</f>
        <v>Unqualified with findings</v>
      </c>
      <c r="AJ275" s="29">
        <f>_xlfn.XLOOKUP(A275,'[28]Budget 22-23'!A:A,'[28]Budget 22-23'!J:J,"0")</f>
        <v>553408000</v>
      </c>
      <c r="AM275" s="29">
        <f>VLOOKUP(A275,[28]Budget!A:L,11,FALSE)</f>
        <v>25081020</v>
      </c>
      <c r="AN275" s="29">
        <f>VLOOKUP(A275,[28]Budget!A:L,12,FALSE)</f>
        <v>787840000</v>
      </c>
      <c r="AP275" s="50">
        <f t="shared" si="4"/>
        <v>0</v>
      </c>
    </row>
    <row r="276" spans="1:42" ht="21" customHeight="1" x14ac:dyDescent="0.25">
      <c r="A276" s="43">
        <v>1431</v>
      </c>
      <c r="B276" s="44" t="s">
        <v>145</v>
      </c>
      <c r="C276" s="44" t="s">
        <v>316</v>
      </c>
      <c r="D276" s="44" t="s">
        <v>448</v>
      </c>
      <c r="E276" s="44" t="s">
        <v>737</v>
      </c>
      <c r="F276" s="44" t="s">
        <v>437</v>
      </c>
      <c r="G276" s="44" t="s">
        <v>1</v>
      </c>
      <c r="H276" s="44" t="s">
        <v>739</v>
      </c>
      <c r="I276" s="44" t="s">
        <v>1</v>
      </c>
      <c r="J276" s="59" t="s">
        <v>39</v>
      </c>
      <c r="K276" s="45" t="s">
        <v>33</v>
      </c>
      <c r="L276" s="45" t="s">
        <v>33</v>
      </c>
      <c r="M276" s="45" t="s">
        <v>33</v>
      </c>
      <c r="N276" s="54" t="s">
        <v>17</v>
      </c>
      <c r="O276" s="47" t="str">
        <f>VLOOKUP(A276,'[28]191-2022-23'!A:P,13,FALSE)</f>
        <v>Unqualified with no findings</v>
      </c>
      <c r="Q276" s="2" t="s">
        <v>509</v>
      </c>
      <c r="R276" s="2" t="s">
        <v>509</v>
      </c>
      <c r="S276" s="2" t="s">
        <v>509</v>
      </c>
      <c r="T276" s="48">
        <f>VLOOKUP(A276,'[28]Audit information - OS'!A:K,5,FALSE)</f>
        <v>0</v>
      </c>
      <c r="U276" s="48" t="str">
        <f>VLOOKUP(A276,'[28]Audit information - OS'!A:L,6,FALSE)</f>
        <v>AFS submitted late</v>
      </c>
      <c r="V276" s="48">
        <f>VLOOKUP(A276,'[28]Audit information - OS'!A:M,7,FALSE)</f>
        <v>0</v>
      </c>
      <c r="W276" s="48" t="str">
        <f>VLOOKUP(A276,'[28]Audit information - OS'!A:N,2,FALSE)</f>
        <v>Qualified</v>
      </c>
      <c r="X276" s="48">
        <f>VLOOKUP(A276,'[28]Audit information - OS'!A:O,3,FALSE)</f>
        <v>45558</v>
      </c>
      <c r="Y276" s="2" t="e">
        <f>VLOOKUP(A276,'[28]AGSA - SOE'!A:A,1,FALSE)</f>
        <v>#N/A</v>
      </c>
      <c r="Z276" s="2">
        <f>(IFERROR(VLOOKUP(A276,'[28]KSD auditees'!A:A,1,FALSE),"0"))</f>
        <v>1431</v>
      </c>
      <c r="AA276" s="29">
        <f>VLOOKUP(A276,[28]Budget!A:L,10,FALSE)</f>
        <v>43535000</v>
      </c>
      <c r="AB276" s="49" t="str">
        <f>IF(_xlfn.XLOOKUP(A276,'[28]Outstanding audits'!A:A,'[28]Outstanding audits'!A:A,"",0)="","No","Yes")</f>
        <v>Yes</v>
      </c>
      <c r="AC276" s="29">
        <f>_xlfn.XLOOKUP(A276,'[28]Budget 18-19'!A:A,'[28]Budget 18-19'!J:J,"0")</f>
        <v>3500000</v>
      </c>
      <c r="AD276" s="49" t="str">
        <f>_xlfn.XLOOKUP(A276,'[28]ASMIS 2022-23'!A:A,'[28]ASMIS 2022-23'!I:I,"",0)</f>
        <v>Unqualified with no findings</v>
      </c>
      <c r="AJ276" s="29">
        <f>_xlfn.XLOOKUP(A276,'[28]Budget 22-23'!A:A,'[28]Budget 22-23'!J:J,"0")</f>
        <v>35741000</v>
      </c>
      <c r="AM276" s="29">
        <f>VLOOKUP(A276,[28]Budget!A:L,11,FALSE)</f>
        <v>2278000</v>
      </c>
      <c r="AN276" s="29">
        <f>VLOOKUP(A276,[28]Budget!A:L,12,FALSE)</f>
        <v>41257000</v>
      </c>
      <c r="AP276" s="50">
        <f t="shared" si="4"/>
        <v>0</v>
      </c>
    </row>
    <row r="277" spans="1:42" ht="39" customHeight="1" x14ac:dyDescent="0.25">
      <c r="A277" s="43">
        <v>1183</v>
      </c>
      <c r="B277" s="44" t="s">
        <v>146</v>
      </c>
      <c r="C277" s="44" t="s">
        <v>316</v>
      </c>
      <c r="D277" s="44" t="s">
        <v>448</v>
      </c>
      <c r="E277" s="44" t="s">
        <v>737</v>
      </c>
      <c r="F277" s="44" t="s">
        <v>437</v>
      </c>
      <c r="G277" s="44" t="s">
        <v>1</v>
      </c>
      <c r="H277" s="44" t="s">
        <v>739</v>
      </c>
      <c r="I277" s="44" t="s">
        <v>1</v>
      </c>
      <c r="J277" s="59" t="s">
        <v>39</v>
      </c>
      <c r="K277" s="45" t="s">
        <v>33</v>
      </c>
      <c r="L277" s="45" t="s">
        <v>33</v>
      </c>
      <c r="M277" s="45" t="s">
        <v>33</v>
      </c>
      <c r="N277" s="54" t="s">
        <v>17</v>
      </c>
      <c r="O277" s="47" t="str">
        <f>VLOOKUP(A277,'[28]191-2022-23'!A:P,13,FALSE)</f>
        <v>Unqualified with findings</v>
      </c>
      <c r="Q277" s="2" t="s">
        <v>509</v>
      </c>
      <c r="R277" s="2" t="s">
        <v>509</v>
      </c>
      <c r="S277" s="2" t="s">
        <v>509</v>
      </c>
      <c r="T277" s="48">
        <f>VLOOKUP(A277,'[28]Audit information - OS'!A:K,5,FALSE)</f>
        <v>0</v>
      </c>
      <c r="U277" s="48" t="str">
        <f>VLOOKUP(A277,'[28]Audit information - OS'!A:L,6,FALSE)</f>
        <v>AFS submitted late</v>
      </c>
      <c r="V277" s="48">
        <f>VLOOKUP(A277,'[28]Audit information - OS'!A:M,7,FALSE)</f>
        <v>0</v>
      </c>
      <c r="W277" s="48" t="str">
        <f>VLOOKUP(A277,'[28]Audit information - OS'!A:N,2,FALSE)</f>
        <v>Financially unqualified with findings on predetermined objectives and/or compliance with laws and regulations</v>
      </c>
      <c r="X277" s="48">
        <f>VLOOKUP(A277,'[28]Audit information - OS'!A:O,3,FALSE)</f>
        <v>45558</v>
      </c>
      <c r="Y277" s="2" t="e">
        <f>VLOOKUP(A277,'[28]AGSA - SOE'!A:A,1,FALSE)</f>
        <v>#N/A</v>
      </c>
      <c r="Z277" s="2">
        <f>(IFERROR(VLOOKUP(A277,'[28]KSD auditees'!A:A,1,FALSE),"0"))</f>
        <v>1183</v>
      </c>
      <c r="AA277" s="29">
        <f>VLOOKUP(A277,[28]Budget!A:L,10,FALSE)</f>
        <v>16195000</v>
      </c>
      <c r="AB277" s="49" t="str">
        <f>IF(_xlfn.XLOOKUP(A277,'[28]Outstanding audits'!A:A,'[28]Outstanding audits'!A:A,"",0)="","No","Yes")</f>
        <v>Yes</v>
      </c>
      <c r="AC277" s="29">
        <f>_xlfn.XLOOKUP(A277,'[28]Budget 18-19'!A:A,'[28]Budget 18-19'!J:J,"0")</f>
        <v>3500000</v>
      </c>
      <c r="AD277" s="49" t="str">
        <f>_xlfn.XLOOKUP(A277,'[28]ASMIS 2022-23'!A:A,'[28]ASMIS 2022-23'!I:I,"",0)</f>
        <v>Unqualified with no findings</v>
      </c>
      <c r="AJ277" s="29">
        <f>_xlfn.XLOOKUP(A277,'[28]Budget 22-23'!A:A,'[28]Budget 22-23'!J:J,"0")</f>
        <v>13983000</v>
      </c>
      <c r="AM277" s="29">
        <f>VLOOKUP(A277,[28]Budget!A:L,11,FALSE)</f>
        <v>0</v>
      </c>
      <c r="AN277" s="29">
        <f>VLOOKUP(A277,[28]Budget!A:L,12,FALSE)</f>
        <v>16195000</v>
      </c>
      <c r="AP277" s="50">
        <f t="shared" si="4"/>
        <v>0</v>
      </c>
    </row>
    <row r="278" spans="1:42" ht="21" customHeight="1" x14ac:dyDescent="0.25">
      <c r="A278" s="43">
        <v>222</v>
      </c>
      <c r="B278" s="44" t="s">
        <v>707</v>
      </c>
      <c r="C278" s="44" t="s">
        <v>323</v>
      </c>
      <c r="D278" s="44" t="s">
        <v>448</v>
      </c>
      <c r="E278" s="44" t="s">
        <v>683</v>
      </c>
      <c r="F278" s="44" t="s">
        <v>437</v>
      </c>
      <c r="G278" s="44" t="s">
        <v>1</v>
      </c>
      <c r="H278" s="44" t="s">
        <v>695</v>
      </c>
      <c r="I278" s="44" t="s">
        <v>1</v>
      </c>
      <c r="J278" s="45" t="s">
        <v>33</v>
      </c>
      <c r="K278" s="45" t="s">
        <v>33</v>
      </c>
      <c r="L278" s="45" t="s">
        <v>33</v>
      </c>
      <c r="M278" s="45" t="s">
        <v>33</v>
      </c>
      <c r="N278" s="46" t="s">
        <v>33</v>
      </c>
      <c r="O278" s="47" t="str">
        <f>VLOOKUP(A278,'[28]191-2022-23'!A:P,13,FALSE)</f>
        <v>Unqualified with no findings</v>
      </c>
      <c r="Q278" s="2" t="str">
        <f>VLOOKUP(A278,'[28]Audit information - OS'!A:J,4,FALSE)</f>
        <v>Unchanged</v>
      </c>
      <c r="R278" s="2" t="s">
        <v>18</v>
      </c>
      <c r="S278" s="2" t="s">
        <v>18</v>
      </c>
      <c r="T278" s="48" t="str">
        <f>VLOOKUP(A278,'[28]Audit information - OS'!A:K,5,FALSE)</f>
        <v>Financially unqualified with no findings on predetermined objectives or compliance with laws and regulations</v>
      </c>
      <c r="U278" s="48">
        <f>VLOOKUP(A278,'[28]Audit information - OS'!A:L,6,FALSE)</f>
        <v>0</v>
      </c>
      <c r="V278" s="48">
        <f>VLOOKUP(A278,'[28]Audit information - OS'!A:M,7,FALSE)</f>
        <v>0</v>
      </c>
      <c r="W278" s="48" t="str">
        <f>VLOOKUP(A278,'[28]Audit information - OS'!A:N,2,FALSE)</f>
        <v>Financially unqualified with no findings on predetermined objectives or compliance with laws and regulations</v>
      </c>
      <c r="X278" s="48" t="str">
        <f>VLOOKUP(A278,'[28]Audit information - OS'!A:O,3,FALSE)</f>
        <v>2024/07/31</v>
      </c>
      <c r="Y278" s="2" t="e">
        <f>VLOOKUP(A278,'[28]AGSA - SOE'!A:A,1,FALSE)</f>
        <v>#N/A</v>
      </c>
      <c r="Z278" s="2" t="str">
        <f>(IFERROR(VLOOKUP(A278,'[28]KSD auditees'!A:A,1,FALSE),"0"))</f>
        <v>0</v>
      </c>
      <c r="AA278" s="29">
        <f>VLOOKUP(A278,[28]Budget!A:L,10,FALSE)</f>
        <v>2446512048</v>
      </c>
      <c r="AB278" s="49" t="str">
        <f>IF(_xlfn.XLOOKUP(A278,'[28]Outstanding audits'!A:A,'[28]Outstanding audits'!A:A,"",0)="","No","Yes")</f>
        <v>No</v>
      </c>
      <c r="AC278" s="29">
        <f>_xlfn.XLOOKUP(A278,'[28]Budget 18-19'!A:A,'[28]Budget 18-19'!J:J,"0")</f>
        <v>1903526028</v>
      </c>
      <c r="AD278" s="49" t="str">
        <f>_xlfn.XLOOKUP(A278,'[28]ASMIS 2022-23'!A:A,'[28]ASMIS 2022-23'!I:I,"",0)</f>
        <v>Unqualified with no findings</v>
      </c>
      <c r="AJ278" s="29">
        <f>_xlfn.XLOOKUP(A278,'[28]Budget 22-23'!A:A,'[28]Budget 22-23'!J:J,"0")</f>
        <v>2205471000</v>
      </c>
      <c r="AM278" s="29">
        <f>VLOOKUP(A278,[28]Budget!A:L,11,FALSE)</f>
        <v>78390235</v>
      </c>
      <c r="AN278" s="29">
        <f>VLOOKUP(A278,[28]Budget!A:L,12,FALSE)</f>
        <v>2368121813</v>
      </c>
      <c r="AP278" s="50">
        <f t="shared" si="4"/>
        <v>0</v>
      </c>
    </row>
    <row r="279" spans="1:42" ht="21" customHeight="1" x14ac:dyDescent="0.25">
      <c r="A279" s="43">
        <v>1322</v>
      </c>
      <c r="B279" s="44" t="s">
        <v>65</v>
      </c>
      <c r="C279" s="44" t="s">
        <v>379</v>
      </c>
      <c r="D279" s="44" t="s">
        <v>448</v>
      </c>
      <c r="E279" s="44" t="s">
        <v>625</v>
      </c>
      <c r="F279" s="44" t="s">
        <v>437</v>
      </c>
      <c r="G279" s="44" t="s">
        <v>28</v>
      </c>
      <c r="H279" s="44" t="s">
        <v>447</v>
      </c>
      <c r="I279" s="44" t="s">
        <v>1</v>
      </c>
      <c r="J279" s="52" t="s">
        <v>26</v>
      </c>
      <c r="K279" s="51" t="s">
        <v>17</v>
      </c>
      <c r="L279" s="52" t="s">
        <v>26</v>
      </c>
      <c r="M279" s="52" t="s">
        <v>26</v>
      </c>
      <c r="N279" s="53" t="s">
        <v>26</v>
      </c>
      <c r="O279" s="47" t="str">
        <f>VLOOKUP(A279,'[28]191-2022-23'!A:P,13,FALSE)</f>
        <v>Qualified</v>
      </c>
      <c r="Q279" s="2" t="str">
        <f>VLOOKUP(A279,'[28]Audit information - OS'!A:J,4,FALSE)</f>
        <v>Regressed</v>
      </c>
      <c r="R279" s="2" t="s">
        <v>18</v>
      </c>
      <c r="S279" s="2" t="s">
        <v>18</v>
      </c>
      <c r="T279" s="48" t="str">
        <f>VLOOKUP(A279,'[28]Audit information - OS'!A:K,5,FALSE)</f>
        <v>Qualified</v>
      </c>
      <c r="U279" s="48">
        <f>VLOOKUP(A279,'[28]Audit information - OS'!A:L,6,FALSE)</f>
        <v>0</v>
      </c>
      <c r="V279" s="48">
        <f>VLOOKUP(A279,'[28]Audit information - OS'!A:M,7,FALSE)</f>
        <v>0</v>
      </c>
      <c r="W279" s="48" t="str">
        <f>VLOOKUP(A279,'[28]Audit information - OS'!A:N,2,FALSE)</f>
        <v>Qualified</v>
      </c>
      <c r="X279" s="48" t="str">
        <f>VLOOKUP(A279,'[28]Audit information - OS'!A:O,3,FALSE)</f>
        <v>2024/05/31</v>
      </c>
      <c r="Y279" s="2" t="e">
        <f>VLOOKUP(A279,'[28]AGSA - SOE'!A:A,1,FALSE)</f>
        <v>#N/A</v>
      </c>
      <c r="Z279" s="2">
        <f>(IFERROR(VLOOKUP(A279,'[28]KSD auditees'!A:A,1,FALSE),"0"))</f>
        <v>1322</v>
      </c>
      <c r="AA279" s="29">
        <f>VLOOKUP(A279,[28]Budget!A:L,10,FALSE)</f>
        <v>126913796</v>
      </c>
      <c r="AB279" s="49" t="str">
        <f>IF(_xlfn.XLOOKUP(A279,'[28]Outstanding audits'!A:A,'[28]Outstanding audits'!A:A,"",0)="","No","Yes")</f>
        <v>No</v>
      </c>
      <c r="AC279" s="29">
        <f>_xlfn.XLOOKUP(A279,'[28]Budget 18-19'!A:A,'[28]Budget 18-19'!J:J,"0")</f>
        <v>81365975</v>
      </c>
      <c r="AD279" s="49" t="str">
        <f>_xlfn.XLOOKUP(A279,'[28]ASMIS 2022-23'!A:A,'[28]ASMIS 2022-23'!I:I,"",0)</f>
        <v>Unqualified with findings</v>
      </c>
      <c r="AJ279" s="29">
        <f>_xlfn.XLOOKUP(A279,'[28]Budget 22-23'!A:A,'[28]Budget 22-23'!J:J,"0")</f>
        <v>90773559</v>
      </c>
      <c r="AM279" s="29">
        <f>VLOOKUP(A279,[28]Budget!A:L,11,FALSE)</f>
        <v>7540000</v>
      </c>
      <c r="AN279" s="29">
        <f>VLOOKUP(A279,[28]Budget!A:L,12,FALSE)</f>
        <v>119373796</v>
      </c>
      <c r="AP279" s="50">
        <f t="shared" si="4"/>
        <v>0</v>
      </c>
    </row>
    <row r="280" spans="1:42" ht="21" customHeight="1" x14ac:dyDescent="0.25">
      <c r="A280" s="43">
        <v>1323</v>
      </c>
      <c r="B280" s="44" t="s">
        <v>66</v>
      </c>
      <c r="C280" s="44" t="s">
        <v>379</v>
      </c>
      <c r="D280" s="44" t="s">
        <v>448</v>
      </c>
      <c r="E280" s="44" t="s">
        <v>625</v>
      </c>
      <c r="F280" s="44" t="s">
        <v>437</v>
      </c>
      <c r="G280" s="44" t="s">
        <v>1</v>
      </c>
      <c r="H280" s="44" t="s">
        <v>447</v>
      </c>
      <c r="I280" s="44" t="s">
        <v>1</v>
      </c>
      <c r="J280" s="51" t="s">
        <v>17</v>
      </c>
      <c r="K280" s="51" t="s">
        <v>17</v>
      </c>
      <c r="L280" s="51" t="s">
        <v>17</v>
      </c>
      <c r="M280" s="51" t="s">
        <v>17</v>
      </c>
      <c r="N280" s="53" t="s">
        <v>26</v>
      </c>
      <c r="O280" s="47" t="str">
        <f>VLOOKUP(A280,'[28]191-2022-23'!A:P,13,FALSE)</f>
        <v>Unqualified with findings</v>
      </c>
      <c r="Q280" s="2" t="str">
        <f>VLOOKUP(A280,'[28]Audit information - OS'!A:J,4,FALSE)</f>
        <v>Unchanged</v>
      </c>
      <c r="R280" s="2" t="s">
        <v>29</v>
      </c>
      <c r="S280" s="2" t="s">
        <v>18</v>
      </c>
      <c r="T280" s="48" t="str">
        <f>VLOOKUP(A280,'[28]Audit information - OS'!A:K,5,FALSE)</f>
        <v>Financially unqualified with findings on predetermined objectives and/or compliance with laws and regulations</v>
      </c>
      <c r="U280" s="48" t="str">
        <f>VLOOKUP(A280,'[28]Audit information - OS'!A:L,6,FALSE)</f>
        <v>AFS submitted late</v>
      </c>
      <c r="V280" s="48">
        <f>VLOOKUP(A280,'[28]Audit information - OS'!A:M,7,FALSE)</f>
        <v>0</v>
      </c>
      <c r="W280" s="48" t="str">
        <f>VLOOKUP(A280,'[28]Audit information - OS'!A:N,2,FALSE)</f>
        <v>Financially unqualified with findings on predetermined objectives and/or compliance with laws and regulations</v>
      </c>
      <c r="X280" s="48" t="str">
        <f>VLOOKUP(A280,'[28]Audit information - OS'!A:O,3,FALSE)</f>
        <v>2024/05/31</v>
      </c>
      <c r="Y280" s="2" t="e">
        <f>VLOOKUP(A280,'[28]AGSA - SOE'!A:A,1,FALSE)</f>
        <v>#N/A</v>
      </c>
      <c r="Z280" s="2">
        <f>(IFERROR(VLOOKUP(A280,'[28]KSD auditees'!A:A,1,FALSE),"0"))</f>
        <v>1323</v>
      </c>
      <c r="AA280" s="29">
        <f>VLOOKUP(A280,[28]Budget!A:L,10,FALSE)</f>
        <v>427098447</v>
      </c>
      <c r="AB280" s="49" t="str">
        <f>IF(_xlfn.XLOOKUP(A280,'[28]Outstanding audits'!A:A,'[28]Outstanding audits'!A:A,"",0)="","No","Yes")</f>
        <v>No</v>
      </c>
      <c r="AC280" s="29">
        <f>_xlfn.XLOOKUP(A280,'[28]Budget 18-19'!A:A,'[28]Budget 18-19'!J:J,"0")</f>
        <v>142309965</v>
      </c>
      <c r="AD280" s="49" t="str">
        <f>_xlfn.XLOOKUP(A280,'[28]ASMIS 2022-23'!A:A,'[28]ASMIS 2022-23'!I:I,"",0)</f>
        <v>Unqualified with findings</v>
      </c>
      <c r="AJ280" s="29">
        <f>_xlfn.XLOOKUP(A280,'[28]Budget 22-23'!A:A,'[28]Budget 22-23'!J:J,"0")</f>
        <v>328632300</v>
      </c>
      <c r="AM280" s="29">
        <f>VLOOKUP(A280,[28]Budget!A:L,11,FALSE)</f>
        <v>186344283</v>
      </c>
      <c r="AN280" s="29">
        <f>VLOOKUP(A280,[28]Budget!A:L,12,FALSE)</f>
        <v>240754164</v>
      </c>
      <c r="AP280" s="50">
        <f t="shared" si="4"/>
        <v>0</v>
      </c>
    </row>
    <row r="281" spans="1:42" ht="30" customHeight="1" x14ac:dyDescent="0.25">
      <c r="A281" s="43">
        <v>1145</v>
      </c>
      <c r="B281" s="44" t="s">
        <v>638</v>
      </c>
      <c r="C281" s="44" t="s">
        <v>450</v>
      </c>
      <c r="D281" s="44" t="s">
        <v>448</v>
      </c>
      <c r="E281" s="44" t="s">
        <v>625</v>
      </c>
      <c r="F281" s="44" t="s">
        <v>625</v>
      </c>
      <c r="G281" s="44" t="s">
        <v>1</v>
      </c>
      <c r="H281" s="44" t="s">
        <v>1</v>
      </c>
      <c r="I281" s="44" t="s">
        <v>1</v>
      </c>
      <c r="J281" s="52" t="s">
        <v>26</v>
      </c>
      <c r="K281" s="51" t="s">
        <v>17</v>
      </c>
      <c r="L281" s="51" t="s">
        <v>17</v>
      </c>
      <c r="M281" s="52" t="s">
        <v>26</v>
      </c>
      <c r="N281" s="54" t="s">
        <v>17</v>
      </c>
      <c r="O281" s="47" t="str">
        <f>VLOOKUP(A281,'[28]191-2022-23'!A:P,13,FALSE)</f>
        <v>Qualified</v>
      </c>
      <c r="Q281" s="2" t="str">
        <f>VLOOKUP(A281,'[28]Audit information - OS'!A:J,4,FALSE)</f>
        <v>Regressed</v>
      </c>
      <c r="R281" s="2" t="s">
        <v>27</v>
      </c>
      <c r="S281" s="2" t="s">
        <v>18</v>
      </c>
      <c r="T281" s="48" t="str">
        <f>VLOOKUP(A281,'[28]Audit information - OS'!A:K,5,FALSE)</f>
        <v>Qualified</v>
      </c>
      <c r="U281" s="48" t="str">
        <f>VLOOKUP(A281,'[28]Audit information - OS'!A:L,6,FALSE)</f>
        <v>Auditee delays - Disagreement on technical/legal matters</v>
      </c>
      <c r="V281" s="48">
        <f>VLOOKUP(A281,'[28]Audit information - OS'!A:M,7,FALSE)</f>
        <v>0</v>
      </c>
      <c r="W281" s="48" t="str">
        <f>VLOOKUP(A281,'[28]Audit information - OS'!A:N,2,FALSE)</f>
        <v>Qualified</v>
      </c>
      <c r="X281" s="48" t="str">
        <f>VLOOKUP(A281,'[28]Audit information - OS'!A:O,3,FALSE)</f>
        <v>2024/07/31</v>
      </c>
      <c r="Y281" s="2" t="e">
        <f>VLOOKUP(A281,'[28]AGSA - SOE'!A:A,1,FALSE)</f>
        <v>#N/A</v>
      </c>
      <c r="Z281" s="2" t="str">
        <f>(IFERROR(VLOOKUP(A281,'[28]KSD auditees'!A:A,1,FALSE),"0"))</f>
        <v>0</v>
      </c>
      <c r="AA281" s="29">
        <f>VLOOKUP(A281,[28]Budget!A:L,10,FALSE)</f>
        <v>440225911</v>
      </c>
      <c r="AB281" s="49" t="str">
        <f>IF(_xlfn.XLOOKUP(A281,'[28]Outstanding audits'!A:A,'[28]Outstanding audits'!A:A,"",0)="","No","Yes")</f>
        <v>No</v>
      </c>
      <c r="AC281" s="29">
        <f>_xlfn.XLOOKUP(A281,'[28]Budget 18-19'!A:A,'[28]Budget 18-19'!J:J,"0")</f>
        <v>636696722</v>
      </c>
      <c r="AD281" s="49" t="str">
        <f>_xlfn.XLOOKUP(A281,'[28]ASMIS 2022-23'!A:A,'[28]ASMIS 2022-23'!I:I,"",0)</f>
        <v>Unqualified with findings</v>
      </c>
      <c r="AJ281" s="29">
        <f>_xlfn.XLOOKUP(A281,'[28]Budget 22-23'!A:A,'[28]Budget 22-23'!J:J,"0")</f>
        <v>407822000</v>
      </c>
      <c r="AM281" s="29">
        <f>VLOOKUP(A281,[28]Budget!A:L,11,FALSE)</f>
        <v>48000000</v>
      </c>
      <c r="AN281" s="29">
        <f>VLOOKUP(A281,[28]Budget!A:L,12,FALSE)</f>
        <v>392225911</v>
      </c>
      <c r="AP281" s="50">
        <f t="shared" si="4"/>
        <v>0</v>
      </c>
    </row>
    <row r="282" spans="1:42" ht="29.25" customHeight="1" x14ac:dyDescent="0.25">
      <c r="A282" s="43">
        <v>223</v>
      </c>
      <c r="B282" s="44" t="s">
        <v>639</v>
      </c>
      <c r="C282" s="44" t="s">
        <v>325</v>
      </c>
      <c r="D282" s="44" t="s">
        <v>448</v>
      </c>
      <c r="E282" s="44" t="s">
        <v>625</v>
      </c>
      <c r="F282" s="44" t="s">
        <v>625</v>
      </c>
      <c r="G282" s="44" t="s">
        <v>1</v>
      </c>
      <c r="H282" s="44" t="s">
        <v>1</v>
      </c>
      <c r="I282" s="44" t="s">
        <v>1</v>
      </c>
      <c r="J282" s="45" t="s">
        <v>33</v>
      </c>
      <c r="K282" s="45" t="s">
        <v>33</v>
      </c>
      <c r="L282" s="45" t="s">
        <v>33</v>
      </c>
      <c r="M282" s="45" t="s">
        <v>33</v>
      </c>
      <c r="N282" s="46" t="s">
        <v>33</v>
      </c>
      <c r="O282" s="47" t="str">
        <f>VLOOKUP(A282,'[28]191-2022-23'!A:P,13,FALSE)</f>
        <v>Unqualified with findings</v>
      </c>
      <c r="Q282" s="2" t="str">
        <f>VLOOKUP(A282,'[28]Audit information - OS'!A:J,4,FALSE)</f>
        <v>Unchanged</v>
      </c>
      <c r="R282" s="2" t="s">
        <v>18</v>
      </c>
      <c r="S282" s="2" t="s">
        <v>29</v>
      </c>
      <c r="T282" s="48" t="str">
        <f>VLOOKUP(A282,'[28]Audit information - OS'!A:K,5,FALSE)</f>
        <v>Financially unqualified with no findings on predetermined objectives or compliance with laws and regulations</v>
      </c>
      <c r="U282" s="48">
        <f>VLOOKUP(A282,'[28]Audit information - OS'!A:L,6,FALSE)</f>
        <v>0</v>
      </c>
      <c r="V282" s="48">
        <f>VLOOKUP(A282,'[28]Audit information - OS'!A:M,7,FALSE)</f>
        <v>0</v>
      </c>
      <c r="W282" s="48" t="str">
        <f>VLOOKUP(A282,'[28]Audit information - OS'!A:N,2,FALSE)</f>
        <v>Financially unqualified with no findings on predetermined objectives or compliance with laws and regulations</v>
      </c>
      <c r="X282" s="48" t="str">
        <f>VLOOKUP(A282,'[28]Audit information - OS'!A:O,3,FALSE)</f>
        <v>2024/07/31</v>
      </c>
      <c r="Y282" s="2" t="e">
        <f>VLOOKUP(A282,'[28]AGSA - SOE'!A:A,1,FALSE)</f>
        <v>#N/A</v>
      </c>
      <c r="Z282" s="2" t="str">
        <f>(IFERROR(VLOOKUP(A282,'[28]KSD auditees'!A:A,1,FALSE),"0"))</f>
        <v>0</v>
      </c>
      <c r="AA282" s="29">
        <f>VLOOKUP(A282,[28]Budget!A:L,10,FALSE)</f>
        <v>81736000</v>
      </c>
      <c r="AB282" s="49" t="str">
        <f>IF(_xlfn.XLOOKUP(A282,'[28]Outstanding audits'!A:A,'[28]Outstanding audits'!A:A,"",0)="","No","Yes")</f>
        <v>No</v>
      </c>
      <c r="AC282" s="29">
        <f>_xlfn.XLOOKUP(A282,'[28]Budget 18-19'!A:A,'[28]Budget 18-19'!J:J,"0")</f>
        <v>28769963</v>
      </c>
      <c r="AD282" s="49" t="str">
        <f>_xlfn.XLOOKUP(A282,'[28]ASMIS 2022-23'!A:A,'[28]ASMIS 2022-23'!I:I,"",0)</f>
        <v>Unqualified with no findings</v>
      </c>
      <c r="AJ282" s="29">
        <f>_xlfn.XLOOKUP(A282,'[28]Budget 22-23'!A:A,'[28]Budget 22-23'!J:J,"0")</f>
        <v>82652000</v>
      </c>
      <c r="AM282" s="29">
        <f>VLOOKUP(A282,[28]Budget!A:L,11,FALSE)</f>
        <v>4500000</v>
      </c>
      <c r="AN282" s="29">
        <f>VLOOKUP(A282,[28]Budget!A:L,12,FALSE)</f>
        <v>77236000</v>
      </c>
      <c r="AP282" s="50">
        <f t="shared" si="4"/>
        <v>0</v>
      </c>
    </row>
    <row r="283" spans="1:42" ht="30" customHeight="1" x14ac:dyDescent="0.25">
      <c r="A283" s="43">
        <v>226</v>
      </c>
      <c r="B283" s="44" t="s">
        <v>640</v>
      </c>
      <c r="C283" s="44" t="s">
        <v>325</v>
      </c>
      <c r="D283" s="44" t="s">
        <v>448</v>
      </c>
      <c r="E283" s="44" t="s">
        <v>625</v>
      </c>
      <c r="F283" s="44" t="s">
        <v>625</v>
      </c>
      <c r="G283" s="44" t="s">
        <v>1</v>
      </c>
      <c r="H283" s="44" t="s">
        <v>1</v>
      </c>
      <c r="I283" s="44" t="s">
        <v>1</v>
      </c>
      <c r="J283" s="45" t="s">
        <v>33</v>
      </c>
      <c r="K283" s="51" t="s">
        <v>17</v>
      </c>
      <c r="L283" s="51" t="s">
        <v>17</v>
      </c>
      <c r="M283" s="51" t="s">
        <v>17</v>
      </c>
      <c r="N283" s="54" t="s">
        <v>17</v>
      </c>
      <c r="O283" s="47" t="str">
        <f>VLOOKUP(A283,'[28]191-2022-23'!A:P,13,FALSE)</f>
        <v>Unqualified with findings</v>
      </c>
      <c r="Q283" s="2" t="str">
        <f>VLOOKUP(A283,'[28]Audit information - OS'!A:J,4,FALSE)</f>
        <v>Improved</v>
      </c>
      <c r="R283" s="2" t="s">
        <v>29</v>
      </c>
      <c r="S283" s="2" t="s">
        <v>29</v>
      </c>
      <c r="T283" s="48" t="str">
        <f>VLOOKUP(A283,'[28]Audit information - OS'!A:K,5,FALSE)</f>
        <v>Financially unqualified with no findings on predetermined objectives or compliance with laws and regulations</v>
      </c>
      <c r="U283" s="48">
        <f>VLOOKUP(A283,'[28]Audit information - OS'!A:L,6,FALSE)</f>
        <v>0</v>
      </c>
      <c r="V283" s="48">
        <f>VLOOKUP(A283,'[28]Audit information - OS'!A:M,7,FALSE)</f>
        <v>0</v>
      </c>
      <c r="W283" s="48" t="str">
        <f>VLOOKUP(A283,'[28]Audit information - OS'!A:N,2,FALSE)</f>
        <v>Financially unqualified with no findings on predetermined objectives or compliance with laws and regulations</v>
      </c>
      <c r="X283" s="48" t="str">
        <f>VLOOKUP(A283,'[28]Audit information - OS'!A:O,3,FALSE)</f>
        <v>2024/07/31</v>
      </c>
      <c r="Y283" s="2" t="e">
        <f>VLOOKUP(A283,'[28]AGSA - SOE'!A:A,1,FALSE)</f>
        <v>#N/A</v>
      </c>
      <c r="Z283" s="2" t="str">
        <f>(IFERROR(VLOOKUP(A283,'[28]KSD auditees'!A:A,1,FALSE),"0"))</f>
        <v>0</v>
      </c>
      <c r="AA283" s="29">
        <f>VLOOKUP(A283,[28]Budget!A:L,10,FALSE)</f>
        <v>81700156.430000007</v>
      </c>
      <c r="AB283" s="49" t="str">
        <f>IF(_xlfn.XLOOKUP(A283,'[28]Outstanding audits'!A:A,'[28]Outstanding audits'!A:A,"",0)="","No","Yes")</f>
        <v>No</v>
      </c>
      <c r="AC283" s="29">
        <f>_xlfn.XLOOKUP(A283,'[28]Budget 18-19'!A:A,'[28]Budget 18-19'!J:J,"0")</f>
        <v>102309000</v>
      </c>
      <c r="AD283" s="49" t="str">
        <f>_xlfn.XLOOKUP(A283,'[28]ASMIS 2022-23'!A:A,'[28]ASMIS 2022-23'!I:I,"",0)</f>
        <v>Unqualified with findings</v>
      </c>
      <c r="AJ283" s="29">
        <f>_xlfn.XLOOKUP(A283,'[28]Budget 22-23'!A:A,'[28]Budget 22-23'!J:J,"0")</f>
        <v>75297000</v>
      </c>
      <c r="AM283" s="29">
        <f>VLOOKUP(A283,[28]Budget!A:L,11,FALSE)</f>
        <v>214000</v>
      </c>
      <c r="AN283" s="29">
        <f>VLOOKUP(A283,[28]Budget!A:L,12,FALSE)</f>
        <v>81486156.430000007</v>
      </c>
      <c r="AP283" s="50">
        <f t="shared" si="4"/>
        <v>0</v>
      </c>
    </row>
    <row r="284" spans="1:42" ht="21" customHeight="1" x14ac:dyDescent="0.25">
      <c r="A284" s="43">
        <v>237</v>
      </c>
      <c r="B284" s="44" t="s">
        <v>67</v>
      </c>
      <c r="C284" s="44" t="s">
        <v>323</v>
      </c>
      <c r="D284" s="44" t="s">
        <v>448</v>
      </c>
      <c r="E284" s="44" t="s">
        <v>941</v>
      </c>
      <c r="F284" s="44" t="s">
        <v>437</v>
      </c>
      <c r="G284" s="44" t="s">
        <v>1</v>
      </c>
      <c r="H284" s="44" t="s">
        <v>447</v>
      </c>
      <c r="I284" s="44" t="s">
        <v>1</v>
      </c>
      <c r="J284" s="52" t="s">
        <v>26</v>
      </c>
      <c r="K284" s="69" t="s">
        <v>94</v>
      </c>
      <c r="L284" s="51" t="s">
        <v>17</v>
      </c>
      <c r="M284" s="51" t="s">
        <v>17</v>
      </c>
      <c r="N284" s="54" t="s">
        <v>17</v>
      </c>
      <c r="O284" s="47" t="str">
        <f>VLOOKUP(A284,'[28]191-2022-23'!A:P,13,FALSE)</f>
        <v>Unqualified with findings</v>
      </c>
      <c r="Q284" s="2" t="str">
        <f>VLOOKUP(A284,'[28]Audit information - OS'!A:J,4,FALSE)</f>
        <v>Improved</v>
      </c>
      <c r="R284" s="2" t="s">
        <v>27</v>
      </c>
      <c r="S284" s="2" t="s">
        <v>27</v>
      </c>
      <c r="T284" s="48" t="str">
        <f>VLOOKUP(A284,'[28]Audit information - OS'!A:K,5,FALSE)</f>
        <v>Qualified</v>
      </c>
      <c r="U284" s="48">
        <f>VLOOKUP(A284,'[28]Audit information - OS'!A:L,6,FALSE)</f>
        <v>0</v>
      </c>
      <c r="V284" s="48">
        <f>VLOOKUP(A284,'[28]Audit information - OS'!A:M,7,FALSE)</f>
        <v>0</v>
      </c>
      <c r="W284" s="48" t="str">
        <f>VLOOKUP(A284,'[28]Audit information - OS'!A:N,2,FALSE)</f>
        <v>Qualified</v>
      </c>
      <c r="X284" s="48" t="str">
        <f>VLOOKUP(A284,'[28]Audit information - OS'!A:O,3,FALSE)</f>
        <v>2024/07/31</v>
      </c>
      <c r="Y284" s="2" t="e">
        <f>VLOOKUP(A284,'[28]AGSA - SOE'!A:A,1,FALSE)</f>
        <v>#N/A</v>
      </c>
      <c r="Z284" s="2">
        <f>(IFERROR(VLOOKUP(A284,'[28]KSD auditees'!A:A,1,FALSE),"0"))</f>
        <v>237</v>
      </c>
      <c r="AA284" s="29">
        <f>VLOOKUP(A284,[28]Budget!A:L,10,FALSE)</f>
        <v>1058768000</v>
      </c>
      <c r="AB284" s="49" t="str">
        <f>IF(_xlfn.XLOOKUP(A284,'[28]Outstanding audits'!A:A,'[28]Outstanding audits'!A:A,"",0)="","No","Yes")</f>
        <v>No</v>
      </c>
      <c r="AC284" s="29">
        <f>_xlfn.XLOOKUP(A284,'[28]Budget 18-19'!A:A,'[28]Budget 18-19'!J:J,"0")</f>
        <v>691297000</v>
      </c>
      <c r="AD284" s="49" t="str">
        <f>_xlfn.XLOOKUP(A284,'[28]ASMIS 2022-23'!A:A,'[28]ASMIS 2022-23'!I:I,"",0)</f>
        <v>Audit not finalised at legislated date</v>
      </c>
      <c r="AJ284" s="29">
        <f>_xlfn.XLOOKUP(A284,'[28]Budget 22-23'!A:A,'[28]Budget 22-23'!J:J,"0")</f>
        <v>222438000</v>
      </c>
      <c r="AM284" s="29">
        <f>VLOOKUP(A284,[28]Budget!A:L,11,FALSE)</f>
        <v>8689000</v>
      </c>
      <c r="AN284" s="29">
        <f>VLOOKUP(A284,[28]Budget!A:L,12,FALSE)</f>
        <v>1050079000</v>
      </c>
      <c r="AP284" s="50">
        <f t="shared" si="4"/>
        <v>0</v>
      </c>
    </row>
    <row r="285" spans="1:42" ht="21" customHeight="1" x14ac:dyDescent="0.25">
      <c r="A285" s="43">
        <v>1298</v>
      </c>
      <c r="B285" s="44" t="s">
        <v>68</v>
      </c>
      <c r="C285" s="44" t="s">
        <v>379</v>
      </c>
      <c r="D285" s="44" t="s">
        <v>448</v>
      </c>
      <c r="E285" s="44" t="s">
        <v>438</v>
      </c>
      <c r="F285" s="44" t="s">
        <v>437</v>
      </c>
      <c r="G285" s="44" t="s">
        <v>1</v>
      </c>
      <c r="H285" s="44" t="s">
        <v>447</v>
      </c>
      <c r="I285" s="44" t="s">
        <v>1</v>
      </c>
      <c r="J285" s="51" t="s">
        <v>17</v>
      </c>
      <c r="K285" s="45" t="s">
        <v>33</v>
      </c>
      <c r="L285" s="51" t="s">
        <v>17</v>
      </c>
      <c r="M285" s="52" t="s">
        <v>26</v>
      </c>
      <c r="N285" s="53" t="s">
        <v>26</v>
      </c>
      <c r="O285" s="47" t="str">
        <f>VLOOKUP(A285,'[28]191-2022-23'!A:P,13,FALSE)</f>
        <v>Qualified</v>
      </c>
      <c r="Q285" s="2" t="str">
        <f>VLOOKUP(A285,'[28]Audit information - OS'!A:J,4,FALSE)</f>
        <v>Regressed</v>
      </c>
      <c r="R285" s="2" t="s">
        <v>29</v>
      </c>
      <c r="S285" s="2" t="s">
        <v>29</v>
      </c>
      <c r="T285" s="48" t="str">
        <f>VLOOKUP(A285,'[28]Audit information - OS'!A:K,5,FALSE)</f>
        <v>Financially unqualified with findings on predetermined objectives and/or compliance with laws and regulations</v>
      </c>
      <c r="U285" s="48">
        <f>VLOOKUP(A285,'[28]Audit information - OS'!A:L,6,FALSE)</f>
        <v>0</v>
      </c>
      <c r="V285" s="48">
        <f>VLOOKUP(A285,'[28]Audit information - OS'!A:M,7,FALSE)</f>
        <v>0</v>
      </c>
      <c r="W285" s="48" t="str">
        <f>VLOOKUP(A285,'[28]Audit information - OS'!A:N,2,FALSE)</f>
        <v>Financially unqualified with no findings on predetermined objectives or compliance with laws and regulations</v>
      </c>
      <c r="X285" s="48" t="str">
        <f>VLOOKUP(A285,'[28]Audit information - OS'!A:O,3,FALSE)</f>
        <v>2024/05/31</v>
      </c>
      <c r="Y285" s="2" t="e">
        <f>VLOOKUP(A285,'[28]AGSA - SOE'!A:A,1,FALSE)</f>
        <v>#N/A</v>
      </c>
      <c r="Z285" s="2">
        <f>(IFERROR(VLOOKUP(A285,'[28]KSD auditees'!A:A,1,FALSE),"0"))</f>
        <v>1298</v>
      </c>
      <c r="AA285" s="29">
        <f>VLOOKUP(A285,[28]Budget!A:L,10,FALSE)</f>
        <v>212311000</v>
      </c>
      <c r="AB285" s="49" t="str">
        <f>IF(_xlfn.XLOOKUP(A285,'[28]Outstanding audits'!A:A,'[28]Outstanding audits'!A:A,"",0)="","No","Yes")</f>
        <v>No</v>
      </c>
      <c r="AC285" s="29">
        <f>_xlfn.XLOOKUP(A285,'[28]Budget 18-19'!A:A,'[28]Budget 18-19'!J:J,"0")</f>
        <v>172758476</v>
      </c>
      <c r="AD285" s="49" t="str">
        <f>_xlfn.XLOOKUP(A285,'[28]ASMIS 2022-23'!A:A,'[28]ASMIS 2022-23'!I:I,"",0)</f>
        <v>Unqualified with no findings</v>
      </c>
      <c r="AF285" s="2" t="str">
        <f>_xlfn.CONCAT(B285,", ")</f>
        <v xml:space="preserve">Lovedale TVET College, </v>
      </c>
      <c r="AJ285" s="29">
        <f>_xlfn.XLOOKUP(A285,'[28]Budget 22-23'!A:A,'[28]Budget 22-23'!J:J,"0")</f>
        <v>196600000</v>
      </c>
      <c r="AM285" s="29">
        <f>VLOOKUP(A285,[28]Budget!A:L,11,FALSE)</f>
        <v>18874000</v>
      </c>
      <c r="AN285" s="29">
        <f>VLOOKUP(A285,[28]Budget!A:L,12,FALSE)</f>
        <v>193437000</v>
      </c>
      <c r="AP285" s="50">
        <f t="shared" si="4"/>
        <v>0</v>
      </c>
    </row>
    <row r="286" spans="1:42" ht="21" customHeight="1" x14ac:dyDescent="0.25">
      <c r="A286" s="43">
        <v>1315</v>
      </c>
      <c r="B286" s="44" t="s">
        <v>69</v>
      </c>
      <c r="C286" s="44" t="s">
        <v>379</v>
      </c>
      <c r="D286" s="44" t="s">
        <v>448</v>
      </c>
      <c r="E286" s="44" t="s">
        <v>571</v>
      </c>
      <c r="F286" s="44" t="s">
        <v>437</v>
      </c>
      <c r="G286" s="44" t="s">
        <v>28</v>
      </c>
      <c r="H286" s="44" t="s">
        <v>447</v>
      </c>
      <c r="I286" s="44" t="s">
        <v>1</v>
      </c>
      <c r="J286" s="51" t="s">
        <v>17</v>
      </c>
      <c r="K286" s="52" t="s">
        <v>26</v>
      </c>
      <c r="L286" s="51" t="s">
        <v>17</v>
      </c>
      <c r="M286" s="51" t="s">
        <v>17</v>
      </c>
      <c r="N286" s="54" t="s">
        <v>17</v>
      </c>
      <c r="O286" s="47" t="str">
        <f>VLOOKUP(A286,'[28]191-2022-23'!A:P,13,FALSE)</f>
        <v>Unqualified with findings</v>
      </c>
      <c r="Q286" s="2" t="str">
        <f>VLOOKUP(A286,'[28]Audit information - OS'!A:J,4,FALSE)</f>
        <v>Improved</v>
      </c>
      <c r="R286" s="2" t="s">
        <v>18</v>
      </c>
      <c r="S286" s="2" t="s">
        <v>18</v>
      </c>
      <c r="T286" s="48" t="str">
        <f>VLOOKUP(A286,'[28]Audit information - OS'!A:K,5,FALSE)</f>
        <v>Financially unqualified with findings on predetermined objectives and/or compliance with laws and regulations</v>
      </c>
      <c r="U286" s="48">
        <f>VLOOKUP(A286,'[28]Audit information - OS'!A:L,6,FALSE)</f>
        <v>0</v>
      </c>
      <c r="V286" s="48">
        <f>VLOOKUP(A286,'[28]Audit information - OS'!A:M,7,FALSE)</f>
        <v>0</v>
      </c>
      <c r="W286" s="48" t="str">
        <f>VLOOKUP(A286,'[28]Audit information - OS'!A:N,2,FALSE)</f>
        <v>Financially unqualified with no findings on predetermined objectives or compliance with laws and regulations</v>
      </c>
      <c r="X286" s="48" t="str">
        <f>VLOOKUP(A286,'[28]Audit information - OS'!A:O,3,FALSE)</f>
        <v>2024/05/31</v>
      </c>
      <c r="Y286" s="2" t="e">
        <f>VLOOKUP(A286,'[28]AGSA - SOE'!A:A,1,FALSE)</f>
        <v>#N/A</v>
      </c>
      <c r="Z286" s="2">
        <f>(IFERROR(VLOOKUP(A286,'[28]KSD auditees'!A:A,1,FALSE),"0"))</f>
        <v>1315</v>
      </c>
      <c r="AA286" s="29">
        <f>VLOOKUP(A286,[28]Budget!A:L,10,FALSE)</f>
        <v>598413943</v>
      </c>
      <c r="AB286" s="49" t="str">
        <f>IF(_xlfn.XLOOKUP(A286,'[28]Outstanding audits'!A:A,'[28]Outstanding audits'!A:A,"",0)="","No","Yes")</f>
        <v>No</v>
      </c>
      <c r="AC286" s="29">
        <f>_xlfn.XLOOKUP(A286,'[28]Budget 18-19'!A:A,'[28]Budget 18-19'!J:J,"0")</f>
        <v>450369082</v>
      </c>
      <c r="AD286" s="49" t="str">
        <f>_xlfn.XLOOKUP(A286,'[28]ASMIS 2022-23'!A:A,'[28]ASMIS 2022-23'!I:I,"",0)</f>
        <v>Qualified</v>
      </c>
      <c r="AJ286" s="29">
        <f>_xlfn.XLOOKUP(A286,'[28]Budget 22-23'!A:A,'[28]Budget 22-23'!J:J,"0")</f>
        <v>710841830</v>
      </c>
      <c r="AM286" s="29">
        <f>VLOOKUP(A286,[28]Budget!A:L,11,FALSE)</f>
        <v>47801352</v>
      </c>
      <c r="AN286" s="29">
        <f>VLOOKUP(A286,[28]Budget!A:L,12,FALSE)</f>
        <v>550612591</v>
      </c>
      <c r="AP286" s="50">
        <f t="shared" si="4"/>
        <v>0</v>
      </c>
    </row>
    <row r="287" spans="1:42" ht="29.25" customHeight="1" x14ac:dyDescent="0.25">
      <c r="A287" s="43">
        <v>1302</v>
      </c>
      <c r="B287" s="44" t="s">
        <v>70</v>
      </c>
      <c r="C287" s="44" t="s">
        <v>379</v>
      </c>
      <c r="D287" s="44" t="s">
        <v>448</v>
      </c>
      <c r="E287" s="44" t="s">
        <v>492</v>
      </c>
      <c r="F287" s="44" t="s">
        <v>437</v>
      </c>
      <c r="G287" s="44" t="s">
        <v>28</v>
      </c>
      <c r="H287" s="44" t="s">
        <v>447</v>
      </c>
      <c r="I287" s="44" t="s">
        <v>1</v>
      </c>
      <c r="J287" s="51" t="s">
        <v>17</v>
      </c>
      <c r="K287" s="51" t="s">
        <v>17</v>
      </c>
      <c r="L287" s="51" t="s">
        <v>17</v>
      </c>
      <c r="M287" s="52" t="s">
        <v>26</v>
      </c>
      <c r="N287" s="53" t="s">
        <v>26</v>
      </c>
      <c r="O287" s="47" t="str">
        <f>VLOOKUP(A287,'[28]191-2022-23'!A:P,13,FALSE)</f>
        <v>Unqualified with no findings</v>
      </c>
      <c r="Q287" s="2" t="str">
        <f>VLOOKUP(A287,'[28]Audit information - OS'!A:J,4,FALSE)</f>
        <v>Unchanged</v>
      </c>
      <c r="R287" s="2" t="s">
        <v>29</v>
      </c>
      <c r="S287" s="2" t="s">
        <v>27</v>
      </c>
      <c r="T287" s="48" t="str">
        <f>VLOOKUP(A287,'[28]Audit information - OS'!A:K,5,FALSE)</f>
        <v>Financially unqualified with findings on predetermined objectives and/or compliance with laws and regulations</v>
      </c>
      <c r="U287" s="48">
        <f>VLOOKUP(A287,'[28]Audit information - OS'!A:L,6,FALSE)</f>
        <v>0</v>
      </c>
      <c r="V287" s="48">
        <f>VLOOKUP(A287,'[28]Audit information - OS'!A:M,7,FALSE)</f>
        <v>0</v>
      </c>
      <c r="W287" s="48" t="str">
        <f>VLOOKUP(A287,'[28]Audit information - OS'!A:N,2,FALSE)</f>
        <v>Financially unqualified with findings on predetermined objectives and/or compliance with laws and regulations</v>
      </c>
      <c r="X287" s="48" t="str">
        <f>VLOOKUP(A287,'[28]Audit information - OS'!A:O,3,FALSE)</f>
        <v>2024/05/31</v>
      </c>
      <c r="Y287" s="2" t="e">
        <f>VLOOKUP(A287,'[28]AGSA - SOE'!A:A,1,FALSE)</f>
        <v>#N/A</v>
      </c>
      <c r="Z287" s="2">
        <f>(IFERROR(VLOOKUP(A287,'[28]KSD auditees'!A:A,1,FALSE),"0"))</f>
        <v>1302</v>
      </c>
      <c r="AA287" s="29">
        <f>VLOOKUP(A287,[28]Budget!A:L,10,FALSE)</f>
        <v>304466273</v>
      </c>
      <c r="AB287" s="49" t="str">
        <f>IF(_xlfn.XLOOKUP(A287,'[28]Outstanding audits'!A:A,'[28]Outstanding audits'!A:A,"",0)="","No","Yes")</f>
        <v>No</v>
      </c>
      <c r="AC287" s="29">
        <f>_xlfn.XLOOKUP(A287,'[28]Budget 18-19'!A:A,'[28]Budget 18-19'!J:J,"0")</f>
        <v>208534384</v>
      </c>
      <c r="AD287" s="49" t="str">
        <f>_xlfn.XLOOKUP(A287,'[28]ASMIS 2022-23'!A:A,'[28]ASMIS 2022-23'!I:I,"",0)</f>
        <v>Unqualified with findings</v>
      </c>
      <c r="AJ287" s="29">
        <f>_xlfn.XLOOKUP(A287,'[28]Budget 22-23'!A:A,'[28]Budget 22-23'!J:J,"0")</f>
        <v>295529054</v>
      </c>
      <c r="AM287" s="29">
        <f>VLOOKUP(A287,[28]Budget!A:L,11,FALSE)</f>
        <v>38251697</v>
      </c>
      <c r="AN287" s="29">
        <f>VLOOKUP(A287,[28]Budget!A:L,12,FALSE)</f>
        <v>266214576</v>
      </c>
      <c r="AP287" s="50">
        <f t="shared" si="4"/>
        <v>0</v>
      </c>
    </row>
    <row r="288" spans="1:42" ht="30" customHeight="1" x14ac:dyDescent="0.25">
      <c r="A288" s="43">
        <v>1115</v>
      </c>
      <c r="B288" s="44" t="s">
        <v>186</v>
      </c>
      <c r="C288" s="44" t="s">
        <v>316</v>
      </c>
      <c r="D288" s="44" t="s">
        <v>448</v>
      </c>
      <c r="E288" s="44" t="s">
        <v>896</v>
      </c>
      <c r="F288" s="44" t="s">
        <v>437</v>
      </c>
      <c r="G288" s="44" t="s">
        <v>1</v>
      </c>
      <c r="H288" s="44" t="s">
        <v>667</v>
      </c>
      <c r="I288" s="44" t="s">
        <v>1</v>
      </c>
      <c r="J288" s="59" t="s">
        <v>39</v>
      </c>
      <c r="K288" s="59" t="s">
        <v>39</v>
      </c>
      <c r="L288" s="69" t="s">
        <v>94</v>
      </c>
      <c r="M288" s="69" t="s">
        <v>94</v>
      </c>
      <c r="N288" s="64" t="s">
        <v>94</v>
      </c>
      <c r="O288" s="47" t="str">
        <f>VLOOKUP(A288,'[28]191-2022-23'!A:P,13,FALSE)</f>
        <v>Disclaimer</v>
      </c>
      <c r="Q288" s="2" t="s">
        <v>509</v>
      </c>
      <c r="R288" s="2" t="s">
        <v>509</v>
      </c>
      <c r="S288" s="2" t="s">
        <v>509</v>
      </c>
      <c r="T288" s="48">
        <f>VLOOKUP(A288,'[28]Audit information - OS'!A:K,5,FALSE)</f>
        <v>0</v>
      </c>
      <c r="U288" s="48" t="str">
        <f>VLOOKUP(A288,'[28]Audit information - OS'!A:L,6,FALSE)</f>
        <v>AFS outstanding</v>
      </c>
      <c r="V288" s="48">
        <f>VLOOKUP(A288,'[28]Audit information - OS'!A:M,7,FALSE)</f>
        <v>0</v>
      </c>
      <c r="W288" s="48">
        <f>VLOOKUP(A288,'[28]Audit information - OS'!A:N,2,FALSE)</f>
        <v>0</v>
      </c>
      <c r="X288" s="48">
        <f>VLOOKUP(A288,'[28]Audit information - OS'!A:O,3,FALSE)</f>
        <v>0</v>
      </c>
      <c r="Y288" s="2" t="e">
        <f>VLOOKUP(A288,'[28]AGSA - SOE'!A:A,1,FALSE)</f>
        <v>#N/A</v>
      </c>
      <c r="Z288" s="2">
        <f>(IFERROR(VLOOKUP(A288,'[28]KSD auditees'!A:A,1,FALSE),"0"))</f>
        <v>1115</v>
      </c>
      <c r="AA288" s="29">
        <f>VLOOKUP(A288,[28]Budget!A:L,10,FALSE)</f>
        <v>0</v>
      </c>
      <c r="AB288" s="49" t="str">
        <f>IF(_xlfn.XLOOKUP(A288,'[28]Outstanding audits'!A:A,'[28]Outstanding audits'!A:A,"",0)="","No","Yes")</f>
        <v>Yes</v>
      </c>
      <c r="AC288" s="29">
        <f>_xlfn.XLOOKUP(A288,'[28]Budget 18-19'!A:A,'[28]Budget 18-19'!J:J,"0")</f>
        <v>0</v>
      </c>
      <c r="AD288" s="49" t="str">
        <f>_xlfn.XLOOKUP(A288,'[28]ASMIS 2022-23'!A:A,'[28]ASMIS 2022-23'!I:I,"",0)</f>
        <v>Audit not finalised at legislated date</v>
      </c>
      <c r="AJ288" s="29">
        <f>_xlfn.XLOOKUP(A288,'[28]Budget 22-23'!A:A,'[28]Budget 22-23'!J:J,"0")</f>
        <v>0</v>
      </c>
      <c r="AM288" s="29">
        <f>VLOOKUP(A288,[28]Budget!A:L,11,FALSE)</f>
        <v>0</v>
      </c>
      <c r="AN288" s="29">
        <f>VLOOKUP(A288,[28]Budget!A:L,12,FALSE)</f>
        <v>0</v>
      </c>
      <c r="AP288" s="50">
        <f t="shared" si="4"/>
        <v>0</v>
      </c>
    </row>
    <row r="289" spans="1:42" ht="30" customHeight="1" x14ac:dyDescent="0.25">
      <c r="A289" s="43">
        <v>240</v>
      </c>
      <c r="B289" s="44" t="s">
        <v>71</v>
      </c>
      <c r="C289" s="44" t="s">
        <v>323</v>
      </c>
      <c r="D289" s="44" t="s">
        <v>448</v>
      </c>
      <c r="E289" s="44" t="s">
        <v>941</v>
      </c>
      <c r="F289" s="44" t="s">
        <v>437</v>
      </c>
      <c r="G289" s="44" t="s">
        <v>28</v>
      </c>
      <c r="H289" s="44" t="s">
        <v>447</v>
      </c>
      <c r="I289" s="44" t="s">
        <v>1</v>
      </c>
      <c r="J289" s="59" t="s">
        <v>39</v>
      </c>
      <c r="K289" s="52" t="s">
        <v>26</v>
      </c>
      <c r="L289" s="51" t="s">
        <v>17</v>
      </c>
      <c r="M289" s="51" t="s">
        <v>17</v>
      </c>
      <c r="N289" s="54" t="s">
        <v>17</v>
      </c>
      <c r="O289" s="47" t="str">
        <f>VLOOKUP(A289,'[28]191-2022-23'!A:P,13,FALSE)</f>
        <v>Unqualified with findings</v>
      </c>
      <c r="Q289" s="2" t="s">
        <v>509</v>
      </c>
      <c r="R289" s="2" t="s">
        <v>509</v>
      </c>
      <c r="S289" s="2" t="s">
        <v>509</v>
      </c>
      <c r="T289" s="48">
        <f>VLOOKUP(A289,'[28]Audit information - OS'!A:K,5,FALSE)</f>
        <v>0</v>
      </c>
      <c r="U289" s="48" t="str">
        <f>VLOOKUP(A289,'[28]Audit information - OS'!A:L,6,FALSE)</f>
        <v>Auditee delays - Disagreement on technical/legal matters</v>
      </c>
      <c r="V289" s="48">
        <f>VLOOKUP(A289,'[28]Audit information - OS'!A:M,7,FALSE)</f>
        <v>0</v>
      </c>
      <c r="W289" s="48" t="str">
        <f>VLOOKUP(A289,'[28]Audit information - OS'!A:N,2,FALSE)</f>
        <v>Qualified</v>
      </c>
      <c r="X289" s="48">
        <f>VLOOKUP(A289,'[28]Audit information - OS'!A:O,3,FALSE)</f>
        <v>45583</v>
      </c>
      <c r="Y289" s="2" t="e">
        <f>VLOOKUP(A289,'[28]AGSA - SOE'!A:A,1,FALSE)</f>
        <v>#N/A</v>
      </c>
      <c r="Z289" s="2">
        <f>(IFERROR(VLOOKUP(A289,'[28]KSD auditees'!A:A,1,FALSE),"0"))</f>
        <v>240</v>
      </c>
      <c r="AA289" s="29">
        <f>VLOOKUP(A289,[28]Budget!A:L,10,FALSE)</f>
        <v>3344905160</v>
      </c>
      <c r="AB289" s="49" t="str">
        <f>IF(_xlfn.XLOOKUP(A289,'[28]Outstanding audits'!A:A,'[28]Outstanding audits'!A:A,"",0)="","No","Yes")</f>
        <v>Yes</v>
      </c>
      <c r="AC289" s="29">
        <f>_xlfn.XLOOKUP(A289,'[28]Budget 18-19'!A:A,'[28]Budget 18-19'!J:J,"0")</f>
        <v>1566095000</v>
      </c>
      <c r="AD289" s="49" t="str">
        <f>_xlfn.XLOOKUP(A289,'[28]ASMIS 2022-23'!A:A,'[28]ASMIS 2022-23'!I:I,"",0)</f>
        <v>Qualified</v>
      </c>
      <c r="AJ289" s="29">
        <f>_xlfn.XLOOKUP(A289,'[28]Budget 22-23'!A:A,'[28]Budget 22-23'!J:J,"0")</f>
        <v>1843518000</v>
      </c>
      <c r="AM289" s="29">
        <f>VLOOKUP(A289,[28]Budget!A:L,11,FALSE)</f>
        <v>1134816160</v>
      </c>
      <c r="AN289" s="29">
        <f>VLOOKUP(A289,[28]Budget!A:L,12,FALSE)</f>
        <v>2210089000</v>
      </c>
      <c r="AP289" s="50">
        <f t="shared" si="4"/>
        <v>0</v>
      </c>
    </row>
    <row r="290" spans="1:42" ht="30" customHeight="1" x14ac:dyDescent="0.25">
      <c r="A290" s="43">
        <v>241</v>
      </c>
      <c r="B290" s="44" t="s">
        <v>1116</v>
      </c>
      <c r="C290" s="44" t="s">
        <v>323</v>
      </c>
      <c r="D290" s="44" t="s">
        <v>448</v>
      </c>
      <c r="E290" s="44" t="s">
        <v>1086</v>
      </c>
      <c r="F290" s="44" t="s">
        <v>437</v>
      </c>
      <c r="G290" s="44" t="s">
        <v>530</v>
      </c>
      <c r="H290" s="44" t="s">
        <v>1526</v>
      </c>
      <c r="I290" s="44" t="s">
        <v>1</v>
      </c>
      <c r="J290" s="45" t="s">
        <v>33</v>
      </c>
      <c r="K290" s="45" t="s">
        <v>33</v>
      </c>
      <c r="L290" s="51" t="s">
        <v>17</v>
      </c>
      <c r="M290" s="51" t="s">
        <v>17</v>
      </c>
      <c r="N290" s="53" t="s">
        <v>26</v>
      </c>
      <c r="O290" s="47" t="str">
        <f>VLOOKUP(A290,'[28]191-2022-23'!A:P,13,FALSE)</f>
        <v>Disclaimer</v>
      </c>
      <c r="Q290" s="2" t="str">
        <f>VLOOKUP(A290,'[28]Audit information - OS'!A:J,4,FALSE)</f>
        <v>Unchanged</v>
      </c>
      <c r="R290" s="2" t="s">
        <v>29</v>
      </c>
      <c r="S290" s="2" t="s">
        <v>29</v>
      </c>
      <c r="T290" s="48" t="str">
        <f>VLOOKUP(A290,'[28]Audit information - OS'!A:K,5,FALSE)</f>
        <v>Financially unqualified with no findings on predetermined objectives or compliance with laws and regulations</v>
      </c>
      <c r="U290" s="48">
        <f>VLOOKUP(A290,'[28]Audit information - OS'!A:L,6,FALSE)</f>
        <v>0</v>
      </c>
      <c r="V290" s="48">
        <f>VLOOKUP(A290,'[28]Audit information - OS'!A:M,7,FALSE)</f>
        <v>0</v>
      </c>
      <c r="W290" s="48" t="str">
        <f>VLOOKUP(A290,'[28]Audit information - OS'!A:N,2,FALSE)</f>
        <v>Financially unqualified with findings on predetermined objectives and/or compliance with laws and regulations</v>
      </c>
      <c r="X290" s="48" t="str">
        <f>VLOOKUP(A290,'[28]Audit information - OS'!A:O,3,FALSE)</f>
        <v>2024/07/31</v>
      </c>
      <c r="Y290" s="2" t="e">
        <f>VLOOKUP(A290,'[28]AGSA - SOE'!A:A,1,FALSE)</f>
        <v>#N/A</v>
      </c>
      <c r="Z290" s="2" t="str">
        <f>(IFERROR(VLOOKUP(A290,'[28]KSD auditees'!A:A,1,FALSE),"0"))</f>
        <v>0</v>
      </c>
      <c r="AA290" s="29">
        <f>VLOOKUP(A290,[28]Budget!A:L,10,FALSE)</f>
        <v>609645000</v>
      </c>
      <c r="AB290" s="49" t="str">
        <f>IF(_xlfn.XLOOKUP(A290,'[28]Outstanding audits'!A:A,'[28]Outstanding audits'!A:A,"",0)="","No","Yes")</f>
        <v>No</v>
      </c>
      <c r="AC290" s="29">
        <f>_xlfn.XLOOKUP(A290,'[28]Budget 18-19'!A:A,'[28]Budget 18-19'!J:J,"0")</f>
        <v>561765000</v>
      </c>
      <c r="AD290" s="49" t="str">
        <f>_xlfn.XLOOKUP(A290,'[28]ASMIS 2022-23'!A:A,'[28]ASMIS 2022-23'!I:I,"",0)</f>
        <v>Unqualified with no findings</v>
      </c>
      <c r="AJ290" s="29">
        <f>_xlfn.XLOOKUP(A290,'[28]Budget 22-23'!A:A,'[28]Budget 22-23'!J:J,"0")</f>
        <v>575373794</v>
      </c>
      <c r="AM290" s="29">
        <f>VLOOKUP(A290,[28]Budget!A:L,11,FALSE)</f>
        <v>33815437</v>
      </c>
      <c r="AN290" s="29">
        <f>VLOOKUP(A290,[28]Budget!A:L,12,FALSE)</f>
        <v>575829563</v>
      </c>
      <c r="AP290" s="50">
        <f t="shared" si="4"/>
        <v>0</v>
      </c>
    </row>
    <row r="291" spans="1:42" ht="21" customHeight="1" x14ac:dyDescent="0.25">
      <c r="A291" s="43">
        <v>243</v>
      </c>
      <c r="B291" s="44" t="s">
        <v>476</v>
      </c>
      <c r="C291" s="44" t="s">
        <v>450</v>
      </c>
      <c r="D291" s="44" t="s">
        <v>448</v>
      </c>
      <c r="E291" s="44" t="s">
        <v>438</v>
      </c>
      <c r="F291" s="44" t="s">
        <v>438</v>
      </c>
      <c r="G291" s="44" t="s">
        <v>209</v>
      </c>
      <c r="H291" s="44" t="s">
        <v>1</v>
      </c>
      <c r="I291" s="44" t="s">
        <v>1</v>
      </c>
      <c r="J291" s="51" t="s">
        <v>17</v>
      </c>
      <c r="K291" s="52" t="s">
        <v>26</v>
      </c>
      <c r="L291" s="51" t="s">
        <v>17</v>
      </c>
      <c r="M291" s="51" t="s">
        <v>17</v>
      </c>
      <c r="N291" s="54" t="s">
        <v>17</v>
      </c>
      <c r="O291" s="47" t="str">
        <f>VLOOKUP(A291,'[28]191-2022-23'!A:P,13,FALSE)</f>
        <v>Unqualified with findings</v>
      </c>
      <c r="Q291" s="2" t="str">
        <f>VLOOKUP(A291,'[28]Audit information - OS'!A:J,4,FALSE)</f>
        <v>Improved</v>
      </c>
      <c r="R291" s="2" t="s">
        <v>18</v>
      </c>
      <c r="S291" s="2" t="s">
        <v>18</v>
      </c>
      <c r="T291" s="48" t="str">
        <f>VLOOKUP(A291,'[28]Audit information - OS'!A:K,5,FALSE)</f>
        <v>Financially unqualified with findings on predetermined objectives and/or compliance with laws and regulations</v>
      </c>
      <c r="U291" s="48">
        <f>VLOOKUP(A291,'[28]Audit information - OS'!A:L,6,FALSE)</f>
        <v>0</v>
      </c>
      <c r="V291" s="48">
        <f>VLOOKUP(A291,'[28]Audit information - OS'!A:M,7,FALSE)</f>
        <v>0</v>
      </c>
      <c r="W291" s="48" t="str">
        <f>VLOOKUP(A291,'[28]Audit information - OS'!A:N,2,FALSE)</f>
        <v>Financially unqualified with findings on predetermined objectives and/or compliance with laws and regulations</v>
      </c>
      <c r="X291" s="48" t="str">
        <f>VLOOKUP(A291,'[28]Audit information - OS'!A:O,3,FALSE)</f>
        <v>2024/07/31</v>
      </c>
      <c r="Y291" s="2" t="e">
        <f>VLOOKUP(A291,'[28]AGSA - SOE'!A:A,1,FALSE)</f>
        <v>#N/A</v>
      </c>
      <c r="Z291" s="2" t="str">
        <f>(IFERROR(VLOOKUP(A291,'[28]KSD auditees'!A:A,1,FALSE),"0"))</f>
        <v>0</v>
      </c>
      <c r="AA291" s="29">
        <f>VLOOKUP(A291,[28]Budget!A:L,10,FALSE)</f>
        <v>180746974</v>
      </c>
      <c r="AB291" s="49" t="str">
        <f>IF(_xlfn.XLOOKUP(A291,'[28]Outstanding audits'!A:A,'[28]Outstanding audits'!A:A,"",0)="","No","Yes")</f>
        <v>No</v>
      </c>
      <c r="AC291" s="29">
        <f>_xlfn.XLOOKUP(A291,'[28]Budget 18-19'!A:A,'[28]Budget 18-19'!J:J,"0")</f>
        <v>151852000</v>
      </c>
      <c r="AD291" s="49" t="str">
        <f>_xlfn.XLOOKUP(A291,'[28]ASMIS 2022-23'!A:A,'[28]ASMIS 2022-23'!I:I,"",0)</f>
        <v>Audit not finalised at legislated date</v>
      </c>
      <c r="AJ291" s="29">
        <f>_xlfn.XLOOKUP(A291,'[28]Budget 22-23'!A:A,'[28]Budget 22-23'!J:J,"0")</f>
        <v>165555805</v>
      </c>
      <c r="AM291" s="29">
        <f>VLOOKUP(A291,[28]Budget!A:L,11,FALSE)</f>
        <v>14653463</v>
      </c>
      <c r="AN291" s="29">
        <f>VLOOKUP(A291,[28]Budget!A:L,12,FALSE)</f>
        <v>166093511</v>
      </c>
      <c r="AP291" s="50">
        <f t="shared" si="4"/>
        <v>0</v>
      </c>
    </row>
    <row r="292" spans="1:42" ht="30" customHeight="1" x14ac:dyDescent="0.25">
      <c r="A292" s="73">
        <v>246</v>
      </c>
      <c r="B292" s="62" t="s">
        <v>779</v>
      </c>
      <c r="C292" s="44" t="s">
        <v>323</v>
      </c>
      <c r="D292" s="44" t="s">
        <v>448</v>
      </c>
      <c r="E292" s="44" t="s">
        <v>737</v>
      </c>
      <c r="F292" s="44" t="s">
        <v>437</v>
      </c>
      <c r="G292" s="44" t="s">
        <v>1</v>
      </c>
      <c r="H292" s="63" t="s">
        <v>750</v>
      </c>
      <c r="I292" s="44" t="s">
        <v>1</v>
      </c>
      <c r="J292" s="52" t="s">
        <v>26</v>
      </c>
      <c r="K292" s="52" t="s">
        <v>26</v>
      </c>
      <c r="L292" s="51" t="s">
        <v>17</v>
      </c>
      <c r="M292" s="45" t="s">
        <v>33</v>
      </c>
      <c r="N292" s="46" t="s">
        <v>33</v>
      </c>
      <c r="O292" s="47" t="str">
        <f>VLOOKUP(A292,'[28]191-2022-23'!A:P,13,FALSE)</f>
        <v>Unqualified with findings</v>
      </c>
      <c r="Q292" s="2" t="str">
        <f>VLOOKUP(A292,'[28]Audit information - OS'!A:J,4,FALSE)</f>
        <v>Unchanged</v>
      </c>
      <c r="R292" s="2" t="s">
        <v>27</v>
      </c>
      <c r="S292" s="2" t="s">
        <v>27</v>
      </c>
      <c r="T292" s="48" t="str">
        <f>VLOOKUP(A292,'[28]Audit information - OS'!A:K,5,FALSE)</f>
        <v>Qualified</v>
      </c>
      <c r="U292" s="48">
        <f>VLOOKUP(A292,'[28]Audit information - OS'!A:L,6,FALSE)</f>
        <v>0</v>
      </c>
      <c r="V292" s="48">
        <f>VLOOKUP(A292,'[28]Audit information - OS'!A:M,7,FALSE)</f>
        <v>0</v>
      </c>
      <c r="W292" s="48" t="str">
        <f>VLOOKUP(A292,'[28]Audit information - OS'!A:N,2,FALSE)</f>
        <v>Qualified</v>
      </c>
      <c r="X292" s="48" t="str">
        <f>VLOOKUP(A292,'[28]Audit information - OS'!A:O,3,FALSE)</f>
        <v>2024/07/31</v>
      </c>
      <c r="Y292" s="2" t="e">
        <f>VLOOKUP(A292,'[28]AGSA - SOE'!A:A,1,FALSE)</f>
        <v>#N/A</v>
      </c>
      <c r="Z292" s="2" t="str">
        <f>(IFERROR(VLOOKUP(A292,'[28]KSD auditees'!A:A,1,FALSE),"0"))</f>
        <v>0</v>
      </c>
      <c r="AA292" s="29">
        <f>VLOOKUP(A292,[28]Budget!A:L,10,FALSE)</f>
        <v>138234840</v>
      </c>
      <c r="AB292" s="49" t="str">
        <f>IF(_xlfn.XLOOKUP(A292,'[28]Outstanding audits'!A:A,'[28]Outstanding audits'!A:A,"",0)="","No","Yes")</f>
        <v>No</v>
      </c>
      <c r="AC292" s="29">
        <f>_xlfn.XLOOKUP(A292,'[28]Budget 18-19'!A:A,'[28]Budget 18-19'!J:J,"0")</f>
        <v>108373461</v>
      </c>
      <c r="AD292" s="49" t="str">
        <f>_xlfn.XLOOKUP(A292,'[28]ASMIS 2022-23'!A:A,'[28]ASMIS 2022-23'!I:I,"",0)</f>
        <v>Qualified</v>
      </c>
      <c r="AJ292" s="29">
        <f>_xlfn.XLOOKUP(A292,'[28]Budget 22-23'!A:A,'[28]Budget 22-23'!J:J,"0")</f>
        <v>151847183</v>
      </c>
      <c r="AM292" s="29">
        <f>VLOOKUP(A292,[28]Budget!A:L,11,FALSE)</f>
        <v>450000</v>
      </c>
      <c r="AN292" s="29">
        <f>VLOOKUP(A292,[28]Budget!A:L,12,FALSE)</f>
        <v>137784840</v>
      </c>
      <c r="AP292" s="50">
        <f t="shared" si="4"/>
        <v>0</v>
      </c>
    </row>
    <row r="293" spans="1:42" ht="48" customHeight="1" x14ac:dyDescent="0.25">
      <c r="A293" s="43">
        <v>1342</v>
      </c>
      <c r="B293" s="44" t="s">
        <v>72</v>
      </c>
      <c r="C293" s="44" t="s">
        <v>323</v>
      </c>
      <c r="D293" s="44" t="s">
        <v>448</v>
      </c>
      <c r="E293" s="44" t="s">
        <v>941</v>
      </c>
      <c r="F293" s="44" t="s">
        <v>437</v>
      </c>
      <c r="G293" s="44" t="s">
        <v>1</v>
      </c>
      <c r="H293" s="44" t="s">
        <v>447</v>
      </c>
      <c r="I293" s="44" t="s">
        <v>1</v>
      </c>
      <c r="J293" s="45" t="s">
        <v>33</v>
      </c>
      <c r="K293" s="45" t="s">
        <v>33</v>
      </c>
      <c r="L293" s="51" t="s">
        <v>17</v>
      </c>
      <c r="M293" s="45" t="s">
        <v>33</v>
      </c>
      <c r="N293" s="54" t="s">
        <v>17</v>
      </c>
      <c r="O293" s="47" t="str">
        <f>VLOOKUP(A293,'[28]191-2022-23'!A:P,13,FALSE)</f>
        <v>Unqualified with findings</v>
      </c>
      <c r="Q293" s="2" t="str">
        <f>VLOOKUP(A293,'[28]Audit information - OS'!A:J,4,FALSE)</f>
        <v>Unchanged</v>
      </c>
      <c r="R293" s="2" t="s">
        <v>29</v>
      </c>
      <c r="S293" s="2" t="s">
        <v>29</v>
      </c>
      <c r="T293" s="48" t="str">
        <f>VLOOKUP(A293,'[28]Audit information - OS'!A:K,5,FALSE)</f>
        <v>Financially unqualified with no findings on predetermined objectives or compliance with laws and regulations</v>
      </c>
      <c r="U293" s="48">
        <f>VLOOKUP(A293,'[28]Audit information - OS'!A:L,6,FALSE)</f>
        <v>0</v>
      </c>
      <c r="V293" s="48">
        <f>VLOOKUP(A293,'[28]Audit information - OS'!A:M,7,FALSE)</f>
        <v>0</v>
      </c>
      <c r="W293" s="48" t="str">
        <f>VLOOKUP(A293,'[28]Audit information - OS'!A:N,2,FALSE)</f>
        <v>Financially unqualified with no findings on predetermined objectives or compliance with laws and regulations</v>
      </c>
      <c r="X293" s="48" t="str">
        <f>VLOOKUP(A293,'[28]Audit information - OS'!A:O,3,FALSE)</f>
        <v>2024/07/31</v>
      </c>
      <c r="Y293" s="2" t="e">
        <f>VLOOKUP(A293,'[28]AGSA - SOE'!A:A,1,FALSE)</f>
        <v>#N/A</v>
      </c>
      <c r="Z293" s="2">
        <f>(IFERROR(VLOOKUP(A293,'[28]KSD auditees'!A:A,1,FALSE),"0"))</f>
        <v>1342</v>
      </c>
      <c r="AA293" s="29">
        <f>VLOOKUP(A293,[28]Budget!A:L,10,FALSE)</f>
        <v>1734055000</v>
      </c>
      <c r="AB293" s="49" t="str">
        <f>IF(_xlfn.XLOOKUP(A293,'[28]Outstanding audits'!A:A,'[28]Outstanding audits'!A:A,"",0)="","No","Yes")</f>
        <v>No</v>
      </c>
      <c r="AC293" s="29">
        <f>_xlfn.XLOOKUP(A293,'[28]Budget 18-19'!A:A,'[28]Budget 18-19'!J:J,"0")</f>
        <v>813263000</v>
      </c>
      <c r="AD293" s="49" t="str">
        <f>_xlfn.XLOOKUP(A293,'[28]ASMIS 2022-23'!A:A,'[28]ASMIS 2022-23'!I:I,"",0)</f>
        <v>Unqualified with no findings</v>
      </c>
      <c r="AJ293" s="29">
        <f>_xlfn.XLOOKUP(A293,'[28]Budget 22-23'!A:A,'[28]Budget 22-23'!J:J,"0")</f>
        <v>1578015000</v>
      </c>
      <c r="AM293" s="29">
        <f>VLOOKUP(A293,[28]Budget!A:L,11,FALSE)</f>
        <v>4660000</v>
      </c>
      <c r="AN293" s="29">
        <f>VLOOKUP(A293,[28]Budget!A:L,12,FALSE)</f>
        <v>1729395000</v>
      </c>
      <c r="AP293" s="50">
        <f t="shared" si="4"/>
        <v>0</v>
      </c>
    </row>
    <row r="294" spans="1:42" ht="21" customHeight="1" x14ac:dyDescent="0.25">
      <c r="A294" s="43">
        <v>30</v>
      </c>
      <c r="B294" s="44" t="s">
        <v>866</v>
      </c>
      <c r="C294" s="44" t="s">
        <v>323</v>
      </c>
      <c r="D294" s="44" t="s">
        <v>448</v>
      </c>
      <c r="E294" s="44" t="s">
        <v>854</v>
      </c>
      <c r="F294" s="44" t="s">
        <v>437</v>
      </c>
      <c r="G294" s="44" t="s">
        <v>1</v>
      </c>
      <c r="H294" s="44" t="s">
        <v>151</v>
      </c>
      <c r="I294" s="44" t="s">
        <v>1</v>
      </c>
      <c r="J294" s="51" t="s">
        <v>17</v>
      </c>
      <c r="K294" s="45" t="s">
        <v>33</v>
      </c>
      <c r="L294" s="45" t="s">
        <v>33</v>
      </c>
      <c r="M294" s="51" t="s">
        <v>17</v>
      </c>
      <c r="N294" s="54" t="s">
        <v>17</v>
      </c>
      <c r="O294" s="47" t="str">
        <f>VLOOKUP(A294,'[28]191-2022-23'!A:P,13,FALSE)</f>
        <v>Qualified</v>
      </c>
      <c r="Q294" s="2" t="str">
        <f>VLOOKUP(A294,'[28]Audit information - OS'!A:J,4,FALSE)</f>
        <v>Regressed</v>
      </c>
      <c r="R294" s="2" t="s">
        <v>18</v>
      </c>
      <c r="S294" s="2" t="s">
        <v>29</v>
      </c>
      <c r="T294" s="48" t="str">
        <f>VLOOKUP(A294,'[28]Audit information - OS'!A:K,5,FALSE)</f>
        <v>Financially unqualified with findings on predetermined objectives and/or compliance with laws and regulations</v>
      </c>
      <c r="U294" s="48">
        <f>VLOOKUP(A294,'[28]Audit information - OS'!A:L,6,FALSE)</f>
        <v>0</v>
      </c>
      <c r="V294" s="48">
        <f>VLOOKUP(A294,'[28]Audit information - OS'!A:M,7,FALSE)</f>
        <v>0</v>
      </c>
      <c r="W294" s="48" t="str">
        <f>VLOOKUP(A294,'[28]Audit information - OS'!A:N,2,FALSE)</f>
        <v>Financially unqualified with findings on predetermined objectives and/or compliance with laws and regulations</v>
      </c>
      <c r="X294" s="48" t="str">
        <f>VLOOKUP(A294,'[28]Audit information - OS'!A:O,3,FALSE)</f>
        <v>2024/07/31</v>
      </c>
      <c r="Y294" s="2" t="e">
        <f>VLOOKUP(A294,'[28]AGSA - SOE'!A:A,1,FALSE)</f>
        <v>#N/A</v>
      </c>
      <c r="Z294" s="2" t="str">
        <f>(IFERROR(VLOOKUP(A294,'[28]KSD auditees'!A:A,1,FALSE),"0"))</f>
        <v>0</v>
      </c>
      <c r="AA294" s="29">
        <f>VLOOKUP(A294,[28]Budget!A:L,10,FALSE)</f>
        <v>62679000</v>
      </c>
      <c r="AB294" s="49" t="str">
        <f>IF(_xlfn.XLOOKUP(A294,'[28]Outstanding audits'!A:A,'[28]Outstanding audits'!A:A,"",0)="","No","Yes")</f>
        <v>No</v>
      </c>
      <c r="AC294" s="29">
        <f>_xlfn.XLOOKUP(A294,'[28]Budget 18-19'!A:A,'[28]Budget 18-19'!J:J,"0")</f>
        <v>199289000</v>
      </c>
      <c r="AD294" s="49" t="str">
        <f>_xlfn.XLOOKUP(A294,'[28]ASMIS 2022-23'!A:A,'[28]ASMIS 2022-23'!I:I,"",0)</f>
        <v>Unqualified with no findings</v>
      </c>
      <c r="AF294" s="2" t="str">
        <f>_xlfn.CONCAT(B294,", ")</f>
        <v xml:space="preserve">Mines and Works Compensation Fund, </v>
      </c>
      <c r="AJ294" s="29">
        <f>_xlfn.XLOOKUP(A294,'[28]Budget 22-23'!A:A,'[28]Budget 22-23'!J:J,"0")</f>
        <v>61704000</v>
      </c>
      <c r="AM294" s="29">
        <f>VLOOKUP(A294,[28]Budget!A:L,11,FALSE)</f>
        <v>3128000</v>
      </c>
      <c r="AN294" s="29">
        <f>VLOOKUP(A294,[28]Budget!A:L,12,FALSE)</f>
        <v>59551000</v>
      </c>
      <c r="AP294" s="50">
        <f t="shared" si="4"/>
        <v>0</v>
      </c>
    </row>
    <row r="295" spans="1:42" ht="21" customHeight="1" x14ac:dyDescent="0.25">
      <c r="A295" s="43">
        <v>250</v>
      </c>
      <c r="B295" s="44" t="s">
        <v>1296</v>
      </c>
      <c r="C295" s="44" t="s">
        <v>323</v>
      </c>
      <c r="D295" s="44" t="s">
        <v>448</v>
      </c>
      <c r="E295" s="44" t="s">
        <v>941</v>
      </c>
      <c r="F295" s="44" t="s">
        <v>437</v>
      </c>
      <c r="G295" s="44" t="s">
        <v>1</v>
      </c>
      <c r="H295" s="44" t="s">
        <v>447</v>
      </c>
      <c r="I295" s="44" t="s">
        <v>1</v>
      </c>
      <c r="J295" s="45" t="s">
        <v>33</v>
      </c>
      <c r="K295" s="45" t="s">
        <v>33</v>
      </c>
      <c r="L295" s="45" t="s">
        <v>33</v>
      </c>
      <c r="M295" s="51" t="s">
        <v>17</v>
      </c>
      <c r="N295" s="54" t="s">
        <v>17</v>
      </c>
      <c r="O295" s="47" t="str">
        <f>VLOOKUP(A295,'[28]191-2022-23'!A:P,13,FALSE)</f>
        <v>Unqualified with findings</v>
      </c>
      <c r="Q295" s="2" t="str">
        <f>VLOOKUP(A295,'[28]Audit information - OS'!A:J,4,FALSE)</f>
        <v>Unchanged</v>
      </c>
      <c r="R295" s="2" t="s">
        <v>29</v>
      </c>
      <c r="S295" s="2" t="s">
        <v>29</v>
      </c>
      <c r="T295" s="48" t="str">
        <f>VLOOKUP(A295,'[28]Audit information - OS'!A:K,5,FALSE)</f>
        <v>Financially unqualified with no findings on predetermined objectives or compliance with laws and regulations</v>
      </c>
      <c r="U295" s="48">
        <f>VLOOKUP(A295,'[28]Audit information - OS'!A:L,6,FALSE)</f>
        <v>0</v>
      </c>
      <c r="V295" s="48">
        <f>VLOOKUP(A295,'[28]Audit information - OS'!A:M,7,FALSE)</f>
        <v>0</v>
      </c>
      <c r="W295" s="48" t="str">
        <f>VLOOKUP(A295,'[28]Audit information - OS'!A:N,2,FALSE)</f>
        <v>Financially unqualified with no findings on predetermined objectives or compliance with laws and regulations</v>
      </c>
      <c r="X295" s="48" t="str">
        <f>VLOOKUP(A295,'[28]Audit information - OS'!A:O,3,FALSE)</f>
        <v>2024/07/31</v>
      </c>
      <c r="Y295" s="2" t="e">
        <f>VLOOKUP(A295,'[28]AGSA - SOE'!A:A,1,FALSE)</f>
        <v>#N/A</v>
      </c>
      <c r="Z295" s="2" t="str">
        <f>(IFERROR(VLOOKUP(A295,'[28]KSD auditees'!A:A,1,FALSE),"0"))</f>
        <v>0</v>
      </c>
      <c r="AA295" s="29">
        <f>VLOOKUP(A295,[28]Budget!A:L,10,FALSE)</f>
        <v>2478374000</v>
      </c>
      <c r="AB295" s="49" t="str">
        <f>IF(_xlfn.XLOOKUP(A295,'[28]Outstanding audits'!A:A,'[28]Outstanding audits'!A:A,"",0)="","No","Yes")</f>
        <v>No</v>
      </c>
      <c r="AC295" s="29">
        <f>_xlfn.XLOOKUP(A295,'[28]Budget 18-19'!A:A,'[28]Budget 18-19'!J:J,"0")</f>
        <v>1090993000</v>
      </c>
      <c r="AD295" s="49" t="str">
        <f>_xlfn.XLOOKUP(A295,'[28]ASMIS 2022-23'!A:A,'[28]ASMIS 2022-23'!I:I,"",0)</f>
        <v>Unqualified with no findings</v>
      </c>
      <c r="AJ295" s="29">
        <f>_xlfn.XLOOKUP(A295,'[28]Budget 22-23'!A:A,'[28]Budget 22-23'!J:J,"0")</f>
        <v>1608991000</v>
      </c>
      <c r="AM295" s="29">
        <f>VLOOKUP(A295,[28]Budget!A:L,11,FALSE)</f>
        <v>20523000</v>
      </c>
      <c r="AN295" s="29">
        <f>VLOOKUP(A295,[28]Budget!A:L,12,FALSE)</f>
        <v>2457851000</v>
      </c>
      <c r="AP295" s="50">
        <f t="shared" si="4"/>
        <v>0</v>
      </c>
    </row>
    <row r="296" spans="1:42" ht="30" customHeight="1" x14ac:dyDescent="0.25">
      <c r="A296" s="43">
        <v>55</v>
      </c>
      <c r="B296" s="44" t="s">
        <v>561</v>
      </c>
      <c r="C296" s="44" t="s">
        <v>367</v>
      </c>
      <c r="D296" s="44" t="s">
        <v>448</v>
      </c>
      <c r="E296" s="44" t="s">
        <v>519</v>
      </c>
      <c r="F296" s="44" t="s">
        <v>437</v>
      </c>
      <c r="G296" s="44" t="s">
        <v>1</v>
      </c>
      <c r="H296" s="44" t="s">
        <v>1517</v>
      </c>
      <c r="I296" s="44" t="s">
        <v>1</v>
      </c>
      <c r="J296" s="45" t="s">
        <v>33</v>
      </c>
      <c r="K296" s="51" t="s">
        <v>17</v>
      </c>
      <c r="L296" s="51" t="s">
        <v>17</v>
      </c>
      <c r="M296" s="51" t="s">
        <v>17</v>
      </c>
      <c r="N296" s="54" t="s">
        <v>17</v>
      </c>
      <c r="O296" s="47" t="str">
        <f>VLOOKUP(A296,'[28]191-2022-23'!A:P,13,FALSE)</f>
        <v>Unqualified with findings</v>
      </c>
      <c r="Q296" s="2" t="str">
        <f>VLOOKUP(A296,'[28]Audit information - OS'!A:J,4,FALSE)</f>
        <v>Improved</v>
      </c>
      <c r="R296" s="2" t="s">
        <v>29</v>
      </c>
      <c r="S296" s="2" t="s">
        <v>29</v>
      </c>
      <c r="T296" s="48" t="str">
        <f>VLOOKUP(A296,'[28]Audit information - OS'!A:K,5,FALSE)</f>
        <v>Financially unqualified with no findings on predetermined objectives or compliance with laws and regulations</v>
      </c>
      <c r="U296" s="48">
        <f>VLOOKUP(A296,'[28]Audit information - OS'!A:L,6,FALSE)</f>
        <v>0</v>
      </c>
      <c r="V296" s="48">
        <f>VLOOKUP(A296,'[28]Audit information - OS'!A:M,7,FALSE)</f>
        <v>0</v>
      </c>
      <c r="W296" s="48" t="str">
        <f>VLOOKUP(A296,'[28]Audit information - OS'!A:N,2,FALSE)</f>
        <v>Financially unqualified with findings on predetermined objectives and/or compliance with laws and regulations</v>
      </c>
      <c r="X296" s="48" t="str">
        <f>VLOOKUP(A296,'[28]Audit information - OS'!A:O,3,FALSE)</f>
        <v>2024/07/31</v>
      </c>
      <c r="Y296" s="2" t="e">
        <f>VLOOKUP(A296,'[28]AGSA - SOE'!A:A,1,FALSE)</f>
        <v>#N/A</v>
      </c>
      <c r="Z296" s="2" t="str">
        <f>(IFERROR(VLOOKUP(A296,'[28]KSD auditees'!A:A,1,FALSE),"0"))</f>
        <v>0</v>
      </c>
      <c r="AA296" s="29">
        <f>VLOOKUP(A296,[28]Budget!A:L,10,FALSE)</f>
        <v>616560000</v>
      </c>
      <c r="AB296" s="49" t="str">
        <f>IF(_xlfn.XLOOKUP(A296,'[28]Outstanding audits'!A:A,'[28]Outstanding audits'!A:A,"",0)="","No","Yes")</f>
        <v>No</v>
      </c>
      <c r="AC296" s="29">
        <f>_xlfn.XLOOKUP(A296,'[28]Budget 18-19'!A:A,'[28]Budget 18-19'!J:J,"0")</f>
        <v>608211000</v>
      </c>
      <c r="AD296" s="49" t="str">
        <f>_xlfn.XLOOKUP(A296,'[28]ASMIS 2022-23'!A:A,'[28]ASMIS 2022-23'!I:I,"",0)</f>
        <v>Unqualified with findings</v>
      </c>
      <c r="AJ296" s="29">
        <f>_xlfn.XLOOKUP(A296,'[28]Budget 22-23'!A:A,'[28]Budget 22-23'!J:J,"0")</f>
        <v>601030867</v>
      </c>
      <c r="AM296" s="29">
        <f>VLOOKUP(A296,[28]Budget!A:L,11,FALSE)</f>
        <v>34100000</v>
      </c>
      <c r="AN296" s="29">
        <f>VLOOKUP(A296,[28]Budget!A:L,12,FALSE)</f>
        <v>582460000</v>
      </c>
      <c r="AP296" s="50">
        <f t="shared" si="4"/>
        <v>0</v>
      </c>
    </row>
    <row r="297" spans="1:42" ht="30" customHeight="1" x14ac:dyDescent="0.25">
      <c r="A297" s="43">
        <v>252</v>
      </c>
      <c r="B297" s="55" t="s">
        <v>1042</v>
      </c>
      <c r="C297" s="44" t="s">
        <v>325</v>
      </c>
      <c r="D297" s="44" t="s">
        <v>448</v>
      </c>
      <c r="E297" s="44" t="s">
        <v>1021</v>
      </c>
      <c r="F297" s="44" t="s">
        <v>1021</v>
      </c>
      <c r="G297" s="44" t="s">
        <v>1</v>
      </c>
      <c r="H297" s="44" t="s">
        <v>1</v>
      </c>
      <c r="I297" s="44" t="s">
        <v>1</v>
      </c>
      <c r="J297" s="51" t="s">
        <v>17</v>
      </c>
      <c r="K297" s="51" t="s">
        <v>17</v>
      </c>
      <c r="L297" s="51" t="s">
        <v>17</v>
      </c>
      <c r="M297" s="52" t="s">
        <v>26</v>
      </c>
      <c r="N297" s="64" t="s">
        <v>94</v>
      </c>
      <c r="O297" s="47" t="str">
        <f>VLOOKUP(A297,'[28]191-2022-23'!A:P,13,FALSE)</f>
        <v>Disclaimer</v>
      </c>
      <c r="Q297" s="2" t="str">
        <f>VLOOKUP(A297,'[28]Audit information - OS'!A:J,4,FALSE)</f>
        <v>Unchanged</v>
      </c>
      <c r="R297" s="2" t="s">
        <v>29</v>
      </c>
      <c r="S297" s="2" t="s">
        <v>29</v>
      </c>
      <c r="T297" s="48" t="str">
        <f>VLOOKUP(A297,'[28]Audit information - OS'!A:K,5,FALSE)</f>
        <v>Financially unqualified with findings on predetermined objectives and/or compliance with laws and regulations</v>
      </c>
      <c r="U297" s="48">
        <f>VLOOKUP(A297,'[28]Audit information - OS'!A:L,6,FALSE)</f>
        <v>0</v>
      </c>
      <c r="V297" s="48">
        <f>VLOOKUP(A297,'[28]Audit information - OS'!A:M,7,FALSE)</f>
        <v>0</v>
      </c>
      <c r="W297" s="48" t="str">
        <f>VLOOKUP(A297,'[28]Audit information - OS'!A:N,2,FALSE)</f>
        <v>Financially unqualified with findings on predetermined objectives and/or compliance with laws and regulations</v>
      </c>
      <c r="X297" s="48" t="str">
        <f>VLOOKUP(A297,'[28]Audit information - OS'!A:O,3,FALSE)</f>
        <v>2024/07/31</v>
      </c>
      <c r="Y297" s="2" t="e">
        <f>VLOOKUP(A297,'[28]AGSA - SOE'!A:A,1,FALSE)</f>
        <v>#N/A</v>
      </c>
      <c r="Z297" s="2" t="str">
        <f>(IFERROR(VLOOKUP(A297,'[28]KSD auditees'!A:A,1,FALSE),"0"))</f>
        <v>0</v>
      </c>
      <c r="AA297" s="29">
        <f>VLOOKUP(A297,[28]Budget!A:L,10,FALSE)</f>
        <v>137972000</v>
      </c>
      <c r="AB297" s="49" t="str">
        <f>IF(_xlfn.XLOOKUP(A297,'[28]Outstanding audits'!A:A,'[28]Outstanding audits'!A:A,"",0)="","No","Yes")</f>
        <v>No</v>
      </c>
      <c r="AC297" s="29">
        <f>_xlfn.XLOOKUP(A297,'[28]Budget 18-19'!A:A,'[28]Budget 18-19'!J:J,"0")</f>
        <v>111975877</v>
      </c>
      <c r="AD297" s="49" t="str">
        <f>_xlfn.XLOOKUP(A297,'[28]ASMIS 2022-23'!A:A,'[28]ASMIS 2022-23'!I:I,"",0)</f>
        <v>Unqualified with findings</v>
      </c>
      <c r="AJ297" s="29">
        <f>_xlfn.XLOOKUP(A297,'[28]Budget 22-23'!A:A,'[28]Budget 22-23'!J:J,"0")</f>
        <v>147895000</v>
      </c>
      <c r="AM297" s="29">
        <f>VLOOKUP(A297,[28]Budget!A:L,11,FALSE)</f>
        <v>2500000</v>
      </c>
      <c r="AN297" s="29">
        <f>VLOOKUP(A297,[28]Budget!A:L,12,FALSE)</f>
        <v>135472000</v>
      </c>
      <c r="AP297" s="50">
        <f t="shared" si="4"/>
        <v>0</v>
      </c>
    </row>
    <row r="298" spans="1:42" ht="30" customHeight="1" x14ac:dyDescent="0.25">
      <c r="A298" s="43">
        <v>1316</v>
      </c>
      <c r="B298" s="44" t="s">
        <v>73</v>
      </c>
      <c r="C298" s="44" t="s">
        <v>379</v>
      </c>
      <c r="D298" s="44" t="s">
        <v>448</v>
      </c>
      <c r="E298" s="44" t="s">
        <v>571</v>
      </c>
      <c r="F298" s="44" t="s">
        <v>437</v>
      </c>
      <c r="G298" s="44" t="s">
        <v>1</v>
      </c>
      <c r="H298" s="44" t="s">
        <v>447</v>
      </c>
      <c r="I298" s="44" t="s">
        <v>1</v>
      </c>
      <c r="J298" s="52" t="s">
        <v>26</v>
      </c>
      <c r="K298" s="52" t="s">
        <v>26</v>
      </c>
      <c r="L298" s="51" t="s">
        <v>17</v>
      </c>
      <c r="M298" s="52" t="s">
        <v>26</v>
      </c>
      <c r="N298" s="53" t="s">
        <v>26</v>
      </c>
      <c r="O298" s="47" t="str">
        <f>VLOOKUP(A298,'[28]191-2022-23'!A:P,13,FALSE)</f>
        <v>Qualified</v>
      </c>
      <c r="Q298" s="2" t="str">
        <f>VLOOKUP(A298,'[28]Audit information - OS'!A:J,4,FALSE)</f>
        <v>Unchanged</v>
      </c>
      <c r="R298" s="2" t="s">
        <v>18</v>
      </c>
      <c r="S298" s="2" t="s">
        <v>18</v>
      </c>
      <c r="T298" s="48" t="str">
        <f>VLOOKUP(A298,'[28]Audit information - OS'!A:K,5,FALSE)</f>
        <v>Qualified</v>
      </c>
      <c r="U298" s="48">
        <f>VLOOKUP(A298,'[28]Audit information - OS'!A:L,6,FALSE)</f>
        <v>0</v>
      </c>
      <c r="V298" s="48">
        <f>VLOOKUP(A298,'[28]Audit information - OS'!A:M,7,FALSE)</f>
        <v>0</v>
      </c>
      <c r="W298" s="48" t="str">
        <f>VLOOKUP(A298,'[28]Audit information - OS'!A:N,2,FALSE)</f>
        <v>Qualified</v>
      </c>
      <c r="X298" s="48" t="str">
        <f>VLOOKUP(A298,'[28]Audit information - OS'!A:O,3,FALSE)</f>
        <v>2024/05/31</v>
      </c>
      <c r="Y298" s="2" t="e">
        <f>VLOOKUP(A298,'[28]AGSA - SOE'!A:A,1,FALSE)</f>
        <v>#N/A</v>
      </c>
      <c r="Z298" s="2">
        <f>(IFERROR(VLOOKUP(A298,'[28]KSD auditees'!A:A,1,FALSE),"0"))</f>
        <v>1316</v>
      </c>
      <c r="AA298" s="29">
        <f>VLOOKUP(A298,[28]Budget!A:L,10,FALSE)</f>
        <v>262661986</v>
      </c>
      <c r="AB298" s="49" t="str">
        <f>IF(_xlfn.XLOOKUP(A298,'[28]Outstanding audits'!A:A,'[28]Outstanding audits'!A:A,"",0)="","No","Yes")</f>
        <v>No</v>
      </c>
      <c r="AC298" s="29">
        <f>_xlfn.XLOOKUP(A298,'[28]Budget 18-19'!A:A,'[28]Budget 18-19'!J:J,"0")</f>
        <v>171559829</v>
      </c>
      <c r="AD298" s="49" t="str">
        <f>_xlfn.XLOOKUP(A298,'[28]ASMIS 2022-23'!A:A,'[28]ASMIS 2022-23'!I:I,"",0)</f>
        <v>Qualified</v>
      </c>
      <c r="AJ298" s="29">
        <f>_xlfn.XLOOKUP(A298,'[28]Budget 22-23'!A:A,'[28]Budget 22-23'!J:J,"0")</f>
        <v>285350650</v>
      </c>
      <c r="AM298" s="29">
        <f>VLOOKUP(A298,[28]Budget!A:L,11,FALSE)</f>
        <v>35385511</v>
      </c>
      <c r="AN298" s="29">
        <f>VLOOKUP(A298,[28]Budget!A:L,12,FALSE)</f>
        <v>227276475</v>
      </c>
      <c r="AP298" s="50">
        <f t="shared" si="4"/>
        <v>0</v>
      </c>
    </row>
    <row r="299" spans="1:42" ht="21" customHeight="1" x14ac:dyDescent="0.25">
      <c r="A299" s="43">
        <v>1324</v>
      </c>
      <c r="B299" s="44" t="s">
        <v>74</v>
      </c>
      <c r="C299" s="44" t="s">
        <v>379</v>
      </c>
      <c r="D299" s="44" t="s">
        <v>448</v>
      </c>
      <c r="E299" s="44" t="s">
        <v>625</v>
      </c>
      <c r="F299" s="44" t="s">
        <v>437</v>
      </c>
      <c r="G299" s="44" t="s">
        <v>1</v>
      </c>
      <c r="H299" s="44" t="s">
        <v>447</v>
      </c>
      <c r="I299" s="44" t="s">
        <v>1</v>
      </c>
      <c r="J299" s="52" t="s">
        <v>26</v>
      </c>
      <c r="K299" s="52" t="s">
        <v>26</v>
      </c>
      <c r="L299" s="51" t="s">
        <v>17</v>
      </c>
      <c r="M299" s="51" t="s">
        <v>17</v>
      </c>
      <c r="N299" s="54" t="s">
        <v>17</v>
      </c>
      <c r="O299" s="47" t="str">
        <f>VLOOKUP(A299,'[28]191-2022-23'!A:P,13,FALSE)</f>
        <v>Qualified</v>
      </c>
      <c r="Q299" s="2" t="str">
        <f>VLOOKUP(A299,'[28]Audit information - OS'!A:J,4,FALSE)</f>
        <v>Unchanged</v>
      </c>
      <c r="R299" s="2" t="s">
        <v>27</v>
      </c>
      <c r="S299" s="2" t="s">
        <v>18</v>
      </c>
      <c r="T299" s="48" t="str">
        <f>VLOOKUP(A299,'[28]Audit information - OS'!A:K,5,FALSE)</f>
        <v>Qualified</v>
      </c>
      <c r="U299" s="48">
        <f>VLOOKUP(A299,'[28]Audit information - OS'!A:L,6,FALSE)</f>
        <v>0</v>
      </c>
      <c r="V299" s="48">
        <f>VLOOKUP(A299,'[28]Audit information - OS'!A:M,7,FALSE)</f>
        <v>0</v>
      </c>
      <c r="W299" s="48" t="str">
        <f>VLOOKUP(A299,'[28]Audit information - OS'!A:N,2,FALSE)</f>
        <v>Financially unqualified with findings on predetermined objectives and/or compliance with laws and regulations</v>
      </c>
      <c r="X299" s="48" t="str">
        <f>VLOOKUP(A299,'[28]Audit information - OS'!A:O,3,FALSE)</f>
        <v>2024/05/31</v>
      </c>
      <c r="Y299" s="2" t="e">
        <f>VLOOKUP(A299,'[28]AGSA - SOE'!A:A,1,FALSE)</f>
        <v>#N/A</v>
      </c>
      <c r="Z299" s="2">
        <f>(IFERROR(VLOOKUP(A299,'[28]KSD auditees'!A:A,1,FALSE),"0"))</f>
        <v>1324</v>
      </c>
      <c r="AA299" s="29">
        <f>VLOOKUP(A299,[28]Budget!A:L,10,FALSE)</f>
        <v>477988970</v>
      </c>
      <c r="AB299" s="49" t="str">
        <f>IF(_xlfn.XLOOKUP(A299,'[28]Outstanding audits'!A:A,'[28]Outstanding audits'!A:A,"",0)="","No","Yes")</f>
        <v>No</v>
      </c>
      <c r="AC299" s="29">
        <f>_xlfn.XLOOKUP(A299,'[28]Budget 18-19'!A:A,'[28]Budget 18-19'!J:J,"0")</f>
        <v>289862239</v>
      </c>
      <c r="AD299" s="49" t="str">
        <f>_xlfn.XLOOKUP(A299,'[28]ASMIS 2022-23'!A:A,'[28]ASMIS 2022-23'!I:I,"",0)</f>
        <v>Qualified</v>
      </c>
      <c r="AJ299" s="29">
        <f>_xlfn.XLOOKUP(A299,'[28]Budget 22-23'!A:A,'[28]Budget 22-23'!J:J,"0")</f>
        <v>311962833</v>
      </c>
      <c r="AM299" s="29">
        <f>VLOOKUP(A299,[28]Budget!A:L,11,FALSE)</f>
        <v>228149240</v>
      </c>
      <c r="AN299" s="29">
        <f>VLOOKUP(A299,[28]Budget!A:L,12,FALSE)</f>
        <v>249839730</v>
      </c>
      <c r="AP299" s="50">
        <f t="shared" si="4"/>
        <v>0</v>
      </c>
    </row>
    <row r="300" spans="1:42" ht="30" customHeight="1" x14ac:dyDescent="0.25">
      <c r="A300" s="43">
        <v>1303</v>
      </c>
      <c r="B300" s="44" t="s">
        <v>75</v>
      </c>
      <c r="C300" s="44" t="s">
        <v>379</v>
      </c>
      <c r="D300" s="44" t="s">
        <v>448</v>
      </c>
      <c r="E300" s="44" t="s">
        <v>492</v>
      </c>
      <c r="F300" s="44" t="s">
        <v>437</v>
      </c>
      <c r="G300" s="44" t="s">
        <v>1</v>
      </c>
      <c r="H300" s="44" t="s">
        <v>447</v>
      </c>
      <c r="I300" s="44" t="s">
        <v>1</v>
      </c>
      <c r="J300" s="51" t="s">
        <v>17</v>
      </c>
      <c r="K300" s="52" t="s">
        <v>26</v>
      </c>
      <c r="L300" s="52" t="s">
        <v>26</v>
      </c>
      <c r="M300" s="52" t="s">
        <v>26</v>
      </c>
      <c r="N300" s="53" t="s">
        <v>26</v>
      </c>
      <c r="O300" s="47" t="str">
        <f>VLOOKUP(A300,'[28]191-2022-23'!A:P,13,FALSE)</f>
        <v>Qualified</v>
      </c>
      <c r="Q300" s="2" t="str">
        <f>VLOOKUP(A300,'[28]Audit information - OS'!A:J,4,FALSE)</f>
        <v>Improved</v>
      </c>
      <c r="R300" s="2" t="s">
        <v>29</v>
      </c>
      <c r="S300" s="2" t="s">
        <v>29</v>
      </c>
      <c r="T300" s="48" t="str">
        <f>VLOOKUP(A300,'[28]Audit information - OS'!A:K,5,FALSE)</f>
        <v>Financially unqualified with findings on predetermined objectives and/or compliance with laws and regulations</v>
      </c>
      <c r="U300" s="48">
        <f>VLOOKUP(A300,'[28]Audit information - OS'!A:L,6,FALSE)</f>
        <v>0</v>
      </c>
      <c r="V300" s="48">
        <f>VLOOKUP(A300,'[28]Audit information - OS'!A:M,7,FALSE)</f>
        <v>0</v>
      </c>
      <c r="W300" s="48" t="str">
        <f>VLOOKUP(A300,'[28]Audit information - OS'!A:N,2,FALSE)</f>
        <v>Qualified</v>
      </c>
      <c r="X300" s="48" t="str">
        <f>VLOOKUP(A300,'[28]Audit information - OS'!A:O,3,FALSE)</f>
        <v>2024/05/31</v>
      </c>
      <c r="Y300" s="2" t="e">
        <f>VLOOKUP(A300,'[28]AGSA - SOE'!A:A,1,FALSE)</f>
        <v>#N/A</v>
      </c>
      <c r="Z300" s="2">
        <f>(IFERROR(VLOOKUP(A300,'[28]KSD auditees'!A:A,1,FALSE),"0"))</f>
        <v>1303</v>
      </c>
      <c r="AA300" s="29">
        <f>VLOOKUP(A300,[28]Budget!A:L,10,FALSE)</f>
        <v>461491892</v>
      </c>
      <c r="AB300" s="49" t="str">
        <f>IF(_xlfn.XLOOKUP(A300,'[28]Outstanding audits'!A:A,'[28]Outstanding audits'!A:A,"",0)="","No","Yes")</f>
        <v>No</v>
      </c>
      <c r="AC300" s="29">
        <f>_xlfn.XLOOKUP(A300,'[28]Budget 18-19'!A:A,'[28]Budget 18-19'!J:J,"0")</f>
        <v>343385366</v>
      </c>
      <c r="AD300" s="49" t="str">
        <f>_xlfn.XLOOKUP(A300,'[28]ASMIS 2022-23'!A:A,'[28]ASMIS 2022-23'!I:I,"",0)</f>
        <v>Qualified</v>
      </c>
      <c r="AJ300" s="29">
        <f>_xlfn.XLOOKUP(A300,'[28]Budget 22-23'!A:A,'[28]Budget 22-23'!J:J,"0")</f>
        <v>432084637</v>
      </c>
      <c r="AM300" s="29">
        <f>VLOOKUP(A300,[28]Budget!A:L,11,FALSE)</f>
        <v>38251697</v>
      </c>
      <c r="AN300" s="29">
        <f>VLOOKUP(A300,[28]Budget!A:L,12,FALSE)</f>
        <v>423240195</v>
      </c>
      <c r="AP300" s="50">
        <f t="shared" si="4"/>
        <v>0</v>
      </c>
    </row>
    <row r="301" spans="1:42" ht="30" customHeight="1" x14ac:dyDescent="0.25">
      <c r="A301" s="43">
        <v>1215</v>
      </c>
      <c r="B301" s="44" t="s">
        <v>1297</v>
      </c>
      <c r="C301" s="44" t="s">
        <v>450</v>
      </c>
      <c r="D301" s="44" t="s">
        <v>448</v>
      </c>
      <c r="E301" s="44" t="s">
        <v>658</v>
      </c>
      <c r="F301" s="44" t="s">
        <v>658</v>
      </c>
      <c r="G301" s="44" t="s">
        <v>1</v>
      </c>
      <c r="H301" s="44" t="s">
        <v>1</v>
      </c>
      <c r="I301" s="44" t="s">
        <v>1</v>
      </c>
      <c r="J301" s="51" t="s">
        <v>17</v>
      </c>
      <c r="K301" s="51" t="s">
        <v>17</v>
      </c>
      <c r="L301" s="51" t="s">
        <v>17</v>
      </c>
      <c r="M301" s="52" t="s">
        <v>26</v>
      </c>
      <c r="N301" s="53" t="s">
        <v>26</v>
      </c>
      <c r="O301" s="47" t="str">
        <f>VLOOKUP(A301,'[28]191-2022-23'!A:P,13,FALSE)</f>
        <v>Qualified</v>
      </c>
      <c r="Q301" s="2" t="str">
        <f>VLOOKUP(A301,'[28]Audit information - OS'!A:J,4,FALSE)</f>
        <v>Unchanged</v>
      </c>
      <c r="R301" s="2" t="s">
        <v>29</v>
      </c>
      <c r="S301" s="2" t="s">
        <v>29</v>
      </c>
      <c r="T301" s="48" t="str">
        <f>VLOOKUP(A301,'[28]Audit information - OS'!A:K,5,FALSE)</f>
        <v>Financially unqualified with findings on predetermined objectives and/or compliance with laws and regulations</v>
      </c>
      <c r="U301" s="48">
        <f>VLOOKUP(A301,'[28]Audit information - OS'!A:L,6,FALSE)</f>
        <v>0</v>
      </c>
      <c r="V301" s="48">
        <f>VLOOKUP(A301,'[28]Audit information - OS'!A:M,7,FALSE)</f>
        <v>0</v>
      </c>
      <c r="W301" s="48" t="str">
        <f>VLOOKUP(A301,'[28]Audit information - OS'!A:N,2,FALSE)</f>
        <v>Financially unqualified with findings on predetermined objectives and/or compliance with laws and regulations</v>
      </c>
      <c r="X301" s="48" t="str">
        <f>VLOOKUP(A301,'[28]Audit information - OS'!A:O,3,FALSE)</f>
        <v>2024/07/31</v>
      </c>
      <c r="Y301" s="2" t="e">
        <f>VLOOKUP(A301,'[28]AGSA - SOE'!A:A,1,FALSE)</f>
        <v>#N/A</v>
      </c>
      <c r="Z301" s="2" t="str">
        <f>(IFERROR(VLOOKUP(A301,'[28]KSD auditees'!A:A,1,FALSE),"0"))</f>
        <v>0</v>
      </c>
      <c r="AA301" s="29">
        <f>VLOOKUP(A301,[28]Budget!A:L,10,FALSE)</f>
        <v>406398000</v>
      </c>
      <c r="AB301" s="49" t="str">
        <f>IF(_xlfn.XLOOKUP(A301,'[28]Outstanding audits'!A:A,'[28]Outstanding audits'!A:A,"",0)="","No","Yes")</f>
        <v>No</v>
      </c>
      <c r="AC301" s="29">
        <f>_xlfn.XLOOKUP(A301,'[28]Budget 18-19'!A:A,'[28]Budget 18-19'!J:J,"0")</f>
        <v>1019933313</v>
      </c>
      <c r="AD301" s="49" t="str">
        <f>_xlfn.XLOOKUP(A301,'[28]ASMIS 2022-23'!A:A,'[28]ASMIS 2022-23'!I:I,"",0)</f>
        <v>Unqualified with findings</v>
      </c>
      <c r="AJ301" s="29">
        <f>_xlfn.XLOOKUP(A301,'[28]Budget 22-23'!A:A,'[28]Budget 22-23'!J:J,"0")</f>
        <v>400785000</v>
      </c>
      <c r="AM301" s="29">
        <f>VLOOKUP(A301,[28]Budget!A:L,11,FALSE)</f>
        <v>12130000</v>
      </c>
      <c r="AN301" s="29">
        <f>VLOOKUP(A301,[28]Budget!A:L,12,FALSE)</f>
        <v>394268000</v>
      </c>
      <c r="AP301" s="50">
        <f t="shared" si="4"/>
        <v>0</v>
      </c>
    </row>
    <row r="302" spans="1:42" ht="29.25" customHeight="1" x14ac:dyDescent="0.25">
      <c r="A302" s="43">
        <v>258</v>
      </c>
      <c r="B302" s="44" t="s">
        <v>672</v>
      </c>
      <c r="C302" s="44" t="s">
        <v>325</v>
      </c>
      <c r="D302" s="44" t="s">
        <v>448</v>
      </c>
      <c r="E302" s="44" t="s">
        <v>658</v>
      </c>
      <c r="F302" s="44" t="s">
        <v>658</v>
      </c>
      <c r="G302" s="44" t="s">
        <v>1</v>
      </c>
      <c r="H302" s="44" t="s">
        <v>1</v>
      </c>
      <c r="I302" s="44" t="s">
        <v>1</v>
      </c>
      <c r="J302" s="52" t="s">
        <v>26</v>
      </c>
      <c r="K302" s="52" t="s">
        <v>26</v>
      </c>
      <c r="L302" s="52" t="s">
        <v>26</v>
      </c>
      <c r="M302" s="51" t="s">
        <v>17</v>
      </c>
      <c r="N302" s="54" t="s">
        <v>17</v>
      </c>
      <c r="O302" s="47" t="str">
        <f>VLOOKUP(A302,'[28]191-2022-23'!A:P,13,FALSE)</f>
        <v>Unqualified with findings</v>
      </c>
      <c r="Q302" s="2" t="str">
        <f>VLOOKUP(A302,'[28]Audit information - OS'!A:J,4,FALSE)</f>
        <v>Unchanged</v>
      </c>
      <c r="R302" s="2" t="s">
        <v>27</v>
      </c>
      <c r="S302" s="2" t="s">
        <v>27</v>
      </c>
      <c r="T302" s="48" t="str">
        <f>VLOOKUP(A302,'[28]Audit information - OS'!A:K,5,FALSE)</f>
        <v>Qualified</v>
      </c>
      <c r="U302" s="48">
        <f>VLOOKUP(A302,'[28]Audit information - OS'!A:L,6,FALSE)</f>
        <v>0</v>
      </c>
      <c r="V302" s="48">
        <f>VLOOKUP(A302,'[28]Audit information - OS'!A:M,7,FALSE)</f>
        <v>0</v>
      </c>
      <c r="W302" s="48" t="str">
        <f>VLOOKUP(A302,'[28]Audit information - OS'!A:N,2,FALSE)</f>
        <v>Qualified</v>
      </c>
      <c r="X302" s="48" t="str">
        <f>VLOOKUP(A302,'[28]Audit information - OS'!A:O,3,FALSE)</f>
        <v>2024/07/31</v>
      </c>
      <c r="Y302" s="2" t="e">
        <f>VLOOKUP(A302,'[28]AGSA - SOE'!A:A,1,FALSE)</f>
        <v>#N/A</v>
      </c>
      <c r="Z302" s="2" t="str">
        <f>(IFERROR(VLOOKUP(A302,'[28]KSD auditees'!A:A,1,FALSE),"0"))</f>
        <v>0</v>
      </c>
      <c r="AA302" s="29">
        <f>VLOOKUP(A302,[28]Budget!A:L,10,FALSE)</f>
        <v>111240901</v>
      </c>
      <c r="AB302" s="49" t="str">
        <f>IF(_xlfn.XLOOKUP(A302,'[28]Outstanding audits'!A:A,'[28]Outstanding audits'!A:A,"",0)="","No","Yes")</f>
        <v>No</v>
      </c>
      <c r="AC302" s="29">
        <f>_xlfn.XLOOKUP(A302,'[28]Budget 18-19'!A:A,'[28]Budget 18-19'!J:J,"0")</f>
        <v>441620453</v>
      </c>
      <c r="AD302" s="49" t="str">
        <f>_xlfn.XLOOKUP(A302,'[28]ASMIS 2022-23'!A:A,'[28]ASMIS 2022-23'!I:I,"",0)</f>
        <v>Qualified</v>
      </c>
      <c r="AJ302" s="29">
        <f>_xlfn.XLOOKUP(A302,'[28]Budget 22-23'!A:A,'[28]Budget 22-23'!J:J,"0")</f>
        <v>96661796</v>
      </c>
      <c r="AM302" s="29">
        <f>VLOOKUP(A302,[28]Budget!A:L,11,FALSE)</f>
        <v>2496062</v>
      </c>
      <c r="AN302" s="29">
        <f>VLOOKUP(A302,[28]Budget!A:L,12,FALSE)</f>
        <v>108744839</v>
      </c>
      <c r="AP302" s="50">
        <f t="shared" si="4"/>
        <v>0</v>
      </c>
    </row>
    <row r="303" spans="1:42" ht="21" customHeight="1" x14ac:dyDescent="0.25">
      <c r="A303" s="43">
        <v>259</v>
      </c>
      <c r="B303" s="44" t="s">
        <v>1299</v>
      </c>
      <c r="C303" s="44" t="s">
        <v>325</v>
      </c>
      <c r="D303" s="44" t="s">
        <v>448</v>
      </c>
      <c r="E303" s="44" t="s">
        <v>658</v>
      </c>
      <c r="F303" s="44" t="s">
        <v>658</v>
      </c>
      <c r="G303" s="44" t="s">
        <v>1</v>
      </c>
      <c r="H303" s="44" t="s">
        <v>1</v>
      </c>
      <c r="I303" s="44" t="s">
        <v>1</v>
      </c>
      <c r="J303" s="45" t="s">
        <v>33</v>
      </c>
      <c r="K303" s="45" t="s">
        <v>33</v>
      </c>
      <c r="L303" s="45" t="s">
        <v>33</v>
      </c>
      <c r="M303" s="51" t="s">
        <v>17</v>
      </c>
      <c r="N303" s="54" t="s">
        <v>17</v>
      </c>
      <c r="O303" s="47" t="str">
        <f>VLOOKUP(A303,'[28]191-2022-23'!A:P,13,FALSE)</f>
        <v>Unqualified with findings</v>
      </c>
      <c r="Q303" s="2" t="str">
        <f>VLOOKUP(A303,'[28]Audit information - OS'!A:J,4,FALSE)</f>
        <v>Unchanged</v>
      </c>
      <c r="R303" s="2" t="s">
        <v>29</v>
      </c>
      <c r="S303" s="2" t="s">
        <v>29</v>
      </c>
      <c r="T303" s="48" t="str">
        <f>VLOOKUP(A303,'[28]Audit information - OS'!A:K,5,FALSE)</f>
        <v>Financially unqualified with no findings on predetermined objectives or compliance with laws and regulations</v>
      </c>
      <c r="U303" s="48">
        <f>VLOOKUP(A303,'[28]Audit information - OS'!A:L,6,FALSE)</f>
        <v>0</v>
      </c>
      <c r="V303" s="48">
        <f>VLOOKUP(A303,'[28]Audit information - OS'!A:M,7,FALSE)</f>
        <v>0</v>
      </c>
      <c r="W303" s="48" t="str">
        <f>VLOOKUP(A303,'[28]Audit information - OS'!A:N,2,FALSE)</f>
        <v>Financially unqualified with no findings on predetermined objectives or compliance with laws and regulations</v>
      </c>
      <c r="X303" s="48" t="str">
        <f>VLOOKUP(A303,'[28]Audit information - OS'!A:O,3,FALSE)</f>
        <v>2024/07/15</v>
      </c>
      <c r="Y303" s="2" t="e">
        <f>VLOOKUP(A303,'[28]AGSA - SOE'!A:A,1,FALSE)</f>
        <v>#N/A</v>
      </c>
      <c r="Z303" s="2" t="str">
        <f>(IFERROR(VLOOKUP(A303,'[28]KSD auditees'!A:A,1,FALSE),"0"))</f>
        <v>0</v>
      </c>
      <c r="AA303" s="29">
        <f>VLOOKUP(A303,[28]Budget!A:L,10,FALSE)</f>
        <v>602522036</v>
      </c>
      <c r="AB303" s="49" t="str">
        <f>IF(_xlfn.XLOOKUP(A303,'[28]Outstanding audits'!A:A,'[28]Outstanding audits'!A:A,"",0)="","No","Yes")</f>
        <v>No</v>
      </c>
      <c r="AC303" s="29">
        <f>_xlfn.XLOOKUP(A303,'[28]Budget 18-19'!A:A,'[28]Budget 18-19'!J:J,"0")</f>
        <v>414867672</v>
      </c>
      <c r="AD303" s="49" t="str">
        <f>_xlfn.XLOOKUP(A303,'[28]ASMIS 2022-23'!A:A,'[28]ASMIS 2022-23'!I:I,"",0)</f>
        <v>Unqualified with no findings</v>
      </c>
      <c r="AJ303" s="29">
        <f>_xlfn.XLOOKUP(A303,'[28]Budget 22-23'!A:A,'[28]Budget 22-23'!J:J,"0")</f>
        <v>487335365</v>
      </c>
      <c r="AM303" s="29">
        <f>VLOOKUP(A303,[28]Budget!A:L,11,FALSE)</f>
        <v>55432906</v>
      </c>
      <c r="AN303" s="29">
        <f>VLOOKUP(A303,[28]Budget!A:L,12,FALSE)</f>
        <v>547089130</v>
      </c>
      <c r="AP303" s="50">
        <f t="shared" si="4"/>
        <v>0</v>
      </c>
    </row>
    <row r="304" spans="1:42" ht="21" customHeight="1" x14ac:dyDescent="0.25">
      <c r="A304" s="43">
        <v>1317</v>
      </c>
      <c r="B304" s="44" t="s">
        <v>76</v>
      </c>
      <c r="C304" s="44" t="s">
        <v>379</v>
      </c>
      <c r="D304" s="44" t="s">
        <v>448</v>
      </c>
      <c r="E304" s="44" t="s">
        <v>571</v>
      </c>
      <c r="F304" s="44" t="s">
        <v>437</v>
      </c>
      <c r="G304" s="44" t="s">
        <v>1</v>
      </c>
      <c r="H304" s="44" t="s">
        <v>447</v>
      </c>
      <c r="I304" s="44" t="s">
        <v>1</v>
      </c>
      <c r="J304" s="51" t="s">
        <v>17</v>
      </c>
      <c r="K304" s="51" t="s">
        <v>17</v>
      </c>
      <c r="L304" s="51" t="s">
        <v>17</v>
      </c>
      <c r="M304" s="51" t="s">
        <v>17</v>
      </c>
      <c r="N304" s="54" t="s">
        <v>17</v>
      </c>
      <c r="O304" s="47" t="str">
        <f>VLOOKUP(A304,'[28]191-2022-23'!A:P,13,FALSE)</f>
        <v>Unqualified with findings</v>
      </c>
      <c r="Q304" s="2" t="str">
        <f>VLOOKUP(A304,'[28]Audit information - OS'!A:J,4,FALSE)</f>
        <v>Unchanged</v>
      </c>
      <c r="R304" s="2" t="s">
        <v>18</v>
      </c>
      <c r="S304" s="2" t="s">
        <v>18</v>
      </c>
      <c r="T304" s="48" t="str">
        <f>VLOOKUP(A304,'[28]Audit information - OS'!A:K,5,FALSE)</f>
        <v>Financially unqualified with findings on predetermined objectives and/or compliance with laws and regulations</v>
      </c>
      <c r="U304" s="48">
        <f>VLOOKUP(A304,'[28]Audit information - OS'!A:L,6,FALSE)</f>
        <v>0</v>
      </c>
      <c r="V304" s="48">
        <f>VLOOKUP(A304,'[28]Audit information - OS'!A:M,7,FALSE)</f>
        <v>0</v>
      </c>
      <c r="W304" s="48" t="str">
        <f>VLOOKUP(A304,'[28]Audit information - OS'!A:N,2,FALSE)</f>
        <v>Financially unqualified with findings on predetermined objectives and/or compliance with laws and regulations</v>
      </c>
      <c r="X304" s="48" t="str">
        <f>VLOOKUP(A304,'[28]Audit information - OS'!A:O,3,FALSE)</f>
        <v>2024/05/31</v>
      </c>
      <c r="Y304" s="2" t="e">
        <f>VLOOKUP(A304,'[28]AGSA - SOE'!A:A,1,FALSE)</f>
        <v>#N/A</v>
      </c>
      <c r="Z304" s="2">
        <f>(IFERROR(VLOOKUP(A304,'[28]KSD auditees'!A:A,1,FALSE),"0"))</f>
        <v>1317</v>
      </c>
      <c r="AA304" s="29">
        <f>VLOOKUP(A304,[28]Budget!A:L,10,FALSE)</f>
        <v>318385235</v>
      </c>
      <c r="AB304" s="49" t="str">
        <f>IF(_xlfn.XLOOKUP(A304,'[28]Outstanding audits'!A:A,'[28]Outstanding audits'!A:A,"",0)="","No","Yes")</f>
        <v>No</v>
      </c>
      <c r="AC304" s="29">
        <f>_xlfn.XLOOKUP(A304,'[28]Budget 18-19'!A:A,'[28]Budget 18-19'!J:J,"0")</f>
        <v>169822115</v>
      </c>
      <c r="AD304" s="49" t="str">
        <f>_xlfn.XLOOKUP(A304,'[28]ASMIS 2022-23'!A:A,'[28]ASMIS 2022-23'!I:I,"",0)</f>
        <v>Unqualified with findings</v>
      </c>
      <c r="AJ304" s="29">
        <f>_xlfn.XLOOKUP(A304,'[28]Budget 22-23'!A:A,'[28]Budget 22-23'!J:J,"0")</f>
        <v>291258970</v>
      </c>
      <c r="AM304" s="29">
        <f>VLOOKUP(A304,[28]Budget!A:L,11,FALSE)</f>
        <v>130789196</v>
      </c>
      <c r="AN304" s="29">
        <f>VLOOKUP(A304,[28]Budget!A:L,12,FALSE)</f>
        <v>187596039</v>
      </c>
      <c r="AP304" s="50">
        <f t="shared" si="4"/>
        <v>0</v>
      </c>
    </row>
    <row r="305" spans="1:42" ht="21" customHeight="1" x14ac:dyDescent="0.25">
      <c r="A305" s="43">
        <v>260</v>
      </c>
      <c r="B305" s="44" t="s">
        <v>1300</v>
      </c>
      <c r="C305" s="44" t="s">
        <v>725</v>
      </c>
      <c r="D305" s="44" t="s">
        <v>448</v>
      </c>
      <c r="E305" s="44" t="s">
        <v>737</v>
      </c>
      <c r="F305" s="44" t="s">
        <v>437</v>
      </c>
      <c r="G305" s="44" t="s">
        <v>1</v>
      </c>
      <c r="H305" s="44" t="s">
        <v>754</v>
      </c>
      <c r="I305" s="44" t="s">
        <v>1</v>
      </c>
      <c r="J305" s="51" t="s">
        <v>17</v>
      </c>
      <c r="K305" s="45" t="s">
        <v>33</v>
      </c>
      <c r="L305" s="45" t="s">
        <v>33</v>
      </c>
      <c r="M305" s="45" t="s">
        <v>33</v>
      </c>
      <c r="N305" s="46" t="s">
        <v>33</v>
      </c>
      <c r="O305" s="47" t="str">
        <f>VLOOKUP(A305,'[28]191-2022-23'!A:P,13,FALSE)</f>
        <v>Unqualified with no findings</v>
      </c>
      <c r="Q305" s="2" t="str">
        <f>VLOOKUP(A305,'[28]Audit information - OS'!A:J,4,FALSE)</f>
        <v>Regressed</v>
      </c>
      <c r="R305" s="2" t="s">
        <v>27</v>
      </c>
      <c r="S305" s="2" t="s">
        <v>27</v>
      </c>
      <c r="T305" s="48" t="str">
        <f>VLOOKUP(A305,'[28]Audit information - OS'!A:K,5,FALSE)</f>
        <v>Financially unqualified with findings on predetermined objectives and/or compliance with laws and regulations</v>
      </c>
      <c r="U305" s="48">
        <f>VLOOKUP(A305,'[28]Audit information - OS'!A:L,6,FALSE)</f>
        <v>0</v>
      </c>
      <c r="V305" s="48">
        <f>VLOOKUP(A305,'[28]Audit information - OS'!A:M,7,FALSE)</f>
        <v>0</v>
      </c>
      <c r="W305" s="48" t="str">
        <f>VLOOKUP(A305,'[28]Audit information - OS'!A:N,2,FALSE)</f>
        <v>Financially unqualified with no findings on predetermined objectives or compliance with laws and regulations</v>
      </c>
      <c r="X305" s="48" t="str">
        <f>VLOOKUP(A305,'[28]Audit information - OS'!A:O,3,FALSE)</f>
        <v>2024/07/31</v>
      </c>
      <c r="Y305" s="2" t="e">
        <f>VLOOKUP(A305,'[28]AGSA - SOE'!A:A,1,FALSE)</f>
        <v>#N/A</v>
      </c>
      <c r="Z305" s="2" t="str">
        <f>(IFERROR(VLOOKUP(A305,'[28]KSD auditees'!A:A,1,FALSE),"0"))</f>
        <v>0</v>
      </c>
      <c r="AA305" s="29">
        <f>VLOOKUP(A305,[28]Budget!A:L,10,FALSE)</f>
        <v>82342000</v>
      </c>
      <c r="AB305" s="49" t="str">
        <f>IF(_xlfn.XLOOKUP(A305,'[28]Outstanding audits'!A:A,'[28]Outstanding audits'!A:A,"",0)="","No","Yes")</f>
        <v>No</v>
      </c>
      <c r="AC305" s="29">
        <f>_xlfn.XLOOKUP(A305,'[28]Budget 18-19'!A:A,'[28]Budget 18-19'!J:J,"0")</f>
        <v>54288000</v>
      </c>
      <c r="AD305" s="49" t="str">
        <f>_xlfn.XLOOKUP(A305,'[28]ASMIS 2022-23'!A:A,'[28]ASMIS 2022-23'!I:I,"",0)</f>
        <v>Unqualified with no findings</v>
      </c>
      <c r="AF305" s="2" t="str">
        <f>_xlfn.CONCAT(B305,", ")</f>
        <v xml:space="preserve">The Municipal Demarcation Board, </v>
      </c>
      <c r="AJ305" s="29">
        <f>_xlfn.XLOOKUP(A305,'[28]Budget 22-23'!A:A,'[28]Budget 22-23'!J:J,"0")</f>
        <v>75490000</v>
      </c>
      <c r="AM305" s="29">
        <f>VLOOKUP(A305,[28]Budget!A:L,11,FALSE)</f>
        <v>0</v>
      </c>
      <c r="AN305" s="29">
        <f>VLOOKUP(A305,[28]Budget!A:L,12,FALSE)</f>
        <v>82342000</v>
      </c>
      <c r="AP305" s="50">
        <f t="shared" ref="AP305:AP325" si="5">AA305-(AM305+AN305)</f>
        <v>0</v>
      </c>
    </row>
    <row r="306" spans="1:42" ht="30" customHeight="1" x14ac:dyDescent="0.25">
      <c r="A306" s="43">
        <v>1402</v>
      </c>
      <c r="B306" s="44" t="s">
        <v>1301</v>
      </c>
      <c r="C306" s="44" t="s">
        <v>546</v>
      </c>
      <c r="D306" s="44" t="s">
        <v>448</v>
      </c>
      <c r="E306" s="44" t="s">
        <v>737</v>
      </c>
      <c r="F306" s="44" t="s">
        <v>437</v>
      </c>
      <c r="G306" s="44" t="s">
        <v>1</v>
      </c>
      <c r="H306" s="44" t="s">
        <v>754</v>
      </c>
      <c r="I306" s="44" t="s">
        <v>1</v>
      </c>
      <c r="J306" s="45" t="s">
        <v>33</v>
      </c>
      <c r="K306" s="45" t="s">
        <v>33</v>
      </c>
      <c r="L306" s="45" t="s">
        <v>33</v>
      </c>
      <c r="M306" s="45" t="s">
        <v>33</v>
      </c>
      <c r="N306" s="46" t="s">
        <v>33</v>
      </c>
      <c r="O306" s="47" t="str">
        <f>VLOOKUP(A306,'[28]191-2022-23'!A:P,13,FALSE)</f>
        <v>Unqualified with no findings</v>
      </c>
      <c r="Q306" s="2" t="str">
        <f>VLOOKUP(A306,'[28]Audit information - OS'!A:J,4,FALSE)</f>
        <v>Unchanged</v>
      </c>
      <c r="R306" s="2" t="s">
        <v>18</v>
      </c>
      <c r="S306" s="2" t="s">
        <v>18</v>
      </c>
      <c r="T306" s="48" t="str">
        <f>VLOOKUP(A306,'[28]Audit information - OS'!A:K,5,FALSE)</f>
        <v>Financially unqualified with no findings on predetermined objectives or compliance with laws and regulations</v>
      </c>
      <c r="U306" s="48">
        <f>VLOOKUP(A306,'[28]Audit information - OS'!A:L,6,FALSE)</f>
        <v>0</v>
      </c>
      <c r="V306" s="48">
        <f>VLOOKUP(A306,'[28]Audit information - OS'!A:M,7,FALSE)</f>
        <v>0</v>
      </c>
      <c r="W306" s="48" t="str">
        <f>VLOOKUP(A306,'[28]Audit information - OS'!A:N,2,FALSE)</f>
        <v>Financially unqualified with no findings on predetermined objectives or compliance with laws and regulations</v>
      </c>
      <c r="X306" s="48" t="str">
        <f>VLOOKUP(A306,'[28]Audit information - OS'!A:O,3,FALSE)</f>
        <v>2024/07/31</v>
      </c>
      <c r="Y306" s="2" t="e">
        <f>VLOOKUP(A306,'[28]AGSA - SOE'!A:A,1,FALSE)</f>
        <v>#N/A</v>
      </c>
      <c r="Z306" s="2" t="str">
        <f>(IFERROR(VLOOKUP(A306,'[28]KSD auditees'!A:A,1,FALSE),"0"))</f>
        <v>0</v>
      </c>
      <c r="AA306" s="29">
        <f>VLOOKUP(A306,[28]Budget!A:L,10,FALSE)</f>
        <v>478539673</v>
      </c>
      <c r="AB306" s="49" t="str">
        <f>IF(_xlfn.XLOOKUP(A306,'[28]Outstanding audits'!A:A,'[28]Outstanding audits'!A:A,"",0)="","No","Yes")</f>
        <v>No</v>
      </c>
      <c r="AC306" s="29">
        <f>_xlfn.XLOOKUP(A306,'[28]Budget 18-19'!A:A,'[28]Budget 18-19'!J:J,"0")</f>
        <v>498605495</v>
      </c>
      <c r="AD306" s="49" t="str">
        <f>_xlfn.XLOOKUP(A306,'[28]ASMIS 2022-23'!A:A,'[28]ASMIS 2022-23'!I:I,"",0)</f>
        <v>Unqualified with no findings</v>
      </c>
      <c r="AJ306" s="29">
        <f>_xlfn.XLOOKUP(A306,'[28]Budget 22-23'!A:A,'[28]Budget 22-23'!J:J,"0")</f>
        <v>400216000</v>
      </c>
      <c r="AM306" s="29">
        <f>VLOOKUP(A306,[28]Budget!A:L,11,FALSE)</f>
        <v>0</v>
      </c>
      <c r="AN306" s="29">
        <f>VLOOKUP(A306,[28]Budget!A:L,12,FALSE)</f>
        <v>478539673</v>
      </c>
      <c r="AP306" s="50">
        <f t="shared" si="5"/>
        <v>0</v>
      </c>
    </row>
    <row r="307" spans="1:42" ht="39" customHeight="1" x14ac:dyDescent="0.25">
      <c r="A307" s="43">
        <v>266</v>
      </c>
      <c r="B307" s="44" t="s">
        <v>977</v>
      </c>
      <c r="C307" s="44" t="s">
        <v>323</v>
      </c>
      <c r="D307" s="44" t="s">
        <v>448</v>
      </c>
      <c r="E307" s="44" t="s">
        <v>941</v>
      </c>
      <c r="F307" s="44" t="s">
        <v>437</v>
      </c>
      <c r="G307" s="44" t="s">
        <v>1</v>
      </c>
      <c r="H307" s="44" t="s">
        <v>1526</v>
      </c>
      <c r="I307" s="44" t="s">
        <v>1</v>
      </c>
      <c r="J307" s="52" t="s">
        <v>26</v>
      </c>
      <c r="K307" s="51" t="s">
        <v>17</v>
      </c>
      <c r="L307" s="51" t="s">
        <v>17</v>
      </c>
      <c r="M307" s="51" t="s">
        <v>17</v>
      </c>
      <c r="N307" s="54" t="s">
        <v>17</v>
      </c>
      <c r="O307" s="47" t="str">
        <f>VLOOKUP(A307,'[28]191-2022-23'!A:P,13,FALSE)</f>
        <v>Unqualified with findings</v>
      </c>
      <c r="Q307" s="2" t="str">
        <f>VLOOKUP(A307,'[28]Audit information - OS'!A:J,4,FALSE)</f>
        <v>Regressed</v>
      </c>
      <c r="R307" s="2" t="s">
        <v>27</v>
      </c>
      <c r="S307" s="2" t="s">
        <v>27</v>
      </c>
      <c r="T307" s="48" t="str">
        <f>VLOOKUP(A307,'[28]Audit information - OS'!A:K,5,FALSE)</f>
        <v>Qualified</v>
      </c>
      <c r="U307" s="48">
        <f>VLOOKUP(A307,'[28]Audit information - OS'!A:L,6,FALSE)</f>
        <v>0</v>
      </c>
      <c r="V307" s="48">
        <f>VLOOKUP(A307,'[28]Audit information - OS'!A:M,7,FALSE)</f>
        <v>0</v>
      </c>
      <c r="W307" s="48" t="str">
        <f>VLOOKUP(A307,'[28]Audit information - OS'!A:N,2,FALSE)</f>
        <v>Financially unqualified with findings on predetermined objectives and/or compliance with laws and regulations</v>
      </c>
      <c r="X307" s="48" t="str">
        <f>VLOOKUP(A307,'[28]Audit information - OS'!A:O,3,FALSE)</f>
        <v>2024/07/31</v>
      </c>
      <c r="Y307" s="2" t="e">
        <f>VLOOKUP(A307,'[28]AGSA - SOE'!A:A,1,FALSE)</f>
        <v>#N/A</v>
      </c>
      <c r="Z307" s="2" t="str">
        <f>(IFERROR(VLOOKUP(A307,'[28]KSD auditees'!A:A,1,FALSE),"0"))</f>
        <v>0</v>
      </c>
      <c r="AA307" s="29">
        <f>VLOOKUP(A307,[28]Budget!A:L,10,FALSE)</f>
        <v>52971000</v>
      </c>
      <c r="AB307" s="49" t="str">
        <f>IF(_xlfn.XLOOKUP(A307,'[28]Outstanding audits'!A:A,'[28]Outstanding audits'!A:A,"",0)="","No","Yes")</f>
        <v>No</v>
      </c>
      <c r="AC307" s="29">
        <f>_xlfn.XLOOKUP(A307,'[28]Budget 18-19'!A:A,'[28]Budget 18-19'!J:J,"0")</f>
        <v>43239000</v>
      </c>
      <c r="AD307" s="49" t="str">
        <f>_xlfn.XLOOKUP(A307,'[28]ASMIS 2022-23'!A:A,'[28]ASMIS 2022-23'!I:I,"",0)</f>
        <v>Unqualified with findings</v>
      </c>
      <c r="AJ307" s="29">
        <f>_xlfn.XLOOKUP(A307,'[28]Budget 22-23'!A:A,'[28]Budget 22-23'!J:J,"0")</f>
        <v>51876000</v>
      </c>
      <c r="AM307" s="29">
        <f>VLOOKUP(A307,[28]Budget!A:L,11,FALSE)</f>
        <v>500000</v>
      </c>
      <c r="AN307" s="29">
        <f>VLOOKUP(A307,[28]Budget!A:L,12,FALSE)</f>
        <v>52471000</v>
      </c>
      <c r="AP307" s="50">
        <f t="shared" si="5"/>
        <v>0</v>
      </c>
    </row>
    <row r="308" spans="1:42" ht="39.75" customHeight="1" x14ac:dyDescent="0.25">
      <c r="A308" s="43">
        <v>269</v>
      </c>
      <c r="B308" s="44" t="s">
        <v>834</v>
      </c>
      <c r="C308" s="44" t="s">
        <v>323</v>
      </c>
      <c r="D308" s="44" t="s">
        <v>448</v>
      </c>
      <c r="E308" s="44" t="s">
        <v>815</v>
      </c>
      <c r="F308" s="44" t="s">
        <v>437</v>
      </c>
      <c r="G308" s="44" t="s">
        <v>1</v>
      </c>
      <c r="H308" s="44" t="s">
        <v>687</v>
      </c>
      <c r="I308" s="44" t="s">
        <v>1</v>
      </c>
      <c r="J308" s="45" t="s">
        <v>33</v>
      </c>
      <c r="K308" s="45" t="s">
        <v>33</v>
      </c>
      <c r="L308" s="51" t="s">
        <v>17</v>
      </c>
      <c r="M308" s="51" t="s">
        <v>17</v>
      </c>
      <c r="N308" s="46" t="s">
        <v>33</v>
      </c>
      <c r="O308" s="47" t="str">
        <f>VLOOKUP(A308,'[28]191-2022-23'!A:P,13,FALSE)</f>
        <v>Unqualified with no findings</v>
      </c>
      <c r="Q308" s="2" t="str">
        <f>VLOOKUP(A308,'[28]Audit information - OS'!A:J,4,FALSE)</f>
        <v>Unchanged</v>
      </c>
      <c r="R308" s="2" t="s">
        <v>18</v>
      </c>
      <c r="S308" s="2" t="s">
        <v>18</v>
      </c>
      <c r="T308" s="48" t="str">
        <f>VLOOKUP(A308,'[28]Audit information - OS'!A:K,5,FALSE)</f>
        <v>Financially unqualified with no findings on predetermined objectives or compliance with laws and regulations</v>
      </c>
      <c r="U308" s="48">
        <f>VLOOKUP(A308,'[28]Audit information - OS'!A:L,6,FALSE)</f>
        <v>0</v>
      </c>
      <c r="V308" s="48">
        <f>VLOOKUP(A308,'[28]Audit information - OS'!A:M,7,FALSE)</f>
        <v>0</v>
      </c>
      <c r="W308" s="48" t="str">
        <f>VLOOKUP(A308,'[28]Audit information - OS'!A:N,2,FALSE)</f>
        <v>Financially unqualified with no findings on predetermined objectives or compliance with laws and regulations</v>
      </c>
      <c r="X308" s="48" t="str">
        <f>VLOOKUP(A308,'[28]Audit information - OS'!A:O,3,FALSE)</f>
        <v>2024/07/31</v>
      </c>
      <c r="Y308" s="2" t="e">
        <f>VLOOKUP(A308,'[28]AGSA - SOE'!A:A,1,FALSE)</f>
        <v>#N/A</v>
      </c>
      <c r="Z308" s="2" t="str">
        <f>(IFERROR(VLOOKUP(A308,'[28]KSD auditees'!A:A,1,FALSE),"0"))</f>
        <v>0</v>
      </c>
      <c r="AA308" s="29">
        <f>VLOOKUP(A308,[28]Budget!A:L,10,FALSE)</f>
        <v>141651053</v>
      </c>
      <c r="AB308" s="49" t="str">
        <f>IF(_xlfn.XLOOKUP(A308,'[28]Outstanding audits'!A:A,'[28]Outstanding audits'!A:A,"",0)="","No","Yes")</f>
        <v>No</v>
      </c>
      <c r="AC308" s="29">
        <f>_xlfn.XLOOKUP(A308,'[28]Budget 18-19'!A:A,'[28]Budget 18-19'!J:J,"0")</f>
        <v>137611068</v>
      </c>
      <c r="AD308" s="49" t="str">
        <f>_xlfn.XLOOKUP(A308,'[28]ASMIS 2022-23'!A:A,'[28]ASMIS 2022-23'!I:I,"",0)</f>
        <v>Unqualified with no findings</v>
      </c>
      <c r="AJ308" s="29">
        <f>_xlfn.XLOOKUP(A308,'[28]Budget 22-23'!A:A,'[28]Budget 22-23'!J:J,"0")</f>
        <v>163281230</v>
      </c>
      <c r="AM308" s="29">
        <f>VLOOKUP(A308,[28]Budget!A:L,11,FALSE)</f>
        <v>7602502</v>
      </c>
      <c r="AN308" s="29">
        <f>VLOOKUP(A308,[28]Budget!A:L,12,FALSE)</f>
        <v>134048551</v>
      </c>
      <c r="AP308" s="50">
        <f t="shared" si="5"/>
        <v>0</v>
      </c>
    </row>
    <row r="309" spans="1:42" ht="48" customHeight="1" x14ac:dyDescent="0.25">
      <c r="A309" s="43">
        <v>270</v>
      </c>
      <c r="B309" s="44" t="s">
        <v>835</v>
      </c>
      <c r="C309" s="44" t="s">
        <v>323</v>
      </c>
      <c r="D309" s="44" t="s">
        <v>448</v>
      </c>
      <c r="E309" s="44" t="s">
        <v>815</v>
      </c>
      <c r="F309" s="44" t="s">
        <v>437</v>
      </c>
      <c r="G309" s="44" t="s">
        <v>1</v>
      </c>
      <c r="H309" s="44" t="s">
        <v>463</v>
      </c>
      <c r="I309" s="44" t="s">
        <v>1</v>
      </c>
      <c r="J309" s="51" t="s">
        <v>17</v>
      </c>
      <c r="K309" s="45" t="s">
        <v>33</v>
      </c>
      <c r="L309" s="51" t="s">
        <v>17</v>
      </c>
      <c r="M309" s="51" t="s">
        <v>17</v>
      </c>
      <c r="N309" s="54" t="s">
        <v>17</v>
      </c>
      <c r="O309" s="47" t="str">
        <f>VLOOKUP(A309,'[28]191-2022-23'!A:P,13,FALSE)</f>
        <v>Unqualified with findings</v>
      </c>
      <c r="Q309" s="2" t="str">
        <f>VLOOKUP(A309,'[28]Audit information - OS'!A:J,4,FALSE)</f>
        <v>Regressed</v>
      </c>
      <c r="R309" s="2" t="s">
        <v>18</v>
      </c>
      <c r="S309" s="2" t="s">
        <v>18</v>
      </c>
      <c r="T309" s="48" t="str">
        <f>VLOOKUP(A309,'[28]Audit information - OS'!A:K,5,FALSE)</f>
        <v>Financially unqualified with findings on predetermined objectives and/or compliance with laws and regulations</v>
      </c>
      <c r="U309" s="48">
        <f>VLOOKUP(A309,'[28]Audit information - OS'!A:L,6,FALSE)</f>
        <v>0</v>
      </c>
      <c r="V309" s="48">
        <f>VLOOKUP(A309,'[28]Audit information - OS'!A:M,7,FALSE)</f>
        <v>0</v>
      </c>
      <c r="W309" s="48" t="str">
        <f>VLOOKUP(A309,'[28]Audit information - OS'!A:N,2,FALSE)</f>
        <v>Financially unqualified with no findings on predetermined objectives or compliance with laws and regulations</v>
      </c>
      <c r="X309" s="48" t="str">
        <f>VLOOKUP(A309,'[28]Audit information - OS'!A:O,3,FALSE)</f>
        <v>2024/07/31</v>
      </c>
      <c r="Y309" s="2" t="e">
        <f>VLOOKUP(A309,'[28]AGSA - SOE'!A:A,1,FALSE)</f>
        <v>#N/A</v>
      </c>
      <c r="Z309" s="2" t="str">
        <f>(IFERROR(VLOOKUP(A309,'[28]KSD auditees'!A:A,1,FALSE),"0"))</f>
        <v>0</v>
      </c>
      <c r="AA309" s="29">
        <f>VLOOKUP(A309,[28]Budget!A:L,10,FALSE)</f>
        <v>255178319</v>
      </c>
      <c r="AB309" s="49" t="str">
        <f>IF(_xlfn.XLOOKUP(A309,'[28]Outstanding audits'!A:A,'[28]Outstanding audits'!A:A,"",0)="","No","Yes")</f>
        <v>No</v>
      </c>
      <c r="AC309" s="29">
        <f>_xlfn.XLOOKUP(A309,'[28]Budget 18-19'!A:A,'[28]Budget 18-19'!J:J,"0")</f>
        <v>202578000</v>
      </c>
      <c r="AD309" s="49" t="str">
        <f>_xlfn.XLOOKUP(A309,'[28]ASMIS 2022-23'!A:A,'[28]ASMIS 2022-23'!I:I,"",0)</f>
        <v>Unqualified with no findings</v>
      </c>
      <c r="AF309" s="2" t="str">
        <f>_xlfn.CONCAT(B309,", ")</f>
        <v xml:space="preserve">National Development Agency, </v>
      </c>
      <c r="AJ309" s="29">
        <f>_xlfn.XLOOKUP(A309,'[28]Budget 22-23'!A:A,'[28]Budget 22-23'!J:J,"0")</f>
        <v>277795681</v>
      </c>
      <c r="AM309" s="29">
        <f>VLOOKUP(A309,[28]Budget!A:L,11,FALSE)</f>
        <v>3517360</v>
      </c>
      <c r="AN309" s="29">
        <f>VLOOKUP(A309,[28]Budget!A:L,12,FALSE)</f>
        <v>251660959</v>
      </c>
      <c r="AP309" s="50">
        <f t="shared" si="5"/>
        <v>0</v>
      </c>
    </row>
    <row r="310" spans="1:42" ht="21" customHeight="1" x14ac:dyDescent="0.25">
      <c r="A310" s="43">
        <v>1067</v>
      </c>
      <c r="B310" s="44" t="s">
        <v>1302</v>
      </c>
      <c r="C310" s="44" t="s">
        <v>323</v>
      </c>
      <c r="D310" s="44" t="s">
        <v>448</v>
      </c>
      <c r="E310" s="44" t="s">
        <v>941</v>
      </c>
      <c r="F310" s="44" t="s">
        <v>437</v>
      </c>
      <c r="G310" s="44" t="s">
        <v>1</v>
      </c>
      <c r="H310" s="44" t="s">
        <v>949</v>
      </c>
      <c r="I310" s="44" t="s">
        <v>1</v>
      </c>
      <c r="J310" s="45" t="s">
        <v>33</v>
      </c>
      <c r="K310" s="51" t="s">
        <v>17</v>
      </c>
      <c r="L310" s="51" t="s">
        <v>17</v>
      </c>
      <c r="M310" s="51" t="s">
        <v>17</v>
      </c>
      <c r="N310" s="54" t="s">
        <v>17</v>
      </c>
      <c r="O310" s="47" t="str">
        <f>VLOOKUP(A310,'[28]191-2022-23'!A:P,13,FALSE)</f>
        <v>Unqualified with findings</v>
      </c>
      <c r="Q310" s="2" t="str">
        <f>VLOOKUP(A310,'[28]Audit information - OS'!A:J,4,FALSE)</f>
        <v>Improved</v>
      </c>
      <c r="R310" s="2" t="s">
        <v>29</v>
      </c>
      <c r="S310" s="2" t="s">
        <v>29</v>
      </c>
      <c r="T310" s="48" t="str">
        <f>VLOOKUP(A310,'[28]Audit information - OS'!A:K,5,FALSE)</f>
        <v>Financially unqualified with no findings on predetermined objectives or compliance with laws and regulations</v>
      </c>
      <c r="U310" s="48">
        <f>VLOOKUP(A310,'[28]Audit information - OS'!A:L,6,FALSE)</f>
        <v>0</v>
      </c>
      <c r="V310" s="48">
        <f>VLOOKUP(A310,'[28]Audit information - OS'!A:M,7,FALSE)</f>
        <v>0</v>
      </c>
      <c r="W310" s="48" t="str">
        <f>VLOOKUP(A310,'[28]Audit information - OS'!A:N,2,FALSE)</f>
        <v>Financially unqualified with findings on predetermined objectives and/or compliance with laws and regulations</v>
      </c>
      <c r="X310" s="48" t="str">
        <f>VLOOKUP(A310,'[28]Audit information - OS'!A:O,3,FALSE)</f>
        <v>2024/07/31</v>
      </c>
      <c r="Y310" s="2" t="e">
        <f>VLOOKUP(A310,'[28]AGSA - SOE'!A:A,1,FALSE)</f>
        <v>#N/A</v>
      </c>
      <c r="Z310" s="2" t="str">
        <f>(IFERROR(VLOOKUP(A310,'[28]KSD auditees'!A:A,1,FALSE),"0"))</f>
        <v>0</v>
      </c>
      <c r="AA310" s="29">
        <f>VLOOKUP(A310,[28]Budget!A:L,10,FALSE)</f>
        <v>109882721</v>
      </c>
      <c r="AB310" s="49" t="str">
        <f>IF(_xlfn.XLOOKUP(A310,'[28]Outstanding audits'!A:A,'[28]Outstanding audits'!A:A,"",0)="","No","Yes")</f>
        <v>No</v>
      </c>
      <c r="AC310" s="29">
        <f>_xlfn.XLOOKUP(A310,'[28]Budget 18-19'!A:A,'[28]Budget 18-19'!J:J,"0")</f>
        <v>34372000</v>
      </c>
      <c r="AD310" s="49" t="str">
        <f>_xlfn.XLOOKUP(A310,'[28]ASMIS 2022-23'!A:A,'[28]ASMIS 2022-23'!I:I,"",0)</f>
        <v>Unqualified with findings</v>
      </c>
      <c r="AJ310" s="29">
        <f>_xlfn.XLOOKUP(A310,'[28]Budget 22-23'!A:A,'[28]Budget 22-23'!J:J,"0")</f>
        <v>99515020</v>
      </c>
      <c r="AM310" s="29">
        <f>VLOOKUP(A310,[28]Budget!A:L,11,FALSE)</f>
        <v>2376358</v>
      </c>
      <c r="AN310" s="29">
        <f>VLOOKUP(A310,[28]Budget!A:L,12,FALSE)</f>
        <v>107506363</v>
      </c>
      <c r="AP310" s="50">
        <f t="shared" si="5"/>
        <v>0</v>
      </c>
    </row>
    <row r="311" spans="1:42" ht="21" customHeight="1" x14ac:dyDescent="0.25">
      <c r="A311" s="43">
        <v>272</v>
      </c>
      <c r="B311" s="44" t="s">
        <v>116</v>
      </c>
      <c r="C311" s="44" t="s">
        <v>323</v>
      </c>
      <c r="D311" s="44" t="s">
        <v>448</v>
      </c>
      <c r="E311" s="44" t="s">
        <v>896</v>
      </c>
      <c r="F311" s="44" t="s">
        <v>437</v>
      </c>
      <c r="G311" s="44" t="s">
        <v>1</v>
      </c>
      <c r="H311" s="44" t="s">
        <v>1517</v>
      </c>
      <c r="I311" s="44" t="s">
        <v>1</v>
      </c>
      <c r="J311" s="51" t="s">
        <v>17</v>
      </c>
      <c r="K311" s="45" t="s">
        <v>33</v>
      </c>
      <c r="L311" s="45" t="s">
        <v>33</v>
      </c>
      <c r="M311" s="51" t="s">
        <v>17</v>
      </c>
      <c r="N311" s="54" t="s">
        <v>17</v>
      </c>
      <c r="O311" s="47" t="str">
        <f>VLOOKUP(A311,'[28]191-2022-23'!A:P,13,FALSE)</f>
        <v>Unqualified with no findings</v>
      </c>
      <c r="Q311" s="2" t="str">
        <f>VLOOKUP(A311,'[28]Audit information - OS'!A:J,4,FALSE)</f>
        <v>Regressed</v>
      </c>
      <c r="R311" s="2" t="s">
        <v>18</v>
      </c>
      <c r="S311" s="2" t="s">
        <v>27</v>
      </c>
      <c r="T311" s="48" t="str">
        <f>VLOOKUP(A311,'[28]Audit information - OS'!A:K,5,FALSE)</f>
        <v>Financially unqualified with findings on predetermined objectives and/or compliance with laws and regulations</v>
      </c>
      <c r="U311" s="48">
        <f>VLOOKUP(A311,'[28]Audit information - OS'!A:L,6,FALSE)</f>
        <v>0</v>
      </c>
      <c r="V311" s="48">
        <f>VLOOKUP(A311,'[28]Audit information - OS'!A:M,7,FALSE)</f>
        <v>0</v>
      </c>
      <c r="W311" s="48" t="str">
        <f>VLOOKUP(A311,'[28]Audit information - OS'!A:N,2,FALSE)</f>
        <v>Financially unqualified with no findings on predetermined objectives or compliance with laws and regulations</v>
      </c>
      <c r="X311" s="48" t="str">
        <f>VLOOKUP(A311,'[28]Audit information - OS'!A:O,3,FALSE)</f>
        <v>2024/07/31</v>
      </c>
      <c r="Y311" s="2" t="e">
        <f>VLOOKUP(A311,'[28]AGSA - SOE'!A:A,1,FALSE)</f>
        <v>#N/A</v>
      </c>
      <c r="Z311" s="2">
        <f>(IFERROR(VLOOKUP(A311,'[28]KSD auditees'!A:A,1,FALSE),"0"))</f>
        <v>272</v>
      </c>
      <c r="AA311" s="29">
        <f>VLOOKUP(A311,[28]Budget!A:L,10,FALSE)</f>
        <v>436333926</v>
      </c>
      <c r="AB311" s="49" t="str">
        <f>IF(_xlfn.XLOOKUP(A311,'[28]Outstanding audits'!A:A,'[28]Outstanding audits'!A:A,"",0)="","No","Yes")</f>
        <v>No</v>
      </c>
      <c r="AC311" s="29">
        <f>_xlfn.XLOOKUP(A311,'[28]Budget 18-19'!A:A,'[28]Budget 18-19'!J:J,"0")</f>
        <v>381867902</v>
      </c>
      <c r="AD311" s="49" t="str">
        <f>_xlfn.XLOOKUP(A311,'[28]ASMIS 2022-23'!A:A,'[28]ASMIS 2022-23'!I:I,"",0)</f>
        <v>Unqualified with no findings</v>
      </c>
      <c r="AF311" s="2" t="str">
        <f>_xlfn.CONCAT(B311,", ")</f>
        <v xml:space="preserve">National Energy Regulator of South Africa, </v>
      </c>
      <c r="AJ311" s="29">
        <f>_xlfn.XLOOKUP(A311,'[28]Budget 22-23'!A:A,'[28]Budget 22-23'!J:J,"0")</f>
        <v>410449569</v>
      </c>
      <c r="AM311" s="29">
        <f>VLOOKUP(A311,[28]Budget!A:L,11,FALSE)</f>
        <v>8160465</v>
      </c>
      <c r="AN311" s="29">
        <f>VLOOKUP(A311,[28]Budget!A:L,12,FALSE)</f>
        <v>428173461</v>
      </c>
      <c r="AP311" s="50">
        <f t="shared" si="5"/>
        <v>0</v>
      </c>
    </row>
    <row r="312" spans="1:42" ht="21" customHeight="1" x14ac:dyDescent="0.25">
      <c r="A312" s="43">
        <v>277</v>
      </c>
      <c r="B312" s="44" t="s">
        <v>163</v>
      </c>
      <c r="C312" s="44" t="s">
        <v>323</v>
      </c>
      <c r="D312" s="44" t="s">
        <v>448</v>
      </c>
      <c r="E312" s="44" t="s">
        <v>683</v>
      </c>
      <c r="F312" s="44" t="s">
        <v>437</v>
      </c>
      <c r="G312" s="44" t="s">
        <v>1</v>
      </c>
      <c r="H312" s="44" t="s">
        <v>156</v>
      </c>
      <c r="I312" s="44" t="s">
        <v>1</v>
      </c>
      <c r="J312" s="51" t="s">
        <v>17</v>
      </c>
      <c r="K312" s="51" t="s">
        <v>17</v>
      </c>
      <c r="L312" s="51" t="s">
        <v>17</v>
      </c>
      <c r="M312" s="51" t="s">
        <v>17</v>
      </c>
      <c r="N312" s="54" t="s">
        <v>17</v>
      </c>
      <c r="O312" s="47" t="str">
        <f>VLOOKUP(A312,'[28]191-2022-23'!A:P,13,FALSE)</f>
        <v>Unqualified with findings</v>
      </c>
      <c r="Q312" s="2" t="str">
        <f>VLOOKUP(A312,'[28]Audit information - OS'!A:J,4,FALSE)</f>
        <v>Unchanged</v>
      </c>
      <c r="R312" s="2" t="s">
        <v>18</v>
      </c>
      <c r="S312" s="2" t="s">
        <v>18</v>
      </c>
      <c r="T312" s="48" t="str">
        <f>VLOOKUP(A312,'[28]Audit information - OS'!A:K,5,FALSE)</f>
        <v>Financially unqualified with findings on predetermined objectives and/or compliance with laws and regulations</v>
      </c>
      <c r="U312" s="48">
        <f>VLOOKUP(A312,'[28]Audit information - OS'!A:L,6,FALSE)</f>
        <v>0</v>
      </c>
      <c r="V312" s="48">
        <f>VLOOKUP(A312,'[28]Audit information - OS'!A:M,7,FALSE)</f>
        <v>0</v>
      </c>
      <c r="W312" s="48" t="str">
        <f>VLOOKUP(A312,'[28]Audit information - OS'!A:N,2,FALSE)</f>
        <v>Financially unqualified with findings on predetermined objectives and/or compliance with laws and regulations</v>
      </c>
      <c r="X312" s="48" t="str">
        <f>VLOOKUP(A312,'[28]Audit information - OS'!A:O,3,FALSE)</f>
        <v>2024/07/31</v>
      </c>
      <c r="Y312" s="2" t="e">
        <f>VLOOKUP(A312,'[28]AGSA - SOE'!A:A,1,FALSE)</f>
        <v>#N/A</v>
      </c>
      <c r="Z312" s="2">
        <f>(IFERROR(VLOOKUP(A312,'[28]KSD auditees'!A:A,1,FALSE),"0"))</f>
        <v>277</v>
      </c>
      <c r="AA312" s="29">
        <f>VLOOKUP(A312,[28]Budget!A:L,10,FALSE)</f>
        <v>934537457</v>
      </c>
      <c r="AB312" s="49" t="str">
        <f>IF(_xlfn.XLOOKUP(A312,'[28]Outstanding audits'!A:A,'[28]Outstanding audits'!A:A,"",0)="","No","Yes")</f>
        <v>No</v>
      </c>
      <c r="AC312" s="29">
        <f>_xlfn.XLOOKUP(A312,'[28]Budget 18-19'!A:A,'[28]Budget 18-19'!J:J,"0")</f>
        <v>793726711</v>
      </c>
      <c r="AD312" s="49" t="str">
        <f>_xlfn.XLOOKUP(A312,'[28]ASMIS 2022-23'!A:A,'[28]ASMIS 2022-23'!I:I,"",0)</f>
        <v>Unqualified with findings</v>
      </c>
      <c r="AJ312" s="29">
        <f>_xlfn.XLOOKUP(A312,'[28]Budget 22-23'!A:A,'[28]Budget 22-23'!J:J,"0")</f>
        <v>835976733</v>
      </c>
      <c r="AM312" s="29">
        <f>VLOOKUP(A312,[28]Budget!A:L,11,FALSE)</f>
        <v>0</v>
      </c>
      <c r="AN312" s="29">
        <f>VLOOKUP(A312,[28]Budget!A:L,12,FALSE)</f>
        <v>934537457</v>
      </c>
      <c r="AP312" s="50">
        <f t="shared" si="5"/>
        <v>0</v>
      </c>
    </row>
    <row r="313" spans="1:42" ht="30" customHeight="1" x14ac:dyDescent="0.25">
      <c r="A313" s="43">
        <v>1036</v>
      </c>
      <c r="B313" s="44" t="s">
        <v>1303</v>
      </c>
      <c r="C313" s="44" t="s">
        <v>323</v>
      </c>
      <c r="D313" s="44" t="s">
        <v>448</v>
      </c>
      <c r="E313" s="44" t="s">
        <v>737</v>
      </c>
      <c r="F313" s="44" t="s">
        <v>437</v>
      </c>
      <c r="G313" s="44" t="s">
        <v>1</v>
      </c>
      <c r="H313" s="44" t="s">
        <v>156</v>
      </c>
      <c r="I313" s="44" t="s">
        <v>1</v>
      </c>
      <c r="J313" s="59" t="s">
        <v>39</v>
      </c>
      <c r="K313" s="51" t="s">
        <v>17</v>
      </c>
      <c r="L313" s="51" t="s">
        <v>17</v>
      </c>
      <c r="M313" s="51" t="s">
        <v>17</v>
      </c>
      <c r="N313" s="54" t="s">
        <v>17</v>
      </c>
      <c r="O313" s="47" t="str">
        <f>VLOOKUP(A313,'[28]191-2022-23'!A:P,13,FALSE)</f>
        <v>Unqualified with findings</v>
      </c>
      <c r="Q313" s="2" t="s">
        <v>509</v>
      </c>
      <c r="R313" s="2" t="s">
        <v>509</v>
      </c>
      <c r="S313" s="2" t="s">
        <v>509</v>
      </c>
      <c r="T313" s="48">
        <f>VLOOKUP(A313,'[28]Audit information - OS'!A:K,5,FALSE)</f>
        <v>0</v>
      </c>
      <c r="U313" s="48" t="str">
        <f>VLOOKUP(A313,'[28]Audit information - OS'!A:L,6,FALSE)</f>
        <v>Auditee delays - Late submission of information</v>
      </c>
      <c r="V313" s="48">
        <f>VLOOKUP(A313,'[28]Audit information - OS'!A:M,7,FALSE)</f>
        <v>0</v>
      </c>
      <c r="W313" s="48" t="str">
        <f>VLOOKUP(A313,'[28]Audit information - OS'!A:N,2,FALSE)</f>
        <v>Financially unqualified with findings on predetermined objectives and/or compliance with laws and regulations</v>
      </c>
      <c r="X313" s="48">
        <f>VLOOKUP(A313,'[28]Audit information - OS'!A:O,3,FALSE)</f>
        <v>45555</v>
      </c>
      <c r="Y313" s="2" t="e">
        <f>VLOOKUP(A313,'[28]AGSA - SOE'!A:A,1,FALSE)</f>
        <v>#N/A</v>
      </c>
      <c r="Z313" s="2" t="str">
        <f>(IFERROR(VLOOKUP(A313,'[28]KSD auditees'!A:A,1,FALSE),"0"))</f>
        <v>0</v>
      </c>
      <c r="AA313" s="29">
        <f>VLOOKUP(A313,[28]Budget!A:L,10,FALSE)</f>
        <v>423005000</v>
      </c>
      <c r="AB313" s="49" t="str">
        <f>IF(_xlfn.XLOOKUP(A313,'[28]Outstanding audits'!A:A,'[28]Outstanding audits'!A:A,"",0)="","No","Yes")</f>
        <v>Yes</v>
      </c>
      <c r="AC313" s="29">
        <f>_xlfn.XLOOKUP(A313,'[28]Budget 18-19'!A:A,'[28]Budget 18-19'!J:J,"0")</f>
        <v>174288000</v>
      </c>
      <c r="AD313" s="49" t="str">
        <f>_xlfn.XLOOKUP(A313,'[28]ASMIS 2022-23'!A:A,'[28]ASMIS 2022-23'!I:I,"",0)</f>
        <v>Unqualified with findings</v>
      </c>
      <c r="AJ313" s="29">
        <f>_xlfn.XLOOKUP(A313,'[28]Budget 22-23'!A:A,'[28]Budget 22-23'!J:J,"0")</f>
        <v>490774000</v>
      </c>
      <c r="AM313" s="29">
        <f>VLOOKUP(A313,[28]Budget!A:L,11,FALSE)</f>
        <v>0</v>
      </c>
      <c r="AN313" s="29">
        <f>VLOOKUP(A313,[28]Budget!A:L,12,FALSE)</f>
        <v>423005000</v>
      </c>
      <c r="AP313" s="50">
        <f t="shared" si="5"/>
        <v>0</v>
      </c>
    </row>
    <row r="314" spans="1:42" ht="20.25" customHeight="1" x14ac:dyDescent="0.25">
      <c r="A314" s="43">
        <v>281</v>
      </c>
      <c r="B314" s="44" t="s">
        <v>147</v>
      </c>
      <c r="C314" s="44" t="s">
        <v>323</v>
      </c>
      <c r="D314" s="44" t="s">
        <v>448</v>
      </c>
      <c r="E314" s="44" t="s">
        <v>683</v>
      </c>
      <c r="F314" s="44" t="s">
        <v>437</v>
      </c>
      <c r="G314" s="44" t="s">
        <v>1</v>
      </c>
      <c r="H314" s="44" t="s">
        <v>687</v>
      </c>
      <c r="I314" s="44" t="s">
        <v>1</v>
      </c>
      <c r="J314" s="59" t="s">
        <v>39</v>
      </c>
      <c r="K314" s="52" t="s">
        <v>26</v>
      </c>
      <c r="L314" s="52" t="s">
        <v>26</v>
      </c>
      <c r="M314" s="52" t="s">
        <v>26</v>
      </c>
      <c r="N314" s="46" t="s">
        <v>33</v>
      </c>
      <c r="O314" s="47" t="str">
        <f>VLOOKUP(A314,'[28]191-2022-23'!A:P,13,FALSE)</f>
        <v>Unqualified with no findings</v>
      </c>
      <c r="Q314" s="2" t="s">
        <v>509</v>
      </c>
      <c r="R314" s="2" t="s">
        <v>509</v>
      </c>
      <c r="S314" s="2" t="s">
        <v>509</v>
      </c>
      <c r="T314" s="48">
        <f>VLOOKUP(A314,'[28]Audit information - OS'!A:K,5,FALSE)</f>
        <v>0</v>
      </c>
      <c r="U314" s="48" t="str">
        <f>VLOOKUP(A314,'[28]Audit information - OS'!A:L,6,FALSE)</f>
        <v>Auditee delays - Disagreement on technical/legal matters</v>
      </c>
      <c r="V314" s="48">
        <f>VLOOKUP(A314,'[28]Audit information - OS'!A:M,7,FALSE)</f>
        <v>0</v>
      </c>
      <c r="W314" s="48" t="str">
        <f>VLOOKUP(A314,'[28]Audit information - OS'!A:N,2,FALSE)</f>
        <v>Qualified</v>
      </c>
      <c r="X314" s="48">
        <f>VLOOKUP(A314,'[28]Audit information - OS'!A:O,3,FALSE)</f>
        <v>45580</v>
      </c>
      <c r="Y314" s="2" t="e">
        <f>VLOOKUP(A314,'[28]AGSA - SOE'!A:A,1,FALSE)</f>
        <v>#N/A</v>
      </c>
      <c r="Z314" s="2">
        <f>(IFERROR(VLOOKUP(A314,'[28]KSD auditees'!A:A,1,FALSE),"0"))</f>
        <v>281</v>
      </c>
      <c r="AA314" s="29">
        <f>VLOOKUP(A314,[28]Budget!A:L,10,FALSE)</f>
        <v>681248000</v>
      </c>
      <c r="AB314" s="49" t="str">
        <f>IF(_xlfn.XLOOKUP(A314,'[28]Outstanding audits'!A:A,'[28]Outstanding audits'!A:A,"",0)="","No","Yes")</f>
        <v>Yes</v>
      </c>
      <c r="AC314" s="29">
        <f>_xlfn.XLOOKUP(A314,'[28]Budget 18-19'!A:A,'[28]Budget 18-19'!J:J,"0")</f>
        <v>1806858000</v>
      </c>
      <c r="AD314" s="49" t="str">
        <f>_xlfn.XLOOKUP(A314,'[28]ASMIS 2022-23'!A:A,'[28]ASMIS 2022-23'!I:I,"",0)</f>
        <v>Qualified</v>
      </c>
      <c r="AJ314" s="29">
        <f>_xlfn.XLOOKUP(A314,'[28]Budget 22-23'!A:A,'[28]Budget 22-23'!J:J,"0")</f>
        <v>626563000</v>
      </c>
      <c r="AM314" s="29">
        <f>VLOOKUP(A314,[28]Budget!A:L,11,FALSE)</f>
        <v>49926000</v>
      </c>
      <c r="AN314" s="29">
        <f>VLOOKUP(A314,[28]Budget!A:L,12,FALSE)</f>
        <v>631322000</v>
      </c>
      <c r="AP314" s="50">
        <f t="shared" si="5"/>
        <v>0</v>
      </c>
    </row>
    <row r="315" spans="1:42" ht="21" customHeight="1" x14ac:dyDescent="0.25">
      <c r="A315" s="43">
        <v>282</v>
      </c>
      <c r="B315" s="44" t="s">
        <v>713</v>
      </c>
      <c r="C315" s="44" t="s">
        <v>323</v>
      </c>
      <c r="D315" s="44" t="s">
        <v>448</v>
      </c>
      <c r="E315" s="44" t="s">
        <v>683</v>
      </c>
      <c r="F315" s="44" t="s">
        <v>437</v>
      </c>
      <c r="G315" s="44" t="s">
        <v>1</v>
      </c>
      <c r="H315" s="44" t="s">
        <v>687</v>
      </c>
      <c r="I315" s="44" t="s">
        <v>1</v>
      </c>
      <c r="J315" s="59" t="s">
        <v>39</v>
      </c>
      <c r="K315" s="52" t="s">
        <v>26</v>
      </c>
      <c r="L315" s="51" t="s">
        <v>17</v>
      </c>
      <c r="M315" s="51" t="s">
        <v>17</v>
      </c>
      <c r="N315" s="46" t="s">
        <v>33</v>
      </c>
      <c r="O315" s="47" t="str">
        <f>VLOOKUP(A315,'[28]191-2022-23'!A:P,13,FALSE)</f>
        <v>Unqualified with no findings</v>
      </c>
      <c r="Q315" s="2" t="s">
        <v>509</v>
      </c>
      <c r="R315" s="2" t="s">
        <v>509</v>
      </c>
      <c r="S315" s="2" t="s">
        <v>509</v>
      </c>
      <c r="T315" s="48">
        <f>VLOOKUP(A315,'[28]Audit information - OS'!A:K,5,FALSE)</f>
        <v>0</v>
      </c>
      <c r="U315" s="48" t="str">
        <f>VLOOKUP(A315,'[28]Audit information - OS'!A:L,6,FALSE)</f>
        <v>Auditee delays - Disagreement on technical/legal matters</v>
      </c>
      <c r="V315" s="48">
        <f>VLOOKUP(A315,'[28]Audit information - OS'!A:M,7,FALSE)</f>
        <v>0</v>
      </c>
      <c r="W315" s="48" t="str">
        <f>VLOOKUP(A315,'[28]Audit information - OS'!A:N,2,FALSE)</f>
        <v>Qualified</v>
      </c>
      <c r="X315" s="48">
        <f>VLOOKUP(A315,'[28]Audit information - OS'!A:O,3,FALSE)</f>
        <v>45580</v>
      </c>
      <c r="Y315" s="2" t="e">
        <f>VLOOKUP(A315,'[28]AGSA - SOE'!A:A,1,FALSE)</f>
        <v>#N/A</v>
      </c>
      <c r="Z315" s="2" t="str">
        <f>(IFERROR(VLOOKUP(A315,'[28]KSD auditees'!A:A,1,FALSE),"0"))</f>
        <v>0</v>
      </c>
      <c r="AA315" s="29">
        <f>VLOOKUP(A315,[28]Budget!A:L,10,FALSE)</f>
        <v>1528427000</v>
      </c>
      <c r="AB315" s="49" t="str">
        <f>IF(_xlfn.XLOOKUP(A315,'[28]Outstanding audits'!A:A,'[28]Outstanding audits'!A:A,"",0)="","No","Yes")</f>
        <v>Yes</v>
      </c>
      <c r="AC315" s="29">
        <f>_xlfn.XLOOKUP(A315,'[28]Budget 18-19'!A:A,'[28]Budget 18-19'!J:J,"0")</f>
        <v>1745754000</v>
      </c>
      <c r="AD315" s="49" t="str">
        <f>_xlfn.XLOOKUP(A315,'[28]ASMIS 2022-23'!A:A,'[28]ASMIS 2022-23'!I:I,"",0)</f>
        <v>Qualified</v>
      </c>
      <c r="AJ315" s="29">
        <f>_xlfn.XLOOKUP(A315,'[28]Budget 22-23'!A:A,'[28]Budget 22-23'!J:J,"0")</f>
        <v>1856475000</v>
      </c>
      <c r="AM315" s="29">
        <f>VLOOKUP(A315,[28]Budget!A:L,11,FALSE)</f>
        <v>0</v>
      </c>
      <c r="AN315" s="29">
        <f>VLOOKUP(A315,[28]Budget!A:L,12,FALSE)</f>
        <v>1528427000</v>
      </c>
      <c r="AP315" s="50">
        <f t="shared" si="5"/>
        <v>0</v>
      </c>
    </row>
    <row r="316" spans="1:42" ht="21" customHeight="1" x14ac:dyDescent="0.25">
      <c r="A316" s="43">
        <v>284</v>
      </c>
      <c r="B316" s="44" t="s">
        <v>117</v>
      </c>
      <c r="C316" s="44" t="s">
        <v>323</v>
      </c>
      <c r="D316" s="44" t="s">
        <v>448</v>
      </c>
      <c r="E316" s="44" t="s">
        <v>896</v>
      </c>
      <c r="F316" s="44" t="s">
        <v>437</v>
      </c>
      <c r="G316" s="44" t="s">
        <v>1</v>
      </c>
      <c r="H316" s="44" t="s">
        <v>1517</v>
      </c>
      <c r="I316" s="44" t="s">
        <v>1</v>
      </c>
      <c r="J316" s="45" t="s">
        <v>33</v>
      </c>
      <c r="K316" s="45" t="s">
        <v>33</v>
      </c>
      <c r="L316" s="45" t="s">
        <v>33</v>
      </c>
      <c r="M316" s="51" t="s">
        <v>17</v>
      </c>
      <c r="N316" s="54" t="s">
        <v>17</v>
      </c>
      <c r="O316" s="47" t="str">
        <f>VLOOKUP(A316,'[28]191-2022-23'!A:P,13,FALSE)</f>
        <v>Unqualified with findings</v>
      </c>
      <c r="Q316" s="2" t="str">
        <f>VLOOKUP(A316,'[28]Audit information - OS'!A:J,4,FALSE)</f>
        <v>Unchanged</v>
      </c>
      <c r="R316" s="2" t="s">
        <v>29</v>
      </c>
      <c r="S316" s="2" t="s">
        <v>29</v>
      </c>
      <c r="T316" s="48" t="str">
        <f>VLOOKUP(A316,'[28]Audit information - OS'!A:K,5,FALSE)</f>
        <v>Financially unqualified with no findings on predetermined objectives or compliance with laws and regulations</v>
      </c>
      <c r="U316" s="48">
        <f>VLOOKUP(A316,'[28]Audit information - OS'!A:L,6,FALSE)</f>
        <v>0</v>
      </c>
      <c r="V316" s="48">
        <f>VLOOKUP(A316,'[28]Audit information - OS'!A:M,7,FALSE)</f>
        <v>0</v>
      </c>
      <c r="W316" s="48" t="str">
        <f>VLOOKUP(A316,'[28]Audit information - OS'!A:N,2,FALSE)</f>
        <v>Financially unqualified with no findings on predetermined objectives or compliance with laws and regulations</v>
      </c>
      <c r="X316" s="48" t="str">
        <f>VLOOKUP(A316,'[28]Audit information - OS'!A:O,3,FALSE)</f>
        <v>2024/07/31</v>
      </c>
      <c r="Y316" s="2" t="e">
        <f>VLOOKUP(A316,'[28]AGSA - SOE'!A:A,1,FALSE)</f>
        <v>#N/A</v>
      </c>
      <c r="Z316" s="2">
        <f>(IFERROR(VLOOKUP(A316,'[28]KSD auditees'!A:A,1,FALSE),"0"))</f>
        <v>284</v>
      </c>
      <c r="AA316" s="29">
        <f>VLOOKUP(A316,[28]Budget!A:L,10,FALSE)</f>
        <v>408439502</v>
      </c>
      <c r="AB316" s="49" t="str">
        <f>IF(_xlfn.XLOOKUP(A316,'[28]Outstanding audits'!A:A,'[28]Outstanding audits'!A:A,"",0)="","No","Yes")</f>
        <v>No</v>
      </c>
      <c r="AC316" s="29">
        <f>_xlfn.XLOOKUP(A316,'[28]Budget 18-19'!A:A,'[28]Budget 18-19'!J:J,"0")</f>
        <v>255944186</v>
      </c>
      <c r="AD316" s="49" t="str">
        <f>_xlfn.XLOOKUP(A316,'[28]ASMIS 2022-23'!A:A,'[28]ASMIS 2022-23'!I:I,"",0)</f>
        <v>Unqualified with no findings</v>
      </c>
      <c r="AJ316" s="29">
        <f>_xlfn.XLOOKUP(A316,'[28]Budget 22-23'!A:A,'[28]Budget 22-23'!J:J,"0")</f>
        <v>330885429</v>
      </c>
      <c r="AM316" s="29">
        <f>VLOOKUP(A316,[28]Budget!A:L,11,FALSE)</f>
        <v>71736062</v>
      </c>
      <c r="AN316" s="29">
        <f>VLOOKUP(A316,[28]Budget!A:L,12,FALSE)</f>
        <v>336703440</v>
      </c>
      <c r="AP316" s="50">
        <f t="shared" si="5"/>
        <v>0</v>
      </c>
    </row>
    <row r="317" spans="1:42" ht="21" customHeight="1" x14ac:dyDescent="0.25">
      <c r="A317" s="43">
        <v>286</v>
      </c>
      <c r="B317" s="44" t="s">
        <v>715</v>
      </c>
      <c r="C317" s="44" t="s">
        <v>323</v>
      </c>
      <c r="D317" s="44" t="s">
        <v>448</v>
      </c>
      <c r="E317" s="44" t="s">
        <v>683</v>
      </c>
      <c r="F317" s="44" t="s">
        <v>437</v>
      </c>
      <c r="G317" s="44" t="s">
        <v>1</v>
      </c>
      <c r="H317" s="44" t="s">
        <v>687</v>
      </c>
      <c r="I317" s="44" t="s">
        <v>1</v>
      </c>
      <c r="J317" s="51" t="s">
        <v>17</v>
      </c>
      <c r="K317" s="45" t="s">
        <v>33</v>
      </c>
      <c r="L317" s="51" t="s">
        <v>17</v>
      </c>
      <c r="M317" s="52" t="s">
        <v>26</v>
      </c>
      <c r="N317" s="53" t="s">
        <v>26</v>
      </c>
      <c r="O317" s="47" t="str">
        <f>VLOOKUP(A317,'[28]191-2022-23'!A:P,13,FALSE)</f>
        <v>Qualified</v>
      </c>
      <c r="Q317" s="2" t="str">
        <f>VLOOKUP(A317,'[28]Audit information - OS'!A:J,4,FALSE)</f>
        <v>Regressed</v>
      </c>
      <c r="R317" s="2" t="s">
        <v>29</v>
      </c>
      <c r="S317" s="2" t="s">
        <v>29</v>
      </c>
      <c r="T317" s="48" t="str">
        <f>VLOOKUP(A317,'[28]Audit information - OS'!A:K,5,FALSE)</f>
        <v>Financially unqualified with findings on predetermined objectives and/or compliance with laws and regulations</v>
      </c>
      <c r="U317" s="48">
        <f>VLOOKUP(A317,'[28]Audit information - OS'!A:L,6,FALSE)</f>
        <v>0</v>
      </c>
      <c r="V317" s="48">
        <f>VLOOKUP(A317,'[28]Audit information - OS'!A:M,7,FALSE)</f>
        <v>0</v>
      </c>
      <c r="W317" s="48" t="str">
        <f>VLOOKUP(A317,'[28]Audit information - OS'!A:N,2,FALSE)</f>
        <v>Financially unqualified with no findings on predetermined objectives or compliance with laws and regulations</v>
      </c>
      <c r="X317" s="48" t="str">
        <f>VLOOKUP(A317,'[28]Audit information - OS'!A:O,3,FALSE)</f>
        <v>2024/07/31</v>
      </c>
      <c r="Y317" s="2" t="e">
        <f>VLOOKUP(A317,'[28]AGSA - SOE'!A:A,1,FALSE)</f>
        <v>#N/A</v>
      </c>
      <c r="Z317" s="2" t="str">
        <f>(IFERROR(VLOOKUP(A317,'[28]KSD auditees'!A:A,1,FALSE),"0"))</f>
        <v>0</v>
      </c>
      <c r="AA317" s="29">
        <f>VLOOKUP(A317,[28]Budget!A:L,10,FALSE)</f>
        <v>571542371</v>
      </c>
      <c r="AB317" s="49" t="str">
        <f>IF(_xlfn.XLOOKUP(A317,'[28]Outstanding audits'!A:A,'[28]Outstanding audits'!A:A,"",0)="","No","Yes")</f>
        <v>No</v>
      </c>
      <c r="AC317" s="29">
        <f>_xlfn.XLOOKUP(A317,'[28]Budget 18-19'!A:A,'[28]Budget 18-19'!J:J,"0")</f>
        <v>420986000</v>
      </c>
      <c r="AD317" s="49" t="str">
        <f>_xlfn.XLOOKUP(A317,'[28]ASMIS 2022-23'!A:A,'[28]ASMIS 2022-23'!I:I,"",0)</f>
        <v>Unqualified with no findings</v>
      </c>
      <c r="AF317" s="2" t="str">
        <f>_xlfn.CONCAT(B317,", ")</f>
        <v xml:space="preserve">National Regulator for Compulsory Specifications, </v>
      </c>
      <c r="AJ317" s="29">
        <f>_xlfn.XLOOKUP(A317,'[28]Budget 22-23'!A:A,'[28]Budget 22-23'!J:J,"0")</f>
        <v>572935229</v>
      </c>
      <c r="AM317" s="29">
        <f>VLOOKUP(A317,[28]Budget!A:L,11,FALSE)</f>
        <v>91207795</v>
      </c>
      <c r="AN317" s="29">
        <f>VLOOKUP(A317,[28]Budget!A:L,12,FALSE)</f>
        <v>480334576</v>
      </c>
      <c r="AP317" s="50">
        <f t="shared" si="5"/>
        <v>0</v>
      </c>
    </row>
    <row r="318" spans="1:42" ht="30" customHeight="1" x14ac:dyDescent="0.25">
      <c r="A318" s="43">
        <v>287</v>
      </c>
      <c r="B318" s="44" t="s">
        <v>840</v>
      </c>
      <c r="C318" s="44" t="s">
        <v>323</v>
      </c>
      <c r="D318" s="44" t="s">
        <v>448</v>
      </c>
      <c r="E318" s="44" t="s">
        <v>815</v>
      </c>
      <c r="F318" s="44" t="s">
        <v>437</v>
      </c>
      <c r="G318" s="44" t="s">
        <v>1</v>
      </c>
      <c r="H318" s="44" t="s">
        <v>1524</v>
      </c>
      <c r="I318" s="44" t="s">
        <v>1</v>
      </c>
      <c r="J318" s="45" t="s">
        <v>33</v>
      </c>
      <c r="K318" s="45" t="s">
        <v>33</v>
      </c>
      <c r="L318" s="45" t="s">
        <v>33</v>
      </c>
      <c r="M318" s="45" t="s">
        <v>33</v>
      </c>
      <c r="N318" s="46" t="s">
        <v>33</v>
      </c>
      <c r="O318" s="47" t="str">
        <f>VLOOKUP(A318,'[28]191-2022-23'!A:P,13,FALSE)</f>
        <v>Unqualified with findings</v>
      </c>
      <c r="Q318" s="2" t="str">
        <f>VLOOKUP(A318,'[28]Audit information - OS'!A:J,4,FALSE)</f>
        <v>Unchanged</v>
      </c>
      <c r="R318" s="2" t="s">
        <v>18</v>
      </c>
      <c r="S318" s="2" t="s">
        <v>29</v>
      </c>
      <c r="T318" s="48" t="str">
        <f>VLOOKUP(A318,'[28]Audit information - OS'!A:K,5,FALSE)</f>
        <v>Financially unqualified with no findings on predetermined objectives or compliance with laws and regulations</v>
      </c>
      <c r="U318" s="48">
        <f>VLOOKUP(A318,'[28]Audit information - OS'!A:L,6,FALSE)</f>
        <v>0</v>
      </c>
      <c r="V318" s="48">
        <f>VLOOKUP(A318,'[28]Audit information - OS'!A:M,7,FALSE)</f>
        <v>0</v>
      </c>
      <c r="W318" s="48" t="str">
        <f>VLOOKUP(A318,'[28]Audit information - OS'!A:N,2,FALSE)</f>
        <v>Financially unqualified with no findings on predetermined objectives or compliance with laws and regulations</v>
      </c>
      <c r="X318" s="48" t="str">
        <f>VLOOKUP(A318,'[28]Audit information - OS'!A:O,3,FALSE)</f>
        <v>2024/07/31</v>
      </c>
      <c r="Y318" s="2" t="e">
        <f>VLOOKUP(A318,'[28]AGSA - SOE'!A:A,1,FALSE)</f>
        <v>#N/A</v>
      </c>
      <c r="Z318" s="2" t="str">
        <f>(IFERROR(VLOOKUP(A318,'[28]KSD auditees'!A:A,1,FALSE),"0"))</f>
        <v>0</v>
      </c>
      <c r="AA318" s="29">
        <f>VLOOKUP(A318,[28]Budget!A:L,10,FALSE)</f>
        <v>6266456000</v>
      </c>
      <c r="AB318" s="49" t="str">
        <f>IF(_xlfn.XLOOKUP(A318,'[28]Outstanding audits'!A:A,'[28]Outstanding audits'!A:A,"",0)="","No","Yes")</f>
        <v>No</v>
      </c>
      <c r="AC318" s="29">
        <f>_xlfn.XLOOKUP(A318,'[28]Budget 18-19'!A:A,'[28]Budget 18-19'!J:J,"0")</f>
        <v>3991541</v>
      </c>
      <c r="AD318" s="49" t="str">
        <f>_xlfn.XLOOKUP(A318,'[28]ASMIS 2022-23'!A:A,'[28]ASMIS 2022-23'!I:I,"",0)</f>
        <v>Unqualified with no findings</v>
      </c>
      <c r="AJ318" s="29">
        <f>_xlfn.XLOOKUP(A318,'[28]Budget 22-23'!A:A,'[28]Budget 22-23'!J:J,"0")</f>
        <v>5155576000</v>
      </c>
      <c r="AM318" s="29">
        <f>VLOOKUP(A318,[28]Budget!A:L,11,FALSE)</f>
        <v>1373193000</v>
      </c>
      <c r="AN318" s="29">
        <f>VLOOKUP(A318,[28]Budget!A:L,12,FALSE)</f>
        <v>4893263000</v>
      </c>
      <c r="AP318" s="50">
        <f t="shared" si="5"/>
        <v>0</v>
      </c>
    </row>
    <row r="319" spans="1:42" ht="21" customHeight="1" x14ac:dyDescent="0.25">
      <c r="A319" s="43">
        <v>1026</v>
      </c>
      <c r="B319" s="44" t="s">
        <v>928</v>
      </c>
      <c r="C319" s="44" t="s">
        <v>352</v>
      </c>
      <c r="D319" s="44" t="s">
        <v>448</v>
      </c>
      <c r="E319" s="44" t="s">
        <v>896</v>
      </c>
      <c r="F319" s="44" t="s">
        <v>437</v>
      </c>
      <c r="G319" s="44" t="s">
        <v>1</v>
      </c>
      <c r="H319" s="44" t="s">
        <v>902</v>
      </c>
      <c r="I319" s="44" t="s">
        <v>1</v>
      </c>
      <c r="J319" s="45" t="s">
        <v>33</v>
      </c>
      <c r="K319" s="45" t="s">
        <v>33</v>
      </c>
      <c r="L319" s="51" t="s">
        <v>17</v>
      </c>
      <c r="M319" s="51" t="s">
        <v>17</v>
      </c>
      <c r="N319" s="54" t="s">
        <v>17</v>
      </c>
      <c r="O319" s="47" t="str">
        <f>VLOOKUP(A319,'[28]191-2022-23'!A:P,13,FALSE)</f>
        <v>Unqualified with findings</v>
      </c>
      <c r="Q319" s="2" t="str">
        <f>VLOOKUP(A319,'[28]Audit information - OS'!A:J,4,FALSE)</f>
        <v>Unchanged</v>
      </c>
      <c r="R319" s="2" t="s">
        <v>29</v>
      </c>
      <c r="S319" s="2" t="s">
        <v>29</v>
      </c>
      <c r="T319" s="48" t="str">
        <f>VLOOKUP(A319,'[28]Audit information - OS'!A:K,5,FALSE)</f>
        <v>Financially unqualified with no findings on predetermined objectives or compliance with laws and regulations</v>
      </c>
      <c r="U319" s="48">
        <f>VLOOKUP(A319,'[28]Audit information - OS'!A:L,6,FALSE)</f>
        <v>0</v>
      </c>
      <c r="V319" s="48">
        <f>VLOOKUP(A319,'[28]Audit information - OS'!A:M,7,FALSE)</f>
        <v>0</v>
      </c>
      <c r="W319" s="48" t="str">
        <f>VLOOKUP(A319,'[28]Audit information - OS'!A:N,2,FALSE)</f>
        <v>Financially unqualified with no findings on predetermined objectives or compliance with laws and regulations</v>
      </c>
      <c r="X319" s="48" t="str">
        <f>VLOOKUP(A319,'[28]Audit information - OS'!A:O,3,FALSE)</f>
        <v>2024/07/31</v>
      </c>
      <c r="Y319" s="2" t="e">
        <f>VLOOKUP(A319,'[28]AGSA - SOE'!A:A,1,FALSE)</f>
        <v>#N/A</v>
      </c>
      <c r="Z319" s="2" t="str">
        <f>(IFERROR(VLOOKUP(A319,'[28]KSD auditees'!A:A,1,FALSE),"0"))</f>
        <v>0</v>
      </c>
      <c r="AA319" s="29">
        <f>VLOOKUP(A319,[28]Budget!A:L,10,FALSE)</f>
        <v>225900000</v>
      </c>
      <c r="AB319" s="49" t="str">
        <f>IF(_xlfn.XLOOKUP(A319,'[28]Outstanding audits'!A:A,'[28]Outstanding audits'!A:A,"",0)="","No","Yes")</f>
        <v>No</v>
      </c>
      <c r="AC319" s="29">
        <f>_xlfn.XLOOKUP(A319,'[28]Budget 18-19'!A:A,'[28]Budget 18-19'!J:J,"0")</f>
        <v>190156000</v>
      </c>
      <c r="AD319" s="49" t="str">
        <f>_xlfn.XLOOKUP(A319,'[28]ASMIS 2022-23'!A:A,'[28]ASMIS 2022-23'!I:I,"",0)</f>
        <v>Unqualified with no findings</v>
      </c>
      <c r="AJ319" s="29">
        <f>_xlfn.XLOOKUP(A319,'[28]Budget 22-23'!A:A,'[28]Budget 22-23'!J:J,"0")</f>
        <v>220641000</v>
      </c>
      <c r="AM319" s="29">
        <f>VLOOKUP(A319,[28]Budget!A:L,11,FALSE)</f>
        <v>0</v>
      </c>
      <c r="AN319" s="29">
        <f>VLOOKUP(A319,[28]Budget!A:L,12,FALSE)</f>
        <v>225900000</v>
      </c>
      <c r="AP319" s="50">
        <f t="shared" si="5"/>
        <v>0</v>
      </c>
    </row>
    <row r="320" spans="1:42" ht="21" customHeight="1" x14ac:dyDescent="0.25">
      <c r="A320" s="43">
        <v>288</v>
      </c>
      <c r="B320" s="44" t="s">
        <v>980</v>
      </c>
      <c r="C320" s="44" t="s">
        <v>323</v>
      </c>
      <c r="D320" s="44" t="s">
        <v>448</v>
      </c>
      <c r="E320" s="44" t="s">
        <v>941</v>
      </c>
      <c r="F320" s="44" t="s">
        <v>437</v>
      </c>
      <c r="G320" s="44" t="s">
        <v>1</v>
      </c>
      <c r="H320" s="44" t="s">
        <v>447</v>
      </c>
      <c r="I320" s="44" t="s">
        <v>1</v>
      </c>
      <c r="J320" s="52" t="s">
        <v>26</v>
      </c>
      <c r="K320" s="52" t="s">
        <v>26</v>
      </c>
      <c r="L320" s="52" t="s">
        <v>26</v>
      </c>
      <c r="M320" s="69" t="s">
        <v>94</v>
      </c>
      <c r="N320" s="64" t="s">
        <v>94</v>
      </c>
      <c r="O320" s="47" t="str">
        <f>VLOOKUP(A320,'[28]191-2022-23'!A:P,13,FALSE)</f>
        <v>Qualified</v>
      </c>
      <c r="Q320" s="2" t="str">
        <f>VLOOKUP(A320,'[28]Audit information - OS'!A:J,4,FALSE)</f>
        <v>Unchanged</v>
      </c>
      <c r="R320" s="2" t="s">
        <v>29</v>
      </c>
      <c r="S320" s="2" t="s">
        <v>18</v>
      </c>
      <c r="T320" s="48" t="str">
        <f>VLOOKUP(A320,'[28]Audit information - OS'!A:K,5,FALSE)</f>
        <v>Qualified</v>
      </c>
      <c r="U320" s="48">
        <f>VLOOKUP(A320,'[28]Audit information - OS'!A:L,6,FALSE)</f>
        <v>0</v>
      </c>
      <c r="V320" s="48">
        <f>VLOOKUP(A320,'[28]Audit information - OS'!A:M,7,FALSE)</f>
        <v>0</v>
      </c>
      <c r="W320" s="48" t="str">
        <f>VLOOKUP(A320,'[28]Audit information - OS'!A:N,2,FALSE)</f>
        <v>Qualified</v>
      </c>
      <c r="X320" s="48" t="str">
        <f>VLOOKUP(A320,'[28]Audit information - OS'!A:O,3,FALSE)</f>
        <v>2024/07/31</v>
      </c>
      <c r="Y320" s="2" t="e">
        <f>VLOOKUP(A320,'[28]AGSA - SOE'!A:A,1,FALSE)</f>
        <v>#N/A</v>
      </c>
      <c r="Z320" s="2" t="str">
        <f>(IFERROR(VLOOKUP(A320,'[28]KSD auditees'!A:A,1,FALSE),"0"))</f>
        <v>0</v>
      </c>
      <c r="AA320" s="29">
        <f>VLOOKUP(A320,[28]Budget!A:L,10,FALSE)</f>
        <v>5431851000</v>
      </c>
      <c r="AB320" s="49" t="str">
        <f>IF(_xlfn.XLOOKUP(A320,'[28]Outstanding audits'!A:A,'[28]Outstanding audits'!A:A,"",0)="","No","Yes")</f>
        <v>No</v>
      </c>
      <c r="AC320" s="29">
        <f>_xlfn.XLOOKUP(A320,'[28]Budget 18-19'!A:A,'[28]Budget 18-19'!J:J,"0")</f>
        <v>3992669000</v>
      </c>
      <c r="AD320" s="49" t="str">
        <f>_xlfn.XLOOKUP(A320,'[28]ASMIS 2022-23'!A:A,'[28]ASMIS 2022-23'!I:I,"",0)</f>
        <v>Qualified</v>
      </c>
      <c r="AJ320" s="29">
        <f>_xlfn.XLOOKUP(A320,'[28]Budget 22-23'!A:A,'[28]Budget 22-23'!J:J,"0")</f>
        <v>4104849000</v>
      </c>
      <c r="AM320" s="29">
        <f>VLOOKUP(A320,[28]Budget!A:L,11,FALSE)</f>
        <v>154404000</v>
      </c>
      <c r="AN320" s="29">
        <f>VLOOKUP(A320,[28]Budget!A:L,12,FALSE)</f>
        <v>5277447000</v>
      </c>
      <c r="AP320" s="50">
        <f t="shared" si="5"/>
        <v>0</v>
      </c>
    </row>
    <row r="321" spans="1:42" ht="29.25" customHeight="1" x14ac:dyDescent="0.25">
      <c r="A321" s="43">
        <v>289</v>
      </c>
      <c r="B321" s="44" t="s">
        <v>77</v>
      </c>
      <c r="C321" s="44" t="s">
        <v>323</v>
      </c>
      <c r="D321" s="44" t="s">
        <v>448</v>
      </c>
      <c r="E321" s="44" t="s">
        <v>1086</v>
      </c>
      <c r="F321" s="44" t="s">
        <v>437</v>
      </c>
      <c r="G321" s="44" t="s">
        <v>1</v>
      </c>
      <c r="H321" s="44" t="s">
        <v>447</v>
      </c>
      <c r="I321" s="44" t="s">
        <v>1</v>
      </c>
      <c r="J321" s="59" t="s">
        <v>39</v>
      </c>
      <c r="K321" s="59" t="s">
        <v>39</v>
      </c>
      <c r="L321" s="77" t="s">
        <v>299</v>
      </c>
      <c r="M321" s="51" t="s">
        <v>17</v>
      </c>
      <c r="N321" s="53" t="s">
        <v>26</v>
      </c>
      <c r="O321" s="47" t="str">
        <f>VLOOKUP(A321,'[28]191-2022-23'!A:P,13,FALSE)</f>
        <v>Qualified</v>
      </c>
      <c r="Q321" s="2" t="s">
        <v>509</v>
      </c>
      <c r="R321" s="2" t="s">
        <v>509</v>
      </c>
      <c r="S321" s="2" t="s">
        <v>509</v>
      </c>
      <c r="T321" s="48">
        <f>VLOOKUP(A321,'[28]Audit information - OS'!A:K,5,FALSE)</f>
        <v>0</v>
      </c>
      <c r="U321" s="48" t="str">
        <f>VLOOKUP(A321,'[28]Audit information - OS'!A:L,6,FALSE)</f>
        <v>AFS outstanding</v>
      </c>
      <c r="V321" s="48">
        <f>VLOOKUP(A321,'[28]Audit information - OS'!A:M,7,FALSE)</f>
        <v>0</v>
      </c>
      <c r="W321" s="48" t="str">
        <f>VLOOKUP(A321,'[28]Audit information - OS'!A:N,2,FALSE)</f>
        <v>Adverse</v>
      </c>
      <c r="X321" s="48" t="str">
        <f>VLOOKUP(A321,'[28]Audit information - OS'!A:O,3,FALSE)</f>
        <v>2025/02/28</v>
      </c>
      <c r="Y321" s="2" t="e">
        <f>VLOOKUP(A321,'[28]AGSA - SOE'!A:A,1,FALSE)</f>
        <v>#N/A</v>
      </c>
      <c r="Z321" s="2">
        <f>(IFERROR(VLOOKUP(A321,'[28]KSD auditees'!A:A,1,FALSE),"0"))</f>
        <v>289</v>
      </c>
      <c r="AA321" s="29">
        <f>VLOOKUP(A321,[28]Budget!A:L,10,FALSE)</f>
        <v>63479591700</v>
      </c>
      <c r="AB321" s="49" t="str">
        <f>IF(_xlfn.XLOOKUP(A321,'[28]Outstanding audits'!A:A,'[28]Outstanding audits'!A:A,"",0)="","No","Yes")</f>
        <v>Yes</v>
      </c>
      <c r="AC321" s="29">
        <f>_xlfn.XLOOKUP(A321,'[28]Budget 18-19'!A:A,'[28]Budget 18-19'!J:J,"0")</f>
        <v>23522094000</v>
      </c>
      <c r="AD321" s="49" t="str">
        <f>_xlfn.XLOOKUP(A321,'[28]ASMIS 2022-23'!A:A,'[28]ASMIS 2022-23'!I:I,"",0)</f>
        <v>Audit not finalised at legislated date</v>
      </c>
      <c r="AJ321" s="29">
        <f>_xlfn.XLOOKUP(A321,'[28]Budget 22-23'!A:A,'[28]Budget 22-23'!J:J,"0")</f>
        <v>60456754000</v>
      </c>
      <c r="AM321" s="29">
        <f>VLOOKUP(A321,[28]Budget!A:L,11,FALSE)</f>
        <v>53905950</v>
      </c>
      <c r="AN321" s="29">
        <f>VLOOKUP(A321,[28]Budget!A:L,12,FALSE)</f>
        <v>63425685750</v>
      </c>
      <c r="AP321" s="50">
        <f t="shared" si="5"/>
        <v>0</v>
      </c>
    </row>
    <row r="322" spans="1:42" ht="30" customHeight="1" x14ac:dyDescent="0.25">
      <c r="A322" s="43">
        <v>1011</v>
      </c>
      <c r="B322" s="44" t="s">
        <v>148</v>
      </c>
      <c r="C322" s="44" t="s">
        <v>323</v>
      </c>
      <c r="D322" s="44" t="s">
        <v>448</v>
      </c>
      <c r="E322" s="44" t="s">
        <v>683</v>
      </c>
      <c r="F322" s="44" t="s">
        <v>437</v>
      </c>
      <c r="G322" s="44" t="s">
        <v>1</v>
      </c>
      <c r="H322" s="44" t="s">
        <v>698</v>
      </c>
      <c r="I322" s="44" t="s">
        <v>1</v>
      </c>
      <c r="J322" s="52" t="s">
        <v>26</v>
      </c>
      <c r="K322" s="45" t="s">
        <v>33</v>
      </c>
      <c r="L322" s="45" t="s">
        <v>33</v>
      </c>
      <c r="M322" s="45" t="s">
        <v>33</v>
      </c>
      <c r="N322" s="46" t="s">
        <v>33</v>
      </c>
      <c r="O322" s="47" t="str">
        <f>VLOOKUP(A322,'[28]191-2022-23'!A:P,13,FALSE)</f>
        <v>Unqualified with no findings</v>
      </c>
      <c r="Q322" s="2" t="str">
        <f>VLOOKUP(A322,'[28]Audit information - OS'!A:J,4,FALSE)</f>
        <v>Regressed</v>
      </c>
      <c r="R322" s="2" t="s">
        <v>27</v>
      </c>
      <c r="S322" s="2" t="s">
        <v>27</v>
      </c>
      <c r="T322" s="48" t="str">
        <f>VLOOKUP(A322,'[28]Audit information - OS'!A:K,5,FALSE)</f>
        <v>Qualified</v>
      </c>
      <c r="U322" s="48" t="str">
        <f>VLOOKUP(A322,'[28]Audit information - OS'!A:L,6,FALSE)</f>
        <v>AFS submitted late</v>
      </c>
      <c r="V322" s="48">
        <f>VLOOKUP(A322,'[28]Audit information - OS'!A:M,7,FALSE)</f>
        <v>0</v>
      </c>
      <c r="W322" s="48" t="str">
        <f>VLOOKUP(A322,'[28]Audit information - OS'!A:N,2,FALSE)</f>
        <v>Financially unqualified with no findings on predetermined objectives or compliance with laws and regulations</v>
      </c>
      <c r="X322" s="48" t="str">
        <f>VLOOKUP(A322,'[28]Audit information - OS'!A:O,3,FALSE)</f>
        <v>2024/07/31</v>
      </c>
      <c r="Y322" s="2" t="e">
        <f>VLOOKUP(A322,'[28]AGSA - SOE'!A:A,1,FALSE)</f>
        <v>#N/A</v>
      </c>
      <c r="Z322" s="2">
        <f>(IFERROR(VLOOKUP(A322,'[28]KSD auditees'!A:A,1,FALSE),"0"))</f>
        <v>1011</v>
      </c>
      <c r="AA322" s="29">
        <f>VLOOKUP(A322,[28]Budget!A:L,10,FALSE)</f>
        <v>821059000</v>
      </c>
      <c r="AB322" s="49" t="str">
        <f>IF(_xlfn.XLOOKUP(A322,'[28]Outstanding audits'!A:A,'[28]Outstanding audits'!A:A,"",0)="","No","Yes")</f>
        <v>No</v>
      </c>
      <c r="AC322" s="29">
        <f>_xlfn.XLOOKUP(A322,'[28]Budget 18-19'!A:A,'[28]Budget 18-19'!J:J,"0")</f>
        <v>509545000</v>
      </c>
      <c r="AD322" s="49" t="str">
        <f>_xlfn.XLOOKUP(A322,'[28]ASMIS 2022-23'!A:A,'[28]ASMIS 2022-23'!I:I,"",0)</f>
        <v>Unqualified with no findings</v>
      </c>
      <c r="AF322" s="2" t="str">
        <f>_xlfn.CONCAT(B322,", ")</f>
        <v xml:space="preserve">National Youth Development Agency, </v>
      </c>
      <c r="AJ322" s="29">
        <f>_xlfn.XLOOKUP(A322,'[28]Budget 22-23'!A:A,'[28]Budget 22-23'!J:J,"0")</f>
        <v>1220549000</v>
      </c>
      <c r="AM322" s="29">
        <f>VLOOKUP(A322,[28]Budget!A:L,11,FALSE)</f>
        <v>11332000</v>
      </c>
      <c r="AN322" s="29">
        <f>VLOOKUP(A322,[28]Budget!A:L,12,FALSE)</f>
        <v>809727000</v>
      </c>
      <c r="AP322" s="50">
        <f t="shared" si="5"/>
        <v>0</v>
      </c>
    </row>
    <row r="323" spans="1:42" ht="30" customHeight="1" x14ac:dyDescent="0.25">
      <c r="A323" s="43">
        <v>1330</v>
      </c>
      <c r="B323" s="44" t="s">
        <v>78</v>
      </c>
      <c r="C323" s="44" t="s">
        <v>379</v>
      </c>
      <c r="D323" s="44" t="s">
        <v>448</v>
      </c>
      <c r="E323" s="44" t="s">
        <v>658</v>
      </c>
      <c r="F323" s="44" t="s">
        <v>437</v>
      </c>
      <c r="G323" s="44" t="s">
        <v>1</v>
      </c>
      <c r="H323" s="44" t="s">
        <v>447</v>
      </c>
      <c r="I323" s="44" t="s">
        <v>1</v>
      </c>
      <c r="J323" s="51" t="s">
        <v>17</v>
      </c>
      <c r="K323" s="51" t="s">
        <v>17</v>
      </c>
      <c r="L323" s="51" t="s">
        <v>17</v>
      </c>
      <c r="M323" s="51" t="s">
        <v>17</v>
      </c>
      <c r="N323" s="54" t="s">
        <v>17</v>
      </c>
      <c r="O323" s="47" t="str">
        <f>VLOOKUP(A323,'[28]191-2022-23'!A:P,13,FALSE)</f>
        <v>Unqualified with findings</v>
      </c>
      <c r="Q323" s="2" t="str">
        <f>VLOOKUP(A323,'[28]Audit information - OS'!A:J,4,FALSE)</f>
        <v>Unchanged</v>
      </c>
      <c r="R323" s="2" t="s">
        <v>18</v>
      </c>
      <c r="S323" s="2" t="s">
        <v>18</v>
      </c>
      <c r="T323" s="48" t="str">
        <f>VLOOKUP(A323,'[28]Audit information - OS'!A:K,5,FALSE)</f>
        <v>Financially unqualified with findings on predetermined objectives and/or compliance with laws and regulations</v>
      </c>
      <c r="U323" s="48">
        <f>VLOOKUP(A323,'[28]Audit information - OS'!A:L,6,FALSE)</f>
        <v>0</v>
      </c>
      <c r="V323" s="48">
        <f>VLOOKUP(A323,'[28]Audit information - OS'!A:M,7,FALSE)</f>
        <v>0</v>
      </c>
      <c r="W323" s="48" t="str">
        <f>VLOOKUP(A323,'[28]Audit information - OS'!A:N,2,FALSE)</f>
        <v>Financially unqualified with findings on predetermined objectives and/or compliance with laws and regulations</v>
      </c>
      <c r="X323" s="48" t="str">
        <f>VLOOKUP(A323,'[28]Audit information - OS'!A:O,3,FALSE)</f>
        <v>2024/05/31</v>
      </c>
      <c r="Y323" s="2" t="e">
        <f>VLOOKUP(A323,'[28]AGSA - SOE'!A:A,1,FALSE)</f>
        <v>#N/A</v>
      </c>
      <c r="Z323" s="2">
        <f>(IFERROR(VLOOKUP(A323,'[28]KSD auditees'!A:A,1,FALSE),"0"))</f>
        <v>1330</v>
      </c>
      <c r="AA323" s="29">
        <f>VLOOKUP(A323,[28]Budget!A:L,10,FALSE)</f>
        <v>657324374.0086</v>
      </c>
      <c r="AB323" s="49" t="str">
        <f>IF(_xlfn.XLOOKUP(A323,'[28]Outstanding audits'!A:A,'[28]Outstanding audits'!A:A,"",0)="","No","Yes")</f>
        <v>No</v>
      </c>
      <c r="AC323" s="29">
        <f>_xlfn.XLOOKUP(A323,'[28]Budget 18-19'!A:A,'[28]Budget 18-19'!J:J,"0")</f>
        <v>301488000</v>
      </c>
      <c r="AD323" s="49" t="str">
        <f>_xlfn.XLOOKUP(A323,'[28]ASMIS 2022-23'!A:A,'[28]ASMIS 2022-23'!I:I,"",0)</f>
        <v>Unqualified with findings</v>
      </c>
      <c r="AJ323" s="29">
        <f>_xlfn.XLOOKUP(A323,'[28]Budget 22-23'!A:A,'[28]Budget 22-23'!J:J,"0")</f>
        <v>621678259.96000004</v>
      </c>
      <c r="AM323" s="29">
        <f>VLOOKUP(A323,[28]Budget!A:L,11,FALSE)</f>
        <v>173731062.64500001</v>
      </c>
      <c r="AN323" s="29">
        <f>VLOOKUP(A323,[28]Budget!A:L,12,FALSE)</f>
        <v>483593311.36360002</v>
      </c>
      <c r="AP323" s="50">
        <f t="shared" si="5"/>
        <v>0</v>
      </c>
    </row>
    <row r="324" spans="1:42" ht="21" customHeight="1" x14ac:dyDescent="0.25">
      <c r="A324" s="43">
        <v>297</v>
      </c>
      <c r="B324" s="55" t="s">
        <v>1045</v>
      </c>
      <c r="C324" s="44" t="s">
        <v>450</v>
      </c>
      <c r="D324" s="44" t="s">
        <v>448</v>
      </c>
      <c r="E324" s="44" t="s">
        <v>1021</v>
      </c>
      <c r="F324" s="44" t="s">
        <v>1021</v>
      </c>
      <c r="G324" s="44" t="s">
        <v>1</v>
      </c>
      <c r="H324" s="44" t="s">
        <v>1</v>
      </c>
      <c r="I324" s="44" t="s">
        <v>1</v>
      </c>
      <c r="J324" s="77" t="s">
        <v>299</v>
      </c>
      <c r="K324" s="52" t="s">
        <v>26</v>
      </c>
      <c r="L324" s="77" t="s">
        <v>299</v>
      </c>
      <c r="M324" s="69" t="s">
        <v>94</v>
      </c>
      <c r="N324" s="64" t="s">
        <v>94</v>
      </c>
      <c r="O324" s="47" t="str">
        <f>VLOOKUP(A324,'[28]191-2022-23'!A:P,13,FALSE)</f>
        <v>Disclaimer</v>
      </c>
      <c r="Q324" s="2" t="str">
        <f>VLOOKUP(A324,'[28]Audit information - OS'!A:J,4,FALSE)</f>
        <v>Regressed</v>
      </c>
      <c r="R324" s="2" t="s">
        <v>29</v>
      </c>
      <c r="S324" s="2" t="s">
        <v>29</v>
      </c>
      <c r="T324" s="48" t="str">
        <f>VLOOKUP(A324,'[28]Audit information - OS'!A:K,5,FALSE)</f>
        <v>Adverse</v>
      </c>
      <c r="U324" s="48">
        <f>VLOOKUP(A324,'[28]Audit information - OS'!A:L,6,FALSE)</f>
        <v>0</v>
      </c>
      <c r="V324" s="48">
        <f>VLOOKUP(A324,'[28]Audit information - OS'!A:M,7,FALSE)</f>
        <v>0</v>
      </c>
      <c r="W324" s="48" t="str">
        <f>VLOOKUP(A324,'[28]Audit information - OS'!A:N,2,FALSE)</f>
        <v>Adverse</v>
      </c>
      <c r="X324" s="48" t="str">
        <f>VLOOKUP(A324,'[28]Audit information - OS'!A:O,3,FALSE)</f>
        <v>2024/07/31</v>
      </c>
      <c r="Y324" s="2" t="e">
        <f>VLOOKUP(A324,'[28]AGSA - SOE'!A:A,1,FALSE)</f>
        <v>#N/A</v>
      </c>
      <c r="Z324" s="2" t="str">
        <f>(IFERROR(VLOOKUP(A324,'[28]KSD auditees'!A:A,1,FALSE),"0"))</f>
        <v>0</v>
      </c>
      <c r="AA324" s="29">
        <f>VLOOKUP(A324,[28]Budget!A:L,10,FALSE)</f>
        <v>304648000</v>
      </c>
      <c r="AB324" s="49" t="str">
        <f>IF(_xlfn.XLOOKUP(A324,'[28]Outstanding audits'!A:A,'[28]Outstanding audits'!A:A,"",0)="","No","Yes")</f>
        <v>No</v>
      </c>
      <c r="AC324" s="29">
        <f>_xlfn.XLOOKUP(A324,'[28]Budget 18-19'!A:A,'[28]Budget 18-19'!J:J,"0")</f>
        <v>349700000</v>
      </c>
      <c r="AD324" s="49" t="str">
        <f>_xlfn.XLOOKUP(A324,'[28]ASMIS 2022-23'!A:A,'[28]ASMIS 2022-23'!I:I,"",0)</f>
        <v>Qualified</v>
      </c>
      <c r="AJ324" s="29">
        <f>_xlfn.XLOOKUP(A324,'[28]Budget 22-23'!A:A,'[28]Budget 22-23'!J:J,"0")</f>
        <v>325115500</v>
      </c>
      <c r="AM324" s="29">
        <f>VLOOKUP(A324,[28]Budget!A:L,11,FALSE)</f>
        <v>11000000</v>
      </c>
      <c r="AN324" s="29">
        <f>VLOOKUP(A324,[28]Budget!A:L,12,FALSE)</f>
        <v>293648000</v>
      </c>
      <c r="AP324" s="50">
        <f t="shared" si="5"/>
        <v>0</v>
      </c>
    </row>
    <row r="325" spans="1:42" ht="30" customHeight="1" x14ac:dyDescent="0.25">
      <c r="A325" s="43">
        <v>1571</v>
      </c>
      <c r="B325" s="55" t="s">
        <v>1048</v>
      </c>
      <c r="C325" s="44" t="s">
        <v>325</v>
      </c>
      <c r="D325" s="44" t="s">
        <v>448</v>
      </c>
      <c r="E325" s="44" t="s">
        <v>1021</v>
      </c>
      <c r="F325" s="44" t="s">
        <v>1021</v>
      </c>
      <c r="G325" s="44" t="s">
        <v>1</v>
      </c>
      <c r="H325" s="44" t="s">
        <v>1</v>
      </c>
      <c r="I325" s="44" t="s">
        <v>1</v>
      </c>
      <c r="J325" s="69" t="s">
        <v>94</v>
      </c>
      <c r="K325" s="57" t="s">
        <v>1599</v>
      </c>
      <c r="L325" s="57" t="s">
        <v>1599</v>
      </c>
      <c r="M325" s="57" t="s">
        <v>1599</v>
      </c>
      <c r="N325" s="58" t="s">
        <v>1599</v>
      </c>
      <c r="O325" s="47" t="e">
        <f>VLOOKUP(A325,'[28]191-2022-23'!A:P,13,FALSE)</f>
        <v>#N/A</v>
      </c>
      <c r="Q325" s="56" t="s">
        <v>111</v>
      </c>
      <c r="R325" s="56" t="s">
        <v>111</v>
      </c>
      <c r="S325" s="56" t="s">
        <v>111</v>
      </c>
      <c r="T325" s="48" t="str">
        <f>VLOOKUP(A325,'[28]Audit information - OS'!A:K,5,FALSE)</f>
        <v>Disclaimer</v>
      </c>
      <c r="U325" s="48">
        <f>VLOOKUP(A325,'[28]Audit information - OS'!A:L,6,FALSE)</f>
        <v>0</v>
      </c>
      <c r="V325" s="48">
        <f>VLOOKUP(A325,'[28]Audit information - OS'!A:M,7,FALSE)</f>
        <v>0</v>
      </c>
      <c r="W325" s="48" t="str">
        <f>VLOOKUP(A325,'[28]Audit information - OS'!A:N,2,FALSE)</f>
        <v>Qualified</v>
      </c>
      <c r="X325" s="48" t="str">
        <f>VLOOKUP(A325,'[28]Audit information - OS'!A:O,3,FALSE)</f>
        <v>2024/07/31</v>
      </c>
      <c r="Y325" s="2" t="e">
        <f>VLOOKUP(A325,'[28]AGSA - SOE'!A:A,1,FALSE)</f>
        <v>#N/A</v>
      </c>
      <c r="Z325" s="2" t="str">
        <f>(IFERROR(VLOOKUP(A325,'[28]KSD auditees'!A:A,1,FALSE),"0"))</f>
        <v>0</v>
      </c>
      <c r="AA325" s="29">
        <f>VLOOKUP(A325,[28]Budget!A:L,10,FALSE)</f>
        <v>344424000</v>
      </c>
      <c r="AB325" s="49" t="str">
        <f>IF(_xlfn.XLOOKUP(A325,'[28]Outstanding audits'!A:A,'[28]Outstanding audits'!A:A,"",0)="","No","Yes")</f>
        <v>No</v>
      </c>
      <c r="AC325" s="29" t="str">
        <f>_xlfn.XLOOKUP(A325,'[28]Budget 18-19'!A:A,'[28]Budget 18-19'!J:J,"0")</f>
        <v>0</v>
      </c>
      <c r="AD325" s="49" t="str">
        <f>_xlfn.XLOOKUP(A325,'[28]ASMIS 2022-23'!A:A,'[28]ASMIS 2022-23'!I:I,"",0)</f>
        <v/>
      </c>
      <c r="AJ325" s="29" t="str">
        <f>_xlfn.XLOOKUP(A325,'[28]Budget 22-23'!A:A,'[28]Budget 22-23'!J:J,"0")</f>
        <v>0</v>
      </c>
      <c r="AM325" s="29">
        <f>VLOOKUP(A325,[28]Budget!A:L,11,FALSE)</f>
        <v>21662919</v>
      </c>
      <c r="AN325" s="29">
        <f>VLOOKUP(A325,[28]Budget!A:L,12,FALSE)</f>
        <v>322761081</v>
      </c>
      <c r="AP325" s="50">
        <f t="shared" si="5"/>
        <v>0</v>
      </c>
    </row>
    <row r="326" spans="1:42" ht="21" customHeight="1" x14ac:dyDescent="0.25">
      <c r="A326" s="43">
        <v>563</v>
      </c>
      <c r="B326" s="55" t="s">
        <v>1049</v>
      </c>
      <c r="C326" s="44" t="s">
        <v>450</v>
      </c>
      <c r="D326" s="44" t="s">
        <v>448</v>
      </c>
      <c r="E326" s="44" t="s">
        <v>1021</v>
      </c>
      <c r="F326" s="44" t="s">
        <v>1021</v>
      </c>
      <c r="G326" s="44" t="s">
        <v>1</v>
      </c>
      <c r="H326" s="44" t="s">
        <v>1</v>
      </c>
      <c r="I326" s="44" t="s">
        <v>1</v>
      </c>
      <c r="J326" s="59" t="s">
        <v>39</v>
      </c>
      <c r="K326" s="59" t="s">
        <v>39</v>
      </c>
      <c r="L326" s="59" t="s">
        <v>39</v>
      </c>
      <c r="M326" s="59" t="s">
        <v>39</v>
      </c>
      <c r="N326" s="71" t="s">
        <v>39</v>
      </c>
      <c r="O326" s="47" t="str">
        <f>VLOOKUP(A326,'[28]191-2022-23'!A:P,13,FALSE)</f>
        <v>Disclaimer</v>
      </c>
      <c r="Q326" s="2" t="s">
        <v>509</v>
      </c>
      <c r="R326" s="2" t="s">
        <v>509</v>
      </c>
      <c r="S326" s="2" t="s">
        <v>509</v>
      </c>
      <c r="T326" s="48">
        <f>VLOOKUP(A326,'[28]Audit information - OS'!A:K,5,FALSE)</f>
        <v>0</v>
      </c>
      <c r="U326" s="48" t="str">
        <f>VLOOKUP(A326,'[28]Audit information - OS'!A:L,6,FALSE)</f>
        <v>AFS outstanding</v>
      </c>
      <c r="V326" s="48">
        <f>VLOOKUP(A326,'[28]Audit information - OS'!A:M,7,FALSE)</f>
        <v>0</v>
      </c>
      <c r="W326" s="48">
        <f>VLOOKUP(A326,'[28]Audit information - OS'!A:N,2,FALSE)</f>
        <v>0</v>
      </c>
      <c r="X326" s="48">
        <f>VLOOKUP(A326,'[28]Audit information - OS'!A:O,3,FALSE)</f>
        <v>0</v>
      </c>
      <c r="Y326" s="2" t="e">
        <f>VLOOKUP(A326,'[28]AGSA - SOE'!A:A,1,FALSE)</f>
        <v>#N/A</v>
      </c>
      <c r="Z326" s="2" t="str">
        <f>(IFERROR(VLOOKUP(A326,'[28]KSD auditees'!A:A,1,FALSE),"0"))</f>
        <v>0</v>
      </c>
      <c r="AA326" s="29" t="str">
        <f>VLOOKUP(A326,[28]Budget!A:L,10,FALSE)</f>
        <v/>
      </c>
      <c r="AB326" s="49" t="str">
        <f>IF(_xlfn.XLOOKUP(A326,'[28]Outstanding audits'!A:A,'[28]Outstanding audits'!A:A,"",0)="","No","Yes")</f>
        <v>Yes</v>
      </c>
      <c r="AC326" s="29">
        <f>_xlfn.XLOOKUP(A326,'[28]Budget 18-19'!A:A,'[28]Budget 18-19'!J:J,"0")</f>
        <v>1145478200</v>
      </c>
      <c r="AD326" s="49" t="str">
        <f>_xlfn.XLOOKUP(A326,'[28]ASMIS 2022-23'!A:A,'[28]ASMIS 2022-23'!I:I,"",0)</f>
        <v>Audit not finalised at legislated date</v>
      </c>
      <c r="AJ326" s="29" t="str">
        <f>_xlfn.XLOOKUP(A326,'[28]Budget 22-23'!A:A,'[28]Budget 22-23'!J:J,"0")</f>
        <v/>
      </c>
      <c r="AM326" s="29" t="str">
        <f>VLOOKUP(A326,[28]Budget!A:L,11,FALSE)</f>
        <v/>
      </c>
      <c r="AN326" s="29" t="str">
        <f>VLOOKUP(A326,[28]Budget!A:L,12,FALSE)</f>
        <v/>
      </c>
      <c r="AP326" s="50">
        <v>0</v>
      </c>
    </row>
    <row r="327" spans="1:42" ht="21" customHeight="1" x14ac:dyDescent="0.25">
      <c r="A327" s="43">
        <v>302</v>
      </c>
      <c r="B327" s="55" t="s">
        <v>1050</v>
      </c>
      <c r="C327" s="44" t="s">
        <v>450</v>
      </c>
      <c r="D327" s="44" t="s">
        <v>448</v>
      </c>
      <c r="E327" s="44" t="s">
        <v>1021</v>
      </c>
      <c r="F327" s="44" t="s">
        <v>1021</v>
      </c>
      <c r="G327" s="44" t="s">
        <v>1</v>
      </c>
      <c r="H327" s="44" t="s">
        <v>1</v>
      </c>
      <c r="I327" s="44" t="s">
        <v>1</v>
      </c>
      <c r="J327" s="59" t="s">
        <v>39</v>
      </c>
      <c r="K327" s="59" t="s">
        <v>39</v>
      </c>
      <c r="L327" s="59" t="s">
        <v>39</v>
      </c>
      <c r="M327" s="59" t="s">
        <v>39</v>
      </c>
      <c r="N327" s="71" t="s">
        <v>39</v>
      </c>
      <c r="O327" s="47" t="str">
        <f>VLOOKUP(A327,'[28]191-2022-23'!A:P,13,FALSE)</f>
        <v>Disclaimer</v>
      </c>
      <c r="Q327" s="2" t="s">
        <v>509</v>
      </c>
      <c r="R327" s="2" t="s">
        <v>509</v>
      </c>
      <c r="S327" s="2" t="s">
        <v>509</v>
      </c>
      <c r="T327" s="48">
        <f>VLOOKUP(A327,'[28]Audit information - OS'!A:K,5,FALSE)</f>
        <v>0</v>
      </c>
      <c r="U327" s="48" t="str">
        <f>VLOOKUP(A327,'[28]Audit information - OS'!A:L,6,FALSE)</f>
        <v>AFS outstanding</v>
      </c>
      <c r="V327" s="48">
        <f>VLOOKUP(A327,'[28]Audit information - OS'!A:M,7,FALSE)</f>
        <v>0</v>
      </c>
      <c r="W327" s="48">
        <f>VLOOKUP(A327,'[28]Audit information - OS'!A:N,2,FALSE)</f>
        <v>0</v>
      </c>
      <c r="X327" s="48">
        <f>VLOOKUP(A327,'[28]Audit information - OS'!A:O,3,FALSE)</f>
        <v>0</v>
      </c>
      <c r="Y327" s="2" t="e">
        <f>VLOOKUP(A327,'[28]AGSA - SOE'!A:A,1,FALSE)</f>
        <v>#N/A</v>
      </c>
      <c r="Z327" s="2" t="str">
        <f>(IFERROR(VLOOKUP(A327,'[28]KSD auditees'!A:A,1,FALSE),"0"))</f>
        <v>0</v>
      </c>
      <c r="AA327" s="29" t="str">
        <f>VLOOKUP(A327,[28]Budget!A:L,10,FALSE)</f>
        <v/>
      </c>
      <c r="AB327" s="49" t="str">
        <f>IF(_xlfn.XLOOKUP(A327,'[28]Outstanding audits'!A:A,'[28]Outstanding audits'!A:A,"",0)="","No","Yes")</f>
        <v>Yes</v>
      </c>
      <c r="AC327" s="29">
        <f>_xlfn.XLOOKUP(A327,'[28]Budget 18-19'!A:A,'[28]Budget 18-19'!J:J,"0")</f>
        <v>21350699</v>
      </c>
      <c r="AD327" s="49" t="str">
        <f>_xlfn.XLOOKUP(A327,'[28]ASMIS 2022-23'!A:A,'[28]ASMIS 2022-23'!I:I,"",0)</f>
        <v>Audit not finalised at legislated date</v>
      </c>
      <c r="AJ327" s="29" t="str">
        <f>_xlfn.XLOOKUP(A327,'[28]Budget 22-23'!A:A,'[28]Budget 22-23'!J:J,"0")</f>
        <v/>
      </c>
      <c r="AM327" s="29" t="str">
        <f>VLOOKUP(A327,[28]Budget!A:L,11,FALSE)</f>
        <v/>
      </c>
      <c r="AN327" s="29" t="str">
        <f>VLOOKUP(A327,[28]Budget!A:L,12,FALSE)</f>
        <v/>
      </c>
      <c r="AP327" s="50">
        <v>0</v>
      </c>
    </row>
    <row r="328" spans="1:42" ht="21" customHeight="1" x14ac:dyDescent="0.25">
      <c r="A328" s="43">
        <v>1331</v>
      </c>
      <c r="B328" s="44" t="s">
        <v>79</v>
      </c>
      <c r="C328" s="44" t="s">
        <v>379</v>
      </c>
      <c r="D328" s="44" t="s">
        <v>448</v>
      </c>
      <c r="E328" s="44" t="s">
        <v>1065</v>
      </c>
      <c r="F328" s="44" t="s">
        <v>437</v>
      </c>
      <c r="G328" s="44" t="s">
        <v>1</v>
      </c>
      <c r="H328" s="44" t="s">
        <v>447</v>
      </c>
      <c r="I328" s="44" t="s">
        <v>1</v>
      </c>
      <c r="J328" s="51" t="s">
        <v>17</v>
      </c>
      <c r="K328" s="52" t="s">
        <v>26</v>
      </c>
      <c r="L328" s="51" t="s">
        <v>17</v>
      </c>
      <c r="M328" s="51" t="s">
        <v>17</v>
      </c>
      <c r="N328" s="54" t="s">
        <v>17</v>
      </c>
      <c r="O328" s="47" t="str">
        <f>VLOOKUP(A328,'[28]191-2022-23'!A:P,13,FALSE)</f>
        <v>Unqualified with findings</v>
      </c>
      <c r="Q328" s="2" t="str">
        <f>VLOOKUP(A328,'[28]Audit information - OS'!A:J,4,FALSE)</f>
        <v>Improved</v>
      </c>
      <c r="R328" s="2" t="s">
        <v>18</v>
      </c>
      <c r="S328" s="2" t="s">
        <v>18</v>
      </c>
      <c r="T328" s="48" t="str">
        <f>VLOOKUP(A328,'[28]Audit information - OS'!A:K,5,FALSE)</f>
        <v>Financially unqualified with findings on predetermined objectives and/or compliance with laws and regulations</v>
      </c>
      <c r="U328" s="72" t="s">
        <v>1600</v>
      </c>
      <c r="V328" s="48">
        <f>VLOOKUP(A328,'[28]Audit information - OS'!A:M,7,FALSE)</f>
        <v>0</v>
      </c>
      <c r="W328" s="48" t="str">
        <f>VLOOKUP(A328,'[28]Audit information - OS'!A:N,2,FALSE)</f>
        <v>Qualified</v>
      </c>
      <c r="X328" s="48" t="str">
        <f>VLOOKUP(A328,'[28]Audit information - OS'!A:O,3,FALSE)</f>
        <v>2024/05/31</v>
      </c>
      <c r="Y328" s="2" t="e">
        <f>VLOOKUP(A328,'[28]AGSA - SOE'!A:A,1,FALSE)</f>
        <v>#N/A</v>
      </c>
      <c r="Z328" s="2">
        <f>(IFERROR(VLOOKUP(A328,'[28]KSD auditees'!A:A,1,FALSE),"0"))</f>
        <v>1331</v>
      </c>
      <c r="AA328" s="29">
        <f>VLOOKUP(A328,[28]Budget!A:L,10,FALSE)</f>
        <v>143386494.88</v>
      </c>
      <c r="AB328" s="49" t="str">
        <f>IF(_xlfn.XLOOKUP(A328,'[28]Outstanding audits'!A:A,'[28]Outstanding audits'!A:A,"",0)="","No","Yes")</f>
        <v>No</v>
      </c>
      <c r="AC328" s="29">
        <f>_xlfn.XLOOKUP(A328,'[28]Budget 18-19'!A:A,'[28]Budget 18-19'!J:J,"0")</f>
        <v>179471772.50999999</v>
      </c>
      <c r="AD328" s="49" t="str">
        <f>_xlfn.XLOOKUP(A328,'[28]ASMIS 2022-23'!A:A,'[28]ASMIS 2022-23'!I:I,"",0)</f>
        <v>Qualified</v>
      </c>
      <c r="AJ328" s="29">
        <f>_xlfn.XLOOKUP(A328,'[28]Budget 22-23'!A:A,'[28]Budget 22-23'!J:J,"0")</f>
        <v>160014053.44999999</v>
      </c>
      <c r="AM328" s="29">
        <f>VLOOKUP(A328,[28]Budget!A:L,11,FALSE)</f>
        <v>5875000</v>
      </c>
      <c r="AN328" s="29">
        <f>VLOOKUP(A328,[28]Budget!A:L,12,FALSE)</f>
        <v>137511494.88</v>
      </c>
      <c r="AP328" s="50">
        <f t="shared" ref="AP328:AP391" si="6">AA328-(AM328+AN328)</f>
        <v>0</v>
      </c>
    </row>
    <row r="329" spans="1:42" ht="20.25" customHeight="1" x14ac:dyDescent="0.25">
      <c r="A329" s="43">
        <v>1332</v>
      </c>
      <c r="B329" s="44" t="s">
        <v>80</v>
      </c>
      <c r="C329" s="44" t="s">
        <v>379</v>
      </c>
      <c r="D329" s="44" t="s">
        <v>448</v>
      </c>
      <c r="E329" s="44" t="s">
        <v>1065</v>
      </c>
      <c r="F329" s="44" t="s">
        <v>437</v>
      </c>
      <c r="G329" s="44" t="s">
        <v>1</v>
      </c>
      <c r="H329" s="44" t="s">
        <v>447</v>
      </c>
      <c r="I329" s="44" t="s">
        <v>1</v>
      </c>
      <c r="J329" s="52" t="s">
        <v>26</v>
      </c>
      <c r="K329" s="52" t="s">
        <v>26</v>
      </c>
      <c r="L329" s="52" t="s">
        <v>26</v>
      </c>
      <c r="M329" s="51" t="s">
        <v>17</v>
      </c>
      <c r="N329" s="53" t="s">
        <v>26</v>
      </c>
      <c r="O329" s="47" t="str">
        <f>VLOOKUP(A329,'[28]191-2022-23'!A:P,13,FALSE)</f>
        <v>Unqualified with findings</v>
      </c>
      <c r="Q329" s="2" t="str">
        <f>VLOOKUP(A329,'[28]Audit information - OS'!A:J,4,FALSE)</f>
        <v>Unchanged</v>
      </c>
      <c r="R329" s="2" t="s">
        <v>18</v>
      </c>
      <c r="S329" s="2" t="s">
        <v>27</v>
      </c>
      <c r="T329" s="48" t="str">
        <f>VLOOKUP(A329,'[28]Audit information - OS'!A:K,5,FALSE)</f>
        <v>Qualified</v>
      </c>
      <c r="U329" s="48">
        <f>VLOOKUP(A329,'[28]Audit information - OS'!A:L,6,FALSE)</f>
        <v>0</v>
      </c>
      <c r="V329" s="48">
        <f>VLOOKUP(A329,'[28]Audit information - OS'!A:M,7,FALSE)</f>
        <v>0</v>
      </c>
      <c r="W329" s="48" t="str">
        <f>VLOOKUP(A329,'[28]Audit information - OS'!A:N,2,FALSE)</f>
        <v>Qualified</v>
      </c>
      <c r="X329" s="48" t="str">
        <f>VLOOKUP(A329,'[28]Audit information - OS'!A:O,3,FALSE)</f>
        <v>2024/05/31</v>
      </c>
      <c r="Y329" s="2" t="e">
        <f>VLOOKUP(A329,'[28]AGSA - SOE'!A:A,1,FALSE)</f>
        <v>#N/A</v>
      </c>
      <c r="Z329" s="2">
        <f>(IFERROR(VLOOKUP(A329,'[28]KSD auditees'!A:A,1,FALSE),"0"))</f>
        <v>1332</v>
      </c>
      <c r="AA329" s="29">
        <f>VLOOKUP(A329,[28]Budget!A:L,10,FALSE)</f>
        <v>258355753</v>
      </c>
      <c r="AB329" s="49" t="str">
        <f>IF(_xlfn.XLOOKUP(A329,'[28]Outstanding audits'!A:A,'[28]Outstanding audits'!A:A,"",0)="","No","Yes")</f>
        <v>No</v>
      </c>
      <c r="AC329" s="29">
        <f>_xlfn.XLOOKUP(A329,'[28]Budget 18-19'!A:A,'[28]Budget 18-19'!J:J,"0")</f>
        <v>193836653</v>
      </c>
      <c r="AD329" s="49" t="str">
        <f>_xlfn.XLOOKUP(A329,'[28]ASMIS 2022-23'!A:A,'[28]ASMIS 2022-23'!I:I,"",0)</f>
        <v>Qualified</v>
      </c>
      <c r="AJ329" s="29">
        <f>_xlfn.XLOOKUP(A329,'[28]Budget 22-23'!A:A,'[28]Budget 22-23'!J:J,"0")</f>
        <v>214165408</v>
      </c>
      <c r="AM329" s="29">
        <f>VLOOKUP(A329,[28]Budget!A:L,11,FALSE)</f>
        <v>20000000</v>
      </c>
      <c r="AN329" s="29">
        <f>VLOOKUP(A329,[28]Budget!A:L,12,FALSE)</f>
        <v>238355753</v>
      </c>
      <c r="AP329" s="50">
        <f t="shared" si="6"/>
        <v>0</v>
      </c>
    </row>
    <row r="330" spans="1:42" ht="21" customHeight="1" x14ac:dyDescent="0.25">
      <c r="A330" s="43">
        <v>1339</v>
      </c>
      <c r="B330" s="44" t="s">
        <v>81</v>
      </c>
      <c r="C330" s="44" t="s">
        <v>379</v>
      </c>
      <c r="D330" s="44" t="s">
        <v>448</v>
      </c>
      <c r="E330" s="44" t="s">
        <v>1086</v>
      </c>
      <c r="F330" s="44" t="s">
        <v>437</v>
      </c>
      <c r="G330" s="44" t="s">
        <v>1</v>
      </c>
      <c r="H330" s="44" t="s">
        <v>447</v>
      </c>
      <c r="I330" s="44" t="s">
        <v>1</v>
      </c>
      <c r="J330" s="45" t="s">
        <v>33</v>
      </c>
      <c r="K330" s="45" t="s">
        <v>33</v>
      </c>
      <c r="L330" s="45" t="s">
        <v>33</v>
      </c>
      <c r="M330" s="45" t="s">
        <v>33</v>
      </c>
      <c r="N330" s="46" t="s">
        <v>33</v>
      </c>
      <c r="O330" s="47" t="str">
        <f>VLOOKUP(A330,'[28]191-2022-23'!A:P,13,FALSE)</f>
        <v>Unqualified with no findings</v>
      </c>
      <c r="Q330" s="2" t="str">
        <f>VLOOKUP(A330,'[28]Audit information - OS'!A:J,4,FALSE)</f>
        <v>Unchanged</v>
      </c>
      <c r="R330" s="2" t="s">
        <v>18</v>
      </c>
      <c r="S330" s="2" t="s">
        <v>18</v>
      </c>
      <c r="T330" s="48" t="str">
        <f>VLOOKUP(A330,'[28]Audit information - OS'!A:K,5,FALSE)</f>
        <v>Financially unqualified with no findings on predetermined objectives or compliance with laws and regulations</v>
      </c>
      <c r="U330" s="72" t="s">
        <v>1600</v>
      </c>
      <c r="V330" s="48">
        <f>VLOOKUP(A330,'[28]Audit information - OS'!A:M,7,FALSE)</f>
        <v>0</v>
      </c>
      <c r="W330" s="48" t="str">
        <f>VLOOKUP(A330,'[28]Audit information - OS'!A:N,2,FALSE)</f>
        <v>Financially unqualified with no findings on predetermined objectives or compliance with laws and regulations</v>
      </c>
      <c r="X330" s="48" t="str">
        <f>VLOOKUP(A330,'[28]Audit information - OS'!A:O,3,FALSE)</f>
        <v>2024/05/31</v>
      </c>
      <c r="Y330" s="2" t="e">
        <f>VLOOKUP(A330,'[28]AGSA - SOE'!A:A,1,FALSE)</f>
        <v>#N/A</v>
      </c>
      <c r="Z330" s="2">
        <f>(IFERROR(VLOOKUP(A330,'[28]KSD auditees'!A:A,1,FALSE),"0"))</f>
        <v>1339</v>
      </c>
      <c r="AA330" s="29">
        <f>VLOOKUP(A330,[28]Budget!A:L,10,FALSE)</f>
        <v>509705682</v>
      </c>
      <c r="AB330" s="49" t="str">
        <f>IF(_xlfn.XLOOKUP(A330,'[28]Outstanding audits'!A:A,'[28]Outstanding audits'!A:A,"",0)="","No","Yes")</f>
        <v>No</v>
      </c>
      <c r="AC330" s="29">
        <f>_xlfn.XLOOKUP(A330,'[28]Budget 18-19'!A:A,'[28]Budget 18-19'!J:J,"0")</f>
        <v>389188920</v>
      </c>
      <c r="AD330" s="49" t="str">
        <f>_xlfn.XLOOKUP(A330,'[28]ASMIS 2022-23'!A:A,'[28]ASMIS 2022-23'!I:I,"",0)</f>
        <v>Unqualified with no findings</v>
      </c>
      <c r="AJ330" s="29">
        <f>_xlfn.XLOOKUP(A330,'[28]Budget 22-23'!A:A,'[28]Budget 22-23'!J:J,"0")</f>
        <v>489740432</v>
      </c>
      <c r="AM330" s="29">
        <f>VLOOKUP(A330,[28]Budget!A:L,11,FALSE)</f>
        <v>54298086</v>
      </c>
      <c r="AN330" s="29">
        <f>VLOOKUP(A330,[28]Budget!A:L,12,FALSE)</f>
        <v>455407596</v>
      </c>
      <c r="AP330" s="50">
        <f t="shared" si="6"/>
        <v>0</v>
      </c>
    </row>
    <row r="331" spans="1:42" ht="30" customHeight="1" x14ac:dyDescent="0.25">
      <c r="A331" s="43">
        <v>308</v>
      </c>
      <c r="B331" s="44" t="s">
        <v>118</v>
      </c>
      <c r="C331" s="44" t="s">
        <v>316</v>
      </c>
      <c r="D331" s="44" t="s">
        <v>448</v>
      </c>
      <c r="E331" s="44" t="s">
        <v>1021</v>
      </c>
      <c r="F331" s="44" t="s">
        <v>437</v>
      </c>
      <c r="G331" s="44" t="s">
        <v>1</v>
      </c>
      <c r="H331" s="44" t="s">
        <v>1517</v>
      </c>
      <c r="I331" s="44" t="s">
        <v>1</v>
      </c>
      <c r="J331" s="45" t="s">
        <v>33</v>
      </c>
      <c r="K331" s="51" t="s">
        <v>17</v>
      </c>
      <c r="L331" s="51" t="s">
        <v>17</v>
      </c>
      <c r="M331" s="45" t="s">
        <v>33</v>
      </c>
      <c r="N331" s="54" t="s">
        <v>17</v>
      </c>
      <c r="O331" s="47" t="str">
        <f>VLOOKUP(A331,'[28]191-2022-23'!A:P,13,FALSE)</f>
        <v>Unqualified with findings</v>
      </c>
      <c r="Q331" s="2" t="str">
        <f>VLOOKUP(A331,'[28]Audit information - OS'!A:J,4,FALSE)</f>
        <v>Improved</v>
      </c>
      <c r="R331" s="2" t="s">
        <v>29</v>
      </c>
      <c r="S331" s="2" t="s">
        <v>29</v>
      </c>
      <c r="T331" s="48" t="str">
        <f>VLOOKUP(A331,'[28]Audit information - OS'!A:K,5,FALSE)</f>
        <v>Financially unqualified with no findings on predetermined objectives or compliance with laws and regulations</v>
      </c>
      <c r="U331" s="48">
        <f>VLOOKUP(A331,'[28]Audit information - OS'!A:L,6,FALSE)</f>
        <v>0</v>
      </c>
      <c r="V331" s="48">
        <f>VLOOKUP(A331,'[28]Audit information - OS'!A:M,7,FALSE)</f>
        <v>0</v>
      </c>
      <c r="W331" s="48" t="str">
        <f>VLOOKUP(A331,'[28]Audit information - OS'!A:N,2,FALSE)</f>
        <v>Financially unqualified with findings on predetermined objectives and/or compliance with laws and regulations</v>
      </c>
      <c r="X331" s="48" t="str">
        <f>VLOOKUP(A331,'[28]Audit information - OS'!A:O,3,FALSE)</f>
        <v>2024/07/31</v>
      </c>
      <c r="Y331" s="2" t="e">
        <f>VLOOKUP(A331,'[28]AGSA - SOE'!A:A,1,FALSE)</f>
        <v>#N/A</v>
      </c>
      <c r="Z331" s="2">
        <f>(IFERROR(VLOOKUP(A331,'[28]KSD auditees'!A:A,1,FALSE),"0"))</f>
        <v>308</v>
      </c>
      <c r="AA331" s="29">
        <f>VLOOKUP(A331,[28]Budget!A:L,10,FALSE)</f>
        <v>191658756</v>
      </c>
      <c r="AB331" s="49" t="str">
        <f>IF(_xlfn.XLOOKUP(A331,'[28]Outstanding audits'!A:A,'[28]Outstanding audits'!A:A,"",0)="","No","Yes")</f>
        <v>No</v>
      </c>
      <c r="AC331" s="29">
        <f>_xlfn.XLOOKUP(A331,'[28]Budget 18-19'!A:A,'[28]Budget 18-19'!J:J,"0")</f>
        <v>154251024</v>
      </c>
      <c r="AD331" s="49" t="str">
        <f>_xlfn.XLOOKUP(A331,'[28]ASMIS 2022-23'!A:A,'[28]ASMIS 2022-23'!I:I,"",0)</f>
        <v>Unqualified with findings</v>
      </c>
      <c r="AJ331" s="29">
        <f>_xlfn.XLOOKUP(A331,'[28]Budget 22-23'!A:A,'[28]Budget 22-23'!J:J,"0")</f>
        <v>1017329000</v>
      </c>
      <c r="AM331" s="29">
        <f>VLOOKUP(A331,[28]Budget!A:L,11,FALSE)</f>
        <v>27569735</v>
      </c>
      <c r="AN331" s="29">
        <f>VLOOKUP(A331,[28]Budget!A:L,12,FALSE)</f>
        <v>164089021</v>
      </c>
      <c r="AP331" s="50">
        <f t="shared" si="6"/>
        <v>0</v>
      </c>
    </row>
    <row r="332" spans="1:42" ht="30" customHeight="1" x14ac:dyDescent="0.25">
      <c r="A332" s="43">
        <v>1498</v>
      </c>
      <c r="B332" s="44" t="s">
        <v>985</v>
      </c>
      <c r="C332" s="44" t="s">
        <v>323</v>
      </c>
      <c r="D332" s="44" t="s">
        <v>448</v>
      </c>
      <c r="E332" s="44" t="s">
        <v>941</v>
      </c>
      <c r="F332" s="44" t="s">
        <v>437</v>
      </c>
      <c r="G332" s="44" t="s">
        <v>461</v>
      </c>
      <c r="H332" s="44" t="s">
        <v>1518</v>
      </c>
      <c r="I332" s="44" t="s">
        <v>1</v>
      </c>
      <c r="J332" s="52" t="s">
        <v>26</v>
      </c>
      <c r="K332" s="45" t="s">
        <v>33</v>
      </c>
      <c r="L332" s="45" t="s">
        <v>33</v>
      </c>
      <c r="M332" s="51" t="s">
        <v>17</v>
      </c>
      <c r="N332" s="46" t="s">
        <v>33</v>
      </c>
      <c r="O332" s="47" t="str">
        <f>VLOOKUP(A332,'[28]191-2022-23'!A:P,13,FALSE)</f>
        <v>Unqualified with findings</v>
      </c>
      <c r="Q332" s="2" t="str">
        <f>VLOOKUP(A332,'[28]Audit information - OS'!A:J,4,FALSE)</f>
        <v>Regressed</v>
      </c>
      <c r="R332" s="2" t="s">
        <v>27</v>
      </c>
      <c r="S332" s="2" t="s">
        <v>27</v>
      </c>
      <c r="T332" s="48" t="str">
        <f>VLOOKUP(A332,'[28]Audit information - OS'!A:K,5,FALSE)</f>
        <v>Qualified</v>
      </c>
      <c r="U332" s="48">
        <f>VLOOKUP(A332,'[28]Audit information - OS'!A:L,6,FALSE)</f>
        <v>0</v>
      </c>
      <c r="V332" s="48">
        <f>VLOOKUP(A332,'[28]Audit information - OS'!A:M,7,FALSE)</f>
        <v>0</v>
      </c>
      <c r="W332" s="48" t="str">
        <f>VLOOKUP(A332,'[28]Audit information - OS'!A:N,2,FALSE)</f>
        <v>Qualified</v>
      </c>
      <c r="X332" s="48" t="str">
        <f>VLOOKUP(A332,'[28]Audit information - OS'!A:O,3,FALSE)</f>
        <v>2024/07/31</v>
      </c>
      <c r="Y332" s="2" t="e">
        <f>VLOOKUP(A332,'[28]AGSA - SOE'!A:A,1,FALSE)</f>
        <v>#N/A</v>
      </c>
      <c r="Z332" s="2" t="str">
        <f>(IFERROR(VLOOKUP(A332,'[28]KSD auditees'!A:A,1,FALSE),"0"))</f>
        <v>0</v>
      </c>
      <c r="AA332" s="29">
        <f>VLOOKUP(A332,[28]Budget!A:L,10,FALSE)</f>
        <v>142548000</v>
      </c>
      <c r="AB332" s="49" t="str">
        <f>IF(_xlfn.XLOOKUP(A332,'[28]Outstanding audits'!A:A,'[28]Outstanding audits'!A:A,"",0)="","No","Yes")</f>
        <v>No</v>
      </c>
      <c r="AC332" s="29">
        <f>_xlfn.XLOOKUP(A332,'[28]Budget 18-19'!A:A,'[28]Budget 18-19'!J:J,"0")</f>
        <v>141000000</v>
      </c>
      <c r="AD332" s="49" t="str">
        <f>_xlfn.XLOOKUP(A332,'[28]ASMIS 2022-23'!A:A,'[28]ASMIS 2022-23'!I:I,"",0)</f>
        <v>Unqualified with no findings</v>
      </c>
      <c r="AF332" s="2" t="str">
        <f>_xlfn.CONCAT(B332,", ")</f>
        <v xml:space="preserve">Office of the Valuer-General, </v>
      </c>
      <c r="AJ332" s="29">
        <f>_xlfn.XLOOKUP(A332,'[28]Budget 22-23'!A:A,'[28]Budget 22-23'!J:J,"0")</f>
        <v>113249000</v>
      </c>
      <c r="AM332" s="29">
        <f>VLOOKUP(A332,[28]Budget!A:L,11,FALSE)</f>
        <v>2277000</v>
      </c>
      <c r="AN332" s="29">
        <f>VLOOKUP(A332,[28]Budget!A:L,12,FALSE)</f>
        <v>140271000</v>
      </c>
      <c r="AP332" s="50">
        <f t="shared" si="6"/>
        <v>0</v>
      </c>
    </row>
    <row r="333" spans="1:42" ht="30" customHeight="1" x14ac:dyDescent="0.25">
      <c r="A333" s="43">
        <v>319</v>
      </c>
      <c r="B333" s="44" t="s">
        <v>1304</v>
      </c>
      <c r="C333" s="44" t="s">
        <v>323</v>
      </c>
      <c r="D333" s="44" t="s">
        <v>448</v>
      </c>
      <c r="E333" s="44" t="s">
        <v>737</v>
      </c>
      <c r="F333" s="44" t="s">
        <v>437</v>
      </c>
      <c r="G333" s="44" t="s">
        <v>1</v>
      </c>
      <c r="H333" s="44" t="s">
        <v>739</v>
      </c>
      <c r="I333" s="44" t="s">
        <v>1</v>
      </c>
      <c r="J333" s="45" t="s">
        <v>33</v>
      </c>
      <c r="K333" s="45" t="s">
        <v>33</v>
      </c>
      <c r="L333" s="51" t="s">
        <v>17</v>
      </c>
      <c r="M333" s="45" t="s">
        <v>33</v>
      </c>
      <c r="N333" s="46" t="s">
        <v>33</v>
      </c>
      <c r="O333" s="47" t="str">
        <f>VLOOKUP(A333,'[28]191-2022-23'!A:P,13,FALSE)</f>
        <v>Unqualified with findings</v>
      </c>
      <c r="Q333" s="2" t="str">
        <f>VLOOKUP(A333,'[28]Audit information - OS'!A:J,4,FALSE)</f>
        <v>Unchanged</v>
      </c>
      <c r="R333" s="2" t="s">
        <v>18</v>
      </c>
      <c r="S333" s="2" t="s">
        <v>29</v>
      </c>
      <c r="T333" s="48" t="str">
        <f>VLOOKUP(A333,'[28]Audit information - OS'!A:K,5,FALSE)</f>
        <v>Financially unqualified with no findings on predetermined objectives or compliance with laws and regulations</v>
      </c>
      <c r="U333" s="48">
        <f>VLOOKUP(A333,'[28]Audit information - OS'!A:L,6,FALSE)</f>
        <v>0</v>
      </c>
      <c r="V333" s="48">
        <f>VLOOKUP(A333,'[28]Audit information - OS'!A:M,7,FALSE)</f>
        <v>0</v>
      </c>
      <c r="W333" s="48" t="str">
        <f>VLOOKUP(A333,'[28]Audit information - OS'!A:N,2,FALSE)</f>
        <v>Financially unqualified with no findings on predetermined objectives or compliance with laws and regulations</v>
      </c>
      <c r="X333" s="48" t="str">
        <f>VLOOKUP(A333,'[28]Audit information - OS'!A:O,3,FALSE)</f>
        <v>2024/07/31</v>
      </c>
      <c r="Y333" s="2" t="e">
        <f>VLOOKUP(A333,'[28]AGSA - SOE'!A:A,1,FALSE)</f>
        <v>#N/A</v>
      </c>
      <c r="Z333" s="2" t="str">
        <f>(IFERROR(VLOOKUP(A333,'[28]KSD auditees'!A:A,1,FALSE),"0"))</f>
        <v>0</v>
      </c>
      <c r="AA333" s="29">
        <f>VLOOKUP(A333,[28]Budget!A:L,10,FALSE)</f>
        <v>83481554.599999994</v>
      </c>
      <c r="AB333" s="49" t="str">
        <f>IF(_xlfn.XLOOKUP(A333,'[28]Outstanding audits'!A:A,'[28]Outstanding audits'!A:A,"",0)="","No","Yes")</f>
        <v>No</v>
      </c>
      <c r="AC333" s="29">
        <f>_xlfn.XLOOKUP(A333,'[28]Budget 18-19'!A:A,'[28]Budget 18-19'!J:J,"0")</f>
        <v>56414334</v>
      </c>
      <c r="AD333" s="49" t="str">
        <f>_xlfn.XLOOKUP(A333,'[28]ASMIS 2022-23'!A:A,'[28]ASMIS 2022-23'!I:I,"",0)</f>
        <v>Unqualified with no findings</v>
      </c>
      <c r="AJ333" s="29">
        <f>_xlfn.XLOOKUP(A333,'[28]Budget 22-23'!A:A,'[28]Budget 22-23'!J:J,"0")</f>
        <v>71529450</v>
      </c>
      <c r="AM333" s="29">
        <f>VLOOKUP(A333,[28]Budget!A:L,11,FALSE)</f>
        <v>1875405</v>
      </c>
      <c r="AN333" s="29">
        <f>VLOOKUP(A333,[28]Budget!A:L,12,FALSE)</f>
        <v>81606149.599999994</v>
      </c>
      <c r="AP333" s="50">
        <f t="shared" si="6"/>
        <v>0</v>
      </c>
    </row>
    <row r="334" spans="1:42" ht="30" customHeight="1" x14ac:dyDescent="0.25">
      <c r="A334" s="43">
        <v>1071</v>
      </c>
      <c r="B334" s="44" t="s">
        <v>1305</v>
      </c>
      <c r="C334" s="44" t="s">
        <v>367</v>
      </c>
      <c r="D334" s="44" t="s">
        <v>448</v>
      </c>
      <c r="E334" s="44" t="s">
        <v>941</v>
      </c>
      <c r="F334" s="44" t="s">
        <v>437</v>
      </c>
      <c r="G334" s="44" t="s">
        <v>1</v>
      </c>
      <c r="H334" s="44" t="s">
        <v>1526</v>
      </c>
      <c r="I334" s="44" t="s">
        <v>1</v>
      </c>
      <c r="J334" s="52" t="s">
        <v>26</v>
      </c>
      <c r="K334" s="52" t="s">
        <v>26</v>
      </c>
      <c r="L334" s="51" t="s">
        <v>17</v>
      </c>
      <c r="M334" s="51" t="s">
        <v>17</v>
      </c>
      <c r="N334" s="54" t="s">
        <v>17</v>
      </c>
      <c r="O334" s="47" t="str">
        <f>VLOOKUP(A334,'[28]191-2022-23'!A:P,13,FALSE)</f>
        <v>Unqualified with findings</v>
      </c>
      <c r="Q334" s="2" t="str">
        <f>VLOOKUP(A334,'[28]Audit information - OS'!A:J,4,FALSE)</f>
        <v>Unchanged</v>
      </c>
      <c r="R334" s="2" t="s">
        <v>27</v>
      </c>
      <c r="S334" s="2" t="s">
        <v>27</v>
      </c>
      <c r="T334" s="48" t="str">
        <f>VLOOKUP(A334,'[28]Audit information - OS'!A:K,5,FALSE)</f>
        <v>Qualified</v>
      </c>
      <c r="U334" s="48">
        <f>VLOOKUP(A334,'[28]Audit information - OS'!A:L,6,FALSE)</f>
        <v>0</v>
      </c>
      <c r="V334" s="48">
        <f>VLOOKUP(A334,'[28]Audit information - OS'!A:M,7,FALSE)</f>
        <v>0</v>
      </c>
      <c r="W334" s="48" t="str">
        <f>VLOOKUP(A334,'[28]Audit information - OS'!A:N,2,FALSE)</f>
        <v>Qualified</v>
      </c>
      <c r="X334" s="48" t="str">
        <f>VLOOKUP(A334,'[28]Audit information - OS'!A:O,3,FALSE)</f>
        <v>2024/07/31</v>
      </c>
      <c r="Y334" s="2" t="e">
        <f>VLOOKUP(A334,'[28]AGSA - SOE'!A:A,1,FALSE)</f>
        <v>#N/A</v>
      </c>
      <c r="Z334" s="2" t="str">
        <f>(IFERROR(VLOOKUP(A334,'[28]KSD auditees'!A:A,1,FALSE),"0"))</f>
        <v>0</v>
      </c>
      <c r="AA334" s="29">
        <f>VLOOKUP(A334,[28]Budget!A:L,10,FALSE)</f>
        <v>343102000</v>
      </c>
      <c r="AB334" s="49" t="str">
        <f>IF(_xlfn.XLOOKUP(A334,'[28]Outstanding audits'!A:A,'[28]Outstanding audits'!A:A,"",0)="","No","Yes")</f>
        <v>No</v>
      </c>
      <c r="AC334" s="29">
        <f>_xlfn.XLOOKUP(A334,'[28]Budget 18-19'!A:A,'[28]Budget 18-19'!J:J,"0")</f>
        <v>219990931</v>
      </c>
      <c r="AD334" s="49" t="str">
        <f>_xlfn.XLOOKUP(A334,'[28]ASMIS 2022-23'!A:A,'[28]ASMIS 2022-23'!I:I,"",0)</f>
        <v>Qualified</v>
      </c>
      <c r="AJ334" s="29">
        <f>_xlfn.XLOOKUP(A334,'[28]Budget 22-23'!A:A,'[28]Budget 22-23'!J:J,"0")</f>
        <v>200261414</v>
      </c>
      <c r="AM334" s="29">
        <f>VLOOKUP(A334,[28]Budget!A:L,11,FALSE)</f>
        <v>160754000</v>
      </c>
      <c r="AN334" s="29">
        <f>VLOOKUP(A334,[28]Budget!A:L,12,FALSE)</f>
        <v>182348000</v>
      </c>
      <c r="AP334" s="50">
        <f t="shared" si="6"/>
        <v>0</v>
      </c>
    </row>
    <row r="335" spans="1:42" ht="48" customHeight="1" x14ac:dyDescent="0.25">
      <c r="A335" s="43">
        <v>1333</v>
      </c>
      <c r="B335" s="44" t="s">
        <v>82</v>
      </c>
      <c r="C335" s="44" t="s">
        <v>379</v>
      </c>
      <c r="D335" s="44" t="s">
        <v>448</v>
      </c>
      <c r="E335" s="44" t="s">
        <v>1021</v>
      </c>
      <c r="F335" s="44" t="s">
        <v>437</v>
      </c>
      <c r="G335" s="44" t="s">
        <v>1</v>
      </c>
      <c r="H335" s="44" t="s">
        <v>447</v>
      </c>
      <c r="I335" s="44" t="s">
        <v>1</v>
      </c>
      <c r="J335" s="51" t="s">
        <v>17</v>
      </c>
      <c r="K335" s="51" t="s">
        <v>17</v>
      </c>
      <c r="L335" s="51" t="s">
        <v>17</v>
      </c>
      <c r="M335" s="52" t="s">
        <v>26</v>
      </c>
      <c r="N335" s="53" t="s">
        <v>26</v>
      </c>
      <c r="O335" s="47" t="str">
        <f>VLOOKUP(A335,'[28]191-2022-23'!A:P,13,FALSE)</f>
        <v>Qualified</v>
      </c>
      <c r="Q335" s="2" t="str">
        <f>VLOOKUP(A335,'[28]Audit information - OS'!A:J,4,FALSE)</f>
        <v>Unchanged</v>
      </c>
      <c r="R335" s="2" t="s">
        <v>29</v>
      </c>
      <c r="S335" s="2" t="s">
        <v>29</v>
      </c>
      <c r="T335" s="48" t="str">
        <f>VLOOKUP(A335,'[28]Audit information - OS'!A:K,5,FALSE)</f>
        <v>Financially unqualified with findings on predetermined objectives and/or compliance with laws and regulations</v>
      </c>
      <c r="U335" s="48">
        <f>VLOOKUP(A335,'[28]Audit information - OS'!A:L,6,FALSE)</f>
        <v>0</v>
      </c>
      <c r="V335" s="48">
        <f>VLOOKUP(A335,'[28]Audit information - OS'!A:M,7,FALSE)</f>
        <v>0</v>
      </c>
      <c r="W335" s="48">
        <f>VLOOKUP(A335,'[28]Audit information - OS'!A:N,2,FALSE)</f>
        <v>0</v>
      </c>
      <c r="X335" s="48">
        <f>VLOOKUP(A335,'[28]Audit information - OS'!A:O,3,FALSE)</f>
        <v>0</v>
      </c>
      <c r="Y335" s="2" t="e">
        <f>VLOOKUP(A335,'[28]AGSA - SOE'!A:A,1,FALSE)</f>
        <v>#N/A</v>
      </c>
      <c r="Z335" s="2">
        <f>(IFERROR(VLOOKUP(A335,'[28]KSD auditees'!A:A,1,FALSE),"0"))</f>
        <v>1333</v>
      </c>
      <c r="AA335" s="29">
        <f>VLOOKUP(A335,[28]Budget!A:L,10,FALSE)</f>
        <v>334492936</v>
      </c>
      <c r="AB335" s="49" t="str">
        <f>IF(_xlfn.XLOOKUP(A335,'[28]Outstanding audits'!A:A,'[28]Outstanding audits'!A:A,"",0)="","No","Yes")</f>
        <v>No</v>
      </c>
      <c r="AC335" s="29">
        <f>_xlfn.XLOOKUP(A335,'[28]Budget 18-19'!A:A,'[28]Budget 18-19'!J:J,"0")</f>
        <v>282960771</v>
      </c>
      <c r="AD335" s="49" t="str">
        <f>_xlfn.XLOOKUP(A335,'[28]ASMIS 2022-23'!A:A,'[28]ASMIS 2022-23'!I:I,"",0)</f>
        <v>Unqualified with findings</v>
      </c>
      <c r="AJ335" s="29">
        <f>_xlfn.XLOOKUP(A335,'[28]Budget 22-23'!A:A,'[28]Budget 22-23'!J:J,"0")</f>
        <v>340565862</v>
      </c>
      <c r="AM335" s="29">
        <f>VLOOKUP(A335,[28]Budget!A:L,11,FALSE)</f>
        <v>4938159</v>
      </c>
      <c r="AN335" s="29">
        <f>VLOOKUP(A335,[28]Budget!A:L,12,FALSE)</f>
        <v>329554777</v>
      </c>
      <c r="AP335" s="50">
        <f t="shared" si="6"/>
        <v>0</v>
      </c>
    </row>
    <row r="336" spans="1:42" ht="21" customHeight="1" x14ac:dyDescent="0.25">
      <c r="A336" s="43">
        <v>321</v>
      </c>
      <c r="B336" s="44" t="s">
        <v>1306</v>
      </c>
      <c r="C336" s="44" t="s">
        <v>725</v>
      </c>
      <c r="D336" s="44" t="s">
        <v>448</v>
      </c>
      <c r="E336" s="44" t="s">
        <v>815</v>
      </c>
      <c r="F336" s="44" t="s">
        <v>437</v>
      </c>
      <c r="G336" s="44" t="s">
        <v>1</v>
      </c>
      <c r="H336" s="44" t="s">
        <v>1527</v>
      </c>
      <c r="I336" s="44" t="s">
        <v>1</v>
      </c>
      <c r="J336" s="51" t="s">
        <v>17</v>
      </c>
      <c r="K336" s="51" t="s">
        <v>17</v>
      </c>
      <c r="L336" s="45" t="s">
        <v>33</v>
      </c>
      <c r="M336" s="51" t="s">
        <v>17</v>
      </c>
      <c r="N336" s="53" t="s">
        <v>26</v>
      </c>
      <c r="O336" s="47" t="str">
        <f>VLOOKUP(A336,'[28]191-2022-23'!A:P,13,FALSE)</f>
        <v>Unqualified with findings</v>
      </c>
      <c r="Q336" s="2" t="str">
        <f>VLOOKUP(A336,'[28]Audit information - OS'!A:J,4,FALSE)</f>
        <v>Unchanged</v>
      </c>
      <c r="R336" s="2" t="s">
        <v>29</v>
      </c>
      <c r="S336" s="2" t="s">
        <v>18</v>
      </c>
      <c r="T336" s="48" t="str">
        <f>VLOOKUP(A336,'[28]Audit information - OS'!A:K,5,FALSE)</f>
        <v>Financially unqualified with findings on predetermined objectives and/or compliance with laws and regulations</v>
      </c>
      <c r="U336" s="48" t="str">
        <f>VLOOKUP(A336,'[28]Audit information - OS'!A:L,6,FALSE)</f>
        <v>Audit delays - Late finalisation of PFMA/MFMA audits</v>
      </c>
      <c r="V336" s="48">
        <f>VLOOKUP(A336,'[28]Audit information - OS'!A:M,7,FALSE)</f>
        <v>0</v>
      </c>
      <c r="W336" s="48" t="str">
        <f>VLOOKUP(A336,'[28]Audit information - OS'!A:N,2,FALSE)</f>
        <v>Financially unqualified with findings on predetermined objectives and/or compliance with laws and regulations</v>
      </c>
      <c r="X336" s="48" t="str">
        <f>VLOOKUP(A336,'[28]Audit information - OS'!A:O,3,FALSE)</f>
        <v>2024/07/31</v>
      </c>
      <c r="Y336" s="2" t="e">
        <f>VLOOKUP(A336,'[28]AGSA - SOE'!A:A,1,FALSE)</f>
        <v>#N/A</v>
      </c>
      <c r="Z336" s="2" t="str">
        <f>(IFERROR(VLOOKUP(A336,'[28]KSD auditees'!A:A,1,FALSE),"0"))</f>
        <v>0</v>
      </c>
      <c r="AA336" s="29">
        <f>VLOOKUP(A336,[28]Budget!A:L,10,FALSE)</f>
        <v>119716000</v>
      </c>
      <c r="AB336" s="49" t="str">
        <f>IF(_xlfn.XLOOKUP(A336,'[28]Outstanding audits'!A:A,'[28]Outstanding audits'!A:A,"",0)="","No","Yes")</f>
        <v>No</v>
      </c>
      <c r="AC336" s="29">
        <f>_xlfn.XLOOKUP(A336,'[28]Budget 18-19'!A:A,'[28]Budget 18-19'!J:J,"0")</f>
        <v>0</v>
      </c>
      <c r="AD336" s="49" t="str">
        <f>_xlfn.XLOOKUP(A336,'[28]ASMIS 2022-23'!A:A,'[28]ASMIS 2022-23'!I:I,"",0)</f>
        <v>Unqualified with findings</v>
      </c>
      <c r="AJ336" s="29">
        <f>_xlfn.XLOOKUP(A336,'[28]Budget 22-23'!A:A,'[28]Budget 22-23'!J:J,"0")</f>
        <v>123124000</v>
      </c>
      <c r="AM336" s="29">
        <f>VLOOKUP(A336,[28]Budget!A:L,11,FALSE)</f>
        <v>0</v>
      </c>
      <c r="AN336" s="29">
        <f>VLOOKUP(A336,[28]Budget!A:L,12,FALSE)</f>
        <v>119716000</v>
      </c>
      <c r="AP336" s="50">
        <f t="shared" si="6"/>
        <v>0</v>
      </c>
    </row>
    <row r="337" spans="1:42" ht="48.75" customHeight="1" x14ac:dyDescent="0.25">
      <c r="A337" s="43">
        <v>324</v>
      </c>
      <c r="B337" s="44" t="s">
        <v>218</v>
      </c>
      <c r="C337" s="44" t="s">
        <v>367</v>
      </c>
      <c r="D337" s="44" t="s">
        <v>448</v>
      </c>
      <c r="E337" s="44" t="s">
        <v>683</v>
      </c>
      <c r="F337" s="44" t="s">
        <v>437</v>
      </c>
      <c r="G337" s="44" t="s">
        <v>1</v>
      </c>
      <c r="H337" s="44" t="s">
        <v>209</v>
      </c>
      <c r="I337" s="44" t="s">
        <v>1</v>
      </c>
      <c r="J337" s="59" t="s">
        <v>39</v>
      </c>
      <c r="K337" s="52" t="s">
        <v>26</v>
      </c>
      <c r="L337" s="69" t="s">
        <v>94</v>
      </c>
      <c r="M337" s="69" t="s">
        <v>94</v>
      </c>
      <c r="N337" s="64" t="s">
        <v>94</v>
      </c>
      <c r="O337" s="47" t="str">
        <f>VLOOKUP(A337,'[28]191-2022-23'!A:P,13,FALSE)</f>
        <v>Disclaimer</v>
      </c>
      <c r="Q337" s="2" t="s">
        <v>509</v>
      </c>
      <c r="R337" s="2" t="s">
        <v>509</v>
      </c>
      <c r="S337" s="2" t="s">
        <v>509</v>
      </c>
      <c r="T337" s="48">
        <f>VLOOKUP(A337,'[28]Audit information - OS'!A:K,5,FALSE)</f>
        <v>0</v>
      </c>
      <c r="U337" s="48" t="str">
        <f>VLOOKUP(A337,'[28]Audit information - OS'!A:L,6,FALSE)</f>
        <v>Audit delays - Addressing audit quality matters</v>
      </c>
      <c r="V337" s="48">
        <f>VLOOKUP(A337,'[28]Audit information - OS'!A:M,7,FALSE)</f>
        <v>0</v>
      </c>
      <c r="W337" s="48" t="str">
        <f>VLOOKUP(A337,'[28]Audit information - OS'!A:N,2,FALSE)</f>
        <v>Qualified</v>
      </c>
      <c r="X337" s="48">
        <f>VLOOKUP(A337,'[28]Audit information - OS'!A:O,3,FALSE)</f>
        <v>45555</v>
      </c>
      <c r="Y337" s="2" t="e">
        <f>VLOOKUP(A337,'[28]AGSA - SOE'!A:A,1,FALSE)</f>
        <v>#N/A</v>
      </c>
      <c r="Z337" s="2">
        <f>(IFERROR(VLOOKUP(A337,'[28]KSD auditees'!A:A,1,FALSE),"0"))</f>
        <v>324</v>
      </c>
      <c r="AA337" s="29">
        <f>VLOOKUP(A337,[28]Budget!A:L,10,FALSE)</f>
        <v>32217782000</v>
      </c>
      <c r="AB337" s="49" t="str">
        <f>IF(_xlfn.XLOOKUP(A337,'[28]Outstanding audits'!A:A,'[28]Outstanding audits'!A:A,"",0)="","No","Yes")</f>
        <v>Yes</v>
      </c>
      <c r="AC337" s="29">
        <f>_xlfn.XLOOKUP(A337,'[28]Budget 18-19'!A:A,'[28]Budget 18-19'!J:J,"0")</f>
        <v>24665855000</v>
      </c>
      <c r="AD337" s="49" t="str">
        <f>_xlfn.XLOOKUP(A337,'[28]ASMIS 2022-23'!A:A,'[28]ASMIS 2022-23'!I:I,"",0)</f>
        <v>Audit not finalised at legislated date</v>
      </c>
      <c r="AJ337" s="29">
        <f>_xlfn.XLOOKUP(A337,'[28]Budget 22-23'!A:A,'[28]Budget 22-23'!J:J,"0")</f>
        <v>38231469000</v>
      </c>
      <c r="AM337" s="29">
        <f>VLOOKUP(A337,[28]Budget!A:L,11,FALSE)</f>
        <v>17497822000</v>
      </c>
      <c r="AN337" s="29">
        <f>VLOOKUP(A337,[28]Budget!A:L,12,FALSE)</f>
        <v>14719960000</v>
      </c>
      <c r="AP337" s="50">
        <f t="shared" si="6"/>
        <v>0</v>
      </c>
    </row>
    <row r="338" spans="1:42" ht="30" customHeight="1" x14ac:dyDescent="0.25">
      <c r="A338" s="43">
        <v>326</v>
      </c>
      <c r="B338" s="44" t="s">
        <v>119</v>
      </c>
      <c r="C338" s="44" t="s">
        <v>316</v>
      </c>
      <c r="D338" s="44" t="s">
        <v>448</v>
      </c>
      <c r="E338" s="44" t="s">
        <v>1021</v>
      </c>
      <c r="F338" s="44" t="s">
        <v>437</v>
      </c>
      <c r="G338" s="44" t="s">
        <v>1</v>
      </c>
      <c r="H338" s="44" t="s">
        <v>1517</v>
      </c>
      <c r="I338" s="44" t="s">
        <v>1</v>
      </c>
      <c r="J338" s="51" t="s">
        <v>17</v>
      </c>
      <c r="K338" s="51" t="s">
        <v>17</v>
      </c>
      <c r="L338" s="52" t="s">
        <v>26</v>
      </c>
      <c r="M338" s="69" t="s">
        <v>94</v>
      </c>
      <c r="N338" s="64" t="s">
        <v>94</v>
      </c>
      <c r="O338" s="47" t="str">
        <f>VLOOKUP(A338,'[28]191-2022-23'!A:P,13,FALSE)</f>
        <v>Disclaimer</v>
      </c>
      <c r="Q338" s="2" t="str">
        <f>VLOOKUP(A338,'[28]Audit information - OS'!A:J,4,FALSE)</f>
        <v>Unchanged</v>
      </c>
      <c r="R338" s="2" t="s">
        <v>29</v>
      </c>
      <c r="S338" s="2" t="s">
        <v>29</v>
      </c>
      <c r="T338" s="48" t="str">
        <f>VLOOKUP(A338,'[28]Audit information - OS'!A:K,5,FALSE)</f>
        <v>Financially unqualified with findings on predetermined objectives and/or compliance with laws and regulations</v>
      </c>
      <c r="U338" s="48">
        <f>VLOOKUP(A338,'[28]Audit information - OS'!A:L,6,FALSE)</f>
        <v>0</v>
      </c>
      <c r="V338" s="48">
        <f>VLOOKUP(A338,'[28]Audit information - OS'!A:M,7,FALSE)</f>
        <v>0</v>
      </c>
      <c r="W338" s="48" t="str">
        <f>VLOOKUP(A338,'[28]Audit information - OS'!A:N,2,FALSE)</f>
        <v>Financially unqualified with findings on predetermined objectives and/or compliance with laws and regulations</v>
      </c>
      <c r="X338" s="48" t="str">
        <f>VLOOKUP(A338,'[28]Audit information - OS'!A:O,3,FALSE)</f>
        <v>2024/07/31</v>
      </c>
      <c r="Y338" s="2" t="e">
        <f>VLOOKUP(A338,'[28]AGSA - SOE'!A:A,1,FALSE)</f>
        <v>#N/A</v>
      </c>
      <c r="Z338" s="2">
        <f>(IFERROR(VLOOKUP(A338,'[28]KSD auditees'!A:A,1,FALSE),"0"))</f>
        <v>326</v>
      </c>
      <c r="AA338" s="29">
        <f>VLOOKUP(A338,[28]Budget!A:L,10,FALSE)</f>
        <v>158141000</v>
      </c>
      <c r="AB338" s="49" t="str">
        <f>IF(_xlfn.XLOOKUP(A338,'[28]Outstanding audits'!A:A,'[28]Outstanding audits'!A:A,"",0)="","No","Yes")</f>
        <v>No</v>
      </c>
      <c r="AC338" s="29">
        <f>_xlfn.XLOOKUP(A338,'[28]Budget 18-19'!A:A,'[28]Budget 18-19'!J:J,"0")</f>
        <v>49784952</v>
      </c>
      <c r="AD338" s="49" t="str">
        <f>_xlfn.XLOOKUP(A338,'[28]ASMIS 2022-23'!A:A,'[28]ASMIS 2022-23'!I:I,"",0)</f>
        <v>Unqualified with findings</v>
      </c>
      <c r="AJ338" s="29">
        <f>_xlfn.XLOOKUP(A338,'[28]Budget 22-23'!A:A,'[28]Budget 22-23'!J:J,"0")</f>
        <v>144012000</v>
      </c>
      <c r="AM338" s="29">
        <f>VLOOKUP(A338,[28]Budget!A:L,11,FALSE)</f>
        <v>31709000</v>
      </c>
      <c r="AN338" s="29">
        <f>VLOOKUP(A338,[28]Budget!A:L,12,FALSE)</f>
        <v>126432000</v>
      </c>
      <c r="AP338" s="50">
        <f t="shared" si="6"/>
        <v>0</v>
      </c>
    </row>
    <row r="339" spans="1:42" ht="21" customHeight="1" x14ac:dyDescent="0.25">
      <c r="A339" s="43">
        <v>327</v>
      </c>
      <c r="B339" s="44" t="s">
        <v>1307</v>
      </c>
      <c r="C339" s="44" t="s">
        <v>323</v>
      </c>
      <c r="D339" s="44" t="s">
        <v>448</v>
      </c>
      <c r="E339" s="44" t="s">
        <v>737</v>
      </c>
      <c r="F339" s="44" t="s">
        <v>437</v>
      </c>
      <c r="G339" s="44" t="s">
        <v>1</v>
      </c>
      <c r="H339" s="44" t="s">
        <v>739</v>
      </c>
      <c r="I339" s="44" t="s">
        <v>1</v>
      </c>
      <c r="J339" s="45" t="s">
        <v>33</v>
      </c>
      <c r="K339" s="45" t="s">
        <v>33</v>
      </c>
      <c r="L339" s="51" t="s">
        <v>17</v>
      </c>
      <c r="M339" s="45" t="s">
        <v>33</v>
      </c>
      <c r="N339" s="46" t="s">
        <v>33</v>
      </c>
      <c r="O339" s="47" t="str">
        <f>VLOOKUP(A339,'[28]191-2022-23'!A:P,13,FALSE)</f>
        <v>Unqualified with no findings</v>
      </c>
      <c r="Q339" s="2" t="str">
        <f>VLOOKUP(A339,'[28]Audit information - OS'!A:J,4,FALSE)</f>
        <v>Unchanged</v>
      </c>
      <c r="R339" s="2" t="s">
        <v>18</v>
      </c>
      <c r="S339" s="2" t="s">
        <v>18</v>
      </c>
      <c r="T339" s="48" t="str">
        <f>VLOOKUP(A339,'[28]Audit information - OS'!A:K,5,FALSE)</f>
        <v>Financially unqualified with no findings on predetermined objectives or compliance with laws and regulations</v>
      </c>
      <c r="U339" s="48">
        <f>VLOOKUP(A339,'[28]Audit information - OS'!A:L,6,FALSE)</f>
        <v>0</v>
      </c>
      <c r="V339" s="48">
        <f>VLOOKUP(A339,'[28]Audit information - OS'!A:M,7,FALSE)</f>
        <v>0</v>
      </c>
      <c r="W339" s="48" t="str">
        <f>VLOOKUP(A339,'[28]Audit information - OS'!A:N,2,FALSE)</f>
        <v>Financially unqualified with no findings on predetermined objectives or compliance with laws and regulations</v>
      </c>
      <c r="X339" s="48" t="str">
        <f>VLOOKUP(A339,'[28]Audit information - OS'!A:O,3,FALSE)</f>
        <v>2024/07/31</v>
      </c>
      <c r="Y339" s="2" t="e">
        <f>VLOOKUP(A339,'[28]AGSA - SOE'!A:A,1,FALSE)</f>
        <v>#N/A</v>
      </c>
      <c r="Z339" s="79" t="str">
        <f>(IFERROR(VLOOKUP(A339,'[28]KSD auditees'!A:A,1,FALSE),"0"))</f>
        <v>0</v>
      </c>
      <c r="AA339" s="29">
        <f>VLOOKUP(A339,[28]Budget!A:L,10,FALSE)</f>
        <v>99783034</v>
      </c>
      <c r="AB339" s="49" t="str">
        <f>IF(_xlfn.XLOOKUP(A339,'[28]Outstanding audits'!A:A,'[28]Outstanding audits'!A:A,"",0)="","No","Yes")</f>
        <v>No</v>
      </c>
      <c r="AC339" s="29">
        <f>_xlfn.XLOOKUP(A339,'[28]Budget 18-19'!A:A,'[28]Budget 18-19'!J:J,"0")</f>
        <v>72546000</v>
      </c>
      <c r="AD339" s="49" t="str">
        <f>_xlfn.XLOOKUP(A339,'[28]ASMIS 2022-23'!A:A,'[28]ASMIS 2022-23'!I:I,"",0)</f>
        <v>Unqualified with no findings</v>
      </c>
      <c r="AJ339" s="29">
        <f>_xlfn.XLOOKUP(A339,'[28]Budget 22-23'!A:A,'[28]Budget 22-23'!J:J,"0")</f>
        <v>93697567</v>
      </c>
      <c r="AM339" s="29">
        <f>VLOOKUP(A339,[28]Budget!A:L,11,FALSE)</f>
        <v>5360000</v>
      </c>
      <c r="AN339" s="29">
        <f>VLOOKUP(A339,[28]Budget!A:L,12,FALSE)</f>
        <v>94423034</v>
      </c>
      <c r="AP339" s="50">
        <f t="shared" si="6"/>
        <v>0</v>
      </c>
    </row>
    <row r="340" spans="1:42" ht="20.25" customHeight="1" x14ac:dyDescent="0.25">
      <c r="A340" s="43">
        <v>1299</v>
      </c>
      <c r="B340" s="44" t="s">
        <v>83</v>
      </c>
      <c r="C340" s="44" t="s">
        <v>379</v>
      </c>
      <c r="D340" s="44" t="s">
        <v>448</v>
      </c>
      <c r="E340" s="44" t="s">
        <v>438</v>
      </c>
      <c r="F340" s="44" t="s">
        <v>437</v>
      </c>
      <c r="G340" s="44" t="s">
        <v>1</v>
      </c>
      <c r="H340" s="44" t="s">
        <v>447</v>
      </c>
      <c r="I340" s="44" t="s">
        <v>1</v>
      </c>
      <c r="J340" s="52" t="s">
        <v>26</v>
      </c>
      <c r="K340" s="52" t="s">
        <v>26</v>
      </c>
      <c r="L340" s="52" t="s">
        <v>26</v>
      </c>
      <c r="M340" s="52" t="s">
        <v>26</v>
      </c>
      <c r="N340" s="54" t="s">
        <v>17</v>
      </c>
      <c r="O340" s="47" t="str">
        <f>VLOOKUP(A340,'[28]191-2022-23'!A:P,13,FALSE)</f>
        <v>Unqualified with findings</v>
      </c>
      <c r="Q340" s="2" t="str">
        <f>VLOOKUP(A340,'[28]Audit information - OS'!A:J,4,FALSE)</f>
        <v>Unchanged</v>
      </c>
      <c r="R340" s="2" t="s">
        <v>27</v>
      </c>
      <c r="S340" s="2" t="s">
        <v>27</v>
      </c>
      <c r="T340" s="48" t="str">
        <f>VLOOKUP(A340,'[28]Audit information - OS'!A:K,5,FALSE)</f>
        <v>Qualified</v>
      </c>
      <c r="U340" s="48">
        <f>VLOOKUP(A340,'[28]Audit information - OS'!A:L,6,FALSE)</f>
        <v>0</v>
      </c>
      <c r="V340" s="48">
        <f>VLOOKUP(A340,'[28]Audit information - OS'!A:M,7,FALSE)</f>
        <v>0</v>
      </c>
      <c r="W340" s="48" t="str">
        <f>VLOOKUP(A340,'[28]Audit information - OS'!A:N,2,FALSE)</f>
        <v>Qualified</v>
      </c>
      <c r="X340" s="48" t="str">
        <f>VLOOKUP(A340,'[28]Audit information - OS'!A:O,3,FALSE)</f>
        <v>2024/05/31</v>
      </c>
      <c r="Y340" s="2" t="e">
        <f>VLOOKUP(A340,'[28]AGSA - SOE'!A:A,1,FALSE)</f>
        <v>#N/A</v>
      </c>
      <c r="Z340" s="2">
        <f>(IFERROR(VLOOKUP(A340,'[28]KSD auditees'!A:A,1,FALSE),"0"))</f>
        <v>1299</v>
      </c>
      <c r="AA340" s="29">
        <f>VLOOKUP(A340,[28]Budget!A:L,10,FALSE)</f>
        <v>267335079</v>
      </c>
      <c r="AB340" s="49" t="str">
        <f>IF(_xlfn.XLOOKUP(A340,'[28]Outstanding audits'!A:A,'[28]Outstanding audits'!A:A,"",0)="","No","Yes")</f>
        <v>No</v>
      </c>
      <c r="AC340" s="29">
        <f>_xlfn.XLOOKUP(A340,'[28]Budget 18-19'!A:A,'[28]Budget 18-19'!J:J,"0")</f>
        <v>431304239</v>
      </c>
      <c r="AD340" s="49" t="str">
        <f>_xlfn.XLOOKUP(A340,'[28]ASMIS 2022-23'!A:A,'[28]ASMIS 2022-23'!I:I,"",0)</f>
        <v>Qualified</v>
      </c>
      <c r="AJ340" s="29">
        <f>_xlfn.XLOOKUP(A340,'[28]Budget 22-23'!A:A,'[28]Budget 22-23'!J:J,"0")</f>
        <v>331892382</v>
      </c>
      <c r="AM340" s="29">
        <f>VLOOKUP(A340,[28]Budget!A:L,11,FALSE)</f>
        <v>11186328</v>
      </c>
      <c r="AN340" s="29">
        <f>VLOOKUP(A340,[28]Budget!A:L,12,FALSE)</f>
        <v>256148751</v>
      </c>
      <c r="AP340" s="50">
        <f t="shared" si="6"/>
        <v>0</v>
      </c>
    </row>
    <row r="341" spans="1:42" ht="30" customHeight="1" x14ac:dyDescent="0.25">
      <c r="A341" s="43">
        <v>1508</v>
      </c>
      <c r="B341" s="44" t="s">
        <v>187</v>
      </c>
      <c r="C341" s="44" t="s">
        <v>316</v>
      </c>
      <c r="D341" s="44" t="s">
        <v>448</v>
      </c>
      <c r="E341" s="44" t="s">
        <v>854</v>
      </c>
      <c r="F341" s="44" t="s">
        <v>437</v>
      </c>
      <c r="G341" s="44" t="s">
        <v>1</v>
      </c>
      <c r="H341" s="44" t="s">
        <v>837</v>
      </c>
      <c r="I341" s="44" t="s">
        <v>1</v>
      </c>
      <c r="J341" s="59" t="s">
        <v>39</v>
      </c>
      <c r="K341" s="69" t="s">
        <v>94</v>
      </c>
      <c r="L341" s="69" t="s">
        <v>94</v>
      </c>
      <c r="M341" s="69" t="s">
        <v>94</v>
      </c>
      <c r="N341" s="53" t="s">
        <v>26</v>
      </c>
      <c r="O341" s="47" t="str">
        <f>VLOOKUP(A341,'[28]191-2022-23'!A:P,13,FALSE)</f>
        <v>Unqualified with no findings</v>
      </c>
      <c r="Q341" s="2" t="s">
        <v>509</v>
      </c>
      <c r="R341" s="2" t="s">
        <v>509</v>
      </c>
      <c r="S341" s="2" t="s">
        <v>509</v>
      </c>
      <c r="T341" s="48">
        <f>VLOOKUP(A341,'[28]Audit information - OS'!A:K,5,FALSE)</f>
        <v>0</v>
      </c>
      <c r="U341" s="48" t="str">
        <f>VLOOKUP(A341,'[28]Audit information - OS'!A:L,6,FALSE)</f>
        <v>AFS submitted late</v>
      </c>
      <c r="V341" s="48">
        <f>VLOOKUP(A341,'[28]Audit information - OS'!A:M,7,FALSE)</f>
        <v>0</v>
      </c>
      <c r="W341" s="48" t="str">
        <f>VLOOKUP(A341,'[28]Audit information - OS'!A:N,2,FALSE)</f>
        <v>Disclaimer</v>
      </c>
      <c r="X341" s="48">
        <f>VLOOKUP(A341,'[28]Audit information - OS'!A:O,3,FALSE)</f>
        <v>45633</v>
      </c>
      <c r="Y341" s="2" t="e">
        <f>VLOOKUP(A341,'[28]AGSA - SOE'!A:A,1,FALSE)</f>
        <v>#N/A</v>
      </c>
      <c r="Z341" s="2">
        <f>(IFERROR(VLOOKUP(A341,'[28]KSD auditees'!A:A,1,FALSE),"0"))</f>
        <v>1508</v>
      </c>
      <c r="AA341" s="29">
        <f>VLOOKUP(A341,[28]Budget!A:L,10,FALSE)</f>
        <v>3163000000</v>
      </c>
      <c r="AB341" s="49" t="str">
        <f>IF(_xlfn.XLOOKUP(A341,'[28]Outstanding audits'!A:A,'[28]Outstanding audits'!A:A,"",0)="","No","Yes")</f>
        <v>Yes</v>
      </c>
      <c r="AC341" s="29" t="str">
        <f>_xlfn.XLOOKUP(A341,'[28]Budget 18-19'!A:A,'[28]Budget 18-19'!J:J,"0")</f>
        <v/>
      </c>
      <c r="AD341" s="49" t="str">
        <f>_xlfn.XLOOKUP(A341,'[28]ASMIS 2022-23'!A:A,'[28]ASMIS 2022-23'!I:I,"",0)</f>
        <v>Disclaimer</v>
      </c>
      <c r="AJ341" s="29">
        <f>_xlfn.XLOOKUP(A341,'[28]Budget 22-23'!A:A,'[28]Budget 22-23'!J:J,"0")</f>
        <v>2465108986</v>
      </c>
      <c r="AM341" s="29">
        <f>VLOOKUP(A341,[28]Budget!A:L,11,FALSE)</f>
        <v>990000000</v>
      </c>
      <c r="AN341" s="29">
        <f>VLOOKUP(A341,[28]Budget!A:L,12,FALSE)</f>
        <v>2173000000</v>
      </c>
      <c r="AP341" s="50">
        <f t="shared" si="6"/>
        <v>0</v>
      </c>
    </row>
    <row r="342" spans="1:42" ht="21" customHeight="1" x14ac:dyDescent="0.25">
      <c r="A342" s="43">
        <v>345</v>
      </c>
      <c r="B342" s="44" t="s">
        <v>871</v>
      </c>
      <c r="C342" s="44" t="s">
        <v>323</v>
      </c>
      <c r="D342" s="44" t="s">
        <v>448</v>
      </c>
      <c r="E342" s="44" t="s">
        <v>854</v>
      </c>
      <c r="F342" s="44" t="s">
        <v>437</v>
      </c>
      <c r="G342" s="44" t="s">
        <v>1</v>
      </c>
      <c r="H342" s="44" t="s">
        <v>856</v>
      </c>
      <c r="I342" s="44" t="s">
        <v>1</v>
      </c>
      <c r="J342" s="52" t="s">
        <v>26</v>
      </c>
      <c r="K342" s="51" t="s">
        <v>17</v>
      </c>
      <c r="L342" s="52" t="s">
        <v>26</v>
      </c>
      <c r="M342" s="45" t="s">
        <v>33</v>
      </c>
      <c r="N342" s="46" t="s">
        <v>33</v>
      </c>
      <c r="O342" s="47" t="str">
        <f>VLOOKUP(A342,'[28]191-2022-23'!A:P,13,FALSE)</f>
        <v>Unqualified with no findings</v>
      </c>
      <c r="Q342" s="2" t="str">
        <f>VLOOKUP(A342,'[28]Audit information - OS'!A:J,4,FALSE)</f>
        <v>Regressed</v>
      </c>
      <c r="R342" s="2" t="s">
        <v>27</v>
      </c>
      <c r="S342" s="2" t="s">
        <v>27</v>
      </c>
      <c r="T342" s="48" t="str">
        <f>VLOOKUP(A342,'[28]Audit information - OS'!A:K,5,FALSE)</f>
        <v>Qualified</v>
      </c>
      <c r="U342" s="48">
        <f>VLOOKUP(A342,'[28]Audit information - OS'!A:L,6,FALSE)</f>
        <v>0</v>
      </c>
      <c r="V342" s="48">
        <f>VLOOKUP(A342,'[28]Audit information - OS'!A:M,7,FALSE)</f>
        <v>0</v>
      </c>
      <c r="W342" s="48" t="str">
        <f>VLOOKUP(A342,'[28]Audit information - OS'!A:N,2,FALSE)</f>
        <v>Qualified</v>
      </c>
      <c r="X342" s="48" t="str">
        <f>VLOOKUP(A342,'[28]Audit information - OS'!A:O,3,FALSE)</f>
        <v>2024/07/31</v>
      </c>
      <c r="Y342" s="2" t="e">
        <f>VLOOKUP(A342,'[28]AGSA - SOE'!A:A,1,FALSE)</f>
        <v>#N/A</v>
      </c>
      <c r="Z342" s="79" t="str">
        <f>(IFERROR(VLOOKUP(A342,'[28]KSD auditees'!A:A,1,FALSE),"0"))</f>
        <v>0</v>
      </c>
      <c r="AA342" s="29">
        <f>VLOOKUP(A342,[28]Budget!A:L,10,FALSE)</f>
        <v>452713154</v>
      </c>
      <c r="AB342" s="49" t="str">
        <f>IF(_xlfn.XLOOKUP(A342,'[28]Outstanding audits'!A:A,'[28]Outstanding audits'!A:A,"",0)="","No","Yes")</f>
        <v>No</v>
      </c>
      <c r="AC342" s="29">
        <f>_xlfn.XLOOKUP(A342,'[28]Budget 18-19'!A:A,'[28]Budget 18-19'!J:J,"0")</f>
        <v>267030000</v>
      </c>
      <c r="AD342" s="49" t="str">
        <f>_xlfn.XLOOKUP(A342,'[28]ASMIS 2022-23'!A:A,'[28]ASMIS 2022-23'!I:I,"",0)</f>
        <v>Unqualified with findings</v>
      </c>
      <c r="AJ342" s="29">
        <f>_xlfn.XLOOKUP(A342,'[28]Budget 22-23'!A:A,'[28]Budget 22-23'!J:J,"0")</f>
        <v>409539533</v>
      </c>
      <c r="AM342" s="29">
        <f>VLOOKUP(A342,[28]Budget!A:L,11,FALSE)</f>
        <v>10246472</v>
      </c>
      <c r="AN342" s="29">
        <f>VLOOKUP(A342,[28]Budget!A:L,12,FALSE)</f>
        <v>442466682</v>
      </c>
      <c r="AP342" s="50">
        <f t="shared" si="6"/>
        <v>0</v>
      </c>
    </row>
    <row r="343" spans="1:42" ht="30" customHeight="1" x14ac:dyDescent="0.25">
      <c r="A343" s="43">
        <v>558</v>
      </c>
      <c r="B343" s="44" t="s">
        <v>175</v>
      </c>
      <c r="C343" s="44" t="s">
        <v>352</v>
      </c>
      <c r="D343" s="44" t="s">
        <v>448</v>
      </c>
      <c r="E343" s="44" t="s">
        <v>683</v>
      </c>
      <c r="F343" s="44" t="s">
        <v>437</v>
      </c>
      <c r="G343" s="44" t="s">
        <v>1</v>
      </c>
      <c r="H343" s="44" t="s">
        <v>169</v>
      </c>
      <c r="I343" s="44" t="s">
        <v>1</v>
      </c>
      <c r="J343" s="59" t="s">
        <v>39</v>
      </c>
      <c r="K343" s="52" t="s">
        <v>26</v>
      </c>
      <c r="L343" s="69" t="s">
        <v>94</v>
      </c>
      <c r="M343" s="52" t="s">
        <v>26</v>
      </c>
      <c r="N343" s="53" t="s">
        <v>26</v>
      </c>
      <c r="O343" s="47" t="str">
        <f>VLOOKUP(A343,'[28]191-2022-23'!A:P,13,FALSE)</f>
        <v>Qualified</v>
      </c>
      <c r="Q343" s="2" t="s">
        <v>509</v>
      </c>
      <c r="R343" s="2" t="s">
        <v>509</v>
      </c>
      <c r="S343" s="2" t="s">
        <v>509</v>
      </c>
      <c r="T343" s="48">
        <f>VLOOKUP(A343,'[28]Audit information - OS'!A:K,5,FALSE)</f>
        <v>0</v>
      </c>
      <c r="U343" s="48" t="str">
        <f>VLOOKUP(A343,'[28]Audit information - OS'!A:L,6,FALSE)</f>
        <v>AFS submitted late</v>
      </c>
      <c r="V343" s="48">
        <f>VLOOKUP(A343,'[28]Audit information - OS'!A:M,7,FALSE)</f>
        <v>0</v>
      </c>
      <c r="W343" s="48" t="str">
        <f>VLOOKUP(A343,'[28]Audit information - OS'!A:N,2,FALSE)</f>
        <v>disclaimer</v>
      </c>
      <c r="X343" s="48">
        <f>VLOOKUP(A343,'[28]Audit information - OS'!A:O,3,FALSE)</f>
        <v>45583</v>
      </c>
      <c r="Y343" s="2" t="e">
        <f>VLOOKUP(A343,'[28]AGSA - SOE'!A:A,1,FALSE)</f>
        <v>#N/A</v>
      </c>
      <c r="Z343" s="2">
        <f>(IFERROR(VLOOKUP(A343,'[28]KSD auditees'!A:A,1,FALSE),"0"))</f>
        <v>558</v>
      </c>
      <c r="AA343" s="29">
        <f>VLOOKUP(A343,[28]Budget!A:L,10,FALSE)</f>
        <v>20567780000</v>
      </c>
      <c r="AB343" s="49" t="str">
        <f>IF(_xlfn.XLOOKUP(A343,'[28]Outstanding audits'!A:A,'[28]Outstanding audits'!A:A,"",0)="","No","Yes")</f>
        <v>Yes</v>
      </c>
      <c r="AC343" s="29">
        <f>_xlfn.XLOOKUP(A343,'[28]Budget 18-19'!A:A,'[28]Budget 18-19'!J:J,"0")</f>
        <v>20951372000</v>
      </c>
      <c r="AD343" s="49" t="str">
        <f>_xlfn.XLOOKUP(A343,'[28]ASMIS 2022-23'!A:A,'[28]ASMIS 2022-23'!I:I,"",0)</f>
        <v>Qualified</v>
      </c>
      <c r="AJ343" s="29">
        <f>_xlfn.XLOOKUP(A343,'[28]Budget 22-23'!A:A,'[28]Budget 22-23'!J:J,"0")</f>
        <v>21956068000</v>
      </c>
      <c r="AM343" s="29">
        <f>VLOOKUP(A343,[28]Budget!A:L,11,FALSE)</f>
        <v>2924227000</v>
      </c>
      <c r="AN343" s="29">
        <f>VLOOKUP(A343,[28]Budget!A:L,12,FALSE)</f>
        <v>17643553000</v>
      </c>
      <c r="AP343" s="50">
        <f t="shared" si="6"/>
        <v>0</v>
      </c>
    </row>
    <row r="344" spans="1:42" ht="39.75" customHeight="1" x14ac:dyDescent="0.25">
      <c r="A344" s="43">
        <v>1559</v>
      </c>
      <c r="B344" s="44" t="s">
        <v>720</v>
      </c>
      <c r="C344" s="44" t="s">
        <v>323</v>
      </c>
      <c r="D344" s="44" t="s">
        <v>448</v>
      </c>
      <c r="E344" s="44" t="s">
        <v>683</v>
      </c>
      <c r="F344" s="44" t="s">
        <v>437</v>
      </c>
      <c r="G344" s="44" t="s">
        <v>1</v>
      </c>
      <c r="H344" s="44" t="s">
        <v>156</v>
      </c>
      <c r="I344" s="44" t="s">
        <v>1</v>
      </c>
      <c r="J344" s="52" t="s">
        <v>26</v>
      </c>
      <c r="K344" s="52" t="s">
        <v>26</v>
      </c>
      <c r="L344" s="52" t="s">
        <v>26</v>
      </c>
      <c r="M344" s="57" t="s">
        <v>1599</v>
      </c>
      <c r="N344" s="58" t="s">
        <v>1599</v>
      </c>
      <c r="O344" s="47" t="str">
        <f>VLOOKUP(A344,'[28]191-2022-23'!A:P,13,FALSE)</f>
        <v>New public entity</v>
      </c>
      <c r="Q344" s="2" t="str">
        <f>VLOOKUP(A344,'[28]Audit information - OS'!A:J,4,FALSE)</f>
        <v>Unchanged</v>
      </c>
      <c r="R344" s="56" t="s">
        <v>111</v>
      </c>
      <c r="S344" s="56" t="s">
        <v>111</v>
      </c>
      <c r="T344" s="48" t="str">
        <f>VLOOKUP(A344,'[28]Audit information - OS'!A:K,5,FALSE)</f>
        <v>Qualified</v>
      </c>
      <c r="U344" s="48">
        <f>VLOOKUP(A344,'[28]Audit information - OS'!A:L,6,FALSE)</f>
        <v>0</v>
      </c>
      <c r="V344" s="48">
        <f>VLOOKUP(A344,'[28]Audit information - OS'!A:M,7,FALSE)</f>
        <v>0</v>
      </c>
      <c r="W344" s="48" t="str">
        <f>VLOOKUP(A344,'[28]Audit information - OS'!A:N,2,FALSE)</f>
        <v>Qualified</v>
      </c>
      <c r="X344" s="48" t="str">
        <f>VLOOKUP(A344,'[28]Audit information - OS'!A:O,3,FALSE)</f>
        <v>2024/07/31</v>
      </c>
      <c r="Y344" s="2" t="e">
        <f>VLOOKUP(A344,'[28]AGSA - SOE'!A:A,1,FALSE)</f>
        <v>#N/A</v>
      </c>
      <c r="Z344" s="79" t="str">
        <f>(IFERROR(VLOOKUP(A344,'[28]KSD auditees'!A:A,1,FALSE),"0"))</f>
        <v>0</v>
      </c>
      <c r="AA344" s="29">
        <f>VLOOKUP(A344,[28]Budget!A:L,10,FALSE)</f>
        <v>229612135</v>
      </c>
      <c r="AB344" s="49" t="str">
        <f>IF(_xlfn.XLOOKUP(A344,'[28]Outstanding audits'!A:A,'[28]Outstanding audits'!A:A,"",0)="","No","Yes")</f>
        <v>No</v>
      </c>
      <c r="AC344" s="29" t="str">
        <f>_xlfn.XLOOKUP(A344,'[28]Budget 18-19'!A:A,'[28]Budget 18-19'!J:J,"0")</f>
        <v>0</v>
      </c>
      <c r="AD344" s="49" t="str">
        <f>_xlfn.XLOOKUP(A344,'[28]ASMIS 2022-23'!A:A,'[28]ASMIS 2022-23'!I:I,"",0)</f>
        <v>Qualified</v>
      </c>
      <c r="AJ344" s="29">
        <f>_xlfn.XLOOKUP(A344,'[28]Budget 22-23'!A:A,'[28]Budget 22-23'!J:J,"0")</f>
        <v>263612306</v>
      </c>
      <c r="AM344" s="29">
        <f>VLOOKUP(A344,[28]Budget!A:L,11,FALSE)</f>
        <v>11350000</v>
      </c>
      <c r="AN344" s="29">
        <f>VLOOKUP(A344,[28]Budget!A:L,12,FALSE)</f>
        <v>218262135</v>
      </c>
      <c r="AP344" s="50">
        <f t="shared" si="6"/>
        <v>0</v>
      </c>
    </row>
    <row r="345" spans="1:42" ht="20.25" customHeight="1" x14ac:dyDescent="0.25">
      <c r="A345" s="43">
        <v>404</v>
      </c>
      <c r="B345" s="44" t="s">
        <v>188</v>
      </c>
      <c r="C345" s="44" t="s">
        <v>367</v>
      </c>
      <c r="D345" s="44" t="s">
        <v>448</v>
      </c>
      <c r="E345" s="44" t="s">
        <v>737</v>
      </c>
      <c r="F345" s="44" t="s">
        <v>437</v>
      </c>
      <c r="G345" s="44" t="s">
        <v>1</v>
      </c>
      <c r="H345" s="44" t="s">
        <v>739</v>
      </c>
      <c r="I345" s="44" t="s">
        <v>1</v>
      </c>
      <c r="J345" s="51" t="s">
        <v>17</v>
      </c>
      <c r="K345" s="51" t="s">
        <v>17</v>
      </c>
      <c r="L345" s="51" t="s">
        <v>17</v>
      </c>
      <c r="M345" s="51" t="s">
        <v>17</v>
      </c>
      <c r="N345" s="54" t="s">
        <v>17</v>
      </c>
      <c r="O345" s="47" t="str">
        <f>VLOOKUP(A345,'[28]191-2022-23'!A:P,13,FALSE)</f>
        <v>Unqualified with findings</v>
      </c>
      <c r="Q345" s="2" t="str">
        <f>VLOOKUP(A345,'[28]Audit information - OS'!A:J,4,FALSE)</f>
        <v>Unchanged</v>
      </c>
      <c r="R345" s="2" t="s">
        <v>18</v>
      </c>
      <c r="S345" s="2" t="s">
        <v>18</v>
      </c>
      <c r="T345" s="48" t="str">
        <f>VLOOKUP(A345,'[28]Audit information - OS'!A:K,5,FALSE)</f>
        <v>Financially unqualified with findings on predetermined objectives and/or compliance with laws and regulations</v>
      </c>
      <c r="U345" s="48">
        <f>VLOOKUP(A345,'[28]Audit information - OS'!A:L,6,FALSE)</f>
        <v>0</v>
      </c>
      <c r="V345" s="48">
        <f>VLOOKUP(A345,'[28]Audit information - OS'!A:M,7,FALSE)</f>
        <v>0</v>
      </c>
      <c r="W345" s="48" t="str">
        <f>VLOOKUP(A345,'[28]Audit information - OS'!A:N,2,FALSE)</f>
        <v>Financially unqualified with findings on predetermined objectives and/or compliance with laws and regulations</v>
      </c>
      <c r="X345" s="48" t="str">
        <f>VLOOKUP(A345,'[28]Audit information - OS'!A:O,3,FALSE)</f>
        <v>2024/07/31</v>
      </c>
      <c r="Y345" s="2" t="e">
        <f>VLOOKUP(A345,'[28]AGSA - SOE'!A:A,1,FALSE)</f>
        <v>#N/A</v>
      </c>
      <c r="Z345" s="2">
        <f>(IFERROR(VLOOKUP(A345,'[28]KSD auditees'!A:A,1,FALSE),"0"))</f>
        <v>404</v>
      </c>
      <c r="AA345" s="29">
        <f>VLOOKUP(A345,[28]Budget!A:L,10,FALSE)</f>
        <v>1780879992.9300001</v>
      </c>
      <c r="AB345" s="49" t="str">
        <f>IF(_xlfn.XLOOKUP(A345,'[28]Outstanding audits'!A:A,'[28]Outstanding audits'!A:A,"",0)="","No","Yes")</f>
        <v>No</v>
      </c>
      <c r="AC345" s="29">
        <f>_xlfn.XLOOKUP(A345,'[28]Budget 18-19'!A:A,'[28]Budget 18-19'!J:J,"0")</f>
        <v>503150628</v>
      </c>
      <c r="AD345" s="49" t="str">
        <f>_xlfn.XLOOKUP(A345,'[28]ASMIS 2022-23'!A:A,'[28]ASMIS 2022-23'!I:I,"",0)</f>
        <v>Unqualified with findings</v>
      </c>
      <c r="AJ345" s="29">
        <f>_xlfn.XLOOKUP(A345,'[28]Budget 22-23'!A:A,'[28]Budget 22-23'!J:J,"0")</f>
        <v>1383693061</v>
      </c>
      <c r="AM345" s="29">
        <f>VLOOKUP(A345,[28]Budget!A:L,11,FALSE)</f>
        <v>698233423</v>
      </c>
      <c r="AN345" s="29">
        <f>VLOOKUP(A345,[28]Budget!A:L,12,FALSE)</f>
        <v>1082646569.9300001</v>
      </c>
      <c r="AP345" s="50">
        <f t="shared" si="6"/>
        <v>0</v>
      </c>
    </row>
    <row r="346" spans="1:42" ht="21" customHeight="1" x14ac:dyDescent="0.25">
      <c r="A346" s="43">
        <v>406</v>
      </c>
      <c r="B346" s="44" t="s">
        <v>84</v>
      </c>
      <c r="C346" s="44" t="s">
        <v>323</v>
      </c>
      <c r="D346" s="44" t="s">
        <v>448</v>
      </c>
      <c r="E346" s="44" t="s">
        <v>941</v>
      </c>
      <c r="F346" s="44" t="s">
        <v>437</v>
      </c>
      <c r="G346" s="44" t="s">
        <v>1</v>
      </c>
      <c r="H346" s="44" t="s">
        <v>447</v>
      </c>
      <c r="I346" s="44" t="s">
        <v>1</v>
      </c>
      <c r="J346" s="45" t="s">
        <v>33</v>
      </c>
      <c r="K346" s="45" t="s">
        <v>33</v>
      </c>
      <c r="L346" s="45" t="s">
        <v>33</v>
      </c>
      <c r="M346" s="45" t="s">
        <v>33</v>
      </c>
      <c r="N346" s="46" t="s">
        <v>33</v>
      </c>
      <c r="O346" s="47" t="str">
        <f>VLOOKUP(A346,'[28]191-2022-23'!A:P,13,FALSE)</f>
        <v>Unqualified with no findings</v>
      </c>
      <c r="Q346" s="2" t="str">
        <f>VLOOKUP(A346,'[28]Audit information - OS'!A:J,4,FALSE)</f>
        <v>Unchanged</v>
      </c>
      <c r="R346" s="2" t="s">
        <v>18</v>
      </c>
      <c r="S346" s="2" t="s">
        <v>18</v>
      </c>
      <c r="T346" s="48" t="str">
        <f>VLOOKUP(A346,'[28]Audit information - OS'!A:K,5,FALSE)</f>
        <v>Financially unqualified with no findings on predetermined objectives or compliance with laws and regulations</v>
      </c>
      <c r="U346" s="48">
        <f>VLOOKUP(A346,'[28]Audit information - OS'!A:L,6,FALSE)</f>
        <v>0</v>
      </c>
      <c r="V346" s="48">
        <f>VLOOKUP(A346,'[28]Audit information - OS'!A:M,7,FALSE)</f>
        <v>0</v>
      </c>
      <c r="W346" s="48" t="str">
        <f>VLOOKUP(A346,'[28]Audit information - OS'!A:N,2,FALSE)</f>
        <v>Financially unqualified with no findings on predetermined objectives or compliance with laws and regulations</v>
      </c>
      <c r="X346" s="48" t="str">
        <f>VLOOKUP(A346,'[28]Audit information - OS'!A:O,3,FALSE)</f>
        <v>2024/07/31</v>
      </c>
      <c r="Y346" s="2" t="e">
        <f>VLOOKUP(A346,'[28]AGSA - SOE'!A:A,1,FALSE)</f>
        <v>#N/A</v>
      </c>
      <c r="Z346" s="2">
        <f>(IFERROR(VLOOKUP(A346,'[28]KSD auditees'!A:A,1,FALSE),"0"))</f>
        <v>406</v>
      </c>
      <c r="AA346" s="29">
        <f>VLOOKUP(A346,[28]Budget!A:L,10,FALSE)</f>
        <v>254324000</v>
      </c>
      <c r="AB346" s="49" t="str">
        <f>IF(_xlfn.XLOOKUP(A346,'[28]Outstanding audits'!A:A,'[28]Outstanding audits'!A:A,"",0)="","No","Yes")</f>
        <v>No</v>
      </c>
      <c r="AC346" s="29">
        <f>_xlfn.XLOOKUP(A346,'[28]Budget 18-19'!A:A,'[28]Budget 18-19'!J:J,"0")</f>
        <v>64902000</v>
      </c>
      <c r="AD346" s="49" t="str">
        <f>_xlfn.XLOOKUP(A346,'[28]ASMIS 2022-23'!A:A,'[28]ASMIS 2022-23'!I:I,"",0)</f>
        <v>Unqualified with no findings</v>
      </c>
      <c r="AJ346" s="29">
        <f>_xlfn.XLOOKUP(A346,'[28]Budget 22-23'!A:A,'[28]Budget 22-23'!J:J,"0")</f>
        <v>134020000</v>
      </c>
      <c r="AM346" s="29">
        <f>VLOOKUP(A346,[28]Budget!A:L,11,FALSE)</f>
        <v>1330000</v>
      </c>
      <c r="AN346" s="29">
        <f>VLOOKUP(A346,[28]Budget!A:L,12,FALSE)</f>
        <v>252994000</v>
      </c>
      <c r="AP346" s="50">
        <f t="shared" si="6"/>
        <v>0</v>
      </c>
    </row>
    <row r="347" spans="1:42" ht="21" customHeight="1" x14ac:dyDescent="0.25">
      <c r="A347" s="43">
        <v>1347</v>
      </c>
      <c r="B347" s="44" t="s">
        <v>85</v>
      </c>
      <c r="C347" s="44" t="s">
        <v>323</v>
      </c>
      <c r="D347" s="44" t="s">
        <v>448</v>
      </c>
      <c r="E347" s="44" t="s">
        <v>941</v>
      </c>
      <c r="F347" s="44" t="s">
        <v>437</v>
      </c>
      <c r="G347" s="44" t="s">
        <v>1</v>
      </c>
      <c r="H347" s="44" t="s">
        <v>447</v>
      </c>
      <c r="I347" s="44" t="s">
        <v>1</v>
      </c>
      <c r="J347" s="45" t="s">
        <v>33</v>
      </c>
      <c r="K347" s="45" t="s">
        <v>33</v>
      </c>
      <c r="L347" s="45" t="s">
        <v>33</v>
      </c>
      <c r="M347" s="45" t="s">
        <v>33</v>
      </c>
      <c r="N347" s="46" t="s">
        <v>33</v>
      </c>
      <c r="O347" s="47" t="str">
        <f>VLOOKUP(A347,'[28]191-2022-23'!A:P,13,FALSE)</f>
        <v>Unqualified with no findings</v>
      </c>
      <c r="Q347" s="2" t="str">
        <f>VLOOKUP(A347,'[28]Audit information - OS'!A:J,4,FALSE)</f>
        <v>Unchanged</v>
      </c>
      <c r="R347" s="2" t="s">
        <v>18</v>
      </c>
      <c r="S347" s="2" t="s">
        <v>18</v>
      </c>
      <c r="T347" s="48" t="str">
        <f>VLOOKUP(A347,'[28]Audit information - OS'!A:K,5,FALSE)</f>
        <v>Financially unqualified with no findings on predetermined objectives or compliance with laws and regulations</v>
      </c>
      <c r="U347" s="48">
        <f>VLOOKUP(A347,'[28]Audit information - OS'!A:L,6,FALSE)</f>
        <v>0</v>
      </c>
      <c r="V347" s="48">
        <f>VLOOKUP(A347,'[28]Audit information - OS'!A:M,7,FALSE)</f>
        <v>0</v>
      </c>
      <c r="W347" s="48" t="str">
        <f>VLOOKUP(A347,'[28]Audit information - OS'!A:N,2,FALSE)</f>
        <v>Financially unqualified with no findings on predetermined objectives or compliance with laws and regulations</v>
      </c>
      <c r="X347" s="48" t="str">
        <f>VLOOKUP(A347,'[28]Audit information - OS'!A:O,3,FALSE)</f>
        <v>2024/07/31</v>
      </c>
      <c r="Y347" s="2" t="e">
        <f>VLOOKUP(A347,'[28]AGSA - SOE'!A:A,1,FALSE)</f>
        <v>#N/A</v>
      </c>
      <c r="Z347" s="2">
        <f>(IFERROR(VLOOKUP(A347,'[28]KSD auditees'!A:A,1,FALSE),"0"))</f>
        <v>1347</v>
      </c>
      <c r="AA347" s="29">
        <f>VLOOKUP(A347,[28]Budget!A:L,10,FALSE)</f>
        <v>154651000</v>
      </c>
      <c r="AB347" s="49" t="str">
        <f>IF(_xlfn.XLOOKUP(A347,'[28]Outstanding audits'!A:A,'[28]Outstanding audits'!A:A,"",0)="","No","Yes")</f>
        <v>No</v>
      </c>
      <c r="AC347" s="29">
        <f>_xlfn.XLOOKUP(A347,'[28]Budget 18-19'!A:A,'[28]Budget 18-19'!J:J,"0")</f>
        <v>136742000</v>
      </c>
      <c r="AD347" s="49" t="str">
        <f>_xlfn.XLOOKUP(A347,'[28]ASMIS 2022-23'!A:A,'[28]ASMIS 2022-23'!I:I,"",0)</f>
        <v>Unqualified with no findings</v>
      </c>
      <c r="AJ347" s="29">
        <f>_xlfn.XLOOKUP(A347,'[28]Budget 22-23'!A:A,'[28]Budget 22-23'!J:J,"0")</f>
        <v>127692000</v>
      </c>
      <c r="AM347" s="29">
        <f>VLOOKUP(A347,[28]Budget!A:L,11,FALSE)</f>
        <v>1864000</v>
      </c>
      <c r="AN347" s="29">
        <f>VLOOKUP(A347,[28]Budget!A:L,12,FALSE)</f>
        <v>152787000</v>
      </c>
      <c r="AP347" s="50">
        <f t="shared" si="6"/>
        <v>0</v>
      </c>
    </row>
    <row r="348" spans="1:42" ht="21" customHeight="1" x14ac:dyDescent="0.25">
      <c r="A348" s="43">
        <v>415</v>
      </c>
      <c r="B348" s="44" t="s">
        <v>723</v>
      </c>
      <c r="C348" s="44" t="s">
        <v>323</v>
      </c>
      <c r="D348" s="44" t="s">
        <v>448</v>
      </c>
      <c r="E348" s="44" t="s">
        <v>683</v>
      </c>
      <c r="F348" s="44" t="s">
        <v>437</v>
      </c>
      <c r="G348" s="44" t="s">
        <v>1</v>
      </c>
      <c r="H348" s="44" t="s">
        <v>209</v>
      </c>
      <c r="I348" s="44" t="s">
        <v>1</v>
      </c>
      <c r="J348" s="59" t="s">
        <v>39</v>
      </c>
      <c r="K348" s="51" t="s">
        <v>17</v>
      </c>
      <c r="L348" s="45" t="s">
        <v>33</v>
      </c>
      <c r="M348" s="45" t="s">
        <v>33</v>
      </c>
      <c r="N348" s="54" t="s">
        <v>17</v>
      </c>
      <c r="O348" s="47" t="str">
        <f>VLOOKUP(A348,'[28]191-2022-23'!A:P,13,FALSE)</f>
        <v>Unqualified with findings</v>
      </c>
      <c r="Q348" s="2" t="s">
        <v>509</v>
      </c>
      <c r="R348" s="2" t="s">
        <v>509</v>
      </c>
      <c r="S348" s="2" t="s">
        <v>509</v>
      </c>
      <c r="T348" s="48">
        <f>VLOOKUP(A348,'[28]Audit information - OS'!A:K,5,FALSE)</f>
        <v>0</v>
      </c>
      <c r="U348" s="48" t="str">
        <f>VLOOKUP(A348,'[28]Audit information - OS'!A:L,6,FALSE)</f>
        <v>Auditee delays - Disagreement on technical/legal matters</v>
      </c>
      <c r="V348" s="48">
        <f>VLOOKUP(A348,'[28]Audit information - OS'!A:M,7,FALSE)</f>
        <v>0</v>
      </c>
      <c r="W348" s="48" t="str">
        <f>VLOOKUP(A348,'[28]Audit information - OS'!A:N,2,FALSE)</f>
        <v>Financially unqualified with findings on predetermined objectives and/or compliance with laws and regulations</v>
      </c>
      <c r="X348" s="48">
        <f>VLOOKUP(A348,'[28]Audit information - OS'!A:O,3,FALSE)</f>
        <v>45565</v>
      </c>
      <c r="Y348" s="2" t="e">
        <f>VLOOKUP(A348,'[28]AGSA - SOE'!A:A,1,FALSE)</f>
        <v>#N/A</v>
      </c>
      <c r="Z348" s="79" t="str">
        <f>(IFERROR(VLOOKUP(A348,'[28]KSD auditees'!A:A,1,FALSE),"0"))</f>
        <v>0</v>
      </c>
      <c r="AA348" s="29">
        <f>VLOOKUP(A348,[28]Budget!A:L,10,FALSE)</f>
        <v>329463073</v>
      </c>
      <c r="AB348" s="49" t="str">
        <f>IF(_xlfn.XLOOKUP(A348,'[28]Outstanding audits'!A:A,'[28]Outstanding audits'!A:A,"",0)="","No","Yes")</f>
        <v>Yes</v>
      </c>
      <c r="AC348" s="29">
        <f>_xlfn.XLOOKUP(A348,'[28]Budget 18-19'!A:A,'[28]Budget 18-19'!J:J,"0")</f>
        <v>253674333</v>
      </c>
      <c r="AD348" s="49" t="str">
        <f>_xlfn.XLOOKUP(A348,'[28]ASMIS 2022-23'!A:A,'[28]ASMIS 2022-23'!I:I,"",0)</f>
        <v>Audit not finalised at legislated date</v>
      </c>
      <c r="AJ348" s="29">
        <f>_xlfn.XLOOKUP(A348,'[28]Budget 22-23'!A:A,'[28]Budget 22-23'!J:J,"0")</f>
        <v>30306964</v>
      </c>
      <c r="AM348" s="29">
        <f>VLOOKUP(A348,[28]Budget!A:L,11,FALSE)</f>
        <v>7707305</v>
      </c>
      <c r="AN348" s="29">
        <f>VLOOKUP(A348,[28]Budget!A:L,12,FALSE)</f>
        <v>321755768</v>
      </c>
      <c r="AP348" s="50">
        <f t="shared" si="6"/>
        <v>0</v>
      </c>
    </row>
    <row r="349" spans="1:42" ht="30" customHeight="1" x14ac:dyDescent="0.25">
      <c r="A349" s="43">
        <v>419</v>
      </c>
      <c r="B349" s="44" t="s">
        <v>164</v>
      </c>
      <c r="C349" s="44" t="s">
        <v>352</v>
      </c>
      <c r="D349" s="44" t="s">
        <v>448</v>
      </c>
      <c r="E349" s="44" t="s">
        <v>941</v>
      </c>
      <c r="F349" s="44" t="s">
        <v>437</v>
      </c>
      <c r="G349" s="44" t="s">
        <v>1</v>
      </c>
      <c r="H349" s="44" t="s">
        <v>1518</v>
      </c>
      <c r="I349" s="44" t="s">
        <v>1</v>
      </c>
      <c r="J349" s="51" t="s">
        <v>17</v>
      </c>
      <c r="K349" s="51" t="s">
        <v>17</v>
      </c>
      <c r="L349" s="51" t="s">
        <v>17</v>
      </c>
      <c r="M349" s="51" t="s">
        <v>17</v>
      </c>
      <c r="N349" s="46" t="s">
        <v>33</v>
      </c>
      <c r="O349" s="47" t="str">
        <f>VLOOKUP(A349,'[28]191-2022-23'!A:P,13,FALSE)</f>
        <v>Unqualified with no findings</v>
      </c>
      <c r="Q349" s="2" t="str">
        <f>VLOOKUP(A349,'[28]Audit information - OS'!A:J,4,FALSE)</f>
        <v>Unchanged</v>
      </c>
      <c r="R349" s="2" t="s">
        <v>27</v>
      </c>
      <c r="S349" s="2" t="s">
        <v>27</v>
      </c>
      <c r="T349" s="48" t="str">
        <f>VLOOKUP(A349,'[28]Audit information - OS'!A:K,5,FALSE)</f>
        <v>Financially unqualified with findings on predetermined objectives and/or compliance with laws and regulations</v>
      </c>
      <c r="U349" s="48">
        <f>VLOOKUP(A349,'[28]Audit information - OS'!A:L,6,FALSE)</f>
        <v>0</v>
      </c>
      <c r="V349" s="48">
        <f>VLOOKUP(A349,'[28]Audit information - OS'!A:M,7,FALSE)</f>
        <v>0</v>
      </c>
      <c r="W349" s="48" t="str">
        <f>VLOOKUP(A349,'[28]Audit information - OS'!A:N,2,FALSE)</f>
        <v>Financially unqualified with findings on predetermined objectives and/or compliance with laws and regulations</v>
      </c>
      <c r="X349" s="48" t="str">
        <f>VLOOKUP(A349,'[28]Audit information - OS'!A:O,3,FALSE)</f>
        <v>2024/07/31</v>
      </c>
      <c r="Y349" s="2" t="e">
        <f>VLOOKUP(A349,'[28]AGSA - SOE'!A:A,1,FALSE)</f>
        <v>#N/A</v>
      </c>
      <c r="Z349" s="2">
        <f>(IFERROR(VLOOKUP(A349,'[28]KSD auditees'!A:A,1,FALSE),"0"))</f>
        <v>419</v>
      </c>
      <c r="AA349" s="29">
        <f>VLOOKUP(A349,[28]Budget!A:L,10,FALSE)</f>
        <v>1075868000</v>
      </c>
      <c r="AB349" s="49" t="str">
        <f>IF(_xlfn.XLOOKUP(A349,'[28]Outstanding audits'!A:A,'[28]Outstanding audits'!A:A,"",0)="","No","Yes")</f>
        <v>No</v>
      </c>
      <c r="AC349" s="29">
        <f>_xlfn.XLOOKUP(A349,'[28]Budget 18-19'!A:A,'[28]Budget 18-19'!J:J,"0")</f>
        <v>834158000</v>
      </c>
      <c r="AD349" s="49" t="str">
        <f>_xlfn.XLOOKUP(A349,'[28]ASMIS 2022-23'!A:A,'[28]ASMIS 2022-23'!I:I,"",0)</f>
        <v>Unqualified with findings</v>
      </c>
      <c r="AJ349" s="29">
        <f>_xlfn.XLOOKUP(A349,'[28]Budget 22-23'!A:A,'[28]Budget 22-23'!J:J,"0")</f>
        <v>1051952000</v>
      </c>
      <c r="AM349" s="29">
        <f>VLOOKUP(A349,[28]Budget!A:L,11,FALSE)</f>
        <v>59101000</v>
      </c>
      <c r="AN349" s="29">
        <f>VLOOKUP(A349,[28]Budget!A:L,12,FALSE)</f>
        <v>1016767000</v>
      </c>
      <c r="AP349" s="50">
        <f t="shared" si="6"/>
        <v>0</v>
      </c>
    </row>
    <row r="350" spans="1:42" ht="30" customHeight="1" x14ac:dyDescent="0.25">
      <c r="A350" s="43">
        <v>422</v>
      </c>
      <c r="B350" s="44" t="s">
        <v>219</v>
      </c>
      <c r="C350" s="44" t="s">
        <v>323</v>
      </c>
      <c r="D350" s="44" t="s">
        <v>448</v>
      </c>
      <c r="E350" s="44" t="s">
        <v>737</v>
      </c>
      <c r="F350" s="44" t="s">
        <v>437</v>
      </c>
      <c r="G350" s="44" t="s">
        <v>1</v>
      </c>
      <c r="H350" s="44" t="s">
        <v>209</v>
      </c>
      <c r="I350" s="44" t="s">
        <v>1</v>
      </c>
      <c r="J350" s="77" t="s">
        <v>299</v>
      </c>
      <c r="K350" s="77" t="s">
        <v>299</v>
      </c>
      <c r="L350" s="69" t="s">
        <v>94</v>
      </c>
      <c r="M350" s="69" t="s">
        <v>94</v>
      </c>
      <c r="N350" s="46" t="s">
        <v>33</v>
      </c>
      <c r="O350" s="47" t="str">
        <f>VLOOKUP(A350,'[28]191-2022-23'!A:P,13,FALSE)</f>
        <v>Unqualified with findings</v>
      </c>
      <c r="Q350" s="2" t="str">
        <f>VLOOKUP(A350,'[28]Audit information - OS'!A:J,4,FALSE)</f>
        <v>Unchanged</v>
      </c>
      <c r="R350" s="2" t="s">
        <v>27</v>
      </c>
      <c r="S350" s="2" t="s">
        <v>27</v>
      </c>
      <c r="T350" s="48" t="str">
        <f>VLOOKUP(A350,'[28]Audit information - OS'!A:K,5,FALSE)</f>
        <v>Adverse</v>
      </c>
      <c r="U350" s="48">
        <f>VLOOKUP(A350,'[28]Audit information - OS'!A:L,6,FALSE)</f>
        <v>0</v>
      </c>
      <c r="V350" s="48">
        <f>VLOOKUP(A350,'[28]Audit information - OS'!A:M,7,FALSE)</f>
        <v>0</v>
      </c>
      <c r="W350" s="48" t="str">
        <f>VLOOKUP(A350,'[28]Audit information - OS'!A:N,2,FALSE)</f>
        <v>Adverse</v>
      </c>
      <c r="X350" s="48" t="str">
        <f>VLOOKUP(A350,'[28]Audit information - OS'!A:O,3,FALSE)</f>
        <v>2024/07/31</v>
      </c>
      <c r="Y350" s="2" t="e">
        <f>VLOOKUP(A350,'[28]AGSA - SOE'!A:A,1,FALSE)</f>
        <v>#N/A</v>
      </c>
      <c r="Z350" s="2">
        <f>(IFERROR(VLOOKUP(A350,'[28]KSD auditees'!A:A,1,FALSE),"0"))</f>
        <v>422</v>
      </c>
      <c r="AA350" s="29">
        <f>VLOOKUP(A350,[28]Budget!A:L,10,FALSE)</f>
        <v>40144258000</v>
      </c>
      <c r="AB350" s="49" t="str">
        <f>IF(_xlfn.XLOOKUP(A350,'[28]Outstanding audits'!A:A,'[28]Outstanding audits'!A:A,"",0)="","No","Yes")</f>
        <v>No</v>
      </c>
      <c r="AC350" s="29">
        <f>_xlfn.XLOOKUP(A350,'[28]Budget 18-19'!A:A,'[28]Budget 18-19'!J:J,"0")</f>
        <v>2943704000</v>
      </c>
      <c r="AD350" s="49" t="str">
        <f>_xlfn.XLOOKUP(A350,'[28]ASMIS 2022-23'!A:A,'[28]ASMIS 2022-23'!I:I,"",0)</f>
        <v>Adverse</v>
      </c>
      <c r="AJ350" s="29">
        <f>_xlfn.XLOOKUP(A350,'[28]Budget 22-23'!A:A,'[28]Budget 22-23'!J:J,"0")</f>
        <v>46657908000</v>
      </c>
      <c r="AM350" s="29">
        <f>VLOOKUP(A350,[28]Budget!A:L,11,FALSE)</f>
        <v>184233000</v>
      </c>
      <c r="AN350" s="29">
        <f>VLOOKUP(A350,[28]Budget!A:L,12,FALSE)</f>
        <v>39960025000</v>
      </c>
      <c r="AP350" s="50">
        <f t="shared" si="6"/>
        <v>0</v>
      </c>
    </row>
    <row r="351" spans="1:42" ht="21" customHeight="1" x14ac:dyDescent="0.25">
      <c r="A351" s="43">
        <v>1224</v>
      </c>
      <c r="B351" s="44" t="s">
        <v>220</v>
      </c>
      <c r="C351" s="44" t="s">
        <v>323</v>
      </c>
      <c r="D351" s="44" t="s">
        <v>448</v>
      </c>
      <c r="E351" s="44" t="s">
        <v>683</v>
      </c>
      <c r="F351" s="44" t="s">
        <v>437</v>
      </c>
      <c r="G351" s="44" t="s">
        <v>1</v>
      </c>
      <c r="H351" s="44" t="s">
        <v>209</v>
      </c>
      <c r="I351" s="44" t="s">
        <v>1</v>
      </c>
      <c r="J351" s="52" t="s">
        <v>26</v>
      </c>
      <c r="K351" s="52" t="s">
        <v>26</v>
      </c>
      <c r="L351" s="52" t="s">
        <v>26</v>
      </c>
      <c r="M351" s="52" t="s">
        <v>26</v>
      </c>
      <c r="N351" s="64" t="s">
        <v>94</v>
      </c>
      <c r="O351" s="47" t="str">
        <f>VLOOKUP(A351,'[28]191-2022-23'!A:P,13,FALSE)</f>
        <v>Unqualified with no findings</v>
      </c>
      <c r="Q351" s="60" t="s">
        <v>18</v>
      </c>
      <c r="R351" s="60" t="s">
        <v>29</v>
      </c>
      <c r="S351" s="60" t="s">
        <v>27</v>
      </c>
      <c r="T351" s="48">
        <f>VLOOKUP(A351,'[28]Audit information - OS'!A:K,5,FALSE)</f>
        <v>0</v>
      </c>
      <c r="U351" s="48" t="str">
        <f>VLOOKUP(A351,'[28]Audit information - OS'!A:L,6,FALSE)</f>
        <v>Auditee delays - Disagreement on technical/legal matters</v>
      </c>
      <c r="V351" s="48">
        <f>VLOOKUP(A351,'[28]Audit information - OS'!A:M,7,FALSE)</f>
        <v>0</v>
      </c>
      <c r="W351" s="48" t="str">
        <f>VLOOKUP(A351,'[28]Audit information - OS'!A:N,2,FALSE)</f>
        <v>Qualified</v>
      </c>
      <c r="X351" s="48" t="str">
        <f>VLOOKUP(A351,'[28]Audit information - OS'!A:O,3,FALSE)</f>
        <v>2024/08/31</v>
      </c>
      <c r="Y351" s="2" t="e">
        <f>VLOOKUP(A351,'[28]AGSA - SOE'!A:A,1,FALSE)</f>
        <v>#N/A</v>
      </c>
      <c r="Z351" s="2">
        <f>(IFERROR(VLOOKUP(A351,'[28]KSD auditees'!A:A,1,FALSE),"0"))</f>
        <v>1224</v>
      </c>
      <c r="AA351" s="29">
        <f>VLOOKUP(A351,[28]Budget!A:L,10,FALSE)</f>
        <v>502578510</v>
      </c>
      <c r="AB351" s="49" t="str">
        <f>IF(_xlfn.XLOOKUP(A351,'[28]Outstanding audits'!A:A,'[28]Outstanding audits'!A:A,"",0)="","No","Yes")</f>
        <v>No</v>
      </c>
      <c r="AC351" s="29">
        <f>_xlfn.XLOOKUP(A351,'[28]Budget 18-19'!A:A,'[28]Budget 18-19'!J:J,"0")</f>
        <v>27919330</v>
      </c>
      <c r="AD351" s="49" t="str">
        <f>_xlfn.XLOOKUP(A351,'[28]ASMIS 2022-23'!A:A,'[28]ASMIS 2022-23'!I:I,"",0)</f>
        <v>Audit not finalised at legislated date</v>
      </c>
      <c r="AJ351" s="29">
        <f>_xlfn.XLOOKUP(A351,'[28]Budget 22-23'!A:A,'[28]Budget 22-23'!J:J,"0")</f>
        <v>522094000</v>
      </c>
      <c r="AM351" s="29">
        <f>VLOOKUP(A351,[28]Budget!A:L,11,FALSE)</f>
        <v>23509510</v>
      </c>
      <c r="AN351" s="29">
        <f>VLOOKUP(A351,[28]Budget!A:L,12,FALSE)</f>
        <v>479069000</v>
      </c>
      <c r="AP351" s="50">
        <f t="shared" si="6"/>
        <v>0</v>
      </c>
    </row>
    <row r="352" spans="1:42" ht="48" customHeight="1" x14ac:dyDescent="0.25">
      <c r="A352" s="43">
        <v>423</v>
      </c>
      <c r="B352" s="44" t="s">
        <v>221</v>
      </c>
      <c r="C352" s="44" t="s">
        <v>323</v>
      </c>
      <c r="D352" s="44" t="s">
        <v>448</v>
      </c>
      <c r="E352" s="44" t="s">
        <v>683</v>
      </c>
      <c r="F352" s="44" t="s">
        <v>437</v>
      </c>
      <c r="G352" s="44" t="s">
        <v>1</v>
      </c>
      <c r="H352" s="44" t="s">
        <v>209</v>
      </c>
      <c r="I352" s="44" t="s">
        <v>1</v>
      </c>
      <c r="J352" s="45" t="s">
        <v>33</v>
      </c>
      <c r="K352" s="45" t="s">
        <v>33</v>
      </c>
      <c r="L352" s="45" t="s">
        <v>33</v>
      </c>
      <c r="M352" s="51" t="s">
        <v>17</v>
      </c>
      <c r="N352" s="54" t="s">
        <v>17</v>
      </c>
      <c r="O352" s="47" t="str">
        <f>VLOOKUP(A352,'[28]191-2022-23'!A:P,13,FALSE)</f>
        <v>Unqualified with no findings</v>
      </c>
      <c r="Q352" s="2" t="str">
        <f>VLOOKUP(A352,'[28]Audit information - OS'!A:J,4,FALSE)</f>
        <v>Unchanged</v>
      </c>
      <c r="R352" s="2" t="s">
        <v>29</v>
      </c>
      <c r="S352" s="2" t="s">
        <v>18</v>
      </c>
      <c r="T352" s="48" t="str">
        <f>VLOOKUP(A352,'[28]Audit information - OS'!A:K,5,FALSE)</f>
        <v>Financially unqualified with no findings on predetermined objectives or compliance with laws and regulations</v>
      </c>
      <c r="U352" s="48">
        <f>VLOOKUP(A352,'[28]Audit information - OS'!A:L,6,FALSE)</f>
        <v>0</v>
      </c>
      <c r="V352" s="48">
        <f>VLOOKUP(A352,'[28]Audit information - OS'!A:M,7,FALSE)</f>
        <v>0</v>
      </c>
      <c r="W352" s="48" t="str">
        <f>VLOOKUP(A352,'[28]Audit information - OS'!A:N,2,FALSE)</f>
        <v>Financially unqualified with no findings on predetermined objectives or compliance with laws and regulations</v>
      </c>
      <c r="X352" s="48" t="str">
        <f>VLOOKUP(A352,'[28]Audit information - OS'!A:O,3,FALSE)</f>
        <v>2024/07/31</v>
      </c>
      <c r="Y352" s="2" t="e">
        <f>VLOOKUP(A352,'[28]AGSA - SOE'!A:A,1,FALSE)</f>
        <v>#N/A</v>
      </c>
      <c r="Z352" s="2">
        <f>(IFERROR(VLOOKUP(A352,'[28]KSD auditees'!A:A,1,FALSE),"0"))</f>
        <v>423</v>
      </c>
      <c r="AA352" s="29">
        <f>VLOOKUP(A352,[28]Budget!A:L,10,FALSE)</f>
        <v>1473551993</v>
      </c>
      <c r="AB352" s="49" t="str">
        <f>IF(_xlfn.XLOOKUP(A352,'[28]Outstanding audits'!A:A,'[28]Outstanding audits'!A:A,"",0)="","No","Yes")</f>
        <v>No</v>
      </c>
      <c r="AC352" s="29">
        <f>_xlfn.XLOOKUP(A352,'[28]Budget 18-19'!A:A,'[28]Budget 18-19'!J:J,"0")</f>
        <v>1232250575</v>
      </c>
      <c r="AD352" s="49" t="str">
        <f>_xlfn.XLOOKUP(A352,'[28]ASMIS 2022-23'!A:A,'[28]ASMIS 2022-23'!I:I,"",0)</f>
        <v>Unqualified with no findings</v>
      </c>
      <c r="AJ352" s="29">
        <f>_xlfn.XLOOKUP(A352,'[28]Budget 22-23'!A:A,'[28]Budget 22-23'!J:J,"0")</f>
        <v>1381487823</v>
      </c>
      <c r="AM352" s="29">
        <f>VLOOKUP(A352,[28]Budget!A:L,11,FALSE)</f>
        <v>137780021</v>
      </c>
      <c r="AN352" s="29">
        <f>VLOOKUP(A352,[28]Budget!A:L,12,FALSE)</f>
        <v>1335771972</v>
      </c>
      <c r="AP352" s="50">
        <f t="shared" si="6"/>
        <v>0</v>
      </c>
    </row>
    <row r="353" spans="1:42" ht="21" customHeight="1" x14ac:dyDescent="0.25">
      <c r="A353" s="43">
        <v>225</v>
      </c>
      <c r="B353" s="44" t="s">
        <v>222</v>
      </c>
      <c r="C353" s="44" t="s">
        <v>325</v>
      </c>
      <c r="D353" s="44" t="s">
        <v>448</v>
      </c>
      <c r="E353" s="44" t="s">
        <v>625</v>
      </c>
      <c r="F353" s="44" t="s">
        <v>625</v>
      </c>
      <c r="G353" s="44" t="s">
        <v>1</v>
      </c>
      <c r="H353" s="44" t="s">
        <v>1</v>
      </c>
      <c r="I353" s="44" t="s">
        <v>1</v>
      </c>
      <c r="J353" s="51" t="s">
        <v>17</v>
      </c>
      <c r="K353" s="51" t="s">
        <v>17</v>
      </c>
      <c r="L353" s="51" t="s">
        <v>17</v>
      </c>
      <c r="M353" s="51" t="s">
        <v>17</v>
      </c>
      <c r="N353" s="54" t="s">
        <v>17</v>
      </c>
      <c r="O353" s="47" t="str">
        <f>VLOOKUP(A353,'[28]191-2022-23'!A:P,13,FALSE)</f>
        <v>Unqualified with findings</v>
      </c>
      <c r="Q353" s="2" t="str">
        <f>VLOOKUP(A353,'[28]Audit information - OS'!A:J,4,FALSE)</f>
        <v>Unchanged</v>
      </c>
      <c r="R353" s="2" t="s">
        <v>18</v>
      </c>
      <c r="S353" s="2" t="s">
        <v>18</v>
      </c>
      <c r="T353" s="48" t="str">
        <f>VLOOKUP(A353,'[28]Audit information - OS'!A:K,5,FALSE)</f>
        <v>Financially unqualified with findings on predetermined objectives and/or compliance with laws and regulations</v>
      </c>
      <c r="U353" s="48">
        <f>VLOOKUP(A353,'[28]Audit information - OS'!A:L,6,FALSE)</f>
        <v>0</v>
      </c>
      <c r="V353" s="48">
        <f>VLOOKUP(A353,'[28]Audit information - OS'!A:M,7,FALSE)</f>
        <v>0</v>
      </c>
      <c r="W353" s="48" t="str">
        <f>VLOOKUP(A353,'[28]Audit information - OS'!A:N,2,FALSE)</f>
        <v>Financially unqualified with findings on predetermined objectives and/or compliance with laws and regulations</v>
      </c>
      <c r="X353" s="48" t="str">
        <f>VLOOKUP(A353,'[28]Audit information - OS'!A:O,3,FALSE)</f>
        <v>2024/07/31</v>
      </c>
      <c r="Y353" s="2" t="e">
        <f>VLOOKUP(A353,'[28]AGSA - SOE'!A:A,1,FALSE)</f>
        <v>#N/A</v>
      </c>
      <c r="Z353" s="2">
        <f>(IFERROR(VLOOKUP(A353,'[28]KSD auditees'!A:A,1,FALSE),"0"))</f>
        <v>225</v>
      </c>
      <c r="AA353" s="29">
        <f>VLOOKUP(A353,[28]Budget!A:L,10,FALSE)</f>
        <v>2345940000</v>
      </c>
      <c r="AB353" s="49" t="str">
        <f>IF(_xlfn.XLOOKUP(A353,'[28]Outstanding audits'!A:A,'[28]Outstanding audits'!A:A,"",0)="","No","Yes")</f>
        <v>No</v>
      </c>
      <c r="AC353" s="29">
        <f>_xlfn.XLOOKUP(A353,'[28]Budget 18-19'!A:A,'[28]Budget 18-19'!J:J,"0")</f>
        <v>1393393000</v>
      </c>
      <c r="AD353" s="49" t="str">
        <f>_xlfn.XLOOKUP(A353,'[28]ASMIS 2022-23'!A:A,'[28]ASMIS 2022-23'!I:I,"",0)</f>
        <v>Unqualified with findings</v>
      </c>
      <c r="AJ353" s="29">
        <f>_xlfn.XLOOKUP(A353,'[28]Budget 22-23'!A:A,'[28]Budget 22-23'!J:J,"0")</f>
        <v>2092717000</v>
      </c>
      <c r="AM353" s="29">
        <f>VLOOKUP(A353,[28]Budget!A:L,11,FALSE)</f>
        <v>1002954000</v>
      </c>
      <c r="AN353" s="29">
        <f>VLOOKUP(A353,[28]Budget!A:L,12,FALSE)</f>
        <v>1342986000</v>
      </c>
      <c r="AP353" s="50">
        <f t="shared" si="6"/>
        <v>0</v>
      </c>
    </row>
    <row r="354" spans="1:42" ht="21" customHeight="1" x14ac:dyDescent="0.25">
      <c r="A354" s="43">
        <v>427</v>
      </c>
      <c r="B354" s="44" t="s">
        <v>1139</v>
      </c>
      <c r="C354" s="44" t="s">
        <v>323</v>
      </c>
      <c r="D354" s="44" t="s">
        <v>448</v>
      </c>
      <c r="E354" s="44" t="s">
        <v>1086</v>
      </c>
      <c r="F354" s="44" t="s">
        <v>437</v>
      </c>
      <c r="G354" s="44" t="s">
        <v>1</v>
      </c>
      <c r="H354" s="44" t="s">
        <v>1527</v>
      </c>
      <c r="I354" s="44" t="s">
        <v>1</v>
      </c>
      <c r="J354" s="45" t="s">
        <v>33</v>
      </c>
      <c r="K354" s="51" t="s">
        <v>17</v>
      </c>
      <c r="L354" s="51" t="s">
        <v>17</v>
      </c>
      <c r="M354" s="45" t="s">
        <v>33</v>
      </c>
      <c r="N354" s="53" t="s">
        <v>26</v>
      </c>
      <c r="O354" s="47" t="str">
        <f>VLOOKUP(A354,'[28]191-2022-23'!A:P,13,FALSE)</f>
        <v>Unqualified with findings</v>
      </c>
      <c r="Q354" s="2" t="str">
        <f>VLOOKUP(A354,'[28]Audit information - OS'!A:J,4,FALSE)</f>
        <v>Improved</v>
      </c>
      <c r="R354" s="2" t="s">
        <v>29</v>
      </c>
      <c r="S354" s="2" t="s">
        <v>29</v>
      </c>
      <c r="T354" s="48" t="str">
        <f>VLOOKUP(A354,'[28]Audit information - OS'!A:K,5,FALSE)</f>
        <v>Financially unqualified with no findings on predetermined objectives or compliance with laws and regulations</v>
      </c>
      <c r="U354" s="48">
        <f>VLOOKUP(A354,'[28]Audit information - OS'!A:L,6,FALSE)</f>
        <v>0</v>
      </c>
      <c r="V354" s="48">
        <f>VLOOKUP(A354,'[28]Audit information - OS'!A:M,7,FALSE)</f>
        <v>0</v>
      </c>
      <c r="W354" s="48" t="str">
        <f>VLOOKUP(A354,'[28]Audit information - OS'!A:N,2,FALSE)</f>
        <v>Financially unqualified with no findings on predetermined objectives or compliance with laws and regulations</v>
      </c>
      <c r="X354" s="48" t="str">
        <f>VLOOKUP(A354,'[28]Audit information - OS'!A:O,3,FALSE)</f>
        <v>2024/07/31</v>
      </c>
      <c r="Y354" s="2" t="e">
        <f>VLOOKUP(A354,'[28]AGSA - SOE'!A:A,1,FALSE)</f>
        <v>#N/A</v>
      </c>
      <c r="Z354" s="79" t="str">
        <f>(IFERROR(VLOOKUP(A354,'[28]KSD auditees'!A:A,1,FALSE),"0"))</f>
        <v>0</v>
      </c>
      <c r="AA354" s="29">
        <f>VLOOKUP(A354,[28]Budget!A:L,10,FALSE)</f>
        <v>250727723</v>
      </c>
      <c r="AB354" s="49" t="str">
        <f>IF(_xlfn.XLOOKUP(A354,'[28]Outstanding audits'!A:A,'[28]Outstanding audits'!A:A,"",0)="","No","Yes")</f>
        <v>No</v>
      </c>
      <c r="AC354" s="29">
        <f>_xlfn.XLOOKUP(A354,'[28]Budget 18-19'!A:A,'[28]Budget 18-19'!J:J,"0")</f>
        <v>333263351</v>
      </c>
      <c r="AD354" s="49" t="str">
        <f>_xlfn.XLOOKUP(A354,'[28]ASMIS 2022-23'!A:A,'[28]ASMIS 2022-23'!I:I,"",0)</f>
        <v>Unqualified with findings</v>
      </c>
      <c r="AJ354" s="29">
        <f>_xlfn.XLOOKUP(A354,'[28]Budget 22-23'!A:A,'[28]Budget 22-23'!J:J,"0")</f>
        <v>233277322</v>
      </c>
      <c r="AM354" s="29">
        <f>VLOOKUP(A354,[28]Budget!A:L,11,FALSE)</f>
        <v>47290456</v>
      </c>
      <c r="AN354" s="29">
        <f>VLOOKUP(A354,[28]Budget!A:L,12,FALSE)</f>
        <v>203437267</v>
      </c>
      <c r="AP354" s="50">
        <f t="shared" si="6"/>
        <v>0</v>
      </c>
    </row>
    <row r="355" spans="1:42" ht="21" customHeight="1" x14ac:dyDescent="0.25">
      <c r="A355" s="43">
        <v>329</v>
      </c>
      <c r="B355" s="44" t="s">
        <v>120</v>
      </c>
      <c r="C355" s="44" t="s">
        <v>316</v>
      </c>
      <c r="D355" s="44" t="s">
        <v>448</v>
      </c>
      <c r="E355" s="44" t="s">
        <v>1086</v>
      </c>
      <c r="F355" s="44" t="s">
        <v>437</v>
      </c>
      <c r="G355" s="44" t="s">
        <v>1</v>
      </c>
      <c r="H355" s="44" t="s">
        <v>1517</v>
      </c>
      <c r="I355" s="44" t="s">
        <v>1</v>
      </c>
      <c r="J355" s="51" t="s">
        <v>17</v>
      </c>
      <c r="K355" s="51" t="s">
        <v>17</v>
      </c>
      <c r="L355" s="51" t="s">
        <v>17</v>
      </c>
      <c r="M355" s="51" t="s">
        <v>17</v>
      </c>
      <c r="N355" s="54" t="s">
        <v>17</v>
      </c>
      <c r="O355" s="47" t="str">
        <f>VLOOKUP(A355,'[28]191-2022-23'!A:P,13,FALSE)</f>
        <v>Unqualified with findings</v>
      </c>
      <c r="Q355" s="2" t="str">
        <f>VLOOKUP(A355,'[28]Audit information - OS'!A:J,4,FALSE)</f>
        <v>Unchanged</v>
      </c>
      <c r="R355" s="2" t="s">
        <v>18</v>
      </c>
      <c r="S355" s="2" t="s">
        <v>18</v>
      </c>
      <c r="T355" s="48" t="str">
        <f>VLOOKUP(A355,'[28]Audit information - OS'!A:K,5,FALSE)</f>
        <v>Financially unqualified with findings on predetermined objectives and/or compliance with laws and regulations</v>
      </c>
      <c r="U355" s="48">
        <f>VLOOKUP(A355,'[28]Audit information - OS'!A:L,6,FALSE)</f>
        <v>0</v>
      </c>
      <c r="V355" s="48">
        <f>VLOOKUP(A355,'[28]Audit information - OS'!A:M,7,FALSE)</f>
        <v>0</v>
      </c>
      <c r="W355" s="48" t="str">
        <f>VLOOKUP(A355,'[28]Audit information - OS'!A:N,2,FALSE)</f>
        <v>Financially unqualified with findings on predetermined objectives and/or compliance with laws and regulations</v>
      </c>
      <c r="X355" s="48" t="str">
        <f>VLOOKUP(A355,'[28]Audit information - OS'!A:O,3,FALSE)</f>
        <v>2024/07/31</v>
      </c>
      <c r="Y355" s="2" t="e">
        <f>VLOOKUP(A355,'[28]AGSA - SOE'!A:A,1,FALSE)</f>
        <v>#N/A</v>
      </c>
      <c r="Z355" s="2">
        <f>(IFERROR(VLOOKUP(A355,'[28]KSD auditees'!A:A,1,FALSE),"0"))</f>
        <v>329</v>
      </c>
      <c r="AA355" s="29">
        <f>VLOOKUP(A355,[28]Budget!A:L,10,FALSE)</f>
        <v>210911000</v>
      </c>
      <c r="AB355" s="49" t="str">
        <f>IF(_xlfn.XLOOKUP(A355,'[28]Outstanding audits'!A:A,'[28]Outstanding audits'!A:A,"",0)="","No","Yes")</f>
        <v>No</v>
      </c>
      <c r="AC355" s="29">
        <f>_xlfn.XLOOKUP(A355,'[28]Budget 18-19'!A:A,'[28]Budget 18-19'!J:J,"0")</f>
        <v>199025000</v>
      </c>
      <c r="AD355" s="49" t="str">
        <f>_xlfn.XLOOKUP(A355,'[28]ASMIS 2022-23'!A:A,'[28]ASMIS 2022-23'!I:I,"",0)</f>
        <v>Unqualified with findings</v>
      </c>
      <c r="AJ355" s="29">
        <f>_xlfn.XLOOKUP(A355,'[28]Budget 22-23'!A:A,'[28]Budget 22-23'!J:J,"0")</f>
        <v>212320000</v>
      </c>
      <c r="AM355" s="29">
        <f>VLOOKUP(A355,[28]Budget!A:L,11,FALSE)</f>
        <v>5525000</v>
      </c>
      <c r="AN355" s="29">
        <f>VLOOKUP(A355,[28]Budget!A:L,12,FALSE)</f>
        <v>205386000</v>
      </c>
      <c r="AP355" s="50">
        <f t="shared" si="6"/>
        <v>0</v>
      </c>
    </row>
    <row r="356" spans="1:42" ht="20.25" customHeight="1" x14ac:dyDescent="0.25">
      <c r="A356" s="43">
        <v>429</v>
      </c>
      <c r="B356" s="44" t="s">
        <v>1308</v>
      </c>
      <c r="C356" s="44" t="s">
        <v>323</v>
      </c>
      <c r="D356" s="44" t="s">
        <v>448</v>
      </c>
      <c r="E356" s="44" t="s">
        <v>737</v>
      </c>
      <c r="F356" s="44" t="s">
        <v>437</v>
      </c>
      <c r="G356" s="44" t="s">
        <v>1</v>
      </c>
      <c r="H356" s="44" t="s">
        <v>209</v>
      </c>
      <c r="I356" s="44" t="s">
        <v>1</v>
      </c>
      <c r="J356" s="45" t="s">
        <v>33</v>
      </c>
      <c r="K356" s="45" t="s">
        <v>33</v>
      </c>
      <c r="L356" s="45" t="s">
        <v>33</v>
      </c>
      <c r="M356" s="45" t="s">
        <v>33</v>
      </c>
      <c r="N356" s="46" t="s">
        <v>33</v>
      </c>
      <c r="O356" s="47" t="str">
        <f>VLOOKUP(A356,'[28]191-2022-23'!A:P,13,FALSE)</f>
        <v>Unqualified with findings</v>
      </c>
      <c r="Q356" s="2" t="str">
        <f>VLOOKUP(A356,'[28]Audit information - OS'!A:J,4,FALSE)</f>
        <v>Unchanged</v>
      </c>
      <c r="R356" s="2" t="s">
        <v>18</v>
      </c>
      <c r="S356" s="2" t="s">
        <v>29</v>
      </c>
      <c r="T356" s="48" t="str">
        <f>VLOOKUP(A356,'[28]Audit information - OS'!A:K,5,FALSE)</f>
        <v>Financially unqualified with no findings on predetermined objectives or compliance with laws and regulations</v>
      </c>
      <c r="U356" s="48">
        <f>VLOOKUP(A356,'[28]Audit information - OS'!A:L,6,FALSE)</f>
        <v>0</v>
      </c>
      <c r="V356" s="48">
        <f>VLOOKUP(A356,'[28]Audit information - OS'!A:M,7,FALSE)</f>
        <v>0</v>
      </c>
      <c r="W356" s="48" t="str">
        <f>VLOOKUP(A356,'[28]Audit information - OS'!A:N,2,FALSE)</f>
        <v>Financially unqualified with no findings on predetermined objectives or compliance with laws and regulations</v>
      </c>
      <c r="X356" s="48" t="str">
        <f>VLOOKUP(A356,'[28]Audit information - OS'!A:O,3,FALSE)</f>
        <v>2024/07/31</v>
      </c>
      <c r="Y356" s="2" t="e">
        <f>VLOOKUP(A356,'[28]AGSA - SOE'!A:A,1,FALSE)</f>
        <v>#N/A</v>
      </c>
      <c r="Z356" s="79" t="str">
        <f>(IFERROR(VLOOKUP(A356,'[28]KSD auditees'!A:A,1,FALSE),"0"))</f>
        <v>0</v>
      </c>
      <c r="AA356" s="29">
        <f>VLOOKUP(A356,[28]Budget!A:L,10,FALSE)</f>
        <v>933221354</v>
      </c>
      <c r="AB356" s="49" t="str">
        <f>IF(_xlfn.XLOOKUP(A356,'[28]Outstanding audits'!A:A,'[28]Outstanding audits'!A:A,"",0)="","No","Yes")</f>
        <v>No</v>
      </c>
      <c r="AC356" s="29">
        <f>_xlfn.XLOOKUP(A356,'[28]Budget 18-19'!A:A,'[28]Budget 18-19'!J:J,"0")</f>
        <v>710562036</v>
      </c>
      <c r="AD356" s="49" t="str">
        <f>_xlfn.XLOOKUP(A356,'[28]ASMIS 2022-23'!A:A,'[28]ASMIS 2022-23'!I:I,"",0)</f>
        <v>Unqualified with no findings</v>
      </c>
      <c r="AJ356" s="29">
        <f>_xlfn.XLOOKUP(A356,'[28]Budget 22-23'!A:A,'[28]Budget 22-23'!J:J,"0")</f>
        <v>862345728</v>
      </c>
      <c r="AM356" s="29">
        <f>VLOOKUP(A356,[28]Budget!A:L,11,FALSE)</f>
        <v>32500000</v>
      </c>
      <c r="AN356" s="29">
        <f>VLOOKUP(A356,[28]Budget!A:L,12,FALSE)</f>
        <v>900721354</v>
      </c>
      <c r="AP356" s="50">
        <f t="shared" si="6"/>
        <v>0</v>
      </c>
    </row>
    <row r="357" spans="1:42" ht="21" customHeight="1" x14ac:dyDescent="0.25">
      <c r="A357" s="43">
        <v>433</v>
      </c>
      <c r="B357" s="44" t="s">
        <v>1309</v>
      </c>
      <c r="C357" s="44" t="s">
        <v>725</v>
      </c>
      <c r="D357" s="44" t="s">
        <v>448</v>
      </c>
      <c r="E357" s="44" t="s">
        <v>683</v>
      </c>
      <c r="F357" s="44" t="s">
        <v>437</v>
      </c>
      <c r="G357" s="44" t="s">
        <v>1</v>
      </c>
      <c r="H357" s="44" t="s">
        <v>695</v>
      </c>
      <c r="I357" s="44" t="s">
        <v>1</v>
      </c>
      <c r="J357" s="51" t="s">
        <v>17</v>
      </c>
      <c r="K357" s="51" t="s">
        <v>17</v>
      </c>
      <c r="L357" s="51" t="s">
        <v>17</v>
      </c>
      <c r="M357" s="51" t="s">
        <v>17</v>
      </c>
      <c r="N357" s="54" t="s">
        <v>17</v>
      </c>
      <c r="O357" s="47" t="str">
        <f>VLOOKUP(A357,'[28]191-2022-23'!A:P,13,FALSE)</f>
        <v>Unqualified with findings</v>
      </c>
      <c r="Q357" s="2" t="str">
        <f>VLOOKUP(A357,'[28]Audit information - OS'!A:J,4,FALSE)</f>
        <v>Unchanged</v>
      </c>
      <c r="R357" s="2" t="s">
        <v>18</v>
      </c>
      <c r="S357" s="2" t="s">
        <v>18</v>
      </c>
      <c r="T357" s="48" t="str">
        <f>VLOOKUP(A357,'[28]Audit information - OS'!A:K,5,FALSE)</f>
        <v>Financially unqualified with findings on predetermined objectives and/or compliance with laws and regulations</v>
      </c>
      <c r="U357" s="48">
        <f>VLOOKUP(A357,'[28]Audit information - OS'!A:L,6,FALSE)</f>
        <v>0</v>
      </c>
      <c r="V357" s="48">
        <f>VLOOKUP(A357,'[28]Audit information - OS'!A:M,7,FALSE)</f>
        <v>0</v>
      </c>
      <c r="W357" s="48" t="str">
        <f>VLOOKUP(A357,'[28]Audit information - OS'!A:N,2,FALSE)</f>
        <v>Financially unqualified with findings on predetermined objectives and/or compliance with laws and regulations</v>
      </c>
      <c r="X357" s="48" t="str">
        <f>VLOOKUP(A357,'[28]Audit information - OS'!A:O,3,FALSE)</f>
        <v>2024/07/31</v>
      </c>
      <c r="Y357" s="2" t="e">
        <f>VLOOKUP(A357,'[28]AGSA - SOE'!A:A,1,FALSE)</f>
        <v>#N/A</v>
      </c>
      <c r="Z357" s="79" t="str">
        <f>(IFERROR(VLOOKUP(A357,'[28]KSD auditees'!A:A,1,FALSE),"0"))</f>
        <v>0</v>
      </c>
      <c r="AA357" s="29">
        <f>VLOOKUP(A357,[28]Budget!A:L,10,FALSE)</f>
        <v>239668000</v>
      </c>
      <c r="AB357" s="49" t="str">
        <f>IF(_xlfn.XLOOKUP(A357,'[28]Outstanding audits'!A:A,'[28]Outstanding audits'!A:A,"",0)="","No","Yes")</f>
        <v>No</v>
      </c>
      <c r="AC357" s="29">
        <f>_xlfn.XLOOKUP(A357,'[28]Budget 18-19'!A:A,'[28]Budget 18-19'!J:J,"0")</f>
        <v>178809000</v>
      </c>
      <c r="AD357" s="49" t="str">
        <f>_xlfn.XLOOKUP(A357,'[28]ASMIS 2022-23'!A:A,'[28]ASMIS 2022-23'!I:I,"",0)</f>
        <v>Unqualified with findings</v>
      </c>
      <c r="AJ357" s="29">
        <f>_xlfn.XLOOKUP(A357,'[28]Budget 22-23'!A:A,'[28]Budget 22-23'!J:J,"0")</f>
        <v>209264000</v>
      </c>
      <c r="AM357" s="29">
        <f>VLOOKUP(A357,[28]Budget!A:L,11,FALSE)</f>
        <v>5950000</v>
      </c>
      <c r="AN357" s="29">
        <f>VLOOKUP(A357,[28]Budget!A:L,12,FALSE)</f>
        <v>233718000</v>
      </c>
      <c r="AP357" s="50">
        <f t="shared" si="6"/>
        <v>0</v>
      </c>
    </row>
    <row r="358" spans="1:42" ht="21" customHeight="1" x14ac:dyDescent="0.25">
      <c r="A358" s="43">
        <v>435</v>
      </c>
      <c r="B358" s="44" t="s">
        <v>1310</v>
      </c>
      <c r="C358" s="44" t="s">
        <v>323</v>
      </c>
      <c r="D358" s="44" t="s">
        <v>448</v>
      </c>
      <c r="E358" s="44" t="s">
        <v>737</v>
      </c>
      <c r="F358" s="44" t="s">
        <v>437</v>
      </c>
      <c r="G358" s="44" t="s">
        <v>1</v>
      </c>
      <c r="H358" s="44" t="s">
        <v>209</v>
      </c>
      <c r="I358" s="44" t="s">
        <v>1</v>
      </c>
      <c r="J358" s="51" t="s">
        <v>17</v>
      </c>
      <c r="K358" s="51" t="s">
        <v>17</v>
      </c>
      <c r="L358" s="51" t="s">
        <v>17</v>
      </c>
      <c r="M358" s="51" t="s">
        <v>17</v>
      </c>
      <c r="N358" s="53" t="s">
        <v>26</v>
      </c>
      <c r="O358" s="47" t="str">
        <f>VLOOKUP(A358,'[28]191-2022-23'!A:P,13,FALSE)</f>
        <v>Qualified</v>
      </c>
      <c r="Q358" s="2" t="str">
        <f>VLOOKUP(A358,'[28]Audit information - OS'!A:J,4,FALSE)</f>
        <v>Unchanged</v>
      </c>
      <c r="R358" s="2" t="s">
        <v>29</v>
      </c>
      <c r="S358" s="2" t="s">
        <v>29</v>
      </c>
      <c r="T358" s="48" t="str">
        <f>VLOOKUP(A358,'[28]Audit information - OS'!A:K,5,FALSE)</f>
        <v>Financially unqualified with findings on predetermined objectives and/or compliance with laws and regulations</v>
      </c>
      <c r="U358" s="48">
        <f>VLOOKUP(A358,'[28]Audit information - OS'!A:L,6,FALSE)</f>
        <v>0</v>
      </c>
      <c r="V358" s="48">
        <f>VLOOKUP(A358,'[28]Audit information - OS'!A:M,7,FALSE)</f>
        <v>0</v>
      </c>
      <c r="W358" s="48" t="str">
        <f>VLOOKUP(A358,'[28]Audit information - OS'!A:N,2,FALSE)</f>
        <v>Financially unqualified with findings on predetermined objectives and/or compliance with laws and regulations</v>
      </c>
      <c r="X358" s="48" t="str">
        <f>VLOOKUP(A358,'[28]Audit information - OS'!A:O,3,FALSE)</f>
        <v>2024/07/31</v>
      </c>
      <c r="Y358" s="2" t="e">
        <f>VLOOKUP(A358,'[28]AGSA - SOE'!A:A,1,FALSE)</f>
        <v>#N/A</v>
      </c>
      <c r="Z358" s="79" t="str">
        <f>(IFERROR(VLOOKUP(A358,'[28]KSD auditees'!A:A,1,FALSE),"0"))</f>
        <v>0</v>
      </c>
      <c r="AA358" s="29">
        <f>VLOOKUP(A358,[28]Budget!A:L,10,FALSE)</f>
        <v>504200000</v>
      </c>
      <c r="AB358" s="49" t="str">
        <f>IF(_xlfn.XLOOKUP(A358,'[28]Outstanding audits'!A:A,'[28]Outstanding audits'!A:A,"",0)="","No","Yes")</f>
        <v>No</v>
      </c>
      <c r="AC358" s="29">
        <f>_xlfn.XLOOKUP(A358,'[28]Budget 18-19'!A:A,'[28]Budget 18-19'!J:J,"0")</f>
        <v>430253000</v>
      </c>
      <c r="AD358" s="49" t="str">
        <f>_xlfn.XLOOKUP(A358,'[28]ASMIS 2022-23'!A:A,'[28]ASMIS 2022-23'!I:I,"",0)</f>
        <v>Audit not finalised at legislated date</v>
      </c>
      <c r="AJ358" s="29">
        <f>_xlfn.XLOOKUP(A358,'[28]Budget 22-23'!A:A,'[28]Budget 22-23'!J:J,"0")</f>
        <v>508450000</v>
      </c>
      <c r="AM358" s="29">
        <f>VLOOKUP(A358,[28]Budget!A:L,11,FALSE)</f>
        <v>36400000</v>
      </c>
      <c r="AN358" s="29">
        <f>VLOOKUP(A358,[28]Budget!A:L,12,FALSE)</f>
        <v>467800000</v>
      </c>
      <c r="AP358" s="50">
        <f t="shared" si="6"/>
        <v>0</v>
      </c>
    </row>
    <row r="359" spans="1:42" ht="30" customHeight="1" x14ac:dyDescent="0.25">
      <c r="A359" s="43">
        <v>436</v>
      </c>
      <c r="B359" s="44" t="s">
        <v>1311</v>
      </c>
      <c r="C359" s="44" t="s">
        <v>323</v>
      </c>
      <c r="D359" s="44" t="s">
        <v>448</v>
      </c>
      <c r="E359" s="44" t="s">
        <v>1086</v>
      </c>
      <c r="F359" s="44" t="s">
        <v>437</v>
      </c>
      <c r="G359" s="44" t="s">
        <v>1</v>
      </c>
      <c r="H359" s="44" t="s">
        <v>151</v>
      </c>
      <c r="I359" s="44" t="s">
        <v>1</v>
      </c>
      <c r="J359" s="45" t="s">
        <v>33</v>
      </c>
      <c r="K359" s="45" t="s">
        <v>33</v>
      </c>
      <c r="L359" s="45" t="s">
        <v>33</v>
      </c>
      <c r="M359" s="45" t="s">
        <v>33</v>
      </c>
      <c r="N359" s="46" t="s">
        <v>33</v>
      </c>
      <c r="O359" s="47" t="str">
        <f>VLOOKUP(A359,'[28]191-2022-23'!A:P,13,FALSE)</f>
        <v>Unqualified with no findings</v>
      </c>
      <c r="Q359" s="2" t="str">
        <f>VLOOKUP(A359,'[28]Audit information - OS'!A:J,4,FALSE)</f>
        <v>Unchanged</v>
      </c>
      <c r="R359" s="2" t="s">
        <v>18</v>
      </c>
      <c r="S359" s="2" t="s">
        <v>18</v>
      </c>
      <c r="T359" s="48" t="str">
        <f>VLOOKUP(A359,'[28]Audit information - OS'!A:K,5,FALSE)</f>
        <v>Financially unqualified with no findings on predetermined objectives or compliance with laws and regulations</v>
      </c>
      <c r="U359" s="48">
        <f>VLOOKUP(A359,'[28]Audit information - OS'!A:L,6,FALSE)</f>
        <v>0</v>
      </c>
      <c r="V359" s="48">
        <f>VLOOKUP(A359,'[28]Audit information - OS'!A:M,7,FALSE)</f>
        <v>0</v>
      </c>
      <c r="W359" s="48" t="str">
        <f>VLOOKUP(A359,'[28]Audit information - OS'!A:N,2,FALSE)</f>
        <v>Financially unqualified with no findings on predetermined objectives or compliance with laws and regulations</v>
      </c>
      <c r="X359" s="48" t="str">
        <f>VLOOKUP(A359,'[28]Audit information - OS'!A:O,3,FALSE)</f>
        <v>2024/07/31</v>
      </c>
      <c r="Y359" s="2" t="e">
        <f>VLOOKUP(A359,'[28]AGSA - SOE'!A:A,1,FALSE)</f>
        <v>#N/A</v>
      </c>
      <c r="Z359" s="79" t="str">
        <f>(IFERROR(VLOOKUP(A359,'[28]KSD auditees'!A:A,1,FALSE),"0"))</f>
        <v>0</v>
      </c>
      <c r="AA359" s="29">
        <f>VLOOKUP(A359,[28]Budget!A:L,10,FALSE)</f>
        <v>1338860000</v>
      </c>
      <c r="AB359" s="49" t="str">
        <f>IF(_xlfn.XLOOKUP(A359,'[28]Outstanding audits'!A:A,'[28]Outstanding audits'!A:A,"",0)="","No","Yes")</f>
        <v>No</v>
      </c>
      <c r="AC359" s="29">
        <f>_xlfn.XLOOKUP(A359,'[28]Budget 18-19'!A:A,'[28]Budget 18-19'!J:J,"0")</f>
        <v>1168747270</v>
      </c>
      <c r="AD359" s="49" t="str">
        <f>_xlfn.XLOOKUP(A359,'[28]ASMIS 2022-23'!A:A,'[28]ASMIS 2022-23'!I:I,"",0)</f>
        <v>Unqualified with no findings</v>
      </c>
      <c r="AJ359" s="29">
        <f>_xlfn.XLOOKUP(A359,'[28]Budget 22-23'!A:A,'[28]Budget 22-23'!J:J,"0")</f>
        <v>1328799072</v>
      </c>
      <c r="AM359" s="29">
        <f>VLOOKUP(A359,[28]Budget!A:L,11,FALSE)</f>
        <v>0</v>
      </c>
      <c r="AN359" s="29">
        <f>VLOOKUP(A359,[28]Budget!A:L,12,FALSE)</f>
        <v>1338860000</v>
      </c>
      <c r="AP359" s="50">
        <f t="shared" si="6"/>
        <v>0</v>
      </c>
    </row>
    <row r="360" spans="1:42" ht="21" customHeight="1" x14ac:dyDescent="0.25">
      <c r="A360" s="43">
        <v>1114</v>
      </c>
      <c r="B360" s="44" t="s">
        <v>189</v>
      </c>
      <c r="C360" s="44" t="s">
        <v>316</v>
      </c>
      <c r="D360" s="44" t="s">
        <v>448</v>
      </c>
      <c r="E360" s="44" t="s">
        <v>896</v>
      </c>
      <c r="F360" s="44" t="s">
        <v>437</v>
      </c>
      <c r="G360" s="44" t="s">
        <v>1</v>
      </c>
      <c r="H360" s="44" t="s">
        <v>667</v>
      </c>
      <c r="I360" s="44" t="s">
        <v>1</v>
      </c>
      <c r="J360" s="59" t="s">
        <v>39</v>
      </c>
      <c r="K360" s="59" t="s">
        <v>39</v>
      </c>
      <c r="L360" s="69" t="s">
        <v>94</v>
      </c>
      <c r="M360" s="69" t="s">
        <v>94</v>
      </c>
      <c r="N360" s="64" t="s">
        <v>94</v>
      </c>
      <c r="O360" s="47" t="str">
        <f>VLOOKUP(A360,'[28]191-2022-23'!A:P,13,FALSE)</f>
        <v>Disclaimer</v>
      </c>
      <c r="Q360" s="2" t="s">
        <v>509</v>
      </c>
      <c r="R360" s="2" t="s">
        <v>509</v>
      </c>
      <c r="S360" s="2" t="s">
        <v>509</v>
      </c>
      <c r="T360" s="48">
        <f>VLOOKUP(A360,'[28]Audit information - OS'!A:K,5,FALSE)</f>
        <v>0</v>
      </c>
      <c r="U360" s="48" t="str">
        <f>VLOOKUP(A360,'[28]Audit information - OS'!A:L,6,FALSE)</f>
        <v>AFS submitted late</v>
      </c>
      <c r="V360" s="48">
        <f>VLOOKUP(A360,'[28]Audit information - OS'!A:M,7,FALSE)</f>
        <v>0</v>
      </c>
      <c r="W360" s="48">
        <f>VLOOKUP(A360,'[28]Audit information - OS'!A:N,2,FALSE)</f>
        <v>0</v>
      </c>
      <c r="X360" s="48" t="str">
        <f>VLOOKUP(A360,'[28]Audit information - OS'!A:O,3,FALSE)</f>
        <v>2025/01/31</v>
      </c>
      <c r="Y360" s="2" t="e">
        <f>VLOOKUP(A360,'[28]AGSA - SOE'!A:A,1,FALSE)</f>
        <v>#N/A</v>
      </c>
      <c r="Z360" s="2">
        <f>(IFERROR(VLOOKUP(A360,'[28]KSD auditees'!A:A,1,FALSE),"0"))</f>
        <v>1114</v>
      </c>
      <c r="AA360" s="29">
        <f>VLOOKUP(A360,[28]Budget!A:L,10,FALSE)</f>
        <v>984560000</v>
      </c>
      <c r="AB360" s="49" t="str">
        <f>IF(_xlfn.XLOOKUP(A360,'[28]Outstanding audits'!A:A,'[28]Outstanding audits'!A:A,"",0)="","No","Yes")</f>
        <v>Yes</v>
      </c>
      <c r="AC360" s="29">
        <f>_xlfn.XLOOKUP(A360,'[28]Budget 18-19'!A:A,'[28]Budget 18-19'!J:J,"0")</f>
        <v>3989772287</v>
      </c>
      <c r="AD360" s="49" t="str">
        <f>_xlfn.XLOOKUP(A360,'[28]ASMIS 2022-23'!A:A,'[28]ASMIS 2022-23'!I:I,"",0)</f>
        <v>Audit not finalised at legislated date</v>
      </c>
      <c r="AJ360" s="29">
        <f>_xlfn.XLOOKUP(A360,'[28]Budget 22-23'!A:A,'[28]Budget 22-23'!J:J,"0")</f>
        <v>1053462000</v>
      </c>
      <c r="AM360" s="29">
        <f>VLOOKUP(A360,[28]Budget!A:L,11,FALSE)</f>
        <v>21135000</v>
      </c>
      <c r="AN360" s="29">
        <f>VLOOKUP(A360,[28]Budget!A:L,12,FALSE)</f>
        <v>963425000</v>
      </c>
      <c r="AP360" s="50">
        <f t="shared" si="6"/>
        <v>0</v>
      </c>
    </row>
    <row r="361" spans="1:42" ht="21" customHeight="1" x14ac:dyDescent="0.25">
      <c r="A361" s="43">
        <v>341</v>
      </c>
      <c r="B361" s="44" t="s">
        <v>86</v>
      </c>
      <c r="C361" s="44" t="s">
        <v>323</v>
      </c>
      <c r="D361" s="44" t="s">
        <v>448</v>
      </c>
      <c r="E361" s="44" t="s">
        <v>941</v>
      </c>
      <c r="F361" s="44" t="s">
        <v>437</v>
      </c>
      <c r="G361" s="44" t="s">
        <v>1</v>
      </c>
      <c r="H361" s="44" t="s">
        <v>447</v>
      </c>
      <c r="I361" s="44" t="s">
        <v>1</v>
      </c>
      <c r="J361" s="45" t="s">
        <v>33</v>
      </c>
      <c r="K361" s="45" t="s">
        <v>33</v>
      </c>
      <c r="L361" s="45" t="s">
        <v>33</v>
      </c>
      <c r="M361" s="45" t="s">
        <v>33</v>
      </c>
      <c r="N361" s="54" t="s">
        <v>17</v>
      </c>
      <c r="O361" s="47" t="str">
        <f>VLOOKUP(A361,'[28]191-2022-23'!A:P,13,FALSE)</f>
        <v>Unqualified with no findings</v>
      </c>
      <c r="Q361" s="2" t="str">
        <f>VLOOKUP(A361,'[28]Audit information - OS'!A:J,4,FALSE)</f>
        <v>Unchanged</v>
      </c>
      <c r="R361" s="2" t="s">
        <v>29</v>
      </c>
      <c r="S361" s="2" t="s">
        <v>18</v>
      </c>
      <c r="T361" s="48" t="str">
        <f>VLOOKUP(A361,'[28]Audit information - OS'!A:K,5,FALSE)</f>
        <v>Financially unqualified with no findings on predetermined objectives or compliance with laws and regulations</v>
      </c>
      <c r="U361" s="48">
        <f>VLOOKUP(A361,'[28]Audit information - OS'!A:L,6,FALSE)</f>
        <v>0</v>
      </c>
      <c r="V361" s="48">
        <f>VLOOKUP(A361,'[28]Audit information - OS'!A:M,7,FALSE)</f>
        <v>0</v>
      </c>
      <c r="W361" s="48" t="str">
        <f>VLOOKUP(A361,'[28]Audit information - OS'!A:N,2,FALSE)</f>
        <v>Financially unqualified with no findings on predetermined objectives or compliance with laws and regulations</v>
      </c>
      <c r="X361" s="48" t="str">
        <f>VLOOKUP(A361,'[28]Audit information - OS'!A:O,3,FALSE)</f>
        <v>2024/07/31</v>
      </c>
      <c r="Y361" s="2" t="e">
        <f>VLOOKUP(A361,'[28]AGSA - SOE'!A:A,1,FALSE)</f>
        <v>#N/A</v>
      </c>
      <c r="Z361" s="2">
        <f>(IFERROR(VLOOKUP(A361,'[28]KSD auditees'!A:A,1,FALSE),"0"))</f>
        <v>341</v>
      </c>
      <c r="AA361" s="29">
        <f>VLOOKUP(A361,[28]Budget!A:L,10,FALSE)</f>
        <v>655750000</v>
      </c>
      <c r="AB361" s="49" t="str">
        <f>IF(_xlfn.XLOOKUP(A361,'[28]Outstanding audits'!A:A,'[28]Outstanding audits'!A:A,"",0)="","No","Yes")</f>
        <v>No</v>
      </c>
      <c r="AC361" s="29">
        <f>_xlfn.XLOOKUP(A361,'[28]Budget 18-19'!A:A,'[28]Budget 18-19'!J:J,"0")</f>
        <v>440208000</v>
      </c>
      <c r="AD361" s="49" t="str">
        <f>_xlfn.XLOOKUP(A361,'[28]ASMIS 2022-23'!A:A,'[28]ASMIS 2022-23'!I:I,"",0)</f>
        <v>Unqualified with no findings</v>
      </c>
      <c r="AJ361" s="29">
        <f>_xlfn.XLOOKUP(A361,'[28]Budget 22-23'!A:A,'[28]Budget 22-23'!J:J,"0")</f>
        <v>589061000</v>
      </c>
      <c r="AM361" s="29">
        <f>VLOOKUP(A361,[28]Budget!A:L,11,FALSE)</f>
        <v>6305000</v>
      </c>
      <c r="AN361" s="29">
        <f>VLOOKUP(A361,[28]Budget!A:L,12,FALSE)</f>
        <v>649445000</v>
      </c>
      <c r="AP361" s="50">
        <f t="shared" si="6"/>
        <v>0</v>
      </c>
    </row>
    <row r="362" spans="1:42" ht="20.25" customHeight="1" x14ac:dyDescent="0.25">
      <c r="A362" s="43">
        <v>1419</v>
      </c>
      <c r="B362" s="44" t="s">
        <v>1312</v>
      </c>
      <c r="C362" s="44" t="s">
        <v>450</v>
      </c>
      <c r="D362" s="44" t="s">
        <v>448</v>
      </c>
      <c r="E362" s="44" t="s">
        <v>1086</v>
      </c>
      <c r="F362" s="44" t="s">
        <v>1086</v>
      </c>
      <c r="G362" s="44" t="s">
        <v>1103</v>
      </c>
      <c r="H362" s="44" t="s">
        <v>1</v>
      </c>
      <c r="I362" s="44" t="s">
        <v>1</v>
      </c>
      <c r="J362" s="45" t="s">
        <v>33</v>
      </c>
      <c r="K362" s="45" t="s">
        <v>33</v>
      </c>
      <c r="L362" s="45" t="s">
        <v>33</v>
      </c>
      <c r="M362" s="45" t="s">
        <v>33</v>
      </c>
      <c r="N362" s="46" t="s">
        <v>33</v>
      </c>
      <c r="O362" s="47" t="str">
        <f>VLOOKUP(A362,'[28]191-2022-23'!A:P,13,FALSE)</f>
        <v>Unqualified with no findings</v>
      </c>
      <c r="Q362" s="2" t="str">
        <f>VLOOKUP(A362,'[28]Audit information - OS'!A:J,4,FALSE)</f>
        <v>Unchanged</v>
      </c>
      <c r="R362" s="2" t="s">
        <v>18</v>
      </c>
      <c r="S362" s="2" t="s">
        <v>18</v>
      </c>
      <c r="T362" s="48" t="str">
        <f>VLOOKUP(A362,'[28]Audit information - OS'!A:K,5,FALSE)</f>
        <v>Financially unqualified with no findings on predetermined objectives or compliance with laws and regulations</v>
      </c>
      <c r="U362" s="48">
        <f>VLOOKUP(A362,'[28]Audit information - OS'!A:L,6,FALSE)</f>
        <v>0</v>
      </c>
      <c r="V362" s="48">
        <f>VLOOKUP(A362,'[28]Audit information - OS'!A:M,7,FALSE)</f>
        <v>0</v>
      </c>
      <c r="W362" s="48" t="str">
        <f>VLOOKUP(A362,'[28]Audit information - OS'!A:N,2,FALSE)</f>
        <v>Financially unqualified with no findings on predetermined objectives or compliance with laws and regulations</v>
      </c>
      <c r="X362" s="48" t="str">
        <f>VLOOKUP(A362,'[28]Audit information - OS'!A:O,3,FALSE)</f>
        <v>2024/07/30</v>
      </c>
      <c r="Y362" s="2" t="e">
        <f>VLOOKUP(A362,'[28]AGSA - SOE'!A:A,1,FALSE)</f>
        <v>#N/A</v>
      </c>
      <c r="Z362" s="79" t="str">
        <f>(IFERROR(VLOOKUP(A362,'[28]KSD auditees'!A:A,1,FALSE),"0"))</f>
        <v>0</v>
      </c>
      <c r="AA362" s="29">
        <f>VLOOKUP(A362,[28]Budget!A:L,10,FALSE)</f>
        <v>94063550</v>
      </c>
      <c r="AB362" s="49" t="str">
        <f>IF(_xlfn.XLOOKUP(A362,'[28]Outstanding audits'!A:A,'[28]Outstanding audits'!A:A,"",0)="","No","Yes")</f>
        <v>No</v>
      </c>
      <c r="AC362" s="29">
        <f>_xlfn.XLOOKUP(A362,'[28]Budget 18-19'!A:A,'[28]Budget 18-19'!J:J,"0")</f>
        <v>188509611</v>
      </c>
      <c r="AD362" s="49" t="str">
        <f>_xlfn.XLOOKUP(A362,'[28]ASMIS 2022-23'!A:A,'[28]ASMIS 2022-23'!I:I,"",0)</f>
        <v>Unqualified with no findings</v>
      </c>
      <c r="AJ362" s="29">
        <f>_xlfn.XLOOKUP(A362,'[28]Budget 22-23'!A:A,'[28]Budget 22-23'!J:J,"0")</f>
        <v>92219604</v>
      </c>
      <c r="AM362" s="29">
        <f>VLOOKUP(A362,[28]Budget!A:L,11,FALSE)</f>
        <v>41097256</v>
      </c>
      <c r="AN362" s="29">
        <f>VLOOKUP(A362,[28]Budget!A:L,12,FALSE)</f>
        <v>52966294</v>
      </c>
      <c r="AP362" s="50">
        <f t="shared" si="6"/>
        <v>0</v>
      </c>
    </row>
    <row r="363" spans="1:42" ht="30" customHeight="1" x14ac:dyDescent="0.25">
      <c r="A363" s="43">
        <v>451</v>
      </c>
      <c r="B363" s="44" t="s">
        <v>149</v>
      </c>
      <c r="C363" s="44" t="s">
        <v>323</v>
      </c>
      <c r="D363" s="44" t="s">
        <v>448</v>
      </c>
      <c r="E363" s="44" t="s">
        <v>737</v>
      </c>
      <c r="F363" s="44" t="s">
        <v>437</v>
      </c>
      <c r="G363" s="44" t="s">
        <v>1175</v>
      </c>
      <c r="H363" s="44" t="s">
        <v>739</v>
      </c>
      <c r="I363" s="44" t="s">
        <v>1</v>
      </c>
      <c r="J363" s="45" t="s">
        <v>33</v>
      </c>
      <c r="K363" s="45" t="s">
        <v>33</v>
      </c>
      <c r="L363" s="51" t="s">
        <v>17</v>
      </c>
      <c r="M363" s="51" t="s">
        <v>17</v>
      </c>
      <c r="N363" s="54" t="s">
        <v>17</v>
      </c>
      <c r="O363" s="47" t="str">
        <f>VLOOKUP(A363,'[28]191-2022-23'!A:P,13,FALSE)</f>
        <v>Unqualified with findings</v>
      </c>
      <c r="Q363" s="2" t="str">
        <f>VLOOKUP(A363,'[28]Audit information - OS'!A:J,4,FALSE)</f>
        <v>Unchanged</v>
      </c>
      <c r="R363" s="2" t="s">
        <v>29</v>
      </c>
      <c r="S363" s="2" t="s">
        <v>29</v>
      </c>
      <c r="T363" s="48" t="str">
        <f>VLOOKUP(A363,'[28]Audit information - OS'!A:K,5,FALSE)</f>
        <v>Financially unqualified with no findings on predetermined objectives or compliance with laws and regulations</v>
      </c>
      <c r="U363" s="48">
        <f>VLOOKUP(A363,'[28]Audit information - OS'!A:L,6,FALSE)</f>
        <v>0</v>
      </c>
      <c r="V363" s="48">
        <f>VLOOKUP(A363,'[28]Audit information - OS'!A:M,7,FALSE)</f>
        <v>0</v>
      </c>
      <c r="W363" s="48" t="str">
        <f>VLOOKUP(A363,'[28]Audit information - OS'!A:N,2,FALSE)</f>
        <v>Financially unqualified with no findings on predetermined objectives or compliance with laws and regulations</v>
      </c>
      <c r="X363" s="48" t="str">
        <f>VLOOKUP(A363,'[28]Audit information - OS'!A:O,3,FALSE)</f>
        <v>2024/07/31</v>
      </c>
      <c r="Y363" s="2" t="e">
        <f>VLOOKUP(A363,'[28]AGSA - SOE'!A:A,1,FALSE)</f>
        <v>#N/A</v>
      </c>
      <c r="Z363" s="2">
        <f>(IFERROR(VLOOKUP(A363,'[28]KSD auditees'!A:A,1,FALSE),"0"))</f>
        <v>451</v>
      </c>
      <c r="AA363" s="29">
        <f>VLOOKUP(A363,[28]Budget!A:L,10,FALSE)</f>
        <v>14034424000</v>
      </c>
      <c r="AB363" s="49" t="str">
        <f>IF(_xlfn.XLOOKUP(A363,'[28]Outstanding audits'!A:A,'[28]Outstanding audits'!A:A,"",0)="","No","Yes")</f>
        <v>No</v>
      </c>
      <c r="AC363" s="29">
        <f>_xlfn.XLOOKUP(A363,'[28]Budget 18-19'!A:A,'[28]Budget 18-19'!J:J,"0")</f>
        <v>10013298</v>
      </c>
      <c r="AD363" s="49" t="str">
        <f>_xlfn.XLOOKUP(A363,'[28]ASMIS 2022-23'!A:A,'[28]ASMIS 2022-23'!I:I,"",0)</f>
        <v>Unqualified with no findings</v>
      </c>
      <c r="AJ363" s="29">
        <f>_xlfn.XLOOKUP(A363,'[28]Budget 22-23'!A:A,'[28]Budget 22-23'!J:J,"0")</f>
        <v>12512985000</v>
      </c>
      <c r="AM363" s="29">
        <f>VLOOKUP(A363,[28]Budget!A:L,11,FALSE)</f>
        <v>1506487000</v>
      </c>
      <c r="AN363" s="29">
        <f>VLOOKUP(A363,[28]Budget!A:L,12,FALSE)</f>
        <v>12527937000</v>
      </c>
      <c r="AP363" s="50">
        <f t="shared" si="6"/>
        <v>0</v>
      </c>
    </row>
    <row r="364" spans="1:42" ht="30" customHeight="1" x14ac:dyDescent="0.25">
      <c r="A364" s="43">
        <v>1307</v>
      </c>
      <c r="B364" s="44" t="s">
        <v>87</v>
      </c>
      <c r="C364" s="44" t="s">
        <v>379</v>
      </c>
      <c r="D364" s="44" t="s">
        <v>448</v>
      </c>
      <c r="E364" s="44" t="s">
        <v>519</v>
      </c>
      <c r="F364" s="44" t="s">
        <v>437</v>
      </c>
      <c r="G364" s="44" t="s">
        <v>28</v>
      </c>
      <c r="H364" s="44" t="s">
        <v>447</v>
      </c>
      <c r="I364" s="44" t="s">
        <v>1</v>
      </c>
      <c r="J364" s="51" t="s">
        <v>17</v>
      </c>
      <c r="K364" s="51" t="s">
        <v>17</v>
      </c>
      <c r="L364" s="51" t="s">
        <v>17</v>
      </c>
      <c r="M364" s="52" t="s">
        <v>26</v>
      </c>
      <c r="N364" s="53" t="s">
        <v>26</v>
      </c>
      <c r="O364" s="47" t="str">
        <f>VLOOKUP(A364,'[28]191-2022-23'!A:P,13,FALSE)</f>
        <v>Qualified</v>
      </c>
      <c r="Q364" s="2" t="str">
        <f>VLOOKUP(A364,'[28]Audit information - OS'!A:J,4,FALSE)</f>
        <v>Unchanged</v>
      </c>
      <c r="R364" s="2" t="s">
        <v>29</v>
      </c>
      <c r="S364" s="2" t="s">
        <v>29</v>
      </c>
      <c r="T364" s="48" t="str">
        <f>VLOOKUP(A364,'[28]Audit information - OS'!A:K,5,FALSE)</f>
        <v>Financially unqualified with findings on predetermined objectives and/or compliance with laws and regulations</v>
      </c>
      <c r="U364" s="48" t="str">
        <f>VLOOKUP(A364,'[28]Audit information - OS'!A:L,6,FALSE)</f>
        <v>Audit delays - Addressing audit quality matters</v>
      </c>
      <c r="V364" s="48">
        <f>VLOOKUP(A364,'[28]Audit information - OS'!A:M,7,FALSE)</f>
        <v>0</v>
      </c>
      <c r="W364" s="48" t="str">
        <f>VLOOKUP(A364,'[28]Audit information - OS'!A:N,2,FALSE)</f>
        <v>Financially unqualified with findings on predetermined objectives and/or compliance with laws and regulations</v>
      </c>
      <c r="X364" s="48" t="str">
        <f>VLOOKUP(A364,'[28]Audit information - OS'!A:O,3,FALSE)</f>
        <v>2024/05/31</v>
      </c>
      <c r="Y364" s="2" t="e">
        <f>VLOOKUP(A364,'[28]AGSA - SOE'!A:A,1,FALSE)</f>
        <v>#N/A</v>
      </c>
      <c r="Z364" s="2">
        <f>(IFERROR(VLOOKUP(A364,'[28]KSD auditees'!A:A,1,FALSE),"0"))</f>
        <v>1307</v>
      </c>
      <c r="AA364" s="29">
        <f>VLOOKUP(A364,[28]Budget!A:L,10,FALSE)</f>
        <v>1057552000</v>
      </c>
      <c r="AB364" s="49" t="str">
        <f>IF(_xlfn.XLOOKUP(A364,'[28]Outstanding audits'!A:A,'[28]Outstanding audits'!A:A,"",0)="","No","Yes")</f>
        <v>No</v>
      </c>
      <c r="AC364" s="29">
        <f>_xlfn.XLOOKUP(A364,'[28]Budget 18-19'!A:A,'[28]Budget 18-19'!J:J,"0")</f>
        <v>290992696</v>
      </c>
      <c r="AD364" s="49" t="str">
        <f>_xlfn.XLOOKUP(A364,'[28]ASMIS 2022-23'!A:A,'[28]ASMIS 2022-23'!I:I,"",0)</f>
        <v>Unqualified with findings</v>
      </c>
      <c r="AJ364" s="29">
        <f>_xlfn.XLOOKUP(A364,'[28]Budget 22-23'!A:A,'[28]Budget 22-23'!J:J,"0")</f>
        <v>419152000</v>
      </c>
      <c r="AM364" s="29">
        <f>VLOOKUP(A364,[28]Budget!A:L,11,FALSE)</f>
        <v>635193000</v>
      </c>
      <c r="AN364" s="29">
        <f>VLOOKUP(A364,[28]Budget!A:L,12,FALSE)</f>
        <v>422359000</v>
      </c>
      <c r="AP364" s="50">
        <f t="shared" si="6"/>
        <v>0</v>
      </c>
    </row>
    <row r="365" spans="1:42" ht="21" customHeight="1" x14ac:dyDescent="0.25">
      <c r="A365" s="43">
        <v>1325</v>
      </c>
      <c r="B365" s="44" t="s">
        <v>88</v>
      </c>
      <c r="C365" s="44" t="s">
        <v>379</v>
      </c>
      <c r="D365" s="44" t="s">
        <v>448</v>
      </c>
      <c r="E365" s="44" t="s">
        <v>625</v>
      </c>
      <c r="F365" s="44" t="s">
        <v>437</v>
      </c>
      <c r="G365" s="44" t="s">
        <v>28</v>
      </c>
      <c r="H365" s="44" t="s">
        <v>447</v>
      </c>
      <c r="I365" s="44" t="s">
        <v>1</v>
      </c>
      <c r="J365" s="51" t="s">
        <v>17</v>
      </c>
      <c r="K365" s="51" t="s">
        <v>17</v>
      </c>
      <c r="L365" s="51" t="s">
        <v>17</v>
      </c>
      <c r="M365" s="51" t="s">
        <v>17</v>
      </c>
      <c r="N365" s="53" t="s">
        <v>26</v>
      </c>
      <c r="O365" s="47" t="str">
        <f>VLOOKUP(A365,'[28]191-2022-23'!A:P,13,FALSE)</f>
        <v>Qualified</v>
      </c>
      <c r="Q365" s="2" t="str">
        <f>VLOOKUP(A365,'[28]Audit information - OS'!A:J,4,FALSE)</f>
        <v>Unchanged</v>
      </c>
      <c r="R365" s="2" t="s">
        <v>29</v>
      </c>
      <c r="S365" s="2" t="s">
        <v>29</v>
      </c>
      <c r="T365" s="48" t="str">
        <f>VLOOKUP(A365,'[28]Audit information - OS'!A:K,5,FALSE)</f>
        <v>Financially unqualified with findings on predetermined objectives and/or compliance with laws and regulations</v>
      </c>
      <c r="U365" s="48">
        <f>VLOOKUP(A365,'[28]Audit information - OS'!A:L,6,FALSE)</f>
        <v>0</v>
      </c>
      <c r="V365" s="48">
        <f>VLOOKUP(A365,'[28]Audit information - OS'!A:M,7,FALSE)</f>
        <v>0</v>
      </c>
      <c r="W365" s="48" t="str">
        <f>VLOOKUP(A365,'[28]Audit information - OS'!A:N,2,FALSE)</f>
        <v>Financially unqualified with findings on predetermined objectives and/or compliance with laws and regulations</v>
      </c>
      <c r="X365" s="48" t="str">
        <f>VLOOKUP(A365,'[28]Audit information - OS'!A:O,3,FALSE)</f>
        <v>2024/05/31</v>
      </c>
      <c r="Y365" s="2" t="e">
        <f>VLOOKUP(A365,'[28]AGSA - SOE'!A:A,1,FALSE)</f>
        <v>#N/A</v>
      </c>
      <c r="Z365" s="2">
        <f>(IFERROR(VLOOKUP(A365,'[28]KSD auditees'!A:A,1,FALSE),"0"))</f>
        <v>1325</v>
      </c>
      <c r="AA365" s="29">
        <f>VLOOKUP(A365,[28]Budget!A:L,10,FALSE)</f>
        <v>92678890</v>
      </c>
      <c r="AB365" s="49" t="str">
        <f>IF(_xlfn.XLOOKUP(A365,'[28]Outstanding audits'!A:A,'[28]Outstanding audits'!A:A,"",0)="","No","Yes")</f>
        <v>No</v>
      </c>
      <c r="AC365" s="29">
        <f>_xlfn.XLOOKUP(A365,'[28]Budget 18-19'!A:A,'[28]Budget 18-19'!J:J,"0")</f>
        <v>148369066</v>
      </c>
      <c r="AD365" s="49" t="str">
        <f>_xlfn.XLOOKUP(A365,'[28]ASMIS 2022-23'!A:A,'[28]ASMIS 2022-23'!I:I,"",0)</f>
        <v>Unqualified with findings</v>
      </c>
      <c r="AJ365" s="29">
        <f>_xlfn.XLOOKUP(A365,'[28]Budget 22-23'!A:A,'[28]Budget 22-23'!J:J,"0")</f>
        <v>200783381</v>
      </c>
      <c r="AM365" s="29">
        <f>VLOOKUP(A365,[28]Budget!A:L,11,FALSE)</f>
        <v>2032940</v>
      </c>
      <c r="AN365" s="29">
        <f>VLOOKUP(A365,[28]Budget!A:L,12,FALSE)</f>
        <v>90645950</v>
      </c>
      <c r="AP365" s="50">
        <f t="shared" si="6"/>
        <v>0</v>
      </c>
    </row>
    <row r="366" spans="1:42" ht="30" customHeight="1" x14ac:dyDescent="0.25">
      <c r="A366" s="43">
        <v>452</v>
      </c>
      <c r="B366" s="44" t="s">
        <v>89</v>
      </c>
      <c r="C366" s="44" t="s">
        <v>323</v>
      </c>
      <c r="D366" s="44" t="s">
        <v>448</v>
      </c>
      <c r="E366" s="44" t="s">
        <v>941</v>
      </c>
      <c r="F366" s="44" t="s">
        <v>437</v>
      </c>
      <c r="G366" s="44" t="s">
        <v>28</v>
      </c>
      <c r="H366" s="44" t="s">
        <v>447</v>
      </c>
      <c r="I366" s="44" t="s">
        <v>1</v>
      </c>
      <c r="J366" s="52" t="s">
        <v>26</v>
      </c>
      <c r="K366" s="52" t="s">
        <v>26</v>
      </c>
      <c r="L366" s="52" t="s">
        <v>26</v>
      </c>
      <c r="M366" s="52" t="s">
        <v>26</v>
      </c>
      <c r="N366" s="53" t="s">
        <v>26</v>
      </c>
      <c r="O366" s="47" t="str">
        <f>VLOOKUP(A366,'[28]191-2022-23'!A:P,13,FALSE)</f>
        <v>Qualified</v>
      </c>
      <c r="Q366" s="2" t="str">
        <f>VLOOKUP(A366,'[28]Audit information - OS'!A:J,4,FALSE)</f>
        <v>Unchanged</v>
      </c>
      <c r="R366" s="2" t="s">
        <v>18</v>
      </c>
      <c r="S366" s="2" t="s">
        <v>18</v>
      </c>
      <c r="T366" s="48" t="str">
        <f>VLOOKUP(A366,'[28]Audit information - OS'!A:K,5,FALSE)</f>
        <v>Qualified</v>
      </c>
      <c r="U366" s="48">
        <f>VLOOKUP(A366,'[28]Audit information - OS'!A:L,6,FALSE)</f>
        <v>0</v>
      </c>
      <c r="V366" s="48">
        <f>VLOOKUP(A366,'[28]Audit information - OS'!A:M,7,FALSE)</f>
        <v>0</v>
      </c>
      <c r="W366" s="48" t="str">
        <f>VLOOKUP(A366,'[28]Audit information - OS'!A:N,2,FALSE)</f>
        <v>Qualified</v>
      </c>
      <c r="X366" s="48" t="str">
        <f>VLOOKUP(A366,'[28]Audit information - OS'!A:O,3,FALSE)</f>
        <v>2024/07/31</v>
      </c>
      <c r="Y366" s="2" t="e">
        <f>VLOOKUP(A366,'[28]AGSA - SOE'!A:A,1,FALSE)</f>
        <v>#N/A</v>
      </c>
      <c r="Z366" s="2">
        <f>(IFERROR(VLOOKUP(A366,'[28]KSD auditees'!A:A,1,FALSE),"0"))</f>
        <v>452</v>
      </c>
      <c r="AA366" s="29">
        <f>VLOOKUP(A366,[28]Budget!A:L,10,FALSE)</f>
        <v>1878344000</v>
      </c>
      <c r="AB366" s="49" t="str">
        <f>IF(_xlfn.XLOOKUP(A366,'[28]Outstanding audits'!A:A,'[28]Outstanding audits'!A:A,"",0)="","No","Yes")</f>
        <v>No</v>
      </c>
      <c r="AC366" s="29">
        <f>_xlfn.XLOOKUP(A366,'[28]Budget 18-19'!A:A,'[28]Budget 18-19'!J:J,"0")</f>
        <v>2389518000</v>
      </c>
      <c r="AD366" s="49" t="str">
        <f>_xlfn.XLOOKUP(A366,'[28]ASMIS 2022-23'!A:A,'[28]ASMIS 2022-23'!I:I,"",0)</f>
        <v>Qualified</v>
      </c>
      <c r="AJ366" s="29">
        <f>_xlfn.XLOOKUP(A366,'[28]Budget 22-23'!A:A,'[28]Budget 22-23'!J:J,"0")</f>
        <v>1552687000</v>
      </c>
      <c r="AM366" s="29">
        <f>VLOOKUP(A366,[28]Budget!A:L,11,FALSE)</f>
        <v>2626000</v>
      </c>
      <c r="AN366" s="29">
        <f>VLOOKUP(A366,[28]Budget!A:L,12,FALSE)</f>
        <v>1875718000</v>
      </c>
      <c r="AP366" s="50">
        <f t="shared" si="6"/>
        <v>0</v>
      </c>
    </row>
    <row r="367" spans="1:42" ht="30" customHeight="1" x14ac:dyDescent="0.25">
      <c r="A367" s="43">
        <v>453</v>
      </c>
      <c r="B367" s="44" t="s">
        <v>121</v>
      </c>
      <c r="C367" s="44" t="s">
        <v>316</v>
      </c>
      <c r="D367" s="44" t="s">
        <v>448</v>
      </c>
      <c r="E367" s="44" t="s">
        <v>1086</v>
      </c>
      <c r="F367" s="44" t="s">
        <v>437</v>
      </c>
      <c r="G367" s="44" t="s">
        <v>1</v>
      </c>
      <c r="H367" s="44" t="s">
        <v>1517</v>
      </c>
      <c r="I367" s="44" t="s">
        <v>1</v>
      </c>
      <c r="J367" s="51" t="s">
        <v>17</v>
      </c>
      <c r="K367" s="51" t="s">
        <v>17</v>
      </c>
      <c r="L367" s="51" t="s">
        <v>17</v>
      </c>
      <c r="M367" s="51" t="s">
        <v>17</v>
      </c>
      <c r="N367" s="54" t="s">
        <v>17</v>
      </c>
      <c r="O367" s="47" t="str">
        <f>VLOOKUP(A367,'[28]191-2022-23'!A:P,13,FALSE)</f>
        <v>Unqualified with findings</v>
      </c>
      <c r="Q367" s="2" t="str">
        <f>VLOOKUP(A367,'[28]Audit information - OS'!A:J,4,FALSE)</f>
        <v>Unchanged</v>
      </c>
      <c r="R367" s="2" t="s">
        <v>18</v>
      </c>
      <c r="S367" s="2" t="s">
        <v>18</v>
      </c>
      <c r="T367" s="48" t="str">
        <f>VLOOKUP(A367,'[28]Audit information - OS'!A:K,5,FALSE)</f>
        <v>Financially unqualified with findings on predetermined objectives and/or compliance with laws and regulations</v>
      </c>
      <c r="U367" s="48">
        <f>VLOOKUP(A367,'[28]Audit information - OS'!A:L,6,FALSE)</f>
        <v>0</v>
      </c>
      <c r="V367" s="48">
        <f>VLOOKUP(A367,'[28]Audit information - OS'!A:M,7,FALSE)</f>
        <v>0</v>
      </c>
      <c r="W367" s="48">
        <f>VLOOKUP(A367,'[28]Audit information - OS'!A:N,2,FALSE)</f>
        <v>0</v>
      </c>
      <c r="X367" s="48">
        <f>VLOOKUP(A367,'[28]Audit information - OS'!A:O,3,FALSE)</f>
        <v>0</v>
      </c>
      <c r="Y367" s="2" t="e">
        <f>VLOOKUP(A367,'[28]AGSA - SOE'!A:A,1,FALSE)</f>
        <v>#N/A</v>
      </c>
      <c r="Z367" s="2">
        <f>(IFERROR(VLOOKUP(A367,'[28]KSD auditees'!A:A,1,FALSE),"0"))</f>
        <v>453</v>
      </c>
      <c r="AA367" s="29">
        <f>VLOOKUP(A367,[28]Budget!A:L,10,FALSE)</f>
        <v>3644917000</v>
      </c>
      <c r="AB367" s="49" t="str">
        <f>IF(_xlfn.XLOOKUP(A367,'[28]Outstanding audits'!A:A,'[28]Outstanding audits'!A:A,"",0)="","No","Yes")</f>
        <v>No</v>
      </c>
      <c r="AC367" s="29">
        <f>_xlfn.XLOOKUP(A367,'[28]Budget 18-19'!A:A,'[28]Budget 18-19'!J:J,"0")</f>
        <v>744930000</v>
      </c>
      <c r="AD367" s="49" t="str">
        <f>_xlfn.XLOOKUP(A367,'[28]ASMIS 2022-23'!A:A,'[28]ASMIS 2022-23'!I:I,"",0)</f>
        <v>Audit not finalised at legislated date</v>
      </c>
      <c r="AJ367" s="29">
        <f>_xlfn.XLOOKUP(A367,'[28]Budget 22-23'!A:A,'[28]Budget 22-23'!J:J,"0")</f>
        <v>898342000</v>
      </c>
      <c r="AM367" s="29">
        <f>VLOOKUP(A367,[28]Budget!A:L,11,FALSE)</f>
        <v>809378000</v>
      </c>
      <c r="AN367" s="29">
        <f>VLOOKUP(A367,[28]Budget!A:L,12,FALSE)</f>
        <v>2835539000</v>
      </c>
      <c r="AP367" s="50">
        <f t="shared" si="6"/>
        <v>0</v>
      </c>
    </row>
    <row r="368" spans="1:42" ht="30" customHeight="1" x14ac:dyDescent="0.25">
      <c r="A368" s="43">
        <v>454</v>
      </c>
      <c r="B368" s="44" t="s">
        <v>995</v>
      </c>
      <c r="C368" s="44" t="s">
        <v>352</v>
      </c>
      <c r="D368" s="44" t="s">
        <v>448</v>
      </c>
      <c r="E368" s="44" t="s">
        <v>941</v>
      </c>
      <c r="F368" s="44" t="s">
        <v>437</v>
      </c>
      <c r="G368" s="44" t="s">
        <v>534</v>
      </c>
      <c r="H368" s="44" t="s">
        <v>949</v>
      </c>
      <c r="I368" s="44" t="s">
        <v>1</v>
      </c>
      <c r="J368" s="77" t="s">
        <v>299</v>
      </c>
      <c r="K368" s="77" t="s">
        <v>299</v>
      </c>
      <c r="L368" s="52" t="s">
        <v>26</v>
      </c>
      <c r="M368" s="52" t="s">
        <v>26</v>
      </c>
      <c r="N368" s="53" t="s">
        <v>26</v>
      </c>
      <c r="O368" s="47" t="str">
        <f>VLOOKUP(A368,'[28]191-2022-23'!A:P,13,FALSE)</f>
        <v>Qualified</v>
      </c>
      <c r="Q368" s="2" t="str">
        <f>VLOOKUP(A368,'[28]Audit information - OS'!A:J,4,FALSE)</f>
        <v>Unchanged</v>
      </c>
      <c r="R368" s="2" t="s">
        <v>27</v>
      </c>
      <c r="S368" s="2" t="s">
        <v>27</v>
      </c>
      <c r="T368" s="48" t="str">
        <f>VLOOKUP(A368,'[28]Audit information - OS'!A:K,5,FALSE)</f>
        <v>Adverse</v>
      </c>
      <c r="U368" s="48" t="str">
        <f>VLOOKUP(A368,'[28]Audit information - OS'!A:L,6,FALSE)</f>
        <v>Audit delays - Late finalisation of PFMA/MFMA audits</v>
      </c>
      <c r="V368" s="48">
        <f>VLOOKUP(A368,'[28]Audit information - OS'!A:M,7,FALSE)</f>
        <v>0</v>
      </c>
      <c r="W368" s="48" t="str">
        <f>VLOOKUP(A368,'[28]Audit information - OS'!A:N,2,FALSE)</f>
        <v>Adverse</v>
      </c>
      <c r="X368" s="48" t="str">
        <f>VLOOKUP(A368,'[28]Audit information - OS'!A:O,3,FALSE)</f>
        <v>2024/07/31</v>
      </c>
      <c r="Y368" s="2" t="e">
        <f>VLOOKUP(A368,'[28]AGSA - SOE'!A:A,1,FALSE)</f>
        <v>#N/A</v>
      </c>
      <c r="Z368" s="79" t="str">
        <f>(IFERROR(VLOOKUP(A368,'[28]KSD auditees'!A:A,1,FALSE),"0"))</f>
        <v>0</v>
      </c>
      <c r="AA368" s="29">
        <f>VLOOKUP(A368,[28]Budget!A:L,10,FALSE)</f>
        <v>345887957</v>
      </c>
      <c r="AB368" s="49" t="str">
        <f>IF(_xlfn.XLOOKUP(A368,'[28]Outstanding audits'!A:A,'[28]Outstanding audits'!A:A,"",0)="","No","Yes")</f>
        <v>No</v>
      </c>
      <c r="AC368" s="29">
        <f>_xlfn.XLOOKUP(A368,'[28]Budget 18-19'!A:A,'[28]Budget 18-19'!J:J,"0")</f>
        <v>294829528</v>
      </c>
      <c r="AD368" s="49" t="str">
        <f>_xlfn.XLOOKUP(A368,'[28]ASMIS 2022-23'!A:A,'[28]ASMIS 2022-23'!I:I,"",0)</f>
        <v>Adverse</v>
      </c>
      <c r="AJ368" s="29">
        <f>_xlfn.XLOOKUP(A368,'[28]Budget 22-23'!A:A,'[28]Budget 22-23'!J:J,"0")</f>
        <v>233308799</v>
      </c>
      <c r="AM368" s="29">
        <f>VLOOKUP(A368,[28]Budget!A:L,11,FALSE)</f>
        <v>4657627</v>
      </c>
      <c r="AN368" s="29">
        <f>VLOOKUP(A368,[28]Budget!A:L,12,FALSE)</f>
        <v>341230330</v>
      </c>
      <c r="AP368" s="50">
        <f t="shared" si="6"/>
        <v>0</v>
      </c>
    </row>
    <row r="369" spans="1:42" ht="30" customHeight="1" x14ac:dyDescent="0.25">
      <c r="A369" s="43">
        <v>455</v>
      </c>
      <c r="B369" s="44" t="s">
        <v>1313</v>
      </c>
      <c r="C369" s="44" t="s">
        <v>323</v>
      </c>
      <c r="D369" s="44" t="s">
        <v>448</v>
      </c>
      <c r="E369" s="44" t="s">
        <v>737</v>
      </c>
      <c r="F369" s="44" t="s">
        <v>437</v>
      </c>
      <c r="G369" s="44" t="s">
        <v>1</v>
      </c>
      <c r="H369" s="44" t="s">
        <v>762</v>
      </c>
      <c r="I369" s="44" t="s">
        <v>1</v>
      </c>
      <c r="J369" s="51" t="s">
        <v>17</v>
      </c>
      <c r="K369" s="51" t="s">
        <v>17</v>
      </c>
      <c r="L369" s="51" t="s">
        <v>17</v>
      </c>
      <c r="M369" s="51" t="s">
        <v>17</v>
      </c>
      <c r="N369" s="46" t="s">
        <v>33</v>
      </c>
      <c r="O369" s="47" t="str">
        <f>VLOOKUP(A369,'[28]191-2022-23'!A:P,13,FALSE)</f>
        <v>Unqualified with no findings</v>
      </c>
      <c r="Q369" s="2" t="str">
        <f>VLOOKUP(A369,'[28]Audit information - OS'!A:J,4,FALSE)</f>
        <v>Unchanged</v>
      </c>
      <c r="R369" s="2" t="s">
        <v>27</v>
      </c>
      <c r="S369" s="2" t="s">
        <v>27</v>
      </c>
      <c r="T369" s="48" t="str">
        <f>VLOOKUP(A369,'[28]Audit information - OS'!A:K,5,FALSE)</f>
        <v>Financially unqualified with findings on predetermined objectives and/or compliance with laws and regulations</v>
      </c>
      <c r="U369" s="48">
        <f>VLOOKUP(A369,'[28]Audit information - OS'!A:L,6,FALSE)</f>
        <v>0</v>
      </c>
      <c r="V369" s="48">
        <f>VLOOKUP(A369,'[28]Audit information - OS'!A:M,7,FALSE)</f>
        <v>0</v>
      </c>
      <c r="W369" s="48" t="str">
        <f>VLOOKUP(A369,'[28]Audit information - OS'!A:N,2,FALSE)</f>
        <v>Financially unqualified with findings on predetermined objectives and/or compliance with laws and regulations</v>
      </c>
      <c r="X369" s="48" t="str">
        <f>VLOOKUP(A369,'[28]Audit information - OS'!A:O,3,FALSE)</f>
        <v>2024/07/31</v>
      </c>
      <c r="Y369" s="2" t="e">
        <f>VLOOKUP(A369,'[28]AGSA - SOE'!A:A,1,FALSE)</f>
        <v>#N/A</v>
      </c>
      <c r="Z369" s="79" t="str">
        <f>(IFERROR(VLOOKUP(A369,'[28]KSD auditees'!A:A,1,FALSE),"0"))</f>
        <v>0</v>
      </c>
      <c r="AA369" s="29">
        <f>VLOOKUP(A369,[28]Budget!A:L,10,FALSE)</f>
        <v>1188176527</v>
      </c>
      <c r="AB369" s="49" t="str">
        <f>IF(_xlfn.XLOOKUP(A369,'[28]Outstanding audits'!A:A,'[28]Outstanding audits'!A:A,"",0)="","No","Yes")</f>
        <v>No</v>
      </c>
      <c r="AC369" s="29">
        <f>_xlfn.XLOOKUP(A369,'[28]Budget 18-19'!A:A,'[28]Budget 18-19'!J:J,"0")</f>
        <v>873153738</v>
      </c>
      <c r="AD369" s="49" t="str">
        <f>_xlfn.XLOOKUP(A369,'[28]ASMIS 2022-23'!A:A,'[28]ASMIS 2022-23'!I:I,"",0)</f>
        <v>Unqualified with findings</v>
      </c>
      <c r="AJ369" s="29">
        <f>_xlfn.XLOOKUP(A369,'[28]Budget 22-23'!A:A,'[28]Budget 22-23'!J:J,"0")</f>
        <v>955203523</v>
      </c>
      <c r="AM369" s="29">
        <f>VLOOKUP(A369,[28]Budget!A:L,11,FALSE)</f>
        <v>12343166</v>
      </c>
      <c r="AN369" s="29">
        <f>VLOOKUP(A369,[28]Budget!A:L,12,FALSE)</f>
        <v>1175833361</v>
      </c>
      <c r="AP369" s="50">
        <f t="shared" si="6"/>
        <v>0</v>
      </c>
    </row>
    <row r="370" spans="1:42" ht="21" customHeight="1" x14ac:dyDescent="0.25">
      <c r="A370" s="43">
        <v>430</v>
      </c>
      <c r="B370" s="44" t="s">
        <v>1315</v>
      </c>
      <c r="C370" s="44" t="s">
        <v>323</v>
      </c>
      <c r="D370" s="44" t="s">
        <v>448</v>
      </c>
      <c r="E370" s="44" t="s">
        <v>519</v>
      </c>
      <c r="F370" s="44" t="s">
        <v>437</v>
      </c>
      <c r="G370" s="44" t="s">
        <v>1528</v>
      </c>
      <c r="H370" s="44" t="s">
        <v>1517</v>
      </c>
      <c r="I370" s="44" t="s">
        <v>1</v>
      </c>
      <c r="J370" s="45" t="s">
        <v>33</v>
      </c>
      <c r="K370" s="45" t="s">
        <v>33</v>
      </c>
      <c r="L370" s="51" t="s">
        <v>17</v>
      </c>
      <c r="M370" s="51" t="s">
        <v>17</v>
      </c>
      <c r="N370" s="46" t="s">
        <v>33</v>
      </c>
      <c r="O370" s="47" t="str">
        <f>VLOOKUP(A370,'[28]191-2022-23'!A:P,13,FALSE)</f>
        <v>Unqualified with findings</v>
      </c>
      <c r="Q370" s="2" t="str">
        <f>VLOOKUP(A370,'[28]Audit information - OS'!A:J,4,FALSE)</f>
        <v>Unchanged</v>
      </c>
      <c r="R370" s="2" t="s">
        <v>18</v>
      </c>
      <c r="S370" s="2" t="s">
        <v>29</v>
      </c>
      <c r="T370" s="48" t="str">
        <f>VLOOKUP(A370,'[28]Audit information - OS'!A:K,5,FALSE)</f>
        <v>Financially unqualified with no findings on predetermined objectives or compliance with laws and regulations</v>
      </c>
      <c r="U370" s="48">
        <f>VLOOKUP(A370,'[28]Audit information - OS'!A:L,6,FALSE)</f>
        <v>0</v>
      </c>
      <c r="V370" s="48">
        <f>VLOOKUP(A370,'[28]Audit information - OS'!A:M,7,FALSE)</f>
        <v>0</v>
      </c>
      <c r="W370" s="48" t="str">
        <f>VLOOKUP(A370,'[28]Audit information - OS'!A:N,2,FALSE)</f>
        <v>Financially unqualified with no findings on predetermined objectives or compliance with laws and regulations</v>
      </c>
      <c r="X370" s="48" t="str">
        <f>VLOOKUP(A370,'[28]Audit information - OS'!A:O,3,FALSE)</f>
        <v>2024/07/31</v>
      </c>
      <c r="Y370" s="2" t="e">
        <f>VLOOKUP(A370,'[28]AGSA - SOE'!A:A,1,FALSE)</f>
        <v>#N/A</v>
      </c>
      <c r="Z370" s="79" t="str">
        <f>(IFERROR(VLOOKUP(A370,'[28]KSD auditees'!A:A,1,FALSE),"0"))</f>
        <v>0</v>
      </c>
      <c r="AA370" s="29">
        <f>VLOOKUP(A370,[28]Budget!A:L,10,FALSE)</f>
        <v>117301204</v>
      </c>
      <c r="AB370" s="49" t="str">
        <f>IF(_xlfn.XLOOKUP(A370,'[28]Outstanding audits'!A:A,'[28]Outstanding audits'!A:A,"",0)="","No","Yes")</f>
        <v>No</v>
      </c>
      <c r="AC370" s="29">
        <f>_xlfn.XLOOKUP(A370,'[28]Budget 18-19'!A:A,'[28]Budget 18-19'!J:J,"0")</f>
        <v>112712944</v>
      </c>
      <c r="AD370" s="49" t="str">
        <f>_xlfn.XLOOKUP(A370,'[28]ASMIS 2022-23'!A:A,'[28]ASMIS 2022-23'!I:I,"",0)</f>
        <v>Unqualified with no findings</v>
      </c>
      <c r="AJ370" s="29">
        <f>_xlfn.XLOOKUP(A370,'[28]Budget 22-23'!A:A,'[28]Budget 22-23'!J:J,"0")</f>
        <v>114351238</v>
      </c>
      <c r="AM370" s="29">
        <f>VLOOKUP(A370,[28]Budget!A:L,11,FALSE)</f>
        <v>0</v>
      </c>
      <c r="AN370" s="29">
        <f>VLOOKUP(A370,[28]Budget!A:L,12,FALSE)</f>
        <v>117301204</v>
      </c>
      <c r="AP370" s="50">
        <f t="shared" si="6"/>
        <v>0</v>
      </c>
    </row>
    <row r="371" spans="1:42" ht="30" customHeight="1" x14ac:dyDescent="0.25">
      <c r="A371" s="43">
        <v>1120</v>
      </c>
      <c r="B371" s="44" t="s">
        <v>190</v>
      </c>
      <c r="C371" s="44" t="s">
        <v>316</v>
      </c>
      <c r="D371" s="44" t="s">
        <v>448</v>
      </c>
      <c r="E371" s="44" t="s">
        <v>896</v>
      </c>
      <c r="F371" s="44" t="s">
        <v>437</v>
      </c>
      <c r="G371" s="44" t="s">
        <v>1</v>
      </c>
      <c r="H371" s="44" t="s">
        <v>667</v>
      </c>
      <c r="I371" s="44" t="s">
        <v>1</v>
      </c>
      <c r="J371" s="59" t="s">
        <v>39</v>
      </c>
      <c r="K371" s="59" t="s">
        <v>39</v>
      </c>
      <c r="L371" s="69" t="s">
        <v>94</v>
      </c>
      <c r="M371" s="69" t="s">
        <v>94</v>
      </c>
      <c r="N371" s="64" t="s">
        <v>94</v>
      </c>
      <c r="O371" s="47" t="str">
        <f>VLOOKUP(A371,'[28]191-2022-23'!A:P,13,FALSE)</f>
        <v>Disclaimer</v>
      </c>
      <c r="Q371" s="2" t="s">
        <v>509</v>
      </c>
      <c r="R371" s="2" t="s">
        <v>509</v>
      </c>
      <c r="S371" s="2" t="s">
        <v>509</v>
      </c>
      <c r="T371" s="48">
        <f>VLOOKUP(A371,'[28]Audit information - OS'!A:K,5,FALSE)</f>
        <v>0</v>
      </c>
      <c r="U371" s="48" t="str">
        <f>VLOOKUP(A371,'[28]Audit information - OS'!A:L,6,FALSE)</f>
        <v>AFS outstanding</v>
      </c>
      <c r="V371" s="48">
        <f>VLOOKUP(A371,'[28]Audit information - OS'!A:M,7,FALSE)</f>
        <v>0</v>
      </c>
      <c r="W371" s="48">
        <f>VLOOKUP(A371,'[28]Audit information - OS'!A:N,2,FALSE)</f>
        <v>0</v>
      </c>
      <c r="X371" s="48" t="str">
        <f>VLOOKUP(A371,'[28]Audit information - OS'!A:O,3,FALSE)</f>
        <v>2024/12/15</v>
      </c>
      <c r="Y371" s="2">
        <f>VLOOKUP(A371,'[28]AGSA - SOE'!A:A,1,FALSE)</f>
        <v>1120</v>
      </c>
      <c r="Z371" s="2">
        <f>(IFERROR(VLOOKUP(A371,'[28]KSD auditees'!A:A,1,FALSE),"0"))</f>
        <v>1120</v>
      </c>
      <c r="AA371" s="29">
        <f>VLOOKUP(A371,[28]Budget!A:L,10,FALSE)</f>
        <v>6907100000</v>
      </c>
      <c r="AB371" s="49" t="str">
        <f>IF(_xlfn.XLOOKUP(A371,'[28]Outstanding audits'!A:A,'[28]Outstanding audits'!A:A,"",0)="","No","Yes")</f>
        <v>Yes</v>
      </c>
      <c r="AC371" s="29">
        <f>_xlfn.XLOOKUP(A371,'[28]Budget 18-19'!A:A,'[28]Budget 18-19'!J:J,"0")</f>
        <v>24132025310</v>
      </c>
      <c r="AD371" s="49" t="str">
        <f>_xlfn.XLOOKUP(A371,'[28]ASMIS 2022-23'!A:A,'[28]ASMIS 2022-23'!I:I,"",0)</f>
        <v>Audit not finalised at legislated date</v>
      </c>
      <c r="AJ371" s="29">
        <f>_xlfn.XLOOKUP(A371,'[28]Budget 22-23'!A:A,'[28]Budget 22-23'!J:J,"0")</f>
        <v>4199800000</v>
      </c>
      <c r="AM371" s="29">
        <f>VLOOKUP(A371,[28]Budget!A:L,11,FALSE)</f>
        <v>160000000</v>
      </c>
      <c r="AN371" s="29">
        <f>VLOOKUP(A371,[28]Budget!A:L,12,FALSE)</f>
        <v>6747100000</v>
      </c>
      <c r="AP371" s="50">
        <f t="shared" si="6"/>
        <v>0</v>
      </c>
    </row>
    <row r="372" spans="1:42" ht="30" customHeight="1" x14ac:dyDescent="0.25">
      <c r="A372" s="73">
        <v>1062</v>
      </c>
      <c r="B372" s="62" t="s">
        <v>191</v>
      </c>
      <c r="C372" s="44" t="s">
        <v>316</v>
      </c>
      <c r="D372" s="44" t="s">
        <v>448</v>
      </c>
      <c r="E372" s="44" t="s">
        <v>854</v>
      </c>
      <c r="F372" s="44" t="s">
        <v>437</v>
      </c>
      <c r="G372" s="44" t="s">
        <v>1</v>
      </c>
      <c r="H372" s="78" t="s">
        <v>837</v>
      </c>
      <c r="I372" s="44" t="s">
        <v>1</v>
      </c>
      <c r="J372" s="51" t="s">
        <v>17</v>
      </c>
      <c r="K372" s="69" t="s">
        <v>94</v>
      </c>
      <c r="L372" s="52" t="s">
        <v>26</v>
      </c>
      <c r="M372" s="52" t="s">
        <v>26</v>
      </c>
      <c r="N372" s="53" t="s">
        <v>26</v>
      </c>
      <c r="O372" s="47" t="str">
        <f>VLOOKUP(A372,'[28]191-2022-23'!A:P,13,FALSE)</f>
        <v>Qualified</v>
      </c>
      <c r="Q372" s="2" t="str">
        <f>VLOOKUP(A372,'[28]Audit information - OS'!A:J,4,FALSE)</f>
        <v>Improved</v>
      </c>
      <c r="R372" s="2" t="s">
        <v>29</v>
      </c>
      <c r="S372" s="2" t="s">
        <v>29</v>
      </c>
      <c r="T372" s="48" t="str">
        <f>VLOOKUP(A372,'[28]Audit information - OS'!A:K,5,FALSE)</f>
        <v>Financially unqualified with findings on predetermined objectives and/or compliance with laws and regulations</v>
      </c>
      <c r="U372" s="48">
        <f>VLOOKUP(A372,'[28]Audit information - OS'!A:L,6,FALSE)</f>
        <v>0</v>
      </c>
      <c r="V372" s="48">
        <f>VLOOKUP(A372,'[28]Audit information - OS'!A:M,7,FALSE)</f>
        <v>0</v>
      </c>
      <c r="W372" s="48" t="str">
        <f>VLOOKUP(A372,'[28]Audit information - OS'!A:N,2,FALSE)</f>
        <v>Disclaimer</v>
      </c>
      <c r="X372" s="48" t="str">
        <f>VLOOKUP(A372,'[28]Audit information - OS'!A:O,3,FALSE)</f>
        <v>2024/07/31</v>
      </c>
      <c r="Y372" s="2">
        <f>VLOOKUP(A372,'[28]AGSA - SOE'!A:A,1,FALSE)</f>
        <v>1062</v>
      </c>
      <c r="Z372" s="2">
        <f>(IFERROR(VLOOKUP(A372,'[28]KSD auditees'!A:A,1,FALSE),"0"))</f>
        <v>1062</v>
      </c>
      <c r="AA372" s="29">
        <f>VLOOKUP(A372,[28]Budget!A:L,10,FALSE)</f>
        <v>6830450000</v>
      </c>
      <c r="AB372" s="49" t="str">
        <f>IF(_xlfn.XLOOKUP(A372,'[28]Outstanding audits'!A:A,'[28]Outstanding audits'!A:A,"",0)="","No","Yes")</f>
        <v>No</v>
      </c>
      <c r="AC372" s="29">
        <f>_xlfn.XLOOKUP(A372,'[28]Budget 18-19'!A:A,'[28]Budget 18-19'!J:J,"0")</f>
        <v>8113051000</v>
      </c>
      <c r="AD372" s="49" t="str">
        <f>_xlfn.XLOOKUP(A372,'[28]ASMIS 2022-23'!A:A,'[28]ASMIS 2022-23'!I:I,"",0)</f>
        <v>Disclaimer</v>
      </c>
      <c r="AJ372" s="29">
        <f>_xlfn.XLOOKUP(A372,'[28]Budget 22-23'!A:A,'[28]Budget 22-23'!J:J,"0")</f>
        <v>8325695000</v>
      </c>
      <c r="AM372" s="29">
        <f>VLOOKUP(A372,[28]Budget!A:L,11,FALSE)</f>
        <v>120272000</v>
      </c>
      <c r="AN372" s="29">
        <f>VLOOKUP(A372,[28]Budget!A:L,12,FALSE)</f>
        <v>6710178000</v>
      </c>
      <c r="AP372" s="50">
        <f t="shared" si="6"/>
        <v>0</v>
      </c>
    </row>
    <row r="373" spans="1:42" ht="20.25" customHeight="1" x14ac:dyDescent="0.25">
      <c r="A373" s="43">
        <v>468</v>
      </c>
      <c r="B373" s="44" t="s">
        <v>1316</v>
      </c>
      <c r="C373" s="44" t="s">
        <v>367</v>
      </c>
      <c r="D373" s="44" t="s">
        <v>448</v>
      </c>
      <c r="E373" s="44" t="s">
        <v>815</v>
      </c>
      <c r="F373" s="44" t="s">
        <v>437</v>
      </c>
      <c r="G373" s="44" t="s">
        <v>1</v>
      </c>
      <c r="H373" s="44" t="s">
        <v>687</v>
      </c>
      <c r="I373" s="44" t="s">
        <v>1</v>
      </c>
      <c r="J373" s="51" t="s">
        <v>17</v>
      </c>
      <c r="K373" s="51" t="s">
        <v>17</v>
      </c>
      <c r="L373" s="51" t="s">
        <v>17</v>
      </c>
      <c r="M373" s="51" t="s">
        <v>17</v>
      </c>
      <c r="N373" s="54" t="s">
        <v>17</v>
      </c>
      <c r="O373" s="47" t="str">
        <f>VLOOKUP(A373,'[28]191-2022-23'!A:P,13,FALSE)</f>
        <v>Qualified</v>
      </c>
      <c r="Q373" s="2" t="str">
        <f>VLOOKUP(A373,'[28]Audit information - OS'!A:J,4,FALSE)</f>
        <v>Unchanged</v>
      </c>
      <c r="R373" s="2" t="s">
        <v>18</v>
      </c>
      <c r="S373" s="2" t="s">
        <v>29</v>
      </c>
      <c r="T373" s="48" t="str">
        <f>VLOOKUP(A373,'[28]Audit information - OS'!A:K,5,FALSE)</f>
        <v>Financially unqualified with findings on predetermined objectives and/or compliance with laws and regulations</v>
      </c>
      <c r="U373" s="48">
        <f>VLOOKUP(A373,'[28]Audit information - OS'!A:L,6,FALSE)</f>
        <v>0</v>
      </c>
      <c r="V373" s="48">
        <f>VLOOKUP(A373,'[28]Audit information - OS'!A:M,7,FALSE)</f>
        <v>0</v>
      </c>
      <c r="W373" s="48" t="str">
        <f>VLOOKUP(A373,'[28]Audit information - OS'!A:N,2,FALSE)</f>
        <v>Financially unqualified with findings on predetermined objectives and/or compliance with laws and regulations</v>
      </c>
      <c r="X373" s="48" t="str">
        <f>VLOOKUP(A373,'[28]Audit information - OS'!A:O,3,FALSE)</f>
        <v>2024/07/31</v>
      </c>
      <c r="Y373" s="2" t="e">
        <f>VLOOKUP(A373,'[28]AGSA - SOE'!A:A,1,FALSE)</f>
        <v>#N/A</v>
      </c>
      <c r="Z373" s="79" t="str">
        <f>(IFERROR(VLOOKUP(A373,'[28]KSD auditees'!A:A,1,FALSE),"0"))</f>
        <v>0</v>
      </c>
      <c r="AA373" s="29">
        <f>VLOOKUP(A373,[28]Budget!A:L,10,FALSE)</f>
        <v>992464000</v>
      </c>
      <c r="AB373" s="49" t="str">
        <f>IF(_xlfn.XLOOKUP(A373,'[28]Outstanding audits'!A:A,'[28]Outstanding audits'!A:A,"",0)="","No","Yes")</f>
        <v>No</v>
      </c>
      <c r="AC373" s="29">
        <f>_xlfn.XLOOKUP(A373,'[28]Budget 18-19'!A:A,'[28]Budget 18-19'!J:J,"0")</f>
        <v>1111412000</v>
      </c>
      <c r="AD373" s="49" t="str">
        <f>_xlfn.XLOOKUP(A373,'[28]ASMIS 2022-23'!A:A,'[28]ASMIS 2022-23'!I:I,"",0)</f>
        <v>Unqualified with findings</v>
      </c>
      <c r="AJ373" s="29">
        <f>_xlfn.XLOOKUP(A373,'[28]Budget 22-23'!A:A,'[28]Budget 22-23'!J:J,"0")</f>
        <v>885652000</v>
      </c>
      <c r="AM373" s="29">
        <f>VLOOKUP(A373,[28]Budget!A:L,11,FALSE)</f>
        <v>199000000</v>
      </c>
      <c r="AN373" s="29">
        <f>VLOOKUP(A373,[28]Budget!A:L,12,FALSE)</f>
        <v>793464000</v>
      </c>
      <c r="AP373" s="50">
        <f t="shared" si="6"/>
        <v>0</v>
      </c>
    </row>
    <row r="374" spans="1:42" ht="21" customHeight="1" x14ac:dyDescent="0.25">
      <c r="A374" s="43">
        <v>1122</v>
      </c>
      <c r="B374" s="44" t="s">
        <v>192</v>
      </c>
      <c r="C374" s="44" t="s">
        <v>316</v>
      </c>
      <c r="D374" s="44" t="s">
        <v>448</v>
      </c>
      <c r="E374" s="44" t="s">
        <v>896</v>
      </c>
      <c r="F374" s="44" t="s">
        <v>437</v>
      </c>
      <c r="G374" s="44" t="s">
        <v>1</v>
      </c>
      <c r="H374" s="44" t="s">
        <v>667</v>
      </c>
      <c r="I374" s="44" t="s">
        <v>1</v>
      </c>
      <c r="J374" s="59" t="s">
        <v>39</v>
      </c>
      <c r="K374" s="51" t="s">
        <v>17</v>
      </c>
      <c r="L374" s="51" t="s">
        <v>17</v>
      </c>
      <c r="M374" s="51" t="s">
        <v>17</v>
      </c>
      <c r="N374" s="54" t="s">
        <v>17</v>
      </c>
      <c r="O374" s="47" t="str">
        <f>VLOOKUP(A374,'[28]191-2022-23'!A:P,13,FALSE)</f>
        <v>Qualified</v>
      </c>
      <c r="Q374" s="2" t="s">
        <v>509</v>
      </c>
      <c r="R374" s="2" t="s">
        <v>509</v>
      </c>
      <c r="S374" s="2" t="s">
        <v>509</v>
      </c>
      <c r="T374" s="48">
        <f>VLOOKUP(A374,'[28]Audit information - OS'!A:K,5,FALSE)</f>
        <v>0</v>
      </c>
      <c r="U374" s="48" t="str">
        <f>VLOOKUP(A374,'[28]Audit information - OS'!A:L,6,FALSE)</f>
        <v>Auditee delays - Disagreement on technical/legal matters</v>
      </c>
      <c r="V374" s="48" t="str">
        <f>VLOOKUP(A374,'[28]Audit information - OS'!A:M,7,FALSE)</f>
        <v>There was a late sign-off of the audit report for IFLOMA (Subsidiary on Mozambique) which resulted in late submission of consolidated annual financial statements.</v>
      </c>
      <c r="W374" s="48" t="str">
        <f>VLOOKUP(A374,'[28]Audit information - OS'!A:N,2,FALSE)</f>
        <v>Financially unqualified with findings on predetermined objectives and/or compliance with laws and regulations</v>
      </c>
      <c r="X374" s="48">
        <f>VLOOKUP(A374,'[28]Audit information - OS'!A:O,3,FALSE)</f>
        <v>45575</v>
      </c>
      <c r="Y374" s="2">
        <f>VLOOKUP(A374,'[28]AGSA - SOE'!A:A,1,FALSE)</f>
        <v>1122</v>
      </c>
      <c r="Z374" s="2">
        <f>(IFERROR(VLOOKUP(A374,'[28]KSD auditees'!A:A,1,FALSE),"0"))</f>
        <v>1122</v>
      </c>
      <c r="AA374" s="29">
        <f>VLOOKUP(A374,[28]Budget!A:L,10,FALSE)</f>
        <v>253689403.58000001</v>
      </c>
      <c r="AB374" s="49" t="str">
        <f>IF(_xlfn.XLOOKUP(A374,'[28]Outstanding audits'!A:A,'[28]Outstanding audits'!A:A,"",0)="","No","Yes")</f>
        <v>Yes</v>
      </c>
      <c r="AC374" s="29">
        <f>_xlfn.XLOOKUP(A374,'[28]Budget 18-19'!A:A,'[28]Budget 18-19'!J:J,"0")</f>
        <v>273670000</v>
      </c>
      <c r="AD374" s="49" t="str">
        <f>_xlfn.XLOOKUP(A374,'[28]ASMIS 2022-23'!A:A,'[28]ASMIS 2022-23'!I:I,"",0)</f>
        <v>Unqualified with findings</v>
      </c>
      <c r="AJ374" s="29">
        <f>_xlfn.XLOOKUP(A374,'[28]Budget 22-23'!A:A,'[28]Budget 22-23'!J:J,"0")</f>
        <v>280301680</v>
      </c>
      <c r="AM374" s="29">
        <f>VLOOKUP(A374,[28]Budget!A:L,11,FALSE)</f>
        <v>50000</v>
      </c>
      <c r="AN374" s="29">
        <f>VLOOKUP(A374,[28]Budget!A:L,12,FALSE)</f>
        <v>253639403.58000001</v>
      </c>
      <c r="AP374" s="50">
        <f t="shared" si="6"/>
        <v>0</v>
      </c>
    </row>
    <row r="375" spans="1:42" ht="21" customHeight="1" x14ac:dyDescent="0.25">
      <c r="A375" s="43">
        <v>1527</v>
      </c>
      <c r="B375" s="44" t="s">
        <v>154</v>
      </c>
      <c r="C375" s="44" t="s">
        <v>323</v>
      </c>
      <c r="D375" s="44" t="s">
        <v>448</v>
      </c>
      <c r="E375" s="44" t="s">
        <v>854</v>
      </c>
      <c r="F375" s="44" t="s">
        <v>437</v>
      </c>
      <c r="G375" s="44" t="s">
        <v>1</v>
      </c>
      <c r="H375" s="44" t="s">
        <v>151</v>
      </c>
      <c r="I375" s="44" t="s">
        <v>1</v>
      </c>
      <c r="J375" s="45" t="s">
        <v>33</v>
      </c>
      <c r="K375" s="51" t="s">
        <v>17</v>
      </c>
      <c r="L375" s="51" t="s">
        <v>17</v>
      </c>
      <c r="M375" s="52" t="s">
        <v>26</v>
      </c>
      <c r="N375" s="53" t="s">
        <v>26</v>
      </c>
      <c r="O375" s="47" t="str">
        <f>VLOOKUP(A375,'[28]191-2022-23'!A:P,13,FALSE)</f>
        <v>Qualified</v>
      </c>
      <c r="Q375" s="2" t="str">
        <f>VLOOKUP(A375,'[28]Audit information - OS'!A:J,4,FALSE)</f>
        <v>Improved</v>
      </c>
      <c r="R375" s="2" t="s">
        <v>29</v>
      </c>
      <c r="S375" s="2" t="s">
        <v>29</v>
      </c>
      <c r="T375" s="48" t="str">
        <f>VLOOKUP(A375,'[28]Audit information - OS'!A:K,5,FALSE)</f>
        <v>Financially unqualified with no findings on predetermined objectives or compliance with laws and regulations</v>
      </c>
      <c r="U375" s="48">
        <f>VLOOKUP(A375,'[28]Audit information - OS'!A:L,6,FALSE)</f>
        <v>0</v>
      </c>
      <c r="V375" s="48">
        <f>VLOOKUP(A375,'[28]Audit information - OS'!A:M,7,FALSE)</f>
        <v>0</v>
      </c>
      <c r="W375" s="48" t="str">
        <f>VLOOKUP(A375,'[28]Audit information - OS'!A:N,2,FALSE)</f>
        <v>Financially unqualified with findings on predetermined objectives and/or compliance with laws and regulations</v>
      </c>
      <c r="X375" s="48" t="str">
        <f>VLOOKUP(A375,'[28]Audit information - OS'!A:O,3,FALSE)</f>
        <v>2024/07/31</v>
      </c>
      <c r="Y375" s="2" t="e">
        <f>VLOOKUP(A375,'[28]AGSA - SOE'!A:A,1,FALSE)</f>
        <v>#N/A</v>
      </c>
      <c r="Z375" s="2">
        <f>(IFERROR(VLOOKUP(A375,'[28]KSD auditees'!A:A,1,FALSE),"0"))</f>
        <v>1527</v>
      </c>
      <c r="AA375" s="29">
        <f>VLOOKUP(A375,[28]Budget!A:L,10,FALSE)</f>
        <v>394795631</v>
      </c>
      <c r="AB375" s="49" t="str">
        <f>IF(_xlfn.XLOOKUP(A375,'[28]Outstanding audits'!A:A,'[28]Outstanding audits'!A:A,"",0)="","No","Yes")</f>
        <v>No</v>
      </c>
      <c r="AC375" s="29">
        <f>_xlfn.XLOOKUP(A375,'[28]Budget 18-19'!A:A,'[28]Budget 18-19'!J:J,"0")</f>
        <v>215870000</v>
      </c>
      <c r="AD375" s="49" t="str">
        <f>_xlfn.XLOOKUP(A375,'[28]ASMIS 2022-23'!A:A,'[28]ASMIS 2022-23'!I:I,"",0)</f>
        <v>Unqualified with findings</v>
      </c>
      <c r="AJ375" s="29">
        <f>_xlfn.XLOOKUP(A375,'[28]Budget 22-23'!A:A,'[28]Budget 22-23'!J:J,"0")</f>
        <v>349356108</v>
      </c>
      <c r="AM375" s="29">
        <f>VLOOKUP(A375,[28]Budget!A:L,11,FALSE)</f>
        <v>0</v>
      </c>
      <c r="AN375" s="29">
        <f>VLOOKUP(A375,[28]Budget!A:L,12,FALSE)</f>
        <v>394795631</v>
      </c>
      <c r="AP375" s="50">
        <f t="shared" si="6"/>
        <v>0</v>
      </c>
    </row>
    <row r="376" spans="1:42" ht="21" customHeight="1" x14ac:dyDescent="0.25">
      <c r="A376" s="43">
        <v>470</v>
      </c>
      <c r="B376" s="44" t="s">
        <v>1317</v>
      </c>
      <c r="C376" s="44" t="s">
        <v>323</v>
      </c>
      <c r="D376" s="44" t="s">
        <v>448</v>
      </c>
      <c r="E376" s="44" t="s">
        <v>737</v>
      </c>
      <c r="F376" s="44" t="s">
        <v>437</v>
      </c>
      <c r="G376" s="44" t="s">
        <v>1</v>
      </c>
      <c r="H376" s="44" t="s">
        <v>754</v>
      </c>
      <c r="I376" s="44" t="s">
        <v>1</v>
      </c>
      <c r="J376" s="45" t="s">
        <v>33</v>
      </c>
      <c r="K376" s="45" t="s">
        <v>33</v>
      </c>
      <c r="L376" s="45" t="s">
        <v>33</v>
      </c>
      <c r="M376" s="45" t="s">
        <v>33</v>
      </c>
      <c r="N376" s="46" t="s">
        <v>33</v>
      </c>
      <c r="O376" s="47" t="str">
        <f>VLOOKUP(A376,'[28]191-2022-23'!A:P,13,FALSE)</f>
        <v>Unqualified with no findings</v>
      </c>
      <c r="Q376" s="2" t="str">
        <f>VLOOKUP(A376,'[28]Audit information - OS'!A:J,4,FALSE)</f>
        <v>Unchanged</v>
      </c>
      <c r="R376" s="2" t="s">
        <v>18</v>
      </c>
      <c r="S376" s="2" t="s">
        <v>18</v>
      </c>
      <c r="T376" s="48" t="str">
        <f>VLOOKUP(A376,'[28]Audit information - OS'!A:K,5,FALSE)</f>
        <v>Financially unqualified with no findings on predetermined objectives or compliance with laws and regulations</v>
      </c>
      <c r="U376" s="48">
        <f>VLOOKUP(A376,'[28]Audit information - OS'!A:L,6,FALSE)</f>
        <v>0</v>
      </c>
      <c r="V376" s="48">
        <f>VLOOKUP(A376,'[28]Audit information - OS'!A:M,7,FALSE)</f>
        <v>0</v>
      </c>
      <c r="W376" s="48" t="str">
        <f>VLOOKUP(A376,'[28]Audit information - OS'!A:N,2,FALSE)</f>
        <v>Financially unqualified with no findings on predetermined objectives or compliance with laws and regulations</v>
      </c>
      <c r="X376" s="48" t="str">
        <f>VLOOKUP(A376,'[28]Audit information - OS'!A:O,3,FALSE)</f>
        <v>2024/07/31</v>
      </c>
      <c r="Y376" s="2" t="e">
        <f>VLOOKUP(A376,'[28]AGSA - SOE'!A:A,1,FALSE)</f>
        <v>#N/A</v>
      </c>
      <c r="Z376" s="79" t="str">
        <f>(IFERROR(VLOOKUP(A376,'[28]KSD auditees'!A:A,1,FALSE),"0"))</f>
        <v>0</v>
      </c>
      <c r="AA376" s="29">
        <f>VLOOKUP(A376,[28]Budget!A:L,10,FALSE)</f>
        <v>874164170</v>
      </c>
      <c r="AB376" s="49" t="str">
        <f>IF(_xlfn.XLOOKUP(A376,'[28]Outstanding audits'!A:A,'[28]Outstanding audits'!A:A,"",0)="","No","Yes")</f>
        <v>No</v>
      </c>
      <c r="AC376" s="29">
        <f>_xlfn.XLOOKUP(A376,'[28]Budget 18-19'!A:A,'[28]Budget 18-19'!J:J,"0")</f>
        <v>661431999</v>
      </c>
      <c r="AD376" s="49" t="str">
        <f>_xlfn.XLOOKUP(A376,'[28]ASMIS 2022-23'!A:A,'[28]ASMIS 2022-23'!I:I,"",0)</f>
        <v>Unqualified with no findings</v>
      </c>
      <c r="AJ376" s="29">
        <f>_xlfn.XLOOKUP(A376,'[28]Budget 22-23'!A:A,'[28]Budget 22-23'!J:J,"0")</f>
        <v>822555813</v>
      </c>
      <c r="AM376" s="29">
        <f>VLOOKUP(A376,[28]Budget!A:L,11,FALSE)</f>
        <v>7315535</v>
      </c>
      <c r="AN376" s="29">
        <f>VLOOKUP(A376,[28]Budget!A:L,12,FALSE)</f>
        <v>866848635</v>
      </c>
      <c r="AP376" s="50">
        <f t="shared" si="6"/>
        <v>0</v>
      </c>
    </row>
    <row r="377" spans="1:42" ht="21" customHeight="1" x14ac:dyDescent="0.25">
      <c r="A377" s="43">
        <v>439</v>
      </c>
      <c r="B377" s="44" t="s">
        <v>125</v>
      </c>
      <c r="C377" s="44" t="s">
        <v>323</v>
      </c>
      <c r="D377" s="44" t="s">
        <v>448</v>
      </c>
      <c r="E377" s="44" t="s">
        <v>854</v>
      </c>
      <c r="F377" s="44" t="s">
        <v>437</v>
      </c>
      <c r="G377" s="44" t="s">
        <v>1</v>
      </c>
      <c r="H377" s="44" t="s">
        <v>859</v>
      </c>
      <c r="I377" s="44" t="s">
        <v>1</v>
      </c>
      <c r="J377" s="51" t="s">
        <v>17</v>
      </c>
      <c r="K377" s="51" t="s">
        <v>17</v>
      </c>
      <c r="L377" s="51" t="s">
        <v>17</v>
      </c>
      <c r="M377" s="51" t="s">
        <v>17</v>
      </c>
      <c r="N377" s="54" t="s">
        <v>17</v>
      </c>
      <c r="O377" s="47" t="str">
        <f>VLOOKUP(A377,'[28]191-2022-23'!A:P,13,FALSE)</f>
        <v>Qualified</v>
      </c>
      <c r="Q377" s="2" t="str">
        <f>VLOOKUP(A377,'[28]Audit information - OS'!A:J,4,FALSE)</f>
        <v>Unchanged</v>
      </c>
      <c r="R377" s="2" t="s">
        <v>18</v>
      </c>
      <c r="S377" s="2" t="s">
        <v>29</v>
      </c>
      <c r="T377" s="48" t="str">
        <f>VLOOKUP(A377,'[28]Audit information - OS'!A:K,5,FALSE)</f>
        <v>Financially unqualified with findings on predetermined objectives and/or compliance with laws and regulations</v>
      </c>
      <c r="U377" s="48">
        <f>VLOOKUP(A377,'[28]Audit information - OS'!A:L,6,FALSE)</f>
        <v>0</v>
      </c>
      <c r="V377" s="48">
        <f>VLOOKUP(A377,'[28]Audit information - OS'!A:M,7,FALSE)</f>
        <v>0</v>
      </c>
      <c r="W377" s="48" t="str">
        <f>VLOOKUP(A377,'[28]Audit information - OS'!A:N,2,FALSE)</f>
        <v>Financially unqualified with no findings on predetermined objectives or compliance with laws and regulations</v>
      </c>
      <c r="X377" s="48" t="str">
        <f>VLOOKUP(A377,'[28]Audit information - OS'!A:O,3,FALSE)</f>
        <v>2024/07/31</v>
      </c>
      <c r="Y377" s="2" t="e">
        <f>VLOOKUP(A377,'[28]AGSA - SOE'!A:A,1,FALSE)</f>
        <v>#N/A</v>
      </c>
      <c r="Z377" s="2">
        <f>(IFERROR(VLOOKUP(A377,'[28]KSD auditees'!A:A,1,FALSE),"0"))</f>
        <v>439</v>
      </c>
      <c r="AA377" s="29">
        <f>VLOOKUP(A377,[28]Budget!A:L,10,FALSE)</f>
        <v>1105377244</v>
      </c>
      <c r="AB377" s="49" t="str">
        <f>IF(_xlfn.XLOOKUP(A377,'[28]Outstanding audits'!A:A,'[28]Outstanding audits'!A:A,"",0)="","No","Yes")</f>
        <v>No</v>
      </c>
      <c r="AC377" s="29">
        <f>_xlfn.XLOOKUP(A377,'[28]Budget 18-19'!A:A,'[28]Budget 18-19'!J:J,"0")</f>
        <v>750152396</v>
      </c>
      <c r="AD377" s="49" t="str">
        <f>_xlfn.XLOOKUP(A377,'[28]ASMIS 2022-23'!A:A,'[28]ASMIS 2022-23'!I:I,"",0)</f>
        <v>Unqualified with findings</v>
      </c>
      <c r="AJ377" s="29">
        <f>_xlfn.XLOOKUP(A377,'[28]Budget 22-23'!A:A,'[28]Budget 22-23'!J:J,"0")</f>
        <v>990679662</v>
      </c>
      <c r="AM377" s="29">
        <f>VLOOKUP(A377,[28]Budget!A:L,11,FALSE)</f>
        <v>176973999</v>
      </c>
      <c r="AN377" s="29">
        <f>VLOOKUP(A377,[28]Budget!A:L,12,FALSE)</f>
        <v>928403245</v>
      </c>
      <c r="AP377" s="50">
        <f t="shared" si="6"/>
        <v>0</v>
      </c>
    </row>
    <row r="378" spans="1:42" ht="39" customHeight="1" x14ac:dyDescent="0.25">
      <c r="A378" s="43">
        <v>1368</v>
      </c>
      <c r="B378" s="44" t="s">
        <v>122</v>
      </c>
      <c r="C378" s="44" t="s">
        <v>323</v>
      </c>
      <c r="D378" s="44" t="s">
        <v>448</v>
      </c>
      <c r="E378" s="44" t="s">
        <v>519</v>
      </c>
      <c r="F378" s="44" t="s">
        <v>437</v>
      </c>
      <c r="G378" s="44" t="s">
        <v>1</v>
      </c>
      <c r="H378" s="44" t="s">
        <v>1517</v>
      </c>
      <c r="I378" s="44" t="s">
        <v>1</v>
      </c>
      <c r="J378" s="45" t="s">
        <v>33</v>
      </c>
      <c r="K378" s="45" t="s">
        <v>33</v>
      </c>
      <c r="L378" s="45" t="s">
        <v>33</v>
      </c>
      <c r="M378" s="51" t="s">
        <v>17</v>
      </c>
      <c r="N378" s="54" t="s">
        <v>17</v>
      </c>
      <c r="O378" s="47" t="str">
        <f>VLOOKUP(A378,'[28]191-2022-23'!A:P,13,FALSE)</f>
        <v>Unqualified with findings</v>
      </c>
      <c r="Q378" s="2" t="str">
        <f>VLOOKUP(A378,'[28]Audit information - OS'!A:J,4,FALSE)</f>
        <v>Unchanged</v>
      </c>
      <c r="R378" s="2" t="s">
        <v>29</v>
      </c>
      <c r="S378" s="2" t="s">
        <v>29</v>
      </c>
      <c r="T378" s="48" t="str">
        <f>VLOOKUP(A378,'[28]Audit information - OS'!A:K,5,FALSE)</f>
        <v>Financially unqualified with no findings on predetermined objectives or compliance with laws and regulations</v>
      </c>
      <c r="U378" s="48">
        <f>VLOOKUP(A378,'[28]Audit information - OS'!A:L,6,FALSE)</f>
        <v>0</v>
      </c>
      <c r="V378" s="48">
        <f>VLOOKUP(A378,'[28]Audit information - OS'!A:M,7,FALSE)</f>
        <v>0</v>
      </c>
      <c r="W378" s="48" t="str">
        <f>VLOOKUP(A378,'[28]Audit information - OS'!A:N,2,FALSE)</f>
        <v>Financially unqualified with no findings on predetermined objectives or compliance with laws and regulations</v>
      </c>
      <c r="X378" s="48" t="str">
        <f>VLOOKUP(A378,'[28]Audit information - OS'!A:O,3,FALSE)</f>
        <v>2024/07/31</v>
      </c>
      <c r="Y378" s="2" t="e">
        <f>VLOOKUP(A378,'[28]AGSA - SOE'!A:A,1,FALSE)</f>
        <v>#N/A</v>
      </c>
      <c r="Z378" s="2">
        <f>(IFERROR(VLOOKUP(A378,'[28]KSD auditees'!A:A,1,FALSE),"0"))</f>
        <v>1368</v>
      </c>
      <c r="AA378" s="29">
        <f>VLOOKUP(A378,[28]Budget!A:L,10,FALSE)</f>
        <v>100654273</v>
      </c>
      <c r="AB378" s="49" t="str">
        <f>IF(_xlfn.XLOOKUP(A378,'[28]Outstanding audits'!A:A,'[28]Outstanding audits'!A:A,"",0)="","No","Yes")</f>
        <v>No</v>
      </c>
      <c r="AC378" s="29">
        <f>_xlfn.XLOOKUP(A378,'[28]Budget 18-19'!A:A,'[28]Budget 18-19'!J:J,"0")</f>
        <v>179219000</v>
      </c>
      <c r="AD378" s="49" t="str">
        <f>_xlfn.XLOOKUP(A378,'[28]ASMIS 2022-23'!A:A,'[28]ASMIS 2022-23'!I:I,"",0)</f>
        <v>Unqualified with no findings</v>
      </c>
      <c r="AJ378" s="29">
        <f>_xlfn.XLOOKUP(A378,'[28]Budget 22-23'!A:A,'[28]Budget 22-23'!J:J,"0")</f>
        <v>128933000</v>
      </c>
      <c r="AM378" s="29">
        <f>VLOOKUP(A378,[28]Budget!A:L,11,FALSE)</f>
        <v>9839273</v>
      </c>
      <c r="AN378" s="29">
        <f>VLOOKUP(A378,[28]Budget!A:L,12,FALSE)</f>
        <v>90815000</v>
      </c>
      <c r="AP378" s="50">
        <f t="shared" si="6"/>
        <v>0</v>
      </c>
    </row>
    <row r="379" spans="1:42" ht="21" customHeight="1" x14ac:dyDescent="0.25">
      <c r="A379" s="43">
        <v>471</v>
      </c>
      <c r="B379" s="44" t="s">
        <v>127</v>
      </c>
      <c r="C379" s="44" t="s">
        <v>323</v>
      </c>
      <c r="D379" s="44" t="s">
        <v>448</v>
      </c>
      <c r="E379" s="44" t="s">
        <v>854</v>
      </c>
      <c r="F379" s="44" t="s">
        <v>437</v>
      </c>
      <c r="G379" s="44" t="s">
        <v>1</v>
      </c>
      <c r="H379" s="44" t="s">
        <v>859</v>
      </c>
      <c r="I379" s="44" t="s">
        <v>1</v>
      </c>
      <c r="J379" s="51" t="s">
        <v>17</v>
      </c>
      <c r="K379" s="51" t="s">
        <v>17</v>
      </c>
      <c r="L379" s="51" t="s">
        <v>17</v>
      </c>
      <c r="M379" s="51" t="s">
        <v>17</v>
      </c>
      <c r="N379" s="54" t="s">
        <v>17</v>
      </c>
      <c r="O379" s="47" t="str">
        <f>VLOOKUP(A379,'[28]191-2022-23'!A:P,13,FALSE)</f>
        <v>Unqualified with findings</v>
      </c>
      <c r="Q379" s="2" t="str">
        <f>VLOOKUP(A379,'[28]Audit information - OS'!A:J,4,FALSE)</f>
        <v>Unchanged</v>
      </c>
      <c r="R379" s="2" t="s">
        <v>18</v>
      </c>
      <c r="S379" s="2" t="s">
        <v>18</v>
      </c>
      <c r="T379" s="48" t="str">
        <f>VLOOKUP(A379,'[28]Audit information - OS'!A:K,5,FALSE)</f>
        <v>Financially unqualified with findings on predetermined objectives and/or compliance with laws and regulations</v>
      </c>
      <c r="U379" s="48">
        <f>VLOOKUP(A379,'[28]Audit information - OS'!A:L,6,FALSE)</f>
        <v>0</v>
      </c>
      <c r="V379" s="48">
        <f>VLOOKUP(A379,'[28]Audit information - OS'!A:M,7,FALSE)</f>
        <v>0</v>
      </c>
      <c r="W379" s="48" t="str">
        <f>VLOOKUP(A379,'[28]Audit information - OS'!A:N,2,FALSE)</f>
        <v>Financially unqualified with findings on predetermined objectives and/or compliance with laws and regulations</v>
      </c>
      <c r="X379" s="48" t="str">
        <f>VLOOKUP(A379,'[28]Audit information - OS'!A:O,3,FALSE)</f>
        <v>2024/07/31</v>
      </c>
      <c r="Y379" s="2" t="e">
        <f>VLOOKUP(A379,'[28]AGSA - SOE'!A:A,1,FALSE)</f>
        <v>#N/A</v>
      </c>
      <c r="Z379" s="2">
        <f>(IFERROR(VLOOKUP(A379,'[28]KSD auditees'!A:A,1,FALSE),"0"))</f>
        <v>471</v>
      </c>
      <c r="AA379" s="29">
        <f>VLOOKUP(A379,[28]Budget!A:L,10,FALSE)</f>
        <v>3810585251</v>
      </c>
      <c r="AB379" s="49" t="str">
        <f>IF(_xlfn.XLOOKUP(A379,'[28]Outstanding audits'!A:A,'[28]Outstanding audits'!A:A,"",0)="","No","Yes")</f>
        <v>No</v>
      </c>
      <c r="AC379" s="29">
        <f>_xlfn.XLOOKUP(A379,'[28]Budget 18-19'!A:A,'[28]Budget 18-19'!J:J,"0")</f>
        <v>2370736000</v>
      </c>
      <c r="AD379" s="49" t="str">
        <f>_xlfn.XLOOKUP(A379,'[28]ASMIS 2022-23'!A:A,'[28]ASMIS 2022-23'!I:I,"",0)</f>
        <v>Unqualified with findings</v>
      </c>
      <c r="AJ379" s="29">
        <f>_xlfn.XLOOKUP(A379,'[28]Budget 22-23'!A:A,'[28]Budget 22-23'!J:J,"0")</f>
        <v>4180704832</v>
      </c>
      <c r="AM379" s="29">
        <f>VLOOKUP(A379,[28]Budget!A:L,11,FALSE)</f>
        <v>235242251</v>
      </c>
      <c r="AN379" s="29">
        <f>VLOOKUP(A379,[28]Budget!A:L,12,FALSE)</f>
        <v>3575343000</v>
      </c>
      <c r="AP379" s="50">
        <f t="shared" si="6"/>
        <v>0</v>
      </c>
    </row>
    <row r="380" spans="1:42" ht="30" customHeight="1" x14ac:dyDescent="0.25">
      <c r="A380" s="43">
        <v>441</v>
      </c>
      <c r="B380" s="44" t="s">
        <v>223</v>
      </c>
      <c r="C380" s="44" t="s">
        <v>323</v>
      </c>
      <c r="D380" s="44" t="s">
        <v>448</v>
      </c>
      <c r="E380" s="44" t="s">
        <v>683</v>
      </c>
      <c r="F380" s="44" t="s">
        <v>437</v>
      </c>
      <c r="G380" s="44" t="s">
        <v>1</v>
      </c>
      <c r="H380" s="44" t="s">
        <v>209</v>
      </c>
      <c r="I380" s="44" t="s">
        <v>1</v>
      </c>
      <c r="J380" s="59" t="s">
        <v>39</v>
      </c>
      <c r="K380" s="51" t="s">
        <v>17</v>
      </c>
      <c r="L380" s="51" t="s">
        <v>17</v>
      </c>
      <c r="M380" s="51" t="s">
        <v>17</v>
      </c>
      <c r="N380" s="54" t="s">
        <v>17</v>
      </c>
      <c r="O380" s="47" t="str">
        <f>VLOOKUP(A380,'[28]191-2022-23'!A:P,13,FALSE)</f>
        <v>Unqualified with findings</v>
      </c>
      <c r="Q380" s="2" t="s">
        <v>509</v>
      </c>
      <c r="R380" s="2" t="s">
        <v>509</v>
      </c>
      <c r="S380" s="2" t="s">
        <v>509</v>
      </c>
      <c r="T380" s="48">
        <f>VLOOKUP(A380,'[28]Audit information - OS'!A:K,5,FALSE)</f>
        <v>0</v>
      </c>
      <c r="U380" s="48" t="str">
        <f>VLOOKUP(A380,'[28]Audit information - OS'!A:L,6,FALSE)</f>
        <v>Auditee delays - Disagreement on technical/legal matters</v>
      </c>
      <c r="V380" s="48">
        <f>VLOOKUP(A380,'[28]Audit information - OS'!A:M,7,FALSE)</f>
        <v>0</v>
      </c>
      <c r="W380" s="48" t="str">
        <f>VLOOKUP(A380,'[28]Audit information - OS'!A:N,2,FALSE)</f>
        <v>Financially unqualified with findings on predetermined objectives and/or compliance with laws and regulations</v>
      </c>
      <c r="X380" s="48">
        <f>VLOOKUP(A380,'[28]Audit information - OS'!A:O,3,FALSE)</f>
        <v>45555</v>
      </c>
      <c r="Y380" s="2" t="e">
        <f>VLOOKUP(A380,'[28]AGSA - SOE'!A:A,1,FALSE)</f>
        <v>#N/A</v>
      </c>
      <c r="Z380" s="2">
        <f>(IFERROR(VLOOKUP(A380,'[28]KSD auditees'!A:A,1,FALSE),"0"))</f>
        <v>441</v>
      </c>
      <c r="AA380" s="29">
        <f>VLOOKUP(A380,[28]Budget!A:L,10,FALSE)</f>
        <v>38164372000</v>
      </c>
      <c r="AB380" s="49" t="str">
        <f>IF(_xlfn.XLOOKUP(A380,'[28]Outstanding audits'!A:A,'[28]Outstanding audits'!A:A,"",0)="","No","Yes")</f>
        <v>Yes</v>
      </c>
      <c r="AC380" s="29">
        <f>_xlfn.XLOOKUP(A380,'[28]Budget 18-19'!A:A,'[28]Budget 18-19'!J:J,"0")</f>
        <v>82675770000</v>
      </c>
      <c r="AD380" s="49" t="str">
        <f>_xlfn.XLOOKUP(A380,'[28]ASMIS 2022-23'!A:A,'[28]ASMIS 2022-23'!I:I,"",0)</f>
        <v>Unqualified with findings</v>
      </c>
      <c r="AJ380" s="29">
        <f>_xlfn.XLOOKUP(A380,'[28]Budget 22-23'!A:A,'[28]Budget 22-23'!J:J,"0")</f>
        <v>26888298000</v>
      </c>
      <c r="AM380" s="29">
        <f>VLOOKUP(A380,[28]Budget!A:L,11,FALSE)</f>
        <v>14709835000</v>
      </c>
      <c r="AN380" s="29">
        <f>VLOOKUP(A380,[28]Budget!A:L,12,FALSE)</f>
        <v>23454537000</v>
      </c>
      <c r="AP380" s="50">
        <f t="shared" si="6"/>
        <v>0</v>
      </c>
    </row>
    <row r="381" spans="1:42" ht="21" customHeight="1" x14ac:dyDescent="0.25">
      <c r="A381" s="43">
        <v>1063</v>
      </c>
      <c r="B381" s="44" t="s">
        <v>193</v>
      </c>
      <c r="C381" s="44" t="s">
        <v>316</v>
      </c>
      <c r="D381" s="44" t="s">
        <v>448</v>
      </c>
      <c r="E381" s="44" t="s">
        <v>854</v>
      </c>
      <c r="F381" s="44" t="s">
        <v>437</v>
      </c>
      <c r="G381" s="44" t="s">
        <v>1</v>
      </c>
      <c r="H381" s="44" t="s">
        <v>837</v>
      </c>
      <c r="I381" s="44" t="s">
        <v>1</v>
      </c>
      <c r="J381" s="59" t="s">
        <v>39</v>
      </c>
      <c r="K381" s="69" t="s">
        <v>94</v>
      </c>
      <c r="L381" s="69" t="s">
        <v>94</v>
      </c>
      <c r="M381" s="69" t="s">
        <v>94</v>
      </c>
      <c r="N381" s="64" t="s">
        <v>94</v>
      </c>
      <c r="O381" s="47" t="str">
        <f>VLOOKUP(A381,'[28]191-2022-23'!A:P,13,FALSE)</f>
        <v>Qualified</v>
      </c>
      <c r="Q381" s="2" t="s">
        <v>509</v>
      </c>
      <c r="R381" s="2" t="s">
        <v>509</v>
      </c>
      <c r="S381" s="2" t="s">
        <v>509</v>
      </c>
      <c r="T381" s="48">
        <f>VLOOKUP(A381,'[28]Audit information - OS'!A:K,5,FALSE)</f>
        <v>0</v>
      </c>
      <c r="U381" s="48" t="str">
        <f>VLOOKUP(A381,'[28]Audit information - OS'!A:L,6,FALSE)</f>
        <v>AFS submitted late</v>
      </c>
      <c r="V381" s="48">
        <f>VLOOKUP(A381,'[28]Audit information - OS'!A:M,7,FALSE)</f>
        <v>0</v>
      </c>
      <c r="W381" s="48" t="str">
        <f>VLOOKUP(A381,'[28]Audit information - OS'!A:N,2,FALSE)</f>
        <v>Disclaimer</v>
      </c>
      <c r="X381" s="48">
        <f>VLOOKUP(A381,'[28]Audit information - OS'!A:O,3,FALSE)</f>
        <v>45688</v>
      </c>
      <c r="Y381" s="2">
        <f>VLOOKUP(A381,'[28]AGSA - SOE'!A:A,1,FALSE)</f>
        <v>1063</v>
      </c>
      <c r="Z381" s="2">
        <f>(IFERROR(VLOOKUP(A381,'[28]KSD auditees'!A:A,1,FALSE),"0"))</f>
        <v>1063</v>
      </c>
      <c r="AA381" s="29">
        <f>VLOOKUP(A381,[28]Budget!A:L,10,FALSE)</f>
        <v>4028129000</v>
      </c>
      <c r="AB381" s="49" t="str">
        <f>IF(_xlfn.XLOOKUP(A381,'[28]Outstanding audits'!A:A,'[28]Outstanding audits'!A:A,"",0)="","No","Yes")</f>
        <v>Yes</v>
      </c>
      <c r="AC381" s="29">
        <f>_xlfn.XLOOKUP(A381,'[28]Budget 18-19'!A:A,'[28]Budget 18-19'!J:J,"0")</f>
        <v>0</v>
      </c>
      <c r="AD381" s="49" t="str">
        <f>_xlfn.XLOOKUP(A381,'[28]ASMIS 2022-23'!A:A,'[28]ASMIS 2022-23'!I:I,"",0)</f>
        <v>Disclaimer</v>
      </c>
      <c r="AJ381" s="29">
        <f>_xlfn.XLOOKUP(A381,'[28]Budget 22-23'!A:A,'[28]Budget 22-23'!J:J,"0")</f>
        <v>7223944000</v>
      </c>
      <c r="AM381" s="29">
        <f>VLOOKUP(A381,[28]Budget!A:L,11,FALSE)</f>
        <v>0</v>
      </c>
      <c r="AN381" s="29">
        <f>VLOOKUP(A381,[28]Budget!A:L,12,FALSE)</f>
        <v>4028129000</v>
      </c>
      <c r="AP381" s="50">
        <f t="shared" si="6"/>
        <v>0</v>
      </c>
    </row>
    <row r="382" spans="1:42" ht="20.25" customHeight="1" x14ac:dyDescent="0.25">
      <c r="A382" s="43">
        <v>472</v>
      </c>
      <c r="B382" s="44" t="s">
        <v>90</v>
      </c>
      <c r="C382" s="44" t="s">
        <v>323</v>
      </c>
      <c r="D382" s="44" t="s">
        <v>448</v>
      </c>
      <c r="E382" s="44" t="s">
        <v>941</v>
      </c>
      <c r="F382" s="44" t="s">
        <v>437</v>
      </c>
      <c r="G382" s="44" t="s">
        <v>1</v>
      </c>
      <c r="H382" s="44" t="s">
        <v>447</v>
      </c>
      <c r="I382" s="44" t="s">
        <v>1</v>
      </c>
      <c r="J382" s="45" t="s">
        <v>33</v>
      </c>
      <c r="K382" s="45" t="s">
        <v>33</v>
      </c>
      <c r="L382" s="51" t="s">
        <v>17</v>
      </c>
      <c r="M382" s="45" t="s">
        <v>33</v>
      </c>
      <c r="N382" s="46" t="s">
        <v>33</v>
      </c>
      <c r="O382" s="47" t="str">
        <f>VLOOKUP(A382,'[28]191-2022-23'!A:P,13,FALSE)</f>
        <v>Unqualified with no findings</v>
      </c>
      <c r="Q382" s="2" t="str">
        <f>VLOOKUP(A382,'[28]Audit information - OS'!A:J,4,FALSE)</f>
        <v>Unchanged</v>
      </c>
      <c r="R382" s="2" t="s">
        <v>18</v>
      </c>
      <c r="S382" s="2" t="s">
        <v>18</v>
      </c>
      <c r="T382" s="48" t="str">
        <f>VLOOKUP(A382,'[28]Audit information - OS'!A:K,5,FALSE)</f>
        <v>Financially unqualified with no findings on predetermined objectives or compliance with laws and regulations</v>
      </c>
      <c r="U382" s="48">
        <f>VLOOKUP(A382,'[28]Audit information - OS'!A:L,6,FALSE)</f>
        <v>0</v>
      </c>
      <c r="V382" s="48">
        <f>VLOOKUP(A382,'[28]Audit information - OS'!A:M,7,FALSE)</f>
        <v>0</v>
      </c>
      <c r="W382" s="48" t="str">
        <f>VLOOKUP(A382,'[28]Audit information - OS'!A:N,2,FALSE)</f>
        <v>Financially unqualified with no findings on predetermined objectives or compliance with laws and regulations</v>
      </c>
      <c r="X382" s="48" t="str">
        <f>VLOOKUP(A382,'[28]Audit information - OS'!A:O,3,FALSE)</f>
        <v>2024/07/31</v>
      </c>
      <c r="Y382" s="2" t="e">
        <f>VLOOKUP(A382,'[28]AGSA - SOE'!A:A,1,FALSE)</f>
        <v>#N/A</v>
      </c>
      <c r="Z382" s="2">
        <f>(IFERROR(VLOOKUP(A382,'[28]KSD auditees'!A:A,1,FALSE),"0"))</f>
        <v>472</v>
      </c>
      <c r="AA382" s="29">
        <f>VLOOKUP(A382,[28]Budget!A:L,10,FALSE)</f>
        <v>143284000</v>
      </c>
      <c r="AB382" s="49" t="str">
        <f>IF(_xlfn.XLOOKUP(A382,'[28]Outstanding audits'!A:A,'[28]Outstanding audits'!A:A,"",0)="","No","Yes")</f>
        <v>No</v>
      </c>
      <c r="AC382" s="29">
        <f>_xlfn.XLOOKUP(A382,'[28]Budget 18-19'!A:A,'[28]Budget 18-19'!J:J,"0")</f>
        <v>129670000</v>
      </c>
      <c r="AD382" s="49" t="str">
        <f>_xlfn.XLOOKUP(A382,'[28]ASMIS 2022-23'!A:A,'[28]ASMIS 2022-23'!I:I,"",0)</f>
        <v>Unqualified with no findings</v>
      </c>
      <c r="AJ382" s="29">
        <f>_xlfn.XLOOKUP(A382,'[28]Budget 22-23'!A:A,'[28]Budget 22-23'!J:J,"0")</f>
        <v>115665000</v>
      </c>
      <c r="AM382" s="29">
        <f>VLOOKUP(A382,[28]Budget!A:L,11,FALSE)</f>
        <v>12740000</v>
      </c>
      <c r="AN382" s="29">
        <f>VLOOKUP(A382,[28]Budget!A:L,12,FALSE)</f>
        <v>130544000</v>
      </c>
      <c r="AP382" s="50">
        <f t="shared" si="6"/>
        <v>0</v>
      </c>
    </row>
    <row r="383" spans="1:42" ht="39.75" customHeight="1" x14ac:dyDescent="0.25">
      <c r="A383" s="43">
        <v>474</v>
      </c>
      <c r="B383" s="44" t="s">
        <v>194</v>
      </c>
      <c r="C383" s="44" t="s">
        <v>323</v>
      </c>
      <c r="D383" s="44" t="s">
        <v>448</v>
      </c>
      <c r="E383" s="44" t="s">
        <v>815</v>
      </c>
      <c r="F383" s="44" t="s">
        <v>437</v>
      </c>
      <c r="G383" s="44" t="s">
        <v>1</v>
      </c>
      <c r="H383" s="44" t="s">
        <v>463</v>
      </c>
      <c r="I383" s="44" t="s">
        <v>1</v>
      </c>
      <c r="J383" s="51" t="s">
        <v>17</v>
      </c>
      <c r="K383" s="51" t="s">
        <v>17</v>
      </c>
      <c r="L383" s="51" t="s">
        <v>17</v>
      </c>
      <c r="M383" s="51" t="s">
        <v>17</v>
      </c>
      <c r="N383" s="54" t="s">
        <v>17</v>
      </c>
      <c r="O383" s="47" t="str">
        <f>VLOOKUP(A383,'[28]191-2022-23'!A:P,13,FALSE)</f>
        <v>Unqualified with findings</v>
      </c>
      <c r="Q383" s="2" t="str">
        <f>VLOOKUP(A383,'[28]Audit information - OS'!A:J,4,FALSE)</f>
        <v>Unchanged</v>
      </c>
      <c r="R383" s="2" t="s">
        <v>18</v>
      </c>
      <c r="S383" s="2" t="s">
        <v>18</v>
      </c>
      <c r="T383" s="48" t="str">
        <f>VLOOKUP(A383,'[28]Audit information - OS'!A:K,5,FALSE)</f>
        <v>Financially unqualified with findings on predetermined objectives and/or compliance with laws and regulations</v>
      </c>
      <c r="U383" s="48" t="str">
        <f>VLOOKUP(A383,'[28]Audit information - OS'!A:L,6,FALSE)</f>
        <v>Auditee delays - Disagreement on technical/legal matters</v>
      </c>
      <c r="V383" s="48">
        <f>VLOOKUP(A383,'[28]Audit information - OS'!A:M,7,FALSE)</f>
        <v>0</v>
      </c>
      <c r="W383" s="48" t="str">
        <f>VLOOKUP(A383,'[28]Audit information - OS'!A:N,2,FALSE)</f>
        <v>Financially unqualified with findings on predetermined objectives and/or compliance with laws and regulations</v>
      </c>
      <c r="X383" s="48" t="str">
        <f>VLOOKUP(A383,'[28]Audit information - OS'!A:O,3,FALSE)</f>
        <v>2024/07/31</v>
      </c>
      <c r="Y383" s="2" t="e">
        <f>VLOOKUP(A383,'[28]AGSA - SOE'!A:A,1,FALSE)</f>
        <v>#N/A</v>
      </c>
      <c r="Z383" s="2">
        <f>(IFERROR(VLOOKUP(A383,'[28]KSD auditees'!A:A,1,FALSE),"0"))</f>
        <v>474</v>
      </c>
      <c r="AA383" s="29">
        <f>VLOOKUP(A383,[28]Budget!A:L,10,FALSE)</f>
        <v>7570261000</v>
      </c>
      <c r="AB383" s="49" t="str">
        <f>IF(_xlfn.XLOOKUP(A383,'[28]Outstanding audits'!A:A,'[28]Outstanding audits'!A:A,"",0)="","No","Yes")</f>
        <v>No</v>
      </c>
      <c r="AC383" s="29">
        <f>_xlfn.XLOOKUP(A383,'[28]Budget 18-19'!A:A,'[28]Budget 18-19'!J:J,"0")</f>
        <v>7762878000</v>
      </c>
      <c r="AD383" s="49" t="str">
        <f>_xlfn.XLOOKUP(A383,'[28]ASMIS 2022-23'!A:A,'[28]ASMIS 2022-23'!I:I,"",0)</f>
        <v>Unqualified with findings</v>
      </c>
      <c r="AJ383" s="29">
        <f>_xlfn.XLOOKUP(A383,'[28]Budget 22-23'!A:A,'[28]Budget 22-23'!J:J,"0")</f>
        <v>7415577000</v>
      </c>
      <c r="AM383" s="29">
        <f>VLOOKUP(A383,[28]Budget!A:L,11,FALSE)</f>
        <v>62536829</v>
      </c>
      <c r="AN383" s="29">
        <f>VLOOKUP(A383,[28]Budget!A:L,12,FALSE)</f>
        <v>7507724171</v>
      </c>
      <c r="AP383" s="50">
        <f t="shared" si="6"/>
        <v>0</v>
      </c>
    </row>
    <row r="384" spans="1:42" ht="30" customHeight="1" x14ac:dyDescent="0.25">
      <c r="A384" s="43">
        <v>475</v>
      </c>
      <c r="B384" s="44" t="s">
        <v>808</v>
      </c>
      <c r="C384" s="44" t="s">
        <v>323</v>
      </c>
      <c r="D384" s="44" t="s">
        <v>448</v>
      </c>
      <c r="E384" s="44" t="s">
        <v>737</v>
      </c>
      <c r="F384" s="44" t="s">
        <v>437</v>
      </c>
      <c r="G384" s="44" t="s">
        <v>1</v>
      </c>
      <c r="H384" s="44" t="s">
        <v>764</v>
      </c>
      <c r="I384" s="44" t="s">
        <v>1</v>
      </c>
      <c r="J384" s="52" t="s">
        <v>26</v>
      </c>
      <c r="K384" s="51" t="s">
        <v>17</v>
      </c>
      <c r="L384" s="51" t="s">
        <v>17</v>
      </c>
      <c r="M384" s="52" t="s">
        <v>26</v>
      </c>
      <c r="N384" s="54" t="s">
        <v>17</v>
      </c>
      <c r="O384" s="47" t="str">
        <f>VLOOKUP(A384,'[28]191-2022-23'!A:P,13,FALSE)</f>
        <v>Unqualified with findings</v>
      </c>
      <c r="Q384" s="2" t="str">
        <f>VLOOKUP(A384,'[28]Audit information - OS'!A:J,4,FALSE)</f>
        <v>Regressed</v>
      </c>
      <c r="R384" s="2" t="s">
        <v>27</v>
      </c>
      <c r="S384" s="2" t="s">
        <v>27</v>
      </c>
      <c r="T384" s="48" t="str">
        <f>VLOOKUP(A384,'[28]Audit information - OS'!A:K,5,FALSE)</f>
        <v>Qualified</v>
      </c>
      <c r="U384" s="48">
        <f>VLOOKUP(A384,'[28]Audit information - OS'!A:L,6,FALSE)</f>
        <v>0</v>
      </c>
      <c r="V384" s="48">
        <f>VLOOKUP(A384,'[28]Audit information - OS'!A:M,7,FALSE)</f>
        <v>0</v>
      </c>
      <c r="W384" s="48" t="str">
        <f>VLOOKUP(A384,'[28]Audit information - OS'!A:N,2,FALSE)</f>
        <v>Financially unqualified with findings on predetermined objectives and/or compliance with laws and regulations</v>
      </c>
      <c r="X384" s="48" t="str">
        <f>VLOOKUP(A384,'[28]Audit information - OS'!A:O,3,FALSE)</f>
        <v>2024/07/31</v>
      </c>
      <c r="Y384" s="2" t="e">
        <f>VLOOKUP(A384,'[28]AGSA - SOE'!A:A,1,FALSE)</f>
        <v>#N/A</v>
      </c>
      <c r="Z384" s="79" t="str">
        <f>(IFERROR(VLOOKUP(A384,'[28]KSD auditees'!A:A,1,FALSE),"0"))</f>
        <v>0</v>
      </c>
      <c r="AA384" s="29">
        <f>VLOOKUP(A384,[28]Budget!A:L,10,FALSE)</f>
        <v>1289739000</v>
      </c>
      <c r="AB384" s="49" t="str">
        <f>IF(_xlfn.XLOOKUP(A384,'[28]Outstanding audits'!A:A,'[28]Outstanding audits'!A:A,"",0)="","No","Yes")</f>
        <v>No</v>
      </c>
      <c r="AC384" s="29">
        <f>_xlfn.XLOOKUP(A384,'[28]Budget 18-19'!A:A,'[28]Budget 18-19'!J:J,"0")</f>
        <v>1471438374</v>
      </c>
      <c r="AD384" s="49" t="str">
        <f>_xlfn.XLOOKUP(A384,'[28]ASMIS 2022-23'!A:A,'[28]ASMIS 2022-23'!I:I,"",0)</f>
        <v>Unqualified with findings</v>
      </c>
      <c r="AJ384" s="29">
        <f>_xlfn.XLOOKUP(A384,'[28]Budget 22-23'!A:A,'[28]Budget 22-23'!J:J,"0")</f>
        <v>1329206000</v>
      </c>
      <c r="AM384" s="29">
        <f>VLOOKUP(A384,[28]Budget!A:L,11,FALSE)</f>
        <v>5457743</v>
      </c>
      <c r="AN384" s="29">
        <f>VLOOKUP(A384,[28]Budget!A:L,12,FALSE)</f>
        <v>1284281257</v>
      </c>
      <c r="AP384" s="50">
        <f t="shared" si="6"/>
        <v>0</v>
      </c>
    </row>
    <row r="385" spans="1:42" ht="21" customHeight="1" x14ac:dyDescent="0.25">
      <c r="A385" s="43">
        <v>476</v>
      </c>
      <c r="B385" s="44" t="s">
        <v>128</v>
      </c>
      <c r="C385" s="44" t="s">
        <v>323</v>
      </c>
      <c r="D385" s="44" t="s">
        <v>448</v>
      </c>
      <c r="E385" s="44" t="s">
        <v>854</v>
      </c>
      <c r="F385" s="44" t="s">
        <v>437</v>
      </c>
      <c r="G385" s="44" t="s">
        <v>1</v>
      </c>
      <c r="H385" s="44" t="s">
        <v>859</v>
      </c>
      <c r="I385" s="44" t="s">
        <v>1</v>
      </c>
      <c r="J385" s="45" t="s">
        <v>33</v>
      </c>
      <c r="K385" s="45" t="s">
        <v>33</v>
      </c>
      <c r="L385" s="51" t="s">
        <v>17</v>
      </c>
      <c r="M385" s="51" t="s">
        <v>17</v>
      </c>
      <c r="N385" s="54" t="s">
        <v>17</v>
      </c>
      <c r="O385" s="47" t="str">
        <f>VLOOKUP(A385,'[28]191-2022-23'!A:P,13,FALSE)</f>
        <v>Qualified</v>
      </c>
      <c r="Q385" s="2" t="str">
        <f>VLOOKUP(A385,'[28]Audit information - OS'!A:J,4,FALSE)</f>
        <v>Unchanged</v>
      </c>
      <c r="R385" s="2" t="s">
        <v>29</v>
      </c>
      <c r="S385" s="2" t="s">
        <v>29</v>
      </c>
      <c r="T385" s="48" t="str">
        <f>VLOOKUP(A385,'[28]Audit information - OS'!A:K,5,FALSE)</f>
        <v>Financially unqualified with no findings on predetermined objectives or compliance with laws and regulations</v>
      </c>
      <c r="U385" s="48">
        <f>VLOOKUP(A385,'[28]Audit information - OS'!A:L,6,FALSE)</f>
        <v>0</v>
      </c>
      <c r="V385" s="48">
        <f>VLOOKUP(A385,'[28]Audit information - OS'!A:M,7,FALSE)</f>
        <v>0</v>
      </c>
      <c r="W385" s="48" t="str">
        <f>VLOOKUP(A385,'[28]Audit information - OS'!A:N,2,FALSE)</f>
        <v>Financially unqualified with no findings on predetermined objectives or compliance with laws and regulations</v>
      </c>
      <c r="X385" s="48" t="str">
        <f>VLOOKUP(A385,'[28]Audit information - OS'!A:O,3,FALSE)</f>
        <v>2024/07/31</v>
      </c>
      <c r="Y385" s="2" t="e">
        <f>VLOOKUP(A385,'[28]AGSA - SOE'!A:A,1,FALSE)</f>
        <v>#N/A</v>
      </c>
      <c r="Z385" s="2">
        <f>(IFERROR(VLOOKUP(A385,'[28]KSD auditees'!A:A,1,FALSE),"0"))</f>
        <v>476</v>
      </c>
      <c r="AA385" s="29">
        <f>VLOOKUP(A385,[28]Budget!A:L,10,FALSE)</f>
        <v>754693000</v>
      </c>
      <c r="AB385" s="49" t="str">
        <f>IF(_xlfn.XLOOKUP(A385,'[28]Outstanding audits'!A:A,'[28]Outstanding audits'!A:A,"",0)="","No","Yes")</f>
        <v>No</v>
      </c>
      <c r="AC385" s="29">
        <f>_xlfn.XLOOKUP(A385,'[28]Budget 18-19'!A:A,'[28]Budget 18-19'!J:J,"0")</f>
        <v>474733931</v>
      </c>
      <c r="AD385" s="49" t="str">
        <f>_xlfn.XLOOKUP(A385,'[28]ASMIS 2022-23'!A:A,'[28]ASMIS 2022-23'!I:I,"",0)</f>
        <v>Unqualified with no findings</v>
      </c>
      <c r="AJ385" s="29">
        <f>_xlfn.XLOOKUP(A385,'[28]Budget 22-23'!A:A,'[28]Budget 22-23'!J:J,"0")</f>
        <v>577421692</v>
      </c>
      <c r="AM385" s="29">
        <f>VLOOKUP(A385,[28]Budget!A:L,11,FALSE)</f>
        <v>180333000</v>
      </c>
      <c r="AN385" s="29">
        <f>VLOOKUP(A385,[28]Budget!A:L,12,FALSE)</f>
        <v>574360000</v>
      </c>
      <c r="AP385" s="50">
        <f t="shared" si="6"/>
        <v>0</v>
      </c>
    </row>
    <row r="386" spans="1:42" ht="20.25" customHeight="1" x14ac:dyDescent="0.25">
      <c r="A386" s="43">
        <v>1340</v>
      </c>
      <c r="B386" s="44" t="s">
        <v>91</v>
      </c>
      <c r="C386" s="44" t="s">
        <v>379</v>
      </c>
      <c r="D386" s="44" t="s">
        <v>448</v>
      </c>
      <c r="E386" s="44" t="s">
        <v>1086</v>
      </c>
      <c r="F386" s="44" t="s">
        <v>437</v>
      </c>
      <c r="G386" s="44" t="s">
        <v>1</v>
      </c>
      <c r="H386" s="44" t="s">
        <v>447</v>
      </c>
      <c r="I386" s="44" t="s">
        <v>1</v>
      </c>
      <c r="J386" s="51" t="s">
        <v>17</v>
      </c>
      <c r="K386" s="51" t="s">
        <v>17</v>
      </c>
      <c r="L386" s="45" t="s">
        <v>33</v>
      </c>
      <c r="M386" s="45" t="s">
        <v>33</v>
      </c>
      <c r="N386" s="46" t="s">
        <v>33</v>
      </c>
      <c r="O386" s="47" t="str">
        <f>VLOOKUP(A386,'[28]191-2022-23'!A:P,13,FALSE)</f>
        <v>Unqualified with no findings</v>
      </c>
      <c r="Q386" s="2" t="str">
        <f>VLOOKUP(A386,'[28]Audit information - OS'!A:J,4,FALSE)</f>
        <v>Unchanged</v>
      </c>
      <c r="R386" s="2" t="s">
        <v>27</v>
      </c>
      <c r="S386" s="2" t="s">
        <v>27</v>
      </c>
      <c r="T386" s="48" t="str">
        <f>VLOOKUP(A386,'[28]Audit information - OS'!A:K,5,FALSE)</f>
        <v>Financially unqualified with findings on predetermined objectives and/or compliance with laws and regulations</v>
      </c>
      <c r="U386" s="48">
        <f>VLOOKUP(A386,'[28]Audit information - OS'!A:L,6,FALSE)</f>
        <v>0</v>
      </c>
      <c r="V386" s="48">
        <f>VLOOKUP(A386,'[28]Audit information - OS'!A:M,7,FALSE)</f>
        <v>0</v>
      </c>
      <c r="W386" s="48" t="str">
        <f>VLOOKUP(A386,'[28]Audit information - OS'!A:N,2,FALSE)</f>
        <v>Financially unqualified with findings on predetermined objectives and/or compliance with laws and regulations</v>
      </c>
      <c r="X386" s="48" t="str">
        <f>VLOOKUP(A386,'[28]Audit information - OS'!A:O,3,FALSE)</f>
        <v>2024/05/31</v>
      </c>
      <c r="Y386" s="2" t="e">
        <f>VLOOKUP(A386,'[28]AGSA - SOE'!A:A,1,FALSE)</f>
        <v>#N/A</v>
      </c>
      <c r="Z386" s="2">
        <f>(IFERROR(VLOOKUP(A386,'[28]KSD auditees'!A:A,1,FALSE),"0"))</f>
        <v>1340</v>
      </c>
      <c r="AA386" s="29">
        <f>VLOOKUP(A386,[28]Budget!A:L,10,FALSE)</f>
        <v>92706009</v>
      </c>
      <c r="AB386" s="49" t="str">
        <f>IF(_xlfn.XLOOKUP(A386,'[28]Outstanding audits'!A:A,'[28]Outstanding audits'!A:A,"",0)="","No","Yes")</f>
        <v>No</v>
      </c>
      <c r="AC386" s="29">
        <f>_xlfn.XLOOKUP(A386,'[28]Budget 18-19'!A:A,'[28]Budget 18-19'!J:J,"0")</f>
        <v>165493000</v>
      </c>
      <c r="AD386" s="49" t="str">
        <f>_xlfn.XLOOKUP(A386,'[28]ASMIS 2022-23'!A:A,'[28]ASMIS 2022-23'!I:I,"",0)</f>
        <v>Unqualified with findings</v>
      </c>
      <c r="AJ386" s="29">
        <f>_xlfn.XLOOKUP(A386,'[28]Budget 22-23'!A:A,'[28]Budget 22-23'!J:J,"0")</f>
        <v>145982000</v>
      </c>
      <c r="AM386" s="29">
        <f>VLOOKUP(A386,[28]Budget!A:L,11,FALSE)</f>
        <v>59170000</v>
      </c>
      <c r="AN386" s="29">
        <f>VLOOKUP(A386,[28]Budget!A:L,12,FALSE)</f>
        <v>33536009</v>
      </c>
      <c r="AP386" s="50">
        <f t="shared" si="6"/>
        <v>0</v>
      </c>
    </row>
    <row r="387" spans="1:42" ht="21" customHeight="1" x14ac:dyDescent="0.25">
      <c r="A387" s="43">
        <v>1308</v>
      </c>
      <c r="B387" s="44" t="s">
        <v>92</v>
      </c>
      <c r="C387" s="44" t="s">
        <v>379</v>
      </c>
      <c r="D387" s="44" t="s">
        <v>448</v>
      </c>
      <c r="E387" s="44" t="s">
        <v>519</v>
      </c>
      <c r="F387" s="44" t="s">
        <v>437</v>
      </c>
      <c r="G387" s="44" t="s">
        <v>1</v>
      </c>
      <c r="H387" s="44" t="s">
        <v>447</v>
      </c>
      <c r="I387" s="44" t="s">
        <v>1</v>
      </c>
      <c r="J387" s="51" t="s">
        <v>17</v>
      </c>
      <c r="K387" s="51" t="s">
        <v>17</v>
      </c>
      <c r="L387" s="52" t="s">
        <v>26</v>
      </c>
      <c r="M387" s="69" t="s">
        <v>94</v>
      </c>
      <c r="N387" s="64" t="s">
        <v>94</v>
      </c>
      <c r="O387" s="47" t="str">
        <f>VLOOKUP(A387,'[28]191-2022-23'!A:P,13,FALSE)</f>
        <v>Disclaimer</v>
      </c>
      <c r="Q387" s="2" t="str">
        <f>VLOOKUP(A387,'[28]Audit information - OS'!A:J,4,FALSE)</f>
        <v>Unchanged</v>
      </c>
      <c r="R387" s="2" t="s">
        <v>29</v>
      </c>
      <c r="S387" s="2" t="s">
        <v>29</v>
      </c>
      <c r="T387" s="48" t="str">
        <f>VLOOKUP(A387,'[28]Audit information - OS'!A:K,5,FALSE)</f>
        <v>Financially unqualified with findings on predetermined objectives and/or compliance with laws and regulations</v>
      </c>
      <c r="U387" s="48">
        <f>VLOOKUP(A387,'[28]Audit information - OS'!A:L,6,FALSE)</f>
        <v>0</v>
      </c>
      <c r="V387" s="48">
        <f>VLOOKUP(A387,'[28]Audit information - OS'!A:M,7,FALSE)</f>
        <v>0</v>
      </c>
      <c r="W387" s="48" t="str">
        <f>VLOOKUP(A387,'[28]Audit information - OS'!A:N,2,FALSE)</f>
        <v>Financially unqualified with findings on predetermined objectives and/or compliance with laws and regulations</v>
      </c>
      <c r="X387" s="48" t="str">
        <f>VLOOKUP(A387,'[28]Audit information - OS'!A:O,3,FALSE)</f>
        <v>2024/05/31</v>
      </c>
      <c r="Y387" s="2" t="e">
        <f>VLOOKUP(A387,'[28]AGSA - SOE'!A:A,1,FALSE)</f>
        <v>#N/A</v>
      </c>
      <c r="Z387" s="2">
        <f>(IFERROR(VLOOKUP(A387,'[28]KSD auditees'!A:A,1,FALSE),"0"))</f>
        <v>1308</v>
      </c>
      <c r="AA387" s="29">
        <f>VLOOKUP(A387,[28]Budget!A:L,10,FALSE)</f>
        <v>833910018</v>
      </c>
      <c r="AB387" s="49" t="str">
        <f>IF(_xlfn.XLOOKUP(A387,'[28]Outstanding audits'!A:A,'[28]Outstanding audits'!A:A,"",0)="","No","Yes")</f>
        <v>No</v>
      </c>
      <c r="AC387" s="29" t="str">
        <f>_xlfn.XLOOKUP(A387,'[28]Budget 18-19'!A:A,'[28]Budget 18-19'!J:J,"0")</f>
        <v/>
      </c>
      <c r="AD387" s="49" t="str">
        <f>_xlfn.XLOOKUP(A387,'[28]ASMIS 2022-23'!A:A,'[28]ASMIS 2022-23'!I:I,"",0)</f>
        <v>Unqualified with findings</v>
      </c>
      <c r="AJ387" s="29">
        <f>_xlfn.XLOOKUP(A387,'[28]Budget 22-23'!A:A,'[28]Budget 22-23'!J:J,"0")</f>
        <v>444420672</v>
      </c>
      <c r="AM387" s="29">
        <f>VLOOKUP(A387,[28]Budget!A:L,11,FALSE)</f>
        <v>143403305</v>
      </c>
      <c r="AN387" s="29">
        <f>VLOOKUP(A387,[28]Budget!A:L,12,FALSE)</f>
        <v>690506713</v>
      </c>
      <c r="AP387" s="50">
        <f t="shared" si="6"/>
        <v>0</v>
      </c>
    </row>
    <row r="388" spans="1:42" ht="30" customHeight="1" x14ac:dyDescent="0.25">
      <c r="A388" s="43">
        <v>478</v>
      </c>
      <c r="B388" s="44" t="s">
        <v>731</v>
      </c>
      <c r="C388" s="44" t="s">
        <v>323</v>
      </c>
      <c r="D388" s="44" t="s">
        <v>448</v>
      </c>
      <c r="E388" s="44" t="s">
        <v>683</v>
      </c>
      <c r="F388" s="44" t="s">
        <v>437</v>
      </c>
      <c r="G388" s="44" t="s">
        <v>1</v>
      </c>
      <c r="H388" s="44" t="s">
        <v>695</v>
      </c>
      <c r="I388" s="44" t="s">
        <v>1</v>
      </c>
      <c r="J388" s="51" t="s">
        <v>17</v>
      </c>
      <c r="K388" s="52" t="s">
        <v>26</v>
      </c>
      <c r="L388" s="45" t="s">
        <v>33</v>
      </c>
      <c r="M388" s="45" t="s">
        <v>33</v>
      </c>
      <c r="N388" s="46" t="s">
        <v>33</v>
      </c>
      <c r="O388" s="47" t="str">
        <f>VLOOKUP(A388,'[28]191-2022-23'!A:P,13,FALSE)</f>
        <v>Unqualified with no findings</v>
      </c>
      <c r="Q388" s="2" t="str">
        <f>VLOOKUP(A388,'[28]Audit information - OS'!A:J,4,FALSE)</f>
        <v>Improved</v>
      </c>
      <c r="R388" s="2" t="s">
        <v>27</v>
      </c>
      <c r="S388" s="2" t="s">
        <v>27</v>
      </c>
      <c r="T388" s="48" t="str">
        <f>VLOOKUP(A388,'[28]Audit information - OS'!A:K,5,FALSE)</f>
        <v>Financially unqualified with findings on predetermined objectives and/or compliance with laws and regulations</v>
      </c>
      <c r="U388" s="48">
        <f>VLOOKUP(A388,'[28]Audit information - OS'!A:L,6,FALSE)</f>
        <v>0</v>
      </c>
      <c r="V388" s="48">
        <f>VLOOKUP(A388,'[28]Audit information - OS'!A:M,7,FALSE)</f>
        <v>0</v>
      </c>
      <c r="W388" s="48" t="str">
        <f>VLOOKUP(A388,'[28]Audit information - OS'!A:N,2,FALSE)</f>
        <v>Qualified</v>
      </c>
      <c r="X388" s="48" t="str">
        <f>VLOOKUP(A388,'[28]Audit information - OS'!A:O,3,FALSE)</f>
        <v>2024/07/31</v>
      </c>
      <c r="Y388" s="2" t="e">
        <f>VLOOKUP(A388,'[28]AGSA - SOE'!A:A,1,FALSE)</f>
        <v>#N/A</v>
      </c>
      <c r="Z388" s="79" t="str">
        <f>(IFERROR(VLOOKUP(A388,'[28]KSD auditees'!A:A,1,FALSE),"0"))</f>
        <v>0</v>
      </c>
      <c r="AA388" s="29">
        <f>VLOOKUP(A388,[28]Budget!A:L,10,FALSE)</f>
        <v>1143234230</v>
      </c>
      <c r="AB388" s="49" t="str">
        <f>IF(_xlfn.XLOOKUP(A388,'[28]Outstanding audits'!A:A,'[28]Outstanding audits'!A:A,"",0)="","No","Yes")</f>
        <v>No</v>
      </c>
      <c r="AC388" s="29">
        <f>_xlfn.XLOOKUP(A388,'[28]Budget 18-19'!A:A,'[28]Budget 18-19'!J:J,"0")</f>
        <v>661739000</v>
      </c>
      <c r="AD388" s="49" t="str">
        <f>_xlfn.XLOOKUP(A388,'[28]ASMIS 2022-23'!A:A,'[28]ASMIS 2022-23'!I:I,"",0)</f>
        <v>Audit not finalised at legislated date</v>
      </c>
      <c r="AJ388" s="29">
        <f>_xlfn.XLOOKUP(A388,'[28]Budget 22-23'!A:A,'[28]Budget 22-23'!J:J,"0")</f>
        <v>871481753</v>
      </c>
      <c r="AM388" s="29">
        <f>VLOOKUP(A388,[28]Budget!A:L,11,FALSE)</f>
        <v>0</v>
      </c>
      <c r="AN388" s="29">
        <f>VLOOKUP(A388,[28]Budget!A:L,12,FALSE)</f>
        <v>1143234230</v>
      </c>
      <c r="AP388" s="50">
        <f t="shared" si="6"/>
        <v>0</v>
      </c>
    </row>
    <row r="389" spans="1:42" ht="30" customHeight="1" x14ac:dyDescent="0.25">
      <c r="A389" s="43">
        <v>487</v>
      </c>
      <c r="B389" s="44" t="s">
        <v>566</v>
      </c>
      <c r="C389" s="44" t="s">
        <v>367</v>
      </c>
      <c r="D389" s="44" t="s">
        <v>448</v>
      </c>
      <c r="E389" s="44" t="s">
        <v>519</v>
      </c>
      <c r="F389" s="44" t="s">
        <v>437</v>
      </c>
      <c r="G389" s="44" t="s">
        <v>1</v>
      </c>
      <c r="H389" s="44" t="s">
        <v>1517</v>
      </c>
      <c r="I389" s="44" t="s">
        <v>1</v>
      </c>
      <c r="J389" s="45" t="s">
        <v>33</v>
      </c>
      <c r="K389" s="51" t="s">
        <v>17</v>
      </c>
      <c r="L389" s="45" t="s">
        <v>33</v>
      </c>
      <c r="M389" s="51" t="s">
        <v>17</v>
      </c>
      <c r="N389" s="54" t="s">
        <v>17</v>
      </c>
      <c r="O389" s="47" t="str">
        <f>VLOOKUP(A389,'[28]191-2022-23'!A:P,13,FALSE)</f>
        <v>Unqualified with findings</v>
      </c>
      <c r="Q389" s="2" t="str">
        <f>VLOOKUP(A389,'[28]Audit information - OS'!A:J,4,FALSE)</f>
        <v>Improved</v>
      </c>
      <c r="R389" s="2" t="s">
        <v>29</v>
      </c>
      <c r="S389" s="2" t="s">
        <v>29</v>
      </c>
      <c r="T389" s="48" t="str">
        <f>VLOOKUP(A389,'[28]Audit information - OS'!A:K,5,FALSE)</f>
        <v>Financially unqualified with no findings on predetermined objectives or compliance with laws and regulations</v>
      </c>
      <c r="U389" s="48">
        <f>VLOOKUP(A389,'[28]Audit information - OS'!A:L,6,FALSE)</f>
        <v>0</v>
      </c>
      <c r="V389" s="48">
        <f>VLOOKUP(A389,'[28]Audit information - OS'!A:M,7,FALSE)</f>
        <v>0</v>
      </c>
      <c r="W389" s="48" t="str">
        <f>VLOOKUP(A389,'[28]Audit information - OS'!A:N,2,FALSE)</f>
        <v>Financially unqualified with no findings on predetermined objectives or compliance with laws and regulations</v>
      </c>
      <c r="X389" s="48" t="str">
        <f>VLOOKUP(A389,'[28]Audit information - OS'!A:O,3,FALSE)</f>
        <v>2024/07/31</v>
      </c>
      <c r="Y389" s="2" t="e">
        <f>VLOOKUP(A389,'[28]AGSA - SOE'!A:A,1,FALSE)</f>
        <v>#N/A</v>
      </c>
      <c r="Z389" s="79" t="str">
        <f>(IFERROR(VLOOKUP(A389,'[28]KSD auditees'!A:A,1,FALSE),"0"))</f>
        <v>0</v>
      </c>
      <c r="AA389" s="29">
        <f>VLOOKUP(A389,[28]Budget!A:L,10,FALSE)</f>
        <v>34647599</v>
      </c>
      <c r="AB389" s="49" t="str">
        <f>IF(_xlfn.XLOOKUP(A389,'[28]Outstanding audits'!A:A,'[28]Outstanding audits'!A:A,"",0)="","No","Yes")</f>
        <v>No</v>
      </c>
      <c r="AC389" s="29">
        <f>_xlfn.XLOOKUP(A389,'[28]Budget 18-19'!A:A,'[28]Budget 18-19'!J:J,"0")</f>
        <v>260469178</v>
      </c>
      <c r="AD389" s="49" t="str">
        <f>_xlfn.XLOOKUP(A389,'[28]ASMIS 2022-23'!A:A,'[28]ASMIS 2022-23'!I:I,"",0)</f>
        <v>Unqualified with findings</v>
      </c>
      <c r="AJ389" s="29">
        <f>_xlfn.XLOOKUP(A389,'[28]Budget 22-23'!A:A,'[28]Budget 22-23'!J:J,"0")</f>
        <v>30113404</v>
      </c>
      <c r="AM389" s="29">
        <f>VLOOKUP(A389,[28]Budget!A:L,11,FALSE)</f>
        <v>0</v>
      </c>
      <c r="AN389" s="29">
        <f>VLOOKUP(A389,[28]Budget!A:L,12,FALSE)</f>
        <v>34647599</v>
      </c>
      <c r="AP389" s="50">
        <f t="shared" si="6"/>
        <v>0</v>
      </c>
    </row>
    <row r="390" spans="1:42" ht="30" customHeight="1" x14ac:dyDescent="0.25">
      <c r="A390" s="73">
        <v>488</v>
      </c>
      <c r="B390" s="62" t="s">
        <v>205</v>
      </c>
      <c r="C390" s="44" t="s">
        <v>323</v>
      </c>
      <c r="D390" s="44" t="s">
        <v>448</v>
      </c>
      <c r="E390" s="44" t="s">
        <v>896</v>
      </c>
      <c r="F390" s="44" t="s">
        <v>437</v>
      </c>
      <c r="G390" s="44" t="s">
        <v>1</v>
      </c>
      <c r="H390" s="78" t="s">
        <v>837</v>
      </c>
      <c r="I390" s="44" t="s">
        <v>1</v>
      </c>
      <c r="J390" s="59" t="s">
        <v>39</v>
      </c>
      <c r="K390" s="52" t="s">
        <v>26</v>
      </c>
      <c r="L390" s="52" t="s">
        <v>26</v>
      </c>
      <c r="M390" s="52" t="s">
        <v>26</v>
      </c>
      <c r="N390" s="53" t="s">
        <v>26</v>
      </c>
      <c r="O390" s="47" t="str">
        <f>VLOOKUP(A390,'[28]191-2022-23'!A:P,13,FALSE)</f>
        <v>Unqualified with findings</v>
      </c>
      <c r="Q390" s="2" t="s">
        <v>509</v>
      </c>
      <c r="R390" s="2" t="s">
        <v>509</v>
      </c>
      <c r="S390" s="2" t="s">
        <v>509</v>
      </c>
      <c r="T390" s="48">
        <f>VLOOKUP(A390,'[28]Audit information - OS'!A:K,5,FALSE)</f>
        <v>0</v>
      </c>
      <c r="U390" s="48" t="str">
        <f>VLOOKUP(A390,'[28]Audit information - OS'!A:L,6,FALSE)</f>
        <v>Auditee delays - Disagreement on technical/legal matters</v>
      </c>
      <c r="V390" s="48">
        <f>VLOOKUP(A390,'[28]Audit information - OS'!A:M,7,FALSE)</f>
        <v>0</v>
      </c>
      <c r="W390" s="48" t="str">
        <f>VLOOKUP(A390,'[28]Audit information - OS'!A:N,2,FALSE)</f>
        <v>Disclaimer</v>
      </c>
      <c r="X390" s="48">
        <f>VLOOKUP(A390,'[28]Audit information - OS'!A:O,3,FALSE)</f>
        <v>45583</v>
      </c>
      <c r="Y390" s="2" t="e">
        <f>VLOOKUP(A390,'[28]AGSA - SOE'!A:A,1,FALSE)</f>
        <v>#N/A</v>
      </c>
      <c r="Z390" s="79" t="str">
        <f>(IFERROR(VLOOKUP(A390,'[28]KSD auditees'!A:A,1,FALSE),"0"))</f>
        <v>0</v>
      </c>
      <c r="AA390" s="29">
        <f>VLOOKUP(A390,[28]Budget!A:L,10,FALSE)</f>
        <v>7300924000</v>
      </c>
      <c r="AB390" s="49" t="str">
        <f>IF(_xlfn.XLOOKUP(A390,'[28]Outstanding audits'!A:A,'[28]Outstanding audits'!A:A,"",0)="","No","Yes")</f>
        <v>Yes</v>
      </c>
      <c r="AC390" s="29">
        <f>_xlfn.XLOOKUP(A390,'[28]Budget 18-19'!A:A,'[28]Budget 18-19'!J:J,"0")</f>
        <v>7843632000</v>
      </c>
      <c r="AD390" s="49" t="str">
        <f>_xlfn.XLOOKUP(A390,'[28]ASMIS 2022-23'!A:A,'[28]ASMIS 2022-23'!I:I,"",0)</f>
        <v>Qualified</v>
      </c>
      <c r="AJ390" s="29">
        <f>_xlfn.XLOOKUP(A390,'[28]Budget 22-23'!A:A,'[28]Budget 22-23'!J:J,"0")</f>
        <v>6652740925</v>
      </c>
      <c r="AM390" s="29">
        <f>VLOOKUP(A390,[28]Budget!A:L,11,FALSE)</f>
        <v>1000000000</v>
      </c>
      <c r="AN390" s="29">
        <f>VLOOKUP(A390,[28]Budget!A:L,12,FALSE)</f>
        <v>6300924000</v>
      </c>
      <c r="AP390" s="50">
        <f t="shared" si="6"/>
        <v>0</v>
      </c>
    </row>
    <row r="391" spans="1:42" ht="30" customHeight="1" x14ac:dyDescent="0.25">
      <c r="A391" s="43">
        <v>918</v>
      </c>
      <c r="B391" s="44" t="s">
        <v>1318</v>
      </c>
      <c r="C391" s="44" t="s">
        <v>325</v>
      </c>
      <c r="D391" s="44" t="s">
        <v>448</v>
      </c>
      <c r="E391" s="44" t="s">
        <v>519</v>
      </c>
      <c r="F391" s="44" t="s">
        <v>519</v>
      </c>
      <c r="G391" s="44" t="s">
        <v>1</v>
      </c>
      <c r="H391" s="44" t="s">
        <v>1</v>
      </c>
      <c r="I391" s="44" t="s">
        <v>1</v>
      </c>
      <c r="J391" s="45" t="s">
        <v>33</v>
      </c>
      <c r="K391" s="45" t="s">
        <v>33</v>
      </c>
      <c r="L391" s="45" t="s">
        <v>33</v>
      </c>
      <c r="M391" s="45" t="s">
        <v>33</v>
      </c>
      <c r="N391" s="54" t="s">
        <v>17</v>
      </c>
      <c r="O391" s="47" t="str">
        <f>VLOOKUP(A391,'[28]191-2022-23'!A:P,13,FALSE)</f>
        <v>Unqualified with no findings</v>
      </c>
      <c r="Q391" s="2" t="str">
        <f>VLOOKUP(A391,'[28]Audit information - OS'!A:J,4,FALSE)</f>
        <v>Unchanged</v>
      </c>
      <c r="R391" s="2" t="s">
        <v>29</v>
      </c>
      <c r="S391" s="2" t="s">
        <v>18</v>
      </c>
      <c r="T391" s="48" t="str">
        <f>VLOOKUP(A391,'[28]Audit information - OS'!A:K,5,FALSE)</f>
        <v>Financially unqualified with no findings on predetermined objectives or compliance with laws and regulations</v>
      </c>
      <c r="U391" s="48">
        <f>VLOOKUP(A391,'[28]Audit information - OS'!A:L,6,FALSE)</f>
        <v>0</v>
      </c>
      <c r="V391" s="48">
        <f>VLOOKUP(A391,'[28]Audit information - OS'!A:M,7,FALSE)</f>
        <v>0</v>
      </c>
      <c r="W391" s="48" t="str">
        <f>VLOOKUP(A391,'[28]Audit information - OS'!A:N,2,FALSE)</f>
        <v>Financially unqualified with no findings on predetermined objectives or compliance with laws and regulations</v>
      </c>
      <c r="X391" s="48" t="str">
        <f>VLOOKUP(A391,'[28]Audit information - OS'!A:O,3,FALSE)</f>
        <v>2024/07/31</v>
      </c>
      <c r="Y391" s="2" t="e">
        <f>VLOOKUP(A391,'[28]AGSA - SOE'!A:A,1,FALSE)</f>
        <v>#N/A</v>
      </c>
      <c r="Z391" s="79" t="str">
        <f>(IFERROR(VLOOKUP(A391,'[28]KSD auditees'!A:A,1,FALSE),"0"))</f>
        <v>0</v>
      </c>
      <c r="AA391" s="29">
        <f>VLOOKUP(A391,[28]Budget!A:L,10,FALSE)</f>
        <v>287360000</v>
      </c>
      <c r="AB391" s="49" t="str">
        <f>IF(_xlfn.XLOOKUP(A391,'[28]Outstanding audits'!A:A,'[28]Outstanding audits'!A:A,"",0)="","No","Yes")</f>
        <v>No</v>
      </c>
      <c r="AC391" s="29">
        <f>_xlfn.XLOOKUP(A391,'[28]Budget 18-19'!A:A,'[28]Budget 18-19'!J:J,"0")</f>
        <v>72006000</v>
      </c>
      <c r="AD391" s="49" t="str">
        <f>_xlfn.XLOOKUP(A391,'[28]ASMIS 2022-23'!A:A,'[28]ASMIS 2022-23'!I:I,"",0)</f>
        <v>Unqualified with no findings</v>
      </c>
      <c r="AJ391" s="29">
        <f>_xlfn.XLOOKUP(A391,'[28]Budget 22-23'!A:A,'[28]Budget 22-23'!J:J,"0")</f>
        <v>223378613.61000001</v>
      </c>
      <c r="AM391" s="29">
        <f>VLOOKUP(A391,[28]Budget!A:L,11,FALSE)</f>
        <v>30910000</v>
      </c>
      <c r="AN391" s="29">
        <f>VLOOKUP(A391,[28]Budget!A:L,12,FALSE)</f>
        <v>256450000</v>
      </c>
      <c r="AP391" s="50">
        <f t="shared" si="6"/>
        <v>0</v>
      </c>
    </row>
    <row r="392" spans="1:42" ht="21" customHeight="1" x14ac:dyDescent="0.25">
      <c r="A392" s="43">
        <v>1334</v>
      </c>
      <c r="B392" s="44" t="s">
        <v>93</v>
      </c>
      <c r="C392" s="44" t="s">
        <v>379</v>
      </c>
      <c r="D392" s="44" t="s">
        <v>448</v>
      </c>
      <c r="E392" s="44" t="s">
        <v>1021</v>
      </c>
      <c r="F392" s="44" t="s">
        <v>437</v>
      </c>
      <c r="G392" s="44" t="s">
        <v>1</v>
      </c>
      <c r="H392" s="44" t="s">
        <v>447</v>
      </c>
      <c r="I392" s="44" t="s">
        <v>1</v>
      </c>
      <c r="J392" s="59" t="s">
        <v>39</v>
      </c>
      <c r="K392" s="69" t="s">
        <v>94</v>
      </c>
      <c r="L392" s="52" t="s">
        <v>26</v>
      </c>
      <c r="M392" s="69" t="s">
        <v>94</v>
      </c>
      <c r="N392" s="64" t="s">
        <v>94</v>
      </c>
      <c r="O392" s="47" t="str">
        <f>VLOOKUP(A392,'[28]191-2022-23'!A:P,13,FALSE)</f>
        <v>Disclaimer</v>
      </c>
      <c r="Q392" s="2" t="s">
        <v>509</v>
      </c>
      <c r="R392" s="2" t="s">
        <v>509</v>
      </c>
      <c r="S392" s="2" t="s">
        <v>509</v>
      </c>
      <c r="T392" s="48">
        <f>VLOOKUP(A392,'[28]Audit information - OS'!A:K,5,FALSE)</f>
        <v>0</v>
      </c>
      <c r="U392" s="48" t="str">
        <f>VLOOKUP(A392,'[28]Audit information - OS'!A:L,6,FALSE)</f>
        <v>AFS submitted late</v>
      </c>
      <c r="V392" s="48">
        <f>VLOOKUP(A392,'[28]Audit information - OS'!A:M,7,FALSE)</f>
        <v>0</v>
      </c>
      <c r="W392" s="48" t="str">
        <f>VLOOKUP(A392,'[28]Audit information - OS'!A:N,2,FALSE)</f>
        <v>Disclaimer</v>
      </c>
      <c r="X392" s="48">
        <f>VLOOKUP(A392,'[28]Audit information - OS'!A:O,3,FALSE)</f>
        <v>45551</v>
      </c>
      <c r="Y392" s="2" t="e">
        <f>VLOOKUP(A392,'[28]AGSA - SOE'!A:A,1,FALSE)</f>
        <v>#N/A</v>
      </c>
      <c r="Z392" s="2">
        <f>(IFERROR(VLOOKUP(A392,'[28]KSD auditees'!A:A,1,FALSE),"0"))</f>
        <v>1334</v>
      </c>
      <c r="AA392" s="29">
        <f>VLOOKUP(A392,[28]Budget!A:L,10,FALSE)</f>
        <v>272854709</v>
      </c>
      <c r="AB392" s="49" t="str">
        <f>IF(_xlfn.XLOOKUP(A392,'[28]Outstanding audits'!A:A,'[28]Outstanding audits'!A:A,"",0)="","No","Yes")</f>
        <v>Yes</v>
      </c>
      <c r="AC392" s="29">
        <f>_xlfn.XLOOKUP(A392,'[28]Budget 18-19'!A:A,'[28]Budget 18-19'!J:J,"0")</f>
        <v>166844745</v>
      </c>
      <c r="AD392" s="49" t="str">
        <f>_xlfn.XLOOKUP(A392,'[28]ASMIS 2022-23'!A:A,'[28]ASMIS 2022-23'!I:I,"",0)</f>
        <v>Audit not finalised at legislated date</v>
      </c>
      <c r="AJ392" s="29">
        <f>_xlfn.XLOOKUP(A392,'[28]Budget 22-23'!A:A,'[28]Budget 22-23'!J:J,"0")</f>
        <v>209711054</v>
      </c>
      <c r="AM392" s="29">
        <f>VLOOKUP(A392,[28]Budget!A:L,11,FALSE)</f>
        <v>11517372</v>
      </c>
      <c r="AN392" s="29">
        <f>VLOOKUP(A392,[28]Budget!A:L,12,FALSE)</f>
        <v>261337337</v>
      </c>
      <c r="AP392" s="50">
        <f t="shared" ref="AP392:AP419" si="7">AA392-(AM392+AN392)</f>
        <v>0</v>
      </c>
    </row>
    <row r="393" spans="1:42" ht="21" customHeight="1" x14ac:dyDescent="0.25">
      <c r="A393" s="43">
        <v>60</v>
      </c>
      <c r="B393" s="44" t="s">
        <v>1319</v>
      </c>
      <c r="C393" s="44" t="s">
        <v>725</v>
      </c>
      <c r="D393" s="44" t="s">
        <v>448</v>
      </c>
      <c r="E393" s="44" t="s">
        <v>737</v>
      </c>
      <c r="F393" s="44" t="s">
        <v>437</v>
      </c>
      <c r="G393" s="44" t="s">
        <v>1</v>
      </c>
      <c r="H393" s="44" t="s">
        <v>754</v>
      </c>
      <c r="I393" s="44" t="s">
        <v>1</v>
      </c>
      <c r="J393" s="51" t="s">
        <v>17</v>
      </c>
      <c r="K393" s="45" t="s">
        <v>33</v>
      </c>
      <c r="L393" s="45" t="s">
        <v>33</v>
      </c>
      <c r="M393" s="45" t="s">
        <v>33</v>
      </c>
      <c r="N393" s="54" t="s">
        <v>17</v>
      </c>
      <c r="O393" s="47" t="str">
        <f>VLOOKUP(A393,'[28]191-2022-23'!A:P,13,FALSE)</f>
        <v>Unqualified with findings</v>
      </c>
      <c r="Q393" s="2" t="str">
        <f>VLOOKUP(A393,'[28]Audit information - OS'!A:J,4,FALSE)</f>
        <v>Regressed</v>
      </c>
      <c r="R393" s="2" t="s">
        <v>18</v>
      </c>
      <c r="S393" s="2" t="s">
        <v>18</v>
      </c>
      <c r="T393" s="48" t="str">
        <f>VLOOKUP(A393,'[28]Audit information - OS'!A:K,5,FALSE)</f>
        <v>Financially unqualified with findings on predetermined objectives and/or compliance with laws and regulations</v>
      </c>
      <c r="U393" s="48">
        <f>VLOOKUP(A393,'[28]Audit information - OS'!A:L,6,FALSE)</f>
        <v>0</v>
      </c>
      <c r="V393" s="48">
        <f>VLOOKUP(A393,'[28]Audit information - OS'!A:M,7,FALSE)</f>
        <v>0</v>
      </c>
      <c r="W393" s="48" t="str">
        <f>VLOOKUP(A393,'[28]Audit information - OS'!A:N,2,FALSE)</f>
        <v>Financially unqualified with findings on predetermined objectives and/or compliance with laws and regulations</v>
      </c>
      <c r="X393" s="48" t="str">
        <f>VLOOKUP(A393,'[28]Audit information - OS'!A:O,3,FALSE)</f>
        <v>2024/07/31</v>
      </c>
      <c r="Y393" s="2" t="e">
        <f>VLOOKUP(A393,'[28]AGSA - SOE'!A:A,1,FALSE)</f>
        <v>#N/A</v>
      </c>
      <c r="Z393" s="79" t="str">
        <f>(IFERROR(VLOOKUP(A393,'[28]KSD auditees'!A:A,1,FALSE),"0"))</f>
        <v>0</v>
      </c>
      <c r="AA393" s="29">
        <f>VLOOKUP(A393,[28]Budget!A:L,10,FALSE)</f>
        <v>49298000</v>
      </c>
      <c r="AB393" s="49" t="str">
        <f>IF(_xlfn.XLOOKUP(A393,'[28]Outstanding audits'!A:A,'[28]Outstanding audits'!A:A,"",0)="","No","Yes")</f>
        <v>No</v>
      </c>
      <c r="AC393" s="29">
        <f>_xlfn.XLOOKUP(A393,'[28]Budget 18-19'!A:A,'[28]Budget 18-19'!J:J,"0")</f>
        <v>43642000</v>
      </c>
      <c r="AD393" s="49" t="str">
        <f>_xlfn.XLOOKUP(A393,'[28]ASMIS 2022-23'!A:A,'[28]ASMIS 2022-23'!I:I,"",0)</f>
        <v>Unqualified with no findings</v>
      </c>
      <c r="AF393" s="2" t="str">
        <f>_xlfn.CONCAT(B393,", ")</f>
        <v xml:space="preserve">The Commission for the Promotion and Protection of the Rights of Cultural, Religious and Linguistic Communities, </v>
      </c>
      <c r="AJ393" s="29">
        <f>_xlfn.XLOOKUP(A393,'[28]Budget 22-23'!A:A,'[28]Budget 22-23'!J:J,"0")</f>
        <v>43592000</v>
      </c>
      <c r="AM393" s="29">
        <f>VLOOKUP(A393,[28]Budget!A:L,11,FALSE)</f>
        <v>734000</v>
      </c>
      <c r="AN393" s="29">
        <f>VLOOKUP(A393,[28]Budget!A:L,12,FALSE)</f>
        <v>48564000</v>
      </c>
      <c r="AP393" s="50">
        <f t="shared" si="7"/>
        <v>0</v>
      </c>
    </row>
    <row r="394" spans="1:42" ht="30" customHeight="1" x14ac:dyDescent="0.25">
      <c r="A394" s="43">
        <v>493</v>
      </c>
      <c r="B394" s="44" t="s">
        <v>732</v>
      </c>
      <c r="C394" s="44" t="s">
        <v>725</v>
      </c>
      <c r="D394" s="44" t="s">
        <v>448</v>
      </c>
      <c r="E394" s="44" t="s">
        <v>683</v>
      </c>
      <c r="F394" s="44" t="s">
        <v>437</v>
      </c>
      <c r="G394" s="44" t="s">
        <v>1</v>
      </c>
      <c r="H394" s="44" t="s">
        <v>698</v>
      </c>
      <c r="I394" s="44" t="s">
        <v>1</v>
      </c>
      <c r="J394" s="51" t="s">
        <v>17</v>
      </c>
      <c r="K394" s="51" t="s">
        <v>17</v>
      </c>
      <c r="L394" s="51" t="s">
        <v>17</v>
      </c>
      <c r="M394" s="51" t="s">
        <v>17</v>
      </c>
      <c r="N394" s="54" t="s">
        <v>17</v>
      </c>
      <c r="O394" s="47" t="str">
        <f>VLOOKUP(A394,'[28]191-2022-23'!A:P,13,FALSE)</f>
        <v>Unqualified with findings</v>
      </c>
      <c r="Q394" s="2" t="str">
        <f>VLOOKUP(A394,'[28]Audit information - OS'!A:J,4,FALSE)</f>
        <v>Unchanged</v>
      </c>
      <c r="R394" s="2" t="s">
        <v>18</v>
      </c>
      <c r="S394" s="2" t="s">
        <v>18</v>
      </c>
      <c r="T394" s="48" t="str">
        <f>VLOOKUP(A394,'[28]Audit information - OS'!A:K,5,FALSE)</f>
        <v>Financially unqualified with findings on predetermined objectives and/or compliance with laws and regulations</v>
      </c>
      <c r="U394" s="48">
        <f>VLOOKUP(A394,'[28]Audit information - OS'!A:L,6,FALSE)</f>
        <v>0</v>
      </c>
      <c r="V394" s="48">
        <f>VLOOKUP(A394,'[28]Audit information - OS'!A:M,7,FALSE)</f>
        <v>0</v>
      </c>
      <c r="W394" s="48" t="str">
        <f>VLOOKUP(A394,'[28]Audit information - OS'!A:N,2,FALSE)</f>
        <v>Financially unqualified with findings on predetermined objectives and/or compliance with laws and regulations</v>
      </c>
      <c r="X394" s="48" t="str">
        <f>VLOOKUP(A394,'[28]Audit information - OS'!A:O,3,FALSE)</f>
        <v>2024/07/31</v>
      </c>
      <c r="Y394" s="2" t="e">
        <f>VLOOKUP(A394,'[28]AGSA - SOE'!A:A,1,FALSE)</f>
        <v>#N/A</v>
      </c>
      <c r="Z394" s="79" t="str">
        <f>(IFERROR(VLOOKUP(A394,'[28]KSD auditees'!A:A,1,FALSE),"0"))</f>
        <v>0</v>
      </c>
      <c r="AA394" s="29">
        <f>VLOOKUP(A394,[28]Budget!A:L,10,FALSE)</f>
        <v>93567000</v>
      </c>
      <c r="AB394" s="49" t="str">
        <f>IF(_xlfn.XLOOKUP(A394,'[28]Outstanding audits'!A:A,'[28]Outstanding audits'!A:A,"",0)="","No","Yes")</f>
        <v>No</v>
      </c>
      <c r="AC394" s="29">
        <f>_xlfn.XLOOKUP(A394,'[28]Budget 18-19'!A:A,'[28]Budget 18-19'!J:J,"0")</f>
        <v>82137127</v>
      </c>
      <c r="AD394" s="49" t="str">
        <f>_xlfn.XLOOKUP(A394,'[28]ASMIS 2022-23'!A:A,'[28]ASMIS 2022-23'!I:I,"",0)</f>
        <v>Unqualified with findings</v>
      </c>
      <c r="AJ394" s="29">
        <f>_xlfn.XLOOKUP(A394,'[28]Budget 22-23'!A:A,'[28]Budget 22-23'!J:J,"0")</f>
        <v>94140000</v>
      </c>
      <c r="AM394" s="29">
        <f>VLOOKUP(A394,[28]Budget!A:L,11,FALSE)</f>
        <v>1305205</v>
      </c>
      <c r="AN394" s="29">
        <f>VLOOKUP(A394,[28]Budget!A:L,12,FALSE)</f>
        <v>92261795</v>
      </c>
      <c r="AP394" s="50">
        <f t="shared" si="7"/>
        <v>0</v>
      </c>
    </row>
    <row r="395" spans="1:42" ht="39" customHeight="1" x14ac:dyDescent="0.25">
      <c r="A395" s="43">
        <v>494</v>
      </c>
      <c r="B395" s="44" t="s">
        <v>1320</v>
      </c>
      <c r="C395" s="44" t="s">
        <v>725</v>
      </c>
      <c r="D395" s="44" t="s">
        <v>448</v>
      </c>
      <c r="E395" s="44" t="s">
        <v>1086</v>
      </c>
      <c r="F395" s="44" t="s">
        <v>437</v>
      </c>
      <c r="G395" s="44" t="s">
        <v>1</v>
      </c>
      <c r="H395" s="44" t="s">
        <v>739</v>
      </c>
      <c r="I395" s="44" t="s">
        <v>1</v>
      </c>
      <c r="J395" s="51" t="s">
        <v>17</v>
      </c>
      <c r="K395" s="45" t="s">
        <v>33</v>
      </c>
      <c r="L395" s="51" t="s">
        <v>17</v>
      </c>
      <c r="M395" s="51" t="s">
        <v>17</v>
      </c>
      <c r="N395" s="54" t="s">
        <v>17</v>
      </c>
      <c r="O395" s="47" t="str">
        <f>VLOOKUP(A395,'[28]191-2022-23'!A:P,13,FALSE)</f>
        <v>Unqualified with findings</v>
      </c>
      <c r="Q395" s="2" t="str">
        <f>VLOOKUP(A395,'[28]Audit information - OS'!A:J,4,FALSE)</f>
        <v>Regressed</v>
      </c>
      <c r="R395" s="2" t="s">
        <v>18</v>
      </c>
      <c r="S395" s="2" t="s">
        <v>18</v>
      </c>
      <c r="T395" s="48" t="str">
        <f>VLOOKUP(A395,'[28]Audit information - OS'!A:K,5,FALSE)</f>
        <v>Financially unqualified with findings on predetermined objectives and/or compliance with laws and regulations</v>
      </c>
      <c r="U395" s="48" t="str">
        <f>VLOOKUP(A395,'[28]Audit information - OS'!A:L,6,FALSE)</f>
        <v>Auditee delays - Late submission of information</v>
      </c>
      <c r="V395" s="48">
        <f>VLOOKUP(A395,'[28]Audit information - OS'!A:M,7,FALSE)</f>
        <v>0</v>
      </c>
      <c r="W395" s="48" t="str">
        <f>VLOOKUP(A395,'[28]Audit information - OS'!A:N,2,FALSE)</f>
        <v>Qualified</v>
      </c>
      <c r="X395" s="48" t="str">
        <f>VLOOKUP(A395,'[28]Audit information - OS'!A:O,3,FALSE)</f>
        <v>2024/08/15</v>
      </c>
      <c r="Y395" s="2" t="e">
        <f>VLOOKUP(A395,'[28]AGSA - SOE'!A:A,1,FALSE)</f>
        <v>#N/A</v>
      </c>
      <c r="Z395" s="79" t="str">
        <f>(IFERROR(VLOOKUP(A395,'[28]KSD auditees'!A:A,1,FALSE),"0"))</f>
        <v>0</v>
      </c>
      <c r="AA395" s="29">
        <f>VLOOKUP(A395,[28]Budget!A:L,10,FALSE)</f>
        <v>60346182</v>
      </c>
      <c r="AB395" s="49" t="str">
        <f>IF(_xlfn.XLOOKUP(A395,'[28]Outstanding audits'!A:A,'[28]Outstanding audits'!A:A,"",0)="","No","Yes")</f>
        <v>No</v>
      </c>
      <c r="AC395" s="29">
        <f>_xlfn.XLOOKUP(A395,'[28]Budget 18-19'!A:A,'[28]Budget 18-19'!J:J,"0")</f>
        <v>16005274</v>
      </c>
      <c r="AD395" s="49" t="str">
        <f>_xlfn.XLOOKUP(A395,'[28]ASMIS 2022-23'!A:A,'[28]ASMIS 2022-23'!I:I,"",0)</f>
        <v>Unqualified with no findings</v>
      </c>
      <c r="AF395" s="2" t="str">
        <f>_xlfn.CONCAT(B395,", ")</f>
        <v xml:space="preserve">The Financial and Fiscal Commission, </v>
      </c>
      <c r="AJ395" s="29">
        <f>_xlfn.XLOOKUP(A395,'[28]Budget 22-23'!A:A,'[28]Budget 22-23'!J:J,"0")</f>
        <v>63943000</v>
      </c>
      <c r="AM395" s="29">
        <f>VLOOKUP(A395,[28]Budget!A:L,11,FALSE)</f>
        <v>1300000</v>
      </c>
      <c r="AN395" s="29">
        <f>VLOOKUP(A395,[28]Budget!A:L,12,FALSE)</f>
        <v>59046182</v>
      </c>
      <c r="AP395" s="50">
        <f t="shared" si="7"/>
        <v>0</v>
      </c>
    </row>
    <row r="396" spans="1:42" ht="30" customHeight="1" x14ac:dyDescent="0.25">
      <c r="A396" s="73">
        <v>495</v>
      </c>
      <c r="B396" s="62" t="s">
        <v>1321</v>
      </c>
      <c r="C396" s="44" t="s">
        <v>725</v>
      </c>
      <c r="D396" s="44" t="s">
        <v>448</v>
      </c>
      <c r="E396" s="44" t="s">
        <v>854</v>
      </c>
      <c r="F396" s="44" t="s">
        <v>437</v>
      </c>
      <c r="G396" s="44" t="s">
        <v>1</v>
      </c>
      <c r="H396" s="78" t="s">
        <v>837</v>
      </c>
      <c r="I396" s="44" t="s">
        <v>1</v>
      </c>
      <c r="J396" s="51" t="s">
        <v>17</v>
      </c>
      <c r="K396" s="51" t="s">
        <v>17</v>
      </c>
      <c r="L396" s="51" t="s">
        <v>17</v>
      </c>
      <c r="M396" s="51" t="s">
        <v>17</v>
      </c>
      <c r="N396" s="54" t="s">
        <v>17</v>
      </c>
      <c r="O396" s="47" t="str">
        <f>VLOOKUP(A396,'[28]191-2022-23'!A:P,13,FALSE)</f>
        <v>Unqualified with findings</v>
      </c>
      <c r="Q396" s="2" t="str">
        <f>VLOOKUP(A396,'[28]Audit information - OS'!A:J,4,FALSE)</f>
        <v>Unchanged</v>
      </c>
      <c r="R396" s="2" t="s">
        <v>18</v>
      </c>
      <c r="S396" s="2" t="s">
        <v>18</v>
      </c>
      <c r="T396" s="48" t="str">
        <f>VLOOKUP(A396,'[28]Audit information - OS'!A:K,5,FALSE)</f>
        <v>Financially unqualified with findings on predetermined objectives and/or compliance with laws and regulations</v>
      </c>
      <c r="U396" s="48">
        <f>VLOOKUP(A396,'[28]Audit information - OS'!A:L,6,FALSE)</f>
        <v>0</v>
      </c>
      <c r="V396" s="48">
        <f>VLOOKUP(A396,'[28]Audit information - OS'!A:M,7,FALSE)</f>
        <v>0</v>
      </c>
      <c r="W396" s="48">
        <f>VLOOKUP(A396,'[28]Audit information - OS'!A:N,2,FALSE)</f>
        <v>0</v>
      </c>
      <c r="X396" s="48">
        <f>VLOOKUP(A396,'[28]Audit information - OS'!A:O,3,FALSE)</f>
        <v>0</v>
      </c>
      <c r="Y396" s="2" t="e">
        <f>VLOOKUP(A396,'[28]AGSA - SOE'!A:A,1,FALSE)</f>
        <v>#N/A</v>
      </c>
      <c r="Z396" s="79" t="str">
        <f>(IFERROR(VLOOKUP(A396,'[28]KSD auditees'!A:A,1,FALSE),"0"))</f>
        <v>0</v>
      </c>
      <c r="AA396" s="80">
        <f>VLOOKUP(A396,[28]Budget!A:L,10,FALSE)</f>
        <v>774474182</v>
      </c>
      <c r="AB396" s="49" t="str">
        <f>IF(_xlfn.XLOOKUP(A396,'[28]Outstanding audits'!A:A,'[28]Outstanding audits'!A:A,"",0)="","No","Yes")</f>
        <v>No</v>
      </c>
      <c r="AC396" s="29">
        <f>_xlfn.XLOOKUP(A396,'[28]Budget 18-19'!A:A,'[28]Budget 18-19'!J:J,"0")</f>
        <v>443961000</v>
      </c>
      <c r="AD396" s="49" t="str">
        <f>_xlfn.XLOOKUP(A396,'[28]ASMIS 2022-23'!A:A,'[28]ASMIS 2022-23'!I:I,"",0)</f>
        <v>Unqualified with findings</v>
      </c>
      <c r="AJ396" s="29">
        <f>_xlfn.XLOOKUP(A396,'[28]Budget 22-23'!A:A,'[28]Budget 22-23'!J:J,"0")</f>
        <v>816616589</v>
      </c>
      <c r="AM396" s="29">
        <f>VLOOKUP(A396,[28]Budget!A:L,11,FALSE)</f>
        <v>318971826</v>
      </c>
      <c r="AN396" s="29">
        <f>VLOOKUP(A396,[28]Budget!A:L,12,FALSE)</f>
        <v>455502356</v>
      </c>
      <c r="AP396" s="50">
        <f t="shared" si="7"/>
        <v>0</v>
      </c>
    </row>
    <row r="397" spans="1:42" ht="21" customHeight="1" x14ac:dyDescent="0.25">
      <c r="A397" s="43">
        <v>499</v>
      </c>
      <c r="B397" s="44" t="s">
        <v>123</v>
      </c>
      <c r="C397" s="44" t="s">
        <v>316</v>
      </c>
      <c r="D397" s="44" t="s">
        <v>448</v>
      </c>
      <c r="E397" s="44" t="s">
        <v>1086</v>
      </c>
      <c r="F397" s="44" t="s">
        <v>437</v>
      </c>
      <c r="G397" s="44" t="s">
        <v>1</v>
      </c>
      <c r="H397" s="44" t="s">
        <v>1517</v>
      </c>
      <c r="I397" s="44" t="s">
        <v>1</v>
      </c>
      <c r="J397" s="51" t="s">
        <v>17</v>
      </c>
      <c r="K397" s="51" t="s">
        <v>17</v>
      </c>
      <c r="L397" s="51" t="s">
        <v>17</v>
      </c>
      <c r="M397" s="51" t="s">
        <v>17</v>
      </c>
      <c r="N397" s="54" t="s">
        <v>17</v>
      </c>
      <c r="O397" s="47" t="str">
        <f>VLOOKUP(A397,'[28]191-2022-23'!A:P,13,FALSE)</f>
        <v>Unqualified with findings</v>
      </c>
      <c r="Q397" s="2" t="str">
        <f>VLOOKUP(A397,'[28]Audit information - OS'!A:J,4,FALSE)</f>
        <v>Unchanged</v>
      </c>
      <c r="R397" s="2" t="s">
        <v>18</v>
      </c>
      <c r="S397" s="2" t="s">
        <v>18</v>
      </c>
      <c r="T397" s="48" t="str">
        <f>VLOOKUP(A397,'[28]Audit information - OS'!A:K,5,FALSE)</f>
        <v>Financially unqualified with findings on predetermined objectives and/or compliance with laws and regulations</v>
      </c>
      <c r="U397" s="48">
        <f>VLOOKUP(A397,'[28]Audit information - OS'!A:L,6,FALSE)</f>
        <v>0</v>
      </c>
      <c r="V397" s="48">
        <f>VLOOKUP(A397,'[28]Audit information - OS'!A:M,7,FALSE)</f>
        <v>0</v>
      </c>
      <c r="W397" s="48" t="str">
        <f>VLOOKUP(A397,'[28]Audit information - OS'!A:N,2,FALSE)</f>
        <v>Financially unqualified with findings on predetermined objectives and/or compliance with laws and regulations</v>
      </c>
      <c r="X397" s="48" t="str">
        <f>VLOOKUP(A397,'[28]Audit information - OS'!A:O,3,FALSE)</f>
        <v>2024/07/31</v>
      </c>
      <c r="Y397" s="2" t="e">
        <f>VLOOKUP(A397,'[28]AGSA - SOE'!A:A,1,FALSE)</f>
        <v>#N/A</v>
      </c>
      <c r="Z397" s="2">
        <f>(IFERROR(VLOOKUP(A397,'[28]KSD auditees'!A:A,1,FALSE),"0"))</f>
        <v>499</v>
      </c>
      <c r="AA397" s="29">
        <f>VLOOKUP(A397,[28]Budget!A:L,10,FALSE)</f>
        <v>6612692000</v>
      </c>
      <c r="AB397" s="49" t="str">
        <f>IF(_xlfn.XLOOKUP(A397,'[28]Outstanding audits'!A:A,'[28]Outstanding audits'!A:A,"",0)="","No","Yes")</f>
        <v>No</v>
      </c>
      <c r="AC397" s="29">
        <f>_xlfn.XLOOKUP(A397,'[28]Budget 18-19'!A:A,'[28]Budget 18-19'!J:J,"0")</f>
        <v>12010000000</v>
      </c>
      <c r="AD397" s="49" t="str">
        <f>_xlfn.XLOOKUP(A397,'[28]ASMIS 2022-23'!A:A,'[28]ASMIS 2022-23'!I:I,"",0)</f>
        <v>Audit not finalised at legislated date</v>
      </c>
      <c r="AJ397" s="29">
        <f>_xlfn.XLOOKUP(A397,'[28]Budget 22-23'!A:A,'[28]Budget 22-23'!J:J,"0")</f>
        <v>1835000000</v>
      </c>
      <c r="AM397" s="29">
        <f>VLOOKUP(A397,[28]Budget!A:L,11,FALSE)</f>
        <v>1266234000</v>
      </c>
      <c r="AN397" s="29">
        <f>VLOOKUP(A397,[28]Budget!A:L,12,FALSE)</f>
        <v>5346458000</v>
      </c>
      <c r="AP397" s="50">
        <f t="shared" si="7"/>
        <v>0</v>
      </c>
    </row>
    <row r="398" spans="1:42" ht="21" customHeight="1" x14ac:dyDescent="0.25">
      <c r="A398" s="43">
        <v>502</v>
      </c>
      <c r="B398" s="44" t="s">
        <v>733</v>
      </c>
      <c r="C398" s="44" t="s">
        <v>725</v>
      </c>
      <c r="D398" s="44" t="s">
        <v>448</v>
      </c>
      <c r="E398" s="44" t="s">
        <v>683</v>
      </c>
      <c r="F398" s="44" t="s">
        <v>437</v>
      </c>
      <c r="G398" s="44" t="s">
        <v>1</v>
      </c>
      <c r="H398" s="44" t="s">
        <v>695</v>
      </c>
      <c r="I398" s="44" t="s">
        <v>1</v>
      </c>
      <c r="J398" s="51" t="s">
        <v>17</v>
      </c>
      <c r="K398" s="51" t="s">
        <v>17</v>
      </c>
      <c r="L398" s="45" t="s">
        <v>33</v>
      </c>
      <c r="M398" s="45" t="s">
        <v>33</v>
      </c>
      <c r="N398" s="46" t="s">
        <v>33</v>
      </c>
      <c r="O398" s="47" t="str">
        <f>VLOOKUP(A398,'[28]191-2022-23'!A:P,13,FALSE)</f>
        <v>Unqualified with findings</v>
      </c>
      <c r="Q398" s="2" t="str">
        <f>VLOOKUP(A398,'[28]Audit information - OS'!A:J,4,FALSE)</f>
        <v>Unchanged</v>
      </c>
      <c r="R398" s="2" t="s">
        <v>27</v>
      </c>
      <c r="S398" s="2" t="s">
        <v>18</v>
      </c>
      <c r="T398" s="48" t="str">
        <f>VLOOKUP(A398,'[28]Audit information - OS'!A:K,5,FALSE)</f>
        <v>Financially unqualified with findings on predetermined objectives and/or compliance with laws and regulations</v>
      </c>
      <c r="U398" s="48" t="str">
        <f>VLOOKUP(A398,'[28]Audit information - OS'!A:L,6,FALSE)</f>
        <v>AFS submitted late</v>
      </c>
      <c r="V398" s="48">
        <f>VLOOKUP(A398,'[28]Audit information - OS'!A:M,7,FALSE)</f>
        <v>0</v>
      </c>
      <c r="W398" s="48" t="str">
        <f>VLOOKUP(A398,'[28]Audit information - OS'!A:N,2,FALSE)</f>
        <v>Financially unqualified with findings on predetermined objectives and/or compliance with laws and regulations</v>
      </c>
      <c r="X398" s="48" t="str">
        <f>VLOOKUP(A398,'[28]Audit information - OS'!A:O,3,FALSE)</f>
        <v>2024/07/31</v>
      </c>
      <c r="Y398" s="2" t="e">
        <f>VLOOKUP(A398,'[28]AGSA - SOE'!A:A,1,FALSE)</f>
        <v>#N/A</v>
      </c>
      <c r="Z398" s="79" t="str">
        <f>(IFERROR(VLOOKUP(A398,'[28]KSD auditees'!A:A,1,FALSE),"0"))</f>
        <v>0</v>
      </c>
      <c r="AA398" s="29">
        <f>VLOOKUP(A398,[28]Budget!A:L,10,FALSE)</f>
        <v>360386000</v>
      </c>
      <c r="AB398" s="49" t="str">
        <f>IF(_xlfn.XLOOKUP(A398,'[28]Outstanding audits'!A:A,'[28]Outstanding audits'!A:A,"",0)="","No","Yes")</f>
        <v>No</v>
      </c>
      <c r="AC398" s="29">
        <f>_xlfn.XLOOKUP(A398,'[28]Budget 18-19'!A:A,'[28]Budget 18-19'!J:J,"0")</f>
        <v>311362000</v>
      </c>
      <c r="AD398" s="49" t="str">
        <f>_xlfn.XLOOKUP(A398,'[28]ASMIS 2022-23'!A:A,'[28]ASMIS 2022-23'!I:I,"",0)</f>
        <v>Unqualified with findings</v>
      </c>
      <c r="AJ398" s="29">
        <f>_xlfn.XLOOKUP(A398,'[28]Budget 22-23'!A:A,'[28]Budget 22-23'!J:J,"0")</f>
        <v>387800984</v>
      </c>
      <c r="AM398" s="29">
        <f>VLOOKUP(A398,[28]Budget!A:L,11,FALSE)</f>
        <v>23254008</v>
      </c>
      <c r="AN398" s="29">
        <f>VLOOKUP(A398,[28]Budget!A:L,12,FALSE)</f>
        <v>337131992</v>
      </c>
      <c r="AP398" s="50">
        <f t="shared" si="7"/>
        <v>0</v>
      </c>
    </row>
    <row r="399" spans="1:42" ht="29.25" customHeight="1" x14ac:dyDescent="0.25">
      <c r="A399" s="43">
        <v>442</v>
      </c>
      <c r="B399" s="44" t="s">
        <v>124</v>
      </c>
      <c r="C399" s="44" t="s">
        <v>316</v>
      </c>
      <c r="D399" s="44" t="s">
        <v>448</v>
      </c>
      <c r="E399" s="44" t="s">
        <v>1021</v>
      </c>
      <c r="F399" s="44" t="s">
        <v>437</v>
      </c>
      <c r="G399" s="44" t="s">
        <v>1</v>
      </c>
      <c r="H399" s="44" t="s">
        <v>1517</v>
      </c>
      <c r="I399" s="44" t="s">
        <v>1</v>
      </c>
      <c r="J399" s="51" t="s">
        <v>17</v>
      </c>
      <c r="K399" s="52" t="s">
        <v>26</v>
      </c>
      <c r="L399" s="69" t="s">
        <v>94</v>
      </c>
      <c r="M399" s="69" t="s">
        <v>94</v>
      </c>
      <c r="N399" s="64" t="s">
        <v>94</v>
      </c>
      <c r="O399" s="47" t="str">
        <f>VLOOKUP(A399,'[28]191-2022-23'!A:P,13,FALSE)</f>
        <v>Disclaimer</v>
      </c>
      <c r="Q399" s="2" t="str">
        <f>VLOOKUP(A399,'[28]Audit information - OS'!A:J,4,FALSE)</f>
        <v>Improved</v>
      </c>
      <c r="R399" s="2" t="s">
        <v>29</v>
      </c>
      <c r="S399" s="2" t="s">
        <v>29</v>
      </c>
      <c r="T399" s="48" t="str">
        <f>VLOOKUP(A399,'[28]Audit information - OS'!A:K,5,FALSE)</f>
        <v>Financially unqualified with findings on predetermined objectives and/or compliance with laws and regulations</v>
      </c>
      <c r="U399" s="48">
        <f>VLOOKUP(A399,'[28]Audit information - OS'!A:L,6,FALSE)</f>
        <v>0</v>
      </c>
      <c r="V399" s="48">
        <f>VLOOKUP(A399,'[28]Audit information - OS'!A:M,7,FALSE)</f>
        <v>0</v>
      </c>
      <c r="W399" s="48" t="str">
        <f>VLOOKUP(A399,'[28]Audit information - OS'!A:N,2,FALSE)</f>
        <v>Financially unqualified with findings on predetermined objectives and/or compliance with laws and regulations</v>
      </c>
      <c r="X399" s="48" t="str">
        <f>VLOOKUP(A399,'[28]Audit information - OS'!A:O,3,FALSE)</f>
        <v>2024/07/31</v>
      </c>
      <c r="Y399" s="2">
        <f>VLOOKUP(A399,'[28]AGSA - SOE'!A:A,1,FALSE)</f>
        <v>442</v>
      </c>
      <c r="Z399" s="2">
        <f>(IFERROR(VLOOKUP(A399,'[28]KSD auditees'!A:A,1,FALSE),"0"))</f>
        <v>442</v>
      </c>
      <c r="AA399" s="29">
        <f>VLOOKUP(A399,[28]Budget!A:L,10,FALSE)</f>
        <v>1500930000</v>
      </c>
      <c r="AB399" s="49" t="str">
        <f>IF(_xlfn.XLOOKUP(A399,'[28]Outstanding audits'!A:A,'[28]Outstanding audits'!A:A,"",0)="","No","Yes")</f>
        <v>No</v>
      </c>
      <c r="AC399" s="29">
        <f>_xlfn.XLOOKUP(A399,'[28]Budget 18-19'!A:A,'[28]Budget 18-19'!J:J,"0")</f>
        <v>1580636000</v>
      </c>
      <c r="AD399" s="49" t="str">
        <f>_xlfn.XLOOKUP(A399,'[28]ASMIS 2022-23'!A:A,'[28]ASMIS 2022-23'!I:I,"",0)</f>
        <v>Qualified</v>
      </c>
      <c r="AJ399" s="29">
        <f>_xlfn.XLOOKUP(A399,'[28]Budget 22-23'!A:A,'[28]Budget 22-23'!J:J,"0")</f>
        <v>1008192000</v>
      </c>
      <c r="AM399" s="29">
        <f>VLOOKUP(A399,[28]Budget!A:L,11,FALSE)</f>
        <v>172959000</v>
      </c>
      <c r="AN399" s="29">
        <f>VLOOKUP(A399,[28]Budget!A:L,12,FALSE)</f>
        <v>1327971000</v>
      </c>
      <c r="AP399" s="50">
        <f t="shared" si="7"/>
        <v>0</v>
      </c>
    </row>
    <row r="400" spans="1:42" ht="30" customHeight="1" x14ac:dyDescent="0.25">
      <c r="A400" s="43">
        <v>1318</v>
      </c>
      <c r="B400" s="44" t="s">
        <v>95</v>
      </c>
      <c r="C400" s="44" t="s">
        <v>379</v>
      </c>
      <c r="D400" s="44" t="s">
        <v>448</v>
      </c>
      <c r="E400" s="44" t="s">
        <v>571</v>
      </c>
      <c r="F400" s="44" t="s">
        <v>437</v>
      </c>
      <c r="G400" s="44" t="s">
        <v>1</v>
      </c>
      <c r="H400" s="44" t="s">
        <v>447</v>
      </c>
      <c r="I400" s="44" t="s">
        <v>1</v>
      </c>
      <c r="J400" s="51" t="s">
        <v>17</v>
      </c>
      <c r="K400" s="51" t="s">
        <v>17</v>
      </c>
      <c r="L400" s="51" t="s">
        <v>17</v>
      </c>
      <c r="M400" s="51" t="s">
        <v>17</v>
      </c>
      <c r="N400" s="54" t="s">
        <v>17</v>
      </c>
      <c r="O400" s="47" t="str">
        <f>VLOOKUP(A400,'[28]191-2022-23'!A:P,13,FALSE)</f>
        <v>Unqualified with findings</v>
      </c>
      <c r="Q400" s="2" t="str">
        <f>VLOOKUP(A400,'[28]Audit information - OS'!A:J,4,FALSE)</f>
        <v>Unchanged</v>
      </c>
      <c r="R400" s="2" t="s">
        <v>18</v>
      </c>
      <c r="S400" s="2" t="s">
        <v>18</v>
      </c>
      <c r="T400" s="48" t="str">
        <f>VLOOKUP(A400,'[28]Audit information - OS'!A:K,5,FALSE)</f>
        <v>Financially unqualified with findings on predetermined objectives and/or compliance with laws and regulations</v>
      </c>
      <c r="U400" s="48">
        <f>VLOOKUP(A400,'[28]Audit information - OS'!A:L,6,FALSE)</f>
        <v>0</v>
      </c>
      <c r="V400" s="48">
        <f>VLOOKUP(A400,'[28]Audit information - OS'!A:M,7,FALSE)</f>
        <v>0</v>
      </c>
      <c r="W400" s="48" t="str">
        <f>VLOOKUP(A400,'[28]Audit information - OS'!A:N,2,FALSE)</f>
        <v>Financially unqualified with findings on predetermined objectives and/or compliance with laws and regulations</v>
      </c>
      <c r="X400" s="48" t="str">
        <f>VLOOKUP(A400,'[28]Audit information - OS'!A:O,3,FALSE)</f>
        <v>2024/05/31</v>
      </c>
      <c r="Y400" s="2" t="e">
        <f>VLOOKUP(A400,'[28]AGSA - SOE'!A:A,1,FALSE)</f>
        <v>#N/A</v>
      </c>
      <c r="Z400" s="2">
        <f>(IFERROR(VLOOKUP(A400,'[28]KSD auditees'!A:A,1,FALSE),"0"))</f>
        <v>1318</v>
      </c>
      <c r="AA400" s="29">
        <f>VLOOKUP(A400,[28]Budget!A:L,10,FALSE)</f>
        <v>200370251</v>
      </c>
      <c r="AB400" s="49" t="str">
        <f>IF(_xlfn.XLOOKUP(A400,'[28]Outstanding audits'!A:A,'[28]Outstanding audits'!A:A,"",0)="","No","Yes")</f>
        <v>No</v>
      </c>
      <c r="AC400" s="29">
        <f>_xlfn.XLOOKUP(A400,'[28]Budget 18-19'!A:A,'[28]Budget 18-19'!J:J,"0")</f>
        <v>193927022</v>
      </c>
      <c r="AD400" s="49" t="str">
        <f>_xlfn.XLOOKUP(A400,'[28]ASMIS 2022-23'!A:A,'[28]ASMIS 2022-23'!I:I,"",0)</f>
        <v>Unqualified with findings</v>
      </c>
      <c r="AJ400" s="29">
        <f>_xlfn.XLOOKUP(A400,'[28]Budget 22-23'!A:A,'[28]Budget 22-23'!J:J,"0")</f>
        <v>181299395</v>
      </c>
      <c r="AM400" s="29">
        <f>VLOOKUP(A400,[28]Budget!A:L,11,FALSE)</f>
        <v>13654251</v>
      </c>
      <c r="AN400" s="29">
        <f>VLOOKUP(A400,[28]Budget!A:L,12,FALSE)</f>
        <v>186716000</v>
      </c>
      <c r="AP400" s="50">
        <f t="shared" si="7"/>
        <v>0</v>
      </c>
    </row>
    <row r="401" spans="1:42" ht="30" customHeight="1" x14ac:dyDescent="0.25">
      <c r="A401" s="43">
        <v>513</v>
      </c>
      <c r="B401" s="44" t="s">
        <v>1430</v>
      </c>
      <c r="C401" s="44" t="s">
        <v>502</v>
      </c>
      <c r="D401" s="44" t="s">
        <v>448</v>
      </c>
      <c r="E401" s="44" t="s">
        <v>571</v>
      </c>
      <c r="F401" s="44" t="s">
        <v>571</v>
      </c>
      <c r="G401" s="44" t="s">
        <v>1</v>
      </c>
      <c r="H401" s="44" t="s">
        <v>1</v>
      </c>
      <c r="I401" s="44" t="s">
        <v>1</v>
      </c>
      <c r="J401" s="45" t="s">
        <v>33</v>
      </c>
      <c r="K401" s="45" t="s">
        <v>33</v>
      </c>
      <c r="L401" s="45" t="s">
        <v>33</v>
      </c>
      <c r="M401" s="45" t="s">
        <v>33</v>
      </c>
      <c r="N401" s="46" t="s">
        <v>33</v>
      </c>
      <c r="O401" s="47" t="str">
        <f>VLOOKUP(A401,'[28]191-2022-23'!A:P,13,FALSE)</f>
        <v>Unqualified with no findings</v>
      </c>
      <c r="Q401" s="2" t="str">
        <f>VLOOKUP(A401,'[28]Audit information - OS'!A:J,4,FALSE)</f>
        <v>Unchanged</v>
      </c>
      <c r="R401" s="2" t="s">
        <v>18</v>
      </c>
      <c r="S401" s="2" t="s">
        <v>18</v>
      </c>
      <c r="T401" s="48" t="str">
        <f>VLOOKUP(A401,'[28]Audit information - OS'!A:K,5,FALSE)</f>
        <v>Financially unqualified with no findings on predetermined objectives or compliance with laws and regulations</v>
      </c>
      <c r="U401" s="48">
        <f>VLOOKUP(A401,'[28]Audit information - OS'!A:L,6,FALSE)</f>
        <v>0</v>
      </c>
      <c r="V401" s="48">
        <f>VLOOKUP(A401,'[28]Audit information - OS'!A:M,7,FALSE)</f>
        <v>0</v>
      </c>
      <c r="W401" s="48" t="str">
        <f>VLOOKUP(A401,'[28]Audit information - OS'!A:N,2,FALSE)</f>
        <v>Financially unqualified with no findings on predetermined objectives or compliance with laws and regulations</v>
      </c>
      <c r="X401" s="48" t="str">
        <f>VLOOKUP(A401,'[28]Audit information - OS'!A:O,3,FALSE)</f>
        <v>2024/07/31</v>
      </c>
      <c r="Y401" s="2" t="e">
        <f>VLOOKUP(A401,'[28]AGSA - SOE'!A:A,1,FALSE)</f>
        <v>#N/A</v>
      </c>
      <c r="Z401" s="79" t="str">
        <f>(IFERROR(VLOOKUP(A401,'[28]KSD auditees'!A:A,1,FALSE),"0"))</f>
        <v>0</v>
      </c>
      <c r="AA401" s="29">
        <f>VLOOKUP(A401,[28]Budget!A:L,10,FALSE)</f>
        <v>0</v>
      </c>
      <c r="AB401" s="49" t="str">
        <f>IF(_xlfn.XLOOKUP(A401,'[28]Outstanding audits'!A:A,'[28]Outstanding audits'!A:A,"",0)="","No","Yes")</f>
        <v>No</v>
      </c>
      <c r="AC401" s="29">
        <f>_xlfn.XLOOKUP(A401,'[28]Budget 18-19'!A:A,'[28]Budget 18-19'!J:J,"0")</f>
        <v>47982530</v>
      </c>
      <c r="AD401" s="49" t="str">
        <f>_xlfn.XLOOKUP(A401,'[28]ASMIS 2022-23'!A:A,'[28]ASMIS 2022-23'!I:I,"",0)</f>
        <v>Unqualified with no findings</v>
      </c>
      <c r="AJ401" s="29">
        <f>_xlfn.XLOOKUP(A401,'[28]Budget 22-23'!A:A,'[28]Budget 22-23'!J:J,"0")</f>
        <v>0</v>
      </c>
      <c r="AM401" s="29">
        <f>VLOOKUP(A401,[28]Budget!A:L,11,FALSE)</f>
        <v>0</v>
      </c>
      <c r="AN401" s="29">
        <f>VLOOKUP(A401,[28]Budget!A:L,12,FALSE)</f>
        <v>0</v>
      </c>
      <c r="AP401" s="50">
        <f t="shared" si="7"/>
        <v>0</v>
      </c>
    </row>
    <row r="402" spans="1:42" ht="30" customHeight="1" x14ac:dyDescent="0.25">
      <c r="A402" s="43">
        <v>1065</v>
      </c>
      <c r="B402" s="44" t="s">
        <v>227</v>
      </c>
      <c r="C402" s="44" t="s">
        <v>316</v>
      </c>
      <c r="D402" s="44" t="s">
        <v>448</v>
      </c>
      <c r="E402" s="44" t="s">
        <v>854</v>
      </c>
      <c r="F402" s="44" t="s">
        <v>437</v>
      </c>
      <c r="G402" s="44" t="s">
        <v>1</v>
      </c>
      <c r="H402" s="44" t="s">
        <v>439</v>
      </c>
      <c r="I402" s="44" t="s">
        <v>1</v>
      </c>
      <c r="J402" s="51" t="s">
        <v>17</v>
      </c>
      <c r="K402" s="51" t="s">
        <v>17</v>
      </c>
      <c r="L402" s="51" t="s">
        <v>17</v>
      </c>
      <c r="M402" s="51" t="s">
        <v>17</v>
      </c>
      <c r="N402" s="54" t="s">
        <v>17</v>
      </c>
      <c r="O402" s="47" t="str">
        <f>VLOOKUP(A402,'[28]191-2022-23'!A:P,13,FALSE)</f>
        <v>Qualified</v>
      </c>
      <c r="Q402" s="2" t="str">
        <f>VLOOKUP(A402,'[28]Audit information - OS'!A:J,4,FALSE)</f>
        <v>Unchanged</v>
      </c>
      <c r="R402" s="2" t="s">
        <v>18</v>
      </c>
      <c r="S402" s="2" t="s">
        <v>29</v>
      </c>
      <c r="T402" s="48" t="str">
        <f>VLOOKUP(A402,'[28]Audit information - OS'!A:K,5,FALSE)</f>
        <v>Financially unqualified with findings on predetermined objectives and/or compliance with laws and regulations</v>
      </c>
      <c r="U402" s="48">
        <f>VLOOKUP(A402,'[28]Audit information - OS'!A:L,6,FALSE)</f>
        <v>0</v>
      </c>
      <c r="V402" s="48">
        <f>VLOOKUP(A402,'[28]Audit information - OS'!A:M,7,FALSE)</f>
        <v>0</v>
      </c>
      <c r="W402" s="48" t="str">
        <f>VLOOKUP(A402,'[28]Audit information - OS'!A:N,2,FALSE)</f>
        <v>Financially unqualified with findings on predetermined objectives and/or compliance with laws and regulations</v>
      </c>
      <c r="X402" s="48" t="str">
        <f>VLOOKUP(A402,'[28]Audit information - OS'!A:O,3,FALSE)</f>
        <v>2024/07/31</v>
      </c>
      <c r="Y402" s="2">
        <f>VLOOKUP(A402,'[28]AGSA - SOE'!A:A,1,FALSE)</f>
        <v>1065</v>
      </c>
      <c r="Z402" s="2">
        <f>(IFERROR(VLOOKUP(A402,'[28]KSD auditees'!A:A,1,FALSE),"0"))</f>
        <v>1065</v>
      </c>
      <c r="AA402" s="29">
        <f>VLOOKUP(A402,[28]Budget!A:L,10,FALSE)</f>
        <v>7765890000</v>
      </c>
      <c r="AB402" s="49" t="str">
        <f>IF(_xlfn.XLOOKUP(A402,'[28]Outstanding audits'!A:A,'[28]Outstanding audits'!A:A,"",0)="","No","Yes")</f>
        <v>No</v>
      </c>
      <c r="AC402" s="29">
        <f>_xlfn.XLOOKUP(A402,'[28]Budget 18-19'!A:A,'[28]Budget 18-19'!J:J,"0")</f>
        <v>520000000</v>
      </c>
      <c r="AD402" s="49" t="str">
        <f>_xlfn.XLOOKUP(A402,'[28]ASMIS 2022-23'!A:A,'[28]ASMIS 2022-23'!I:I,"",0)</f>
        <v>Unqualified with findings</v>
      </c>
      <c r="AJ402" s="29">
        <f>_xlfn.XLOOKUP(A402,'[28]Budget 22-23'!A:A,'[28]Budget 22-23'!J:J,"0")</f>
        <v>7743690000</v>
      </c>
      <c r="AM402" s="29">
        <f>VLOOKUP(A402,[28]Budget!A:L,11,FALSE)</f>
        <v>5110150000</v>
      </c>
      <c r="AN402" s="29">
        <f>VLOOKUP(A402,[28]Budget!A:L,12,FALSE)</f>
        <v>2655740000</v>
      </c>
      <c r="AP402" s="50">
        <f t="shared" si="7"/>
        <v>0</v>
      </c>
    </row>
    <row r="403" spans="1:42" ht="30" customHeight="1" x14ac:dyDescent="0.25">
      <c r="A403" s="43">
        <v>1123</v>
      </c>
      <c r="B403" s="44" t="s">
        <v>224</v>
      </c>
      <c r="C403" s="44" t="s">
        <v>316</v>
      </c>
      <c r="D403" s="44" t="s">
        <v>448</v>
      </c>
      <c r="E403" s="44" t="s">
        <v>896</v>
      </c>
      <c r="F403" s="44" t="s">
        <v>437</v>
      </c>
      <c r="G403" s="44" t="s">
        <v>1</v>
      </c>
      <c r="H403" s="44" t="s">
        <v>667</v>
      </c>
      <c r="I403" s="44" t="s">
        <v>1</v>
      </c>
      <c r="J403" s="51" t="s">
        <v>17</v>
      </c>
      <c r="K403" s="51" t="s">
        <v>17</v>
      </c>
      <c r="L403" s="51" t="s">
        <v>17</v>
      </c>
      <c r="M403" s="52" t="s">
        <v>26</v>
      </c>
      <c r="N403" s="53" t="s">
        <v>26</v>
      </c>
      <c r="O403" s="47" t="str">
        <f>VLOOKUP(A403,'[28]191-2022-23'!A:P,13,FALSE)</f>
        <v>Qualified</v>
      </c>
      <c r="Q403" s="2" t="s">
        <v>18</v>
      </c>
      <c r="R403" s="2" t="s">
        <v>29</v>
      </c>
      <c r="S403" s="2" t="s">
        <v>29</v>
      </c>
      <c r="T403" s="48" t="str">
        <f>VLOOKUP(A403,'[28]Audit information - OS'!A:K,5,FALSE)</f>
        <v>Financially unqualified with findings on predetermined objectives and/or compliance with laws and regulations</v>
      </c>
      <c r="U403" s="48" t="str">
        <f>VLOOKUP(A403,'[28]Audit information - OS'!A:L,6,FALSE)</f>
        <v>Auditee delays - Disagreement on technical/legal matters</v>
      </c>
      <c r="V403" s="48">
        <f>VLOOKUP(A403,'[28]Audit information - OS'!A:M,7,FALSE)</f>
        <v>0</v>
      </c>
      <c r="W403" s="48" t="str">
        <f>VLOOKUP(A403,'[28]Audit information - OS'!A:N,2,FALSE)</f>
        <v>Financially unqualified with findings on predetermined objectives and/or compliance with laws and regulations</v>
      </c>
      <c r="X403" s="48" t="str">
        <f>VLOOKUP(A403,'[28]Audit information - OS'!A:O,3,FALSE)</f>
        <v>2024/07/30</v>
      </c>
      <c r="Y403" s="2">
        <f>VLOOKUP(A403,'[28]AGSA - SOE'!A:A,1,FALSE)</f>
        <v>1123</v>
      </c>
      <c r="Z403" s="2">
        <f>(IFERROR(VLOOKUP(A403,'[28]KSD auditees'!A:A,1,FALSE),"0"))</f>
        <v>1123</v>
      </c>
      <c r="AA403" s="29">
        <f>VLOOKUP(A403,[28]Budget!A:L,10,FALSE)</f>
        <v>70012000000</v>
      </c>
      <c r="AB403" s="49" t="str">
        <f>IF(_xlfn.XLOOKUP(A403,'[28]Outstanding audits'!A:A,'[28]Outstanding audits'!A:A,"",0)="","No","Yes")</f>
        <v>No</v>
      </c>
      <c r="AC403" s="29" t="str">
        <f>_xlfn.XLOOKUP(A403,'[28]Budget 18-19'!A:A,'[28]Budget 18-19'!J:J,"0")</f>
        <v>0</v>
      </c>
      <c r="AD403" s="49" t="str">
        <f>_xlfn.XLOOKUP(A403,'[28]ASMIS 2022-23'!A:A,'[28]ASMIS 2022-23'!I:I,"",0)</f>
        <v>Unqualified with findings</v>
      </c>
      <c r="AJ403" s="29">
        <f>_xlfn.XLOOKUP(A403,'[28]Budget 22-23'!A:A,'[28]Budget 22-23'!J:J,"0")</f>
        <v>59819000000</v>
      </c>
      <c r="AM403" s="29">
        <f>VLOOKUP(A403,[28]Budget!A:L,11,FALSE)</f>
        <v>15281000000</v>
      </c>
      <c r="AN403" s="29">
        <f>VLOOKUP(A403,[28]Budget!A:L,12,FALSE)</f>
        <v>54731000000</v>
      </c>
      <c r="AP403" s="50">
        <f t="shared" si="7"/>
        <v>0</v>
      </c>
    </row>
    <row r="404" spans="1:42" ht="17.25" customHeight="1" x14ac:dyDescent="0.25">
      <c r="A404" s="43">
        <v>518</v>
      </c>
      <c r="B404" s="44" t="s">
        <v>96</v>
      </c>
      <c r="C404" s="44" t="s">
        <v>323</v>
      </c>
      <c r="D404" s="44" t="s">
        <v>448</v>
      </c>
      <c r="E404" s="44" t="s">
        <v>941</v>
      </c>
      <c r="F404" s="44" t="s">
        <v>437</v>
      </c>
      <c r="G404" s="44" t="s">
        <v>1</v>
      </c>
      <c r="H404" s="44" t="s">
        <v>447</v>
      </c>
      <c r="I404" s="44" t="s">
        <v>1</v>
      </c>
      <c r="J404" s="52" t="s">
        <v>26</v>
      </c>
      <c r="K404" s="52" t="s">
        <v>26</v>
      </c>
      <c r="L404" s="51" t="s">
        <v>17</v>
      </c>
      <c r="M404" s="45" t="s">
        <v>33</v>
      </c>
      <c r="N404" s="46" t="s">
        <v>33</v>
      </c>
      <c r="O404" s="47" t="str">
        <f>VLOOKUP(A404,'[28]191-2022-23'!A:P,13,FALSE)</f>
        <v>Unqualified with findings</v>
      </c>
      <c r="Q404" s="2" t="str">
        <f>VLOOKUP(A404,'[28]Audit information - OS'!A:J,4,FALSE)</f>
        <v>Unchanged</v>
      </c>
      <c r="R404" s="2" t="s">
        <v>27</v>
      </c>
      <c r="S404" s="2" t="s">
        <v>27</v>
      </c>
      <c r="T404" s="48" t="str">
        <f>VLOOKUP(A404,'[28]Audit information - OS'!A:K,5,FALSE)</f>
        <v>Qualified</v>
      </c>
      <c r="U404" s="48">
        <f>VLOOKUP(A404,'[28]Audit information - OS'!A:L,6,FALSE)</f>
        <v>0</v>
      </c>
      <c r="V404" s="48">
        <f>VLOOKUP(A404,'[28]Audit information - OS'!A:M,7,FALSE)</f>
        <v>0</v>
      </c>
      <c r="W404" s="48" t="str">
        <f>VLOOKUP(A404,'[28]Audit information - OS'!A:N,2,FALSE)</f>
        <v>Financially unqualified with findings on predetermined objectives and/or compliance with laws and regulations</v>
      </c>
      <c r="X404" s="48" t="str">
        <f>VLOOKUP(A404,'[28]Audit information - OS'!A:O,3,FALSE)</f>
        <v>2024/07/31</v>
      </c>
      <c r="Y404" s="2" t="e">
        <f>VLOOKUP(A404,'[28]AGSA - SOE'!A:A,1,FALSE)</f>
        <v>#N/A</v>
      </c>
      <c r="Z404" s="2">
        <f>(IFERROR(VLOOKUP(A404,'[28]KSD auditees'!A:A,1,FALSE),"0"))</f>
        <v>518</v>
      </c>
      <c r="AA404" s="29">
        <f>VLOOKUP(A404,[28]Budget!A:L,10,FALSE)</f>
        <v>2060300000</v>
      </c>
      <c r="AB404" s="49" t="str">
        <f>IF(_xlfn.XLOOKUP(A404,'[28]Outstanding audits'!A:A,'[28]Outstanding audits'!A:A,"",0)="","No","Yes")</f>
        <v>No</v>
      </c>
      <c r="AC404" s="29">
        <f>_xlfn.XLOOKUP(A404,'[28]Budget 18-19'!A:A,'[28]Budget 18-19'!J:J,"0")</f>
        <v>884819000</v>
      </c>
      <c r="AD404" s="49" t="str">
        <f>_xlfn.XLOOKUP(A404,'[28]ASMIS 2022-23'!A:A,'[28]ASMIS 2022-23'!I:I,"",0)</f>
        <v>Qualified</v>
      </c>
      <c r="AJ404" s="29">
        <f>_xlfn.XLOOKUP(A404,'[28]Budget 22-23'!A:A,'[28]Budget 22-23'!J:J,"0")</f>
        <v>1582883000</v>
      </c>
      <c r="AM404" s="29">
        <f>VLOOKUP(A404,[28]Budget!A:L,11,FALSE)</f>
        <v>3563000</v>
      </c>
      <c r="AN404" s="29">
        <f>VLOOKUP(A404,[28]Budget!A:L,12,FALSE)</f>
        <v>2056737000</v>
      </c>
      <c r="AP404" s="50">
        <f t="shared" si="7"/>
        <v>0</v>
      </c>
    </row>
    <row r="405" spans="1:42" ht="21" customHeight="1" x14ac:dyDescent="0.25">
      <c r="A405" s="73">
        <v>1553</v>
      </c>
      <c r="B405" s="62" t="s">
        <v>735</v>
      </c>
      <c r="C405" s="44" t="s">
        <v>502</v>
      </c>
      <c r="D405" s="44" t="s">
        <v>448</v>
      </c>
      <c r="E405" s="44" t="s">
        <v>683</v>
      </c>
      <c r="F405" s="74" t="s">
        <v>437</v>
      </c>
      <c r="G405" s="44" t="s">
        <v>1</v>
      </c>
      <c r="H405" s="75" t="s">
        <v>687</v>
      </c>
      <c r="I405" s="44" t="s">
        <v>1</v>
      </c>
      <c r="J405" s="45" t="s">
        <v>33</v>
      </c>
      <c r="K405" s="45" t="s">
        <v>33</v>
      </c>
      <c r="L405" s="45" t="s">
        <v>33</v>
      </c>
      <c r="M405" s="45" t="s">
        <v>33</v>
      </c>
      <c r="N405" s="58" t="s">
        <v>1599</v>
      </c>
      <c r="O405" s="47" t="str">
        <f>VLOOKUP(A405,'[28]191-2022-23'!A:P,13,FALSE)</f>
        <v>New public entity</v>
      </c>
      <c r="Q405" s="2" t="str">
        <f>VLOOKUP(A405,'[28]Audit information - OS'!A:J,4,FALSE)</f>
        <v>Unchanged</v>
      </c>
      <c r="R405" s="56" t="s">
        <v>111</v>
      </c>
      <c r="S405" s="56" t="s">
        <v>111</v>
      </c>
      <c r="T405" s="48" t="str">
        <f>VLOOKUP(A405,'[28]Audit information - OS'!A:K,5,FALSE)</f>
        <v>Financially unqualified with no findings on predetermined objectives or compliance with laws and regulations</v>
      </c>
      <c r="U405" s="48">
        <f>VLOOKUP(A405,'[28]Audit information - OS'!A:L,6,FALSE)</f>
        <v>0</v>
      </c>
      <c r="V405" s="48">
        <f>VLOOKUP(A405,'[28]Audit information - OS'!A:M,7,FALSE)</f>
        <v>0</v>
      </c>
      <c r="W405" s="48" t="str">
        <f>VLOOKUP(A405,'[28]Audit information - OS'!A:N,2,FALSE)</f>
        <v>Financially unqualified with no findings on predetermined objectives or compliance with laws and regulations</v>
      </c>
      <c r="X405" s="48" t="str">
        <f>VLOOKUP(A405,'[28]Audit information - OS'!A:O,3,FALSE)</f>
        <v>2024/07/31</v>
      </c>
      <c r="Y405" s="2" t="e">
        <f>VLOOKUP(A405,'[28]AGSA - SOE'!A:A,1,FALSE)</f>
        <v>#N/A</v>
      </c>
      <c r="Z405" s="79" t="str">
        <f>(IFERROR(VLOOKUP(A405,'[28]KSD auditees'!A:A,1,FALSE),"0"))</f>
        <v>0</v>
      </c>
      <c r="AA405" s="29">
        <f>VLOOKUP(A405,[28]Budget!A:L,10,FALSE)</f>
        <v>674966189</v>
      </c>
      <c r="AB405" s="49" t="str">
        <f>IF(_xlfn.XLOOKUP(A405,'[28]Outstanding audits'!A:A,'[28]Outstanding audits'!A:A,"",0)="","No","Yes")</f>
        <v>No</v>
      </c>
      <c r="AC405" s="29" t="str">
        <f>_xlfn.XLOOKUP(A405,'[28]Budget 18-19'!A:A,'[28]Budget 18-19'!J:J,"0")</f>
        <v>0</v>
      </c>
      <c r="AD405" s="49" t="str">
        <f>_xlfn.XLOOKUP(A405,'[28]ASMIS 2022-23'!A:A,'[28]ASMIS 2022-23'!I:I,"",0)</f>
        <v>Unqualified with no findings</v>
      </c>
      <c r="AJ405" s="29">
        <f>_xlfn.XLOOKUP(A405,'[28]Budget 22-23'!A:A,'[28]Budget 22-23'!J:J,"0")</f>
        <v>740114459</v>
      </c>
      <c r="AM405" s="29">
        <f>VLOOKUP(A405,[28]Budget!A:L,11,FALSE)</f>
        <v>344453819</v>
      </c>
      <c r="AN405" s="29">
        <f>VLOOKUP(A405,[28]Budget!A:L,12,FALSE)</f>
        <v>330512370</v>
      </c>
      <c r="AP405" s="50">
        <f t="shared" si="7"/>
        <v>0</v>
      </c>
    </row>
    <row r="406" spans="1:42" ht="21" customHeight="1" x14ac:dyDescent="0.25">
      <c r="A406" s="43">
        <v>1309</v>
      </c>
      <c r="B406" s="44" t="s">
        <v>97</v>
      </c>
      <c r="C406" s="44" t="s">
        <v>379</v>
      </c>
      <c r="D406" s="44" t="s">
        <v>448</v>
      </c>
      <c r="E406" s="44" t="s">
        <v>941</v>
      </c>
      <c r="F406" s="44" t="s">
        <v>437</v>
      </c>
      <c r="G406" s="44" t="s">
        <v>1</v>
      </c>
      <c r="H406" s="44" t="s">
        <v>447</v>
      </c>
      <c r="I406" s="44" t="s">
        <v>1</v>
      </c>
      <c r="J406" s="51" t="s">
        <v>17</v>
      </c>
      <c r="K406" s="52" t="s">
        <v>26</v>
      </c>
      <c r="L406" s="52" t="s">
        <v>26</v>
      </c>
      <c r="M406" s="69" t="s">
        <v>94</v>
      </c>
      <c r="N406" s="64" t="s">
        <v>94</v>
      </c>
      <c r="O406" s="47" t="str">
        <f>VLOOKUP(A406,'[28]191-2022-23'!A:P,13,FALSE)</f>
        <v>Disclaimer</v>
      </c>
      <c r="Q406" s="2" t="str">
        <f>VLOOKUP(A406,'[28]Audit information - OS'!A:J,4,FALSE)</f>
        <v>Improved</v>
      </c>
      <c r="R406" s="2" t="s">
        <v>29</v>
      </c>
      <c r="S406" s="2" t="s">
        <v>29</v>
      </c>
      <c r="T406" s="48" t="str">
        <f>VLOOKUP(A406,'[28]Audit information - OS'!A:K,5,FALSE)</f>
        <v>Financially unqualified with findings on predetermined objectives and/or compliance with laws and regulations</v>
      </c>
      <c r="U406" s="48">
        <f>VLOOKUP(A406,'[28]Audit information - OS'!A:L,6,FALSE)</f>
        <v>0</v>
      </c>
      <c r="V406" s="48">
        <f>VLOOKUP(A406,'[28]Audit information - OS'!A:M,7,FALSE)</f>
        <v>0</v>
      </c>
      <c r="W406" s="48" t="str">
        <f>VLOOKUP(A406,'[28]Audit information - OS'!A:N,2,FALSE)</f>
        <v>Qualified</v>
      </c>
      <c r="X406" s="48" t="str">
        <f>VLOOKUP(A406,'[28]Audit information - OS'!A:O,3,FALSE)</f>
        <v>2024/05/31</v>
      </c>
      <c r="Y406" s="2" t="e">
        <f>VLOOKUP(A406,'[28]AGSA - SOE'!A:A,1,FALSE)</f>
        <v>#N/A</v>
      </c>
      <c r="Z406" s="2">
        <f>(IFERROR(VLOOKUP(A406,'[28]KSD auditees'!A:A,1,FALSE),"0"))</f>
        <v>1309</v>
      </c>
      <c r="AA406" s="29">
        <f>VLOOKUP(A406,[28]Budget!A:L,10,FALSE)</f>
        <v>535616000</v>
      </c>
      <c r="AB406" s="49" t="str">
        <f>IF(_xlfn.XLOOKUP(A406,'[28]Outstanding audits'!A:A,'[28]Outstanding audits'!A:A,"",0)="","No","Yes")</f>
        <v>No</v>
      </c>
      <c r="AC406" s="29">
        <f>_xlfn.XLOOKUP(A406,'[28]Budget 18-19'!A:A,'[28]Budget 18-19'!J:J,"0")</f>
        <v>405805035</v>
      </c>
      <c r="AD406" s="49" t="str">
        <f>_xlfn.XLOOKUP(A406,'[28]ASMIS 2022-23'!A:A,'[28]ASMIS 2022-23'!I:I,"",0)</f>
        <v>Qualified</v>
      </c>
      <c r="AJ406" s="29">
        <f>_xlfn.XLOOKUP(A406,'[28]Budget 22-23'!A:A,'[28]Budget 22-23'!J:J,"0")</f>
        <v>491220527</v>
      </c>
      <c r="AM406" s="29">
        <f>VLOOKUP(A406,[28]Budget!A:L,11,FALSE)</f>
        <v>111594000</v>
      </c>
      <c r="AN406" s="29">
        <f>VLOOKUP(A406,[28]Budget!A:L,12,FALSE)</f>
        <v>424022000</v>
      </c>
      <c r="AP406" s="50">
        <f t="shared" si="7"/>
        <v>0</v>
      </c>
    </row>
    <row r="407" spans="1:42" ht="29.25" customHeight="1" x14ac:dyDescent="0.25">
      <c r="A407" s="43">
        <v>1310</v>
      </c>
      <c r="B407" s="44" t="s">
        <v>98</v>
      </c>
      <c r="C407" s="44" t="s">
        <v>379</v>
      </c>
      <c r="D407" s="44" t="s">
        <v>448</v>
      </c>
      <c r="E407" s="44" t="s">
        <v>941</v>
      </c>
      <c r="F407" s="44" t="s">
        <v>437</v>
      </c>
      <c r="G407" s="44" t="s">
        <v>1</v>
      </c>
      <c r="H407" s="44" t="s">
        <v>447</v>
      </c>
      <c r="I407" s="44" t="s">
        <v>1</v>
      </c>
      <c r="J407" s="52" t="s">
        <v>26</v>
      </c>
      <c r="K407" s="52" t="s">
        <v>26</v>
      </c>
      <c r="L407" s="52" t="s">
        <v>26</v>
      </c>
      <c r="M407" s="52" t="s">
        <v>26</v>
      </c>
      <c r="N407" s="53" t="s">
        <v>26</v>
      </c>
      <c r="O407" s="47" t="str">
        <f>VLOOKUP(A407,'[28]191-2022-23'!A:P,13,FALSE)</f>
        <v>Qualified</v>
      </c>
      <c r="Q407" s="2" t="str">
        <f>VLOOKUP(A407,'[28]Audit information - OS'!A:J,4,FALSE)</f>
        <v>Unchanged</v>
      </c>
      <c r="R407" s="2" t="s">
        <v>18</v>
      </c>
      <c r="S407" s="2" t="s">
        <v>18</v>
      </c>
      <c r="T407" s="48" t="str">
        <f>VLOOKUP(A407,'[28]Audit information - OS'!A:K,5,FALSE)</f>
        <v>Qualified</v>
      </c>
      <c r="U407" s="48">
        <f>VLOOKUP(A407,'[28]Audit information - OS'!A:L,6,FALSE)</f>
        <v>0</v>
      </c>
      <c r="V407" s="48">
        <f>VLOOKUP(A407,'[28]Audit information - OS'!A:M,7,FALSE)</f>
        <v>0</v>
      </c>
      <c r="W407" s="48" t="str">
        <f>VLOOKUP(A407,'[28]Audit information - OS'!A:N,2,FALSE)</f>
        <v>Financially unqualified with findings on predetermined objectives and/or compliance with laws and regulations</v>
      </c>
      <c r="X407" s="48" t="str">
        <f>VLOOKUP(A407,'[28]Audit information - OS'!A:O,3,FALSE)</f>
        <v>2024/05/31</v>
      </c>
      <c r="Y407" s="2" t="e">
        <f>VLOOKUP(A407,'[28]AGSA - SOE'!A:A,1,FALSE)</f>
        <v>#N/A</v>
      </c>
      <c r="Z407" s="2">
        <f>(IFERROR(VLOOKUP(A407,'[28]KSD auditees'!A:A,1,FALSE),"0"))</f>
        <v>1310</v>
      </c>
      <c r="AA407" s="29">
        <f>VLOOKUP(A407,[28]Budget!A:L,10,FALSE)</f>
        <v>313365177</v>
      </c>
      <c r="AB407" s="49" t="str">
        <f>IF(_xlfn.XLOOKUP(A407,'[28]Outstanding audits'!A:A,'[28]Outstanding audits'!A:A,"",0)="","No","Yes")</f>
        <v>No</v>
      </c>
      <c r="AC407" s="29">
        <f>_xlfn.XLOOKUP(A407,'[28]Budget 18-19'!A:A,'[28]Budget 18-19'!J:J,"0")</f>
        <v>241974000</v>
      </c>
      <c r="AD407" s="49" t="str">
        <f>_xlfn.XLOOKUP(A407,'[28]ASMIS 2022-23'!A:A,'[28]ASMIS 2022-23'!I:I,"",0)</f>
        <v>Qualified</v>
      </c>
      <c r="AJ407" s="29">
        <f>_xlfn.XLOOKUP(A407,'[28]Budget 22-23'!A:A,'[28]Budget 22-23'!J:J,"0")</f>
        <v>378936914</v>
      </c>
      <c r="AM407" s="29">
        <f>VLOOKUP(A407,[28]Budget!A:L,11,FALSE)</f>
        <v>8730668</v>
      </c>
      <c r="AN407" s="29">
        <f>VLOOKUP(A407,[28]Budget!A:L,12,FALSE)</f>
        <v>304634509</v>
      </c>
      <c r="AP407" s="50">
        <f t="shared" si="7"/>
        <v>0</v>
      </c>
    </row>
    <row r="408" spans="1:42" ht="21" customHeight="1" x14ac:dyDescent="0.25">
      <c r="A408" s="43">
        <v>1319</v>
      </c>
      <c r="B408" s="44" t="s">
        <v>99</v>
      </c>
      <c r="C408" s="44" t="s">
        <v>379</v>
      </c>
      <c r="D408" s="44" t="s">
        <v>448</v>
      </c>
      <c r="E408" s="44" t="s">
        <v>571</v>
      </c>
      <c r="F408" s="44" t="s">
        <v>437</v>
      </c>
      <c r="G408" s="44" t="s">
        <v>1</v>
      </c>
      <c r="H408" s="44" t="s">
        <v>447</v>
      </c>
      <c r="I408" s="44" t="s">
        <v>1</v>
      </c>
      <c r="J408" s="51" t="s">
        <v>17</v>
      </c>
      <c r="K408" s="52" t="s">
        <v>26</v>
      </c>
      <c r="L408" s="52" t="s">
        <v>26</v>
      </c>
      <c r="M408" s="52" t="s">
        <v>26</v>
      </c>
      <c r="N408" s="53" t="s">
        <v>26</v>
      </c>
      <c r="O408" s="47" t="str">
        <f>VLOOKUP(A408,'[28]191-2022-23'!A:P,13,FALSE)</f>
        <v>Qualified</v>
      </c>
      <c r="Q408" s="2" t="str">
        <f>VLOOKUP(A408,'[28]Audit information - OS'!A:J,4,FALSE)</f>
        <v>Improved</v>
      </c>
      <c r="R408" s="2" t="s">
        <v>29</v>
      </c>
      <c r="S408" s="2" t="s">
        <v>29</v>
      </c>
      <c r="T408" s="48" t="str">
        <f>VLOOKUP(A408,'[28]Audit information - OS'!A:K,5,FALSE)</f>
        <v>Financially unqualified with findings on predetermined objectives and/or compliance with laws and regulations</v>
      </c>
      <c r="U408" s="48">
        <f>VLOOKUP(A408,'[28]Audit information - OS'!A:L,6,FALSE)</f>
        <v>0</v>
      </c>
      <c r="V408" s="48">
        <f>VLOOKUP(A408,'[28]Audit information - OS'!A:M,7,FALSE)</f>
        <v>0</v>
      </c>
      <c r="W408" s="48" t="str">
        <f>VLOOKUP(A408,'[28]Audit information - OS'!A:N,2,FALSE)</f>
        <v>Qualified</v>
      </c>
      <c r="X408" s="48" t="str">
        <f>VLOOKUP(A408,'[28]Audit information - OS'!A:O,3,FALSE)</f>
        <v>2024/05/31</v>
      </c>
      <c r="Y408" s="2" t="e">
        <f>VLOOKUP(A408,'[28]AGSA - SOE'!A:A,1,FALSE)</f>
        <v>#N/A</v>
      </c>
      <c r="Z408" s="2">
        <f>(IFERROR(VLOOKUP(A408,'[28]KSD auditees'!A:A,1,FALSE),"0"))</f>
        <v>1319</v>
      </c>
      <c r="AA408" s="29">
        <f>VLOOKUP(A408,[28]Budget!A:L,10,FALSE)</f>
        <v>636922915</v>
      </c>
      <c r="AB408" s="49" t="str">
        <f>IF(_xlfn.XLOOKUP(A408,'[28]Outstanding audits'!A:A,'[28]Outstanding audits'!A:A,"",0)="","No","Yes")</f>
        <v>No</v>
      </c>
      <c r="AC408" s="29">
        <f>_xlfn.XLOOKUP(A408,'[28]Budget 18-19'!A:A,'[28]Budget 18-19'!J:J,"0")</f>
        <v>514143442</v>
      </c>
      <c r="AD408" s="49" t="str">
        <f>_xlfn.XLOOKUP(A408,'[28]ASMIS 2022-23'!A:A,'[28]ASMIS 2022-23'!I:I,"",0)</f>
        <v>Qualified</v>
      </c>
      <c r="AJ408" s="29">
        <f>_xlfn.XLOOKUP(A408,'[28]Budget 22-23'!A:A,'[28]Budget 22-23'!J:J,"0")</f>
        <v>589950266</v>
      </c>
      <c r="AM408" s="29">
        <f>VLOOKUP(A408,[28]Budget!A:L,11,FALSE)</f>
        <v>52976549</v>
      </c>
      <c r="AN408" s="29">
        <f>VLOOKUP(A408,[28]Budget!A:L,12,FALSE)</f>
        <v>583946366</v>
      </c>
      <c r="AP408" s="50">
        <f t="shared" si="7"/>
        <v>0</v>
      </c>
    </row>
    <row r="409" spans="1:42" ht="30" customHeight="1" x14ac:dyDescent="0.25">
      <c r="A409" s="43">
        <v>1320</v>
      </c>
      <c r="B409" s="44" t="s">
        <v>100</v>
      </c>
      <c r="C409" s="44" t="s">
        <v>379</v>
      </c>
      <c r="D409" s="44" t="s">
        <v>448</v>
      </c>
      <c r="E409" s="44" t="s">
        <v>571</v>
      </c>
      <c r="F409" s="44" t="s">
        <v>437</v>
      </c>
      <c r="G409" s="44" t="s">
        <v>1</v>
      </c>
      <c r="H409" s="44" t="s">
        <v>447</v>
      </c>
      <c r="I409" s="44" t="s">
        <v>1</v>
      </c>
      <c r="J409" s="45" t="s">
        <v>33</v>
      </c>
      <c r="K409" s="45" t="s">
        <v>33</v>
      </c>
      <c r="L409" s="51" t="s">
        <v>17</v>
      </c>
      <c r="M409" s="51" t="s">
        <v>17</v>
      </c>
      <c r="N409" s="53" t="s">
        <v>26</v>
      </c>
      <c r="O409" s="47" t="str">
        <f>VLOOKUP(A409,'[28]191-2022-23'!A:P,13,FALSE)</f>
        <v>Qualified</v>
      </c>
      <c r="Q409" s="2" t="str">
        <f>VLOOKUP(A409,'[28]Audit information - OS'!A:J,4,FALSE)</f>
        <v>Unchanged</v>
      </c>
      <c r="R409" s="2" t="s">
        <v>29</v>
      </c>
      <c r="S409" s="2" t="s">
        <v>29</v>
      </c>
      <c r="T409" s="48" t="str">
        <f>VLOOKUP(A409,'[28]Audit information - OS'!A:K,5,FALSE)</f>
        <v>Financially unqualified with no findings on predetermined objectives or compliance with laws and regulations</v>
      </c>
      <c r="U409" s="48">
        <f>VLOOKUP(A409,'[28]Audit information - OS'!A:L,6,FALSE)</f>
        <v>0</v>
      </c>
      <c r="V409" s="48">
        <f>VLOOKUP(A409,'[28]Audit information - OS'!A:M,7,FALSE)</f>
        <v>0</v>
      </c>
      <c r="W409" s="48" t="str">
        <f>VLOOKUP(A409,'[28]Audit information - OS'!A:N,2,FALSE)</f>
        <v>Financially unqualified with no findings on predetermined objectives or compliance with laws and regulations</v>
      </c>
      <c r="X409" s="48" t="str">
        <f>VLOOKUP(A409,'[28]Audit information - OS'!A:O,3,FALSE)</f>
        <v>2024/05/31</v>
      </c>
      <c r="Y409" s="2" t="e">
        <f>VLOOKUP(A409,'[28]AGSA - SOE'!A:A,1,FALSE)</f>
        <v>#N/A</v>
      </c>
      <c r="Z409" s="2">
        <f>(IFERROR(VLOOKUP(A409,'[28]KSD auditees'!A:A,1,FALSE),"0"))</f>
        <v>1320</v>
      </c>
      <c r="AA409" s="29">
        <f>VLOOKUP(A409,[28]Budget!A:L,10,FALSE)</f>
        <v>333160507</v>
      </c>
      <c r="AB409" s="49" t="str">
        <f>IF(_xlfn.XLOOKUP(A409,'[28]Outstanding audits'!A:A,'[28]Outstanding audits'!A:A,"",0)="","No","Yes")</f>
        <v>No</v>
      </c>
      <c r="AC409" s="29">
        <f>_xlfn.XLOOKUP(A409,'[28]Budget 18-19'!A:A,'[28]Budget 18-19'!J:J,"0")</f>
        <v>183464600</v>
      </c>
      <c r="AD409" s="49" t="str">
        <f>_xlfn.XLOOKUP(A409,'[28]ASMIS 2022-23'!A:A,'[28]ASMIS 2022-23'!I:I,"",0)</f>
        <v>Unqualified with no findings</v>
      </c>
      <c r="AJ409" s="29">
        <f>_xlfn.XLOOKUP(A409,'[28]Budget 22-23'!A:A,'[28]Budget 22-23'!J:J,"0")</f>
        <v>299548407</v>
      </c>
      <c r="AM409" s="29">
        <f>VLOOKUP(A409,[28]Budget!A:L,11,FALSE)</f>
        <v>31031996</v>
      </c>
      <c r="AN409" s="29">
        <f>VLOOKUP(A409,[28]Budget!A:L,12,FALSE)</f>
        <v>302128511</v>
      </c>
      <c r="AP409" s="50">
        <f t="shared" si="7"/>
        <v>0</v>
      </c>
    </row>
    <row r="410" spans="1:42" ht="30" customHeight="1" x14ac:dyDescent="0.25">
      <c r="A410" s="43">
        <v>522</v>
      </c>
      <c r="B410" s="44" t="s">
        <v>195</v>
      </c>
      <c r="C410" s="44" t="s">
        <v>323</v>
      </c>
      <c r="D410" s="44" t="s">
        <v>448</v>
      </c>
      <c r="E410" s="44" t="s">
        <v>941</v>
      </c>
      <c r="F410" s="44" t="s">
        <v>437</v>
      </c>
      <c r="G410" s="44" t="s">
        <v>1</v>
      </c>
      <c r="H410" s="44" t="s">
        <v>949</v>
      </c>
      <c r="I410" s="44" t="s">
        <v>1</v>
      </c>
      <c r="J410" s="59" t="s">
        <v>39</v>
      </c>
      <c r="K410" s="52" t="s">
        <v>26</v>
      </c>
      <c r="L410" s="52" t="s">
        <v>26</v>
      </c>
      <c r="M410" s="52" t="s">
        <v>26</v>
      </c>
      <c r="N410" s="53" t="s">
        <v>26</v>
      </c>
      <c r="O410" s="47" t="str">
        <f>VLOOKUP(A410,'[28]191-2022-23'!A:P,13,FALSE)</f>
        <v>Qualified</v>
      </c>
      <c r="Q410" s="2" t="s">
        <v>509</v>
      </c>
      <c r="R410" s="2" t="s">
        <v>509</v>
      </c>
      <c r="S410" s="2" t="s">
        <v>509</v>
      </c>
      <c r="T410" s="48">
        <f>VLOOKUP(A410,'[28]Audit information - OS'!A:K,5,FALSE)</f>
        <v>0</v>
      </c>
      <c r="U410" s="48" t="str">
        <f>VLOOKUP(A410,'[28]Audit information - OS'!A:L,6,FALSE)</f>
        <v>AFS submitted late</v>
      </c>
      <c r="V410" s="48">
        <f>VLOOKUP(A410,'[28]Audit information - OS'!A:M,7,FALSE)</f>
        <v>0</v>
      </c>
      <c r="W410" s="48" t="str">
        <f>VLOOKUP(A410,'[28]Audit information - OS'!A:N,2,FALSE)</f>
        <v>Qualified</v>
      </c>
      <c r="X410" s="48" t="str">
        <f>VLOOKUP(A410,'[28]Audit information - OS'!A:O,3,FALSE)</f>
        <v>2024/11/30</v>
      </c>
      <c r="Y410" s="2" t="e">
        <f>VLOOKUP(A410,'[28]AGSA - SOE'!A:A,1,FALSE)</f>
        <v>#N/A</v>
      </c>
      <c r="Z410" s="2">
        <f>(IFERROR(VLOOKUP(A410,'[28]KSD auditees'!A:A,1,FALSE),"0"))</f>
        <v>522</v>
      </c>
      <c r="AA410" s="29">
        <f>VLOOKUP(A410,[28]Budget!A:L,10,FALSE)</f>
        <v>27311162000</v>
      </c>
      <c r="AB410" s="49" t="str">
        <f>IF(_xlfn.XLOOKUP(A410,'[28]Outstanding audits'!A:A,'[28]Outstanding audits'!A:A,"",0)="","No","Yes")</f>
        <v>Yes</v>
      </c>
      <c r="AC410" s="29">
        <f>_xlfn.XLOOKUP(A410,'[28]Budget 18-19'!A:A,'[28]Budget 18-19'!J:J,"0")</f>
        <v>15748064000</v>
      </c>
      <c r="AD410" s="49" t="str">
        <f>_xlfn.XLOOKUP(A410,'[28]ASMIS 2022-23'!A:A,'[28]ASMIS 2022-23'!I:I,"",0)</f>
        <v>Audit not finalised at legislated date</v>
      </c>
      <c r="AJ410" s="29">
        <f>_xlfn.XLOOKUP(A410,'[28]Budget 22-23'!A:A,'[28]Budget 22-23'!J:J,"0")</f>
        <v>36173158000</v>
      </c>
      <c r="AM410" s="29">
        <f>VLOOKUP(A410,[28]Budget!A:L,11,FALSE)</f>
        <v>1156526000</v>
      </c>
      <c r="AN410" s="29">
        <f>VLOOKUP(A410,[28]Budget!A:L,12,FALSE)</f>
        <v>26154636000</v>
      </c>
      <c r="AP410" s="50">
        <f t="shared" si="7"/>
        <v>0</v>
      </c>
    </row>
    <row r="411" spans="1:42" ht="30" customHeight="1" x14ac:dyDescent="0.25">
      <c r="A411" s="43">
        <v>1326</v>
      </c>
      <c r="B411" s="44" t="s">
        <v>101</v>
      </c>
      <c r="C411" s="44" t="s">
        <v>379</v>
      </c>
      <c r="D411" s="44" t="s">
        <v>448</v>
      </c>
      <c r="E411" s="44" t="s">
        <v>625</v>
      </c>
      <c r="F411" s="44" t="s">
        <v>437</v>
      </c>
      <c r="G411" s="44" t="s">
        <v>1</v>
      </c>
      <c r="H411" s="44" t="s">
        <v>447</v>
      </c>
      <c r="I411" s="44" t="s">
        <v>1</v>
      </c>
      <c r="J411" s="51" t="s">
        <v>17</v>
      </c>
      <c r="K411" s="52" t="s">
        <v>26</v>
      </c>
      <c r="L411" s="51" t="s">
        <v>17</v>
      </c>
      <c r="M411" s="51" t="s">
        <v>17</v>
      </c>
      <c r="N411" s="53" t="s">
        <v>26</v>
      </c>
      <c r="O411" s="47" t="str">
        <f>VLOOKUP(A411,'[28]191-2022-23'!A:P,13,FALSE)</f>
        <v>Qualified</v>
      </c>
      <c r="Q411" s="2" t="str">
        <f>VLOOKUP(A411,'[28]Audit information - OS'!A:J,4,FALSE)</f>
        <v>Improved</v>
      </c>
      <c r="R411" s="2" t="s">
        <v>29</v>
      </c>
      <c r="S411" s="2" t="s">
        <v>29</v>
      </c>
      <c r="T411" s="48" t="str">
        <f>VLOOKUP(A411,'[28]Audit information - OS'!A:K,5,FALSE)</f>
        <v>Financially unqualified with findings on predetermined objectives and/or compliance with laws and regulations</v>
      </c>
      <c r="U411" s="48">
        <f>VLOOKUP(A411,'[28]Audit information - OS'!A:L,6,FALSE)</f>
        <v>0</v>
      </c>
      <c r="V411" s="48">
        <f>VLOOKUP(A411,'[28]Audit information - OS'!A:M,7,FALSE)</f>
        <v>0</v>
      </c>
      <c r="W411" s="48" t="str">
        <f>VLOOKUP(A411,'[28]Audit information - OS'!A:N,2,FALSE)</f>
        <v>Financially unqualified with findings on predetermined objectives and/or compliance with laws and regulations</v>
      </c>
      <c r="X411" s="48" t="str">
        <f>VLOOKUP(A411,'[28]Audit information - OS'!A:O,3,FALSE)</f>
        <v>2024/05/31</v>
      </c>
      <c r="Y411" s="2" t="e">
        <f>VLOOKUP(A411,'[28]AGSA - SOE'!A:A,1,FALSE)</f>
        <v>#N/A</v>
      </c>
      <c r="Z411" s="2">
        <f>(IFERROR(VLOOKUP(A411,'[28]KSD auditees'!A:A,1,FALSE),"0"))</f>
        <v>1326</v>
      </c>
      <c r="AA411" s="29">
        <f>VLOOKUP(A411,[28]Budget!A:L,10,FALSE)</f>
        <v>979826309</v>
      </c>
      <c r="AB411" s="49" t="str">
        <f>IF(_xlfn.XLOOKUP(A411,'[28]Outstanding audits'!A:A,'[28]Outstanding audits'!A:A,"",0)="","No","Yes")</f>
        <v>No</v>
      </c>
      <c r="AC411" s="29">
        <f>_xlfn.XLOOKUP(A411,'[28]Budget 18-19'!A:A,'[28]Budget 18-19'!J:J,"0")</f>
        <v>732866560</v>
      </c>
      <c r="AD411" s="49" t="str">
        <f>_xlfn.XLOOKUP(A411,'[28]ASMIS 2022-23'!A:A,'[28]ASMIS 2022-23'!I:I,"",0)</f>
        <v>Qualified</v>
      </c>
      <c r="AJ411" s="29">
        <f>_xlfn.XLOOKUP(A411,'[28]Budget 22-23'!A:A,'[28]Budget 22-23'!J:J,"0")</f>
        <v>812646309</v>
      </c>
      <c r="AM411" s="29">
        <f>VLOOKUP(A411,[28]Budget!A:L,11,FALSE)</f>
        <v>417310000</v>
      </c>
      <c r="AN411" s="29">
        <f>VLOOKUP(A411,[28]Budget!A:L,12,FALSE)</f>
        <v>562516309</v>
      </c>
      <c r="AP411" s="50">
        <f t="shared" si="7"/>
        <v>0</v>
      </c>
    </row>
    <row r="412" spans="1:42" ht="30" customHeight="1" x14ac:dyDescent="0.25">
      <c r="A412" s="43">
        <v>1335</v>
      </c>
      <c r="B412" s="44" t="s">
        <v>102</v>
      </c>
      <c r="C412" s="44" t="s">
        <v>379</v>
      </c>
      <c r="D412" s="44" t="s">
        <v>448</v>
      </c>
      <c r="E412" s="44" t="s">
        <v>1021</v>
      </c>
      <c r="F412" s="44" t="s">
        <v>437</v>
      </c>
      <c r="G412" s="44" t="s">
        <v>1</v>
      </c>
      <c r="H412" s="44" t="s">
        <v>447</v>
      </c>
      <c r="I412" s="44" t="s">
        <v>1</v>
      </c>
      <c r="J412" s="59" t="s">
        <v>39</v>
      </c>
      <c r="K412" s="52" t="s">
        <v>26</v>
      </c>
      <c r="L412" s="52" t="s">
        <v>26</v>
      </c>
      <c r="M412" s="52" t="s">
        <v>26</v>
      </c>
      <c r="N412" s="64" t="s">
        <v>94</v>
      </c>
      <c r="O412" s="47" t="str">
        <f>VLOOKUP(A412,'[28]191-2022-23'!A:P,13,FALSE)</f>
        <v>Qualified</v>
      </c>
      <c r="Q412" s="2" t="s">
        <v>509</v>
      </c>
      <c r="R412" s="2" t="s">
        <v>509</v>
      </c>
      <c r="S412" s="2" t="s">
        <v>509</v>
      </c>
      <c r="T412" s="48">
        <f>VLOOKUP(A412,'[28]Audit information - OS'!A:K,5,FALSE)</f>
        <v>0</v>
      </c>
      <c r="U412" s="48" t="str">
        <f>VLOOKUP(A412,'[28]Audit information - OS'!A:L,6,FALSE)</f>
        <v>Audit delays - Staffing or contracting matters</v>
      </c>
      <c r="V412" s="48">
        <f>VLOOKUP(A412,'[28]Audit information - OS'!A:M,7,FALSE)</f>
        <v>0</v>
      </c>
      <c r="W412" s="48" t="str">
        <f>VLOOKUP(A412,'[28]Audit information - OS'!A:N,2,FALSE)</f>
        <v>Qualified</v>
      </c>
      <c r="X412" s="48">
        <f>VLOOKUP(A412,'[28]Audit information - OS'!A:O,3,FALSE)</f>
        <v>45551</v>
      </c>
      <c r="Y412" s="2" t="e">
        <f>VLOOKUP(A412,'[28]AGSA - SOE'!A:A,1,FALSE)</f>
        <v>#N/A</v>
      </c>
      <c r="Z412" s="2">
        <f>(IFERROR(VLOOKUP(A412,'[28]KSD auditees'!A:A,1,FALSE),"0"))</f>
        <v>1335</v>
      </c>
      <c r="AA412" s="29">
        <f>VLOOKUP(A412,[28]Budget!A:L,10,FALSE)</f>
        <v>267534296</v>
      </c>
      <c r="AB412" s="49" t="str">
        <f>IF(_xlfn.XLOOKUP(A412,'[28]Outstanding audits'!A:A,'[28]Outstanding audits'!A:A,"",0)="","No","Yes")</f>
        <v>Yes</v>
      </c>
      <c r="AC412" s="29">
        <f>_xlfn.XLOOKUP(A412,'[28]Budget 18-19'!A:A,'[28]Budget 18-19'!J:J,"0")</f>
        <v>198350647</v>
      </c>
      <c r="AD412" s="49" t="str">
        <f>_xlfn.XLOOKUP(A412,'[28]ASMIS 2022-23'!A:A,'[28]ASMIS 2022-23'!I:I,"",0)</f>
        <v>Qualified</v>
      </c>
      <c r="AJ412" s="29">
        <f>_xlfn.XLOOKUP(A412,'[28]Budget 22-23'!A:A,'[28]Budget 22-23'!J:J,"0")</f>
        <v>332672427</v>
      </c>
      <c r="AM412" s="29">
        <f>VLOOKUP(A412,[28]Budget!A:L,11,FALSE)</f>
        <v>30618581</v>
      </c>
      <c r="AN412" s="29">
        <f>VLOOKUP(A412,[28]Budget!A:L,12,FALSE)</f>
        <v>236915715</v>
      </c>
      <c r="AP412" s="50">
        <f t="shared" si="7"/>
        <v>0</v>
      </c>
    </row>
    <row r="413" spans="1:42" ht="21" customHeight="1" x14ac:dyDescent="0.25">
      <c r="A413" s="43">
        <v>533</v>
      </c>
      <c r="B413" s="44" t="s">
        <v>228</v>
      </c>
      <c r="C413" s="44" t="s">
        <v>352</v>
      </c>
      <c r="D413" s="44" t="s">
        <v>448</v>
      </c>
      <c r="E413" s="44" t="s">
        <v>854</v>
      </c>
      <c r="F413" s="44" t="s">
        <v>437</v>
      </c>
      <c r="G413" s="44" t="s">
        <v>1</v>
      </c>
      <c r="H413" s="44" t="s">
        <v>439</v>
      </c>
      <c r="I413" s="44" t="s">
        <v>1</v>
      </c>
      <c r="J413" s="51" t="s">
        <v>17</v>
      </c>
      <c r="K413" s="51" t="s">
        <v>17</v>
      </c>
      <c r="L413" s="51" t="s">
        <v>17</v>
      </c>
      <c r="M413" s="51" t="s">
        <v>17</v>
      </c>
      <c r="N413" s="54" t="s">
        <v>17</v>
      </c>
      <c r="O413" s="47" t="str">
        <f>VLOOKUP(A413,'[28]191-2022-23'!A:P,13,FALSE)</f>
        <v>Qualified</v>
      </c>
      <c r="Q413" s="2" t="str">
        <f>VLOOKUP(A413,'[28]Audit information - OS'!A:J,4,FALSE)</f>
        <v>Unchanged</v>
      </c>
      <c r="R413" s="2" t="s">
        <v>18</v>
      </c>
      <c r="S413" s="2" t="s">
        <v>29</v>
      </c>
      <c r="T413" s="48" t="str">
        <f>VLOOKUP(A413,'[28]Audit information - OS'!A:K,5,FALSE)</f>
        <v>Financially unqualified with findings on predetermined objectives and/or compliance with laws and regulations</v>
      </c>
      <c r="U413" s="48">
        <f>VLOOKUP(A413,'[28]Audit information - OS'!A:L,6,FALSE)</f>
        <v>0</v>
      </c>
      <c r="V413" s="48">
        <f>VLOOKUP(A413,'[28]Audit information - OS'!A:M,7,FALSE)</f>
        <v>0</v>
      </c>
      <c r="W413" s="48" t="str">
        <f>VLOOKUP(A413,'[28]Audit information - OS'!A:N,2,FALSE)</f>
        <v>Financially unqualified with findings on predetermined objectives and/or compliance with laws and regulations</v>
      </c>
      <c r="X413" s="48" t="str">
        <f>VLOOKUP(A413,'[28]Audit information - OS'!A:O,3,FALSE)</f>
        <v>2024/07/31</v>
      </c>
      <c r="Y413" s="2" t="e">
        <f>VLOOKUP(A413,'[28]AGSA - SOE'!A:A,1,FALSE)</f>
        <v>#N/A</v>
      </c>
      <c r="Z413" s="2">
        <f>(IFERROR(VLOOKUP(A413,'[28]KSD auditees'!A:A,1,FALSE),"0"))</f>
        <v>533</v>
      </c>
      <c r="AA413" s="29">
        <f>VLOOKUP(A413,[28]Budget!A:L,10,FALSE)</f>
        <v>17933240000</v>
      </c>
      <c r="AB413" s="49" t="str">
        <f>IF(_xlfn.XLOOKUP(A413,'[28]Outstanding audits'!A:A,'[28]Outstanding audits'!A:A,"",0)="","No","Yes")</f>
        <v>No</v>
      </c>
      <c r="AC413" s="29">
        <f>_xlfn.XLOOKUP(A413,'[28]Budget 18-19'!A:A,'[28]Budget 18-19'!J:J,"0")</f>
        <v>4081384000</v>
      </c>
      <c r="AD413" s="49" t="str">
        <f>_xlfn.XLOOKUP(A413,'[28]ASMIS 2022-23'!A:A,'[28]ASMIS 2022-23'!I:I,"",0)</f>
        <v>Unqualified with findings</v>
      </c>
      <c r="AJ413" s="29">
        <f>_xlfn.XLOOKUP(A413,'[28]Budget 22-23'!A:A,'[28]Budget 22-23'!J:J,"0")</f>
        <v>16436600000</v>
      </c>
      <c r="AM413" s="29">
        <f>VLOOKUP(A413,[28]Budget!A:L,11,FALSE)</f>
        <v>8833100000</v>
      </c>
      <c r="AN413" s="29">
        <f>VLOOKUP(A413,[28]Budget!A:L,12,FALSE)</f>
        <v>9100140000</v>
      </c>
      <c r="AP413" s="50">
        <f t="shared" si="7"/>
        <v>0</v>
      </c>
    </row>
    <row r="414" spans="1:42" ht="30" customHeight="1" x14ac:dyDescent="0.25">
      <c r="A414" s="43">
        <v>1327</v>
      </c>
      <c r="B414" s="44" t="s">
        <v>103</v>
      </c>
      <c r="C414" s="44" t="s">
        <v>379</v>
      </c>
      <c r="D414" s="44" t="s">
        <v>448</v>
      </c>
      <c r="E414" s="44" t="s">
        <v>625</v>
      </c>
      <c r="F414" s="44" t="s">
        <v>437</v>
      </c>
      <c r="G414" s="44" t="s">
        <v>1</v>
      </c>
      <c r="H414" s="44" t="s">
        <v>447</v>
      </c>
      <c r="I414" s="44" t="s">
        <v>1</v>
      </c>
      <c r="J414" s="51" t="s">
        <v>17</v>
      </c>
      <c r="K414" s="51" t="s">
        <v>17</v>
      </c>
      <c r="L414" s="51" t="s">
        <v>17</v>
      </c>
      <c r="M414" s="52" t="s">
        <v>26</v>
      </c>
      <c r="N414" s="53" t="s">
        <v>26</v>
      </c>
      <c r="O414" s="47" t="str">
        <f>VLOOKUP(A414,'[28]191-2022-23'!A:P,13,FALSE)</f>
        <v>Qualified</v>
      </c>
      <c r="Q414" s="2" t="str">
        <f>VLOOKUP(A414,'[28]Audit information - OS'!A:J,4,FALSE)</f>
        <v>Unchanged</v>
      </c>
      <c r="R414" s="2" t="s">
        <v>29</v>
      </c>
      <c r="S414" s="2" t="s">
        <v>29</v>
      </c>
      <c r="T414" s="48" t="str">
        <f>VLOOKUP(A414,'[28]Audit information - OS'!A:K,5,FALSE)</f>
        <v>Financially unqualified with findings on predetermined objectives and/or compliance with laws and regulations</v>
      </c>
      <c r="U414" s="48">
        <f>VLOOKUP(A414,'[28]Audit information - OS'!A:L,6,FALSE)</f>
        <v>0</v>
      </c>
      <c r="V414" s="48">
        <f>VLOOKUP(A414,'[28]Audit information - OS'!A:M,7,FALSE)</f>
        <v>0</v>
      </c>
      <c r="W414" s="48" t="str">
        <f>VLOOKUP(A414,'[28]Audit information - OS'!A:N,2,FALSE)</f>
        <v>Financially unqualified with findings on predetermined objectives and/or compliance with laws and regulations</v>
      </c>
      <c r="X414" s="48" t="str">
        <f>VLOOKUP(A414,'[28]Audit information - OS'!A:O,3,FALSE)</f>
        <v>2024/05/31</v>
      </c>
      <c r="Y414" s="2" t="e">
        <f>VLOOKUP(A414,'[28]AGSA - SOE'!A:A,1,FALSE)</f>
        <v>#N/A</v>
      </c>
      <c r="Z414" s="2">
        <f>(IFERROR(VLOOKUP(A414,'[28]KSD auditees'!A:A,1,FALSE),"0"))</f>
        <v>1327</v>
      </c>
      <c r="AA414" s="29">
        <f>VLOOKUP(A414,[28]Budget!A:L,10,FALSE)</f>
        <v>196962291</v>
      </c>
      <c r="AB414" s="49" t="str">
        <f>IF(_xlfn.XLOOKUP(A414,'[28]Outstanding audits'!A:A,'[28]Outstanding audits'!A:A,"",0)="","No","Yes")</f>
        <v>No</v>
      </c>
      <c r="AC414" s="29">
        <f>_xlfn.XLOOKUP(A414,'[28]Budget 18-19'!A:A,'[28]Budget 18-19'!J:J,"0")</f>
        <v>66218315</v>
      </c>
      <c r="AD414" s="49" t="str">
        <f>_xlfn.XLOOKUP(A414,'[28]ASMIS 2022-23'!A:A,'[28]ASMIS 2022-23'!I:I,"",0)</f>
        <v>Unqualified with findings</v>
      </c>
      <c r="AJ414" s="29">
        <f>_xlfn.XLOOKUP(A414,'[28]Budget 22-23'!A:A,'[28]Budget 22-23'!J:J,"0")</f>
        <v>248049819</v>
      </c>
      <c r="AM414" s="29">
        <f>VLOOKUP(A414,[28]Budget!A:L,11,FALSE)</f>
        <v>50188595</v>
      </c>
      <c r="AN414" s="29">
        <f>VLOOKUP(A414,[28]Budget!A:L,12,FALSE)</f>
        <v>146773696</v>
      </c>
      <c r="AP414" s="50">
        <f t="shared" si="7"/>
        <v>0</v>
      </c>
    </row>
    <row r="415" spans="1:42" ht="30" customHeight="1" x14ac:dyDescent="0.25">
      <c r="A415" s="43">
        <v>1341</v>
      </c>
      <c r="B415" s="44" t="s">
        <v>104</v>
      </c>
      <c r="C415" s="44" t="s">
        <v>379</v>
      </c>
      <c r="D415" s="44" t="s">
        <v>448</v>
      </c>
      <c r="E415" s="44" t="s">
        <v>1086</v>
      </c>
      <c r="F415" s="44" t="s">
        <v>437</v>
      </c>
      <c r="G415" s="44" t="s">
        <v>1</v>
      </c>
      <c r="H415" s="44" t="s">
        <v>447</v>
      </c>
      <c r="I415" s="44" t="s">
        <v>1</v>
      </c>
      <c r="J415" s="45" t="s">
        <v>33</v>
      </c>
      <c r="K415" s="45" t="s">
        <v>33</v>
      </c>
      <c r="L415" s="45" t="s">
        <v>33</v>
      </c>
      <c r="M415" s="51" t="s">
        <v>17</v>
      </c>
      <c r="N415" s="46" t="s">
        <v>33</v>
      </c>
      <c r="O415" s="47" t="str">
        <f>VLOOKUP(A415,'[28]191-2022-23'!A:P,13,FALSE)</f>
        <v>Unqualified with no findings</v>
      </c>
      <c r="Q415" s="2" t="str">
        <f>VLOOKUP(A415,'[28]Audit information - OS'!A:J,4,FALSE)</f>
        <v>Unchanged</v>
      </c>
      <c r="R415" s="2" t="s">
        <v>18</v>
      </c>
      <c r="S415" s="2" t="s">
        <v>18</v>
      </c>
      <c r="T415" s="48" t="str">
        <f>VLOOKUP(A415,'[28]Audit information - OS'!A:K,5,FALSE)</f>
        <v>Financially unqualified with no findings on predetermined objectives or compliance with laws and regulations</v>
      </c>
      <c r="U415" s="48">
        <f>VLOOKUP(A415,'[28]Audit information - OS'!A:L,6,FALSE)</f>
        <v>0</v>
      </c>
      <c r="V415" s="48">
        <f>VLOOKUP(A415,'[28]Audit information - OS'!A:M,7,FALSE)</f>
        <v>0</v>
      </c>
      <c r="W415" s="48" t="str">
        <f>VLOOKUP(A415,'[28]Audit information - OS'!A:N,2,FALSE)</f>
        <v>Financially unqualified with no findings on predetermined objectives or compliance with laws and regulations</v>
      </c>
      <c r="X415" s="48" t="str">
        <f>VLOOKUP(A415,'[28]Audit information - OS'!A:O,3,FALSE)</f>
        <v>2024/05/31</v>
      </c>
      <c r="Y415" s="2" t="e">
        <f>VLOOKUP(A415,'[28]AGSA - SOE'!A:A,1,FALSE)</f>
        <v>#N/A</v>
      </c>
      <c r="Z415" s="2">
        <f>(IFERROR(VLOOKUP(A415,'[28]KSD auditees'!A:A,1,FALSE),"0"))</f>
        <v>1341</v>
      </c>
      <c r="AA415" s="29">
        <f>VLOOKUP(A415,[28]Budget!A:L,10,FALSE)</f>
        <v>426828605</v>
      </c>
      <c r="AB415" s="49" t="str">
        <f>IF(_xlfn.XLOOKUP(A415,'[28]Outstanding audits'!A:A,'[28]Outstanding audits'!A:A,"",0)="","No","Yes")</f>
        <v>No</v>
      </c>
      <c r="AC415" s="29">
        <f>_xlfn.XLOOKUP(A415,'[28]Budget 18-19'!A:A,'[28]Budget 18-19'!J:J,"0")</f>
        <v>294218992</v>
      </c>
      <c r="AD415" s="49" t="str">
        <f>_xlfn.XLOOKUP(A415,'[28]ASMIS 2022-23'!A:A,'[28]ASMIS 2022-23'!I:I,"",0)</f>
        <v>Unqualified with no findings</v>
      </c>
      <c r="AJ415" s="29">
        <f>_xlfn.XLOOKUP(A415,'[28]Budget 22-23'!A:A,'[28]Budget 22-23'!J:J,"0")</f>
        <v>391182631</v>
      </c>
      <c r="AM415" s="29">
        <f>VLOOKUP(A415,[28]Budget!A:L,11,FALSE)</f>
        <v>41290000</v>
      </c>
      <c r="AN415" s="29">
        <f>VLOOKUP(A415,[28]Budget!A:L,12,FALSE)</f>
        <v>385538605</v>
      </c>
      <c r="AP415" s="50">
        <f t="shared" si="7"/>
        <v>0</v>
      </c>
    </row>
    <row r="416" spans="1:42" ht="21" customHeight="1" x14ac:dyDescent="0.25">
      <c r="A416" s="43">
        <v>538</v>
      </c>
      <c r="B416" s="44" t="s">
        <v>129</v>
      </c>
      <c r="C416" s="44" t="s">
        <v>325</v>
      </c>
      <c r="D416" s="44" t="s">
        <v>448</v>
      </c>
      <c r="E416" s="44" t="s">
        <v>1086</v>
      </c>
      <c r="F416" s="44" t="s">
        <v>1086</v>
      </c>
      <c r="G416" s="44" t="s">
        <v>1</v>
      </c>
      <c r="H416" s="44" t="s">
        <v>1</v>
      </c>
      <c r="I416" s="44" t="s">
        <v>1</v>
      </c>
      <c r="J416" s="45" t="s">
        <v>33</v>
      </c>
      <c r="K416" s="45" t="s">
        <v>33</v>
      </c>
      <c r="L416" s="45" t="s">
        <v>33</v>
      </c>
      <c r="M416" s="45" t="s">
        <v>33</v>
      </c>
      <c r="N416" s="46" t="s">
        <v>33</v>
      </c>
      <c r="O416" s="47" t="str">
        <f>VLOOKUP(A416,'[28]191-2022-23'!A:P,13,FALSE)</f>
        <v>Unqualified with no findings</v>
      </c>
      <c r="Q416" s="2" t="str">
        <f>VLOOKUP(A416,'[28]Audit information - OS'!A:J,4,FALSE)</f>
        <v>Unchanged</v>
      </c>
      <c r="R416" s="2" t="s">
        <v>18</v>
      </c>
      <c r="S416" s="2" t="s">
        <v>18</v>
      </c>
      <c r="T416" s="48" t="str">
        <f>VLOOKUP(A416,'[28]Audit information - OS'!A:K,5,FALSE)</f>
        <v>Financially unqualified with no findings on predetermined objectives or compliance with laws and regulations</v>
      </c>
      <c r="U416" s="48">
        <f>VLOOKUP(A416,'[28]Audit information - OS'!A:L,6,FALSE)</f>
        <v>0</v>
      </c>
      <c r="V416" s="48">
        <f>VLOOKUP(A416,'[28]Audit information - OS'!A:M,7,FALSE)</f>
        <v>0</v>
      </c>
      <c r="W416" s="48">
        <f>VLOOKUP(A416,'[28]Audit information - OS'!A:N,2,FALSE)</f>
        <v>0</v>
      </c>
      <c r="X416" s="48">
        <f>VLOOKUP(A416,'[28]Audit information - OS'!A:O,3,FALSE)</f>
        <v>0</v>
      </c>
      <c r="Y416" s="2" t="e">
        <f>VLOOKUP(A416,'[28]AGSA - SOE'!A:A,1,FALSE)</f>
        <v>#N/A</v>
      </c>
      <c r="Z416" s="2">
        <f>(IFERROR(VLOOKUP(A416,'[28]KSD auditees'!A:A,1,FALSE),"0"))</f>
        <v>538</v>
      </c>
      <c r="AA416" s="29">
        <f>VLOOKUP(A416,[28]Budget!A:L,10,FALSE)</f>
        <v>407736000</v>
      </c>
      <c r="AB416" s="49" t="str">
        <f>IF(_xlfn.XLOOKUP(A416,'[28]Outstanding audits'!A:A,'[28]Outstanding audits'!A:A,"",0)="","No","Yes")</f>
        <v>No</v>
      </c>
      <c r="AC416" s="29">
        <f>_xlfn.XLOOKUP(A416,'[28]Budget 18-19'!A:A,'[28]Budget 18-19'!J:J,"0")</f>
        <v>384479977</v>
      </c>
      <c r="AD416" s="49" t="str">
        <f>_xlfn.XLOOKUP(A416,'[28]ASMIS 2022-23'!A:A,'[28]ASMIS 2022-23'!I:I,"",0)</f>
        <v>Unqualified with no findings</v>
      </c>
      <c r="AJ416" s="29">
        <f>_xlfn.XLOOKUP(A416,'[28]Budget 22-23'!A:A,'[28]Budget 22-23'!J:J,"0")</f>
        <v>383577000</v>
      </c>
      <c r="AM416" s="29">
        <f>VLOOKUP(A416,[28]Budget!A:L,11,FALSE)</f>
        <v>38651000</v>
      </c>
      <c r="AN416" s="29">
        <f>VLOOKUP(A416,[28]Budget!A:L,12,FALSE)</f>
        <v>369085000</v>
      </c>
      <c r="AP416" s="50">
        <f t="shared" si="7"/>
        <v>0</v>
      </c>
    </row>
    <row r="417" spans="1:42" ht="29.25" customHeight="1" x14ac:dyDescent="0.25">
      <c r="A417" s="43">
        <v>536</v>
      </c>
      <c r="B417" s="44" t="s">
        <v>1160</v>
      </c>
      <c r="C417" s="44" t="s">
        <v>325</v>
      </c>
      <c r="D417" s="44" t="s">
        <v>448</v>
      </c>
      <c r="E417" s="44" t="s">
        <v>1086</v>
      </c>
      <c r="F417" s="44" t="s">
        <v>1086</v>
      </c>
      <c r="G417" s="44" t="s">
        <v>1</v>
      </c>
      <c r="H417" s="44" t="s">
        <v>1</v>
      </c>
      <c r="I417" s="44" t="s">
        <v>1</v>
      </c>
      <c r="J417" s="45" t="s">
        <v>33</v>
      </c>
      <c r="K417" s="51" t="s">
        <v>17</v>
      </c>
      <c r="L417" s="52" t="s">
        <v>26</v>
      </c>
      <c r="M417" s="51" t="s">
        <v>17</v>
      </c>
      <c r="N417" s="54" t="s">
        <v>17</v>
      </c>
      <c r="O417" s="47" t="str">
        <f>VLOOKUP(A417,'[28]191-2022-23'!A:P,13,FALSE)</f>
        <v>Unqualified with no findings</v>
      </c>
      <c r="Q417" s="2" t="str">
        <f>VLOOKUP(A417,'[28]Audit information - OS'!A:J,4,FALSE)</f>
        <v>Improved</v>
      </c>
      <c r="R417" s="2" t="s">
        <v>29</v>
      </c>
      <c r="S417" s="2" t="s">
        <v>18</v>
      </c>
      <c r="T417" s="48" t="str">
        <f>VLOOKUP(A417,'[28]Audit information - OS'!A:K,5,FALSE)</f>
        <v>Financially unqualified with no findings on predetermined objectives or compliance with laws and regulations</v>
      </c>
      <c r="U417" s="48">
        <f>VLOOKUP(A417,'[28]Audit information - OS'!A:L,6,FALSE)</f>
        <v>0</v>
      </c>
      <c r="V417" s="48">
        <f>VLOOKUP(A417,'[28]Audit information - OS'!A:M,7,FALSE)</f>
        <v>0</v>
      </c>
      <c r="W417" s="48" t="str">
        <f>VLOOKUP(A417,'[28]Audit information - OS'!A:N,2,FALSE)</f>
        <v>Financially unqualified with no findings on predetermined objectives or compliance with laws and regulations</v>
      </c>
      <c r="X417" s="48" t="str">
        <f>VLOOKUP(A417,'[28]Audit information - OS'!A:O,3,FALSE)</f>
        <v>2024/07/31</v>
      </c>
      <c r="Y417" s="2" t="e">
        <f>VLOOKUP(A417,'[28]AGSA - SOE'!A:A,1,FALSE)</f>
        <v>#N/A</v>
      </c>
      <c r="Z417" s="79" t="str">
        <f>(IFERROR(VLOOKUP(A417,'[28]KSD auditees'!A:A,1,FALSE),"0"))</f>
        <v>0</v>
      </c>
      <c r="AA417" s="29">
        <f>VLOOKUP(A417,[28]Budget!A:L,10,FALSE)</f>
        <v>198242000</v>
      </c>
      <c r="AB417" s="49" t="str">
        <f>IF(_xlfn.XLOOKUP(A417,'[28]Outstanding audits'!A:A,'[28]Outstanding audits'!A:A,"",0)="","No","Yes")</f>
        <v>No</v>
      </c>
      <c r="AC417" s="29">
        <f>_xlfn.XLOOKUP(A417,'[28]Budget 18-19'!A:A,'[28]Budget 18-19'!J:J,"0")</f>
        <v>74042000</v>
      </c>
      <c r="AD417" s="49" t="str">
        <f>_xlfn.XLOOKUP(A417,'[28]ASMIS 2022-23'!A:A,'[28]ASMIS 2022-23'!I:I,"",0)</f>
        <v>Unqualified with findings</v>
      </c>
      <c r="AJ417" s="29">
        <f>_xlfn.XLOOKUP(A417,'[28]Budget 22-23'!A:A,'[28]Budget 22-23'!J:J,"0")</f>
        <v>166788000</v>
      </c>
      <c r="AM417" s="29">
        <f>VLOOKUP(A417,[28]Budget!A:L,11,FALSE)</f>
        <v>22433000</v>
      </c>
      <c r="AN417" s="29">
        <f>VLOOKUP(A417,[28]Budget!A:L,12,FALSE)</f>
        <v>175809000</v>
      </c>
      <c r="AP417" s="50">
        <f t="shared" si="7"/>
        <v>0</v>
      </c>
    </row>
    <row r="418" spans="1:42" ht="30" customHeight="1" x14ac:dyDescent="0.25">
      <c r="A418" s="43">
        <v>1311</v>
      </c>
      <c r="B418" s="44" t="s">
        <v>105</v>
      </c>
      <c r="C418" s="44" t="s">
        <v>379</v>
      </c>
      <c r="D418" s="44" t="s">
        <v>448</v>
      </c>
      <c r="E418" s="44" t="s">
        <v>941</v>
      </c>
      <c r="F418" s="44" t="s">
        <v>437</v>
      </c>
      <c r="G418" s="44" t="s">
        <v>1</v>
      </c>
      <c r="H418" s="44" t="s">
        <v>447</v>
      </c>
      <c r="I418" s="44" t="s">
        <v>1</v>
      </c>
      <c r="J418" s="51" t="s">
        <v>17</v>
      </c>
      <c r="K418" s="51" t="s">
        <v>17</v>
      </c>
      <c r="L418" s="51" t="s">
        <v>17</v>
      </c>
      <c r="M418" s="51" t="s">
        <v>17</v>
      </c>
      <c r="N418" s="46" t="s">
        <v>33</v>
      </c>
      <c r="O418" s="47" t="str">
        <f>VLOOKUP(A418,'[28]191-2022-23'!A:P,13,FALSE)</f>
        <v>Unqualified with findings</v>
      </c>
      <c r="Q418" s="2" t="str">
        <f>VLOOKUP(A418,'[28]Audit information - OS'!A:J,4,FALSE)</f>
        <v>Unchanged</v>
      </c>
      <c r="R418" s="2" t="s">
        <v>27</v>
      </c>
      <c r="S418" s="2" t="s">
        <v>18</v>
      </c>
      <c r="T418" s="48" t="str">
        <f>VLOOKUP(A418,'[28]Audit information - OS'!A:K,5,FALSE)</f>
        <v>Financially unqualified with findings on predetermined objectives and/or compliance with laws and regulations</v>
      </c>
      <c r="U418" s="48">
        <f>VLOOKUP(A418,'[28]Audit information - OS'!A:L,6,FALSE)</f>
        <v>0</v>
      </c>
      <c r="V418" s="48">
        <f>VLOOKUP(A418,'[28]Audit information - OS'!A:M,7,FALSE)</f>
        <v>0</v>
      </c>
      <c r="W418" s="48" t="str">
        <f>VLOOKUP(A418,'[28]Audit information - OS'!A:N,2,FALSE)</f>
        <v>Financially unqualified with findings on predetermined objectives and/or compliance with laws and regulations</v>
      </c>
      <c r="X418" s="48" t="str">
        <f>VLOOKUP(A418,'[28]Audit information - OS'!A:O,3,FALSE)</f>
        <v>2024/05/31</v>
      </c>
      <c r="Y418" s="2" t="e">
        <f>VLOOKUP(A418,'[28]AGSA - SOE'!A:A,1,FALSE)</f>
        <v>#N/A</v>
      </c>
      <c r="Z418" s="2">
        <f>(IFERROR(VLOOKUP(A418,'[28]KSD auditees'!A:A,1,FALSE),"0"))</f>
        <v>1311</v>
      </c>
      <c r="AA418" s="29">
        <f>VLOOKUP(A418,[28]Budget!A:L,10,FALSE)</f>
        <v>530496661</v>
      </c>
      <c r="AB418" s="49" t="str">
        <f>IF(_xlfn.XLOOKUP(A418,'[28]Outstanding audits'!A:A,'[28]Outstanding audits'!A:A,"",0)="","No","Yes")</f>
        <v>No</v>
      </c>
      <c r="AC418" s="29">
        <f>_xlfn.XLOOKUP(A418,'[28]Budget 18-19'!A:A,'[28]Budget 18-19'!J:J,"0")</f>
        <v>251119000</v>
      </c>
      <c r="AD418" s="49" t="str">
        <f>_xlfn.XLOOKUP(A418,'[28]ASMIS 2022-23'!A:A,'[28]ASMIS 2022-23'!I:I,"",0)</f>
        <v>Unqualified with findings</v>
      </c>
      <c r="AJ418" s="29">
        <f>_xlfn.XLOOKUP(A418,'[28]Budget 22-23'!A:A,'[28]Budget 22-23'!J:J,"0")</f>
        <v>270847468</v>
      </c>
      <c r="AM418" s="29">
        <f>VLOOKUP(A418,[28]Budget!A:L,11,FALSE)</f>
        <v>252506921</v>
      </c>
      <c r="AN418" s="29">
        <f>VLOOKUP(A418,[28]Budget!A:L,12,FALSE)</f>
        <v>277989740</v>
      </c>
      <c r="AP418" s="50">
        <f t="shared" si="7"/>
        <v>0</v>
      </c>
    </row>
    <row r="419" spans="1:42" ht="21" customHeight="1" x14ac:dyDescent="0.25">
      <c r="A419" s="43">
        <v>539</v>
      </c>
      <c r="B419" s="44" t="s">
        <v>106</v>
      </c>
      <c r="C419" s="44" t="s">
        <v>323</v>
      </c>
      <c r="D419" s="44" t="s">
        <v>448</v>
      </c>
      <c r="E419" s="44" t="s">
        <v>941</v>
      </c>
      <c r="F419" s="44" t="s">
        <v>437</v>
      </c>
      <c r="G419" s="44" t="s">
        <v>1</v>
      </c>
      <c r="H419" s="44" t="s">
        <v>447</v>
      </c>
      <c r="I419" s="44" t="s">
        <v>1</v>
      </c>
      <c r="J419" s="51" t="s">
        <v>17</v>
      </c>
      <c r="K419" s="51" t="s">
        <v>17</v>
      </c>
      <c r="L419" s="52" t="s">
        <v>26</v>
      </c>
      <c r="M419" s="51" t="s">
        <v>17</v>
      </c>
      <c r="N419" s="54" t="s">
        <v>17</v>
      </c>
      <c r="O419" s="47" t="str">
        <f>VLOOKUP(A419,'[28]191-2022-23'!A:P,13,FALSE)</f>
        <v>Qualified</v>
      </c>
      <c r="Q419" s="2" t="str">
        <f>VLOOKUP(A419,'[28]Audit information - OS'!A:J,4,FALSE)</f>
        <v>Unchanged</v>
      </c>
      <c r="R419" s="2" t="s">
        <v>18</v>
      </c>
      <c r="S419" s="2" t="s">
        <v>29</v>
      </c>
      <c r="T419" s="48" t="str">
        <f>VLOOKUP(A419,'[28]Audit information - OS'!A:K,5,FALSE)</f>
        <v>Financially unqualified with findings on predetermined objectives and/or compliance with laws and regulations</v>
      </c>
      <c r="U419" s="48">
        <f>VLOOKUP(A419,'[28]Audit information - OS'!A:L,6,FALSE)</f>
        <v>0</v>
      </c>
      <c r="V419" s="48">
        <f>VLOOKUP(A419,'[28]Audit information - OS'!A:M,7,FALSE)</f>
        <v>0</v>
      </c>
      <c r="W419" s="48" t="str">
        <f>VLOOKUP(A419,'[28]Audit information - OS'!A:N,2,FALSE)</f>
        <v>Financially unqualified with findings on predetermined objectives and/or compliance with laws and regulations</v>
      </c>
      <c r="X419" s="48" t="str">
        <f>VLOOKUP(A419,'[28]Audit information - OS'!A:O,3,FALSE)</f>
        <v>2024/07/31</v>
      </c>
      <c r="Y419" s="2" t="e">
        <f>VLOOKUP(A419,'[28]AGSA - SOE'!A:A,1,FALSE)</f>
        <v>#N/A</v>
      </c>
      <c r="Z419" s="2">
        <f>(IFERROR(VLOOKUP(A419,'[28]KSD auditees'!A:A,1,FALSE),"0"))</f>
        <v>539</v>
      </c>
      <c r="AA419" s="29">
        <f>VLOOKUP(A419,[28]Budget!A:L,10,FALSE)</f>
        <v>2275095000</v>
      </c>
      <c r="AB419" s="49" t="str">
        <f>IF(_xlfn.XLOOKUP(A419,'[28]Outstanding audits'!A:A,'[28]Outstanding audits'!A:A,"",0)="","No","Yes")</f>
        <v>No</v>
      </c>
      <c r="AC419" s="29">
        <f>_xlfn.XLOOKUP(A419,'[28]Budget 18-19'!A:A,'[28]Budget 18-19'!J:J,"0")</f>
        <v>1083343000</v>
      </c>
      <c r="AD419" s="49" t="str">
        <f>_xlfn.XLOOKUP(A419,'[28]ASMIS 2022-23'!A:A,'[28]ASMIS 2022-23'!I:I,"",0)</f>
        <v>Unqualified with findings</v>
      </c>
      <c r="AJ419" s="29">
        <f>_xlfn.XLOOKUP(A419,'[28]Budget 22-23'!A:A,'[28]Budget 22-23'!J:J,"0")</f>
        <v>2001671000</v>
      </c>
      <c r="AM419" s="29">
        <f>VLOOKUP(A419,[28]Budget!A:L,11,FALSE)</f>
        <v>15073000</v>
      </c>
      <c r="AN419" s="29">
        <f>VLOOKUP(A419,[28]Budget!A:L,12,FALSE)</f>
        <v>2260022000</v>
      </c>
      <c r="AP419" s="50">
        <f t="shared" si="7"/>
        <v>0</v>
      </c>
    </row>
    <row r="420" spans="1:42" ht="30" customHeight="1" x14ac:dyDescent="0.25">
      <c r="A420" s="81"/>
      <c r="B420" s="82"/>
      <c r="C420" s="82"/>
      <c r="D420" s="82"/>
      <c r="E420" s="82"/>
      <c r="F420" s="82"/>
      <c r="G420" s="82"/>
      <c r="H420" s="82"/>
      <c r="I420" s="82"/>
      <c r="J420" s="83"/>
      <c r="K420" s="84"/>
      <c r="L420" s="83"/>
      <c r="M420" s="83"/>
      <c r="N420" s="85"/>
      <c r="O420" s="85"/>
      <c r="T420" s="48"/>
      <c r="U420" s="48"/>
      <c r="V420" s="48"/>
      <c r="W420" s="48"/>
      <c r="X420" s="48"/>
      <c r="AB420" s="49"/>
      <c r="AC420" s="49"/>
      <c r="AD420" s="49"/>
    </row>
    <row r="421" spans="1:42" ht="30" customHeight="1" x14ac:dyDescent="0.25">
      <c r="A421" s="81"/>
      <c r="B421" s="82"/>
      <c r="C421" s="82"/>
      <c r="D421" s="82"/>
      <c r="E421" s="82"/>
      <c r="F421" s="82"/>
      <c r="G421" s="82"/>
      <c r="H421" s="82"/>
      <c r="I421" s="82"/>
      <c r="J421" s="83"/>
      <c r="K421" s="83"/>
      <c r="L421" s="83"/>
      <c r="M421" s="85"/>
      <c r="N421" s="83"/>
      <c r="O421" s="83"/>
      <c r="T421" s="48"/>
      <c r="U421" s="48"/>
      <c r="V421" s="48"/>
      <c r="W421" s="48"/>
      <c r="X421" s="48"/>
      <c r="AB421" s="49"/>
      <c r="AC421" s="49"/>
      <c r="AD421" s="49"/>
    </row>
    <row r="422" spans="1:42" ht="30" customHeight="1" x14ac:dyDescent="0.25">
      <c r="A422" s="81"/>
      <c r="B422" s="82"/>
      <c r="C422" s="82"/>
      <c r="D422" s="82"/>
      <c r="E422" s="82"/>
      <c r="F422" s="82"/>
      <c r="G422" s="82"/>
      <c r="H422" s="82"/>
      <c r="I422" s="82"/>
      <c r="J422" s="83"/>
      <c r="K422" s="84"/>
      <c r="L422" s="83"/>
      <c r="M422" s="83"/>
      <c r="N422" s="84"/>
      <c r="O422" s="84"/>
      <c r="T422" s="48"/>
      <c r="U422" s="48"/>
      <c r="V422" s="48"/>
      <c r="W422" s="48"/>
      <c r="X422" s="48"/>
      <c r="AB422" s="49"/>
      <c r="AC422" s="49"/>
      <c r="AD422" s="49"/>
    </row>
    <row r="423" spans="1:42" ht="25.15" customHeight="1" x14ac:dyDescent="0.25">
      <c r="T423" s="48"/>
    </row>
    <row r="424" spans="1:42" ht="5.25" customHeight="1" x14ac:dyDescent="0.25"/>
    <row r="425" spans="1:42" ht="12" customHeight="1" x14ac:dyDescent="0.25">
      <c r="B425" s="364" t="s">
        <v>1601</v>
      </c>
      <c r="C425" s="364"/>
      <c r="G425" s="365" t="s">
        <v>423</v>
      </c>
      <c r="H425" s="365"/>
      <c r="I425" s="365"/>
      <c r="Q425" s="364"/>
      <c r="R425" s="364"/>
      <c r="S425" s="364"/>
      <c r="T425" s="364"/>
    </row>
  </sheetData>
  <autoFilter ref="A4:AP419" xr:uid="{00000000-0001-0000-0100-000000000000}"/>
  <mergeCells count="7">
    <mergeCell ref="A1:E1"/>
    <mergeCell ref="G1:T1"/>
    <mergeCell ref="B2:E2"/>
    <mergeCell ref="G2:P2"/>
    <mergeCell ref="B425:C425"/>
    <mergeCell ref="G425:I425"/>
    <mergeCell ref="Q425:T425"/>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E8FDD-44EE-4F30-8DA6-B5276E4585E8}">
  <sheetPr>
    <tabColor theme="5" tint="0.59999389629810485"/>
  </sheetPr>
  <dimension ref="A1:W799"/>
  <sheetViews>
    <sheetView showGridLines="0" topLeftCell="H790" workbookViewId="0">
      <selection activeCell="R799" sqref="R799"/>
    </sheetView>
  </sheetViews>
  <sheetFormatPr defaultColWidth="8.85546875" defaultRowHeight="15" x14ac:dyDescent="0.25"/>
  <cols>
    <col min="1" max="1" width="5.42578125" style="2" customWidth="1"/>
    <col min="2" max="2" width="18.85546875" style="2" customWidth="1"/>
    <col min="3" max="3" width="16.140625" style="2" customWidth="1"/>
    <col min="4" max="4" width="10.85546875" style="2" customWidth="1"/>
    <col min="5" max="5" width="0.140625" style="2" customWidth="1"/>
    <col min="6" max="6" width="11" style="2" customWidth="1"/>
    <col min="7" max="7" width="6.42578125" style="2" customWidth="1"/>
    <col min="8" max="8" width="5.42578125" style="2" customWidth="1"/>
    <col min="9" max="9" width="8" style="2" customWidth="1"/>
    <col min="10" max="11" width="8.140625" style="2" customWidth="1"/>
    <col min="12" max="12" width="8" style="2" customWidth="1"/>
    <col min="13" max="13" width="9.28515625" style="2" customWidth="1"/>
    <col min="14" max="14" width="8" style="2" customWidth="1"/>
    <col min="15" max="15" width="27.28515625" style="2" customWidth="1"/>
    <col min="16" max="16" width="16.140625" style="2" customWidth="1"/>
    <col min="17" max="17" width="8.85546875" style="2"/>
    <col min="18" max="18" width="12.42578125" style="2" customWidth="1"/>
    <col min="19" max="19" width="14.5703125" style="2" bestFit="1" customWidth="1"/>
    <col min="20" max="20" width="11.140625" style="2" bestFit="1" customWidth="1"/>
    <col min="21" max="21" width="8.85546875" style="2"/>
    <col min="22" max="22" width="11.140625" style="2" bestFit="1" customWidth="1"/>
    <col min="23" max="23" width="14.42578125" style="2" bestFit="1" customWidth="1"/>
    <col min="24" max="16384" width="8.85546875" style="2"/>
  </cols>
  <sheetData>
    <row r="1" spans="1:23" ht="54" customHeight="1" x14ac:dyDescent="0.25">
      <c r="A1" s="87"/>
      <c r="B1" s="87"/>
      <c r="C1" s="87"/>
      <c r="D1" s="87"/>
      <c r="E1" s="88" t="s">
        <v>1602</v>
      </c>
      <c r="F1" s="88"/>
      <c r="G1" s="88"/>
      <c r="H1" s="88"/>
      <c r="I1" s="88"/>
      <c r="J1" s="88"/>
      <c r="K1" s="89"/>
      <c r="L1" s="88"/>
      <c r="M1" s="88"/>
      <c r="N1" s="88"/>
      <c r="O1" s="88"/>
    </row>
    <row r="2" spans="1:23" ht="19.5" customHeight="1" x14ac:dyDescent="0.25">
      <c r="A2" s="90" t="s">
        <v>1510</v>
      </c>
      <c r="B2" s="91"/>
      <c r="C2" s="91"/>
      <c r="D2" s="91"/>
      <c r="H2" s="90" t="s">
        <v>1603</v>
      </c>
      <c r="I2" s="91"/>
      <c r="J2" s="91"/>
      <c r="K2" s="91"/>
      <c r="L2" s="91"/>
    </row>
    <row r="3" spans="1:23" ht="32.25" customHeight="1" x14ac:dyDescent="0.25">
      <c r="A3" s="92" t="s">
        <v>1</v>
      </c>
      <c r="B3" s="93" t="s">
        <v>1</v>
      </c>
      <c r="C3" s="94" t="s">
        <v>1</v>
      </c>
      <c r="D3" s="95" t="s">
        <v>1</v>
      </c>
      <c r="E3" s="96" t="s">
        <v>1</v>
      </c>
      <c r="F3" s="96"/>
      <c r="G3" s="95" t="s">
        <v>1</v>
      </c>
      <c r="H3" s="95" t="s">
        <v>1</v>
      </c>
      <c r="I3" s="95" t="s">
        <v>1</v>
      </c>
      <c r="J3" s="95" t="s">
        <v>1</v>
      </c>
      <c r="K3" s="95" t="s">
        <v>1</v>
      </c>
      <c r="L3" s="92" t="s">
        <v>1</v>
      </c>
      <c r="M3" s="93" t="s">
        <v>1</v>
      </c>
      <c r="N3" s="93" t="s">
        <v>1</v>
      </c>
      <c r="O3" s="93" t="s">
        <v>1</v>
      </c>
    </row>
    <row r="4" spans="1:23" ht="58.5" customHeight="1" x14ac:dyDescent="0.25">
      <c r="A4" s="97" t="s">
        <v>11</v>
      </c>
      <c r="B4" s="98" t="s">
        <v>3</v>
      </c>
      <c r="C4" s="99" t="s">
        <v>424</v>
      </c>
      <c r="D4" s="100" t="s">
        <v>425</v>
      </c>
      <c r="E4" s="101" t="s">
        <v>426</v>
      </c>
      <c r="F4" s="101"/>
      <c r="G4" s="100" t="s">
        <v>427</v>
      </c>
      <c r="H4" s="100" t="s">
        <v>300</v>
      </c>
      <c r="I4" s="100" t="s">
        <v>428</v>
      </c>
      <c r="J4" s="100" t="s">
        <v>429</v>
      </c>
      <c r="K4" s="100" t="s">
        <v>430</v>
      </c>
      <c r="L4" s="97" t="s">
        <v>426</v>
      </c>
      <c r="M4" s="98" t="s">
        <v>431</v>
      </c>
      <c r="N4" s="98" t="s">
        <v>432</v>
      </c>
      <c r="O4" s="102" t="s">
        <v>13</v>
      </c>
      <c r="P4" s="92" t="s">
        <v>433</v>
      </c>
      <c r="Q4" s="92" t="s">
        <v>434</v>
      </c>
      <c r="R4" s="48" t="s">
        <v>1604</v>
      </c>
      <c r="S4" s="56" t="s">
        <v>1605</v>
      </c>
      <c r="T4" s="103" t="s">
        <v>1606</v>
      </c>
      <c r="V4" s="103" t="s">
        <v>1607</v>
      </c>
      <c r="W4" s="56" t="s">
        <v>1608</v>
      </c>
    </row>
    <row r="5" spans="1:23" ht="19.5" customHeight="1" x14ac:dyDescent="0.25">
      <c r="A5" s="104">
        <v>1048</v>
      </c>
      <c r="B5" s="105" t="s">
        <v>435</v>
      </c>
      <c r="C5" s="106" t="s">
        <v>367</v>
      </c>
      <c r="D5" s="107" t="s">
        <v>1</v>
      </c>
      <c r="E5" s="107"/>
      <c r="F5" s="89" t="s">
        <v>436</v>
      </c>
      <c r="G5" s="89" t="s">
        <v>437</v>
      </c>
      <c r="H5" s="89" t="s">
        <v>438</v>
      </c>
      <c r="I5" s="89" t="s">
        <v>1</v>
      </c>
      <c r="J5" s="89" t="s">
        <v>439</v>
      </c>
      <c r="K5" s="89" t="s">
        <v>1</v>
      </c>
      <c r="L5" s="108" t="s">
        <v>436</v>
      </c>
      <c r="M5" s="109">
        <v>45535</v>
      </c>
      <c r="N5" s="109" t="s">
        <v>1</v>
      </c>
      <c r="O5" s="110" t="s">
        <v>1</v>
      </c>
      <c r="P5" s="2" t="e">
        <f>_xlfn.XLOOKUP(A5,'[29]completed audits GR APP'!B:B,'[29]completed audits GR APP'!E:E)</f>
        <v>#N/A</v>
      </c>
      <c r="R5" s="2">
        <f>COUNTIFS('[29]CM findings'!A:A,A5,'[29]CM findings'!H:H,116)</f>
        <v>0</v>
      </c>
      <c r="T5" s="2" t="e">
        <f>_xlfn.XLOOKUP(A5,'[29]completed audits GR APP'!B:B,'[29]completed audits GR APP'!B:B)</f>
        <v>#N/A</v>
      </c>
      <c r="W5" s="2" t="e">
        <f>_xlfn.XLOOKUP(A5,'[29]KSD auditees'!A:A,'[29]KSD auditees'!A:A)</f>
        <v>#N/A</v>
      </c>
    </row>
    <row r="6" spans="1:23" ht="26.25" customHeight="1" x14ac:dyDescent="0.25">
      <c r="A6" s="104">
        <v>496</v>
      </c>
      <c r="B6" s="105" t="s">
        <v>442</v>
      </c>
      <c r="C6" s="106" t="s">
        <v>323</v>
      </c>
      <c r="D6" s="107" t="s">
        <v>1</v>
      </c>
      <c r="E6" s="107"/>
      <c r="F6" s="89" t="s">
        <v>436</v>
      </c>
      <c r="G6" s="89" t="s">
        <v>437</v>
      </c>
      <c r="H6" s="89" t="s">
        <v>438</v>
      </c>
      <c r="I6" s="89" t="s">
        <v>1</v>
      </c>
      <c r="J6" s="89" t="s">
        <v>1527</v>
      </c>
      <c r="K6" s="89" t="s">
        <v>1</v>
      </c>
      <c r="L6" s="108" t="s">
        <v>436</v>
      </c>
      <c r="M6" s="109">
        <v>45443</v>
      </c>
      <c r="N6" s="109">
        <v>45504</v>
      </c>
      <c r="O6" s="110" t="s">
        <v>453</v>
      </c>
      <c r="P6" s="2" t="e">
        <f>_xlfn.XLOOKUP(A6,'[29]completed audits GR APP'!B:B,'[29]completed audits GR APP'!E:E)</f>
        <v>#N/A</v>
      </c>
      <c r="R6" s="2">
        <f>COUNTIFS('[29]CM findings'!A:A,A6,'[29]CM findings'!H:H,116)</f>
        <v>0</v>
      </c>
      <c r="T6" s="2" t="e">
        <f>_xlfn.XLOOKUP(A6,'[29]completed audits GR APP'!B:B,'[29]completed audits GR APP'!B:B)</f>
        <v>#N/A</v>
      </c>
      <c r="W6" s="2" t="e">
        <f>_xlfn.XLOOKUP(A6,'[29]KSD auditees'!A:A,'[29]KSD auditees'!A:A)</f>
        <v>#N/A</v>
      </c>
    </row>
    <row r="7" spans="1:23" ht="27.75" customHeight="1" x14ac:dyDescent="0.25">
      <c r="A7" s="104">
        <v>1292</v>
      </c>
      <c r="B7" s="105" t="s">
        <v>34</v>
      </c>
      <c r="C7" s="106" t="s">
        <v>379</v>
      </c>
      <c r="D7" s="107" t="s">
        <v>446</v>
      </c>
      <c r="E7" s="107"/>
      <c r="F7" s="89" t="s">
        <v>436</v>
      </c>
      <c r="G7" s="89" t="s">
        <v>437</v>
      </c>
      <c r="H7" s="89" t="s">
        <v>438</v>
      </c>
      <c r="I7" s="89" t="s">
        <v>28</v>
      </c>
      <c r="J7" s="89" t="s">
        <v>447</v>
      </c>
      <c r="K7" s="89" t="s">
        <v>1</v>
      </c>
      <c r="L7" s="108" t="s">
        <v>436</v>
      </c>
      <c r="M7" s="109">
        <v>45379</v>
      </c>
      <c r="N7" s="109">
        <v>45443</v>
      </c>
      <c r="O7" s="110" t="s">
        <v>26</v>
      </c>
      <c r="P7" s="2" t="str">
        <f>_xlfn.XLOOKUP(A7,'[29]completed audits GR APP'!B:B,'[29]completed audits GR APP'!E:E)</f>
        <v>Public entities</v>
      </c>
      <c r="Q7" s="111" t="s">
        <v>441</v>
      </c>
      <c r="R7" s="2">
        <f>COUNTIFS('[29]CM findings'!A:A,A7,'[29]CM findings'!H:H,116)</f>
        <v>0</v>
      </c>
      <c r="S7" s="2">
        <v>1</v>
      </c>
      <c r="T7" s="2">
        <f>_xlfn.XLOOKUP(A7,'[29]completed audits GR APP'!B:B,'[29]completed audits GR APP'!B:B)</f>
        <v>1292</v>
      </c>
      <c r="V7" s="2">
        <v>1</v>
      </c>
      <c r="W7" s="2">
        <f>_xlfn.XLOOKUP(A7,'[29]KSD auditees'!A:A,'[29]KSD auditees'!A:A)</f>
        <v>1292</v>
      </c>
    </row>
    <row r="8" spans="1:23" ht="26.25" customHeight="1" x14ac:dyDescent="0.25">
      <c r="A8" s="104">
        <v>1219</v>
      </c>
      <c r="B8" s="105" t="s">
        <v>449</v>
      </c>
      <c r="C8" s="106" t="s">
        <v>450</v>
      </c>
      <c r="D8" s="107" t="s">
        <v>1</v>
      </c>
      <c r="E8" s="107"/>
      <c r="F8" s="89" t="s">
        <v>436</v>
      </c>
      <c r="G8" s="89" t="s">
        <v>438</v>
      </c>
      <c r="H8" s="89" t="s">
        <v>438</v>
      </c>
      <c r="I8" s="89" t="s">
        <v>1</v>
      </c>
      <c r="J8" s="89" t="s">
        <v>1</v>
      </c>
      <c r="K8" s="89" t="s">
        <v>1</v>
      </c>
      <c r="L8" s="108" t="s">
        <v>436</v>
      </c>
      <c r="M8" s="109">
        <v>45443</v>
      </c>
      <c r="N8" s="109">
        <v>45503</v>
      </c>
      <c r="O8" s="110" t="s">
        <v>445</v>
      </c>
      <c r="P8" s="2" t="str">
        <f>_xlfn.XLOOKUP(A8,'[29]completed audits GR APP'!B:B,'[29]completed audits GR APP'!E:E)</f>
        <v>Public entities</v>
      </c>
      <c r="Q8" s="111" t="s">
        <v>441</v>
      </c>
      <c r="R8" s="2">
        <f>COUNTIFS('[29]CM findings'!A:A,A8,'[29]CM findings'!H:H,116)</f>
        <v>0</v>
      </c>
      <c r="S8" s="2">
        <v>1</v>
      </c>
      <c r="T8" s="2">
        <f>_xlfn.XLOOKUP(A8,'[29]completed audits GR APP'!B:B,'[29]completed audits GR APP'!B:B)</f>
        <v>1219</v>
      </c>
      <c r="W8" s="2" t="e">
        <f>_xlfn.XLOOKUP(A8,'[29]KSD auditees'!A:A,'[29]KSD auditees'!A:A)</f>
        <v>#N/A</v>
      </c>
    </row>
    <row r="9" spans="1:23" ht="27" customHeight="1" x14ac:dyDescent="0.25">
      <c r="A9" s="104">
        <v>230</v>
      </c>
      <c r="B9" s="105" t="s">
        <v>455</v>
      </c>
      <c r="C9" s="106" t="s">
        <v>326</v>
      </c>
      <c r="D9" s="107" t="s">
        <v>1</v>
      </c>
      <c r="E9" s="107"/>
      <c r="F9" s="89" t="s">
        <v>436</v>
      </c>
      <c r="G9" s="89" t="s">
        <v>438</v>
      </c>
      <c r="H9" s="89" t="s">
        <v>438</v>
      </c>
      <c r="I9" s="89" t="s">
        <v>456</v>
      </c>
      <c r="J9" s="89" t="s">
        <v>1</v>
      </c>
      <c r="K9" s="89" t="s">
        <v>1</v>
      </c>
      <c r="L9" s="108" t="s">
        <v>436</v>
      </c>
      <c r="M9" s="109">
        <v>45443</v>
      </c>
      <c r="N9" s="109">
        <v>45504</v>
      </c>
      <c r="O9" s="110" t="s">
        <v>445</v>
      </c>
      <c r="P9" s="2" t="str">
        <f>_xlfn.XLOOKUP(A9,'[29]completed audits GR APP'!B:B,'[29]completed audits GR APP'!E:E)</f>
        <v>Departments</v>
      </c>
      <c r="Q9" s="111" t="s">
        <v>441</v>
      </c>
      <c r="R9" s="2">
        <f>COUNTIFS('[29]CM findings'!A:A,A9,'[29]CM findings'!H:H,116)</f>
        <v>0</v>
      </c>
      <c r="S9" s="2">
        <v>1</v>
      </c>
      <c r="T9" s="2">
        <f>_xlfn.XLOOKUP(A9,'[29]completed audits GR APP'!B:B,'[29]completed audits GR APP'!B:B)</f>
        <v>230</v>
      </c>
      <c r="W9" s="2" t="e">
        <f>_xlfn.XLOOKUP(A9,'[29]KSD auditees'!A:A,'[29]KSD auditees'!A:A)</f>
        <v>#N/A</v>
      </c>
    </row>
    <row r="10" spans="1:23" ht="43.5" customHeight="1" x14ac:dyDescent="0.25">
      <c r="A10" s="104">
        <v>104</v>
      </c>
      <c r="B10" s="105" t="s">
        <v>457</v>
      </c>
      <c r="C10" s="106" t="s">
        <v>326</v>
      </c>
      <c r="D10" s="107" t="s">
        <v>1</v>
      </c>
      <c r="E10" s="107"/>
      <c r="F10" s="89" t="s">
        <v>436</v>
      </c>
      <c r="G10" s="89" t="s">
        <v>438</v>
      </c>
      <c r="H10" s="89" t="s">
        <v>438</v>
      </c>
      <c r="I10" s="89" t="s">
        <v>458</v>
      </c>
      <c r="J10" s="89" t="s">
        <v>1</v>
      </c>
      <c r="K10" s="89" t="s">
        <v>1</v>
      </c>
      <c r="L10" s="108" t="s">
        <v>436</v>
      </c>
      <c r="M10" s="109">
        <v>45443</v>
      </c>
      <c r="N10" s="109">
        <v>45504</v>
      </c>
      <c r="O10" s="110" t="s">
        <v>445</v>
      </c>
      <c r="P10" s="2" t="str">
        <f>_xlfn.XLOOKUP(A10,'[29]completed audits GR APP'!B:B,'[29]completed audits GR APP'!E:E)</f>
        <v>Departments</v>
      </c>
      <c r="Q10" s="111" t="s">
        <v>441</v>
      </c>
      <c r="R10" s="2">
        <f>COUNTIFS('[29]CM findings'!A:A,A10,'[29]CM findings'!H:H,116)</f>
        <v>0</v>
      </c>
      <c r="S10" s="2">
        <v>1</v>
      </c>
      <c r="T10" s="2">
        <f>_xlfn.XLOOKUP(A10,'[29]completed audits GR APP'!B:B,'[29]completed audits GR APP'!B:B)</f>
        <v>104</v>
      </c>
      <c r="V10" s="2">
        <v>1</v>
      </c>
      <c r="W10" s="2">
        <f>_xlfn.XLOOKUP(A10,'[29]KSD auditees'!A:A,'[29]KSD auditees'!A:A)</f>
        <v>104</v>
      </c>
    </row>
    <row r="11" spans="1:23" ht="18" customHeight="1" x14ac:dyDescent="0.25">
      <c r="A11" s="104">
        <v>175</v>
      </c>
      <c r="B11" s="105" t="s">
        <v>340</v>
      </c>
      <c r="C11" s="106" t="s">
        <v>326</v>
      </c>
      <c r="D11" s="107" t="s">
        <v>1</v>
      </c>
      <c r="E11" s="107"/>
      <c r="F11" s="89" t="s">
        <v>436</v>
      </c>
      <c r="G11" s="89" t="s">
        <v>438</v>
      </c>
      <c r="H11" s="89" t="s">
        <v>438</v>
      </c>
      <c r="I11" s="89" t="s">
        <v>151</v>
      </c>
      <c r="J11" s="89" t="s">
        <v>1</v>
      </c>
      <c r="K11" s="89" t="s">
        <v>1</v>
      </c>
      <c r="L11" s="108" t="s">
        <v>436</v>
      </c>
      <c r="M11" s="109">
        <v>45443</v>
      </c>
      <c r="N11" s="109">
        <v>45504</v>
      </c>
      <c r="O11" s="110" t="s">
        <v>26</v>
      </c>
      <c r="P11" s="2" t="str">
        <f>_xlfn.XLOOKUP(A11,'[29]completed audits GR APP'!B:B,'[29]completed audits GR APP'!E:E)</f>
        <v>Departments</v>
      </c>
      <c r="Q11" s="111" t="s">
        <v>441</v>
      </c>
      <c r="R11" s="2">
        <f>COUNTIFS('[29]CM findings'!A:A,A11,'[29]CM findings'!H:H,116)</f>
        <v>0</v>
      </c>
      <c r="S11" s="2">
        <v>1</v>
      </c>
      <c r="T11" s="2">
        <f>_xlfn.XLOOKUP(A11,'[29]completed audits GR APP'!B:B,'[29]completed audits GR APP'!B:B)</f>
        <v>175</v>
      </c>
      <c r="V11" s="2">
        <v>1</v>
      </c>
      <c r="W11" s="2">
        <f>_xlfn.XLOOKUP(A11,'[29]KSD auditees'!A:A,'[29]KSD auditees'!A:A)</f>
        <v>175</v>
      </c>
    </row>
    <row r="12" spans="1:23" ht="27" customHeight="1" x14ac:dyDescent="0.25">
      <c r="A12" s="104">
        <v>187</v>
      </c>
      <c r="B12" s="105" t="s">
        <v>459</v>
      </c>
      <c r="C12" s="106" t="s">
        <v>326</v>
      </c>
      <c r="D12" s="107" t="s">
        <v>1</v>
      </c>
      <c r="E12" s="107"/>
      <c r="F12" s="89" t="s">
        <v>436</v>
      </c>
      <c r="G12" s="89" t="s">
        <v>438</v>
      </c>
      <c r="H12" s="89" t="s">
        <v>438</v>
      </c>
      <c r="I12" s="89" t="s">
        <v>156</v>
      </c>
      <c r="J12" s="89" t="s">
        <v>1</v>
      </c>
      <c r="K12" s="89" t="s">
        <v>1</v>
      </c>
      <c r="L12" s="108" t="s">
        <v>436</v>
      </c>
      <c r="M12" s="109">
        <v>45443</v>
      </c>
      <c r="N12" s="109">
        <v>45504</v>
      </c>
      <c r="O12" s="110" t="s">
        <v>453</v>
      </c>
      <c r="P12" s="2" t="str">
        <f>_xlfn.XLOOKUP(A12,'[29]completed audits GR APP'!B:B,'[29]completed audits GR APP'!E:E)</f>
        <v>Departments</v>
      </c>
      <c r="Q12" s="111" t="s">
        <v>441</v>
      </c>
      <c r="R12" s="2">
        <f>COUNTIFS('[29]CM findings'!A:A,A12,'[29]CM findings'!H:H,116)</f>
        <v>0</v>
      </c>
      <c r="S12" s="2">
        <v>1</v>
      </c>
      <c r="T12" s="2">
        <f>_xlfn.XLOOKUP(A12,'[29]completed audits GR APP'!B:B,'[29]completed audits GR APP'!B:B)</f>
        <v>187</v>
      </c>
      <c r="V12" s="2">
        <v>1</v>
      </c>
      <c r="W12" s="2">
        <f>_xlfn.XLOOKUP(A12,'[29]KSD auditees'!A:A,'[29]KSD auditees'!A:A)</f>
        <v>187</v>
      </c>
    </row>
    <row r="13" spans="1:23" ht="26.25" customHeight="1" x14ac:dyDescent="0.25">
      <c r="A13" s="104">
        <v>6</v>
      </c>
      <c r="B13" s="105" t="s">
        <v>460</v>
      </c>
      <c r="C13" s="106" t="s">
        <v>326</v>
      </c>
      <c r="D13" s="107" t="s">
        <v>1</v>
      </c>
      <c r="E13" s="107"/>
      <c r="F13" s="89" t="s">
        <v>436</v>
      </c>
      <c r="G13" s="89" t="s">
        <v>438</v>
      </c>
      <c r="H13" s="89" t="s">
        <v>438</v>
      </c>
      <c r="I13" s="89" t="s">
        <v>461</v>
      </c>
      <c r="J13" s="89" t="s">
        <v>1</v>
      </c>
      <c r="K13" s="89" t="s">
        <v>1</v>
      </c>
      <c r="L13" s="108" t="s">
        <v>436</v>
      </c>
      <c r="M13" s="109">
        <v>45443</v>
      </c>
      <c r="N13" s="109">
        <v>45504</v>
      </c>
      <c r="O13" s="110" t="s">
        <v>445</v>
      </c>
      <c r="P13" s="2" t="str">
        <f>_xlfn.XLOOKUP(A13,'[29]completed audits GR APP'!B:B,'[29]completed audits GR APP'!E:E)</f>
        <v>Departments</v>
      </c>
      <c r="Q13" s="111" t="s">
        <v>441</v>
      </c>
      <c r="R13" s="2">
        <f>COUNTIFS('[29]CM findings'!A:A,A13,'[29]CM findings'!H:H,116)</f>
        <v>0</v>
      </c>
      <c r="S13" s="2">
        <v>1</v>
      </c>
      <c r="T13" s="2">
        <f>_xlfn.XLOOKUP(A13,'[29]completed audits GR APP'!B:B,'[29]completed audits GR APP'!B:B)</f>
        <v>6</v>
      </c>
      <c r="W13" s="2" t="e">
        <f>_xlfn.XLOOKUP(A13,'[29]KSD auditees'!A:A,'[29]KSD auditees'!A:A)</f>
        <v>#N/A</v>
      </c>
    </row>
    <row r="14" spans="1:23" ht="27.75" customHeight="1" x14ac:dyDescent="0.25">
      <c r="A14" s="104">
        <v>444</v>
      </c>
      <c r="B14" s="105" t="s">
        <v>1609</v>
      </c>
      <c r="C14" s="106" t="s">
        <v>326</v>
      </c>
      <c r="D14" s="107" t="s">
        <v>1</v>
      </c>
      <c r="E14" s="107"/>
      <c r="F14" s="89" t="s">
        <v>436</v>
      </c>
      <c r="G14" s="89" t="s">
        <v>438</v>
      </c>
      <c r="H14" s="89" t="s">
        <v>438</v>
      </c>
      <c r="I14" s="89" t="s">
        <v>452</v>
      </c>
      <c r="J14" s="89" t="s">
        <v>1</v>
      </c>
      <c r="K14" s="89" t="s">
        <v>1</v>
      </c>
      <c r="L14" s="108" t="s">
        <v>436</v>
      </c>
      <c r="M14" s="109">
        <v>45443</v>
      </c>
      <c r="N14" s="109">
        <v>45504</v>
      </c>
      <c r="O14" s="110" t="s">
        <v>445</v>
      </c>
      <c r="P14" s="2" t="str">
        <f>_xlfn.XLOOKUP(A14,'[29]completed audits GR APP'!B:B,'[29]completed audits GR APP'!E:E)</f>
        <v>Departments</v>
      </c>
      <c r="Q14" s="111" t="s">
        <v>441</v>
      </c>
      <c r="R14" s="2">
        <f>COUNTIFS('[29]CM findings'!A:A,A14,'[29]CM findings'!H:H,116)</f>
        <v>0</v>
      </c>
      <c r="S14" s="2">
        <v>1</v>
      </c>
      <c r="T14" s="2">
        <f>_xlfn.XLOOKUP(A14,'[29]completed audits GR APP'!B:B,'[29]completed audits GR APP'!B:B)</f>
        <v>444</v>
      </c>
      <c r="W14" s="2" t="e">
        <f>_xlfn.XLOOKUP(A14,'[29]KSD auditees'!A:A,'[29]KSD auditees'!A:A)</f>
        <v>#N/A</v>
      </c>
    </row>
    <row r="15" spans="1:23" ht="27" customHeight="1" x14ac:dyDescent="0.25">
      <c r="A15" s="104">
        <v>457</v>
      </c>
      <c r="B15" s="105" t="s">
        <v>462</v>
      </c>
      <c r="C15" s="106" t="s">
        <v>326</v>
      </c>
      <c r="D15" s="107" t="s">
        <v>1</v>
      </c>
      <c r="E15" s="107"/>
      <c r="F15" s="89" t="s">
        <v>436</v>
      </c>
      <c r="G15" s="89" t="s">
        <v>438</v>
      </c>
      <c r="H15" s="89" t="s">
        <v>438</v>
      </c>
      <c r="I15" s="89" t="s">
        <v>463</v>
      </c>
      <c r="J15" s="89" t="s">
        <v>1</v>
      </c>
      <c r="K15" s="89" t="s">
        <v>1</v>
      </c>
      <c r="L15" s="108" t="s">
        <v>436</v>
      </c>
      <c r="M15" s="109">
        <v>45443</v>
      </c>
      <c r="N15" s="109">
        <v>45504</v>
      </c>
      <c r="O15" s="110" t="s">
        <v>453</v>
      </c>
      <c r="P15" s="2" t="str">
        <f>_xlfn.XLOOKUP(A15,'[29]completed audits GR APP'!B:B,'[29]completed audits GR APP'!E:E)</f>
        <v>Departments</v>
      </c>
      <c r="Q15" s="111" t="s">
        <v>441</v>
      </c>
      <c r="R15" s="2">
        <f>COUNTIFS('[29]CM findings'!A:A,A15,'[29]CM findings'!H:H,116)</f>
        <v>0</v>
      </c>
      <c r="S15" s="2">
        <v>1</v>
      </c>
      <c r="T15" s="2">
        <f>_xlfn.XLOOKUP(A15,'[29]completed audits GR APP'!B:B,'[29]completed audits GR APP'!B:B)</f>
        <v>457</v>
      </c>
      <c r="W15" s="2" t="e">
        <f>_xlfn.XLOOKUP(A15,'[29]KSD auditees'!A:A,'[29]KSD auditees'!A:A)</f>
        <v>#N/A</v>
      </c>
    </row>
    <row r="16" spans="1:23" ht="26.25" customHeight="1" x14ac:dyDescent="0.25">
      <c r="A16" s="104">
        <v>482</v>
      </c>
      <c r="B16" s="105" t="s">
        <v>464</v>
      </c>
      <c r="C16" s="106" t="s">
        <v>326</v>
      </c>
      <c r="D16" s="107" t="s">
        <v>1</v>
      </c>
      <c r="E16" s="107"/>
      <c r="F16" s="89" t="s">
        <v>436</v>
      </c>
      <c r="G16" s="89" t="s">
        <v>438</v>
      </c>
      <c r="H16" s="89" t="s">
        <v>438</v>
      </c>
      <c r="I16" s="89" t="s">
        <v>465</v>
      </c>
      <c r="J16" s="89" t="s">
        <v>1</v>
      </c>
      <c r="K16" s="89" t="s">
        <v>1</v>
      </c>
      <c r="L16" s="108" t="s">
        <v>436</v>
      </c>
      <c r="M16" s="109">
        <v>45443</v>
      </c>
      <c r="N16" s="109">
        <v>45504</v>
      </c>
      <c r="O16" s="110" t="s">
        <v>453</v>
      </c>
      <c r="P16" s="2" t="str">
        <f>_xlfn.XLOOKUP(A16,'[29]completed audits GR APP'!B:B,'[29]completed audits GR APP'!E:E)</f>
        <v>Departments</v>
      </c>
      <c r="Q16" s="111" t="s">
        <v>441</v>
      </c>
      <c r="R16" s="2">
        <f>COUNTIFS('[29]CM findings'!A:A,A16,'[29]CM findings'!H:H,116)</f>
        <v>0</v>
      </c>
      <c r="S16" s="2">
        <v>1</v>
      </c>
      <c r="T16" s="2">
        <f>_xlfn.XLOOKUP(A16,'[29]completed audits GR APP'!B:B,'[29]completed audits GR APP'!B:B)</f>
        <v>482</v>
      </c>
      <c r="W16" s="2" t="e">
        <f>_xlfn.XLOOKUP(A16,'[29]KSD auditees'!A:A,'[29]KSD auditees'!A:A)</f>
        <v>#N/A</v>
      </c>
    </row>
    <row r="17" spans="1:23" ht="27" customHeight="1" x14ac:dyDescent="0.25">
      <c r="A17" s="104">
        <v>515</v>
      </c>
      <c r="B17" s="105" t="s">
        <v>396</v>
      </c>
      <c r="C17" s="106" t="s">
        <v>326</v>
      </c>
      <c r="D17" s="107" t="s">
        <v>1</v>
      </c>
      <c r="E17" s="107"/>
      <c r="F17" s="89" t="s">
        <v>436</v>
      </c>
      <c r="G17" s="89" t="s">
        <v>438</v>
      </c>
      <c r="H17" s="89" t="s">
        <v>438</v>
      </c>
      <c r="I17" s="89" t="s">
        <v>209</v>
      </c>
      <c r="J17" s="89" t="s">
        <v>1</v>
      </c>
      <c r="K17" s="89" t="s">
        <v>1</v>
      </c>
      <c r="L17" s="108" t="s">
        <v>436</v>
      </c>
      <c r="M17" s="109">
        <v>45443</v>
      </c>
      <c r="N17" s="109">
        <v>45504</v>
      </c>
      <c r="O17" s="110" t="s">
        <v>453</v>
      </c>
      <c r="P17" s="2" t="str">
        <f>_xlfn.XLOOKUP(A17,'[29]completed audits GR APP'!B:B,'[29]completed audits GR APP'!E:E)</f>
        <v>Departments</v>
      </c>
      <c r="Q17" s="111" t="s">
        <v>441</v>
      </c>
      <c r="R17" s="2">
        <f>COUNTIFS('[29]CM findings'!A:A,A17,'[29]CM findings'!H:H,116)</f>
        <v>0</v>
      </c>
      <c r="S17" s="2">
        <v>1</v>
      </c>
      <c r="T17" s="2">
        <f>_xlfn.XLOOKUP(A17,'[29]completed audits GR APP'!B:B,'[29]completed audits GR APP'!B:B)</f>
        <v>515</v>
      </c>
      <c r="V17" s="2">
        <v>1</v>
      </c>
      <c r="W17" s="2">
        <f>_xlfn.XLOOKUP(A17,'[29]KSD auditees'!A:A,'[29]KSD auditees'!A:A)</f>
        <v>515</v>
      </c>
    </row>
    <row r="18" spans="1:23" ht="27" customHeight="1" x14ac:dyDescent="0.25">
      <c r="A18" s="104">
        <v>1293</v>
      </c>
      <c r="B18" s="105" t="s">
        <v>44</v>
      </c>
      <c r="C18" s="106" t="s">
        <v>379</v>
      </c>
      <c r="D18" s="107" t="s">
        <v>1</v>
      </c>
      <c r="E18" s="107"/>
      <c r="F18" s="89" t="s">
        <v>436</v>
      </c>
      <c r="G18" s="89" t="s">
        <v>437</v>
      </c>
      <c r="H18" s="89" t="s">
        <v>438</v>
      </c>
      <c r="I18" s="89" t="s">
        <v>28</v>
      </c>
      <c r="J18" s="89" t="s">
        <v>447</v>
      </c>
      <c r="K18" s="89" t="s">
        <v>1</v>
      </c>
      <c r="L18" s="108" t="s">
        <v>436</v>
      </c>
      <c r="M18" s="109">
        <v>45382</v>
      </c>
      <c r="N18" s="109">
        <v>45443</v>
      </c>
      <c r="O18" s="110" t="s">
        <v>26</v>
      </c>
      <c r="P18" s="2" t="str">
        <f>_xlfn.XLOOKUP(A18,'[29]completed audits GR APP'!B:B,'[29]completed audits GR APP'!E:E)</f>
        <v>Public entities</v>
      </c>
      <c r="Q18" s="111" t="s">
        <v>441</v>
      </c>
      <c r="R18" s="2">
        <f>COUNTIFS('[29]CM findings'!A:A,A18,'[29]CM findings'!H:H,116)</f>
        <v>0</v>
      </c>
      <c r="S18" s="2">
        <v>1</v>
      </c>
      <c r="T18" s="2">
        <f>_xlfn.XLOOKUP(A18,'[29]completed audits GR APP'!B:B,'[29]completed audits GR APP'!B:B)</f>
        <v>1293</v>
      </c>
      <c r="V18" s="2">
        <v>1</v>
      </c>
      <c r="W18" s="2">
        <f>_xlfn.XLOOKUP(A18,'[29]KSD auditees'!A:A,'[29]KSD auditees'!A:A)</f>
        <v>1293</v>
      </c>
    </row>
    <row r="19" spans="1:23" ht="27" customHeight="1" x14ac:dyDescent="0.25">
      <c r="A19" s="104">
        <v>1138</v>
      </c>
      <c r="B19" s="105" t="s">
        <v>466</v>
      </c>
      <c r="C19" s="106" t="s">
        <v>450</v>
      </c>
      <c r="D19" s="107" t="s">
        <v>1</v>
      </c>
      <c r="E19" s="107"/>
      <c r="F19" s="89" t="s">
        <v>436</v>
      </c>
      <c r="G19" s="89" t="s">
        <v>438</v>
      </c>
      <c r="H19" s="89" t="s">
        <v>438</v>
      </c>
      <c r="I19" s="89" t="s">
        <v>534</v>
      </c>
      <c r="J19" s="89" t="s">
        <v>1</v>
      </c>
      <c r="K19" s="89" t="s">
        <v>1</v>
      </c>
      <c r="L19" s="108" t="s">
        <v>436</v>
      </c>
      <c r="M19" s="109">
        <v>45443</v>
      </c>
      <c r="N19" s="109">
        <v>45504</v>
      </c>
      <c r="O19" s="110" t="s">
        <v>445</v>
      </c>
      <c r="P19" s="2" t="str">
        <f>_xlfn.XLOOKUP(A19,'[29]completed audits GR APP'!B:B,'[29]completed audits GR APP'!E:E)</f>
        <v>Public entities</v>
      </c>
      <c r="Q19" s="111" t="s">
        <v>441</v>
      </c>
      <c r="R19" s="2">
        <f>COUNTIFS('[29]CM findings'!A:A,A19,'[29]CM findings'!H:H,116)</f>
        <v>0</v>
      </c>
      <c r="S19" s="2">
        <v>1</v>
      </c>
      <c r="T19" s="2">
        <f>_xlfn.XLOOKUP(A19,'[29]completed audits GR APP'!B:B,'[29]completed audits GR APP'!B:B)</f>
        <v>1138</v>
      </c>
      <c r="W19" s="2" t="e">
        <f>_xlfn.XLOOKUP(A19,'[29]KSD auditees'!A:A,'[29]KSD auditees'!A:A)</f>
        <v>#N/A</v>
      </c>
    </row>
    <row r="20" spans="1:23" ht="27" customHeight="1" x14ac:dyDescent="0.25">
      <c r="A20" s="104">
        <v>100</v>
      </c>
      <c r="B20" s="105" t="s">
        <v>467</v>
      </c>
      <c r="C20" s="106" t="s">
        <v>450</v>
      </c>
      <c r="D20" s="107" t="s">
        <v>1</v>
      </c>
      <c r="E20" s="107"/>
      <c r="F20" s="89" t="s">
        <v>436</v>
      </c>
      <c r="G20" s="89" t="s">
        <v>438</v>
      </c>
      <c r="H20" s="89" t="s">
        <v>438</v>
      </c>
      <c r="I20" s="89" t="s">
        <v>1</v>
      </c>
      <c r="J20" s="89" t="s">
        <v>1</v>
      </c>
      <c r="K20" s="89" t="s">
        <v>1</v>
      </c>
      <c r="L20" s="108" t="s">
        <v>436</v>
      </c>
      <c r="M20" s="109">
        <v>45443</v>
      </c>
      <c r="N20" s="109">
        <v>45504</v>
      </c>
      <c r="O20" s="110" t="s">
        <v>453</v>
      </c>
      <c r="P20" s="2" t="str">
        <f>_xlfn.XLOOKUP(A20,'[29]completed audits GR APP'!B:B,'[29]completed audits GR APP'!E:E)</f>
        <v>Public entities</v>
      </c>
      <c r="Q20" s="111" t="s">
        <v>441</v>
      </c>
      <c r="R20" s="2">
        <f>COUNTIFS('[29]CM findings'!A:A,A20,'[29]CM findings'!H:H,116)</f>
        <v>0</v>
      </c>
      <c r="S20" s="2">
        <v>1</v>
      </c>
      <c r="T20" s="2">
        <f>_xlfn.XLOOKUP(A20,'[29]completed audits GR APP'!B:B,'[29]completed audits GR APP'!B:B)</f>
        <v>100</v>
      </c>
      <c r="W20" s="2" t="e">
        <f>_xlfn.XLOOKUP(A20,'[29]KSD auditees'!A:A,'[29]KSD auditees'!A:A)</f>
        <v>#N/A</v>
      </c>
    </row>
    <row r="21" spans="1:23" ht="26.25" customHeight="1" x14ac:dyDescent="0.25">
      <c r="A21" s="104">
        <v>151</v>
      </c>
      <c r="B21" s="105" t="s">
        <v>468</v>
      </c>
      <c r="C21" s="106" t="s">
        <v>325</v>
      </c>
      <c r="D21" s="107" t="s">
        <v>1</v>
      </c>
      <c r="E21" s="107"/>
      <c r="F21" s="89" t="s">
        <v>436</v>
      </c>
      <c r="G21" s="89" t="s">
        <v>438</v>
      </c>
      <c r="H21" s="89" t="s">
        <v>438</v>
      </c>
      <c r="I21" s="89" t="s">
        <v>1</v>
      </c>
      <c r="J21" s="89" t="s">
        <v>1</v>
      </c>
      <c r="K21" s="89" t="s">
        <v>1</v>
      </c>
      <c r="L21" s="108" t="s">
        <v>436</v>
      </c>
      <c r="M21" s="109">
        <v>45443</v>
      </c>
      <c r="N21" s="109">
        <v>45504</v>
      </c>
      <c r="O21" s="110" t="s">
        <v>445</v>
      </c>
      <c r="P21" s="2" t="e">
        <f>_xlfn.XLOOKUP(A21,'[29]completed audits GR APP'!B:B,'[29]completed audits GR APP'!E:E)</f>
        <v>#N/A</v>
      </c>
      <c r="R21" s="2">
        <f>COUNTIFS('[29]CM findings'!A:A,A21,'[29]CM findings'!H:H,116)</f>
        <v>0</v>
      </c>
      <c r="T21" s="2" t="e">
        <f>_xlfn.XLOOKUP(A21,'[29]completed audits GR APP'!B:B,'[29]completed audits GR APP'!B:B)</f>
        <v>#N/A</v>
      </c>
      <c r="W21" s="2" t="e">
        <f>_xlfn.XLOOKUP(A21,'[29]KSD auditees'!A:A,'[29]KSD auditees'!A:A)</f>
        <v>#N/A</v>
      </c>
    </row>
    <row r="22" spans="1:23" ht="27" customHeight="1" x14ac:dyDescent="0.25">
      <c r="A22" s="104">
        <v>1365</v>
      </c>
      <c r="B22" s="105" t="s">
        <v>469</v>
      </c>
      <c r="C22" s="106" t="s">
        <v>352</v>
      </c>
      <c r="D22" s="107" t="s">
        <v>1</v>
      </c>
      <c r="E22" s="107"/>
      <c r="F22" s="89" t="s">
        <v>436</v>
      </c>
      <c r="G22" s="89" t="s">
        <v>438</v>
      </c>
      <c r="H22" s="89" t="s">
        <v>438</v>
      </c>
      <c r="I22" s="89" t="s">
        <v>1</v>
      </c>
      <c r="J22" s="89" t="s">
        <v>1</v>
      </c>
      <c r="K22" s="89" t="s">
        <v>1</v>
      </c>
      <c r="L22" s="108" t="s">
        <v>436</v>
      </c>
      <c r="M22" s="109">
        <v>45443</v>
      </c>
      <c r="N22" s="109">
        <v>45504</v>
      </c>
      <c r="O22" s="110" t="s">
        <v>445</v>
      </c>
      <c r="P22" s="2" t="str">
        <f>_xlfn.XLOOKUP(A22,'[29]completed audits GR APP'!B:B,'[29]completed audits GR APP'!E:E)</f>
        <v>Public entities</v>
      </c>
      <c r="Q22" s="111" t="s">
        <v>441</v>
      </c>
      <c r="R22" s="2">
        <f>COUNTIFS('[29]CM findings'!A:A,A22,'[29]CM findings'!H:H,116)</f>
        <v>0</v>
      </c>
      <c r="S22" s="2">
        <v>1</v>
      </c>
      <c r="T22" s="2">
        <f>_xlfn.XLOOKUP(A22,'[29]completed audits GR APP'!B:B,'[29]completed audits GR APP'!B:B)</f>
        <v>1365</v>
      </c>
      <c r="W22" s="2" t="e">
        <f>_xlfn.XLOOKUP(A22,'[29]KSD auditees'!A:A,'[29]KSD auditees'!A:A)</f>
        <v>#N/A</v>
      </c>
    </row>
    <row r="23" spans="1:23" ht="26.25" customHeight="1" x14ac:dyDescent="0.25">
      <c r="A23" s="104">
        <v>228</v>
      </c>
      <c r="B23" s="105" t="s">
        <v>470</v>
      </c>
      <c r="C23" s="106" t="s">
        <v>325</v>
      </c>
      <c r="D23" s="107" t="s">
        <v>1</v>
      </c>
      <c r="E23" s="107"/>
      <c r="F23" s="89" t="s">
        <v>436</v>
      </c>
      <c r="G23" s="89" t="s">
        <v>438</v>
      </c>
      <c r="H23" s="89" t="s">
        <v>438</v>
      </c>
      <c r="I23" s="89" t="s">
        <v>1</v>
      </c>
      <c r="J23" s="89" t="s">
        <v>1</v>
      </c>
      <c r="K23" s="89" t="s">
        <v>1</v>
      </c>
      <c r="L23" s="108" t="s">
        <v>436</v>
      </c>
      <c r="M23" s="109">
        <v>45443</v>
      </c>
      <c r="N23" s="109">
        <v>45504</v>
      </c>
      <c r="O23" s="110" t="s">
        <v>445</v>
      </c>
      <c r="P23" s="2" t="e">
        <f>_xlfn.XLOOKUP(A23,'[29]completed audits GR APP'!B:B,'[29]completed audits GR APP'!E:E)</f>
        <v>#N/A</v>
      </c>
      <c r="R23" s="2">
        <f>COUNTIFS('[29]CM findings'!A:A,A23,'[29]CM findings'!H:H,116)</f>
        <v>0</v>
      </c>
      <c r="T23" s="2" t="e">
        <f>_xlfn.XLOOKUP(A23,'[29]completed audits GR APP'!B:B,'[29]completed audits GR APP'!B:B)</f>
        <v>#N/A</v>
      </c>
      <c r="W23" s="2" t="e">
        <f>_xlfn.XLOOKUP(A23,'[29]KSD auditees'!A:A,'[29]KSD auditees'!A:A)</f>
        <v>#N/A</v>
      </c>
    </row>
    <row r="24" spans="1:23" ht="26.25" customHeight="1" x14ac:dyDescent="0.25">
      <c r="A24" s="104">
        <v>1231</v>
      </c>
      <c r="B24" s="105" t="s">
        <v>471</v>
      </c>
      <c r="C24" s="106" t="s">
        <v>325</v>
      </c>
      <c r="D24" s="107" t="s">
        <v>1</v>
      </c>
      <c r="E24" s="107"/>
      <c r="F24" s="89" t="s">
        <v>436</v>
      </c>
      <c r="G24" s="89" t="s">
        <v>438</v>
      </c>
      <c r="H24" s="89" t="s">
        <v>438</v>
      </c>
      <c r="I24" s="89" t="s">
        <v>1</v>
      </c>
      <c r="J24" s="89" t="s">
        <v>1</v>
      </c>
      <c r="K24" s="89" t="s">
        <v>1</v>
      </c>
      <c r="L24" s="108" t="s">
        <v>436</v>
      </c>
      <c r="M24" s="109">
        <v>45443</v>
      </c>
      <c r="N24" s="109">
        <v>45504</v>
      </c>
      <c r="O24" s="110" t="s">
        <v>445</v>
      </c>
      <c r="P24" s="2" t="str">
        <f>_xlfn.XLOOKUP(A24,'[29]completed audits GR APP'!B:B,'[29]completed audits GR APP'!E:E)</f>
        <v>Public entities</v>
      </c>
      <c r="Q24" s="111" t="s">
        <v>441</v>
      </c>
      <c r="R24" s="2">
        <f>COUNTIFS('[29]CM findings'!A:A,A24,'[29]CM findings'!H:H,116)</f>
        <v>0</v>
      </c>
      <c r="S24" s="2">
        <v>1</v>
      </c>
      <c r="T24" s="2">
        <f>_xlfn.XLOOKUP(A24,'[29]completed audits GR APP'!B:B,'[29]completed audits GR APP'!B:B)</f>
        <v>1231</v>
      </c>
      <c r="W24" s="2" t="e">
        <f>_xlfn.XLOOKUP(A24,'[29]KSD auditees'!A:A,'[29]KSD auditees'!A:A)</f>
        <v>#N/A</v>
      </c>
    </row>
    <row r="25" spans="1:23" ht="27" customHeight="1" x14ac:dyDescent="0.25">
      <c r="A25" s="104">
        <v>347</v>
      </c>
      <c r="B25" s="105" t="s">
        <v>472</v>
      </c>
      <c r="C25" s="106" t="s">
        <v>325</v>
      </c>
      <c r="D25" s="107" t="s">
        <v>1</v>
      </c>
      <c r="E25" s="107"/>
      <c r="F25" s="89" t="s">
        <v>436</v>
      </c>
      <c r="G25" s="89" t="s">
        <v>438</v>
      </c>
      <c r="H25" s="89" t="s">
        <v>438</v>
      </c>
      <c r="I25" s="89" t="s">
        <v>1</v>
      </c>
      <c r="J25" s="89" t="s">
        <v>1</v>
      </c>
      <c r="K25" s="89" t="s">
        <v>1</v>
      </c>
      <c r="L25" s="108" t="s">
        <v>436</v>
      </c>
      <c r="M25" s="109">
        <v>45443</v>
      </c>
      <c r="N25" s="109">
        <v>45504</v>
      </c>
      <c r="O25" s="110" t="s">
        <v>445</v>
      </c>
      <c r="P25" s="2" t="e">
        <f>_xlfn.XLOOKUP(A25,'[29]completed audits GR APP'!B:B,'[29]completed audits GR APP'!E:E)</f>
        <v>#N/A</v>
      </c>
      <c r="R25" s="2">
        <f>COUNTIFS('[29]CM findings'!A:A,A25,'[29]CM findings'!H:H,116)</f>
        <v>0</v>
      </c>
      <c r="T25" s="2" t="e">
        <f>_xlfn.XLOOKUP(A25,'[29]completed audits GR APP'!B:B,'[29]completed audits GR APP'!B:B)</f>
        <v>#N/A</v>
      </c>
      <c r="W25" s="2" t="e">
        <f>_xlfn.XLOOKUP(A25,'[29]KSD auditees'!A:A,'[29]KSD auditees'!A:A)</f>
        <v>#N/A</v>
      </c>
    </row>
    <row r="26" spans="1:23" ht="18.75" customHeight="1" x14ac:dyDescent="0.25">
      <c r="A26" s="104">
        <v>529</v>
      </c>
      <c r="B26" s="105" t="s">
        <v>473</v>
      </c>
      <c r="C26" s="106" t="s">
        <v>325</v>
      </c>
      <c r="D26" s="107" t="s">
        <v>1</v>
      </c>
      <c r="E26" s="107"/>
      <c r="F26" s="89" t="s">
        <v>436</v>
      </c>
      <c r="G26" s="89" t="s">
        <v>438</v>
      </c>
      <c r="H26" s="89" t="s">
        <v>438</v>
      </c>
      <c r="I26" s="89" t="s">
        <v>1</v>
      </c>
      <c r="J26" s="89" t="s">
        <v>1</v>
      </c>
      <c r="K26" s="89" t="s">
        <v>1</v>
      </c>
      <c r="L26" s="108" t="s">
        <v>436</v>
      </c>
      <c r="M26" s="109">
        <v>45443</v>
      </c>
      <c r="N26" s="109">
        <v>45513</v>
      </c>
      <c r="O26" s="110" t="s">
        <v>26</v>
      </c>
      <c r="P26" s="2" t="str">
        <f>_xlfn.XLOOKUP(A26,'[29]completed audits GR APP'!B:B,'[29]completed audits GR APP'!E:E)</f>
        <v>Public entities</v>
      </c>
      <c r="Q26" s="111" t="s">
        <v>441</v>
      </c>
      <c r="R26" s="2">
        <f>COUNTIFS('[29]CM findings'!A:A,A26,'[29]CM findings'!H:H,116)</f>
        <v>0</v>
      </c>
      <c r="S26" s="2">
        <v>1</v>
      </c>
      <c r="T26" s="2">
        <f>_xlfn.XLOOKUP(A26,'[29]completed audits GR APP'!B:B,'[29]completed audits GR APP'!B:B)</f>
        <v>529</v>
      </c>
      <c r="W26" s="2" t="e">
        <f>_xlfn.XLOOKUP(A26,'[29]KSD auditees'!A:A,'[29]KSD auditees'!A:A)</f>
        <v>#N/A</v>
      </c>
    </row>
    <row r="27" spans="1:23" ht="26.25" customHeight="1" x14ac:dyDescent="0.25">
      <c r="A27" s="104">
        <v>102</v>
      </c>
      <c r="B27" s="105" t="s">
        <v>474</v>
      </c>
      <c r="C27" s="106" t="s">
        <v>325</v>
      </c>
      <c r="D27" s="107" t="s">
        <v>1</v>
      </c>
      <c r="E27" s="107"/>
      <c r="F27" s="89" t="s">
        <v>436</v>
      </c>
      <c r="G27" s="89" t="s">
        <v>438</v>
      </c>
      <c r="H27" s="89" t="s">
        <v>438</v>
      </c>
      <c r="I27" s="89" t="s">
        <v>1</v>
      </c>
      <c r="J27" s="89" t="s">
        <v>1</v>
      </c>
      <c r="K27" s="89" t="s">
        <v>1</v>
      </c>
      <c r="L27" s="108" t="s">
        <v>436</v>
      </c>
      <c r="M27" s="109">
        <v>45443</v>
      </c>
      <c r="N27" s="109">
        <v>45504</v>
      </c>
      <c r="O27" s="110" t="s">
        <v>445</v>
      </c>
      <c r="P27" s="2" t="e">
        <f>_xlfn.XLOOKUP(A27,'[29]completed audits GR APP'!B:B,'[29]completed audits GR APP'!E:E)</f>
        <v>#N/A</v>
      </c>
      <c r="R27" s="2">
        <f>COUNTIFS('[29]CM findings'!A:A,A27,'[29]CM findings'!H:H,116)</f>
        <v>0</v>
      </c>
      <c r="T27" s="2" t="e">
        <f>_xlfn.XLOOKUP(A27,'[29]completed audits GR APP'!B:B,'[29]completed audits GR APP'!B:B)</f>
        <v>#N/A</v>
      </c>
      <c r="W27" s="2" t="e">
        <f>_xlfn.XLOOKUP(A27,'[29]KSD auditees'!A:A,'[29]KSD auditees'!A:A)</f>
        <v>#N/A</v>
      </c>
    </row>
    <row r="28" spans="1:23" ht="18.75" customHeight="1" x14ac:dyDescent="0.25">
      <c r="A28" s="104">
        <v>111</v>
      </c>
      <c r="B28" s="105" t="s">
        <v>381</v>
      </c>
      <c r="C28" s="106" t="s">
        <v>326</v>
      </c>
      <c r="D28" s="107" t="s">
        <v>1</v>
      </c>
      <c r="E28" s="107"/>
      <c r="F28" s="89" t="s">
        <v>436</v>
      </c>
      <c r="G28" s="89" t="s">
        <v>438</v>
      </c>
      <c r="H28" s="89" t="s">
        <v>438</v>
      </c>
      <c r="I28" s="89" t="s">
        <v>28</v>
      </c>
      <c r="J28" s="89" t="s">
        <v>1</v>
      </c>
      <c r="K28" s="89" t="s">
        <v>1</v>
      </c>
      <c r="L28" s="108" t="s">
        <v>436</v>
      </c>
      <c r="M28" s="109">
        <v>45443</v>
      </c>
      <c r="N28" s="109">
        <v>45504</v>
      </c>
      <c r="O28" s="110" t="s">
        <v>26</v>
      </c>
      <c r="P28" s="2" t="str">
        <f>_xlfn.XLOOKUP(A28,'[29]completed audits GR APP'!B:B,'[29]completed audits GR APP'!E:E)</f>
        <v>Departments</v>
      </c>
      <c r="Q28" s="111" t="s">
        <v>441</v>
      </c>
      <c r="R28" s="2">
        <f>COUNTIFS('[29]CM findings'!A:A,A28,'[29]CM findings'!H:H,116)</f>
        <v>0</v>
      </c>
      <c r="S28" s="2">
        <v>1</v>
      </c>
      <c r="T28" s="2">
        <f>_xlfn.XLOOKUP(A28,'[29]completed audits GR APP'!B:B,'[29]completed audits GR APP'!B:B)</f>
        <v>111</v>
      </c>
      <c r="V28" s="2">
        <v>1</v>
      </c>
      <c r="W28" s="2">
        <f>_xlfn.XLOOKUP(A28,'[29]KSD auditees'!A:A,'[29]KSD auditees'!A:A)</f>
        <v>111</v>
      </c>
    </row>
    <row r="29" spans="1:23" ht="27" customHeight="1" x14ac:dyDescent="0.25">
      <c r="A29" s="104">
        <v>1294</v>
      </c>
      <c r="B29" s="105" t="s">
        <v>60</v>
      </c>
      <c r="C29" s="106" t="s">
        <v>379</v>
      </c>
      <c r="D29" s="107" t="s">
        <v>1</v>
      </c>
      <c r="E29" s="107"/>
      <c r="F29" s="89" t="s">
        <v>436</v>
      </c>
      <c r="G29" s="89" t="s">
        <v>437</v>
      </c>
      <c r="H29" s="89" t="s">
        <v>438</v>
      </c>
      <c r="I29" s="89" t="s">
        <v>1</v>
      </c>
      <c r="J29" s="89" t="s">
        <v>447</v>
      </c>
      <c r="K29" s="89" t="s">
        <v>1</v>
      </c>
      <c r="L29" s="108" t="s">
        <v>436</v>
      </c>
      <c r="M29" s="109">
        <v>45381</v>
      </c>
      <c r="N29" s="109">
        <v>45440</v>
      </c>
      <c r="O29" s="110" t="s">
        <v>453</v>
      </c>
      <c r="P29" s="2" t="str">
        <f>_xlfn.XLOOKUP(A29,'[29]completed audits GR APP'!B:B,'[29]completed audits GR APP'!E:E)</f>
        <v>Public entities</v>
      </c>
      <c r="Q29" s="111" t="s">
        <v>441</v>
      </c>
      <c r="R29" s="2">
        <f>COUNTIFS('[29]CM findings'!A:A,A29,'[29]CM findings'!H:H,116)</f>
        <v>0</v>
      </c>
      <c r="S29" s="2">
        <v>1</v>
      </c>
      <c r="T29" s="2">
        <f>_xlfn.XLOOKUP(A29,'[29]completed audits GR APP'!B:B,'[29]completed audits GR APP'!B:B)</f>
        <v>1294</v>
      </c>
      <c r="V29" s="2">
        <v>1</v>
      </c>
      <c r="W29" s="2">
        <f>_xlfn.XLOOKUP(A29,'[29]KSD auditees'!A:A,'[29]KSD auditees'!A:A)</f>
        <v>1294</v>
      </c>
    </row>
    <row r="30" spans="1:23" ht="27.75" customHeight="1" x14ac:dyDescent="0.25">
      <c r="A30" s="104">
        <v>1295</v>
      </c>
      <c r="B30" s="105" t="s">
        <v>61</v>
      </c>
      <c r="C30" s="106" t="s">
        <v>379</v>
      </c>
      <c r="D30" s="107" t="s">
        <v>1</v>
      </c>
      <c r="E30" s="107"/>
      <c r="F30" s="89" t="s">
        <v>436</v>
      </c>
      <c r="G30" s="89" t="s">
        <v>437</v>
      </c>
      <c r="H30" s="89" t="s">
        <v>438</v>
      </c>
      <c r="I30" s="89" t="s">
        <v>1</v>
      </c>
      <c r="J30" s="89" t="s">
        <v>447</v>
      </c>
      <c r="K30" s="89" t="s">
        <v>1</v>
      </c>
      <c r="L30" s="108" t="s">
        <v>436</v>
      </c>
      <c r="M30" s="109">
        <v>45382</v>
      </c>
      <c r="N30" s="109">
        <v>45443</v>
      </c>
      <c r="O30" s="110" t="s">
        <v>453</v>
      </c>
      <c r="P30" s="2" t="str">
        <f>_xlfn.XLOOKUP(A30,'[29]completed audits GR APP'!B:B,'[29]completed audits GR APP'!E:E)</f>
        <v>Public entities</v>
      </c>
      <c r="Q30" s="111" t="s">
        <v>441</v>
      </c>
      <c r="R30" s="2">
        <f>COUNTIFS('[29]CM findings'!A:A,A30,'[29]CM findings'!H:H,116)</f>
        <v>0</v>
      </c>
      <c r="S30" s="2">
        <v>1</v>
      </c>
      <c r="T30" s="2">
        <f>_xlfn.XLOOKUP(A30,'[29]completed audits GR APP'!B:B,'[29]completed audits GR APP'!B:B)</f>
        <v>1295</v>
      </c>
      <c r="V30" s="2">
        <v>1</v>
      </c>
      <c r="W30" s="2">
        <f>_xlfn.XLOOKUP(A30,'[29]KSD auditees'!A:A,'[29]KSD auditees'!A:A)</f>
        <v>1295</v>
      </c>
    </row>
    <row r="31" spans="1:23" ht="27" customHeight="1" x14ac:dyDescent="0.25">
      <c r="A31" s="104">
        <v>1296</v>
      </c>
      <c r="B31" s="105" t="s">
        <v>63</v>
      </c>
      <c r="C31" s="106" t="s">
        <v>379</v>
      </c>
      <c r="D31" s="107" t="s">
        <v>1</v>
      </c>
      <c r="E31" s="107"/>
      <c r="F31" s="89" t="s">
        <v>436</v>
      </c>
      <c r="G31" s="89" t="s">
        <v>437</v>
      </c>
      <c r="H31" s="89" t="s">
        <v>438</v>
      </c>
      <c r="I31" s="89" t="s">
        <v>1</v>
      </c>
      <c r="J31" s="89" t="s">
        <v>447</v>
      </c>
      <c r="K31" s="89" t="s">
        <v>1</v>
      </c>
      <c r="L31" s="108" t="s">
        <v>436</v>
      </c>
      <c r="M31" s="109">
        <v>45382</v>
      </c>
      <c r="N31" s="109">
        <v>45443</v>
      </c>
      <c r="O31" s="110" t="s">
        <v>453</v>
      </c>
      <c r="P31" s="2" t="str">
        <f>_xlfn.XLOOKUP(A31,'[29]completed audits GR APP'!B:B,'[29]completed audits GR APP'!E:E)</f>
        <v>Public entities</v>
      </c>
      <c r="Q31" s="111" t="s">
        <v>441</v>
      </c>
      <c r="R31" s="2">
        <f>COUNTIFS('[29]CM findings'!A:A,A31,'[29]CM findings'!H:H,116)</f>
        <v>0</v>
      </c>
      <c r="S31" s="2">
        <v>1</v>
      </c>
      <c r="T31" s="2">
        <f>_xlfn.XLOOKUP(A31,'[29]completed audits GR APP'!B:B,'[29]completed audits GR APP'!B:B)</f>
        <v>1296</v>
      </c>
      <c r="V31" s="2">
        <v>1</v>
      </c>
      <c r="W31" s="2">
        <f>_xlfn.XLOOKUP(A31,'[29]KSD auditees'!A:A,'[29]KSD auditees'!A:A)</f>
        <v>1296</v>
      </c>
    </row>
    <row r="32" spans="1:23" ht="27" customHeight="1" x14ac:dyDescent="0.25">
      <c r="A32" s="104">
        <v>1297</v>
      </c>
      <c r="B32" s="105" t="s">
        <v>64</v>
      </c>
      <c r="C32" s="106" t="s">
        <v>379</v>
      </c>
      <c r="D32" s="107" t="s">
        <v>1</v>
      </c>
      <c r="E32" s="107"/>
      <c r="F32" s="89" t="s">
        <v>436</v>
      </c>
      <c r="G32" s="89" t="s">
        <v>437</v>
      </c>
      <c r="H32" s="89" t="s">
        <v>438</v>
      </c>
      <c r="I32" s="89" t="s">
        <v>28</v>
      </c>
      <c r="J32" s="89" t="s">
        <v>447</v>
      </c>
      <c r="K32" s="89" t="s">
        <v>1</v>
      </c>
      <c r="L32" s="108" t="s">
        <v>436</v>
      </c>
      <c r="M32" s="109">
        <v>45382</v>
      </c>
      <c r="N32" s="109">
        <v>45443</v>
      </c>
      <c r="O32" s="110" t="s">
        <v>26</v>
      </c>
      <c r="P32" s="2" t="str">
        <f>_xlfn.XLOOKUP(A32,'[29]completed audits GR APP'!B:B,'[29]completed audits GR APP'!E:E)</f>
        <v>Public entities</v>
      </c>
      <c r="Q32" s="111" t="s">
        <v>441</v>
      </c>
      <c r="R32" s="2">
        <f>COUNTIFS('[29]CM findings'!A:A,A32,'[29]CM findings'!H:H,116)</f>
        <v>0</v>
      </c>
      <c r="S32" s="2">
        <v>1</v>
      </c>
      <c r="T32" s="2">
        <f>_xlfn.XLOOKUP(A32,'[29]completed audits GR APP'!B:B,'[29]completed audits GR APP'!B:B)</f>
        <v>1297</v>
      </c>
      <c r="V32" s="2">
        <v>1</v>
      </c>
      <c r="W32" s="2">
        <f>_xlfn.XLOOKUP(A32,'[29]KSD auditees'!A:A,'[29]KSD auditees'!A:A)</f>
        <v>1297</v>
      </c>
    </row>
    <row r="33" spans="1:23" ht="27.75" customHeight="1" x14ac:dyDescent="0.25">
      <c r="A33" s="104">
        <v>1298</v>
      </c>
      <c r="B33" s="105" t="s">
        <v>68</v>
      </c>
      <c r="C33" s="106" t="s">
        <v>379</v>
      </c>
      <c r="D33" s="107" t="s">
        <v>1</v>
      </c>
      <c r="E33" s="107"/>
      <c r="F33" s="89" t="s">
        <v>436</v>
      </c>
      <c r="G33" s="89" t="s">
        <v>437</v>
      </c>
      <c r="H33" s="89" t="s">
        <v>438</v>
      </c>
      <c r="I33" s="89" t="s">
        <v>1</v>
      </c>
      <c r="J33" s="89" t="s">
        <v>447</v>
      </c>
      <c r="K33" s="89" t="s">
        <v>1</v>
      </c>
      <c r="L33" s="108" t="s">
        <v>436</v>
      </c>
      <c r="M33" s="109">
        <v>45382</v>
      </c>
      <c r="N33" s="109">
        <v>45443</v>
      </c>
      <c r="O33" s="110" t="s">
        <v>453</v>
      </c>
      <c r="P33" s="2" t="str">
        <f>_xlfn.XLOOKUP(A33,'[29]completed audits GR APP'!B:B,'[29]completed audits GR APP'!E:E)</f>
        <v>Public entities</v>
      </c>
      <c r="Q33" s="111" t="s">
        <v>441</v>
      </c>
      <c r="R33" s="2">
        <f>COUNTIFS('[29]CM findings'!A:A,A33,'[29]CM findings'!H:H,116)</f>
        <v>0</v>
      </c>
      <c r="S33" s="2">
        <v>1</v>
      </c>
      <c r="T33" s="2">
        <f>_xlfn.XLOOKUP(A33,'[29]completed audits GR APP'!B:B,'[29]completed audits GR APP'!B:B)</f>
        <v>1298</v>
      </c>
      <c r="V33" s="2">
        <v>1</v>
      </c>
      <c r="W33" s="2">
        <f>_xlfn.XLOOKUP(A33,'[29]KSD auditees'!A:A,'[29]KSD auditees'!A:A)</f>
        <v>1298</v>
      </c>
    </row>
    <row r="34" spans="1:23" ht="18.75" customHeight="1" x14ac:dyDescent="0.25">
      <c r="A34" s="104">
        <v>1566</v>
      </c>
      <c r="B34" s="105" t="s">
        <v>475</v>
      </c>
      <c r="C34" s="106" t="s">
        <v>323</v>
      </c>
      <c r="D34" s="107" t="s">
        <v>1</v>
      </c>
      <c r="E34" s="107"/>
      <c r="F34" s="89" t="s">
        <v>436</v>
      </c>
      <c r="G34" s="89" t="s">
        <v>438</v>
      </c>
      <c r="H34" s="89" t="s">
        <v>438</v>
      </c>
      <c r="I34" s="89" t="s">
        <v>1</v>
      </c>
      <c r="J34" s="89" t="s">
        <v>1</v>
      </c>
      <c r="K34" s="89" t="s">
        <v>1</v>
      </c>
      <c r="L34" s="108" t="s">
        <v>436</v>
      </c>
      <c r="M34" s="109">
        <v>45443</v>
      </c>
      <c r="N34" s="109">
        <v>45519</v>
      </c>
      <c r="O34" s="110" t="s">
        <v>26</v>
      </c>
      <c r="P34" s="2" t="e">
        <f>_xlfn.XLOOKUP(A34,'[29]completed audits GR APP'!B:B,'[29]completed audits GR APP'!E:E)</f>
        <v>#N/A</v>
      </c>
      <c r="R34" s="2">
        <f>COUNTIFS('[29]CM findings'!A:A,A34,'[29]CM findings'!H:H,116)</f>
        <v>0</v>
      </c>
      <c r="T34" s="2" t="e">
        <f>_xlfn.XLOOKUP(A34,'[29]completed audits GR APP'!B:B,'[29]completed audits GR APP'!B:B)</f>
        <v>#N/A</v>
      </c>
      <c r="W34" s="2" t="e">
        <f>_xlfn.XLOOKUP(A34,'[29]KSD auditees'!A:A,'[29]KSD auditees'!A:A)</f>
        <v>#N/A</v>
      </c>
    </row>
    <row r="35" spans="1:23" ht="26.25" customHeight="1" x14ac:dyDescent="0.25">
      <c r="A35" s="104">
        <v>243</v>
      </c>
      <c r="B35" s="105" t="s">
        <v>476</v>
      </c>
      <c r="C35" s="106" t="s">
        <v>450</v>
      </c>
      <c r="D35" s="107" t="s">
        <v>1</v>
      </c>
      <c r="E35" s="107"/>
      <c r="F35" s="89" t="s">
        <v>436</v>
      </c>
      <c r="G35" s="89" t="s">
        <v>438</v>
      </c>
      <c r="H35" s="89" t="s">
        <v>438</v>
      </c>
      <c r="I35" s="89" t="s">
        <v>209</v>
      </c>
      <c r="J35" s="89" t="s">
        <v>1</v>
      </c>
      <c r="K35" s="89" t="s">
        <v>1</v>
      </c>
      <c r="L35" s="108" t="s">
        <v>436</v>
      </c>
      <c r="M35" s="109">
        <v>45443</v>
      </c>
      <c r="N35" s="109">
        <v>45504</v>
      </c>
      <c r="O35" s="110" t="s">
        <v>453</v>
      </c>
      <c r="P35" s="2" t="str">
        <f>_xlfn.XLOOKUP(A35,'[29]completed audits GR APP'!B:B,'[29]completed audits GR APP'!E:E)</f>
        <v>Public entities</v>
      </c>
      <c r="Q35" s="111" t="s">
        <v>441</v>
      </c>
      <c r="R35" s="2">
        <f>COUNTIFS('[29]CM findings'!A:A,A35,'[29]CM findings'!H:H,116)</f>
        <v>0</v>
      </c>
      <c r="S35" s="2">
        <v>1</v>
      </c>
      <c r="T35" s="2">
        <f>_xlfn.XLOOKUP(A35,'[29]completed audits GR APP'!B:B,'[29]completed audits GR APP'!B:B)</f>
        <v>243</v>
      </c>
      <c r="W35" s="2" t="e">
        <f>_xlfn.XLOOKUP(A35,'[29]KSD auditees'!A:A,'[29]KSD auditees'!A:A)</f>
        <v>#N/A</v>
      </c>
    </row>
    <row r="36" spans="1:23" ht="26.25" customHeight="1" x14ac:dyDescent="0.25">
      <c r="A36" s="104">
        <v>295</v>
      </c>
      <c r="B36" s="105" t="s">
        <v>477</v>
      </c>
      <c r="C36" s="106" t="s">
        <v>323</v>
      </c>
      <c r="D36" s="107" t="s">
        <v>1</v>
      </c>
      <c r="E36" s="107"/>
      <c r="F36" s="89" t="s">
        <v>436</v>
      </c>
      <c r="G36" s="89" t="s">
        <v>437</v>
      </c>
      <c r="H36" s="89" t="s">
        <v>438</v>
      </c>
      <c r="I36" s="89" t="s">
        <v>1</v>
      </c>
      <c r="J36" s="89" t="s">
        <v>1527</v>
      </c>
      <c r="K36" s="89" t="s">
        <v>1</v>
      </c>
      <c r="L36" s="108" t="s">
        <v>436</v>
      </c>
      <c r="M36" s="109">
        <v>45443</v>
      </c>
      <c r="N36" s="109">
        <v>45504</v>
      </c>
      <c r="O36" s="110" t="s">
        <v>453</v>
      </c>
      <c r="P36" s="2" t="e">
        <f>_xlfn.XLOOKUP(A36,'[29]completed audits GR APP'!B:B,'[29]completed audits GR APP'!E:E)</f>
        <v>#N/A</v>
      </c>
      <c r="R36" s="2">
        <f>COUNTIFS('[29]CM findings'!A:A,A36,'[29]CM findings'!H:H,116)</f>
        <v>0</v>
      </c>
      <c r="T36" s="2" t="e">
        <f>_xlfn.XLOOKUP(A36,'[29]completed audits GR APP'!B:B,'[29]completed audits GR APP'!B:B)</f>
        <v>#N/A</v>
      </c>
      <c r="W36" s="2" t="e">
        <f>_xlfn.XLOOKUP(A36,'[29]KSD auditees'!A:A,'[29]KSD auditees'!A:A)</f>
        <v>#N/A</v>
      </c>
    </row>
    <row r="37" spans="1:23" ht="27" customHeight="1" x14ac:dyDescent="0.25">
      <c r="A37" s="104">
        <v>309</v>
      </c>
      <c r="B37" s="105" t="s">
        <v>478</v>
      </c>
      <c r="C37" s="106" t="s">
        <v>326</v>
      </c>
      <c r="D37" s="107" t="s">
        <v>1</v>
      </c>
      <c r="E37" s="107"/>
      <c r="F37" s="89" t="s">
        <v>436</v>
      </c>
      <c r="G37" s="89" t="s">
        <v>438</v>
      </c>
      <c r="H37" s="89" t="s">
        <v>438</v>
      </c>
      <c r="I37" s="89" t="s">
        <v>479</v>
      </c>
      <c r="J37" s="89" t="s">
        <v>1</v>
      </c>
      <c r="K37" s="89" t="s">
        <v>1</v>
      </c>
      <c r="L37" s="108" t="s">
        <v>436</v>
      </c>
      <c r="M37" s="109">
        <v>45443</v>
      </c>
      <c r="N37" s="109">
        <v>45504</v>
      </c>
      <c r="O37" s="110" t="s">
        <v>453</v>
      </c>
      <c r="P37" s="2" t="str">
        <f>_xlfn.XLOOKUP(A37,'[29]completed audits GR APP'!B:B,'[29]completed audits GR APP'!E:E)</f>
        <v>Departments</v>
      </c>
      <c r="Q37" s="111" t="s">
        <v>441</v>
      </c>
      <c r="R37" s="2">
        <f>COUNTIFS('[29]CM findings'!A:A,A37,'[29]CM findings'!H:H,116)</f>
        <v>0</v>
      </c>
      <c r="S37" s="2">
        <v>1</v>
      </c>
      <c r="T37" s="2">
        <f>_xlfn.XLOOKUP(A37,'[29]completed audits GR APP'!B:B,'[29]completed audits GR APP'!B:B)</f>
        <v>309</v>
      </c>
      <c r="W37" s="2" t="e">
        <f>_xlfn.XLOOKUP(A37,'[29]KSD auditees'!A:A,'[29]KSD auditees'!A:A)</f>
        <v>#N/A</v>
      </c>
    </row>
    <row r="38" spans="1:23" ht="27" customHeight="1" x14ac:dyDescent="0.25">
      <c r="A38" s="104">
        <v>1299</v>
      </c>
      <c r="B38" s="105" t="s">
        <v>83</v>
      </c>
      <c r="C38" s="106" t="s">
        <v>379</v>
      </c>
      <c r="D38" s="107" t="s">
        <v>1</v>
      </c>
      <c r="E38" s="107"/>
      <c r="F38" s="89" t="s">
        <v>436</v>
      </c>
      <c r="G38" s="89" t="s">
        <v>437</v>
      </c>
      <c r="H38" s="89" t="s">
        <v>438</v>
      </c>
      <c r="I38" s="89" t="s">
        <v>1</v>
      </c>
      <c r="J38" s="89" t="s">
        <v>447</v>
      </c>
      <c r="K38" s="89" t="s">
        <v>1</v>
      </c>
      <c r="L38" s="108" t="s">
        <v>436</v>
      </c>
      <c r="M38" s="109">
        <v>45382</v>
      </c>
      <c r="N38" s="109">
        <v>45443</v>
      </c>
      <c r="O38" s="110" t="s">
        <v>26</v>
      </c>
      <c r="P38" s="2" t="str">
        <f>_xlfn.XLOOKUP(A38,'[29]completed audits GR APP'!B:B,'[29]completed audits GR APP'!E:E)</f>
        <v>Public entities</v>
      </c>
      <c r="Q38" s="111" t="s">
        <v>441</v>
      </c>
      <c r="R38" s="2">
        <f>COUNTIFS('[29]CM findings'!A:A,A38,'[29]CM findings'!H:H,116)</f>
        <v>0</v>
      </c>
      <c r="S38" s="2">
        <v>1</v>
      </c>
      <c r="T38" s="2">
        <f>_xlfn.XLOOKUP(A38,'[29]completed audits GR APP'!B:B,'[29]completed audits GR APP'!B:B)</f>
        <v>1299</v>
      </c>
      <c r="V38" s="2">
        <v>1</v>
      </c>
      <c r="W38" s="2">
        <f>_xlfn.XLOOKUP(A38,'[29]KSD auditees'!A:A,'[29]KSD auditees'!A:A)</f>
        <v>1299</v>
      </c>
    </row>
    <row r="39" spans="1:23" ht="27" customHeight="1" x14ac:dyDescent="0.25">
      <c r="A39" s="104">
        <v>349</v>
      </c>
      <c r="B39" s="105" t="s">
        <v>480</v>
      </c>
      <c r="C39" s="106" t="s">
        <v>481</v>
      </c>
      <c r="D39" s="107" t="s">
        <v>1</v>
      </c>
      <c r="E39" s="107"/>
      <c r="F39" s="89" t="s">
        <v>436</v>
      </c>
      <c r="G39" s="89" t="s">
        <v>438</v>
      </c>
      <c r="H39" s="89" t="s">
        <v>438</v>
      </c>
      <c r="I39" s="89" t="s">
        <v>482</v>
      </c>
      <c r="J39" s="89" t="s">
        <v>1</v>
      </c>
      <c r="K39" s="89" t="s">
        <v>1</v>
      </c>
      <c r="L39" s="108" t="s">
        <v>436</v>
      </c>
      <c r="M39" s="109">
        <v>45443</v>
      </c>
      <c r="N39" s="109">
        <v>45504</v>
      </c>
      <c r="O39" s="110" t="s">
        <v>453</v>
      </c>
      <c r="P39" s="2" t="str">
        <f>_xlfn.XLOOKUP(A39,'[29]completed audits GR APP'!B:B,'[29]completed audits GR APP'!E:E)</f>
        <v>Departments</v>
      </c>
      <c r="Q39" s="111" t="s">
        <v>441</v>
      </c>
      <c r="R39" s="2">
        <f>COUNTIFS('[29]CM findings'!A:A,A39,'[29]CM findings'!H:H,116)</f>
        <v>0</v>
      </c>
      <c r="S39" s="2">
        <v>1</v>
      </c>
      <c r="T39" s="2">
        <f>_xlfn.XLOOKUP(A39,'[29]completed audits GR APP'!B:B,'[29]completed audits GR APP'!B:B)</f>
        <v>349</v>
      </c>
      <c r="W39" s="2" t="e">
        <f>_xlfn.XLOOKUP(A39,'[29]KSD auditees'!A:A,'[29]KSD auditees'!A:A)</f>
        <v>#N/A</v>
      </c>
    </row>
    <row r="40" spans="1:23" ht="18" customHeight="1" x14ac:dyDescent="0.25">
      <c r="A40" s="104">
        <v>360</v>
      </c>
      <c r="B40" s="105" t="s">
        <v>483</v>
      </c>
      <c r="C40" s="106" t="s">
        <v>484</v>
      </c>
      <c r="D40" s="107" t="s">
        <v>1</v>
      </c>
      <c r="E40" s="107"/>
      <c r="F40" s="89" t="s">
        <v>436</v>
      </c>
      <c r="G40" s="89" t="s">
        <v>438</v>
      </c>
      <c r="H40" s="89" t="s">
        <v>438</v>
      </c>
      <c r="I40" s="89" t="s">
        <v>1175</v>
      </c>
      <c r="J40" s="89" t="s">
        <v>1</v>
      </c>
      <c r="K40" s="89" t="s">
        <v>1</v>
      </c>
      <c r="L40" s="108" t="s">
        <v>436</v>
      </c>
      <c r="M40" s="109" t="s">
        <v>1</v>
      </c>
      <c r="N40" s="109" t="s">
        <v>1</v>
      </c>
      <c r="O40" s="110" t="s">
        <v>1</v>
      </c>
      <c r="P40" s="2" t="e">
        <f>_xlfn.XLOOKUP(A40,'[29]completed audits GR APP'!B:B,'[29]completed audits GR APP'!E:E)</f>
        <v>#N/A</v>
      </c>
      <c r="R40" s="2">
        <f>COUNTIFS('[29]CM findings'!A:A,A40,'[29]CM findings'!H:H,116)</f>
        <v>0</v>
      </c>
      <c r="T40" s="2" t="e">
        <f>_xlfn.XLOOKUP(A40,'[29]completed audits GR APP'!B:B,'[29]completed audits GR APP'!B:B)</f>
        <v>#N/A</v>
      </c>
      <c r="W40" s="2" t="e">
        <f>_xlfn.XLOOKUP(A40,'[29]KSD auditees'!A:A,'[29]KSD auditees'!A:A)</f>
        <v>#N/A</v>
      </c>
    </row>
    <row r="41" spans="1:23" ht="27" customHeight="1" x14ac:dyDescent="0.25">
      <c r="A41" s="104">
        <v>372</v>
      </c>
      <c r="B41" s="105" t="s">
        <v>486</v>
      </c>
      <c r="C41" s="106" t="s">
        <v>326</v>
      </c>
      <c r="D41" s="107" t="s">
        <v>1</v>
      </c>
      <c r="E41" s="107"/>
      <c r="F41" s="89" t="s">
        <v>436</v>
      </c>
      <c r="G41" s="89" t="s">
        <v>438</v>
      </c>
      <c r="H41" s="89" t="s">
        <v>438</v>
      </c>
      <c r="I41" s="89" t="s">
        <v>485</v>
      </c>
      <c r="J41" s="89" t="s">
        <v>1</v>
      </c>
      <c r="K41" s="89" t="s">
        <v>1</v>
      </c>
      <c r="L41" s="108" t="s">
        <v>436</v>
      </c>
      <c r="M41" s="109">
        <v>45443</v>
      </c>
      <c r="N41" s="109">
        <v>45504</v>
      </c>
      <c r="O41" s="110" t="s">
        <v>445</v>
      </c>
      <c r="P41" s="2" t="str">
        <f>_xlfn.XLOOKUP(A41,'[29]completed audits GR APP'!B:B,'[29]completed audits GR APP'!E:E)</f>
        <v>Departments</v>
      </c>
      <c r="Q41" s="111" t="s">
        <v>441</v>
      </c>
      <c r="R41" s="2">
        <f>COUNTIFS('[29]CM findings'!A:A,A41,'[29]CM findings'!H:H,116)</f>
        <v>0</v>
      </c>
      <c r="S41" s="2">
        <v>1</v>
      </c>
      <c r="T41" s="2">
        <f>_xlfn.XLOOKUP(A41,'[29]completed audits GR APP'!B:B,'[29]completed audits GR APP'!B:B)</f>
        <v>372</v>
      </c>
      <c r="W41" s="2" t="e">
        <f>_xlfn.XLOOKUP(A41,'[29]KSD auditees'!A:A,'[29]KSD auditees'!A:A)</f>
        <v>#N/A</v>
      </c>
    </row>
    <row r="42" spans="1:23" ht="26.25" customHeight="1" x14ac:dyDescent="0.25">
      <c r="A42" s="104">
        <v>379</v>
      </c>
      <c r="B42" s="105" t="s">
        <v>487</v>
      </c>
      <c r="C42" s="106" t="s">
        <v>326</v>
      </c>
      <c r="D42" s="107" t="s">
        <v>1</v>
      </c>
      <c r="E42" s="107"/>
      <c r="F42" s="89" t="s">
        <v>436</v>
      </c>
      <c r="G42" s="89" t="s">
        <v>438</v>
      </c>
      <c r="H42" s="89" t="s">
        <v>438</v>
      </c>
      <c r="I42" s="89" t="s">
        <v>1</v>
      </c>
      <c r="J42" s="89" t="s">
        <v>1</v>
      </c>
      <c r="K42" s="89" t="s">
        <v>1</v>
      </c>
      <c r="L42" s="108" t="s">
        <v>436</v>
      </c>
      <c r="M42" s="109" t="s">
        <v>1</v>
      </c>
      <c r="N42" s="109" t="s">
        <v>1</v>
      </c>
      <c r="O42" s="110" t="s">
        <v>1</v>
      </c>
      <c r="P42" s="2" t="e">
        <f>_xlfn.XLOOKUP(A42,'[29]completed audits GR APP'!B:B,'[29]completed audits GR APP'!E:E)</f>
        <v>#N/A</v>
      </c>
      <c r="R42" s="2">
        <f>COUNTIFS('[29]CM findings'!A:A,A42,'[29]CM findings'!H:H,116)</f>
        <v>0</v>
      </c>
      <c r="T42" s="2" t="e">
        <f>_xlfn.XLOOKUP(A42,'[29]completed audits GR APP'!B:B,'[29]completed audits GR APP'!B:B)</f>
        <v>#N/A</v>
      </c>
      <c r="W42" s="2" t="e">
        <f>_xlfn.XLOOKUP(A42,'[29]KSD auditees'!A:A,'[29]KSD auditees'!A:A)</f>
        <v>#N/A</v>
      </c>
    </row>
    <row r="43" spans="1:23" ht="27" customHeight="1" x14ac:dyDescent="0.25">
      <c r="A43" s="104">
        <v>391</v>
      </c>
      <c r="B43" s="105" t="s">
        <v>489</v>
      </c>
      <c r="C43" s="106" t="s">
        <v>488</v>
      </c>
      <c r="D43" s="107" t="s">
        <v>1</v>
      </c>
      <c r="E43" s="107"/>
      <c r="F43" s="89" t="s">
        <v>436</v>
      </c>
      <c r="G43" s="89" t="s">
        <v>438</v>
      </c>
      <c r="H43" s="89" t="s">
        <v>438</v>
      </c>
      <c r="I43" s="89" t="s">
        <v>1</v>
      </c>
      <c r="J43" s="89" t="s">
        <v>1</v>
      </c>
      <c r="K43" s="89" t="s">
        <v>1</v>
      </c>
      <c r="L43" s="108" t="s">
        <v>436</v>
      </c>
      <c r="M43" s="109" t="s">
        <v>1</v>
      </c>
      <c r="N43" s="109" t="s">
        <v>1</v>
      </c>
      <c r="O43" s="110" t="s">
        <v>1</v>
      </c>
      <c r="P43" s="2" t="e">
        <f>_xlfn.XLOOKUP(A43,'[29]completed audits GR APP'!B:B,'[29]completed audits GR APP'!E:E)</f>
        <v>#N/A</v>
      </c>
      <c r="R43" s="2">
        <f>COUNTIFS('[29]CM findings'!A:A,A43,'[29]CM findings'!H:H,116)</f>
        <v>0</v>
      </c>
      <c r="T43" s="2" t="e">
        <f>_xlfn.XLOOKUP(A43,'[29]completed audits GR APP'!B:B,'[29]completed audits GR APP'!B:B)</f>
        <v>#N/A</v>
      </c>
      <c r="W43" s="2" t="e">
        <f>_xlfn.XLOOKUP(A43,'[29]KSD auditees'!A:A,'[29]KSD auditees'!A:A)</f>
        <v>#N/A</v>
      </c>
    </row>
    <row r="44" spans="1:23" ht="26.25" customHeight="1" x14ac:dyDescent="0.25">
      <c r="A44" s="104">
        <v>409</v>
      </c>
      <c r="B44" s="105" t="s">
        <v>357</v>
      </c>
      <c r="C44" s="106" t="s">
        <v>326</v>
      </c>
      <c r="D44" s="107" t="s">
        <v>1</v>
      </c>
      <c r="E44" s="107"/>
      <c r="F44" s="89" t="s">
        <v>436</v>
      </c>
      <c r="G44" s="89" t="s">
        <v>438</v>
      </c>
      <c r="H44" s="89" t="s">
        <v>438</v>
      </c>
      <c r="I44" s="89" t="s">
        <v>168</v>
      </c>
      <c r="J44" s="89" t="s">
        <v>1</v>
      </c>
      <c r="K44" s="89" t="s">
        <v>1</v>
      </c>
      <c r="L44" s="108" t="s">
        <v>436</v>
      </c>
      <c r="M44" s="109">
        <v>45443</v>
      </c>
      <c r="N44" s="109">
        <v>45504</v>
      </c>
      <c r="O44" s="110" t="s">
        <v>453</v>
      </c>
      <c r="P44" s="2" t="str">
        <f>_xlfn.XLOOKUP(A44,'[29]completed audits GR APP'!B:B,'[29]completed audits GR APP'!E:E)</f>
        <v>Departments</v>
      </c>
      <c r="Q44" s="111" t="s">
        <v>441</v>
      </c>
      <c r="R44" s="2">
        <f>COUNTIFS('[29]CM findings'!A:A,A44,'[29]CM findings'!H:H,116)</f>
        <v>0</v>
      </c>
      <c r="S44" s="2">
        <v>1</v>
      </c>
      <c r="T44" s="2">
        <f>_xlfn.XLOOKUP(A44,'[29]completed audits GR APP'!B:B,'[29]completed audits GR APP'!B:B)</f>
        <v>409</v>
      </c>
      <c r="V44" s="2">
        <v>1</v>
      </c>
      <c r="W44" s="2">
        <f>_xlfn.XLOOKUP(A44,'[29]KSD auditees'!A:A,'[29]KSD auditees'!A:A)</f>
        <v>409</v>
      </c>
    </row>
    <row r="45" spans="1:23" ht="26.25" customHeight="1" x14ac:dyDescent="0.25">
      <c r="A45" s="104">
        <v>434</v>
      </c>
      <c r="B45" s="105" t="s">
        <v>490</v>
      </c>
      <c r="C45" s="106" t="s">
        <v>323</v>
      </c>
      <c r="D45" s="107" t="s">
        <v>1</v>
      </c>
      <c r="E45" s="107"/>
      <c r="F45" s="89" t="s">
        <v>436</v>
      </c>
      <c r="G45" s="89" t="s">
        <v>437</v>
      </c>
      <c r="H45" s="89" t="s">
        <v>438</v>
      </c>
      <c r="I45" s="89" t="s">
        <v>1</v>
      </c>
      <c r="J45" s="89" t="s">
        <v>1527</v>
      </c>
      <c r="K45" s="89" t="s">
        <v>1</v>
      </c>
      <c r="L45" s="108" t="s">
        <v>436</v>
      </c>
      <c r="M45" s="109">
        <v>45443</v>
      </c>
      <c r="N45" s="109">
        <v>45504</v>
      </c>
      <c r="O45" s="110" t="s">
        <v>453</v>
      </c>
      <c r="P45" s="2" t="e">
        <f>_xlfn.XLOOKUP(A45,'[29]completed audits GR APP'!B:B,'[29]completed audits GR APP'!E:E)</f>
        <v>#N/A</v>
      </c>
      <c r="R45" s="2">
        <f>COUNTIFS('[29]CM findings'!A:A,A45,'[29]CM findings'!H:H,116)</f>
        <v>0</v>
      </c>
      <c r="T45" s="2" t="e">
        <f>_xlfn.XLOOKUP(A45,'[29]completed audits GR APP'!B:B,'[29]completed audits GR APP'!B:B)</f>
        <v>#N/A</v>
      </c>
      <c r="W45" s="2" t="e">
        <f>_xlfn.XLOOKUP(A45,'[29]KSD auditees'!A:A,'[29]KSD auditees'!A:A)</f>
        <v>#N/A</v>
      </c>
    </row>
    <row r="46" spans="1:23" ht="43.5" customHeight="1" x14ac:dyDescent="0.25">
      <c r="A46" s="104">
        <v>7</v>
      </c>
      <c r="B46" s="105" t="s">
        <v>491</v>
      </c>
      <c r="C46" s="106" t="s">
        <v>326</v>
      </c>
      <c r="D46" s="107" t="s">
        <v>1</v>
      </c>
      <c r="E46" s="107"/>
      <c r="F46" s="89" t="s">
        <v>436</v>
      </c>
      <c r="G46" s="89" t="s">
        <v>492</v>
      </c>
      <c r="H46" s="89" t="s">
        <v>492</v>
      </c>
      <c r="I46" s="89" t="s">
        <v>530</v>
      </c>
      <c r="J46" s="89" t="s">
        <v>1</v>
      </c>
      <c r="K46" s="89" t="s">
        <v>1</v>
      </c>
      <c r="L46" s="108" t="s">
        <v>436</v>
      </c>
      <c r="M46" s="109">
        <v>45443</v>
      </c>
      <c r="N46" s="109">
        <v>45504</v>
      </c>
      <c r="O46" s="110" t="s">
        <v>453</v>
      </c>
      <c r="P46" s="2" t="str">
        <f>_xlfn.XLOOKUP(A46,'[29]completed audits GR APP'!B:B,'[29]completed audits GR APP'!E:E)</f>
        <v>Departments</v>
      </c>
      <c r="Q46" s="111" t="s">
        <v>441</v>
      </c>
      <c r="R46" s="2">
        <f>COUNTIFS('[29]CM findings'!A:A,A46,'[29]CM findings'!H:H,116)</f>
        <v>0</v>
      </c>
      <c r="S46" s="2">
        <v>1</v>
      </c>
      <c r="T46" s="2">
        <f>_xlfn.XLOOKUP(A46,'[29]completed audits GR APP'!B:B,'[29]completed audits GR APP'!B:B)</f>
        <v>7</v>
      </c>
      <c r="W46" s="2" t="e">
        <f>_xlfn.XLOOKUP(A46,'[29]KSD auditees'!A:A,'[29]KSD auditees'!A:A)</f>
        <v>#N/A</v>
      </c>
    </row>
    <row r="47" spans="1:23" ht="19.5" customHeight="1" x14ac:dyDescent="0.25">
      <c r="A47" s="104">
        <v>1049</v>
      </c>
      <c r="B47" s="105" t="s">
        <v>493</v>
      </c>
      <c r="C47" s="106" t="s">
        <v>367</v>
      </c>
      <c r="D47" s="107" t="s">
        <v>1</v>
      </c>
      <c r="E47" s="107"/>
      <c r="F47" s="89" t="s">
        <v>436</v>
      </c>
      <c r="G47" s="89" t="s">
        <v>437</v>
      </c>
      <c r="H47" s="89" t="s">
        <v>492</v>
      </c>
      <c r="I47" s="89" t="s">
        <v>1</v>
      </c>
      <c r="J47" s="89" t="s">
        <v>439</v>
      </c>
      <c r="K47" s="89" t="s">
        <v>1</v>
      </c>
      <c r="L47" s="108" t="s">
        <v>436</v>
      </c>
      <c r="M47" s="109" t="s">
        <v>1</v>
      </c>
      <c r="N47" s="109" t="s">
        <v>1</v>
      </c>
      <c r="O47" s="110" t="s">
        <v>1</v>
      </c>
      <c r="P47" s="2" t="e">
        <f>_xlfn.XLOOKUP(A47,'[29]completed audits GR APP'!B:B,'[29]completed audits GR APP'!E:E)</f>
        <v>#N/A</v>
      </c>
      <c r="R47" s="2">
        <f>COUNTIFS('[29]CM findings'!A:A,A47,'[29]CM findings'!H:H,116)</f>
        <v>0</v>
      </c>
      <c r="T47" s="2" t="e">
        <f>_xlfn.XLOOKUP(A47,'[29]completed audits GR APP'!B:B,'[29]completed audits GR APP'!B:B)</f>
        <v>#N/A</v>
      </c>
      <c r="W47" s="2" t="e">
        <f>_xlfn.XLOOKUP(A47,'[29]KSD auditees'!A:A,'[29]KSD auditees'!A:A)</f>
        <v>#N/A</v>
      </c>
    </row>
    <row r="48" spans="1:23" ht="18.75" customHeight="1" x14ac:dyDescent="0.25">
      <c r="A48" s="104">
        <v>32</v>
      </c>
      <c r="B48" s="105" t="s">
        <v>494</v>
      </c>
      <c r="C48" s="106" t="s">
        <v>352</v>
      </c>
      <c r="D48" s="107" t="s">
        <v>1</v>
      </c>
      <c r="E48" s="107"/>
      <c r="F48" s="89" t="s">
        <v>436</v>
      </c>
      <c r="G48" s="89" t="s">
        <v>492</v>
      </c>
      <c r="H48" s="89" t="s">
        <v>492</v>
      </c>
      <c r="I48" s="89" t="s">
        <v>1</v>
      </c>
      <c r="J48" s="89" t="s">
        <v>1</v>
      </c>
      <c r="K48" s="89" t="s">
        <v>1</v>
      </c>
      <c r="L48" s="108" t="s">
        <v>436</v>
      </c>
      <c r="M48" s="109">
        <v>45443</v>
      </c>
      <c r="N48" s="109">
        <v>45504</v>
      </c>
      <c r="O48" s="110" t="s">
        <v>26</v>
      </c>
      <c r="P48" s="2" t="str">
        <f>_xlfn.XLOOKUP(A48,'[29]completed audits GR APP'!B:B,'[29]completed audits GR APP'!E:E)</f>
        <v>Public entities</v>
      </c>
      <c r="Q48" s="111" t="s">
        <v>441</v>
      </c>
      <c r="R48" s="2">
        <f>COUNTIFS('[29]CM findings'!A:A,A48,'[29]CM findings'!H:H,116)</f>
        <v>0</v>
      </c>
      <c r="S48" s="2">
        <v>1</v>
      </c>
      <c r="T48" s="2">
        <f>_xlfn.XLOOKUP(A48,'[29]completed audits GR APP'!B:B,'[29]completed audits GR APP'!B:B)</f>
        <v>32</v>
      </c>
      <c r="W48" s="2" t="e">
        <f>_xlfn.XLOOKUP(A48,'[29]KSD auditees'!A:A,'[29]KSD auditees'!A:A)</f>
        <v>#N/A</v>
      </c>
    </row>
    <row r="49" spans="1:23" ht="18.75" customHeight="1" x14ac:dyDescent="0.25">
      <c r="A49" s="104">
        <v>405</v>
      </c>
      <c r="B49" s="105" t="s">
        <v>210</v>
      </c>
      <c r="C49" s="106" t="s">
        <v>326</v>
      </c>
      <c r="D49" s="107" t="s">
        <v>1</v>
      </c>
      <c r="E49" s="107"/>
      <c r="F49" s="89" t="s">
        <v>436</v>
      </c>
      <c r="G49" s="89" t="s">
        <v>492</v>
      </c>
      <c r="H49" s="89" t="s">
        <v>492</v>
      </c>
      <c r="I49" s="89" t="s">
        <v>209</v>
      </c>
      <c r="J49" s="89" t="s">
        <v>1</v>
      </c>
      <c r="K49" s="89" t="s">
        <v>1</v>
      </c>
      <c r="L49" s="108" t="s">
        <v>436</v>
      </c>
      <c r="M49" s="109">
        <v>45443</v>
      </c>
      <c r="N49" s="109">
        <v>45504</v>
      </c>
      <c r="O49" s="110" t="s">
        <v>26</v>
      </c>
      <c r="P49" s="2" t="str">
        <f>_xlfn.XLOOKUP(A49,'[29]completed audits GR APP'!B:B,'[29]completed audits GR APP'!E:E)</f>
        <v>Departments</v>
      </c>
      <c r="Q49" s="111" t="s">
        <v>441</v>
      </c>
      <c r="R49" s="2">
        <f>COUNTIFS('[29]CM findings'!A:A,A49,'[29]CM findings'!H:H,116)</f>
        <v>0</v>
      </c>
      <c r="S49" s="2">
        <v>1</v>
      </c>
      <c r="T49" s="2">
        <f>_xlfn.XLOOKUP(A49,'[29]completed audits GR APP'!B:B,'[29]completed audits GR APP'!B:B)</f>
        <v>405</v>
      </c>
      <c r="V49" s="2">
        <v>1</v>
      </c>
      <c r="W49" s="2">
        <f>_xlfn.XLOOKUP(A49,'[29]KSD auditees'!A:A,'[29]KSD auditees'!A:A)</f>
        <v>405</v>
      </c>
    </row>
    <row r="50" spans="1:23" ht="26.25" customHeight="1" x14ac:dyDescent="0.25">
      <c r="A50" s="104">
        <v>1015</v>
      </c>
      <c r="B50" s="105" t="s">
        <v>495</v>
      </c>
      <c r="C50" s="106" t="s">
        <v>326</v>
      </c>
      <c r="D50" s="107" t="s">
        <v>1</v>
      </c>
      <c r="E50" s="107"/>
      <c r="F50" s="89" t="s">
        <v>436</v>
      </c>
      <c r="G50" s="89" t="s">
        <v>492</v>
      </c>
      <c r="H50" s="89" t="s">
        <v>492</v>
      </c>
      <c r="I50" s="89" t="s">
        <v>1</v>
      </c>
      <c r="J50" s="89" t="s">
        <v>1</v>
      </c>
      <c r="K50" s="89" t="s">
        <v>1</v>
      </c>
      <c r="L50" s="108" t="s">
        <v>436</v>
      </c>
      <c r="M50" s="109">
        <v>45443</v>
      </c>
      <c r="N50" s="109">
        <v>45504</v>
      </c>
      <c r="O50" s="110" t="s">
        <v>453</v>
      </c>
      <c r="P50" s="2" t="str">
        <f>_xlfn.XLOOKUP(A50,'[29]completed audits GR APP'!B:B,'[29]completed audits GR APP'!E:E)</f>
        <v>Departments</v>
      </c>
      <c r="Q50" s="111" t="s">
        <v>441</v>
      </c>
      <c r="R50" s="2">
        <f>COUNTIFS('[29]CM findings'!A:A,A50,'[29]CM findings'!H:H,116)</f>
        <v>0</v>
      </c>
      <c r="S50" s="2">
        <v>1</v>
      </c>
      <c r="T50" s="2">
        <f>_xlfn.XLOOKUP(A50,'[29]completed audits GR APP'!B:B,'[29]completed audits GR APP'!B:B)</f>
        <v>1015</v>
      </c>
      <c r="W50" s="2" t="e">
        <f>_xlfn.XLOOKUP(A50,'[29]KSD auditees'!A:A,'[29]KSD auditees'!A:A)</f>
        <v>#N/A</v>
      </c>
    </row>
    <row r="51" spans="1:23" ht="18.75" customHeight="1" x14ac:dyDescent="0.25">
      <c r="A51" s="104">
        <v>310</v>
      </c>
      <c r="B51" s="105" t="s">
        <v>496</v>
      </c>
      <c r="C51" s="106" t="s">
        <v>326</v>
      </c>
      <c r="D51" s="107" t="s">
        <v>1</v>
      </c>
      <c r="E51" s="107"/>
      <c r="F51" s="89" t="s">
        <v>436</v>
      </c>
      <c r="G51" s="89" t="s">
        <v>492</v>
      </c>
      <c r="H51" s="89" t="s">
        <v>492</v>
      </c>
      <c r="I51" s="89" t="s">
        <v>1</v>
      </c>
      <c r="J51" s="89" t="s">
        <v>1</v>
      </c>
      <c r="K51" s="89" t="s">
        <v>1</v>
      </c>
      <c r="L51" s="108" t="s">
        <v>436</v>
      </c>
      <c r="M51" s="109">
        <v>45443</v>
      </c>
      <c r="N51" s="109">
        <v>45504</v>
      </c>
      <c r="O51" s="110" t="s">
        <v>26</v>
      </c>
      <c r="P51" s="2" t="str">
        <f>_xlfn.XLOOKUP(A51,'[29]completed audits GR APP'!B:B,'[29]completed audits GR APP'!E:E)</f>
        <v>Departments</v>
      </c>
      <c r="Q51" s="111" t="s">
        <v>441</v>
      </c>
      <c r="R51" s="2">
        <f>COUNTIFS('[29]CM findings'!A:A,A51,'[29]CM findings'!H:H,116)</f>
        <v>0</v>
      </c>
      <c r="S51" s="2">
        <v>1</v>
      </c>
      <c r="T51" s="2">
        <f>_xlfn.XLOOKUP(A51,'[29]completed audits GR APP'!B:B,'[29]completed audits GR APP'!B:B)</f>
        <v>310</v>
      </c>
      <c r="W51" s="2" t="e">
        <f>_xlfn.XLOOKUP(A51,'[29]KSD auditees'!A:A,'[29]KSD auditees'!A:A)</f>
        <v>#N/A</v>
      </c>
    </row>
    <row r="52" spans="1:23" ht="26.25" customHeight="1" x14ac:dyDescent="0.25">
      <c r="A52" s="104">
        <v>511</v>
      </c>
      <c r="B52" s="105" t="s">
        <v>497</v>
      </c>
      <c r="C52" s="106" t="s">
        <v>326</v>
      </c>
      <c r="D52" s="107" t="s">
        <v>1</v>
      </c>
      <c r="E52" s="107"/>
      <c r="F52" s="89" t="s">
        <v>436</v>
      </c>
      <c r="G52" s="89" t="s">
        <v>492</v>
      </c>
      <c r="H52" s="89" t="s">
        <v>492</v>
      </c>
      <c r="I52" s="89" t="s">
        <v>1</v>
      </c>
      <c r="J52" s="89" t="s">
        <v>1</v>
      </c>
      <c r="K52" s="89" t="s">
        <v>1</v>
      </c>
      <c r="L52" s="108" t="s">
        <v>436</v>
      </c>
      <c r="M52" s="109">
        <v>45443</v>
      </c>
      <c r="N52" s="109">
        <v>45504</v>
      </c>
      <c r="O52" s="110" t="s">
        <v>453</v>
      </c>
      <c r="P52" s="2" t="str">
        <f>_xlfn.XLOOKUP(A52,'[29]completed audits GR APP'!B:B,'[29]completed audits GR APP'!E:E)</f>
        <v>Departments</v>
      </c>
      <c r="Q52" s="111" t="s">
        <v>441</v>
      </c>
      <c r="R52" s="2">
        <f>COUNTIFS('[29]CM findings'!A:A,A52,'[29]CM findings'!H:H,116)</f>
        <v>0</v>
      </c>
      <c r="S52" s="2">
        <v>1</v>
      </c>
      <c r="T52" s="2">
        <f>_xlfn.XLOOKUP(A52,'[29]completed audits GR APP'!B:B,'[29]completed audits GR APP'!B:B)</f>
        <v>511</v>
      </c>
      <c r="V52" s="2">
        <v>1</v>
      </c>
      <c r="W52" s="2">
        <f>_xlfn.XLOOKUP(A52,'[29]KSD auditees'!A:A,'[29]KSD auditees'!A:A)</f>
        <v>511</v>
      </c>
    </row>
    <row r="53" spans="1:23" ht="27" customHeight="1" x14ac:dyDescent="0.25">
      <c r="A53" s="104">
        <v>112</v>
      </c>
      <c r="B53" s="105" t="s">
        <v>382</v>
      </c>
      <c r="C53" s="106" t="s">
        <v>326</v>
      </c>
      <c r="D53" s="107" t="s">
        <v>1</v>
      </c>
      <c r="E53" s="107"/>
      <c r="F53" s="89" t="s">
        <v>436</v>
      </c>
      <c r="G53" s="89" t="s">
        <v>492</v>
      </c>
      <c r="H53" s="89" t="s">
        <v>492</v>
      </c>
      <c r="I53" s="89" t="s">
        <v>28</v>
      </c>
      <c r="J53" s="89" t="s">
        <v>1</v>
      </c>
      <c r="K53" s="89" t="s">
        <v>1</v>
      </c>
      <c r="L53" s="108" t="s">
        <v>436</v>
      </c>
      <c r="M53" s="109">
        <v>45443</v>
      </c>
      <c r="N53" s="109">
        <v>45504</v>
      </c>
      <c r="O53" s="110" t="s">
        <v>453</v>
      </c>
      <c r="P53" s="2" t="str">
        <f>_xlfn.XLOOKUP(A53,'[29]completed audits GR APP'!B:B,'[29]completed audits GR APP'!E:E)</f>
        <v>Departments</v>
      </c>
      <c r="Q53" s="111" t="s">
        <v>441</v>
      </c>
      <c r="R53" s="2">
        <f>COUNTIFS('[29]CM findings'!A:A,A53,'[29]CM findings'!H:H,116)</f>
        <v>0</v>
      </c>
      <c r="S53" s="2">
        <v>1</v>
      </c>
      <c r="T53" s="2">
        <f>_xlfn.XLOOKUP(A53,'[29]completed audits GR APP'!B:B,'[29]completed audits GR APP'!B:B)</f>
        <v>112</v>
      </c>
      <c r="V53" s="2">
        <v>1</v>
      </c>
      <c r="W53" s="2">
        <f>_xlfn.XLOOKUP(A53,'[29]KSD auditees'!A:A,'[29]KSD auditees'!A:A)</f>
        <v>112</v>
      </c>
    </row>
    <row r="54" spans="1:23" ht="27" customHeight="1" x14ac:dyDescent="0.25">
      <c r="A54" s="104">
        <v>1300</v>
      </c>
      <c r="B54" s="105" t="s">
        <v>55</v>
      </c>
      <c r="C54" s="106" t="s">
        <v>379</v>
      </c>
      <c r="D54" s="107" t="s">
        <v>1</v>
      </c>
      <c r="E54" s="107"/>
      <c r="F54" s="89" t="s">
        <v>436</v>
      </c>
      <c r="G54" s="89" t="s">
        <v>437</v>
      </c>
      <c r="H54" s="89" t="s">
        <v>492</v>
      </c>
      <c r="I54" s="89" t="s">
        <v>1</v>
      </c>
      <c r="J54" s="89" t="s">
        <v>447</v>
      </c>
      <c r="K54" s="89" t="s">
        <v>1</v>
      </c>
      <c r="L54" s="108" t="s">
        <v>436</v>
      </c>
      <c r="M54" s="109">
        <v>45382</v>
      </c>
      <c r="N54" s="109">
        <v>45443</v>
      </c>
      <c r="O54" s="110" t="s">
        <v>26</v>
      </c>
      <c r="P54" s="2" t="str">
        <f>_xlfn.XLOOKUP(A54,'[29]completed audits GR APP'!B:B,'[29]completed audits GR APP'!E:E)</f>
        <v>Public entities</v>
      </c>
      <c r="Q54" s="111" t="s">
        <v>441</v>
      </c>
      <c r="R54" s="2">
        <f>COUNTIFS('[29]CM findings'!A:A,A54,'[29]CM findings'!H:H,116)</f>
        <v>0</v>
      </c>
      <c r="S54" s="2">
        <v>1</v>
      </c>
      <c r="T54" s="2">
        <f>_xlfn.XLOOKUP(A54,'[29]completed audits GR APP'!B:B,'[29]completed audits GR APP'!B:B)</f>
        <v>1300</v>
      </c>
      <c r="V54" s="2">
        <v>1</v>
      </c>
      <c r="W54" s="2">
        <f>_xlfn.XLOOKUP(A54,'[29]KSD auditees'!A:A,'[29]KSD auditees'!A:A)</f>
        <v>1300</v>
      </c>
    </row>
    <row r="55" spans="1:23" ht="18.75" customHeight="1" x14ac:dyDescent="0.25">
      <c r="A55" s="104">
        <v>145</v>
      </c>
      <c r="B55" s="105" t="s">
        <v>498</v>
      </c>
      <c r="C55" s="106" t="s">
        <v>450</v>
      </c>
      <c r="D55" s="107" t="s">
        <v>1</v>
      </c>
      <c r="E55" s="107"/>
      <c r="F55" s="89" t="s">
        <v>436</v>
      </c>
      <c r="G55" s="89" t="s">
        <v>492</v>
      </c>
      <c r="H55" s="89" t="s">
        <v>492</v>
      </c>
      <c r="I55" s="89" t="s">
        <v>1</v>
      </c>
      <c r="J55" s="89" t="s">
        <v>1</v>
      </c>
      <c r="K55" s="89" t="s">
        <v>1</v>
      </c>
      <c r="L55" s="108" t="s">
        <v>436</v>
      </c>
      <c r="M55" s="109">
        <v>45443</v>
      </c>
      <c r="N55" s="109">
        <v>45504</v>
      </c>
      <c r="O55" s="110" t="s">
        <v>26</v>
      </c>
      <c r="P55" s="2" t="str">
        <f>_xlfn.XLOOKUP(A55,'[29]completed audits GR APP'!B:B,'[29]completed audits GR APP'!E:E)</f>
        <v>Public entities</v>
      </c>
      <c r="Q55" s="111" t="s">
        <v>441</v>
      </c>
      <c r="R55" s="2">
        <f>COUNTIFS('[29]CM findings'!A:A,A55,'[29]CM findings'!H:H,116)</f>
        <v>0</v>
      </c>
      <c r="S55" s="2">
        <v>1</v>
      </c>
      <c r="T55" s="2">
        <f>_xlfn.XLOOKUP(A55,'[29]completed audits GR APP'!B:B,'[29]completed audits GR APP'!B:B)</f>
        <v>145</v>
      </c>
      <c r="W55" s="2" t="e">
        <f>_xlfn.XLOOKUP(A55,'[29]KSD auditees'!A:A,'[29]KSD auditees'!A:A)</f>
        <v>#N/A</v>
      </c>
    </row>
    <row r="56" spans="1:23" ht="18.75" customHeight="1" x14ac:dyDescent="0.25">
      <c r="A56" s="104">
        <v>139</v>
      </c>
      <c r="B56" s="105" t="s">
        <v>499</v>
      </c>
      <c r="C56" s="106" t="s">
        <v>352</v>
      </c>
      <c r="D56" s="107" t="s">
        <v>1</v>
      </c>
      <c r="E56" s="107"/>
      <c r="F56" s="89" t="s">
        <v>436</v>
      </c>
      <c r="G56" s="89" t="s">
        <v>492</v>
      </c>
      <c r="H56" s="89" t="s">
        <v>492</v>
      </c>
      <c r="I56" s="89" t="s">
        <v>1</v>
      </c>
      <c r="J56" s="89" t="s">
        <v>1</v>
      </c>
      <c r="K56" s="89" t="s">
        <v>1</v>
      </c>
      <c r="L56" s="108" t="s">
        <v>436</v>
      </c>
      <c r="M56" s="109">
        <v>45443</v>
      </c>
      <c r="N56" s="109">
        <v>45504</v>
      </c>
      <c r="O56" s="110" t="s">
        <v>26</v>
      </c>
      <c r="P56" s="2" t="str">
        <f>_xlfn.XLOOKUP(A56,'[29]completed audits GR APP'!B:B,'[29]completed audits GR APP'!E:E)</f>
        <v>Public entities</v>
      </c>
      <c r="Q56" s="111" t="s">
        <v>441</v>
      </c>
      <c r="R56" s="2">
        <f>COUNTIFS('[29]CM findings'!A:A,A56,'[29]CM findings'!H:H,116)</f>
        <v>0</v>
      </c>
      <c r="S56" s="2">
        <v>1</v>
      </c>
      <c r="T56" s="2">
        <f>_xlfn.XLOOKUP(A56,'[29]completed audits GR APP'!B:B,'[29]completed audits GR APP'!B:B)</f>
        <v>139</v>
      </c>
      <c r="W56" s="2" t="e">
        <f>_xlfn.XLOOKUP(A56,'[29]KSD auditees'!A:A,'[29]KSD auditees'!A:A)</f>
        <v>#N/A</v>
      </c>
    </row>
    <row r="57" spans="1:23" ht="18.75" customHeight="1" x14ac:dyDescent="0.25">
      <c r="A57" s="104">
        <v>1232</v>
      </c>
      <c r="B57" s="105" t="s">
        <v>500</v>
      </c>
      <c r="C57" s="106" t="s">
        <v>325</v>
      </c>
      <c r="D57" s="107" t="s">
        <v>1</v>
      </c>
      <c r="E57" s="107"/>
      <c r="F57" s="89" t="s">
        <v>436</v>
      </c>
      <c r="G57" s="89" t="s">
        <v>492</v>
      </c>
      <c r="H57" s="89" t="s">
        <v>492</v>
      </c>
      <c r="I57" s="89" t="s">
        <v>1</v>
      </c>
      <c r="J57" s="89" t="s">
        <v>1</v>
      </c>
      <c r="K57" s="89" t="s">
        <v>1</v>
      </c>
      <c r="L57" s="108" t="s">
        <v>436</v>
      </c>
      <c r="M57" s="109">
        <v>45443</v>
      </c>
      <c r="N57" s="109">
        <v>45504</v>
      </c>
      <c r="O57" s="110" t="s">
        <v>26</v>
      </c>
      <c r="P57" s="2" t="e">
        <f>_xlfn.XLOOKUP(A57,'[29]completed audits GR APP'!B:B,'[29]completed audits GR APP'!E:E)</f>
        <v>#N/A</v>
      </c>
      <c r="R57" s="2">
        <f>COUNTIFS('[29]CM findings'!A:A,A57,'[29]CM findings'!H:H,116)</f>
        <v>0</v>
      </c>
      <c r="T57" s="2" t="e">
        <f>_xlfn.XLOOKUP(A57,'[29]completed audits GR APP'!B:B,'[29]completed audits GR APP'!B:B)</f>
        <v>#N/A</v>
      </c>
      <c r="W57" s="2" t="e">
        <f>_xlfn.XLOOKUP(A57,'[29]KSD auditees'!A:A,'[29]KSD auditees'!A:A)</f>
        <v>#N/A</v>
      </c>
    </row>
    <row r="58" spans="1:23" ht="26.25" customHeight="1" x14ac:dyDescent="0.25">
      <c r="A58" s="104">
        <v>146</v>
      </c>
      <c r="B58" s="105" t="s">
        <v>501</v>
      </c>
      <c r="C58" s="106" t="s">
        <v>502</v>
      </c>
      <c r="D58" s="107" t="s">
        <v>1</v>
      </c>
      <c r="E58" s="107"/>
      <c r="F58" s="89" t="s">
        <v>436</v>
      </c>
      <c r="G58" s="89" t="s">
        <v>492</v>
      </c>
      <c r="H58" s="89" t="s">
        <v>492</v>
      </c>
      <c r="I58" s="89" t="s">
        <v>1</v>
      </c>
      <c r="J58" s="89" t="s">
        <v>1</v>
      </c>
      <c r="K58" s="89" t="s">
        <v>1</v>
      </c>
      <c r="L58" s="108" t="s">
        <v>436</v>
      </c>
      <c r="M58" s="109">
        <v>45443</v>
      </c>
      <c r="N58" s="109">
        <v>45504</v>
      </c>
      <c r="O58" s="110" t="s">
        <v>445</v>
      </c>
      <c r="P58" s="2" t="e">
        <f>_xlfn.XLOOKUP(A58,'[29]completed audits GR APP'!B:B,'[29]completed audits GR APP'!E:E)</f>
        <v>#N/A</v>
      </c>
      <c r="R58" s="2">
        <f>COUNTIFS('[29]CM findings'!A:A,A58,'[29]CM findings'!H:H,116)</f>
        <v>0</v>
      </c>
      <c r="T58" s="2" t="e">
        <f>_xlfn.XLOOKUP(A58,'[29]completed audits GR APP'!B:B,'[29]completed audits GR APP'!B:B)</f>
        <v>#N/A</v>
      </c>
      <c r="W58" s="2" t="e">
        <f>_xlfn.XLOOKUP(A58,'[29]KSD auditees'!A:A,'[29]KSD auditees'!A:A)</f>
        <v>#N/A</v>
      </c>
    </row>
    <row r="59" spans="1:23" ht="26.25" customHeight="1" x14ac:dyDescent="0.25">
      <c r="A59" s="104">
        <v>350</v>
      </c>
      <c r="B59" s="105" t="s">
        <v>503</v>
      </c>
      <c r="C59" s="106" t="s">
        <v>481</v>
      </c>
      <c r="D59" s="107" t="s">
        <v>1</v>
      </c>
      <c r="E59" s="107"/>
      <c r="F59" s="89" t="s">
        <v>436</v>
      </c>
      <c r="G59" s="89" t="s">
        <v>492</v>
      </c>
      <c r="H59" s="89" t="s">
        <v>492</v>
      </c>
      <c r="I59" s="89" t="s">
        <v>482</v>
      </c>
      <c r="J59" s="89" t="s">
        <v>1</v>
      </c>
      <c r="K59" s="89" t="s">
        <v>1</v>
      </c>
      <c r="L59" s="108" t="s">
        <v>436</v>
      </c>
      <c r="M59" s="109">
        <v>45443</v>
      </c>
      <c r="N59" s="109">
        <v>45504</v>
      </c>
      <c r="O59" s="110" t="s">
        <v>445</v>
      </c>
      <c r="P59" s="2" t="str">
        <f>_xlfn.XLOOKUP(A59,'[29]completed audits GR APP'!B:B,'[29]completed audits GR APP'!E:E)</f>
        <v>Departments</v>
      </c>
      <c r="Q59" s="111" t="s">
        <v>441</v>
      </c>
      <c r="R59" s="2">
        <f>COUNTIFS('[29]CM findings'!A:A,A59,'[29]CM findings'!H:H,116)</f>
        <v>0</v>
      </c>
      <c r="S59" s="2">
        <v>1</v>
      </c>
      <c r="T59" s="2">
        <f>_xlfn.XLOOKUP(A59,'[29]completed audits GR APP'!B:B,'[29]completed audits GR APP'!B:B)</f>
        <v>350</v>
      </c>
      <c r="W59" s="2" t="e">
        <f>_xlfn.XLOOKUP(A59,'[29]KSD auditees'!A:A,'[29]KSD auditees'!A:A)</f>
        <v>#N/A</v>
      </c>
    </row>
    <row r="60" spans="1:23" ht="27.75" customHeight="1" x14ac:dyDescent="0.25">
      <c r="A60" s="104">
        <v>1301</v>
      </c>
      <c r="B60" s="105" t="s">
        <v>58</v>
      </c>
      <c r="C60" s="106" t="s">
        <v>379</v>
      </c>
      <c r="D60" s="107" t="s">
        <v>1</v>
      </c>
      <c r="E60" s="107"/>
      <c r="F60" s="89" t="s">
        <v>436</v>
      </c>
      <c r="G60" s="89" t="s">
        <v>437</v>
      </c>
      <c r="H60" s="89" t="s">
        <v>492</v>
      </c>
      <c r="I60" s="89" t="s">
        <v>1</v>
      </c>
      <c r="J60" s="89" t="s">
        <v>447</v>
      </c>
      <c r="K60" s="89" t="s">
        <v>1</v>
      </c>
      <c r="L60" s="108" t="s">
        <v>436</v>
      </c>
      <c r="M60" s="109">
        <v>45382</v>
      </c>
      <c r="N60" s="109">
        <v>45443</v>
      </c>
      <c r="O60" s="110" t="s">
        <v>26</v>
      </c>
      <c r="P60" s="2" t="str">
        <f>_xlfn.XLOOKUP(A60,'[29]completed audits GR APP'!B:B,'[29]completed audits GR APP'!E:E)</f>
        <v>Public entities</v>
      </c>
      <c r="Q60" s="111" t="s">
        <v>441</v>
      </c>
      <c r="R60" s="2">
        <f>COUNTIFS('[29]CM findings'!A:A,A60,'[29]CM findings'!H:H,116)</f>
        <v>0</v>
      </c>
      <c r="S60" s="2">
        <v>1</v>
      </c>
      <c r="T60" s="2">
        <f>_xlfn.XLOOKUP(A60,'[29]completed audits GR APP'!B:B,'[29]completed audits GR APP'!B:B)</f>
        <v>1301</v>
      </c>
      <c r="V60" s="2">
        <v>1</v>
      </c>
      <c r="W60" s="2">
        <f>_xlfn.XLOOKUP(A60,'[29]KSD auditees'!A:A,'[29]KSD auditees'!A:A)</f>
        <v>1301</v>
      </c>
    </row>
    <row r="61" spans="1:23" ht="18.75" customHeight="1" x14ac:dyDescent="0.25">
      <c r="A61" s="104">
        <v>176</v>
      </c>
      <c r="B61" s="105" t="s">
        <v>342</v>
      </c>
      <c r="C61" s="106" t="s">
        <v>326</v>
      </c>
      <c r="D61" s="107" t="s">
        <v>1</v>
      </c>
      <c r="E61" s="107"/>
      <c r="F61" s="89" t="s">
        <v>436</v>
      </c>
      <c r="G61" s="89" t="s">
        <v>492</v>
      </c>
      <c r="H61" s="89" t="s">
        <v>492</v>
      </c>
      <c r="I61" s="89" t="s">
        <v>151</v>
      </c>
      <c r="J61" s="89" t="s">
        <v>1</v>
      </c>
      <c r="K61" s="89" t="s">
        <v>1</v>
      </c>
      <c r="L61" s="108" t="s">
        <v>436</v>
      </c>
      <c r="M61" s="109">
        <v>45443</v>
      </c>
      <c r="N61" s="109">
        <v>45504</v>
      </c>
      <c r="O61" s="110" t="s">
        <v>26</v>
      </c>
      <c r="P61" s="2" t="str">
        <f>_xlfn.XLOOKUP(A61,'[29]completed audits GR APP'!B:B,'[29]completed audits GR APP'!E:E)</f>
        <v>Departments</v>
      </c>
      <c r="Q61" s="111" t="s">
        <v>441</v>
      </c>
      <c r="R61" s="2">
        <f>COUNTIFS('[29]CM findings'!A:A,A61,'[29]CM findings'!H:H,116)</f>
        <v>0</v>
      </c>
      <c r="S61" s="2">
        <v>1</v>
      </c>
      <c r="T61" s="2">
        <f>_xlfn.XLOOKUP(A61,'[29]completed audits GR APP'!B:B,'[29]completed audits GR APP'!B:B)</f>
        <v>176</v>
      </c>
      <c r="V61" s="2">
        <v>1</v>
      </c>
      <c r="W61" s="2">
        <f>_xlfn.XLOOKUP(A61,'[29]KSD auditees'!A:A,'[29]KSD auditees'!A:A)</f>
        <v>176</v>
      </c>
    </row>
    <row r="62" spans="1:23" ht="26.25" customHeight="1" x14ac:dyDescent="0.25">
      <c r="A62" s="104">
        <v>1016</v>
      </c>
      <c r="B62" s="105" t="s">
        <v>504</v>
      </c>
      <c r="C62" s="106" t="s">
        <v>326</v>
      </c>
      <c r="D62" s="107" t="s">
        <v>1</v>
      </c>
      <c r="E62" s="107"/>
      <c r="F62" s="89" t="s">
        <v>436</v>
      </c>
      <c r="G62" s="89" t="s">
        <v>492</v>
      </c>
      <c r="H62" s="89" t="s">
        <v>492</v>
      </c>
      <c r="I62" s="89" t="s">
        <v>156</v>
      </c>
      <c r="J62" s="89" t="s">
        <v>1</v>
      </c>
      <c r="K62" s="89" t="s">
        <v>1</v>
      </c>
      <c r="L62" s="108" t="s">
        <v>436</v>
      </c>
      <c r="M62" s="109">
        <v>45443</v>
      </c>
      <c r="N62" s="109">
        <v>45504</v>
      </c>
      <c r="O62" s="110" t="s">
        <v>453</v>
      </c>
      <c r="P62" s="2" t="str">
        <f>_xlfn.XLOOKUP(A62,'[29]completed audits GR APP'!B:B,'[29]completed audits GR APP'!E:E)</f>
        <v>Departments</v>
      </c>
      <c r="Q62" s="111" t="s">
        <v>441</v>
      </c>
      <c r="R62" s="2">
        <f>COUNTIFS('[29]CM findings'!A:A,A62,'[29]CM findings'!H:H,116)</f>
        <v>0</v>
      </c>
      <c r="S62" s="2">
        <v>1</v>
      </c>
      <c r="T62" s="2">
        <f>_xlfn.XLOOKUP(A62,'[29]completed audits GR APP'!B:B,'[29]completed audits GR APP'!B:B)</f>
        <v>1016</v>
      </c>
      <c r="V62" s="2">
        <v>1</v>
      </c>
      <c r="W62" s="2">
        <f>_xlfn.XLOOKUP(A62,'[29]KSD auditees'!A:A,'[29]KSD auditees'!A:A)</f>
        <v>1016</v>
      </c>
    </row>
    <row r="63" spans="1:23" ht="27" customHeight="1" x14ac:dyDescent="0.25">
      <c r="A63" s="104">
        <v>1302</v>
      </c>
      <c r="B63" s="105" t="s">
        <v>70</v>
      </c>
      <c r="C63" s="106" t="s">
        <v>379</v>
      </c>
      <c r="D63" s="107" t="s">
        <v>1</v>
      </c>
      <c r="E63" s="107"/>
      <c r="F63" s="89" t="s">
        <v>436</v>
      </c>
      <c r="G63" s="89" t="s">
        <v>437</v>
      </c>
      <c r="H63" s="89" t="s">
        <v>492</v>
      </c>
      <c r="I63" s="89" t="s">
        <v>28</v>
      </c>
      <c r="J63" s="89" t="s">
        <v>447</v>
      </c>
      <c r="K63" s="89" t="s">
        <v>1</v>
      </c>
      <c r="L63" s="108" t="s">
        <v>436</v>
      </c>
      <c r="M63" s="109">
        <v>45382</v>
      </c>
      <c r="N63" s="109">
        <v>45443</v>
      </c>
      <c r="O63" s="110" t="s">
        <v>453</v>
      </c>
      <c r="P63" s="2" t="str">
        <f>_xlfn.XLOOKUP(A63,'[29]completed audits GR APP'!B:B,'[29]completed audits GR APP'!E:E)</f>
        <v>Public entities</v>
      </c>
      <c r="Q63" s="111" t="s">
        <v>441</v>
      </c>
      <c r="R63" s="2">
        <f>COUNTIFS('[29]CM findings'!A:A,A63,'[29]CM findings'!H:H,116)</f>
        <v>0</v>
      </c>
      <c r="S63" s="2">
        <v>1</v>
      </c>
      <c r="T63" s="2">
        <f>_xlfn.XLOOKUP(A63,'[29]completed audits GR APP'!B:B,'[29]completed audits GR APP'!B:B)</f>
        <v>1302</v>
      </c>
      <c r="V63" s="2">
        <v>1</v>
      </c>
      <c r="W63" s="2">
        <f>_xlfn.XLOOKUP(A63,'[29]KSD auditees'!A:A,'[29]KSD auditees'!A:A)</f>
        <v>1302</v>
      </c>
    </row>
    <row r="64" spans="1:23" ht="27" customHeight="1" x14ac:dyDescent="0.25">
      <c r="A64" s="104">
        <v>1507</v>
      </c>
      <c r="B64" s="105" t="s">
        <v>505</v>
      </c>
      <c r="C64" s="106" t="s">
        <v>450</v>
      </c>
      <c r="D64" s="107" t="s">
        <v>1</v>
      </c>
      <c r="E64" s="107"/>
      <c r="F64" s="89" t="s">
        <v>436</v>
      </c>
      <c r="G64" s="89" t="s">
        <v>492</v>
      </c>
      <c r="H64" s="89" t="s">
        <v>492</v>
      </c>
      <c r="I64" s="89" t="s">
        <v>1</v>
      </c>
      <c r="J64" s="89" t="s">
        <v>1</v>
      </c>
      <c r="K64" s="89" t="s">
        <v>1</v>
      </c>
      <c r="L64" s="108" t="s">
        <v>436</v>
      </c>
      <c r="M64" s="109">
        <v>45443</v>
      </c>
      <c r="N64" s="109">
        <v>45504</v>
      </c>
      <c r="O64" s="110" t="s">
        <v>453</v>
      </c>
      <c r="P64" s="2" t="e">
        <f>_xlfn.XLOOKUP(A64,'[29]completed audits GR APP'!B:B,'[29]completed audits GR APP'!E:E)</f>
        <v>#N/A</v>
      </c>
      <c r="R64" s="2">
        <f>COUNTIFS('[29]CM findings'!A:A,A64,'[29]CM findings'!H:H,116)</f>
        <v>0</v>
      </c>
      <c r="T64" s="2" t="e">
        <f>_xlfn.XLOOKUP(A64,'[29]completed audits GR APP'!B:B,'[29]completed audits GR APP'!B:B)</f>
        <v>#N/A</v>
      </c>
      <c r="W64" s="2" t="e">
        <f>_xlfn.XLOOKUP(A64,'[29]KSD auditees'!A:A,'[29]KSD auditees'!A:A)</f>
        <v>#N/A</v>
      </c>
    </row>
    <row r="65" spans="1:23" ht="27" customHeight="1" x14ac:dyDescent="0.25">
      <c r="A65" s="104">
        <v>1303</v>
      </c>
      <c r="B65" s="105" t="s">
        <v>75</v>
      </c>
      <c r="C65" s="106" t="s">
        <v>379</v>
      </c>
      <c r="D65" s="107" t="s">
        <v>1</v>
      </c>
      <c r="E65" s="107"/>
      <c r="F65" s="89" t="s">
        <v>436</v>
      </c>
      <c r="G65" s="89" t="s">
        <v>437</v>
      </c>
      <c r="H65" s="89" t="s">
        <v>492</v>
      </c>
      <c r="I65" s="89" t="s">
        <v>1</v>
      </c>
      <c r="J65" s="89" t="s">
        <v>447</v>
      </c>
      <c r="K65" s="89" t="s">
        <v>1</v>
      </c>
      <c r="L65" s="108" t="s">
        <v>436</v>
      </c>
      <c r="M65" s="109">
        <v>45382</v>
      </c>
      <c r="N65" s="109">
        <v>45443</v>
      </c>
      <c r="O65" s="110" t="s">
        <v>453</v>
      </c>
      <c r="P65" s="2" t="str">
        <f>_xlfn.XLOOKUP(A65,'[29]completed audits GR APP'!B:B,'[29]completed audits GR APP'!E:E)</f>
        <v>Public entities</v>
      </c>
      <c r="Q65" s="111" t="s">
        <v>441</v>
      </c>
      <c r="R65" s="2">
        <f>COUNTIFS('[29]CM findings'!A:A,A65,'[29]CM findings'!H:H,116)</f>
        <v>0</v>
      </c>
      <c r="S65" s="2">
        <v>1</v>
      </c>
      <c r="T65" s="2">
        <f>_xlfn.XLOOKUP(A65,'[29]completed audits GR APP'!B:B,'[29]completed audits GR APP'!B:B)</f>
        <v>1303</v>
      </c>
      <c r="V65" s="2">
        <v>1</v>
      </c>
      <c r="W65" s="2">
        <f>_xlfn.XLOOKUP(A65,'[29]KSD auditees'!A:A,'[29]KSD auditees'!A:A)</f>
        <v>1303</v>
      </c>
    </row>
    <row r="66" spans="1:23" ht="27" customHeight="1" x14ac:dyDescent="0.25">
      <c r="A66" s="104">
        <v>283</v>
      </c>
      <c r="B66" s="105" t="s">
        <v>506</v>
      </c>
      <c r="C66" s="106" t="s">
        <v>323</v>
      </c>
      <c r="D66" s="107" t="s">
        <v>1</v>
      </c>
      <c r="E66" s="107"/>
      <c r="F66" s="89" t="s">
        <v>436</v>
      </c>
      <c r="G66" s="89" t="s">
        <v>437</v>
      </c>
      <c r="H66" s="89" t="s">
        <v>492</v>
      </c>
      <c r="I66" s="89" t="s">
        <v>1</v>
      </c>
      <c r="J66" s="89" t="s">
        <v>1527</v>
      </c>
      <c r="K66" s="89" t="s">
        <v>1</v>
      </c>
      <c r="L66" s="108" t="s">
        <v>436</v>
      </c>
      <c r="M66" s="109">
        <v>45443</v>
      </c>
      <c r="N66" s="109">
        <v>45504</v>
      </c>
      <c r="O66" s="110" t="s">
        <v>445</v>
      </c>
      <c r="P66" s="2" t="e">
        <f>_xlfn.XLOOKUP(A66,'[29]completed audits GR APP'!B:B,'[29]completed audits GR APP'!E:E)</f>
        <v>#N/A</v>
      </c>
      <c r="R66" s="2">
        <f>COUNTIFS('[29]CM findings'!A:A,A66,'[29]CM findings'!H:H,116)</f>
        <v>0</v>
      </c>
      <c r="T66" s="2" t="e">
        <f>_xlfn.XLOOKUP(A66,'[29]completed audits GR APP'!B:B,'[29]completed audits GR APP'!B:B)</f>
        <v>#N/A</v>
      </c>
      <c r="W66" s="2" t="e">
        <f>_xlfn.XLOOKUP(A66,'[29]KSD auditees'!A:A,'[29]KSD auditees'!A:A)</f>
        <v>#N/A</v>
      </c>
    </row>
    <row r="67" spans="1:23" ht="18" customHeight="1" x14ac:dyDescent="0.25">
      <c r="A67" s="104">
        <v>294</v>
      </c>
      <c r="B67" s="105" t="s">
        <v>507</v>
      </c>
      <c r="C67" s="106" t="s">
        <v>502</v>
      </c>
      <c r="D67" s="107" t="s">
        <v>508</v>
      </c>
      <c r="E67" s="107"/>
      <c r="F67" s="89" t="s">
        <v>436</v>
      </c>
      <c r="G67" s="89" t="s">
        <v>492</v>
      </c>
      <c r="H67" s="89" t="s">
        <v>492</v>
      </c>
      <c r="I67" s="89" t="s">
        <v>1</v>
      </c>
      <c r="J67" s="89" t="s">
        <v>1</v>
      </c>
      <c r="K67" s="89" t="s">
        <v>1</v>
      </c>
      <c r="L67" s="108" t="s">
        <v>436</v>
      </c>
      <c r="M67" s="109" t="s">
        <v>1</v>
      </c>
      <c r="N67" s="109" t="s">
        <v>1</v>
      </c>
      <c r="O67" s="110" t="s">
        <v>1</v>
      </c>
      <c r="P67" s="2" t="e">
        <f>_xlfn.XLOOKUP(A67,'[29]completed audits GR APP'!B:B,'[29]completed audits GR APP'!E:E)</f>
        <v>#N/A</v>
      </c>
      <c r="R67" s="2">
        <f>COUNTIFS('[29]CM findings'!A:A,A67,'[29]CM findings'!H:H,116)</f>
        <v>0</v>
      </c>
      <c r="T67" s="2" t="e">
        <f>_xlfn.XLOOKUP(A67,'[29]completed audits GR APP'!B:B,'[29]completed audits GR APP'!B:B)</f>
        <v>#N/A</v>
      </c>
      <c r="W67" s="2" t="e">
        <f>_xlfn.XLOOKUP(A67,'[29]KSD auditees'!A:A,'[29]KSD auditees'!A:A)</f>
        <v>#N/A</v>
      </c>
    </row>
    <row r="68" spans="1:23" ht="27" customHeight="1" x14ac:dyDescent="0.25">
      <c r="A68" s="104">
        <v>328</v>
      </c>
      <c r="B68" s="105" t="s">
        <v>510</v>
      </c>
      <c r="C68" s="106" t="s">
        <v>323</v>
      </c>
      <c r="D68" s="107" t="s">
        <v>1</v>
      </c>
      <c r="E68" s="107"/>
      <c r="F68" s="89" t="s">
        <v>436</v>
      </c>
      <c r="G68" s="89" t="s">
        <v>437</v>
      </c>
      <c r="H68" s="89" t="s">
        <v>492</v>
      </c>
      <c r="I68" s="89" t="s">
        <v>1</v>
      </c>
      <c r="J68" s="89" t="s">
        <v>1527</v>
      </c>
      <c r="K68" s="89" t="s">
        <v>1</v>
      </c>
      <c r="L68" s="108" t="s">
        <v>436</v>
      </c>
      <c r="M68" s="109">
        <v>45443</v>
      </c>
      <c r="N68" s="109">
        <v>45504</v>
      </c>
      <c r="O68" s="110" t="s">
        <v>453</v>
      </c>
      <c r="P68" s="2" t="e">
        <f>_xlfn.XLOOKUP(A68,'[29]completed audits GR APP'!B:B,'[29]completed audits GR APP'!E:E)</f>
        <v>#N/A</v>
      </c>
      <c r="R68" s="2">
        <f>COUNTIFS('[29]CM findings'!A:A,A68,'[29]CM findings'!H:H,116)</f>
        <v>0</v>
      </c>
      <c r="T68" s="2" t="e">
        <f>_xlfn.XLOOKUP(A68,'[29]completed audits GR APP'!B:B,'[29]completed audits GR APP'!B:B)</f>
        <v>#N/A</v>
      </c>
      <c r="W68" s="2" t="e">
        <f>_xlfn.XLOOKUP(A68,'[29]KSD auditees'!A:A,'[29]KSD auditees'!A:A)</f>
        <v>#N/A</v>
      </c>
    </row>
    <row r="69" spans="1:23" ht="18.75" customHeight="1" x14ac:dyDescent="0.25">
      <c r="A69" s="104">
        <v>361</v>
      </c>
      <c r="B69" s="105" t="s">
        <v>511</v>
      </c>
      <c r="C69" s="106" t="s">
        <v>326</v>
      </c>
      <c r="D69" s="107" t="s">
        <v>1</v>
      </c>
      <c r="E69" s="107"/>
      <c r="F69" s="89" t="s">
        <v>436</v>
      </c>
      <c r="G69" s="89" t="s">
        <v>492</v>
      </c>
      <c r="H69" s="89" t="s">
        <v>492</v>
      </c>
      <c r="I69" s="89" t="s">
        <v>1</v>
      </c>
      <c r="J69" s="89" t="s">
        <v>1</v>
      </c>
      <c r="K69" s="89" t="s">
        <v>1</v>
      </c>
      <c r="L69" s="108" t="s">
        <v>436</v>
      </c>
      <c r="M69" s="109">
        <v>45519</v>
      </c>
      <c r="N69" s="109" t="s">
        <v>1</v>
      </c>
      <c r="O69" s="110" t="s">
        <v>1</v>
      </c>
      <c r="P69" s="2" t="e">
        <f>_xlfn.XLOOKUP(A69,'[29]completed audits GR APP'!B:B,'[29]completed audits GR APP'!E:E)</f>
        <v>#N/A</v>
      </c>
      <c r="R69" s="2">
        <f>COUNTIFS('[29]CM findings'!A:A,A69,'[29]CM findings'!H:H,116)</f>
        <v>0</v>
      </c>
      <c r="T69" s="2" t="e">
        <f>_xlfn.XLOOKUP(A69,'[29]completed audits GR APP'!B:B,'[29]completed audits GR APP'!B:B)</f>
        <v>#N/A</v>
      </c>
      <c r="W69" s="2" t="e">
        <f>_xlfn.XLOOKUP(A69,'[29]KSD auditees'!A:A,'[29]KSD auditees'!A:A)</f>
        <v>#N/A</v>
      </c>
    </row>
    <row r="70" spans="1:23" ht="26.25" customHeight="1" x14ac:dyDescent="0.25">
      <c r="A70" s="104">
        <v>373</v>
      </c>
      <c r="B70" s="105" t="s">
        <v>512</v>
      </c>
      <c r="C70" s="106" t="s">
        <v>326</v>
      </c>
      <c r="D70" s="107" t="s">
        <v>1</v>
      </c>
      <c r="E70" s="107"/>
      <c r="F70" s="89" t="s">
        <v>436</v>
      </c>
      <c r="G70" s="89" t="s">
        <v>492</v>
      </c>
      <c r="H70" s="89" t="s">
        <v>492</v>
      </c>
      <c r="I70" s="89" t="s">
        <v>1</v>
      </c>
      <c r="J70" s="89" t="s">
        <v>1</v>
      </c>
      <c r="K70" s="89" t="s">
        <v>1</v>
      </c>
      <c r="L70" s="108" t="s">
        <v>436</v>
      </c>
      <c r="M70" s="109">
        <v>45443</v>
      </c>
      <c r="N70" s="109">
        <v>45504</v>
      </c>
      <c r="O70" s="110" t="s">
        <v>445</v>
      </c>
      <c r="P70" s="2" t="str">
        <f>_xlfn.XLOOKUP(A70,'[29]completed audits GR APP'!B:B,'[29]completed audits GR APP'!E:E)</f>
        <v>Departments</v>
      </c>
      <c r="Q70" s="111" t="s">
        <v>441</v>
      </c>
      <c r="R70" s="2">
        <f>COUNTIFS('[29]CM findings'!A:A,A70,'[29]CM findings'!H:H,116)</f>
        <v>0</v>
      </c>
      <c r="S70" s="2">
        <v>1</v>
      </c>
      <c r="T70" s="2">
        <f>_xlfn.XLOOKUP(A70,'[29]completed audits GR APP'!B:B,'[29]completed audits GR APP'!B:B)</f>
        <v>373</v>
      </c>
      <c r="W70" s="2" t="e">
        <f>_xlfn.XLOOKUP(A70,'[29]KSD auditees'!A:A,'[29]KSD auditees'!A:A)</f>
        <v>#N/A</v>
      </c>
    </row>
    <row r="71" spans="1:23" ht="26.25" customHeight="1" x14ac:dyDescent="0.25">
      <c r="A71" s="104">
        <v>380</v>
      </c>
      <c r="B71" s="105" t="s">
        <v>513</v>
      </c>
      <c r="C71" s="106" t="s">
        <v>326</v>
      </c>
      <c r="D71" s="107" t="s">
        <v>1</v>
      </c>
      <c r="E71" s="107"/>
      <c r="F71" s="89" t="s">
        <v>436</v>
      </c>
      <c r="G71" s="89" t="s">
        <v>492</v>
      </c>
      <c r="H71" s="89" t="s">
        <v>492</v>
      </c>
      <c r="I71" s="89" t="s">
        <v>1</v>
      </c>
      <c r="J71" s="89" t="s">
        <v>1</v>
      </c>
      <c r="K71" s="89" t="s">
        <v>1</v>
      </c>
      <c r="L71" s="108" t="s">
        <v>436</v>
      </c>
      <c r="M71" s="109" t="s">
        <v>1</v>
      </c>
      <c r="N71" s="109" t="s">
        <v>1</v>
      </c>
      <c r="O71" s="110" t="s">
        <v>1</v>
      </c>
      <c r="P71" s="2" t="e">
        <f>_xlfn.XLOOKUP(A71,'[29]completed audits GR APP'!B:B,'[29]completed audits GR APP'!E:E)</f>
        <v>#N/A</v>
      </c>
      <c r="R71" s="2">
        <f>COUNTIFS('[29]CM findings'!A:A,A71,'[29]CM findings'!H:H,116)</f>
        <v>0</v>
      </c>
      <c r="T71" s="2" t="e">
        <f>_xlfn.XLOOKUP(A71,'[29]completed audits GR APP'!B:B,'[29]completed audits GR APP'!B:B)</f>
        <v>#N/A</v>
      </c>
      <c r="W71" s="2" t="e">
        <f>_xlfn.XLOOKUP(A71,'[29]KSD auditees'!A:A,'[29]KSD auditees'!A:A)</f>
        <v>#N/A</v>
      </c>
    </row>
    <row r="72" spans="1:23" ht="27" customHeight="1" x14ac:dyDescent="0.25">
      <c r="A72" s="104">
        <v>392</v>
      </c>
      <c r="B72" s="105" t="s">
        <v>514</v>
      </c>
      <c r="C72" s="106" t="s">
        <v>488</v>
      </c>
      <c r="D72" s="107" t="s">
        <v>1</v>
      </c>
      <c r="E72" s="107"/>
      <c r="F72" s="89" t="s">
        <v>436</v>
      </c>
      <c r="G72" s="89" t="s">
        <v>492</v>
      </c>
      <c r="H72" s="89" t="s">
        <v>492</v>
      </c>
      <c r="I72" s="89" t="s">
        <v>1</v>
      </c>
      <c r="J72" s="89" t="s">
        <v>1</v>
      </c>
      <c r="K72" s="89" t="s">
        <v>1</v>
      </c>
      <c r="L72" s="108" t="s">
        <v>436</v>
      </c>
      <c r="M72" s="109" t="s">
        <v>1</v>
      </c>
      <c r="N72" s="109" t="s">
        <v>1</v>
      </c>
      <c r="O72" s="110" t="s">
        <v>1</v>
      </c>
      <c r="P72" s="2" t="e">
        <f>_xlfn.XLOOKUP(A72,'[29]completed audits GR APP'!B:B,'[29]completed audits GR APP'!E:E)</f>
        <v>#N/A</v>
      </c>
      <c r="R72" s="2">
        <f>COUNTIFS('[29]CM findings'!A:A,A72,'[29]CM findings'!H:H,116)</f>
        <v>0</v>
      </c>
      <c r="T72" s="2" t="e">
        <f>_xlfn.XLOOKUP(A72,'[29]completed audits GR APP'!B:B,'[29]completed audits GR APP'!B:B)</f>
        <v>#N/A</v>
      </c>
      <c r="W72" s="2" t="e">
        <f>_xlfn.XLOOKUP(A72,'[29]KSD auditees'!A:A,'[29]KSD auditees'!A:A)</f>
        <v>#N/A</v>
      </c>
    </row>
    <row r="73" spans="1:23" ht="26.25" customHeight="1" x14ac:dyDescent="0.25">
      <c r="A73" s="104">
        <v>414</v>
      </c>
      <c r="B73" s="105" t="s">
        <v>359</v>
      </c>
      <c r="C73" s="106" t="s">
        <v>326</v>
      </c>
      <c r="D73" s="107" t="s">
        <v>1</v>
      </c>
      <c r="E73" s="107"/>
      <c r="F73" s="89" t="s">
        <v>436</v>
      </c>
      <c r="G73" s="89" t="s">
        <v>492</v>
      </c>
      <c r="H73" s="89" t="s">
        <v>492</v>
      </c>
      <c r="I73" s="89" t="s">
        <v>168</v>
      </c>
      <c r="J73" s="89" t="s">
        <v>1</v>
      </c>
      <c r="K73" s="89" t="s">
        <v>1</v>
      </c>
      <c r="L73" s="108" t="s">
        <v>436</v>
      </c>
      <c r="M73" s="109">
        <v>45443</v>
      </c>
      <c r="N73" s="109">
        <v>45535</v>
      </c>
      <c r="O73" s="110" t="s">
        <v>453</v>
      </c>
      <c r="P73" s="2" t="str">
        <f>_xlfn.XLOOKUP(A73,'[29]completed audits GR APP'!B:B,'[29]completed audits GR APP'!E:E)</f>
        <v>Departments</v>
      </c>
      <c r="Q73" s="111" t="s">
        <v>441</v>
      </c>
      <c r="R73" s="2">
        <f>COUNTIFS('[29]CM findings'!A:A,A73,'[29]CM findings'!H:H,116)</f>
        <v>0</v>
      </c>
      <c r="S73" s="2">
        <v>1</v>
      </c>
      <c r="T73" s="2">
        <f>_xlfn.XLOOKUP(A73,'[29]completed audits GR APP'!B:B,'[29]completed audits GR APP'!B:B)</f>
        <v>414</v>
      </c>
      <c r="V73" s="2">
        <v>1</v>
      </c>
      <c r="W73" s="2">
        <f>_xlfn.XLOOKUP(A73,'[29]KSD auditees'!A:A,'[29]KSD auditees'!A:A)</f>
        <v>414</v>
      </c>
    </row>
    <row r="74" spans="1:23" ht="27" customHeight="1" x14ac:dyDescent="0.25">
      <c r="A74" s="104">
        <v>458</v>
      </c>
      <c r="B74" s="105" t="s">
        <v>515</v>
      </c>
      <c r="C74" s="106" t="s">
        <v>326</v>
      </c>
      <c r="D74" s="107" t="s">
        <v>1</v>
      </c>
      <c r="E74" s="107"/>
      <c r="F74" s="89" t="s">
        <v>436</v>
      </c>
      <c r="G74" s="89" t="s">
        <v>492</v>
      </c>
      <c r="H74" s="89" t="s">
        <v>492</v>
      </c>
      <c r="I74" s="89" t="s">
        <v>1</v>
      </c>
      <c r="J74" s="89" t="s">
        <v>1</v>
      </c>
      <c r="K74" s="89" t="s">
        <v>1</v>
      </c>
      <c r="L74" s="108" t="s">
        <v>436</v>
      </c>
      <c r="M74" s="109">
        <v>45443</v>
      </c>
      <c r="N74" s="109">
        <v>45504</v>
      </c>
      <c r="O74" s="110" t="s">
        <v>453</v>
      </c>
      <c r="P74" s="2" t="str">
        <f>_xlfn.XLOOKUP(A74,'[29]completed audits GR APP'!B:B,'[29]completed audits GR APP'!E:E)</f>
        <v>Departments</v>
      </c>
      <c r="Q74" s="111" t="s">
        <v>441</v>
      </c>
      <c r="R74" s="2">
        <f>COUNTIFS('[29]CM findings'!A:A,A74,'[29]CM findings'!H:H,116)</f>
        <v>0</v>
      </c>
      <c r="S74" s="2">
        <v>1</v>
      </c>
      <c r="T74" s="2">
        <f>_xlfn.XLOOKUP(A74,'[29]completed audits GR APP'!B:B,'[29]completed audits GR APP'!B:B)</f>
        <v>458</v>
      </c>
      <c r="W74" s="2" t="e">
        <f>_xlfn.XLOOKUP(A74,'[29]KSD auditees'!A:A,'[29]KSD auditees'!A:A)</f>
        <v>#N/A</v>
      </c>
    </row>
    <row r="75" spans="1:23" ht="26.25" customHeight="1" x14ac:dyDescent="0.25">
      <c r="A75" s="104">
        <v>481</v>
      </c>
      <c r="B75" s="105" t="s">
        <v>516</v>
      </c>
      <c r="C75" s="106" t="s">
        <v>326</v>
      </c>
      <c r="D75" s="107" t="s">
        <v>1</v>
      </c>
      <c r="E75" s="107"/>
      <c r="F75" s="89" t="s">
        <v>436</v>
      </c>
      <c r="G75" s="89" t="s">
        <v>492</v>
      </c>
      <c r="H75" s="89" t="s">
        <v>492</v>
      </c>
      <c r="I75" s="89" t="s">
        <v>1</v>
      </c>
      <c r="J75" s="89" t="s">
        <v>1</v>
      </c>
      <c r="K75" s="89" t="s">
        <v>1</v>
      </c>
      <c r="L75" s="108" t="s">
        <v>436</v>
      </c>
      <c r="M75" s="109">
        <v>45443</v>
      </c>
      <c r="N75" s="109">
        <v>45504</v>
      </c>
      <c r="O75" s="110" t="s">
        <v>453</v>
      </c>
      <c r="P75" s="2" t="str">
        <f>_xlfn.XLOOKUP(A75,'[29]completed audits GR APP'!B:B,'[29]completed audits GR APP'!E:E)</f>
        <v>Departments</v>
      </c>
      <c r="Q75" s="111" t="s">
        <v>441</v>
      </c>
      <c r="R75" s="2">
        <f>COUNTIFS('[29]CM findings'!A:A,A75,'[29]CM findings'!H:H,116)</f>
        <v>0</v>
      </c>
      <c r="S75" s="2">
        <v>1</v>
      </c>
      <c r="T75" s="2">
        <f>_xlfn.XLOOKUP(A75,'[29]completed audits GR APP'!B:B,'[29]completed audits GR APP'!B:B)</f>
        <v>481</v>
      </c>
      <c r="W75" s="2" t="e">
        <f>_xlfn.XLOOKUP(A75,'[29]KSD auditees'!A:A,'[29]KSD auditees'!A:A)</f>
        <v>#N/A</v>
      </c>
    </row>
    <row r="76" spans="1:23" ht="26.25" customHeight="1" x14ac:dyDescent="0.25">
      <c r="A76" s="104">
        <v>531</v>
      </c>
      <c r="B76" s="105" t="s">
        <v>517</v>
      </c>
      <c r="C76" s="106" t="s">
        <v>323</v>
      </c>
      <c r="D76" s="107" t="s">
        <v>1</v>
      </c>
      <c r="E76" s="107"/>
      <c r="F76" s="89" t="s">
        <v>436</v>
      </c>
      <c r="G76" s="89" t="s">
        <v>437</v>
      </c>
      <c r="H76" s="89" t="s">
        <v>492</v>
      </c>
      <c r="I76" s="89" t="s">
        <v>1</v>
      </c>
      <c r="J76" s="89" t="s">
        <v>1527</v>
      </c>
      <c r="K76" s="89" t="s">
        <v>1</v>
      </c>
      <c r="L76" s="108" t="s">
        <v>436</v>
      </c>
      <c r="M76" s="109">
        <v>45443</v>
      </c>
      <c r="N76" s="109">
        <v>45504</v>
      </c>
      <c r="O76" s="110" t="s">
        <v>445</v>
      </c>
      <c r="P76" s="2" t="e">
        <f>_xlfn.XLOOKUP(A76,'[29]completed audits GR APP'!B:B,'[29]completed audits GR APP'!E:E)</f>
        <v>#N/A</v>
      </c>
      <c r="R76" s="2">
        <f>COUNTIFS('[29]CM findings'!A:A,A76,'[29]CM findings'!H:H,116)</f>
        <v>0</v>
      </c>
      <c r="T76" s="2" t="e">
        <f>_xlfn.XLOOKUP(A76,'[29]completed audits GR APP'!B:B,'[29]completed audits GR APP'!B:B)</f>
        <v>#N/A</v>
      </c>
      <c r="W76" s="2" t="e">
        <f>_xlfn.XLOOKUP(A76,'[29]KSD auditees'!A:A,'[29]KSD auditees'!A:A)</f>
        <v>#N/A</v>
      </c>
    </row>
    <row r="77" spans="1:23" ht="27.75" customHeight="1" x14ac:dyDescent="0.25">
      <c r="A77" s="104">
        <v>909</v>
      </c>
      <c r="B77" s="105" t="s">
        <v>518</v>
      </c>
      <c r="C77" s="106" t="s">
        <v>316</v>
      </c>
      <c r="D77" s="107" t="s">
        <v>1</v>
      </c>
      <c r="E77" s="107"/>
      <c r="F77" s="89" t="s">
        <v>436</v>
      </c>
      <c r="G77" s="89" t="s">
        <v>437</v>
      </c>
      <c r="H77" s="89" t="s">
        <v>519</v>
      </c>
      <c r="I77" s="89" t="s">
        <v>108</v>
      </c>
      <c r="J77" s="89" t="s">
        <v>1517</v>
      </c>
      <c r="K77" s="89" t="s">
        <v>1</v>
      </c>
      <c r="L77" s="108" t="s">
        <v>436</v>
      </c>
      <c r="M77" s="109">
        <v>45443</v>
      </c>
      <c r="N77" s="109">
        <v>45504</v>
      </c>
      <c r="O77" s="110" t="s">
        <v>445</v>
      </c>
      <c r="P77" s="2" t="e">
        <f>_xlfn.XLOOKUP(A77,'[29]completed audits GR APP'!B:B,'[29]completed audits GR APP'!E:E)</f>
        <v>#N/A</v>
      </c>
      <c r="R77" s="2">
        <f>COUNTIFS('[29]CM findings'!A:A,A77,'[29]CM findings'!H:H,116)</f>
        <v>0</v>
      </c>
      <c r="T77" s="2" t="e">
        <f>_xlfn.XLOOKUP(A77,'[29]completed audits GR APP'!B:B,'[29]completed audits GR APP'!B:B)</f>
        <v>#N/A</v>
      </c>
      <c r="W77" s="2" t="e">
        <f>_xlfn.XLOOKUP(A77,'[29]KSD auditees'!A:A,'[29]KSD auditees'!A:A)</f>
        <v>#N/A</v>
      </c>
    </row>
    <row r="78" spans="1:23" ht="27" customHeight="1" x14ac:dyDescent="0.25">
      <c r="A78" s="104">
        <v>31</v>
      </c>
      <c r="B78" s="105" t="s">
        <v>319</v>
      </c>
      <c r="C78" s="106" t="s">
        <v>316</v>
      </c>
      <c r="D78" s="107" t="s">
        <v>1</v>
      </c>
      <c r="E78" s="107"/>
      <c r="F78" s="89" t="s">
        <v>436</v>
      </c>
      <c r="G78" s="89" t="s">
        <v>437</v>
      </c>
      <c r="H78" s="89" t="s">
        <v>519</v>
      </c>
      <c r="I78" s="89" t="s">
        <v>1</v>
      </c>
      <c r="J78" s="89" t="s">
        <v>1517</v>
      </c>
      <c r="K78" s="89" t="s">
        <v>1</v>
      </c>
      <c r="L78" s="108" t="s">
        <v>436</v>
      </c>
      <c r="M78" s="109">
        <v>45443</v>
      </c>
      <c r="N78" s="109">
        <v>45535</v>
      </c>
      <c r="O78" s="110" t="s">
        <v>453</v>
      </c>
      <c r="P78" s="2" t="str">
        <f>_xlfn.XLOOKUP(A78,'[29]completed audits GR APP'!B:B,'[29]completed audits GR APP'!E:E)</f>
        <v>Public entities</v>
      </c>
      <c r="Q78" s="111" t="s">
        <v>441</v>
      </c>
      <c r="R78" s="2">
        <f>COUNTIFS('[29]CM findings'!A:A,A78,'[29]CM findings'!H:H,116)</f>
        <v>0</v>
      </c>
      <c r="S78" s="2">
        <v>1</v>
      </c>
      <c r="T78" s="2">
        <f>_xlfn.XLOOKUP(A78,'[29]completed audits GR APP'!B:B,'[29]completed audits GR APP'!B:B)</f>
        <v>31</v>
      </c>
      <c r="V78" s="2">
        <v>1</v>
      </c>
      <c r="W78" s="2">
        <f>_xlfn.XLOOKUP(A78,'[29]KSD auditees'!A:A,'[29]KSD auditees'!A:A)</f>
        <v>31</v>
      </c>
    </row>
    <row r="79" spans="1:23" ht="27.75" customHeight="1" x14ac:dyDescent="0.25">
      <c r="A79" s="104">
        <v>908</v>
      </c>
      <c r="B79" s="105" t="s">
        <v>521</v>
      </c>
      <c r="C79" s="106" t="s">
        <v>316</v>
      </c>
      <c r="D79" s="107" t="s">
        <v>1</v>
      </c>
      <c r="E79" s="107"/>
      <c r="F79" s="89" t="s">
        <v>436</v>
      </c>
      <c r="G79" s="89" t="s">
        <v>437</v>
      </c>
      <c r="H79" s="89" t="s">
        <v>519</v>
      </c>
      <c r="I79" s="89" t="s">
        <v>1</v>
      </c>
      <c r="J79" s="89" t="s">
        <v>1517</v>
      </c>
      <c r="K79" s="89" t="s">
        <v>1</v>
      </c>
      <c r="L79" s="108" t="s">
        <v>436</v>
      </c>
      <c r="M79" s="109">
        <v>45443</v>
      </c>
      <c r="N79" s="109">
        <v>45504</v>
      </c>
      <c r="O79" s="110" t="s">
        <v>445</v>
      </c>
      <c r="P79" s="2" t="e">
        <f>_xlfn.XLOOKUP(A79,'[29]completed audits GR APP'!B:B,'[29]completed audits GR APP'!E:E)</f>
        <v>#N/A</v>
      </c>
      <c r="R79" s="2">
        <f>COUNTIFS('[29]CM findings'!A:A,A79,'[29]CM findings'!H:H,116)</f>
        <v>0</v>
      </c>
      <c r="T79" s="2" t="e">
        <f>_xlfn.XLOOKUP(A79,'[29]completed audits GR APP'!B:B,'[29]completed audits GR APP'!B:B)</f>
        <v>#N/A</v>
      </c>
      <c r="W79" s="2" t="e">
        <f>_xlfn.XLOOKUP(A79,'[29]KSD auditees'!A:A,'[29]KSD auditees'!A:A)</f>
        <v>#N/A</v>
      </c>
    </row>
    <row r="80" spans="1:23" ht="27" customHeight="1" x14ac:dyDescent="0.25">
      <c r="A80" s="104">
        <v>1304</v>
      </c>
      <c r="B80" s="105" t="s">
        <v>36</v>
      </c>
      <c r="C80" s="106" t="s">
        <v>379</v>
      </c>
      <c r="D80" s="107" t="s">
        <v>1</v>
      </c>
      <c r="E80" s="107"/>
      <c r="F80" s="89" t="s">
        <v>436</v>
      </c>
      <c r="G80" s="89" t="s">
        <v>437</v>
      </c>
      <c r="H80" s="89" t="s">
        <v>519</v>
      </c>
      <c r="I80" s="89" t="s">
        <v>1</v>
      </c>
      <c r="J80" s="89" t="s">
        <v>447</v>
      </c>
      <c r="K80" s="89" t="s">
        <v>1</v>
      </c>
      <c r="L80" s="108" t="s">
        <v>436</v>
      </c>
      <c r="M80" s="109">
        <v>45382</v>
      </c>
      <c r="N80" s="109">
        <v>45473</v>
      </c>
      <c r="O80" s="110" t="s">
        <v>94</v>
      </c>
      <c r="P80" s="2" t="str">
        <f>_xlfn.XLOOKUP(A80,'[29]completed audits GR APP'!B:B,'[29]completed audits GR APP'!E:E)</f>
        <v>Public entities</v>
      </c>
      <c r="Q80" s="111" t="s">
        <v>441</v>
      </c>
      <c r="R80" s="2">
        <f>COUNTIFS('[29]CM findings'!A:A,A80,'[29]CM findings'!H:H,116)</f>
        <v>0</v>
      </c>
      <c r="S80" s="2">
        <v>1</v>
      </c>
      <c r="T80" s="2">
        <f>_xlfn.XLOOKUP(A80,'[29]completed audits GR APP'!B:B,'[29]completed audits GR APP'!B:B)</f>
        <v>1304</v>
      </c>
      <c r="V80" s="2">
        <v>1</v>
      </c>
      <c r="W80" s="2">
        <f>_xlfn.XLOOKUP(A80,'[29]KSD auditees'!A:A,'[29]KSD auditees'!A:A)</f>
        <v>1304</v>
      </c>
    </row>
    <row r="81" spans="1:23" ht="26.25" customHeight="1" x14ac:dyDescent="0.25">
      <c r="A81" s="104">
        <v>43</v>
      </c>
      <c r="B81" s="105" t="s">
        <v>522</v>
      </c>
      <c r="C81" s="106" t="s">
        <v>325</v>
      </c>
      <c r="D81" s="107" t="s">
        <v>1</v>
      </c>
      <c r="E81" s="107"/>
      <c r="F81" s="89" t="s">
        <v>436</v>
      </c>
      <c r="G81" s="89" t="s">
        <v>519</v>
      </c>
      <c r="H81" s="89" t="s">
        <v>519</v>
      </c>
      <c r="I81" s="89" t="s">
        <v>1</v>
      </c>
      <c r="J81" s="89" t="s">
        <v>1</v>
      </c>
      <c r="K81" s="89" t="s">
        <v>1</v>
      </c>
      <c r="L81" s="108" t="s">
        <v>436</v>
      </c>
      <c r="M81" s="109">
        <v>45443</v>
      </c>
      <c r="N81" s="109">
        <v>45504</v>
      </c>
      <c r="O81" s="110" t="s">
        <v>445</v>
      </c>
      <c r="P81" s="2" t="e">
        <f>_xlfn.XLOOKUP(A81,'[29]completed audits GR APP'!B:B,'[29]completed audits GR APP'!E:E)</f>
        <v>#N/A</v>
      </c>
      <c r="R81" s="2">
        <f>COUNTIFS('[29]CM findings'!A:A,A81,'[29]CM findings'!H:H,116)</f>
        <v>0</v>
      </c>
      <c r="T81" s="2" t="e">
        <f>_xlfn.XLOOKUP(A81,'[29]completed audits GR APP'!B:B,'[29]completed audits GR APP'!B:B)</f>
        <v>#N/A</v>
      </c>
      <c r="W81" s="2" t="e">
        <f>_xlfn.XLOOKUP(A81,'[29]KSD auditees'!A:A,'[29]KSD auditees'!A:A)</f>
        <v>#N/A</v>
      </c>
    </row>
    <row r="82" spans="1:23" ht="27.75" customHeight="1" x14ac:dyDescent="0.25">
      <c r="A82" s="104">
        <v>48</v>
      </c>
      <c r="B82" s="105" t="s">
        <v>523</v>
      </c>
      <c r="C82" s="106" t="s">
        <v>316</v>
      </c>
      <c r="D82" s="107" t="s">
        <v>1</v>
      </c>
      <c r="E82" s="107"/>
      <c r="F82" s="89" t="s">
        <v>436</v>
      </c>
      <c r="G82" s="89" t="s">
        <v>437</v>
      </c>
      <c r="H82" s="89" t="s">
        <v>519</v>
      </c>
      <c r="I82" s="89" t="s">
        <v>1</v>
      </c>
      <c r="J82" s="89" t="s">
        <v>1517</v>
      </c>
      <c r="K82" s="89" t="s">
        <v>1</v>
      </c>
      <c r="L82" s="108" t="s">
        <v>436</v>
      </c>
      <c r="M82" s="109">
        <v>45443</v>
      </c>
      <c r="N82" s="109">
        <v>45504</v>
      </c>
      <c r="O82" s="110" t="s">
        <v>445</v>
      </c>
      <c r="P82" s="2" t="e">
        <f>_xlfn.XLOOKUP(A82,'[29]completed audits GR APP'!B:B,'[29]completed audits GR APP'!E:E)</f>
        <v>#N/A</v>
      </c>
      <c r="R82" s="2">
        <f>COUNTIFS('[29]CM findings'!A:A,A82,'[29]CM findings'!H:H,116)</f>
        <v>0</v>
      </c>
      <c r="T82" s="2" t="e">
        <f>_xlfn.XLOOKUP(A82,'[29]completed audits GR APP'!B:B,'[29]completed audits GR APP'!B:B)</f>
        <v>#N/A</v>
      </c>
      <c r="W82" s="2" t="e">
        <f>_xlfn.XLOOKUP(A82,'[29]KSD auditees'!A:A,'[29]KSD auditees'!A:A)</f>
        <v>#N/A</v>
      </c>
    </row>
    <row r="83" spans="1:23" ht="27" customHeight="1" x14ac:dyDescent="0.25">
      <c r="A83" s="104">
        <v>49</v>
      </c>
      <c r="B83" s="105" t="s">
        <v>524</v>
      </c>
      <c r="C83" s="106" t="s">
        <v>316</v>
      </c>
      <c r="D83" s="107" t="s">
        <v>1</v>
      </c>
      <c r="E83" s="107"/>
      <c r="F83" s="89" t="s">
        <v>436</v>
      </c>
      <c r="G83" s="89" t="s">
        <v>437</v>
      </c>
      <c r="H83" s="89" t="s">
        <v>519</v>
      </c>
      <c r="I83" s="89" t="s">
        <v>1</v>
      </c>
      <c r="J83" s="89" t="s">
        <v>1517</v>
      </c>
      <c r="K83" s="89" t="s">
        <v>1</v>
      </c>
      <c r="L83" s="108" t="s">
        <v>436</v>
      </c>
      <c r="M83" s="109">
        <v>45443</v>
      </c>
      <c r="N83" s="109">
        <v>45504</v>
      </c>
      <c r="O83" s="110" t="s">
        <v>445</v>
      </c>
      <c r="P83" s="2" t="e">
        <f>_xlfn.XLOOKUP(A83,'[29]completed audits GR APP'!B:B,'[29]completed audits GR APP'!E:E)</f>
        <v>#N/A</v>
      </c>
      <c r="R83" s="2">
        <f>COUNTIFS('[29]CM findings'!A:A,A83,'[29]CM findings'!H:H,116)</f>
        <v>0</v>
      </c>
      <c r="T83" s="2" t="e">
        <f>_xlfn.XLOOKUP(A83,'[29]completed audits GR APP'!B:B,'[29]completed audits GR APP'!B:B)</f>
        <v>#N/A</v>
      </c>
      <c r="W83" s="2" t="e">
        <f>_xlfn.XLOOKUP(A83,'[29]KSD auditees'!A:A,'[29]KSD auditees'!A:A)</f>
        <v>#N/A</v>
      </c>
    </row>
    <row r="84" spans="1:23" ht="26.25" customHeight="1" x14ac:dyDescent="0.25">
      <c r="A84" s="104">
        <v>58</v>
      </c>
      <c r="B84" s="105" t="s">
        <v>525</v>
      </c>
      <c r="C84" s="106" t="s">
        <v>352</v>
      </c>
      <c r="D84" s="107" t="s">
        <v>1</v>
      </c>
      <c r="E84" s="107"/>
      <c r="F84" s="89" t="s">
        <v>436</v>
      </c>
      <c r="G84" s="89" t="s">
        <v>519</v>
      </c>
      <c r="H84" s="89" t="s">
        <v>519</v>
      </c>
      <c r="I84" s="89" t="s">
        <v>1</v>
      </c>
      <c r="J84" s="89" t="s">
        <v>1</v>
      </c>
      <c r="K84" s="89" t="s">
        <v>1</v>
      </c>
      <c r="L84" s="108" t="s">
        <v>436</v>
      </c>
      <c r="M84" s="109">
        <v>45443</v>
      </c>
      <c r="N84" s="109">
        <v>45504</v>
      </c>
      <c r="O84" s="110" t="s">
        <v>445</v>
      </c>
      <c r="P84" s="2" t="e">
        <f>_xlfn.XLOOKUP(A84,'[29]completed audits GR APP'!B:B,'[29]completed audits GR APP'!E:E)</f>
        <v>#N/A</v>
      </c>
      <c r="R84" s="2">
        <f>COUNTIFS('[29]CM findings'!A:A,A84,'[29]CM findings'!H:H,116)</f>
        <v>0</v>
      </c>
      <c r="T84" s="2" t="e">
        <f>_xlfn.XLOOKUP(A84,'[29]completed audits GR APP'!B:B,'[29]completed audits GR APP'!B:B)</f>
        <v>#N/A</v>
      </c>
      <c r="W84" s="2" t="e">
        <f>_xlfn.XLOOKUP(A84,'[29]KSD auditees'!A:A,'[29]KSD auditees'!A:A)</f>
        <v>#N/A</v>
      </c>
    </row>
    <row r="85" spans="1:23" ht="27" customHeight="1" x14ac:dyDescent="0.25">
      <c r="A85" s="104">
        <v>94</v>
      </c>
      <c r="B85" s="105" t="s">
        <v>526</v>
      </c>
      <c r="C85" s="106" t="s">
        <v>352</v>
      </c>
      <c r="D85" s="107" t="s">
        <v>1</v>
      </c>
      <c r="E85" s="107"/>
      <c r="F85" s="89" t="s">
        <v>436</v>
      </c>
      <c r="G85" s="89" t="s">
        <v>519</v>
      </c>
      <c r="H85" s="89" t="s">
        <v>519</v>
      </c>
      <c r="I85" s="89" t="s">
        <v>1</v>
      </c>
      <c r="J85" s="89" t="s">
        <v>1</v>
      </c>
      <c r="K85" s="89" t="s">
        <v>1</v>
      </c>
      <c r="L85" s="108" t="s">
        <v>436</v>
      </c>
      <c r="M85" s="109">
        <v>45443</v>
      </c>
      <c r="N85" s="109">
        <v>45504</v>
      </c>
      <c r="O85" s="110" t="s">
        <v>445</v>
      </c>
      <c r="P85" s="2" t="e">
        <f>_xlfn.XLOOKUP(A85,'[29]completed audits GR APP'!B:B,'[29]completed audits GR APP'!E:E)</f>
        <v>#N/A</v>
      </c>
      <c r="R85" s="2">
        <f>COUNTIFS('[29]CM findings'!A:A,A85,'[29]CM findings'!H:H,116)</f>
        <v>0</v>
      </c>
      <c r="T85" s="2" t="e">
        <f>_xlfn.XLOOKUP(A85,'[29]completed audits GR APP'!B:B,'[29]completed audits GR APP'!B:B)</f>
        <v>#N/A</v>
      </c>
      <c r="W85" s="2" t="e">
        <f>_xlfn.XLOOKUP(A85,'[29]KSD auditees'!A:A,'[29]KSD auditees'!A:A)</f>
        <v>#N/A</v>
      </c>
    </row>
    <row r="86" spans="1:23" ht="27" customHeight="1" x14ac:dyDescent="0.25">
      <c r="A86" s="104">
        <v>1305</v>
      </c>
      <c r="B86" s="105" t="s">
        <v>47</v>
      </c>
      <c r="C86" s="106" t="s">
        <v>379</v>
      </c>
      <c r="D86" s="107" t="s">
        <v>1</v>
      </c>
      <c r="E86" s="107"/>
      <c r="F86" s="89" t="s">
        <v>436</v>
      </c>
      <c r="G86" s="89" t="s">
        <v>437</v>
      </c>
      <c r="H86" s="89" t="s">
        <v>519</v>
      </c>
      <c r="I86" s="89" t="s">
        <v>28</v>
      </c>
      <c r="J86" s="89" t="s">
        <v>447</v>
      </c>
      <c r="K86" s="89" t="s">
        <v>1</v>
      </c>
      <c r="L86" s="108" t="s">
        <v>436</v>
      </c>
      <c r="M86" s="109">
        <v>45382</v>
      </c>
      <c r="N86" s="109">
        <v>45443</v>
      </c>
      <c r="O86" s="110" t="s">
        <v>445</v>
      </c>
      <c r="P86" s="2" t="str">
        <f>_xlfn.XLOOKUP(A86,'[29]completed audits GR APP'!B:B,'[29]completed audits GR APP'!E:E)</f>
        <v>Public entities</v>
      </c>
      <c r="Q86" s="111" t="s">
        <v>441</v>
      </c>
      <c r="R86" s="2">
        <f>COUNTIFS('[29]CM findings'!A:A,A86,'[29]CM findings'!H:H,116)</f>
        <v>0</v>
      </c>
      <c r="S86" s="2">
        <v>1</v>
      </c>
      <c r="T86" s="2">
        <f>_xlfn.XLOOKUP(A86,'[29]completed audits GR APP'!B:B,'[29]completed audits GR APP'!B:B)</f>
        <v>1305</v>
      </c>
      <c r="V86" s="2">
        <v>1</v>
      </c>
      <c r="W86" s="2">
        <f>_xlfn.XLOOKUP(A86,'[29]KSD auditees'!A:A,'[29]KSD auditees'!A:A)</f>
        <v>1305</v>
      </c>
    </row>
    <row r="87" spans="1:23" ht="27.75" customHeight="1" x14ac:dyDescent="0.25">
      <c r="A87" s="104">
        <v>128</v>
      </c>
      <c r="B87" s="105" t="s">
        <v>527</v>
      </c>
      <c r="C87" s="106" t="s">
        <v>502</v>
      </c>
      <c r="D87" s="107" t="s">
        <v>1</v>
      </c>
      <c r="E87" s="107"/>
      <c r="F87" s="89" t="s">
        <v>436</v>
      </c>
      <c r="G87" s="89" t="s">
        <v>437</v>
      </c>
      <c r="H87" s="89" t="s">
        <v>519</v>
      </c>
      <c r="I87" s="89" t="s">
        <v>1</v>
      </c>
      <c r="J87" s="89" t="s">
        <v>1517</v>
      </c>
      <c r="K87" s="89" t="s">
        <v>1</v>
      </c>
      <c r="L87" s="108" t="s">
        <v>436</v>
      </c>
      <c r="M87" s="109">
        <v>45443</v>
      </c>
      <c r="N87" s="109">
        <v>45504</v>
      </c>
      <c r="O87" s="110" t="s">
        <v>445</v>
      </c>
      <c r="P87" s="2" t="e">
        <f>_xlfn.XLOOKUP(A87,'[29]completed audits GR APP'!B:B,'[29]completed audits GR APP'!E:E)</f>
        <v>#N/A</v>
      </c>
      <c r="R87" s="2">
        <f>COUNTIFS('[29]CM findings'!A:A,A87,'[29]CM findings'!H:H,116)</f>
        <v>0</v>
      </c>
      <c r="T87" s="2" t="e">
        <f>_xlfn.XLOOKUP(A87,'[29]completed audits GR APP'!B:B,'[29]completed audits GR APP'!B:B)</f>
        <v>#N/A</v>
      </c>
      <c r="W87" s="2" t="e">
        <f>_xlfn.XLOOKUP(A87,'[29]KSD auditees'!A:A,'[29]KSD auditees'!A:A)</f>
        <v>#N/A</v>
      </c>
    </row>
    <row r="88" spans="1:23" ht="27" customHeight="1" x14ac:dyDescent="0.25">
      <c r="A88" s="104">
        <v>131</v>
      </c>
      <c r="B88" s="105" t="s">
        <v>528</v>
      </c>
      <c r="C88" s="106" t="s">
        <v>316</v>
      </c>
      <c r="D88" s="107" t="s">
        <v>1</v>
      </c>
      <c r="E88" s="107"/>
      <c r="F88" s="89" t="s">
        <v>436</v>
      </c>
      <c r="G88" s="89" t="s">
        <v>437</v>
      </c>
      <c r="H88" s="89" t="s">
        <v>519</v>
      </c>
      <c r="I88" s="89" t="s">
        <v>1</v>
      </c>
      <c r="J88" s="89" t="s">
        <v>1517</v>
      </c>
      <c r="K88" s="89" t="s">
        <v>1</v>
      </c>
      <c r="L88" s="108" t="s">
        <v>436</v>
      </c>
      <c r="M88" s="109">
        <v>45443</v>
      </c>
      <c r="N88" s="109">
        <v>45504</v>
      </c>
      <c r="O88" s="110" t="s">
        <v>445</v>
      </c>
      <c r="P88" s="2" t="e">
        <f>_xlfn.XLOOKUP(A88,'[29]completed audits GR APP'!B:B,'[29]completed audits GR APP'!E:E)</f>
        <v>#N/A</v>
      </c>
      <c r="R88" s="2">
        <f>COUNTIFS('[29]CM findings'!A:A,A88,'[29]CM findings'!H:H,116)</f>
        <v>0</v>
      </c>
      <c r="T88" s="2" t="e">
        <f>_xlfn.XLOOKUP(A88,'[29]completed audits GR APP'!B:B,'[29]completed audits GR APP'!B:B)</f>
        <v>#N/A</v>
      </c>
      <c r="W88" s="2" t="e">
        <f>_xlfn.XLOOKUP(A88,'[29]KSD auditees'!A:A,'[29]KSD auditees'!A:A)</f>
        <v>#N/A</v>
      </c>
    </row>
    <row r="89" spans="1:23" ht="43.5" customHeight="1" x14ac:dyDescent="0.25">
      <c r="A89" s="104">
        <v>15</v>
      </c>
      <c r="B89" s="105" t="s">
        <v>529</v>
      </c>
      <c r="C89" s="106" t="s">
        <v>326</v>
      </c>
      <c r="D89" s="107" t="s">
        <v>1</v>
      </c>
      <c r="E89" s="107"/>
      <c r="F89" s="89" t="s">
        <v>436</v>
      </c>
      <c r="G89" s="89" t="s">
        <v>519</v>
      </c>
      <c r="H89" s="89" t="s">
        <v>519</v>
      </c>
      <c r="I89" s="89" t="s">
        <v>530</v>
      </c>
      <c r="J89" s="89" t="s">
        <v>1</v>
      </c>
      <c r="K89" s="89" t="s">
        <v>1</v>
      </c>
      <c r="L89" s="108" t="s">
        <v>436</v>
      </c>
      <c r="M89" s="109">
        <v>45443</v>
      </c>
      <c r="N89" s="109">
        <v>45504</v>
      </c>
      <c r="O89" s="110" t="s">
        <v>453</v>
      </c>
      <c r="P89" s="2" t="str">
        <f>_xlfn.XLOOKUP(A89,'[29]completed audits GR APP'!B:B,'[29]completed audits GR APP'!E:E)</f>
        <v>Departments</v>
      </c>
      <c r="Q89" s="111" t="s">
        <v>441</v>
      </c>
      <c r="R89" s="2">
        <f>COUNTIFS('[29]CM findings'!A:A,A89,'[29]CM findings'!H:H,116)</f>
        <v>0</v>
      </c>
      <c r="S89" s="2">
        <v>1</v>
      </c>
      <c r="T89" s="2">
        <f>_xlfn.XLOOKUP(A89,'[29]completed audits GR APP'!B:B,'[29]completed audits GR APP'!B:B)</f>
        <v>15</v>
      </c>
      <c r="V89" s="2">
        <v>1</v>
      </c>
      <c r="W89" s="2">
        <f>_xlfn.XLOOKUP(A89,'[29]KSD auditees'!A:A,'[29]KSD auditees'!A:A)</f>
        <v>15</v>
      </c>
    </row>
    <row r="90" spans="1:23" ht="27" customHeight="1" x14ac:dyDescent="0.25">
      <c r="A90" s="104">
        <v>37</v>
      </c>
      <c r="B90" s="105" t="s">
        <v>531</v>
      </c>
      <c r="C90" s="106" t="s">
        <v>326</v>
      </c>
      <c r="D90" s="107" t="s">
        <v>1</v>
      </c>
      <c r="E90" s="107"/>
      <c r="F90" s="89" t="s">
        <v>436</v>
      </c>
      <c r="G90" s="89" t="s">
        <v>519</v>
      </c>
      <c r="H90" s="89" t="s">
        <v>519</v>
      </c>
      <c r="I90" s="89" t="s">
        <v>452</v>
      </c>
      <c r="J90" s="89" t="s">
        <v>1</v>
      </c>
      <c r="K90" s="89" t="s">
        <v>1</v>
      </c>
      <c r="L90" s="108" t="s">
        <v>436</v>
      </c>
      <c r="M90" s="109">
        <v>45443</v>
      </c>
      <c r="N90" s="109">
        <v>45514</v>
      </c>
      <c r="O90" s="110" t="s">
        <v>445</v>
      </c>
      <c r="P90" s="2" t="str">
        <f>_xlfn.XLOOKUP(A90,'[29]completed audits GR APP'!B:B,'[29]completed audits GR APP'!E:E)</f>
        <v>Departments</v>
      </c>
      <c r="Q90" s="111" t="s">
        <v>441</v>
      </c>
      <c r="R90" s="2">
        <f>COUNTIFS('[29]CM findings'!A:A,A90,'[29]CM findings'!H:H,116)</f>
        <v>0</v>
      </c>
      <c r="S90" s="2">
        <v>1</v>
      </c>
      <c r="T90" s="2">
        <f>_xlfn.XLOOKUP(A90,'[29]completed audits GR APP'!B:B,'[29]completed audits GR APP'!B:B)</f>
        <v>37</v>
      </c>
      <c r="W90" s="2" t="e">
        <f>_xlfn.XLOOKUP(A90,'[29]KSD auditees'!A:A,'[29]KSD auditees'!A:A)</f>
        <v>#N/A</v>
      </c>
    </row>
    <row r="91" spans="1:23" ht="27" customHeight="1" x14ac:dyDescent="0.25">
      <c r="A91" s="104">
        <v>231</v>
      </c>
      <c r="B91" s="105" t="s">
        <v>532</v>
      </c>
      <c r="C91" s="106" t="s">
        <v>326</v>
      </c>
      <c r="D91" s="107" t="s">
        <v>1</v>
      </c>
      <c r="E91" s="107"/>
      <c r="F91" s="89" t="s">
        <v>436</v>
      </c>
      <c r="G91" s="89" t="s">
        <v>519</v>
      </c>
      <c r="H91" s="89" t="s">
        <v>519</v>
      </c>
      <c r="I91" s="89" t="s">
        <v>456</v>
      </c>
      <c r="J91" s="89" t="s">
        <v>1</v>
      </c>
      <c r="K91" s="89" t="s">
        <v>1</v>
      </c>
      <c r="L91" s="108" t="s">
        <v>436</v>
      </c>
      <c r="M91" s="109">
        <v>45443</v>
      </c>
      <c r="N91" s="109">
        <v>45504</v>
      </c>
      <c r="O91" s="110" t="s">
        <v>445</v>
      </c>
      <c r="P91" s="2" t="str">
        <f>_xlfn.XLOOKUP(A91,'[29]completed audits GR APP'!B:B,'[29]completed audits GR APP'!E:E)</f>
        <v>Departments</v>
      </c>
      <c r="Q91" s="111" t="s">
        <v>441</v>
      </c>
      <c r="R91" s="2">
        <f>COUNTIFS('[29]CM findings'!A:A,A91,'[29]CM findings'!H:H,116)</f>
        <v>0</v>
      </c>
      <c r="S91" s="2">
        <v>1</v>
      </c>
      <c r="T91" s="2">
        <f>_xlfn.XLOOKUP(A91,'[29]completed audits GR APP'!B:B,'[29]completed audits GR APP'!B:B)</f>
        <v>231</v>
      </c>
      <c r="W91" s="2" t="e">
        <f>_xlfn.XLOOKUP(A91,'[29]KSD auditees'!A:A,'[29]KSD auditees'!A:A)</f>
        <v>#N/A</v>
      </c>
    </row>
    <row r="92" spans="1:23" ht="27" customHeight="1" x14ac:dyDescent="0.25">
      <c r="A92" s="104">
        <v>105</v>
      </c>
      <c r="B92" s="105" t="s">
        <v>533</v>
      </c>
      <c r="C92" s="106" t="s">
        <v>326</v>
      </c>
      <c r="D92" s="107" t="s">
        <v>1</v>
      </c>
      <c r="E92" s="107"/>
      <c r="F92" s="89" t="s">
        <v>436</v>
      </c>
      <c r="G92" s="89" t="s">
        <v>519</v>
      </c>
      <c r="H92" s="89" t="s">
        <v>519</v>
      </c>
      <c r="I92" s="89" t="s">
        <v>534</v>
      </c>
      <c r="J92" s="89" t="s">
        <v>1</v>
      </c>
      <c r="K92" s="89" t="s">
        <v>1</v>
      </c>
      <c r="L92" s="108" t="s">
        <v>436</v>
      </c>
      <c r="M92" s="109">
        <v>45443</v>
      </c>
      <c r="N92" s="109">
        <v>45504</v>
      </c>
      <c r="O92" s="110" t="s">
        <v>445</v>
      </c>
      <c r="P92" s="2" t="str">
        <f>_xlfn.XLOOKUP(A92,'[29]completed audits GR APP'!B:B,'[29]completed audits GR APP'!E:E)</f>
        <v>Departments</v>
      </c>
      <c r="Q92" s="111" t="s">
        <v>441</v>
      </c>
      <c r="R92" s="2">
        <f>COUNTIFS('[29]CM findings'!A:A,A92,'[29]CM findings'!H:H,116)</f>
        <v>0</v>
      </c>
      <c r="S92" s="2">
        <v>1</v>
      </c>
      <c r="T92" s="2">
        <f>_xlfn.XLOOKUP(A92,'[29]completed audits GR APP'!B:B,'[29]completed audits GR APP'!B:B)</f>
        <v>105</v>
      </c>
      <c r="W92" s="2" t="e">
        <f>_xlfn.XLOOKUP(A92,'[29]KSD auditees'!A:A,'[29]KSD auditees'!A:A)</f>
        <v>#N/A</v>
      </c>
    </row>
    <row r="93" spans="1:23" ht="27" customHeight="1" x14ac:dyDescent="0.25">
      <c r="A93" s="104">
        <v>113</v>
      </c>
      <c r="B93" s="105" t="s">
        <v>390</v>
      </c>
      <c r="C93" s="106" t="s">
        <v>326</v>
      </c>
      <c r="D93" s="107" t="s">
        <v>1</v>
      </c>
      <c r="E93" s="107"/>
      <c r="F93" s="89" t="s">
        <v>436</v>
      </c>
      <c r="G93" s="89" t="s">
        <v>519</v>
      </c>
      <c r="H93" s="89" t="s">
        <v>519</v>
      </c>
      <c r="I93" s="89" t="s">
        <v>28</v>
      </c>
      <c r="J93" s="89" t="s">
        <v>1</v>
      </c>
      <c r="K93" s="89" t="s">
        <v>1</v>
      </c>
      <c r="L93" s="108" t="s">
        <v>436</v>
      </c>
      <c r="M93" s="109">
        <v>45443</v>
      </c>
      <c r="N93" s="109">
        <v>45504</v>
      </c>
      <c r="O93" s="110" t="s">
        <v>445</v>
      </c>
      <c r="P93" s="2" t="str">
        <f>_xlfn.XLOOKUP(A93,'[29]completed audits GR APP'!B:B,'[29]completed audits GR APP'!E:E)</f>
        <v>Departments</v>
      </c>
      <c r="Q93" s="111" t="s">
        <v>441</v>
      </c>
      <c r="R93" s="2">
        <f>COUNTIFS('[29]CM findings'!A:A,A93,'[29]CM findings'!H:H,116)</f>
        <v>0</v>
      </c>
      <c r="S93" s="2">
        <v>1</v>
      </c>
      <c r="T93" s="2">
        <f>_xlfn.XLOOKUP(A93,'[29]completed audits GR APP'!B:B,'[29]completed audits GR APP'!B:B)</f>
        <v>113</v>
      </c>
      <c r="V93" s="2">
        <v>1</v>
      </c>
      <c r="W93" s="2">
        <f>_xlfn.XLOOKUP(A93,'[29]KSD auditees'!A:A,'[29]KSD auditees'!A:A)</f>
        <v>113</v>
      </c>
    </row>
    <row r="94" spans="1:23" ht="26.25" customHeight="1" x14ac:dyDescent="0.25">
      <c r="A94" s="104">
        <v>1204</v>
      </c>
      <c r="B94" s="105" t="s">
        <v>535</v>
      </c>
      <c r="C94" s="106" t="s">
        <v>326</v>
      </c>
      <c r="D94" s="107" t="s">
        <v>1</v>
      </c>
      <c r="E94" s="107"/>
      <c r="F94" s="89" t="s">
        <v>436</v>
      </c>
      <c r="G94" s="89" t="s">
        <v>519</v>
      </c>
      <c r="H94" s="89" t="s">
        <v>519</v>
      </c>
      <c r="I94" s="89" t="s">
        <v>485</v>
      </c>
      <c r="J94" s="89" t="s">
        <v>1</v>
      </c>
      <c r="K94" s="89" t="s">
        <v>1</v>
      </c>
      <c r="L94" s="108" t="s">
        <v>436</v>
      </c>
      <c r="M94" s="109">
        <v>45443</v>
      </c>
      <c r="N94" s="109">
        <v>45504</v>
      </c>
      <c r="O94" s="110" t="s">
        <v>445</v>
      </c>
      <c r="P94" s="2" t="str">
        <f>_xlfn.XLOOKUP(A94,'[29]completed audits GR APP'!B:B,'[29]completed audits GR APP'!E:E)</f>
        <v>Departments</v>
      </c>
      <c r="Q94" s="111" t="s">
        <v>441</v>
      </c>
      <c r="R94" s="2">
        <f>COUNTIFS('[29]CM findings'!A:A,A94,'[29]CM findings'!H:H,116)</f>
        <v>0</v>
      </c>
      <c r="S94" s="2">
        <v>1</v>
      </c>
      <c r="T94" s="2">
        <f>_xlfn.XLOOKUP(A94,'[29]completed audits GR APP'!B:B,'[29]completed audits GR APP'!B:B)</f>
        <v>1204</v>
      </c>
      <c r="W94" s="2" t="e">
        <f>_xlfn.XLOOKUP(A94,'[29]KSD auditees'!A:A,'[29]KSD auditees'!A:A)</f>
        <v>#N/A</v>
      </c>
    </row>
    <row r="95" spans="1:23" ht="26.25" customHeight="1" x14ac:dyDescent="0.25">
      <c r="A95" s="104">
        <v>177</v>
      </c>
      <c r="B95" s="105" t="s">
        <v>341</v>
      </c>
      <c r="C95" s="106" t="s">
        <v>326</v>
      </c>
      <c r="D95" s="107" t="s">
        <v>1</v>
      </c>
      <c r="E95" s="107"/>
      <c r="F95" s="89" t="s">
        <v>436</v>
      </c>
      <c r="G95" s="89" t="s">
        <v>519</v>
      </c>
      <c r="H95" s="89" t="s">
        <v>519</v>
      </c>
      <c r="I95" s="89" t="s">
        <v>151</v>
      </c>
      <c r="J95" s="89" t="s">
        <v>1</v>
      </c>
      <c r="K95" s="89" t="s">
        <v>1</v>
      </c>
      <c r="L95" s="108" t="s">
        <v>436</v>
      </c>
      <c r="M95" s="109">
        <v>45443</v>
      </c>
      <c r="N95" s="109">
        <v>45504</v>
      </c>
      <c r="O95" s="110" t="s">
        <v>453</v>
      </c>
      <c r="P95" s="2" t="str">
        <f>_xlfn.XLOOKUP(A95,'[29]completed audits GR APP'!B:B,'[29]completed audits GR APP'!E:E)</f>
        <v>Departments</v>
      </c>
      <c r="Q95" s="111" t="s">
        <v>441</v>
      </c>
      <c r="R95" s="2">
        <f>COUNTIFS('[29]CM findings'!A:A,A95,'[29]CM findings'!H:H,116)</f>
        <v>0</v>
      </c>
      <c r="S95" s="2">
        <v>1</v>
      </c>
      <c r="T95" s="2">
        <f>_xlfn.XLOOKUP(A95,'[29]completed audits GR APP'!B:B,'[29]completed audits GR APP'!B:B)</f>
        <v>177</v>
      </c>
      <c r="V95" s="2">
        <v>1</v>
      </c>
      <c r="W95" s="2">
        <f>_xlfn.XLOOKUP(A95,'[29]KSD auditees'!A:A,'[29]KSD auditees'!A:A)</f>
        <v>177</v>
      </c>
    </row>
    <row r="96" spans="1:23" ht="27" customHeight="1" x14ac:dyDescent="0.25">
      <c r="A96" s="104">
        <v>188</v>
      </c>
      <c r="B96" s="105" t="s">
        <v>536</v>
      </c>
      <c r="C96" s="106" t="s">
        <v>326</v>
      </c>
      <c r="D96" s="107" t="s">
        <v>1</v>
      </c>
      <c r="E96" s="107"/>
      <c r="F96" s="89" t="s">
        <v>436</v>
      </c>
      <c r="G96" s="89" t="s">
        <v>519</v>
      </c>
      <c r="H96" s="89" t="s">
        <v>519</v>
      </c>
      <c r="I96" s="89" t="s">
        <v>156</v>
      </c>
      <c r="J96" s="89" t="s">
        <v>1</v>
      </c>
      <c r="K96" s="89" t="s">
        <v>1</v>
      </c>
      <c r="L96" s="108" t="s">
        <v>436</v>
      </c>
      <c r="M96" s="109">
        <v>45443</v>
      </c>
      <c r="N96" s="109">
        <v>45504</v>
      </c>
      <c r="O96" s="110" t="s">
        <v>453</v>
      </c>
      <c r="P96" s="2" t="str">
        <f>_xlfn.XLOOKUP(A96,'[29]completed audits GR APP'!B:B,'[29]completed audits GR APP'!E:E)</f>
        <v>Departments</v>
      </c>
      <c r="Q96" s="111" t="s">
        <v>441</v>
      </c>
      <c r="R96" s="2">
        <f>COUNTIFS('[29]CM findings'!A:A,A96,'[29]CM findings'!H:H,116)</f>
        <v>0</v>
      </c>
      <c r="S96" s="2">
        <v>1</v>
      </c>
      <c r="T96" s="2">
        <f>_xlfn.XLOOKUP(A96,'[29]completed audits GR APP'!B:B,'[29]completed audits GR APP'!B:B)</f>
        <v>188</v>
      </c>
      <c r="V96" s="2">
        <v>1</v>
      </c>
      <c r="W96" s="2">
        <f>_xlfn.XLOOKUP(A96,'[29]KSD auditees'!A:A,'[29]KSD auditees'!A:A)</f>
        <v>188</v>
      </c>
    </row>
    <row r="97" spans="1:23" ht="26.25" customHeight="1" x14ac:dyDescent="0.25">
      <c r="A97" s="104">
        <v>991</v>
      </c>
      <c r="B97" s="105" t="s">
        <v>354</v>
      </c>
      <c r="C97" s="106" t="s">
        <v>326</v>
      </c>
      <c r="D97" s="107" t="s">
        <v>1</v>
      </c>
      <c r="E97" s="107"/>
      <c r="F97" s="89" t="s">
        <v>436</v>
      </c>
      <c r="G97" s="89" t="s">
        <v>519</v>
      </c>
      <c r="H97" s="89" t="s">
        <v>519</v>
      </c>
      <c r="I97" s="89" t="s">
        <v>168</v>
      </c>
      <c r="J97" s="89" t="s">
        <v>1</v>
      </c>
      <c r="K97" s="89" t="s">
        <v>1</v>
      </c>
      <c r="L97" s="108" t="s">
        <v>436</v>
      </c>
      <c r="M97" s="109">
        <v>45443</v>
      </c>
      <c r="N97" s="109">
        <v>45504</v>
      </c>
      <c r="O97" s="110" t="s">
        <v>453</v>
      </c>
      <c r="P97" s="2" t="str">
        <f>_xlfn.XLOOKUP(A97,'[29]completed audits GR APP'!B:B,'[29]completed audits GR APP'!E:E)</f>
        <v>Departments</v>
      </c>
      <c r="Q97" s="111" t="s">
        <v>441</v>
      </c>
      <c r="R97" s="2">
        <f>COUNTIFS('[29]CM findings'!A:A,A97,'[29]CM findings'!H:H,116)</f>
        <v>0</v>
      </c>
      <c r="S97" s="2">
        <v>1</v>
      </c>
      <c r="T97" s="2">
        <f>_xlfn.XLOOKUP(A97,'[29]completed audits GR APP'!B:B,'[29]completed audits GR APP'!B:B)</f>
        <v>991</v>
      </c>
      <c r="V97" s="2">
        <v>1</v>
      </c>
      <c r="W97" s="2">
        <f>_xlfn.XLOOKUP(A97,'[29]KSD auditees'!A:A,'[29]KSD auditees'!A:A)</f>
        <v>991</v>
      </c>
    </row>
    <row r="98" spans="1:23" ht="27" customHeight="1" x14ac:dyDescent="0.25">
      <c r="A98" s="104">
        <v>990</v>
      </c>
      <c r="B98" s="105" t="s">
        <v>397</v>
      </c>
      <c r="C98" s="106" t="s">
        <v>326</v>
      </c>
      <c r="D98" s="107" t="s">
        <v>1</v>
      </c>
      <c r="E98" s="107"/>
      <c r="F98" s="89" t="s">
        <v>436</v>
      </c>
      <c r="G98" s="89" t="s">
        <v>519</v>
      </c>
      <c r="H98" s="89" t="s">
        <v>519</v>
      </c>
      <c r="I98" s="89" t="s">
        <v>209</v>
      </c>
      <c r="J98" s="89" t="s">
        <v>1</v>
      </c>
      <c r="K98" s="89" t="s">
        <v>1</v>
      </c>
      <c r="L98" s="108" t="s">
        <v>436</v>
      </c>
      <c r="M98" s="109">
        <v>45443</v>
      </c>
      <c r="N98" s="109">
        <v>45504</v>
      </c>
      <c r="O98" s="110" t="s">
        <v>453</v>
      </c>
      <c r="P98" s="2" t="str">
        <f>_xlfn.XLOOKUP(A98,'[29]completed audits GR APP'!B:B,'[29]completed audits GR APP'!E:E)</f>
        <v>Departments</v>
      </c>
      <c r="Q98" s="111" t="s">
        <v>441</v>
      </c>
      <c r="R98" s="2">
        <f>COUNTIFS('[29]CM findings'!A:A,A98,'[29]CM findings'!H:H,116)</f>
        <v>0</v>
      </c>
      <c r="S98" s="2">
        <v>1</v>
      </c>
      <c r="T98" s="2">
        <f>_xlfn.XLOOKUP(A98,'[29]completed audits GR APP'!B:B,'[29]completed audits GR APP'!B:B)</f>
        <v>990</v>
      </c>
      <c r="V98" s="2">
        <v>1</v>
      </c>
      <c r="W98" s="2">
        <f>_xlfn.XLOOKUP(A98,'[29]KSD auditees'!A:A,'[29]KSD auditees'!A:A)</f>
        <v>990</v>
      </c>
    </row>
    <row r="99" spans="1:23" ht="27" customHeight="1" x14ac:dyDescent="0.25">
      <c r="A99" s="104">
        <v>459</v>
      </c>
      <c r="B99" s="105" t="s">
        <v>537</v>
      </c>
      <c r="C99" s="106" t="s">
        <v>326</v>
      </c>
      <c r="D99" s="107" t="s">
        <v>1</v>
      </c>
      <c r="E99" s="107"/>
      <c r="F99" s="89" t="s">
        <v>436</v>
      </c>
      <c r="G99" s="89" t="s">
        <v>519</v>
      </c>
      <c r="H99" s="89" t="s">
        <v>519</v>
      </c>
      <c r="I99" s="89" t="s">
        <v>463</v>
      </c>
      <c r="J99" s="89" t="s">
        <v>1</v>
      </c>
      <c r="K99" s="89" t="s">
        <v>1</v>
      </c>
      <c r="L99" s="108" t="s">
        <v>436</v>
      </c>
      <c r="M99" s="109">
        <v>45443</v>
      </c>
      <c r="N99" s="109">
        <v>45504</v>
      </c>
      <c r="O99" s="110" t="s">
        <v>453</v>
      </c>
      <c r="P99" s="2" t="str">
        <f>_xlfn.XLOOKUP(A99,'[29]completed audits GR APP'!B:B,'[29]completed audits GR APP'!E:E)</f>
        <v>Departments</v>
      </c>
      <c r="Q99" s="111" t="s">
        <v>441</v>
      </c>
      <c r="R99" s="2">
        <f>COUNTIFS('[29]CM findings'!A:A,A99,'[29]CM findings'!H:H,116)</f>
        <v>0</v>
      </c>
      <c r="S99" s="2">
        <v>1</v>
      </c>
      <c r="T99" s="2">
        <f>_xlfn.XLOOKUP(A99,'[29]completed audits GR APP'!B:B,'[29]completed audits GR APP'!B:B)</f>
        <v>459</v>
      </c>
      <c r="W99" s="2" t="e">
        <f>_xlfn.XLOOKUP(A99,'[29]KSD auditees'!A:A,'[29]KSD auditees'!A:A)</f>
        <v>#N/A</v>
      </c>
    </row>
    <row r="100" spans="1:23" ht="26.25" customHeight="1" x14ac:dyDescent="0.25">
      <c r="A100" s="104">
        <v>480</v>
      </c>
      <c r="B100" s="105" t="s">
        <v>538</v>
      </c>
      <c r="C100" s="106" t="s">
        <v>326</v>
      </c>
      <c r="D100" s="107" t="s">
        <v>1</v>
      </c>
      <c r="E100" s="107"/>
      <c r="F100" s="89" t="s">
        <v>436</v>
      </c>
      <c r="G100" s="89" t="s">
        <v>519</v>
      </c>
      <c r="H100" s="89" t="s">
        <v>519</v>
      </c>
      <c r="I100" s="89" t="s">
        <v>465</v>
      </c>
      <c r="J100" s="89" t="s">
        <v>1</v>
      </c>
      <c r="K100" s="89" t="s">
        <v>1</v>
      </c>
      <c r="L100" s="108" t="s">
        <v>436</v>
      </c>
      <c r="M100" s="109">
        <v>45443</v>
      </c>
      <c r="N100" s="109">
        <v>45504</v>
      </c>
      <c r="O100" s="110" t="s">
        <v>453</v>
      </c>
      <c r="P100" s="2" t="str">
        <f>_xlfn.XLOOKUP(A100,'[29]completed audits GR APP'!B:B,'[29]completed audits GR APP'!E:E)</f>
        <v>Departments</v>
      </c>
      <c r="Q100" s="111" t="s">
        <v>441</v>
      </c>
      <c r="R100" s="2">
        <f>COUNTIFS('[29]CM findings'!A:A,A100,'[29]CM findings'!H:H,116)</f>
        <v>0</v>
      </c>
      <c r="S100" s="2">
        <v>1</v>
      </c>
      <c r="T100" s="2">
        <f>_xlfn.XLOOKUP(A100,'[29]completed audits GR APP'!B:B,'[29]completed audits GR APP'!B:B)</f>
        <v>480</v>
      </c>
      <c r="W100" s="2" t="e">
        <f>_xlfn.XLOOKUP(A100,'[29]KSD auditees'!A:A,'[29]KSD auditees'!A:A)</f>
        <v>#N/A</v>
      </c>
    </row>
    <row r="101" spans="1:23" ht="27" customHeight="1" x14ac:dyDescent="0.25">
      <c r="A101" s="104">
        <v>157</v>
      </c>
      <c r="B101" s="105" t="s">
        <v>539</v>
      </c>
      <c r="C101" s="106" t="s">
        <v>325</v>
      </c>
      <c r="D101" s="107" t="s">
        <v>1</v>
      </c>
      <c r="E101" s="107"/>
      <c r="F101" s="89" t="s">
        <v>436</v>
      </c>
      <c r="G101" s="89" t="s">
        <v>519</v>
      </c>
      <c r="H101" s="89" t="s">
        <v>519</v>
      </c>
      <c r="I101" s="89" t="s">
        <v>1</v>
      </c>
      <c r="J101" s="89" t="s">
        <v>1</v>
      </c>
      <c r="K101" s="89" t="s">
        <v>1</v>
      </c>
      <c r="L101" s="108" t="s">
        <v>436</v>
      </c>
      <c r="M101" s="109">
        <v>45443</v>
      </c>
      <c r="N101" s="109">
        <v>45504</v>
      </c>
      <c r="O101" s="110" t="s">
        <v>453</v>
      </c>
      <c r="P101" s="2" t="str">
        <f>_xlfn.XLOOKUP(A101,'[29]completed audits GR APP'!B:B,'[29]completed audits GR APP'!E:E)</f>
        <v>Public entities</v>
      </c>
      <c r="Q101" s="111" t="s">
        <v>441</v>
      </c>
      <c r="R101" s="2">
        <f>COUNTIFS('[29]CM findings'!A:A,A101,'[29]CM findings'!H:H,116)</f>
        <v>0</v>
      </c>
      <c r="S101" s="2">
        <v>1</v>
      </c>
      <c r="T101" s="2">
        <f>_xlfn.XLOOKUP(A101,'[29]completed audits GR APP'!B:B,'[29]completed audits GR APP'!B:B)</f>
        <v>157</v>
      </c>
      <c r="W101" s="2" t="e">
        <f>_xlfn.XLOOKUP(A101,'[29]KSD auditees'!A:A,'[29]KSD auditees'!A:A)</f>
        <v>#N/A</v>
      </c>
    </row>
    <row r="102" spans="1:23" ht="26.25" customHeight="1" x14ac:dyDescent="0.25">
      <c r="A102" s="104">
        <v>158</v>
      </c>
      <c r="B102" s="105" t="s">
        <v>540</v>
      </c>
      <c r="C102" s="106" t="s">
        <v>502</v>
      </c>
      <c r="D102" s="107" t="s">
        <v>1</v>
      </c>
      <c r="E102" s="107"/>
      <c r="F102" s="89" t="s">
        <v>436</v>
      </c>
      <c r="G102" s="89" t="s">
        <v>519</v>
      </c>
      <c r="H102" s="89" t="s">
        <v>519</v>
      </c>
      <c r="I102" s="89" t="s">
        <v>1</v>
      </c>
      <c r="J102" s="89" t="s">
        <v>1</v>
      </c>
      <c r="K102" s="89" t="s">
        <v>1</v>
      </c>
      <c r="L102" s="108" t="s">
        <v>436</v>
      </c>
      <c r="M102" s="109">
        <v>45443</v>
      </c>
      <c r="N102" s="109">
        <v>45504</v>
      </c>
      <c r="O102" s="110" t="s">
        <v>445</v>
      </c>
      <c r="P102" s="2" t="e">
        <f>_xlfn.XLOOKUP(A102,'[29]completed audits GR APP'!B:B,'[29]completed audits GR APP'!E:E)</f>
        <v>#N/A</v>
      </c>
      <c r="R102" s="2">
        <f>COUNTIFS('[29]CM findings'!A:A,A102,'[29]CM findings'!H:H,116)</f>
        <v>0</v>
      </c>
      <c r="T102" s="2" t="e">
        <f>_xlfn.XLOOKUP(A102,'[29]completed audits GR APP'!B:B,'[29]completed audits GR APP'!B:B)</f>
        <v>#N/A</v>
      </c>
      <c r="W102" s="2" t="e">
        <f>_xlfn.XLOOKUP(A102,'[29]KSD auditees'!A:A,'[29]KSD auditees'!A:A)</f>
        <v>#N/A</v>
      </c>
    </row>
    <row r="103" spans="1:23" ht="26.25" customHeight="1" x14ac:dyDescent="0.25">
      <c r="A103" s="104">
        <v>160</v>
      </c>
      <c r="B103" s="105" t="s">
        <v>541</v>
      </c>
      <c r="C103" s="106" t="s">
        <v>325</v>
      </c>
      <c r="D103" s="107" t="s">
        <v>1</v>
      </c>
      <c r="E103" s="107"/>
      <c r="F103" s="89" t="s">
        <v>436</v>
      </c>
      <c r="G103" s="89" t="s">
        <v>519</v>
      </c>
      <c r="H103" s="89" t="s">
        <v>519</v>
      </c>
      <c r="I103" s="89" t="s">
        <v>1</v>
      </c>
      <c r="J103" s="89" t="s">
        <v>1</v>
      </c>
      <c r="K103" s="89" t="s">
        <v>1</v>
      </c>
      <c r="L103" s="108" t="s">
        <v>436</v>
      </c>
      <c r="M103" s="109">
        <v>45443</v>
      </c>
      <c r="N103" s="109">
        <v>45504</v>
      </c>
      <c r="O103" s="110" t="s">
        <v>445</v>
      </c>
      <c r="P103" s="2" t="e">
        <f>_xlfn.XLOOKUP(A103,'[29]completed audits GR APP'!B:B,'[29]completed audits GR APP'!E:E)</f>
        <v>#N/A</v>
      </c>
      <c r="R103" s="2">
        <f>COUNTIFS('[29]CM findings'!A:A,A103,'[29]CM findings'!H:H,116)</f>
        <v>0</v>
      </c>
      <c r="T103" s="2" t="e">
        <f>_xlfn.XLOOKUP(A103,'[29]completed audits GR APP'!B:B,'[29]completed audits GR APP'!B:B)</f>
        <v>#N/A</v>
      </c>
      <c r="W103" s="2" t="e">
        <f>_xlfn.XLOOKUP(A103,'[29]KSD auditees'!A:A,'[29]KSD auditees'!A:A)</f>
        <v>#N/A</v>
      </c>
    </row>
    <row r="104" spans="1:23" ht="27" customHeight="1" x14ac:dyDescent="0.25">
      <c r="A104" s="104">
        <v>1385</v>
      </c>
      <c r="B104" s="105" t="s">
        <v>542</v>
      </c>
      <c r="C104" s="106" t="s">
        <v>325</v>
      </c>
      <c r="D104" s="107" t="s">
        <v>1</v>
      </c>
      <c r="E104" s="107"/>
      <c r="F104" s="89" t="s">
        <v>436</v>
      </c>
      <c r="G104" s="89" t="s">
        <v>519</v>
      </c>
      <c r="H104" s="89" t="s">
        <v>519</v>
      </c>
      <c r="I104" s="89" t="s">
        <v>1</v>
      </c>
      <c r="J104" s="89" t="s">
        <v>1</v>
      </c>
      <c r="K104" s="89" t="s">
        <v>1</v>
      </c>
      <c r="L104" s="108" t="s">
        <v>436</v>
      </c>
      <c r="M104" s="109">
        <v>45443</v>
      </c>
      <c r="N104" s="109">
        <v>45504</v>
      </c>
      <c r="O104" s="110" t="s">
        <v>445</v>
      </c>
      <c r="P104" s="2" t="str">
        <f>_xlfn.XLOOKUP(A104,'[29]completed audits GR APP'!B:B,'[29]completed audits GR APP'!E:E)</f>
        <v>Public entities</v>
      </c>
      <c r="Q104" s="111" t="s">
        <v>441</v>
      </c>
      <c r="R104" s="2">
        <f>COUNTIFS('[29]CM findings'!A:A,A104,'[29]CM findings'!H:H,116)</f>
        <v>0</v>
      </c>
      <c r="S104" s="2">
        <v>1</v>
      </c>
      <c r="T104" s="2">
        <f>_xlfn.XLOOKUP(A104,'[29]completed audits GR APP'!B:B,'[29]completed audits GR APP'!B:B)</f>
        <v>1385</v>
      </c>
      <c r="W104" s="2" t="e">
        <f>_xlfn.XLOOKUP(A104,'[29]KSD auditees'!A:A,'[29]KSD auditees'!A:A)</f>
        <v>#N/A</v>
      </c>
    </row>
    <row r="105" spans="1:23" ht="18.75" customHeight="1" x14ac:dyDescent="0.25">
      <c r="A105" s="104">
        <v>161</v>
      </c>
      <c r="B105" s="105" t="s">
        <v>543</v>
      </c>
      <c r="C105" s="106" t="s">
        <v>502</v>
      </c>
      <c r="D105" s="107" t="s">
        <v>1</v>
      </c>
      <c r="E105" s="107"/>
      <c r="F105" s="89" t="s">
        <v>436</v>
      </c>
      <c r="G105" s="89" t="s">
        <v>519</v>
      </c>
      <c r="H105" s="89" t="s">
        <v>519</v>
      </c>
      <c r="I105" s="89" t="s">
        <v>1</v>
      </c>
      <c r="J105" s="89" t="s">
        <v>1</v>
      </c>
      <c r="K105" s="89" t="s">
        <v>1</v>
      </c>
      <c r="L105" s="108" t="s">
        <v>436</v>
      </c>
      <c r="M105" s="109">
        <v>45443</v>
      </c>
      <c r="N105" s="109">
        <v>45504</v>
      </c>
      <c r="O105" s="110" t="s">
        <v>299</v>
      </c>
      <c r="P105" s="2" t="str">
        <f>_xlfn.XLOOKUP(A105,'[29]completed audits GR APP'!B:B,'[29]completed audits GR APP'!E:E)</f>
        <v>Public entities</v>
      </c>
      <c r="Q105" s="111" t="s">
        <v>441</v>
      </c>
      <c r="R105" s="2">
        <f>COUNTIFS('[29]CM findings'!A:A,A105,'[29]CM findings'!H:H,116)</f>
        <v>0</v>
      </c>
      <c r="S105" s="2">
        <v>1</v>
      </c>
      <c r="T105" s="2">
        <f>_xlfn.XLOOKUP(A105,'[29]completed audits GR APP'!B:B,'[29]completed audits GR APP'!B:B)</f>
        <v>161</v>
      </c>
      <c r="W105" s="2" t="e">
        <f>_xlfn.XLOOKUP(A105,'[29]KSD auditees'!A:A,'[29]KSD auditees'!A:A)</f>
        <v>#N/A</v>
      </c>
    </row>
    <row r="106" spans="1:23" ht="26.25" customHeight="1" x14ac:dyDescent="0.25">
      <c r="A106" s="104">
        <v>1364</v>
      </c>
      <c r="B106" s="105" t="s">
        <v>544</v>
      </c>
      <c r="C106" s="106" t="s">
        <v>325</v>
      </c>
      <c r="D106" s="107" t="s">
        <v>1</v>
      </c>
      <c r="E106" s="107"/>
      <c r="F106" s="89" t="s">
        <v>436</v>
      </c>
      <c r="G106" s="89" t="s">
        <v>519</v>
      </c>
      <c r="H106" s="89" t="s">
        <v>519</v>
      </c>
      <c r="I106" s="89" t="s">
        <v>1</v>
      </c>
      <c r="J106" s="89" t="s">
        <v>1</v>
      </c>
      <c r="K106" s="89" t="s">
        <v>1</v>
      </c>
      <c r="L106" s="108" t="s">
        <v>436</v>
      </c>
      <c r="M106" s="109">
        <v>45443</v>
      </c>
      <c r="N106" s="109">
        <v>45504</v>
      </c>
      <c r="O106" s="110" t="s">
        <v>445</v>
      </c>
      <c r="P106" s="2" t="e">
        <f>_xlfn.XLOOKUP(A106,'[29]completed audits GR APP'!B:B,'[29]completed audits GR APP'!E:E)</f>
        <v>#N/A</v>
      </c>
      <c r="R106" s="2">
        <f>COUNTIFS('[29]CM findings'!A:A,A106,'[29]CM findings'!H:H,116)</f>
        <v>0</v>
      </c>
      <c r="T106" s="2" t="e">
        <f>_xlfn.XLOOKUP(A106,'[29]completed audits GR APP'!B:B,'[29]completed audits GR APP'!B:B)</f>
        <v>#N/A</v>
      </c>
      <c r="W106" s="2" t="e">
        <f>_xlfn.XLOOKUP(A106,'[29]KSD auditees'!A:A,'[29]KSD auditees'!A:A)</f>
        <v>#N/A</v>
      </c>
    </row>
    <row r="107" spans="1:23" ht="26.25" customHeight="1" x14ac:dyDescent="0.25">
      <c r="A107" s="104">
        <v>159</v>
      </c>
      <c r="B107" s="105" t="s">
        <v>545</v>
      </c>
      <c r="C107" s="106" t="s">
        <v>546</v>
      </c>
      <c r="D107" s="107" t="s">
        <v>1</v>
      </c>
      <c r="E107" s="107"/>
      <c r="F107" s="89" t="s">
        <v>436</v>
      </c>
      <c r="G107" s="89" t="s">
        <v>519</v>
      </c>
      <c r="H107" s="89" t="s">
        <v>519</v>
      </c>
      <c r="I107" s="89" t="s">
        <v>1</v>
      </c>
      <c r="J107" s="89" t="s">
        <v>1</v>
      </c>
      <c r="K107" s="89" t="s">
        <v>1</v>
      </c>
      <c r="L107" s="108" t="s">
        <v>436</v>
      </c>
      <c r="M107" s="109">
        <v>45443</v>
      </c>
      <c r="N107" s="109">
        <v>45504</v>
      </c>
      <c r="O107" s="110" t="s">
        <v>445</v>
      </c>
      <c r="P107" s="2" t="e">
        <f>_xlfn.XLOOKUP(A107,'[29]completed audits GR APP'!B:B,'[29]completed audits GR APP'!E:E)</f>
        <v>#N/A</v>
      </c>
      <c r="R107" s="2">
        <f>COUNTIFS('[29]CM findings'!A:A,A107,'[29]CM findings'!H:H,116)</f>
        <v>0</v>
      </c>
      <c r="T107" s="2" t="e">
        <f>_xlfn.XLOOKUP(A107,'[29]completed audits GR APP'!B:B,'[29]completed audits GR APP'!B:B)</f>
        <v>#N/A</v>
      </c>
      <c r="W107" s="2" t="e">
        <f>_xlfn.XLOOKUP(A107,'[29]KSD auditees'!A:A,'[29]KSD auditees'!A:A)</f>
        <v>#N/A</v>
      </c>
    </row>
    <row r="108" spans="1:23" ht="27" customHeight="1" x14ac:dyDescent="0.25">
      <c r="A108" s="104">
        <v>163</v>
      </c>
      <c r="B108" s="105" t="s">
        <v>547</v>
      </c>
      <c r="C108" s="106" t="s">
        <v>352</v>
      </c>
      <c r="D108" s="107" t="s">
        <v>1</v>
      </c>
      <c r="E108" s="107"/>
      <c r="F108" s="89" t="s">
        <v>436</v>
      </c>
      <c r="G108" s="89" t="s">
        <v>519</v>
      </c>
      <c r="H108" s="89" t="s">
        <v>519</v>
      </c>
      <c r="I108" s="89" t="s">
        <v>1</v>
      </c>
      <c r="J108" s="89" t="s">
        <v>1</v>
      </c>
      <c r="K108" s="89" t="s">
        <v>1</v>
      </c>
      <c r="L108" s="108" t="s">
        <v>436</v>
      </c>
      <c r="M108" s="109">
        <v>45443</v>
      </c>
      <c r="N108" s="109">
        <v>45504</v>
      </c>
      <c r="O108" s="110" t="s">
        <v>445</v>
      </c>
      <c r="P108" s="2" t="e">
        <f>_xlfn.XLOOKUP(A108,'[29]completed audits GR APP'!B:B,'[29]completed audits GR APP'!E:E)</f>
        <v>#N/A</v>
      </c>
      <c r="R108" s="2">
        <f>COUNTIFS('[29]CM findings'!A:A,A108,'[29]CM findings'!H:H,116)</f>
        <v>0</v>
      </c>
      <c r="T108" s="2" t="e">
        <f>_xlfn.XLOOKUP(A108,'[29]completed audits GR APP'!B:B,'[29]completed audits GR APP'!B:B)</f>
        <v>#N/A</v>
      </c>
      <c r="W108" s="2" t="e">
        <f>_xlfn.XLOOKUP(A108,'[29]KSD auditees'!A:A,'[29]KSD auditees'!A:A)</f>
        <v>#N/A</v>
      </c>
    </row>
    <row r="109" spans="1:23" ht="26.25" customHeight="1" x14ac:dyDescent="0.25">
      <c r="A109" s="104">
        <v>247</v>
      </c>
      <c r="B109" s="105" t="s">
        <v>548</v>
      </c>
      <c r="C109" s="106" t="s">
        <v>352</v>
      </c>
      <c r="D109" s="107" t="s">
        <v>1</v>
      </c>
      <c r="E109" s="107"/>
      <c r="F109" s="89" t="s">
        <v>436</v>
      </c>
      <c r="G109" s="89" t="s">
        <v>519</v>
      </c>
      <c r="H109" s="89" t="s">
        <v>519</v>
      </c>
      <c r="I109" s="89" t="s">
        <v>1</v>
      </c>
      <c r="J109" s="89" t="s">
        <v>1</v>
      </c>
      <c r="K109" s="89" t="s">
        <v>1</v>
      </c>
      <c r="L109" s="108" t="s">
        <v>436</v>
      </c>
      <c r="M109" s="109">
        <v>45443</v>
      </c>
      <c r="N109" s="109">
        <v>45504</v>
      </c>
      <c r="O109" s="110" t="s">
        <v>453</v>
      </c>
      <c r="P109" s="2" t="str">
        <f>_xlfn.XLOOKUP(A109,'[29]completed audits GR APP'!B:B,'[29]completed audits GR APP'!E:E)</f>
        <v>Public entities</v>
      </c>
      <c r="Q109" s="111" t="s">
        <v>441</v>
      </c>
      <c r="R109" s="2">
        <f>COUNTIFS('[29]CM findings'!A:A,A109,'[29]CM findings'!H:H,116)</f>
        <v>0</v>
      </c>
      <c r="S109" s="2">
        <v>1</v>
      </c>
      <c r="T109" s="2">
        <f>_xlfn.XLOOKUP(A109,'[29]completed audits GR APP'!B:B,'[29]completed audits GR APP'!B:B)</f>
        <v>247</v>
      </c>
      <c r="W109" s="2" t="e">
        <f>_xlfn.XLOOKUP(A109,'[29]KSD auditees'!A:A,'[29]KSD auditees'!A:A)</f>
        <v>#N/A</v>
      </c>
    </row>
    <row r="110" spans="1:23" ht="27" customHeight="1" x14ac:dyDescent="0.25">
      <c r="A110" s="104">
        <v>311</v>
      </c>
      <c r="B110" s="105" t="s">
        <v>549</v>
      </c>
      <c r="C110" s="106" t="s">
        <v>326</v>
      </c>
      <c r="D110" s="107" t="s">
        <v>1</v>
      </c>
      <c r="E110" s="107"/>
      <c r="F110" s="89" t="s">
        <v>436</v>
      </c>
      <c r="G110" s="89" t="s">
        <v>519</v>
      </c>
      <c r="H110" s="89" t="s">
        <v>519</v>
      </c>
      <c r="I110" s="89" t="s">
        <v>479</v>
      </c>
      <c r="J110" s="89" t="s">
        <v>1</v>
      </c>
      <c r="K110" s="89" t="s">
        <v>1</v>
      </c>
      <c r="L110" s="108" t="s">
        <v>436</v>
      </c>
      <c r="M110" s="109">
        <v>45443</v>
      </c>
      <c r="N110" s="109">
        <v>45504</v>
      </c>
      <c r="O110" s="110" t="s">
        <v>445</v>
      </c>
      <c r="P110" s="2" t="str">
        <f>_xlfn.XLOOKUP(A110,'[29]completed audits GR APP'!B:B,'[29]completed audits GR APP'!E:E)</f>
        <v>Departments</v>
      </c>
      <c r="Q110" s="111" t="s">
        <v>441</v>
      </c>
      <c r="R110" s="2">
        <f>COUNTIFS('[29]CM findings'!A:A,A110,'[29]CM findings'!H:H,116)</f>
        <v>0</v>
      </c>
      <c r="S110" s="2">
        <v>1</v>
      </c>
      <c r="T110" s="2">
        <f>_xlfn.XLOOKUP(A110,'[29]completed audits GR APP'!B:B,'[29]completed audits GR APP'!B:B)</f>
        <v>311</v>
      </c>
      <c r="W110" s="2" t="e">
        <f>_xlfn.XLOOKUP(A110,'[29]KSD auditees'!A:A,'[29]KSD auditees'!A:A)</f>
        <v>#N/A</v>
      </c>
    </row>
    <row r="111" spans="1:23" ht="26.25" customHeight="1" x14ac:dyDescent="0.25">
      <c r="A111" s="104">
        <v>165</v>
      </c>
      <c r="B111" s="105" t="s">
        <v>550</v>
      </c>
      <c r="C111" s="106" t="s">
        <v>325</v>
      </c>
      <c r="D111" s="107" t="s">
        <v>1</v>
      </c>
      <c r="E111" s="107"/>
      <c r="F111" s="89" t="s">
        <v>436</v>
      </c>
      <c r="G111" s="89" t="s">
        <v>519</v>
      </c>
      <c r="H111" s="89" t="s">
        <v>519</v>
      </c>
      <c r="I111" s="89" t="s">
        <v>1</v>
      </c>
      <c r="J111" s="89" t="s">
        <v>1</v>
      </c>
      <c r="K111" s="89" t="s">
        <v>1</v>
      </c>
      <c r="L111" s="108" t="s">
        <v>436</v>
      </c>
      <c r="M111" s="109">
        <v>45443</v>
      </c>
      <c r="N111" s="109">
        <v>45504</v>
      </c>
      <c r="O111" s="110" t="s">
        <v>453</v>
      </c>
      <c r="P111" s="2" t="str">
        <f>_xlfn.XLOOKUP(A111,'[29]completed audits GR APP'!B:B,'[29]completed audits GR APP'!E:E)</f>
        <v>Public entities</v>
      </c>
      <c r="Q111" s="111" t="s">
        <v>441</v>
      </c>
      <c r="R111" s="2">
        <f>COUNTIFS('[29]CM findings'!A:A,A111,'[29]CM findings'!H:H,116)</f>
        <v>0</v>
      </c>
      <c r="S111" s="2">
        <v>1</v>
      </c>
      <c r="T111" s="2">
        <f>_xlfn.XLOOKUP(A111,'[29]completed audits GR APP'!B:B,'[29]completed audits GR APP'!B:B)</f>
        <v>165</v>
      </c>
      <c r="W111" s="2" t="e">
        <f>_xlfn.XLOOKUP(A111,'[29]KSD auditees'!A:A,'[29]KSD auditees'!A:A)</f>
        <v>#N/A</v>
      </c>
    </row>
    <row r="112" spans="1:23" ht="26.25" customHeight="1" x14ac:dyDescent="0.25">
      <c r="A112" s="104">
        <v>351</v>
      </c>
      <c r="B112" s="105" t="s">
        <v>551</v>
      </c>
      <c r="C112" s="106" t="s">
        <v>481</v>
      </c>
      <c r="D112" s="107" t="s">
        <v>1</v>
      </c>
      <c r="E112" s="107"/>
      <c r="F112" s="89" t="s">
        <v>436</v>
      </c>
      <c r="G112" s="89" t="s">
        <v>519</v>
      </c>
      <c r="H112" s="89" t="s">
        <v>519</v>
      </c>
      <c r="I112" s="89" t="s">
        <v>482</v>
      </c>
      <c r="J112" s="89" t="s">
        <v>1</v>
      </c>
      <c r="K112" s="89" t="s">
        <v>1</v>
      </c>
      <c r="L112" s="108" t="s">
        <v>436</v>
      </c>
      <c r="M112" s="109">
        <v>45443</v>
      </c>
      <c r="N112" s="109">
        <v>45504</v>
      </c>
      <c r="O112" s="110" t="s">
        <v>445</v>
      </c>
      <c r="P112" s="2" t="str">
        <f>_xlfn.XLOOKUP(A112,'[29]completed audits GR APP'!B:B,'[29]completed audits GR APP'!E:E)</f>
        <v>Departments</v>
      </c>
      <c r="Q112" s="111" t="s">
        <v>441</v>
      </c>
      <c r="R112" s="2">
        <f>COUNTIFS('[29]CM findings'!A:A,A112,'[29]CM findings'!H:H,116)</f>
        <v>0</v>
      </c>
      <c r="S112" s="2">
        <v>1</v>
      </c>
      <c r="T112" s="2">
        <f>_xlfn.XLOOKUP(A112,'[29]completed audits GR APP'!B:B,'[29]completed audits GR APP'!B:B)</f>
        <v>351</v>
      </c>
      <c r="W112" s="2" t="e">
        <f>_xlfn.XLOOKUP(A112,'[29]KSD auditees'!A:A,'[29]KSD auditees'!A:A)</f>
        <v>#N/A</v>
      </c>
    </row>
    <row r="113" spans="1:23" ht="27" customHeight="1" x14ac:dyDescent="0.25">
      <c r="A113" s="104">
        <v>362</v>
      </c>
      <c r="B113" s="105" t="s">
        <v>552</v>
      </c>
      <c r="C113" s="106" t="s">
        <v>484</v>
      </c>
      <c r="D113" s="107" t="s">
        <v>553</v>
      </c>
      <c r="E113" s="107"/>
      <c r="F113" s="89" t="s">
        <v>436</v>
      </c>
      <c r="G113" s="89" t="s">
        <v>519</v>
      </c>
      <c r="H113" s="89" t="s">
        <v>519</v>
      </c>
      <c r="I113" s="89" t="s">
        <v>485</v>
      </c>
      <c r="J113" s="89" t="s">
        <v>1</v>
      </c>
      <c r="K113" s="89" t="s">
        <v>1</v>
      </c>
      <c r="L113" s="108" t="s">
        <v>436</v>
      </c>
      <c r="M113" s="109">
        <v>45473</v>
      </c>
      <c r="N113" s="109" t="s">
        <v>1</v>
      </c>
      <c r="O113" s="110" t="s">
        <v>445</v>
      </c>
      <c r="P113" s="2" t="e">
        <f>_xlfn.XLOOKUP(A113,'[29]completed audits GR APP'!B:B,'[29]completed audits GR APP'!E:E)</f>
        <v>#N/A</v>
      </c>
      <c r="R113" s="2">
        <f>COUNTIFS('[29]CM findings'!A:A,A113,'[29]CM findings'!H:H,116)</f>
        <v>0</v>
      </c>
      <c r="T113" s="2" t="e">
        <f>_xlfn.XLOOKUP(A113,'[29]completed audits GR APP'!B:B,'[29]completed audits GR APP'!B:B)</f>
        <v>#N/A</v>
      </c>
      <c r="W113" s="2" t="e">
        <f>_xlfn.XLOOKUP(A113,'[29]KSD auditees'!A:A,'[29]KSD auditees'!A:A)</f>
        <v>#N/A</v>
      </c>
    </row>
    <row r="114" spans="1:23" ht="26.25" customHeight="1" x14ac:dyDescent="0.25">
      <c r="A114" s="104">
        <v>374</v>
      </c>
      <c r="B114" s="105" t="s">
        <v>554</v>
      </c>
      <c r="C114" s="106" t="s">
        <v>326</v>
      </c>
      <c r="D114" s="107" t="s">
        <v>1</v>
      </c>
      <c r="E114" s="107"/>
      <c r="F114" s="89" t="s">
        <v>436</v>
      </c>
      <c r="G114" s="89" t="s">
        <v>519</v>
      </c>
      <c r="H114" s="89" t="s">
        <v>519</v>
      </c>
      <c r="I114" s="89" t="s">
        <v>485</v>
      </c>
      <c r="J114" s="89" t="s">
        <v>1</v>
      </c>
      <c r="K114" s="89" t="s">
        <v>1</v>
      </c>
      <c r="L114" s="108" t="s">
        <v>436</v>
      </c>
      <c r="M114" s="109">
        <v>45443</v>
      </c>
      <c r="N114" s="109">
        <v>45504</v>
      </c>
      <c r="O114" s="110" t="s">
        <v>445</v>
      </c>
      <c r="P114" s="2" t="str">
        <f>_xlfn.XLOOKUP(A114,'[29]completed audits GR APP'!B:B,'[29]completed audits GR APP'!E:E)</f>
        <v>Departments</v>
      </c>
      <c r="Q114" s="111" t="s">
        <v>441</v>
      </c>
      <c r="R114" s="2">
        <f>COUNTIFS('[29]CM findings'!A:A,A114,'[29]CM findings'!H:H,116)</f>
        <v>0</v>
      </c>
      <c r="S114" s="2">
        <v>1</v>
      </c>
      <c r="T114" s="2">
        <f>_xlfn.XLOOKUP(A114,'[29]completed audits GR APP'!B:B,'[29]completed audits GR APP'!B:B)</f>
        <v>374</v>
      </c>
      <c r="W114" s="2" t="e">
        <f>_xlfn.XLOOKUP(A114,'[29]KSD auditees'!A:A,'[29]KSD auditees'!A:A)</f>
        <v>#N/A</v>
      </c>
    </row>
    <row r="115" spans="1:23" ht="19.5" customHeight="1" x14ac:dyDescent="0.25">
      <c r="A115" s="104">
        <v>381</v>
      </c>
      <c r="B115" s="105" t="s">
        <v>555</v>
      </c>
      <c r="C115" s="106" t="s">
        <v>488</v>
      </c>
      <c r="D115" s="107" t="s">
        <v>1</v>
      </c>
      <c r="E115" s="107"/>
      <c r="F115" s="89" t="s">
        <v>436</v>
      </c>
      <c r="G115" s="89" t="s">
        <v>519</v>
      </c>
      <c r="H115" s="89" t="s">
        <v>519</v>
      </c>
      <c r="I115" s="89" t="s">
        <v>485</v>
      </c>
      <c r="J115" s="89" t="s">
        <v>1</v>
      </c>
      <c r="K115" s="89" t="s">
        <v>1</v>
      </c>
      <c r="L115" s="108" t="s">
        <v>436</v>
      </c>
      <c r="M115" s="109" t="s">
        <v>1</v>
      </c>
      <c r="N115" s="109" t="s">
        <v>1</v>
      </c>
      <c r="O115" s="110" t="s">
        <v>1</v>
      </c>
      <c r="P115" s="2" t="e">
        <f>_xlfn.XLOOKUP(A115,'[29]completed audits GR APP'!B:B,'[29]completed audits GR APP'!E:E)</f>
        <v>#N/A</v>
      </c>
      <c r="R115" s="2">
        <f>COUNTIFS('[29]CM findings'!A:A,A115,'[29]CM findings'!H:H,116)</f>
        <v>0</v>
      </c>
      <c r="T115" s="2" t="e">
        <f>_xlfn.XLOOKUP(A115,'[29]completed audits GR APP'!B:B,'[29]completed audits GR APP'!B:B)</f>
        <v>#N/A</v>
      </c>
      <c r="W115" s="2" t="e">
        <f>_xlfn.XLOOKUP(A115,'[29]KSD auditees'!A:A,'[29]KSD auditees'!A:A)</f>
        <v>#N/A</v>
      </c>
    </row>
    <row r="116" spans="1:23" ht="19.5" customHeight="1" x14ac:dyDescent="0.25">
      <c r="A116" s="104">
        <v>393</v>
      </c>
      <c r="B116" s="105" t="s">
        <v>556</v>
      </c>
      <c r="C116" s="106" t="s">
        <v>488</v>
      </c>
      <c r="D116" s="107" t="s">
        <v>1</v>
      </c>
      <c r="E116" s="107"/>
      <c r="F116" s="89" t="s">
        <v>436</v>
      </c>
      <c r="G116" s="89" t="s">
        <v>519</v>
      </c>
      <c r="H116" s="89" t="s">
        <v>519</v>
      </c>
      <c r="I116" s="89" t="s">
        <v>485</v>
      </c>
      <c r="J116" s="89" t="s">
        <v>1</v>
      </c>
      <c r="K116" s="89" t="s">
        <v>1</v>
      </c>
      <c r="L116" s="108" t="s">
        <v>436</v>
      </c>
      <c r="M116" s="109" t="s">
        <v>1</v>
      </c>
      <c r="N116" s="109" t="s">
        <v>1</v>
      </c>
      <c r="O116" s="110" t="s">
        <v>1</v>
      </c>
      <c r="P116" s="2" t="e">
        <f>_xlfn.XLOOKUP(A116,'[29]completed audits GR APP'!B:B,'[29]completed audits GR APP'!E:E)</f>
        <v>#N/A</v>
      </c>
      <c r="R116" s="2">
        <f>COUNTIFS('[29]CM findings'!A:A,A116,'[29]CM findings'!H:H,116)</f>
        <v>0</v>
      </c>
      <c r="T116" s="2" t="e">
        <f>_xlfn.XLOOKUP(A116,'[29]completed audits GR APP'!B:B,'[29]completed audits GR APP'!B:B)</f>
        <v>#N/A</v>
      </c>
      <c r="W116" s="2" t="e">
        <f>_xlfn.XLOOKUP(A116,'[29]KSD auditees'!A:A,'[29]KSD auditees'!A:A)</f>
        <v>#N/A</v>
      </c>
    </row>
    <row r="117" spans="1:23" ht="26.25" customHeight="1" x14ac:dyDescent="0.25">
      <c r="A117" s="104">
        <v>167</v>
      </c>
      <c r="B117" s="105" t="s">
        <v>557</v>
      </c>
      <c r="C117" s="106" t="s">
        <v>325</v>
      </c>
      <c r="D117" s="107" t="s">
        <v>1</v>
      </c>
      <c r="E117" s="107"/>
      <c r="F117" s="89" t="s">
        <v>436</v>
      </c>
      <c r="G117" s="89" t="s">
        <v>519</v>
      </c>
      <c r="H117" s="89" t="s">
        <v>519</v>
      </c>
      <c r="I117" s="89" t="s">
        <v>1</v>
      </c>
      <c r="J117" s="89" t="s">
        <v>1</v>
      </c>
      <c r="K117" s="89" t="s">
        <v>1</v>
      </c>
      <c r="L117" s="108" t="s">
        <v>436</v>
      </c>
      <c r="M117" s="109">
        <v>45443</v>
      </c>
      <c r="N117" s="109">
        <v>45504</v>
      </c>
      <c r="O117" s="110" t="s">
        <v>445</v>
      </c>
      <c r="P117" s="2" t="e">
        <f>_xlfn.XLOOKUP(A117,'[29]completed audits GR APP'!B:B,'[29]completed audits GR APP'!E:E)</f>
        <v>#N/A</v>
      </c>
      <c r="R117" s="2">
        <f>COUNTIFS('[29]CM findings'!A:A,A117,'[29]CM findings'!H:H,116)</f>
        <v>0</v>
      </c>
      <c r="T117" s="2" t="e">
        <f>_xlfn.XLOOKUP(A117,'[29]completed audits GR APP'!B:B,'[29]completed audits GR APP'!B:B)</f>
        <v>#N/A</v>
      </c>
      <c r="W117" s="2" t="e">
        <f>_xlfn.XLOOKUP(A117,'[29]KSD auditees'!A:A,'[29]KSD auditees'!A:A)</f>
        <v>#N/A</v>
      </c>
    </row>
    <row r="118" spans="1:23" ht="27" customHeight="1" x14ac:dyDescent="0.25">
      <c r="A118" s="104">
        <v>992</v>
      </c>
      <c r="B118" s="105" t="s">
        <v>558</v>
      </c>
      <c r="C118" s="106" t="s">
        <v>325</v>
      </c>
      <c r="D118" s="107" t="s">
        <v>1</v>
      </c>
      <c r="E118" s="107"/>
      <c r="F118" s="89" t="s">
        <v>436</v>
      </c>
      <c r="G118" s="89" t="s">
        <v>519</v>
      </c>
      <c r="H118" s="89" t="s">
        <v>519</v>
      </c>
      <c r="I118" s="89" t="s">
        <v>1</v>
      </c>
      <c r="J118" s="89" t="s">
        <v>1</v>
      </c>
      <c r="K118" s="89" t="s">
        <v>1</v>
      </c>
      <c r="L118" s="108" t="s">
        <v>436</v>
      </c>
      <c r="M118" s="109">
        <v>45443</v>
      </c>
      <c r="N118" s="109">
        <v>45504</v>
      </c>
      <c r="O118" s="110" t="s">
        <v>445</v>
      </c>
      <c r="P118" s="2" t="str">
        <f>_xlfn.XLOOKUP(A118,'[29]completed audits GR APP'!B:B,'[29]completed audits GR APP'!E:E)</f>
        <v>Public entities</v>
      </c>
      <c r="Q118" s="111" t="s">
        <v>441</v>
      </c>
      <c r="R118" s="2">
        <f>COUNTIFS('[29]CM findings'!A:A,A118,'[29]CM findings'!H:H,116)</f>
        <v>0</v>
      </c>
      <c r="S118" s="2">
        <v>1</v>
      </c>
      <c r="T118" s="2">
        <f>_xlfn.XLOOKUP(A118,'[29]completed audits GR APP'!B:B,'[29]completed audits GR APP'!B:B)</f>
        <v>992</v>
      </c>
      <c r="W118" s="2" t="e">
        <f>_xlfn.XLOOKUP(A118,'[29]KSD auditees'!A:A,'[29]KSD auditees'!A:A)</f>
        <v>#N/A</v>
      </c>
    </row>
    <row r="119" spans="1:23" ht="26.25" customHeight="1" x14ac:dyDescent="0.25">
      <c r="A119" s="104">
        <v>150</v>
      </c>
      <c r="B119" s="105" t="s">
        <v>559</v>
      </c>
      <c r="C119" s="106" t="s">
        <v>352</v>
      </c>
      <c r="D119" s="107" t="s">
        <v>1</v>
      </c>
      <c r="E119" s="107"/>
      <c r="F119" s="89" t="s">
        <v>436</v>
      </c>
      <c r="G119" s="89" t="s">
        <v>519</v>
      </c>
      <c r="H119" s="89" t="s">
        <v>519</v>
      </c>
      <c r="I119" s="89" t="s">
        <v>1</v>
      </c>
      <c r="J119" s="89" t="s">
        <v>1</v>
      </c>
      <c r="K119" s="89" t="s">
        <v>1</v>
      </c>
      <c r="L119" s="108" t="s">
        <v>436</v>
      </c>
      <c r="M119" s="109">
        <v>45443</v>
      </c>
      <c r="N119" s="109">
        <v>45504</v>
      </c>
      <c r="O119" s="110" t="s">
        <v>445</v>
      </c>
      <c r="P119" s="2" t="str">
        <f>_xlfn.XLOOKUP(A119,'[29]completed audits GR APP'!B:B,'[29]completed audits GR APP'!E:E)</f>
        <v>Public entities</v>
      </c>
      <c r="Q119" s="111" t="s">
        <v>441</v>
      </c>
      <c r="R119" s="2">
        <f>COUNTIFS('[29]CM findings'!A:A,A119,'[29]CM findings'!H:H,116)</f>
        <v>0</v>
      </c>
      <c r="S119" s="2">
        <v>1</v>
      </c>
      <c r="T119" s="2">
        <f>_xlfn.XLOOKUP(A119,'[29]completed audits GR APP'!B:B,'[29]completed audits GR APP'!B:B)</f>
        <v>150</v>
      </c>
      <c r="W119" s="2" t="e">
        <f>_xlfn.XLOOKUP(A119,'[29]KSD auditees'!A:A,'[29]KSD auditees'!A:A)</f>
        <v>#N/A</v>
      </c>
    </row>
    <row r="120" spans="1:23" ht="27" customHeight="1" x14ac:dyDescent="0.25">
      <c r="A120" s="104">
        <v>248</v>
      </c>
      <c r="B120" s="105" t="s">
        <v>560</v>
      </c>
      <c r="C120" s="106" t="s">
        <v>367</v>
      </c>
      <c r="D120" s="107" t="s">
        <v>1</v>
      </c>
      <c r="E120" s="107"/>
      <c r="F120" s="89" t="s">
        <v>436</v>
      </c>
      <c r="G120" s="89" t="s">
        <v>437</v>
      </c>
      <c r="H120" s="89" t="s">
        <v>519</v>
      </c>
      <c r="I120" s="89" t="s">
        <v>1</v>
      </c>
      <c r="J120" s="89" t="s">
        <v>1517</v>
      </c>
      <c r="K120" s="89" t="s">
        <v>1</v>
      </c>
      <c r="L120" s="108" t="s">
        <v>436</v>
      </c>
      <c r="M120" s="109">
        <v>45443</v>
      </c>
      <c r="N120" s="109">
        <v>45504</v>
      </c>
      <c r="O120" s="110" t="s">
        <v>445</v>
      </c>
      <c r="P120" s="2" t="e">
        <f>_xlfn.XLOOKUP(A120,'[29]completed audits GR APP'!B:B,'[29]completed audits GR APP'!E:E)</f>
        <v>#N/A</v>
      </c>
      <c r="R120" s="2">
        <f>COUNTIFS('[29]CM findings'!A:A,A120,'[29]CM findings'!H:H,116)</f>
        <v>0</v>
      </c>
      <c r="T120" s="2" t="e">
        <f>_xlfn.XLOOKUP(A120,'[29]completed audits GR APP'!B:B,'[29]completed audits GR APP'!B:B)</f>
        <v>#N/A</v>
      </c>
      <c r="W120" s="2" t="e">
        <f>_xlfn.XLOOKUP(A120,'[29]KSD auditees'!A:A,'[29]KSD auditees'!A:A)</f>
        <v>#N/A</v>
      </c>
    </row>
    <row r="121" spans="1:23" ht="27.75" customHeight="1" x14ac:dyDescent="0.25">
      <c r="A121" s="104">
        <v>55</v>
      </c>
      <c r="B121" s="105" t="s">
        <v>561</v>
      </c>
      <c r="C121" s="106" t="s">
        <v>367</v>
      </c>
      <c r="D121" s="107" t="s">
        <v>1</v>
      </c>
      <c r="E121" s="107"/>
      <c r="F121" s="89" t="s">
        <v>436</v>
      </c>
      <c r="G121" s="89" t="s">
        <v>437</v>
      </c>
      <c r="H121" s="89" t="s">
        <v>519</v>
      </c>
      <c r="I121" s="89" t="s">
        <v>1</v>
      </c>
      <c r="J121" s="89" t="s">
        <v>1517</v>
      </c>
      <c r="K121" s="89" t="s">
        <v>1</v>
      </c>
      <c r="L121" s="108" t="s">
        <v>436</v>
      </c>
      <c r="M121" s="109">
        <v>45443</v>
      </c>
      <c r="N121" s="109">
        <v>45504</v>
      </c>
      <c r="O121" s="110" t="s">
        <v>445</v>
      </c>
      <c r="P121" s="2" t="str">
        <f>_xlfn.XLOOKUP(A121,'[29]completed audits GR APP'!B:B,'[29]completed audits GR APP'!E:E)</f>
        <v>Public entities</v>
      </c>
      <c r="Q121" s="111" t="s">
        <v>441</v>
      </c>
      <c r="R121" s="2">
        <f>COUNTIFS('[29]CM findings'!A:A,A121,'[29]CM findings'!H:H,116)</f>
        <v>0</v>
      </c>
      <c r="S121" s="2">
        <v>1</v>
      </c>
      <c r="T121" s="2">
        <f>_xlfn.XLOOKUP(A121,'[29]completed audits GR APP'!B:B,'[29]completed audits GR APP'!B:B)</f>
        <v>55</v>
      </c>
      <c r="W121" s="2" t="e">
        <f>_xlfn.XLOOKUP(A121,'[29]KSD auditees'!A:A,'[29]KSD auditees'!A:A)</f>
        <v>#N/A</v>
      </c>
    </row>
    <row r="122" spans="1:23" ht="26.25" customHeight="1" x14ac:dyDescent="0.25">
      <c r="A122" s="104">
        <v>273</v>
      </c>
      <c r="B122" s="105" t="s">
        <v>562</v>
      </c>
      <c r="C122" s="106" t="s">
        <v>323</v>
      </c>
      <c r="D122" s="107" t="s">
        <v>1</v>
      </c>
      <c r="E122" s="107"/>
      <c r="F122" s="89" t="s">
        <v>436</v>
      </c>
      <c r="G122" s="89" t="s">
        <v>437</v>
      </c>
      <c r="H122" s="89" t="s">
        <v>519</v>
      </c>
      <c r="I122" s="89" t="s">
        <v>465</v>
      </c>
      <c r="J122" s="89" t="s">
        <v>1527</v>
      </c>
      <c r="K122" s="89" t="s">
        <v>1</v>
      </c>
      <c r="L122" s="108" t="s">
        <v>436</v>
      </c>
      <c r="M122" s="109">
        <v>45443</v>
      </c>
      <c r="N122" s="109">
        <v>45504</v>
      </c>
      <c r="O122" s="110" t="s">
        <v>453</v>
      </c>
      <c r="P122" s="2" t="e">
        <f>_xlfn.XLOOKUP(A122,'[29]completed audits GR APP'!B:B,'[29]completed audits GR APP'!E:E)</f>
        <v>#N/A</v>
      </c>
      <c r="R122" s="2">
        <f>COUNTIFS('[29]CM findings'!A:A,A122,'[29]CM findings'!H:H,116)</f>
        <v>0</v>
      </c>
      <c r="T122" s="2" t="e">
        <f>_xlfn.XLOOKUP(A122,'[29]completed audits GR APP'!B:B,'[29]completed audits GR APP'!B:B)</f>
        <v>#N/A</v>
      </c>
      <c r="W122" s="2" t="e">
        <f>_xlfn.XLOOKUP(A122,'[29]KSD auditees'!A:A,'[29]KSD auditees'!A:A)</f>
        <v>#N/A</v>
      </c>
    </row>
    <row r="123" spans="1:23" ht="27.75" customHeight="1" x14ac:dyDescent="0.25">
      <c r="A123" s="104">
        <v>1557</v>
      </c>
      <c r="B123" s="105" t="s">
        <v>1610</v>
      </c>
      <c r="C123" s="106" t="s">
        <v>367</v>
      </c>
      <c r="D123" s="107" t="s">
        <v>1</v>
      </c>
      <c r="E123" s="107"/>
      <c r="F123" s="89" t="s">
        <v>436</v>
      </c>
      <c r="G123" s="89" t="s">
        <v>437</v>
      </c>
      <c r="H123" s="89" t="s">
        <v>519</v>
      </c>
      <c r="I123" s="89" t="s">
        <v>1</v>
      </c>
      <c r="J123" s="89" t="s">
        <v>1517</v>
      </c>
      <c r="K123" s="89" t="s">
        <v>1</v>
      </c>
      <c r="L123" s="108" t="s">
        <v>436</v>
      </c>
      <c r="M123" s="109">
        <v>45443</v>
      </c>
      <c r="N123" s="109">
        <v>45504</v>
      </c>
      <c r="O123" s="110" t="s">
        <v>445</v>
      </c>
      <c r="P123" s="2" t="e">
        <f>_xlfn.XLOOKUP(A123,'[29]completed audits GR APP'!B:B,'[29]completed audits GR APP'!E:E)</f>
        <v>#N/A</v>
      </c>
      <c r="R123" s="2">
        <f>COUNTIFS('[29]CM findings'!A:A,A123,'[29]CM findings'!H:H,116)</f>
        <v>0</v>
      </c>
      <c r="T123" s="2" t="e">
        <f>_xlfn.XLOOKUP(A123,'[29]completed audits GR APP'!B:B,'[29]completed audits GR APP'!B:B)</f>
        <v>#N/A</v>
      </c>
      <c r="W123" s="2" t="e">
        <f>_xlfn.XLOOKUP(A123,'[29]KSD auditees'!A:A,'[29]KSD auditees'!A:A)</f>
        <v>#N/A</v>
      </c>
    </row>
    <row r="124" spans="1:23" ht="27" customHeight="1" x14ac:dyDescent="0.25">
      <c r="A124" s="104">
        <v>1307</v>
      </c>
      <c r="B124" s="105" t="s">
        <v>87</v>
      </c>
      <c r="C124" s="106" t="s">
        <v>379</v>
      </c>
      <c r="D124" s="107" t="s">
        <v>1</v>
      </c>
      <c r="E124" s="107"/>
      <c r="F124" s="89" t="s">
        <v>436</v>
      </c>
      <c r="G124" s="89" t="s">
        <v>437</v>
      </c>
      <c r="H124" s="89" t="s">
        <v>519</v>
      </c>
      <c r="I124" s="89" t="s">
        <v>28</v>
      </c>
      <c r="J124" s="89" t="s">
        <v>447</v>
      </c>
      <c r="K124" s="89" t="s">
        <v>1</v>
      </c>
      <c r="L124" s="108" t="s">
        <v>436</v>
      </c>
      <c r="M124" s="109">
        <v>45382</v>
      </c>
      <c r="N124" s="109">
        <v>45451</v>
      </c>
      <c r="O124" s="110" t="s">
        <v>453</v>
      </c>
      <c r="P124" s="2" t="str">
        <f>_xlfn.XLOOKUP(A124,'[29]completed audits GR APP'!B:B,'[29]completed audits GR APP'!E:E)</f>
        <v>Public entities</v>
      </c>
      <c r="Q124" s="111" t="s">
        <v>441</v>
      </c>
      <c r="R124" s="2">
        <f>COUNTIFS('[29]CM findings'!A:A,A124,'[29]CM findings'!H:H,116)</f>
        <v>0</v>
      </c>
      <c r="S124" s="2">
        <v>1</v>
      </c>
      <c r="T124" s="2">
        <f>_xlfn.XLOOKUP(A124,'[29]completed audits GR APP'!B:B,'[29]completed audits GR APP'!B:B)</f>
        <v>1307</v>
      </c>
      <c r="V124" s="2">
        <v>1</v>
      </c>
      <c r="W124" s="2">
        <f>_xlfn.XLOOKUP(A124,'[29]KSD auditees'!A:A,'[29]KSD auditees'!A:A)</f>
        <v>1307</v>
      </c>
    </row>
    <row r="125" spans="1:23" ht="27" customHeight="1" x14ac:dyDescent="0.25">
      <c r="A125" s="104">
        <v>430</v>
      </c>
      <c r="B125" s="105" t="s">
        <v>563</v>
      </c>
      <c r="C125" s="106" t="s">
        <v>323</v>
      </c>
      <c r="D125" s="107" t="s">
        <v>1</v>
      </c>
      <c r="E125" s="107"/>
      <c r="F125" s="89" t="s">
        <v>436</v>
      </c>
      <c r="G125" s="89" t="s">
        <v>437</v>
      </c>
      <c r="H125" s="89" t="s">
        <v>519</v>
      </c>
      <c r="I125" s="89" t="s">
        <v>1528</v>
      </c>
      <c r="J125" s="89" t="s">
        <v>1517</v>
      </c>
      <c r="K125" s="89" t="s">
        <v>1</v>
      </c>
      <c r="L125" s="108" t="s">
        <v>436</v>
      </c>
      <c r="M125" s="109">
        <v>45443</v>
      </c>
      <c r="N125" s="109">
        <v>45504</v>
      </c>
      <c r="O125" s="110" t="s">
        <v>445</v>
      </c>
      <c r="P125" s="2" t="str">
        <f>_xlfn.XLOOKUP(A125,'[29]completed audits GR APP'!B:B,'[29]completed audits GR APP'!E:E)</f>
        <v>Public entities</v>
      </c>
      <c r="Q125" s="111" t="s">
        <v>441</v>
      </c>
      <c r="R125" s="2">
        <f>COUNTIFS('[29]CM findings'!A:A,A125,'[29]CM findings'!H:H,116)</f>
        <v>0</v>
      </c>
      <c r="S125" s="2">
        <v>1</v>
      </c>
      <c r="T125" s="2">
        <f>_xlfn.XLOOKUP(A125,'[29]completed audits GR APP'!B:B,'[29]completed audits GR APP'!B:B)</f>
        <v>430</v>
      </c>
      <c r="W125" s="2" t="e">
        <f>_xlfn.XLOOKUP(A125,'[29]KSD auditees'!A:A,'[29]KSD auditees'!A:A)</f>
        <v>#N/A</v>
      </c>
    </row>
    <row r="126" spans="1:23" ht="27.75" customHeight="1" x14ac:dyDescent="0.25">
      <c r="A126" s="104">
        <v>431</v>
      </c>
      <c r="B126" s="105" t="s">
        <v>564</v>
      </c>
      <c r="C126" s="106" t="s">
        <v>316</v>
      </c>
      <c r="D126" s="107" t="s">
        <v>1</v>
      </c>
      <c r="E126" s="107"/>
      <c r="F126" s="89" t="s">
        <v>436</v>
      </c>
      <c r="G126" s="89" t="s">
        <v>437</v>
      </c>
      <c r="H126" s="89" t="s">
        <v>519</v>
      </c>
      <c r="I126" s="89" t="s">
        <v>1528</v>
      </c>
      <c r="J126" s="89" t="s">
        <v>1517</v>
      </c>
      <c r="K126" s="89" t="s">
        <v>1</v>
      </c>
      <c r="L126" s="108" t="s">
        <v>436</v>
      </c>
      <c r="M126" s="109">
        <v>45443</v>
      </c>
      <c r="N126" s="109">
        <v>45504</v>
      </c>
      <c r="O126" s="110" t="s">
        <v>445</v>
      </c>
      <c r="P126" s="2" t="e">
        <f>_xlfn.XLOOKUP(A126,'[29]completed audits GR APP'!B:B,'[29]completed audits GR APP'!E:E)</f>
        <v>#N/A</v>
      </c>
      <c r="R126" s="2">
        <f>COUNTIFS('[29]CM findings'!A:A,A126,'[29]CM findings'!H:H,116)</f>
        <v>0</v>
      </c>
      <c r="T126" s="2" t="e">
        <f>_xlfn.XLOOKUP(A126,'[29]completed audits GR APP'!B:B,'[29]completed audits GR APP'!B:B)</f>
        <v>#N/A</v>
      </c>
      <c r="W126" s="2" t="e">
        <f>_xlfn.XLOOKUP(A126,'[29]KSD auditees'!A:A,'[29]KSD auditees'!A:A)</f>
        <v>#N/A</v>
      </c>
    </row>
    <row r="127" spans="1:23" ht="27" customHeight="1" x14ac:dyDescent="0.25">
      <c r="A127" s="104">
        <v>1368</v>
      </c>
      <c r="B127" s="105" t="s">
        <v>122</v>
      </c>
      <c r="C127" s="106" t="s">
        <v>323</v>
      </c>
      <c r="D127" s="107" t="s">
        <v>1</v>
      </c>
      <c r="E127" s="107"/>
      <c r="F127" s="89" t="s">
        <v>436</v>
      </c>
      <c r="G127" s="89" t="s">
        <v>437</v>
      </c>
      <c r="H127" s="89" t="s">
        <v>519</v>
      </c>
      <c r="I127" s="89" t="s">
        <v>1</v>
      </c>
      <c r="J127" s="89" t="s">
        <v>1517</v>
      </c>
      <c r="K127" s="89" t="s">
        <v>1</v>
      </c>
      <c r="L127" s="108" t="s">
        <v>436</v>
      </c>
      <c r="M127" s="109">
        <v>45443</v>
      </c>
      <c r="N127" s="109">
        <v>45504</v>
      </c>
      <c r="O127" s="110" t="s">
        <v>445</v>
      </c>
      <c r="P127" s="2" t="str">
        <f>_xlfn.XLOOKUP(A127,'[29]completed audits GR APP'!B:B,'[29]completed audits GR APP'!E:E)</f>
        <v>Public entities</v>
      </c>
      <c r="Q127" s="111" t="s">
        <v>441</v>
      </c>
      <c r="R127" s="2">
        <f>COUNTIFS('[29]CM findings'!A:A,A127,'[29]CM findings'!H:H,116)</f>
        <v>0</v>
      </c>
      <c r="S127" s="2">
        <v>1</v>
      </c>
      <c r="T127" s="2">
        <f>_xlfn.XLOOKUP(A127,'[29]completed audits GR APP'!B:B,'[29]completed audits GR APP'!B:B)</f>
        <v>1368</v>
      </c>
      <c r="V127" s="2">
        <v>1</v>
      </c>
      <c r="W127" s="2">
        <f>_xlfn.XLOOKUP(A127,'[29]KSD auditees'!A:A,'[29]KSD auditees'!A:A)</f>
        <v>1368</v>
      </c>
    </row>
    <row r="128" spans="1:23" ht="27.75" customHeight="1" x14ac:dyDescent="0.25">
      <c r="A128" s="104">
        <v>440</v>
      </c>
      <c r="B128" s="105" t="s">
        <v>1611</v>
      </c>
      <c r="C128" s="106" t="s">
        <v>316</v>
      </c>
      <c r="D128" s="107" t="s">
        <v>1</v>
      </c>
      <c r="E128" s="107"/>
      <c r="F128" s="89" t="s">
        <v>436</v>
      </c>
      <c r="G128" s="89" t="s">
        <v>437</v>
      </c>
      <c r="H128" s="89" t="s">
        <v>519</v>
      </c>
      <c r="I128" s="89" t="s">
        <v>1</v>
      </c>
      <c r="J128" s="89" t="s">
        <v>1517</v>
      </c>
      <c r="K128" s="89" t="s">
        <v>1</v>
      </c>
      <c r="L128" s="108" t="s">
        <v>436</v>
      </c>
      <c r="M128" s="109">
        <v>45443</v>
      </c>
      <c r="N128" s="109">
        <v>45504</v>
      </c>
      <c r="O128" s="110" t="s">
        <v>445</v>
      </c>
      <c r="P128" s="2" t="e">
        <f>_xlfn.XLOOKUP(A128,'[29]completed audits GR APP'!B:B,'[29]completed audits GR APP'!E:E)</f>
        <v>#N/A</v>
      </c>
      <c r="R128" s="2">
        <f>COUNTIFS('[29]CM findings'!A:A,A128,'[29]CM findings'!H:H,116)</f>
        <v>0</v>
      </c>
      <c r="T128" s="2" t="e">
        <f>_xlfn.XLOOKUP(A128,'[29]completed audits GR APP'!B:B,'[29]completed audits GR APP'!B:B)</f>
        <v>#N/A</v>
      </c>
      <c r="W128" s="2" t="e">
        <f>_xlfn.XLOOKUP(A128,'[29]KSD auditees'!A:A,'[29]KSD auditees'!A:A)</f>
        <v>#N/A</v>
      </c>
    </row>
    <row r="129" spans="1:23" ht="27" customHeight="1" x14ac:dyDescent="0.25">
      <c r="A129" s="104">
        <v>1175</v>
      </c>
      <c r="B129" s="105" t="s">
        <v>1612</v>
      </c>
      <c r="C129" s="106" t="s">
        <v>316</v>
      </c>
      <c r="D129" s="107" t="s">
        <v>1</v>
      </c>
      <c r="E129" s="107"/>
      <c r="F129" s="89" t="s">
        <v>436</v>
      </c>
      <c r="G129" s="89" t="s">
        <v>437</v>
      </c>
      <c r="H129" s="89" t="s">
        <v>519</v>
      </c>
      <c r="I129" s="89" t="s">
        <v>1</v>
      </c>
      <c r="J129" s="89" t="s">
        <v>1517</v>
      </c>
      <c r="K129" s="89" t="s">
        <v>1</v>
      </c>
      <c r="L129" s="108" t="s">
        <v>436</v>
      </c>
      <c r="M129" s="109">
        <v>45443</v>
      </c>
      <c r="N129" s="109" t="s">
        <v>1</v>
      </c>
      <c r="O129" s="110" t="s">
        <v>1</v>
      </c>
      <c r="P129" s="2" t="e">
        <f>_xlfn.XLOOKUP(A129,'[29]completed audits GR APP'!B:B,'[29]completed audits GR APP'!E:E)</f>
        <v>#N/A</v>
      </c>
      <c r="R129" s="2">
        <f>COUNTIFS('[29]CM findings'!A:A,A129,'[29]CM findings'!H:H,116)</f>
        <v>0</v>
      </c>
      <c r="T129" s="2" t="e">
        <f>_xlfn.XLOOKUP(A129,'[29]completed audits GR APP'!B:B,'[29]completed audits GR APP'!B:B)</f>
        <v>#N/A</v>
      </c>
      <c r="W129" s="2" t="e">
        <f>_xlfn.XLOOKUP(A129,'[29]KSD auditees'!A:A,'[29]KSD auditees'!A:A)</f>
        <v>#N/A</v>
      </c>
    </row>
    <row r="130" spans="1:23" ht="27" customHeight="1" x14ac:dyDescent="0.25">
      <c r="A130" s="104">
        <v>1308</v>
      </c>
      <c r="B130" s="105" t="s">
        <v>92</v>
      </c>
      <c r="C130" s="106" t="s">
        <v>379</v>
      </c>
      <c r="D130" s="107" t="s">
        <v>1</v>
      </c>
      <c r="E130" s="107"/>
      <c r="F130" s="89" t="s">
        <v>436</v>
      </c>
      <c r="G130" s="89" t="s">
        <v>437</v>
      </c>
      <c r="H130" s="89" t="s">
        <v>519</v>
      </c>
      <c r="I130" s="89" t="s">
        <v>1</v>
      </c>
      <c r="J130" s="89" t="s">
        <v>447</v>
      </c>
      <c r="K130" s="89" t="s">
        <v>1</v>
      </c>
      <c r="L130" s="108" t="s">
        <v>436</v>
      </c>
      <c r="M130" s="109">
        <v>45382</v>
      </c>
      <c r="N130" s="109">
        <v>45447</v>
      </c>
      <c r="O130" s="110" t="s">
        <v>453</v>
      </c>
      <c r="P130" s="2" t="str">
        <f>_xlfn.XLOOKUP(A130,'[29]completed audits GR APP'!B:B,'[29]completed audits GR APP'!E:E)</f>
        <v>Public entities</v>
      </c>
      <c r="Q130" s="111" t="s">
        <v>441</v>
      </c>
      <c r="R130" s="2">
        <f>COUNTIFS('[29]CM findings'!A:A,A130,'[29]CM findings'!H:H,116)</f>
        <v>0</v>
      </c>
      <c r="S130" s="2">
        <v>1</v>
      </c>
      <c r="T130" s="2">
        <f>_xlfn.XLOOKUP(A130,'[29]completed audits GR APP'!B:B,'[29]completed audits GR APP'!B:B)</f>
        <v>1308</v>
      </c>
      <c r="V130" s="2">
        <v>1</v>
      </c>
      <c r="W130" s="2">
        <f>_xlfn.XLOOKUP(A130,'[29]KSD auditees'!A:A,'[29]KSD auditees'!A:A)</f>
        <v>1308</v>
      </c>
    </row>
    <row r="131" spans="1:23" ht="27.75" customHeight="1" x14ac:dyDescent="0.25">
      <c r="A131" s="104">
        <v>487</v>
      </c>
      <c r="B131" s="105" t="s">
        <v>566</v>
      </c>
      <c r="C131" s="106" t="s">
        <v>367</v>
      </c>
      <c r="D131" s="107" t="s">
        <v>1</v>
      </c>
      <c r="E131" s="107"/>
      <c r="F131" s="89" t="s">
        <v>436</v>
      </c>
      <c r="G131" s="89" t="s">
        <v>437</v>
      </c>
      <c r="H131" s="89" t="s">
        <v>519</v>
      </c>
      <c r="I131" s="89" t="s">
        <v>1</v>
      </c>
      <c r="J131" s="89" t="s">
        <v>1517</v>
      </c>
      <c r="K131" s="89" t="s">
        <v>1</v>
      </c>
      <c r="L131" s="108" t="s">
        <v>436</v>
      </c>
      <c r="M131" s="109">
        <v>45443</v>
      </c>
      <c r="N131" s="109">
        <v>45504</v>
      </c>
      <c r="O131" s="110" t="s">
        <v>445</v>
      </c>
      <c r="P131" s="2" t="str">
        <f>_xlfn.XLOOKUP(A131,'[29]completed audits GR APP'!B:B,'[29]completed audits GR APP'!E:E)</f>
        <v>Public entities</v>
      </c>
      <c r="Q131" s="111" t="s">
        <v>441</v>
      </c>
      <c r="R131" s="2">
        <f>COUNTIFS('[29]CM findings'!A:A,A131,'[29]CM findings'!H:H,116)</f>
        <v>0</v>
      </c>
      <c r="S131" s="2">
        <v>1</v>
      </c>
      <c r="T131" s="2">
        <f>_xlfn.XLOOKUP(A131,'[29]completed audits GR APP'!B:B,'[29]completed audits GR APP'!B:B)</f>
        <v>487</v>
      </c>
      <c r="W131" s="2" t="e">
        <f>_xlfn.XLOOKUP(A131,'[29]KSD auditees'!A:A,'[29]KSD auditees'!A:A)</f>
        <v>#N/A</v>
      </c>
    </row>
    <row r="132" spans="1:23" ht="26.25" customHeight="1" x14ac:dyDescent="0.25">
      <c r="A132" s="104">
        <v>918</v>
      </c>
      <c r="B132" s="105" t="s">
        <v>567</v>
      </c>
      <c r="C132" s="106" t="s">
        <v>325</v>
      </c>
      <c r="D132" s="107" t="s">
        <v>1</v>
      </c>
      <c r="E132" s="107"/>
      <c r="F132" s="89" t="s">
        <v>436</v>
      </c>
      <c r="G132" s="89" t="s">
        <v>519</v>
      </c>
      <c r="H132" s="89" t="s">
        <v>519</v>
      </c>
      <c r="I132" s="89" t="s">
        <v>1</v>
      </c>
      <c r="J132" s="89" t="s">
        <v>1</v>
      </c>
      <c r="K132" s="89" t="s">
        <v>1</v>
      </c>
      <c r="L132" s="108" t="s">
        <v>436</v>
      </c>
      <c r="M132" s="109">
        <v>45443</v>
      </c>
      <c r="N132" s="109">
        <v>45504</v>
      </c>
      <c r="O132" s="110" t="s">
        <v>445</v>
      </c>
      <c r="P132" s="2" t="str">
        <f>_xlfn.XLOOKUP(A132,'[29]completed audits GR APP'!B:B,'[29]completed audits GR APP'!E:E)</f>
        <v>Public entities</v>
      </c>
      <c r="Q132" s="111" t="s">
        <v>441</v>
      </c>
      <c r="R132" s="2">
        <f>COUNTIFS('[29]CM findings'!A:A,A132,'[29]CM findings'!H:H,116)</f>
        <v>0</v>
      </c>
      <c r="S132" s="2">
        <v>1</v>
      </c>
      <c r="T132" s="2">
        <f>_xlfn.XLOOKUP(A132,'[29]completed audits GR APP'!B:B,'[29]completed audits GR APP'!B:B)</f>
        <v>918</v>
      </c>
      <c r="W132" s="2" t="e">
        <f>_xlfn.XLOOKUP(A132,'[29]KSD auditees'!A:A,'[29]KSD auditees'!A:A)</f>
        <v>#N/A</v>
      </c>
    </row>
    <row r="133" spans="1:23" ht="27" customHeight="1" x14ac:dyDescent="0.25">
      <c r="A133" s="104">
        <v>917</v>
      </c>
      <c r="B133" s="105" t="s">
        <v>568</v>
      </c>
      <c r="C133" s="106" t="s">
        <v>325</v>
      </c>
      <c r="D133" s="107" t="s">
        <v>1</v>
      </c>
      <c r="E133" s="107"/>
      <c r="F133" s="89" t="s">
        <v>436</v>
      </c>
      <c r="G133" s="89" t="s">
        <v>519</v>
      </c>
      <c r="H133" s="89" t="s">
        <v>519</v>
      </c>
      <c r="I133" s="89" t="s">
        <v>1</v>
      </c>
      <c r="J133" s="89" t="s">
        <v>1</v>
      </c>
      <c r="K133" s="89" t="s">
        <v>1</v>
      </c>
      <c r="L133" s="108" t="s">
        <v>436</v>
      </c>
      <c r="M133" s="109">
        <v>45443</v>
      </c>
      <c r="N133" s="109">
        <v>45504</v>
      </c>
      <c r="O133" s="110" t="s">
        <v>445</v>
      </c>
      <c r="P133" s="2" t="e">
        <f>_xlfn.XLOOKUP(A133,'[29]completed audits GR APP'!B:B,'[29]completed audits GR APP'!E:E)</f>
        <v>#N/A</v>
      </c>
      <c r="R133" s="2">
        <f>COUNTIFS('[29]CM findings'!A:A,A133,'[29]CM findings'!H:H,116)</f>
        <v>0</v>
      </c>
      <c r="T133" s="2" t="e">
        <f>_xlfn.XLOOKUP(A133,'[29]completed audits GR APP'!B:B,'[29]completed audits GR APP'!B:B)</f>
        <v>#N/A</v>
      </c>
      <c r="W133" s="2" t="e">
        <f>_xlfn.XLOOKUP(A133,'[29]KSD auditees'!A:A,'[29]KSD auditees'!A:A)</f>
        <v>#N/A</v>
      </c>
    </row>
    <row r="134" spans="1:23" ht="26.25" customHeight="1" x14ac:dyDescent="0.25">
      <c r="A134" s="104">
        <v>1567</v>
      </c>
      <c r="B134" s="105" t="s">
        <v>569</v>
      </c>
      <c r="C134" s="106" t="s">
        <v>502</v>
      </c>
      <c r="D134" s="107" t="s">
        <v>1</v>
      </c>
      <c r="E134" s="107"/>
      <c r="F134" s="89" t="s">
        <v>436</v>
      </c>
      <c r="G134" s="89" t="s">
        <v>519</v>
      </c>
      <c r="H134" s="89" t="s">
        <v>519</v>
      </c>
      <c r="I134" s="89" t="s">
        <v>1</v>
      </c>
      <c r="J134" s="89" t="s">
        <v>1</v>
      </c>
      <c r="K134" s="89" t="s">
        <v>1</v>
      </c>
      <c r="L134" s="108" t="s">
        <v>436</v>
      </c>
      <c r="M134" s="109">
        <v>45443</v>
      </c>
      <c r="N134" s="109">
        <v>45504</v>
      </c>
      <c r="O134" s="110" t="s">
        <v>453</v>
      </c>
      <c r="P134" s="2" t="e">
        <f>_xlfn.XLOOKUP(A134,'[29]completed audits GR APP'!B:B,'[29]completed audits GR APP'!E:E)</f>
        <v>#N/A</v>
      </c>
      <c r="R134" s="2">
        <f>COUNTIFS('[29]CM findings'!A:A,A134,'[29]CM findings'!H:H,116)</f>
        <v>0</v>
      </c>
      <c r="T134" s="2" t="e">
        <f>_xlfn.XLOOKUP(A134,'[29]completed audits GR APP'!B:B,'[29]completed audits GR APP'!B:B)</f>
        <v>#N/A</v>
      </c>
      <c r="W134" s="2" t="e">
        <f>_xlfn.XLOOKUP(A134,'[29]KSD auditees'!A:A,'[29]KSD auditees'!A:A)</f>
        <v>#N/A</v>
      </c>
    </row>
    <row r="135" spans="1:23" ht="18.75" customHeight="1" x14ac:dyDescent="0.25">
      <c r="A135" s="104">
        <v>215</v>
      </c>
      <c r="B135" s="105" t="s">
        <v>570</v>
      </c>
      <c r="C135" s="106" t="s">
        <v>325</v>
      </c>
      <c r="D135" s="107" t="s">
        <v>1</v>
      </c>
      <c r="E135" s="107"/>
      <c r="F135" s="89" t="s">
        <v>436</v>
      </c>
      <c r="G135" s="89" t="s">
        <v>571</v>
      </c>
      <c r="H135" s="89" t="s">
        <v>571</v>
      </c>
      <c r="I135" s="89" t="s">
        <v>1</v>
      </c>
      <c r="J135" s="89" t="s">
        <v>1</v>
      </c>
      <c r="K135" s="89" t="s">
        <v>1</v>
      </c>
      <c r="L135" s="108" t="s">
        <v>436</v>
      </c>
      <c r="M135" s="109">
        <v>45443</v>
      </c>
      <c r="N135" s="109">
        <v>45504</v>
      </c>
      <c r="O135" s="110" t="s">
        <v>26</v>
      </c>
      <c r="P135" s="2" t="e">
        <f>_xlfn.XLOOKUP(A135,'[29]completed audits GR APP'!B:B,'[29]completed audits GR APP'!E:E)</f>
        <v>#N/A</v>
      </c>
      <c r="R135" s="2">
        <f>COUNTIFS('[29]CM findings'!A:A,A135,'[29]CM findings'!H:H,116)</f>
        <v>0</v>
      </c>
      <c r="T135" s="2" t="e">
        <f>_xlfn.XLOOKUP(A135,'[29]completed audits GR APP'!B:B,'[29]completed audits GR APP'!B:B)</f>
        <v>#N/A</v>
      </c>
      <c r="W135" s="2" t="e">
        <f>_xlfn.XLOOKUP(A135,'[29]KSD auditees'!A:A,'[29]KSD auditees'!A:A)</f>
        <v>#N/A</v>
      </c>
    </row>
    <row r="136" spans="1:23" ht="26.25" customHeight="1" x14ac:dyDescent="0.25">
      <c r="A136" s="104">
        <v>11</v>
      </c>
      <c r="B136" s="105" t="s">
        <v>572</v>
      </c>
      <c r="C136" s="106" t="s">
        <v>326</v>
      </c>
      <c r="D136" s="107" t="s">
        <v>1</v>
      </c>
      <c r="E136" s="107"/>
      <c r="F136" s="89" t="s">
        <v>436</v>
      </c>
      <c r="G136" s="89" t="s">
        <v>571</v>
      </c>
      <c r="H136" s="89" t="s">
        <v>571</v>
      </c>
      <c r="I136" s="89" t="s">
        <v>461</v>
      </c>
      <c r="J136" s="89" t="s">
        <v>1</v>
      </c>
      <c r="K136" s="89" t="s">
        <v>1</v>
      </c>
      <c r="L136" s="108" t="s">
        <v>436</v>
      </c>
      <c r="M136" s="109">
        <v>45443</v>
      </c>
      <c r="N136" s="109">
        <v>45504</v>
      </c>
      <c r="O136" s="110" t="s">
        <v>453</v>
      </c>
      <c r="P136" s="2" t="str">
        <f>_xlfn.XLOOKUP(A136,'[29]completed audits GR APP'!B:B,'[29]completed audits GR APP'!E:E)</f>
        <v>Departments</v>
      </c>
      <c r="Q136" s="111" t="s">
        <v>441</v>
      </c>
      <c r="R136" s="2">
        <f>COUNTIFS('[29]CM findings'!A:A,A136,'[29]CM findings'!H:H,116)</f>
        <v>0</v>
      </c>
      <c r="S136" s="2">
        <v>1</v>
      </c>
      <c r="T136" s="2">
        <f>_xlfn.XLOOKUP(A136,'[29]completed audits GR APP'!B:B,'[29]completed audits GR APP'!B:B)</f>
        <v>11</v>
      </c>
      <c r="W136" s="2" t="e">
        <f>_xlfn.XLOOKUP(A136,'[29]KSD auditees'!A:A,'[29]KSD auditees'!A:A)</f>
        <v>#N/A</v>
      </c>
    </row>
    <row r="137" spans="1:23" ht="27" customHeight="1" x14ac:dyDescent="0.25">
      <c r="A137" s="104">
        <v>16</v>
      </c>
      <c r="B137" s="105" t="s">
        <v>573</v>
      </c>
      <c r="C137" s="106" t="s">
        <v>325</v>
      </c>
      <c r="D137" s="107" t="s">
        <v>1</v>
      </c>
      <c r="E137" s="107"/>
      <c r="F137" s="89" t="s">
        <v>436</v>
      </c>
      <c r="G137" s="89" t="s">
        <v>571</v>
      </c>
      <c r="H137" s="89" t="s">
        <v>571</v>
      </c>
      <c r="I137" s="89" t="s">
        <v>1</v>
      </c>
      <c r="J137" s="89" t="s">
        <v>1</v>
      </c>
      <c r="K137" s="89" t="s">
        <v>1</v>
      </c>
      <c r="L137" s="108" t="s">
        <v>436</v>
      </c>
      <c r="M137" s="109">
        <v>45443</v>
      </c>
      <c r="N137" s="109">
        <v>45504</v>
      </c>
      <c r="O137" s="110" t="s">
        <v>445</v>
      </c>
      <c r="P137" s="2" t="e">
        <f>_xlfn.XLOOKUP(A137,'[29]completed audits GR APP'!B:B,'[29]completed audits GR APP'!E:E)</f>
        <v>#N/A</v>
      </c>
      <c r="R137" s="2">
        <f>COUNTIFS('[29]CM findings'!A:A,A137,'[29]CM findings'!H:H,116)</f>
        <v>0</v>
      </c>
      <c r="T137" s="2" t="e">
        <f>_xlfn.XLOOKUP(A137,'[29]completed audits GR APP'!B:B,'[29]completed audits GR APP'!B:B)</f>
        <v>#N/A</v>
      </c>
      <c r="W137" s="2" t="e">
        <f>_xlfn.XLOOKUP(A137,'[29]KSD auditees'!A:A,'[29]KSD auditees'!A:A)</f>
        <v>#N/A</v>
      </c>
    </row>
    <row r="138" spans="1:23" ht="27" customHeight="1" x14ac:dyDescent="0.25">
      <c r="A138" s="104">
        <v>1312</v>
      </c>
      <c r="B138" s="105" t="s">
        <v>38</v>
      </c>
      <c r="C138" s="106" t="s">
        <v>379</v>
      </c>
      <c r="D138" s="107" t="s">
        <v>1</v>
      </c>
      <c r="E138" s="107"/>
      <c r="F138" s="89" t="s">
        <v>436</v>
      </c>
      <c r="G138" s="89" t="s">
        <v>437</v>
      </c>
      <c r="H138" s="89" t="s">
        <v>571</v>
      </c>
      <c r="I138" s="89" t="s">
        <v>1</v>
      </c>
      <c r="J138" s="89" t="s">
        <v>447</v>
      </c>
      <c r="K138" s="89" t="s">
        <v>1</v>
      </c>
      <c r="L138" s="108" t="s">
        <v>436</v>
      </c>
      <c r="M138" s="109" t="s">
        <v>1</v>
      </c>
      <c r="N138" s="109" t="s">
        <v>1</v>
      </c>
      <c r="O138" s="110" t="s">
        <v>1</v>
      </c>
      <c r="P138" s="2" t="str">
        <f>_xlfn.XLOOKUP(A138,'[29]completed audits GR APP'!B:B,'[29]completed audits GR APP'!E:E)</f>
        <v>Public entities</v>
      </c>
      <c r="Q138" s="2" t="s">
        <v>509</v>
      </c>
      <c r="R138" s="2">
        <f>COUNTIFS('[29]CM findings'!A:A,A138,'[29]CM findings'!H:H,116)</f>
        <v>0</v>
      </c>
      <c r="S138" s="2">
        <v>1</v>
      </c>
      <c r="T138" s="2">
        <f>_xlfn.XLOOKUP(A138,'[29]completed audits GR APP'!B:B,'[29]completed audits GR APP'!B:B)</f>
        <v>1312</v>
      </c>
      <c r="V138" s="2">
        <v>1</v>
      </c>
      <c r="W138" s="2">
        <f>_xlfn.XLOOKUP(A138,'[29]KSD auditees'!A:A,'[29]KSD auditees'!A:A)</f>
        <v>1312</v>
      </c>
    </row>
    <row r="139" spans="1:23" ht="27" customHeight="1" x14ac:dyDescent="0.25">
      <c r="A139" s="104">
        <v>39</v>
      </c>
      <c r="B139" s="105" t="s">
        <v>574</v>
      </c>
      <c r="C139" s="106" t="s">
        <v>326</v>
      </c>
      <c r="D139" s="107" t="s">
        <v>1</v>
      </c>
      <c r="E139" s="107"/>
      <c r="F139" s="89" t="s">
        <v>436</v>
      </c>
      <c r="G139" s="89" t="s">
        <v>571</v>
      </c>
      <c r="H139" s="89" t="s">
        <v>571</v>
      </c>
      <c r="I139" s="89" t="s">
        <v>452</v>
      </c>
      <c r="J139" s="89" t="s">
        <v>1</v>
      </c>
      <c r="K139" s="89" t="s">
        <v>1</v>
      </c>
      <c r="L139" s="108" t="s">
        <v>436</v>
      </c>
      <c r="M139" s="109">
        <v>45443</v>
      </c>
      <c r="N139" s="109">
        <v>45504</v>
      </c>
      <c r="O139" s="110" t="s">
        <v>453</v>
      </c>
      <c r="P139" s="2" t="str">
        <f>_xlfn.XLOOKUP(A139,'[29]completed audits GR APP'!B:B,'[29]completed audits GR APP'!E:E)</f>
        <v>Departments</v>
      </c>
      <c r="Q139" s="111" t="s">
        <v>441</v>
      </c>
      <c r="R139" s="2">
        <f>COUNTIFS('[29]CM findings'!A:A,A139,'[29]CM findings'!H:H,116)</f>
        <v>0</v>
      </c>
      <c r="S139" s="2">
        <v>1</v>
      </c>
      <c r="T139" s="2">
        <f>_xlfn.XLOOKUP(A139,'[29]completed audits GR APP'!B:B,'[29]completed audits GR APP'!B:B)</f>
        <v>39</v>
      </c>
      <c r="W139" s="2" t="e">
        <f>_xlfn.XLOOKUP(A139,'[29]KSD auditees'!A:A,'[29]KSD auditees'!A:A)</f>
        <v>#N/A</v>
      </c>
    </row>
    <row r="140" spans="1:23" ht="27" customHeight="1" x14ac:dyDescent="0.25">
      <c r="A140" s="104">
        <v>235</v>
      </c>
      <c r="B140" s="105" t="s">
        <v>575</v>
      </c>
      <c r="C140" s="106" t="s">
        <v>326</v>
      </c>
      <c r="D140" s="107" t="s">
        <v>1</v>
      </c>
      <c r="E140" s="107"/>
      <c r="F140" s="89" t="s">
        <v>436</v>
      </c>
      <c r="G140" s="89" t="s">
        <v>571</v>
      </c>
      <c r="H140" s="89" t="s">
        <v>571</v>
      </c>
      <c r="I140" s="89" t="s">
        <v>456</v>
      </c>
      <c r="J140" s="89" t="s">
        <v>1</v>
      </c>
      <c r="K140" s="89" t="s">
        <v>1</v>
      </c>
      <c r="L140" s="108" t="s">
        <v>436</v>
      </c>
      <c r="M140" s="109">
        <v>45443</v>
      </c>
      <c r="N140" s="109">
        <v>45504</v>
      </c>
      <c r="O140" s="110" t="s">
        <v>445</v>
      </c>
      <c r="P140" s="2" t="str">
        <f>_xlfn.XLOOKUP(A140,'[29]completed audits GR APP'!B:B,'[29]completed audits GR APP'!E:E)</f>
        <v>Departments</v>
      </c>
      <c r="Q140" s="111" t="s">
        <v>441</v>
      </c>
      <c r="R140" s="2">
        <f>COUNTIFS('[29]CM findings'!A:A,A140,'[29]CM findings'!H:H,116)</f>
        <v>0</v>
      </c>
      <c r="S140" s="2">
        <v>1</v>
      </c>
      <c r="T140" s="2">
        <f>_xlfn.XLOOKUP(A140,'[29]completed audits GR APP'!B:B,'[29]completed audits GR APP'!B:B)</f>
        <v>235</v>
      </c>
      <c r="W140" s="2" t="e">
        <f>_xlfn.XLOOKUP(A140,'[29]KSD auditees'!A:A,'[29]KSD auditees'!A:A)</f>
        <v>#N/A</v>
      </c>
    </row>
    <row r="141" spans="1:23" ht="26.25" customHeight="1" x14ac:dyDescent="0.25">
      <c r="A141" s="104">
        <v>1150</v>
      </c>
      <c r="B141" s="105" t="s">
        <v>576</v>
      </c>
      <c r="C141" s="106" t="s">
        <v>450</v>
      </c>
      <c r="D141" s="107" t="s">
        <v>1</v>
      </c>
      <c r="E141" s="107"/>
      <c r="F141" s="89" t="s">
        <v>436</v>
      </c>
      <c r="G141" s="89" t="s">
        <v>571</v>
      </c>
      <c r="H141" s="89" t="s">
        <v>571</v>
      </c>
      <c r="I141" s="89" t="s">
        <v>1</v>
      </c>
      <c r="J141" s="89" t="s">
        <v>1</v>
      </c>
      <c r="K141" s="89" t="s">
        <v>1</v>
      </c>
      <c r="L141" s="108" t="s">
        <v>436</v>
      </c>
      <c r="M141" s="109">
        <v>45443</v>
      </c>
      <c r="N141" s="109">
        <v>45500</v>
      </c>
      <c r="O141" s="110" t="s">
        <v>445</v>
      </c>
      <c r="P141" s="2" t="e">
        <f>_xlfn.XLOOKUP(A141,'[29]completed audits GR APP'!B:B,'[29]completed audits GR APP'!E:E)</f>
        <v>#N/A</v>
      </c>
      <c r="R141" s="2">
        <f>COUNTIFS('[29]CM findings'!A:A,A141,'[29]CM findings'!H:H,116)</f>
        <v>0</v>
      </c>
      <c r="T141" s="2" t="e">
        <f>_xlfn.XLOOKUP(A141,'[29]completed audits GR APP'!B:B,'[29]completed audits GR APP'!B:B)</f>
        <v>#N/A</v>
      </c>
      <c r="W141" s="2" t="e">
        <f>_xlfn.XLOOKUP(A141,'[29]KSD auditees'!A:A,'[29]KSD auditees'!A:A)</f>
        <v>#N/A</v>
      </c>
    </row>
    <row r="142" spans="1:23" ht="27" customHeight="1" x14ac:dyDescent="0.25">
      <c r="A142" s="104">
        <v>1564</v>
      </c>
      <c r="B142" s="105" t="s">
        <v>577</v>
      </c>
      <c r="C142" s="106" t="s">
        <v>326</v>
      </c>
      <c r="D142" s="107" t="s">
        <v>1</v>
      </c>
      <c r="E142" s="107"/>
      <c r="F142" s="89" t="s">
        <v>436</v>
      </c>
      <c r="G142" s="89" t="s">
        <v>571</v>
      </c>
      <c r="H142" s="89" t="s">
        <v>571</v>
      </c>
      <c r="I142" s="89" t="s">
        <v>1</v>
      </c>
      <c r="J142" s="89" t="s">
        <v>1</v>
      </c>
      <c r="K142" s="89" t="s">
        <v>1</v>
      </c>
      <c r="L142" s="108" t="s">
        <v>436</v>
      </c>
      <c r="M142" s="109">
        <v>45443</v>
      </c>
      <c r="N142" s="109">
        <v>45504</v>
      </c>
      <c r="O142" s="110" t="s">
        <v>453</v>
      </c>
      <c r="P142" s="2" t="str">
        <f>_xlfn.XLOOKUP(A142,'[29]completed audits GR APP'!B:B,'[29]completed audits GR APP'!E:E)</f>
        <v>Departments</v>
      </c>
      <c r="Q142" s="111" t="s">
        <v>441</v>
      </c>
      <c r="R142" s="2">
        <f>COUNTIFS('[29]CM findings'!A:A,A142,'[29]CM findings'!H:H,116)</f>
        <v>0</v>
      </c>
      <c r="S142" s="2">
        <v>1</v>
      </c>
      <c r="T142" s="2">
        <f>_xlfn.XLOOKUP(A142,'[29]completed audits GR APP'!B:B,'[29]completed audits GR APP'!B:B)</f>
        <v>1564</v>
      </c>
      <c r="W142" s="2" t="e">
        <f>_xlfn.XLOOKUP(A142,'[29]KSD auditees'!A:A,'[29]KSD auditees'!A:A)</f>
        <v>#N/A</v>
      </c>
    </row>
    <row r="143" spans="1:23" ht="26.25" customHeight="1" x14ac:dyDescent="0.25">
      <c r="A143" s="104">
        <v>99</v>
      </c>
      <c r="B143" s="105" t="s">
        <v>578</v>
      </c>
      <c r="C143" s="106" t="s">
        <v>325</v>
      </c>
      <c r="D143" s="107" t="s">
        <v>1</v>
      </c>
      <c r="E143" s="107"/>
      <c r="F143" s="89" t="s">
        <v>436</v>
      </c>
      <c r="G143" s="89" t="s">
        <v>571</v>
      </c>
      <c r="H143" s="89" t="s">
        <v>571</v>
      </c>
      <c r="I143" s="89" t="s">
        <v>1</v>
      </c>
      <c r="J143" s="89" t="s">
        <v>1</v>
      </c>
      <c r="K143" s="89" t="s">
        <v>1</v>
      </c>
      <c r="L143" s="108" t="s">
        <v>436</v>
      </c>
      <c r="M143" s="109">
        <v>45443</v>
      </c>
      <c r="N143" s="109">
        <v>45504</v>
      </c>
      <c r="O143" s="110" t="s">
        <v>445</v>
      </c>
      <c r="P143" s="2" t="str">
        <f>_xlfn.XLOOKUP(A143,'[29]completed audits GR APP'!B:B,'[29]completed audits GR APP'!E:E)</f>
        <v>Public entities</v>
      </c>
      <c r="Q143" s="111" t="s">
        <v>441</v>
      </c>
      <c r="R143" s="2">
        <f>COUNTIFS('[29]CM findings'!A:A,A143,'[29]CM findings'!H:H,116)</f>
        <v>0</v>
      </c>
      <c r="S143" s="2">
        <v>1</v>
      </c>
      <c r="T143" s="2">
        <f>_xlfn.XLOOKUP(A143,'[29]completed audits GR APP'!B:B,'[29]completed audits GR APP'!B:B)</f>
        <v>99</v>
      </c>
      <c r="W143" s="2" t="e">
        <f>_xlfn.XLOOKUP(A143,'[29]KSD auditees'!A:A,'[29]KSD auditees'!A:A)</f>
        <v>#N/A</v>
      </c>
    </row>
    <row r="144" spans="1:23" ht="26.25" customHeight="1" x14ac:dyDescent="0.25">
      <c r="A144" s="104">
        <v>1152</v>
      </c>
      <c r="B144" s="105" t="s">
        <v>579</v>
      </c>
      <c r="C144" s="106" t="s">
        <v>450</v>
      </c>
      <c r="D144" s="107" t="s">
        <v>1</v>
      </c>
      <c r="E144" s="107"/>
      <c r="F144" s="89" t="s">
        <v>436</v>
      </c>
      <c r="G144" s="89" t="s">
        <v>571</v>
      </c>
      <c r="H144" s="89" t="s">
        <v>571</v>
      </c>
      <c r="I144" s="89" t="s">
        <v>1</v>
      </c>
      <c r="J144" s="89" t="s">
        <v>1</v>
      </c>
      <c r="K144" s="89" t="s">
        <v>1</v>
      </c>
      <c r="L144" s="108" t="s">
        <v>436</v>
      </c>
      <c r="M144" s="109">
        <v>45443</v>
      </c>
      <c r="N144" s="109">
        <v>45500</v>
      </c>
      <c r="O144" s="110" t="s">
        <v>445</v>
      </c>
      <c r="P144" s="2" t="e">
        <f>_xlfn.XLOOKUP(A144,'[29]completed audits GR APP'!B:B,'[29]completed audits GR APP'!E:E)</f>
        <v>#N/A</v>
      </c>
      <c r="R144" s="2">
        <f>COUNTIFS('[29]CM findings'!A:A,A144,'[29]CM findings'!H:H,116)</f>
        <v>0</v>
      </c>
      <c r="T144" s="2" t="e">
        <f>_xlfn.XLOOKUP(A144,'[29]completed audits GR APP'!B:B,'[29]completed audits GR APP'!B:B)</f>
        <v>#N/A</v>
      </c>
      <c r="W144" s="2" t="e">
        <f>_xlfn.XLOOKUP(A144,'[29]KSD auditees'!A:A,'[29]KSD auditees'!A:A)</f>
        <v>#N/A</v>
      </c>
    </row>
    <row r="145" spans="1:23" ht="43.5" customHeight="1" x14ac:dyDescent="0.25">
      <c r="A145" s="104">
        <v>106</v>
      </c>
      <c r="B145" s="105" t="s">
        <v>580</v>
      </c>
      <c r="C145" s="106" t="s">
        <v>326</v>
      </c>
      <c r="D145" s="107" t="s">
        <v>1</v>
      </c>
      <c r="E145" s="107"/>
      <c r="F145" s="89" t="s">
        <v>436</v>
      </c>
      <c r="G145" s="89" t="s">
        <v>571</v>
      </c>
      <c r="H145" s="89" t="s">
        <v>571</v>
      </c>
      <c r="I145" s="89" t="s">
        <v>458</v>
      </c>
      <c r="J145" s="89" t="s">
        <v>1</v>
      </c>
      <c r="K145" s="89" t="s">
        <v>1</v>
      </c>
      <c r="L145" s="108" t="s">
        <v>436</v>
      </c>
      <c r="M145" s="109">
        <v>45443</v>
      </c>
      <c r="N145" s="109">
        <v>45504</v>
      </c>
      <c r="O145" s="110" t="s">
        <v>445</v>
      </c>
      <c r="P145" s="2" t="str">
        <f>_xlfn.XLOOKUP(A145,'[29]completed audits GR APP'!B:B,'[29]completed audits GR APP'!E:E)</f>
        <v>Departments</v>
      </c>
      <c r="Q145" s="111" t="s">
        <v>441</v>
      </c>
      <c r="R145" s="2">
        <f>COUNTIFS('[29]CM findings'!A:A,A145,'[29]CM findings'!H:H,116)</f>
        <v>0</v>
      </c>
      <c r="S145" s="2">
        <v>1</v>
      </c>
      <c r="T145" s="2">
        <f>_xlfn.XLOOKUP(A145,'[29]completed audits GR APP'!B:B,'[29]completed audits GR APP'!B:B)</f>
        <v>106</v>
      </c>
      <c r="V145" s="2">
        <v>1</v>
      </c>
      <c r="W145" s="2">
        <f>_xlfn.XLOOKUP(A145,'[29]KSD auditees'!A:A,'[29]KSD auditees'!A:A)</f>
        <v>106</v>
      </c>
    </row>
    <row r="146" spans="1:23" ht="18.75" customHeight="1" x14ac:dyDescent="0.25">
      <c r="A146" s="104">
        <v>114</v>
      </c>
      <c r="B146" s="105" t="s">
        <v>383</v>
      </c>
      <c r="C146" s="106" t="s">
        <v>326</v>
      </c>
      <c r="D146" s="107" t="s">
        <v>1</v>
      </c>
      <c r="E146" s="107"/>
      <c r="F146" s="89" t="s">
        <v>436</v>
      </c>
      <c r="G146" s="89" t="s">
        <v>571</v>
      </c>
      <c r="H146" s="89" t="s">
        <v>571</v>
      </c>
      <c r="I146" s="89" t="s">
        <v>28</v>
      </c>
      <c r="J146" s="89" t="s">
        <v>1</v>
      </c>
      <c r="K146" s="89" t="s">
        <v>1</v>
      </c>
      <c r="L146" s="108" t="s">
        <v>436</v>
      </c>
      <c r="M146" s="109">
        <v>45443</v>
      </c>
      <c r="N146" s="109">
        <v>45530</v>
      </c>
      <c r="O146" s="110" t="s">
        <v>26</v>
      </c>
      <c r="P146" s="2" t="str">
        <f>_xlfn.XLOOKUP(A146,'[29]completed audits GR APP'!B:B,'[29]completed audits GR APP'!E:E)</f>
        <v>Departments</v>
      </c>
      <c r="Q146" s="111" t="s">
        <v>441</v>
      </c>
      <c r="R146" s="2">
        <f>COUNTIFS('[29]CM findings'!A:A,A146,'[29]CM findings'!H:H,116)</f>
        <v>0</v>
      </c>
      <c r="S146" s="2">
        <v>1</v>
      </c>
      <c r="T146" s="2">
        <f>_xlfn.XLOOKUP(A146,'[29]completed audits GR APP'!B:B,'[29]completed audits GR APP'!B:B)</f>
        <v>114</v>
      </c>
      <c r="V146" s="2">
        <v>1</v>
      </c>
      <c r="W146" s="2">
        <f>_xlfn.XLOOKUP(A146,'[29]KSD auditees'!A:A,'[29]KSD auditees'!A:A)</f>
        <v>114</v>
      </c>
    </row>
    <row r="147" spans="1:23" ht="27" customHeight="1" x14ac:dyDescent="0.25">
      <c r="A147" s="104">
        <v>1313</v>
      </c>
      <c r="B147" s="105" t="s">
        <v>49</v>
      </c>
      <c r="C147" s="106" t="s">
        <v>379</v>
      </c>
      <c r="D147" s="107" t="s">
        <v>1</v>
      </c>
      <c r="E147" s="107"/>
      <c r="F147" s="89" t="s">
        <v>436</v>
      </c>
      <c r="G147" s="89" t="s">
        <v>437</v>
      </c>
      <c r="H147" s="89" t="s">
        <v>571</v>
      </c>
      <c r="I147" s="89" t="s">
        <v>1</v>
      </c>
      <c r="J147" s="89" t="s">
        <v>447</v>
      </c>
      <c r="K147" s="89" t="s">
        <v>1</v>
      </c>
      <c r="L147" s="108" t="s">
        <v>436</v>
      </c>
      <c r="M147" s="109">
        <v>45382</v>
      </c>
      <c r="N147" s="109">
        <v>45443</v>
      </c>
      <c r="O147" s="110" t="s">
        <v>453</v>
      </c>
      <c r="P147" s="2" t="str">
        <f>_xlfn.XLOOKUP(A147,'[29]completed audits GR APP'!B:B,'[29]completed audits GR APP'!E:E)</f>
        <v>Public entities</v>
      </c>
      <c r="Q147" s="111" t="s">
        <v>441</v>
      </c>
      <c r="R147" s="2">
        <f>COUNTIFS('[29]CM findings'!A:A,A147,'[29]CM findings'!H:H,116)</f>
        <v>0</v>
      </c>
      <c r="S147" s="2">
        <v>1</v>
      </c>
      <c r="T147" s="2">
        <f>_xlfn.XLOOKUP(A147,'[29]completed audits GR APP'!B:B,'[29]completed audits GR APP'!B:B)</f>
        <v>1313</v>
      </c>
      <c r="V147" s="2">
        <v>1</v>
      </c>
      <c r="W147" s="2">
        <f>_xlfn.XLOOKUP(A147,'[29]KSD auditees'!A:A,'[29]KSD auditees'!A:A)</f>
        <v>1313</v>
      </c>
    </row>
    <row r="148" spans="1:23" ht="27.75" customHeight="1" x14ac:dyDescent="0.25">
      <c r="A148" s="104">
        <v>1314</v>
      </c>
      <c r="B148" s="105" t="s">
        <v>51</v>
      </c>
      <c r="C148" s="106" t="s">
        <v>379</v>
      </c>
      <c r="D148" s="107" t="s">
        <v>1</v>
      </c>
      <c r="E148" s="107"/>
      <c r="F148" s="89" t="s">
        <v>436</v>
      </c>
      <c r="G148" s="89" t="s">
        <v>437</v>
      </c>
      <c r="H148" s="89" t="s">
        <v>571</v>
      </c>
      <c r="I148" s="89" t="s">
        <v>1</v>
      </c>
      <c r="J148" s="89" t="s">
        <v>447</v>
      </c>
      <c r="K148" s="89" t="s">
        <v>1</v>
      </c>
      <c r="L148" s="108" t="s">
        <v>436</v>
      </c>
      <c r="M148" s="109">
        <v>45382</v>
      </c>
      <c r="N148" s="109">
        <v>45443</v>
      </c>
      <c r="O148" s="110" t="s">
        <v>453</v>
      </c>
      <c r="P148" s="2" t="str">
        <f>_xlfn.XLOOKUP(A148,'[29]completed audits GR APP'!B:B,'[29]completed audits GR APP'!E:E)</f>
        <v>Public entities</v>
      </c>
      <c r="Q148" s="111" t="s">
        <v>441</v>
      </c>
      <c r="R148" s="2">
        <f>COUNTIFS('[29]CM findings'!A:A,A148,'[29]CM findings'!H:H,116)</f>
        <v>0</v>
      </c>
      <c r="S148" s="2">
        <v>1</v>
      </c>
      <c r="T148" s="2">
        <f>_xlfn.XLOOKUP(A148,'[29]completed audits GR APP'!B:B,'[29]completed audits GR APP'!B:B)</f>
        <v>1314</v>
      </c>
      <c r="V148" s="2">
        <v>1</v>
      </c>
      <c r="W148" s="2">
        <f>_xlfn.XLOOKUP(A148,'[29]KSD auditees'!A:A,'[29]KSD auditees'!A:A)</f>
        <v>1314</v>
      </c>
    </row>
    <row r="149" spans="1:23" ht="26.25" customHeight="1" x14ac:dyDescent="0.25">
      <c r="A149" s="104">
        <v>154</v>
      </c>
      <c r="B149" s="105" t="s">
        <v>1613</v>
      </c>
      <c r="C149" s="106" t="s">
        <v>325</v>
      </c>
      <c r="D149" s="107" t="s">
        <v>1</v>
      </c>
      <c r="E149" s="107"/>
      <c r="F149" s="89" t="s">
        <v>436</v>
      </c>
      <c r="G149" s="89" t="s">
        <v>571</v>
      </c>
      <c r="H149" s="89" t="s">
        <v>571</v>
      </c>
      <c r="I149" s="89" t="s">
        <v>1</v>
      </c>
      <c r="J149" s="89" t="s">
        <v>1</v>
      </c>
      <c r="K149" s="89" t="s">
        <v>1</v>
      </c>
      <c r="L149" s="108" t="s">
        <v>436</v>
      </c>
      <c r="M149" s="109">
        <v>45443</v>
      </c>
      <c r="N149" s="109">
        <v>45504</v>
      </c>
      <c r="O149" s="110" t="s">
        <v>445</v>
      </c>
      <c r="P149" s="2" t="str">
        <f>_xlfn.XLOOKUP(A149,'[29]completed audits GR APP'!B:B,'[29]completed audits GR APP'!E:E)</f>
        <v>Public entities</v>
      </c>
      <c r="Q149" s="111" t="s">
        <v>441</v>
      </c>
      <c r="R149" s="2">
        <f>COUNTIFS('[29]CM findings'!A:A,A149,'[29]CM findings'!H:H,116)</f>
        <v>0</v>
      </c>
      <c r="S149" s="2">
        <v>1</v>
      </c>
      <c r="T149" s="2">
        <f>_xlfn.XLOOKUP(A149,'[29]completed audits GR APP'!B:B,'[29]completed audits GR APP'!B:B)</f>
        <v>154</v>
      </c>
      <c r="W149" s="2" t="e">
        <f>_xlfn.XLOOKUP(A149,'[29]KSD auditees'!A:A,'[29]KSD auditees'!A:A)</f>
        <v>#N/A</v>
      </c>
    </row>
    <row r="150" spans="1:23" ht="27" customHeight="1" x14ac:dyDescent="0.25">
      <c r="A150" s="104">
        <v>178</v>
      </c>
      <c r="B150" s="105" t="s">
        <v>343</v>
      </c>
      <c r="C150" s="106" t="s">
        <v>326</v>
      </c>
      <c r="D150" s="107" t="s">
        <v>1</v>
      </c>
      <c r="E150" s="107"/>
      <c r="F150" s="89" t="s">
        <v>436</v>
      </c>
      <c r="G150" s="89" t="s">
        <v>571</v>
      </c>
      <c r="H150" s="89" t="s">
        <v>571</v>
      </c>
      <c r="I150" s="89" t="s">
        <v>151</v>
      </c>
      <c r="J150" s="89" t="s">
        <v>1</v>
      </c>
      <c r="K150" s="89" t="s">
        <v>1</v>
      </c>
      <c r="L150" s="108" t="s">
        <v>436</v>
      </c>
      <c r="M150" s="109">
        <v>45443</v>
      </c>
      <c r="N150" s="109">
        <v>45504</v>
      </c>
      <c r="O150" s="110" t="s">
        <v>453</v>
      </c>
      <c r="P150" s="2" t="str">
        <f>_xlfn.XLOOKUP(A150,'[29]completed audits GR APP'!B:B,'[29]completed audits GR APP'!E:E)</f>
        <v>Departments</v>
      </c>
      <c r="Q150" s="111" t="s">
        <v>441</v>
      </c>
      <c r="R150" s="2">
        <f>COUNTIFS('[29]CM findings'!A:A,A150,'[29]CM findings'!H:H,116)</f>
        <v>0</v>
      </c>
      <c r="S150" s="2">
        <v>1</v>
      </c>
      <c r="T150" s="2">
        <f>_xlfn.XLOOKUP(A150,'[29]completed audits GR APP'!B:B,'[29]completed audits GR APP'!B:B)</f>
        <v>178</v>
      </c>
      <c r="V150" s="2">
        <v>1</v>
      </c>
      <c r="W150" s="2">
        <f>_xlfn.XLOOKUP(A150,'[29]KSD auditees'!A:A,'[29]KSD auditees'!A:A)</f>
        <v>178</v>
      </c>
    </row>
    <row r="151" spans="1:23" ht="26.25" customHeight="1" x14ac:dyDescent="0.25">
      <c r="A151" s="104">
        <v>1496</v>
      </c>
      <c r="B151" s="105" t="s">
        <v>581</v>
      </c>
      <c r="C151" s="106" t="s">
        <v>502</v>
      </c>
      <c r="D151" s="107" t="s">
        <v>1</v>
      </c>
      <c r="E151" s="107"/>
      <c r="F151" s="89" t="s">
        <v>436</v>
      </c>
      <c r="G151" s="89" t="s">
        <v>571</v>
      </c>
      <c r="H151" s="89" t="s">
        <v>571</v>
      </c>
      <c r="I151" s="89" t="s">
        <v>1</v>
      </c>
      <c r="J151" s="89" t="s">
        <v>1</v>
      </c>
      <c r="K151" s="89" t="s">
        <v>1</v>
      </c>
      <c r="L151" s="108" t="s">
        <v>436</v>
      </c>
      <c r="M151" s="109">
        <v>45443</v>
      </c>
      <c r="N151" s="109">
        <v>45504</v>
      </c>
      <c r="O151" s="110" t="s">
        <v>445</v>
      </c>
      <c r="P151" s="2" t="e">
        <f>_xlfn.XLOOKUP(A151,'[29]completed audits GR APP'!B:B,'[29]completed audits GR APP'!E:E)</f>
        <v>#N/A</v>
      </c>
      <c r="R151" s="2">
        <f>COUNTIFS('[29]CM findings'!A:A,A151,'[29]CM findings'!H:H,116)</f>
        <v>0</v>
      </c>
      <c r="T151" s="2" t="e">
        <f>_xlfn.XLOOKUP(A151,'[29]completed audits GR APP'!B:B,'[29]completed audits GR APP'!B:B)</f>
        <v>#N/A</v>
      </c>
      <c r="W151" s="2" t="e">
        <f>_xlfn.XLOOKUP(A151,'[29]KSD auditees'!A:A,'[29]KSD auditees'!A:A)</f>
        <v>#N/A</v>
      </c>
    </row>
    <row r="152" spans="1:23" ht="26.25" customHeight="1" x14ac:dyDescent="0.25">
      <c r="A152" s="104">
        <v>189</v>
      </c>
      <c r="B152" s="105" t="s">
        <v>582</v>
      </c>
      <c r="C152" s="106" t="s">
        <v>502</v>
      </c>
      <c r="D152" s="107" t="s">
        <v>1</v>
      </c>
      <c r="E152" s="107"/>
      <c r="F152" s="89" t="s">
        <v>436</v>
      </c>
      <c r="G152" s="89" t="s">
        <v>571</v>
      </c>
      <c r="H152" s="89" t="s">
        <v>571</v>
      </c>
      <c r="I152" s="89" t="s">
        <v>1</v>
      </c>
      <c r="J152" s="89" t="s">
        <v>1</v>
      </c>
      <c r="K152" s="89" t="s">
        <v>1</v>
      </c>
      <c r="L152" s="108" t="s">
        <v>436</v>
      </c>
      <c r="M152" s="109">
        <v>45443</v>
      </c>
      <c r="N152" s="109">
        <v>45504</v>
      </c>
      <c r="O152" s="110" t="s">
        <v>445</v>
      </c>
      <c r="P152" s="2" t="str">
        <f>_xlfn.XLOOKUP(A152,'[29]completed audits GR APP'!B:B,'[29]completed audits GR APP'!E:E)</f>
        <v>Public entities</v>
      </c>
      <c r="Q152" s="111" t="s">
        <v>441</v>
      </c>
      <c r="R152" s="2">
        <f>COUNTIFS('[29]CM findings'!A:A,A152,'[29]CM findings'!H:H,116)</f>
        <v>0</v>
      </c>
      <c r="S152" s="2">
        <v>1</v>
      </c>
      <c r="T152" s="2">
        <f>_xlfn.XLOOKUP(A152,'[29]completed audits GR APP'!B:B,'[29]completed audits GR APP'!B:B)</f>
        <v>189</v>
      </c>
      <c r="W152" s="2" t="e">
        <f>_xlfn.XLOOKUP(A152,'[29]KSD auditees'!A:A,'[29]KSD auditees'!A:A)</f>
        <v>#N/A</v>
      </c>
    </row>
    <row r="153" spans="1:23" ht="27" customHeight="1" x14ac:dyDescent="0.25">
      <c r="A153" s="104">
        <v>192</v>
      </c>
      <c r="B153" s="105" t="s">
        <v>156</v>
      </c>
      <c r="C153" s="106" t="s">
        <v>326</v>
      </c>
      <c r="D153" s="107" t="s">
        <v>1</v>
      </c>
      <c r="E153" s="107"/>
      <c r="F153" s="89" t="s">
        <v>436</v>
      </c>
      <c r="G153" s="89" t="s">
        <v>571</v>
      </c>
      <c r="H153" s="89" t="s">
        <v>571</v>
      </c>
      <c r="I153" s="89" t="s">
        <v>156</v>
      </c>
      <c r="J153" s="89" t="s">
        <v>1</v>
      </c>
      <c r="K153" s="89" t="s">
        <v>1</v>
      </c>
      <c r="L153" s="108" t="s">
        <v>436</v>
      </c>
      <c r="M153" s="109">
        <v>45443</v>
      </c>
      <c r="N153" s="109">
        <v>45504</v>
      </c>
      <c r="O153" s="110" t="s">
        <v>453</v>
      </c>
      <c r="P153" s="2" t="str">
        <f>_xlfn.XLOOKUP(A153,'[29]completed audits GR APP'!B:B,'[29]completed audits GR APP'!E:E)</f>
        <v>Departments</v>
      </c>
      <c r="Q153" s="111" t="s">
        <v>441</v>
      </c>
      <c r="R153" s="2">
        <f>COUNTIFS('[29]CM findings'!A:A,A153,'[29]CM findings'!H:H,116)</f>
        <v>0</v>
      </c>
      <c r="S153" s="2">
        <v>1</v>
      </c>
      <c r="T153" s="2">
        <f>_xlfn.XLOOKUP(A153,'[29]completed audits GR APP'!B:B,'[29]completed audits GR APP'!B:B)</f>
        <v>192</v>
      </c>
      <c r="V153" s="2">
        <v>1</v>
      </c>
      <c r="W153" s="2">
        <f>_xlfn.XLOOKUP(A153,'[29]KSD auditees'!A:A,'[29]KSD auditees'!A:A)</f>
        <v>192</v>
      </c>
    </row>
    <row r="154" spans="1:23" ht="35.25" customHeight="1" x14ac:dyDescent="0.25">
      <c r="A154" s="104">
        <v>1475</v>
      </c>
      <c r="B154" s="105" t="s">
        <v>583</v>
      </c>
      <c r="C154" s="106" t="s">
        <v>502</v>
      </c>
      <c r="D154" s="107" t="s">
        <v>1</v>
      </c>
      <c r="E154" s="107"/>
      <c r="F154" s="89" t="s">
        <v>436</v>
      </c>
      <c r="G154" s="89" t="s">
        <v>437</v>
      </c>
      <c r="H154" s="89" t="s">
        <v>571</v>
      </c>
      <c r="I154" s="89" t="s">
        <v>1</v>
      </c>
      <c r="J154" s="89" t="s">
        <v>1518</v>
      </c>
      <c r="K154" s="89" t="s">
        <v>1</v>
      </c>
      <c r="L154" s="108" t="s">
        <v>436</v>
      </c>
      <c r="M154" s="109">
        <v>45510</v>
      </c>
      <c r="N154" s="109" t="s">
        <v>1</v>
      </c>
      <c r="O154" s="110" t="s">
        <v>1</v>
      </c>
      <c r="P154" s="2" t="str">
        <f>_xlfn.XLOOKUP(A154,'[29]completed audits GR APP'!B:B,'[29]completed audits GR APP'!E:E)</f>
        <v>Public entities</v>
      </c>
      <c r="Q154" s="112" t="s">
        <v>40</v>
      </c>
      <c r="R154" s="2">
        <f>COUNTIFS('[29]CM findings'!A:A,A154,'[29]CM findings'!H:H,116)</f>
        <v>0</v>
      </c>
      <c r="S154" s="2">
        <v>1</v>
      </c>
      <c r="T154" s="2">
        <f>_xlfn.XLOOKUP(A154,'[29]completed audits GR APP'!B:B,'[29]completed audits GR APP'!B:B)</f>
        <v>1475</v>
      </c>
      <c r="W154" s="2" t="e">
        <f>_xlfn.XLOOKUP(A154,'[29]KSD auditees'!A:A,'[29]KSD auditees'!A:A)</f>
        <v>#N/A</v>
      </c>
    </row>
    <row r="155" spans="1:23" ht="35.25" customHeight="1" x14ac:dyDescent="0.25">
      <c r="A155" s="104">
        <v>202</v>
      </c>
      <c r="B155" s="105" t="s">
        <v>585</v>
      </c>
      <c r="C155" s="106" t="s">
        <v>323</v>
      </c>
      <c r="D155" s="107" t="s">
        <v>1</v>
      </c>
      <c r="E155" s="107"/>
      <c r="F155" s="89" t="s">
        <v>436</v>
      </c>
      <c r="G155" s="89" t="s">
        <v>437</v>
      </c>
      <c r="H155" s="89" t="s">
        <v>571</v>
      </c>
      <c r="I155" s="89" t="s">
        <v>1</v>
      </c>
      <c r="J155" s="89" t="s">
        <v>1518</v>
      </c>
      <c r="K155" s="89" t="s">
        <v>1</v>
      </c>
      <c r="L155" s="108" t="s">
        <v>436</v>
      </c>
      <c r="M155" s="109">
        <v>45443</v>
      </c>
      <c r="N155" s="109">
        <v>45504</v>
      </c>
      <c r="O155" s="110" t="s">
        <v>453</v>
      </c>
      <c r="P155" s="2" t="str">
        <f>_xlfn.XLOOKUP(A155,'[29]completed audits GR APP'!B:B,'[29]completed audits GR APP'!E:E)</f>
        <v>Public entities</v>
      </c>
      <c r="Q155" s="111" t="s">
        <v>441</v>
      </c>
      <c r="R155" s="2">
        <f>COUNTIFS('[29]CM findings'!A:A,A155,'[29]CM findings'!H:H,116)</f>
        <v>0</v>
      </c>
      <c r="S155" s="2">
        <v>1</v>
      </c>
      <c r="T155" s="2">
        <f>_xlfn.XLOOKUP(A155,'[29]completed audits GR APP'!B:B,'[29]completed audits GR APP'!B:B)</f>
        <v>202</v>
      </c>
      <c r="W155" s="2" t="e">
        <f>_xlfn.XLOOKUP(A155,'[29]KSD auditees'!A:A,'[29]KSD auditees'!A:A)</f>
        <v>#N/A</v>
      </c>
    </row>
    <row r="156" spans="1:23" ht="26.25" customHeight="1" x14ac:dyDescent="0.25">
      <c r="A156" s="104">
        <v>208</v>
      </c>
      <c r="B156" s="105" t="s">
        <v>586</v>
      </c>
      <c r="C156" s="106" t="s">
        <v>323</v>
      </c>
      <c r="D156" s="107" t="s">
        <v>1</v>
      </c>
      <c r="E156" s="107"/>
      <c r="F156" s="89" t="s">
        <v>436</v>
      </c>
      <c r="G156" s="89" t="s">
        <v>437</v>
      </c>
      <c r="H156" s="89" t="s">
        <v>571</v>
      </c>
      <c r="I156" s="89" t="s">
        <v>1</v>
      </c>
      <c r="J156" s="89" t="s">
        <v>859</v>
      </c>
      <c r="K156" s="89" t="s">
        <v>1</v>
      </c>
      <c r="L156" s="108" t="s">
        <v>436</v>
      </c>
      <c r="M156" s="109">
        <v>45443</v>
      </c>
      <c r="N156" s="109">
        <v>45504</v>
      </c>
      <c r="O156" s="110" t="s">
        <v>445</v>
      </c>
      <c r="P156" s="2" t="e">
        <f>_xlfn.XLOOKUP(A156,'[29]completed audits GR APP'!B:B,'[29]completed audits GR APP'!E:E)</f>
        <v>#N/A</v>
      </c>
      <c r="R156" s="2">
        <f>COUNTIFS('[29]CM findings'!A:A,A156,'[29]CM findings'!H:H,116)</f>
        <v>0</v>
      </c>
      <c r="T156" s="2" t="e">
        <f>_xlfn.XLOOKUP(A156,'[29]completed audits GR APP'!B:B,'[29]completed audits GR APP'!B:B)</f>
        <v>#N/A</v>
      </c>
      <c r="W156" s="2" t="e">
        <f>_xlfn.XLOOKUP(A156,'[29]KSD auditees'!A:A,'[29]KSD auditees'!A:A)</f>
        <v>#N/A</v>
      </c>
    </row>
    <row r="157" spans="1:23" ht="27" customHeight="1" x14ac:dyDescent="0.25">
      <c r="A157" s="104">
        <v>209</v>
      </c>
      <c r="B157" s="105" t="s">
        <v>588</v>
      </c>
      <c r="C157" s="106" t="s">
        <v>450</v>
      </c>
      <c r="D157" s="107" t="s">
        <v>1</v>
      </c>
      <c r="E157" s="107"/>
      <c r="F157" s="89" t="s">
        <v>436</v>
      </c>
      <c r="G157" s="89" t="s">
        <v>571</v>
      </c>
      <c r="H157" s="89" t="s">
        <v>571</v>
      </c>
      <c r="I157" s="89" t="s">
        <v>1</v>
      </c>
      <c r="J157" s="89" t="s">
        <v>1</v>
      </c>
      <c r="K157" s="89" t="s">
        <v>1</v>
      </c>
      <c r="L157" s="108" t="s">
        <v>436</v>
      </c>
      <c r="M157" s="109">
        <v>45443</v>
      </c>
      <c r="N157" s="109">
        <v>45504</v>
      </c>
      <c r="O157" s="110" t="s">
        <v>445</v>
      </c>
      <c r="P157" s="2" t="str">
        <f>_xlfn.XLOOKUP(A157,'[29]completed audits GR APP'!B:B,'[29]completed audits GR APP'!E:E)</f>
        <v>Public entities</v>
      </c>
      <c r="Q157" s="111" t="s">
        <v>441</v>
      </c>
      <c r="R157" s="2">
        <f>COUNTIFS('[29]CM findings'!A:A,A157,'[29]CM findings'!H:H,116)</f>
        <v>0</v>
      </c>
      <c r="S157" s="2">
        <v>1</v>
      </c>
      <c r="T157" s="2">
        <f>_xlfn.XLOOKUP(A157,'[29]completed audits GR APP'!B:B,'[29]completed audits GR APP'!B:B)</f>
        <v>209</v>
      </c>
      <c r="W157" s="2" t="e">
        <f>_xlfn.XLOOKUP(A157,'[29]KSD auditees'!A:A,'[29]KSD auditees'!A:A)</f>
        <v>#N/A</v>
      </c>
    </row>
    <row r="158" spans="1:23" ht="26.25" customHeight="1" x14ac:dyDescent="0.25">
      <c r="A158" s="104">
        <v>210</v>
      </c>
      <c r="B158" s="105" t="s">
        <v>589</v>
      </c>
      <c r="C158" s="106" t="s">
        <v>450</v>
      </c>
      <c r="D158" s="107" t="s">
        <v>1</v>
      </c>
      <c r="E158" s="107"/>
      <c r="F158" s="89" t="s">
        <v>436</v>
      </c>
      <c r="G158" s="89" t="s">
        <v>571</v>
      </c>
      <c r="H158" s="89" t="s">
        <v>571</v>
      </c>
      <c r="I158" s="89" t="s">
        <v>1</v>
      </c>
      <c r="J158" s="89" t="s">
        <v>1</v>
      </c>
      <c r="K158" s="89" t="s">
        <v>1</v>
      </c>
      <c r="L158" s="108" t="s">
        <v>436</v>
      </c>
      <c r="M158" s="109">
        <v>45443</v>
      </c>
      <c r="N158" s="109">
        <v>45504</v>
      </c>
      <c r="O158" s="110" t="s">
        <v>453</v>
      </c>
      <c r="P158" s="2" t="str">
        <f>_xlfn.XLOOKUP(A158,'[29]completed audits GR APP'!B:B,'[29]completed audits GR APP'!E:E)</f>
        <v>Public entities</v>
      </c>
      <c r="Q158" s="111" t="s">
        <v>441</v>
      </c>
      <c r="R158" s="2">
        <f>COUNTIFS('[29]CM findings'!A:A,A158,'[29]CM findings'!H:H,116)</f>
        <v>0</v>
      </c>
      <c r="S158" s="2">
        <v>1</v>
      </c>
      <c r="T158" s="2">
        <f>_xlfn.XLOOKUP(A158,'[29]completed audits GR APP'!B:B,'[29]completed audits GR APP'!B:B)</f>
        <v>210</v>
      </c>
      <c r="W158" s="2" t="e">
        <f>_xlfn.XLOOKUP(A158,'[29]KSD auditees'!A:A,'[29]KSD auditees'!A:A)</f>
        <v>#N/A</v>
      </c>
    </row>
    <row r="159" spans="1:23" ht="26.25" customHeight="1" x14ac:dyDescent="0.25">
      <c r="A159" s="104">
        <v>264</v>
      </c>
      <c r="B159" s="105" t="s">
        <v>591</v>
      </c>
      <c r="C159" s="106" t="s">
        <v>323</v>
      </c>
      <c r="D159" s="107" t="s">
        <v>1</v>
      </c>
      <c r="E159" s="107"/>
      <c r="F159" s="89" t="s">
        <v>436</v>
      </c>
      <c r="G159" s="89" t="s">
        <v>437</v>
      </c>
      <c r="H159" s="89" t="s">
        <v>571</v>
      </c>
      <c r="I159" s="89" t="s">
        <v>1</v>
      </c>
      <c r="J159" s="89" t="s">
        <v>1527</v>
      </c>
      <c r="K159" s="89" t="s">
        <v>1</v>
      </c>
      <c r="L159" s="108" t="s">
        <v>436</v>
      </c>
      <c r="M159" s="109">
        <v>45443</v>
      </c>
      <c r="N159" s="109">
        <v>45504</v>
      </c>
      <c r="O159" s="110" t="s">
        <v>445</v>
      </c>
      <c r="P159" s="2" t="e">
        <f>_xlfn.XLOOKUP(A159,'[29]completed audits GR APP'!B:B,'[29]completed audits GR APP'!E:E)</f>
        <v>#N/A</v>
      </c>
      <c r="R159" s="2">
        <f>COUNTIFS('[29]CM findings'!A:A,A159,'[29]CM findings'!H:H,116)</f>
        <v>0</v>
      </c>
      <c r="T159" s="2" t="e">
        <f>_xlfn.XLOOKUP(A159,'[29]completed audits GR APP'!B:B,'[29]completed audits GR APP'!B:B)</f>
        <v>#N/A</v>
      </c>
      <c r="W159" s="2" t="e">
        <f>_xlfn.XLOOKUP(A159,'[29]KSD auditees'!A:A,'[29]KSD auditees'!A:A)</f>
        <v>#N/A</v>
      </c>
    </row>
    <row r="160" spans="1:23" ht="27" customHeight="1" x14ac:dyDescent="0.25">
      <c r="A160" s="104">
        <v>173</v>
      </c>
      <c r="B160" s="105" t="s">
        <v>592</v>
      </c>
      <c r="C160" s="106" t="s">
        <v>450</v>
      </c>
      <c r="D160" s="107" t="s">
        <v>1</v>
      </c>
      <c r="E160" s="107"/>
      <c r="F160" s="89" t="s">
        <v>436</v>
      </c>
      <c r="G160" s="89" t="s">
        <v>571</v>
      </c>
      <c r="H160" s="89" t="s">
        <v>571</v>
      </c>
      <c r="I160" s="89" t="s">
        <v>1</v>
      </c>
      <c r="J160" s="89" t="s">
        <v>1</v>
      </c>
      <c r="K160" s="89" t="s">
        <v>1</v>
      </c>
      <c r="L160" s="108" t="s">
        <v>436</v>
      </c>
      <c r="M160" s="109">
        <v>45443</v>
      </c>
      <c r="N160" s="109">
        <v>45500</v>
      </c>
      <c r="O160" s="110" t="s">
        <v>445</v>
      </c>
      <c r="P160" s="2" t="e">
        <f>_xlfn.XLOOKUP(A160,'[29]completed audits GR APP'!B:B,'[29]completed audits GR APP'!E:E)</f>
        <v>#N/A</v>
      </c>
      <c r="R160" s="2">
        <f>COUNTIFS('[29]CM findings'!A:A,A160,'[29]CM findings'!H:H,116)</f>
        <v>0</v>
      </c>
      <c r="T160" s="2" t="e">
        <f>_xlfn.XLOOKUP(A160,'[29]completed audits GR APP'!B:B,'[29]completed audits GR APP'!B:B)</f>
        <v>#N/A</v>
      </c>
      <c r="W160" s="2" t="e">
        <f>_xlfn.XLOOKUP(A160,'[29]KSD auditees'!A:A,'[29]KSD auditees'!A:A)</f>
        <v>#N/A</v>
      </c>
    </row>
    <row r="161" spans="1:23" ht="26.25" customHeight="1" x14ac:dyDescent="0.25">
      <c r="A161" s="104">
        <v>265</v>
      </c>
      <c r="B161" s="105" t="s">
        <v>593</v>
      </c>
      <c r="C161" s="106" t="s">
        <v>325</v>
      </c>
      <c r="D161" s="107" t="s">
        <v>1</v>
      </c>
      <c r="E161" s="107"/>
      <c r="F161" s="89" t="s">
        <v>436</v>
      </c>
      <c r="G161" s="89" t="s">
        <v>571</v>
      </c>
      <c r="H161" s="89" t="s">
        <v>571</v>
      </c>
      <c r="I161" s="89" t="s">
        <v>1</v>
      </c>
      <c r="J161" s="89" t="s">
        <v>1</v>
      </c>
      <c r="K161" s="89" t="s">
        <v>1</v>
      </c>
      <c r="L161" s="108" t="s">
        <v>436</v>
      </c>
      <c r="M161" s="109">
        <v>45443</v>
      </c>
      <c r="N161" s="109">
        <v>45504</v>
      </c>
      <c r="O161" s="110" t="s">
        <v>453</v>
      </c>
      <c r="P161" s="2" t="e">
        <f>_xlfn.XLOOKUP(A161,'[29]completed audits GR APP'!B:B,'[29]completed audits GR APP'!E:E)</f>
        <v>#N/A</v>
      </c>
      <c r="R161" s="2">
        <f>COUNTIFS('[29]CM findings'!A:A,A161,'[29]CM findings'!H:H,116)</f>
        <v>0</v>
      </c>
      <c r="T161" s="2" t="e">
        <f>_xlfn.XLOOKUP(A161,'[29]completed audits GR APP'!B:B,'[29]completed audits GR APP'!B:B)</f>
        <v>#N/A</v>
      </c>
      <c r="W161" s="2" t="e">
        <f>_xlfn.XLOOKUP(A161,'[29]KSD auditees'!A:A,'[29]KSD auditees'!A:A)</f>
        <v>#N/A</v>
      </c>
    </row>
    <row r="162" spans="1:23" ht="27" customHeight="1" x14ac:dyDescent="0.25">
      <c r="A162" s="104">
        <v>985</v>
      </c>
      <c r="B162" s="105" t="s">
        <v>1539</v>
      </c>
      <c r="C162" s="106" t="s">
        <v>325</v>
      </c>
      <c r="D162" s="107" t="s">
        <v>1</v>
      </c>
      <c r="E162" s="107"/>
      <c r="F162" s="89" t="s">
        <v>436</v>
      </c>
      <c r="G162" s="89" t="s">
        <v>571</v>
      </c>
      <c r="H162" s="89" t="s">
        <v>571</v>
      </c>
      <c r="I162" s="89" t="s">
        <v>1</v>
      </c>
      <c r="J162" s="89" t="s">
        <v>1</v>
      </c>
      <c r="K162" s="89" t="s">
        <v>1</v>
      </c>
      <c r="L162" s="108" t="s">
        <v>436</v>
      </c>
      <c r="M162" s="109">
        <v>45443</v>
      </c>
      <c r="N162" s="109">
        <v>45504</v>
      </c>
      <c r="O162" s="110" t="s">
        <v>445</v>
      </c>
      <c r="P162" s="2" t="e">
        <f>_xlfn.XLOOKUP(A162,'[29]completed audits GR APP'!B:B,'[29]completed audits GR APP'!E:E)</f>
        <v>#N/A</v>
      </c>
      <c r="R162" s="2">
        <f>COUNTIFS('[29]CM findings'!A:A,A162,'[29]CM findings'!H:H,116)</f>
        <v>0</v>
      </c>
      <c r="T162" s="2" t="e">
        <f>_xlfn.XLOOKUP(A162,'[29]completed audits GR APP'!B:B,'[29]completed audits GR APP'!B:B)</f>
        <v>#N/A</v>
      </c>
      <c r="W162" s="2" t="e">
        <f>_xlfn.XLOOKUP(A162,'[29]KSD auditees'!A:A,'[29]KSD auditees'!A:A)</f>
        <v>#N/A</v>
      </c>
    </row>
    <row r="163" spans="1:23" ht="26.25" customHeight="1" x14ac:dyDescent="0.25">
      <c r="A163" s="104">
        <v>1432</v>
      </c>
      <c r="B163" s="105" t="s">
        <v>595</v>
      </c>
      <c r="C163" s="106" t="s">
        <v>502</v>
      </c>
      <c r="D163" s="107" t="s">
        <v>1</v>
      </c>
      <c r="E163" s="107"/>
      <c r="F163" s="89" t="s">
        <v>436</v>
      </c>
      <c r="G163" s="89" t="s">
        <v>571</v>
      </c>
      <c r="H163" s="89" t="s">
        <v>571</v>
      </c>
      <c r="I163" s="89" t="s">
        <v>1</v>
      </c>
      <c r="J163" s="89" t="s">
        <v>1</v>
      </c>
      <c r="K163" s="89" t="s">
        <v>1</v>
      </c>
      <c r="L163" s="108" t="s">
        <v>436</v>
      </c>
      <c r="M163" s="109">
        <v>45443</v>
      </c>
      <c r="N163" s="109">
        <v>45504</v>
      </c>
      <c r="O163" s="110" t="s">
        <v>445</v>
      </c>
      <c r="P163" s="2" t="e">
        <f>_xlfn.XLOOKUP(A163,'[29]completed audits GR APP'!B:B,'[29]completed audits GR APP'!E:E)</f>
        <v>#N/A</v>
      </c>
      <c r="R163" s="2">
        <f>COUNTIFS('[29]CM findings'!A:A,A163,'[29]CM findings'!H:H,116)</f>
        <v>0</v>
      </c>
      <c r="T163" s="2" t="e">
        <f>_xlfn.XLOOKUP(A163,'[29]completed audits GR APP'!B:B,'[29]completed audits GR APP'!B:B)</f>
        <v>#N/A</v>
      </c>
      <c r="W163" s="2" t="e">
        <f>_xlfn.XLOOKUP(A163,'[29]KSD auditees'!A:A,'[29]KSD auditees'!A:A)</f>
        <v>#N/A</v>
      </c>
    </row>
    <row r="164" spans="1:23" ht="26.25" customHeight="1" x14ac:dyDescent="0.25">
      <c r="A164" s="104">
        <v>986</v>
      </c>
      <c r="B164" s="105" t="s">
        <v>1614</v>
      </c>
      <c r="C164" s="106" t="s">
        <v>325</v>
      </c>
      <c r="D164" s="107" t="s">
        <v>1</v>
      </c>
      <c r="E164" s="107"/>
      <c r="F164" s="89" t="s">
        <v>436</v>
      </c>
      <c r="G164" s="89" t="s">
        <v>571</v>
      </c>
      <c r="H164" s="89" t="s">
        <v>571</v>
      </c>
      <c r="I164" s="89" t="s">
        <v>1</v>
      </c>
      <c r="J164" s="89" t="s">
        <v>1</v>
      </c>
      <c r="K164" s="89" t="s">
        <v>1</v>
      </c>
      <c r="L164" s="108" t="s">
        <v>436</v>
      </c>
      <c r="M164" s="109">
        <v>45443</v>
      </c>
      <c r="N164" s="109">
        <v>45504</v>
      </c>
      <c r="O164" s="110" t="s">
        <v>445</v>
      </c>
      <c r="P164" s="2" t="e">
        <f>_xlfn.XLOOKUP(A164,'[29]completed audits GR APP'!B:B,'[29]completed audits GR APP'!E:E)</f>
        <v>#N/A</v>
      </c>
      <c r="R164" s="2">
        <f>COUNTIFS('[29]CM findings'!A:A,A164,'[29]CM findings'!H:H,116)</f>
        <v>0</v>
      </c>
      <c r="T164" s="2" t="e">
        <f>_xlfn.XLOOKUP(A164,'[29]completed audits GR APP'!B:B,'[29]completed audits GR APP'!B:B)</f>
        <v>#N/A</v>
      </c>
      <c r="W164" s="2" t="e">
        <f>_xlfn.XLOOKUP(A164,'[29]KSD auditees'!A:A,'[29]KSD auditees'!A:A)</f>
        <v>#N/A</v>
      </c>
    </row>
    <row r="165" spans="1:23" ht="18.75" customHeight="1" x14ac:dyDescent="0.25">
      <c r="A165" s="104">
        <v>132</v>
      </c>
      <c r="B165" s="105" t="s">
        <v>596</v>
      </c>
      <c r="C165" s="106" t="s">
        <v>325</v>
      </c>
      <c r="D165" s="107" t="s">
        <v>1</v>
      </c>
      <c r="E165" s="107"/>
      <c r="F165" s="89" t="s">
        <v>436</v>
      </c>
      <c r="G165" s="89" t="s">
        <v>571</v>
      </c>
      <c r="H165" s="89" t="s">
        <v>571</v>
      </c>
      <c r="I165" s="89" t="s">
        <v>1</v>
      </c>
      <c r="J165" s="89" t="s">
        <v>1</v>
      </c>
      <c r="K165" s="89" t="s">
        <v>1</v>
      </c>
      <c r="L165" s="108" t="s">
        <v>436</v>
      </c>
      <c r="M165" s="109">
        <v>45443</v>
      </c>
      <c r="N165" s="109">
        <v>45504</v>
      </c>
      <c r="O165" s="110" t="s">
        <v>26</v>
      </c>
      <c r="P165" s="2" t="str">
        <f>_xlfn.XLOOKUP(A165,'[29]completed audits GR APP'!B:B,'[29]completed audits GR APP'!E:E)</f>
        <v>Public entities</v>
      </c>
      <c r="Q165" s="111" t="s">
        <v>441</v>
      </c>
      <c r="R165" s="2">
        <f>COUNTIFS('[29]CM findings'!A:A,A165,'[29]CM findings'!H:H,116)</f>
        <v>0</v>
      </c>
      <c r="S165" s="2">
        <v>1</v>
      </c>
      <c r="T165" s="2">
        <f>_xlfn.XLOOKUP(A165,'[29]completed audits GR APP'!B:B,'[29]completed audits GR APP'!B:B)</f>
        <v>132</v>
      </c>
      <c r="W165" s="2" t="e">
        <f>_xlfn.XLOOKUP(A165,'[29]KSD auditees'!A:A,'[29]KSD auditees'!A:A)</f>
        <v>#N/A</v>
      </c>
    </row>
    <row r="166" spans="1:23" ht="27" customHeight="1" x14ac:dyDescent="0.25">
      <c r="A166" s="104">
        <v>220</v>
      </c>
      <c r="B166" s="105" t="s">
        <v>1615</v>
      </c>
      <c r="C166" s="106" t="s">
        <v>325</v>
      </c>
      <c r="D166" s="107" t="s">
        <v>1</v>
      </c>
      <c r="E166" s="107"/>
      <c r="F166" s="89" t="s">
        <v>436</v>
      </c>
      <c r="G166" s="89" t="s">
        <v>571</v>
      </c>
      <c r="H166" s="89" t="s">
        <v>571</v>
      </c>
      <c r="I166" s="89" t="s">
        <v>1</v>
      </c>
      <c r="J166" s="89" t="s">
        <v>1</v>
      </c>
      <c r="K166" s="89" t="s">
        <v>1</v>
      </c>
      <c r="L166" s="108" t="s">
        <v>436</v>
      </c>
      <c r="M166" s="109">
        <v>45443</v>
      </c>
      <c r="N166" s="109">
        <v>45504</v>
      </c>
      <c r="O166" s="110" t="s">
        <v>453</v>
      </c>
      <c r="P166" s="2" t="e">
        <f>_xlfn.XLOOKUP(A166,'[29]completed audits GR APP'!B:B,'[29]completed audits GR APP'!E:E)</f>
        <v>#N/A</v>
      </c>
      <c r="R166" s="2">
        <f>COUNTIFS('[29]CM findings'!A:A,A166,'[29]CM findings'!H:H,116)</f>
        <v>0</v>
      </c>
      <c r="T166" s="2" t="e">
        <f>_xlfn.XLOOKUP(A166,'[29]completed audits GR APP'!B:B,'[29]completed audits GR APP'!B:B)</f>
        <v>#N/A</v>
      </c>
      <c r="W166" s="2" t="e">
        <f>_xlfn.XLOOKUP(A166,'[29]KSD auditees'!A:A,'[29]KSD auditees'!A:A)</f>
        <v>#N/A</v>
      </c>
    </row>
    <row r="167" spans="1:23" ht="26.25" customHeight="1" x14ac:dyDescent="0.25">
      <c r="A167" s="104">
        <v>375</v>
      </c>
      <c r="B167" s="105" t="s">
        <v>597</v>
      </c>
      <c r="C167" s="106" t="s">
        <v>326</v>
      </c>
      <c r="D167" s="107" t="s">
        <v>1</v>
      </c>
      <c r="E167" s="107"/>
      <c r="F167" s="89" t="s">
        <v>436</v>
      </c>
      <c r="G167" s="89" t="s">
        <v>571</v>
      </c>
      <c r="H167" s="89" t="s">
        <v>571</v>
      </c>
      <c r="I167" s="89" t="s">
        <v>485</v>
      </c>
      <c r="J167" s="89" t="s">
        <v>1</v>
      </c>
      <c r="K167" s="89" t="s">
        <v>1</v>
      </c>
      <c r="L167" s="108" t="s">
        <v>436</v>
      </c>
      <c r="M167" s="109">
        <v>45443</v>
      </c>
      <c r="N167" s="109">
        <v>45503</v>
      </c>
      <c r="O167" s="110" t="s">
        <v>445</v>
      </c>
      <c r="P167" s="2" t="str">
        <f>_xlfn.XLOOKUP(A167,'[29]completed audits GR APP'!B:B,'[29]completed audits GR APP'!E:E)</f>
        <v>Departments</v>
      </c>
      <c r="Q167" s="111" t="s">
        <v>441</v>
      </c>
      <c r="R167" s="2">
        <f>COUNTIFS('[29]CM findings'!A:A,A167,'[29]CM findings'!H:H,116)</f>
        <v>0</v>
      </c>
      <c r="S167" s="2">
        <v>1</v>
      </c>
      <c r="T167" s="2">
        <f>_xlfn.XLOOKUP(A167,'[29]completed audits GR APP'!B:B,'[29]completed audits GR APP'!B:B)</f>
        <v>375</v>
      </c>
      <c r="W167" s="2" t="e">
        <f>_xlfn.XLOOKUP(A167,'[29]KSD auditees'!A:A,'[29]KSD auditees'!A:A)</f>
        <v>#N/A</v>
      </c>
    </row>
    <row r="168" spans="1:23" ht="26.25" customHeight="1" x14ac:dyDescent="0.25">
      <c r="A168" s="104">
        <v>1363</v>
      </c>
      <c r="B168" s="105" t="s">
        <v>598</v>
      </c>
      <c r="C168" s="106" t="s">
        <v>502</v>
      </c>
      <c r="D168" s="107" t="s">
        <v>1</v>
      </c>
      <c r="E168" s="107"/>
      <c r="F168" s="89" t="s">
        <v>436</v>
      </c>
      <c r="G168" s="89" t="s">
        <v>571</v>
      </c>
      <c r="H168" s="89" t="s">
        <v>571</v>
      </c>
      <c r="I168" s="89" t="s">
        <v>1</v>
      </c>
      <c r="J168" s="89" t="s">
        <v>1</v>
      </c>
      <c r="K168" s="89" t="s">
        <v>1</v>
      </c>
      <c r="L168" s="108" t="s">
        <v>436</v>
      </c>
      <c r="M168" s="109">
        <v>45443</v>
      </c>
      <c r="N168" s="109">
        <v>45499</v>
      </c>
      <c r="O168" s="110" t="s">
        <v>445</v>
      </c>
      <c r="P168" s="2" t="e">
        <f>_xlfn.XLOOKUP(A168,'[29]completed audits GR APP'!B:B,'[29]completed audits GR APP'!E:E)</f>
        <v>#N/A</v>
      </c>
      <c r="R168" s="2">
        <f>COUNTIFS('[29]CM findings'!A:A,A168,'[29]CM findings'!H:H,116)</f>
        <v>0</v>
      </c>
      <c r="T168" s="2" t="e">
        <f>_xlfn.XLOOKUP(A168,'[29]completed audits GR APP'!B:B,'[29]completed audits GR APP'!B:B)</f>
        <v>#N/A</v>
      </c>
      <c r="W168" s="2" t="e">
        <f>_xlfn.XLOOKUP(A168,'[29]KSD auditees'!A:A,'[29]KSD auditees'!A:A)</f>
        <v>#N/A</v>
      </c>
    </row>
    <row r="169" spans="1:23" ht="27" customHeight="1" x14ac:dyDescent="0.25">
      <c r="A169" s="104">
        <v>238</v>
      </c>
      <c r="B169" s="105" t="s">
        <v>599</v>
      </c>
      <c r="C169" s="106" t="s">
        <v>323</v>
      </c>
      <c r="D169" s="107" t="s">
        <v>1</v>
      </c>
      <c r="E169" s="107"/>
      <c r="F169" s="89" t="s">
        <v>436</v>
      </c>
      <c r="G169" s="89" t="s">
        <v>437</v>
      </c>
      <c r="H169" s="89" t="s">
        <v>571</v>
      </c>
      <c r="I169" s="89" t="s">
        <v>465</v>
      </c>
      <c r="J169" s="89" t="s">
        <v>1527</v>
      </c>
      <c r="K169" s="89" t="s">
        <v>1</v>
      </c>
      <c r="L169" s="108" t="s">
        <v>436</v>
      </c>
      <c r="M169" s="109">
        <v>45443</v>
      </c>
      <c r="N169" s="109">
        <v>45504</v>
      </c>
      <c r="O169" s="110" t="s">
        <v>453</v>
      </c>
      <c r="P169" s="2" t="e">
        <f>_xlfn.XLOOKUP(A169,'[29]completed audits GR APP'!B:B,'[29]completed audits GR APP'!E:E)</f>
        <v>#N/A</v>
      </c>
      <c r="R169" s="2">
        <f>COUNTIFS('[29]CM findings'!A:A,A169,'[29]CM findings'!H:H,116)</f>
        <v>0</v>
      </c>
      <c r="T169" s="2" t="e">
        <f>_xlfn.XLOOKUP(A169,'[29]completed audits GR APP'!B:B,'[29]completed audits GR APP'!B:B)</f>
        <v>#N/A</v>
      </c>
      <c r="W169" s="2" t="e">
        <f>_xlfn.XLOOKUP(A169,'[29]KSD auditees'!A:A,'[29]KSD auditees'!A:A)</f>
        <v>#N/A</v>
      </c>
    </row>
    <row r="170" spans="1:23" ht="27" customHeight="1" x14ac:dyDescent="0.25">
      <c r="A170" s="104">
        <v>1315</v>
      </c>
      <c r="B170" s="105" t="s">
        <v>69</v>
      </c>
      <c r="C170" s="106" t="s">
        <v>379</v>
      </c>
      <c r="D170" s="107" t="s">
        <v>1</v>
      </c>
      <c r="E170" s="107"/>
      <c r="F170" s="89" t="s">
        <v>436</v>
      </c>
      <c r="G170" s="89" t="s">
        <v>437</v>
      </c>
      <c r="H170" s="89" t="s">
        <v>571</v>
      </c>
      <c r="I170" s="89" t="s">
        <v>28</v>
      </c>
      <c r="J170" s="89" t="s">
        <v>447</v>
      </c>
      <c r="K170" s="89" t="s">
        <v>1</v>
      </c>
      <c r="L170" s="108" t="s">
        <v>436</v>
      </c>
      <c r="M170" s="109">
        <v>45382</v>
      </c>
      <c r="N170" s="109">
        <v>45443</v>
      </c>
      <c r="O170" s="110" t="s">
        <v>453</v>
      </c>
      <c r="P170" s="2" t="str">
        <f>_xlfn.XLOOKUP(A170,'[29]completed audits GR APP'!B:B,'[29]completed audits GR APP'!E:E)</f>
        <v>Public entities</v>
      </c>
      <c r="Q170" s="111" t="s">
        <v>441</v>
      </c>
      <c r="R170" s="2">
        <f>COUNTIFS('[29]CM findings'!A:A,A170,'[29]CM findings'!H:H,116)</f>
        <v>0</v>
      </c>
      <c r="S170" s="2">
        <v>1</v>
      </c>
      <c r="T170" s="2">
        <f>_xlfn.XLOOKUP(A170,'[29]completed audits GR APP'!B:B,'[29]completed audits GR APP'!B:B)</f>
        <v>1315</v>
      </c>
      <c r="V170" s="2">
        <v>1</v>
      </c>
      <c r="W170" s="2">
        <f>_xlfn.XLOOKUP(A170,'[29]KSD auditees'!A:A,'[29]KSD auditees'!A:A)</f>
        <v>1315</v>
      </c>
    </row>
    <row r="171" spans="1:23" ht="27" customHeight="1" x14ac:dyDescent="0.25">
      <c r="A171" s="104">
        <v>1316</v>
      </c>
      <c r="B171" s="105" t="s">
        <v>73</v>
      </c>
      <c r="C171" s="106" t="s">
        <v>379</v>
      </c>
      <c r="D171" s="107" t="s">
        <v>1</v>
      </c>
      <c r="E171" s="107"/>
      <c r="F171" s="89" t="s">
        <v>436</v>
      </c>
      <c r="G171" s="89" t="s">
        <v>437</v>
      </c>
      <c r="H171" s="89" t="s">
        <v>571</v>
      </c>
      <c r="I171" s="89" t="s">
        <v>1</v>
      </c>
      <c r="J171" s="89" t="s">
        <v>447</v>
      </c>
      <c r="K171" s="89" t="s">
        <v>1</v>
      </c>
      <c r="L171" s="108" t="s">
        <v>436</v>
      </c>
      <c r="M171" s="109">
        <v>45382</v>
      </c>
      <c r="N171" s="109">
        <v>45450</v>
      </c>
      <c r="O171" s="110" t="s">
        <v>26</v>
      </c>
      <c r="P171" s="2" t="str">
        <f>_xlfn.XLOOKUP(A171,'[29]completed audits GR APP'!B:B,'[29]completed audits GR APP'!E:E)</f>
        <v>Public entities</v>
      </c>
      <c r="Q171" s="111" t="s">
        <v>441</v>
      </c>
      <c r="R171" s="2">
        <f>COUNTIFS('[29]CM findings'!A:A,A171,'[29]CM findings'!H:H,116)</f>
        <v>0</v>
      </c>
      <c r="S171" s="2">
        <v>1</v>
      </c>
      <c r="T171" s="2">
        <f>_xlfn.XLOOKUP(A171,'[29]completed audits GR APP'!B:B,'[29]completed audits GR APP'!B:B)</f>
        <v>1316</v>
      </c>
      <c r="V171" s="2">
        <v>1</v>
      </c>
      <c r="W171" s="2">
        <f>_xlfn.XLOOKUP(A171,'[29]KSD auditees'!A:A,'[29]KSD auditees'!A:A)</f>
        <v>1316</v>
      </c>
    </row>
    <row r="172" spans="1:23" ht="27" customHeight="1" x14ac:dyDescent="0.25">
      <c r="A172" s="104">
        <v>1174</v>
      </c>
      <c r="B172" s="105" t="s">
        <v>1541</v>
      </c>
      <c r="C172" s="106" t="s">
        <v>502</v>
      </c>
      <c r="D172" s="107" t="s">
        <v>1</v>
      </c>
      <c r="E172" s="107"/>
      <c r="F172" s="89" t="s">
        <v>436</v>
      </c>
      <c r="G172" s="89" t="s">
        <v>571</v>
      </c>
      <c r="H172" s="89" t="s">
        <v>571</v>
      </c>
      <c r="I172" s="89" t="s">
        <v>1</v>
      </c>
      <c r="J172" s="89" t="s">
        <v>1</v>
      </c>
      <c r="K172" s="89" t="s">
        <v>1</v>
      </c>
      <c r="L172" s="108" t="s">
        <v>436</v>
      </c>
      <c r="M172" s="109">
        <v>45443</v>
      </c>
      <c r="N172" s="109">
        <v>45504</v>
      </c>
      <c r="O172" s="110" t="s">
        <v>445</v>
      </c>
      <c r="P172" s="2" t="e">
        <f>_xlfn.XLOOKUP(A172,'[29]completed audits GR APP'!B:B,'[29]completed audits GR APP'!E:E)</f>
        <v>#N/A</v>
      </c>
      <c r="R172" s="2">
        <f>COUNTIFS('[29]CM findings'!A:A,A172,'[29]CM findings'!H:H,116)</f>
        <v>0</v>
      </c>
      <c r="T172" s="2" t="e">
        <f>_xlfn.XLOOKUP(A172,'[29]completed audits GR APP'!B:B,'[29]completed audits GR APP'!B:B)</f>
        <v>#N/A</v>
      </c>
      <c r="W172" s="2" t="e">
        <f>_xlfn.XLOOKUP(A172,'[29]KSD auditees'!A:A,'[29]KSD auditees'!A:A)</f>
        <v>#N/A</v>
      </c>
    </row>
    <row r="173" spans="1:23" ht="19.5" customHeight="1" x14ac:dyDescent="0.25">
      <c r="A173" s="104">
        <v>1528</v>
      </c>
      <c r="B173" s="105" t="s">
        <v>601</v>
      </c>
      <c r="C173" s="106" t="s">
        <v>367</v>
      </c>
      <c r="D173" s="107" t="s">
        <v>1</v>
      </c>
      <c r="E173" s="107"/>
      <c r="F173" s="89" t="s">
        <v>436</v>
      </c>
      <c r="G173" s="89" t="s">
        <v>437</v>
      </c>
      <c r="H173" s="89" t="s">
        <v>571</v>
      </c>
      <c r="I173" s="89" t="s">
        <v>1</v>
      </c>
      <c r="J173" s="89" t="s">
        <v>439</v>
      </c>
      <c r="K173" s="89" t="s">
        <v>1</v>
      </c>
      <c r="L173" s="108" t="s">
        <v>436</v>
      </c>
      <c r="M173" s="109">
        <v>45535</v>
      </c>
      <c r="N173" s="109" t="s">
        <v>1</v>
      </c>
      <c r="O173" s="110" t="s">
        <v>1</v>
      </c>
      <c r="P173" s="2" t="e">
        <f>_xlfn.XLOOKUP(A173,'[29]completed audits GR APP'!B:B,'[29]completed audits GR APP'!E:E)</f>
        <v>#N/A</v>
      </c>
      <c r="R173" s="2">
        <f>COUNTIFS('[29]CM findings'!A:A,A173,'[29]CM findings'!H:H,116)</f>
        <v>0</v>
      </c>
      <c r="T173" s="2" t="e">
        <f>_xlfn.XLOOKUP(A173,'[29]completed audits GR APP'!B:B,'[29]completed audits GR APP'!B:B)</f>
        <v>#N/A</v>
      </c>
      <c r="W173" s="2" t="e">
        <f>_xlfn.XLOOKUP(A173,'[29]KSD auditees'!A:A,'[29]KSD auditees'!A:A)</f>
        <v>#N/A</v>
      </c>
    </row>
    <row r="174" spans="1:23" ht="26.25" customHeight="1" x14ac:dyDescent="0.25">
      <c r="A174" s="104">
        <v>530</v>
      </c>
      <c r="B174" s="105" t="s">
        <v>602</v>
      </c>
      <c r="C174" s="106" t="s">
        <v>323</v>
      </c>
      <c r="D174" s="107" t="s">
        <v>1</v>
      </c>
      <c r="E174" s="107"/>
      <c r="F174" s="89" t="s">
        <v>436</v>
      </c>
      <c r="G174" s="89" t="s">
        <v>437</v>
      </c>
      <c r="H174" s="89" t="s">
        <v>571</v>
      </c>
      <c r="I174" s="89" t="s">
        <v>1</v>
      </c>
      <c r="J174" s="89" t="s">
        <v>1527</v>
      </c>
      <c r="K174" s="89" t="s">
        <v>1</v>
      </c>
      <c r="L174" s="108" t="s">
        <v>436</v>
      </c>
      <c r="M174" s="109">
        <v>45443</v>
      </c>
      <c r="N174" s="109">
        <v>45503</v>
      </c>
      <c r="O174" s="110" t="s">
        <v>445</v>
      </c>
      <c r="P174" s="2" t="e">
        <f>_xlfn.XLOOKUP(A174,'[29]completed audits GR APP'!B:B,'[29]completed audits GR APP'!E:E)</f>
        <v>#N/A</v>
      </c>
      <c r="R174" s="2">
        <f>COUNTIFS('[29]CM findings'!A:A,A174,'[29]CM findings'!H:H,116)</f>
        <v>0</v>
      </c>
      <c r="T174" s="2" t="e">
        <f>_xlfn.XLOOKUP(A174,'[29]completed audits GR APP'!B:B,'[29]completed audits GR APP'!B:B)</f>
        <v>#N/A</v>
      </c>
      <c r="W174" s="2" t="e">
        <f>_xlfn.XLOOKUP(A174,'[29]KSD auditees'!A:A,'[29]KSD auditees'!A:A)</f>
        <v>#N/A</v>
      </c>
    </row>
    <row r="175" spans="1:23" ht="27" customHeight="1" x14ac:dyDescent="0.25">
      <c r="A175" s="104">
        <v>1317</v>
      </c>
      <c r="B175" s="105" t="s">
        <v>76</v>
      </c>
      <c r="C175" s="106" t="s">
        <v>379</v>
      </c>
      <c r="D175" s="107" t="s">
        <v>1</v>
      </c>
      <c r="E175" s="107"/>
      <c r="F175" s="89" t="s">
        <v>436</v>
      </c>
      <c r="G175" s="89" t="s">
        <v>437</v>
      </c>
      <c r="H175" s="89" t="s">
        <v>571</v>
      </c>
      <c r="I175" s="89" t="s">
        <v>1</v>
      </c>
      <c r="J175" s="89" t="s">
        <v>447</v>
      </c>
      <c r="K175" s="89" t="s">
        <v>1</v>
      </c>
      <c r="L175" s="108" t="s">
        <v>436</v>
      </c>
      <c r="M175" s="109">
        <v>45382</v>
      </c>
      <c r="N175" s="109">
        <v>45443</v>
      </c>
      <c r="O175" s="110" t="s">
        <v>453</v>
      </c>
      <c r="P175" s="2" t="str">
        <f>_xlfn.XLOOKUP(A175,'[29]completed audits GR APP'!B:B,'[29]completed audits GR APP'!E:E)</f>
        <v>Public entities</v>
      </c>
      <c r="Q175" s="111" t="s">
        <v>441</v>
      </c>
      <c r="R175" s="2">
        <f>COUNTIFS('[29]CM findings'!A:A,A175,'[29]CM findings'!H:H,116)</f>
        <v>0</v>
      </c>
      <c r="S175" s="2">
        <v>1</v>
      </c>
      <c r="T175" s="2">
        <f>_xlfn.XLOOKUP(A175,'[29]completed audits GR APP'!B:B,'[29]completed audits GR APP'!B:B)</f>
        <v>1317</v>
      </c>
      <c r="V175" s="2">
        <v>1</v>
      </c>
      <c r="W175" s="2">
        <f>_xlfn.XLOOKUP(A175,'[29]KSD auditees'!A:A,'[29]KSD auditees'!A:A)</f>
        <v>1317</v>
      </c>
    </row>
    <row r="176" spans="1:23" ht="18.75" customHeight="1" x14ac:dyDescent="0.25">
      <c r="A176" s="104">
        <v>261</v>
      </c>
      <c r="B176" s="105" t="s">
        <v>603</v>
      </c>
      <c r="C176" s="106" t="s">
        <v>502</v>
      </c>
      <c r="D176" s="107" t="s">
        <v>1</v>
      </c>
      <c r="E176" s="107"/>
      <c r="F176" s="89" t="s">
        <v>436</v>
      </c>
      <c r="G176" s="89" t="s">
        <v>571</v>
      </c>
      <c r="H176" s="89" t="s">
        <v>571</v>
      </c>
      <c r="I176" s="89" t="s">
        <v>1</v>
      </c>
      <c r="J176" s="89" t="s">
        <v>1</v>
      </c>
      <c r="K176" s="89" t="s">
        <v>1</v>
      </c>
      <c r="L176" s="108" t="s">
        <v>436</v>
      </c>
      <c r="M176" s="109">
        <v>45453</v>
      </c>
      <c r="N176" s="109" t="s">
        <v>1</v>
      </c>
      <c r="O176" s="110" t="s">
        <v>1</v>
      </c>
      <c r="P176" s="2" t="e">
        <f>_xlfn.XLOOKUP(A176,'[29]completed audits GR APP'!B:B,'[29]completed audits GR APP'!E:E)</f>
        <v>#N/A</v>
      </c>
      <c r="R176" s="2">
        <f>COUNTIFS('[29]CM findings'!A:A,A176,'[29]CM findings'!H:H,116)</f>
        <v>0</v>
      </c>
      <c r="T176" s="2" t="e">
        <f>_xlfn.XLOOKUP(A176,'[29]completed audits GR APP'!B:B,'[29]completed audits GR APP'!B:B)</f>
        <v>#N/A</v>
      </c>
      <c r="W176" s="2" t="e">
        <f>_xlfn.XLOOKUP(A176,'[29]KSD auditees'!A:A,'[29]KSD auditees'!A:A)</f>
        <v>#N/A</v>
      </c>
    </row>
    <row r="177" spans="1:23" ht="18.75" customHeight="1" x14ac:dyDescent="0.25">
      <c r="A177" s="104">
        <v>262</v>
      </c>
      <c r="B177" s="105" t="s">
        <v>604</v>
      </c>
      <c r="C177" s="106" t="s">
        <v>502</v>
      </c>
      <c r="D177" s="107" t="s">
        <v>1</v>
      </c>
      <c r="E177" s="107"/>
      <c r="F177" s="89" t="s">
        <v>436</v>
      </c>
      <c r="G177" s="89" t="s">
        <v>571</v>
      </c>
      <c r="H177" s="89" t="s">
        <v>571</v>
      </c>
      <c r="I177" s="89" t="s">
        <v>1</v>
      </c>
      <c r="J177" s="89" t="s">
        <v>1</v>
      </c>
      <c r="K177" s="89" t="s">
        <v>1</v>
      </c>
      <c r="L177" s="108" t="s">
        <v>436</v>
      </c>
      <c r="M177" s="109">
        <v>45453</v>
      </c>
      <c r="N177" s="109" t="s">
        <v>1</v>
      </c>
      <c r="O177" s="110" t="s">
        <v>1</v>
      </c>
      <c r="P177" s="2" t="e">
        <f>_xlfn.XLOOKUP(A177,'[29]completed audits GR APP'!B:B,'[29]completed audits GR APP'!E:E)</f>
        <v>#N/A</v>
      </c>
      <c r="R177" s="2">
        <f>COUNTIFS('[29]CM findings'!A:A,A177,'[29]CM findings'!H:H,116)</f>
        <v>0</v>
      </c>
      <c r="T177" s="2" t="e">
        <f>_xlfn.XLOOKUP(A177,'[29]completed audits GR APP'!B:B,'[29]completed audits GR APP'!B:B)</f>
        <v>#N/A</v>
      </c>
      <c r="W177" s="2" t="e">
        <f>_xlfn.XLOOKUP(A177,'[29]KSD auditees'!A:A,'[29]KSD auditees'!A:A)</f>
        <v>#N/A</v>
      </c>
    </row>
    <row r="178" spans="1:23" ht="18.75" customHeight="1" x14ac:dyDescent="0.25">
      <c r="A178" s="104">
        <v>263</v>
      </c>
      <c r="B178" s="105" t="s">
        <v>605</v>
      </c>
      <c r="C178" s="106" t="s">
        <v>502</v>
      </c>
      <c r="D178" s="107" t="s">
        <v>1</v>
      </c>
      <c r="E178" s="107"/>
      <c r="F178" s="89" t="s">
        <v>436</v>
      </c>
      <c r="G178" s="89" t="s">
        <v>571</v>
      </c>
      <c r="H178" s="89" t="s">
        <v>571</v>
      </c>
      <c r="I178" s="89" t="s">
        <v>1</v>
      </c>
      <c r="J178" s="89" t="s">
        <v>1</v>
      </c>
      <c r="K178" s="89" t="s">
        <v>1</v>
      </c>
      <c r="L178" s="108" t="s">
        <v>436</v>
      </c>
      <c r="M178" s="109">
        <v>45453</v>
      </c>
      <c r="N178" s="109" t="s">
        <v>1</v>
      </c>
      <c r="O178" s="110" t="s">
        <v>1</v>
      </c>
      <c r="P178" s="2" t="e">
        <f>_xlfn.XLOOKUP(A178,'[29]completed audits GR APP'!B:B,'[29]completed audits GR APP'!E:E)</f>
        <v>#N/A</v>
      </c>
      <c r="R178" s="2">
        <f>COUNTIFS('[29]CM findings'!A:A,A178,'[29]CM findings'!H:H,116)</f>
        <v>0</v>
      </c>
      <c r="T178" s="2" t="e">
        <f>_xlfn.XLOOKUP(A178,'[29]completed audits GR APP'!B:B,'[29]completed audits GR APP'!B:B)</f>
        <v>#N/A</v>
      </c>
      <c r="W178" s="2" t="e">
        <f>_xlfn.XLOOKUP(A178,'[29]KSD auditees'!A:A,'[29]KSD auditees'!A:A)</f>
        <v>#N/A</v>
      </c>
    </row>
    <row r="179" spans="1:23" ht="26.25" customHeight="1" x14ac:dyDescent="0.25">
      <c r="A179" s="104">
        <v>1154</v>
      </c>
      <c r="B179" s="105" t="s">
        <v>606</v>
      </c>
      <c r="C179" s="106" t="s">
        <v>450</v>
      </c>
      <c r="D179" s="107" t="s">
        <v>1</v>
      </c>
      <c r="E179" s="107"/>
      <c r="F179" s="89" t="s">
        <v>436</v>
      </c>
      <c r="G179" s="89" t="s">
        <v>571</v>
      </c>
      <c r="H179" s="89" t="s">
        <v>571</v>
      </c>
      <c r="I179" s="89" t="s">
        <v>1</v>
      </c>
      <c r="J179" s="89" t="s">
        <v>1</v>
      </c>
      <c r="K179" s="89" t="s">
        <v>1</v>
      </c>
      <c r="L179" s="108" t="s">
        <v>436</v>
      </c>
      <c r="M179" s="109">
        <v>45443</v>
      </c>
      <c r="N179" s="109">
        <v>45500</v>
      </c>
      <c r="O179" s="110" t="s">
        <v>445</v>
      </c>
      <c r="P179" s="2" t="e">
        <f>_xlfn.XLOOKUP(A179,'[29]completed audits GR APP'!B:B,'[29]completed audits GR APP'!E:E)</f>
        <v>#N/A</v>
      </c>
      <c r="R179" s="2">
        <f>COUNTIFS('[29]CM findings'!A:A,A179,'[29]CM findings'!H:H,116)</f>
        <v>0</v>
      </c>
      <c r="T179" s="2" t="e">
        <f>_xlfn.XLOOKUP(A179,'[29]completed audits GR APP'!B:B,'[29]completed audits GR APP'!B:B)</f>
        <v>#N/A</v>
      </c>
      <c r="W179" s="2" t="e">
        <f>_xlfn.XLOOKUP(A179,'[29]KSD auditees'!A:A,'[29]KSD auditees'!A:A)</f>
        <v>#N/A</v>
      </c>
    </row>
    <row r="180" spans="1:23" ht="27" customHeight="1" x14ac:dyDescent="0.25">
      <c r="A180" s="104">
        <v>312</v>
      </c>
      <c r="B180" s="105" t="s">
        <v>607</v>
      </c>
      <c r="C180" s="106" t="s">
        <v>326</v>
      </c>
      <c r="D180" s="107" t="s">
        <v>1</v>
      </c>
      <c r="E180" s="107"/>
      <c r="F180" s="89" t="s">
        <v>436</v>
      </c>
      <c r="G180" s="89" t="s">
        <v>571</v>
      </c>
      <c r="H180" s="89" t="s">
        <v>571</v>
      </c>
      <c r="I180" s="89" t="s">
        <v>479</v>
      </c>
      <c r="J180" s="89" t="s">
        <v>1</v>
      </c>
      <c r="K180" s="89" t="s">
        <v>1</v>
      </c>
      <c r="L180" s="108" t="s">
        <v>436</v>
      </c>
      <c r="M180" s="109">
        <v>45443</v>
      </c>
      <c r="N180" s="109">
        <v>45504</v>
      </c>
      <c r="O180" s="110" t="s">
        <v>445</v>
      </c>
      <c r="P180" s="2" t="str">
        <f>_xlfn.XLOOKUP(A180,'[29]completed audits GR APP'!B:B,'[29]completed audits GR APP'!E:E)</f>
        <v>Departments</v>
      </c>
      <c r="Q180" s="111" t="s">
        <v>441</v>
      </c>
      <c r="R180" s="2">
        <f>COUNTIFS('[29]CM findings'!A:A,A180,'[29]CM findings'!H:H,116)</f>
        <v>0</v>
      </c>
      <c r="S180" s="2">
        <v>1</v>
      </c>
      <c r="T180" s="2">
        <f>_xlfn.XLOOKUP(A180,'[29]completed audits GR APP'!B:B,'[29]completed audits GR APP'!B:B)</f>
        <v>312</v>
      </c>
      <c r="W180" s="2" t="e">
        <f>_xlfn.XLOOKUP(A180,'[29]KSD auditees'!A:A,'[29]KSD auditees'!A:A)</f>
        <v>#N/A</v>
      </c>
    </row>
    <row r="181" spans="1:23" ht="26.25" customHeight="1" x14ac:dyDescent="0.25">
      <c r="A181" s="104">
        <v>343</v>
      </c>
      <c r="B181" s="105" t="s">
        <v>608</v>
      </c>
      <c r="C181" s="106" t="s">
        <v>323</v>
      </c>
      <c r="D181" s="107" t="s">
        <v>1</v>
      </c>
      <c r="E181" s="107"/>
      <c r="F181" s="89" t="s">
        <v>436</v>
      </c>
      <c r="G181" s="89" t="s">
        <v>437</v>
      </c>
      <c r="H181" s="89" t="s">
        <v>571</v>
      </c>
      <c r="I181" s="89" t="s">
        <v>1</v>
      </c>
      <c r="J181" s="89" t="s">
        <v>209</v>
      </c>
      <c r="K181" s="89" t="s">
        <v>1</v>
      </c>
      <c r="L181" s="108" t="s">
        <v>436</v>
      </c>
      <c r="M181" s="109">
        <v>45443</v>
      </c>
      <c r="N181" s="109">
        <v>45504</v>
      </c>
      <c r="O181" s="110" t="s">
        <v>453</v>
      </c>
      <c r="P181" s="2" t="e">
        <f>_xlfn.XLOOKUP(A181,'[29]completed audits GR APP'!B:B,'[29]completed audits GR APP'!E:E)</f>
        <v>#N/A</v>
      </c>
      <c r="R181" s="2">
        <f>COUNTIFS('[29]CM findings'!A:A,A181,'[29]CM findings'!H:H,116)</f>
        <v>0</v>
      </c>
      <c r="T181" s="2" t="e">
        <f>_xlfn.XLOOKUP(A181,'[29]completed audits GR APP'!B:B,'[29]completed audits GR APP'!B:B)</f>
        <v>#N/A</v>
      </c>
      <c r="W181" s="2" t="e">
        <f>_xlfn.XLOOKUP(A181,'[29]KSD auditees'!A:A,'[29]KSD auditees'!A:A)</f>
        <v>#N/A</v>
      </c>
    </row>
    <row r="182" spans="1:23" ht="26.25" customHeight="1" x14ac:dyDescent="0.25">
      <c r="A182" s="104">
        <v>352</v>
      </c>
      <c r="B182" s="105" t="s">
        <v>609</v>
      </c>
      <c r="C182" s="106" t="s">
        <v>481</v>
      </c>
      <c r="D182" s="107" t="s">
        <v>1</v>
      </c>
      <c r="E182" s="107"/>
      <c r="F182" s="89" t="s">
        <v>436</v>
      </c>
      <c r="G182" s="89" t="s">
        <v>571</v>
      </c>
      <c r="H182" s="89" t="s">
        <v>571</v>
      </c>
      <c r="I182" s="89" t="s">
        <v>482</v>
      </c>
      <c r="J182" s="89" t="s">
        <v>1</v>
      </c>
      <c r="K182" s="89" t="s">
        <v>1</v>
      </c>
      <c r="L182" s="108" t="s">
        <v>436</v>
      </c>
      <c r="M182" s="109">
        <v>45443</v>
      </c>
      <c r="N182" s="109">
        <v>45502</v>
      </c>
      <c r="O182" s="110" t="s">
        <v>445</v>
      </c>
      <c r="P182" s="2" t="str">
        <f>_xlfn.XLOOKUP(A182,'[29]completed audits GR APP'!B:B,'[29]completed audits GR APP'!E:E)</f>
        <v>Departments</v>
      </c>
      <c r="Q182" s="111" t="s">
        <v>441</v>
      </c>
      <c r="R182" s="2">
        <f>COUNTIFS('[29]CM findings'!A:A,A182,'[29]CM findings'!H:H,116)</f>
        <v>0</v>
      </c>
      <c r="S182" s="2">
        <v>1</v>
      </c>
      <c r="T182" s="2">
        <f>_xlfn.XLOOKUP(A182,'[29]completed audits GR APP'!B:B,'[29]completed audits GR APP'!B:B)</f>
        <v>352</v>
      </c>
      <c r="W182" s="2" t="e">
        <f>_xlfn.XLOOKUP(A182,'[29]KSD auditees'!A:A,'[29]KSD auditees'!A:A)</f>
        <v>#N/A</v>
      </c>
    </row>
    <row r="183" spans="1:23" ht="18.75" customHeight="1" x14ac:dyDescent="0.25">
      <c r="A183" s="104">
        <v>363</v>
      </c>
      <c r="B183" s="105" t="s">
        <v>610</v>
      </c>
      <c r="C183" s="106" t="s">
        <v>484</v>
      </c>
      <c r="D183" s="107" t="s">
        <v>611</v>
      </c>
      <c r="E183" s="107"/>
      <c r="F183" s="89" t="s">
        <v>436</v>
      </c>
      <c r="G183" s="89" t="s">
        <v>571</v>
      </c>
      <c r="H183" s="89" t="s">
        <v>571</v>
      </c>
      <c r="I183" s="89" t="s">
        <v>485</v>
      </c>
      <c r="J183" s="89" t="s">
        <v>1</v>
      </c>
      <c r="K183" s="89" t="s">
        <v>1</v>
      </c>
      <c r="L183" s="108" t="s">
        <v>436</v>
      </c>
      <c r="M183" s="109" t="s">
        <v>1</v>
      </c>
      <c r="N183" s="109" t="s">
        <v>1</v>
      </c>
      <c r="O183" s="110" t="s">
        <v>1</v>
      </c>
      <c r="P183" s="2" t="e">
        <f>_xlfn.XLOOKUP(A183,'[29]completed audits GR APP'!B:B,'[29]completed audits GR APP'!E:E)</f>
        <v>#N/A</v>
      </c>
      <c r="R183" s="2">
        <f>COUNTIFS('[29]CM findings'!A:A,A183,'[29]CM findings'!H:H,116)</f>
        <v>0</v>
      </c>
      <c r="T183" s="2" t="e">
        <f>_xlfn.XLOOKUP(A183,'[29]completed audits GR APP'!B:B,'[29]completed audits GR APP'!B:B)</f>
        <v>#N/A</v>
      </c>
      <c r="W183" s="2" t="e">
        <f>_xlfn.XLOOKUP(A183,'[29]KSD auditees'!A:A,'[29]KSD auditees'!A:A)</f>
        <v>#N/A</v>
      </c>
    </row>
    <row r="184" spans="1:23" ht="27" customHeight="1" x14ac:dyDescent="0.25">
      <c r="A184" s="104">
        <v>382</v>
      </c>
      <c r="B184" s="105" t="s">
        <v>612</v>
      </c>
      <c r="C184" s="106" t="s">
        <v>488</v>
      </c>
      <c r="D184" s="107" t="s">
        <v>611</v>
      </c>
      <c r="E184" s="107"/>
      <c r="F184" s="89" t="s">
        <v>436</v>
      </c>
      <c r="G184" s="89" t="s">
        <v>571</v>
      </c>
      <c r="H184" s="89" t="s">
        <v>571</v>
      </c>
      <c r="I184" s="89" t="s">
        <v>1</v>
      </c>
      <c r="J184" s="89" t="s">
        <v>1</v>
      </c>
      <c r="K184" s="89" t="s">
        <v>1</v>
      </c>
      <c r="L184" s="108" t="s">
        <v>436</v>
      </c>
      <c r="M184" s="109" t="s">
        <v>1</v>
      </c>
      <c r="N184" s="109" t="s">
        <v>1</v>
      </c>
      <c r="O184" s="110" t="s">
        <v>1</v>
      </c>
      <c r="P184" s="2" t="e">
        <f>_xlfn.XLOOKUP(A184,'[29]completed audits GR APP'!B:B,'[29]completed audits GR APP'!E:E)</f>
        <v>#N/A</v>
      </c>
      <c r="R184" s="2">
        <f>COUNTIFS('[29]CM findings'!A:A,A184,'[29]CM findings'!H:H,116)</f>
        <v>0</v>
      </c>
      <c r="T184" s="2" t="e">
        <f>_xlfn.XLOOKUP(A184,'[29]completed audits GR APP'!B:B,'[29]completed audits GR APP'!B:B)</f>
        <v>#N/A</v>
      </c>
      <c r="W184" s="2" t="e">
        <f>_xlfn.XLOOKUP(A184,'[29]KSD auditees'!A:A,'[29]KSD auditees'!A:A)</f>
        <v>#N/A</v>
      </c>
    </row>
    <row r="185" spans="1:23" ht="26.25" customHeight="1" x14ac:dyDescent="0.25">
      <c r="A185" s="104">
        <v>394</v>
      </c>
      <c r="B185" s="105" t="s">
        <v>613</v>
      </c>
      <c r="C185" s="106" t="s">
        <v>488</v>
      </c>
      <c r="D185" s="107" t="s">
        <v>611</v>
      </c>
      <c r="E185" s="107"/>
      <c r="F185" s="89" t="s">
        <v>436</v>
      </c>
      <c r="G185" s="89" t="s">
        <v>571</v>
      </c>
      <c r="H185" s="89" t="s">
        <v>571</v>
      </c>
      <c r="I185" s="89" t="s">
        <v>1</v>
      </c>
      <c r="J185" s="89" t="s">
        <v>1</v>
      </c>
      <c r="K185" s="89" t="s">
        <v>1</v>
      </c>
      <c r="L185" s="108" t="s">
        <v>436</v>
      </c>
      <c r="M185" s="109" t="s">
        <v>1</v>
      </c>
      <c r="N185" s="109" t="s">
        <v>1</v>
      </c>
      <c r="O185" s="110" t="s">
        <v>1</v>
      </c>
      <c r="P185" s="2" t="e">
        <f>_xlfn.XLOOKUP(A185,'[29]completed audits GR APP'!B:B,'[29]completed audits GR APP'!E:E)</f>
        <v>#N/A</v>
      </c>
      <c r="R185" s="2">
        <f>COUNTIFS('[29]CM findings'!A:A,A185,'[29]CM findings'!H:H,116)</f>
        <v>0</v>
      </c>
      <c r="T185" s="2" t="e">
        <f>_xlfn.XLOOKUP(A185,'[29]completed audits GR APP'!B:B,'[29]completed audits GR APP'!B:B)</f>
        <v>#N/A</v>
      </c>
      <c r="W185" s="2" t="e">
        <f>_xlfn.XLOOKUP(A185,'[29]KSD auditees'!A:A,'[29]KSD auditees'!A:A)</f>
        <v>#N/A</v>
      </c>
    </row>
    <row r="186" spans="1:23" ht="26.25" customHeight="1" x14ac:dyDescent="0.25">
      <c r="A186" s="104">
        <v>542</v>
      </c>
      <c r="B186" s="105" t="s">
        <v>358</v>
      </c>
      <c r="C186" s="106" t="s">
        <v>326</v>
      </c>
      <c r="D186" s="107" t="s">
        <v>1</v>
      </c>
      <c r="E186" s="107"/>
      <c r="F186" s="89" t="s">
        <v>436</v>
      </c>
      <c r="G186" s="89" t="s">
        <v>571</v>
      </c>
      <c r="H186" s="89" t="s">
        <v>571</v>
      </c>
      <c r="I186" s="89" t="s">
        <v>168</v>
      </c>
      <c r="J186" s="89" t="s">
        <v>1</v>
      </c>
      <c r="K186" s="89" t="s">
        <v>1</v>
      </c>
      <c r="L186" s="108" t="s">
        <v>436</v>
      </c>
      <c r="M186" s="109">
        <v>45443</v>
      </c>
      <c r="N186" s="109">
        <v>45504</v>
      </c>
      <c r="O186" s="110" t="s">
        <v>453</v>
      </c>
      <c r="P186" s="2" t="str">
        <f>_xlfn.XLOOKUP(A186,'[29]completed audits GR APP'!B:B,'[29]completed audits GR APP'!E:E)</f>
        <v>Departments</v>
      </c>
      <c r="Q186" s="111" t="s">
        <v>441</v>
      </c>
      <c r="R186" s="2">
        <f>COUNTIFS('[29]CM findings'!A:A,A186,'[29]CM findings'!H:H,116)</f>
        <v>0</v>
      </c>
      <c r="S186" s="2">
        <v>1</v>
      </c>
      <c r="T186" s="2">
        <f>_xlfn.XLOOKUP(A186,'[29]completed audits GR APP'!B:B,'[29]completed audits GR APP'!B:B)</f>
        <v>542</v>
      </c>
      <c r="V186" s="2">
        <v>1</v>
      </c>
      <c r="W186" s="2">
        <f>_xlfn.XLOOKUP(A186,'[29]KSD auditees'!A:A,'[29]KSD auditees'!A:A)</f>
        <v>542</v>
      </c>
    </row>
    <row r="187" spans="1:23" ht="27" customHeight="1" x14ac:dyDescent="0.25">
      <c r="A187" s="104">
        <v>1151</v>
      </c>
      <c r="B187" s="105" t="s">
        <v>614</v>
      </c>
      <c r="C187" s="106" t="s">
        <v>450</v>
      </c>
      <c r="D187" s="107" t="s">
        <v>1</v>
      </c>
      <c r="E187" s="107"/>
      <c r="F187" s="89" t="s">
        <v>436</v>
      </c>
      <c r="G187" s="89" t="s">
        <v>571</v>
      </c>
      <c r="H187" s="89" t="s">
        <v>571</v>
      </c>
      <c r="I187" s="89" t="s">
        <v>1</v>
      </c>
      <c r="J187" s="89" t="s">
        <v>1</v>
      </c>
      <c r="K187" s="89" t="s">
        <v>1</v>
      </c>
      <c r="L187" s="108" t="s">
        <v>436</v>
      </c>
      <c r="M187" s="109">
        <v>45443</v>
      </c>
      <c r="N187" s="109">
        <v>45504</v>
      </c>
      <c r="O187" s="110" t="s">
        <v>445</v>
      </c>
      <c r="P187" s="2" t="e">
        <f>_xlfn.XLOOKUP(A187,'[29]completed audits GR APP'!B:B,'[29]completed audits GR APP'!E:E)</f>
        <v>#N/A</v>
      </c>
      <c r="R187" s="2">
        <f>COUNTIFS('[29]CM findings'!A:A,A187,'[29]CM findings'!H:H,116)</f>
        <v>0</v>
      </c>
      <c r="T187" s="2" t="e">
        <f>_xlfn.XLOOKUP(A187,'[29]completed audits GR APP'!B:B,'[29]completed audits GR APP'!B:B)</f>
        <v>#N/A</v>
      </c>
      <c r="W187" s="2" t="e">
        <f>_xlfn.XLOOKUP(A187,'[29]KSD auditees'!A:A,'[29]KSD auditees'!A:A)</f>
        <v>#N/A</v>
      </c>
    </row>
    <row r="188" spans="1:23" ht="26.25" customHeight="1" x14ac:dyDescent="0.25">
      <c r="A188" s="104">
        <v>1198</v>
      </c>
      <c r="B188" s="105" t="s">
        <v>615</v>
      </c>
      <c r="C188" s="106" t="s">
        <v>450</v>
      </c>
      <c r="D188" s="107" t="s">
        <v>1</v>
      </c>
      <c r="E188" s="107"/>
      <c r="F188" s="89" t="s">
        <v>436</v>
      </c>
      <c r="G188" s="89" t="s">
        <v>571</v>
      </c>
      <c r="H188" s="89" t="s">
        <v>571</v>
      </c>
      <c r="I188" s="89" t="s">
        <v>1</v>
      </c>
      <c r="J188" s="89" t="s">
        <v>1</v>
      </c>
      <c r="K188" s="89" t="s">
        <v>1</v>
      </c>
      <c r="L188" s="108" t="s">
        <v>436</v>
      </c>
      <c r="M188" s="109">
        <v>45443</v>
      </c>
      <c r="N188" s="109">
        <v>45500</v>
      </c>
      <c r="O188" s="110" t="s">
        <v>445</v>
      </c>
      <c r="P188" s="2" t="e">
        <f>_xlfn.XLOOKUP(A188,'[29]completed audits GR APP'!B:B,'[29]completed audits GR APP'!E:E)</f>
        <v>#N/A</v>
      </c>
      <c r="R188" s="2">
        <f>COUNTIFS('[29]CM findings'!A:A,A188,'[29]CM findings'!H:H,116)</f>
        <v>0</v>
      </c>
      <c r="T188" s="2" t="e">
        <f>_xlfn.XLOOKUP(A188,'[29]completed audits GR APP'!B:B,'[29]completed audits GR APP'!B:B)</f>
        <v>#N/A</v>
      </c>
      <c r="W188" s="2" t="e">
        <f>_xlfn.XLOOKUP(A188,'[29]KSD auditees'!A:A,'[29]KSD auditees'!A:A)</f>
        <v>#N/A</v>
      </c>
    </row>
    <row r="189" spans="1:23" ht="27.75" customHeight="1" x14ac:dyDescent="0.25">
      <c r="A189" s="104">
        <v>460</v>
      </c>
      <c r="B189" s="105" t="s">
        <v>616</v>
      </c>
      <c r="C189" s="106" t="s">
        <v>326</v>
      </c>
      <c r="D189" s="107" t="s">
        <v>1</v>
      </c>
      <c r="E189" s="107"/>
      <c r="F189" s="89" t="s">
        <v>436</v>
      </c>
      <c r="G189" s="89" t="s">
        <v>571</v>
      </c>
      <c r="H189" s="89" t="s">
        <v>571</v>
      </c>
      <c r="I189" s="89" t="s">
        <v>463</v>
      </c>
      <c r="J189" s="89" t="s">
        <v>1</v>
      </c>
      <c r="K189" s="89" t="s">
        <v>1</v>
      </c>
      <c r="L189" s="108" t="s">
        <v>436</v>
      </c>
      <c r="M189" s="109">
        <v>45443</v>
      </c>
      <c r="N189" s="109">
        <v>45503</v>
      </c>
      <c r="O189" s="110" t="s">
        <v>453</v>
      </c>
      <c r="P189" s="2" t="str">
        <f>_xlfn.XLOOKUP(A189,'[29]completed audits GR APP'!B:B,'[29]completed audits GR APP'!E:E)</f>
        <v>Departments</v>
      </c>
      <c r="Q189" s="111" t="s">
        <v>441</v>
      </c>
      <c r="R189" s="2">
        <f>COUNTIFS('[29]CM findings'!A:A,A189,'[29]CM findings'!H:H,116)</f>
        <v>0</v>
      </c>
      <c r="S189" s="2">
        <v>1</v>
      </c>
      <c r="T189" s="2">
        <f>_xlfn.XLOOKUP(A189,'[29]completed audits GR APP'!B:B,'[29]completed audits GR APP'!B:B)</f>
        <v>460</v>
      </c>
      <c r="W189" s="2" t="e">
        <f>_xlfn.XLOOKUP(A189,'[29]KSD auditees'!A:A,'[29]KSD auditees'!A:A)</f>
        <v>#N/A</v>
      </c>
    </row>
    <row r="190" spans="1:23" ht="18" customHeight="1" x14ac:dyDescent="0.25">
      <c r="A190" s="104">
        <v>1155</v>
      </c>
      <c r="B190" s="105" t="s">
        <v>1549</v>
      </c>
      <c r="C190" s="106" t="s">
        <v>450</v>
      </c>
      <c r="D190" s="107" t="s">
        <v>1</v>
      </c>
      <c r="E190" s="107"/>
      <c r="F190" s="89" t="s">
        <v>436</v>
      </c>
      <c r="G190" s="89" t="s">
        <v>571</v>
      </c>
      <c r="H190" s="89" t="s">
        <v>571</v>
      </c>
      <c r="I190" s="89" t="s">
        <v>1</v>
      </c>
      <c r="J190" s="89" t="s">
        <v>1</v>
      </c>
      <c r="K190" s="89" t="s">
        <v>1</v>
      </c>
      <c r="L190" s="108" t="s">
        <v>436</v>
      </c>
      <c r="M190" s="109" t="s">
        <v>1</v>
      </c>
      <c r="N190" s="109" t="s">
        <v>1</v>
      </c>
      <c r="O190" s="110" t="s">
        <v>1</v>
      </c>
      <c r="P190" s="2" t="e">
        <f>_xlfn.XLOOKUP(A190,'[29]completed audits GR APP'!B:B,'[29]completed audits GR APP'!E:E)</f>
        <v>#N/A</v>
      </c>
      <c r="R190" s="2">
        <f>COUNTIFS('[29]CM findings'!A:A,A190,'[29]CM findings'!H:H,116)</f>
        <v>0</v>
      </c>
      <c r="T190" s="2" t="e">
        <f>_xlfn.XLOOKUP(A190,'[29]completed audits GR APP'!B:B,'[29]completed audits GR APP'!B:B)</f>
        <v>#N/A</v>
      </c>
      <c r="W190" s="2" t="e">
        <f>_xlfn.XLOOKUP(A190,'[29]KSD auditees'!A:A,'[29]KSD auditees'!A:A)</f>
        <v>#N/A</v>
      </c>
    </row>
    <row r="191" spans="1:23" ht="27" customHeight="1" x14ac:dyDescent="0.25">
      <c r="A191" s="104">
        <v>1240</v>
      </c>
      <c r="B191" s="105" t="s">
        <v>617</v>
      </c>
      <c r="C191" s="106" t="s">
        <v>325</v>
      </c>
      <c r="D191" s="107" t="s">
        <v>1</v>
      </c>
      <c r="E191" s="107"/>
      <c r="F191" s="89" t="s">
        <v>436</v>
      </c>
      <c r="G191" s="89" t="s">
        <v>571</v>
      </c>
      <c r="H191" s="89" t="s">
        <v>571</v>
      </c>
      <c r="I191" s="89" t="s">
        <v>1</v>
      </c>
      <c r="J191" s="89" t="s">
        <v>1</v>
      </c>
      <c r="K191" s="89" t="s">
        <v>1</v>
      </c>
      <c r="L191" s="108" t="s">
        <v>436</v>
      </c>
      <c r="M191" s="109">
        <v>45443</v>
      </c>
      <c r="N191" s="109">
        <v>45504</v>
      </c>
      <c r="O191" s="110" t="s">
        <v>453</v>
      </c>
      <c r="P191" s="2" t="e">
        <f>_xlfn.XLOOKUP(A191,'[29]completed audits GR APP'!B:B,'[29]completed audits GR APP'!E:E)</f>
        <v>#N/A</v>
      </c>
      <c r="R191" s="2">
        <f>COUNTIFS('[29]CM findings'!A:A,A191,'[29]CM findings'!H:H,116)</f>
        <v>0</v>
      </c>
      <c r="T191" s="2" t="e">
        <f>_xlfn.XLOOKUP(A191,'[29]completed audits GR APP'!B:B,'[29]completed audits GR APP'!B:B)</f>
        <v>#N/A</v>
      </c>
      <c r="W191" s="2" t="e">
        <f>_xlfn.XLOOKUP(A191,'[29]KSD auditees'!A:A,'[29]KSD auditees'!A:A)</f>
        <v>#N/A</v>
      </c>
    </row>
    <row r="192" spans="1:23" ht="26.25" customHeight="1" x14ac:dyDescent="0.25">
      <c r="A192" s="104">
        <v>500</v>
      </c>
      <c r="B192" s="105" t="s">
        <v>618</v>
      </c>
      <c r="C192" s="106" t="s">
        <v>323</v>
      </c>
      <c r="D192" s="107" t="s">
        <v>1</v>
      </c>
      <c r="E192" s="107"/>
      <c r="F192" s="89" t="s">
        <v>436</v>
      </c>
      <c r="G192" s="89" t="s">
        <v>437</v>
      </c>
      <c r="H192" s="89" t="s">
        <v>571</v>
      </c>
      <c r="I192" s="89" t="s">
        <v>1</v>
      </c>
      <c r="J192" s="89" t="s">
        <v>1527</v>
      </c>
      <c r="K192" s="89" t="s">
        <v>1</v>
      </c>
      <c r="L192" s="108" t="s">
        <v>436</v>
      </c>
      <c r="M192" s="109">
        <v>45443</v>
      </c>
      <c r="N192" s="109">
        <v>45503</v>
      </c>
      <c r="O192" s="110" t="s">
        <v>445</v>
      </c>
      <c r="P192" s="2" t="e">
        <f>_xlfn.XLOOKUP(A192,'[29]completed audits GR APP'!B:B,'[29]completed audits GR APP'!E:E)</f>
        <v>#N/A</v>
      </c>
      <c r="R192" s="2">
        <f>COUNTIFS('[29]CM findings'!A:A,A192,'[29]CM findings'!H:H,116)</f>
        <v>0</v>
      </c>
      <c r="T192" s="2" t="e">
        <f>_xlfn.XLOOKUP(A192,'[29]completed audits GR APP'!B:B,'[29]completed audits GR APP'!B:B)</f>
        <v>#N/A</v>
      </c>
      <c r="W192" s="2" t="e">
        <f>_xlfn.XLOOKUP(A192,'[29]KSD auditees'!A:A,'[29]KSD auditees'!A:A)</f>
        <v>#N/A</v>
      </c>
    </row>
    <row r="193" spans="1:23" ht="27.75" customHeight="1" x14ac:dyDescent="0.25">
      <c r="A193" s="104">
        <v>1318</v>
      </c>
      <c r="B193" s="105" t="s">
        <v>95</v>
      </c>
      <c r="C193" s="106" t="s">
        <v>379</v>
      </c>
      <c r="D193" s="107" t="s">
        <v>1</v>
      </c>
      <c r="E193" s="107"/>
      <c r="F193" s="89" t="s">
        <v>436</v>
      </c>
      <c r="G193" s="89" t="s">
        <v>437</v>
      </c>
      <c r="H193" s="89" t="s">
        <v>571</v>
      </c>
      <c r="I193" s="89" t="s">
        <v>1</v>
      </c>
      <c r="J193" s="89" t="s">
        <v>447</v>
      </c>
      <c r="K193" s="89" t="s">
        <v>1</v>
      </c>
      <c r="L193" s="108" t="s">
        <v>436</v>
      </c>
      <c r="M193" s="109">
        <v>45379</v>
      </c>
      <c r="N193" s="109">
        <v>45443</v>
      </c>
      <c r="O193" s="110" t="s">
        <v>453</v>
      </c>
      <c r="P193" s="2" t="str">
        <f>_xlfn.XLOOKUP(A193,'[29]completed audits GR APP'!B:B,'[29]completed audits GR APP'!E:E)</f>
        <v>Public entities</v>
      </c>
      <c r="Q193" s="111" t="s">
        <v>441</v>
      </c>
      <c r="R193" s="2">
        <f>COUNTIFS('[29]CM findings'!A:A,A193,'[29]CM findings'!H:H,116)</f>
        <v>0</v>
      </c>
      <c r="S193" s="2">
        <v>1</v>
      </c>
      <c r="T193" s="2">
        <f>_xlfn.XLOOKUP(A193,'[29]completed audits GR APP'!B:B,'[29]completed audits GR APP'!B:B)</f>
        <v>1318</v>
      </c>
      <c r="V193" s="2">
        <v>1</v>
      </c>
      <c r="W193" s="2">
        <f>_xlfn.XLOOKUP(A193,'[29]KSD auditees'!A:A,'[29]KSD auditees'!A:A)</f>
        <v>1318</v>
      </c>
    </row>
    <row r="194" spans="1:23" ht="26.25" customHeight="1" x14ac:dyDescent="0.25">
      <c r="A194" s="104">
        <v>512</v>
      </c>
      <c r="B194" s="105" t="s">
        <v>619</v>
      </c>
      <c r="C194" s="106" t="s">
        <v>325</v>
      </c>
      <c r="D194" s="107" t="s">
        <v>1</v>
      </c>
      <c r="E194" s="107"/>
      <c r="F194" s="89" t="s">
        <v>436</v>
      </c>
      <c r="G194" s="89" t="s">
        <v>571</v>
      </c>
      <c r="H194" s="89" t="s">
        <v>571</v>
      </c>
      <c r="I194" s="89" t="s">
        <v>1</v>
      </c>
      <c r="J194" s="89" t="s">
        <v>1</v>
      </c>
      <c r="K194" s="89" t="s">
        <v>1</v>
      </c>
      <c r="L194" s="108" t="s">
        <v>436</v>
      </c>
      <c r="M194" s="109">
        <v>45443</v>
      </c>
      <c r="N194" s="109">
        <v>45504</v>
      </c>
      <c r="O194" s="110" t="s">
        <v>445</v>
      </c>
      <c r="P194" s="2" t="e">
        <f>_xlfn.XLOOKUP(A194,'[29]completed audits GR APP'!B:B,'[29]completed audits GR APP'!E:E)</f>
        <v>#N/A</v>
      </c>
      <c r="R194" s="2">
        <f>COUNTIFS('[29]CM findings'!A:A,A194,'[29]CM findings'!H:H,116)</f>
        <v>0</v>
      </c>
      <c r="T194" s="2" t="e">
        <f>_xlfn.XLOOKUP(A194,'[29]completed audits GR APP'!B:B,'[29]completed audits GR APP'!B:B)</f>
        <v>#N/A</v>
      </c>
      <c r="W194" s="2" t="e">
        <f>_xlfn.XLOOKUP(A194,'[29]KSD auditees'!A:A,'[29]KSD auditees'!A:A)</f>
        <v>#N/A</v>
      </c>
    </row>
    <row r="195" spans="1:23" ht="26.25" customHeight="1" x14ac:dyDescent="0.25">
      <c r="A195" s="104">
        <v>513</v>
      </c>
      <c r="B195" s="105" t="s">
        <v>620</v>
      </c>
      <c r="C195" s="106" t="s">
        <v>502</v>
      </c>
      <c r="D195" s="107" t="s">
        <v>1</v>
      </c>
      <c r="E195" s="107"/>
      <c r="F195" s="89" t="s">
        <v>436</v>
      </c>
      <c r="G195" s="89" t="s">
        <v>571</v>
      </c>
      <c r="H195" s="89" t="s">
        <v>571</v>
      </c>
      <c r="I195" s="89" t="s">
        <v>1</v>
      </c>
      <c r="J195" s="89" t="s">
        <v>1</v>
      </c>
      <c r="K195" s="89" t="s">
        <v>1</v>
      </c>
      <c r="L195" s="108" t="s">
        <v>436</v>
      </c>
      <c r="M195" s="109">
        <v>45443</v>
      </c>
      <c r="N195" s="109">
        <v>45504</v>
      </c>
      <c r="O195" s="110" t="s">
        <v>445</v>
      </c>
      <c r="P195" s="2" t="str">
        <f>_xlfn.XLOOKUP(A195,'[29]completed audits GR APP'!B:B,'[29]completed audits GR APP'!E:E)</f>
        <v>Public entities</v>
      </c>
      <c r="Q195" s="111" t="s">
        <v>441</v>
      </c>
      <c r="R195" s="2">
        <f>COUNTIFS('[29]CM findings'!A:A,A195,'[29]CM findings'!H:H,116)</f>
        <v>0</v>
      </c>
      <c r="S195" s="2">
        <v>1</v>
      </c>
      <c r="T195" s="2">
        <f>_xlfn.XLOOKUP(A195,'[29]completed audits GR APP'!B:B,'[29]completed audits GR APP'!B:B)</f>
        <v>513</v>
      </c>
      <c r="W195" s="2" t="e">
        <f>_xlfn.XLOOKUP(A195,'[29]KSD auditees'!A:A,'[29]KSD auditees'!A:A)</f>
        <v>#N/A</v>
      </c>
    </row>
    <row r="196" spans="1:23" ht="27" customHeight="1" x14ac:dyDescent="0.25">
      <c r="A196" s="104">
        <v>516</v>
      </c>
      <c r="B196" s="105" t="s">
        <v>402</v>
      </c>
      <c r="C196" s="106" t="s">
        <v>326</v>
      </c>
      <c r="D196" s="107" t="s">
        <v>1</v>
      </c>
      <c r="E196" s="107"/>
      <c r="F196" s="89" t="s">
        <v>436</v>
      </c>
      <c r="G196" s="89" t="s">
        <v>571</v>
      </c>
      <c r="H196" s="89" t="s">
        <v>571</v>
      </c>
      <c r="I196" s="89" t="s">
        <v>209</v>
      </c>
      <c r="J196" s="89" t="s">
        <v>1</v>
      </c>
      <c r="K196" s="89" t="s">
        <v>1</v>
      </c>
      <c r="L196" s="108" t="s">
        <v>436</v>
      </c>
      <c r="M196" s="109">
        <v>45443</v>
      </c>
      <c r="N196" s="109">
        <v>45504</v>
      </c>
      <c r="O196" s="110" t="s">
        <v>453</v>
      </c>
      <c r="P196" s="2" t="str">
        <f>_xlfn.XLOOKUP(A196,'[29]completed audits GR APP'!B:B,'[29]completed audits GR APP'!E:E)</f>
        <v>Departments</v>
      </c>
      <c r="Q196" s="111" t="s">
        <v>441</v>
      </c>
      <c r="R196" s="2">
        <f>COUNTIFS('[29]CM findings'!A:A,A196,'[29]CM findings'!H:H,116)</f>
        <v>0</v>
      </c>
      <c r="S196" s="2">
        <v>1</v>
      </c>
      <c r="T196" s="2">
        <f>_xlfn.XLOOKUP(A196,'[29]completed audits GR APP'!B:B,'[29]completed audits GR APP'!B:B)</f>
        <v>516</v>
      </c>
      <c r="V196" s="2">
        <v>1</v>
      </c>
      <c r="W196" s="2">
        <f>_xlfn.XLOOKUP(A196,'[29]KSD auditees'!A:A,'[29]KSD auditees'!A:A)</f>
        <v>516</v>
      </c>
    </row>
    <row r="197" spans="1:23" ht="26.25" customHeight="1" x14ac:dyDescent="0.25">
      <c r="A197" s="104">
        <v>1153</v>
      </c>
      <c r="B197" s="105" t="s">
        <v>621</v>
      </c>
      <c r="C197" s="106" t="s">
        <v>450</v>
      </c>
      <c r="D197" s="107" t="s">
        <v>1</v>
      </c>
      <c r="E197" s="107"/>
      <c r="F197" s="89" t="s">
        <v>436</v>
      </c>
      <c r="G197" s="89" t="s">
        <v>571</v>
      </c>
      <c r="H197" s="89" t="s">
        <v>571</v>
      </c>
      <c r="I197" s="89" t="s">
        <v>1</v>
      </c>
      <c r="J197" s="89" t="s">
        <v>1</v>
      </c>
      <c r="K197" s="89" t="s">
        <v>1</v>
      </c>
      <c r="L197" s="108" t="s">
        <v>436</v>
      </c>
      <c r="M197" s="109">
        <v>45443</v>
      </c>
      <c r="N197" s="109">
        <v>45500</v>
      </c>
      <c r="O197" s="110" t="s">
        <v>445</v>
      </c>
      <c r="P197" s="2" t="e">
        <f>_xlfn.XLOOKUP(A197,'[29]completed audits GR APP'!B:B,'[29]completed audits GR APP'!E:E)</f>
        <v>#N/A</v>
      </c>
      <c r="R197" s="2">
        <f>COUNTIFS('[29]CM findings'!A:A,A197,'[29]CM findings'!H:H,116)</f>
        <v>0</v>
      </c>
      <c r="T197" s="2" t="e">
        <f>_xlfn.XLOOKUP(A197,'[29]completed audits GR APP'!B:B,'[29]completed audits GR APP'!B:B)</f>
        <v>#N/A</v>
      </c>
      <c r="W197" s="2" t="e">
        <f>_xlfn.XLOOKUP(A197,'[29]KSD auditees'!A:A,'[29]KSD auditees'!A:A)</f>
        <v>#N/A</v>
      </c>
    </row>
    <row r="198" spans="1:23" ht="27.75" customHeight="1" x14ac:dyDescent="0.25">
      <c r="A198" s="104">
        <v>1319</v>
      </c>
      <c r="B198" s="105" t="s">
        <v>99</v>
      </c>
      <c r="C198" s="106" t="s">
        <v>379</v>
      </c>
      <c r="D198" s="107" t="s">
        <v>1</v>
      </c>
      <c r="E198" s="107"/>
      <c r="F198" s="89" t="s">
        <v>436</v>
      </c>
      <c r="G198" s="89" t="s">
        <v>437</v>
      </c>
      <c r="H198" s="89" t="s">
        <v>571</v>
      </c>
      <c r="I198" s="89" t="s">
        <v>1</v>
      </c>
      <c r="J198" s="89" t="s">
        <v>447</v>
      </c>
      <c r="K198" s="89" t="s">
        <v>1</v>
      </c>
      <c r="L198" s="108" t="s">
        <v>436</v>
      </c>
      <c r="M198" s="109">
        <v>45380</v>
      </c>
      <c r="N198" s="109">
        <v>45453</v>
      </c>
      <c r="O198" s="110" t="s">
        <v>453</v>
      </c>
      <c r="P198" s="2" t="str">
        <f>_xlfn.XLOOKUP(A198,'[29]completed audits GR APP'!B:B,'[29]completed audits GR APP'!E:E)</f>
        <v>Public entities</v>
      </c>
      <c r="Q198" s="111" t="s">
        <v>441</v>
      </c>
      <c r="R198" s="2">
        <f>COUNTIFS('[29]CM findings'!A:A,A198,'[29]CM findings'!H:H,116)</f>
        <v>0</v>
      </c>
      <c r="S198" s="2">
        <v>1</v>
      </c>
      <c r="T198" s="2">
        <f>_xlfn.XLOOKUP(A198,'[29]completed audits GR APP'!B:B,'[29]completed audits GR APP'!B:B)</f>
        <v>1319</v>
      </c>
      <c r="V198" s="2">
        <v>1</v>
      </c>
      <c r="W198" s="2">
        <f>_xlfn.XLOOKUP(A198,'[29]KSD auditees'!A:A,'[29]KSD auditees'!A:A)</f>
        <v>1319</v>
      </c>
    </row>
    <row r="199" spans="1:23" ht="18.75" customHeight="1" x14ac:dyDescent="0.25">
      <c r="A199" s="104">
        <v>1529</v>
      </c>
      <c r="B199" s="105" t="s">
        <v>622</v>
      </c>
      <c r="C199" s="106" t="s">
        <v>367</v>
      </c>
      <c r="D199" s="107" t="s">
        <v>1</v>
      </c>
      <c r="E199" s="107"/>
      <c r="F199" s="89" t="s">
        <v>436</v>
      </c>
      <c r="G199" s="89" t="s">
        <v>437</v>
      </c>
      <c r="H199" s="89" t="s">
        <v>571</v>
      </c>
      <c r="I199" s="89" t="s">
        <v>1</v>
      </c>
      <c r="J199" s="89" t="s">
        <v>439</v>
      </c>
      <c r="K199" s="89" t="s">
        <v>1</v>
      </c>
      <c r="L199" s="108" t="s">
        <v>436</v>
      </c>
      <c r="M199" s="109">
        <v>45534</v>
      </c>
      <c r="N199" s="109" t="s">
        <v>1</v>
      </c>
      <c r="O199" s="110" t="s">
        <v>1</v>
      </c>
      <c r="P199" s="2" t="e">
        <f>_xlfn.XLOOKUP(A199,'[29]completed audits GR APP'!B:B,'[29]completed audits GR APP'!E:E)</f>
        <v>#N/A</v>
      </c>
      <c r="R199" s="2">
        <f>COUNTIFS('[29]CM findings'!A:A,A199,'[29]CM findings'!H:H,116)</f>
        <v>0</v>
      </c>
      <c r="T199" s="2" t="e">
        <f>_xlfn.XLOOKUP(A199,'[29]completed audits GR APP'!B:B,'[29]completed audits GR APP'!B:B)</f>
        <v>#N/A</v>
      </c>
      <c r="W199" s="2" t="e">
        <f>_xlfn.XLOOKUP(A199,'[29]KSD auditees'!A:A,'[29]KSD auditees'!A:A)</f>
        <v>#N/A</v>
      </c>
    </row>
    <row r="200" spans="1:23" ht="27.75" customHeight="1" x14ac:dyDescent="0.25">
      <c r="A200" s="104">
        <v>1320</v>
      </c>
      <c r="B200" s="105" t="s">
        <v>100</v>
      </c>
      <c r="C200" s="106" t="s">
        <v>379</v>
      </c>
      <c r="D200" s="107" t="s">
        <v>1</v>
      </c>
      <c r="E200" s="107"/>
      <c r="F200" s="89" t="s">
        <v>436</v>
      </c>
      <c r="G200" s="89" t="s">
        <v>437</v>
      </c>
      <c r="H200" s="89" t="s">
        <v>571</v>
      </c>
      <c r="I200" s="89" t="s">
        <v>1</v>
      </c>
      <c r="J200" s="89" t="s">
        <v>447</v>
      </c>
      <c r="K200" s="89" t="s">
        <v>1</v>
      </c>
      <c r="L200" s="108" t="s">
        <v>436</v>
      </c>
      <c r="M200" s="109">
        <v>45382</v>
      </c>
      <c r="N200" s="109">
        <v>45443</v>
      </c>
      <c r="O200" s="110" t="s">
        <v>445</v>
      </c>
      <c r="P200" s="2" t="str">
        <f>_xlfn.XLOOKUP(A200,'[29]completed audits GR APP'!B:B,'[29]completed audits GR APP'!E:E)</f>
        <v>Public entities</v>
      </c>
      <c r="Q200" s="111" t="s">
        <v>441</v>
      </c>
      <c r="R200" s="2">
        <f>COUNTIFS('[29]CM findings'!A:A,A200,'[29]CM findings'!H:H,116)</f>
        <v>0</v>
      </c>
      <c r="S200" s="2">
        <v>1</v>
      </c>
      <c r="T200" s="2">
        <f>_xlfn.XLOOKUP(A200,'[29]completed audits GR APP'!B:B,'[29]completed audits GR APP'!B:B)</f>
        <v>1320</v>
      </c>
      <c r="V200" s="2">
        <v>1</v>
      </c>
      <c r="W200" s="2">
        <f>_xlfn.XLOOKUP(A200,'[29]KSD auditees'!A:A,'[29]KSD auditees'!A:A)</f>
        <v>1320</v>
      </c>
    </row>
    <row r="201" spans="1:23" ht="19.5" customHeight="1" x14ac:dyDescent="0.25">
      <c r="A201" s="104">
        <v>1066</v>
      </c>
      <c r="B201" s="105" t="s">
        <v>623</v>
      </c>
      <c r="C201" s="106" t="s">
        <v>367</v>
      </c>
      <c r="D201" s="107" t="s">
        <v>1</v>
      </c>
      <c r="E201" s="107"/>
      <c r="F201" s="89" t="s">
        <v>436</v>
      </c>
      <c r="G201" s="89" t="s">
        <v>437</v>
      </c>
      <c r="H201" s="89" t="s">
        <v>571</v>
      </c>
      <c r="I201" s="89" t="s">
        <v>1</v>
      </c>
      <c r="J201" s="89" t="s">
        <v>439</v>
      </c>
      <c r="K201" s="89" t="s">
        <v>1</v>
      </c>
      <c r="L201" s="108" t="s">
        <v>436</v>
      </c>
      <c r="M201" s="109">
        <v>45535</v>
      </c>
      <c r="N201" s="109" t="s">
        <v>1</v>
      </c>
      <c r="O201" s="110" t="s">
        <v>1</v>
      </c>
      <c r="P201" s="2" t="e">
        <f>_xlfn.XLOOKUP(A201,'[29]completed audits GR APP'!B:B,'[29]completed audits GR APP'!E:E)</f>
        <v>#N/A</v>
      </c>
      <c r="R201" s="2">
        <f>COUNTIFS('[29]CM findings'!A:A,A201,'[29]CM findings'!H:H,116)</f>
        <v>0</v>
      </c>
      <c r="T201" s="2" t="e">
        <f>_xlfn.XLOOKUP(A201,'[29]completed audits GR APP'!B:B,'[29]completed audits GR APP'!B:B)</f>
        <v>#N/A</v>
      </c>
      <c r="W201" s="2" t="e">
        <f>_xlfn.XLOOKUP(A201,'[29]KSD auditees'!A:A,'[29]KSD auditees'!A:A)</f>
        <v>#N/A</v>
      </c>
    </row>
    <row r="202" spans="1:23" ht="26.25" customHeight="1" x14ac:dyDescent="0.25">
      <c r="A202" s="104">
        <v>8</v>
      </c>
      <c r="B202" s="105" t="s">
        <v>624</v>
      </c>
      <c r="C202" s="106" t="s">
        <v>326</v>
      </c>
      <c r="D202" s="107" t="s">
        <v>1</v>
      </c>
      <c r="E202" s="107"/>
      <c r="F202" s="89" t="s">
        <v>436</v>
      </c>
      <c r="G202" s="89" t="s">
        <v>625</v>
      </c>
      <c r="H202" s="89" t="s">
        <v>625</v>
      </c>
      <c r="I202" s="89" t="s">
        <v>461</v>
      </c>
      <c r="J202" s="89" t="s">
        <v>1</v>
      </c>
      <c r="K202" s="89" t="s">
        <v>1</v>
      </c>
      <c r="L202" s="108" t="s">
        <v>436</v>
      </c>
      <c r="M202" s="109">
        <v>45443</v>
      </c>
      <c r="N202" s="109">
        <v>45504</v>
      </c>
      <c r="O202" s="110" t="s">
        <v>453</v>
      </c>
      <c r="P202" s="2" t="str">
        <f>_xlfn.XLOOKUP(A202,'[29]completed audits GR APP'!B:B,'[29]completed audits GR APP'!E:E)</f>
        <v>Departments</v>
      </c>
      <c r="Q202" s="111" t="s">
        <v>441</v>
      </c>
      <c r="R202" s="2">
        <f>COUNTIFS('[29]CM findings'!A:A,A202,'[29]CM findings'!H:H,116)</f>
        <v>0</v>
      </c>
      <c r="S202" s="2">
        <v>1</v>
      </c>
      <c r="T202" s="2">
        <f>_xlfn.XLOOKUP(A202,'[29]completed audits GR APP'!B:B,'[29]completed audits GR APP'!B:B)</f>
        <v>8</v>
      </c>
      <c r="W202" s="2" t="e">
        <f>_xlfn.XLOOKUP(A202,'[29]KSD auditees'!A:A,'[29]KSD auditees'!A:A)</f>
        <v>#N/A</v>
      </c>
    </row>
    <row r="203" spans="1:23" ht="26.25" customHeight="1" x14ac:dyDescent="0.25">
      <c r="A203" s="104">
        <v>1382</v>
      </c>
      <c r="B203" s="105" t="s">
        <v>626</v>
      </c>
      <c r="C203" s="106" t="s">
        <v>450</v>
      </c>
      <c r="D203" s="107" t="s">
        <v>1</v>
      </c>
      <c r="E203" s="107"/>
      <c r="F203" s="89" t="s">
        <v>436</v>
      </c>
      <c r="G203" s="89" t="s">
        <v>625</v>
      </c>
      <c r="H203" s="89" t="s">
        <v>625</v>
      </c>
      <c r="I203" s="89" t="s">
        <v>1</v>
      </c>
      <c r="J203" s="89" t="s">
        <v>1</v>
      </c>
      <c r="K203" s="89" t="s">
        <v>1</v>
      </c>
      <c r="L203" s="108" t="s">
        <v>436</v>
      </c>
      <c r="M203" s="109">
        <v>45443</v>
      </c>
      <c r="N203" s="109">
        <v>45504</v>
      </c>
      <c r="O203" s="110" t="s">
        <v>445</v>
      </c>
      <c r="P203" s="2" t="e">
        <f>_xlfn.XLOOKUP(A203,'[29]completed audits GR APP'!B:B,'[29]completed audits GR APP'!E:E)</f>
        <v>#N/A</v>
      </c>
      <c r="R203" s="2">
        <f>COUNTIFS('[29]CM findings'!A:A,A203,'[29]CM findings'!H:H,116)</f>
        <v>0</v>
      </c>
      <c r="T203" s="2" t="e">
        <f>_xlfn.XLOOKUP(A203,'[29]completed audits GR APP'!B:B,'[29]completed audits GR APP'!B:B)</f>
        <v>#N/A</v>
      </c>
      <c r="W203" s="2" t="e">
        <f>_xlfn.XLOOKUP(A203,'[29]KSD auditees'!A:A,'[29]KSD auditees'!A:A)</f>
        <v>#N/A</v>
      </c>
    </row>
    <row r="204" spans="1:23" ht="18.75" customHeight="1" x14ac:dyDescent="0.25">
      <c r="A204" s="104">
        <v>1511</v>
      </c>
      <c r="B204" s="105" t="s">
        <v>627</v>
      </c>
      <c r="C204" s="106" t="s">
        <v>450</v>
      </c>
      <c r="D204" s="107" t="s">
        <v>1</v>
      </c>
      <c r="E204" s="107"/>
      <c r="F204" s="89" t="s">
        <v>436</v>
      </c>
      <c r="G204" s="89" t="s">
        <v>625</v>
      </c>
      <c r="H204" s="89" t="s">
        <v>625</v>
      </c>
      <c r="I204" s="89" t="s">
        <v>1</v>
      </c>
      <c r="J204" s="89" t="s">
        <v>1</v>
      </c>
      <c r="K204" s="89" t="s">
        <v>1</v>
      </c>
      <c r="L204" s="108" t="s">
        <v>436</v>
      </c>
      <c r="M204" s="109" t="s">
        <v>1</v>
      </c>
      <c r="N204" s="109" t="s">
        <v>1</v>
      </c>
      <c r="O204" s="110" t="s">
        <v>1</v>
      </c>
      <c r="P204" s="2" t="e">
        <f>_xlfn.XLOOKUP(A204,'[29]completed audits GR APP'!B:B,'[29]completed audits GR APP'!E:E)</f>
        <v>#N/A</v>
      </c>
      <c r="R204" s="2">
        <f>COUNTIFS('[29]CM findings'!A:A,A204,'[29]CM findings'!H:H,116)</f>
        <v>0</v>
      </c>
      <c r="T204" s="2" t="e">
        <f>_xlfn.XLOOKUP(A204,'[29]completed audits GR APP'!B:B,'[29]completed audits GR APP'!B:B)</f>
        <v>#N/A</v>
      </c>
      <c r="W204" s="2" t="e">
        <f>_xlfn.XLOOKUP(A204,'[29]KSD auditees'!A:A,'[29]KSD auditees'!A:A)</f>
        <v>#N/A</v>
      </c>
    </row>
    <row r="205" spans="1:23" ht="27.75" customHeight="1" x14ac:dyDescent="0.25">
      <c r="A205" s="104">
        <v>1321</v>
      </c>
      <c r="B205" s="105" t="s">
        <v>35</v>
      </c>
      <c r="C205" s="106" t="s">
        <v>379</v>
      </c>
      <c r="D205" s="107" t="s">
        <v>1</v>
      </c>
      <c r="E205" s="107"/>
      <c r="F205" s="89" t="s">
        <v>436</v>
      </c>
      <c r="G205" s="89" t="s">
        <v>437</v>
      </c>
      <c r="H205" s="89" t="s">
        <v>625</v>
      </c>
      <c r="I205" s="89" t="s">
        <v>1</v>
      </c>
      <c r="J205" s="89" t="s">
        <v>447</v>
      </c>
      <c r="K205" s="89" t="s">
        <v>1</v>
      </c>
      <c r="L205" s="108" t="s">
        <v>436</v>
      </c>
      <c r="M205" s="109">
        <v>45382</v>
      </c>
      <c r="N205" s="109">
        <v>45443</v>
      </c>
      <c r="O205" s="110" t="s">
        <v>453</v>
      </c>
      <c r="P205" s="2" t="str">
        <f>_xlfn.XLOOKUP(A205,'[29]completed audits GR APP'!B:B,'[29]completed audits GR APP'!E:E)</f>
        <v>Public entities</v>
      </c>
      <c r="Q205" s="111" t="s">
        <v>441</v>
      </c>
      <c r="R205" s="2">
        <f>COUNTIFS('[29]CM findings'!A:A,A205,'[29]CM findings'!H:H,116)</f>
        <v>0</v>
      </c>
      <c r="S205" s="2">
        <v>1</v>
      </c>
      <c r="T205" s="2">
        <f>_xlfn.XLOOKUP(A205,'[29]completed audits GR APP'!B:B,'[29]completed audits GR APP'!B:B)</f>
        <v>1321</v>
      </c>
      <c r="V205" s="2">
        <v>1</v>
      </c>
      <c r="W205" s="2">
        <f>_xlfn.XLOOKUP(A205,'[29]KSD auditees'!A:A,'[29]KSD auditees'!A:A)</f>
        <v>1321</v>
      </c>
    </row>
    <row r="206" spans="1:23" ht="26.25" customHeight="1" x14ac:dyDescent="0.25">
      <c r="A206" s="104">
        <v>233</v>
      </c>
      <c r="B206" s="105" t="s">
        <v>628</v>
      </c>
      <c r="C206" s="106" t="s">
        <v>326</v>
      </c>
      <c r="D206" s="107" t="s">
        <v>1</v>
      </c>
      <c r="E206" s="107"/>
      <c r="F206" s="89" t="s">
        <v>436</v>
      </c>
      <c r="G206" s="89" t="s">
        <v>625</v>
      </c>
      <c r="H206" s="89" t="s">
        <v>625</v>
      </c>
      <c r="I206" s="89" t="s">
        <v>156</v>
      </c>
      <c r="J206" s="89" t="s">
        <v>1</v>
      </c>
      <c r="K206" s="89" t="s">
        <v>1</v>
      </c>
      <c r="L206" s="108" t="s">
        <v>436</v>
      </c>
      <c r="M206" s="109">
        <v>45443</v>
      </c>
      <c r="N206" s="109">
        <v>45504</v>
      </c>
      <c r="O206" s="110" t="s">
        <v>453</v>
      </c>
      <c r="P206" s="2" t="str">
        <f>_xlfn.XLOOKUP(A206,'[29]completed audits GR APP'!B:B,'[29]completed audits GR APP'!E:E)</f>
        <v>Departments</v>
      </c>
      <c r="Q206" s="111" t="s">
        <v>441</v>
      </c>
      <c r="R206" s="2">
        <f>COUNTIFS('[29]CM findings'!A:A,A206,'[29]CM findings'!H:H,116)</f>
        <v>0</v>
      </c>
      <c r="S206" s="2">
        <v>1</v>
      </c>
      <c r="T206" s="2">
        <f>_xlfn.XLOOKUP(A206,'[29]completed audits GR APP'!B:B,'[29]completed audits GR APP'!B:B)</f>
        <v>233</v>
      </c>
      <c r="V206" s="2">
        <v>1</v>
      </c>
      <c r="W206" s="2">
        <f>_xlfn.XLOOKUP(A206,'[29]KSD auditees'!A:A,'[29]KSD auditees'!A:A)</f>
        <v>233</v>
      </c>
    </row>
    <row r="207" spans="1:23" ht="18.75" customHeight="1" x14ac:dyDescent="0.25">
      <c r="A207" s="104">
        <v>1359</v>
      </c>
      <c r="B207" s="105" t="s">
        <v>629</v>
      </c>
      <c r="C207" s="106" t="s">
        <v>450</v>
      </c>
      <c r="D207" s="107" t="s">
        <v>1</v>
      </c>
      <c r="E207" s="107"/>
      <c r="F207" s="89" t="s">
        <v>436</v>
      </c>
      <c r="G207" s="89" t="s">
        <v>625</v>
      </c>
      <c r="H207" s="89" t="s">
        <v>625</v>
      </c>
      <c r="I207" s="89" t="s">
        <v>1</v>
      </c>
      <c r="J207" s="89" t="s">
        <v>1</v>
      </c>
      <c r="K207" s="89" t="s">
        <v>1</v>
      </c>
      <c r="L207" s="108" t="s">
        <v>436</v>
      </c>
      <c r="M207" s="109">
        <v>45443</v>
      </c>
      <c r="N207" s="109">
        <v>45504</v>
      </c>
      <c r="O207" s="110" t="s">
        <v>26</v>
      </c>
      <c r="P207" s="2" t="str">
        <f>_xlfn.XLOOKUP(A207,'[29]completed audits GR APP'!B:B,'[29]completed audits GR APP'!E:E)</f>
        <v>Public entities</v>
      </c>
      <c r="Q207" s="111" t="s">
        <v>441</v>
      </c>
      <c r="R207" s="2">
        <f>COUNTIFS('[29]CM findings'!A:A,A207,'[29]CM findings'!H:H,116)</f>
        <v>0</v>
      </c>
      <c r="S207" s="2">
        <v>1</v>
      </c>
      <c r="T207" s="2">
        <f>_xlfn.XLOOKUP(A207,'[29]completed audits GR APP'!B:B,'[29]completed audits GR APP'!B:B)</f>
        <v>1359</v>
      </c>
      <c r="W207" s="2" t="e">
        <f>_xlfn.XLOOKUP(A207,'[29]KSD auditees'!A:A,'[29]KSD auditees'!A:A)</f>
        <v>#N/A</v>
      </c>
    </row>
    <row r="208" spans="1:23" ht="43.5" customHeight="1" x14ac:dyDescent="0.25">
      <c r="A208" s="104">
        <v>108</v>
      </c>
      <c r="B208" s="105" t="s">
        <v>630</v>
      </c>
      <c r="C208" s="106" t="s">
        <v>326</v>
      </c>
      <c r="D208" s="107" t="s">
        <v>1</v>
      </c>
      <c r="E208" s="107"/>
      <c r="F208" s="89" t="s">
        <v>436</v>
      </c>
      <c r="G208" s="89" t="s">
        <v>625</v>
      </c>
      <c r="H208" s="89" t="s">
        <v>625</v>
      </c>
      <c r="I208" s="89" t="s">
        <v>458</v>
      </c>
      <c r="J208" s="89" t="s">
        <v>1</v>
      </c>
      <c r="K208" s="89" t="s">
        <v>1</v>
      </c>
      <c r="L208" s="108" t="s">
        <v>436</v>
      </c>
      <c r="M208" s="109">
        <v>45443</v>
      </c>
      <c r="N208" s="109">
        <v>45504</v>
      </c>
      <c r="O208" s="110" t="s">
        <v>453</v>
      </c>
      <c r="P208" s="2" t="str">
        <f>_xlfn.XLOOKUP(A208,'[29]completed audits GR APP'!B:B,'[29]completed audits GR APP'!E:E)</f>
        <v>Departments</v>
      </c>
      <c r="Q208" s="111" t="s">
        <v>441</v>
      </c>
      <c r="R208" s="2">
        <f>COUNTIFS('[29]CM findings'!A:A,A208,'[29]CM findings'!H:H,116)</f>
        <v>0</v>
      </c>
      <c r="S208" s="2">
        <v>1</v>
      </c>
      <c r="T208" s="2">
        <f>_xlfn.XLOOKUP(A208,'[29]completed audits GR APP'!B:B,'[29]completed audits GR APP'!B:B)</f>
        <v>108</v>
      </c>
      <c r="V208" s="2">
        <v>1</v>
      </c>
      <c r="W208" s="2">
        <f>_xlfn.XLOOKUP(A208,'[29]KSD auditees'!A:A,'[29]KSD auditees'!A:A)</f>
        <v>108</v>
      </c>
    </row>
    <row r="209" spans="1:23" ht="18.75" customHeight="1" x14ac:dyDescent="0.25">
      <c r="A209" s="104">
        <v>115</v>
      </c>
      <c r="B209" s="105" t="s">
        <v>384</v>
      </c>
      <c r="C209" s="106" t="s">
        <v>326</v>
      </c>
      <c r="D209" s="107" t="s">
        <v>1</v>
      </c>
      <c r="E209" s="107"/>
      <c r="F209" s="89" t="s">
        <v>436</v>
      </c>
      <c r="G209" s="89" t="s">
        <v>625</v>
      </c>
      <c r="H209" s="89" t="s">
        <v>625</v>
      </c>
      <c r="I209" s="89" t="s">
        <v>28</v>
      </c>
      <c r="J209" s="89" t="s">
        <v>1</v>
      </c>
      <c r="K209" s="89" t="s">
        <v>1</v>
      </c>
      <c r="L209" s="108" t="s">
        <v>436</v>
      </c>
      <c r="M209" s="109">
        <v>45443</v>
      </c>
      <c r="N209" s="109">
        <v>45504</v>
      </c>
      <c r="O209" s="110" t="s">
        <v>26</v>
      </c>
      <c r="P209" s="2" t="str">
        <f>_xlfn.XLOOKUP(A209,'[29]completed audits GR APP'!B:B,'[29]completed audits GR APP'!E:E)</f>
        <v>Departments</v>
      </c>
      <c r="Q209" s="111" t="s">
        <v>441</v>
      </c>
      <c r="R209" s="2">
        <f>COUNTIFS('[29]CM findings'!A:A,A209,'[29]CM findings'!H:H,116)</f>
        <v>0</v>
      </c>
      <c r="S209" s="2">
        <v>1</v>
      </c>
      <c r="T209" s="2">
        <f>_xlfn.XLOOKUP(A209,'[29]completed audits GR APP'!B:B,'[29]completed audits GR APP'!B:B)</f>
        <v>115</v>
      </c>
      <c r="V209" s="2">
        <v>1</v>
      </c>
      <c r="W209" s="2">
        <f>_xlfn.XLOOKUP(A209,'[29]KSD auditees'!A:A,'[29]KSD auditees'!A:A)</f>
        <v>115</v>
      </c>
    </row>
    <row r="210" spans="1:23" ht="26.25" customHeight="1" x14ac:dyDescent="0.25">
      <c r="A210" s="104">
        <v>1572</v>
      </c>
      <c r="B210" s="105" t="s">
        <v>631</v>
      </c>
      <c r="C210" s="106" t="s">
        <v>325</v>
      </c>
      <c r="D210" s="107" t="s">
        <v>1</v>
      </c>
      <c r="E210" s="107"/>
      <c r="F210" s="89" t="s">
        <v>436</v>
      </c>
      <c r="G210" s="89" t="s">
        <v>625</v>
      </c>
      <c r="H210" s="89" t="s">
        <v>625</v>
      </c>
      <c r="I210" s="89" t="s">
        <v>1</v>
      </c>
      <c r="J210" s="89" t="s">
        <v>1</v>
      </c>
      <c r="K210" s="89" t="s">
        <v>1</v>
      </c>
      <c r="L210" s="108" t="s">
        <v>436</v>
      </c>
      <c r="M210" s="109">
        <v>45443</v>
      </c>
      <c r="N210" s="109">
        <v>45504</v>
      </c>
      <c r="O210" s="110" t="s">
        <v>445</v>
      </c>
      <c r="P210" s="2" t="e">
        <f>_xlfn.XLOOKUP(A210,'[29]completed audits GR APP'!B:B,'[29]completed audits GR APP'!E:E)</f>
        <v>#N/A</v>
      </c>
      <c r="R210" s="2">
        <f>COUNTIFS('[29]CM findings'!A:A,A210,'[29]CM findings'!H:H,116)</f>
        <v>0</v>
      </c>
      <c r="T210" s="2" t="e">
        <f>_xlfn.XLOOKUP(A210,'[29]completed audits GR APP'!B:B,'[29]completed audits GR APP'!B:B)</f>
        <v>#N/A</v>
      </c>
      <c r="W210" s="2" t="e">
        <f>_xlfn.XLOOKUP(A210,'[29]KSD auditees'!A:A,'[29]KSD auditees'!A:A)</f>
        <v>#N/A</v>
      </c>
    </row>
    <row r="211" spans="1:23" ht="26.25" customHeight="1" x14ac:dyDescent="0.25">
      <c r="A211" s="104">
        <v>1356</v>
      </c>
      <c r="B211" s="105" t="s">
        <v>632</v>
      </c>
      <c r="C211" s="106" t="s">
        <v>450</v>
      </c>
      <c r="D211" s="107" t="s">
        <v>1</v>
      </c>
      <c r="E211" s="107"/>
      <c r="F211" s="89" t="s">
        <v>436</v>
      </c>
      <c r="G211" s="89" t="s">
        <v>625</v>
      </c>
      <c r="H211" s="89" t="s">
        <v>625</v>
      </c>
      <c r="I211" s="89" t="s">
        <v>1</v>
      </c>
      <c r="J211" s="89" t="s">
        <v>1</v>
      </c>
      <c r="K211" s="89" t="s">
        <v>1</v>
      </c>
      <c r="L211" s="108" t="s">
        <v>436</v>
      </c>
      <c r="M211" s="109">
        <v>45443</v>
      </c>
      <c r="N211" s="109">
        <v>45504</v>
      </c>
      <c r="O211" s="110" t="s">
        <v>445</v>
      </c>
      <c r="P211" s="2" t="e">
        <f>_xlfn.XLOOKUP(A211,'[29]completed audits GR APP'!B:B,'[29]completed audits GR APP'!E:E)</f>
        <v>#N/A</v>
      </c>
      <c r="R211" s="2">
        <f>COUNTIFS('[29]CM findings'!A:A,A211,'[29]CM findings'!H:H,116)</f>
        <v>0</v>
      </c>
      <c r="T211" s="2" t="e">
        <f>_xlfn.XLOOKUP(A211,'[29]completed audits GR APP'!B:B,'[29]completed audits GR APP'!B:B)</f>
        <v>#N/A</v>
      </c>
      <c r="W211" s="2" t="e">
        <f>_xlfn.XLOOKUP(A211,'[29]KSD auditees'!A:A,'[29]KSD auditees'!A:A)</f>
        <v>#N/A</v>
      </c>
    </row>
    <row r="212" spans="1:23" ht="27" customHeight="1" x14ac:dyDescent="0.25">
      <c r="A212" s="104">
        <v>155</v>
      </c>
      <c r="B212" s="105" t="s">
        <v>633</v>
      </c>
      <c r="C212" s="106" t="s">
        <v>450</v>
      </c>
      <c r="D212" s="107" t="s">
        <v>1</v>
      </c>
      <c r="E212" s="107"/>
      <c r="F212" s="89" t="s">
        <v>436</v>
      </c>
      <c r="G212" s="89" t="s">
        <v>625</v>
      </c>
      <c r="H212" s="89" t="s">
        <v>625</v>
      </c>
      <c r="I212" s="89" t="s">
        <v>1</v>
      </c>
      <c r="J212" s="89" t="s">
        <v>1</v>
      </c>
      <c r="K212" s="89" t="s">
        <v>1</v>
      </c>
      <c r="L212" s="108" t="s">
        <v>436</v>
      </c>
      <c r="M212" s="109">
        <v>45443</v>
      </c>
      <c r="N212" s="109">
        <v>45504</v>
      </c>
      <c r="O212" s="110" t="s">
        <v>453</v>
      </c>
      <c r="P212" s="2" t="str">
        <f>_xlfn.XLOOKUP(A212,'[29]completed audits GR APP'!B:B,'[29]completed audits GR APP'!E:E)</f>
        <v>Public entities</v>
      </c>
      <c r="Q212" s="111" t="s">
        <v>441</v>
      </c>
      <c r="R212" s="2">
        <f>COUNTIFS('[29]CM findings'!A:A,A212,'[29]CM findings'!H:H,116)</f>
        <v>0</v>
      </c>
      <c r="S212" s="2">
        <v>1</v>
      </c>
      <c r="T212" s="2">
        <f>_xlfn.XLOOKUP(A212,'[29]completed audits GR APP'!B:B,'[29]completed audits GR APP'!B:B)</f>
        <v>155</v>
      </c>
      <c r="W212" s="2" t="e">
        <f>_xlfn.XLOOKUP(A212,'[29]KSD auditees'!A:A,'[29]KSD auditees'!A:A)</f>
        <v>#N/A</v>
      </c>
    </row>
    <row r="213" spans="1:23" ht="26.25" customHeight="1" x14ac:dyDescent="0.25">
      <c r="A213" s="104">
        <v>1355</v>
      </c>
      <c r="B213" s="105" t="s">
        <v>634</v>
      </c>
      <c r="C213" s="106" t="s">
        <v>450</v>
      </c>
      <c r="D213" s="107" t="s">
        <v>1</v>
      </c>
      <c r="E213" s="107"/>
      <c r="F213" s="89" t="s">
        <v>436</v>
      </c>
      <c r="G213" s="89" t="s">
        <v>625</v>
      </c>
      <c r="H213" s="89" t="s">
        <v>625</v>
      </c>
      <c r="I213" s="89" t="s">
        <v>1</v>
      </c>
      <c r="J213" s="89" t="s">
        <v>1</v>
      </c>
      <c r="K213" s="89" t="s">
        <v>1</v>
      </c>
      <c r="L213" s="108" t="s">
        <v>436</v>
      </c>
      <c r="M213" s="109">
        <v>45443</v>
      </c>
      <c r="N213" s="109">
        <v>45504</v>
      </c>
      <c r="O213" s="110" t="s">
        <v>453</v>
      </c>
      <c r="P213" s="2" t="str">
        <f>_xlfn.XLOOKUP(A213,'[29]completed audits GR APP'!B:B,'[29]completed audits GR APP'!E:E)</f>
        <v>Public entities</v>
      </c>
      <c r="Q213" s="111" t="s">
        <v>441</v>
      </c>
      <c r="R213" s="2">
        <f>COUNTIFS('[29]CM findings'!A:A,A213,'[29]CM findings'!H:H,116)</f>
        <v>0</v>
      </c>
      <c r="S213" s="2">
        <v>1</v>
      </c>
      <c r="T213" s="2">
        <f>_xlfn.XLOOKUP(A213,'[29]completed audits GR APP'!B:B,'[29]completed audits GR APP'!B:B)</f>
        <v>1355</v>
      </c>
      <c r="W213" s="2" t="e">
        <f>_xlfn.XLOOKUP(A213,'[29]KSD auditees'!A:A,'[29]KSD auditees'!A:A)</f>
        <v>#N/A</v>
      </c>
    </row>
    <row r="214" spans="1:23" ht="27" customHeight="1" x14ac:dyDescent="0.25">
      <c r="A214" s="104">
        <v>179</v>
      </c>
      <c r="B214" s="105" t="s">
        <v>344</v>
      </c>
      <c r="C214" s="106" t="s">
        <v>326</v>
      </c>
      <c r="D214" s="107" t="s">
        <v>1</v>
      </c>
      <c r="E214" s="107"/>
      <c r="F214" s="89" t="s">
        <v>436</v>
      </c>
      <c r="G214" s="89" t="s">
        <v>625</v>
      </c>
      <c r="H214" s="89" t="s">
        <v>625</v>
      </c>
      <c r="I214" s="89" t="s">
        <v>151</v>
      </c>
      <c r="J214" s="89" t="s">
        <v>1</v>
      </c>
      <c r="K214" s="89" t="s">
        <v>1</v>
      </c>
      <c r="L214" s="108" t="s">
        <v>436</v>
      </c>
      <c r="M214" s="109">
        <v>45443</v>
      </c>
      <c r="N214" s="109">
        <v>45504</v>
      </c>
      <c r="O214" s="110" t="s">
        <v>453</v>
      </c>
      <c r="P214" s="2" t="str">
        <f>_xlfn.XLOOKUP(A214,'[29]completed audits GR APP'!B:B,'[29]completed audits GR APP'!E:E)</f>
        <v>Departments</v>
      </c>
      <c r="Q214" s="111" t="s">
        <v>441</v>
      </c>
      <c r="R214" s="2">
        <f>COUNTIFS('[29]CM findings'!A:A,A214,'[29]CM findings'!H:H,116)</f>
        <v>0</v>
      </c>
      <c r="S214" s="2">
        <v>1</v>
      </c>
      <c r="T214" s="2">
        <f>_xlfn.XLOOKUP(A214,'[29]completed audits GR APP'!B:B,'[29]completed audits GR APP'!B:B)</f>
        <v>179</v>
      </c>
      <c r="V214" s="2">
        <v>1</v>
      </c>
      <c r="W214" s="2">
        <f>_xlfn.XLOOKUP(A214,'[29]KSD auditees'!A:A,'[29]KSD auditees'!A:A)</f>
        <v>179</v>
      </c>
    </row>
    <row r="215" spans="1:23" ht="26.25" customHeight="1" x14ac:dyDescent="0.25">
      <c r="A215" s="104">
        <v>1358</v>
      </c>
      <c r="B215" s="105" t="s">
        <v>635</v>
      </c>
      <c r="C215" s="106" t="s">
        <v>450</v>
      </c>
      <c r="D215" s="107" t="s">
        <v>1</v>
      </c>
      <c r="E215" s="107"/>
      <c r="F215" s="89" t="s">
        <v>436</v>
      </c>
      <c r="G215" s="89" t="s">
        <v>625</v>
      </c>
      <c r="H215" s="89" t="s">
        <v>625</v>
      </c>
      <c r="I215" s="89" t="s">
        <v>1</v>
      </c>
      <c r="J215" s="89" t="s">
        <v>1</v>
      </c>
      <c r="K215" s="89" t="s">
        <v>1</v>
      </c>
      <c r="L215" s="108" t="s">
        <v>436</v>
      </c>
      <c r="M215" s="109">
        <v>45443</v>
      </c>
      <c r="N215" s="109">
        <v>45504</v>
      </c>
      <c r="O215" s="110" t="s">
        <v>445</v>
      </c>
      <c r="P215" s="2" t="e">
        <f>_xlfn.XLOOKUP(A215,'[29]completed audits GR APP'!B:B,'[29]completed audits GR APP'!E:E)</f>
        <v>#N/A</v>
      </c>
      <c r="R215" s="2">
        <f>COUNTIFS('[29]CM findings'!A:A,A215,'[29]CM findings'!H:H,116)</f>
        <v>0</v>
      </c>
      <c r="T215" s="2" t="e">
        <f>_xlfn.XLOOKUP(A215,'[29]completed audits GR APP'!B:B,'[29]completed audits GR APP'!B:B)</f>
        <v>#N/A</v>
      </c>
      <c r="W215" s="2" t="e">
        <f>_xlfn.XLOOKUP(A215,'[29]KSD auditees'!A:A,'[29]KSD auditees'!A:A)</f>
        <v>#N/A</v>
      </c>
    </row>
    <row r="216" spans="1:23" ht="27" customHeight="1" x14ac:dyDescent="0.25">
      <c r="A216" s="104">
        <v>1322</v>
      </c>
      <c r="B216" s="105" t="s">
        <v>65</v>
      </c>
      <c r="C216" s="106" t="s">
        <v>379</v>
      </c>
      <c r="D216" s="107" t="s">
        <v>1</v>
      </c>
      <c r="E216" s="107"/>
      <c r="F216" s="89" t="s">
        <v>436</v>
      </c>
      <c r="G216" s="89" t="s">
        <v>437</v>
      </c>
      <c r="H216" s="89" t="s">
        <v>625</v>
      </c>
      <c r="I216" s="89" t="s">
        <v>28</v>
      </c>
      <c r="J216" s="89" t="s">
        <v>447</v>
      </c>
      <c r="K216" s="89" t="s">
        <v>1</v>
      </c>
      <c r="L216" s="108" t="s">
        <v>436</v>
      </c>
      <c r="M216" s="109">
        <v>45382</v>
      </c>
      <c r="N216" s="109">
        <v>45443</v>
      </c>
      <c r="O216" s="110" t="s">
        <v>26</v>
      </c>
      <c r="P216" s="2" t="str">
        <f>_xlfn.XLOOKUP(A216,'[29]completed audits GR APP'!B:B,'[29]completed audits GR APP'!E:E)</f>
        <v>Public entities</v>
      </c>
      <c r="Q216" s="111" t="s">
        <v>441</v>
      </c>
      <c r="R216" s="2">
        <f>COUNTIFS('[29]CM findings'!A:A,A216,'[29]CM findings'!H:H,116)</f>
        <v>0</v>
      </c>
      <c r="S216" s="2">
        <v>1</v>
      </c>
      <c r="T216" s="2">
        <f>_xlfn.XLOOKUP(A216,'[29]completed audits GR APP'!B:B,'[29]completed audits GR APP'!B:B)</f>
        <v>1322</v>
      </c>
      <c r="V216" s="2">
        <v>1</v>
      </c>
      <c r="W216" s="2">
        <f>_xlfn.XLOOKUP(A216,'[29]KSD auditees'!A:A,'[29]KSD auditees'!A:A)</f>
        <v>1322</v>
      </c>
    </row>
    <row r="217" spans="1:23" ht="27.75" customHeight="1" x14ac:dyDescent="0.25">
      <c r="A217" s="104">
        <v>1323</v>
      </c>
      <c r="B217" s="105" t="s">
        <v>66</v>
      </c>
      <c r="C217" s="106" t="s">
        <v>379</v>
      </c>
      <c r="D217" s="107" t="s">
        <v>1</v>
      </c>
      <c r="E217" s="107"/>
      <c r="F217" s="89" t="s">
        <v>436</v>
      </c>
      <c r="G217" s="89" t="s">
        <v>437</v>
      </c>
      <c r="H217" s="89" t="s">
        <v>625</v>
      </c>
      <c r="I217" s="89" t="s">
        <v>1</v>
      </c>
      <c r="J217" s="89" t="s">
        <v>447</v>
      </c>
      <c r="K217" s="89" t="s">
        <v>1</v>
      </c>
      <c r="L217" s="108" t="s">
        <v>436</v>
      </c>
      <c r="M217" s="109">
        <v>45383</v>
      </c>
      <c r="N217" s="109">
        <v>45443</v>
      </c>
      <c r="O217" s="110" t="s">
        <v>453</v>
      </c>
      <c r="P217" s="2" t="str">
        <f>_xlfn.XLOOKUP(A217,'[29]completed audits GR APP'!B:B,'[29]completed audits GR APP'!E:E)</f>
        <v>Public entities</v>
      </c>
      <c r="Q217" s="112" t="s">
        <v>40</v>
      </c>
      <c r="R217" s="2">
        <f>COUNTIFS('[29]CM findings'!A:A,A217,'[29]CM findings'!H:H,116)</f>
        <v>1</v>
      </c>
      <c r="S217" s="2">
        <v>1</v>
      </c>
      <c r="T217" s="2">
        <f>_xlfn.XLOOKUP(A217,'[29]completed audits GR APP'!B:B,'[29]completed audits GR APP'!B:B)</f>
        <v>1323</v>
      </c>
      <c r="V217" s="2">
        <v>1</v>
      </c>
      <c r="W217" s="2">
        <f>_xlfn.XLOOKUP(A217,'[29]KSD auditees'!A:A,'[29]KSD auditees'!A:A)</f>
        <v>1323</v>
      </c>
    </row>
    <row r="218" spans="1:23" ht="18.75" customHeight="1" x14ac:dyDescent="0.25">
      <c r="A218" s="104">
        <v>1544</v>
      </c>
      <c r="B218" s="105" t="s">
        <v>1534</v>
      </c>
      <c r="C218" s="106" t="s">
        <v>450</v>
      </c>
      <c r="D218" s="107" t="s">
        <v>1</v>
      </c>
      <c r="E218" s="107"/>
      <c r="F218" s="89" t="s">
        <v>436</v>
      </c>
      <c r="G218" s="89" t="s">
        <v>625</v>
      </c>
      <c r="H218" s="89" t="s">
        <v>625</v>
      </c>
      <c r="I218" s="89" t="s">
        <v>1</v>
      </c>
      <c r="J218" s="89" t="s">
        <v>1</v>
      </c>
      <c r="K218" s="89" t="s">
        <v>1</v>
      </c>
      <c r="L218" s="108" t="s">
        <v>436</v>
      </c>
      <c r="M218" s="109" t="s">
        <v>1</v>
      </c>
      <c r="N218" s="109" t="s">
        <v>1</v>
      </c>
      <c r="O218" s="110" t="s">
        <v>1</v>
      </c>
      <c r="P218" s="2" t="e">
        <f>_xlfn.XLOOKUP(A218,'[29]completed audits GR APP'!B:B,'[29]completed audits GR APP'!E:E)</f>
        <v>#N/A</v>
      </c>
      <c r="R218" s="2">
        <f>COUNTIFS('[29]CM findings'!A:A,A218,'[29]CM findings'!H:H,116)</f>
        <v>0</v>
      </c>
      <c r="T218" s="2" t="e">
        <f>_xlfn.XLOOKUP(A218,'[29]completed audits GR APP'!B:B,'[29]completed audits GR APP'!B:B)</f>
        <v>#N/A</v>
      </c>
      <c r="W218" s="2" t="e">
        <f>_xlfn.XLOOKUP(A218,'[29]KSD auditees'!A:A,'[29]KSD auditees'!A:A)</f>
        <v>#N/A</v>
      </c>
    </row>
    <row r="219" spans="1:23" ht="26.25" customHeight="1" x14ac:dyDescent="0.25">
      <c r="A219" s="104">
        <v>1381</v>
      </c>
      <c r="B219" s="105" t="s">
        <v>637</v>
      </c>
      <c r="C219" s="106" t="s">
        <v>450</v>
      </c>
      <c r="D219" s="107" t="s">
        <v>1</v>
      </c>
      <c r="E219" s="107"/>
      <c r="F219" s="89" t="s">
        <v>436</v>
      </c>
      <c r="G219" s="89" t="s">
        <v>625</v>
      </c>
      <c r="H219" s="89" t="s">
        <v>625</v>
      </c>
      <c r="I219" s="89" t="s">
        <v>1</v>
      </c>
      <c r="J219" s="89" t="s">
        <v>1</v>
      </c>
      <c r="K219" s="89" t="s">
        <v>1</v>
      </c>
      <c r="L219" s="108" t="s">
        <v>436</v>
      </c>
      <c r="M219" s="109">
        <v>45443</v>
      </c>
      <c r="N219" s="109">
        <v>45504</v>
      </c>
      <c r="O219" s="110" t="s">
        <v>445</v>
      </c>
      <c r="P219" s="2" t="e">
        <f>_xlfn.XLOOKUP(A219,'[29]completed audits GR APP'!B:B,'[29]completed audits GR APP'!E:E)</f>
        <v>#N/A</v>
      </c>
      <c r="R219" s="2">
        <f>COUNTIFS('[29]CM findings'!A:A,A219,'[29]CM findings'!H:H,116)</f>
        <v>0</v>
      </c>
      <c r="T219" s="2" t="e">
        <f>_xlfn.XLOOKUP(A219,'[29]completed audits GR APP'!B:B,'[29]completed audits GR APP'!B:B)</f>
        <v>#N/A</v>
      </c>
      <c r="W219" s="2" t="e">
        <f>_xlfn.XLOOKUP(A219,'[29]KSD auditees'!A:A,'[29]KSD auditees'!A:A)</f>
        <v>#N/A</v>
      </c>
    </row>
    <row r="220" spans="1:23" ht="18.75" customHeight="1" x14ac:dyDescent="0.25">
      <c r="A220" s="104">
        <v>1145</v>
      </c>
      <c r="B220" s="105" t="s">
        <v>638</v>
      </c>
      <c r="C220" s="106" t="s">
        <v>450</v>
      </c>
      <c r="D220" s="107" t="s">
        <v>1</v>
      </c>
      <c r="E220" s="107"/>
      <c r="F220" s="89" t="s">
        <v>436</v>
      </c>
      <c r="G220" s="89" t="s">
        <v>625</v>
      </c>
      <c r="H220" s="89" t="s">
        <v>625</v>
      </c>
      <c r="I220" s="89" t="s">
        <v>1</v>
      </c>
      <c r="J220" s="89" t="s">
        <v>1</v>
      </c>
      <c r="K220" s="89" t="s">
        <v>1</v>
      </c>
      <c r="L220" s="108" t="s">
        <v>436</v>
      </c>
      <c r="M220" s="109">
        <v>45443</v>
      </c>
      <c r="N220" s="109">
        <v>45509</v>
      </c>
      <c r="O220" s="110" t="s">
        <v>26</v>
      </c>
      <c r="P220" s="2" t="str">
        <f>_xlfn.XLOOKUP(A220,'[29]completed audits GR APP'!B:B,'[29]completed audits GR APP'!E:E)</f>
        <v>Public entities</v>
      </c>
      <c r="Q220" s="111" t="s">
        <v>441</v>
      </c>
      <c r="R220" s="2">
        <f>COUNTIFS('[29]CM findings'!A:A,A220,'[29]CM findings'!H:H,116)</f>
        <v>0</v>
      </c>
      <c r="S220" s="2">
        <v>1</v>
      </c>
      <c r="T220" s="2">
        <f>_xlfn.XLOOKUP(A220,'[29]completed audits GR APP'!B:B,'[29]completed audits GR APP'!B:B)</f>
        <v>1145</v>
      </c>
      <c r="W220" s="2" t="e">
        <f>_xlfn.XLOOKUP(A220,'[29]KSD auditees'!A:A,'[29]KSD auditees'!A:A)</f>
        <v>#N/A</v>
      </c>
    </row>
    <row r="221" spans="1:23" ht="26.25" customHeight="1" x14ac:dyDescent="0.25">
      <c r="A221" s="104">
        <v>223</v>
      </c>
      <c r="B221" s="105" t="s">
        <v>639</v>
      </c>
      <c r="C221" s="106" t="s">
        <v>325</v>
      </c>
      <c r="D221" s="107" t="s">
        <v>1</v>
      </c>
      <c r="E221" s="107"/>
      <c r="F221" s="89" t="s">
        <v>436</v>
      </c>
      <c r="G221" s="89" t="s">
        <v>625</v>
      </c>
      <c r="H221" s="89" t="s">
        <v>625</v>
      </c>
      <c r="I221" s="89" t="s">
        <v>1</v>
      </c>
      <c r="J221" s="89" t="s">
        <v>1</v>
      </c>
      <c r="K221" s="89" t="s">
        <v>1</v>
      </c>
      <c r="L221" s="108" t="s">
        <v>436</v>
      </c>
      <c r="M221" s="109">
        <v>45443</v>
      </c>
      <c r="N221" s="109">
        <v>45504</v>
      </c>
      <c r="O221" s="110" t="s">
        <v>445</v>
      </c>
      <c r="P221" s="2" t="str">
        <f>_xlfn.XLOOKUP(A221,'[29]completed audits GR APP'!B:B,'[29]completed audits GR APP'!E:E)</f>
        <v>Public entities</v>
      </c>
      <c r="Q221" s="111" t="s">
        <v>441</v>
      </c>
      <c r="R221" s="2">
        <f>COUNTIFS('[29]CM findings'!A:A,A221,'[29]CM findings'!H:H,116)</f>
        <v>0</v>
      </c>
      <c r="S221" s="2">
        <v>1</v>
      </c>
      <c r="T221" s="2">
        <f>_xlfn.XLOOKUP(A221,'[29]completed audits GR APP'!B:B,'[29]completed audits GR APP'!B:B)</f>
        <v>223</v>
      </c>
      <c r="W221" s="2" t="e">
        <f>_xlfn.XLOOKUP(A221,'[29]KSD auditees'!A:A,'[29]KSD auditees'!A:A)</f>
        <v>#N/A</v>
      </c>
    </row>
    <row r="222" spans="1:23" ht="27" customHeight="1" x14ac:dyDescent="0.25">
      <c r="A222" s="104">
        <v>226</v>
      </c>
      <c r="B222" s="105" t="s">
        <v>640</v>
      </c>
      <c r="C222" s="106" t="s">
        <v>325</v>
      </c>
      <c r="D222" s="107" t="s">
        <v>1</v>
      </c>
      <c r="E222" s="107"/>
      <c r="F222" s="89" t="s">
        <v>436</v>
      </c>
      <c r="G222" s="89" t="s">
        <v>625</v>
      </c>
      <c r="H222" s="89" t="s">
        <v>625</v>
      </c>
      <c r="I222" s="89" t="s">
        <v>1</v>
      </c>
      <c r="J222" s="89" t="s">
        <v>1</v>
      </c>
      <c r="K222" s="89" t="s">
        <v>1</v>
      </c>
      <c r="L222" s="108" t="s">
        <v>436</v>
      </c>
      <c r="M222" s="109">
        <v>45443</v>
      </c>
      <c r="N222" s="109">
        <v>45504</v>
      </c>
      <c r="O222" s="110" t="s">
        <v>445</v>
      </c>
      <c r="P222" s="2" t="str">
        <f>_xlfn.XLOOKUP(A222,'[29]completed audits GR APP'!B:B,'[29]completed audits GR APP'!E:E)</f>
        <v>Public entities</v>
      </c>
      <c r="Q222" s="111" t="s">
        <v>441</v>
      </c>
      <c r="R222" s="2">
        <f>COUNTIFS('[29]CM findings'!A:A,A222,'[29]CM findings'!H:H,116)</f>
        <v>0</v>
      </c>
      <c r="S222" s="2">
        <v>1</v>
      </c>
      <c r="T222" s="2">
        <f>_xlfn.XLOOKUP(A222,'[29]completed audits GR APP'!B:B,'[29]completed audits GR APP'!B:B)</f>
        <v>226</v>
      </c>
      <c r="W222" s="2" t="e">
        <f>_xlfn.XLOOKUP(A222,'[29]KSD auditees'!A:A,'[29]KSD auditees'!A:A)</f>
        <v>#N/A</v>
      </c>
    </row>
    <row r="223" spans="1:23" ht="18" customHeight="1" x14ac:dyDescent="0.25">
      <c r="A223" s="104">
        <v>227</v>
      </c>
      <c r="B223" s="105" t="s">
        <v>641</v>
      </c>
      <c r="C223" s="106" t="s">
        <v>502</v>
      </c>
      <c r="D223" s="107" t="s">
        <v>1</v>
      </c>
      <c r="E223" s="107"/>
      <c r="F223" s="89" t="s">
        <v>436</v>
      </c>
      <c r="G223" s="89" t="s">
        <v>625</v>
      </c>
      <c r="H223" s="89" t="s">
        <v>625</v>
      </c>
      <c r="I223" s="89" t="s">
        <v>1</v>
      </c>
      <c r="J223" s="89" t="s">
        <v>1</v>
      </c>
      <c r="K223" s="89" t="s">
        <v>1</v>
      </c>
      <c r="L223" s="108" t="s">
        <v>436</v>
      </c>
      <c r="M223" s="109" t="s">
        <v>1</v>
      </c>
      <c r="N223" s="109" t="s">
        <v>1</v>
      </c>
      <c r="O223" s="110" t="s">
        <v>1</v>
      </c>
      <c r="P223" s="2" t="e">
        <f>_xlfn.XLOOKUP(A223,'[29]completed audits GR APP'!B:B,'[29]completed audits GR APP'!E:E)</f>
        <v>#N/A</v>
      </c>
      <c r="R223" s="2">
        <f>COUNTIFS('[29]CM findings'!A:A,A223,'[29]CM findings'!H:H,116)</f>
        <v>0</v>
      </c>
      <c r="T223" s="2" t="e">
        <f>_xlfn.XLOOKUP(A223,'[29]completed audits GR APP'!B:B,'[29]completed audits GR APP'!B:B)</f>
        <v>#N/A</v>
      </c>
      <c r="W223" s="2" t="e">
        <f>_xlfn.XLOOKUP(A223,'[29]KSD auditees'!A:A,'[29]KSD auditees'!A:A)</f>
        <v>#N/A</v>
      </c>
    </row>
    <row r="224" spans="1:23" ht="27" customHeight="1" x14ac:dyDescent="0.25">
      <c r="A224" s="104">
        <v>1361</v>
      </c>
      <c r="B224" s="105" t="s">
        <v>642</v>
      </c>
      <c r="C224" s="106" t="s">
        <v>450</v>
      </c>
      <c r="D224" s="107" t="s">
        <v>1</v>
      </c>
      <c r="E224" s="107"/>
      <c r="F224" s="89" t="s">
        <v>436</v>
      </c>
      <c r="G224" s="89" t="s">
        <v>625</v>
      </c>
      <c r="H224" s="89" t="s">
        <v>625</v>
      </c>
      <c r="I224" s="89" t="s">
        <v>1</v>
      </c>
      <c r="J224" s="89" t="s">
        <v>1</v>
      </c>
      <c r="K224" s="89" t="s">
        <v>1</v>
      </c>
      <c r="L224" s="108" t="s">
        <v>436</v>
      </c>
      <c r="M224" s="109">
        <v>45443</v>
      </c>
      <c r="N224" s="109">
        <v>45504</v>
      </c>
      <c r="O224" s="110" t="s">
        <v>445</v>
      </c>
      <c r="P224" s="2" t="e">
        <f>_xlfn.XLOOKUP(A224,'[29]completed audits GR APP'!B:B,'[29]completed audits GR APP'!E:E)</f>
        <v>#N/A</v>
      </c>
      <c r="R224" s="2">
        <f>COUNTIFS('[29]CM findings'!A:A,A224,'[29]CM findings'!H:H,116)</f>
        <v>0</v>
      </c>
      <c r="T224" s="2" t="e">
        <f>_xlfn.XLOOKUP(A224,'[29]completed audits GR APP'!B:B,'[29]completed audits GR APP'!B:B)</f>
        <v>#N/A</v>
      </c>
      <c r="W224" s="2" t="e">
        <f>_xlfn.XLOOKUP(A224,'[29]KSD auditees'!A:A,'[29]KSD auditees'!A:A)</f>
        <v>#N/A</v>
      </c>
    </row>
    <row r="225" spans="1:23" ht="27" customHeight="1" x14ac:dyDescent="0.25">
      <c r="A225" s="104">
        <v>1324</v>
      </c>
      <c r="B225" s="105" t="s">
        <v>74</v>
      </c>
      <c r="C225" s="106" t="s">
        <v>379</v>
      </c>
      <c r="D225" s="107" t="s">
        <v>1</v>
      </c>
      <c r="E225" s="107"/>
      <c r="F225" s="89" t="s">
        <v>436</v>
      </c>
      <c r="G225" s="89" t="s">
        <v>437</v>
      </c>
      <c r="H225" s="89" t="s">
        <v>625</v>
      </c>
      <c r="I225" s="89" t="s">
        <v>1</v>
      </c>
      <c r="J225" s="89" t="s">
        <v>447</v>
      </c>
      <c r="K225" s="89" t="s">
        <v>1</v>
      </c>
      <c r="L225" s="108" t="s">
        <v>436</v>
      </c>
      <c r="M225" s="109">
        <v>45382</v>
      </c>
      <c r="N225" s="109">
        <v>45443</v>
      </c>
      <c r="O225" s="110" t="s">
        <v>26</v>
      </c>
      <c r="P225" s="2" t="str">
        <f>_xlfn.XLOOKUP(A225,'[29]completed audits GR APP'!B:B,'[29]completed audits GR APP'!E:E)</f>
        <v>Public entities</v>
      </c>
      <c r="Q225" s="111" t="s">
        <v>441</v>
      </c>
      <c r="R225" s="2">
        <f>COUNTIFS('[29]CM findings'!A:A,A225,'[29]CM findings'!H:H,116)</f>
        <v>0</v>
      </c>
      <c r="S225" s="2">
        <v>1</v>
      </c>
      <c r="T225" s="2">
        <f>_xlfn.XLOOKUP(A225,'[29]completed audits GR APP'!B:B,'[29]completed audits GR APP'!B:B)</f>
        <v>1324</v>
      </c>
      <c r="V225" s="2">
        <v>1</v>
      </c>
      <c r="W225" s="2">
        <f>_xlfn.XLOOKUP(A225,'[29]KSD auditees'!A:A,'[29]KSD auditees'!A:A)</f>
        <v>1324</v>
      </c>
    </row>
    <row r="226" spans="1:23" ht="27" customHeight="1" x14ac:dyDescent="0.25">
      <c r="A226" s="104">
        <v>1509</v>
      </c>
      <c r="B226" s="105" t="s">
        <v>643</v>
      </c>
      <c r="C226" s="106" t="s">
        <v>450</v>
      </c>
      <c r="D226" s="107" t="s">
        <v>1</v>
      </c>
      <c r="E226" s="107"/>
      <c r="F226" s="89" t="s">
        <v>436</v>
      </c>
      <c r="G226" s="89" t="s">
        <v>625</v>
      </c>
      <c r="H226" s="89" t="s">
        <v>625</v>
      </c>
      <c r="I226" s="89" t="s">
        <v>1</v>
      </c>
      <c r="J226" s="89" t="s">
        <v>1</v>
      </c>
      <c r="K226" s="89" t="s">
        <v>1</v>
      </c>
      <c r="L226" s="108" t="s">
        <v>436</v>
      </c>
      <c r="M226" s="109">
        <v>45443</v>
      </c>
      <c r="N226" s="109">
        <v>45504</v>
      </c>
      <c r="O226" s="110" t="s">
        <v>453</v>
      </c>
      <c r="P226" s="2" t="e">
        <f>_xlfn.XLOOKUP(A226,'[29]completed audits GR APP'!B:B,'[29]completed audits GR APP'!E:E)</f>
        <v>#N/A</v>
      </c>
      <c r="R226" s="2">
        <f>COUNTIFS('[29]CM findings'!A:A,A226,'[29]CM findings'!H:H,116)</f>
        <v>0</v>
      </c>
      <c r="T226" s="2" t="e">
        <f>_xlfn.XLOOKUP(A226,'[29]completed audits GR APP'!B:B,'[29]completed audits GR APP'!B:B)</f>
        <v>#N/A</v>
      </c>
      <c r="W226" s="2" t="e">
        <f>_xlfn.XLOOKUP(A226,'[29]KSD auditees'!A:A,'[29]KSD auditees'!A:A)</f>
        <v>#N/A</v>
      </c>
    </row>
    <row r="227" spans="1:23" ht="18" customHeight="1" x14ac:dyDescent="0.25">
      <c r="A227" s="104">
        <v>1510</v>
      </c>
      <c r="B227" s="105" t="s">
        <v>644</v>
      </c>
      <c r="C227" s="106" t="s">
        <v>450</v>
      </c>
      <c r="D227" s="107" t="s">
        <v>1</v>
      </c>
      <c r="E227" s="107"/>
      <c r="F227" s="89" t="s">
        <v>436</v>
      </c>
      <c r="G227" s="89" t="s">
        <v>625</v>
      </c>
      <c r="H227" s="89" t="s">
        <v>625</v>
      </c>
      <c r="I227" s="89" t="s">
        <v>1</v>
      </c>
      <c r="J227" s="89" t="s">
        <v>1</v>
      </c>
      <c r="K227" s="89" t="s">
        <v>1</v>
      </c>
      <c r="L227" s="108" t="s">
        <v>436</v>
      </c>
      <c r="M227" s="109">
        <v>45443</v>
      </c>
      <c r="N227" s="109" t="s">
        <v>1</v>
      </c>
      <c r="O227" s="110" t="s">
        <v>1</v>
      </c>
      <c r="P227" s="2" t="e">
        <f>_xlfn.XLOOKUP(A227,'[29]completed audits GR APP'!B:B,'[29]completed audits GR APP'!E:E)</f>
        <v>#N/A</v>
      </c>
      <c r="R227" s="2">
        <f>COUNTIFS('[29]CM findings'!A:A,A227,'[29]CM findings'!H:H,116)</f>
        <v>0</v>
      </c>
      <c r="T227" s="2" t="e">
        <f>_xlfn.XLOOKUP(A227,'[29]completed audits GR APP'!B:B,'[29]completed audits GR APP'!B:B)</f>
        <v>#N/A</v>
      </c>
      <c r="W227" s="2" t="e">
        <f>_xlfn.XLOOKUP(A227,'[29]KSD auditees'!A:A,'[29]KSD auditees'!A:A)</f>
        <v>#N/A</v>
      </c>
    </row>
    <row r="228" spans="1:23" ht="27" customHeight="1" x14ac:dyDescent="0.25">
      <c r="A228" s="104">
        <v>313</v>
      </c>
      <c r="B228" s="105" t="s">
        <v>645</v>
      </c>
      <c r="C228" s="106" t="s">
        <v>326</v>
      </c>
      <c r="D228" s="107" t="s">
        <v>1</v>
      </c>
      <c r="E228" s="107"/>
      <c r="F228" s="89" t="s">
        <v>436</v>
      </c>
      <c r="G228" s="89" t="s">
        <v>625</v>
      </c>
      <c r="H228" s="89" t="s">
        <v>625</v>
      </c>
      <c r="I228" s="89" t="s">
        <v>479</v>
      </c>
      <c r="J228" s="89" t="s">
        <v>1</v>
      </c>
      <c r="K228" s="89" t="s">
        <v>1</v>
      </c>
      <c r="L228" s="108" t="s">
        <v>436</v>
      </c>
      <c r="M228" s="109">
        <v>45443</v>
      </c>
      <c r="N228" s="109">
        <v>45504</v>
      </c>
      <c r="O228" s="110" t="s">
        <v>445</v>
      </c>
      <c r="P228" s="2" t="str">
        <f>_xlfn.XLOOKUP(A228,'[29]completed audits GR APP'!B:B,'[29]completed audits GR APP'!E:E)</f>
        <v>Departments</v>
      </c>
      <c r="Q228" s="111" t="s">
        <v>441</v>
      </c>
      <c r="R228" s="2">
        <f>COUNTIFS('[29]CM findings'!A:A,A228,'[29]CM findings'!H:H,116)</f>
        <v>0</v>
      </c>
      <c r="S228" s="2">
        <v>1</v>
      </c>
      <c r="T228" s="2">
        <f>_xlfn.XLOOKUP(A228,'[29]completed audits GR APP'!B:B,'[29]completed audits GR APP'!B:B)</f>
        <v>313</v>
      </c>
      <c r="W228" s="2" t="e">
        <f>_xlfn.XLOOKUP(A228,'[29]KSD auditees'!A:A,'[29]KSD auditees'!A:A)</f>
        <v>#N/A</v>
      </c>
    </row>
    <row r="229" spans="1:23" ht="26.25" customHeight="1" x14ac:dyDescent="0.25">
      <c r="A229" s="104">
        <v>353</v>
      </c>
      <c r="B229" s="105" t="s">
        <v>646</v>
      </c>
      <c r="C229" s="106" t="s">
        <v>481</v>
      </c>
      <c r="D229" s="107" t="s">
        <v>1</v>
      </c>
      <c r="E229" s="107"/>
      <c r="F229" s="89" t="s">
        <v>436</v>
      </c>
      <c r="G229" s="89" t="s">
        <v>625</v>
      </c>
      <c r="H229" s="89" t="s">
        <v>625</v>
      </c>
      <c r="I229" s="89" t="s">
        <v>482</v>
      </c>
      <c r="J229" s="89" t="s">
        <v>1</v>
      </c>
      <c r="K229" s="89" t="s">
        <v>1</v>
      </c>
      <c r="L229" s="108" t="s">
        <v>436</v>
      </c>
      <c r="M229" s="109">
        <v>45443</v>
      </c>
      <c r="N229" s="109">
        <v>45504</v>
      </c>
      <c r="O229" s="110" t="s">
        <v>445</v>
      </c>
      <c r="P229" s="2" t="str">
        <f>_xlfn.XLOOKUP(A229,'[29]completed audits GR APP'!B:B,'[29]completed audits GR APP'!E:E)</f>
        <v>Departments</v>
      </c>
      <c r="Q229" s="111" t="s">
        <v>441</v>
      </c>
      <c r="R229" s="2">
        <f>COUNTIFS('[29]CM findings'!A:A,A229,'[29]CM findings'!H:H,116)</f>
        <v>0</v>
      </c>
      <c r="S229" s="2">
        <v>1</v>
      </c>
      <c r="T229" s="2">
        <f>_xlfn.XLOOKUP(A229,'[29]completed audits GR APP'!B:B,'[29]completed audits GR APP'!B:B)</f>
        <v>353</v>
      </c>
      <c r="W229" s="2" t="e">
        <f>_xlfn.XLOOKUP(A229,'[29]KSD auditees'!A:A,'[29]KSD auditees'!A:A)</f>
        <v>#N/A</v>
      </c>
    </row>
    <row r="230" spans="1:23" ht="18.75" customHeight="1" x14ac:dyDescent="0.25">
      <c r="A230" s="104">
        <v>367</v>
      </c>
      <c r="B230" s="105" t="s">
        <v>647</v>
      </c>
      <c r="C230" s="106" t="s">
        <v>484</v>
      </c>
      <c r="D230" s="107" t="s">
        <v>1</v>
      </c>
      <c r="E230" s="107"/>
      <c r="F230" s="89" t="s">
        <v>436</v>
      </c>
      <c r="G230" s="89" t="s">
        <v>625</v>
      </c>
      <c r="H230" s="89" t="s">
        <v>625</v>
      </c>
      <c r="I230" s="89" t="s">
        <v>1</v>
      </c>
      <c r="J230" s="89" t="s">
        <v>1</v>
      </c>
      <c r="K230" s="89" t="s">
        <v>1</v>
      </c>
      <c r="L230" s="108" t="s">
        <v>436</v>
      </c>
      <c r="M230" s="109" t="s">
        <v>1</v>
      </c>
      <c r="N230" s="109" t="s">
        <v>1</v>
      </c>
      <c r="O230" s="110" t="s">
        <v>1</v>
      </c>
      <c r="P230" s="2" t="e">
        <f>_xlfn.XLOOKUP(A230,'[29]completed audits GR APP'!B:B,'[29]completed audits GR APP'!E:E)</f>
        <v>#N/A</v>
      </c>
      <c r="R230" s="2">
        <f>COUNTIFS('[29]CM findings'!A:A,A230,'[29]CM findings'!H:H,116)</f>
        <v>0</v>
      </c>
      <c r="T230" s="2" t="e">
        <f>_xlfn.XLOOKUP(A230,'[29]completed audits GR APP'!B:B,'[29]completed audits GR APP'!B:B)</f>
        <v>#N/A</v>
      </c>
      <c r="W230" s="2" t="e">
        <f>_xlfn.XLOOKUP(A230,'[29]KSD auditees'!A:A,'[29]KSD auditees'!A:A)</f>
        <v>#N/A</v>
      </c>
    </row>
    <row r="231" spans="1:23" ht="26.25" customHeight="1" x14ac:dyDescent="0.25">
      <c r="A231" s="104">
        <v>376</v>
      </c>
      <c r="B231" s="105" t="s">
        <v>648</v>
      </c>
      <c r="C231" s="106" t="s">
        <v>326</v>
      </c>
      <c r="D231" s="107" t="s">
        <v>1</v>
      </c>
      <c r="E231" s="107"/>
      <c r="F231" s="89" t="s">
        <v>436</v>
      </c>
      <c r="G231" s="89" t="s">
        <v>625</v>
      </c>
      <c r="H231" s="89" t="s">
        <v>625</v>
      </c>
      <c r="I231" s="89" t="s">
        <v>485</v>
      </c>
      <c r="J231" s="89" t="s">
        <v>1</v>
      </c>
      <c r="K231" s="89" t="s">
        <v>1</v>
      </c>
      <c r="L231" s="108" t="s">
        <v>436</v>
      </c>
      <c r="M231" s="109">
        <v>45443</v>
      </c>
      <c r="N231" s="109">
        <v>45504</v>
      </c>
      <c r="O231" s="110" t="s">
        <v>445</v>
      </c>
      <c r="P231" s="2" t="str">
        <f>_xlfn.XLOOKUP(A231,'[29]completed audits GR APP'!B:B,'[29]completed audits GR APP'!E:E)</f>
        <v>Departments</v>
      </c>
      <c r="Q231" s="111" t="s">
        <v>441</v>
      </c>
      <c r="R231" s="2">
        <f>COUNTIFS('[29]CM findings'!A:A,A231,'[29]CM findings'!H:H,116)</f>
        <v>0</v>
      </c>
      <c r="S231" s="2">
        <v>1</v>
      </c>
      <c r="T231" s="2">
        <f>_xlfn.XLOOKUP(A231,'[29]completed audits GR APP'!B:B,'[29]completed audits GR APP'!B:B)</f>
        <v>376</v>
      </c>
      <c r="W231" s="2" t="e">
        <f>_xlfn.XLOOKUP(A231,'[29]KSD auditees'!A:A,'[29]KSD auditees'!A:A)</f>
        <v>#N/A</v>
      </c>
    </row>
    <row r="232" spans="1:23" ht="27" customHeight="1" x14ac:dyDescent="0.25">
      <c r="A232" s="104">
        <v>386</v>
      </c>
      <c r="B232" s="105" t="s">
        <v>649</v>
      </c>
      <c r="C232" s="106" t="s">
        <v>488</v>
      </c>
      <c r="D232" s="107" t="s">
        <v>1</v>
      </c>
      <c r="E232" s="107"/>
      <c r="F232" s="89" t="s">
        <v>436</v>
      </c>
      <c r="G232" s="89" t="s">
        <v>625</v>
      </c>
      <c r="H232" s="89" t="s">
        <v>625</v>
      </c>
      <c r="I232" s="89" t="s">
        <v>1</v>
      </c>
      <c r="J232" s="89" t="s">
        <v>1</v>
      </c>
      <c r="K232" s="89" t="s">
        <v>1</v>
      </c>
      <c r="L232" s="108" t="s">
        <v>436</v>
      </c>
      <c r="M232" s="109" t="s">
        <v>1</v>
      </c>
      <c r="N232" s="109" t="s">
        <v>1</v>
      </c>
      <c r="O232" s="110" t="s">
        <v>1</v>
      </c>
      <c r="P232" s="2" t="e">
        <f>_xlfn.XLOOKUP(A232,'[29]completed audits GR APP'!B:B,'[29]completed audits GR APP'!E:E)</f>
        <v>#N/A</v>
      </c>
      <c r="R232" s="2">
        <f>COUNTIFS('[29]CM findings'!A:A,A232,'[29]CM findings'!H:H,116)</f>
        <v>0</v>
      </c>
      <c r="T232" s="2" t="e">
        <f>_xlfn.XLOOKUP(A232,'[29]completed audits GR APP'!B:B,'[29]completed audits GR APP'!B:B)</f>
        <v>#N/A</v>
      </c>
      <c r="W232" s="2" t="e">
        <f>_xlfn.XLOOKUP(A232,'[29]KSD auditees'!A:A,'[29]KSD auditees'!A:A)</f>
        <v>#N/A</v>
      </c>
    </row>
    <row r="233" spans="1:23" ht="26.25" customHeight="1" x14ac:dyDescent="0.25">
      <c r="A233" s="104">
        <v>398</v>
      </c>
      <c r="B233" s="105" t="s">
        <v>650</v>
      </c>
      <c r="C233" s="106" t="s">
        <v>488</v>
      </c>
      <c r="D233" s="107" t="s">
        <v>1</v>
      </c>
      <c r="E233" s="107"/>
      <c r="F233" s="89" t="s">
        <v>436</v>
      </c>
      <c r="G233" s="89" t="s">
        <v>625</v>
      </c>
      <c r="H233" s="89" t="s">
        <v>625</v>
      </c>
      <c r="I233" s="89" t="s">
        <v>1</v>
      </c>
      <c r="J233" s="89" t="s">
        <v>1</v>
      </c>
      <c r="K233" s="89" t="s">
        <v>1</v>
      </c>
      <c r="L233" s="108" t="s">
        <v>436</v>
      </c>
      <c r="M233" s="109" t="s">
        <v>1</v>
      </c>
      <c r="N233" s="109" t="s">
        <v>1</v>
      </c>
      <c r="O233" s="110" t="s">
        <v>1</v>
      </c>
      <c r="P233" s="2" t="e">
        <f>_xlfn.XLOOKUP(A233,'[29]completed audits GR APP'!B:B,'[29]completed audits GR APP'!E:E)</f>
        <v>#N/A</v>
      </c>
      <c r="R233" s="2">
        <f>COUNTIFS('[29]CM findings'!A:A,A233,'[29]CM findings'!H:H,116)</f>
        <v>0</v>
      </c>
      <c r="T233" s="2" t="e">
        <f>_xlfn.XLOOKUP(A233,'[29]completed audits GR APP'!B:B,'[29]completed audits GR APP'!B:B)</f>
        <v>#N/A</v>
      </c>
      <c r="W233" s="2" t="e">
        <f>_xlfn.XLOOKUP(A233,'[29]KSD auditees'!A:A,'[29]KSD auditees'!A:A)</f>
        <v>#N/A</v>
      </c>
    </row>
    <row r="234" spans="1:23" ht="19.5" customHeight="1" x14ac:dyDescent="0.25">
      <c r="A234" s="104">
        <v>410</v>
      </c>
      <c r="B234" s="105" t="s">
        <v>361</v>
      </c>
      <c r="C234" s="106" t="s">
        <v>326</v>
      </c>
      <c r="D234" s="107" t="s">
        <v>1</v>
      </c>
      <c r="E234" s="107"/>
      <c r="F234" s="89" t="s">
        <v>436</v>
      </c>
      <c r="G234" s="89" t="s">
        <v>625</v>
      </c>
      <c r="H234" s="89" t="s">
        <v>625</v>
      </c>
      <c r="I234" s="89" t="s">
        <v>168</v>
      </c>
      <c r="J234" s="89" t="s">
        <v>1</v>
      </c>
      <c r="K234" s="89" t="s">
        <v>1</v>
      </c>
      <c r="L234" s="108" t="s">
        <v>436</v>
      </c>
      <c r="M234" s="109">
        <v>45443</v>
      </c>
      <c r="N234" s="109">
        <v>45504</v>
      </c>
      <c r="O234" s="110" t="s">
        <v>26</v>
      </c>
      <c r="P234" s="2" t="str">
        <f>_xlfn.XLOOKUP(A234,'[29]completed audits GR APP'!B:B,'[29]completed audits GR APP'!E:E)</f>
        <v>Departments</v>
      </c>
      <c r="Q234" s="111" t="s">
        <v>441</v>
      </c>
      <c r="R234" s="2">
        <f>COUNTIFS('[29]CM findings'!A:A,A234,'[29]CM findings'!H:H,116)</f>
        <v>0</v>
      </c>
      <c r="S234" s="2">
        <v>1</v>
      </c>
      <c r="T234" s="2">
        <f>_xlfn.XLOOKUP(A234,'[29]completed audits GR APP'!B:B,'[29]completed audits GR APP'!B:B)</f>
        <v>410</v>
      </c>
      <c r="V234" s="2">
        <v>1</v>
      </c>
      <c r="W234" s="2">
        <f>_xlfn.XLOOKUP(A234,'[29]KSD auditees'!A:A,'[29]KSD auditees'!A:A)</f>
        <v>410</v>
      </c>
    </row>
    <row r="235" spans="1:23" ht="26.25" customHeight="1" x14ac:dyDescent="0.25">
      <c r="A235" s="104">
        <v>1354</v>
      </c>
      <c r="B235" s="105" t="s">
        <v>651</v>
      </c>
      <c r="C235" s="106" t="s">
        <v>450</v>
      </c>
      <c r="D235" s="107" t="s">
        <v>1</v>
      </c>
      <c r="E235" s="107"/>
      <c r="F235" s="89" t="s">
        <v>436</v>
      </c>
      <c r="G235" s="89" t="s">
        <v>625</v>
      </c>
      <c r="H235" s="89" t="s">
        <v>625</v>
      </c>
      <c r="I235" s="89" t="s">
        <v>1</v>
      </c>
      <c r="J235" s="89" t="s">
        <v>1</v>
      </c>
      <c r="K235" s="89" t="s">
        <v>1</v>
      </c>
      <c r="L235" s="108" t="s">
        <v>436</v>
      </c>
      <c r="M235" s="109">
        <v>45443</v>
      </c>
      <c r="N235" s="109">
        <v>45504</v>
      </c>
      <c r="O235" s="110" t="s">
        <v>445</v>
      </c>
      <c r="P235" s="2" t="e">
        <f>_xlfn.XLOOKUP(A235,'[29]completed audits GR APP'!B:B,'[29]completed audits GR APP'!E:E)</f>
        <v>#N/A</v>
      </c>
      <c r="R235" s="2">
        <f>COUNTIFS('[29]CM findings'!A:A,A235,'[29]CM findings'!H:H,116)</f>
        <v>0</v>
      </c>
      <c r="T235" s="2" t="e">
        <f>_xlfn.XLOOKUP(A235,'[29]completed audits GR APP'!B:B,'[29]completed audits GR APP'!B:B)</f>
        <v>#N/A</v>
      </c>
      <c r="W235" s="2" t="e">
        <f>_xlfn.XLOOKUP(A235,'[29]KSD auditees'!A:A,'[29]KSD auditees'!A:A)</f>
        <v>#N/A</v>
      </c>
    </row>
    <row r="236" spans="1:23" ht="27" customHeight="1" x14ac:dyDescent="0.25">
      <c r="A236" s="104">
        <v>225</v>
      </c>
      <c r="B236" s="105" t="s">
        <v>652</v>
      </c>
      <c r="C236" s="106" t="s">
        <v>325</v>
      </c>
      <c r="D236" s="107" t="s">
        <v>1</v>
      </c>
      <c r="E236" s="107"/>
      <c r="F236" s="89" t="s">
        <v>436</v>
      </c>
      <c r="G236" s="89" t="s">
        <v>625</v>
      </c>
      <c r="H236" s="89" t="s">
        <v>625</v>
      </c>
      <c r="I236" s="89" t="s">
        <v>1</v>
      </c>
      <c r="J236" s="89" t="s">
        <v>1</v>
      </c>
      <c r="K236" s="89" t="s">
        <v>1</v>
      </c>
      <c r="L236" s="108" t="s">
        <v>436</v>
      </c>
      <c r="M236" s="109">
        <v>45443</v>
      </c>
      <c r="N236" s="109">
        <v>45504</v>
      </c>
      <c r="O236" s="110" t="s">
        <v>453</v>
      </c>
      <c r="P236" s="2" t="str">
        <f>_xlfn.XLOOKUP(A236,'[29]completed audits GR APP'!B:B,'[29]completed audits GR APP'!E:E)</f>
        <v>Public entities</v>
      </c>
      <c r="Q236" s="111" t="s">
        <v>441</v>
      </c>
      <c r="R236" s="2">
        <f>COUNTIFS('[29]CM findings'!A:A,A236,'[29]CM findings'!H:H,116)</f>
        <v>0</v>
      </c>
      <c r="S236" s="2">
        <v>1</v>
      </c>
      <c r="T236" s="2">
        <f>_xlfn.XLOOKUP(A236,'[29]completed audits GR APP'!B:B,'[29]completed audits GR APP'!B:B)</f>
        <v>225</v>
      </c>
      <c r="V236" s="2">
        <v>1</v>
      </c>
      <c r="W236" s="2">
        <f>_xlfn.XLOOKUP(A236,'[29]KSD auditees'!A:A,'[29]KSD auditees'!A:A)</f>
        <v>225</v>
      </c>
    </row>
    <row r="237" spans="1:23" ht="18.75" customHeight="1" x14ac:dyDescent="0.25">
      <c r="A237" s="104">
        <v>1357</v>
      </c>
      <c r="B237" s="105" t="s">
        <v>653</v>
      </c>
      <c r="C237" s="106" t="s">
        <v>450</v>
      </c>
      <c r="D237" s="107" t="s">
        <v>1</v>
      </c>
      <c r="E237" s="107"/>
      <c r="F237" s="89" t="s">
        <v>436</v>
      </c>
      <c r="G237" s="89" t="s">
        <v>625</v>
      </c>
      <c r="H237" s="89" t="s">
        <v>625</v>
      </c>
      <c r="I237" s="89" t="s">
        <v>1</v>
      </c>
      <c r="J237" s="89" t="s">
        <v>1</v>
      </c>
      <c r="K237" s="89" t="s">
        <v>1</v>
      </c>
      <c r="L237" s="108" t="s">
        <v>436</v>
      </c>
      <c r="M237" s="109">
        <v>45443</v>
      </c>
      <c r="N237" s="109" t="s">
        <v>1</v>
      </c>
      <c r="O237" s="110" t="s">
        <v>1</v>
      </c>
      <c r="P237" s="2" t="e">
        <f>_xlfn.XLOOKUP(A237,'[29]completed audits GR APP'!B:B,'[29]completed audits GR APP'!E:E)</f>
        <v>#N/A</v>
      </c>
      <c r="R237" s="2">
        <f>COUNTIFS('[29]CM findings'!A:A,A237,'[29]CM findings'!H:H,116)</f>
        <v>0</v>
      </c>
      <c r="T237" s="2" t="e">
        <f>_xlfn.XLOOKUP(A237,'[29]completed audits GR APP'!B:B,'[29]completed audits GR APP'!B:B)</f>
        <v>#N/A</v>
      </c>
      <c r="W237" s="2" t="e">
        <f>_xlfn.XLOOKUP(A237,'[29]KSD auditees'!A:A,'[29]KSD auditees'!A:A)</f>
        <v>#N/A</v>
      </c>
    </row>
    <row r="238" spans="1:23" ht="27" customHeight="1" x14ac:dyDescent="0.25">
      <c r="A238" s="104">
        <v>1325</v>
      </c>
      <c r="B238" s="105" t="s">
        <v>88</v>
      </c>
      <c r="C238" s="106" t="s">
        <v>379</v>
      </c>
      <c r="D238" s="107" t="s">
        <v>1</v>
      </c>
      <c r="E238" s="107"/>
      <c r="F238" s="89" t="s">
        <v>436</v>
      </c>
      <c r="G238" s="89" t="s">
        <v>437</v>
      </c>
      <c r="H238" s="89" t="s">
        <v>625</v>
      </c>
      <c r="I238" s="89" t="s">
        <v>28</v>
      </c>
      <c r="J238" s="89" t="s">
        <v>447</v>
      </c>
      <c r="K238" s="89" t="s">
        <v>1</v>
      </c>
      <c r="L238" s="108" t="s">
        <v>436</v>
      </c>
      <c r="M238" s="109">
        <v>45382</v>
      </c>
      <c r="N238" s="109">
        <v>45440</v>
      </c>
      <c r="O238" s="110" t="s">
        <v>453</v>
      </c>
      <c r="P238" s="2" t="str">
        <f>_xlfn.XLOOKUP(A238,'[29]completed audits GR APP'!B:B,'[29]completed audits GR APP'!E:E)</f>
        <v>Public entities</v>
      </c>
      <c r="Q238" s="111" t="s">
        <v>441</v>
      </c>
      <c r="R238" s="2">
        <f>COUNTIFS('[29]CM findings'!A:A,A238,'[29]CM findings'!H:H,116)</f>
        <v>0</v>
      </c>
      <c r="S238" s="2">
        <v>1</v>
      </c>
      <c r="T238" s="2">
        <f>_xlfn.XLOOKUP(A238,'[29]completed audits GR APP'!B:B,'[29]completed audits GR APP'!B:B)</f>
        <v>1325</v>
      </c>
      <c r="V238" s="2">
        <v>1</v>
      </c>
      <c r="W238" s="2">
        <f>_xlfn.XLOOKUP(A238,'[29]KSD auditees'!A:A,'[29]KSD auditees'!A:A)</f>
        <v>1325</v>
      </c>
    </row>
    <row r="239" spans="1:23" ht="27" customHeight="1" x14ac:dyDescent="0.25">
      <c r="A239" s="104">
        <v>461</v>
      </c>
      <c r="B239" s="105" t="s">
        <v>654</v>
      </c>
      <c r="C239" s="106" t="s">
        <v>326</v>
      </c>
      <c r="D239" s="107" t="s">
        <v>1</v>
      </c>
      <c r="E239" s="107"/>
      <c r="F239" s="89" t="s">
        <v>436</v>
      </c>
      <c r="G239" s="89" t="s">
        <v>625</v>
      </c>
      <c r="H239" s="89" t="s">
        <v>625</v>
      </c>
      <c r="I239" s="89" t="s">
        <v>463</v>
      </c>
      <c r="J239" s="89" t="s">
        <v>1</v>
      </c>
      <c r="K239" s="89" t="s">
        <v>1</v>
      </c>
      <c r="L239" s="108" t="s">
        <v>436</v>
      </c>
      <c r="M239" s="109">
        <v>45443</v>
      </c>
      <c r="N239" s="109">
        <v>45504</v>
      </c>
      <c r="O239" s="110" t="s">
        <v>26</v>
      </c>
      <c r="P239" s="2" t="str">
        <f>_xlfn.XLOOKUP(A239,'[29]completed audits GR APP'!B:B,'[29]completed audits GR APP'!E:E)</f>
        <v>Departments</v>
      </c>
      <c r="Q239" s="111" t="s">
        <v>441</v>
      </c>
      <c r="R239" s="2">
        <f>COUNTIFS('[29]CM findings'!A:A,A239,'[29]CM findings'!H:H,116)</f>
        <v>0</v>
      </c>
      <c r="S239" s="2">
        <v>1</v>
      </c>
      <c r="T239" s="2">
        <f>_xlfn.XLOOKUP(A239,'[29]completed audits GR APP'!B:B,'[29]completed audits GR APP'!B:B)</f>
        <v>461</v>
      </c>
      <c r="W239" s="2" t="e">
        <f>_xlfn.XLOOKUP(A239,'[29]KSD auditees'!A:A,'[29]KSD auditees'!A:A)</f>
        <v>#N/A</v>
      </c>
    </row>
    <row r="240" spans="1:23" ht="27" customHeight="1" x14ac:dyDescent="0.25">
      <c r="A240" s="104">
        <v>479</v>
      </c>
      <c r="B240" s="105" t="s">
        <v>655</v>
      </c>
      <c r="C240" s="106" t="s">
        <v>326</v>
      </c>
      <c r="D240" s="107" t="s">
        <v>1</v>
      </c>
      <c r="E240" s="107"/>
      <c r="F240" s="89" t="s">
        <v>436</v>
      </c>
      <c r="G240" s="89" t="s">
        <v>625</v>
      </c>
      <c r="H240" s="89" t="s">
        <v>625</v>
      </c>
      <c r="I240" s="89" t="s">
        <v>465</v>
      </c>
      <c r="J240" s="89" t="s">
        <v>1</v>
      </c>
      <c r="K240" s="89" t="s">
        <v>1</v>
      </c>
      <c r="L240" s="108" t="s">
        <v>436</v>
      </c>
      <c r="M240" s="109">
        <v>45443</v>
      </c>
      <c r="N240" s="109">
        <v>45504</v>
      </c>
      <c r="O240" s="110" t="s">
        <v>445</v>
      </c>
      <c r="P240" s="2" t="str">
        <f>_xlfn.XLOOKUP(A240,'[29]completed audits GR APP'!B:B,'[29]completed audits GR APP'!E:E)</f>
        <v>Departments</v>
      </c>
      <c r="Q240" s="111" t="s">
        <v>441</v>
      </c>
      <c r="R240" s="2">
        <f>COUNTIFS('[29]CM findings'!A:A,A240,'[29]CM findings'!H:H,116)</f>
        <v>0</v>
      </c>
      <c r="S240" s="2">
        <v>1</v>
      </c>
      <c r="T240" s="2">
        <f>_xlfn.XLOOKUP(A240,'[29]completed audits GR APP'!B:B,'[29]completed audits GR APP'!B:B)</f>
        <v>479</v>
      </c>
      <c r="W240" s="2" t="e">
        <f>_xlfn.XLOOKUP(A240,'[29]KSD auditees'!A:A,'[29]KSD auditees'!A:A)</f>
        <v>#N/A</v>
      </c>
    </row>
    <row r="241" spans="1:23" ht="26.25" customHeight="1" x14ac:dyDescent="0.25">
      <c r="A241" s="104">
        <v>424</v>
      </c>
      <c r="B241" s="105" t="s">
        <v>403</v>
      </c>
      <c r="C241" s="106" t="s">
        <v>326</v>
      </c>
      <c r="D241" s="107" t="s">
        <v>1</v>
      </c>
      <c r="E241" s="107"/>
      <c r="F241" s="89" t="s">
        <v>436</v>
      </c>
      <c r="G241" s="89" t="s">
        <v>625</v>
      </c>
      <c r="H241" s="89" t="s">
        <v>625</v>
      </c>
      <c r="I241" s="89" t="s">
        <v>209</v>
      </c>
      <c r="J241" s="89" t="s">
        <v>1</v>
      </c>
      <c r="K241" s="89" t="s">
        <v>1</v>
      </c>
      <c r="L241" s="108" t="s">
        <v>436</v>
      </c>
      <c r="M241" s="109">
        <v>45443</v>
      </c>
      <c r="N241" s="109">
        <v>45503</v>
      </c>
      <c r="O241" s="110" t="s">
        <v>453</v>
      </c>
      <c r="P241" s="2" t="str">
        <f>_xlfn.XLOOKUP(A241,'[29]completed audits GR APP'!B:B,'[29]completed audits GR APP'!E:E)</f>
        <v>Departments</v>
      </c>
      <c r="Q241" s="111" t="s">
        <v>441</v>
      </c>
      <c r="R241" s="2">
        <f>COUNTIFS('[29]CM findings'!A:A,A241,'[29]CM findings'!H:H,116)</f>
        <v>0</v>
      </c>
      <c r="S241" s="2">
        <v>1</v>
      </c>
      <c r="T241" s="2">
        <f>_xlfn.XLOOKUP(A241,'[29]completed audits GR APP'!B:B,'[29]completed audits GR APP'!B:B)</f>
        <v>424</v>
      </c>
      <c r="V241" s="2">
        <v>1</v>
      </c>
      <c r="W241" s="2">
        <f>_xlfn.XLOOKUP(A241,'[29]KSD auditees'!A:A,'[29]KSD auditees'!A:A)</f>
        <v>424</v>
      </c>
    </row>
    <row r="242" spans="1:23" ht="26.25" customHeight="1" x14ac:dyDescent="0.25">
      <c r="A242" s="104">
        <v>1360</v>
      </c>
      <c r="B242" s="105" t="s">
        <v>656</v>
      </c>
      <c r="C242" s="106" t="s">
        <v>450</v>
      </c>
      <c r="D242" s="107" t="s">
        <v>1</v>
      </c>
      <c r="E242" s="107"/>
      <c r="F242" s="89" t="s">
        <v>436</v>
      </c>
      <c r="G242" s="89" t="s">
        <v>625</v>
      </c>
      <c r="H242" s="89" t="s">
        <v>625</v>
      </c>
      <c r="I242" s="89" t="s">
        <v>1</v>
      </c>
      <c r="J242" s="89" t="s">
        <v>1</v>
      </c>
      <c r="K242" s="89" t="s">
        <v>1</v>
      </c>
      <c r="L242" s="108" t="s">
        <v>436</v>
      </c>
      <c r="M242" s="109">
        <v>45443</v>
      </c>
      <c r="N242" s="109">
        <v>45504</v>
      </c>
      <c r="O242" s="110" t="s">
        <v>445</v>
      </c>
      <c r="P242" s="2" t="e">
        <f>_xlfn.XLOOKUP(A242,'[29]completed audits GR APP'!B:B,'[29]completed audits GR APP'!E:E)</f>
        <v>#N/A</v>
      </c>
      <c r="R242" s="2">
        <f>COUNTIFS('[29]CM findings'!A:A,A242,'[29]CM findings'!H:H,116)</f>
        <v>0</v>
      </c>
      <c r="T242" s="2" t="e">
        <f>_xlfn.XLOOKUP(A242,'[29]completed audits GR APP'!B:B,'[29]completed audits GR APP'!B:B)</f>
        <v>#N/A</v>
      </c>
      <c r="W242" s="2" t="e">
        <f>_xlfn.XLOOKUP(A242,'[29]KSD auditees'!A:A,'[29]KSD auditees'!A:A)</f>
        <v>#N/A</v>
      </c>
    </row>
    <row r="243" spans="1:23" ht="27.75" customHeight="1" x14ac:dyDescent="0.25">
      <c r="A243" s="104">
        <v>1326</v>
      </c>
      <c r="B243" s="105" t="s">
        <v>101</v>
      </c>
      <c r="C243" s="106" t="s">
        <v>379</v>
      </c>
      <c r="D243" s="107" t="s">
        <v>1</v>
      </c>
      <c r="E243" s="107"/>
      <c r="F243" s="89" t="s">
        <v>436</v>
      </c>
      <c r="G243" s="89" t="s">
        <v>437</v>
      </c>
      <c r="H243" s="89" t="s">
        <v>625</v>
      </c>
      <c r="I243" s="89" t="s">
        <v>1</v>
      </c>
      <c r="J243" s="89" t="s">
        <v>447</v>
      </c>
      <c r="K243" s="89" t="s">
        <v>1</v>
      </c>
      <c r="L243" s="108" t="s">
        <v>436</v>
      </c>
      <c r="M243" s="109">
        <v>45382</v>
      </c>
      <c r="N243" s="109">
        <v>45443</v>
      </c>
      <c r="O243" s="110" t="s">
        <v>453</v>
      </c>
      <c r="P243" s="2" t="str">
        <f>_xlfn.XLOOKUP(A243,'[29]completed audits GR APP'!B:B,'[29]completed audits GR APP'!E:E)</f>
        <v>Public entities</v>
      </c>
      <c r="Q243" s="111" t="s">
        <v>441</v>
      </c>
      <c r="R243" s="2">
        <f>COUNTIFS('[29]CM findings'!A:A,A243,'[29]CM findings'!H:H,116)</f>
        <v>0</v>
      </c>
      <c r="S243" s="2">
        <v>1</v>
      </c>
      <c r="T243" s="2">
        <f>_xlfn.XLOOKUP(A243,'[29]completed audits GR APP'!B:B,'[29]completed audits GR APP'!B:B)</f>
        <v>1326</v>
      </c>
      <c r="V243" s="2">
        <v>1</v>
      </c>
      <c r="W243" s="2">
        <f>_xlfn.XLOOKUP(A243,'[29]KSD auditees'!A:A,'[29]KSD auditees'!A:A)</f>
        <v>1326</v>
      </c>
    </row>
    <row r="244" spans="1:23" ht="27" customHeight="1" x14ac:dyDescent="0.25">
      <c r="A244" s="104">
        <v>1327</v>
      </c>
      <c r="B244" s="105" t="s">
        <v>103</v>
      </c>
      <c r="C244" s="106" t="s">
        <v>379</v>
      </c>
      <c r="D244" s="107" t="s">
        <v>1</v>
      </c>
      <c r="E244" s="107"/>
      <c r="F244" s="89" t="s">
        <v>436</v>
      </c>
      <c r="G244" s="89" t="s">
        <v>437</v>
      </c>
      <c r="H244" s="89" t="s">
        <v>625</v>
      </c>
      <c r="I244" s="89" t="s">
        <v>1</v>
      </c>
      <c r="J244" s="89" t="s">
        <v>447</v>
      </c>
      <c r="K244" s="89" t="s">
        <v>1</v>
      </c>
      <c r="L244" s="108" t="s">
        <v>436</v>
      </c>
      <c r="M244" s="109">
        <v>45382</v>
      </c>
      <c r="N244" s="109">
        <v>45443</v>
      </c>
      <c r="O244" s="110" t="s">
        <v>453</v>
      </c>
      <c r="P244" s="2" t="str">
        <f>_xlfn.XLOOKUP(A244,'[29]completed audits GR APP'!B:B,'[29]completed audits GR APP'!E:E)</f>
        <v>Public entities</v>
      </c>
      <c r="Q244" s="111" t="s">
        <v>441</v>
      </c>
      <c r="R244" s="2">
        <f>COUNTIFS('[29]CM findings'!A:A,A244,'[29]CM findings'!H:H,116)</f>
        <v>0</v>
      </c>
      <c r="S244" s="2">
        <v>1</v>
      </c>
      <c r="T244" s="2">
        <f>_xlfn.XLOOKUP(A244,'[29]completed audits GR APP'!B:B,'[29]completed audits GR APP'!B:B)</f>
        <v>1327</v>
      </c>
      <c r="V244" s="2">
        <v>1</v>
      </c>
      <c r="W244" s="2">
        <f>_xlfn.XLOOKUP(A244,'[29]KSD auditees'!A:A,'[29]KSD auditees'!A:A)</f>
        <v>1327</v>
      </c>
    </row>
    <row r="245" spans="1:23" ht="27.75" customHeight="1" x14ac:dyDescent="0.25">
      <c r="A245" s="104">
        <v>443</v>
      </c>
      <c r="B245" s="105" t="s">
        <v>657</v>
      </c>
      <c r="C245" s="106" t="s">
        <v>326</v>
      </c>
      <c r="D245" s="107" t="s">
        <v>1</v>
      </c>
      <c r="E245" s="107"/>
      <c r="F245" s="89" t="s">
        <v>436</v>
      </c>
      <c r="G245" s="89" t="s">
        <v>658</v>
      </c>
      <c r="H245" s="89" t="s">
        <v>658</v>
      </c>
      <c r="I245" s="89" t="s">
        <v>452</v>
      </c>
      <c r="J245" s="89" t="s">
        <v>1</v>
      </c>
      <c r="K245" s="89" t="s">
        <v>1</v>
      </c>
      <c r="L245" s="108" t="s">
        <v>436</v>
      </c>
      <c r="M245" s="109">
        <v>45443</v>
      </c>
      <c r="N245" s="109">
        <v>45504</v>
      </c>
      <c r="O245" s="110" t="s">
        <v>26</v>
      </c>
      <c r="P245" s="2" t="str">
        <f>_xlfn.XLOOKUP(A245,'[29]completed audits GR APP'!B:B,'[29]completed audits GR APP'!E:E)</f>
        <v>Departments</v>
      </c>
      <c r="Q245" s="111" t="s">
        <v>441</v>
      </c>
      <c r="R245" s="2">
        <f>COUNTIFS('[29]CM findings'!A:A,A245,'[29]CM findings'!H:H,116)</f>
        <v>0</v>
      </c>
      <c r="S245" s="2">
        <v>1</v>
      </c>
      <c r="T245" s="2">
        <f>_xlfn.XLOOKUP(A245,'[29]completed audits GR APP'!B:B,'[29]completed audits GR APP'!B:B)</f>
        <v>443</v>
      </c>
      <c r="W245" s="2" t="e">
        <f>_xlfn.XLOOKUP(A245,'[29]KSD auditees'!A:A,'[29]KSD auditees'!A:A)</f>
        <v>#N/A</v>
      </c>
    </row>
    <row r="246" spans="1:23" ht="26.25" customHeight="1" x14ac:dyDescent="0.25">
      <c r="A246" s="104">
        <v>1019</v>
      </c>
      <c r="B246" s="105" t="s">
        <v>659</v>
      </c>
      <c r="C246" s="106" t="s">
        <v>326</v>
      </c>
      <c r="D246" s="107" t="s">
        <v>1</v>
      </c>
      <c r="E246" s="107"/>
      <c r="F246" s="89" t="s">
        <v>436</v>
      </c>
      <c r="G246" s="89" t="s">
        <v>658</v>
      </c>
      <c r="H246" s="89" t="s">
        <v>658</v>
      </c>
      <c r="I246" s="89" t="s">
        <v>456</v>
      </c>
      <c r="J246" s="89" t="s">
        <v>1</v>
      </c>
      <c r="K246" s="89" t="s">
        <v>1</v>
      </c>
      <c r="L246" s="108" t="s">
        <v>436</v>
      </c>
      <c r="M246" s="109">
        <v>45443</v>
      </c>
      <c r="N246" s="109">
        <v>45504</v>
      </c>
      <c r="O246" s="110" t="s">
        <v>445</v>
      </c>
      <c r="P246" s="2" t="str">
        <f>_xlfn.XLOOKUP(A246,'[29]completed audits GR APP'!B:B,'[29]completed audits GR APP'!E:E)</f>
        <v>Departments</v>
      </c>
      <c r="Q246" s="111" t="s">
        <v>441</v>
      </c>
      <c r="R246" s="2">
        <f>COUNTIFS('[29]CM findings'!A:A,A246,'[29]CM findings'!H:H,116)</f>
        <v>0</v>
      </c>
      <c r="S246" s="2">
        <v>1</v>
      </c>
      <c r="T246" s="2">
        <f>_xlfn.XLOOKUP(A246,'[29]completed audits GR APP'!B:B,'[29]completed audits GR APP'!B:B)</f>
        <v>1019</v>
      </c>
      <c r="W246" s="2" t="e">
        <f>_xlfn.XLOOKUP(A246,'[29]KSD auditees'!A:A,'[29]KSD auditees'!A:A)</f>
        <v>#N/A</v>
      </c>
    </row>
    <row r="247" spans="1:23" ht="26.25" customHeight="1" x14ac:dyDescent="0.25">
      <c r="A247" s="104">
        <v>20</v>
      </c>
      <c r="B247" s="105" t="s">
        <v>660</v>
      </c>
      <c r="C247" s="106" t="s">
        <v>326</v>
      </c>
      <c r="D247" s="107" t="s">
        <v>1</v>
      </c>
      <c r="E247" s="107"/>
      <c r="F247" s="89" t="s">
        <v>436</v>
      </c>
      <c r="G247" s="89" t="s">
        <v>658</v>
      </c>
      <c r="H247" s="89" t="s">
        <v>658</v>
      </c>
      <c r="I247" s="89" t="s">
        <v>465</v>
      </c>
      <c r="J247" s="89" t="s">
        <v>1</v>
      </c>
      <c r="K247" s="89" t="s">
        <v>1</v>
      </c>
      <c r="L247" s="108" t="s">
        <v>436</v>
      </c>
      <c r="M247" s="109">
        <v>45443</v>
      </c>
      <c r="N247" s="109">
        <v>45504</v>
      </c>
      <c r="O247" s="110" t="s">
        <v>453</v>
      </c>
      <c r="P247" s="2" t="str">
        <f>_xlfn.XLOOKUP(A247,'[29]completed audits GR APP'!B:B,'[29]completed audits GR APP'!E:E)</f>
        <v>Departments</v>
      </c>
      <c r="Q247" s="111" t="s">
        <v>441</v>
      </c>
      <c r="R247" s="2">
        <f>COUNTIFS('[29]CM findings'!A:A,A247,'[29]CM findings'!H:H,116)</f>
        <v>0</v>
      </c>
      <c r="S247" s="2">
        <v>1</v>
      </c>
      <c r="T247" s="2">
        <f>_xlfn.XLOOKUP(A247,'[29]completed audits GR APP'!B:B,'[29]completed audits GR APP'!B:B)</f>
        <v>20</v>
      </c>
      <c r="W247" s="2" t="e">
        <f>_xlfn.XLOOKUP(A247,'[29]KSD auditees'!A:A,'[29]KSD auditees'!A:A)</f>
        <v>#N/A</v>
      </c>
    </row>
    <row r="248" spans="1:23" ht="35.25" customHeight="1" x14ac:dyDescent="0.25">
      <c r="A248" s="104">
        <v>12</v>
      </c>
      <c r="B248" s="105" t="s">
        <v>661</v>
      </c>
      <c r="C248" s="106" t="s">
        <v>326</v>
      </c>
      <c r="D248" s="107" t="s">
        <v>1</v>
      </c>
      <c r="E248" s="107"/>
      <c r="F248" s="89" t="s">
        <v>436</v>
      </c>
      <c r="G248" s="89" t="s">
        <v>658</v>
      </c>
      <c r="H248" s="89" t="s">
        <v>658</v>
      </c>
      <c r="I248" s="89" t="s">
        <v>662</v>
      </c>
      <c r="J248" s="89" t="s">
        <v>1</v>
      </c>
      <c r="K248" s="89" t="s">
        <v>1</v>
      </c>
      <c r="L248" s="108" t="s">
        <v>436</v>
      </c>
      <c r="M248" s="109">
        <v>45443</v>
      </c>
      <c r="N248" s="109">
        <v>45504</v>
      </c>
      <c r="O248" s="110" t="s">
        <v>453</v>
      </c>
      <c r="P248" s="2" t="str">
        <f>_xlfn.XLOOKUP(A248,'[29]completed audits GR APP'!B:B,'[29]completed audits GR APP'!E:E)</f>
        <v>Departments</v>
      </c>
      <c r="Q248" s="111" t="s">
        <v>441</v>
      </c>
      <c r="R248" s="2">
        <f>COUNTIFS('[29]CM findings'!A:A,A248,'[29]CM findings'!H:H,116)</f>
        <v>0</v>
      </c>
      <c r="S248" s="2">
        <v>1</v>
      </c>
      <c r="T248" s="2">
        <f>_xlfn.XLOOKUP(A248,'[29]completed audits GR APP'!B:B,'[29]completed audits GR APP'!B:B)</f>
        <v>12</v>
      </c>
      <c r="V248" s="2">
        <v>1</v>
      </c>
      <c r="W248" s="2">
        <f>_xlfn.XLOOKUP(A248,'[29]KSD auditees'!A:A,'[29]KSD auditees'!A:A)</f>
        <v>12</v>
      </c>
    </row>
    <row r="249" spans="1:23" ht="43.5" customHeight="1" x14ac:dyDescent="0.25">
      <c r="A249" s="104">
        <v>107</v>
      </c>
      <c r="B249" s="105" t="s">
        <v>663</v>
      </c>
      <c r="C249" s="106" t="s">
        <v>326</v>
      </c>
      <c r="D249" s="107" t="s">
        <v>1</v>
      </c>
      <c r="E249" s="107"/>
      <c r="F249" s="89" t="s">
        <v>436</v>
      </c>
      <c r="G249" s="89" t="s">
        <v>658</v>
      </c>
      <c r="H249" s="89" t="s">
        <v>658</v>
      </c>
      <c r="I249" s="89" t="s">
        <v>458</v>
      </c>
      <c r="J249" s="89" t="s">
        <v>1</v>
      </c>
      <c r="K249" s="89" t="s">
        <v>1</v>
      </c>
      <c r="L249" s="108" t="s">
        <v>436</v>
      </c>
      <c r="M249" s="109">
        <v>45443</v>
      </c>
      <c r="N249" s="109">
        <v>45504</v>
      </c>
      <c r="O249" s="110" t="s">
        <v>453</v>
      </c>
      <c r="P249" s="2" t="str">
        <f>_xlfn.XLOOKUP(A249,'[29]completed audits GR APP'!B:B,'[29]completed audits GR APP'!E:E)</f>
        <v>Departments</v>
      </c>
      <c r="Q249" s="111" t="s">
        <v>441</v>
      </c>
      <c r="R249" s="2">
        <f>COUNTIFS('[29]CM findings'!A:A,A249,'[29]CM findings'!H:H,116)</f>
        <v>0</v>
      </c>
      <c r="S249" s="2">
        <v>1</v>
      </c>
      <c r="T249" s="2">
        <f>_xlfn.XLOOKUP(A249,'[29]completed audits GR APP'!B:B,'[29]completed audits GR APP'!B:B)</f>
        <v>107</v>
      </c>
      <c r="W249" s="2" t="e">
        <f>_xlfn.XLOOKUP(A249,'[29]KSD auditees'!A:A,'[29]KSD auditees'!A:A)</f>
        <v>#N/A</v>
      </c>
    </row>
    <row r="250" spans="1:23" ht="27" customHeight="1" x14ac:dyDescent="0.25">
      <c r="A250" s="104">
        <v>116</v>
      </c>
      <c r="B250" s="105" t="s">
        <v>385</v>
      </c>
      <c r="C250" s="106" t="s">
        <v>326</v>
      </c>
      <c r="D250" s="107" t="s">
        <v>1</v>
      </c>
      <c r="E250" s="107"/>
      <c r="F250" s="89" t="s">
        <v>436</v>
      </c>
      <c r="G250" s="89" t="s">
        <v>658</v>
      </c>
      <c r="H250" s="89" t="s">
        <v>658</v>
      </c>
      <c r="I250" s="89" t="s">
        <v>28</v>
      </c>
      <c r="J250" s="89" t="s">
        <v>1</v>
      </c>
      <c r="K250" s="89" t="s">
        <v>1</v>
      </c>
      <c r="L250" s="108" t="s">
        <v>436</v>
      </c>
      <c r="M250" s="109">
        <v>45443</v>
      </c>
      <c r="N250" s="109">
        <v>45504</v>
      </c>
      <c r="O250" s="110" t="s">
        <v>453</v>
      </c>
      <c r="P250" s="2" t="str">
        <f>_xlfn.XLOOKUP(A250,'[29]completed audits GR APP'!B:B,'[29]completed audits GR APP'!E:E)</f>
        <v>Departments</v>
      </c>
      <c r="Q250" s="111" t="s">
        <v>441</v>
      </c>
      <c r="R250" s="2">
        <f>COUNTIFS('[29]CM findings'!A:A,A250,'[29]CM findings'!H:H,116)</f>
        <v>0</v>
      </c>
      <c r="S250" s="2">
        <v>1</v>
      </c>
      <c r="T250" s="2">
        <f>_xlfn.XLOOKUP(A250,'[29]completed audits GR APP'!B:B,'[29]completed audits GR APP'!B:B)</f>
        <v>116</v>
      </c>
      <c r="V250" s="2">
        <v>1</v>
      </c>
      <c r="W250" s="2">
        <f>_xlfn.XLOOKUP(A250,'[29]KSD auditees'!A:A,'[29]KSD auditees'!A:A)</f>
        <v>116</v>
      </c>
    </row>
    <row r="251" spans="1:23" ht="27" customHeight="1" x14ac:dyDescent="0.25">
      <c r="A251" s="104">
        <v>1328</v>
      </c>
      <c r="B251" s="105" t="s">
        <v>46</v>
      </c>
      <c r="C251" s="106" t="s">
        <v>379</v>
      </c>
      <c r="D251" s="107" t="s">
        <v>1</v>
      </c>
      <c r="E251" s="107"/>
      <c r="F251" s="89" t="s">
        <v>436</v>
      </c>
      <c r="G251" s="89" t="s">
        <v>437</v>
      </c>
      <c r="H251" s="89" t="s">
        <v>658</v>
      </c>
      <c r="I251" s="89" t="s">
        <v>1</v>
      </c>
      <c r="J251" s="89" t="s">
        <v>447</v>
      </c>
      <c r="K251" s="89" t="s">
        <v>1</v>
      </c>
      <c r="L251" s="108" t="s">
        <v>436</v>
      </c>
      <c r="M251" s="109">
        <v>45382</v>
      </c>
      <c r="N251" s="109">
        <v>45535</v>
      </c>
      <c r="O251" s="110" t="s">
        <v>26</v>
      </c>
      <c r="P251" s="2" t="str">
        <f>_xlfn.XLOOKUP(A251,'[29]completed audits GR APP'!B:B,'[29]completed audits GR APP'!E:E)</f>
        <v>Public entities</v>
      </c>
      <c r="Q251" s="111" t="s">
        <v>441</v>
      </c>
      <c r="R251" s="2">
        <f>COUNTIFS('[29]CM findings'!A:A,A251,'[29]CM findings'!H:H,116)</f>
        <v>0</v>
      </c>
      <c r="S251" s="2">
        <v>1</v>
      </c>
      <c r="T251" s="2">
        <f>_xlfn.XLOOKUP(A251,'[29]completed audits GR APP'!B:B,'[29]completed audits GR APP'!B:B)</f>
        <v>1328</v>
      </c>
      <c r="V251" s="2">
        <v>1</v>
      </c>
      <c r="W251" s="2">
        <f>_xlfn.XLOOKUP(A251,'[29]KSD auditees'!A:A,'[29]KSD auditees'!A:A)</f>
        <v>1328</v>
      </c>
    </row>
    <row r="252" spans="1:23" ht="27.75" customHeight="1" x14ac:dyDescent="0.25">
      <c r="A252" s="104">
        <v>1329</v>
      </c>
      <c r="B252" s="105" t="s">
        <v>57</v>
      </c>
      <c r="C252" s="106" t="s">
        <v>379</v>
      </c>
      <c r="D252" s="107" t="s">
        <v>1</v>
      </c>
      <c r="E252" s="107"/>
      <c r="F252" s="89" t="s">
        <v>436</v>
      </c>
      <c r="G252" s="89" t="s">
        <v>437</v>
      </c>
      <c r="H252" s="89" t="s">
        <v>658</v>
      </c>
      <c r="I252" s="89" t="s">
        <v>1</v>
      </c>
      <c r="J252" s="89" t="s">
        <v>447</v>
      </c>
      <c r="K252" s="89" t="s">
        <v>1</v>
      </c>
      <c r="L252" s="108" t="s">
        <v>436</v>
      </c>
      <c r="M252" s="109">
        <v>45380</v>
      </c>
      <c r="N252" s="109">
        <v>45443</v>
      </c>
      <c r="O252" s="110" t="s">
        <v>453</v>
      </c>
      <c r="P252" s="2" t="str">
        <f>_xlfn.XLOOKUP(A252,'[29]completed audits GR APP'!B:B,'[29]completed audits GR APP'!E:E)</f>
        <v>Public entities</v>
      </c>
      <c r="Q252" s="111" t="s">
        <v>441</v>
      </c>
      <c r="R252" s="2">
        <f>COUNTIFS('[29]CM findings'!A:A,A252,'[29]CM findings'!H:H,116)</f>
        <v>0</v>
      </c>
      <c r="S252" s="2">
        <v>1</v>
      </c>
      <c r="T252" s="2">
        <f>_xlfn.XLOOKUP(A252,'[29]completed audits GR APP'!B:B,'[29]completed audits GR APP'!B:B)</f>
        <v>1329</v>
      </c>
      <c r="V252" s="2">
        <v>1</v>
      </c>
      <c r="W252" s="2">
        <f>_xlfn.XLOOKUP(A252,'[29]KSD auditees'!A:A,'[29]KSD auditees'!A:A)</f>
        <v>1329</v>
      </c>
    </row>
    <row r="253" spans="1:23" ht="26.25" customHeight="1" x14ac:dyDescent="0.25">
      <c r="A253" s="104">
        <v>180</v>
      </c>
      <c r="B253" s="105" t="s">
        <v>345</v>
      </c>
      <c r="C253" s="106" t="s">
        <v>326</v>
      </c>
      <c r="D253" s="107" t="s">
        <v>1</v>
      </c>
      <c r="E253" s="107"/>
      <c r="F253" s="89" t="s">
        <v>436</v>
      </c>
      <c r="G253" s="89" t="s">
        <v>658</v>
      </c>
      <c r="H253" s="89" t="s">
        <v>658</v>
      </c>
      <c r="I253" s="89" t="s">
        <v>151</v>
      </c>
      <c r="J253" s="89" t="s">
        <v>1</v>
      </c>
      <c r="K253" s="89" t="s">
        <v>1</v>
      </c>
      <c r="L253" s="108" t="s">
        <v>436</v>
      </c>
      <c r="M253" s="109">
        <v>45443</v>
      </c>
      <c r="N253" s="109">
        <v>45504</v>
      </c>
      <c r="O253" s="110" t="s">
        <v>453</v>
      </c>
      <c r="P253" s="2" t="str">
        <f>_xlfn.XLOOKUP(A253,'[29]completed audits GR APP'!B:B,'[29]completed audits GR APP'!E:E)</f>
        <v>Departments</v>
      </c>
      <c r="Q253" s="111" t="s">
        <v>441</v>
      </c>
      <c r="R253" s="2">
        <f>COUNTIFS('[29]CM findings'!A:A,A253,'[29]CM findings'!H:H,116)</f>
        <v>0</v>
      </c>
      <c r="S253" s="2">
        <v>1</v>
      </c>
      <c r="T253" s="2">
        <f>_xlfn.XLOOKUP(A253,'[29]completed audits GR APP'!B:B,'[29]completed audits GR APP'!B:B)</f>
        <v>180</v>
      </c>
      <c r="V253" s="2">
        <v>1</v>
      </c>
      <c r="W253" s="2">
        <f>_xlfn.XLOOKUP(A253,'[29]KSD auditees'!A:A,'[29]KSD auditees'!A:A)</f>
        <v>180</v>
      </c>
    </row>
    <row r="254" spans="1:23" ht="26.25" customHeight="1" x14ac:dyDescent="0.25">
      <c r="A254" s="104">
        <v>1020</v>
      </c>
      <c r="B254" s="105" t="s">
        <v>664</v>
      </c>
      <c r="C254" s="106" t="s">
        <v>326</v>
      </c>
      <c r="D254" s="107" t="s">
        <v>1</v>
      </c>
      <c r="E254" s="107"/>
      <c r="F254" s="89" t="s">
        <v>436</v>
      </c>
      <c r="G254" s="89" t="s">
        <v>658</v>
      </c>
      <c r="H254" s="89" t="s">
        <v>658</v>
      </c>
      <c r="I254" s="89" t="s">
        <v>156</v>
      </c>
      <c r="J254" s="89" t="s">
        <v>1</v>
      </c>
      <c r="K254" s="89" t="s">
        <v>1</v>
      </c>
      <c r="L254" s="108" t="s">
        <v>436</v>
      </c>
      <c r="M254" s="109">
        <v>45443</v>
      </c>
      <c r="N254" s="109">
        <v>45504</v>
      </c>
      <c r="O254" s="110" t="s">
        <v>453</v>
      </c>
      <c r="P254" s="2" t="str">
        <f>_xlfn.XLOOKUP(A254,'[29]completed audits GR APP'!B:B,'[29]completed audits GR APP'!E:E)</f>
        <v>Departments</v>
      </c>
      <c r="Q254" s="111" t="s">
        <v>441</v>
      </c>
      <c r="R254" s="2">
        <f>COUNTIFS('[29]CM findings'!A:A,A254,'[29]CM findings'!H:H,116)</f>
        <v>0</v>
      </c>
      <c r="S254" s="2">
        <v>1</v>
      </c>
      <c r="T254" s="2">
        <f>_xlfn.XLOOKUP(A254,'[29]completed audits GR APP'!B:B,'[29]completed audits GR APP'!B:B)</f>
        <v>1020</v>
      </c>
      <c r="V254" s="2">
        <v>1</v>
      </c>
      <c r="W254" s="2">
        <f>_xlfn.XLOOKUP(A254,'[29]KSD auditees'!A:A,'[29]KSD auditees'!A:A)</f>
        <v>1020</v>
      </c>
    </row>
    <row r="255" spans="1:23" ht="19.5" customHeight="1" x14ac:dyDescent="0.25">
      <c r="A255" s="104">
        <v>1052</v>
      </c>
      <c r="B255" s="105" t="s">
        <v>1616</v>
      </c>
      <c r="C255" s="106" t="s">
        <v>323</v>
      </c>
      <c r="D255" s="107" t="s">
        <v>1</v>
      </c>
      <c r="E255" s="107"/>
      <c r="F255" s="89" t="s">
        <v>436</v>
      </c>
      <c r="G255" s="89" t="s">
        <v>437</v>
      </c>
      <c r="H255" s="89" t="s">
        <v>658</v>
      </c>
      <c r="I255" s="89" t="s">
        <v>1</v>
      </c>
      <c r="J255" s="89" t="s">
        <v>439</v>
      </c>
      <c r="K255" s="89" t="s">
        <v>1</v>
      </c>
      <c r="L255" s="108" t="s">
        <v>436</v>
      </c>
      <c r="M255" s="109">
        <v>45443</v>
      </c>
      <c r="N255" s="109" t="s">
        <v>1</v>
      </c>
      <c r="O255" s="110" t="s">
        <v>1</v>
      </c>
      <c r="P255" s="2" t="e">
        <f>_xlfn.XLOOKUP(A255,'[29]completed audits GR APP'!B:B,'[29]completed audits GR APP'!E:E)</f>
        <v>#N/A</v>
      </c>
      <c r="R255" s="2">
        <f>COUNTIFS('[29]CM findings'!A:A,A255,'[29]CM findings'!H:H,116)</f>
        <v>0</v>
      </c>
      <c r="T255" s="2" t="e">
        <f>_xlfn.XLOOKUP(A255,'[29]completed audits GR APP'!B:B,'[29]completed audits GR APP'!B:B)</f>
        <v>#N/A</v>
      </c>
      <c r="W255" s="2" t="e">
        <f>_xlfn.XLOOKUP(A255,'[29]KSD auditees'!A:A,'[29]KSD auditees'!A:A)</f>
        <v>#N/A</v>
      </c>
    </row>
    <row r="256" spans="1:23" ht="27" customHeight="1" x14ac:dyDescent="0.25">
      <c r="A256" s="104">
        <v>1159</v>
      </c>
      <c r="B256" s="105" t="s">
        <v>666</v>
      </c>
      <c r="C256" s="106" t="s">
        <v>316</v>
      </c>
      <c r="D256" s="107" t="s">
        <v>1</v>
      </c>
      <c r="E256" s="107"/>
      <c r="F256" s="89" t="s">
        <v>436</v>
      </c>
      <c r="G256" s="89" t="s">
        <v>437</v>
      </c>
      <c r="H256" s="89" t="s">
        <v>658</v>
      </c>
      <c r="I256" s="89" t="s">
        <v>1</v>
      </c>
      <c r="J256" s="89" t="s">
        <v>667</v>
      </c>
      <c r="K256" s="89" t="s">
        <v>1</v>
      </c>
      <c r="L256" s="108" t="s">
        <v>436</v>
      </c>
      <c r="M256" s="109">
        <v>45443</v>
      </c>
      <c r="N256" s="109">
        <v>45504</v>
      </c>
      <c r="O256" s="110" t="s">
        <v>445</v>
      </c>
      <c r="P256" s="2" t="str">
        <f>_xlfn.XLOOKUP(A256,'[29]completed audits GR APP'!B:B,'[29]completed audits GR APP'!E:E)</f>
        <v>Public entities</v>
      </c>
      <c r="Q256" s="111" t="s">
        <v>441</v>
      </c>
      <c r="R256" s="2">
        <f>COUNTIFS('[29]CM findings'!A:A,A256,'[29]CM findings'!H:H,116)</f>
        <v>0</v>
      </c>
      <c r="S256" s="2">
        <v>1</v>
      </c>
      <c r="T256" s="2">
        <f>_xlfn.XLOOKUP(A256,'[29]completed audits GR APP'!B:B,'[29]completed audits GR APP'!B:B)</f>
        <v>1159</v>
      </c>
      <c r="V256" s="2">
        <v>1</v>
      </c>
      <c r="W256" s="2">
        <f>_xlfn.XLOOKUP(A256,'[29]KSD auditees'!A:A,'[29]KSD auditees'!A:A)</f>
        <v>1159</v>
      </c>
    </row>
    <row r="257" spans="1:23" ht="26.25" customHeight="1" x14ac:dyDescent="0.25">
      <c r="A257" s="104">
        <v>1215</v>
      </c>
      <c r="B257" s="105" t="s">
        <v>668</v>
      </c>
      <c r="C257" s="106" t="s">
        <v>450</v>
      </c>
      <c r="D257" s="107" t="s">
        <v>1</v>
      </c>
      <c r="E257" s="107"/>
      <c r="F257" s="89" t="s">
        <v>436</v>
      </c>
      <c r="G257" s="89" t="s">
        <v>658</v>
      </c>
      <c r="H257" s="89" t="s">
        <v>658</v>
      </c>
      <c r="I257" s="89" t="s">
        <v>1</v>
      </c>
      <c r="J257" s="89" t="s">
        <v>1</v>
      </c>
      <c r="K257" s="89" t="s">
        <v>1</v>
      </c>
      <c r="L257" s="108" t="s">
        <v>436</v>
      </c>
      <c r="M257" s="109">
        <v>45443</v>
      </c>
      <c r="N257" s="109">
        <v>45504</v>
      </c>
      <c r="O257" s="110" t="s">
        <v>453</v>
      </c>
      <c r="P257" s="2" t="str">
        <f>_xlfn.XLOOKUP(A257,'[29]completed audits GR APP'!B:B,'[29]completed audits GR APP'!E:E)</f>
        <v>Public entities</v>
      </c>
      <c r="Q257" s="111" t="s">
        <v>441</v>
      </c>
      <c r="R257" s="2">
        <f>COUNTIFS('[29]CM findings'!A:A,A257,'[29]CM findings'!H:H,116)</f>
        <v>0</v>
      </c>
      <c r="S257" s="2">
        <v>1</v>
      </c>
      <c r="T257" s="2">
        <f>_xlfn.XLOOKUP(A257,'[29]completed audits GR APP'!B:B,'[29]completed audits GR APP'!B:B)</f>
        <v>1215</v>
      </c>
      <c r="W257" s="2" t="e">
        <f>_xlfn.XLOOKUP(A257,'[29]KSD auditees'!A:A,'[29]KSD auditees'!A:A)</f>
        <v>#N/A</v>
      </c>
    </row>
    <row r="258" spans="1:23" ht="26.25" customHeight="1" x14ac:dyDescent="0.25">
      <c r="A258" s="104">
        <v>1505</v>
      </c>
      <c r="B258" s="105" t="s">
        <v>669</v>
      </c>
      <c r="C258" s="106" t="s">
        <v>325</v>
      </c>
      <c r="D258" s="107" t="s">
        <v>1</v>
      </c>
      <c r="E258" s="107"/>
      <c r="F258" s="89" t="s">
        <v>436</v>
      </c>
      <c r="G258" s="89" t="s">
        <v>658</v>
      </c>
      <c r="H258" s="89" t="s">
        <v>658</v>
      </c>
      <c r="I258" s="89" t="s">
        <v>1</v>
      </c>
      <c r="J258" s="89" t="s">
        <v>1</v>
      </c>
      <c r="K258" s="89" t="s">
        <v>1</v>
      </c>
      <c r="L258" s="108" t="s">
        <v>436</v>
      </c>
      <c r="M258" s="109">
        <v>45443</v>
      </c>
      <c r="N258" s="109" t="s">
        <v>1</v>
      </c>
      <c r="O258" s="110" t="s">
        <v>445</v>
      </c>
      <c r="P258" s="2" t="e">
        <f>_xlfn.XLOOKUP(A258,'[29]completed audits GR APP'!B:B,'[29]completed audits GR APP'!E:E)</f>
        <v>#N/A</v>
      </c>
      <c r="R258" s="2">
        <f>COUNTIFS('[29]CM findings'!A:A,A258,'[29]CM findings'!H:H,116)</f>
        <v>0</v>
      </c>
      <c r="T258" s="2" t="e">
        <f>_xlfn.XLOOKUP(A258,'[29]completed audits GR APP'!B:B,'[29]completed audits GR APP'!B:B)</f>
        <v>#N/A</v>
      </c>
      <c r="W258" s="2" t="e">
        <f>_xlfn.XLOOKUP(A258,'[29]KSD auditees'!A:A,'[29]KSD auditees'!A:A)</f>
        <v>#N/A</v>
      </c>
    </row>
    <row r="259" spans="1:23" ht="18.75" customHeight="1" x14ac:dyDescent="0.25">
      <c r="A259" s="104">
        <v>1568</v>
      </c>
      <c r="B259" s="105" t="s">
        <v>670</v>
      </c>
      <c r="C259" s="106" t="s">
        <v>502</v>
      </c>
      <c r="D259" s="107" t="s">
        <v>1</v>
      </c>
      <c r="E259" s="107"/>
      <c r="F259" s="89" t="s">
        <v>436</v>
      </c>
      <c r="G259" s="89" t="s">
        <v>658</v>
      </c>
      <c r="H259" s="89" t="s">
        <v>658</v>
      </c>
      <c r="I259" s="89" t="s">
        <v>1</v>
      </c>
      <c r="J259" s="89" t="s">
        <v>1</v>
      </c>
      <c r="K259" s="89" t="s">
        <v>1</v>
      </c>
      <c r="L259" s="108" t="s">
        <v>436</v>
      </c>
      <c r="M259" s="109">
        <v>45443</v>
      </c>
      <c r="N259" s="109" t="s">
        <v>1</v>
      </c>
      <c r="O259" s="110" t="s">
        <v>26</v>
      </c>
      <c r="P259" s="2" t="e">
        <f>_xlfn.XLOOKUP(A259,'[29]completed audits GR APP'!B:B,'[29]completed audits GR APP'!E:E)</f>
        <v>#N/A</v>
      </c>
      <c r="R259" s="2">
        <f>COUNTIFS('[29]CM findings'!A:A,A259,'[29]CM findings'!H:H,116)</f>
        <v>0</v>
      </c>
      <c r="T259" s="2" t="e">
        <f>_xlfn.XLOOKUP(A259,'[29]completed audits GR APP'!B:B,'[29]completed audits GR APP'!B:B)</f>
        <v>#N/A</v>
      </c>
      <c r="W259" s="2" t="e">
        <f>_xlfn.XLOOKUP(A259,'[29]KSD auditees'!A:A,'[29]KSD auditees'!A:A)</f>
        <v>#N/A</v>
      </c>
    </row>
    <row r="260" spans="1:23" ht="18.75" customHeight="1" x14ac:dyDescent="0.25">
      <c r="A260" s="104">
        <v>258</v>
      </c>
      <c r="B260" s="105" t="s">
        <v>672</v>
      </c>
      <c r="C260" s="106" t="s">
        <v>325</v>
      </c>
      <c r="D260" s="107" t="s">
        <v>1</v>
      </c>
      <c r="E260" s="107"/>
      <c r="F260" s="89" t="s">
        <v>436</v>
      </c>
      <c r="G260" s="89" t="s">
        <v>658</v>
      </c>
      <c r="H260" s="89" t="s">
        <v>658</v>
      </c>
      <c r="I260" s="89" t="s">
        <v>1</v>
      </c>
      <c r="J260" s="89" t="s">
        <v>1</v>
      </c>
      <c r="K260" s="89" t="s">
        <v>1</v>
      </c>
      <c r="L260" s="108" t="s">
        <v>436</v>
      </c>
      <c r="M260" s="109">
        <v>45443</v>
      </c>
      <c r="N260" s="109">
        <v>45506</v>
      </c>
      <c r="O260" s="110" t="s">
        <v>26</v>
      </c>
      <c r="P260" s="2" t="str">
        <f>_xlfn.XLOOKUP(A260,'[29]completed audits GR APP'!B:B,'[29]completed audits GR APP'!E:E)</f>
        <v>Public entities</v>
      </c>
      <c r="Q260" s="111" t="s">
        <v>441</v>
      </c>
      <c r="R260" s="2">
        <f>COUNTIFS('[29]CM findings'!A:A,A260,'[29]CM findings'!H:H,116)</f>
        <v>0</v>
      </c>
      <c r="S260" s="2">
        <v>1</v>
      </c>
      <c r="T260" s="2">
        <f>_xlfn.XLOOKUP(A260,'[29]completed audits GR APP'!B:B,'[29]completed audits GR APP'!B:B)</f>
        <v>258</v>
      </c>
      <c r="W260" s="2" t="e">
        <f>_xlfn.XLOOKUP(A260,'[29]KSD auditees'!A:A,'[29]KSD auditees'!A:A)</f>
        <v>#N/A</v>
      </c>
    </row>
    <row r="261" spans="1:23" ht="26.25" customHeight="1" x14ac:dyDescent="0.25">
      <c r="A261" s="104">
        <v>259</v>
      </c>
      <c r="B261" s="105" t="s">
        <v>673</v>
      </c>
      <c r="C261" s="106" t="s">
        <v>325</v>
      </c>
      <c r="D261" s="107" t="s">
        <v>1</v>
      </c>
      <c r="E261" s="107"/>
      <c r="F261" s="89" t="s">
        <v>436</v>
      </c>
      <c r="G261" s="89" t="s">
        <v>658</v>
      </c>
      <c r="H261" s="89" t="s">
        <v>658</v>
      </c>
      <c r="I261" s="89" t="s">
        <v>1</v>
      </c>
      <c r="J261" s="89" t="s">
        <v>1</v>
      </c>
      <c r="K261" s="89" t="s">
        <v>1</v>
      </c>
      <c r="L261" s="108" t="s">
        <v>436</v>
      </c>
      <c r="M261" s="109">
        <v>45443</v>
      </c>
      <c r="N261" s="109">
        <v>45504</v>
      </c>
      <c r="O261" s="110" t="s">
        <v>445</v>
      </c>
      <c r="P261" s="2" t="str">
        <f>_xlfn.XLOOKUP(A261,'[29]completed audits GR APP'!B:B,'[29]completed audits GR APP'!E:E)</f>
        <v>Public entities</v>
      </c>
      <c r="Q261" s="111" t="s">
        <v>441</v>
      </c>
      <c r="R261" s="2">
        <f>COUNTIFS('[29]CM findings'!A:A,A261,'[29]CM findings'!H:H,116)</f>
        <v>0</v>
      </c>
      <c r="S261" s="2">
        <v>1</v>
      </c>
      <c r="T261" s="2">
        <f>_xlfn.XLOOKUP(A261,'[29]completed audits GR APP'!B:B,'[29]completed audits GR APP'!B:B)</f>
        <v>259</v>
      </c>
      <c r="W261" s="2" t="e">
        <f>_xlfn.XLOOKUP(A261,'[29]KSD auditees'!A:A,'[29]KSD auditees'!A:A)</f>
        <v>#N/A</v>
      </c>
    </row>
    <row r="262" spans="1:23" ht="27.75" customHeight="1" x14ac:dyDescent="0.25">
      <c r="A262" s="104">
        <v>1330</v>
      </c>
      <c r="B262" s="105" t="s">
        <v>78</v>
      </c>
      <c r="C262" s="106" t="s">
        <v>379</v>
      </c>
      <c r="D262" s="107" t="s">
        <v>1</v>
      </c>
      <c r="E262" s="107"/>
      <c r="F262" s="89" t="s">
        <v>436</v>
      </c>
      <c r="G262" s="89" t="s">
        <v>437</v>
      </c>
      <c r="H262" s="89" t="s">
        <v>658</v>
      </c>
      <c r="I262" s="89" t="s">
        <v>1</v>
      </c>
      <c r="J262" s="89" t="s">
        <v>447</v>
      </c>
      <c r="K262" s="89" t="s">
        <v>1</v>
      </c>
      <c r="L262" s="108" t="s">
        <v>436</v>
      </c>
      <c r="M262" s="109">
        <v>45382</v>
      </c>
      <c r="N262" s="109">
        <v>45443</v>
      </c>
      <c r="O262" s="110" t="s">
        <v>453</v>
      </c>
      <c r="P262" s="2" t="str">
        <f>_xlfn.XLOOKUP(A262,'[29]completed audits GR APP'!B:B,'[29]completed audits GR APP'!E:E)</f>
        <v>Public entities</v>
      </c>
      <c r="Q262" s="111" t="s">
        <v>441</v>
      </c>
      <c r="R262" s="2">
        <f>COUNTIFS('[29]CM findings'!A:A,A262,'[29]CM findings'!H:H,116)</f>
        <v>0</v>
      </c>
      <c r="S262" s="2">
        <v>1</v>
      </c>
      <c r="T262" s="2">
        <f>_xlfn.XLOOKUP(A262,'[29]completed audits GR APP'!B:B,'[29]completed audits GR APP'!B:B)</f>
        <v>1330</v>
      </c>
      <c r="V262" s="2">
        <v>1</v>
      </c>
      <c r="W262" s="2">
        <f>_xlfn.XLOOKUP(A262,'[29]KSD auditees'!A:A,'[29]KSD auditees'!A:A)</f>
        <v>1330</v>
      </c>
    </row>
    <row r="263" spans="1:23" ht="26.25" customHeight="1" x14ac:dyDescent="0.25">
      <c r="A263" s="104">
        <v>314</v>
      </c>
      <c r="B263" s="105" t="s">
        <v>674</v>
      </c>
      <c r="C263" s="106" t="s">
        <v>326</v>
      </c>
      <c r="D263" s="107" t="s">
        <v>1</v>
      </c>
      <c r="E263" s="107"/>
      <c r="F263" s="89" t="s">
        <v>436</v>
      </c>
      <c r="G263" s="89" t="s">
        <v>658</v>
      </c>
      <c r="H263" s="89" t="s">
        <v>658</v>
      </c>
      <c r="I263" s="89" t="s">
        <v>479</v>
      </c>
      <c r="J263" s="89" t="s">
        <v>1</v>
      </c>
      <c r="K263" s="89" t="s">
        <v>1</v>
      </c>
      <c r="L263" s="108" t="s">
        <v>436</v>
      </c>
      <c r="M263" s="109">
        <v>45443</v>
      </c>
      <c r="N263" s="109">
        <v>45504</v>
      </c>
      <c r="O263" s="110" t="s">
        <v>453</v>
      </c>
      <c r="P263" s="2" t="str">
        <f>_xlfn.XLOOKUP(A263,'[29]completed audits GR APP'!B:B,'[29]completed audits GR APP'!E:E)</f>
        <v>Departments</v>
      </c>
      <c r="Q263" s="111" t="s">
        <v>441</v>
      </c>
      <c r="R263" s="2">
        <f>COUNTIFS('[29]CM findings'!A:A,A263,'[29]CM findings'!H:H,116)</f>
        <v>0</v>
      </c>
      <c r="S263" s="2">
        <v>1</v>
      </c>
      <c r="T263" s="2">
        <f>_xlfn.XLOOKUP(A263,'[29]completed audits GR APP'!B:B,'[29]completed audits GR APP'!B:B)</f>
        <v>314</v>
      </c>
      <c r="W263" s="2" t="e">
        <f>_xlfn.XLOOKUP(A263,'[29]KSD auditees'!A:A,'[29]KSD auditees'!A:A)</f>
        <v>#N/A</v>
      </c>
    </row>
    <row r="264" spans="1:23" ht="27" customHeight="1" x14ac:dyDescent="0.25">
      <c r="A264" s="104">
        <v>354</v>
      </c>
      <c r="B264" s="105" t="s">
        <v>675</v>
      </c>
      <c r="C264" s="106" t="s">
        <v>481</v>
      </c>
      <c r="D264" s="107" t="s">
        <v>1</v>
      </c>
      <c r="E264" s="107"/>
      <c r="F264" s="89" t="s">
        <v>436</v>
      </c>
      <c r="G264" s="89" t="s">
        <v>658</v>
      </c>
      <c r="H264" s="89" t="s">
        <v>658</v>
      </c>
      <c r="I264" s="89" t="s">
        <v>482</v>
      </c>
      <c r="J264" s="89" t="s">
        <v>1</v>
      </c>
      <c r="K264" s="89" t="s">
        <v>1</v>
      </c>
      <c r="L264" s="108" t="s">
        <v>436</v>
      </c>
      <c r="M264" s="109">
        <v>45443</v>
      </c>
      <c r="N264" s="109">
        <v>45503</v>
      </c>
      <c r="O264" s="110" t="s">
        <v>445</v>
      </c>
      <c r="P264" s="2" t="str">
        <f>_xlfn.XLOOKUP(A264,'[29]completed audits GR APP'!B:B,'[29]completed audits GR APP'!E:E)</f>
        <v>Departments</v>
      </c>
      <c r="Q264" s="111" t="s">
        <v>441</v>
      </c>
      <c r="R264" s="2">
        <f>COUNTIFS('[29]CM findings'!A:A,A264,'[29]CM findings'!H:H,116)</f>
        <v>0</v>
      </c>
      <c r="S264" s="2">
        <v>1</v>
      </c>
      <c r="T264" s="2">
        <f>_xlfn.XLOOKUP(A264,'[29]completed audits GR APP'!B:B,'[29]completed audits GR APP'!B:B)</f>
        <v>354</v>
      </c>
      <c r="W264" s="2" t="e">
        <f>_xlfn.XLOOKUP(A264,'[29]KSD auditees'!A:A,'[29]KSD auditees'!A:A)</f>
        <v>#N/A</v>
      </c>
    </row>
    <row r="265" spans="1:23" ht="18" customHeight="1" x14ac:dyDescent="0.25">
      <c r="A265" s="104">
        <v>368</v>
      </c>
      <c r="B265" s="105" t="s">
        <v>676</v>
      </c>
      <c r="C265" s="106" t="s">
        <v>484</v>
      </c>
      <c r="D265" s="107" t="s">
        <v>1</v>
      </c>
      <c r="E265" s="107"/>
      <c r="F265" s="89" t="s">
        <v>436</v>
      </c>
      <c r="G265" s="89" t="s">
        <v>658</v>
      </c>
      <c r="H265" s="89" t="s">
        <v>658</v>
      </c>
      <c r="I265" s="89" t="s">
        <v>1</v>
      </c>
      <c r="J265" s="89" t="s">
        <v>1</v>
      </c>
      <c r="K265" s="89" t="s">
        <v>1</v>
      </c>
      <c r="L265" s="108" t="s">
        <v>436</v>
      </c>
      <c r="M265" s="109">
        <v>45443</v>
      </c>
      <c r="N265" s="109" t="s">
        <v>1</v>
      </c>
      <c r="O265" s="110" t="s">
        <v>1</v>
      </c>
      <c r="P265" s="2" t="e">
        <f>_xlfn.XLOOKUP(A265,'[29]completed audits GR APP'!B:B,'[29]completed audits GR APP'!E:E)</f>
        <v>#N/A</v>
      </c>
      <c r="R265" s="2">
        <f>COUNTIFS('[29]CM findings'!A:A,A265,'[29]CM findings'!H:H,116)</f>
        <v>0</v>
      </c>
      <c r="T265" s="2" t="e">
        <f>_xlfn.XLOOKUP(A265,'[29]completed audits GR APP'!B:B,'[29]completed audits GR APP'!B:B)</f>
        <v>#N/A</v>
      </c>
      <c r="W265" s="2" t="e">
        <f>_xlfn.XLOOKUP(A265,'[29]KSD auditees'!A:A,'[29]KSD auditees'!A:A)</f>
        <v>#N/A</v>
      </c>
    </row>
    <row r="266" spans="1:23" ht="27" customHeight="1" x14ac:dyDescent="0.25">
      <c r="A266" s="104">
        <v>134</v>
      </c>
      <c r="B266" s="105" t="s">
        <v>677</v>
      </c>
      <c r="C266" s="106" t="s">
        <v>326</v>
      </c>
      <c r="D266" s="107" t="s">
        <v>1</v>
      </c>
      <c r="E266" s="107"/>
      <c r="F266" s="89" t="s">
        <v>436</v>
      </c>
      <c r="G266" s="89" t="s">
        <v>658</v>
      </c>
      <c r="H266" s="89" t="s">
        <v>658</v>
      </c>
      <c r="I266" s="89" t="s">
        <v>485</v>
      </c>
      <c r="J266" s="89" t="s">
        <v>1</v>
      </c>
      <c r="K266" s="89" t="s">
        <v>1</v>
      </c>
      <c r="L266" s="108" t="s">
        <v>436</v>
      </c>
      <c r="M266" s="109">
        <v>45443</v>
      </c>
      <c r="N266" s="109">
        <v>45504</v>
      </c>
      <c r="O266" s="110" t="s">
        <v>445</v>
      </c>
      <c r="P266" s="2" t="str">
        <f>_xlfn.XLOOKUP(A266,'[29]completed audits GR APP'!B:B,'[29]completed audits GR APP'!E:E)</f>
        <v>Departments</v>
      </c>
      <c r="Q266" s="111" t="s">
        <v>441</v>
      </c>
      <c r="R266" s="2">
        <f>COUNTIFS('[29]CM findings'!A:A,A266,'[29]CM findings'!H:H,116)</f>
        <v>0</v>
      </c>
      <c r="S266" s="2">
        <v>1</v>
      </c>
      <c r="T266" s="2">
        <f>_xlfn.XLOOKUP(A266,'[29]completed audits GR APP'!B:B,'[29]completed audits GR APP'!B:B)</f>
        <v>134</v>
      </c>
      <c r="W266" s="2" t="e">
        <f>_xlfn.XLOOKUP(A266,'[29]KSD auditees'!A:A,'[29]KSD auditees'!A:A)</f>
        <v>#N/A</v>
      </c>
    </row>
    <row r="267" spans="1:23" ht="26.25" customHeight="1" x14ac:dyDescent="0.25">
      <c r="A267" s="104">
        <v>387</v>
      </c>
      <c r="B267" s="105" t="s">
        <v>678</v>
      </c>
      <c r="C267" s="106" t="s">
        <v>488</v>
      </c>
      <c r="D267" s="107" t="s">
        <v>1</v>
      </c>
      <c r="E267" s="107"/>
      <c r="F267" s="89" t="s">
        <v>436</v>
      </c>
      <c r="G267" s="89" t="s">
        <v>658</v>
      </c>
      <c r="H267" s="89" t="s">
        <v>658</v>
      </c>
      <c r="I267" s="89" t="s">
        <v>1</v>
      </c>
      <c r="J267" s="89" t="s">
        <v>1</v>
      </c>
      <c r="K267" s="89" t="s">
        <v>1</v>
      </c>
      <c r="L267" s="108" t="s">
        <v>436</v>
      </c>
      <c r="M267" s="109">
        <v>45443</v>
      </c>
      <c r="N267" s="109" t="s">
        <v>1</v>
      </c>
      <c r="O267" s="110" t="s">
        <v>1</v>
      </c>
      <c r="P267" s="2" t="e">
        <f>_xlfn.XLOOKUP(A267,'[29]completed audits GR APP'!B:B,'[29]completed audits GR APP'!E:E)</f>
        <v>#N/A</v>
      </c>
      <c r="R267" s="2">
        <f>COUNTIFS('[29]CM findings'!A:A,A267,'[29]CM findings'!H:H,116)</f>
        <v>0</v>
      </c>
      <c r="T267" s="2" t="e">
        <f>_xlfn.XLOOKUP(A267,'[29]completed audits GR APP'!B:B,'[29]completed audits GR APP'!B:B)</f>
        <v>#N/A</v>
      </c>
      <c r="W267" s="2" t="e">
        <f>_xlfn.XLOOKUP(A267,'[29]KSD auditees'!A:A,'[29]KSD auditees'!A:A)</f>
        <v>#N/A</v>
      </c>
    </row>
    <row r="268" spans="1:23" ht="27" customHeight="1" x14ac:dyDescent="0.25">
      <c r="A268" s="104">
        <v>399</v>
      </c>
      <c r="B268" s="105" t="s">
        <v>679</v>
      </c>
      <c r="C268" s="106" t="s">
        <v>488</v>
      </c>
      <c r="D268" s="107" t="s">
        <v>1</v>
      </c>
      <c r="E268" s="107"/>
      <c r="F268" s="89" t="s">
        <v>436</v>
      </c>
      <c r="G268" s="89" t="s">
        <v>658</v>
      </c>
      <c r="H268" s="89" t="s">
        <v>658</v>
      </c>
      <c r="I268" s="89" t="s">
        <v>1</v>
      </c>
      <c r="J268" s="89" t="s">
        <v>1</v>
      </c>
      <c r="K268" s="89" t="s">
        <v>1</v>
      </c>
      <c r="L268" s="108" t="s">
        <v>436</v>
      </c>
      <c r="M268" s="109">
        <v>45443</v>
      </c>
      <c r="N268" s="109" t="s">
        <v>1</v>
      </c>
      <c r="O268" s="110" t="s">
        <v>1</v>
      </c>
      <c r="P268" s="2" t="e">
        <f>_xlfn.XLOOKUP(A268,'[29]completed audits GR APP'!B:B,'[29]completed audits GR APP'!E:E)</f>
        <v>#N/A</v>
      </c>
      <c r="R268" s="2">
        <f>COUNTIFS('[29]CM findings'!A:A,A268,'[29]CM findings'!H:H,116)</f>
        <v>0</v>
      </c>
      <c r="T268" s="2" t="e">
        <f>_xlfn.XLOOKUP(A268,'[29]completed audits GR APP'!B:B,'[29]completed audits GR APP'!B:B)</f>
        <v>#N/A</v>
      </c>
      <c r="W268" s="2" t="e">
        <f>_xlfn.XLOOKUP(A268,'[29]KSD auditees'!A:A,'[29]KSD auditees'!A:A)</f>
        <v>#N/A</v>
      </c>
    </row>
    <row r="269" spans="1:23" ht="26.25" customHeight="1" x14ac:dyDescent="0.25">
      <c r="A269" s="104">
        <v>425</v>
      </c>
      <c r="B269" s="105" t="s">
        <v>363</v>
      </c>
      <c r="C269" s="106" t="s">
        <v>326</v>
      </c>
      <c r="D269" s="107" t="s">
        <v>1</v>
      </c>
      <c r="E269" s="107"/>
      <c r="F269" s="89" t="s">
        <v>436</v>
      </c>
      <c r="G269" s="89" t="s">
        <v>658</v>
      </c>
      <c r="H269" s="89" t="s">
        <v>658</v>
      </c>
      <c r="I269" s="89" t="s">
        <v>168</v>
      </c>
      <c r="J269" s="89" t="s">
        <v>1</v>
      </c>
      <c r="K269" s="89" t="s">
        <v>1</v>
      </c>
      <c r="L269" s="108" t="s">
        <v>436</v>
      </c>
      <c r="M269" s="109">
        <v>45443</v>
      </c>
      <c r="N269" s="109">
        <v>45504</v>
      </c>
      <c r="O269" s="110" t="s">
        <v>453</v>
      </c>
      <c r="P269" s="2" t="str">
        <f>_xlfn.XLOOKUP(A269,'[29]completed audits GR APP'!B:B,'[29]completed audits GR APP'!E:E)</f>
        <v>Departments</v>
      </c>
      <c r="Q269" s="111" t="s">
        <v>441</v>
      </c>
      <c r="R269" s="2">
        <f>COUNTIFS('[29]CM findings'!A:A,A269,'[29]CM findings'!H:H,116)</f>
        <v>0</v>
      </c>
      <c r="S269" s="2">
        <v>1</v>
      </c>
      <c r="T269" s="2">
        <f>_xlfn.XLOOKUP(A269,'[29]completed audits GR APP'!B:B,'[29]completed audits GR APP'!B:B)</f>
        <v>425</v>
      </c>
      <c r="V269" s="2">
        <v>1</v>
      </c>
      <c r="W269" s="2">
        <f>_xlfn.XLOOKUP(A269,'[29]KSD auditees'!A:A,'[29]KSD auditees'!A:A)</f>
        <v>425</v>
      </c>
    </row>
    <row r="270" spans="1:23" ht="27" customHeight="1" x14ac:dyDescent="0.25">
      <c r="A270" s="104">
        <v>465</v>
      </c>
      <c r="B270" s="105" t="s">
        <v>680</v>
      </c>
      <c r="C270" s="106" t="s">
        <v>326</v>
      </c>
      <c r="D270" s="107" t="s">
        <v>1</v>
      </c>
      <c r="E270" s="107"/>
      <c r="F270" s="89" t="s">
        <v>436</v>
      </c>
      <c r="G270" s="89" t="s">
        <v>658</v>
      </c>
      <c r="H270" s="89" t="s">
        <v>658</v>
      </c>
      <c r="I270" s="89" t="s">
        <v>463</v>
      </c>
      <c r="J270" s="89" t="s">
        <v>1</v>
      </c>
      <c r="K270" s="89" t="s">
        <v>1</v>
      </c>
      <c r="L270" s="108" t="s">
        <v>436</v>
      </c>
      <c r="M270" s="109">
        <v>45443</v>
      </c>
      <c r="N270" s="109">
        <v>45504</v>
      </c>
      <c r="O270" s="110" t="s">
        <v>453</v>
      </c>
      <c r="P270" s="2" t="str">
        <f>_xlfn.XLOOKUP(A270,'[29]completed audits GR APP'!B:B,'[29]completed audits GR APP'!E:E)</f>
        <v>Departments</v>
      </c>
      <c r="Q270" s="111" t="s">
        <v>441</v>
      </c>
      <c r="R270" s="2">
        <f>COUNTIFS('[29]CM findings'!A:A,A270,'[29]CM findings'!H:H,116)</f>
        <v>0</v>
      </c>
      <c r="S270" s="2">
        <v>1</v>
      </c>
      <c r="T270" s="2">
        <f>_xlfn.XLOOKUP(A270,'[29]completed audits GR APP'!B:B,'[29]completed audits GR APP'!B:B)</f>
        <v>465</v>
      </c>
      <c r="W270" s="2" t="e">
        <f>_xlfn.XLOOKUP(A270,'[29]KSD auditees'!A:A,'[29]KSD auditees'!A:A)</f>
        <v>#N/A</v>
      </c>
    </row>
    <row r="271" spans="1:23" ht="18.75" customHeight="1" x14ac:dyDescent="0.25">
      <c r="A271" s="104">
        <v>1476</v>
      </c>
      <c r="B271" s="105" t="s">
        <v>681</v>
      </c>
      <c r="C271" s="106" t="s">
        <v>502</v>
      </c>
      <c r="D271" s="107" t="s">
        <v>1</v>
      </c>
      <c r="E271" s="107"/>
      <c r="F271" s="89" t="s">
        <v>436</v>
      </c>
      <c r="G271" s="89" t="s">
        <v>658</v>
      </c>
      <c r="H271" s="89" t="s">
        <v>658</v>
      </c>
      <c r="I271" s="89" t="s">
        <v>1</v>
      </c>
      <c r="J271" s="89" t="s">
        <v>1</v>
      </c>
      <c r="K271" s="89" t="s">
        <v>1</v>
      </c>
      <c r="L271" s="108" t="s">
        <v>436</v>
      </c>
      <c r="M271" s="109">
        <v>45443</v>
      </c>
      <c r="N271" s="109">
        <v>45530</v>
      </c>
      <c r="O271" s="110" t="s">
        <v>299</v>
      </c>
      <c r="P271" s="2" t="e">
        <f>_xlfn.XLOOKUP(A271,'[29]completed audits GR APP'!B:B,'[29]completed audits GR APP'!E:E)</f>
        <v>#N/A</v>
      </c>
      <c r="R271" s="2">
        <f>COUNTIFS('[29]CM findings'!A:A,A271,'[29]CM findings'!H:H,116)</f>
        <v>0</v>
      </c>
      <c r="T271" s="2" t="e">
        <f>_xlfn.XLOOKUP(A271,'[29]completed audits GR APP'!B:B,'[29]completed audits GR APP'!B:B)</f>
        <v>#N/A</v>
      </c>
      <c r="W271" s="2" t="e">
        <f>_xlfn.XLOOKUP(A271,'[29]KSD auditees'!A:A,'[29]KSD auditees'!A:A)</f>
        <v>#N/A</v>
      </c>
    </row>
    <row r="272" spans="1:23" ht="35.25" customHeight="1" x14ac:dyDescent="0.25">
      <c r="A272" s="104">
        <v>1494</v>
      </c>
      <c r="B272" s="105" t="s">
        <v>682</v>
      </c>
      <c r="C272" s="106" t="s">
        <v>323</v>
      </c>
      <c r="D272" s="107" t="s">
        <v>1</v>
      </c>
      <c r="E272" s="107"/>
      <c r="F272" s="89" t="s">
        <v>436</v>
      </c>
      <c r="G272" s="89" t="s">
        <v>437</v>
      </c>
      <c r="H272" s="89" t="s">
        <v>683</v>
      </c>
      <c r="I272" s="89" t="s">
        <v>1</v>
      </c>
      <c r="J272" s="89" t="s">
        <v>169</v>
      </c>
      <c r="K272" s="89" t="s">
        <v>1</v>
      </c>
      <c r="L272" s="108" t="s">
        <v>436</v>
      </c>
      <c r="M272" s="109">
        <v>45443</v>
      </c>
      <c r="N272" s="109" t="s">
        <v>1</v>
      </c>
      <c r="O272" s="110" t="s">
        <v>1</v>
      </c>
      <c r="P272" s="2" t="e">
        <f>_xlfn.XLOOKUP(A272,'[29]completed audits GR APP'!B:B,'[29]completed audits GR APP'!E:E)</f>
        <v>#N/A</v>
      </c>
      <c r="R272" s="2">
        <f>COUNTIFS('[29]CM findings'!A:A,A272,'[29]CM findings'!H:H,116)</f>
        <v>0</v>
      </c>
      <c r="T272" s="2" t="e">
        <f>_xlfn.XLOOKUP(A272,'[29]completed audits GR APP'!B:B,'[29]completed audits GR APP'!B:B)</f>
        <v>#N/A</v>
      </c>
      <c r="W272" s="2" t="e">
        <f>_xlfn.XLOOKUP(A272,'[29]KSD auditees'!A:A,'[29]KSD auditees'!A:A)</f>
        <v>#N/A</v>
      </c>
    </row>
    <row r="273" spans="1:23" ht="27" customHeight="1" x14ac:dyDescent="0.25">
      <c r="A273" s="104">
        <v>1018</v>
      </c>
      <c r="B273" s="105" t="s">
        <v>685</v>
      </c>
      <c r="C273" s="106" t="s">
        <v>367</v>
      </c>
      <c r="D273" s="107" t="s">
        <v>1</v>
      </c>
      <c r="E273" s="107"/>
      <c r="F273" s="89" t="s">
        <v>436</v>
      </c>
      <c r="G273" s="89" t="s">
        <v>437</v>
      </c>
      <c r="H273" s="89" t="s">
        <v>683</v>
      </c>
      <c r="I273" s="89" t="s">
        <v>1</v>
      </c>
      <c r="J273" s="89" t="s">
        <v>209</v>
      </c>
      <c r="K273" s="89" t="s">
        <v>1</v>
      </c>
      <c r="L273" s="108" t="s">
        <v>436</v>
      </c>
      <c r="M273" s="109">
        <v>45443</v>
      </c>
      <c r="N273" s="109">
        <v>45504</v>
      </c>
      <c r="O273" s="110" t="s">
        <v>453</v>
      </c>
      <c r="P273" s="2" t="str">
        <f>_xlfn.XLOOKUP(A273,'[29]completed audits GR APP'!B:B,'[29]completed audits GR APP'!E:E)</f>
        <v>Public entities</v>
      </c>
      <c r="Q273" s="111" t="s">
        <v>441</v>
      </c>
      <c r="R273" s="2">
        <f>COUNTIFS('[29]CM findings'!A:A,A273,'[29]CM findings'!H:H,116)</f>
        <v>0</v>
      </c>
      <c r="S273" s="2">
        <v>1</v>
      </c>
      <c r="T273" s="2">
        <f>_xlfn.XLOOKUP(A273,'[29]completed audits GR APP'!B:B,'[29]completed audits GR APP'!B:B)</f>
        <v>1018</v>
      </c>
      <c r="W273" s="2" t="e">
        <f>_xlfn.XLOOKUP(A273,'[29]KSD auditees'!A:A,'[29]KSD auditees'!A:A)</f>
        <v>#N/A</v>
      </c>
    </row>
    <row r="274" spans="1:23" ht="27" customHeight="1" x14ac:dyDescent="0.25">
      <c r="A274" s="104">
        <v>1416</v>
      </c>
      <c r="B274" s="105" t="s">
        <v>686</v>
      </c>
      <c r="C274" s="106" t="s">
        <v>502</v>
      </c>
      <c r="D274" s="107" t="s">
        <v>1</v>
      </c>
      <c r="E274" s="107"/>
      <c r="F274" s="89" t="s">
        <v>436</v>
      </c>
      <c r="G274" s="89" t="s">
        <v>437</v>
      </c>
      <c r="H274" s="89" t="s">
        <v>683</v>
      </c>
      <c r="I274" s="89" t="s">
        <v>1</v>
      </c>
      <c r="J274" s="89" t="s">
        <v>687</v>
      </c>
      <c r="K274" s="89" t="s">
        <v>1</v>
      </c>
      <c r="L274" s="108" t="s">
        <v>436</v>
      </c>
      <c r="M274" s="109">
        <v>45443</v>
      </c>
      <c r="N274" s="109" t="s">
        <v>1</v>
      </c>
      <c r="O274" s="110" t="s">
        <v>1</v>
      </c>
      <c r="P274" s="2" t="e">
        <f>_xlfn.XLOOKUP(A274,'[29]completed audits GR APP'!B:B,'[29]completed audits GR APP'!E:E)</f>
        <v>#N/A</v>
      </c>
      <c r="R274" s="2">
        <f>COUNTIFS('[29]CM findings'!A:A,A274,'[29]CM findings'!H:H,116)</f>
        <v>0</v>
      </c>
      <c r="T274" s="2" t="e">
        <f>_xlfn.XLOOKUP(A274,'[29]completed audits GR APP'!B:B,'[29]completed audits GR APP'!B:B)</f>
        <v>#N/A</v>
      </c>
      <c r="W274" s="2" t="e">
        <f>_xlfn.XLOOKUP(A274,'[29]KSD auditees'!A:A,'[29]KSD auditees'!A:A)</f>
        <v>#N/A</v>
      </c>
    </row>
    <row r="275" spans="1:23" ht="19.5" customHeight="1" x14ac:dyDescent="0.25">
      <c r="A275" s="104">
        <v>1405</v>
      </c>
      <c r="B275" s="105" t="s">
        <v>688</v>
      </c>
      <c r="C275" s="106" t="s">
        <v>323</v>
      </c>
      <c r="D275" s="107" t="s">
        <v>1</v>
      </c>
      <c r="E275" s="107"/>
      <c r="F275" s="89" t="s">
        <v>436</v>
      </c>
      <c r="G275" s="89" t="s">
        <v>437</v>
      </c>
      <c r="H275" s="89" t="s">
        <v>683</v>
      </c>
      <c r="I275" s="89" t="s">
        <v>1</v>
      </c>
      <c r="J275" s="89" t="s">
        <v>156</v>
      </c>
      <c r="K275" s="89" t="s">
        <v>1</v>
      </c>
      <c r="L275" s="108" t="s">
        <v>436</v>
      </c>
      <c r="M275" s="109">
        <v>45443</v>
      </c>
      <c r="N275" s="109">
        <v>45504</v>
      </c>
      <c r="O275" s="110" t="s">
        <v>26</v>
      </c>
      <c r="P275" s="2" t="str">
        <f>_xlfn.XLOOKUP(A275,'[29]completed audits GR APP'!B:B,'[29]completed audits GR APP'!E:E)</f>
        <v>Public entities</v>
      </c>
      <c r="Q275" s="111" t="s">
        <v>441</v>
      </c>
      <c r="R275" s="2">
        <f>COUNTIFS('[29]CM findings'!A:A,A275,'[29]CM findings'!H:H,116)</f>
        <v>0</v>
      </c>
      <c r="S275" s="2">
        <v>1</v>
      </c>
      <c r="T275" s="2">
        <f>_xlfn.XLOOKUP(A275,'[29]completed audits GR APP'!B:B,'[29]completed audits GR APP'!B:B)</f>
        <v>1405</v>
      </c>
      <c r="W275" s="2" t="e">
        <f>_xlfn.XLOOKUP(A275,'[29]KSD auditees'!A:A,'[29]KSD auditees'!A:A)</f>
        <v>#N/A</v>
      </c>
    </row>
    <row r="276" spans="1:23" ht="27" customHeight="1" x14ac:dyDescent="0.25">
      <c r="A276" s="104">
        <v>34</v>
      </c>
      <c r="B276" s="105" t="s">
        <v>689</v>
      </c>
      <c r="C276" s="106" t="s">
        <v>323</v>
      </c>
      <c r="D276" s="107" t="s">
        <v>1</v>
      </c>
      <c r="E276" s="107"/>
      <c r="F276" s="89" t="s">
        <v>436</v>
      </c>
      <c r="G276" s="89" t="s">
        <v>437</v>
      </c>
      <c r="H276" s="89" t="s">
        <v>683</v>
      </c>
      <c r="I276" s="89" t="s">
        <v>1</v>
      </c>
      <c r="J276" s="89" t="s">
        <v>687</v>
      </c>
      <c r="K276" s="89" t="s">
        <v>1</v>
      </c>
      <c r="L276" s="108" t="s">
        <v>436</v>
      </c>
      <c r="M276" s="109">
        <v>45443</v>
      </c>
      <c r="N276" s="109">
        <v>45526</v>
      </c>
      <c r="O276" s="110" t="s">
        <v>445</v>
      </c>
      <c r="P276" s="2" t="str">
        <f>_xlfn.XLOOKUP(A276,'[29]completed audits GR APP'!B:B,'[29]completed audits GR APP'!E:E)</f>
        <v>Public entities</v>
      </c>
      <c r="Q276" s="111" t="s">
        <v>441</v>
      </c>
      <c r="R276" s="2">
        <f>COUNTIFS('[29]CM findings'!A:A,A276,'[29]CM findings'!H:H,116)</f>
        <v>0</v>
      </c>
      <c r="S276" s="2">
        <v>1</v>
      </c>
      <c r="T276" s="2">
        <f>_xlfn.XLOOKUP(A276,'[29]completed audits GR APP'!B:B,'[29]completed audits GR APP'!B:B)</f>
        <v>34</v>
      </c>
      <c r="W276" s="2" t="e">
        <f>_xlfn.XLOOKUP(A276,'[29]KSD auditees'!A:A,'[29]KSD auditees'!A:A)</f>
        <v>#N/A</v>
      </c>
    </row>
    <row r="277" spans="1:23" ht="27" customHeight="1" x14ac:dyDescent="0.25">
      <c r="A277" s="104">
        <v>1369</v>
      </c>
      <c r="B277" s="105" t="s">
        <v>690</v>
      </c>
      <c r="C277" s="106" t="s">
        <v>323</v>
      </c>
      <c r="D277" s="107" t="s">
        <v>1</v>
      </c>
      <c r="E277" s="107"/>
      <c r="F277" s="89" t="s">
        <v>436</v>
      </c>
      <c r="G277" s="89" t="s">
        <v>437</v>
      </c>
      <c r="H277" s="89" t="s">
        <v>683</v>
      </c>
      <c r="I277" s="89" t="s">
        <v>1</v>
      </c>
      <c r="J277" s="89" t="s">
        <v>687</v>
      </c>
      <c r="K277" s="89" t="s">
        <v>1</v>
      </c>
      <c r="L277" s="108" t="s">
        <v>436</v>
      </c>
      <c r="M277" s="109">
        <v>45443</v>
      </c>
      <c r="N277" s="109">
        <v>45504</v>
      </c>
      <c r="O277" s="110" t="s">
        <v>445</v>
      </c>
      <c r="P277" s="2" t="e">
        <f>_xlfn.XLOOKUP(A277,'[29]completed audits GR APP'!B:B,'[29]completed audits GR APP'!E:E)</f>
        <v>#N/A</v>
      </c>
      <c r="R277" s="2">
        <f>COUNTIFS('[29]CM findings'!A:A,A277,'[29]CM findings'!H:H,116)</f>
        <v>0</v>
      </c>
      <c r="T277" s="2" t="e">
        <f>_xlfn.XLOOKUP(A277,'[29]completed audits GR APP'!B:B,'[29]completed audits GR APP'!B:B)</f>
        <v>#N/A</v>
      </c>
      <c r="W277" s="2" t="e">
        <f>_xlfn.XLOOKUP(A277,'[29]KSD auditees'!A:A,'[29]KSD auditees'!A:A)</f>
        <v>#N/A</v>
      </c>
    </row>
    <row r="278" spans="1:23" ht="27.75" customHeight="1" x14ac:dyDescent="0.25">
      <c r="A278" s="104">
        <v>41</v>
      </c>
      <c r="B278" s="105" t="s">
        <v>691</v>
      </c>
      <c r="C278" s="106" t="s">
        <v>323</v>
      </c>
      <c r="D278" s="107" t="s">
        <v>1</v>
      </c>
      <c r="E278" s="107"/>
      <c r="F278" s="89" t="s">
        <v>436</v>
      </c>
      <c r="G278" s="89" t="s">
        <v>437</v>
      </c>
      <c r="H278" s="89" t="s">
        <v>683</v>
      </c>
      <c r="I278" s="89" t="s">
        <v>1</v>
      </c>
      <c r="J278" s="89" t="s">
        <v>687</v>
      </c>
      <c r="K278" s="89" t="s">
        <v>1</v>
      </c>
      <c r="L278" s="108" t="s">
        <v>436</v>
      </c>
      <c r="M278" s="109">
        <v>45443</v>
      </c>
      <c r="N278" s="109" t="s">
        <v>1</v>
      </c>
      <c r="O278" s="110" t="s">
        <v>1</v>
      </c>
      <c r="P278" s="2" t="str">
        <f>_xlfn.XLOOKUP(A278,'[29]completed audits GR APP'!B:B,'[29]completed audits GR APP'!E:E)</f>
        <v>Public entities</v>
      </c>
      <c r="Q278" s="111" t="s">
        <v>441</v>
      </c>
      <c r="R278" s="2">
        <f>COUNTIFS('[29]CM findings'!A:A,A278,'[29]CM findings'!H:H,116)</f>
        <v>0</v>
      </c>
      <c r="S278" s="2">
        <v>1</v>
      </c>
      <c r="T278" s="2">
        <f>_xlfn.XLOOKUP(A278,'[29]completed audits GR APP'!B:B,'[29]completed audits GR APP'!B:B)</f>
        <v>41</v>
      </c>
      <c r="W278" s="2" t="e">
        <f>_xlfn.XLOOKUP(A278,'[29]KSD auditees'!A:A,'[29]KSD auditees'!A:A)</f>
        <v>#N/A</v>
      </c>
    </row>
    <row r="279" spans="1:23" ht="27" customHeight="1" x14ac:dyDescent="0.25">
      <c r="A279" s="104">
        <v>42</v>
      </c>
      <c r="B279" s="105" t="s">
        <v>692</v>
      </c>
      <c r="C279" s="106" t="s">
        <v>323</v>
      </c>
      <c r="D279" s="107" t="s">
        <v>1</v>
      </c>
      <c r="E279" s="107"/>
      <c r="F279" s="89" t="s">
        <v>436</v>
      </c>
      <c r="G279" s="89" t="s">
        <v>437</v>
      </c>
      <c r="H279" s="89" t="s">
        <v>683</v>
      </c>
      <c r="I279" s="89" t="s">
        <v>1</v>
      </c>
      <c r="J279" s="89" t="s">
        <v>687</v>
      </c>
      <c r="K279" s="89" t="s">
        <v>1</v>
      </c>
      <c r="L279" s="108" t="s">
        <v>436</v>
      </c>
      <c r="M279" s="109">
        <v>45443</v>
      </c>
      <c r="N279" s="109">
        <v>45504</v>
      </c>
      <c r="O279" s="110" t="s">
        <v>445</v>
      </c>
      <c r="P279" s="2" t="e">
        <f>_xlfn.XLOOKUP(A279,'[29]completed audits GR APP'!B:B,'[29]completed audits GR APP'!E:E)</f>
        <v>#N/A</v>
      </c>
      <c r="R279" s="2">
        <f>COUNTIFS('[29]CM findings'!A:A,A279,'[29]CM findings'!H:H,116)</f>
        <v>0</v>
      </c>
      <c r="T279" s="2" t="e">
        <f>_xlfn.XLOOKUP(A279,'[29]completed audits GR APP'!B:B,'[29]completed audits GR APP'!B:B)</f>
        <v>#N/A</v>
      </c>
      <c r="W279" s="2" t="e">
        <f>_xlfn.XLOOKUP(A279,'[29]KSD auditees'!A:A,'[29]KSD auditees'!A:A)</f>
        <v>#N/A</v>
      </c>
    </row>
    <row r="280" spans="1:23" ht="35.25" customHeight="1" x14ac:dyDescent="0.25">
      <c r="A280" s="104">
        <v>44</v>
      </c>
      <c r="B280" s="105" t="s">
        <v>173</v>
      </c>
      <c r="C280" s="106" t="s">
        <v>323</v>
      </c>
      <c r="D280" s="107" t="s">
        <v>1</v>
      </c>
      <c r="E280" s="107"/>
      <c r="F280" s="89" t="s">
        <v>436</v>
      </c>
      <c r="G280" s="89" t="s">
        <v>437</v>
      </c>
      <c r="H280" s="89" t="s">
        <v>683</v>
      </c>
      <c r="I280" s="89" t="s">
        <v>1</v>
      </c>
      <c r="J280" s="89" t="s">
        <v>169</v>
      </c>
      <c r="K280" s="89" t="s">
        <v>1</v>
      </c>
      <c r="L280" s="108" t="s">
        <v>436</v>
      </c>
      <c r="M280" s="109">
        <v>45443</v>
      </c>
      <c r="N280" s="109">
        <v>45444</v>
      </c>
      <c r="O280" s="110" t="s">
        <v>1</v>
      </c>
      <c r="P280" s="2" t="str">
        <f>_xlfn.XLOOKUP(A280,'[29]completed audits GR APP'!B:B,'[29]completed audits GR APP'!E:E)</f>
        <v>Public entities</v>
      </c>
      <c r="Q280" s="111" t="s">
        <v>441</v>
      </c>
      <c r="R280" s="2">
        <f>COUNTIFS('[29]CM findings'!A:A,A280,'[29]CM findings'!H:H,116)</f>
        <v>0</v>
      </c>
      <c r="S280" s="2">
        <v>1</v>
      </c>
      <c r="T280" s="2">
        <f>_xlfn.XLOOKUP(A280,'[29]completed audits GR APP'!B:B,'[29]completed audits GR APP'!B:B)</f>
        <v>44</v>
      </c>
      <c r="V280" s="2">
        <v>1</v>
      </c>
      <c r="W280" s="2">
        <f>_xlfn.XLOOKUP(A280,'[29]KSD auditees'!A:A,'[29]KSD auditees'!A:A)</f>
        <v>44</v>
      </c>
    </row>
    <row r="281" spans="1:23" ht="35.25" customHeight="1" x14ac:dyDescent="0.25">
      <c r="A281" s="104">
        <v>54</v>
      </c>
      <c r="B281" s="105" t="s">
        <v>693</v>
      </c>
      <c r="C281" s="106" t="s">
        <v>323</v>
      </c>
      <c r="D281" s="107" t="s">
        <v>1</v>
      </c>
      <c r="E281" s="107"/>
      <c r="F281" s="89" t="s">
        <v>436</v>
      </c>
      <c r="G281" s="89" t="s">
        <v>437</v>
      </c>
      <c r="H281" s="89" t="s">
        <v>683</v>
      </c>
      <c r="I281" s="89" t="s">
        <v>1</v>
      </c>
      <c r="J281" s="89" t="s">
        <v>169</v>
      </c>
      <c r="K281" s="89" t="s">
        <v>1</v>
      </c>
      <c r="L281" s="108" t="s">
        <v>436</v>
      </c>
      <c r="M281" s="109">
        <v>45443</v>
      </c>
      <c r="N281" s="109">
        <v>45504</v>
      </c>
      <c r="O281" s="110" t="s">
        <v>445</v>
      </c>
      <c r="P281" s="2" t="e">
        <f>_xlfn.XLOOKUP(A281,'[29]completed audits GR APP'!B:B,'[29]completed audits GR APP'!E:E)</f>
        <v>#N/A</v>
      </c>
      <c r="R281" s="2">
        <f>COUNTIFS('[29]CM findings'!A:A,A281,'[29]CM findings'!H:H,116)</f>
        <v>0</v>
      </c>
      <c r="T281" s="2" t="e">
        <f>_xlfn.XLOOKUP(A281,'[29]completed audits GR APP'!B:B,'[29]completed audits GR APP'!B:B)</f>
        <v>#N/A</v>
      </c>
      <c r="W281" s="2" t="e">
        <f>_xlfn.XLOOKUP(A281,'[29]KSD auditees'!A:A,'[29]KSD auditees'!A:A)</f>
        <v>#N/A</v>
      </c>
    </row>
    <row r="282" spans="1:23" ht="27" customHeight="1" x14ac:dyDescent="0.25">
      <c r="A282" s="104">
        <v>61</v>
      </c>
      <c r="B282" s="105" t="s">
        <v>694</v>
      </c>
      <c r="C282" s="106" t="s">
        <v>323</v>
      </c>
      <c r="D282" s="107" t="s">
        <v>1</v>
      </c>
      <c r="E282" s="107"/>
      <c r="F282" s="89" t="s">
        <v>436</v>
      </c>
      <c r="G282" s="89" t="s">
        <v>437</v>
      </c>
      <c r="H282" s="89" t="s">
        <v>683</v>
      </c>
      <c r="I282" s="89" t="s">
        <v>1</v>
      </c>
      <c r="J282" s="89" t="s">
        <v>209</v>
      </c>
      <c r="K282" s="89" t="s">
        <v>1</v>
      </c>
      <c r="L282" s="108" t="s">
        <v>436</v>
      </c>
      <c r="M282" s="109">
        <v>45443</v>
      </c>
      <c r="N282" s="109">
        <v>45504</v>
      </c>
      <c r="O282" s="110" t="s">
        <v>445</v>
      </c>
      <c r="P282" s="2" t="str">
        <f>_xlfn.XLOOKUP(A282,'[29]completed audits GR APP'!B:B,'[29]completed audits GR APP'!E:E)</f>
        <v>Public entities</v>
      </c>
      <c r="Q282" s="111" t="s">
        <v>441</v>
      </c>
      <c r="R282" s="2">
        <f>COUNTIFS('[29]CM findings'!A:A,A282,'[29]CM findings'!H:H,116)</f>
        <v>0</v>
      </c>
      <c r="S282" s="2">
        <v>1</v>
      </c>
      <c r="T282" s="2">
        <f>_xlfn.XLOOKUP(A282,'[29]completed audits GR APP'!B:B,'[29]completed audits GR APP'!B:B)</f>
        <v>61</v>
      </c>
      <c r="W282" s="2" t="e">
        <f>_xlfn.XLOOKUP(A282,'[29]KSD auditees'!A:A,'[29]KSD auditees'!A:A)</f>
        <v>#N/A</v>
      </c>
    </row>
    <row r="283" spans="1:23" ht="43.5" customHeight="1" x14ac:dyDescent="0.25">
      <c r="A283" s="104">
        <v>1007</v>
      </c>
      <c r="B283" s="105" t="s">
        <v>159</v>
      </c>
      <c r="C283" s="106" t="s">
        <v>312</v>
      </c>
      <c r="D283" s="107" t="s">
        <v>1</v>
      </c>
      <c r="E283" s="107"/>
      <c r="F283" s="89" t="s">
        <v>436</v>
      </c>
      <c r="G283" s="89" t="s">
        <v>437</v>
      </c>
      <c r="H283" s="89" t="s">
        <v>683</v>
      </c>
      <c r="I283" s="89" t="s">
        <v>156</v>
      </c>
      <c r="J283" s="89" t="s">
        <v>156</v>
      </c>
      <c r="K283" s="89" t="s">
        <v>444</v>
      </c>
      <c r="L283" s="108" t="s">
        <v>436</v>
      </c>
      <c r="M283" s="109">
        <v>45443</v>
      </c>
      <c r="N283" s="109">
        <v>45504</v>
      </c>
      <c r="O283" s="110" t="s">
        <v>453</v>
      </c>
      <c r="P283" s="2" t="str">
        <f>_xlfn.XLOOKUP(A283,'[29]completed audits GR APP'!B:B,'[29]completed audits GR APP'!E:E)</f>
        <v>Departments</v>
      </c>
      <c r="Q283" s="111" t="s">
        <v>441</v>
      </c>
      <c r="R283" s="2">
        <f>COUNTIFS('[29]CM findings'!A:A,A283,'[29]CM findings'!H:H,116)</f>
        <v>0</v>
      </c>
      <c r="S283" s="2">
        <v>1</v>
      </c>
      <c r="T283" s="2">
        <f>_xlfn.XLOOKUP(A283,'[29]completed audits GR APP'!B:B,'[29]completed audits GR APP'!B:B)</f>
        <v>1007</v>
      </c>
      <c r="V283" s="2">
        <v>1</v>
      </c>
      <c r="W283" s="2">
        <f>_xlfn.XLOOKUP(A283,'[29]KSD auditees'!A:A,'[29]KSD auditees'!A:A)</f>
        <v>1007</v>
      </c>
    </row>
    <row r="284" spans="1:23" ht="43.5" customHeight="1" x14ac:dyDescent="0.25">
      <c r="A284" s="104">
        <v>76</v>
      </c>
      <c r="B284" s="105" t="s">
        <v>376</v>
      </c>
      <c r="C284" s="106" t="s">
        <v>312</v>
      </c>
      <c r="D284" s="107" t="s">
        <v>1</v>
      </c>
      <c r="E284" s="107"/>
      <c r="F284" s="89" t="s">
        <v>436</v>
      </c>
      <c r="G284" s="89" t="s">
        <v>437</v>
      </c>
      <c r="H284" s="89" t="s">
        <v>683</v>
      </c>
      <c r="I284" s="89" t="s">
        <v>1</v>
      </c>
      <c r="J284" s="89" t="s">
        <v>695</v>
      </c>
      <c r="K284" s="89" t="s">
        <v>717</v>
      </c>
      <c r="L284" s="108" t="s">
        <v>436</v>
      </c>
      <c r="M284" s="109">
        <v>45443</v>
      </c>
      <c r="N284" s="109">
        <v>45541</v>
      </c>
      <c r="O284" s="110" t="s">
        <v>453</v>
      </c>
      <c r="P284" s="2" t="str">
        <f>_xlfn.XLOOKUP(A284,'[29]completed audits GR APP'!B:B,'[29]completed audits GR APP'!E:E)</f>
        <v>Departments</v>
      </c>
      <c r="Q284" s="111" t="s">
        <v>441</v>
      </c>
      <c r="R284" s="2">
        <f>COUNTIFS('[29]CM findings'!A:A,A284,'[29]CM findings'!H:H,116)</f>
        <v>0</v>
      </c>
      <c r="S284" s="2">
        <v>1</v>
      </c>
      <c r="T284" s="2">
        <f>_xlfn.XLOOKUP(A284,'[29]completed audits GR APP'!B:B,'[29]completed audits GR APP'!B:B)</f>
        <v>76</v>
      </c>
      <c r="V284" s="2">
        <v>1</v>
      </c>
      <c r="W284" s="2">
        <f>_xlfn.XLOOKUP(A284,'[29]KSD auditees'!A:A,'[29]KSD auditees'!A:A)</f>
        <v>76</v>
      </c>
    </row>
    <row r="285" spans="1:23" ht="42.75" customHeight="1" x14ac:dyDescent="0.25">
      <c r="A285" s="104">
        <v>83</v>
      </c>
      <c r="B285" s="105" t="s">
        <v>165</v>
      </c>
      <c r="C285" s="106" t="s">
        <v>312</v>
      </c>
      <c r="D285" s="107" t="s">
        <v>1</v>
      </c>
      <c r="E285" s="107"/>
      <c r="F285" s="89" t="s">
        <v>436</v>
      </c>
      <c r="G285" s="89" t="s">
        <v>437</v>
      </c>
      <c r="H285" s="89" t="s">
        <v>683</v>
      </c>
      <c r="I285" s="89" t="s">
        <v>168</v>
      </c>
      <c r="J285" s="89" t="s">
        <v>169</v>
      </c>
      <c r="K285" s="89" t="s">
        <v>440</v>
      </c>
      <c r="L285" s="108" t="s">
        <v>436</v>
      </c>
      <c r="M285" s="109">
        <v>45443</v>
      </c>
      <c r="N285" s="109">
        <v>45504</v>
      </c>
      <c r="O285" s="110" t="s">
        <v>453</v>
      </c>
      <c r="P285" s="2" t="str">
        <f>_xlfn.XLOOKUP(A285,'[29]completed audits GR APP'!B:B,'[29]completed audits GR APP'!E:E)</f>
        <v>Departments</v>
      </c>
      <c r="Q285" s="111" t="s">
        <v>441</v>
      </c>
      <c r="R285" s="2">
        <f>COUNTIFS('[29]CM findings'!A:A,A285,'[29]CM findings'!H:H,116)</f>
        <v>0</v>
      </c>
      <c r="S285" s="2">
        <v>1</v>
      </c>
      <c r="T285" s="2">
        <f>_xlfn.XLOOKUP(A285,'[29]completed audits GR APP'!B:B,'[29]completed audits GR APP'!B:B)</f>
        <v>83</v>
      </c>
      <c r="V285" s="2">
        <v>1</v>
      </c>
      <c r="W285" s="2">
        <f>_xlfn.XLOOKUP(A285,'[29]KSD auditees'!A:A,'[29]KSD auditees'!A:A)</f>
        <v>83</v>
      </c>
    </row>
    <row r="286" spans="1:23" ht="43.5" customHeight="1" x14ac:dyDescent="0.25">
      <c r="A286" s="104">
        <v>89</v>
      </c>
      <c r="B286" s="105" t="s">
        <v>211</v>
      </c>
      <c r="C286" s="106" t="s">
        <v>312</v>
      </c>
      <c r="D286" s="107" t="s">
        <v>1</v>
      </c>
      <c r="E286" s="107"/>
      <c r="F286" s="89" t="s">
        <v>436</v>
      </c>
      <c r="G286" s="89" t="s">
        <v>437</v>
      </c>
      <c r="H286" s="89" t="s">
        <v>683</v>
      </c>
      <c r="I286" s="89" t="s">
        <v>209</v>
      </c>
      <c r="J286" s="89" t="s">
        <v>209</v>
      </c>
      <c r="K286" s="89" t="s">
        <v>440</v>
      </c>
      <c r="L286" s="108" t="s">
        <v>436</v>
      </c>
      <c r="M286" s="109">
        <v>45443</v>
      </c>
      <c r="N286" s="109">
        <v>45504</v>
      </c>
      <c r="O286" s="110" t="s">
        <v>453</v>
      </c>
      <c r="P286" s="2" t="str">
        <f>_xlfn.XLOOKUP(A286,'[29]completed audits GR APP'!B:B,'[29]completed audits GR APP'!E:E)</f>
        <v>Departments</v>
      </c>
      <c r="Q286" s="111" t="s">
        <v>441</v>
      </c>
      <c r="R286" s="2">
        <f>COUNTIFS('[29]CM findings'!A:A,A286,'[29]CM findings'!H:H,116)</f>
        <v>0</v>
      </c>
      <c r="S286" s="2">
        <v>1</v>
      </c>
      <c r="T286" s="2">
        <f>_xlfn.XLOOKUP(A286,'[29]completed audits GR APP'!B:B,'[29]completed audits GR APP'!B:B)</f>
        <v>89</v>
      </c>
      <c r="V286" s="2">
        <v>1</v>
      </c>
      <c r="W286" s="2">
        <f>_xlfn.XLOOKUP(A286,'[29]KSD auditees'!A:A,'[29]KSD auditees'!A:A)</f>
        <v>89</v>
      </c>
    </row>
    <row r="287" spans="1:23" ht="51.75" customHeight="1" x14ac:dyDescent="0.25">
      <c r="A287" s="104">
        <v>1205</v>
      </c>
      <c r="B287" s="105" t="s">
        <v>697</v>
      </c>
      <c r="C287" s="106" t="s">
        <v>312</v>
      </c>
      <c r="D287" s="107" t="s">
        <v>1</v>
      </c>
      <c r="E287" s="107"/>
      <c r="F287" s="89" t="s">
        <v>436</v>
      </c>
      <c r="G287" s="89" t="s">
        <v>437</v>
      </c>
      <c r="H287" s="89" t="s">
        <v>683</v>
      </c>
      <c r="I287" s="89" t="s">
        <v>1</v>
      </c>
      <c r="J287" s="89" t="s">
        <v>698</v>
      </c>
      <c r="K287" s="89" t="s">
        <v>755</v>
      </c>
      <c r="L287" s="108" t="s">
        <v>436</v>
      </c>
      <c r="M287" s="109">
        <v>45443</v>
      </c>
      <c r="N287" s="109">
        <v>45541</v>
      </c>
      <c r="O287" s="110" t="s">
        <v>445</v>
      </c>
      <c r="P287" s="2" t="str">
        <f>_xlfn.XLOOKUP(A287,'[29]completed audits GR APP'!B:B,'[29]completed audits GR APP'!E:E)</f>
        <v>Departments</v>
      </c>
      <c r="Q287" s="111" t="s">
        <v>441</v>
      </c>
      <c r="R287" s="2">
        <f>COUNTIFS('[29]CM findings'!A:A,A287,'[29]CM findings'!H:H,116)</f>
        <v>0</v>
      </c>
      <c r="S287" s="2">
        <v>1</v>
      </c>
      <c r="T287" s="2">
        <f>_xlfn.XLOOKUP(A287,'[29]completed audits GR APP'!B:B,'[29]completed audits GR APP'!B:B)</f>
        <v>1205</v>
      </c>
      <c r="W287" s="2" t="e">
        <f>_xlfn.XLOOKUP(A287,'[29]KSD auditees'!A:A,'[29]KSD auditees'!A:A)</f>
        <v>#N/A</v>
      </c>
    </row>
    <row r="288" spans="1:23" ht="18.75" customHeight="1" x14ac:dyDescent="0.25">
      <c r="A288" s="104">
        <v>98</v>
      </c>
      <c r="B288" s="105" t="s">
        <v>699</v>
      </c>
      <c r="C288" s="106" t="s">
        <v>352</v>
      </c>
      <c r="D288" s="107" t="s">
        <v>1</v>
      </c>
      <c r="E288" s="107"/>
      <c r="F288" s="89" t="s">
        <v>436</v>
      </c>
      <c r="G288" s="89" t="s">
        <v>437</v>
      </c>
      <c r="H288" s="89" t="s">
        <v>683</v>
      </c>
      <c r="I288" s="89" t="s">
        <v>1</v>
      </c>
      <c r="J288" s="89" t="s">
        <v>209</v>
      </c>
      <c r="K288" s="89" t="s">
        <v>1</v>
      </c>
      <c r="L288" s="108" t="s">
        <v>436</v>
      </c>
      <c r="M288" s="109">
        <v>45443</v>
      </c>
      <c r="N288" s="109">
        <v>45504</v>
      </c>
      <c r="O288" s="110" t="s">
        <v>26</v>
      </c>
      <c r="P288" s="2" t="str">
        <f>_xlfn.XLOOKUP(A288,'[29]completed audits GR APP'!B:B,'[29]completed audits GR APP'!E:E)</f>
        <v>Public entities</v>
      </c>
      <c r="Q288" s="111" t="s">
        <v>441</v>
      </c>
      <c r="R288" s="2">
        <f>COUNTIFS('[29]CM findings'!A:A,A288,'[29]CM findings'!H:H,116)</f>
        <v>0</v>
      </c>
      <c r="S288" s="2">
        <v>1</v>
      </c>
      <c r="T288" s="2">
        <f>_xlfn.XLOOKUP(A288,'[29]completed audits GR APP'!B:B,'[29]completed audits GR APP'!B:B)</f>
        <v>98</v>
      </c>
      <c r="V288" s="2">
        <v>1</v>
      </c>
      <c r="W288" s="2">
        <f>_xlfn.XLOOKUP(A288,'[29]KSD auditees'!A:A,'[29]KSD auditees'!A:A)</f>
        <v>98</v>
      </c>
    </row>
    <row r="289" spans="1:23" ht="35.25" customHeight="1" x14ac:dyDescent="0.25">
      <c r="A289" s="104">
        <v>1525</v>
      </c>
      <c r="B289" s="105" t="s">
        <v>700</v>
      </c>
      <c r="C289" s="106" t="s">
        <v>502</v>
      </c>
      <c r="D289" s="107" t="s">
        <v>1</v>
      </c>
      <c r="E289" s="107"/>
      <c r="F289" s="89" t="s">
        <v>436</v>
      </c>
      <c r="G289" s="89" t="s">
        <v>437</v>
      </c>
      <c r="H289" s="89" t="s">
        <v>683</v>
      </c>
      <c r="I289" s="89" t="s">
        <v>1</v>
      </c>
      <c r="J289" s="89" t="s">
        <v>169</v>
      </c>
      <c r="K289" s="89" t="s">
        <v>1</v>
      </c>
      <c r="L289" s="108" t="s">
        <v>436</v>
      </c>
      <c r="M289" s="109">
        <v>45443</v>
      </c>
      <c r="N289" s="109">
        <v>45533</v>
      </c>
      <c r="O289" s="110" t="s">
        <v>445</v>
      </c>
      <c r="P289" s="2" t="e">
        <f>_xlfn.XLOOKUP(A289,'[29]completed audits GR APP'!B:B,'[29]completed audits GR APP'!E:E)</f>
        <v>#N/A</v>
      </c>
      <c r="R289" s="2">
        <f>COUNTIFS('[29]CM findings'!A:A,A289,'[29]CM findings'!H:H,116)</f>
        <v>0</v>
      </c>
      <c r="T289" s="2" t="e">
        <f>_xlfn.XLOOKUP(A289,'[29]completed audits GR APP'!B:B,'[29]completed audits GR APP'!B:B)</f>
        <v>#N/A</v>
      </c>
      <c r="W289" s="2" t="e">
        <f>_xlfn.XLOOKUP(A289,'[29]KSD auditees'!A:A,'[29]KSD auditees'!A:A)</f>
        <v>#N/A</v>
      </c>
    </row>
    <row r="290" spans="1:23" ht="27" customHeight="1" x14ac:dyDescent="0.25">
      <c r="A290" s="104">
        <v>1043</v>
      </c>
      <c r="B290" s="105" t="s">
        <v>701</v>
      </c>
      <c r="C290" s="106" t="s">
        <v>367</v>
      </c>
      <c r="D290" s="107" t="s">
        <v>1</v>
      </c>
      <c r="E290" s="107"/>
      <c r="F290" s="89" t="s">
        <v>436</v>
      </c>
      <c r="G290" s="89" t="s">
        <v>437</v>
      </c>
      <c r="H290" s="89" t="s">
        <v>683</v>
      </c>
      <c r="I290" s="89" t="s">
        <v>1</v>
      </c>
      <c r="J290" s="89" t="s">
        <v>687</v>
      </c>
      <c r="K290" s="89" t="s">
        <v>1</v>
      </c>
      <c r="L290" s="108" t="s">
        <v>436</v>
      </c>
      <c r="M290" s="109">
        <v>45473</v>
      </c>
      <c r="N290" s="109" t="s">
        <v>1</v>
      </c>
      <c r="O290" s="110" t="s">
        <v>1</v>
      </c>
      <c r="P290" s="2" t="e">
        <f>_xlfn.XLOOKUP(A290,'[29]completed audits GR APP'!B:B,'[29]completed audits GR APP'!E:E)</f>
        <v>#N/A</v>
      </c>
      <c r="R290" s="2">
        <f>COUNTIFS('[29]CM findings'!A:A,A290,'[29]CM findings'!H:H,116)</f>
        <v>0</v>
      </c>
      <c r="T290" s="2" t="e">
        <f>_xlfn.XLOOKUP(A290,'[29]completed audits GR APP'!B:B,'[29]completed audits GR APP'!B:B)</f>
        <v>#N/A</v>
      </c>
      <c r="W290" s="2" t="e">
        <f>_xlfn.XLOOKUP(A290,'[29]KSD auditees'!A:A,'[29]KSD auditees'!A:A)</f>
        <v>#N/A</v>
      </c>
    </row>
    <row r="291" spans="1:23" ht="43.5" customHeight="1" x14ac:dyDescent="0.25">
      <c r="A291" s="104">
        <v>174</v>
      </c>
      <c r="B291" s="105" t="s">
        <v>702</v>
      </c>
      <c r="C291" s="106" t="s">
        <v>502</v>
      </c>
      <c r="D291" s="107" t="s">
        <v>1</v>
      </c>
      <c r="E291" s="107"/>
      <c r="F291" s="89" t="s">
        <v>436</v>
      </c>
      <c r="G291" s="89" t="s">
        <v>437</v>
      </c>
      <c r="H291" s="89" t="s">
        <v>683</v>
      </c>
      <c r="I291" s="89" t="s">
        <v>1</v>
      </c>
      <c r="J291" s="89" t="s">
        <v>695</v>
      </c>
      <c r="K291" s="89" t="s">
        <v>1</v>
      </c>
      <c r="L291" s="108" t="s">
        <v>436</v>
      </c>
      <c r="M291" s="109">
        <v>45443</v>
      </c>
      <c r="N291" s="109">
        <v>45504</v>
      </c>
      <c r="O291" s="110" t="s">
        <v>445</v>
      </c>
      <c r="P291" s="2" t="str">
        <f>_xlfn.XLOOKUP(A291,'[29]completed audits GR APP'!B:B,'[29]completed audits GR APP'!E:E)</f>
        <v>Public entities</v>
      </c>
      <c r="Q291" s="111" t="s">
        <v>441</v>
      </c>
      <c r="R291" s="2">
        <f>COUNTIFS('[29]CM findings'!A:A,A291,'[29]CM findings'!H:H,116)</f>
        <v>0</v>
      </c>
      <c r="S291" s="2">
        <v>1</v>
      </c>
      <c r="T291" s="2">
        <f>_xlfn.XLOOKUP(A291,'[29]completed audits GR APP'!B:B,'[29]completed audits GR APP'!B:B)</f>
        <v>174</v>
      </c>
      <c r="W291" s="2" t="e">
        <f>_xlfn.XLOOKUP(A291,'[29]KSD auditees'!A:A,'[29]KSD auditees'!A:A)</f>
        <v>#N/A</v>
      </c>
    </row>
    <row r="292" spans="1:23" ht="26.25" customHeight="1" x14ac:dyDescent="0.25">
      <c r="A292" s="104">
        <v>1034</v>
      </c>
      <c r="B292" s="105" t="s">
        <v>161</v>
      </c>
      <c r="C292" s="106" t="s">
        <v>323</v>
      </c>
      <c r="D292" s="107" t="s">
        <v>1</v>
      </c>
      <c r="E292" s="107"/>
      <c r="F292" s="89" t="s">
        <v>436</v>
      </c>
      <c r="G292" s="89" t="s">
        <v>437</v>
      </c>
      <c r="H292" s="89" t="s">
        <v>683</v>
      </c>
      <c r="I292" s="89" t="s">
        <v>1</v>
      </c>
      <c r="J292" s="89" t="s">
        <v>156</v>
      </c>
      <c r="K292" s="89" t="s">
        <v>1</v>
      </c>
      <c r="L292" s="108" t="s">
        <v>436</v>
      </c>
      <c r="M292" s="109">
        <v>45443</v>
      </c>
      <c r="N292" s="109">
        <v>45504</v>
      </c>
      <c r="O292" s="110" t="s">
        <v>453</v>
      </c>
      <c r="P292" s="2" t="str">
        <f>_xlfn.XLOOKUP(A292,'[29]completed audits GR APP'!B:B,'[29]completed audits GR APP'!E:E)</f>
        <v>Public entities</v>
      </c>
      <c r="Q292" s="111" t="s">
        <v>441</v>
      </c>
      <c r="R292" s="2">
        <f>COUNTIFS('[29]CM findings'!A:A,A292,'[29]CM findings'!H:H,116)</f>
        <v>0</v>
      </c>
      <c r="S292" s="2">
        <v>1</v>
      </c>
      <c r="T292" s="2">
        <f>_xlfn.XLOOKUP(A292,'[29]completed audits GR APP'!B:B,'[29]completed audits GR APP'!B:B)</f>
        <v>1034</v>
      </c>
      <c r="V292" s="2">
        <v>1</v>
      </c>
      <c r="W292" s="2">
        <f>_xlfn.XLOOKUP(A292,'[29]KSD auditees'!A:A,'[29]KSD auditees'!A:A)</f>
        <v>1034</v>
      </c>
    </row>
    <row r="293" spans="1:23" ht="19.5" customHeight="1" x14ac:dyDescent="0.25">
      <c r="A293" s="104">
        <v>198</v>
      </c>
      <c r="B293" s="105" t="s">
        <v>174</v>
      </c>
      <c r="C293" s="106" t="s">
        <v>316</v>
      </c>
      <c r="D293" s="107" t="s">
        <v>1</v>
      </c>
      <c r="E293" s="107"/>
      <c r="F293" s="89" t="s">
        <v>436</v>
      </c>
      <c r="G293" s="89" t="s">
        <v>437</v>
      </c>
      <c r="H293" s="89" t="s">
        <v>683</v>
      </c>
      <c r="I293" s="89" t="s">
        <v>1</v>
      </c>
      <c r="J293" s="89" t="s">
        <v>168</v>
      </c>
      <c r="K293" s="89" t="s">
        <v>1</v>
      </c>
      <c r="L293" s="108" t="s">
        <v>436</v>
      </c>
      <c r="M293" s="109">
        <v>45443</v>
      </c>
      <c r="N293" s="109" t="s">
        <v>1</v>
      </c>
      <c r="O293" s="110" t="s">
        <v>1</v>
      </c>
      <c r="P293" s="2" t="str">
        <f>_xlfn.XLOOKUP(A293,'[29]completed audits GR APP'!B:B,'[29]completed audits GR APP'!E:E)</f>
        <v>Public entities</v>
      </c>
      <c r="Q293" s="111" t="s">
        <v>441</v>
      </c>
      <c r="R293" s="2">
        <f>COUNTIFS('[29]CM findings'!A:A,A293,'[29]CM findings'!H:H,116)</f>
        <v>0</v>
      </c>
      <c r="S293" s="2">
        <v>1</v>
      </c>
      <c r="T293" s="2">
        <f>_xlfn.XLOOKUP(A293,'[29]completed audits GR APP'!B:B,'[29]completed audits GR APP'!B:B)</f>
        <v>198</v>
      </c>
      <c r="V293" s="2">
        <v>1</v>
      </c>
      <c r="W293" s="2">
        <f>_xlfn.XLOOKUP(A293,'[29]KSD auditees'!A:A,'[29]KSD auditees'!A:A)</f>
        <v>198</v>
      </c>
    </row>
    <row r="294" spans="1:23" ht="27.75" customHeight="1" x14ac:dyDescent="0.25">
      <c r="A294" s="104">
        <v>1032</v>
      </c>
      <c r="B294" s="105" t="s">
        <v>703</v>
      </c>
      <c r="C294" s="106" t="s">
        <v>316</v>
      </c>
      <c r="D294" s="107" t="s">
        <v>1</v>
      </c>
      <c r="E294" s="107"/>
      <c r="F294" s="89" t="s">
        <v>436</v>
      </c>
      <c r="G294" s="89" t="s">
        <v>437</v>
      </c>
      <c r="H294" s="89" t="s">
        <v>683</v>
      </c>
      <c r="I294" s="89" t="s">
        <v>1</v>
      </c>
      <c r="J294" s="89" t="s">
        <v>687</v>
      </c>
      <c r="K294" s="89" t="s">
        <v>1</v>
      </c>
      <c r="L294" s="108" t="s">
        <v>436</v>
      </c>
      <c r="M294" s="109">
        <v>45443</v>
      </c>
      <c r="N294" s="109">
        <v>45504</v>
      </c>
      <c r="O294" s="110" t="s">
        <v>453</v>
      </c>
      <c r="P294" s="2" t="e">
        <f>_xlfn.XLOOKUP(A294,'[29]completed audits GR APP'!B:B,'[29]completed audits GR APP'!E:E)</f>
        <v>#N/A</v>
      </c>
      <c r="R294" s="2">
        <f>COUNTIFS('[29]CM findings'!A:A,A294,'[29]CM findings'!H:H,116)</f>
        <v>0</v>
      </c>
      <c r="T294" s="2" t="e">
        <f>_xlfn.XLOOKUP(A294,'[29]completed audits GR APP'!B:B,'[29]completed audits GR APP'!B:B)</f>
        <v>#N/A</v>
      </c>
      <c r="W294" s="2" t="e">
        <f>_xlfn.XLOOKUP(A294,'[29]KSD auditees'!A:A,'[29]KSD auditees'!A:A)</f>
        <v>#N/A</v>
      </c>
    </row>
    <row r="295" spans="1:23" ht="27" customHeight="1" x14ac:dyDescent="0.25">
      <c r="A295" s="104">
        <v>206</v>
      </c>
      <c r="B295" s="105" t="s">
        <v>704</v>
      </c>
      <c r="C295" s="106" t="s">
        <v>323</v>
      </c>
      <c r="D295" s="107" t="s">
        <v>1</v>
      </c>
      <c r="E295" s="107"/>
      <c r="F295" s="89" t="s">
        <v>436</v>
      </c>
      <c r="G295" s="89" t="s">
        <v>437</v>
      </c>
      <c r="H295" s="89" t="s">
        <v>683</v>
      </c>
      <c r="I295" s="89" t="s">
        <v>1</v>
      </c>
      <c r="J295" s="89" t="s">
        <v>687</v>
      </c>
      <c r="K295" s="89" t="s">
        <v>1</v>
      </c>
      <c r="L295" s="108" t="s">
        <v>436</v>
      </c>
      <c r="M295" s="109">
        <v>45443</v>
      </c>
      <c r="N295" s="109">
        <v>45504</v>
      </c>
      <c r="O295" s="110" t="s">
        <v>445</v>
      </c>
      <c r="P295" s="2" t="e">
        <f>_xlfn.XLOOKUP(A295,'[29]completed audits GR APP'!B:B,'[29]completed audits GR APP'!E:E)</f>
        <v>#N/A</v>
      </c>
      <c r="R295" s="2">
        <f>COUNTIFS('[29]CM findings'!A:A,A295,'[29]CM findings'!H:H,116)</f>
        <v>0</v>
      </c>
      <c r="T295" s="2" t="e">
        <f>_xlfn.XLOOKUP(A295,'[29]completed audits GR APP'!B:B,'[29]completed audits GR APP'!B:B)</f>
        <v>#N/A</v>
      </c>
      <c r="W295" s="2" t="e">
        <f>_xlfn.XLOOKUP(A295,'[29]KSD auditees'!A:A,'[29]KSD auditees'!A:A)</f>
        <v>#N/A</v>
      </c>
    </row>
    <row r="296" spans="1:23" ht="26.25" customHeight="1" x14ac:dyDescent="0.25">
      <c r="A296" s="104">
        <v>1179</v>
      </c>
      <c r="B296" s="105" t="s">
        <v>705</v>
      </c>
      <c r="C296" s="106" t="s">
        <v>367</v>
      </c>
      <c r="D296" s="107" t="s">
        <v>1</v>
      </c>
      <c r="E296" s="107"/>
      <c r="F296" s="89" t="s">
        <v>436</v>
      </c>
      <c r="G296" s="89" t="s">
        <v>437</v>
      </c>
      <c r="H296" s="89" t="s">
        <v>683</v>
      </c>
      <c r="I296" s="89" t="s">
        <v>1</v>
      </c>
      <c r="J296" s="89" t="s">
        <v>209</v>
      </c>
      <c r="K296" s="89" t="s">
        <v>1</v>
      </c>
      <c r="L296" s="108" t="s">
        <v>436</v>
      </c>
      <c r="M296" s="109">
        <v>45443</v>
      </c>
      <c r="N296" s="109" t="s">
        <v>1</v>
      </c>
      <c r="O296" s="110" t="s">
        <v>445</v>
      </c>
      <c r="P296" s="2" t="e">
        <f>_xlfn.XLOOKUP(A296,'[29]completed audits GR APP'!B:B,'[29]completed audits GR APP'!E:E)</f>
        <v>#N/A</v>
      </c>
      <c r="R296" s="2">
        <f>COUNTIFS('[29]CM findings'!A:A,A296,'[29]CM findings'!H:H,116)</f>
        <v>0</v>
      </c>
      <c r="T296" s="2" t="e">
        <f>_xlfn.XLOOKUP(A296,'[29]completed audits GR APP'!B:B,'[29]completed audits GR APP'!B:B)</f>
        <v>#N/A</v>
      </c>
      <c r="W296" s="2" t="e">
        <f>_xlfn.XLOOKUP(A296,'[29]KSD auditees'!A:A,'[29]KSD auditees'!A:A)</f>
        <v>#N/A</v>
      </c>
    </row>
    <row r="297" spans="1:23" ht="43.5" customHeight="1" x14ac:dyDescent="0.25">
      <c r="A297" s="104">
        <v>504</v>
      </c>
      <c r="B297" s="105" t="s">
        <v>706</v>
      </c>
      <c r="C297" s="106" t="s">
        <v>502</v>
      </c>
      <c r="D297" s="107" t="s">
        <v>1</v>
      </c>
      <c r="E297" s="107"/>
      <c r="F297" s="89" t="s">
        <v>436</v>
      </c>
      <c r="G297" s="89" t="s">
        <v>437</v>
      </c>
      <c r="H297" s="89" t="s">
        <v>683</v>
      </c>
      <c r="I297" s="89" t="s">
        <v>1</v>
      </c>
      <c r="J297" s="89" t="s">
        <v>695</v>
      </c>
      <c r="K297" s="89" t="s">
        <v>1</v>
      </c>
      <c r="L297" s="108" t="s">
        <v>436</v>
      </c>
      <c r="M297" s="109">
        <v>45443</v>
      </c>
      <c r="N297" s="109">
        <v>45504</v>
      </c>
      <c r="O297" s="110" t="s">
        <v>445</v>
      </c>
      <c r="P297" s="2" t="str">
        <f>_xlfn.XLOOKUP(A297,'[29]completed audits GR APP'!B:B,'[29]completed audits GR APP'!E:E)</f>
        <v>Public entities</v>
      </c>
      <c r="Q297" s="111" t="s">
        <v>441</v>
      </c>
      <c r="R297" s="2">
        <f>COUNTIFS('[29]CM findings'!A:A,A297,'[29]CM findings'!H:H,116)</f>
        <v>0</v>
      </c>
      <c r="S297" s="2">
        <v>1</v>
      </c>
      <c r="T297" s="2">
        <f>_xlfn.XLOOKUP(A297,'[29]completed audits GR APP'!B:B,'[29]completed audits GR APP'!B:B)</f>
        <v>504</v>
      </c>
      <c r="W297" s="2" t="e">
        <f>_xlfn.XLOOKUP(A297,'[29]KSD auditees'!A:A,'[29]KSD auditees'!A:A)</f>
        <v>#N/A</v>
      </c>
    </row>
    <row r="298" spans="1:23" ht="43.5" customHeight="1" x14ac:dyDescent="0.25">
      <c r="A298" s="104">
        <v>222</v>
      </c>
      <c r="B298" s="105" t="s">
        <v>707</v>
      </c>
      <c r="C298" s="106" t="s">
        <v>323</v>
      </c>
      <c r="D298" s="107" t="s">
        <v>1</v>
      </c>
      <c r="E298" s="107"/>
      <c r="F298" s="89" t="s">
        <v>436</v>
      </c>
      <c r="G298" s="89" t="s">
        <v>437</v>
      </c>
      <c r="H298" s="89" t="s">
        <v>683</v>
      </c>
      <c r="I298" s="89" t="s">
        <v>1</v>
      </c>
      <c r="J298" s="89" t="s">
        <v>695</v>
      </c>
      <c r="K298" s="89" t="s">
        <v>1</v>
      </c>
      <c r="L298" s="108" t="s">
        <v>436</v>
      </c>
      <c r="M298" s="109">
        <v>45443</v>
      </c>
      <c r="N298" s="109">
        <v>45504</v>
      </c>
      <c r="O298" s="110" t="s">
        <v>445</v>
      </c>
      <c r="P298" s="2" t="str">
        <f>_xlfn.XLOOKUP(A298,'[29]completed audits GR APP'!B:B,'[29]completed audits GR APP'!E:E)</f>
        <v>Public entities</v>
      </c>
      <c r="Q298" s="111" t="s">
        <v>441</v>
      </c>
      <c r="R298" s="2">
        <f>COUNTIFS('[29]CM findings'!A:A,A298,'[29]CM findings'!H:H,116)</f>
        <v>0</v>
      </c>
      <c r="S298" s="2">
        <v>1</v>
      </c>
      <c r="T298" s="2">
        <f>_xlfn.XLOOKUP(A298,'[29]completed audits GR APP'!B:B,'[29]completed audits GR APP'!B:B)</f>
        <v>222</v>
      </c>
      <c r="W298" s="2" t="e">
        <f>_xlfn.XLOOKUP(A298,'[29]KSD auditees'!A:A,'[29]KSD auditees'!A:A)</f>
        <v>#N/A</v>
      </c>
    </row>
    <row r="299" spans="1:23" ht="27.75" customHeight="1" x14ac:dyDescent="0.25">
      <c r="A299" s="104">
        <v>1166</v>
      </c>
      <c r="B299" s="105" t="s">
        <v>708</v>
      </c>
      <c r="C299" s="106" t="s">
        <v>323</v>
      </c>
      <c r="D299" s="107" t="s">
        <v>1</v>
      </c>
      <c r="E299" s="107"/>
      <c r="F299" s="89" t="s">
        <v>436</v>
      </c>
      <c r="G299" s="89" t="s">
        <v>437</v>
      </c>
      <c r="H299" s="89" t="s">
        <v>683</v>
      </c>
      <c r="I299" s="89" t="s">
        <v>1</v>
      </c>
      <c r="J299" s="89" t="s">
        <v>687</v>
      </c>
      <c r="K299" s="89" t="s">
        <v>1</v>
      </c>
      <c r="L299" s="108" t="s">
        <v>436</v>
      </c>
      <c r="M299" s="109">
        <v>45443</v>
      </c>
      <c r="N299" s="109">
        <v>45504</v>
      </c>
      <c r="O299" s="110" t="s">
        <v>445</v>
      </c>
      <c r="P299" s="2" t="e">
        <f>_xlfn.XLOOKUP(A299,'[29]completed audits GR APP'!B:B,'[29]completed audits GR APP'!E:E)</f>
        <v>#N/A</v>
      </c>
      <c r="R299" s="2">
        <f>COUNTIFS('[29]CM findings'!A:A,A299,'[29]CM findings'!H:H,116)</f>
        <v>0</v>
      </c>
      <c r="T299" s="2" t="e">
        <f>_xlfn.XLOOKUP(A299,'[29]completed audits GR APP'!B:B,'[29]completed audits GR APP'!B:B)</f>
        <v>#N/A</v>
      </c>
      <c r="W299" s="2" t="e">
        <f>_xlfn.XLOOKUP(A299,'[29]KSD auditees'!A:A,'[29]KSD auditees'!A:A)</f>
        <v>#N/A</v>
      </c>
    </row>
    <row r="300" spans="1:23" ht="27" customHeight="1" x14ac:dyDescent="0.25">
      <c r="A300" s="104">
        <v>268</v>
      </c>
      <c r="B300" s="105" t="s">
        <v>709</v>
      </c>
      <c r="C300" s="106" t="s">
        <v>323</v>
      </c>
      <c r="D300" s="107" t="s">
        <v>1</v>
      </c>
      <c r="E300" s="107"/>
      <c r="F300" s="89" t="s">
        <v>436</v>
      </c>
      <c r="G300" s="89" t="s">
        <v>437</v>
      </c>
      <c r="H300" s="89" t="s">
        <v>683</v>
      </c>
      <c r="I300" s="89" t="s">
        <v>1</v>
      </c>
      <c r="J300" s="89" t="s">
        <v>687</v>
      </c>
      <c r="K300" s="89" t="s">
        <v>1</v>
      </c>
      <c r="L300" s="108" t="s">
        <v>436</v>
      </c>
      <c r="M300" s="109">
        <v>45443</v>
      </c>
      <c r="N300" s="109">
        <v>45504</v>
      </c>
      <c r="O300" s="110" t="s">
        <v>445</v>
      </c>
      <c r="P300" s="2" t="e">
        <f>_xlfn.XLOOKUP(A300,'[29]completed audits GR APP'!B:B,'[29]completed audits GR APP'!E:E)</f>
        <v>#N/A</v>
      </c>
      <c r="R300" s="2">
        <f>COUNTIFS('[29]CM findings'!A:A,A300,'[29]CM findings'!H:H,116)</f>
        <v>0</v>
      </c>
      <c r="T300" s="2" t="e">
        <f>_xlfn.XLOOKUP(A300,'[29]completed audits GR APP'!B:B,'[29]completed audits GR APP'!B:B)</f>
        <v>#N/A</v>
      </c>
      <c r="W300" s="2" t="e">
        <f>_xlfn.XLOOKUP(A300,'[29]KSD auditees'!A:A,'[29]KSD auditees'!A:A)</f>
        <v>#N/A</v>
      </c>
    </row>
    <row r="301" spans="1:23" ht="27" customHeight="1" x14ac:dyDescent="0.25">
      <c r="A301" s="104">
        <v>1035</v>
      </c>
      <c r="B301" s="105" t="s">
        <v>710</v>
      </c>
      <c r="C301" s="106" t="s">
        <v>323</v>
      </c>
      <c r="D301" s="107" t="s">
        <v>1</v>
      </c>
      <c r="E301" s="107"/>
      <c r="F301" s="89" t="s">
        <v>436</v>
      </c>
      <c r="G301" s="89" t="s">
        <v>437</v>
      </c>
      <c r="H301" s="89" t="s">
        <v>683</v>
      </c>
      <c r="I301" s="89" t="s">
        <v>1</v>
      </c>
      <c r="J301" s="89" t="s">
        <v>687</v>
      </c>
      <c r="K301" s="89" t="s">
        <v>1</v>
      </c>
      <c r="L301" s="108" t="s">
        <v>436</v>
      </c>
      <c r="M301" s="109">
        <v>45443</v>
      </c>
      <c r="N301" s="109">
        <v>45504</v>
      </c>
      <c r="O301" s="110" t="s">
        <v>453</v>
      </c>
      <c r="P301" s="2" t="e">
        <f>_xlfn.XLOOKUP(A301,'[29]completed audits GR APP'!B:B,'[29]completed audits GR APP'!E:E)</f>
        <v>#N/A</v>
      </c>
      <c r="R301" s="2">
        <f>COUNTIFS('[29]CM findings'!A:A,A301,'[29]CM findings'!H:H,116)</f>
        <v>0</v>
      </c>
      <c r="T301" s="2" t="e">
        <f>_xlfn.XLOOKUP(A301,'[29]completed audits GR APP'!B:B,'[29]completed audits GR APP'!B:B)</f>
        <v>#N/A</v>
      </c>
      <c r="W301" s="2" t="e">
        <f>_xlfn.XLOOKUP(A301,'[29]KSD auditees'!A:A,'[29]KSD auditees'!A:A)</f>
        <v>#N/A</v>
      </c>
    </row>
    <row r="302" spans="1:23" ht="27.75" customHeight="1" x14ac:dyDescent="0.25">
      <c r="A302" s="104">
        <v>275</v>
      </c>
      <c r="B302" s="105" t="s">
        <v>711</v>
      </c>
      <c r="C302" s="106" t="s">
        <v>323</v>
      </c>
      <c r="D302" s="107" t="s">
        <v>1</v>
      </c>
      <c r="E302" s="107"/>
      <c r="F302" s="89" t="s">
        <v>436</v>
      </c>
      <c r="G302" s="89" t="s">
        <v>437</v>
      </c>
      <c r="H302" s="89" t="s">
        <v>683</v>
      </c>
      <c r="I302" s="89" t="s">
        <v>1</v>
      </c>
      <c r="J302" s="89" t="s">
        <v>687</v>
      </c>
      <c r="K302" s="89" t="s">
        <v>1</v>
      </c>
      <c r="L302" s="108" t="s">
        <v>436</v>
      </c>
      <c r="M302" s="109">
        <v>45443</v>
      </c>
      <c r="N302" s="109">
        <v>45504</v>
      </c>
      <c r="O302" s="110" t="s">
        <v>445</v>
      </c>
      <c r="P302" s="2" t="e">
        <f>_xlfn.XLOOKUP(A302,'[29]completed audits GR APP'!B:B,'[29]completed audits GR APP'!E:E)</f>
        <v>#N/A</v>
      </c>
      <c r="R302" s="2">
        <f>COUNTIFS('[29]CM findings'!A:A,A302,'[29]CM findings'!H:H,116)</f>
        <v>0</v>
      </c>
      <c r="T302" s="2" t="e">
        <f>_xlfn.XLOOKUP(A302,'[29]completed audits GR APP'!B:B,'[29]completed audits GR APP'!B:B)</f>
        <v>#N/A</v>
      </c>
      <c r="W302" s="2" t="e">
        <f>_xlfn.XLOOKUP(A302,'[29]KSD auditees'!A:A,'[29]KSD auditees'!A:A)</f>
        <v>#N/A</v>
      </c>
    </row>
    <row r="303" spans="1:23" ht="26.25" customHeight="1" x14ac:dyDescent="0.25">
      <c r="A303" s="104">
        <v>277</v>
      </c>
      <c r="B303" s="105" t="s">
        <v>163</v>
      </c>
      <c r="C303" s="106" t="s">
        <v>323</v>
      </c>
      <c r="D303" s="107" t="s">
        <v>1</v>
      </c>
      <c r="E303" s="107"/>
      <c r="F303" s="89" t="s">
        <v>436</v>
      </c>
      <c r="G303" s="89" t="s">
        <v>437</v>
      </c>
      <c r="H303" s="89" t="s">
        <v>683</v>
      </c>
      <c r="I303" s="89" t="s">
        <v>1</v>
      </c>
      <c r="J303" s="89" t="s">
        <v>156</v>
      </c>
      <c r="K303" s="89" t="s">
        <v>1</v>
      </c>
      <c r="L303" s="108" t="s">
        <v>436</v>
      </c>
      <c r="M303" s="109">
        <v>45443</v>
      </c>
      <c r="N303" s="109">
        <v>45504</v>
      </c>
      <c r="O303" s="110" t="s">
        <v>453</v>
      </c>
      <c r="P303" s="2" t="str">
        <f>_xlfn.XLOOKUP(A303,'[29]completed audits GR APP'!B:B,'[29]completed audits GR APP'!E:E)</f>
        <v>Public entities</v>
      </c>
      <c r="Q303" s="111" t="s">
        <v>441</v>
      </c>
      <c r="R303" s="2">
        <f>COUNTIFS('[29]CM findings'!A:A,A303,'[29]CM findings'!H:H,116)</f>
        <v>0</v>
      </c>
      <c r="S303" s="2">
        <v>1</v>
      </c>
      <c r="T303" s="2">
        <f>_xlfn.XLOOKUP(A303,'[29]completed audits GR APP'!B:B,'[29]completed audits GR APP'!B:B)</f>
        <v>277</v>
      </c>
      <c r="V303" s="2">
        <v>1</v>
      </c>
      <c r="W303" s="2">
        <f>_xlfn.XLOOKUP(A303,'[29]KSD auditees'!A:A,'[29]KSD auditees'!A:A)</f>
        <v>277</v>
      </c>
    </row>
    <row r="304" spans="1:23" ht="27.75" customHeight="1" x14ac:dyDescent="0.25">
      <c r="A304" s="104">
        <v>281</v>
      </c>
      <c r="B304" s="105" t="s">
        <v>147</v>
      </c>
      <c r="C304" s="106" t="s">
        <v>323</v>
      </c>
      <c r="D304" s="107" t="s">
        <v>1</v>
      </c>
      <c r="E304" s="107"/>
      <c r="F304" s="89" t="s">
        <v>436</v>
      </c>
      <c r="G304" s="89" t="s">
        <v>437</v>
      </c>
      <c r="H304" s="89" t="s">
        <v>683</v>
      </c>
      <c r="I304" s="89" t="s">
        <v>1</v>
      </c>
      <c r="J304" s="89" t="s">
        <v>687</v>
      </c>
      <c r="K304" s="89" t="s">
        <v>1</v>
      </c>
      <c r="L304" s="108" t="s">
        <v>436</v>
      </c>
      <c r="M304" s="109">
        <v>45443</v>
      </c>
      <c r="N304" s="109">
        <v>45504</v>
      </c>
      <c r="O304" s="110" t="s">
        <v>1</v>
      </c>
      <c r="P304" s="2" t="str">
        <f>_xlfn.XLOOKUP(A304,'[29]completed audits GR APP'!B:B,'[29]completed audits GR APP'!E:E)</f>
        <v>Public entities</v>
      </c>
      <c r="Q304" s="111" t="s">
        <v>441</v>
      </c>
      <c r="R304" s="2">
        <f>COUNTIFS('[29]CM findings'!A:A,A304,'[29]CM findings'!H:H,116)</f>
        <v>0</v>
      </c>
      <c r="S304" s="2">
        <v>1</v>
      </c>
      <c r="T304" s="2">
        <f>_xlfn.XLOOKUP(A304,'[29]completed audits GR APP'!B:B,'[29]completed audits GR APP'!B:B)</f>
        <v>281</v>
      </c>
      <c r="V304" s="2">
        <v>1</v>
      </c>
      <c r="W304" s="2">
        <f>_xlfn.XLOOKUP(A304,'[29]KSD auditees'!A:A,'[29]KSD auditees'!A:A)</f>
        <v>281</v>
      </c>
    </row>
    <row r="305" spans="1:23" ht="27" customHeight="1" x14ac:dyDescent="0.25">
      <c r="A305" s="104">
        <v>1524</v>
      </c>
      <c r="B305" s="105" t="s">
        <v>712</v>
      </c>
      <c r="C305" s="106" t="s">
        <v>323</v>
      </c>
      <c r="D305" s="107" t="s">
        <v>1</v>
      </c>
      <c r="E305" s="107"/>
      <c r="F305" s="89" t="s">
        <v>436</v>
      </c>
      <c r="G305" s="89" t="s">
        <v>437</v>
      </c>
      <c r="H305" s="89" t="s">
        <v>683</v>
      </c>
      <c r="I305" s="89" t="s">
        <v>1</v>
      </c>
      <c r="J305" s="89" t="s">
        <v>687</v>
      </c>
      <c r="K305" s="89" t="s">
        <v>1</v>
      </c>
      <c r="L305" s="108" t="s">
        <v>436</v>
      </c>
      <c r="M305" s="109">
        <v>45443</v>
      </c>
      <c r="N305" s="109">
        <v>45504</v>
      </c>
      <c r="O305" s="110" t="s">
        <v>445</v>
      </c>
      <c r="P305" s="2" t="e">
        <f>_xlfn.XLOOKUP(A305,'[29]completed audits GR APP'!B:B,'[29]completed audits GR APP'!E:E)</f>
        <v>#N/A</v>
      </c>
      <c r="R305" s="2">
        <f>COUNTIFS('[29]CM findings'!A:A,A305,'[29]CM findings'!H:H,116)</f>
        <v>0</v>
      </c>
      <c r="T305" s="2" t="e">
        <f>_xlfn.XLOOKUP(A305,'[29]completed audits GR APP'!B:B,'[29]completed audits GR APP'!B:B)</f>
        <v>#N/A</v>
      </c>
      <c r="W305" s="2" t="e">
        <f>_xlfn.XLOOKUP(A305,'[29]KSD auditees'!A:A,'[29]KSD auditees'!A:A)</f>
        <v>#N/A</v>
      </c>
    </row>
    <row r="306" spans="1:23" ht="27" customHeight="1" x14ac:dyDescent="0.25">
      <c r="A306" s="104">
        <v>282</v>
      </c>
      <c r="B306" s="105" t="s">
        <v>713</v>
      </c>
      <c r="C306" s="106" t="s">
        <v>323</v>
      </c>
      <c r="D306" s="107" t="s">
        <v>1</v>
      </c>
      <c r="E306" s="107"/>
      <c r="F306" s="89" t="s">
        <v>436</v>
      </c>
      <c r="G306" s="89" t="s">
        <v>437</v>
      </c>
      <c r="H306" s="89" t="s">
        <v>683</v>
      </c>
      <c r="I306" s="89" t="s">
        <v>1</v>
      </c>
      <c r="J306" s="89" t="s">
        <v>687</v>
      </c>
      <c r="K306" s="89" t="s">
        <v>1</v>
      </c>
      <c r="L306" s="108" t="s">
        <v>436</v>
      </c>
      <c r="M306" s="109">
        <v>45443</v>
      </c>
      <c r="N306" s="109" t="s">
        <v>1</v>
      </c>
      <c r="O306" s="110" t="s">
        <v>1</v>
      </c>
      <c r="P306" s="2" t="str">
        <f>_xlfn.XLOOKUP(A306,'[29]completed audits GR APP'!B:B,'[29]completed audits GR APP'!E:E)</f>
        <v>Public entities</v>
      </c>
      <c r="Q306" s="111" t="s">
        <v>441</v>
      </c>
      <c r="R306" s="2">
        <f>COUNTIFS('[29]CM findings'!A:A,A306,'[29]CM findings'!H:H,116)</f>
        <v>0</v>
      </c>
      <c r="S306" s="2">
        <v>1</v>
      </c>
      <c r="T306" s="2">
        <f>_xlfn.XLOOKUP(A306,'[29]completed audits GR APP'!B:B,'[29]completed audits GR APP'!B:B)</f>
        <v>282</v>
      </c>
      <c r="W306" s="2" t="e">
        <f>_xlfn.XLOOKUP(A306,'[29]KSD auditees'!A:A,'[29]KSD auditees'!A:A)</f>
        <v>#N/A</v>
      </c>
    </row>
    <row r="307" spans="1:23" ht="27.75" customHeight="1" x14ac:dyDescent="0.25">
      <c r="A307" s="104">
        <v>1042</v>
      </c>
      <c r="B307" s="105" t="s">
        <v>714</v>
      </c>
      <c r="C307" s="106" t="s">
        <v>323</v>
      </c>
      <c r="D307" s="107" t="s">
        <v>1</v>
      </c>
      <c r="E307" s="107"/>
      <c r="F307" s="89" t="s">
        <v>436</v>
      </c>
      <c r="G307" s="89" t="s">
        <v>437</v>
      </c>
      <c r="H307" s="89" t="s">
        <v>683</v>
      </c>
      <c r="I307" s="89" t="s">
        <v>1</v>
      </c>
      <c r="J307" s="89" t="s">
        <v>687</v>
      </c>
      <c r="K307" s="89" t="s">
        <v>1</v>
      </c>
      <c r="L307" s="108" t="s">
        <v>436</v>
      </c>
      <c r="M307" s="109">
        <v>45450</v>
      </c>
      <c r="N307" s="109" t="s">
        <v>1</v>
      </c>
      <c r="O307" s="110" t="s">
        <v>1</v>
      </c>
      <c r="P307" s="2" t="e">
        <f>_xlfn.XLOOKUP(A307,'[29]completed audits GR APP'!B:B,'[29]completed audits GR APP'!E:E)</f>
        <v>#N/A</v>
      </c>
      <c r="R307" s="2">
        <f>COUNTIFS('[29]CM findings'!A:A,A307,'[29]CM findings'!H:H,116)</f>
        <v>0</v>
      </c>
      <c r="T307" s="2" t="e">
        <f>_xlfn.XLOOKUP(A307,'[29]completed audits GR APP'!B:B,'[29]completed audits GR APP'!B:B)</f>
        <v>#N/A</v>
      </c>
      <c r="W307" s="2" t="e">
        <f>_xlfn.XLOOKUP(A307,'[29]KSD auditees'!A:A,'[29]KSD auditees'!A:A)</f>
        <v>#N/A</v>
      </c>
    </row>
    <row r="308" spans="1:23" ht="27" customHeight="1" x14ac:dyDescent="0.25">
      <c r="A308" s="104">
        <v>286</v>
      </c>
      <c r="B308" s="105" t="s">
        <v>715</v>
      </c>
      <c r="C308" s="106" t="s">
        <v>323</v>
      </c>
      <c r="D308" s="107" t="s">
        <v>1</v>
      </c>
      <c r="E308" s="107"/>
      <c r="F308" s="89" t="s">
        <v>436</v>
      </c>
      <c r="G308" s="89" t="s">
        <v>437</v>
      </c>
      <c r="H308" s="89" t="s">
        <v>683</v>
      </c>
      <c r="I308" s="89" t="s">
        <v>1</v>
      </c>
      <c r="J308" s="89" t="s">
        <v>687</v>
      </c>
      <c r="K308" s="89" t="s">
        <v>1</v>
      </c>
      <c r="L308" s="108" t="s">
        <v>436</v>
      </c>
      <c r="M308" s="109">
        <v>45443</v>
      </c>
      <c r="N308" s="109">
        <v>45504</v>
      </c>
      <c r="O308" s="110" t="s">
        <v>453</v>
      </c>
      <c r="P308" s="2" t="str">
        <f>_xlfn.XLOOKUP(A308,'[29]completed audits GR APP'!B:B,'[29]completed audits GR APP'!E:E)</f>
        <v>Public entities</v>
      </c>
      <c r="Q308" s="111" t="s">
        <v>441</v>
      </c>
      <c r="R308" s="2">
        <f>COUNTIFS('[29]CM findings'!A:A,A308,'[29]CM findings'!H:H,116)</f>
        <v>0</v>
      </c>
      <c r="S308" s="2">
        <v>1</v>
      </c>
      <c r="T308" s="2">
        <f>_xlfn.XLOOKUP(A308,'[29]completed audits GR APP'!B:B,'[29]completed audits GR APP'!B:B)</f>
        <v>286</v>
      </c>
      <c r="W308" s="2" t="e">
        <f>_xlfn.XLOOKUP(A308,'[29]KSD auditees'!A:A,'[29]KSD auditees'!A:A)</f>
        <v>#N/A</v>
      </c>
    </row>
    <row r="309" spans="1:23" ht="19.5" customHeight="1" x14ac:dyDescent="0.25">
      <c r="A309" s="104">
        <v>1037</v>
      </c>
      <c r="B309" s="105" t="s">
        <v>1617</v>
      </c>
      <c r="C309" s="106" t="s">
        <v>323</v>
      </c>
      <c r="D309" s="107" t="s">
        <v>1</v>
      </c>
      <c r="E309" s="107"/>
      <c r="F309" s="89" t="s">
        <v>436</v>
      </c>
      <c r="G309" s="89" t="s">
        <v>437</v>
      </c>
      <c r="H309" s="89" t="s">
        <v>683</v>
      </c>
      <c r="I309" s="89" t="s">
        <v>1</v>
      </c>
      <c r="J309" s="89" t="s">
        <v>156</v>
      </c>
      <c r="K309" s="89" t="s">
        <v>1</v>
      </c>
      <c r="L309" s="108" t="s">
        <v>436</v>
      </c>
      <c r="M309" s="109" t="s">
        <v>1</v>
      </c>
      <c r="N309" s="109" t="s">
        <v>1</v>
      </c>
      <c r="O309" s="110" t="s">
        <v>1</v>
      </c>
      <c r="P309" s="2" t="e">
        <f>_xlfn.XLOOKUP(A309,'[29]completed audits GR APP'!B:B,'[29]completed audits GR APP'!E:E)</f>
        <v>#N/A</v>
      </c>
      <c r="R309" s="2">
        <f>COUNTIFS('[29]CM findings'!A:A,A309,'[29]CM findings'!H:H,116)</f>
        <v>0</v>
      </c>
      <c r="T309" s="2" t="e">
        <f>_xlfn.XLOOKUP(A309,'[29]completed audits GR APP'!B:B,'[29]completed audits GR APP'!B:B)</f>
        <v>#N/A</v>
      </c>
      <c r="W309" s="2" t="e">
        <f>_xlfn.XLOOKUP(A309,'[29]KSD auditees'!A:A,'[29]KSD auditees'!A:A)</f>
        <v>#N/A</v>
      </c>
    </row>
    <row r="310" spans="1:23" ht="43.5" customHeight="1" x14ac:dyDescent="0.25">
      <c r="A310" s="104">
        <v>1011</v>
      </c>
      <c r="B310" s="105" t="s">
        <v>148</v>
      </c>
      <c r="C310" s="106" t="s">
        <v>323</v>
      </c>
      <c r="D310" s="107" t="s">
        <v>1</v>
      </c>
      <c r="E310" s="107"/>
      <c r="F310" s="89" t="s">
        <v>436</v>
      </c>
      <c r="G310" s="89" t="s">
        <v>437</v>
      </c>
      <c r="H310" s="89" t="s">
        <v>683</v>
      </c>
      <c r="I310" s="89" t="s">
        <v>1</v>
      </c>
      <c r="J310" s="89" t="s">
        <v>698</v>
      </c>
      <c r="K310" s="89" t="s">
        <v>1</v>
      </c>
      <c r="L310" s="108" t="s">
        <v>436</v>
      </c>
      <c r="M310" s="113">
        <v>45446</v>
      </c>
      <c r="N310" s="109">
        <v>45513</v>
      </c>
      <c r="O310" s="110" t="s">
        <v>26</v>
      </c>
      <c r="P310" s="2" t="str">
        <f>_xlfn.XLOOKUP(A310,'[29]completed audits GR APP'!B:B,'[29]completed audits GR APP'!E:E)</f>
        <v>Public entities</v>
      </c>
      <c r="Q310" s="114" t="s">
        <v>40</v>
      </c>
      <c r="R310" s="2">
        <f>COUNTIFS('[29]CM findings'!A:A,A310,'[29]CM findings'!H:H,116)</f>
        <v>1</v>
      </c>
      <c r="S310" s="2">
        <v>1</v>
      </c>
      <c r="T310" s="2">
        <f>_xlfn.XLOOKUP(A310,'[29]completed audits GR APP'!B:B,'[29]completed audits GR APP'!B:B)</f>
        <v>1011</v>
      </c>
      <c r="V310" s="2">
        <v>1</v>
      </c>
      <c r="W310" s="2">
        <f>_xlfn.XLOOKUP(A310,'[29]KSD auditees'!A:A,'[29]KSD auditees'!A:A)</f>
        <v>1011</v>
      </c>
    </row>
    <row r="311" spans="1:23" ht="43.5" customHeight="1" x14ac:dyDescent="0.25">
      <c r="A311" s="104">
        <v>1449</v>
      </c>
      <c r="B311" s="105" t="s">
        <v>716</v>
      </c>
      <c r="C311" s="106" t="s">
        <v>312</v>
      </c>
      <c r="D311" s="107" t="s">
        <v>1</v>
      </c>
      <c r="E311" s="107"/>
      <c r="F311" s="89" t="s">
        <v>436</v>
      </c>
      <c r="G311" s="89" t="s">
        <v>437</v>
      </c>
      <c r="H311" s="89" t="s">
        <v>683</v>
      </c>
      <c r="I311" s="89" t="s">
        <v>1</v>
      </c>
      <c r="J311" s="89" t="s">
        <v>695</v>
      </c>
      <c r="K311" s="89" t="s">
        <v>717</v>
      </c>
      <c r="L311" s="108" t="s">
        <v>436</v>
      </c>
      <c r="M311" s="109">
        <v>45443</v>
      </c>
      <c r="N311" s="109">
        <v>45504</v>
      </c>
      <c r="O311" s="110" t="s">
        <v>445</v>
      </c>
      <c r="P311" s="2" t="str">
        <f>_xlfn.XLOOKUP(A311,'[29]completed audits GR APP'!B:B,'[29]completed audits GR APP'!E:E)</f>
        <v>Departments</v>
      </c>
      <c r="Q311" s="111" t="s">
        <v>441</v>
      </c>
      <c r="R311" s="2">
        <f>COUNTIFS('[29]CM findings'!A:A,A311,'[29]CM findings'!H:H,116)</f>
        <v>0</v>
      </c>
      <c r="S311" s="2">
        <v>1</v>
      </c>
      <c r="T311" s="2">
        <f>_xlfn.XLOOKUP(A311,'[29]completed audits GR APP'!B:B,'[29]completed audits GR APP'!B:B)</f>
        <v>1449</v>
      </c>
      <c r="W311" s="2" t="e">
        <f>_xlfn.XLOOKUP(A311,'[29]KSD auditees'!A:A,'[29]KSD auditees'!A:A)</f>
        <v>#N/A</v>
      </c>
    </row>
    <row r="312" spans="1:23" ht="18.75" customHeight="1" x14ac:dyDescent="0.25">
      <c r="A312" s="104">
        <v>324</v>
      </c>
      <c r="B312" s="105" t="s">
        <v>394</v>
      </c>
      <c r="C312" s="106" t="s">
        <v>367</v>
      </c>
      <c r="D312" s="107" t="s">
        <v>1</v>
      </c>
      <c r="E312" s="107"/>
      <c r="F312" s="89" t="s">
        <v>436</v>
      </c>
      <c r="G312" s="89" t="s">
        <v>437</v>
      </c>
      <c r="H312" s="89" t="s">
        <v>683</v>
      </c>
      <c r="I312" s="89" t="s">
        <v>1</v>
      </c>
      <c r="J312" s="89" t="s">
        <v>209</v>
      </c>
      <c r="K312" s="89" t="s">
        <v>1</v>
      </c>
      <c r="L312" s="108" t="s">
        <v>436</v>
      </c>
      <c r="M312" s="109">
        <v>45443</v>
      </c>
      <c r="N312" s="109" t="s">
        <v>1</v>
      </c>
      <c r="O312" s="110" t="s">
        <v>1</v>
      </c>
      <c r="P312" s="2" t="str">
        <f>_xlfn.XLOOKUP(A312,'[29]completed audits GR APP'!B:B,'[29]completed audits GR APP'!E:E)</f>
        <v>Public entities</v>
      </c>
      <c r="Q312" s="111" t="s">
        <v>441</v>
      </c>
      <c r="R312" s="2">
        <f>COUNTIFS('[29]CM findings'!A:A,A312,'[29]CM findings'!H:H,116)</f>
        <v>0</v>
      </c>
      <c r="S312" s="2">
        <v>1</v>
      </c>
      <c r="T312" s="2">
        <f>_xlfn.XLOOKUP(A312,'[29]completed audits GR APP'!B:B,'[29]completed audits GR APP'!B:B)</f>
        <v>324</v>
      </c>
      <c r="V312" s="2">
        <v>1</v>
      </c>
      <c r="W312" s="2">
        <f>_xlfn.XLOOKUP(A312,'[29]KSD auditees'!A:A,'[29]KSD auditees'!A:A)</f>
        <v>324</v>
      </c>
    </row>
    <row r="313" spans="1:23" ht="43.5" customHeight="1" x14ac:dyDescent="0.25">
      <c r="A313" s="104">
        <v>344</v>
      </c>
      <c r="B313" s="105" t="s">
        <v>718</v>
      </c>
      <c r="C313" s="106" t="s">
        <v>502</v>
      </c>
      <c r="D313" s="107" t="s">
        <v>1</v>
      </c>
      <c r="E313" s="107"/>
      <c r="F313" s="89" t="s">
        <v>436</v>
      </c>
      <c r="G313" s="89" t="s">
        <v>437</v>
      </c>
      <c r="H313" s="89" t="s">
        <v>683</v>
      </c>
      <c r="I313" s="89" t="s">
        <v>1</v>
      </c>
      <c r="J313" s="89" t="s">
        <v>695</v>
      </c>
      <c r="K313" s="89" t="s">
        <v>1</v>
      </c>
      <c r="L313" s="108" t="s">
        <v>436</v>
      </c>
      <c r="M313" s="109">
        <v>45443</v>
      </c>
      <c r="N313" s="109">
        <v>45503</v>
      </c>
      <c r="O313" s="110" t="s">
        <v>445</v>
      </c>
      <c r="P313" s="2" t="e">
        <f>_xlfn.XLOOKUP(A313,'[29]completed audits GR APP'!B:B,'[29]completed audits GR APP'!E:E)</f>
        <v>#N/A</v>
      </c>
      <c r="R313" s="2">
        <f>COUNTIFS('[29]CM findings'!A:A,A313,'[29]CM findings'!H:H,116)</f>
        <v>0</v>
      </c>
      <c r="T313" s="2" t="e">
        <f>_xlfn.XLOOKUP(A313,'[29]completed audits GR APP'!B:B,'[29]completed audits GR APP'!B:B)</f>
        <v>#N/A</v>
      </c>
      <c r="W313" s="2" t="e">
        <f>_xlfn.XLOOKUP(A313,'[29]KSD auditees'!A:A,'[29]KSD auditees'!A:A)</f>
        <v>#N/A</v>
      </c>
    </row>
    <row r="314" spans="1:23" ht="35.25" customHeight="1" x14ac:dyDescent="0.25">
      <c r="A314" s="104">
        <v>558</v>
      </c>
      <c r="B314" s="105" t="s">
        <v>175</v>
      </c>
      <c r="C314" s="106" t="s">
        <v>352</v>
      </c>
      <c r="D314" s="107" t="s">
        <v>1</v>
      </c>
      <c r="E314" s="107"/>
      <c r="F314" s="89" t="s">
        <v>436</v>
      </c>
      <c r="G314" s="89" t="s">
        <v>437</v>
      </c>
      <c r="H314" s="89" t="s">
        <v>683</v>
      </c>
      <c r="I314" s="89" t="s">
        <v>1</v>
      </c>
      <c r="J314" s="89" t="s">
        <v>169</v>
      </c>
      <c r="K314" s="89" t="s">
        <v>1</v>
      </c>
      <c r="L314" s="108" t="s">
        <v>436</v>
      </c>
      <c r="M314" s="109">
        <v>45473</v>
      </c>
      <c r="N314" s="109" t="s">
        <v>1</v>
      </c>
      <c r="O314" s="110" t="s">
        <v>1</v>
      </c>
      <c r="P314" s="2" t="str">
        <f>_xlfn.XLOOKUP(A314,'[29]completed audits GR APP'!B:B,'[29]completed audits GR APP'!E:E)</f>
        <v>Public entities</v>
      </c>
      <c r="Q314" s="112" t="s">
        <v>40</v>
      </c>
      <c r="R314" s="2">
        <f>COUNTIFS('[29]CM findings'!A:A,A314,'[29]CM findings'!H:H,116)</f>
        <v>0</v>
      </c>
      <c r="S314" s="2">
        <v>1</v>
      </c>
      <c r="T314" s="2">
        <f>_xlfn.XLOOKUP(A314,'[29]completed audits GR APP'!B:B,'[29]completed audits GR APP'!B:B)</f>
        <v>558</v>
      </c>
      <c r="V314" s="2">
        <v>1</v>
      </c>
      <c r="W314" s="2">
        <f>_xlfn.XLOOKUP(A314,'[29]KSD auditees'!A:A,'[29]KSD auditees'!A:A)</f>
        <v>558</v>
      </c>
    </row>
    <row r="315" spans="1:23" ht="26.25" customHeight="1" x14ac:dyDescent="0.25">
      <c r="A315" s="104">
        <v>1526</v>
      </c>
      <c r="B315" s="105" t="s">
        <v>719</v>
      </c>
      <c r="C315" s="106" t="s">
        <v>323</v>
      </c>
      <c r="D315" s="107" t="s">
        <v>1</v>
      </c>
      <c r="E315" s="107"/>
      <c r="F315" s="89" t="s">
        <v>436</v>
      </c>
      <c r="G315" s="89" t="s">
        <v>437</v>
      </c>
      <c r="H315" s="89" t="s">
        <v>683</v>
      </c>
      <c r="I315" s="89" t="s">
        <v>1</v>
      </c>
      <c r="J315" s="89" t="s">
        <v>156</v>
      </c>
      <c r="K315" s="89" t="s">
        <v>1</v>
      </c>
      <c r="L315" s="108" t="s">
        <v>436</v>
      </c>
      <c r="M315" s="109">
        <v>45443</v>
      </c>
      <c r="N315" s="109">
        <v>45511</v>
      </c>
      <c r="O315" s="110" t="s">
        <v>453</v>
      </c>
      <c r="P315" s="2" t="e">
        <f>_xlfn.XLOOKUP(A315,'[29]completed audits GR APP'!B:B,'[29]completed audits GR APP'!E:E)</f>
        <v>#N/A</v>
      </c>
      <c r="R315" s="2">
        <f>COUNTIFS('[29]CM findings'!A:A,A315,'[29]CM findings'!H:H,116)</f>
        <v>0</v>
      </c>
      <c r="T315" s="2" t="e">
        <f>_xlfn.XLOOKUP(A315,'[29]completed audits GR APP'!B:B,'[29]completed audits GR APP'!B:B)</f>
        <v>#N/A</v>
      </c>
      <c r="W315" s="2" t="e">
        <f>_xlfn.XLOOKUP(A315,'[29]KSD auditees'!A:A,'[29]KSD auditees'!A:A)</f>
        <v>#N/A</v>
      </c>
    </row>
    <row r="316" spans="1:23" ht="19.5" customHeight="1" x14ac:dyDescent="0.25">
      <c r="A316" s="104">
        <v>1559</v>
      </c>
      <c r="B316" s="105" t="s">
        <v>720</v>
      </c>
      <c r="C316" s="106" t="s">
        <v>323</v>
      </c>
      <c r="D316" s="107" t="s">
        <v>1</v>
      </c>
      <c r="E316" s="107"/>
      <c r="F316" s="89" t="s">
        <v>436</v>
      </c>
      <c r="G316" s="89" t="s">
        <v>437</v>
      </c>
      <c r="H316" s="89" t="s">
        <v>683</v>
      </c>
      <c r="I316" s="89" t="s">
        <v>1</v>
      </c>
      <c r="J316" s="89" t="s">
        <v>156</v>
      </c>
      <c r="K316" s="89" t="s">
        <v>1</v>
      </c>
      <c r="L316" s="108" t="s">
        <v>436</v>
      </c>
      <c r="M316" s="109">
        <v>45443</v>
      </c>
      <c r="N316" s="109">
        <v>45511</v>
      </c>
      <c r="O316" s="110" t="s">
        <v>26</v>
      </c>
      <c r="P316" s="2" t="str">
        <f>_xlfn.XLOOKUP(A316,'[29]completed audits GR APP'!B:B,'[29]completed audits GR APP'!E:E)</f>
        <v>Public entities</v>
      </c>
      <c r="Q316" s="111" t="s">
        <v>441</v>
      </c>
      <c r="R316" s="2">
        <f>COUNTIFS('[29]CM findings'!A:A,A316,'[29]CM findings'!H:H,116)</f>
        <v>0</v>
      </c>
      <c r="S316" s="2">
        <v>1</v>
      </c>
      <c r="T316" s="2">
        <f>_xlfn.XLOOKUP(A316,'[29]completed audits GR APP'!B:B,'[29]completed audits GR APP'!B:B)</f>
        <v>1559</v>
      </c>
      <c r="W316" s="2" t="e">
        <f>_xlfn.XLOOKUP(A316,'[29]KSD auditees'!A:A,'[29]KSD auditees'!A:A)</f>
        <v>#N/A</v>
      </c>
    </row>
    <row r="317" spans="1:23" ht="26.25" customHeight="1" x14ac:dyDescent="0.25">
      <c r="A317" s="104">
        <v>1565</v>
      </c>
      <c r="B317" s="105" t="s">
        <v>721</v>
      </c>
      <c r="C317" s="106" t="s">
        <v>323</v>
      </c>
      <c r="D317" s="107" t="s">
        <v>1</v>
      </c>
      <c r="E317" s="107"/>
      <c r="F317" s="89" t="s">
        <v>436</v>
      </c>
      <c r="G317" s="89" t="s">
        <v>437</v>
      </c>
      <c r="H317" s="89" t="s">
        <v>683</v>
      </c>
      <c r="I317" s="89" t="s">
        <v>1</v>
      </c>
      <c r="J317" s="89" t="s">
        <v>156</v>
      </c>
      <c r="K317" s="89" t="s">
        <v>1</v>
      </c>
      <c r="L317" s="108" t="s">
        <v>436</v>
      </c>
      <c r="M317" s="109">
        <v>45443</v>
      </c>
      <c r="N317" s="109">
        <v>45504</v>
      </c>
      <c r="O317" s="110" t="s">
        <v>453</v>
      </c>
      <c r="P317" s="2" t="e">
        <f>_xlfn.XLOOKUP(A317,'[29]completed audits GR APP'!B:B,'[29]completed audits GR APP'!E:E)</f>
        <v>#N/A</v>
      </c>
      <c r="R317" s="2">
        <f>COUNTIFS('[29]CM findings'!A:A,A317,'[29]CM findings'!H:H,116)</f>
        <v>0</v>
      </c>
      <c r="T317" s="2" t="e">
        <f>_xlfn.XLOOKUP(A317,'[29]completed audits GR APP'!B:B,'[29]completed audits GR APP'!B:B)</f>
        <v>#N/A</v>
      </c>
      <c r="W317" s="2" t="e">
        <f>_xlfn.XLOOKUP(A317,'[29]KSD auditees'!A:A,'[29]KSD auditees'!A:A)</f>
        <v>#N/A</v>
      </c>
    </row>
    <row r="318" spans="1:23" ht="27.75" customHeight="1" x14ac:dyDescent="0.25">
      <c r="A318" s="104">
        <v>1417</v>
      </c>
      <c r="B318" s="105" t="s">
        <v>722</v>
      </c>
      <c r="C318" s="106" t="s">
        <v>502</v>
      </c>
      <c r="D318" s="107" t="s">
        <v>1</v>
      </c>
      <c r="E318" s="107"/>
      <c r="F318" s="89" t="s">
        <v>436</v>
      </c>
      <c r="G318" s="89" t="s">
        <v>437</v>
      </c>
      <c r="H318" s="89" t="s">
        <v>683</v>
      </c>
      <c r="I318" s="89" t="s">
        <v>1</v>
      </c>
      <c r="J318" s="89" t="s">
        <v>687</v>
      </c>
      <c r="K318" s="89" t="s">
        <v>1</v>
      </c>
      <c r="L318" s="108" t="s">
        <v>436</v>
      </c>
      <c r="M318" s="109">
        <v>45443</v>
      </c>
      <c r="N318" s="109">
        <v>45504</v>
      </c>
      <c r="O318" s="110" t="s">
        <v>445</v>
      </c>
      <c r="P318" s="2" t="e">
        <f>_xlfn.XLOOKUP(A318,'[29]completed audits GR APP'!B:B,'[29]completed audits GR APP'!E:E)</f>
        <v>#N/A</v>
      </c>
      <c r="R318" s="2">
        <f>COUNTIFS('[29]CM findings'!A:A,A318,'[29]CM findings'!H:H,116)</f>
        <v>0</v>
      </c>
      <c r="T318" s="2" t="e">
        <f>_xlfn.XLOOKUP(A318,'[29]completed audits GR APP'!B:B,'[29]completed audits GR APP'!B:B)</f>
        <v>#N/A</v>
      </c>
      <c r="W318" s="2" t="e">
        <f>_xlfn.XLOOKUP(A318,'[29]KSD auditees'!A:A,'[29]KSD auditees'!A:A)</f>
        <v>#N/A</v>
      </c>
    </row>
    <row r="319" spans="1:23" ht="18" customHeight="1" x14ac:dyDescent="0.25">
      <c r="A319" s="104">
        <v>415</v>
      </c>
      <c r="B319" s="105" t="s">
        <v>723</v>
      </c>
      <c r="C319" s="106" t="s">
        <v>323</v>
      </c>
      <c r="D319" s="107" t="s">
        <v>1</v>
      </c>
      <c r="E319" s="107"/>
      <c r="F319" s="89" t="s">
        <v>436</v>
      </c>
      <c r="G319" s="89" t="s">
        <v>437</v>
      </c>
      <c r="H319" s="89" t="s">
        <v>683</v>
      </c>
      <c r="I319" s="89" t="s">
        <v>1</v>
      </c>
      <c r="J319" s="89" t="s">
        <v>209</v>
      </c>
      <c r="K319" s="89" t="s">
        <v>1</v>
      </c>
      <c r="L319" s="108" t="s">
        <v>436</v>
      </c>
      <c r="M319" s="109">
        <v>45443</v>
      </c>
      <c r="N319" s="109" t="s">
        <v>1</v>
      </c>
      <c r="O319" s="110" t="s">
        <v>1</v>
      </c>
      <c r="P319" s="2" t="str">
        <f>_xlfn.XLOOKUP(A319,'[29]completed audits GR APP'!B:B,'[29]completed audits GR APP'!E:E)</f>
        <v>Public entities</v>
      </c>
      <c r="Q319" s="111" t="s">
        <v>441</v>
      </c>
      <c r="R319" s="2">
        <f>COUNTIFS('[29]CM findings'!A:A,A319,'[29]CM findings'!H:H,116)</f>
        <v>0</v>
      </c>
      <c r="S319" s="2">
        <v>1</v>
      </c>
      <c r="T319" s="2">
        <f>_xlfn.XLOOKUP(A319,'[29]completed audits GR APP'!B:B,'[29]completed audits GR APP'!B:B)</f>
        <v>415</v>
      </c>
      <c r="W319" s="2" t="e">
        <f>_xlfn.XLOOKUP(A319,'[29]KSD auditees'!A:A,'[29]KSD auditees'!A:A)</f>
        <v>#N/A</v>
      </c>
    </row>
    <row r="320" spans="1:23" ht="18.75" customHeight="1" x14ac:dyDescent="0.25">
      <c r="A320" s="104">
        <v>1224</v>
      </c>
      <c r="B320" s="105" t="s">
        <v>220</v>
      </c>
      <c r="C320" s="106" t="s">
        <v>323</v>
      </c>
      <c r="D320" s="107" t="s">
        <v>1</v>
      </c>
      <c r="E320" s="107"/>
      <c r="F320" s="89" t="s">
        <v>436</v>
      </c>
      <c r="G320" s="89" t="s">
        <v>437</v>
      </c>
      <c r="H320" s="89" t="s">
        <v>683</v>
      </c>
      <c r="I320" s="89" t="s">
        <v>1</v>
      </c>
      <c r="J320" s="89" t="s">
        <v>209</v>
      </c>
      <c r="K320" s="89" t="s">
        <v>1</v>
      </c>
      <c r="L320" s="108" t="s">
        <v>436</v>
      </c>
      <c r="M320" s="109">
        <v>45443</v>
      </c>
      <c r="N320" s="109" t="s">
        <v>1</v>
      </c>
      <c r="O320" s="110" t="s">
        <v>1</v>
      </c>
      <c r="P320" s="2" t="str">
        <f>_xlfn.XLOOKUP(A320,'[29]completed audits GR APP'!B:B,'[29]completed audits GR APP'!E:E)</f>
        <v>Public entities</v>
      </c>
      <c r="Q320" s="111" t="s">
        <v>441</v>
      </c>
      <c r="R320" s="2">
        <f>COUNTIFS('[29]CM findings'!A:A,A320,'[29]CM findings'!H:H,116)</f>
        <v>0</v>
      </c>
      <c r="S320" s="2">
        <v>1</v>
      </c>
      <c r="T320" s="2">
        <f>_xlfn.XLOOKUP(A320,'[29]completed audits GR APP'!B:B,'[29]completed audits GR APP'!B:B)</f>
        <v>1224</v>
      </c>
      <c r="V320" s="2">
        <v>1</v>
      </c>
      <c r="W320" s="2">
        <f>_xlfn.XLOOKUP(A320,'[29]KSD auditees'!A:A,'[29]KSD auditees'!A:A)</f>
        <v>1224</v>
      </c>
    </row>
    <row r="321" spans="1:23" ht="27" customHeight="1" x14ac:dyDescent="0.25">
      <c r="A321" s="104">
        <v>423</v>
      </c>
      <c r="B321" s="105" t="s">
        <v>221</v>
      </c>
      <c r="C321" s="106" t="s">
        <v>323</v>
      </c>
      <c r="D321" s="107" t="s">
        <v>1</v>
      </c>
      <c r="E321" s="107"/>
      <c r="F321" s="89" t="s">
        <v>436</v>
      </c>
      <c r="G321" s="89" t="s">
        <v>437</v>
      </c>
      <c r="H321" s="89" t="s">
        <v>683</v>
      </c>
      <c r="I321" s="89" t="s">
        <v>1</v>
      </c>
      <c r="J321" s="89" t="s">
        <v>209</v>
      </c>
      <c r="K321" s="89" t="s">
        <v>1</v>
      </c>
      <c r="L321" s="108" t="s">
        <v>436</v>
      </c>
      <c r="M321" s="109">
        <v>45443</v>
      </c>
      <c r="N321" s="109">
        <v>45504</v>
      </c>
      <c r="O321" s="110" t="s">
        <v>445</v>
      </c>
      <c r="P321" s="2" t="str">
        <f>_xlfn.XLOOKUP(A321,'[29]completed audits GR APP'!B:B,'[29]completed audits GR APP'!E:E)</f>
        <v>Public entities</v>
      </c>
      <c r="Q321" s="111" t="s">
        <v>441</v>
      </c>
      <c r="R321" s="2">
        <f>COUNTIFS('[29]CM findings'!A:A,A321,'[29]CM findings'!H:H,116)</f>
        <v>0</v>
      </c>
      <c r="S321" s="2">
        <v>1</v>
      </c>
      <c r="T321" s="2">
        <f>_xlfn.XLOOKUP(A321,'[29]completed audits GR APP'!B:B,'[29]completed audits GR APP'!B:B)</f>
        <v>423</v>
      </c>
      <c r="V321" s="2">
        <v>1</v>
      </c>
      <c r="W321" s="2">
        <f>_xlfn.XLOOKUP(A321,'[29]KSD auditees'!A:A,'[29]KSD auditees'!A:A)</f>
        <v>423</v>
      </c>
    </row>
    <row r="322" spans="1:23" ht="18.75" customHeight="1" x14ac:dyDescent="0.25">
      <c r="A322" s="104">
        <v>1038</v>
      </c>
      <c r="B322" s="105" t="s">
        <v>1536</v>
      </c>
      <c r="C322" s="106" t="s">
        <v>323</v>
      </c>
      <c r="D322" s="107" t="s">
        <v>1</v>
      </c>
      <c r="E322" s="107"/>
      <c r="F322" s="89" t="s">
        <v>436</v>
      </c>
      <c r="G322" s="89" t="s">
        <v>437</v>
      </c>
      <c r="H322" s="89" t="s">
        <v>683</v>
      </c>
      <c r="I322" s="89" t="s">
        <v>1</v>
      </c>
      <c r="J322" s="89" t="s">
        <v>156</v>
      </c>
      <c r="K322" s="89" t="s">
        <v>1</v>
      </c>
      <c r="L322" s="108" t="s">
        <v>436</v>
      </c>
      <c r="M322" s="109" t="s">
        <v>1</v>
      </c>
      <c r="N322" s="109" t="s">
        <v>1</v>
      </c>
      <c r="O322" s="110" t="s">
        <v>1</v>
      </c>
      <c r="P322" s="2" t="e">
        <f>_xlfn.XLOOKUP(A322,'[29]completed audits GR APP'!B:B,'[29]completed audits GR APP'!E:E)</f>
        <v>#N/A</v>
      </c>
      <c r="R322" s="2">
        <f>COUNTIFS('[29]CM findings'!A:A,A322,'[29]CM findings'!H:H,116)</f>
        <v>0</v>
      </c>
      <c r="T322" s="2" t="e">
        <f>_xlfn.XLOOKUP(A322,'[29]completed audits GR APP'!B:B,'[29]completed audits GR APP'!B:B)</f>
        <v>#N/A</v>
      </c>
      <c r="W322" s="2" t="e">
        <f>_xlfn.XLOOKUP(A322,'[29]KSD auditees'!A:A,'[29]KSD auditees'!A:A)</f>
        <v>#N/A</v>
      </c>
    </row>
    <row r="323" spans="1:23" ht="43.5" customHeight="1" x14ac:dyDescent="0.25">
      <c r="A323" s="104">
        <v>433</v>
      </c>
      <c r="B323" s="105" t="s">
        <v>724</v>
      </c>
      <c r="C323" s="106" t="s">
        <v>725</v>
      </c>
      <c r="D323" s="107" t="s">
        <v>1</v>
      </c>
      <c r="E323" s="107"/>
      <c r="F323" s="89" t="s">
        <v>436</v>
      </c>
      <c r="G323" s="89" t="s">
        <v>437</v>
      </c>
      <c r="H323" s="89" t="s">
        <v>683</v>
      </c>
      <c r="I323" s="89" t="s">
        <v>1</v>
      </c>
      <c r="J323" s="89" t="s">
        <v>695</v>
      </c>
      <c r="K323" s="89" t="s">
        <v>1</v>
      </c>
      <c r="L323" s="108" t="s">
        <v>436</v>
      </c>
      <c r="M323" s="109">
        <v>45443</v>
      </c>
      <c r="N323" s="109">
        <v>45504</v>
      </c>
      <c r="O323" s="110" t="s">
        <v>453</v>
      </c>
      <c r="P323" s="2" t="str">
        <f>_xlfn.XLOOKUP(A323,'[29]completed audits GR APP'!B:B,'[29]completed audits GR APP'!E:E)</f>
        <v>Public entities</v>
      </c>
      <c r="Q323" s="111" t="s">
        <v>441</v>
      </c>
      <c r="R323" s="2">
        <f>COUNTIFS('[29]CM findings'!A:A,A323,'[29]CM findings'!H:H,116)</f>
        <v>0</v>
      </c>
      <c r="S323" s="2">
        <v>1</v>
      </c>
      <c r="T323" s="2">
        <f>_xlfn.XLOOKUP(A323,'[29]completed audits GR APP'!B:B,'[29]completed audits GR APP'!B:B)</f>
        <v>433</v>
      </c>
      <c r="W323" s="2" t="e">
        <f>_xlfn.XLOOKUP(A323,'[29]KSD auditees'!A:A,'[29]KSD auditees'!A:A)</f>
        <v>#N/A</v>
      </c>
    </row>
    <row r="324" spans="1:23" ht="19.5" customHeight="1" x14ac:dyDescent="0.25">
      <c r="A324" s="104">
        <v>1039</v>
      </c>
      <c r="B324" s="105" t="s">
        <v>726</v>
      </c>
      <c r="C324" s="106" t="s">
        <v>323</v>
      </c>
      <c r="D324" s="107" t="s">
        <v>1</v>
      </c>
      <c r="E324" s="107"/>
      <c r="F324" s="89" t="s">
        <v>436</v>
      </c>
      <c r="G324" s="89" t="s">
        <v>437</v>
      </c>
      <c r="H324" s="89" t="s">
        <v>683</v>
      </c>
      <c r="I324" s="89" t="s">
        <v>1</v>
      </c>
      <c r="J324" s="89" t="s">
        <v>156</v>
      </c>
      <c r="K324" s="89" t="s">
        <v>1</v>
      </c>
      <c r="L324" s="108" t="s">
        <v>436</v>
      </c>
      <c r="M324" s="109">
        <v>45443</v>
      </c>
      <c r="N324" s="109" t="s">
        <v>1</v>
      </c>
      <c r="O324" s="110" t="s">
        <v>1</v>
      </c>
      <c r="P324" s="2" t="e">
        <f>_xlfn.XLOOKUP(A324,'[29]completed audits GR APP'!B:B,'[29]completed audits GR APP'!E:E)</f>
        <v>#N/A</v>
      </c>
      <c r="R324" s="2">
        <f>COUNTIFS('[29]CM findings'!A:A,A324,'[29]CM findings'!H:H,116)</f>
        <v>0</v>
      </c>
      <c r="T324" s="2" t="e">
        <f>_xlfn.XLOOKUP(A324,'[29]completed audits GR APP'!B:B,'[29]completed audits GR APP'!B:B)</f>
        <v>#N/A</v>
      </c>
      <c r="W324" s="2" t="e">
        <f>_xlfn.XLOOKUP(A324,'[29]KSD auditees'!A:A,'[29]KSD auditees'!A:A)</f>
        <v>#N/A</v>
      </c>
    </row>
    <row r="325" spans="1:23" ht="27" customHeight="1" x14ac:dyDescent="0.25">
      <c r="A325" s="104">
        <v>1250</v>
      </c>
      <c r="B325" s="105" t="s">
        <v>727</v>
      </c>
      <c r="C325" s="106" t="s">
        <v>323</v>
      </c>
      <c r="D325" s="107" t="s">
        <v>1</v>
      </c>
      <c r="E325" s="107"/>
      <c r="F325" s="89" t="s">
        <v>436</v>
      </c>
      <c r="G325" s="89" t="s">
        <v>437</v>
      </c>
      <c r="H325" s="89" t="s">
        <v>683</v>
      </c>
      <c r="I325" s="89" t="s">
        <v>1</v>
      </c>
      <c r="J325" s="89" t="s">
        <v>156</v>
      </c>
      <c r="K325" s="89" t="s">
        <v>1</v>
      </c>
      <c r="L325" s="108" t="s">
        <v>436</v>
      </c>
      <c r="M325" s="109">
        <v>45443</v>
      </c>
      <c r="N325" s="109">
        <v>45504</v>
      </c>
      <c r="O325" s="110" t="s">
        <v>445</v>
      </c>
      <c r="P325" s="2" t="e">
        <f>_xlfn.XLOOKUP(A325,'[29]completed audits GR APP'!B:B,'[29]completed audits GR APP'!E:E)</f>
        <v>#N/A</v>
      </c>
      <c r="R325" s="2">
        <f>COUNTIFS('[29]CM findings'!A:A,A325,'[29]CM findings'!H:H,116)</f>
        <v>0</v>
      </c>
      <c r="T325" s="2" t="e">
        <f>_xlfn.XLOOKUP(A325,'[29]completed audits GR APP'!B:B,'[29]completed audits GR APP'!B:B)</f>
        <v>#N/A</v>
      </c>
      <c r="W325" s="2" t="e">
        <f>_xlfn.XLOOKUP(A325,'[29]KSD auditees'!A:A,'[29]KSD auditees'!A:A)</f>
        <v>#N/A</v>
      </c>
    </row>
    <row r="326" spans="1:23" ht="43.5" customHeight="1" x14ac:dyDescent="0.25">
      <c r="A326" s="104">
        <v>1383</v>
      </c>
      <c r="B326" s="105" t="s">
        <v>728</v>
      </c>
      <c r="C326" s="106" t="s">
        <v>502</v>
      </c>
      <c r="D326" s="107" t="s">
        <v>1</v>
      </c>
      <c r="E326" s="107"/>
      <c r="F326" s="89" t="s">
        <v>436</v>
      </c>
      <c r="G326" s="89" t="s">
        <v>437</v>
      </c>
      <c r="H326" s="89" t="s">
        <v>683</v>
      </c>
      <c r="I326" s="89" t="s">
        <v>1</v>
      </c>
      <c r="J326" s="89" t="s">
        <v>695</v>
      </c>
      <c r="K326" s="89" t="s">
        <v>1</v>
      </c>
      <c r="L326" s="108" t="s">
        <v>436</v>
      </c>
      <c r="M326" s="109" t="s">
        <v>1</v>
      </c>
      <c r="N326" s="109" t="s">
        <v>1</v>
      </c>
      <c r="O326" s="110" t="s">
        <v>1</v>
      </c>
      <c r="P326" s="2" t="e">
        <f>_xlfn.XLOOKUP(A326,'[29]completed audits GR APP'!B:B,'[29]completed audits GR APP'!E:E)</f>
        <v>#N/A</v>
      </c>
      <c r="R326" s="2">
        <f>COUNTIFS('[29]CM findings'!A:A,A326,'[29]CM findings'!H:H,116)</f>
        <v>0</v>
      </c>
      <c r="T326" s="2" t="e">
        <f>_xlfn.XLOOKUP(A326,'[29]completed audits GR APP'!B:B,'[29]completed audits GR APP'!B:B)</f>
        <v>#N/A</v>
      </c>
      <c r="W326" s="2" t="e">
        <f>_xlfn.XLOOKUP(A326,'[29]KSD auditees'!A:A,'[29]KSD auditees'!A:A)</f>
        <v>#N/A</v>
      </c>
    </row>
    <row r="327" spans="1:23" ht="26.25" customHeight="1" x14ac:dyDescent="0.25">
      <c r="A327" s="104">
        <v>469</v>
      </c>
      <c r="B327" s="105" t="s">
        <v>729</v>
      </c>
      <c r="C327" s="106" t="s">
        <v>502</v>
      </c>
      <c r="D327" s="107" t="s">
        <v>1</v>
      </c>
      <c r="E327" s="107"/>
      <c r="F327" s="89" t="s">
        <v>436</v>
      </c>
      <c r="G327" s="89" t="s">
        <v>437</v>
      </c>
      <c r="H327" s="89" t="s">
        <v>683</v>
      </c>
      <c r="I327" s="89" t="s">
        <v>1</v>
      </c>
      <c r="J327" s="89" t="s">
        <v>156</v>
      </c>
      <c r="K327" s="89" t="s">
        <v>1</v>
      </c>
      <c r="L327" s="108" t="s">
        <v>436</v>
      </c>
      <c r="M327" s="109">
        <v>45443</v>
      </c>
      <c r="N327" s="109">
        <v>45504</v>
      </c>
      <c r="O327" s="110" t="s">
        <v>445</v>
      </c>
      <c r="P327" s="2" t="e">
        <f>_xlfn.XLOOKUP(A327,'[29]completed audits GR APP'!B:B,'[29]completed audits GR APP'!E:E)</f>
        <v>#N/A</v>
      </c>
      <c r="R327" s="2">
        <f>COUNTIFS('[29]CM findings'!A:A,A327,'[29]CM findings'!H:H,116)</f>
        <v>0</v>
      </c>
      <c r="T327" s="2" t="e">
        <f>_xlfn.XLOOKUP(A327,'[29]completed audits GR APP'!B:B,'[29]completed audits GR APP'!B:B)</f>
        <v>#N/A</v>
      </c>
      <c r="W327" s="2" t="e">
        <f>_xlfn.XLOOKUP(A327,'[29]KSD auditees'!A:A,'[29]KSD auditees'!A:A)</f>
        <v>#N/A</v>
      </c>
    </row>
    <row r="328" spans="1:23" ht="27" customHeight="1" x14ac:dyDescent="0.25">
      <c r="A328" s="104">
        <v>1041</v>
      </c>
      <c r="B328" s="105" t="s">
        <v>730</v>
      </c>
      <c r="C328" s="106" t="s">
        <v>323</v>
      </c>
      <c r="D328" s="107" t="s">
        <v>1</v>
      </c>
      <c r="E328" s="107"/>
      <c r="F328" s="89" t="s">
        <v>436</v>
      </c>
      <c r="G328" s="89" t="s">
        <v>437</v>
      </c>
      <c r="H328" s="89" t="s">
        <v>683</v>
      </c>
      <c r="I328" s="89" t="s">
        <v>1</v>
      </c>
      <c r="J328" s="89" t="s">
        <v>687</v>
      </c>
      <c r="K328" s="89" t="s">
        <v>1</v>
      </c>
      <c r="L328" s="108" t="s">
        <v>436</v>
      </c>
      <c r="M328" s="109">
        <v>45443</v>
      </c>
      <c r="N328" s="109">
        <v>45504</v>
      </c>
      <c r="O328" s="110" t="s">
        <v>453</v>
      </c>
      <c r="P328" s="2" t="e">
        <f>_xlfn.XLOOKUP(A328,'[29]completed audits GR APP'!B:B,'[29]completed audits GR APP'!E:E)</f>
        <v>#N/A</v>
      </c>
      <c r="R328" s="2">
        <f>COUNTIFS('[29]CM findings'!A:A,A328,'[29]CM findings'!H:H,116)</f>
        <v>0</v>
      </c>
      <c r="T328" s="2" t="e">
        <f>_xlfn.XLOOKUP(A328,'[29]completed audits GR APP'!B:B,'[29]completed audits GR APP'!B:B)</f>
        <v>#N/A</v>
      </c>
      <c r="W328" s="2" t="e">
        <f>_xlfn.XLOOKUP(A328,'[29]KSD auditees'!A:A,'[29]KSD auditees'!A:A)</f>
        <v>#N/A</v>
      </c>
    </row>
    <row r="329" spans="1:23" ht="18.75" customHeight="1" x14ac:dyDescent="0.25">
      <c r="A329" s="104">
        <v>441</v>
      </c>
      <c r="B329" s="105" t="s">
        <v>399</v>
      </c>
      <c r="C329" s="106" t="s">
        <v>323</v>
      </c>
      <c r="D329" s="107" t="s">
        <v>1</v>
      </c>
      <c r="E329" s="107"/>
      <c r="F329" s="89" t="s">
        <v>436</v>
      </c>
      <c r="G329" s="89" t="s">
        <v>437</v>
      </c>
      <c r="H329" s="89" t="s">
        <v>683</v>
      </c>
      <c r="I329" s="89" t="s">
        <v>1</v>
      </c>
      <c r="J329" s="89" t="s">
        <v>209</v>
      </c>
      <c r="K329" s="89" t="s">
        <v>1</v>
      </c>
      <c r="L329" s="108" t="s">
        <v>436</v>
      </c>
      <c r="M329" s="109">
        <v>45443</v>
      </c>
      <c r="N329" s="109" t="s">
        <v>1</v>
      </c>
      <c r="O329" s="110" t="s">
        <v>1</v>
      </c>
      <c r="P329" s="2" t="str">
        <f>_xlfn.XLOOKUP(A329,'[29]completed audits GR APP'!B:B,'[29]completed audits GR APP'!E:E)</f>
        <v>Public entities</v>
      </c>
      <c r="Q329" s="111" t="s">
        <v>441</v>
      </c>
      <c r="R329" s="2">
        <f>COUNTIFS('[29]CM findings'!A:A,A329,'[29]CM findings'!H:H,116)</f>
        <v>0</v>
      </c>
      <c r="S329" s="2">
        <v>1</v>
      </c>
      <c r="T329" s="2">
        <f>_xlfn.XLOOKUP(A329,'[29]completed audits GR APP'!B:B,'[29]completed audits GR APP'!B:B)</f>
        <v>441</v>
      </c>
      <c r="V329" s="2">
        <v>1</v>
      </c>
      <c r="W329" s="2">
        <f>_xlfn.XLOOKUP(A329,'[29]KSD auditees'!A:A,'[29]KSD auditees'!A:A)</f>
        <v>441</v>
      </c>
    </row>
    <row r="330" spans="1:23" ht="43.5" customHeight="1" x14ac:dyDescent="0.25">
      <c r="A330" s="104">
        <v>478</v>
      </c>
      <c r="B330" s="105" t="s">
        <v>731</v>
      </c>
      <c r="C330" s="106" t="s">
        <v>323</v>
      </c>
      <c r="D330" s="107" t="s">
        <v>1</v>
      </c>
      <c r="E330" s="107"/>
      <c r="F330" s="89" t="s">
        <v>436</v>
      </c>
      <c r="G330" s="89" t="s">
        <v>437</v>
      </c>
      <c r="H330" s="89" t="s">
        <v>683</v>
      </c>
      <c r="I330" s="89" t="s">
        <v>1</v>
      </c>
      <c r="J330" s="89" t="s">
        <v>695</v>
      </c>
      <c r="K330" s="89" t="s">
        <v>1</v>
      </c>
      <c r="L330" s="108" t="s">
        <v>436</v>
      </c>
      <c r="M330" s="109">
        <v>45443</v>
      </c>
      <c r="N330" s="109">
        <v>45504</v>
      </c>
      <c r="O330" s="110" t="s">
        <v>453</v>
      </c>
      <c r="P330" s="2" t="str">
        <f>_xlfn.XLOOKUP(A330,'[29]completed audits GR APP'!B:B,'[29]completed audits GR APP'!E:E)</f>
        <v>Public entities</v>
      </c>
      <c r="Q330" s="111" t="s">
        <v>441</v>
      </c>
      <c r="R330" s="2">
        <f>COUNTIFS('[29]CM findings'!A:A,A330,'[29]CM findings'!H:H,116)</f>
        <v>0</v>
      </c>
      <c r="S330" s="2">
        <v>1</v>
      </c>
      <c r="T330" s="2">
        <f>_xlfn.XLOOKUP(A330,'[29]completed audits GR APP'!B:B,'[29]completed audits GR APP'!B:B)</f>
        <v>478</v>
      </c>
      <c r="W330" s="2" t="e">
        <f>_xlfn.XLOOKUP(A330,'[29]KSD auditees'!A:A,'[29]KSD auditees'!A:A)</f>
        <v>#N/A</v>
      </c>
    </row>
    <row r="331" spans="1:23" ht="43.5" customHeight="1" x14ac:dyDescent="0.25">
      <c r="A331" s="104">
        <v>493</v>
      </c>
      <c r="B331" s="105" t="s">
        <v>732</v>
      </c>
      <c r="C331" s="106" t="s">
        <v>725</v>
      </c>
      <c r="D331" s="107" t="s">
        <v>1</v>
      </c>
      <c r="E331" s="107"/>
      <c r="F331" s="89" t="s">
        <v>436</v>
      </c>
      <c r="G331" s="89" t="s">
        <v>437</v>
      </c>
      <c r="H331" s="89" t="s">
        <v>683</v>
      </c>
      <c r="I331" s="89" t="s">
        <v>1</v>
      </c>
      <c r="J331" s="89" t="s">
        <v>698</v>
      </c>
      <c r="K331" s="89" t="s">
        <v>1</v>
      </c>
      <c r="L331" s="108" t="s">
        <v>436</v>
      </c>
      <c r="M331" s="109">
        <v>45443</v>
      </c>
      <c r="N331" s="109">
        <v>45504</v>
      </c>
      <c r="O331" s="110" t="s">
        <v>453</v>
      </c>
      <c r="P331" s="2" t="str">
        <f>_xlfn.XLOOKUP(A331,'[29]completed audits GR APP'!B:B,'[29]completed audits GR APP'!E:E)</f>
        <v>Public entities</v>
      </c>
      <c r="Q331" s="111" t="s">
        <v>441</v>
      </c>
      <c r="R331" s="2">
        <f>COUNTIFS('[29]CM findings'!A:A,A331,'[29]CM findings'!H:H,116)</f>
        <v>0</v>
      </c>
      <c r="S331" s="2">
        <v>1</v>
      </c>
      <c r="T331" s="2">
        <f>_xlfn.XLOOKUP(A331,'[29]completed audits GR APP'!B:B,'[29]completed audits GR APP'!B:B)</f>
        <v>493</v>
      </c>
      <c r="W331" s="2" t="e">
        <f>_xlfn.XLOOKUP(A331,'[29]KSD auditees'!A:A,'[29]KSD auditees'!A:A)</f>
        <v>#N/A</v>
      </c>
    </row>
    <row r="332" spans="1:23" ht="43.5" customHeight="1" x14ac:dyDescent="0.25">
      <c r="A332" s="104">
        <v>502</v>
      </c>
      <c r="B332" s="105" t="s">
        <v>733</v>
      </c>
      <c r="C332" s="106" t="s">
        <v>725</v>
      </c>
      <c r="D332" s="107" t="s">
        <v>1</v>
      </c>
      <c r="E332" s="107"/>
      <c r="F332" s="89" t="s">
        <v>436</v>
      </c>
      <c r="G332" s="89" t="s">
        <v>437</v>
      </c>
      <c r="H332" s="89" t="s">
        <v>683</v>
      </c>
      <c r="I332" s="89" t="s">
        <v>1</v>
      </c>
      <c r="J332" s="89" t="s">
        <v>695</v>
      </c>
      <c r="K332" s="89" t="s">
        <v>1</v>
      </c>
      <c r="L332" s="108" t="s">
        <v>436</v>
      </c>
      <c r="M332" s="113">
        <v>45444</v>
      </c>
      <c r="N332" s="109">
        <v>45504</v>
      </c>
      <c r="O332" s="110" t="s">
        <v>453</v>
      </c>
      <c r="P332" s="2" t="str">
        <f>_xlfn.XLOOKUP(A332,'[29]completed audits GR APP'!B:B,'[29]completed audits GR APP'!E:E)</f>
        <v>Public entities</v>
      </c>
      <c r="Q332" s="114" t="s">
        <v>441</v>
      </c>
      <c r="R332" s="2">
        <f>COUNTIFS('[29]CM findings'!A:A,A332,'[29]CM findings'!H:H,116)</f>
        <v>0</v>
      </c>
      <c r="S332" s="2">
        <v>1</v>
      </c>
      <c r="T332" s="2">
        <f>_xlfn.XLOOKUP(A332,'[29]completed audits GR APP'!B:B,'[29]completed audits GR APP'!B:B)</f>
        <v>502</v>
      </c>
      <c r="W332" s="2" t="e">
        <f>_xlfn.XLOOKUP(A332,'[29]KSD auditees'!A:A,'[29]KSD auditees'!A:A)</f>
        <v>#N/A</v>
      </c>
    </row>
    <row r="333" spans="1:23" ht="19.5" customHeight="1" x14ac:dyDescent="0.25">
      <c r="A333" s="104">
        <v>1045</v>
      </c>
      <c r="B333" s="105" t="s">
        <v>734</v>
      </c>
      <c r="C333" s="106" t="s">
        <v>323</v>
      </c>
      <c r="D333" s="107" t="s">
        <v>1</v>
      </c>
      <c r="E333" s="107"/>
      <c r="F333" s="89" t="s">
        <v>436</v>
      </c>
      <c r="G333" s="89" t="s">
        <v>437</v>
      </c>
      <c r="H333" s="89" t="s">
        <v>683</v>
      </c>
      <c r="I333" s="89" t="s">
        <v>1</v>
      </c>
      <c r="J333" s="89" t="s">
        <v>156</v>
      </c>
      <c r="K333" s="89" t="s">
        <v>1</v>
      </c>
      <c r="L333" s="108" t="s">
        <v>436</v>
      </c>
      <c r="M333" s="109">
        <v>45443</v>
      </c>
      <c r="N333" s="109">
        <v>45504</v>
      </c>
      <c r="O333" s="110" t="s">
        <v>26</v>
      </c>
      <c r="P333" s="2" t="e">
        <f>_xlfn.XLOOKUP(A333,'[29]completed audits GR APP'!B:B,'[29]completed audits GR APP'!E:E)</f>
        <v>#N/A</v>
      </c>
      <c r="R333" s="2">
        <f>COUNTIFS('[29]CM findings'!A:A,A333,'[29]CM findings'!H:H,116)</f>
        <v>0</v>
      </c>
      <c r="T333" s="2" t="e">
        <f>_xlfn.XLOOKUP(A333,'[29]completed audits GR APP'!B:B,'[29]completed audits GR APP'!B:B)</f>
        <v>#N/A</v>
      </c>
      <c r="W333" s="2" t="e">
        <f>_xlfn.XLOOKUP(A333,'[29]KSD auditees'!A:A,'[29]KSD auditees'!A:A)</f>
        <v>#N/A</v>
      </c>
    </row>
    <row r="334" spans="1:23" ht="26.25" customHeight="1" x14ac:dyDescent="0.25">
      <c r="A334" s="104">
        <v>1553</v>
      </c>
      <c r="B334" s="105" t="s">
        <v>735</v>
      </c>
      <c r="C334" s="106" t="s">
        <v>502</v>
      </c>
      <c r="D334" s="107" t="s">
        <v>1</v>
      </c>
      <c r="E334" s="107"/>
      <c r="F334" s="89" t="s">
        <v>436</v>
      </c>
      <c r="G334" s="89" t="s">
        <v>437</v>
      </c>
      <c r="H334" s="89" t="s">
        <v>683</v>
      </c>
      <c r="I334" s="89" t="s">
        <v>1</v>
      </c>
      <c r="J334" s="89" t="s">
        <v>1</v>
      </c>
      <c r="K334" s="89" t="s">
        <v>1</v>
      </c>
      <c r="L334" s="108" t="s">
        <v>436</v>
      </c>
      <c r="M334" s="109">
        <v>45443</v>
      </c>
      <c r="N334" s="109">
        <v>45504</v>
      </c>
      <c r="O334" s="110" t="s">
        <v>445</v>
      </c>
      <c r="P334" s="2" t="str">
        <f>_xlfn.XLOOKUP(A334,'[29]completed audits GR APP'!B:B,'[29]completed audits GR APP'!E:E)</f>
        <v>Public entities</v>
      </c>
      <c r="Q334" s="111" t="s">
        <v>441</v>
      </c>
      <c r="R334" s="2">
        <f>COUNTIFS('[29]CM findings'!A:A,A334,'[29]CM findings'!H:H,116)</f>
        <v>0</v>
      </c>
      <c r="S334" s="2">
        <v>1</v>
      </c>
      <c r="T334" s="2">
        <f>_xlfn.XLOOKUP(A334,'[29]completed audits GR APP'!B:B,'[29]completed audits GR APP'!B:B)</f>
        <v>1553</v>
      </c>
      <c r="W334" s="2" t="e">
        <f>_xlfn.XLOOKUP(A334,'[29]KSD auditees'!A:A,'[29]KSD auditees'!A:A)</f>
        <v>#N/A</v>
      </c>
    </row>
    <row r="335" spans="1:23" ht="19.5" customHeight="1" x14ac:dyDescent="0.25">
      <c r="A335" s="104">
        <v>1561</v>
      </c>
      <c r="B335" s="105" t="s">
        <v>736</v>
      </c>
      <c r="C335" s="106" t="s">
        <v>323</v>
      </c>
      <c r="D335" s="107" t="s">
        <v>1</v>
      </c>
      <c r="E335" s="107"/>
      <c r="F335" s="89" t="s">
        <v>436</v>
      </c>
      <c r="G335" s="89" t="s">
        <v>437</v>
      </c>
      <c r="H335" s="89" t="s">
        <v>737</v>
      </c>
      <c r="I335" s="89" t="s">
        <v>1</v>
      </c>
      <c r="J335" s="89" t="s">
        <v>156</v>
      </c>
      <c r="K335" s="89" t="s">
        <v>1</v>
      </c>
      <c r="L335" s="108" t="s">
        <v>436</v>
      </c>
      <c r="M335" s="109">
        <v>45433</v>
      </c>
      <c r="N335" s="109">
        <v>45504</v>
      </c>
      <c r="O335" s="110" t="s">
        <v>94</v>
      </c>
      <c r="P335" s="2" t="e">
        <f>_xlfn.XLOOKUP(A335,'[29]completed audits GR APP'!B:B,'[29]completed audits GR APP'!E:E)</f>
        <v>#N/A</v>
      </c>
      <c r="R335" s="2">
        <f>COUNTIFS('[29]CM findings'!A:A,A335,'[29]CM findings'!H:H,116)</f>
        <v>0</v>
      </c>
      <c r="T335" s="2" t="e">
        <f>_xlfn.XLOOKUP(A335,'[29]completed audits GR APP'!B:B,'[29]completed audits GR APP'!B:B)</f>
        <v>#N/A</v>
      </c>
      <c r="W335" s="2" t="e">
        <f>_xlfn.XLOOKUP(A335,'[29]KSD auditees'!A:A,'[29]KSD auditees'!A:A)</f>
        <v>#N/A</v>
      </c>
    </row>
    <row r="336" spans="1:23" ht="26.25" customHeight="1" x14ac:dyDescent="0.25">
      <c r="A336" s="104">
        <v>1170</v>
      </c>
      <c r="B336" s="105" t="s">
        <v>738</v>
      </c>
      <c r="C336" s="106" t="s">
        <v>323</v>
      </c>
      <c r="D336" s="107" t="s">
        <v>1</v>
      </c>
      <c r="E336" s="107"/>
      <c r="F336" s="89" t="s">
        <v>436</v>
      </c>
      <c r="G336" s="89" t="s">
        <v>437</v>
      </c>
      <c r="H336" s="89" t="s">
        <v>737</v>
      </c>
      <c r="I336" s="89" t="s">
        <v>1</v>
      </c>
      <c r="J336" s="89" t="s">
        <v>739</v>
      </c>
      <c r="K336" s="89" t="s">
        <v>1</v>
      </c>
      <c r="L336" s="108" t="s">
        <v>436</v>
      </c>
      <c r="M336" s="109">
        <v>45443</v>
      </c>
      <c r="N336" s="109">
        <v>45504</v>
      </c>
      <c r="O336" s="110" t="s">
        <v>445</v>
      </c>
      <c r="P336" s="2" t="e">
        <f>_xlfn.XLOOKUP(A336,'[29]completed audits GR APP'!B:B,'[29]completed audits GR APP'!E:E)</f>
        <v>#N/A</v>
      </c>
      <c r="R336" s="2">
        <f>COUNTIFS('[29]CM findings'!A:A,A336,'[29]CM findings'!H:H,116)</f>
        <v>0</v>
      </c>
      <c r="T336" s="2" t="e">
        <f>_xlfn.XLOOKUP(A336,'[29]completed audits GR APP'!B:B,'[29]completed audits GR APP'!B:B)</f>
        <v>#N/A</v>
      </c>
      <c r="W336" s="2" t="e">
        <f>_xlfn.XLOOKUP(A336,'[29]KSD auditees'!A:A,'[29]KSD auditees'!A:A)</f>
        <v>#N/A</v>
      </c>
    </row>
    <row r="337" spans="1:23" ht="27" customHeight="1" x14ac:dyDescent="0.25">
      <c r="A337" s="104">
        <v>1465</v>
      </c>
      <c r="B337" s="105" t="s">
        <v>740</v>
      </c>
      <c r="C337" s="106" t="s">
        <v>316</v>
      </c>
      <c r="D337" s="107" t="s">
        <v>1</v>
      </c>
      <c r="E337" s="107"/>
      <c r="F337" s="89" t="s">
        <v>436</v>
      </c>
      <c r="G337" s="89" t="s">
        <v>437</v>
      </c>
      <c r="H337" s="89" t="s">
        <v>737</v>
      </c>
      <c r="I337" s="89" t="s">
        <v>1</v>
      </c>
      <c r="J337" s="89" t="s">
        <v>209</v>
      </c>
      <c r="K337" s="89" t="s">
        <v>1</v>
      </c>
      <c r="L337" s="108" t="s">
        <v>436</v>
      </c>
      <c r="M337" s="109">
        <v>45443</v>
      </c>
      <c r="N337" s="109">
        <v>45504</v>
      </c>
      <c r="O337" s="110" t="s">
        <v>445</v>
      </c>
      <c r="P337" s="2" t="e">
        <f>_xlfn.XLOOKUP(A337,'[29]completed audits GR APP'!B:B,'[29]completed audits GR APP'!E:E)</f>
        <v>#N/A</v>
      </c>
      <c r="R337" s="2">
        <f>COUNTIFS('[29]CM findings'!A:A,A337,'[29]CM findings'!H:H,116)</f>
        <v>0</v>
      </c>
      <c r="T337" s="2" t="e">
        <f>_xlfn.XLOOKUP(A337,'[29]completed audits GR APP'!B:B,'[29]completed audits GR APP'!B:B)</f>
        <v>#N/A</v>
      </c>
      <c r="W337" s="2" t="e">
        <f>_xlfn.XLOOKUP(A337,'[29]KSD auditees'!A:A,'[29]KSD auditees'!A:A)</f>
        <v>#N/A</v>
      </c>
    </row>
    <row r="338" spans="1:23" ht="26.25" customHeight="1" x14ac:dyDescent="0.25">
      <c r="A338" s="104">
        <v>1464</v>
      </c>
      <c r="B338" s="105" t="s">
        <v>741</v>
      </c>
      <c r="C338" s="106" t="s">
        <v>316</v>
      </c>
      <c r="D338" s="107" t="s">
        <v>1</v>
      </c>
      <c r="E338" s="107"/>
      <c r="F338" s="89" t="s">
        <v>436</v>
      </c>
      <c r="G338" s="89" t="s">
        <v>437</v>
      </c>
      <c r="H338" s="89" t="s">
        <v>737</v>
      </c>
      <c r="I338" s="89" t="s">
        <v>1</v>
      </c>
      <c r="J338" s="89" t="s">
        <v>209</v>
      </c>
      <c r="K338" s="89" t="s">
        <v>1</v>
      </c>
      <c r="L338" s="108" t="s">
        <v>436</v>
      </c>
      <c r="M338" s="109">
        <v>45412</v>
      </c>
      <c r="N338" s="109">
        <v>45473</v>
      </c>
      <c r="O338" s="110" t="s">
        <v>445</v>
      </c>
      <c r="P338" s="2" t="e">
        <f>_xlfn.XLOOKUP(A338,'[29]completed audits GR APP'!B:B,'[29]completed audits GR APP'!E:E)</f>
        <v>#N/A</v>
      </c>
      <c r="R338" s="2">
        <f>COUNTIFS('[29]CM findings'!A:A,A338,'[29]CM findings'!H:H,116)</f>
        <v>0</v>
      </c>
      <c r="T338" s="2" t="e">
        <f>_xlfn.XLOOKUP(A338,'[29]completed audits GR APP'!B:B,'[29]completed audits GR APP'!B:B)</f>
        <v>#N/A</v>
      </c>
      <c r="W338" s="2" t="e">
        <f>_xlfn.XLOOKUP(A338,'[29]KSD auditees'!A:A,'[29]KSD auditees'!A:A)</f>
        <v>#N/A</v>
      </c>
    </row>
    <row r="339" spans="1:23" ht="35.25" customHeight="1" x14ac:dyDescent="0.25">
      <c r="A339" s="104">
        <v>5</v>
      </c>
      <c r="B339" s="105" t="s">
        <v>742</v>
      </c>
      <c r="C339" s="106" t="s">
        <v>323</v>
      </c>
      <c r="D339" s="107" t="s">
        <v>1</v>
      </c>
      <c r="E339" s="107"/>
      <c r="F339" s="89" t="s">
        <v>436</v>
      </c>
      <c r="G339" s="89" t="s">
        <v>437</v>
      </c>
      <c r="H339" s="89" t="s">
        <v>737</v>
      </c>
      <c r="I339" s="89" t="s">
        <v>1</v>
      </c>
      <c r="J339" s="89" t="s">
        <v>743</v>
      </c>
      <c r="K339" s="89" t="s">
        <v>1</v>
      </c>
      <c r="L339" s="108" t="s">
        <v>436</v>
      </c>
      <c r="M339" s="109">
        <v>45443</v>
      </c>
      <c r="N339" s="109">
        <v>45504</v>
      </c>
      <c r="O339" s="110" t="s">
        <v>445</v>
      </c>
      <c r="P339" s="2" t="str">
        <f>_xlfn.XLOOKUP(A339,'[29]completed audits GR APP'!B:B,'[29]completed audits GR APP'!E:E)</f>
        <v>Public entities</v>
      </c>
      <c r="Q339" s="111" t="s">
        <v>441</v>
      </c>
      <c r="R339" s="2">
        <f>COUNTIFS('[29]CM findings'!A:A,A339,'[29]CM findings'!H:H,116)</f>
        <v>0</v>
      </c>
      <c r="S339" s="2">
        <v>1</v>
      </c>
      <c r="T339" s="2">
        <f>_xlfn.XLOOKUP(A339,'[29]completed audits GR APP'!B:B,'[29]completed audits GR APP'!B:B)</f>
        <v>5</v>
      </c>
      <c r="W339" s="2" t="e">
        <f>_xlfn.XLOOKUP(A339,'[29]KSD auditees'!A:A,'[29]KSD auditees'!A:A)</f>
        <v>#N/A</v>
      </c>
    </row>
    <row r="340" spans="1:23" ht="26.25" customHeight="1" x14ac:dyDescent="0.25">
      <c r="A340" s="104">
        <v>1167</v>
      </c>
      <c r="B340" s="105" t="s">
        <v>745</v>
      </c>
      <c r="C340" s="106" t="s">
        <v>316</v>
      </c>
      <c r="D340" s="107" t="s">
        <v>1</v>
      </c>
      <c r="E340" s="107"/>
      <c r="F340" s="89" t="s">
        <v>436</v>
      </c>
      <c r="G340" s="89" t="s">
        <v>437</v>
      </c>
      <c r="H340" s="89" t="s">
        <v>737</v>
      </c>
      <c r="I340" s="89" t="s">
        <v>1</v>
      </c>
      <c r="J340" s="89" t="s">
        <v>209</v>
      </c>
      <c r="K340" s="89" t="s">
        <v>1</v>
      </c>
      <c r="L340" s="108" t="s">
        <v>436</v>
      </c>
      <c r="M340" s="109">
        <v>45443</v>
      </c>
      <c r="N340" s="109">
        <v>45504</v>
      </c>
      <c r="O340" s="110" t="s">
        <v>445</v>
      </c>
      <c r="P340" s="2" t="e">
        <f>_xlfn.XLOOKUP(A340,'[29]completed audits GR APP'!B:B,'[29]completed audits GR APP'!E:E)</f>
        <v>#N/A</v>
      </c>
      <c r="R340" s="2">
        <f>COUNTIFS('[29]CM findings'!A:A,A340,'[29]CM findings'!H:H,116)</f>
        <v>0</v>
      </c>
      <c r="T340" s="2" t="e">
        <f>_xlfn.XLOOKUP(A340,'[29]completed audits GR APP'!B:B,'[29]completed audits GR APP'!B:B)</f>
        <v>#N/A</v>
      </c>
      <c r="W340" s="2" t="e">
        <f>_xlfn.XLOOKUP(A340,'[29]KSD auditees'!A:A,'[29]KSD auditees'!A:A)</f>
        <v>#N/A</v>
      </c>
    </row>
    <row r="341" spans="1:23" ht="27" customHeight="1" x14ac:dyDescent="0.25">
      <c r="A341" s="104">
        <v>1442</v>
      </c>
      <c r="B341" s="105" t="s">
        <v>746</v>
      </c>
      <c r="C341" s="106" t="s">
        <v>316</v>
      </c>
      <c r="D341" s="107" t="s">
        <v>1</v>
      </c>
      <c r="E341" s="107"/>
      <c r="F341" s="89" t="s">
        <v>436</v>
      </c>
      <c r="G341" s="89" t="s">
        <v>437</v>
      </c>
      <c r="H341" s="89" t="s">
        <v>737</v>
      </c>
      <c r="I341" s="89" t="s">
        <v>1</v>
      </c>
      <c r="J341" s="89" t="s">
        <v>209</v>
      </c>
      <c r="K341" s="89" t="s">
        <v>1</v>
      </c>
      <c r="L341" s="108" t="s">
        <v>436</v>
      </c>
      <c r="M341" s="109">
        <v>45412</v>
      </c>
      <c r="N341" s="109">
        <v>45473</v>
      </c>
      <c r="O341" s="110" t="s">
        <v>445</v>
      </c>
      <c r="P341" s="2" t="e">
        <f>_xlfn.XLOOKUP(A341,'[29]completed audits GR APP'!B:B,'[29]completed audits GR APP'!E:E)</f>
        <v>#N/A</v>
      </c>
      <c r="R341" s="2">
        <f>COUNTIFS('[29]CM findings'!A:A,A341,'[29]CM findings'!H:H,116)</f>
        <v>0</v>
      </c>
      <c r="T341" s="2" t="e">
        <f>_xlfn.XLOOKUP(A341,'[29]completed audits GR APP'!B:B,'[29]completed audits GR APP'!B:B)</f>
        <v>#N/A</v>
      </c>
      <c r="W341" s="2" t="e">
        <f>_xlfn.XLOOKUP(A341,'[29]KSD auditees'!A:A,'[29]KSD auditees'!A:A)</f>
        <v>#N/A</v>
      </c>
    </row>
    <row r="342" spans="1:23" ht="26.25" customHeight="1" x14ac:dyDescent="0.25">
      <c r="A342" s="104">
        <v>1168</v>
      </c>
      <c r="B342" s="105" t="s">
        <v>393</v>
      </c>
      <c r="C342" s="106" t="s">
        <v>316</v>
      </c>
      <c r="D342" s="107" t="s">
        <v>1</v>
      </c>
      <c r="E342" s="107"/>
      <c r="F342" s="89" t="s">
        <v>436</v>
      </c>
      <c r="G342" s="89" t="s">
        <v>437</v>
      </c>
      <c r="H342" s="89" t="s">
        <v>737</v>
      </c>
      <c r="I342" s="89" t="s">
        <v>1</v>
      </c>
      <c r="J342" s="89" t="s">
        <v>209</v>
      </c>
      <c r="K342" s="89" t="s">
        <v>1</v>
      </c>
      <c r="L342" s="108" t="s">
        <v>436</v>
      </c>
      <c r="M342" s="109">
        <v>45443</v>
      </c>
      <c r="N342" s="109">
        <v>45504</v>
      </c>
      <c r="O342" s="110" t="s">
        <v>453</v>
      </c>
      <c r="P342" s="2" t="str">
        <f>_xlfn.XLOOKUP(A342,'[29]completed audits GR APP'!B:B,'[29]completed audits GR APP'!E:E)</f>
        <v>Public entities</v>
      </c>
      <c r="Q342" s="111" t="s">
        <v>441</v>
      </c>
      <c r="R342" s="2">
        <f>COUNTIFS('[29]CM findings'!A:A,A342,'[29]CM findings'!H:H,116)</f>
        <v>0</v>
      </c>
      <c r="S342" s="2">
        <v>1</v>
      </c>
      <c r="T342" s="2">
        <f>_xlfn.XLOOKUP(A342,'[29]completed audits GR APP'!B:B,'[29]completed audits GR APP'!B:B)</f>
        <v>1168</v>
      </c>
      <c r="V342" s="2">
        <v>1</v>
      </c>
      <c r="W342" s="2">
        <f>_xlfn.XLOOKUP(A342,'[29]KSD auditees'!A:A,'[29]KSD auditees'!A:A)</f>
        <v>1168</v>
      </c>
    </row>
    <row r="343" spans="1:23" ht="27" customHeight="1" x14ac:dyDescent="0.25">
      <c r="A343" s="104">
        <v>1443</v>
      </c>
      <c r="B343" s="105" t="s">
        <v>747</v>
      </c>
      <c r="C343" s="106" t="s">
        <v>316</v>
      </c>
      <c r="D343" s="107" t="s">
        <v>1</v>
      </c>
      <c r="E343" s="107"/>
      <c r="F343" s="89" t="s">
        <v>436</v>
      </c>
      <c r="G343" s="89" t="s">
        <v>437</v>
      </c>
      <c r="H343" s="89" t="s">
        <v>737</v>
      </c>
      <c r="I343" s="89" t="s">
        <v>1</v>
      </c>
      <c r="J343" s="89" t="s">
        <v>209</v>
      </c>
      <c r="K343" s="89" t="s">
        <v>1</v>
      </c>
      <c r="L343" s="108" t="s">
        <v>436</v>
      </c>
      <c r="M343" s="109">
        <v>45412</v>
      </c>
      <c r="N343" s="109">
        <v>45473</v>
      </c>
      <c r="O343" s="110" t="s">
        <v>445</v>
      </c>
      <c r="P343" s="2" t="e">
        <f>_xlfn.XLOOKUP(A343,'[29]completed audits GR APP'!B:B,'[29]completed audits GR APP'!E:E)</f>
        <v>#N/A</v>
      </c>
      <c r="R343" s="2">
        <f>COUNTIFS('[29]CM findings'!A:A,A343,'[29]CM findings'!H:H,116)</f>
        <v>0</v>
      </c>
      <c r="T343" s="2" t="e">
        <f>_xlfn.XLOOKUP(A343,'[29]completed audits GR APP'!B:B,'[29]completed audits GR APP'!B:B)</f>
        <v>#N/A</v>
      </c>
      <c r="W343" s="2" t="e">
        <f>_xlfn.XLOOKUP(A343,'[29]KSD auditees'!A:A,'[29]KSD auditees'!A:A)</f>
        <v>#N/A</v>
      </c>
    </row>
    <row r="344" spans="1:23" ht="18.75" customHeight="1" x14ac:dyDescent="0.25">
      <c r="A344" s="104">
        <v>919</v>
      </c>
      <c r="B344" s="105" t="s">
        <v>748</v>
      </c>
      <c r="C344" s="106" t="s">
        <v>502</v>
      </c>
      <c r="D344" s="107" t="s">
        <v>1</v>
      </c>
      <c r="E344" s="107"/>
      <c r="F344" s="89" t="s">
        <v>436</v>
      </c>
      <c r="G344" s="89" t="s">
        <v>437</v>
      </c>
      <c r="H344" s="89" t="s">
        <v>737</v>
      </c>
      <c r="I344" s="89" t="s">
        <v>1</v>
      </c>
      <c r="J344" s="89" t="s">
        <v>739</v>
      </c>
      <c r="K344" s="89" t="s">
        <v>1</v>
      </c>
      <c r="L344" s="108" t="s">
        <v>436</v>
      </c>
      <c r="M344" s="109" t="s">
        <v>1</v>
      </c>
      <c r="N344" s="109" t="s">
        <v>1</v>
      </c>
      <c r="O344" s="110" t="s">
        <v>1</v>
      </c>
      <c r="P344" s="2" t="e">
        <f>_xlfn.XLOOKUP(A344,'[29]completed audits GR APP'!B:B,'[29]completed audits GR APP'!E:E)</f>
        <v>#N/A</v>
      </c>
      <c r="R344" s="2">
        <f>COUNTIFS('[29]CM findings'!A:A,A344,'[29]CM findings'!H:H,116)</f>
        <v>0</v>
      </c>
      <c r="T344" s="2" t="e">
        <f>_xlfn.XLOOKUP(A344,'[29]completed audits GR APP'!B:B,'[29]completed audits GR APP'!B:B)</f>
        <v>#N/A</v>
      </c>
      <c r="W344" s="2" t="e">
        <f>_xlfn.XLOOKUP(A344,'[29]KSD auditees'!A:A,'[29]KSD auditees'!A:A)</f>
        <v>#N/A</v>
      </c>
    </row>
    <row r="345" spans="1:23" ht="27" customHeight="1" x14ac:dyDescent="0.25">
      <c r="A345" s="104">
        <v>205</v>
      </c>
      <c r="B345" s="105" t="s">
        <v>749</v>
      </c>
      <c r="C345" s="106" t="s">
        <v>323</v>
      </c>
      <c r="D345" s="107" t="s">
        <v>1</v>
      </c>
      <c r="E345" s="107"/>
      <c r="F345" s="89" t="s">
        <v>436</v>
      </c>
      <c r="G345" s="89" t="s">
        <v>437</v>
      </c>
      <c r="H345" s="89" t="s">
        <v>737</v>
      </c>
      <c r="I345" s="89" t="s">
        <v>1</v>
      </c>
      <c r="J345" s="89" t="s">
        <v>750</v>
      </c>
      <c r="K345" s="89" t="s">
        <v>1</v>
      </c>
      <c r="L345" s="108" t="s">
        <v>436</v>
      </c>
      <c r="M345" s="109">
        <v>45443</v>
      </c>
      <c r="N345" s="109">
        <v>45504</v>
      </c>
      <c r="O345" s="110" t="s">
        <v>445</v>
      </c>
      <c r="P345" s="2" t="str">
        <f>_xlfn.XLOOKUP(A345,'[29]completed audits GR APP'!B:B,'[29]completed audits GR APP'!E:E)</f>
        <v>Public entities</v>
      </c>
      <c r="Q345" s="111" t="s">
        <v>441</v>
      </c>
      <c r="R345" s="2">
        <f>COUNTIFS('[29]CM findings'!A:A,A345,'[29]CM findings'!H:H,116)</f>
        <v>0</v>
      </c>
      <c r="S345" s="2">
        <v>1</v>
      </c>
      <c r="T345" s="2">
        <f>_xlfn.XLOOKUP(A345,'[29]completed audits GR APP'!B:B,'[29]completed audits GR APP'!B:B)</f>
        <v>205</v>
      </c>
      <c r="W345" s="2" t="e">
        <f>_xlfn.XLOOKUP(A345,'[29]KSD auditees'!A:A,'[29]KSD auditees'!A:A)</f>
        <v>#N/A</v>
      </c>
    </row>
    <row r="346" spans="1:23" ht="19.5" customHeight="1" x14ac:dyDescent="0.25">
      <c r="A346" s="104">
        <v>1512</v>
      </c>
      <c r="B346" s="105" t="s">
        <v>751</v>
      </c>
      <c r="C346" s="106" t="s">
        <v>323</v>
      </c>
      <c r="D346" s="107" t="s">
        <v>1</v>
      </c>
      <c r="E346" s="107"/>
      <c r="F346" s="89" t="s">
        <v>436</v>
      </c>
      <c r="G346" s="89" t="s">
        <v>437</v>
      </c>
      <c r="H346" s="89" t="s">
        <v>737</v>
      </c>
      <c r="I346" s="89" t="s">
        <v>1</v>
      </c>
      <c r="J346" s="89" t="s">
        <v>156</v>
      </c>
      <c r="K346" s="89" t="s">
        <v>1</v>
      </c>
      <c r="L346" s="108" t="s">
        <v>436</v>
      </c>
      <c r="M346" s="109">
        <v>45443</v>
      </c>
      <c r="N346" s="109">
        <v>45504</v>
      </c>
      <c r="O346" s="110" t="s">
        <v>26</v>
      </c>
      <c r="P346" s="2" t="e">
        <f>_xlfn.XLOOKUP(A346,'[29]completed audits GR APP'!B:B,'[29]completed audits GR APP'!E:E)</f>
        <v>#N/A</v>
      </c>
      <c r="R346" s="2">
        <f>COUNTIFS('[29]CM findings'!A:A,A346,'[29]CM findings'!H:H,116)</f>
        <v>0</v>
      </c>
      <c r="T346" s="2" t="e">
        <f>_xlfn.XLOOKUP(A346,'[29]completed audits GR APP'!B:B,'[29]completed audits GR APP'!B:B)</f>
        <v>#N/A</v>
      </c>
      <c r="W346" s="2" t="e">
        <f>_xlfn.XLOOKUP(A346,'[29]KSD auditees'!A:A,'[29]KSD auditees'!A:A)</f>
        <v>#N/A</v>
      </c>
    </row>
    <row r="347" spans="1:23" ht="26.25" customHeight="1" x14ac:dyDescent="0.25">
      <c r="A347" s="104">
        <v>1222</v>
      </c>
      <c r="B347" s="105" t="s">
        <v>752</v>
      </c>
      <c r="C347" s="106" t="s">
        <v>323</v>
      </c>
      <c r="D347" s="107" t="s">
        <v>1</v>
      </c>
      <c r="E347" s="107"/>
      <c r="F347" s="89" t="s">
        <v>436</v>
      </c>
      <c r="G347" s="89" t="s">
        <v>437</v>
      </c>
      <c r="H347" s="89" t="s">
        <v>737</v>
      </c>
      <c r="I347" s="89" t="s">
        <v>1</v>
      </c>
      <c r="J347" s="89" t="s">
        <v>739</v>
      </c>
      <c r="K347" s="89" t="s">
        <v>1</v>
      </c>
      <c r="L347" s="108" t="s">
        <v>436</v>
      </c>
      <c r="M347" s="109">
        <v>45443</v>
      </c>
      <c r="N347" s="109">
        <v>45504</v>
      </c>
      <c r="O347" s="110" t="s">
        <v>445</v>
      </c>
      <c r="P347" s="2" t="e">
        <f>_xlfn.XLOOKUP(A347,'[29]completed audits GR APP'!B:B,'[29]completed audits GR APP'!E:E)</f>
        <v>#N/A</v>
      </c>
      <c r="R347" s="2">
        <f>COUNTIFS('[29]CM findings'!A:A,A347,'[29]CM findings'!H:H,116)</f>
        <v>0</v>
      </c>
      <c r="T347" s="2" t="e">
        <f>_xlfn.XLOOKUP(A347,'[29]completed audits GR APP'!B:B,'[29]completed audits GR APP'!B:B)</f>
        <v>#N/A</v>
      </c>
      <c r="W347" s="2" t="e">
        <f>_xlfn.XLOOKUP(A347,'[29]KSD auditees'!A:A,'[29]KSD auditees'!A:A)</f>
        <v>#N/A</v>
      </c>
    </row>
    <row r="348" spans="1:23" ht="51.75" customHeight="1" x14ac:dyDescent="0.25">
      <c r="A348" s="104">
        <v>1008</v>
      </c>
      <c r="B348" s="105" t="s">
        <v>753</v>
      </c>
      <c r="C348" s="106" t="s">
        <v>312</v>
      </c>
      <c r="D348" s="107" t="s">
        <v>1</v>
      </c>
      <c r="E348" s="107"/>
      <c r="F348" s="89" t="s">
        <v>436</v>
      </c>
      <c r="G348" s="89" t="s">
        <v>437</v>
      </c>
      <c r="H348" s="89" t="s">
        <v>737</v>
      </c>
      <c r="I348" s="89" t="s">
        <v>456</v>
      </c>
      <c r="J348" s="89" t="s">
        <v>754</v>
      </c>
      <c r="K348" s="89" t="s">
        <v>755</v>
      </c>
      <c r="L348" s="108" t="s">
        <v>436</v>
      </c>
      <c r="M348" s="109">
        <v>45443</v>
      </c>
      <c r="N348" s="109">
        <v>45505</v>
      </c>
      <c r="O348" s="110" t="s">
        <v>453</v>
      </c>
      <c r="P348" s="2" t="str">
        <f>_xlfn.XLOOKUP(A348,'[29]completed audits GR APP'!B:B,'[29]completed audits GR APP'!E:E)</f>
        <v>Departments</v>
      </c>
      <c r="Q348" s="111" t="s">
        <v>441</v>
      </c>
      <c r="R348" s="2">
        <f>COUNTIFS('[29]CM findings'!A:A,A348,'[29]CM findings'!H:H,116)</f>
        <v>0</v>
      </c>
      <c r="S348" s="2">
        <v>1</v>
      </c>
      <c r="T348" s="2">
        <f>_xlfn.XLOOKUP(A348,'[29]completed audits GR APP'!B:B,'[29]completed audits GR APP'!B:B)</f>
        <v>1008</v>
      </c>
      <c r="W348" s="2" t="e">
        <f>_xlfn.XLOOKUP(A348,'[29]KSD auditees'!A:A,'[29]KSD auditees'!A:A)</f>
        <v>#N/A</v>
      </c>
    </row>
    <row r="349" spans="1:23" ht="35.25" customHeight="1" x14ac:dyDescent="0.25">
      <c r="A349" s="104">
        <v>1017</v>
      </c>
      <c r="B349" s="105" t="s">
        <v>756</v>
      </c>
      <c r="C349" s="106" t="s">
        <v>312</v>
      </c>
      <c r="D349" s="107" t="s">
        <v>1</v>
      </c>
      <c r="E349" s="107"/>
      <c r="F349" s="89" t="s">
        <v>436</v>
      </c>
      <c r="G349" s="89" t="s">
        <v>437</v>
      </c>
      <c r="H349" s="89" t="s">
        <v>737</v>
      </c>
      <c r="I349" s="89" t="s">
        <v>757</v>
      </c>
      <c r="J349" s="89" t="s">
        <v>743</v>
      </c>
      <c r="K349" s="89" t="s">
        <v>1516</v>
      </c>
      <c r="L349" s="108" t="s">
        <v>436</v>
      </c>
      <c r="M349" s="109">
        <v>45443</v>
      </c>
      <c r="N349" s="109">
        <v>45504</v>
      </c>
      <c r="O349" s="110" t="s">
        <v>453</v>
      </c>
      <c r="P349" s="2" t="str">
        <f>_xlfn.XLOOKUP(A349,'[29]completed audits GR APP'!B:B,'[29]completed audits GR APP'!E:E)</f>
        <v>Departments</v>
      </c>
      <c r="Q349" s="111" t="s">
        <v>441</v>
      </c>
      <c r="R349" s="2">
        <f>COUNTIFS('[29]CM findings'!A:A,A349,'[29]CM findings'!H:H,116)</f>
        <v>0</v>
      </c>
      <c r="S349" s="2">
        <v>1</v>
      </c>
      <c r="T349" s="2">
        <f>_xlfn.XLOOKUP(A349,'[29]completed audits GR APP'!B:B,'[29]completed audits GR APP'!B:B)</f>
        <v>1017</v>
      </c>
      <c r="W349" s="2" t="e">
        <f>_xlfn.XLOOKUP(A349,'[29]KSD auditees'!A:A,'[29]KSD auditees'!A:A)</f>
        <v>#N/A</v>
      </c>
    </row>
    <row r="350" spans="1:23" ht="51" customHeight="1" x14ac:dyDescent="0.25">
      <c r="A350" s="104">
        <v>1239</v>
      </c>
      <c r="B350" s="105" t="s">
        <v>758</v>
      </c>
      <c r="C350" s="106" t="s">
        <v>312</v>
      </c>
      <c r="D350" s="107" t="s">
        <v>1</v>
      </c>
      <c r="E350" s="107"/>
      <c r="F350" s="89" t="s">
        <v>436</v>
      </c>
      <c r="G350" s="89" t="s">
        <v>437</v>
      </c>
      <c r="H350" s="89" t="s">
        <v>737</v>
      </c>
      <c r="I350" s="89" t="s">
        <v>759</v>
      </c>
      <c r="J350" s="89" t="s">
        <v>760</v>
      </c>
      <c r="K350" s="89" t="s">
        <v>755</v>
      </c>
      <c r="L350" s="108" t="s">
        <v>436</v>
      </c>
      <c r="M350" s="109">
        <v>45443</v>
      </c>
      <c r="N350" s="109">
        <v>45504</v>
      </c>
      <c r="O350" s="110" t="s">
        <v>453</v>
      </c>
      <c r="P350" s="2" t="str">
        <f>_xlfn.XLOOKUP(A350,'[29]completed audits GR APP'!B:B,'[29]completed audits GR APP'!E:E)</f>
        <v>Departments</v>
      </c>
      <c r="Q350" s="111" t="s">
        <v>441</v>
      </c>
      <c r="R350" s="2">
        <f>COUNTIFS('[29]CM findings'!A:A,A350,'[29]CM findings'!H:H,116)</f>
        <v>0</v>
      </c>
      <c r="S350" s="2">
        <v>1</v>
      </c>
      <c r="T350" s="2">
        <f>_xlfn.XLOOKUP(A350,'[29]completed audits GR APP'!B:B,'[29]completed audits GR APP'!B:B)</f>
        <v>1239</v>
      </c>
      <c r="W350" s="2" t="e">
        <f>_xlfn.XLOOKUP(A350,'[29]KSD auditees'!A:A,'[29]KSD auditees'!A:A)</f>
        <v>#N/A</v>
      </c>
    </row>
    <row r="351" spans="1:23" ht="43.5" customHeight="1" x14ac:dyDescent="0.25">
      <c r="A351" s="104">
        <v>1418</v>
      </c>
      <c r="B351" s="105" t="s">
        <v>761</v>
      </c>
      <c r="C351" s="106" t="s">
        <v>312</v>
      </c>
      <c r="D351" s="107" t="s">
        <v>1</v>
      </c>
      <c r="E351" s="107"/>
      <c r="F351" s="89" t="s">
        <v>436</v>
      </c>
      <c r="G351" s="89" t="s">
        <v>437</v>
      </c>
      <c r="H351" s="89" t="s">
        <v>737</v>
      </c>
      <c r="I351" s="89" t="s">
        <v>1</v>
      </c>
      <c r="J351" s="89" t="s">
        <v>762</v>
      </c>
      <c r="K351" s="89" t="s">
        <v>440</v>
      </c>
      <c r="L351" s="108" t="s">
        <v>436</v>
      </c>
      <c r="M351" s="109">
        <v>45443</v>
      </c>
      <c r="N351" s="109">
        <v>45504</v>
      </c>
      <c r="O351" s="110" t="s">
        <v>445</v>
      </c>
      <c r="P351" s="2" t="str">
        <f>_xlfn.XLOOKUP(A351,'[29]completed audits GR APP'!B:B,'[29]completed audits GR APP'!E:E)</f>
        <v>Departments</v>
      </c>
      <c r="Q351" s="111" t="s">
        <v>441</v>
      </c>
      <c r="R351" s="2">
        <f>COUNTIFS('[29]CM findings'!A:A,A351,'[29]CM findings'!H:H,116)</f>
        <v>0</v>
      </c>
      <c r="S351" s="2">
        <v>1</v>
      </c>
      <c r="T351" s="2">
        <f>_xlfn.XLOOKUP(A351,'[29]completed audits GR APP'!B:B,'[29]completed audits GR APP'!B:B)</f>
        <v>1418</v>
      </c>
      <c r="W351" s="2" t="e">
        <f>_xlfn.XLOOKUP(A351,'[29]KSD auditees'!A:A,'[29]KSD auditees'!A:A)</f>
        <v>#N/A</v>
      </c>
    </row>
    <row r="352" spans="1:23" ht="43.5" customHeight="1" x14ac:dyDescent="0.25">
      <c r="A352" s="104">
        <v>1226</v>
      </c>
      <c r="B352" s="105" t="s">
        <v>763</v>
      </c>
      <c r="C352" s="106" t="s">
        <v>312</v>
      </c>
      <c r="D352" s="107" t="s">
        <v>1</v>
      </c>
      <c r="E352" s="107"/>
      <c r="F352" s="89" t="s">
        <v>436</v>
      </c>
      <c r="G352" s="89" t="s">
        <v>437</v>
      </c>
      <c r="H352" s="89" t="s">
        <v>737</v>
      </c>
      <c r="I352" s="89" t="s">
        <v>764</v>
      </c>
      <c r="J352" s="89" t="s">
        <v>764</v>
      </c>
      <c r="K352" s="89" t="s">
        <v>440</v>
      </c>
      <c r="L352" s="108" t="s">
        <v>436</v>
      </c>
      <c r="M352" s="109">
        <v>45443</v>
      </c>
      <c r="N352" s="109">
        <v>45504</v>
      </c>
      <c r="O352" s="110" t="s">
        <v>445</v>
      </c>
      <c r="P352" s="2" t="str">
        <f>_xlfn.XLOOKUP(A352,'[29]completed audits GR APP'!B:B,'[29]completed audits GR APP'!E:E)</f>
        <v>Departments</v>
      </c>
      <c r="Q352" s="111" t="s">
        <v>441</v>
      </c>
      <c r="R352" s="2">
        <f>COUNTIFS('[29]CM findings'!A:A,A352,'[29]CM findings'!H:H,116)</f>
        <v>0</v>
      </c>
      <c r="S352" s="2">
        <v>1</v>
      </c>
      <c r="T352" s="2">
        <f>_xlfn.XLOOKUP(A352,'[29]completed audits GR APP'!B:B,'[29]completed audits GR APP'!B:B)</f>
        <v>1226</v>
      </c>
      <c r="W352" s="2" t="e">
        <f>_xlfn.XLOOKUP(A352,'[29]KSD auditees'!A:A,'[29]KSD auditees'!A:A)</f>
        <v>#N/A</v>
      </c>
    </row>
    <row r="353" spans="1:23" ht="35.25" customHeight="1" x14ac:dyDescent="0.25">
      <c r="A353" s="104">
        <v>1554</v>
      </c>
      <c r="B353" s="105" t="s">
        <v>252</v>
      </c>
      <c r="C353" s="106" t="s">
        <v>312</v>
      </c>
      <c r="D353" s="107" t="s">
        <v>1</v>
      </c>
      <c r="E353" s="107"/>
      <c r="F353" s="89" t="s">
        <v>436</v>
      </c>
      <c r="G353" s="89" t="s">
        <v>437</v>
      </c>
      <c r="H353" s="89" t="s">
        <v>737</v>
      </c>
      <c r="I353" s="89" t="s">
        <v>687</v>
      </c>
      <c r="J353" s="89" t="s">
        <v>687</v>
      </c>
      <c r="K353" s="89" t="s">
        <v>1516</v>
      </c>
      <c r="L353" s="108" t="s">
        <v>436</v>
      </c>
      <c r="M353" s="109">
        <v>45443</v>
      </c>
      <c r="N353" s="109">
        <v>45518</v>
      </c>
      <c r="O353" s="110" t="s">
        <v>445</v>
      </c>
      <c r="P353" s="2" t="str">
        <f>_xlfn.XLOOKUP(A353,'[29]completed audits GR APP'!B:B,'[29]completed audits GR APP'!E:E)</f>
        <v>Departments</v>
      </c>
      <c r="Q353" s="111" t="s">
        <v>441</v>
      </c>
      <c r="R353" s="2">
        <f>COUNTIFS('[29]CM findings'!A:A,A353,'[29]CM findings'!H:H,116)</f>
        <v>0</v>
      </c>
      <c r="S353" s="2">
        <v>1</v>
      </c>
      <c r="T353" s="2">
        <f>_xlfn.XLOOKUP(A353,'[29]completed audits GR APP'!B:B,'[29]completed audits GR APP'!B:B)</f>
        <v>1554</v>
      </c>
      <c r="V353" s="2">
        <v>1</v>
      </c>
      <c r="W353" s="2">
        <f>_xlfn.XLOOKUP(A353,'[29]KSD auditees'!A:A,'[29]KSD auditees'!A:A)</f>
        <v>1554</v>
      </c>
    </row>
    <row r="354" spans="1:23" ht="51" customHeight="1" x14ac:dyDescent="0.25">
      <c r="A354" s="104">
        <v>1413</v>
      </c>
      <c r="B354" s="105" t="s">
        <v>765</v>
      </c>
      <c r="C354" s="106" t="s">
        <v>312</v>
      </c>
      <c r="D354" s="107" t="s">
        <v>1</v>
      </c>
      <c r="E354" s="107"/>
      <c r="F354" s="89" t="s">
        <v>436</v>
      </c>
      <c r="G354" s="89" t="s">
        <v>437</v>
      </c>
      <c r="H354" s="89" t="s">
        <v>737</v>
      </c>
      <c r="I354" s="89" t="s">
        <v>456</v>
      </c>
      <c r="J354" s="89" t="s">
        <v>754</v>
      </c>
      <c r="K354" s="89" t="s">
        <v>755</v>
      </c>
      <c r="L354" s="108" t="s">
        <v>436</v>
      </c>
      <c r="M354" s="109">
        <v>45443</v>
      </c>
      <c r="N354" s="109">
        <v>45504</v>
      </c>
      <c r="O354" s="110" t="s">
        <v>453</v>
      </c>
      <c r="P354" s="2" t="str">
        <f>_xlfn.XLOOKUP(A354,'[29]completed audits GR APP'!B:B,'[29]completed audits GR APP'!E:E)</f>
        <v>Departments</v>
      </c>
      <c r="Q354" s="111" t="s">
        <v>441</v>
      </c>
      <c r="R354" s="2">
        <f>COUNTIFS('[29]CM findings'!A:A,A354,'[29]CM findings'!H:H,116)</f>
        <v>0</v>
      </c>
      <c r="S354" s="2">
        <v>1</v>
      </c>
      <c r="T354" s="2">
        <f>_xlfn.XLOOKUP(A354,'[29]completed audits GR APP'!B:B,'[29]completed audits GR APP'!B:B)</f>
        <v>1413</v>
      </c>
      <c r="W354" s="2" t="e">
        <f>_xlfn.XLOOKUP(A354,'[29]KSD auditees'!A:A,'[29]KSD auditees'!A:A)</f>
        <v>#N/A</v>
      </c>
    </row>
    <row r="355" spans="1:23" ht="27" customHeight="1" x14ac:dyDescent="0.25">
      <c r="A355" s="104">
        <v>1169</v>
      </c>
      <c r="B355" s="105" t="s">
        <v>143</v>
      </c>
      <c r="C355" s="106" t="s">
        <v>316</v>
      </c>
      <c r="D355" s="107" t="s">
        <v>1</v>
      </c>
      <c r="E355" s="107"/>
      <c r="F355" s="89" t="s">
        <v>436</v>
      </c>
      <c r="G355" s="89" t="s">
        <v>437</v>
      </c>
      <c r="H355" s="89" t="s">
        <v>737</v>
      </c>
      <c r="I355" s="89" t="s">
        <v>1</v>
      </c>
      <c r="J355" s="89" t="s">
        <v>739</v>
      </c>
      <c r="K355" s="89" t="s">
        <v>1</v>
      </c>
      <c r="L355" s="108" t="s">
        <v>436</v>
      </c>
      <c r="M355" s="109">
        <v>45433</v>
      </c>
      <c r="N355" s="109">
        <v>45471</v>
      </c>
      <c r="O355" s="110" t="s">
        <v>445</v>
      </c>
      <c r="P355" s="2" t="str">
        <f>_xlfn.XLOOKUP(A355,'[29]completed audits GR APP'!B:B,'[29]completed audits GR APP'!E:E)</f>
        <v>Public entities</v>
      </c>
      <c r="Q355" s="111" t="s">
        <v>441</v>
      </c>
      <c r="R355" s="2">
        <f>COUNTIFS('[29]CM findings'!A:A,A355,'[29]CM findings'!H:H,116)</f>
        <v>0</v>
      </c>
      <c r="S355" s="2">
        <v>1</v>
      </c>
      <c r="T355" s="2">
        <f>_xlfn.XLOOKUP(A355,'[29]completed audits GR APP'!B:B,'[29]completed audits GR APP'!B:B)</f>
        <v>1169</v>
      </c>
      <c r="V355" s="2">
        <v>1</v>
      </c>
      <c r="W355" s="2">
        <f>_xlfn.XLOOKUP(A355,'[29]KSD auditees'!A:A,'[29]KSD auditees'!A:A)</f>
        <v>1169</v>
      </c>
    </row>
    <row r="356" spans="1:23" ht="26.25" customHeight="1" x14ac:dyDescent="0.25">
      <c r="A356" s="104">
        <v>136</v>
      </c>
      <c r="B356" s="105" t="s">
        <v>766</v>
      </c>
      <c r="C356" s="106" t="s">
        <v>323</v>
      </c>
      <c r="D356" s="107" t="s">
        <v>1</v>
      </c>
      <c r="E356" s="107"/>
      <c r="F356" s="89" t="s">
        <v>436</v>
      </c>
      <c r="G356" s="89" t="s">
        <v>437</v>
      </c>
      <c r="H356" s="89" t="s">
        <v>737</v>
      </c>
      <c r="I356" s="89" t="s">
        <v>1</v>
      </c>
      <c r="J356" s="89" t="s">
        <v>739</v>
      </c>
      <c r="K356" s="89" t="s">
        <v>1</v>
      </c>
      <c r="L356" s="108" t="s">
        <v>436</v>
      </c>
      <c r="M356" s="109">
        <v>45443</v>
      </c>
      <c r="N356" s="109">
        <v>45504</v>
      </c>
      <c r="O356" s="110" t="s">
        <v>445</v>
      </c>
      <c r="P356" s="2" t="str">
        <f>_xlfn.XLOOKUP(A356,'[29]completed audits GR APP'!B:B,'[29]completed audits GR APP'!E:E)</f>
        <v>Public entities</v>
      </c>
      <c r="Q356" s="111" t="s">
        <v>441</v>
      </c>
      <c r="R356" s="2">
        <f>COUNTIFS('[29]CM findings'!A:A,A356,'[29]CM findings'!H:H,116)</f>
        <v>0</v>
      </c>
      <c r="S356" s="2">
        <v>1</v>
      </c>
      <c r="T356" s="2">
        <f>_xlfn.XLOOKUP(A356,'[29]completed audits GR APP'!B:B,'[29]completed audits GR APP'!B:B)</f>
        <v>136</v>
      </c>
      <c r="W356" s="2" t="e">
        <f>_xlfn.XLOOKUP(A356,'[29]KSD auditees'!A:A,'[29]KSD auditees'!A:A)</f>
        <v>#N/A</v>
      </c>
    </row>
    <row r="357" spans="1:23" ht="27" customHeight="1" x14ac:dyDescent="0.25">
      <c r="A357" s="104">
        <v>137</v>
      </c>
      <c r="B357" s="105" t="s">
        <v>767</v>
      </c>
      <c r="C357" s="106" t="s">
        <v>323</v>
      </c>
      <c r="D357" s="107" t="s">
        <v>1</v>
      </c>
      <c r="E357" s="107"/>
      <c r="F357" s="89" t="s">
        <v>436</v>
      </c>
      <c r="G357" s="89" t="s">
        <v>437</v>
      </c>
      <c r="H357" s="89" t="s">
        <v>737</v>
      </c>
      <c r="I357" s="89" t="s">
        <v>1</v>
      </c>
      <c r="J357" s="89" t="s">
        <v>739</v>
      </c>
      <c r="K357" s="89" t="s">
        <v>1</v>
      </c>
      <c r="L357" s="108" t="s">
        <v>436</v>
      </c>
      <c r="M357" s="109">
        <v>45443</v>
      </c>
      <c r="N357" s="109">
        <v>45504</v>
      </c>
      <c r="O357" s="110" t="s">
        <v>445</v>
      </c>
      <c r="P357" s="2" t="str">
        <f>_xlfn.XLOOKUP(A357,'[29]completed audits GR APP'!B:B,'[29]completed audits GR APP'!E:E)</f>
        <v>Public entities</v>
      </c>
      <c r="Q357" s="111" t="s">
        <v>441</v>
      </c>
      <c r="R357" s="2">
        <f>COUNTIFS('[29]CM findings'!A:A,A357,'[29]CM findings'!H:H,116)</f>
        <v>0</v>
      </c>
      <c r="S357" s="2">
        <v>1</v>
      </c>
      <c r="T357" s="2">
        <f>_xlfn.XLOOKUP(A357,'[29]completed audits GR APP'!B:B,'[29]completed audits GR APP'!B:B)</f>
        <v>137</v>
      </c>
      <c r="W357" s="2" t="e">
        <f>_xlfn.XLOOKUP(A357,'[29]KSD auditees'!A:A,'[29]KSD auditees'!A:A)</f>
        <v>#N/A</v>
      </c>
    </row>
    <row r="358" spans="1:23" ht="26.25" customHeight="1" x14ac:dyDescent="0.25">
      <c r="A358" s="104">
        <v>1514</v>
      </c>
      <c r="B358" s="105" t="s">
        <v>768</v>
      </c>
      <c r="C358" s="106" t="s">
        <v>323</v>
      </c>
      <c r="D358" s="107" t="s">
        <v>1</v>
      </c>
      <c r="E358" s="107"/>
      <c r="F358" s="89" t="s">
        <v>436</v>
      </c>
      <c r="G358" s="89" t="s">
        <v>437</v>
      </c>
      <c r="H358" s="89" t="s">
        <v>737</v>
      </c>
      <c r="I358" s="89" t="s">
        <v>1</v>
      </c>
      <c r="J358" s="89" t="s">
        <v>156</v>
      </c>
      <c r="K358" s="89" t="s">
        <v>1</v>
      </c>
      <c r="L358" s="108" t="s">
        <v>436</v>
      </c>
      <c r="M358" s="109">
        <v>45419</v>
      </c>
      <c r="N358" s="109">
        <v>45478</v>
      </c>
      <c r="O358" s="110" t="s">
        <v>445</v>
      </c>
      <c r="P358" s="2" t="e">
        <f>_xlfn.XLOOKUP(A358,'[29]completed audits GR APP'!B:B,'[29]completed audits GR APP'!E:E)</f>
        <v>#N/A</v>
      </c>
      <c r="R358" s="2">
        <f>COUNTIFS('[29]CM findings'!A:A,A358,'[29]CM findings'!H:H,116)</f>
        <v>0</v>
      </c>
      <c r="T358" s="2" t="e">
        <f>_xlfn.XLOOKUP(A358,'[29]completed audits GR APP'!B:B,'[29]completed audits GR APP'!B:B)</f>
        <v>#N/A</v>
      </c>
      <c r="W358" s="2" t="e">
        <f>_xlfn.XLOOKUP(A358,'[29]KSD auditees'!A:A,'[29]KSD auditees'!A:A)</f>
        <v>#N/A</v>
      </c>
    </row>
    <row r="359" spans="1:23" ht="26.25" customHeight="1" x14ac:dyDescent="0.25">
      <c r="A359" s="104">
        <v>1515</v>
      </c>
      <c r="B359" s="105" t="s">
        <v>769</v>
      </c>
      <c r="C359" s="106" t="s">
        <v>323</v>
      </c>
      <c r="D359" s="107" t="s">
        <v>1</v>
      </c>
      <c r="E359" s="107"/>
      <c r="F359" s="89" t="s">
        <v>436</v>
      </c>
      <c r="G359" s="89" t="s">
        <v>437</v>
      </c>
      <c r="H359" s="89" t="s">
        <v>737</v>
      </c>
      <c r="I359" s="89" t="s">
        <v>1</v>
      </c>
      <c r="J359" s="89" t="s">
        <v>156</v>
      </c>
      <c r="K359" s="89" t="s">
        <v>1</v>
      </c>
      <c r="L359" s="108" t="s">
        <v>436</v>
      </c>
      <c r="M359" s="109">
        <v>45419</v>
      </c>
      <c r="N359" s="109">
        <v>45478</v>
      </c>
      <c r="O359" s="110" t="s">
        <v>445</v>
      </c>
      <c r="P359" s="2" t="e">
        <f>_xlfn.XLOOKUP(A359,'[29]completed audits GR APP'!B:B,'[29]completed audits GR APP'!E:E)</f>
        <v>#N/A</v>
      </c>
      <c r="R359" s="2">
        <f>COUNTIFS('[29]CM findings'!A:A,A359,'[29]CM findings'!H:H,116)</f>
        <v>0</v>
      </c>
      <c r="T359" s="2" t="e">
        <f>_xlfn.XLOOKUP(A359,'[29]completed audits GR APP'!B:B,'[29]completed audits GR APP'!B:B)</f>
        <v>#N/A</v>
      </c>
      <c r="W359" s="2" t="e">
        <f>_xlfn.XLOOKUP(A359,'[29]KSD auditees'!A:A,'[29]KSD auditees'!A:A)</f>
        <v>#N/A</v>
      </c>
    </row>
    <row r="360" spans="1:23" ht="27" customHeight="1" x14ac:dyDescent="0.25">
      <c r="A360" s="104">
        <v>1223</v>
      </c>
      <c r="B360" s="105" t="s">
        <v>770</v>
      </c>
      <c r="C360" s="106" t="s">
        <v>546</v>
      </c>
      <c r="D360" s="107" t="s">
        <v>1</v>
      </c>
      <c r="E360" s="107"/>
      <c r="F360" s="89" t="s">
        <v>436</v>
      </c>
      <c r="G360" s="89" t="s">
        <v>437</v>
      </c>
      <c r="H360" s="89" t="s">
        <v>737</v>
      </c>
      <c r="I360" s="89" t="s">
        <v>1</v>
      </c>
      <c r="J360" s="89" t="s">
        <v>739</v>
      </c>
      <c r="K360" s="89" t="s">
        <v>1</v>
      </c>
      <c r="L360" s="108" t="s">
        <v>436</v>
      </c>
      <c r="M360" s="109">
        <v>45443</v>
      </c>
      <c r="N360" s="109">
        <v>45525</v>
      </c>
      <c r="O360" s="110" t="s">
        <v>453</v>
      </c>
      <c r="P360" s="2" t="str">
        <f>_xlfn.XLOOKUP(A360,'[29]completed audits GR APP'!B:B,'[29]completed audits GR APP'!E:E)</f>
        <v>Public entities</v>
      </c>
      <c r="Q360" s="111" t="s">
        <v>441</v>
      </c>
      <c r="R360" s="2">
        <f>COUNTIFS('[29]CM findings'!A:A,A360,'[29]CM findings'!H:H,116)</f>
        <v>0</v>
      </c>
      <c r="S360" s="2">
        <v>1</v>
      </c>
      <c r="T360" s="2">
        <f>_xlfn.XLOOKUP(A360,'[29]completed audits GR APP'!B:B,'[29]completed audits GR APP'!B:B)</f>
        <v>1223</v>
      </c>
      <c r="W360" s="2" t="e">
        <f>_xlfn.XLOOKUP(A360,'[29]KSD auditees'!A:A,'[29]KSD auditees'!A:A)</f>
        <v>#N/A</v>
      </c>
    </row>
    <row r="361" spans="1:23" ht="26.25" customHeight="1" x14ac:dyDescent="0.25">
      <c r="A361" s="104">
        <v>1415</v>
      </c>
      <c r="B361" s="105" t="s">
        <v>771</v>
      </c>
      <c r="C361" s="106" t="s">
        <v>546</v>
      </c>
      <c r="D361" s="107" t="s">
        <v>1</v>
      </c>
      <c r="E361" s="107"/>
      <c r="F361" s="89" t="s">
        <v>436</v>
      </c>
      <c r="G361" s="89" t="s">
        <v>437</v>
      </c>
      <c r="H361" s="89" t="s">
        <v>737</v>
      </c>
      <c r="I361" s="89" t="s">
        <v>1</v>
      </c>
      <c r="J361" s="89" t="s">
        <v>739</v>
      </c>
      <c r="K361" s="89" t="s">
        <v>1</v>
      </c>
      <c r="L361" s="108" t="s">
        <v>436</v>
      </c>
      <c r="M361" s="109">
        <v>45443</v>
      </c>
      <c r="N361" s="109">
        <v>45504</v>
      </c>
      <c r="O361" s="110" t="s">
        <v>445</v>
      </c>
      <c r="P361" s="2" t="str">
        <f>_xlfn.XLOOKUP(A361,'[29]completed audits GR APP'!B:B,'[29]completed audits GR APP'!E:E)</f>
        <v>Public entities</v>
      </c>
      <c r="Q361" s="111" t="s">
        <v>441</v>
      </c>
      <c r="R361" s="2">
        <f>COUNTIFS('[29]CM findings'!A:A,A361,'[29]CM findings'!H:H,116)</f>
        <v>0</v>
      </c>
      <c r="S361" s="2">
        <v>1</v>
      </c>
      <c r="T361" s="2">
        <f>_xlfn.XLOOKUP(A361,'[29]completed audits GR APP'!B:B,'[29]completed audits GR APP'!B:B)</f>
        <v>1415</v>
      </c>
      <c r="W361" s="2" t="e">
        <f>_xlfn.XLOOKUP(A361,'[29]KSD auditees'!A:A,'[29]KSD auditees'!A:A)</f>
        <v>#N/A</v>
      </c>
    </row>
    <row r="362" spans="1:23" ht="27" customHeight="1" x14ac:dyDescent="0.25">
      <c r="A362" s="104">
        <v>200</v>
      </c>
      <c r="B362" s="105" t="s">
        <v>772</v>
      </c>
      <c r="C362" s="106" t="s">
        <v>323</v>
      </c>
      <c r="D362" s="107" t="s">
        <v>1</v>
      </c>
      <c r="E362" s="107"/>
      <c r="F362" s="89" t="s">
        <v>436</v>
      </c>
      <c r="G362" s="89" t="s">
        <v>437</v>
      </c>
      <c r="H362" s="89" t="s">
        <v>737</v>
      </c>
      <c r="I362" s="89" t="s">
        <v>1</v>
      </c>
      <c r="J362" s="89" t="s">
        <v>739</v>
      </c>
      <c r="K362" s="89" t="s">
        <v>1</v>
      </c>
      <c r="L362" s="108" t="s">
        <v>436</v>
      </c>
      <c r="M362" s="109">
        <v>45443</v>
      </c>
      <c r="N362" s="109">
        <v>45504</v>
      </c>
      <c r="O362" s="110" t="s">
        <v>445</v>
      </c>
      <c r="P362" s="2" t="str">
        <f>_xlfn.XLOOKUP(A362,'[29]completed audits GR APP'!B:B,'[29]completed audits GR APP'!E:E)</f>
        <v>Public entities</v>
      </c>
      <c r="Q362" s="111" t="s">
        <v>441</v>
      </c>
      <c r="R362" s="2">
        <f>COUNTIFS('[29]CM findings'!A:A,A362,'[29]CM findings'!H:H,116)</f>
        <v>0</v>
      </c>
      <c r="S362" s="2">
        <v>1</v>
      </c>
      <c r="T362" s="2">
        <f>_xlfn.XLOOKUP(A362,'[29]completed audits GR APP'!B:B,'[29]completed audits GR APP'!B:B)</f>
        <v>200</v>
      </c>
      <c r="W362" s="2" t="e">
        <f>_xlfn.XLOOKUP(A362,'[29]KSD auditees'!A:A,'[29]KSD auditees'!A:A)</f>
        <v>#N/A</v>
      </c>
    </row>
    <row r="363" spans="1:23" ht="26.25" customHeight="1" x14ac:dyDescent="0.25">
      <c r="A363" s="104">
        <v>1180</v>
      </c>
      <c r="B363" s="105" t="s">
        <v>773</v>
      </c>
      <c r="C363" s="106" t="s">
        <v>323</v>
      </c>
      <c r="D363" s="107" t="s">
        <v>1</v>
      </c>
      <c r="E363" s="107"/>
      <c r="F363" s="89" t="s">
        <v>436</v>
      </c>
      <c r="G363" s="89" t="s">
        <v>437</v>
      </c>
      <c r="H363" s="89" t="s">
        <v>737</v>
      </c>
      <c r="I363" s="89" t="s">
        <v>1</v>
      </c>
      <c r="J363" s="89" t="s">
        <v>739</v>
      </c>
      <c r="K363" s="89" t="s">
        <v>1</v>
      </c>
      <c r="L363" s="108" t="s">
        <v>436</v>
      </c>
      <c r="M363" s="109">
        <v>45443</v>
      </c>
      <c r="N363" s="109">
        <v>45504</v>
      </c>
      <c r="O363" s="110" t="s">
        <v>445</v>
      </c>
      <c r="P363" s="2" t="e">
        <f>_xlfn.XLOOKUP(A363,'[29]completed audits GR APP'!B:B,'[29]completed audits GR APP'!E:E)</f>
        <v>#N/A</v>
      </c>
      <c r="R363" s="2">
        <f>COUNTIFS('[29]CM findings'!A:A,A363,'[29]CM findings'!H:H,116)</f>
        <v>0</v>
      </c>
      <c r="T363" s="2" t="e">
        <f>_xlfn.XLOOKUP(A363,'[29]completed audits GR APP'!B:B,'[29]completed audits GR APP'!B:B)</f>
        <v>#N/A</v>
      </c>
      <c r="W363" s="2" t="e">
        <f>_xlfn.XLOOKUP(A363,'[29]KSD auditees'!A:A,'[29]KSD auditees'!A:A)</f>
        <v>#N/A</v>
      </c>
    </row>
    <row r="364" spans="1:23" ht="26.25" customHeight="1" x14ac:dyDescent="0.25">
      <c r="A364" s="104">
        <v>1441</v>
      </c>
      <c r="B364" s="105" t="s">
        <v>774</v>
      </c>
      <c r="C364" s="106" t="s">
        <v>316</v>
      </c>
      <c r="D364" s="107" t="s">
        <v>1</v>
      </c>
      <c r="E364" s="107"/>
      <c r="F364" s="89" t="s">
        <v>436</v>
      </c>
      <c r="G364" s="89" t="s">
        <v>437</v>
      </c>
      <c r="H364" s="89" t="s">
        <v>737</v>
      </c>
      <c r="I364" s="89" t="s">
        <v>1</v>
      </c>
      <c r="J364" s="89" t="s">
        <v>209</v>
      </c>
      <c r="K364" s="89" t="s">
        <v>1</v>
      </c>
      <c r="L364" s="108" t="s">
        <v>436</v>
      </c>
      <c r="M364" s="109">
        <v>45443</v>
      </c>
      <c r="N364" s="109">
        <v>45504</v>
      </c>
      <c r="O364" s="110" t="s">
        <v>445</v>
      </c>
      <c r="P364" s="2" t="e">
        <f>_xlfn.XLOOKUP(A364,'[29]completed audits GR APP'!B:B,'[29]completed audits GR APP'!E:E)</f>
        <v>#N/A</v>
      </c>
      <c r="R364" s="2">
        <f>COUNTIFS('[29]CM findings'!A:A,A364,'[29]CM findings'!H:H,116)</f>
        <v>0</v>
      </c>
      <c r="T364" s="2" t="e">
        <f>_xlfn.XLOOKUP(A364,'[29]completed audits GR APP'!B:B,'[29]completed audits GR APP'!B:B)</f>
        <v>#N/A</v>
      </c>
      <c r="W364" s="2" t="e">
        <f>_xlfn.XLOOKUP(A364,'[29]KSD auditees'!A:A,'[29]KSD auditees'!A:A)</f>
        <v>#N/A</v>
      </c>
    </row>
    <row r="365" spans="1:23" ht="19.5" customHeight="1" x14ac:dyDescent="0.25">
      <c r="A365" s="104">
        <v>221</v>
      </c>
      <c r="B365" s="105" t="s">
        <v>337</v>
      </c>
      <c r="C365" s="106" t="s">
        <v>316</v>
      </c>
      <c r="D365" s="107" t="s">
        <v>1</v>
      </c>
      <c r="E365" s="107"/>
      <c r="F365" s="89" t="s">
        <v>436</v>
      </c>
      <c r="G365" s="89" t="s">
        <v>437</v>
      </c>
      <c r="H365" s="89" t="s">
        <v>737</v>
      </c>
      <c r="I365" s="89" t="s">
        <v>1</v>
      </c>
      <c r="J365" s="89" t="s">
        <v>739</v>
      </c>
      <c r="K365" s="89" t="s">
        <v>1</v>
      </c>
      <c r="L365" s="108" t="s">
        <v>436</v>
      </c>
      <c r="M365" s="109">
        <v>45473</v>
      </c>
      <c r="N365" s="109" t="s">
        <v>1</v>
      </c>
      <c r="O365" s="110" t="s">
        <v>1</v>
      </c>
      <c r="P365" s="2" t="str">
        <f>_xlfn.XLOOKUP(A365,'[29]completed audits GR APP'!B:B,'[29]completed audits GR APP'!E:E)</f>
        <v>Public entities</v>
      </c>
      <c r="Q365" s="112" t="s">
        <v>40</v>
      </c>
      <c r="R365" s="2">
        <f>COUNTIFS('[29]CM findings'!A:A,A365,'[29]CM findings'!H:H,116)</f>
        <v>0</v>
      </c>
      <c r="S365" s="2">
        <v>1</v>
      </c>
      <c r="T365" s="2">
        <f>_xlfn.XLOOKUP(A365,'[29]completed audits GR APP'!B:B,'[29]completed audits GR APP'!B:B)</f>
        <v>221</v>
      </c>
      <c r="V365" s="2">
        <v>1</v>
      </c>
      <c r="W365" s="2">
        <f>_xlfn.XLOOKUP(A365,'[29]KSD auditees'!A:A,'[29]KSD auditees'!A:A)</f>
        <v>221</v>
      </c>
    </row>
    <row r="366" spans="1:23" ht="19.5" customHeight="1" x14ac:dyDescent="0.25">
      <c r="A366" s="104">
        <v>1431</v>
      </c>
      <c r="B366" s="105" t="s">
        <v>775</v>
      </c>
      <c r="C366" s="106" t="s">
        <v>316</v>
      </c>
      <c r="D366" s="107" t="s">
        <v>1</v>
      </c>
      <c r="E366" s="107"/>
      <c r="F366" s="89" t="s">
        <v>436</v>
      </c>
      <c r="G366" s="89" t="s">
        <v>437</v>
      </c>
      <c r="H366" s="89" t="s">
        <v>737</v>
      </c>
      <c r="I366" s="89" t="s">
        <v>1</v>
      </c>
      <c r="J366" s="89" t="s">
        <v>739</v>
      </c>
      <c r="K366" s="89" t="s">
        <v>1</v>
      </c>
      <c r="L366" s="108" t="s">
        <v>436</v>
      </c>
      <c r="M366" s="109">
        <v>45474</v>
      </c>
      <c r="N366" s="109" t="s">
        <v>1</v>
      </c>
      <c r="O366" s="110" t="s">
        <v>1</v>
      </c>
      <c r="P366" s="2" t="str">
        <f>_xlfn.XLOOKUP(A366,'[29]completed audits GR APP'!B:B,'[29]completed audits GR APP'!E:E)</f>
        <v>Public entities</v>
      </c>
      <c r="Q366" s="112" t="s">
        <v>40</v>
      </c>
      <c r="R366" s="2">
        <f>COUNTIFS('[29]CM findings'!A:A,A366,'[29]CM findings'!H:H,116)</f>
        <v>0</v>
      </c>
      <c r="S366" s="2">
        <v>1</v>
      </c>
      <c r="T366" s="2">
        <f>_xlfn.XLOOKUP(A366,'[29]completed audits GR APP'!B:B,'[29]completed audits GR APP'!B:B)</f>
        <v>1431</v>
      </c>
      <c r="V366" s="2">
        <v>1</v>
      </c>
      <c r="W366" s="2">
        <f>_xlfn.XLOOKUP(A366,'[29]KSD auditees'!A:A,'[29]KSD auditees'!A:A)</f>
        <v>1431</v>
      </c>
    </row>
    <row r="367" spans="1:23" ht="19.5" customHeight="1" x14ac:dyDescent="0.25">
      <c r="A367" s="104">
        <v>1183</v>
      </c>
      <c r="B367" s="105" t="s">
        <v>776</v>
      </c>
      <c r="C367" s="106" t="s">
        <v>316</v>
      </c>
      <c r="D367" s="107" t="s">
        <v>1</v>
      </c>
      <c r="E367" s="107"/>
      <c r="F367" s="89" t="s">
        <v>436</v>
      </c>
      <c r="G367" s="89" t="s">
        <v>437</v>
      </c>
      <c r="H367" s="89" t="s">
        <v>737</v>
      </c>
      <c r="I367" s="89" t="s">
        <v>1</v>
      </c>
      <c r="J367" s="89" t="s">
        <v>739</v>
      </c>
      <c r="K367" s="89" t="s">
        <v>1</v>
      </c>
      <c r="L367" s="108" t="s">
        <v>436</v>
      </c>
      <c r="M367" s="109">
        <v>45474</v>
      </c>
      <c r="N367" s="109" t="s">
        <v>1</v>
      </c>
      <c r="O367" s="110" t="s">
        <v>1</v>
      </c>
      <c r="P367" s="2" t="str">
        <f>_xlfn.XLOOKUP(A367,'[29]completed audits GR APP'!B:B,'[29]completed audits GR APP'!E:E)</f>
        <v>Public entities</v>
      </c>
      <c r="Q367" s="112" t="s">
        <v>40</v>
      </c>
      <c r="R367" s="2">
        <f>COUNTIFS('[29]CM findings'!A:A,A367,'[29]CM findings'!H:H,116)</f>
        <v>0</v>
      </c>
      <c r="S367" s="2">
        <v>1</v>
      </c>
      <c r="T367" s="2">
        <f>_xlfn.XLOOKUP(A367,'[29]completed audits GR APP'!B:B,'[29]completed audits GR APP'!B:B)</f>
        <v>1183</v>
      </c>
      <c r="V367" s="2">
        <v>1</v>
      </c>
      <c r="W367" s="2">
        <f>_xlfn.XLOOKUP(A367,'[29]KSD auditees'!A:A,'[29]KSD auditees'!A:A)</f>
        <v>1183</v>
      </c>
    </row>
    <row r="368" spans="1:23" ht="26.25" customHeight="1" x14ac:dyDescent="0.25">
      <c r="A368" s="104">
        <v>1463</v>
      </c>
      <c r="B368" s="105" t="s">
        <v>777</v>
      </c>
      <c r="C368" s="106" t="s">
        <v>316</v>
      </c>
      <c r="D368" s="107" t="s">
        <v>1</v>
      </c>
      <c r="E368" s="107"/>
      <c r="F368" s="89" t="s">
        <v>436</v>
      </c>
      <c r="G368" s="89" t="s">
        <v>437</v>
      </c>
      <c r="H368" s="89" t="s">
        <v>737</v>
      </c>
      <c r="I368" s="89" t="s">
        <v>1</v>
      </c>
      <c r="J368" s="89" t="s">
        <v>209</v>
      </c>
      <c r="K368" s="89" t="s">
        <v>1</v>
      </c>
      <c r="L368" s="108" t="s">
        <v>436</v>
      </c>
      <c r="M368" s="109">
        <v>45412</v>
      </c>
      <c r="N368" s="109">
        <v>45473</v>
      </c>
      <c r="O368" s="110" t="s">
        <v>445</v>
      </c>
      <c r="P368" s="2" t="e">
        <f>_xlfn.XLOOKUP(A368,'[29]completed audits GR APP'!B:B,'[29]completed audits GR APP'!E:E)</f>
        <v>#N/A</v>
      </c>
      <c r="R368" s="2">
        <f>COUNTIFS('[29]CM findings'!A:A,A368,'[29]CM findings'!H:H,116)</f>
        <v>0</v>
      </c>
      <c r="T368" s="2" t="e">
        <f>_xlfn.XLOOKUP(A368,'[29]completed audits GR APP'!B:B,'[29]completed audits GR APP'!B:B)</f>
        <v>#N/A</v>
      </c>
      <c r="W368" s="2" t="e">
        <f>_xlfn.XLOOKUP(A368,'[29]KSD auditees'!A:A,'[29]KSD auditees'!A:A)</f>
        <v>#N/A</v>
      </c>
    </row>
    <row r="369" spans="1:23" ht="27" customHeight="1" x14ac:dyDescent="0.25">
      <c r="A369" s="104">
        <v>1466</v>
      </c>
      <c r="B369" s="105" t="s">
        <v>778</v>
      </c>
      <c r="C369" s="106" t="s">
        <v>316</v>
      </c>
      <c r="D369" s="107" t="s">
        <v>1</v>
      </c>
      <c r="E369" s="107"/>
      <c r="F369" s="89" t="s">
        <v>436</v>
      </c>
      <c r="G369" s="89" t="s">
        <v>437</v>
      </c>
      <c r="H369" s="89" t="s">
        <v>737</v>
      </c>
      <c r="I369" s="89" t="s">
        <v>1</v>
      </c>
      <c r="J369" s="89" t="s">
        <v>209</v>
      </c>
      <c r="K369" s="89" t="s">
        <v>1</v>
      </c>
      <c r="L369" s="108" t="s">
        <v>436</v>
      </c>
      <c r="M369" s="109">
        <v>45412</v>
      </c>
      <c r="N369" s="109">
        <v>45473</v>
      </c>
      <c r="O369" s="110" t="s">
        <v>445</v>
      </c>
      <c r="P369" s="2" t="e">
        <f>_xlfn.XLOOKUP(A369,'[29]completed audits GR APP'!B:B,'[29]completed audits GR APP'!E:E)</f>
        <v>#N/A</v>
      </c>
      <c r="R369" s="2">
        <f>COUNTIFS('[29]CM findings'!A:A,A369,'[29]CM findings'!H:H,116)</f>
        <v>0</v>
      </c>
      <c r="T369" s="2" t="e">
        <f>_xlfn.XLOOKUP(A369,'[29]completed audits GR APP'!B:B,'[29]completed audits GR APP'!B:B)</f>
        <v>#N/A</v>
      </c>
      <c r="W369" s="2" t="e">
        <f>_xlfn.XLOOKUP(A369,'[29]KSD auditees'!A:A,'[29]KSD auditees'!A:A)</f>
        <v>#N/A</v>
      </c>
    </row>
    <row r="370" spans="1:23" ht="18.75" customHeight="1" x14ac:dyDescent="0.25">
      <c r="A370" s="104">
        <v>246</v>
      </c>
      <c r="B370" s="105" t="s">
        <v>779</v>
      </c>
      <c r="C370" s="106" t="s">
        <v>323</v>
      </c>
      <c r="D370" s="107" t="s">
        <v>1</v>
      </c>
      <c r="E370" s="107"/>
      <c r="F370" s="89" t="s">
        <v>436</v>
      </c>
      <c r="G370" s="89" t="s">
        <v>437</v>
      </c>
      <c r="H370" s="89" t="s">
        <v>737</v>
      </c>
      <c r="I370" s="89" t="s">
        <v>1</v>
      </c>
      <c r="J370" s="89" t="s">
        <v>750</v>
      </c>
      <c r="K370" s="89" t="s">
        <v>1</v>
      </c>
      <c r="L370" s="108" t="s">
        <v>436</v>
      </c>
      <c r="M370" s="109">
        <v>45443</v>
      </c>
      <c r="N370" s="109">
        <v>45504</v>
      </c>
      <c r="O370" s="110" t="s">
        <v>26</v>
      </c>
      <c r="P370" s="2" t="str">
        <f>_xlfn.XLOOKUP(A370,'[29]completed audits GR APP'!B:B,'[29]completed audits GR APP'!E:E)</f>
        <v>Public entities</v>
      </c>
      <c r="Q370" s="111" t="s">
        <v>441</v>
      </c>
      <c r="R370" s="2">
        <f>COUNTIFS('[29]CM findings'!A:A,A370,'[29]CM findings'!H:H,116)</f>
        <v>0</v>
      </c>
      <c r="S370" s="2">
        <v>1</v>
      </c>
      <c r="T370" s="2">
        <f>_xlfn.XLOOKUP(A370,'[29]completed audits GR APP'!B:B,'[29]completed audits GR APP'!B:B)</f>
        <v>246</v>
      </c>
      <c r="W370" s="2" t="e">
        <f>_xlfn.XLOOKUP(A370,'[29]KSD auditees'!A:A,'[29]KSD auditees'!A:A)</f>
        <v>#N/A</v>
      </c>
    </row>
    <row r="371" spans="1:23" ht="27" customHeight="1" x14ac:dyDescent="0.25">
      <c r="A371" s="104">
        <v>1513</v>
      </c>
      <c r="B371" s="105" t="s">
        <v>780</v>
      </c>
      <c r="C371" s="106" t="s">
        <v>323</v>
      </c>
      <c r="D371" s="107" t="s">
        <v>1</v>
      </c>
      <c r="E371" s="107"/>
      <c r="F371" s="89" t="s">
        <v>436</v>
      </c>
      <c r="G371" s="89" t="s">
        <v>437</v>
      </c>
      <c r="H371" s="89" t="s">
        <v>737</v>
      </c>
      <c r="I371" s="89" t="s">
        <v>1</v>
      </c>
      <c r="J371" s="89" t="s">
        <v>156</v>
      </c>
      <c r="K371" s="89" t="s">
        <v>1</v>
      </c>
      <c r="L371" s="108" t="s">
        <v>436</v>
      </c>
      <c r="M371" s="109">
        <v>45419</v>
      </c>
      <c r="N371" s="109">
        <v>45478</v>
      </c>
      <c r="O371" s="110" t="s">
        <v>445</v>
      </c>
      <c r="P371" s="2" t="e">
        <f>_xlfn.XLOOKUP(A371,'[29]completed audits GR APP'!B:B,'[29]completed audits GR APP'!E:E)</f>
        <v>#N/A</v>
      </c>
      <c r="R371" s="2">
        <f>COUNTIFS('[29]CM findings'!A:A,A371,'[29]CM findings'!H:H,116)</f>
        <v>0</v>
      </c>
      <c r="T371" s="2" t="e">
        <f>_xlfn.XLOOKUP(A371,'[29]completed audits GR APP'!B:B,'[29]completed audits GR APP'!B:B)</f>
        <v>#N/A</v>
      </c>
      <c r="W371" s="2" t="e">
        <f>_xlfn.XLOOKUP(A371,'[29]KSD auditees'!A:A,'[29]KSD auditees'!A:A)</f>
        <v>#N/A</v>
      </c>
    </row>
    <row r="372" spans="1:23" ht="43.5" customHeight="1" x14ac:dyDescent="0.25">
      <c r="A372" s="104">
        <v>260</v>
      </c>
      <c r="B372" s="105" t="s">
        <v>781</v>
      </c>
      <c r="C372" s="106" t="s">
        <v>725</v>
      </c>
      <c r="D372" s="107" t="s">
        <v>1</v>
      </c>
      <c r="E372" s="107"/>
      <c r="F372" s="89" t="s">
        <v>436</v>
      </c>
      <c r="G372" s="89" t="s">
        <v>437</v>
      </c>
      <c r="H372" s="89" t="s">
        <v>737</v>
      </c>
      <c r="I372" s="89" t="s">
        <v>1</v>
      </c>
      <c r="J372" s="89" t="s">
        <v>754</v>
      </c>
      <c r="K372" s="89" t="s">
        <v>1</v>
      </c>
      <c r="L372" s="108" t="s">
        <v>436</v>
      </c>
      <c r="M372" s="109">
        <v>45443</v>
      </c>
      <c r="N372" s="109">
        <v>45504</v>
      </c>
      <c r="O372" s="110" t="s">
        <v>453</v>
      </c>
      <c r="P372" s="2" t="str">
        <f>_xlfn.XLOOKUP(A372,'[29]completed audits GR APP'!B:B,'[29]completed audits GR APP'!E:E)</f>
        <v>Public entities</v>
      </c>
      <c r="Q372" s="111" t="s">
        <v>441</v>
      </c>
      <c r="R372" s="2">
        <f>COUNTIFS('[29]CM findings'!A:A,A372,'[29]CM findings'!H:H,116)</f>
        <v>0</v>
      </c>
      <c r="S372" s="2">
        <v>1</v>
      </c>
      <c r="T372" s="2">
        <f>_xlfn.XLOOKUP(A372,'[29]completed audits GR APP'!B:B,'[29]completed audits GR APP'!B:B)</f>
        <v>260</v>
      </c>
      <c r="W372" s="2" t="e">
        <f>_xlfn.XLOOKUP(A372,'[29]KSD auditees'!A:A,'[29]KSD auditees'!A:A)</f>
        <v>#N/A</v>
      </c>
    </row>
    <row r="373" spans="1:23" ht="43.5" customHeight="1" x14ac:dyDescent="0.25">
      <c r="A373" s="104">
        <v>1402</v>
      </c>
      <c r="B373" s="105" t="s">
        <v>782</v>
      </c>
      <c r="C373" s="106" t="s">
        <v>546</v>
      </c>
      <c r="D373" s="107" t="s">
        <v>1</v>
      </c>
      <c r="E373" s="107"/>
      <c r="F373" s="89" t="s">
        <v>436</v>
      </c>
      <c r="G373" s="89" t="s">
        <v>437</v>
      </c>
      <c r="H373" s="89" t="s">
        <v>737</v>
      </c>
      <c r="I373" s="89" t="s">
        <v>1</v>
      </c>
      <c r="J373" s="89" t="s">
        <v>754</v>
      </c>
      <c r="K373" s="89" t="s">
        <v>1</v>
      </c>
      <c r="L373" s="108" t="s">
        <v>436</v>
      </c>
      <c r="M373" s="109">
        <v>45443</v>
      </c>
      <c r="N373" s="109">
        <v>45504</v>
      </c>
      <c r="O373" s="110" t="s">
        <v>445</v>
      </c>
      <c r="P373" s="2" t="str">
        <f>_xlfn.XLOOKUP(A373,'[29]completed audits GR APP'!B:B,'[29]completed audits GR APP'!E:E)</f>
        <v>Public entities</v>
      </c>
      <c r="Q373" s="111" t="s">
        <v>441</v>
      </c>
      <c r="R373" s="2">
        <f>COUNTIFS('[29]CM findings'!A:A,A373,'[29]CM findings'!H:H,116)</f>
        <v>0</v>
      </c>
      <c r="S373" s="2">
        <v>1</v>
      </c>
      <c r="T373" s="2">
        <f>_xlfn.XLOOKUP(A373,'[29]completed audits GR APP'!B:B,'[29]completed audits GR APP'!B:B)</f>
        <v>1402</v>
      </c>
      <c r="W373" s="2" t="e">
        <f>_xlfn.XLOOKUP(A373,'[29]KSD auditees'!A:A,'[29]KSD auditees'!A:A)</f>
        <v>#N/A</v>
      </c>
    </row>
    <row r="374" spans="1:23" ht="19.5" customHeight="1" x14ac:dyDescent="0.25">
      <c r="A374" s="104">
        <v>1036</v>
      </c>
      <c r="B374" s="105" t="s">
        <v>783</v>
      </c>
      <c r="C374" s="106" t="s">
        <v>323</v>
      </c>
      <c r="D374" s="107" t="s">
        <v>1</v>
      </c>
      <c r="E374" s="107"/>
      <c r="F374" s="89" t="s">
        <v>436</v>
      </c>
      <c r="G374" s="89" t="s">
        <v>437</v>
      </c>
      <c r="H374" s="89" t="s">
        <v>737</v>
      </c>
      <c r="I374" s="89" t="s">
        <v>1</v>
      </c>
      <c r="J374" s="89" t="s">
        <v>156</v>
      </c>
      <c r="K374" s="89" t="s">
        <v>1</v>
      </c>
      <c r="L374" s="108" t="s">
        <v>436</v>
      </c>
      <c r="M374" s="109">
        <v>45443</v>
      </c>
      <c r="N374" s="109" t="s">
        <v>1</v>
      </c>
      <c r="O374" s="110" t="s">
        <v>1</v>
      </c>
      <c r="P374" s="2" t="str">
        <f>_xlfn.XLOOKUP(A374,'[29]completed audits GR APP'!B:B,'[29]completed audits GR APP'!E:E)</f>
        <v>Public entities</v>
      </c>
      <c r="Q374" s="111" t="s">
        <v>441</v>
      </c>
      <c r="R374" s="2">
        <f>COUNTIFS('[29]CM findings'!A:A,A374,'[29]CM findings'!H:H,116)</f>
        <v>0</v>
      </c>
      <c r="S374" s="2">
        <v>1</v>
      </c>
      <c r="T374" s="2">
        <f>_xlfn.XLOOKUP(A374,'[29]completed audits GR APP'!B:B,'[29]completed audits GR APP'!B:B)</f>
        <v>1036</v>
      </c>
      <c r="W374" s="2" t="e">
        <f>_xlfn.XLOOKUP(A374,'[29]KSD auditees'!A:A,'[29]KSD auditees'!A:A)</f>
        <v>#N/A</v>
      </c>
    </row>
    <row r="375" spans="1:23" ht="18.75" customHeight="1" x14ac:dyDescent="0.25">
      <c r="A375" s="104">
        <v>1450</v>
      </c>
      <c r="B375" s="105" t="s">
        <v>784</v>
      </c>
      <c r="C375" s="106" t="s">
        <v>484</v>
      </c>
      <c r="D375" s="107" t="s">
        <v>1</v>
      </c>
      <c r="E375" s="107"/>
      <c r="F375" s="89" t="s">
        <v>436</v>
      </c>
      <c r="G375" s="89" t="s">
        <v>437</v>
      </c>
      <c r="H375" s="89" t="s">
        <v>737</v>
      </c>
      <c r="I375" s="89" t="s">
        <v>485</v>
      </c>
      <c r="J375" s="89" t="s">
        <v>739</v>
      </c>
      <c r="K375" s="89" t="s">
        <v>1</v>
      </c>
      <c r="L375" s="108" t="s">
        <v>436</v>
      </c>
      <c r="M375" s="109" t="s">
        <v>1</v>
      </c>
      <c r="N375" s="109" t="s">
        <v>1</v>
      </c>
      <c r="O375" s="110" t="s">
        <v>1</v>
      </c>
      <c r="P375" s="2" t="e">
        <f>_xlfn.XLOOKUP(A375,'[29]completed audits GR APP'!B:B,'[29]completed audits GR APP'!E:E)</f>
        <v>#N/A</v>
      </c>
      <c r="R375" s="2">
        <f>COUNTIFS('[29]CM findings'!A:A,A375,'[29]CM findings'!H:H,116)</f>
        <v>0</v>
      </c>
      <c r="T375" s="2" t="e">
        <f>_xlfn.XLOOKUP(A375,'[29]completed audits GR APP'!B:B,'[29]completed audits GR APP'!B:B)</f>
        <v>#N/A</v>
      </c>
      <c r="W375" s="2" t="e">
        <f>_xlfn.XLOOKUP(A375,'[29]KSD auditees'!A:A,'[29]KSD auditees'!A:A)</f>
        <v>#N/A</v>
      </c>
    </row>
    <row r="376" spans="1:23" ht="43.5" customHeight="1" x14ac:dyDescent="0.25">
      <c r="A376" s="104">
        <v>291</v>
      </c>
      <c r="B376" s="105" t="s">
        <v>142</v>
      </c>
      <c r="C376" s="106" t="s">
        <v>312</v>
      </c>
      <c r="D376" s="107" t="s">
        <v>1</v>
      </c>
      <c r="E376" s="107"/>
      <c r="F376" s="89" t="s">
        <v>436</v>
      </c>
      <c r="G376" s="89" t="s">
        <v>437</v>
      </c>
      <c r="H376" s="89" t="s">
        <v>737</v>
      </c>
      <c r="I376" s="89" t="s">
        <v>485</v>
      </c>
      <c r="J376" s="89" t="s">
        <v>739</v>
      </c>
      <c r="K376" s="89" t="s">
        <v>440</v>
      </c>
      <c r="L376" s="108" t="s">
        <v>436</v>
      </c>
      <c r="M376" s="109">
        <v>45443</v>
      </c>
      <c r="N376" s="109">
        <v>45504</v>
      </c>
      <c r="O376" s="110" t="s">
        <v>445</v>
      </c>
      <c r="P376" s="2" t="str">
        <f>_xlfn.XLOOKUP(A376,'[29]completed audits GR APP'!B:B,'[29]completed audits GR APP'!E:E)</f>
        <v>Departments</v>
      </c>
      <c r="Q376" s="111" t="s">
        <v>441</v>
      </c>
      <c r="R376" s="2">
        <f>COUNTIFS('[29]CM findings'!A:A,A376,'[29]CM findings'!H:H,116)</f>
        <v>0</v>
      </c>
      <c r="S376" s="2">
        <v>1</v>
      </c>
      <c r="T376" s="2">
        <f>_xlfn.XLOOKUP(A376,'[29]completed audits GR APP'!B:B,'[29]completed audits GR APP'!B:B)</f>
        <v>291</v>
      </c>
      <c r="V376" s="2">
        <v>1</v>
      </c>
      <c r="W376" s="2">
        <f>_xlfn.XLOOKUP(A376,'[29]KSD auditees'!A:A,'[29]KSD auditees'!A:A)</f>
        <v>291</v>
      </c>
    </row>
    <row r="377" spans="1:23" ht="19.5" customHeight="1" x14ac:dyDescent="0.25">
      <c r="A377" s="104">
        <v>1451</v>
      </c>
      <c r="B377" s="105" t="s">
        <v>785</v>
      </c>
      <c r="C377" s="106" t="s">
        <v>786</v>
      </c>
      <c r="D377" s="107" t="s">
        <v>1</v>
      </c>
      <c r="E377" s="107"/>
      <c r="F377" s="89" t="s">
        <v>436</v>
      </c>
      <c r="G377" s="89" t="s">
        <v>437</v>
      </c>
      <c r="H377" s="89" t="s">
        <v>737</v>
      </c>
      <c r="I377" s="89" t="s">
        <v>485</v>
      </c>
      <c r="J377" s="89" t="s">
        <v>739</v>
      </c>
      <c r="K377" s="89" t="s">
        <v>1</v>
      </c>
      <c r="L377" s="108" t="s">
        <v>436</v>
      </c>
      <c r="M377" s="109" t="s">
        <v>1</v>
      </c>
      <c r="N377" s="109" t="s">
        <v>1</v>
      </c>
      <c r="O377" s="110" t="s">
        <v>1</v>
      </c>
      <c r="P377" s="2" t="e">
        <f>_xlfn.XLOOKUP(A377,'[29]completed audits GR APP'!B:B,'[29]completed audits GR APP'!E:E)</f>
        <v>#N/A</v>
      </c>
      <c r="R377" s="2">
        <f>COUNTIFS('[29]CM findings'!A:A,A377,'[29]CM findings'!H:H,116)</f>
        <v>0</v>
      </c>
      <c r="T377" s="2" t="e">
        <f>_xlfn.XLOOKUP(A377,'[29]completed audits GR APP'!B:B,'[29]completed audits GR APP'!B:B)</f>
        <v>#N/A</v>
      </c>
      <c r="W377" s="2" t="e">
        <f>_xlfn.XLOOKUP(A377,'[29]KSD auditees'!A:A,'[29]KSD auditees'!A:A)</f>
        <v>#N/A</v>
      </c>
    </row>
    <row r="378" spans="1:23" ht="19.5" customHeight="1" x14ac:dyDescent="0.25">
      <c r="A378" s="104">
        <v>1452</v>
      </c>
      <c r="B378" s="105" t="s">
        <v>787</v>
      </c>
      <c r="C378" s="106" t="s">
        <v>786</v>
      </c>
      <c r="D378" s="107" t="s">
        <v>1</v>
      </c>
      <c r="E378" s="107"/>
      <c r="F378" s="89" t="s">
        <v>436</v>
      </c>
      <c r="G378" s="89" t="s">
        <v>437</v>
      </c>
      <c r="H378" s="89" t="s">
        <v>737</v>
      </c>
      <c r="I378" s="89" t="s">
        <v>485</v>
      </c>
      <c r="J378" s="89" t="s">
        <v>739</v>
      </c>
      <c r="K378" s="89" t="s">
        <v>1</v>
      </c>
      <c r="L378" s="108" t="s">
        <v>436</v>
      </c>
      <c r="M378" s="109" t="s">
        <v>1</v>
      </c>
      <c r="N378" s="109" t="s">
        <v>1</v>
      </c>
      <c r="O378" s="110" t="s">
        <v>1</v>
      </c>
      <c r="P378" s="2" t="e">
        <f>_xlfn.XLOOKUP(A378,'[29]completed audits GR APP'!B:B,'[29]completed audits GR APP'!E:E)</f>
        <v>#N/A</v>
      </c>
      <c r="R378" s="2">
        <f>COUNTIFS('[29]CM findings'!A:A,A378,'[29]CM findings'!H:H,116)</f>
        <v>0</v>
      </c>
      <c r="T378" s="2" t="e">
        <f>_xlfn.XLOOKUP(A378,'[29]completed audits GR APP'!B:B,'[29]completed audits GR APP'!B:B)</f>
        <v>#N/A</v>
      </c>
      <c r="W378" s="2" t="e">
        <f>_xlfn.XLOOKUP(A378,'[29]KSD auditees'!A:A,'[29]KSD auditees'!A:A)</f>
        <v>#N/A</v>
      </c>
    </row>
    <row r="379" spans="1:23" ht="26.25" customHeight="1" x14ac:dyDescent="0.25">
      <c r="A379" s="104">
        <v>1521</v>
      </c>
      <c r="B379" s="105" t="s">
        <v>788</v>
      </c>
      <c r="C379" s="106" t="s">
        <v>323</v>
      </c>
      <c r="D379" s="107" t="s">
        <v>1</v>
      </c>
      <c r="E379" s="107"/>
      <c r="F379" s="89" t="s">
        <v>436</v>
      </c>
      <c r="G379" s="89" t="s">
        <v>437</v>
      </c>
      <c r="H379" s="89" t="s">
        <v>737</v>
      </c>
      <c r="I379" s="89" t="s">
        <v>1</v>
      </c>
      <c r="J379" s="89" t="s">
        <v>156</v>
      </c>
      <c r="K379" s="89" t="s">
        <v>1</v>
      </c>
      <c r="L379" s="108" t="s">
        <v>436</v>
      </c>
      <c r="M379" s="109">
        <v>45433</v>
      </c>
      <c r="N379" s="109">
        <v>45504</v>
      </c>
      <c r="O379" s="110" t="s">
        <v>453</v>
      </c>
      <c r="P379" s="2" t="e">
        <f>_xlfn.XLOOKUP(A379,'[29]completed audits GR APP'!B:B,'[29]completed audits GR APP'!E:E)</f>
        <v>#N/A</v>
      </c>
      <c r="R379" s="2">
        <f>COUNTIFS('[29]CM findings'!A:A,A379,'[29]CM findings'!H:H,116)</f>
        <v>0</v>
      </c>
      <c r="T379" s="2" t="e">
        <f>_xlfn.XLOOKUP(A379,'[29]completed audits GR APP'!B:B,'[29]completed audits GR APP'!B:B)</f>
        <v>#N/A</v>
      </c>
      <c r="W379" s="2" t="e">
        <f>_xlfn.XLOOKUP(A379,'[29]KSD auditees'!A:A,'[29]KSD auditees'!A:A)</f>
        <v>#N/A</v>
      </c>
    </row>
    <row r="380" spans="1:23" ht="27" customHeight="1" x14ac:dyDescent="0.25">
      <c r="A380" s="104">
        <v>1519</v>
      </c>
      <c r="B380" s="105" t="s">
        <v>789</v>
      </c>
      <c r="C380" s="106" t="s">
        <v>323</v>
      </c>
      <c r="D380" s="107" t="s">
        <v>1</v>
      </c>
      <c r="E380" s="107"/>
      <c r="F380" s="89" t="s">
        <v>436</v>
      </c>
      <c r="G380" s="89" t="s">
        <v>437</v>
      </c>
      <c r="H380" s="89" t="s">
        <v>737</v>
      </c>
      <c r="I380" s="89" t="s">
        <v>1</v>
      </c>
      <c r="J380" s="89" t="s">
        <v>156</v>
      </c>
      <c r="K380" s="89" t="s">
        <v>1</v>
      </c>
      <c r="L380" s="108" t="s">
        <v>436</v>
      </c>
      <c r="M380" s="109">
        <v>45419</v>
      </c>
      <c r="N380" s="109">
        <v>45478</v>
      </c>
      <c r="O380" s="110" t="s">
        <v>445</v>
      </c>
      <c r="P380" s="2" t="e">
        <f>_xlfn.XLOOKUP(A380,'[29]completed audits GR APP'!B:B,'[29]completed audits GR APP'!E:E)</f>
        <v>#N/A</v>
      </c>
      <c r="R380" s="2">
        <f>COUNTIFS('[29]CM findings'!A:A,A380,'[29]CM findings'!H:H,116)</f>
        <v>0</v>
      </c>
      <c r="T380" s="2" t="e">
        <f>_xlfn.XLOOKUP(A380,'[29]completed audits GR APP'!B:B,'[29]completed audits GR APP'!B:B)</f>
        <v>#N/A</v>
      </c>
      <c r="W380" s="2" t="e">
        <f>_xlfn.XLOOKUP(A380,'[29]KSD auditees'!A:A,'[29]KSD auditees'!A:A)</f>
        <v>#N/A</v>
      </c>
    </row>
    <row r="381" spans="1:23" ht="26.25" customHeight="1" x14ac:dyDescent="0.25">
      <c r="A381" s="104">
        <v>1518</v>
      </c>
      <c r="B381" s="105" t="s">
        <v>790</v>
      </c>
      <c r="C381" s="106" t="s">
        <v>323</v>
      </c>
      <c r="D381" s="107" t="s">
        <v>1</v>
      </c>
      <c r="E381" s="107"/>
      <c r="F381" s="89" t="s">
        <v>436</v>
      </c>
      <c r="G381" s="89" t="s">
        <v>437</v>
      </c>
      <c r="H381" s="89" t="s">
        <v>737</v>
      </c>
      <c r="I381" s="89" t="s">
        <v>1</v>
      </c>
      <c r="J381" s="89" t="s">
        <v>156</v>
      </c>
      <c r="K381" s="89" t="s">
        <v>1</v>
      </c>
      <c r="L381" s="108" t="s">
        <v>436</v>
      </c>
      <c r="M381" s="109">
        <v>45419</v>
      </c>
      <c r="N381" s="109">
        <v>45478</v>
      </c>
      <c r="O381" s="110" t="s">
        <v>445</v>
      </c>
      <c r="P381" s="2" t="e">
        <f>_xlfn.XLOOKUP(A381,'[29]completed audits GR APP'!B:B,'[29]completed audits GR APP'!E:E)</f>
        <v>#N/A</v>
      </c>
      <c r="R381" s="2">
        <f>COUNTIFS('[29]CM findings'!A:A,A381,'[29]CM findings'!H:H,116)</f>
        <v>0</v>
      </c>
      <c r="T381" s="2" t="e">
        <f>_xlfn.XLOOKUP(A381,'[29]completed audits GR APP'!B:B,'[29]completed audits GR APP'!B:B)</f>
        <v>#N/A</v>
      </c>
      <c r="W381" s="2" t="e">
        <f>_xlfn.XLOOKUP(A381,'[29]KSD auditees'!A:A,'[29]KSD auditees'!A:A)</f>
        <v>#N/A</v>
      </c>
    </row>
    <row r="382" spans="1:23" ht="26.25" customHeight="1" x14ac:dyDescent="0.25">
      <c r="A382" s="104">
        <v>1522</v>
      </c>
      <c r="B382" s="105" t="s">
        <v>791</v>
      </c>
      <c r="C382" s="106" t="s">
        <v>323</v>
      </c>
      <c r="D382" s="107" t="s">
        <v>1</v>
      </c>
      <c r="E382" s="107"/>
      <c r="F382" s="89" t="s">
        <v>436</v>
      </c>
      <c r="G382" s="89" t="s">
        <v>437</v>
      </c>
      <c r="H382" s="89" t="s">
        <v>737</v>
      </c>
      <c r="I382" s="89" t="s">
        <v>1</v>
      </c>
      <c r="J382" s="89" t="s">
        <v>156</v>
      </c>
      <c r="K382" s="89" t="s">
        <v>1</v>
      </c>
      <c r="L382" s="108" t="s">
        <v>436</v>
      </c>
      <c r="M382" s="109">
        <v>45419</v>
      </c>
      <c r="N382" s="109">
        <v>45478</v>
      </c>
      <c r="O382" s="110" t="s">
        <v>445</v>
      </c>
      <c r="P382" s="2" t="e">
        <f>_xlfn.XLOOKUP(A382,'[29]completed audits GR APP'!B:B,'[29]completed audits GR APP'!E:E)</f>
        <v>#N/A</v>
      </c>
      <c r="R382" s="2">
        <f>COUNTIFS('[29]CM findings'!A:A,A382,'[29]CM findings'!H:H,116)</f>
        <v>0</v>
      </c>
      <c r="T382" s="2" t="e">
        <f>_xlfn.XLOOKUP(A382,'[29]completed audits GR APP'!B:B,'[29]completed audits GR APP'!B:B)</f>
        <v>#N/A</v>
      </c>
      <c r="W382" s="2" t="e">
        <f>_xlfn.XLOOKUP(A382,'[29]KSD auditees'!A:A,'[29]KSD auditees'!A:A)</f>
        <v>#N/A</v>
      </c>
    </row>
    <row r="383" spans="1:23" ht="27" customHeight="1" x14ac:dyDescent="0.25">
      <c r="A383" s="104">
        <v>1523</v>
      </c>
      <c r="B383" s="105" t="s">
        <v>792</v>
      </c>
      <c r="C383" s="106" t="s">
        <v>323</v>
      </c>
      <c r="D383" s="107" t="s">
        <v>1</v>
      </c>
      <c r="E383" s="107"/>
      <c r="F383" s="89" t="s">
        <v>436</v>
      </c>
      <c r="G383" s="89" t="s">
        <v>437</v>
      </c>
      <c r="H383" s="89" t="s">
        <v>737</v>
      </c>
      <c r="I383" s="89" t="s">
        <v>1</v>
      </c>
      <c r="J383" s="89" t="s">
        <v>156</v>
      </c>
      <c r="K383" s="89" t="s">
        <v>1</v>
      </c>
      <c r="L383" s="108" t="s">
        <v>436</v>
      </c>
      <c r="M383" s="109">
        <v>45419</v>
      </c>
      <c r="N383" s="109">
        <v>45478</v>
      </c>
      <c r="O383" s="110" t="s">
        <v>445</v>
      </c>
      <c r="P383" s="2" t="e">
        <f>_xlfn.XLOOKUP(A383,'[29]completed audits GR APP'!B:B,'[29]completed audits GR APP'!E:E)</f>
        <v>#N/A</v>
      </c>
      <c r="R383" s="2">
        <f>COUNTIFS('[29]CM findings'!A:A,A383,'[29]CM findings'!H:H,116)</f>
        <v>0</v>
      </c>
      <c r="T383" s="2" t="e">
        <f>_xlfn.XLOOKUP(A383,'[29]completed audits GR APP'!B:B,'[29]completed audits GR APP'!B:B)</f>
        <v>#N/A</v>
      </c>
      <c r="W383" s="2" t="e">
        <f>_xlfn.XLOOKUP(A383,'[29]KSD auditees'!A:A,'[29]KSD auditees'!A:A)</f>
        <v>#N/A</v>
      </c>
    </row>
    <row r="384" spans="1:23" ht="26.25" customHeight="1" x14ac:dyDescent="0.25">
      <c r="A384" s="104">
        <v>1520</v>
      </c>
      <c r="B384" s="105" t="s">
        <v>793</v>
      </c>
      <c r="C384" s="106" t="s">
        <v>323</v>
      </c>
      <c r="D384" s="107" t="s">
        <v>1</v>
      </c>
      <c r="E384" s="107"/>
      <c r="F384" s="89" t="s">
        <v>436</v>
      </c>
      <c r="G384" s="89" t="s">
        <v>437</v>
      </c>
      <c r="H384" s="89" t="s">
        <v>737</v>
      </c>
      <c r="I384" s="89" t="s">
        <v>1</v>
      </c>
      <c r="J384" s="89" t="s">
        <v>156</v>
      </c>
      <c r="K384" s="89" t="s">
        <v>1</v>
      </c>
      <c r="L384" s="108" t="s">
        <v>436</v>
      </c>
      <c r="M384" s="109">
        <v>45419</v>
      </c>
      <c r="N384" s="109">
        <v>45478</v>
      </c>
      <c r="O384" s="110" t="s">
        <v>445</v>
      </c>
      <c r="P384" s="2" t="e">
        <f>_xlfn.XLOOKUP(A384,'[29]completed audits GR APP'!B:B,'[29]completed audits GR APP'!E:E)</f>
        <v>#N/A</v>
      </c>
      <c r="R384" s="2">
        <f>COUNTIFS('[29]CM findings'!A:A,A384,'[29]CM findings'!H:H,116)</f>
        <v>0</v>
      </c>
      <c r="T384" s="2" t="e">
        <f>_xlfn.XLOOKUP(A384,'[29]completed audits GR APP'!B:B,'[29]completed audits GR APP'!B:B)</f>
        <v>#N/A</v>
      </c>
      <c r="W384" s="2" t="e">
        <f>_xlfn.XLOOKUP(A384,'[29]KSD auditees'!A:A,'[29]KSD auditees'!A:A)</f>
        <v>#N/A</v>
      </c>
    </row>
    <row r="385" spans="1:23" ht="19.5" customHeight="1" x14ac:dyDescent="0.25">
      <c r="A385" s="104">
        <v>1576</v>
      </c>
      <c r="B385" s="105" t="s">
        <v>794</v>
      </c>
      <c r="C385" s="106" t="s">
        <v>323</v>
      </c>
      <c r="D385" s="107" t="s">
        <v>1</v>
      </c>
      <c r="E385" s="107"/>
      <c r="F385" s="89" t="s">
        <v>436</v>
      </c>
      <c r="G385" s="89" t="s">
        <v>437</v>
      </c>
      <c r="H385" s="89" t="s">
        <v>737</v>
      </c>
      <c r="I385" s="89" t="s">
        <v>1</v>
      </c>
      <c r="J385" s="89" t="s">
        <v>739</v>
      </c>
      <c r="K385" s="89" t="s">
        <v>1</v>
      </c>
      <c r="L385" s="108" t="s">
        <v>436</v>
      </c>
      <c r="M385" s="109" t="s">
        <v>1</v>
      </c>
      <c r="N385" s="109" t="s">
        <v>1</v>
      </c>
      <c r="O385" s="110" t="s">
        <v>1</v>
      </c>
      <c r="P385" s="2" t="e">
        <f>_xlfn.XLOOKUP(A385,'[29]completed audits GR APP'!B:B,'[29]completed audits GR APP'!E:E)</f>
        <v>#N/A</v>
      </c>
      <c r="R385" s="2">
        <f>COUNTIFS('[29]CM findings'!A:A,A385,'[29]CM findings'!H:H,116)</f>
        <v>0</v>
      </c>
      <c r="T385" s="2" t="e">
        <f>_xlfn.XLOOKUP(A385,'[29]completed audits GR APP'!B:B,'[29]completed audits GR APP'!B:B)</f>
        <v>#N/A</v>
      </c>
      <c r="W385" s="2" t="e">
        <f>_xlfn.XLOOKUP(A385,'[29]KSD auditees'!A:A,'[29]KSD auditees'!A:A)</f>
        <v>#N/A</v>
      </c>
    </row>
    <row r="386" spans="1:23" ht="26.25" customHeight="1" x14ac:dyDescent="0.25">
      <c r="A386" s="104">
        <v>319</v>
      </c>
      <c r="B386" s="105" t="s">
        <v>795</v>
      </c>
      <c r="C386" s="106" t="s">
        <v>323</v>
      </c>
      <c r="D386" s="107" t="s">
        <v>1</v>
      </c>
      <c r="E386" s="107"/>
      <c r="F386" s="89" t="s">
        <v>436</v>
      </c>
      <c r="G386" s="89" t="s">
        <v>437</v>
      </c>
      <c r="H386" s="89" t="s">
        <v>737</v>
      </c>
      <c r="I386" s="89" t="s">
        <v>1</v>
      </c>
      <c r="J386" s="89" t="s">
        <v>739</v>
      </c>
      <c r="K386" s="89" t="s">
        <v>1</v>
      </c>
      <c r="L386" s="108" t="s">
        <v>436</v>
      </c>
      <c r="M386" s="109">
        <v>45443</v>
      </c>
      <c r="N386" s="109">
        <v>45504</v>
      </c>
      <c r="O386" s="110" t="s">
        <v>445</v>
      </c>
      <c r="P386" s="2" t="str">
        <f>_xlfn.XLOOKUP(A386,'[29]completed audits GR APP'!B:B,'[29]completed audits GR APP'!E:E)</f>
        <v>Public entities</v>
      </c>
      <c r="Q386" s="111" t="s">
        <v>441</v>
      </c>
      <c r="R386" s="2">
        <f>COUNTIFS('[29]CM findings'!A:A,A386,'[29]CM findings'!H:H,116)</f>
        <v>0</v>
      </c>
      <c r="S386" s="2">
        <v>1</v>
      </c>
      <c r="T386" s="2">
        <f>_xlfn.XLOOKUP(A386,'[29]completed audits GR APP'!B:B,'[29]completed audits GR APP'!B:B)</f>
        <v>319</v>
      </c>
      <c r="W386" s="2" t="e">
        <f>_xlfn.XLOOKUP(A386,'[29]KSD auditees'!A:A,'[29]KSD auditees'!A:A)</f>
        <v>#N/A</v>
      </c>
    </row>
    <row r="387" spans="1:23" ht="27" customHeight="1" x14ac:dyDescent="0.25">
      <c r="A387" s="104">
        <v>327</v>
      </c>
      <c r="B387" s="105" t="s">
        <v>796</v>
      </c>
      <c r="C387" s="106" t="s">
        <v>323</v>
      </c>
      <c r="D387" s="107" t="s">
        <v>1</v>
      </c>
      <c r="E387" s="107"/>
      <c r="F387" s="89" t="s">
        <v>436</v>
      </c>
      <c r="G387" s="89" t="s">
        <v>437</v>
      </c>
      <c r="H387" s="89" t="s">
        <v>737</v>
      </c>
      <c r="I387" s="89" t="s">
        <v>1</v>
      </c>
      <c r="J387" s="89" t="s">
        <v>739</v>
      </c>
      <c r="K387" s="89" t="s">
        <v>1</v>
      </c>
      <c r="L387" s="108" t="s">
        <v>436</v>
      </c>
      <c r="M387" s="109">
        <v>45443</v>
      </c>
      <c r="N387" s="109">
        <v>45504</v>
      </c>
      <c r="O387" s="110" t="s">
        <v>445</v>
      </c>
      <c r="P387" s="2" t="str">
        <f>_xlfn.XLOOKUP(A387,'[29]completed audits GR APP'!B:B,'[29]completed audits GR APP'!E:E)</f>
        <v>Public entities</v>
      </c>
      <c r="Q387" s="111" t="s">
        <v>441</v>
      </c>
      <c r="R387" s="2">
        <f>COUNTIFS('[29]CM findings'!A:A,A387,'[29]CM findings'!H:H,116)</f>
        <v>0</v>
      </c>
      <c r="S387" s="2">
        <v>1</v>
      </c>
      <c r="T387" s="2">
        <f>_xlfn.XLOOKUP(A387,'[29]completed audits GR APP'!B:B,'[29]completed audits GR APP'!B:B)</f>
        <v>327</v>
      </c>
      <c r="W387" s="2" t="e">
        <f>_xlfn.XLOOKUP(A387,'[29]KSD auditees'!A:A,'[29]KSD auditees'!A:A)</f>
        <v>#N/A</v>
      </c>
    </row>
    <row r="388" spans="1:23" ht="26.25" customHeight="1" x14ac:dyDescent="0.25">
      <c r="A388" s="104">
        <v>1444</v>
      </c>
      <c r="B388" s="105" t="s">
        <v>797</v>
      </c>
      <c r="C388" s="106" t="s">
        <v>316</v>
      </c>
      <c r="D388" s="107" t="s">
        <v>1</v>
      </c>
      <c r="E388" s="107"/>
      <c r="F388" s="89" t="s">
        <v>436</v>
      </c>
      <c r="G388" s="89" t="s">
        <v>437</v>
      </c>
      <c r="H388" s="89" t="s">
        <v>737</v>
      </c>
      <c r="I388" s="89" t="s">
        <v>1</v>
      </c>
      <c r="J388" s="89" t="s">
        <v>209</v>
      </c>
      <c r="K388" s="89" t="s">
        <v>1</v>
      </c>
      <c r="L388" s="108" t="s">
        <v>436</v>
      </c>
      <c r="M388" s="109">
        <v>45443</v>
      </c>
      <c r="N388" s="109">
        <v>45504</v>
      </c>
      <c r="O388" s="110" t="s">
        <v>453</v>
      </c>
      <c r="P388" s="2" t="e">
        <f>_xlfn.XLOOKUP(A388,'[29]completed audits GR APP'!B:B,'[29]completed audits GR APP'!E:E)</f>
        <v>#N/A</v>
      </c>
      <c r="R388" s="2">
        <f>COUNTIFS('[29]CM findings'!A:A,A388,'[29]CM findings'!H:H,116)</f>
        <v>0</v>
      </c>
      <c r="T388" s="2" t="e">
        <f>_xlfn.XLOOKUP(A388,'[29]completed audits GR APP'!B:B,'[29]completed audits GR APP'!B:B)</f>
        <v>#N/A</v>
      </c>
      <c r="W388" s="2" t="e">
        <f>_xlfn.XLOOKUP(A388,'[29]KSD auditees'!A:A,'[29]KSD auditees'!A:A)</f>
        <v>#N/A</v>
      </c>
    </row>
    <row r="389" spans="1:23" ht="27" customHeight="1" x14ac:dyDescent="0.25">
      <c r="A389" s="104">
        <v>404</v>
      </c>
      <c r="B389" s="105" t="s">
        <v>366</v>
      </c>
      <c r="C389" s="106" t="s">
        <v>367</v>
      </c>
      <c r="D389" s="107" t="s">
        <v>1</v>
      </c>
      <c r="E389" s="107"/>
      <c r="F389" s="89" t="s">
        <v>436</v>
      </c>
      <c r="G389" s="89" t="s">
        <v>437</v>
      </c>
      <c r="H389" s="89" t="s">
        <v>737</v>
      </c>
      <c r="I389" s="89" t="s">
        <v>1</v>
      </c>
      <c r="J389" s="89" t="s">
        <v>739</v>
      </c>
      <c r="K389" s="89" t="s">
        <v>1</v>
      </c>
      <c r="L389" s="108" t="s">
        <v>436</v>
      </c>
      <c r="M389" s="109">
        <v>45443</v>
      </c>
      <c r="N389" s="109">
        <v>45504</v>
      </c>
      <c r="O389" s="110" t="s">
        <v>453</v>
      </c>
      <c r="P389" s="2" t="str">
        <f>_xlfn.XLOOKUP(A389,'[29]completed audits GR APP'!B:B,'[29]completed audits GR APP'!E:E)</f>
        <v>Public entities</v>
      </c>
      <c r="Q389" s="111" t="s">
        <v>441</v>
      </c>
      <c r="R389" s="2">
        <f>COUNTIFS('[29]CM findings'!A:A,A389,'[29]CM findings'!H:H,116)</f>
        <v>0</v>
      </c>
      <c r="S389" s="2">
        <v>1</v>
      </c>
      <c r="T389" s="2">
        <f>_xlfn.XLOOKUP(A389,'[29]completed audits GR APP'!B:B,'[29]completed audits GR APP'!B:B)</f>
        <v>404</v>
      </c>
      <c r="V389" s="2">
        <v>1</v>
      </c>
      <c r="W389" s="2">
        <f>_xlfn.XLOOKUP(A389,'[29]KSD auditees'!A:A,'[29]KSD auditees'!A:A)</f>
        <v>404</v>
      </c>
    </row>
    <row r="390" spans="1:23" ht="26.25" customHeight="1" x14ac:dyDescent="0.25">
      <c r="A390" s="104">
        <v>416</v>
      </c>
      <c r="B390" s="105" t="s">
        <v>798</v>
      </c>
      <c r="C390" s="106" t="s">
        <v>502</v>
      </c>
      <c r="D390" s="107" t="s">
        <v>1</v>
      </c>
      <c r="E390" s="107"/>
      <c r="F390" s="89" t="s">
        <v>436</v>
      </c>
      <c r="G390" s="89" t="s">
        <v>437</v>
      </c>
      <c r="H390" s="89" t="s">
        <v>737</v>
      </c>
      <c r="I390" s="89" t="s">
        <v>1</v>
      </c>
      <c r="J390" s="89" t="s">
        <v>739</v>
      </c>
      <c r="K390" s="89" t="s">
        <v>1</v>
      </c>
      <c r="L390" s="108" t="s">
        <v>436</v>
      </c>
      <c r="M390" s="109" t="s">
        <v>1</v>
      </c>
      <c r="N390" s="109" t="s">
        <v>1</v>
      </c>
      <c r="O390" s="110" t="s">
        <v>1</v>
      </c>
      <c r="P390" s="2" t="e">
        <f>_xlfn.XLOOKUP(A390,'[29]completed audits GR APP'!B:B,'[29]completed audits GR APP'!E:E)</f>
        <v>#N/A</v>
      </c>
      <c r="R390" s="2">
        <f>COUNTIFS('[29]CM findings'!A:A,A390,'[29]CM findings'!H:H,116)</f>
        <v>0</v>
      </c>
      <c r="T390" s="2" t="e">
        <f>_xlfn.XLOOKUP(A390,'[29]completed audits GR APP'!B:B,'[29]completed audits GR APP'!B:B)</f>
        <v>#N/A</v>
      </c>
      <c r="W390" s="2" t="e">
        <f>_xlfn.XLOOKUP(A390,'[29]KSD auditees'!A:A,'[29]KSD auditees'!A:A)</f>
        <v>#N/A</v>
      </c>
    </row>
    <row r="391" spans="1:23" ht="18.75" customHeight="1" x14ac:dyDescent="0.25">
      <c r="A391" s="104">
        <v>422</v>
      </c>
      <c r="B391" s="105" t="s">
        <v>219</v>
      </c>
      <c r="C391" s="106" t="s">
        <v>323</v>
      </c>
      <c r="D391" s="107" t="s">
        <v>1</v>
      </c>
      <c r="E391" s="107"/>
      <c r="F391" s="89" t="s">
        <v>436</v>
      </c>
      <c r="G391" s="89" t="s">
        <v>437</v>
      </c>
      <c r="H391" s="89" t="s">
        <v>737</v>
      </c>
      <c r="I391" s="89" t="s">
        <v>1</v>
      </c>
      <c r="J391" s="89" t="s">
        <v>209</v>
      </c>
      <c r="K391" s="89" t="s">
        <v>1</v>
      </c>
      <c r="L391" s="108" t="s">
        <v>436</v>
      </c>
      <c r="M391" s="109">
        <v>45443</v>
      </c>
      <c r="N391" s="109">
        <v>45504</v>
      </c>
      <c r="O391" s="110" t="s">
        <v>299</v>
      </c>
      <c r="P391" s="2" t="str">
        <f>_xlfn.XLOOKUP(A391,'[29]completed audits GR APP'!B:B,'[29]completed audits GR APP'!E:E)</f>
        <v>Public entities</v>
      </c>
      <c r="Q391" s="111" t="s">
        <v>441</v>
      </c>
      <c r="R391" s="2">
        <f>COUNTIFS('[29]CM findings'!A:A,A391,'[29]CM findings'!H:H,116)</f>
        <v>0</v>
      </c>
      <c r="S391" s="2">
        <v>1</v>
      </c>
      <c r="T391" s="2">
        <f>_xlfn.XLOOKUP(A391,'[29]completed audits GR APP'!B:B,'[29]completed audits GR APP'!B:B)</f>
        <v>422</v>
      </c>
      <c r="V391" s="2">
        <v>1</v>
      </c>
      <c r="W391" s="2">
        <f>_xlfn.XLOOKUP(A391,'[29]KSD auditees'!A:A,'[29]KSD auditees'!A:A)</f>
        <v>422</v>
      </c>
    </row>
    <row r="392" spans="1:23" ht="26.25" customHeight="1" x14ac:dyDescent="0.25">
      <c r="A392" s="104">
        <v>429</v>
      </c>
      <c r="B392" s="105" t="s">
        <v>799</v>
      </c>
      <c r="C392" s="106" t="s">
        <v>323</v>
      </c>
      <c r="D392" s="107" t="s">
        <v>1</v>
      </c>
      <c r="E392" s="107"/>
      <c r="F392" s="89" t="s">
        <v>436</v>
      </c>
      <c r="G392" s="89" t="s">
        <v>437</v>
      </c>
      <c r="H392" s="89" t="s">
        <v>737</v>
      </c>
      <c r="I392" s="89" t="s">
        <v>1</v>
      </c>
      <c r="J392" s="89" t="s">
        <v>209</v>
      </c>
      <c r="K392" s="89" t="s">
        <v>1</v>
      </c>
      <c r="L392" s="108" t="s">
        <v>436</v>
      </c>
      <c r="M392" s="109">
        <v>45443</v>
      </c>
      <c r="N392" s="109">
        <v>45504</v>
      </c>
      <c r="O392" s="110" t="s">
        <v>445</v>
      </c>
      <c r="P392" s="2" t="str">
        <f>_xlfn.XLOOKUP(A392,'[29]completed audits GR APP'!B:B,'[29]completed audits GR APP'!E:E)</f>
        <v>Public entities</v>
      </c>
      <c r="Q392" s="111" t="s">
        <v>441</v>
      </c>
      <c r="R392" s="2">
        <f>COUNTIFS('[29]CM findings'!A:A,A392,'[29]CM findings'!H:H,116)</f>
        <v>0</v>
      </c>
      <c r="S392" s="2">
        <v>1</v>
      </c>
      <c r="T392" s="2">
        <f>_xlfn.XLOOKUP(A392,'[29]completed audits GR APP'!B:B,'[29]completed audits GR APP'!B:B)</f>
        <v>429</v>
      </c>
      <c r="W392" s="2" t="e">
        <f>_xlfn.XLOOKUP(A392,'[29]KSD auditees'!A:A,'[29]KSD auditees'!A:A)</f>
        <v>#N/A</v>
      </c>
    </row>
    <row r="393" spans="1:23" ht="27" customHeight="1" x14ac:dyDescent="0.25">
      <c r="A393" s="104">
        <v>435</v>
      </c>
      <c r="B393" s="105" t="s">
        <v>800</v>
      </c>
      <c r="C393" s="106" t="s">
        <v>323</v>
      </c>
      <c r="D393" s="107" t="s">
        <v>1</v>
      </c>
      <c r="E393" s="107"/>
      <c r="F393" s="89" t="s">
        <v>436</v>
      </c>
      <c r="G393" s="89" t="s">
        <v>437</v>
      </c>
      <c r="H393" s="89" t="s">
        <v>737</v>
      </c>
      <c r="I393" s="89" t="s">
        <v>1</v>
      </c>
      <c r="J393" s="89" t="s">
        <v>209</v>
      </c>
      <c r="K393" s="89" t="s">
        <v>1</v>
      </c>
      <c r="L393" s="108" t="s">
        <v>436</v>
      </c>
      <c r="M393" s="109">
        <v>45443</v>
      </c>
      <c r="N393" s="109">
        <v>45504</v>
      </c>
      <c r="O393" s="110" t="s">
        <v>453</v>
      </c>
      <c r="P393" s="2" t="str">
        <f>_xlfn.XLOOKUP(A393,'[29]completed audits GR APP'!B:B,'[29]completed audits GR APP'!E:E)</f>
        <v>Public entities</v>
      </c>
      <c r="Q393" s="111" t="s">
        <v>441</v>
      </c>
      <c r="R393" s="2">
        <f>COUNTIFS('[29]CM findings'!A:A,A393,'[29]CM findings'!H:H,116)</f>
        <v>0</v>
      </c>
      <c r="S393" s="2">
        <v>1</v>
      </c>
      <c r="T393" s="2">
        <f>_xlfn.XLOOKUP(A393,'[29]completed audits GR APP'!B:B,'[29]completed audits GR APP'!B:B)</f>
        <v>435</v>
      </c>
      <c r="W393" s="2" t="e">
        <f>_xlfn.XLOOKUP(A393,'[29]KSD auditees'!A:A,'[29]KSD auditees'!A:A)</f>
        <v>#N/A</v>
      </c>
    </row>
    <row r="394" spans="1:23" ht="26.25" customHeight="1" x14ac:dyDescent="0.25">
      <c r="A394" s="104">
        <v>1445</v>
      </c>
      <c r="B394" s="105" t="s">
        <v>801</v>
      </c>
      <c r="C394" s="106" t="s">
        <v>502</v>
      </c>
      <c r="D394" s="107" t="s">
        <v>1</v>
      </c>
      <c r="E394" s="107"/>
      <c r="F394" s="89" t="s">
        <v>436</v>
      </c>
      <c r="G394" s="89" t="s">
        <v>437</v>
      </c>
      <c r="H394" s="89" t="s">
        <v>737</v>
      </c>
      <c r="I394" s="89" t="s">
        <v>209</v>
      </c>
      <c r="J394" s="89" t="s">
        <v>209</v>
      </c>
      <c r="K394" s="89" t="s">
        <v>1</v>
      </c>
      <c r="L394" s="108" t="s">
        <v>436</v>
      </c>
      <c r="M394" s="109">
        <v>45443</v>
      </c>
      <c r="N394" s="109">
        <v>45504</v>
      </c>
      <c r="O394" s="110" t="s">
        <v>445</v>
      </c>
      <c r="P394" s="2" t="e">
        <f>_xlfn.XLOOKUP(A394,'[29]completed audits GR APP'!B:B,'[29]completed audits GR APP'!E:E)</f>
        <v>#N/A</v>
      </c>
      <c r="R394" s="2">
        <f>COUNTIFS('[29]CM findings'!A:A,A394,'[29]CM findings'!H:H,116)</f>
        <v>0</v>
      </c>
      <c r="T394" s="2" t="e">
        <f>_xlfn.XLOOKUP(A394,'[29]completed audits GR APP'!B:B,'[29]completed audits GR APP'!B:B)</f>
        <v>#N/A</v>
      </c>
      <c r="W394" s="2" t="e">
        <f>_xlfn.XLOOKUP(A394,'[29]KSD auditees'!A:A,'[29]KSD auditees'!A:A)</f>
        <v>#N/A</v>
      </c>
    </row>
    <row r="395" spans="1:23" ht="26.25" customHeight="1" x14ac:dyDescent="0.25">
      <c r="A395" s="104">
        <v>450</v>
      </c>
      <c r="B395" s="105" t="s">
        <v>802</v>
      </c>
      <c r="C395" s="106" t="s">
        <v>323</v>
      </c>
      <c r="D395" s="107" t="s">
        <v>1</v>
      </c>
      <c r="E395" s="107"/>
      <c r="F395" s="89" t="s">
        <v>436</v>
      </c>
      <c r="G395" s="89" t="s">
        <v>437</v>
      </c>
      <c r="H395" s="89" t="s">
        <v>737</v>
      </c>
      <c r="I395" s="89" t="s">
        <v>1175</v>
      </c>
      <c r="J395" s="89" t="s">
        <v>739</v>
      </c>
      <c r="K395" s="89" t="s">
        <v>1</v>
      </c>
      <c r="L395" s="108" t="s">
        <v>436</v>
      </c>
      <c r="M395" s="109">
        <v>45443</v>
      </c>
      <c r="N395" s="109">
        <v>45504</v>
      </c>
      <c r="O395" s="110" t="s">
        <v>445</v>
      </c>
      <c r="P395" s="2" t="e">
        <f>_xlfn.XLOOKUP(A395,'[29]completed audits GR APP'!B:B,'[29]completed audits GR APP'!E:E)</f>
        <v>#N/A</v>
      </c>
      <c r="R395" s="2">
        <f>COUNTIFS('[29]CM findings'!A:A,A395,'[29]CM findings'!H:H,116)</f>
        <v>0</v>
      </c>
      <c r="T395" s="2" t="e">
        <f>_xlfn.XLOOKUP(A395,'[29]completed audits GR APP'!B:B,'[29]completed audits GR APP'!B:B)</f>
        <v>#N/A</v>
      </c>
      <c r="W395" s="2" t="e">
        <f>_xlfn.XLOOKUP(A395,'[29]KSD auditees'!A:A,'[29]KSD auditees'!A:A)</f>
        <v>#N/A</v>
      </c>
    </row>
    <row r="396" spans="1:23" ht="27" customHeight="1" x14ac:dyDescent="0.25">
      <c r="A396" s="104">
        <v>451</v>
      </c>
      <c r="B396" s="105" t="s">
        <v>339</v>
      </c>
      <c r="C396" s="106" t="s">
        <v>323</v>
      </c>
      <c r="D396" s="107" t="s">
        <v>1</v>
      </c>
      <c r="E396" s="107"/>
      <c r="F396" s="89" t="s">
        <v>436</v>
      </c>
      <c r="G396" s="89" t="s">
        <v>437</v>
      </c>
      <c r="H396" s="89" t="s">
        <v>737</v>
      </c>
      <c r="I396" s="89" t="s">
        <v>1175</v>
      </c>
      <c r="J396" s="89" t="s">
        <v>739</v>
      </c>
      <c r="K396" s="89" t="s">
        <v>1</v>
      </c>
      <c r="L396" s="108" t="s">
        <v>436</v>
      </c>
      <c r="M396" s="109">
        <v>45443</v>
      </c>
      <c r="N396" s="109">
        <v>45504</v>
      </c>
      <c r="O396" s="110" t="s">
        <v>445</v>
      </c>
      <c r="P396" s="2" t="str">
        <f>_xlfn.XLOOKUP(A396,'[29]completed audits GR APP'!B:B,'[29]completed audits GR APP'!E:E)</f>
        <v>Public entities</v>
      </c>
      <c r="Q396" s="111" t="s">
        <v>441</v>
      </c>
      <c r="R396" s="2">
        <f>COUNTIFS('[29]CM findings'!A:A,A396,'[29]CM findings'!H:H,116)</f>
        <v>0</v>
      </c>
      <c r="S396" s="2">
        <v>1</v>
      </c>
      <c r="T396" s="2">
        <f>_xlfn.XLOOKUP(A396,'[29]completed audits GR APP'!B:B,'[29]completed audits GR APP'!B:B)</f>
        <v>451</v>
      </c>
      <c r="V396" s="2">
        <v>1</v>
      </c>
      <c r="W396" s="2">
        <f>_xlfn.XLOOKUP(A396,'[29]KSD auditees'!A:A,'[29]KSD auditees'!A:A)</f>
        <v>451</v>
      </c>
    </row>
    <row r="397" spans="1:23" ht="19.5" customHeight="1" x14ac:dyDescent="0.25">
      <c r="A397" s="104">
        <v>1173</v>
      </c>
      <c r="B397" s="105" t="s">
        <v>803</v>
      </c>
      <c r="C397" s="106" t="s">
        <v>367</v>
      </c>
      <c r="D397" s="107" t="s">
        <v>1</v>
      </c>
      <c r="E397" s="107"/>
      <c r="F397" s="89" t="s">
        <v>436</v>
      </c>
      <c r="G397" s="89" t="s">
        <v>437</v>
      </c>
      <c r="H397" s="89" t="s">
        <v>737</v>
      </c>
      <c r="I397" s="89" t="s">
        <v>1</v>
      </c>
      <c r="J397" s="89" t="s">
        <v>739</v>
      </c>
      <c r="K397" s="89" t="s">
        <v>1</v>
      </c>
      <c r="L397" s="108" t="s">
        <v>436</v>
      </c>
      <c r="M397" s="109">
        <v>45505</v>
      </c>
      <c r="N397" s="109" t="s">
        <v>1</v>
      </c>
      <c r="O397" s="110" t="s">
        <v>1</v>
      </c>
      <c r="P397" s="2" t="e">
        <f>_xlfn.XLOOKUP(A397,'[29]completed audits GR APP'!B:B,'[29]completed audits GR APP'!E:E)</f>
        <v>#N/A</v>
      </c>
      <c r="R397" s="2">
        <f>COUNTIFS('[29]CM findings'!A:A,A397,'[29]CM findings'!H:H,116)</f>
        <v>0</v>
      </c>
      <c r="T397" s="2" t="e">
        <f>_xlfn.XLOOKUP(A397,'[29]completed audits GR APP'!B:B,'[29]completed audits GR APP'!B:B)</f>
        <v>#N/A</v>
      </c>
      <c r="W397" s="2" t="e">
        <f>_xlfn.XLOOKUP(A397,'[29]KSD auditees'!A:A,'[29]KSD auditees'!A:A)</f>
        <v>#N/A</v>
      </c>
    </row>
    <row r="398" spans="1:23" ht="27" customHeight="1" x14ac:dyDescent="0.25">
      <c r="A398" s="104">
        <v>1384</v>
      </c>
      <c r="B398" s="105" t="s">
        <v>804</v>
      </c>
      <c r="C398" s="106" t="s">
        <v>316</v>
      </c>
      <c r="D398" s="107" t="s">
        <v>1</v>
      </c>
      <c r="E398" s="107"/>
      <c r="F398" s="89" t="s">
        <v>436</v>
      </c>
      <c r="G398" s="89" t="s">
        <v>437</v>
      </c>
      <c r="H398" s="89" t="s">
        <v>737</v>
      </c>
      <c r="I398" s="89" t="s">
        <v>1</v>
      </c>
      <c r="J398" s="89" t="s">
        <v>687</v>
      </c>
      <c r="K398" s="89" t="s">
        <v>1</v>
      </c>
      <c r="L398" s="108" t="s">
        <v>436</v>
      </c>
      <c r="M398" s="109">
        <v>45443</v>
      </c>
      <c r="N398" s="109" t="s">
        <v>1</v>
      </c>
      <c r="O398" s="110" t="s">
        <v>453</v>
      </c>
      <c r="P398" s="2" t="e">
        <f>_xlfn.XLOOKUP(A398,'[29]completed audits GR APP'!B:B,'[29]completed audits GR APP'!E:E)</f>
        <v>#N/A</v>
      </c>
      <c r="R398" s="2">
        <f>COUNTIFS('[29]CM findings'!A:A,A398,'[29]CM findings'!H:H,116)</f>
        <v>0</v>
      </c>
      <c r="T398" s="2" t="e">
        <f>_xlfn.XLOOKUP(A398,'[29]completed audits GR APP'!B:B,'[29]completed audits GR APP'!B:B)</f>
        <v>#N/A</v>
      </c>
      <c r="W398" s="2" t="e">
        <f>_xlfn.XLOOKUP(A398,'[29]KSD auditees'!A:A,'[29]KSD auditees'!A:A)</f>
        <v>#N/A</v>
      </c>
    </row>
    <row r="399" spans="1:23" ht="35.25" customHeight="1" x14ac:dyDescent="0.25">
      <c r="A399" s="104">
        <v>455</v>
      </c>
      <c r="B399" s="105" t="s">
        <v>805</v>
      </c>
      <c r="C399" s="106" t="s">
        <v>323</v>
      </c>
      <c r="D399" s="107" t="s">
        <v>1</v>
      </c>
      <c r="E399" s="107"/>
      <c r="F399" s="89" t="s">
        <v>436</v>
      </c>
      <c r="G399" s="89" t="s">
        <v>437</v>
      </c>
      <c r="H399" s="89" t="s">
        <v>737</v>
      </c>
      <c r="I399" s="89" t="s">
        <v>1</v>
      </c>
      <c r="J399" s="89" t="s">
        <v>762</v>
      </c>
      <c r="K399" s="89" t="s">
        <v>1</v>
      </c>
      <c r="L399" s="108" t="s">
        <v>436</v>
      </c>
      <c r="M399" s="109">
        <v>45443</v>
      </c>
      <c r="N399" s="109">
        <v>45504</v>
      </c>
      <c r="O399" s="110" t="s">
        <v>453</v>
      </c>
      <c r="P399" s="2" t="str">
        <f>_xlfn.XLOOKUP(A399,'[29]completed audits GR APP'!B:B,'[29]completed audits GR APP'!E:E)</f>
        <v>Public entities</v>
      </c>
      <c r="Q399" s="111" t="s">
        <v>441</v>
      </c>
      <c r="R399" s="2">
        <f>COUNTIFS('[29]CM findings'!A:A,A399,'[29]CM findings'!H:H,116)</f>
        <v>0</v>
      </c>
      <c r="S399" s="2">
        <v>1</v>
      </c>
      <c r="T399" s="2">
        <f>_xlfn.XLOOKUP(A399,'[29]completed audits GR APP'!B:B,'[29]completed audits GR APP'!B:B)</f>
        <v>455</v>
      </c>
      <c r="W399" s="2" t="e">
        <f>_xlfn.XLOOKUP(A399,'[29]KSD auditees'!A:A,'[29]KSD auditees'!A:A)</f>
        <v>#N/A</v>
      </c>
    </row>
    <row r="400" spans="1:23" ht="43.5" customHeight="1" x14ac:dyDescent="0.25">
      <c r="A400" s="104">
        <v>470</v>
      </c>
      <c r="B400" s="105" t="s">
        <v>807</v>
      </c>
      <c r="C400" s="106" t="s">
        <v>323</v>
      </c>
      <c r="D400" s="107" t="s">
        <v>1</v>
      </c>
      <c r="E400" s="107"/>
      <c r="F400" s="89" t="s">
        <v>436</v>
      </c>
      <c r="G400" s="89" t="s">
        <v>437</v>
      </c>
      <c r="H400" s="89" t="s">
        <v>737</v>
      </c>
      <c r="I400" s="89" t="s">
        <v>1</v>
      </c>
      <c r="J400" s="89" t="s">
        <v>754</v>
      </c>
      <c r="K400" s="89" t="s">
        <v>1</v>
      </c>
      <c r="L400" s="108" t="s">
        <v>436</v>
      </c>
      <c r="M400" s="109">
        <v>45443</v>
      </c>
      <c r="N400" s="109">
        <v>45504</v>
      </c>
      <c r="O400" s="110" t="s">
        <v>445</v>
      </c>
      <c r="P400" s="2" t="str">
        <f>_xlfn.XLOOKUP(A400,'[29]completed audits GR APP'!B:B,'[29]completed audits GR APP'!E:E)</f>
        <v>Public entities</v>
      </c>
      <c r="Q400" s="111" t="s">
        <v>441</v>
      </c>
      <c r="R400" s="2">
        <f>COUNTIFS('[29]CM findings'!A:A,A400,'[29]CM findings'!H:H,116)</f>
        <v>0</v>
      </c>
      <c r="S400" s="2">
        <v>1</v>
      </c>
      <c r="T400" s="2">
        <f>_xlfn.XLOOKUP(A400,'[29]completed audits GR APP'!B:B,'[29]completed audits GR APP'!B:B)</f>
        <v>470</v>
      </c>
      <c r="W400" s="2" t="e">
        <f>_xlfn.XLOOKUP(A400,'[29]KSD auditees'!A:A,'[29]KSD auditees'!A:A)</f>
        <v>#N/A</v>
      </c>
    </row>
    <row r="401" spans="1:23" ht="18.75" customHeight="1" x14ac:dyDescent="0.25">
      <c r="A401" s="104">
        <v>475</v>
      </c>
      <c r="B401" s="105" t="s">
        <v>808</v>
      </c>
      <c r="C401" s="106" t="s">
        <v>323</v>
      </c>
      <c r="D401" s="107" t="s">
        <v>1</v>
      </c>
      <c r="E401" s="107"/>
      <c r="F401" s="89" t="s">
        <v>436</v>
      </c>
      <c r="G401" s="89" t="s">
        <v>437</v>
      </c>
      <c r="H401" s="89" t="s">
        <v>737</v>
      </c>
      <c r="I401" s="89" t="s">
        <v>1</v>
      </c>
      <c r="J401" s="89" t="s">
        <v>764</v>
      </c>
      <c r="K401" s="89" t="s">
        <v>1</v>
      </c>
      <c r="L401" s="108" t="s">
        <v>436</v>
      </c>
      <c r="M401" s="109">
        <v>45443</v>
      </c>
      <c r="N401" s="109">
        <v>45504</v>
      </c>
      <c r="O401" s="110" t="s">
        <v>26</v>
      </c>
      <c r="P401" s="2" t="str">
        <f>_xlfn.XLOOKUP(A401,'[29]completed audits GR APP'!B:B,'[29]completed audits GR APP'!E:E)</f>
        <v>Public entities</v>
      </c>
      <c r="Q401" s="111" t="s">
        <v>441</v>
      </c>
      <c r="R401" s="2">
        <f>COUNTIFS('[29]CM findings'!A:A,A401,'[29]CM findings'!H:H,116)</f>
        <v>0</v>
      </c>
      <c r="S401" s="2">
        <v>1</v>
      </c>
      <c r="T401" s="2">
        <f>_xlfn.XLOOKUP(A401,'[29]completed audits GR APP'!B:B,'[29]completed audits GR APP'!B:B)</f>
        <v>475</v>
      </c>
      <c r="W401" s="2" t="e">
        <f>_xlfn.XLOOKUP(A401,'[29]KSD auditees'!A:A,'[29]KSD auditees'!A:A)</f>
        <v>#N/A</v>
      </c>
    </row>
    <row r="402" spans="1:23" ht="43.5" customHeight="1" x14ac:dyDescent="0.25">
      <c r="A402" s="104">
        <v>491</v>
      </c>
      <c r="B402" s="105" t="s">
        <v>809</v>
      </c>
      <c r="C402" s="106" t="s">
        <v>312</v>
      </c>
      <c r="D402" s="107" t="s">
        <v>1</v>
      </c>
      <c r="E402" s="107"/>
      <c r="F402" s="89" t="s">
        <v>436</v>
      </c>
      <c r="G402" s="89" t="s">
        <v>437</v>
      </c>
      <c r="H402" s="89" t="s">
        <v>737</v>
      </c>
      <c r="I402" s="89" t="s">
        <v>810</v>
      </c>
      <c r="J402" s="89" t="s">
        <v>809</v>
      </c>
      <c r="K402" s="89" t="s">
        <v>440</v>
      </c>
      <c r="L402" s="108" t="s">
        <v>436</v>
      </c>
      <c r="M402" s="109">
        <v>45443</v>
      </c>
      <c r="N402" s="109">
        <v>45504</v>
      </c>
      <c r="O402" s="110" t="s">
        <v>453</v>
      </c>
      <c r="P402" s="2" t="str">
        <f>_xlfn.XLOOKUP(A402,'[29]completed audits GR APP'!B:B,'[29]completed audits GR APP'!E:E)</f>
        <v>Departments</v>
      </c>
      <c r="Q402" s="111" t="s">
        <v>441</v>
      </c>
      <c r="R402" s="2">
        <f>COUNTIFS('[29]CM findings'!A:A,A402,'[29]CM findings'!H:H,116)</f>
        <v>0</v>
      </c>
      <c r="S402" s="2">
        <v>1</v>
      </c>
      <c r="T402" s="2">
        <f>_xlfn.XLOOKUP(A402,'[29]completed audits GR APP'!B:B,'[29]completed audits GR APP'!B:B)</f>
        <v>491</v>
      </c>
      <c r="W402" s="2" t="e">
        <f>_xlfn.XLOOKUP(A402,'[29]KSD auditees'!A:A,'[29]KSD auditees'!A:A)</f>
        <v>#N/A</v>
      </c>
    </row>
    <row r="403" spans="1:23" ht="19.5" customHeight="1" x14ac:dyDescent="0.25">
      <c r="A403" s="104">
        <v>1575</v>
      </c>
      <c r="B403" s="105" t="s">
        <v>811</v>
      </c>
      <c r="C403" s="106" t="s">
        <v>323</v>
      </c>
      <c r="D403" s="107" t="s">
        <v>1</v>
      </c>
      <c r="E403" s="107"/>
      <c r="F403" s="89" t="s">
        <v>436</v>
      </c>
      <c r="G403" s="89" t="s">
        <v>437</v>
      </c>
      <c r="H403" s="89" t="s">
        <v>737</v>
      </c>
      <c r="I403" s="89" t="s">
        <v>1</v>
      </c>
      <c r="J403" s="89" t="s">
        <v>739</v>
      </c>
      <c r="K403" s="89" t="s">
        <v>1</v>
      </c>
      <c r="L403" s="108" t="s">
        <v>436</v>
      </c>
      <c r="M403" s="109" t="s">
        <v>1</v>
      </c>
      <c r="N403" s="109" t="s">
        <v>1</v>
      </c>
      <c r="O403" s="110" t="s">
        <v>1</v>
      </c>
      <c r="P403" s="2" t="e">
        <f>_xlfn.XLOOKUP(A403,'[29]completed audits GR APP'!B:B,'[29]completed audits GR APP'!E:E)</f>
        <v>#N/A</v>
      </c>
      <c r="R403" s="2">
        <f>COUNTIFS('[29]CM findings'!A:A,A403,'[29]CM findings'!H:H,116)</f>
        <v>0</v>
      </c>
      <c r="T403" s="2" t="e">
        <f>_xlfn.XLOOKUP(A403,'[29]completed audits GR APP'!B:B,'[29]completed audits GR APP'!B:B)</f>
        <v>#N/A</v>
      </c>
      <c r="W403" s="2" t="e">
        <f>_xlfn.XLOOKUP(A403,'[29]KSD auditees'!A:A,'[29]KSD auditees'!A:A)</f>
        <v>#N/A</v>
      </c>
    </row>
    <row r="404" spans="1:23" ht="18.75" customHeight="1" x14ac:dyDescent="0.25">
      <c r="A404" s="104">
        <v>1013</v>
      </c>
      <c r="B404" s="105" t="s">
        <v>812</v>
      </c>
      <c r="C404" s="106" t="s">
        <v>502</v>
      </c>
      <c r="D404" s="107" t="s">
        <v>1</v>
      </c>
      <c r="E404" s="107"/>
      <c r="F404" s="89" t="s">
        <v>436</v>
      </c>
      <c r="G404" s="89" t="s">
        <v>437</v>
      </c>
      <c r="H404" s="89" t="s">
        <v>737</v>
      </c>
      <c r="I404" s="89" t="s">
        <v>1</v>
      </c>
      <c r="J404" s="89" t="s">
        <v>739</v>
      </c>
      <c r="K404" s="89" t="s">
        <v>1</v>
      </c>
      <c r="L404" s="108" t="s">
        <v>436</v>
      </c>
      <c r="M404" s="109" t="s">
        <v>1</v>
      </c>
      <c r="N404" s="109" t="s">
        <v>1</v>
      </c>
      <c r="O404" s="110" t="s">
        <v>1</v>
      </c>
      <c r="P404" s="2" t="e">
        <f>_xlfn.XLOOKUP(A404,'[29]completed audits GR APP'!B:B,'[29]completed audits GR APP'!E:E)</f>
        <v>#N/A</v>
      </c>
      <c r="R404" s="2">
        <f>COUNTIFS('[29]CM findings'!A:A,A404,'[29]CM findings'!H:H,116)</f>
        <v>0</v>
      </c>
      <c r="T404" s="2" t="e">
        <f>_xlfn.XLOOKUP(A404,'[29]completed audits GR APP'!B:B,'[29]completed audits GR APP'!B:B)</f>
        <v>#N/A</v>
      </c>
      <c r="W404" s="2" t="e">
        <f>_xlfn.XLOOKUP(A404,'[29]KSD auditees'!A:A,'[29]KSD auditees'!A:A)</f>
        <v>#N/A</v>
      </c>
    </row>
    <row r="405" spans="1:23" ht="43.5" customHeight="1" x14ac:dyDescent="0.25">
      <c r="A405" s="104">
        <v>60</v>
      </c>
      <c r="B405" s="105" t="s">
        <v>813</v>
      </c>
      <c r="C405" s="106" t="s">
        <v>725</v>
      </c>
      <c r="D405" s="107" t="s">
        <v>1</v>
      </c>
      <c r="E405" s="107"/>
      <c r="F405" s="89" t="s">
        <v>436</v>
      </c>
      <c r="G405" s="89" t="s">
        <v>437</v>
      </c>
      <c r="H405" s="89" t="s">
        <v>737</v>
      </c>
      <c r="I405" s="89" t="s">
        <v>1</v>
      </c>
      <c r="J405" s="89" t="s">
        <v>754</v>
      </c>
      <c r="K405" s="89" t="s">
        <v>1</v>
      </c>
      <c r="L405" s="108" t="s">
        <v>436</v>
      </c>
      <c r="M405" s="109">
        <v>45443</v>
      </c>
      <c r="N405" s="109">
        <v>45504</v>
      </c>
      <c r="O405" s="110" t="s">
        <v>453</v>
      </c>
      <c r="P405" s="2" t="str">
        <f>_xlfn.XLOOKUP(A405,'[29]completed audits GR APP'!B:B,'[29]completed audits GR APP'!E:E)</f>
        <v>Public entities</v>
      </c>
      <c r="Q405" s="111" t="s">
        <v>441</v>
      </c>
      <c r="R405" s="2">
        <f>COUNTIFS('[29]CM findings'!A:A,A405,'[29]CM findings'!H:H,116)</f>
        <v>0</v>
      </c>
      <c r="S405" s="2">
        <v>1</v>
      </c>
      <c r="T405" s="2">
        <f>_xlfn.XLOOKUP(A405,'[29]completed audits GR APP'!B:B,'[29]completed audits GR APP'!B:B)</f>
        <v>60</v>
      </c>
      <c r="W405" s="2" t="e">
        <f>_xlfn.XLOOKUP(A405,'[29]KSD auditees'!A:A,'[29]KSD auditees'!A:A)</f>
        <v>#N/A</v>
      </c>
    </row>
    <row r="406" spans="1:23" ht="51.75" customHeight="1" x14ac:dyDescent="0.25">
      <c r="A406" s="104">
        <v>501</v>
      </c>
      <c r="B406" s="105" t="s">
        <v>760</v>
      </c>
      <c r="C406" s="106" t="s">
        <v>312</v>
      </c>
      <c r="D406" s="107" t="s">
        <v>1</v>
      </c>
      <c r="E406" s="107"/>
      <c r="F406" s="89" t="s">
        <v>436</v>
      </c>
      <c r="G406" s="89" t="s">
        <v>437</v>
      </c>
      <c r="H406" s="89" t="s">
        <v>737</v>
      </c>
      <c r="I406" s="89" t="s">
        <v>759</v>
      </c>
      <c r="J406" s="89" t="s">
        <v>760</v>
      </c>
      <c r="K406" s="89" t="s">
        <v>755</v>
      </c>
      <c r="L406" s="108" t="s">
        <v>436</v>
      </c>
      <c r="M406" s="109">
        <v>45443</v>
      </c>
      <c r="N406" s="109">
        <v>45504</v>
      </c>
      <c r="O406" s="110" t="s">
        <v>453</v>
      </c>
      <c r="P406" s="2" t="str">
        <f>_xlfn.XLOOKUP(A406,'[29]completed audits GR APP'!B:B,'[29]completed audits GR APP'!E:E)</f>
        <v>Departments</v>
      </c>
      <c r="Q406" s="111" t="s">
        <v>441</v>
      </c>
      <c r="R406" s="2">
        <f>COUNTIFS('[29]CM findings'!A:A,A406,'[29]CM findings'!H:H,116)</f>
        <v>0</v>
      </c>
      <c r="S406" s="2">
        <v>1</v>
      </c>
      <c r="T406" s="2">
        <f>_xlfn.XLOOKUP(A406,'[29]completed audits GR APP'!B:B,'[29]completed audits GR APP'!B:B)</f>
        <v>501</v>
      </c>
      <c r="W406" s="2" t="e">
        <f>_xlfn.XLOOKUP(A406,'[29]KSD auditees'!A:A,'[29]KSD auditees'!A:A)</f>
        <v>#N/A</v>
      </c>
    </row>
    <row r="407" spans="1:23" ht="26.25" customHeight="1" x14ac:dyDescent="0.25">
      <c r="A407" s="104">
        <v>1366</v>
      </c>
      <c r="B407" s="105" t="s">
        <v>814</v>
      </c>
      <c r="C407" s="106" t="s">
        <v>502</v>
      </c>
      <c r="D407" s="107" t="s">
        <v>1</v>
      </c>
      <c r="E407" s="107"/>
      <c r="F407" s="89" t="s">
        <v>436</v>
      </c>
      <c r="G407" s="89" t="s">
        <v>437</v>
      </c>
      <c r="H407" s="89" t="s">
        <v>815</v>
      </c>
      <c r="I407" s="89" t="s">
        <v>1</v>
      </c>
      <c r="J407" s="89" t="s">
        <v>1524</v>
      </c>
      <c r="K407" s="89" t="s">
        <v>1</v>
      </c>
      <c r="L407" s="108" t="s">
        <v>436</v>
      </c>
      <c r="M407" s="109">
        <v>45443</v>
      </c>
      <c r="N407" s="109">
        <v>45504</v>
      </c>
      <c r="O407" s="110" t="s">
        <v>445</v>
      </c>
      <c r="P407" s="2" t="e">
        <f>_xlfn.XLOOKUP(A407,'[29]completed audits GR APP'!B:B,'[29]completed audits GR APP'!E:E)</f>
        <v>#N/A</v>
      </c>
      <c r="R407" s="2">
        <f>COUNTIFS('[29]CM findings'!A:A,A407,'[29]CM findings'!H:H,116)</f>
        <v>0</v>
      </c>
      <c r="T407" s="2" t="e">
        <f>_xlfn.XLOOKUP(A407,'[29]completed audits GR APP'!B:B,'[29]completed audits GR APP'!B:B)</f>
        <v>#N/A</v>
      </c>
      <c r="W407" s="2" t="e">
        <f>_xlfn.XLOOKUP(A407,'[29]KSD auditees'!A:A,'[29]KSD auditees'!A:A)</f>
        <v>#N/A</v>
      </c>
    </row>
    <row r="408" spans="1:23" ht="27.75" customHeight="1" x14ac:dyDescent="0.25">
      <c r="A408" s="104">
        <v>18</v>
      </c>
      <c r="B408" s="105" t="s">
        <v>377</v>
      </c>
      <c r="C408" s="106" t="s">
        <v>316</v>
      </c>
      <c r="D408" s="107" t="s">
        <v>1</v>
      </c>
      <c r="E408" s="107"/>
      <c r="F408" s="89" t="s">
        <v>436</v>
      </c>
      <c r="G408" s="89" t="s">
        <v>437</v>
      </c>
      <c r="H408" s="89" t="s">
        <v>815</v>
      </c>
      <c r="I408" s="89" t="s">
        <v>1</v>
      </c>
      <c r="J408" s="89" t="s">
        <v>817</v>
      </c>
      <c r="K408" s="89" t="s">
        <v>1</v>
      </c>
      <c r="L408" s="108" t="s">
        <v>436</v>
      </c>
      <c r="M408" s="109">
        <v>45443</v>
      </c>
      <c r="N408" s="109">
        <v>45504</v>
      </c>
      <c r="O408" s="110" t="s">
        <v>453</v>
      </c>
      <c r="P408" s="2" t="str">
        <f>_xlfn.XLOOKUP(A408,'[29]completed audits GR APP'!B:B,'[29]completed audits GR APP'!E:E)</f>
        <v>Public entities</v>
      </c>
      <c r="Q408" s="111" t="s">
        <v>441</v>
      </c>
      <c r="R408" s="2">
        <f>COUNTIFS('[29]CM findings'!A:A,A408,'[29]CM findings'!H:H,116)</f>
        <v>0</v>
      </c>
      <c r="S408" s="2">
        <v>1</v>
      </c>
      <c r="T408" s="2">
        <f>_xlfn.XLOOKUP(A408,'[29]completed audits GR APP'!B:B,'[29]completed audits GR APP'!B:B)</f>
        <v>18</v>
      </c>
      <c r="V408" s="2">
        <v>1</v>
      </c>
      <c r="W408" s="2">
        <f>_xlfn.XLOOKUP(A408,'[29]KSD auditees'!A:A,'[29]KSD auditees'!A:A)</f>
        <v>18</v>
      </c>
    </row>
    <row r="409" spans="1:23" ht="27" customHeight="1" x14ac:dyDescent="0.25">
      <c r="A409" s="104">
        <v>19</v>
      </c>
      <c r="B409" s="105" t="s">
        <v>818</v>
      </c>
      <c r="C409" s="106" t="s">
        <v>316</v>
      </c>
      <c r="D409" s="107" t="s">
        <v>819</v>
      </c>
      <c r="E409" s="107"/>
      <c r="F409" s="89" t="s">
        <v>436</v>
      </c>
      <c r="G409" s="89" t="s">
        <v>437</v>
      </c>
      <c r="H409" s="89" t="s">
        <v>815</v>
      </c>
      <c r="I409" s="89" t="s">
        <v>1</v>
      </c>
      <c r="J409" s="89" t="s">
        <v>817</v>
      </c>
      <c r="K409" s="89" t="s">
        <v>1</v>
      </c>
      <c r="L409" s="108" t="s">
        <v>436</v>
      </c>
      <c r="M409" s="109">
        <v>45443</v>
      </c>
      <c r="N409" s="109">
        <v>45504</v>
      </c>
      <c r="O409" s="110" t="s">
        <v>445</v>
      </c>
      <c r="P409" s="2" t="e">
        <f>_xlfn.XLOOKUP(A409,'[29]completed audits GR APP'!B:B,'[29]completed audits GR APP'!E:E)</f>
        <v>#N/A</v>
      </c>
      <c r="R409" s="2">
        <f>COUNTIFS('[29]CM findings'!A:A,A409,'[29]CM findings'!H:H,116)</f>
        <v>0</v>
      </c>
      <c r="T409" s="2" t="e">
        <f>_xlfn.XLOOKUP(A409,'[29]completed audits GR APP'!B:B,'[29]completed audits GR APP'!B:B)</f>
        <v>#N/A</v>
      </c>
      <c r="W409" s="2" t="e">
        <f>_xlfn.XLOOKUP(A409,'[29]KSD auditees'!A:A,'[29]KSD auditees'!A:A)</f>
        <v>#N/A</v>
      </c>
    </row>
    <row r="410" spans="1:23" ht="27" customHeight="1" x14ac:dyDescent="0.25">
      <c r="A410" s="104">
        <v>26</v>
      </c>
      <c r="B410" s="105" t="s">
        <v>820</v>
      </c>
      <c r="C410" s="106" t="s">
        <v>323</v>
      </c>
      <c r="D410" s="107" t="s">
        <v>1</v>
      </c>
      <c r="E410" s="107"/>
      <c r="F410" s="89" t="s">
        <v>436</v>
      </c>
      <c r="G410" s="89" t="s">
        <v>437</v>
      </c>
      <c r="H410" s="89" t="s">
        <v>815</v>
      </c>
      <c r="I410" s="89" t="s">
        <v>1</v>
      </c>
      <c r="J410" s="89" t="s">
        <v>1530</v>
      </c>
      <c r="K410" s="89" t="s">
        <v>1</v>
      </c>
      <c r="L410" s="108" t="s">
        <v>436</v>
      </c>
      <c r="M410" s="109">
        <v>45443</v>
      </c>
      <c r="N410" s="109">
        <v>45505</v>
      </c>
      <c r="O410" s="110" t="s">
        <v>26</v>
      </c>
      <c r="P410" s="2" t="e">
        <f>_xlfn.XLOOKUP(A410,'[29]completed audits GR APP'!B:B,'[29]completed audits GR APP'!E:E)</f>
        <v>#N/A</v>
      </c>
      <c r="R410" s="2">
        <f>COUNTIFS('[29]CM findings'!A:A,A410,'[29]CM findings'!H:H,116)</f>
        <v>0</v>
      </c>
      <c r="T410" s="2" t="e">
        <f>_xlfn.XLOOKUP(A410,'[29]completed audits GR APP'!B:B,'[29]completed audits GR APP'!B:B)</f>
        <v>#N/A</v>
      </c>
      <c r="W410" s="2" t="e">
        <f>_xlfn.XLOOKUP(A410,'[29]KSD auditees'!A:A,'[29]KSD auditees'!A:A)</f>
        <v>#N/A</v>
      </c>
    </row>
    <row r="411" spans="1:23" ht="27.75" customHeight="1" x14ac:dyDescent="0.25">
      <c r="A411" s="104">
        <v>1506</v>
      </c>
      <c r="B411" s="105" t="s">
        <v>1618</v>
      </c>
      <c r="C411" s="106" t="s">
        <v>502</v>
      </c>
      <c r="D411" s="107" t="s">
        <v>1</v>
      </c>
      <c r="E411" s="107"/>
      <c r="F411" s="89" t="s">
        <v>436</v>
      </c>
      <c r="G411" s="89" t="s">
        <v>437</v>
      </c>
      <c r="H411" s="89" t="s">
        <v>815</v>
      </c>
      <c r="I411" s="89" t="s">
        <v>1</v>
      </c>
      <c r="J411" s="89" t="s">
        <v>687</v>
      </c>
      <c r="K411" s="89" t="s">
        <v>1</v>
      </c>
      <c r="L411" s="108" t="s">
        <v>436</v>
      </c>
      <c r="M411" s="109" t="s">
        <v>1</v>
      </c>
      <c r="N411" s="109" t="s">
        <v>1</v>
      </c>
      <c r="O411" s="110" t="s">
        <v>1</v>
      </c>
      <c r="P411" s="2" t="e">
        <f>_xlfn.XLOOKUP(A411,'[29]completed audits GR APP'!B:B,'[29]completed audits GR APP'!E:E)</f>
        <v>#N/A</v>
      </c>
      <c r="R411" s="2">
        <f>COUNTIFS('[29]CM findings'!A:A,A411,'[29]CM findings'!H:H,116)</f>
        <v>0</v>
      </c>
      <c r="T411" s="2" t="e">
        <f>_xlfn.XLOOKUP(A411,'[29]completed audits GR APP'!B:B,'[29]completed audits GR APP'!B:B)</f>
        <v>#N/A</v>
      </c>
      <c r="W411" s="2" t="e">
        <f>_xlfn.XLOOKUP(A411,'[29]KSD auditees'!A:A,'[29]KSD auditees'!A:A)</f>
        <v>#N/A</v>
      </c>
    </row>
    <row r="412" spans="1:23" ht="26.25" customHeight="1" x14ac:dyDescent="0.25">
      <c r="A412" s="104">
        <v>53</v>
      </c>
      <c r="B412" s="105" t="s">
        <v>821</v>
      </c>
      <c r="C412" s="106" t="s">
        <v>367</v>
      </c>
      <c r="D412" s="107" t="s">
        <v>1</v>
      </c>
      <c r="E412" s="107"/>
      <c r="F412" s="89" t="s">
        <v>436</v>
      </c>
      <c r="G412" s="89" t="s">
        <v>437</v>
      </c>
      <c r="H412" s="89" t="s">
        <v>815</v>
      </c>
      <c r="I412" s="89" t="s">
        <v>1</v>
      </c>
      <c r="J412" s="89" t="s">
        <v>1524</v>
      </c>
      <c r="K412" s="89" t="s">
        <v>1</v>
      </c>
      <c r="L412" s="108" t="s">
        <v>436</v>
      </c>
      <c r="M412" s="109">
        <v>45443</v>
      </c>
      <c r="N412" s="109">
        <v>45504</v>
      </c>
      <c r="O412" s="110" t="s">
        <v>445</v>
      </c>
      <c r="P412" s="2" t="str">
        <f>_xlfn.XLOOKUP(A412,'[29]completed audits GR APP'!B:B,'[29]completed audits GR APP'!E:E)</f>
        <v>Public entities</v>
      </c>
      <c r="Q412" s="111" t="s">
        <v>441</v>
      </c>
      <c r="R412" s="2">
        <f>COUNTIFS('[29]CM findings'!A:A,A412,'[29]CM findings'!H:H,116)</f>
        <v>0</v>
      </c>
      <c r="S412" s="2">
        <v>1</v>
      </c>
      <c r="T412" s="2">
        <f>_xlfn.XLOOKUP(A412,'[29]completed audits GR APP'!B:B,'[29]completed audits GR APP'!B:B)</f>
        <v>53</v>
      </c>
      <c r="W412" s="2" t="e">
        <f>_xlfn.XLOOKUP(A412,'[29]KSD auditees'!A:A,'[29]KSD auditees'!A:A)</f>
        <v>#N/A</v>
      </c>
    </row>
    <row r="413" spans="1:23" ht="27" customHeight="1" x14ac:dyDescent="0.25">
      <c r="A413" s="104">
        <v>1394</v>
      </c>
      <c r="B413" s="105" t="s">
        <v>822</v>
      </c>
      <c r="C413" s="106" t="s">
        <v>367</v>
      </c>
      <c r="D413" s="107" t="s">
        <v>1</v>
      </c>
      <c r="E413" s="107"/>
      <c r="F413" s="89" t="s">
        <v>436</v>
      </c>
      <c r="G413" s="89" t="s">
        <v>437</v>
      </c>
      <c r="H413" s="89" t="s">
        <v>815</v>
      </c>
      <c r="I413" s="89" t="s">
        <v>1</v>
      </c>
      <c r="J413" s="89" t="s">
        <v>1524</v>
      </c>
      <c r="K413" s="89" t="s">
        <v>1</v>
      </c>
      <c r="L413" s="108" t="s">
        <v>436</v>
      </c>
      <c r="M413" s="109">
        <v>45443</v>
      </c>
      <c r="N413" s="109">
        <v>45504</v>
      </c>
      <c r="O413" s="110" t="s">
        <v>445</v>
      </c>
      <c r="P413" s="2" t="e">
        <f>_xlfn.XLOOKUP(A413,'[29]completed audits GR APP'!B:B,'[29]completed audits GR APP'!E:E)</f>
        <v>#N/A</v>
      </c>
      <c r="R413" s="2">
        <f>COUNTIFS('[29]CM findings'!A:A,A413,'[29]CM findings'!H:H,116)</f>
        <v>0</v>
      </c>
      <c r="T413" s="2" t="e">
        <f>_xlfn.XLOOKUP(A413,'[29]completed audits GR APP'!B:B,'[29]completed audits GR APP'!B:B)</f>
        <v>#N/A</v>
      </c>
      <c r="W413" s="2" t="e">
        <f>_xlfn.XLOOKUP(A413,'[29]KSD auditees'!A:A,'[29]KSD auditees'!A:A)</f>
        <v>#N/A</v>
      </c>
    </row>
    <row r="414" spans="1:23" ht="42.75" customHeight="1" x14ac:dyDescent="0.25">
      <c r="A414" s="104">
        <v>68</v>
      </c>
      <c r="B414" s="105" t="s">
        <v>196</v>
      </c>
      <c r="C414" s="106" t="s">
        <v>312</v>
      </c>
      <c r="D414" s="107" t="s">
        <v>1</v>
      </c>
      <c r="E414" s="107"/>
      <c r="F414" s="89" t="s">
        <v>436</v>
      </c>
      <c r="G414" s="89" t="s">
        <v>437</v>
      </c>
      <c r="H414" s="89" t="s">
        <v>815</v>
      </c>
      <c r="I414" s="89" t="s">
        <v>452</v>
      </c>
      <c r="J414" s="89" t="s">
        <v>695</v>
      </c>
      <c r="K414" s="89" t="s">
        <v>717</v>
      </c>
      <c r="L414" s="108" t="s">
        <v>436</v>
      </c>
      <c r="M414" s="109">
        <v>45443</v>
      </c>
      <c r="N414" s="109" t="s">
        <v>1</v>
      </c>
      <c r="O414" s="110" t="s">
        <v>1</v>
      </c>
      <c r="P414" s="2" t="str">
        <f>_xlfn.XLOOKUP(A414,'[29]completed audits GR APP'!B:B,'[29]completed audits GR APP'!E:E)</f>
        <v>Departments</v>
      </c>
      <c r="Q414" s="111" t="s">
        <v>441</v>
      </c>
      <c r="R414" s="2">
        <f>COUNTIFS('[29]CM findings'!A:A,A414,'[29]CM findings'!H:H,116)</f>
        <v>0</v>
      </c>
      <c r="S414" s="2">
        <v>1</v>
      </c>
      <c r="T414" s="2">
        <f>_xlfn.XLOOKUP(A414,'[29]completed audits GR APP'!B:B,'[29]completed audits GR APP'!B:B)</f>
        <v>68</v>
      </c>
      <c r="V414" s="2">
        <v>1</v>
      </c>
      <c r="W414" s="2">
        <f>_xlfn.XLOOKUP(A414,'[29]KSD auditees'!A:A,'[29]KSD auditees'!A:A)</f>
        <v>68</v>
      </c>
    </row>
    <row r="415" spans="1:23" ht="35.25" customHeight="1" x14ac:dyDescent="0.25">
      <c r="A415" s="104">
        <v>69</v>
      </c>
      <c r="B415" s="105" t="s">
        <v>198</v>
      </c>
      <c r="C415" s="106" t="s">
        <v>312</v>
      </c>
      <c r="D415" s="107" t="s">
        <v>1</v>
      </c>
      <c r="E415" s="107"/>
      <c r="F415" s="89" t="s">
        <v>436</v>
      </c>
      <c r="G415" s="89" t="s">
        <v>437</v>
      </c>
      <c r="H415" s="89" t="s">
        <v>815</v>
      </c>
      <c r="I415" s="89" t="s">
        <v>452</v>
      </c>
      <c r="J415" s="89" t="s">
        <v>817</v>
      </c>
      <c r="K415" s="89" t="s">
        <v>717</v>
      </c>
      <c r="L415" s="108" t="s">
        <v>436</v>
      </c>
      <c r="M415" s="109">
        <v>45443</v>
      </c>
      <c r="N415" s="109">
        <v>45504</v>
      </c>
      <c r="O415" s="110" t="s">
        <v>26</v>
      </c>
      <c r="P415" s="2" t="str">
        <f>_xlfn.XLOOKUP(A415,'[29]completed audits GR APP'!B:B,'[29]completed audits GR APP'!E:E)</f>
        <v>Departments</v>
      </c>
      <c r="Q415" s="111" t="s">
        <v>441</v>
      </c>
      <c r="R415" s="2">
        <f>COUNTIFS('[29]CM findings'!A:A,A415,'[29]CM findings'!H:H,116)</f>
        <v>0</v>
      </c>
      <c r="S415" s="2">
        <v>1</v>
      </c>
      <c r="T415" s="2">
        <f>_xlfn.XLOOKUP(A415,'[29]completed audits GR APP'!B:B,'[29]completed audits GR APP'!B:B)</f>
        <v>69</v>
      </c>
      <c r="V415" s="2">
        <v>1</v>
      </c>
      <c r="W415" s="2">
        <f>_xlfn.XLOOKUP(A415,'[29]KSD auditees'!A:A,'[29]KSD auditees'!A:A)</f>
        <v>69</v>
      </c>
    </row>
    <row r="416" spans="1:23" ht="35.25" customHeight="1" x14ac:dyDescent="0.25">
      <c r="A416" s="104">
        <v>1372</v>
      </c>
      <c r="B416" s="105" t="s">
        <v>824</v>
      </c>
      <c r="C416" s="106" t="s">
        <v>312</v>
      </c>
      <c r="D416" s="107" t="s">
        <v>1</v>
      </c>
      <c r="E416" s="107"/>
      <c r="F416" s="89" t="s">
        <v>436</v>
      </c>
      <c r="G416" s="89" t="s">
        <v>437</v>
      </c>
      <c r="H416" s="89" t="s">
        <v>815</v>
      </c>
      <c r="I416" s="89" t="s">
        <v>452</v>
      </c>
      <c r="J416" s="89" t="s">
        <v>817</v>
      </c>
      <c r="K416" s="89" t="s">
        <v>717</v>
      </c>
      <c r="L416" s="108" t="s">
        <v>436</v>
      </c>
      <c r="M416" s="109">
        <v>45443</v>
      </c>
      <c r="N416" s="109">
        <v>45504</v>
      </c>
      <c r="O416" s="110" t="s">
        <v>26</v>
      </c>
      <c r="P416" s="2" t="str">
        <f>_xlfn.XLOOKUP(A416,'[29]completed audits GR APP'!B:B,'[29]completed audits GR APP'!E:E)</f>
        <v>Departments</v>
      </c>
      <c r="Q416" s="111" t="s">
        <v>441</v>
      </c>
      <c r="R416" s="2">
        <f>COUNTIFS('[29]CM findings'!A:A,A416,'[29]CM findings'!H:H,116)</f>
        <v>0</v>
      </c>
      <c r="S416" s="2">
        <v>1</v>
      </c>
      <c r="T416" s="2">
        <f>_xlfn.XLOOKUP(A416,'[29]completed audits GR APP'!B:B,'[29]completed audits GR APP'!B:B)</f>
        <v>1372</v>
      </c>
      <c r="W416" s="2" t="e">
        <f>_xlfn.XLOOKUP(A416,'[29]KSD auditees'!A:A,'[29]KSD auditees'!A:A)</f>
        <v>#N/A</v>
      </c>
    </row>
    <row r="417" spans="1:23" ht="43.5" customHeight="1" x14ac:dyDescent="0.25">
      <c r="A417" s="104">
        <v>85</v>
      </c>
      <c r="B417" s="105" t="s">
        <v>825</v>
      </c>
      <c r="C417" s="106" t="s">
        <v>312</v>
      </c>
      <c r="D417" s="107" t="s">
        <v>1</v>
      </c>
      <c r="E417" s="107"/>
      <c r="F417" s="89" t="s">
        <v>436</v>
      </c>
      <c r="G417" s="89" t="s">
        <v>437</v>
      </c>
      <c r="H417" s="89" t="s">
        <v>815</v>
      </c>
      <c r="I417" s="89" t="s">
        <v>534</v>
      </c>
      <c r="J417" s="89" t="s">
        <v>1524</v>
      </c>
      <c r="K417" s="89" t="s">
        <v>444</v>
      </c>
      <c r="L417" s="108" t="s">
        <v>436</v>
      </c>
      <c r="M417" s="109">
        <v>45443</v>
      </c>
      <c r="N417" s="109">
        <v>45504</v>
      </c>
      <c r="O417" s="110" t="s">
        <v>445</v>
      </c>
      <c r="P417" s="2" t="str">
        <f>_xlfn.XLOOKUP(A417,'[29]completed audits GR APP'!B:B,'[29]completed audits GR APP'!E:E)</f>
        <v>Departments</v>
      </c>
      <c r="Q417" s="111" t="s">
        <v>441</v>
      </c>
      <c r="R417" s="2">
        <f>COUNTIFS('[29]CM findings'!A:A,A417,'[29]CM findings'!H:H,116)</f>
        <v>0</v>
      </c>
      <c r="S417" s="2">
        <v>1</v>
      </c>
      <c r="T417" s="2">
        <f>_xlfn.XLOOKUP(A417,'[29]completed audits GR APP'!B:B,'[29]completed audits GR APP'!B:B)</f>
        <v>85</v>
      </c>
      <c r="W417" s="2" t="e">
        <f>_xlfn.XLOOKUP(A417,'[29]KSD auditees'!A:A,'[29]KSD auditees'!A:A)</f>
        <v>#N/A</v>
      </c>
    </row>
    <row r="418" spans="1:23" ht="43.5" customHeight="1" x14ac:dyDescent="0.25">
      <c r="A418" s="104">
        <v>86</v>
      </c>
      <c r="B418" s="105" t="s">
        <v>202</v>
      </c>
      <c r="C418" s="106" t="s">
        <v>312</v>
      </c>
      <c r="D418" s="107" t="s">
        <v>1</v>
      </c>
      <c r="E418" s="107"/>
      <c r="F418" s="89" t="s">
        <v>436</v>
      </c>
      <c r="G418" s="89" t="s">
        <v>437</v>
      </c>
      <c r="H418" s="89" t="s">
        <v>815</v>
      </c>
      <c r="I418" s="89" t="s">
        <v>463</v>
      </c>
      <c r="J418" s="89" t="s">
        <v>463</v>
      </c>
      <c r="K418" s="89" t="s">
        <v>444</v>
      </c>
      <c r="L418" s="108" t="s">
        <v>436</v>
      </c>
      <c r="M418" s="109">
        <v>45443</v>
      </c>
      <c r="N418" s="109">
        <v>45504</v>
      </c>
      <c r="O418" s="110" t="s">
        <v>453</v>
      </c>
      <c r="P418" s="2" t="str">
        <f>_xlfn.XLOOKUP(A418,'[29]completed audits GR APP'!B:B,'[29]completed audits GR APP'!E:E)</f>
        <v>Departments</v>
      </c>
      <c r="Q418" s="111" t="s">
        <v>441</v>
      </c>
      <c r="R418" s="2">
        <f>COUNTIFS('[29]CM findings'!A:A,A418,'[29]CM findings'!H:H,116)</f>
        <v>0</v>
      </c>
      <c r="S418" s="2">
        <v>1</v>
      </c>
      <c r="T418" s="2">
        <f>_xlfn.XLOOKUP(A418,'[29]completed audits GR APP'!B:B,'[29]completed audits GR APP'!B:B)</f>
        <v>86</v>
      </c>
      <c r="W418" s="2" t="e">
        <f>_xlfn.XLOOKUP(A418,'[29]KSD auditees'!A:A,'[29]KSD auditees'!A:A)</f>
        <v>#N/A</v>
      </c>
    </row>
    <row r="419" spans="1:23" ht="43.5" customHeight="1" x14ac:dyDescent="0.25">
      <c r="A419" s="104">
        <v>1546</v>
      </c>
      <c r="B419" s="105" t="s">
        <v>826</v>
      </c>
      <c r="C419" s="106" t="s">
        <v>312</v>
      </c>
      <c r="D419" s="107" t="s">
        <v>1</v>
      </c>
      <c r="E419" s="107"/>
      <c r="F419" s="89" t="s">
        <v>436</v>
      </c>
      <c r="G419" s="89" t="s">
        <v>437</v>
      </c>
      <c r="H419" s="89" t="s">
        <v>815</v>
      </c>
      <c r="I419" s="89" t="s">
        <v>465</v>
      </c>
      <c r="J419" s="89" t="s">
        <v>1530</v>
      </c>
      <c r="K419" s="89" t="s">
        <v>444</v>
      </c>
      <c r="L419" s="108" t="s">
        <v>436</v>
      </c>
      <c r="M419" s="109">
        <v>45443</v>
      </c>
      <c r="N419" s="109">
        <v>45504</v>
      </c>
      <c r="O419" s="110" t="s">
        <v>453</v>
      </c>
      <c r="P419" s="2" t="str">
        <f>_xlfn.XLOOKUP(A419,'[29]completed audits GR APP'!B:B,'[29]completed audits GR APP'!E:E)</f>
        <v>Departments</v>
      </c>
      <c r="Q419" s="111" t="s">
        <v>441</v>
      </c>
      <c r="R419" s="2">
        <f>COUNTIFS('[29]CM findings'!A:A,A419,'[29]CM findings'!H:H,116)</f>
        <v>0</v>
      </c>
      <c r="S419" s="2">
        <v>1</v>
      </c>
      <c r="T419" s="2">
        <f>_xlfn.XLOOKUP(A419,'[29]completed audits GR APP'!B:B,'[29]completed audits GR APP'!B:B)</f>
        <v>1546</v>
      </c>
      <c r="W419" s="2" t="e">
        <f>_xlfn.XLOOKUP(A419,'[29]KSD auditees'!A:A,'[29]KSD auditees'!A:A)</f>
        <v>#N/A</v>
      </c>
    </row>
    <row r="420" spans="1:23" ht="27.75" customHeight="1" x14ac:dyDescent="0.25">
      <c r="A420" s="104">
        <v>95</v>
      </c>
      <c r="B420" s="105" t="s">
        <v>827</v>
      </c>
      <c r="C420" s="106" t="s">
        <v>502</v>
      </c>
      <c r="D420" s="107" t="s">
        <v>1</v>
      </c>
      <c r="E420" s="107"/>
      <c r="F420" s="89" t="s">
        <v>436</v>
      </c>
      <c r="G420" s="89" t="s">
        <v>437</v>
      </c>
      <c r="H420" s="89" t="s">
        <v>815</v>
      </c>
      <c r="I420" s="89" t="s">
        <v>1</v>
      </c>
      <c r="J420" s="89" t="s">
        <v>463</v>
      </c>
      <c r="K420" s="89" t="s">
        <v>1</v>
      </c>
      <c r="L420" s="108" t="s">
        <v>436</v>
      </c>
      <c r="M420" s="109">
        <v>45443</v>
      </c>
      <c r="N420" s="109">
        <v>45504</v>
      </c>
      <c r="O420" s="110" t="s">
        <v>445</v>
      </c>
      <c r="P420" s="2" t="e">
        <f>_xlfn.XLOOKUP(A420,'[29]completed audits GR APP'!B:B,'[29]completed audits GR APP'!E:E)</f>
        <v>#N/A</v>
      </c>
      <c r="R420" s="2">
        <f>COUNTIFS('[29]CM findings'!A:A,A420,'[29]CM findings'!H:H,116)</f>
        <v>0</v>
      </c>
      <c r="T420" s="2" t="e">
        <f>_xlfn.XLOOKUP(A420,'[29]completed audits GR APP'!B:B,'[29]completed audits GR APP'!B:B)</f>
        <v>#N/A</v>
      </c>
      <c r="W420" s="2" t="e">
        <f>_xlfn.XLOOKUP(A420,'[29]KSD auditees'!A:A,'[29]KSD auditees'!A:A)</f>
        <v>#N/A</v>
      </c>
    </row>
    <row r="421" spans="1:23" ht="26.25" customHeight="1" x14ac:dyDescent="0.25">
      <c r="A421" s="104">
        <v>306</v>
      </c>
      <c r="B421" s="105" t="s">
        <v>828</v>
      </c>
      <c r="C421" s="106" t="s">
        <v>323</v>
      </c>
      <c r="D421" s="107" t="s">
        <v>1</v>
      </c>
      <c r="E421" s="107"/>
      <c r="F421" s="89" t="s">
        <v>436</v>
      </c>
      <c r="G421" s="89" t="s">
        <v>437</v>
      </c>
      <c r="H421" s="89" t="s">
        <v>815</v>
      </c>
      <c r="I421" s="89" t="s">
        <v>1</v>
      </c>
      <c r="J421" s="89" t="s">
        <v>1527</v>
      </c>
      <c r="K421" s="89" t="s">
        <v>1</v>
      </c>
      <c r="L421" s="108" t="s">
        <v>436</v>
      </c>
      <c r="M421" s="109">
        <v>45443</v>
      </c>
      <c r="N421" s="109">
        <v>45504</v>
      </c>
      <c r="O421" s="110" t="s">
        <v>453</v>
      </c>
      <c r="P421" s="2" t="str">
        <f>_xlfn.XLOOKUP(A421,'[29]completed audits GR APP'!B:B,'[29]completed audits GR APP'!E:E)</f>
        <v>Public entities</v>
      </c>
      <c r="Q421" s="111" t="s">
        <v>441</v>
      </c>
      <c r="R421" s="2">
        <f>COUNTIFS('[29]CM findings'!A:A,A421,'[29]CM findings'!H:H,116)</f>
        <v>0</v>
      </c>
      <c r="S421" s="2">
        <v>1</v>
      </c>
      <c r="T421" s="2">
        <f>_xlfn.XLOOKUP(A421,'[29]completed audits GR APP'!B:B,'[29]completed audits GR APP'!B:B)</f>
        <v>306</v>
      </c>
      <c r="W421" s="2" t="e">
        <f>_xlfn.XLOOKUP(A421,'[29]KSD auditees'!A:A,'[29]KSD auditees'!A:A)</f>
        <v>#N/A</v>
      </c>
    </row>
    <row r="422" spans="1:23" ht="27" customHeight="1" x14ac:dyDescent="0.25">
      <c r="A422" s="104">
        <v>129</v>
      </c>
      <c r="B422" s="105" t="s">
        <v>829</v>
      </c>
      <c r="C422" s="106" t="s">
        <v>316</v>
      </c>
      <c r="D422" s="107" t="s">
        <v>819</v>
      </c>
      <c r="E422" s="107"/>
      <c r="F422" s="89" t="s">
        <v>436</v>
      </c>
      <c r="G422" s="89" t="s">
        <v>437</v>
      </c>
      <c r="H422" s="89" t="s">
        <v>815</v>
      </c>
      <c r="I422" s="89" t="s">
        <v>1</v>
      </c>
      <c r="J422" s="89" t="s">
        <v>817</v>
      </c>
      <c r="K422" s="89" t="s">
        <v>1</v>
      </c>
      <c r="L422" s="108" t="s">
        <v>436</v>
      </c>
      <c r="M422" s="109">
        <v>45443</v>
      </c>
      <c r="N422" s="109">
        <v>45504</v>
      </c>
      <c r="O422" s="110" t="s">
        <v>445</v>
      </c>
      <c r="P422" s="2" t="e">
        <f>_xlfn.XLOOKUP(A422,'[29]completed audits GR APP'!B:B,'[29]completed audits GR APP'!E:E)</f>
        <v>#N/A</v>
      </c>
      <c r="R422" s="2">
        <f>COUNTIFS('[29]CM findings'!A:A,A422,'[29]CM findings'!H:H,116)</f>
        <v>0</v>
      </c>
      <c r="T422" s="2" t="e">
        <f>_xlfn.XLOOKUP(A422,'[29]completed audits GR APP'!B:B,'[29]completed audits GR APP'!B:B)</f>
        <v>#N/A</v>
      </c>
      <c r="W422" s="2" t="e">
        <f>_xlfn.XLOOKUP(A422,'[29]KSD auditees'!A:A,'[29]KSD auditees'!A:A)</f>
        <v>#N/A</v>
      </c>
    </row>
    <row r="423" spans="1:23" ht="19.5" customHeight="1" x14ac:dyDescent="0.25">
      <c r="A423" s="104">
        <v>149</v>
      </c>
      <c r="B423" s="105" t="s">
        <v>830</v>
      </c>
      <c r="C423" s="106" t="s">
        <v>323</v>
      </c>
      <c r="D423" s="107" t="s">
        <v>1</v>
      </c>
      <c r="E423" s="107"/>
      <c r="F423" s="89" t="s">
        <v>436</v>
      </c>
      <c r="G423" s="89" t="s">
        <v>437</v>
      </c>
      <c r="H423" s="89" t="s">
        <v>815</v>
      </c>
      <c r="I423" s="89" t="s">
        <v>1</v>
      </c>
      <c r="J423" s="89" t="s">
        <v>1527</v>
      </c>
      <c r="K423" s="89" t="s">
        <v>1</v>
      </c>
      <c r="L423" s="108" t="s">
        <v>436</v>
      </c>
      <c r="M423" s="109">
        <v>45443</v>
      </c>
      <c r="N423" s="109">
        <v>45504</v>
      </c>
      <c r="O423" s="110" t="s">
        <v>26</v>
      </c>
      <c r="P423" s="2" t="str">
        <f>_xlfn.XLOOKUP(A423,'[29]completed audits GR APP'!B:B,'[29]completed audits GR APP'!E:E)</f>
        <v>Public entities</v>
      </c>
      <c r="Q423" s="111" t="s">
        <v>441</v>
      </c>
      <c r="R423" s="2">
        <f>COUNTIFS('[29]CM findings'!A:A,A423,'[29]CM findings'!H:H,116)</f>
        <v>0</v>
      </c>
      <c r="S423" s="2">
        <v>1</v>
      </c>
      <c r="T423" s="2">
        <f>_xlfn.XLOOKUP(A423,'[29]completed audits GR APP'!B:B,'[29]completed audits GR APP'!B:B)</f>
        <v>149</v>
      </c>
      <c r="W423" s="2" t="e">
        <f>_xlfn.XLOOKUP(A423,'[29]KSD auditees'!A:A,'[29]KSD auditees'!A:A)</f>
        <v>#N/A</v>
      </c>
    </row>
    <row r="424" spans="1:23" ht="27" customHeight="1" x14ac:dyDescent="0.25">
      <c r="A424" s="104">
        <v>194</v>
      </c>
      <c r="B424" s="105" t="s">
        <v>831</v>
      </c>
      <c r="C424" s="106" t="s">
        <v>323</v>
      </c>
      <c r="D424" s="107" t="s">
        <v>1</v>
      </c>
      <c r="E424" s="107"/>
      <c r="F424" s="89" t="s">
        <v>436</v>
      </c>
      <c r="G424" s="89" t="s">
        <v>437</v>
      </c>
      <c r="H424" s="89" t="s">
        <v>815</v>
      </c>
      <c r="I424" s="89" t="s">
        <v>1</v>
      </c>
      <c r="J424" s="89" t="s">
        <v>1524</v>
      </c>
      <c r="K424" s="89" t="s">
        <v>1</v>
      </c>
      <c r="L424" s="108" t="s">
        <v>436</v>
      </c>
      <c r="M424" s="109">
        <v>45443</v>
      </c>
      <c r="N424" s="109">
        <v>45504</v>
      </c>
      <c r="O424" s="110" t="s">
        <v>445</v>
      </c>
      <c r="P424" s="2" t="str">
        <f>_xlfn.XLOOKUP(A424,'[29]completed audits GR APP'!B:B,'[29]completed audits GR APP'!E:E)</f>
        <v>Public entities</v>
      </c>
      <c r="Q424" s="111" t="s">
        <v>441</v>
      </c>
      <c r="R424" s="2">
        <f>COUNTIFS('[29]CM findings'!A:A,A424,'[29]CM findings'!H:H,116)</f>
        <v>0</v>
      </c>
      <c r="S424" s="2">
        <v>1</v>
      </c>
      <c r="T424" s="2">
        <f>_xlfn.XLOOKUP(A424,'[29]completed audits GR APP'!B:B,'[29]completed audits GR APP'!B:B)</f>
        <v>194</v>
      </c>
      <c r="W424" s="2" t="e">
        <f>_xlfn.XLOOKUP(A424,'[29]KSD auditees'!A:A,'[29]KSD auditees'!A:A)</f>
        <v>#N/A</v>
      </c>
    </row>
    <row r="425" spans="1:23" ht="26.25" customHeight="1" x14ac:dyDescent="0.25">
      <c r="A425" s="104">
        <v>242</v>
      </c>
      <c r="B425" s="105" t="s">
        <v>832</v>
      </c>
      <c r="C425" s="106" t="s">
        <v>323</v>
      </c>
      <c r="D425" s="107" t="s">
        <v>1</v>
      </c>
      <c r="E425" s="107"/>
      <c r="F425" s="89" t="s">
        <v>436</v>
      </c>
      <c r="G425" s="89" t="s">
        <v>437</v>
      </c>
      <c r="H425" s="89" t="s">
        <v>815</v>
      </c>
      <c r="I425" s="89" t="s">
        <v>1</v>
      </c>
      <c r="J425" s="89" t="s">
        <v>1527</v>
      </c>
      <c r="K425" s="89" t="s">
        <v>1</v>
      </c>
      <c r="L425" s="108" t="s">
        <v>436</v>
      </c>
      <c r="M425" s="109">
        <v>45443</v>
      </c>
      <c r="N425" s="109">
        <v>45504</v>
      </c>
      <c r="O425" s="110" t="s">
        <v>453</v>
      </c>
      <c r="P425" s="2" t="e">
        <f>_xlfn.XLOOKUP(A425,'[29]completed audits GR APP'!B:B,'[29]completed audits GR APP'!E:E)</f>
        <v>#N/A</v>
      </c>
      <c r="R425" s="2">
        <f>COUNTIFS('[29]CM findings'!A:A,A425,'[29]CM findings'!H:H,116)</f>
        <v>0</v>
      </c>
      <c r="T425" s="2" t="e">
        <f>_xlfn.XLOOKUP(A425,'[29]completed audits GR APP'!B:B,'[29]completed audits GR APP'!B:B)</f>
        <v>#N/A</v>
      </c>
      <c r="W425" s="2" t="e">
        <f>_xlfn.XLOOKUP(A425,'[29]KSD auditees'!A:A,'[29]KSD auditees'!A:A)</f>
        <v>#N/A</v>
      </c>
    </row>
    <row r="426" spans="1:23" ht="26.25" customHeight="1" x14ac:dyDescent="0.25">
      <c r="A426" s="104">
        <v>267</v>
      </c>
      <c r="B426" s="105" t="s">
        <v>833</v>
      </c>
      <c r="C426" s="106" t="s">
        <v>323</v>
      </c>
      <c r="D426" s="107" t="s">
        <v>1</v>
      </c>
      <c r="E426" s="107"/>
      <c r="F426" s="89" t="s">
        <v>436</v>
      </c>
      <c r="G426" s="89" t="s">
        <v>437</v>
      </c>
      <c r="H426" s="89" t="s">
        <v>815</v>
      </c>
      <c r="I426" s="89" t="s">
        <v>1</v>
      </c>
      <c r="J426" s="89" t="s">
        <v>1527</v>
      </c>
      <c r="K426" s="89" t="s">
        <v>1</v>
      </c>
      <c r="L426" s="108" t="s">
        <v>436</v>
      </c>
      <c r="M426" s="109">
        <v>45443</v>
      </c>
      <c r="N426" s="109">
        <v>45504</v>
      </c>
      <c r="O426" s="110" t="s">
        <v>453</v>
      </c>
      <c r="P426" s="2" t="e">
        <f>_xlfn.XLOOKUP(A426,'[29]completed audits GR APP'!B:B,'[29]completed audits GR APP'!E:E)</f>
        <v>#N/A</v>
      </c>
      <c r="R426" s="2">
        <f>COUNTIFS('[29]CM findings'!A:A,A426,'[29]CM findings'!H:H,116)</f>
        <v>0</v>
      </c>
      <c r="T426" s="2" t="e">
        <f>_xlfn.XLOOKUP(A426,'[29]completed audits GR APP'!B:B,'[29]completed audits GR APP'!B:B)</f>
        <v>#N/A</v>
      </c>
      <c r="W426" s="2" t="e">
        <f>_xlfn.XLOOKUP(A426,'[29]KSD auditees'!A:A,'[29]KSD auditees'!A:A)</f>
        <v>#N/A</v>
      </c>
    </row>
    <row r="427" spans="1:23" ht="27.75" customHeight="1" x14ac:dyDescent="0.25">
      <c r="A427" s="104">
        <v>269</v>
      </c>
      <c r="B427" s="105" t="s">
        <v>834</v>
      </c>
      <c r="C427" s="106" t="s">
        <v>323</v>
      </c>
      <c r="D427" s="107" t="s">
        <v>1</v>
      </c>
      <c r="E427" s="107"/>
      <c r="F427" s="89" t="s">
        <v>436</v>
      </c>
      <c r="G427" s="89" t="s">
        <v>437</v>
      </c>
      <c r="H427" s="89" t="s">
        <v>815</v>
      </c>
      <c r="I427" s="89" t="s">
        <v>1</v>
      </c>
      <c r="J427" s="89" t="s">
        <v>687</v>
      </c>
      <c r="K427" s="89" t="s">
        <v>1</v>
      </c>
      <c r="L427" s="108" t="s">
        <v>436</v>
      </c>
      <c r="M427" s="109">
        <v>45443</v>
      </c>
      <c r="N427" s="109">
        <v>45504</v>
      </c>
      <c r="O427" s="110" t="s">
        <v>445</v>
      </c>
      <c r="P427" s="2" t="str">
        <f>_xlfn.XLOOKUP(A427,'[29]completed audits GR APP'!B:B,'[29]completed audits GR APP'!E:E)</f>
        <v>Public entities</v>
      </c>
      <c r="Q427" s="111" t="s">
        <v>441</v>
      </c>
      <c r="R427" s="2">
        <f>COUNTIFS('[29]CM findings'!A:A,A427,'[29]CM findings'!H:H,116)</f>
        <v>0</v>
      </c>
      <c r="S427" s="2">
        <v>1</v>
      </c>
      <c r="T427" s="2">
        <f>_xlfn.XLOOKUP(A427,'[29]completed audits GR APP'!B:B,'[29]completed audits GR APP'!B:B)</f>
        <v>269</v>
      </c>
      <c r="W427" s="2" t="e">
        <f>_xlfn.XLOOKUP(A427,'[29]KSD auditees'!A:A,'[29]KSD auditees'!A:A)</f>
        <v>#N/A</v>
      </c>
    </row>
    <row r="428" spans="1:23" ht="27" customHeight="1" x14ac:dyDescent="0.25">
      <c r="A428" s="104">
        <v>270</v>
      </c>
      <c r="B428" s="105" t="s">
        <v>835</v>
      </c>
      <c r="C428" s="106" t="s">
        <v>323</v>
      </c>
      <c r="D428" s="107" t="s">
        <v>1</v>
      </c>
      <c r="E428" s="107"/>
      <c r="F428" s="89" t="s">
        <v>436</v>
      </c>
      <c r="G428" s="89" t="s">
        <v>437</v>
      </c>
      <c r="H428" s="89" t="s">
        <v>815</v>
      </c>
      <c r="I428" s="89" t="s">
        <v>1</v>
      </c>
      <c r="J428" s="89" t="s">
        <v>463</v>
      </c>
      <c r="K428" s="89" t="s">
        <v>1</v>
      </c>
      <c r="L428" s="108" t="s">
        <v>436</v>
      </c>
      <c r="M428" s="109">
        <v>45443</v>
      </c>
      <c r="N428" s="109">
        <v>45504</v>
      </c>
      <c r="O428" s="110" t="s">
        <v>453</v>
      </c>
      <c r="P428" s="2" t="str">
        <f>_xlfn.XLOOKUP(A428,'[29]completed audits GR APP'!B:B,'[29]completed audits GR APP'!E:E)</f>
        <v>Public entities</v>
      </c>
      <c r="Q428" s="111" t="s">
        <v>441</v>
      </c>
      <c r="R428" s="2">
        <f>COUNTIFS('[29]CM findings'!A:A,A428,'[29]CM findings'!H:H,116)</f>
        <v>0</v>
      </c>
      <c r="S428" s="2">
        <v>1</v>
      </c>
      <c r="T428" s="2">
        <f>_xlfn.XLOOKUP(A428,'[29]completed audits GR APP'!B:B,'[29]completed audits GR APP'!B:B)</f>
        <v>270</v>
      </c>
      <c r="W428" s="2" t="e">
        <f>_xlfn.XLOOKUP(A428,'[29]KSD auditees'!A:A,'[29]KSD auditees'!A:A)</f>
        <v>#N/A</v>
      </c>
    </row>
    <row r="429" spans="1:23" ht="43.5" customHeight="1" x14ac:dyDescent="0.25">
      <c r="A429" s="104">
        <v>271</v>
      </c>
      <c r="B429" s="105" t="s">
        <v>836</v>
      </c>
      <c r="C429" s="106" t="s">
        <v>323</v>
      </c>
      <c r="D429" s="107" t="s">
        <v>1</v>
      </c>
      <c r="E429" s="107"/>
      <c r="F429" s="89" t="s">
        <v>436</v>
      </c>
      <c r="G429" s="89" t="s">
        <v>437</v>
      </c>
      <c r="H429" s="89" t="s">
        <v>815</v>
      </c>
      <c r="I429" s="89" t="s">
        <v>1</v>
      </c>
      <c r="J429" s="89" t="s">
        <v>837</v>
      </c>
      <c r="K429" s="89" t="s">
        <v>1</v>
      </c>
      <c r="L429" s="108" t="s">
        <v>436</v>
      </c>
      <c r="M429" s="109">
        <v>45443</v>
      </c>
      <c r="N429" s="109">
        <v>45504</v>
      </c>
      <c r="O429" s="110" t="s">
        <v>445</v>
      </c>
      <c r="P429" s="2" t="e">
        <f>_xlfn.XLOOKUP(A429,'[29]completed audits GR APP'!B:B,'[29]completed audits GR APP'!E:E)</f>
        <v>#N/A</v>
      </c>
      <c r="R429" s="2">
        <f>COUNTIFS('[29]CM findings'!A:A,A429,'[29]CM findings'!H:H,116)</f>
        <v>0</v>
      </c>
      <c r="T429" s="2" t="e">
        <f>_xlfn.XLOOKUP(A429,'[29]completed audits GR APP'!B:B,'[29]completed audits GR APP'!B:B)</f>
        <v>#N/A</v>
      </c>
      <c r="W429" s="2" t="e">
        <f>_xlfn.XLOOKUP(A429,'[29]KSD auditees'!A:A,'[29]KSD auditees'!A:A)</f>
        <v>#N/A</v>
      </c>
    </row>
    <row r="430" spans="1:23" ht="19.5" customHeight="1" x14ac:dyDescent="0.25">
      <c r="A430" s="104">
        <v>276</v>
      </c>
      <c r="B430" s="105" t="s">
        <v>838</v>
      </c>
      <c r="C430" s="106" t="s">
        <v>323</v>
      </c>
      <c r="D430" s="107" t="s">
        <v>1</v>
      </c>
      <c r="E430" s="107"/>
      <c r="F430" s="89" t="s">
        <v>436</v>
      </c>
      <c r="G430" s="89" t="s">
        <v>437</v>
      </c>
      <c r="H430" s="89" t="s">
        <v>815</v>
      </c>
      <c r="I430" s="89" t="s">
        <v>1</v>
      </c>
      <c r="J430" s="89" t="s">
        <v>1527</v>
      </c>
      <c r="K430" s="89" t="s">
        <v>1</v>
      </c>
      <c r="L430" s="108" t="s">
        <v>436</v>
      </c>
      <c r="M430" s="109">
        <v>45443</v>
      </c>
      <c r="N430" s="109">
        <v>45504</v>
      </c>
      <c r="O430" s="110" t="s">
        <v>26</v>
      </c>
      <c r="P430" s="2" t="e">
        <f>_xlfn.XLOOKUP(A430,'[29]completed audits GR APP'!B:B,'[29]completed audits GR APP'!E:E)</f>
        <v>#N/A</v>
      </c>
      <c r="R430" s="2">
        <f>COUNTIFS('[29]CM findings'!A:A,A430,'[29]CM findings'!H:H,116)</f>
        <v>0</v>
      </c>
      <c r="T430" s="2" t="e">
        <f>_xlfn.XLOOKUP(A430,'[29]completed audits GR APP'!B:B,'[29]completed audits GR APP'!B:B)</f>
        <v>#N/A</v>
      </c>
      <c r="W430" s="2" t="e">
        <f>_xlfn.XLOOKUP(A430,'[29]KSD auditees'!A:A,'[29]KSD auditees'!A:A)</f>
        <v>#N/A</v>
      </c>
    </row>
    <row r="431" spans="1:23" ht="19.5" customHeight="1" x14ac:dyDescent="0.25">
      <c r="A431" s="104">
        <v>280</v>
      </c>
      <c r="B431" s="105" t="s">
        <v>839</v>
      </c>
      <c r="C431" s="106" t="s">
        <v>323</v>
      </c>
      <c r="D431" s="107" t="s">
        <v>1</v>
      </c>
      <c r="E431" s="107"/>
      <c r="F431" s="89" t="s">
        <v>436</v>
      </c>
      <c r="G431" s="89" t="s">
        <v>437</v>
      </c>
      <c r="H431" s="89" t="s">
        <v>815</v>
      </c>
      <c r="I431" s="89" t="s">
        <v>1</v>
      </c>
      <c r="J431" s="89" t="s">
        <v>1527</v>
      </c>
      <c r="K431" s="89" t="s">
        <v>1</v>
      </c>
      <c r="L431" s="108" t="s">
        <v>436</v>
      </c>
      <c r="M431" s="109">
        <v>45443</v>
      </c>
      <c r="N431" s="109">
        <v>45504</v>
      </c>
      <c r="O431" s="110" t="s">
        <v>26</v>
      </c>
      <c r="P431" s="2" t="e">
        <f>_xlfn.XLOOKUP(A431,'[29]completed audits GR APP'!B:B,'[29]completed audits GR APP'!E:E)</f>
        <v>#N/A</v>
      </c>
      <c r="R431" s="2">
        <f>COUNTIFS('[29]CM findings'!A:A,A431,'[29]CM findings'!H:H,116)</f>
        <v>0</v>
      </c>
      <c r="T431" s="2" t="e">
        <f>_xlfn.XLOOKUP(A431,'[29]completed audits GR APP'!B:B,'[29]completed audits GR APP'!B:B)</f>
        <v>#N/A</v>
      </c>
      <c r="W431" s="2" t="e">
        <f>_xlfn.XLOOKUP(A431,'[29]KSD auditees'!A:A,'[29]KSD auditees'!A:A)</f>
        <v>#N/A</v>
      </c>
    </row>
    <row r="432" spans="1:23" ht="26.25" customHeight="1" x14ac:dyDescent="0.25">
      <c r="A432" s="104">
        <v>287</v>
      </c>
      <c r="B432" s="105" t="s">
        <v>840</v>
      </c>
      <c r="C432" s="106" t="s">
        <v>323</v>
      </c>
      <c r="D432" s="107" t="s">
        <v>1</v>
      </c>
      <c r="E432" s="107"/>
      <c r="F432" s="89" t="s">
        <v>436</v>
      </c>
      <c r="G432" s="89" t="s">
        <v>437</v>
      </c>
      <c r="H432" s="89" t="s">
        <v>815</v>
      </c>
      <c r="I432" s="89" t="s">
        <v>1</v>
      </c>
      <c r="J432" s="89" t="s">
        <v>1524</v>
      </c>
      <c r="K432" s="89" t="s">
        <v>1</v>
      </c>
      <c r="L432" s="108" t="s">
        <v>436</v>
      </c>
      <c r="M432" s="109">
        <v>45443</v>
      </c>
      <c r="N432" s="109">
        <v>45504</v>
      </c>
      <c r="O432" s="110" t="s">
        <v>445</v>
      </c>
      <c r="P432" s="2" t="str">
        <f>_xlfn.XLOOKUP(A432,'[29]completed audits GR APP'!B:B,'[29]completed audits GR APP'!E:E)</f>
        <v>Public entities</v>
      </c>
      <c r="Q432" s="111" t="s">
        <v>441</v>
      </c>
      <c r="R432" s="2">
        <f>COUNTIFS('[29]CM findings'!A:A,A432,'[29]CM findings'!H:H,116)</f>
        <v>0</v>
      </c>
      <c r="S432" s="2">
        <v>1</v>
      </c>
      <c r="T432" s="2">
        <f>_xlfn.XLOOKUP(A432,'[29]completed audits GR APP'!B:B,'[29]completed audits GR APP'!B:B)</f>
        <v>287</v>
      </c>
      <c r="W432" s="2" t="e">
        <f>_xlfn.XLOOKUP(A432,'[29]KSD auditees'!A:A,'[29]KSD auditees'!A:A)</f>
        <v>#N/A</v>
      </c>
    </row>
    <row r="433" spans="1:23" ht="27.75" customHeight="1" x14ac:dyDescent="0.25">
      <c r="A433" s="104">
        <v>320</v>
      </c>
      <c r="B433" s="105" t="s">
        <v>841</v>
      </c>
      <c r="C433" s="106" t="s">
        <v>316</v>
      </c>
      <c r="D433" s="107" t="s">
        <v>819</v>
      </c>
      <c r="E433" s="107"/>
      <c r="F433" s="89" t="s">
        <v>436</v>
      </c>
      <c r="G433" s="89" t="s">
        <v>437</v>
      </c>
      <c r="H433" s="89" t="s">
        <v>815</v>
      </c>
      <c r="I433" s="89" t="s">
        <v>1</v>
      </c>
      <c r="J433" s="89" t="s">
        <v>817</v>
      </c>
      <c r="K433" s="89" t="s">
        <v>1</v>
      </c>
      <c r="L433" s="108" t="s">
        <v>436</v>
      </c>
      <c r="M433" s="109">
        <v>45443</v>
      </c>
      <c r="N433" s="109">
        <v>45504</v>
      </c>
      <c r="O433" s="110" t="s">
        <v>445</v>
      </c>
      <c r="P433" s="2" t="e">
        <f>_xlfn.XLOOKUP(A433,'[29]completed audits GR APP'!B:B,'[29]completed audits GR APP'!E:E)</f>
        <v>#N/A</v>
      </c>
      <c r="R433" s="2">
        <f>COUNTIFS('[29]CM findings'!A:A,A433,'[29]CM findings'!H:H,116)</f>
        <v>0</v>
      </c>
      <c r="T433" s="2" t="e">
        <f>_xlfn.XLOOKUP(A433,'[29]completed audits GR APP'!B:B,'[29]completed audits GR APP'!B:B)</f>
        <v>#N/A</v>
      </c>
      <c r="W433" s="2" t="e">
        <f>_xlfn.XLOOKUP(A433,'[29]KSD auditees'!A:A,'[29]KSD auditees'!A:A)</f>
        <v>#N/A</v>
      </c>
    </row>
    <row r="434" spans="1:23" ht="26.25" customHeight="1" x14ac:dyDescent="0.25">
      <c r="A434" s="104">
        <v>321</v>
      </c>
      <c r="B434" s="105" t="s">
        <v>842</v>
      </c>
      <c r="C434" s="106" t="s">
        <v>725</v>
      </c>
      <c r="D434" s="107" t="s">
        <v>1</v>
      </c>
      <c r="E434" s="107"/>
      <c r="F434" s="89" t="s">
        <v>436</v>
      </c>
      <c r="G434" s="89" t="s">
        <v>437</v>
      </c>
      <c r="H434" s="89" t="s">
        <v>815</v>
      </c>
      <c r="I434" s="89" t="s">
        <v>1</v>
      </c>
      <c r="J434" s="89" t="s">
        <v>1527</v>
      </c>
      <c r="K434" s="89" t="s">
        <v>1</v>
      </c>
      <c r="L434" s="108" t="s">
        <v>436</v>
      </c>
      <c r="M434" s="109">
        <v>45443</v>
      </c>
      <c r="N434" s="109">
        <v>45520</v>
      </c>
      <c r="O434" s="110" t="s">
        <v>453</v>
      </c>
      <c r="P434" s="2" t="str">
        <f>_xlfn.XLOOKUP(A434,'[29]completed audits GR APP'!B:B,'[29]completed audits GR APP'!E:E)</f>
        <v>Public entities</v>
      </c>
      <c r="Q434" s="111" t="s">
        <v>441</v>
      </c>
      <c r="R434" s="2">
        <f>COUNTIFS('[29]CM findings'!A:A,A434,'[29]CM findings'!H:H,116)</f>
        <v>0</v>
      </c>
      <c r="S434" s="2">
        <v>1</v>
      </c>
      <c r="T434" s="2">
        <f>_xlfn.XLOOKUP(A434,'[29]completed audits GR APP'!B:B,'[29]completed audits GR APP'!B:B)</f>
        <v>321</v>
      </c>
      <c r="W434" s="2" t="e">
        <f>_xlfn.XLOOKUP(A434,'[29]KSD auditees'!A:A,'[29]KSD auditees'!A:A)</f>
        <v>#N/A</v>
      </c>
    </row>
    <row r="435" spans="1:23" ht="27" customHeight="1" x14ac:dyDescent="0.25">
      <c r="A435" s="104">
        <v>418</v>
      </c>
      <c r="B435" s="105" t="s">
        <v>843</v>
      </c>
      <c r="C435" s="106" t="s">
        <v>502</v>
      </c>
      <c r="D435" s="107" t="s">
        <v>1</v>
      </c>
      <c r="E435" s="107"/>
      <c r="F435" s="89" t="s">
        <v>436</v>
      </c>
      <c r="G435" s="89" t="s">
        <v>437</v>
      </c>
      <c r="H435" s="89" t="s">
        <v>815</v>
      </c>
      <c r="I435" s="89" t="s">
        <v>1</v>
      </c>
      <c r="J435" s="89" t="s">
        <v>463</v>
      </c>
      <c r="K435" s="89" t="s">
        <v>1</v>
      </c>
      <c r="L435" s="108" t="s">
        <v>436</v>
      </c>
      <c r="M435" s="109">
        <v>45443</v>
      </c>
      <c r="N435" s="109">
        <v>45504</v>
      </c>
      <c r="O435" s="110" t="s">
        <v>445</v>
      </c>
      <c r="P435" s="2" t="e">
        <f>_xlfn.XLOOKUP(A435,'[29]completed audits GR APP'!B:B,'[29]completed audits GR APP'!E:E)</f>
        <v>#N/A</v>
      </c>
      <c r="R435" s="2">
        <f>COUNTIFS('[29]CM findings'!A:A,A435,'[29]CM findings'!H:H,116)</f>
        <v>0</v>
      </c>
      <c r="T435" s="2" t="e">
        <f>_xlfn.XLOOKUP(A435,'[29]completed audits GR APP'!B:B,'[29]completed audits GR APP'!B:B)</f>
        <v>#N/A</v>
      </c>
      <c r="W435" s="2" t="e">
        <f>_xlfn.XLOOKUP(A435,'[29]KSD auditees'!A:A,'[29]KSD auditees'!A:A)</f>
        <v>#N/A</v>
      </c>
    </row>
    <row r="436" spans="1:23" ht="27.75" customHeight="1" x14ac:dyDescent="0.25">
      <c r="A436" s="104">
        <v>1157</v>
      </c>
      <c r="B436" s="105" t="s">
        <v>844</v>
      </c>
      <c r="C436" s="106" t="s">
        <v>367</v>
      </c>
      <c r="D436" s="107" t="s">
        <v>1</v>
      </c>
      <c r="E436" s="107"/>
      <c r="F436" s="89" t="s">
        <v>436</v>
      </c>
      <c r="G436" s="89" t="s">
        <v>437</v>
      </c>
      <c r="H436" s="89" t="s">
        <v>815</v>
      </c>
      <c r="I436" s="89" t="s">
        <v>1</v>
      </c>
      <c r="J436" s="89" t="s">
        <v>687</v>
      </c>
      <c r="K436" s="89" t="s">
        <v>1</v>
      </c>
      <c r="L436" s="108" t="s">
        <v>436</v>
      </c>
      <c r="M436" s="109">
        <v>45443</v>
      </c>
      <c r="N436" s="109">
        <v>45504</v>
      </c>
      <c r="O436" s="110" t="s">
        <v>453</v>
      </c>
      <c r="P436" s="2" t="e">
        <f>_xlfn.XLOOKUP(A436,'[29]completed audits GR APP'!B:B,'[29]completed audits GR APP'!E:E)</f>
        <v>#N/A</v>
      </c>
      <c r="R436" s="2">
        <f>COUNTIFS('[29]CM findings'!A:A,A436,'[29]CM findings'!H:H,116)</f>
        <v>0</v>
      </c>
      <c r="T436" s="2" t="e">
        <f>_xlfn.XLOOKUP(A436,'[29]completed audits GR APP'!B:B,'[29]completed audits GR APP'!B:B)</f>
        <v>#N/A</v>
      </c>
      <c r="W436" s="2" t="e">
        <f>_xlfn.XLOOKUP(A436,'[29]KSD auditees'!A:A,'[29]KSD auditees'!A:A)</f>
        <v>#N/A</v>
      </c>
    </row>
    <row r="437" spans="1:23" ht="27" customHeight="1" x14ac:dyDescent="0.25">
      <c r="A437" s="104">
        <v>448</v>
      </c>
      <c r="B437" s="105" t="s">
        <v>845</v>
      </c>
      <c r="C437" s="106" t="s">
        <v>502</v>
      </c>
      <c r="D437" s="107" t="s">
        <v>1</v>
      </c>
      <c r="E437" s="107"/>
      <c r="F437" s="89" t="s">
        <v>436</v>
      </c>
      <c r="G437" s="89" t="s">
        <v>437</v>
      </c>
      <c r="H437" s="89" t="s">
        <v>815</v>
      </c>
      <c r="I437" s="89" t="s">
        <v>1</v>
      </c>
      <c r="J437" s="89" t="s">
        <v>817</v>
      </c>
      <c r="K437" s="89" t="s">
        <v>1</v>
      </c>
      <c r="L437" s="108" t="s">
        <v>436</v>
      </c>
      <c r="M437" s="109">
        <v>45443</v>
      </c>
      <c r="N437" s="109">
        <v>45504</v>
      </c>
      <c r="O437" s="110" t="s">
        <v>445</v>
      </c>
      <c r="P437" s="2" t="e">
        <f>_xlfn.XLOOKUP(A437,'[29]completed audits GR APP'!B:B,'[29]completed audits GR APP'!E:E)</f>
        <v>#N/A</v>
      </c>
      <c r="R437" s="2">
        <f>COUNTIFS('[29]CM findings'!A:A,A437,'[29]CM findings'!H:H,116)</f>
        <v>0</v>
      </c>
      <c r="T437" s="2" t="e">
        <f>_xlfn.XLOOKUP(A437,'[29]completed audits GR APP'!B:B,'[29]completed audits GR APP'!B:B)</f>
        <v>#N/A</v>
      </c>
      <c r="W437" s="2" t="e">
        <f>_xlfn.XLOOKUP(A437,'[29]KSD auditees'!A:A,'[29]KSD auditees'!A:A)</f>
        <v>#N/A</v>
      </c>
    </row>
    <row r="438" spans="1:23" ht="27.75" customHeight="1" x14ac:dyDescent="0.25">
      <c r="A438" s="104">
        <v>464</v>
      </c>
      <c r="B438" s="105" t="s">
        <v>846</v>
      </c>
      <c r="C438" s="106" t="s">
        <v>502</v>
      </c>
      <c r="D438" s="107" t="s">
        <v>1</v>
      </c>
      <c r="E438" s="107"/>
      <c r="F438" s="89" t="s">
        <v>436</v>
      </c>
      <c r="G438" s="89" t="s">
        <v>437</v>
      </c>
      <c r="H438" s="89" t="s">
        <v>815</v>
      </c>
      <c r="I438" s="89" t="s">
        <v>1</v>
      </c>
      <c r="J438" s="89" t="s">
        <v>463</v>
      </c>
      <c r="K438" s="89" t="s">
        <v>1</v>
      </c>
      <c r="L438" s="108" t="s">
        <v>436</v>
      </c>
      <c r="M438" s="109">
        <v>45443</v>
      </c>
      <c r="N438" s="109">
        <v>45504</v>
      </c>
      <c r="O438" s="110" t="s">
        <v>445</v>
      </c>
      <c r="P438" s="2" t="e">
        <f>_xlfn.XLOOKUP(A438,'[29]completed audits GR APP'!B:B,'[29]completed audits GR APP'!E:E)</f>
        <v>#N/A</v>
      </c>
      <c r="R438" s="2">
        <f>COUNTIFS('[29]CM findings'!A:A,A438,'[29]CM findings'!H:H,116)</f>
        <v>0</v>
      </c>
      <c r="T438" s="2" t="e">
        <f>_xlfn.XLOOKUP(A438,'[29]completed audits GR APP'!B:B,'[29]completed audits GR APP'!B:B)</f>
        <v>#N/A</v>
      </c>
      <c r="W438" s="2" t="e">
        <f>_xlfn.XLOOKUP(A438,'[29]KSD auditees'!A:A,'[29]KSD auditees'!A:A)</f>
        <v>#N/A</v>
      </c>
    </row>
    <row r="439" spans="1:23" ht="27" customHeight="1" x14ac:dyDescent="0.25">
      <c r="A439" s="104">
        <v>468</v>
      </c>
      <c r="B439" s="105" t="s">
        <v>847</v>
      </c>
      <c r="C439" s="106" t="s">
        <v>367</v>
      </c>
      <c r="D439" s="107" t="s">
        <v>1</v>
      </c>
      <c r="E439" s="107"/>
      <c r="F439" s="89" t="s">
        <v>436</v>
      </c>
      <c r="G439" s="89" t="s">
        <v>437</v>
      </c>
      <c r="H439" s="89" t="s">
        <v>815</v>
      </c>
      <c r="I439" s="89" t="s">
        <v>1</v>
      </c>
      <c r="J439" s="89" t="s">
        <v>687</v>
      </c>
      <c r="K439" s="89" t="s">
        <v>1</v>
      </c>
      <c r="L439" s="108" t="s">
        <v>436</v>
      </c>
      <c r="M439" s="109">
        <v>45443</v>
      </c>
      <c r="N439" s="109">
        <v>45504</v>
      </c>
      <c r="O439" s="110" t="s">
        <v>453</v>
      </c>
      <c r="P439" s="2" t="str">
        <f>_xlfn.XLOOKUP(A439,'[29]completed audits GR APP'!B:B,'[29]completed audits GR APP'!E:E)</f>
        <v>Public entities</v>
      </c>
      <c r="Q439" s="111" t="s">
        <v>441</v>
      </c>
      <c r="R439" s="2">
        <f>COUNTIFS('[29]CM findings'!A:A,A439,'[29]CM findings'!H:H,116)</f>
        <v>0</v>
      </c>
      <c r="S439" s="2">
        <v>1</v>
      </c>
      <c r="T439" s="2">
        <f>_xlfn.XLOOKUP(A439,'[29]completed audits GR APP'!B:B,'[29]completed audits GR APP'!B:B)</f>
        <v>468</v>
      </c>
      <c r="W439" s="2" t="e">
        <f>_xlfn.XLOOKUP(A439,'[29]KSD auditees'!A:A,'[29]KSD auditees'!A:A)</f>
        <v>#N/A</v>
      </c>
    </row>
    <row r="440" spans="1:23" ht="26.25" customHeight="1" x14ac:dyDescent="0.25">
      <c r="A440" s="104">
        <v>1248</v>
      </c>
      <c r="B440" s="105" t="s">
        <v>848</v>
      </c>
      <c r="C440" s="106" t="s">
        <v>323</v>
      </c>
      <c r="D440" s="107" t="s">
        <v>1</v>
      </c>
      <c r="E440" s="107"/>
      <c r="F440" s="89" t="s">
        <v>436</v>
      </c>
      <c r="G440" s="89" t="s">
        <v>437</v>
      </c>
      <c r="H440" s="89" t="s">
        <v>815</v>
      </c>
      <c r="I440" s="89" t="s">
        <v>1</v>
      </c>
      <c r="J440" s="89" t="s">
        <v>1524</v>
      </c>
      <c r="K440" s="89" t="s">
        <v>1</v>
      </c>
      <c r="L440" s="108" t="s">
        <v>436</v>
      </c>
      <c r="M440" s="109">
        <v>45443</v>
      </c>
      <c r="N440" s="109">
        <v>45504</v>
      </c>
      <c r="O440" s="110" t="s">
        <v>445</v>
      </c>
      <c r="P440" s="2" t="e">
        <f>_xlfn.XLOOKUP(A440,'[29]completed audits GR APP'!B:B,'[29]completed audits GR APP'!E:E)</f>
        <v>#N/A</v>
      </c>
      <c r="R440" s="2">
        <f>COUNTIFS('[29]CM findings'!A:A,A440,'[29]CM findings'!H:H,116)</f>
        <v>0</v>
      </c>
      <c r="T440" s="2" t="e">
        <f>_xlfn.XLOOKUP(A440,'[29]completed audits GR APP'!B:B,'[29]completed audits GR APP'!B:B)</f>
        <v>#N/A</v>
      </c>
      <c r="W440" s="2" t="e">
        <f>_xlfn.XLOOKUP(A440,'[29]KSD auditees'!A:A,'[29]KSD auditees'!A:A)</f>
        <v>#N/A</v>
      </c>
    </row>
    <row r="441" spans="1:23" ht="27.75" customHeight="1" x14ac:dyDescent="0.25">
      <c r="A441" s="104">
        <v>474</v>
      </c>
      <c r="B441" s="105" t="s">
        <v>372</v>
      </c>
      <c r="C441" s="106" t="s">
        <v>323</v>
      </c>
      <c r="D441" s="107" t="s">
        <v>1</v>
      </c>
      <c r="E441" s="107"/>
      <c r="F441" s="89" t="s">
        <v>436</v>
      </c>
      <c r="G441" s="89" t="s">
        <v>437</v>
      </c>
      <c r="H441" s="89" t="s">
        <v>815</v>
      </c>
      <c r="I441" s="89" t="s">
        <v>1</v>
      </c>
      <c r="J441" s="89" t="s">
        <v>463</v>
      </c>
      <c r="K441" s="89" t="s">
        <v>1</v>
      </c>
      <c r="L441" s="108" t="s">
        <v>436</v>
      </c>
      <c r="M441" s="109">
        <v>45443</v>
      </c>
      <c r="N441" s="109">
        <v>45519</v>
      </c>
      <c r="O441" s="110" t="s">
        <v>453</v>
      </c>
      <c r="P441" s="2" t="str">
        <f>_xlfn.XLOOKUP(A441,'[29]completed audits GR APP'!B:B,'[29]completed audits GR APP'!E:E)</f>
        <v>Public entities</v>
      </c>
      <c r="Q441" s="111" t="s">
        <v>441</v>
      </c>
      <c r="R441" s="2">
        <f>COUNTIFS('[29]CM findings'!A:A,A441,'[29]CM findings'!H:H,116)</f>
        <v>0</v>
      </c>
      <c r="S441" s="2">
        <v>1</v>
      </c>
      <c r="T441" s="2">
        <f>_xlfn.XLOOKUP(A441,'[29]completed audits GR APP'!B:B,'[29]completed audits GR APP'!B:B)</f>
        <v>474</v>
      </c>
      <c r="V441" s="2">
        <v>1</v>
      </c>
      <c r="W441" s="2">
        <f>_xlfn.XLOOKUP(A441,'[29]KSD auditees'!A:A,'[29]KSD auditees'!A:A)</f>
        <v>474</v>
      </c>
    </row>
    <row r="442" spans="1:23" ht="27" customHeight="1" x14ac:dyDescent="0.25">
      <c r="A442" s="104">
        <v>483</v>
      </c>
      <c r="B442" s="105" t="s">
        <v>849</v>
      </c>
      <c r="C442" s="106" t="s">
        <v>316</v>
      </c>
      <c r="D442" s="107" t="s">
        <v>1</v>
      </c>
      <c r="E442" s="107"/>
      <c r="F442" s="89" t="s">
        <v>436</v>
      </c>
      <c r="G442" s="89" t="s">
        <v>437</v>
      </c>
      <c r="H442" s="89" t="s">
        <v>815</v>
      </c>
      <c r="I442" s="89" t="s">
        <v>1</v>
      </c>
      <c r="J442" s="89" t="s">
        <v>817</v>
      </c>
      <c r="K442" s="89" t="s">
        <v>1</v>
      </c>
      <c r="L442" s="108" t="s">
        <v>436</v>
      </c>
      <c r="M442" s="109">
        <v>45443</v>
      </c>
      <c r="N442" s="109">
        <v>45504</v>
      </c>
      <c r="O442" s="110" t="s">
        <v>445</v>
      </c>
      <c r="P442" s="2" t="e">
        <f>_xlfn.XLOOKUP(A442,'[29]completed audits GR APP'!B:B,'[29]completed audits GR APP'!E:E)</f>
        <v>#N/A</v>
      </c>
      <c r="R442" s="2">
        <f>COUNTIFS('[29]CM findings'!A:A,A442,'[29]CM findings'!H:H,116)</f>
        <v>0</v>
      </c>
      <c r="T442" s="2" t="e">
        <f>_xlfn.XLOOKUP(A442,'[29]completed audits GR APP'!B:B,'[29]completed audits GR APP'!B:B)</f>
        <v>#N/A</v>
      </c>
      <c r="W442" s="2" t="e">
        <f>_xlfn.XLOOKUP(A442,'[29]KSD auditees'!A:A,'[29]KSD auditees'!A:A)</f>
        <v>#N/A</v>
      </c>
    </row>
    <row r="443" spans="1:23" ht="27" customHeight="1" x14ac:dyDescent="0.25">
      <c r="A443" s="104">
        <v>489</v>
      </c>
      <c r="B443" s="105" t="s">
        <v>850</v>
      </c>
      <c r="C443" s="106" t="s">
        <v>502</v>
      </c>
      <c r="D443" s="107" t="s">
        <v>1</v>
      </c>
      <c r="E443" s="107"/>
      <c r="F443" s="89" t="s">
        <v>436</v>
      </c>
      <c r="G443" s="89" t="s">
        <v>437</v>
      </c>
      <c r="H443" s="89" t="s">
        <v>815</v>
      </c>
      <c r="I443" s="89" t="s">
        <v>1</v>
      </c>
      <c r="J443" s="89" t="s">
        <v>463</v>
      </c>
      <c r="K443" s="89" t="s">
        <v>1</v>
      </c>
      <c r="L443" s="108" t="s">
        <v>436</v>
      </c>
      <c r="M443" s="109">
        <v>45443</v>
      </c>
      <c r="N443" s="109">
        <v>45504</v>
      </c>
      <c r="O443" s="110" t="s">
        <v>445</v>
      </c>
      <c r="P443" s="2" t="e">
        <f>_xlfn.XLOOKUP(A443,'[29]completed audits GR APP'!B:B,'[29]completed audits GR APP'!E:E)</f>
        <v>#N/A</v>
      </c>
      <c r="R443" s="2">
        <f>COUNTIFS('[29]CM findings'!A:A,A443,'[29]CM findings'!H:H,116)</f>
        <v>0</v>
      </c>
      <c r="T443" s="2" t="e">
        <f>_xlfn.XLOOKUP(A443,'[29]completed audits GR APP'!B:B,'[29]completed audits GR APP'!B:B)</f>
        <v>#N/A</v>
      </c>
      <c r="W443" s="2" t="e">
        <f>_xlfn.XLOOKUP(A443,'[29]KSD auditees'!A:A,'[29]KSD auditees'!A:A)</f>
        <v>#N/A</v>
      </c>
    </row>
    <row r="444" spans="1:23" ht="27" customHeight="1" x14ac:dyDescent="0.25">
      <c r="A444" s="104">
        <v>490</v>
      </c>
      <c r="B444" s="105" t="s">
        <v>851</v>
      </c>
      <c r="C444" s="106" t="s">
        <v>323</v>
      </c>
      <c r="D444" s="107" t="s">
        <v>1</v>
      </c>
      <c r="E444" s="107"/>
      <c r="F444" s="89" t="s">
        <v>436</v>
      </c>
      <c r="G444" s="89" t="s">
        <v>437</v>
      </c>
      <c r="H444" s="89" t="s">
        <v>815</v>
      </c>
      <c r="I444" s="89" t="s">
        <v>1</v>
      </c>
      <c r="J444" s="89" t="s">
        <v>1527</v>
      </c>
      <c r="K444" s="89" t="s">
        <v>1</v>
      </c>
      <c r="L444" s="108" t="s">
        <v>436</v>
      </c>
      <c r="M444" s="109">
        <v>45443</v>
      </c>
      <c r="N444" s="109">
        <v>45503</v>
      </c>
      <c r="O444" s="110" t="s">
        <v>445</v>
      </c>
      <c r="P444" s="2" t="e">
        <f>_xlfn.XLOOKUP(A444,'[29]completed audits GR APP'!B:B,'[29]completed audits GR APP'!E:E)</f>
        <v>#N/A</v>
      </c>
      <c r="R444" s="2">
        <f>COUNTIFS('[29]CM findings'!A:A,A444,'[29]CM findings'!H:H,116)</f>
        <v>0</v>
      </c>
      <c r="T444" s="2" t="e">
        <f>_xlfn.XLOOKUP(A444,'[29]completed audits GR APP'!B:B,'[29]completed audits GR APP'!B:B)</f>
        <v>#N/A</v>
      </c>
      <c r="W444" s="2" t="e">
        <f>_xlfn.XLOOKUP(A444,'[29]KSD auditees'!A:A,'[29]KSD auditees'!A:A)</f>
        <v>#N/A</v>
      </c>
    </row>
    <row r="445" spans="1:23" ht="26.25" customHeight="1" x14ac:dyDescent="0.25">
      <c r="A445" s="104">
        <v>1249</v>
      </c>
      <c r="B445" s="105" t="s">
        <v>852</v>
      </c>
      <c r="C445" s="106" t="s">
        <v>323</v>
      </c>
      <c r="D445" s="107" t="s">
        <v>1</v>
      </c>
      <c r="E445" s="107"/>
      <c r="F445" s="89" t="s">
        <v>436</v>
      </c>
      <c r="G445" s="89" t="s">
        <v>437</v>
      </c>
      <c r="H445" s="89" t="s">
        <v>815</v>
      </c>
      <c r="I445" s="89" t="s">
        <v>1</v>
      </c>
      <c r="J445" s="89" t="s">
        <v>1524</v>
      </c>
      <c r="K445" s="89" t="s">
        <v>1</v>
      </c>
      <c r="L445" s="108" t="s">
        <v>436</v>
      </c>
      <c r="M445" s="109">
        <v>45443</v>
      </c>
      <c r="N445" s="109">
        <v>45504</v>
      </c>
      <c r="O445" s="110" t="s">
        <v>453</v>
      </c>
      <c r="P445" s="2" t="e">
        <f>_xlfn.XLOOKUP(A445,'[29]completed audits GR APP'!B:B,'[29]completed audits GR APP'!E:E)</f>
        <v>#N/A</v>
      </c>
      <c r="R445" s="2">
        <f>COUNTIFS('[29]CM findings'!A:A,A445,'[29]CM findings'!H:H,116)</f>
        <v>0</v>
      </c>
      <c r="T445" s="2" t="e">
        <f>_xlfn.XLOOKUP(A445,'[29]completed audits GR APP'!B:B,'[29]completed audits GR APP'!B:B)</f>
        <v>#N/A</v>
      </c>
      <c r="W445" s="2" t="e">
        <f>_xlfn.XLOOKUP(A445,'[29]KSD auditees'!A:A,'[29]KSD auditees'!A:A)</f>
        <v>#N/A</v>
      </c>
    </row>
    <row r="446" spans="1:23" ht="43.5" customHeight="1" x14ac:dyDescent="0.25">
      <c r="A446" s="104">
        <v>1117</v>
      </c>
      <c r="B446" s="105" t="s">
        <v>853</v>
      </c>
      <c r="C446" s="106" t="s">
        <v>316</v>
      </c>
      <c r="D446" s="107" t="s">
        <v>1</v>
      </c>
      <c r="E446" s="107"/>
      <c r="F446" s="89" t="s">
        <v>436</v>
      </c>
      <c r="G446" s="89" t="s">
        <v>437</v>
      </c>
      <c r="H446" s="89" t="s">
        <v>854</v>
      </c>
      <c r="I446" s="89" t="s">
        <v>1</v>
      </c>
      <c r="J446" s="89" t="s">
        <v>837</v>
      </c>
      <c r="K446" s="89" t="s">
        <v>1</v>
      </c>
      <c r="L446" s="108" t="s">
        <v>436</v>
      </c>
      <c r="M446" s="109">
        <v>45443</v>
      </c>
      <c r="N446" s="109" t="s">
        <v>1</v>
      </c>
      <c r="O446" s="110" t="s">
        <v>1</v>
      </c>
      <c r="P446" s="2" t="e">
        <f>_xlfn.XLOOKUP(A446,'[29]completed audits GR APP'!B:B,'[29]completed audits GR APP'!E:E)</f>
        <v>#N/A</v>
      </c>
      <c r="R446" s="2">
        <f>COUNTIFS('[29]CM findings'!A:A,A446,'[29]CM findings'!H:H,116)</f>
        <v>0</v>
      </c>
      <c r="T446" s="2" t="e">
        <f>_xlfn.XLOOKUP(A446,'[29]completed audits GR APP'!B:B,'[29]completed audits GR APP'!B:B)</f>
        <v>#N/A</v>
      </c>
      <c r="W446" s="2" t="e">
        <f>_xlfn.XLOOKUP(A446,'[29]KSD auditees'!A:A,'[29]KSD auditees'!A:A)</f>
        <v>#N/A</v>
      </c>
    </row>
    <row r="447" spans="1:23" ht="35.25" customHeight="1" x14ac:dyDescent="0.25">
      <c r="A447" s="104">
        <v>1407</v>
      </c>
      <c r="B447" s="105" t="s">
        <v>855</v>
      </c>
      <c r="C447" s="106" t="s">
        <v>312</v>
      </c>
      <c r="D447" s="107" t="s">
        <v>1</v>
      </c>
      <c r="E447" s="107"/>
      <c r="F447" s="89" t="s">
        <v>436</v>
      </c>
      <c r="G447" s="89" t="s">
        <v>437</v>
      </c>
      <c r="H447" s="89" t="s">
        <v>854</v>
      </c>
      <c r="I447" s="89" t="s">
        <v>452</v>
      </c>
      <c r="J447" s="89" t="s">
        <v>856</v>
      </c>
      <c r="K447" s="89" t="s">
        <v>717</v>
      </c>
      <c r="L447" s="108" t="s">
        <v>436</v>
      </c>
      <c r="M447" s="109">
        <v>45443</v>
      </c>
      <c r="N447" s="109">
        <v>45503</v>
      </c>
      <c r="O447" s="110" t="s">
        <v>445</v>
      </c>
      <c r="P447" s="2" t="str">
        <f>_xlfn.XLOOKUP(A447,'[29]completed audits GR APP'!B:B,'[29]completed audits GR APP'!E:E)</f>
        <v>Departments</v>
      </c>
      <c r="Q447" s="111" t="s">
        <v>441</v>
      </c>
      <c r="R447" s="2">
        <f>COUNTIFS('[29]CM findings'!A:A,A447,'[29]CM findings'!H:H,116)</f>
        <v>0</v>
      </c>
      <c r="S447" s="2">
        <v>1</v>
      </c>
      <c r="T447" s="2">
        <f>_xlfn.XLOOKUP(A447,'[29]completed audits GR APP'!B:B,'[29]completed audits GR APP'!B:B)</f>
        <v>1407</v>
      </c>
      <c r="W447" s="2" t="e">
        <f>_xlfn.XLOOKUP(A447,'[29]KSD auditees'!A:A,'[29]KSD auditees'!A:A)</f>
        <v>#N/A</v>
      </c>
    </row>
    <row r="448" spans="1:23" ht="27" customHeight="1" x14ac:dyDescent="0.25">
      <c r="A448" s="104">
        <v>52</v>
      </c>
      <c r="B448" s="105" t="s">
        <v>857</v>
      </c>
      <c r="C448" s="106" t="s">
        <v>323</v>
      </c>
      <c r="D448" s="107" t="s">
        <v>1</v>
      </c>
      <c r="E448" s="107"/>
      <c r="F448" s="89" t="s">
        <v>436</v>
      </c>
      <c r="G448" s="89" t="s">
        <v>437</v>
      </c>
      <c r="H448" s="89" t="s">
        <v>854</v>
      </c>
      <c r="I448" s="89" t="s">
        <v>1</v>
      </c>
      <c r="J448" s="89" t="s">
        <v>151</v>
      </c>
      <c r="K448" s="89" t="s">
        <v>1</v>
      </c>
      <c r="L448" s="108" t="s">
        <v>436</v>
      </c>
      <c r="M448" s="109">
        <v>45443</v>
      </c>
      <c r="N448" s="109">
        <v>45504</v>
      </c>
      <c r="O448" s="110" t="s">
        <v>453</v>
      </c>
      <c r="P448" s="2" t="e">
        <f>_xlfn.XLOOKUP(A448,'[29]completed audits GR APP'!B:B,'[29]completed audits GR APP'!E:E)</f>
        <v>#N/A</v>
      </c>
      <c r="R448" s="2">
        <f>COUNTIFS('[29]CM findings'!A:A,A448,'[29]CM findings'!H:H,116)</f>
        <v>0</v>
      </c>
      <c r="T448" s="2" t="e">
        <f>_xlfn.XLOOKUP(A448,'[29]completed audits GR APP'!B:B,'[29]completed audits GR APP'!B:B)</f>
        <v>#N/A</v>
      </c>
      <c r="W448" s="2" t="e">
        <f>_xlfn.XLOOKUP(A448,'[29]KSD auditees'!A:A,'[29]KSD auditees'!A:A)</f>
        <v>#N/A</v>
      </c>
    </row>
    <row r="449" spans="1:23" ht="43.5" customHeight="1" x14ac:dyDescent="0.25">
      <c r="A449" s="104">
        <v>1551</v>
      </c>
      <c r="B449" s="105" t="s">
        <v>858</v>
      </c>
      <c r="C449" s="106" t="s">
        <v>312</v>
      </c>
      <c r="D449" s="107" t="s">
        <v>1</v>
      </c>
      <c r="E449" s="107"/>
      <c r="F449" s="89" t="s">
        <v>436</v>
      </c>
      <c r="G449" s="89" t="s">
        <v>437</v>
      </c>
      <c r="H449" s="89" t="s">
        <v>854</v>
      </c>
      <c r="I449" s="89" t="s">
        <v>1</v>
      </c>
      <c r="J449" s="89" t="s">
        <v>837</v>
      </c>
      <c r="K449" s="89" t="s">
        <v>440</v>
      </c>
      <c r="L449" s="108" t="s">
        <v>436</v>
      </c>
      <c r="M449" s="109">
        <v>45443</v>
      </c>
      <c r="N449" s="109">
        <v>45504</v>
      </c>
      <c r="O449" s="110" t="s">
        <v>445</v>
      </c>
      <c r="P449" s="2" t="str">
        <f>_xlfn.XLOOKUP(A449,'[29]completed audits GR APP'!B:B,'[29]completed audits GR APP'!E:E)</f>
        <v>Departments</v>
      </c>
      <c r="Q449" s="111" t="s">
        <v>441</v>
      </c>
      <c r="R449" s="2">
        <f>COUNTIFS('[29]CM findings'!A:A,A449,'[29]CM findings'!H:H,116)</f>
        <v>0</v>
      </c>
      <c r="S449" s="2">
        <v>1</v>
      </c>
      <c r="T449" s="2">
        <f>_xlfn.XLOOKUP(A449,'[29]completed audits GR APP'!B:B,'[29]completed audits GR APP'!B:B)</f>
        <v>1551</v>
      </c>
      <c r="W449" s="2" t="e">
        <f>_xlfn.XLOOKUP(A449,'[29]KSD auditees'!A:A,'[29]KSD auditees'!A:A)</f>
        <v>#N/A</v>
      </c>
    </row>
    <row r="450" spans="1:23" ht="42.75" customHeight="1" x14ac:dyDescent="0.25">
      <c r="A450" s="104">
        <v>1225</v>
      </c>
      <c r="B450" s="105" t="s">
        <v>134</v>
      </c>
      <c r="C450" s="106" t="s">
        <v>312</v>
      </c>
      <c r="D450" s="107" t="s">
        <v>1</v>
      </c>
      <c r="E450" s="107"/>
      <c r="F450" s="89" t="s">
        <v>436</v>
      </c>
      <c r="G450" s="89" t="s">
        <v>437</v>
      </c>
      <c r="H450" s="89" t="s">
        <v>854</v>
      </c>
      <c r="I450" s="89" t="s">
        <v>859</v>
      </c>
      <c r="J450" s="89" t="s">
        <v>859</v>
      </c>
      <c r="K450" s="89" t="s">
        <v>440</v>
      </c>
      <c r="L450" s="108" t="s">
        <v>436</v>
      </c>
      <c r="M450" s="109">
        <v>45443</v>
      </c>
      <c r="N450" s="109">
        <v>45505</v>
      </c>
      <c r="O450" s="110" t="s">
        <v>453</v>
      </c>
      <c r="P450" s="2" t="str">
        <f>_xlfn.XLOOKUP(A450,'[29]completed audits GR APP'!B:B,'[29]completed audits GR APP'!E:E)</f>
        <v>Departments</v>
      </c>
      <c r="Q450" s="111" t="s">
        <v>441</v>
      </c>
      <c r="R450" s="2">
        <f>COUNTIFS('[29]CM findings'!A:A,A450,'[29]CM findings'!H:H,116)</f>
        <v>0</v>
      </c>
      <c r="S450" s="2">
        <v>1</v>
      </c>
      <c r="T450" s="2">
        <f>_xlfn.XLOOKUP(A450,'[29]completed audits GR APP'!B:B,'[29]completed audits GR APP'!B:B)</f>
        <v>1225</v>
      </c>
      <c r="V450" s="2">
        <v>1</v>
      </c>
      <c r="W450" s="2">
        <f>_xlfn.XLOOKUP(A450,'[29]KSD auditees'!A:A,'[29]KSD auditees'!A:A)</f>
        <v>1225</v>
      </c>
    </row>
    <row r="451" spans="1:23" ht="43.5" customHeight="1" x14ac:dyDescent="0.25">
      <c r="A451" s="104">
        <v>73</v>
      </c>
      <c r="B451" s="105" t="s">
        <v>150</v>
      </c>
      <c r="C451" s="106" t="s">
        <v>312</v>
      </c>
      <c r="D451" s="107" t="s">
        <v>1</v>
      </c>
      <c r="E451" s="107"/>
      <c r="F451" s="89" t="s">
        <v>436</v>
      </c>
      <c r="G451" s="89" t="s">
        <v>437</v>
      </c>
      <c r="H451" s="89" t="s">
        <v>854</v>
      </c>
      <c r="I451" s="89" t="s">
        <v>151</v>
      </c>
      <c r="J451" s="89" t="s">
        <v>151</v>
      </c>
      <c r="K451" s="89" t="s">
        <v>444</v>
      </c>
      <c r="L451" s="108" t="s">
        <v>436</v>
      </c>
      <c r="M451" s="109">
        <v>45443</v>
      </c>
      <c r="N451" s="109">
        <v>45504</v>
      </c>
      <c r="O451" s="110" t="s">
        <v>453</v>
      </c>
      <c r="P451" s="2" t="str">
        <f>_xlfn.XLOOKUP(A451,'[29]completed audits GR APP'!B:B,'[29]completed audits GR APP'!E:E)</f>
        <v>Departments</v>
      </c>
      <c r="Q451" s="111" t="s">
        <v>441</v>
      </c>
      <c r="R451" s="2">
        <f>COUNTIFS('[29]CM findings'!A:A,A451,'[29]CM findings'!H:H,116)</f>
        <v>0</v>
      </c>
      <c r="S451" s="2">
        <v>1</v>
      </c>
      <c r="T451" s="2">
        <f>_xlfn.XLOOKUP(A451,'[29]completed audits GR APP'!B:B,'[29]completed audits GR APP'!B:B)</f>
        <v>73</v>
      </c>
      <c r="V451" s="2">
        <v>1</v>
      </c>
      <c r="W451" s="2">
        <f>_xlfn.XLOOKUP(A451,'[29]KSD auditees'!A:A,'[29]KSD auditees'!A:A)</f>
        <v>73</v>
      </c>
    </row>
    <row r="452" spans="1:23" ht="35.25" customHeight="1" x14ac:dyDescent="0.25">
      <c r="A452" s="104">
        <v>84</v>
      </c>
      <c r="B452" s="105" t="s">
        <v>201</v>
      </c>
      <c r="C452" s="106" t="s">
        <v>312</v>
      </c>
      <c r="D452" s="107" t="s">
        <v>1</v>
      </c>
      <c r="E452" s="107"/>
      <c r="F452" s="89" t="s">
        <v>436</v>
      </c>
      <c r="G452" s="89" t="s">
        <v>437</v>
      </c>
      <c r="H452" s="89" t="s">
        <v>854</v>
      </c>
      <c r="I452" s="89" t="s">
        <v>452</v>
      </c>
      <c r="J452" s="89" t="s">
        <v>856</v>
      </c>
      <c r="K452" s="89" t="s">
        <v>717</v>
      </c>
      <c r="L452" s="108" t="s">
        <v>436</v>
      </c>
      <c r="M452" s="109">
        <v>45443</v>
      </c>
      <c r="N452" s="109">
        <v>45503</v>
      </c>
      <c r="O452" s="110" t="s">
        <v>453</v>
      </c>
      <c r="P452" s="2" t="str">
        <f>_xlfn.XLOOKUP(A452,'[29]completed audits GR APP'!B:B,'[29]completed audits GR APP'!E:E)</f>
        <v>Departments</v>
      </c>
      <c r="Q452" s="111" t="s">
        <v>441</v>
      </c>
      <c r="R452" s="2">
        <f>COUNTIFS('[29]CM findings'!A:A,A452,'[29]CM findings'!H:H,116)</f>
        <v>0</v>
      </c>
      <c r="S452" s="2">
        <v>1</v>
      </c>
      <c r="T452" s="2">
        <f>_xlfn.XLOOKUP(A452,'[29]completed audits GR APP'!B:B,'[29]completed audits GR APP'!B:B)</f>
        <v>84</v>
      </c>
      <c r="V452" s="2">
        <v>1</v>
      </c>
      <c r="W452" s="2">
        <f>_xlfn.XLOOKUP(A452,'[29]KSD auditees'!A:A,'[29]KSD auditees'!A:A)</f>
        <v>84</v>
      </c>
    </row>
    <row r="453" spans="1:23" ht="43.5" customHeight="1" x14ac:dyDescent="0.25">
      <c r="A453" s="104">
        <v>90</v>
      </c>
      <c r="B453" s="105" t="s">
        <v>225</v>
      </c>
      <c r="C453" s="106" t="s">
        <v>312</v>
      </c>
      <c r="D453" s="107" t="s">
        <v>1</v>
      </c>
      <c r="E453" s="107"/>
      <c r="F453" s="89" t="s">
        <v>436</v>
      </c>
      <c r="G453" s="89" t="s">
        <v>437</v>
      </c>
      <c r="H453" s="89" t="s">
        <v>854</v>
      </c>
      <c r="I453" s="89" t="s">
        <v>1519</v>
      </c>
      <c r="J453" s="89" t="s">
        <v>439</v>
      </c>
      <c r="K453" s="89" t="s">
        <v>444</v>
      </c>
      <c r="L453" s="108" t="s">
        <v>436</v>
      </c>
      <c r="M453" s="109">
        <v>45443</v>
      </c>
      <c r="N453" s="109">
        <v>45504</v>
      </c>
      <c r="O453" s="110" t="s">
        <v>453</v>
      </c>
      <c r="P453" s="2" t="str">
        <f>_xlfn.XLOOKUP(A453,'[29]completed audits GR APP'!B:B,'[29]completed audits GR APP'!E:E)</f>
        <v>Departments</v>
      </c>
      <c r="Q453" s="111" t="s">
        <v>441</v>
      </c>
      <c r="R453" s="2">
        <f>COUNTIFS('[29]CM findings'!A:A,A453,'[29]CM findings'!H:H,116)</f>
        <v>0</v>
      </c>
      <c r="S453" s="2">
        <v>1</v>
      </c>
      <c r="T453" s="2">
        <f>_xlfn.XLOOKUP(A453,'[29]completed audits GR APP'!B:B,'[29]completed audits GR APP'!B:B)</f>
        <v>90</v>
      </c>
      <c r="V453" s="2">
        <v>1</v>
      </c>
      <c r="W453" s="2">
        <f>_xlfn.XLOOKUP(A453,'[29]KSD auditees'!A:A,'[29]KSD auditees'!A:A)</f>
        <v>90</v>
      </c>
    </row>
    <row r="454" spans="1:23" ht="27" customHeight="1" x14ac:dyDescent="0.25">
      <c r="A454" s="104">
        <v>130</v>
      </c>
      <c r="B454" s="105" t="s">
        <v>860</v>
      </c>
      <c r="C454" s="106" t="s">
        <v>502</v>
      </c>
      <c r="D454" s="107" t="s">
        <v>1</v>
      </c>
      <c r="E454" s="107"/>
      <c r="F454" s="89" t="s">
        <v>436</v>
      </c>
      <c r="G454" s="89" t="s">
        <v>437</v>
      </c>
      <c r="H454" s="89" t="s">
        <v>854</v>
      </c>
      <c r="I454" s="89" t="s">
        <v>1</v>
      </c>
      <c r="J454" s="89" t="s">
        <v>439</v>
      </c>
      <c r="K454" s="89" t="s">
        <v>1</v>
      </c>
      <c r="L454" s="108" t="s">
        <v>436</v>
      </c>
      <c r="M454" s="109">
        <v>45443</v>
      </c>
      <c r="N454" s="109">
        <v>45504</v>
      </c>
      <c r="O454" s="110" t="s">
        <v>445</v>
      </c>
      <c r="P454" s="2" t="e">
        <f>_xlfn.XLOOKUP(A454,'[29]completed audits GR APP'!B:B,'[29]completed audits GR APP'!E:E)</f>
        <v>#N/A</v>
      </c>
      <c r="R454" s="2">
        <f>COUNTIFS('[29]CM findings'!A:A,A454,'[29]CM findings'!H:H,116)</f>
        <v>0</v>
      </c>
      <c r="T454" s="2" t="e">
        <f>_xlfn.XLOOKUP(A454,'[29]completed audits GR APP'!B:B,'[29]completed audits GR APP'!B:B)</f>
        <v>#N/A</v>
      </c>
      <c r="W454" s="2" t="e">
        <f>_xlfn.XLOOKUP(A454,'[29]KSD auditees'!A:A,'[29]KSD auditees'!A:A)</f>
        <v>#N/A</v>
      </c>
    </row>
    <row r="455" spans="1:23" ht="43.5" customHeight="1" x14ac:dyDescent="0.25">
      <c r="A455" s="104">
        <v>169</v>
      </c>
      <c r="B455" s="105" t="s">
        <v>862</v>
      </c>
      <c r="C455" s="106" t="s">
        <v>312</v>
      </c>
      <c r="D455" s="107" t="s">
        <v>1</v>
      </c>
      <c r="E455" s="107"/>
      <c r="F455" s="89" t="s">
        <v>436</v>
      </c>
      <c r="G455" s="89" t="s">
        <v>437</v>
      </c>
      <c r="H455" s="89" t="s">
        <v>854</v>
      </c>
      <c r="I455" s="89" t="s">
        <v>1</v>
      </c>
      <c r="J455" s="89" t="s">
        <v>750</v>
      </c>
      <c r="K455" s="89" t="s">
        <v>440</v>
      </c>
      <c r="L455" s="108" t="s">
        <v>436</v>
      </c>
      <c r="M455" s="109">
        <v>45443</v>
      </c>
      <c r="N455" s="109">
        <v>45504</v>
      </c>
      <c r="O455" s="110" t="s">
        <v>445</v>
      </c>
      <c r="P455" s="2" t="str">
        <f>_xlfn.XLOOKUP(A455,'[29]completed audits GR APP'!B:B,'[29]completed audits GR APP'!E:E)</f>
        <v>Departments</v>
      </c>
      <c r="Q455" s="111" t="s">
        <v>441</v>
      </c>
      <c r="R455" s="2">
        <f>COUNTIFS('[29]CM findings'!A:A,A455,'[29]CM findings'!H:H,116)</f>
        <v>0</v>
      </c>
      <c r="S455" s="2">
        <v>1</v>
      </c>
      <c r="T455" s="2">
        <f>_xlfn.XLOOKUP(A455,'[29]completed audits GR APP'!B:B,'[29]completed audits GR APP'!B:B)</f>
        <v>169</v>
      </c>
      <c r="W455" s="2" t="e">
        <f>_xlfn.XLOOKUP(A455,'[29]KSD auditees'!A:A,'[29]KSD auditees'!A:A)</f>
        <v>#N/A</v>
      </c>
    </row>
    <row r="456" spans="1:23" ht="35.25" customHeight="1" x14ac:dyDescent="0.25">
      <c r="A456" s="104">
        <v>197</v>
      </c>
      <c r="B456" s="105" t="s">
        <v>203</v>
      </c>
      <c r="C456" s="106" t="s">
        <v>312</v>
      </c>
      <c r="D456" s="107" t="s">
        <v>1</v>
      </c>
      <c r="E456" s="107"/>
      <c r="F456" s="89" t="s">
        <v>436</v>
      </c>
      <c r="G456" s="89" t="s">
        <v>437</v>
      </c>
      <c r="H456" s="89" t="s">
        <v>854</v>
      </c>
      <c r="I456" s="89" t="s">
        <v>452</v>
      </c>
      <c r="J456" s="89" t="s">
        <v>856</v>
      </c>
      <c r="K456" s="89" t="s">
        <v>717</v>
      </c>
      <c r="L456" s="108" t="s">
        <v>436</v>
      </c>
      <c r="M456" s="109">
        <v>45442</v>
      </c>
      <c r="N456" s="109">
        <v>45498</v>
      </c>
      <c r="O456" s="110" t="s">
        <v>445</v>
      </c>
      <c r="P456" s="2" t="str">
        <f>_xlfn.XLOOKUP(A456,'[29]completed audits GR APP'!B:B,'[29]completed audits GR APP'!E:E)</f>
        <v>Departments</v>
      </c>
      <c r="Q456" s="111" t="s">
        <v>441</v>
      </c>
      <c r="R456" s="2">
        <f>COUNTIFS('[29]CM findings'!A:A,A456,'[29]CM findings'!H:H,116)</f>
        <v>0</v>
      </c>
      <c r="S456" s="2">
        <v>1</v>
      </c>
      <c r="T456" s="2">
        <f>_xlfn.XLOOKUP(A456,'[29]completed audits GR APP'!B:B,'[29]completed audits GR APP'!B:B)</f>
        <v>197</v>
      </c>
      <c r="V456" s="2">
        <v>1</v>
      </c>
      <c r="W456" s="2">
        <f>_xlfn.XLOOKUP(A456,'[29]KSD auditees'!A:A,'[29]KSD auditees'!A:A)</f>
        <v>197</v>
      </c>
    </row>
    <row r="457" spans="1:23" ht="18" customHeight="1" x14ac:dyDescent="0.25">
      <c r="A457" s="104">
        <v>213</v>
      </c>
      <c r="B457" s="105" t="s">
        <v>863</v>
      </c>
      <c r="C457" s="106" t="s">
        <v>502</v>
      </c>
      <c r="D457" s="107" t="s">
        <v>1</v>
      </c>
      <c r="E457" s="107"/>
      <c r="F457" s="89" t="s">
        <v>436</v>
      </c>
      <c r="G457" s="89" t="s">
        <v>437</v>
      </c>
      <c r="H457" s="89" t="s">
        <v>854</v>
      </c>
      <c r="I457" s="89" t="s">
        <v>1</v>
      </c>
      <c r="J457" s="89" t="s">
        <v>151</v>
      </c>
      <c r="K457" s="89" t="s">
        <v>1</v>
      </c>
      <c r="L457" s="108" t="s">
        <v>436</v>
      </c>
      <c r="M457" s="109" t="s">
        <v>1</v>
      </c>
      <c r="N457" s="109" t="s">
        <v>1</v>
      </c>
      <c r="O457" s="110" t="s">
        <v>1</v>
      </c>
      <c r="P457" s="2" t="e">
        <f>_xlfn.XLOOKUP(A457,'[29]completed audits GR APP'!B:B,'[29]completed audits GR APP'!E:E)</f>
        <v>#N/A</v>
      </c>
      <c r="R457" s="2">
        <f>COUNTIFS('[29]CM findings'!A:A,A457,'[29]CM findings'!H:H,116)</f>
        <v>0</v>
      </c>
      <c r="T457" s="2" t="e">
        <f>_xlfn.XLOOKUP(A457,'[29]completed audits GR APP'!B:B,'[29]completed audits GR APP'!B:B)</f>
        <v>#N/A</v>
      </c>
      <c r="W457" s="2" t="e">
        <f>_xlfn.XLOOKUP(A457,'[29]KSD auditees'!A:A,'[29]KSD auditees'!A:A)</f>
        <v>#N/A</v>
      </c>
    </row>
    <row r="458" spans="1:23" ht="19.5" customHeight="1" x14ac:dyDescent="0.25">
      <c r="A458" s="104">
        <v>1053</v>
      </c>
      <c r="B458" s="105" t="s">
        <v>636</v>
      </c>
      <c r="C458" s="106" t="s">
        <v>367</v>
      </c>
      <c r="D458" s="107" t="s">
        <v>1</v>
      </c>
      <c r="E458" s="107"/>
      <c r="F458" s="89" t="s">
        <v>436</v>
      </c>
      <c r="G458" s="89" t="s">
        <v>437</v>
      </c>
      <c r="H458" s="89" t="s">
        <v>854</v>
      </c>
      <c r="I458" s="89" t="s">
        <v>1</v>
      </c>
      <c r="J458" s="89" t="s">
        <v>439</v>
      </c>
      <c r="K458" s="89" t="s">
        <v>1</v>
      </c>
      <c r="L458" s="108" t="s">
        <v>436</v>
      </c>
      <c r="M458" s="109" t="s">
        <v>1</v>
      </c>
      <c r="N458" s="109" t="s">
        <v>1</v>
      </c>
      <c r="O458" s="110" t="s">
        <v>1</v>
      </c>
      <c r="P458" s="2" t="e">
        <f>_xlfn.XLOOKUP(A458,'[29]completed audits GR APP'!B:B,'[29]completed audits GR APP'!E:E)</f>
        <v>#N/A</v>
      </c>
      <c r="R458" s="2">
        <f>COUNTIFS('[29]CM findings'!A:A,A458,'[29]CM findings'!H:H,116)</f>
        <v>0</v>
      </c>
      <c r="T458" s="2" t="e">
        <f>_xlfn.XLOOKUP(A458,'[29]completed audits GR APP'!B:B,'[29]completed audits GR APP'!B:B)</f>
        <v>#N/A</v>
      </c>
      <c r="W458" s="2" t="e">
        <f>_xlfn.XLOOKUP(A458,'[29]KSD auditees'!A:A,'[29]KSD auditees'!A:A)</f>
        <v>#N/A</v>
      </c>
    </row>
    <row r="459" spans="1:23" ht="27.75" customHeight="1" x14ac:dyDescent="0.25">
      <c r="A459" s="104">
        <v>1251</v>
      </c>
      <c r="B459" s="105" t="s">
        <v>865</v>
      </c>
      <c r="C459" s="106" t="s">
        <v>367</v>
      </c>
      <c r="D459" s="107" t="s">
        <v>1</v>
      </c>
      <c r="E459" s="107"/>
      <c r="F459" s="89" t="s">
        <v>436</v>
      </c>
      <c r="G459" s="89" t="s">
        <v>437</v>
      </c>
      <c r="H459" s="89" t="s">
        <v>854</v>
      </c>
      <c r="I459" s="89" t="s">
        <v>1552</v>
      </c>
      <c r="J459" s="89" t="s">
        <v>439</v>
      </c>
      <c r="K459" s="89" t="s">
        <v>1</v>
      </c>
      <c r="L459" s="108" t="s">
        <v>436</v>
      </c>
      <c r="M459" s="109">
        <v>45535</v>
      </c>
      <c r="N459" s="109" t="s">
        <v>1</v>
      </c>
      <c r="O459" s="110" t="s">
        <v>1</v>
      </c>
      <c r="P459" s="2" t="e">
        <f>_xlfn.XLOOKUP(A459,'[29]completed audits GR APP'!B:B,'[29]completed audits GR APP'!E:E)</f>
        <v>#N/A</v>
      </c>
      <c r="R459" s="2">
        <f>COUNTIFS('[29]CM findings'!A:A,A459,'[29]CM findings'!H:H,116)</f>
        <v>0</v>
      </c>
      <c r="T459" s="2" t="e">
        <f>_xlfn.XLOOKUP(A459,'[29]completed audits GR APP'!B:B,'[29]completed audits GR APP'!B:B)</f>
        <v>#N/A</v>
      </c>
      <c r="W459" s="2" t="e">
        <f>_xlfn.XLOOKUP(A459,'[29]KSD auditees'!A:A,'[29]KSD auditees'!A:A)</f>
        <v>#N/A</v>
      </c>
    </row>
    <row r="460" spans="1:23" ht="26.25" customHeight="1" x14ac:dyDescent="0.25">
      <c r="A460" s="104">
        <v>30</v>
      </c>
      <c r="B460" s="105" t="s">
        <v>866</v>
      </c>
      <c r="C460" s="106" t="s">
        <v>323</v>
      </c>
      <c r="D460" s="107" t="s">
        <v>1</v>
      </c>
      <c r="E460" s="107"/>
      <c r="F460" s="89" t="s">
        <v>436</v>
      </c>
      <c r="G460" s="89" t="s">
        <v>437</v>
      </c>
      <c r="H460" s="89" t="s">
        <v>854</v>
      </c>
      <c r="I460" s="89" t="s">
        <v>1</v>
      </c>
      <c r="J460" s="89" t="s">
        <v>151</v>
      </c>
      <c r="K460" s="89" t="s">
        <v>1</v>
      </c>
      <c r="L460" s="108" t="s">
        <v>436</v>
      </c>
      <c r="M460" s="109">
        <v>45443</v>
      </c>
      <c r="N460" s="109">
        <v>45503</v>
      </c>
      <c r="O460" s="110" t="s">
        <v>453</v>
      </c>
      <c r="P460" s="2" t="str">
        <f>_xlfn.XLOOKUP(A460,'[29]completed audits GR APP'!B:B,'[29]completed audits GR APP'!E:E)</f>
        <v>Public entities</v>
      </c>
      <c r="Q460" s="111" t="s">
        <v>441</v>
      </c>
      <c r="R460" s="2">
        <f>COUNTIFS('[29]CM findings'!A:A,A460,'[29]CM findings'!H:H,116)</f>
        <v>0</v>
      </c>
      <c r="S460" s="2">
        <v>1</v>
      </c>
      <c r="T460" s="2">
        <f>_xlfn.XLOOKUP(A460,'[29]completed audits GR APP'!B:B,'[29]completed audits GR APP'!B:B)</f>
        <v>30</v>
      </c>
      <c r="W460" s="2" t="e">
        <f>_xlfn.XLOOKUP(A460,'[29]KSD auditees'!A:A,'[29]KSD auditees'!A:A)</f>
        <v>#N/A</v>
      </c>
    </row>
    <row r="461" spans="1:23" ht="18.75" customHeight="1" x14ac:dyDescent="0.25">
      <c r="A461" s="104">
        <v>1056</v>
      </c>
      <c r="B461" s="105" t="s">
        <v>153</v>
      </c>
      <c r="C461" s="106" t="s">
        <v>323</v>
      </c>
      <c r="D461" s="107" t="s">
        <v>1</v>
      </c>
      <c r="E461" s="107"/>
      <c r="F461" s="89" t="s">
        <v>436</v>
      </c>
      <c r="G461" s="89" t="s">
        <v>437</v>
      </c>
      <c r="H461" s="89" t="s">
        <v>854</v>
      </c>
      <c r="I461" s="89" t="s">
        <v>1</v>
      </c>
      <c r="J461" s="89" t="s">
        <v>151</v>
      </c>
      <c r="K461" s="89" t="s">
        <v>1</v>
      </c>
      <c r="L461" s="108" t="s">
        <v>436</v>
      </c>
      <c r="M461" s="109">
        <v>45446</v>
      </c>
      <c r="N461" s="109" t="s">
        <v>1</v>
      </c>
      <c r="O461" s="110" t="s">
        <v>1</v>
      </c>
      <c r="P461" s="2" t="e">
        <f>_xlfn.XLOOKUP(A461,'[29]completed audits GR APP'!B:B,'[29]completed audits GR APP'!E:E)</f>
        <v>#N/A</v>
      </c>
      <c r="R461" s="2">
        <f>COUNTIFS('[29]CM findings'!A:A,A461,'[29]CM findings'!H:H,116)</f>
        <v>0</v>
      </c>
      <c r="T461" s="2" t="e">
        <f>_xlfn.XLOOKUP(A461,'[29]completed audits GR APP'!B:B,'[29]completed audits GR APP'!B:B)</f>
        <v>#N/A</v>
      </c>
      <c r="W461" s="2" t="e">
        <f>_xlfn.XLOOKUP(A461,'[29]KSD auditees'!A:A,'[29]KSD auditees'!A:A)</f>
        <v>#N/A</v>
      </c>
    </row>
    <row r="462" spans="1:23" ht="26.25" customHeight="1" x14ac:dyDescent="0.25">
      <c r="A462" s="104">
        <v>1455</v>
      </c>
      <c r="B462" s="105" t="s">
        <v>868</v>
      </c>
      <c r="C462" s="106" t="s">
        <v>323</v>
      </c>
      <c r="D462" s="107" t="s">
        <v>1</v>
      </c>
      <c r="E462" s="107"/>
      <c r="F462" s="89" t="s">
        <v>436</v>
      </c>
      <c r="G462" s="89" t="s">
        <v>437</v>
      </c>
      <c r="H462" s="89" t="s">
        <v>854</v>
      </c>
      <c r="I462" s="89" t="s">
        <v>1</v>
      </c>
      <c r="J462" s="89" t="s">
        <v>151</v>
      </c>
      <c r="K462" s="89" t="s">
        <v>1</v>
      </c>
      <c r="L462" s="108" t="s">
        <v>436</v>
      </c>
      <c r="M462" s="109">
        <v>45443</v>
      </c>
      <c r="N462" s="109">
        <v>45502</v>
      </c>
      <c r="O462" s="110" t="s">
        <v>445</v>
      </c>
      <c r="P462" s="2" t="e">
        <f>_xlfn.XLOOKUP(A462,'[29]completed audits GR APP'!B:B,'[29]completed audits GR APP'!E:E)</f>
        <v>#N/A</v>
      </c>
      <c r="R462" s="2">
        <f>COUNTIFS('[29]CM findings'!A:A,A462,'[29]CM findings'!H:H,116)</f>
        <v>0</v>
      </c>
      <c r="T462" s="2" t="e">
        <f>_xlfn.XLOOKUP(A462,'[29]completed audits GR APP'!B:B,'[29]completed audits GR APP'!B:B)</f>
        <v>#N/A</v>
      </c>
      <c r="W462" s="2" t="e">
        <f>_xlfn.XLOOKUP(A462,'[29]KSD auditees'!A:A,'[29]KSD auditees'!A:A)</f>
        <v>#N/A</v>
      </c>
    </row>
    <row r="463" spans="1:23" ht="43.5" customHeight="1" x14ac:dyDescent="0.25">
      <c r="A463" s="104">
        <v>1508</v>
      </c>
      <c r="B463" s="105" t="s">
        <v>870</v>
      </c>
      <c r="C463" s="106" t="s">
        <v>316</v>
      </c>
      <c r="D463" s="107" t="s">
        <v>1</v>
      </c>
      <c r="E463" s="107"/>
      <c r="F463" s="89" t="s">
        <v>436</v>
      </c>
      <c r="G463" s="89" t="s">
        <v>437</v>
      </c>
      <c r="H463" s="89" t="s">
        <v>854</v>
      </c>
      <c r="I463" s="89" t="s">
        <v>1</v>
      </c>
      <c r="J463" s="89" t="s">
        <v>837</v>
      </c>
      <c r="K463" s="89" t="s">
        <v>1</v>
      </c>
      <c r="L463" s="108" t="s">
        <v>436</v>
      </c>
      <c r="M463" s="113"/>
      <c r="N463" s="109" t="s">
        <v>1</v>
      </c>
      <c r="O463" s="110" t="s">
        <v>1</v>
      </c>
      <c r="P463" s="2" t="str">
        <f>_xlfn.XLOOKUP(A463,'[29]completed audits GR APP'!B:B,'[29]completed audits GR APP'!E:E)</f>
        <v>Public entities</v>
      </c>
      <c r="Q463" s="115" t="s">
        <v>509</v>
      </c>
      <c r="R463" s="2">
        <f>COUNTIFS('[29]CM findings'!A:A,A463,'[29]CM findings'!H:H,116)</f>
        <v>0</v>
      </c>
      <c r="S463" s="2">
        <v>1</v>
      </c>
      <c r="T463" s="2">
        <f>_xlfn.XLOOKUP(A463,'[29]completed audits GR APP'!B:B,'[29]completed audits GR APP'!B:B)</f>
        <v>1508</v>
      </c>
      <c r="V463" s="2">
        <v>1</v>
      </c>
      <c r="W463" s="2">
        <f>_xlfn.XLOOKUP(A463,'[29]KSD auditees'!A:A,'[29]KSD auditees'!A:A)</f>
        <v>1508</v>
      </c>
    </row>
    <row r="464" spans="1:23" ht="18.75" customHeight="1" x14ac:dyDescent="0.25">
      <c r="A464" s="104">
        <v>345</v>
      </c>
      <c r="B464" s="105" t="s">
        <v>871</v>
      </c>
      <c r="C464" s="106" t="s">
        <v>323</v>
      </c>
      <c r="D464" s="107" t="s">
        <v>1</v>
      </c>
      <c r="E464" s="107"/>
      <c r="F464" s="89" t="s">
        <v>436</v>
      </c>
      <c r="G464" s="89" t="s">
        <v>437</v>
      </c>
      <c r="H464" s="89" t="s">
        <v>854</v>
      </c>
      <c r="I464" s="89" t="s">
        <v>1</v>
      </c>
      <c r="J464" s="89" t="s">
        <v>856</v>
      </c>
      <c r="K464" s="89" t="s">
        <v>1</v>
      </c>
      <c r="L464" s="108" t="s">
        <v>436</v>
      </c>
      <c r="M464" s="109">
        <v>45443</v>
      </c>
      <c r="N464" s="109">
        <v>45504</v>
      </c>
      <c r="O464" s="110" t="s">
        <v>26</v>
      </c>
      <c r="P464" s="2" t="str">
        <f>_xlfn.XLOOKUP(A464,'[29]completed audits GR APP'!B:B,'[29]completed audits GR APP'!E:E)</f>
        <v>Public entities</v>
      </c>
      <c r="Q464" s="111" t="s">
        <v>441</v>
      </c>
      <c r="R464" s="2">
        <f>COUNTIFS('[29]CM findings'!A:A,A464,'[29]CM findings'!H:H,116)</f>
        <v>0</v>
      </c>
      <c r="S464" s="2">
        <v>1</v>
      </c>
      <c r="T464" s="2">
        <f>_xlfn.XLOOKUP(A464,'[29]completed audits GR APP'!B:B,'[29]completed audits GR APP'!B:B)</f>
        <v>345</v>
      </c>
      <c r="W464" s="2" t="e">
        <f>_xlfn.XLOOKUP(A464,'[29]KSD auditees'!A:A,'[29]KSD auditees'!A:A)</f>
        <v>#N/A</v>
      </c>
    </row>
    <row r="465" spans="1:23" ht="19.5" customHeight="1" x14ac:dyDescent="0.25">
      <c r="A465" s="104">
        <v>1059</v>
      </c>
      <c r="B465" s="105" t="s">
        <v>872</v>
      </c>
      <c r="C465" s="106" t="s">
        <v>367</v>
      </c>
      <c r="D465" s="107" t="s">
        <v>1</v>
      </c>
      <c r="E465" s="107"/>
      <c r="F465" s="89" t="s">
        <v>436</v>
      </c>
      <c r="G465" s="89" t="s">
        <v>437</v>
      </c>
      <c r="H465" s="89" t="s">
        <v>854</v>
      </c>
      <c r="I465" s="89" t="s">
        <v>1</v>
      </c>
      <c r="J465" s="89" t="s">
        <v>439</v>
      </c>
      <c r="K465" s="89" t="s">
        <v>1</v>
      </c>
      <c r="L465" s="108" t="s">
        <v>436</v>
      </c>
      <c r="M465" s="109" t="s">
        <v>1</v>
      </c>
      <c r="N465" s="109" t="s">
        <v>1</v>
      </c>
      <c r="O465" s="110" t="s">
        <v>1</v>
      </c>
      <c r="P465" s="2" t="e">
        <f>_xlfn.XLOOKUP(A465,'[29]completed audits GR APP'!B:B,'[29]completed audits GR APP'!E:E)</f>
        <v>#N/A</v>
      </c>
      <c r="R465" s="2">
        <f>COUNTIFS('[29]CM findings'!A:A,A465,'[29]CM findings'!H:H,116)</f>
        <v>0</v>
      </c>
      <c r="T465" s="2" t="e">
        <f>_xlfn.XLOOKUP(A465,'[29]completed audits GR APP'!B:B,'[29]completed audits GR APP'!B:B)</f>
        <v>#N/A</v>
      </c>
      <c r="W465" s="2" t="e">
        <f>_xlfn.XLOOKUP(A465,'[29]KSD auditees'!A:A,'[29]KSD auditees'!A:A)</f>
        <v>#N/A</v>
      </c>
    </row>
    <row r="466" spans="1:23" ht="19.5" customHeight="1" x14ac:dyDescent="0.25">
      <c r="A466" s="104">
        <v>1469</v>
      </c>
      <c r="B466" s="105" t="s">
        <v>873</v>
      </c>
      <c r="C466" s="106" t="s">
        <v>367</v>
      </c>
      <c r="D466" s="107" t="s">
        <v>1</v>
      </c>
      <c r="E466" s="107"/>
      <c r="F466" s="89" t="s">
        <v>436</v>
      </c>
      <c r="G466" s="89" t="s">
        <v>437</v>
      </c>
      <c r="H466" s="89" t="s">
        <v>854</v>
      </c>
      <c r="I466" s="89" t="s">
        <v>1</v>
      </c>
      <c r="J466" s="89" t="s">
        <v>439</v>
      </c>
      <c r="K466" s="89" t="s">
        <v>1</v>
      </c>
      <c r="L466" s="108" t="s">
        <v>436</v>
      </c>
      <c r="M466" s="109" t="s">
        <v>1</v>
      </c>
      <c r="N466" s="109" t="s">
        <v>1</v>
      </c>
      <c r="O466" s="110" t="s">
        <v>1</v>
      </c>
      <c r="P466" s="2" t="e">
        <f>_xlfn.XLOOKUP(A466,'[29]completed audits GR APP'!B:B,'[29]completed audits GR APP'!E:E)</f>
        <v>#N/A</v>
      </c>
      <c r="R466" s="2">
        <f>COUNTIFS('[29]CM findings'!A:A,A466,'[29]CM findings'!H:H,116)</f>
        <v>0</v>
      </c>
      <c r="T466" s="2" t="e">
        <f>_xlfn.XLOOKUP(A466,'[29]completed audits GR APP'!B:B,'[29]completed audits GR APP'!B:B)</f>
        <v>#N/A</v>
      </c>
      <c r="W466" s="2" t="e">
        <f>_xlfn.XLOOKUP(A466,'[29]KSD auditees'!A:A,'[29]KSD auditees'!A:A)</f>
        <v>#N/A</v>
      </c>
    </row>
    <row r="467" spans="1:23" ht="18.75" customHeight="1" x14ac:dyDescent="0.25">
      <c r="A467" s="104">
        <v>1470</v>
      </c>
      <c r="B467" s="105" t="s">
        <v>874</v>
      </c>
      <c r="C467" s="106" t="s">
        <v>367</v>
      </c>
      <c r="D467" s="107" t="s">
        <v>1</v>
      </c>
      <c r="E467" s="107"/>
      <c r="F467" s="89" t="s">
        <v>436</v>
      </c>
      <c r="G467" s="89" t="s">
        <v>437</v>
      </c>
      <c r="H467" s="89" t="s">
        <v>854</v>
      </c>
      <c r="I467" s="89" t="s">
        <v>1</v>
      </c>
      <c r="J467" s="89" t="s">
        <v>439</v>
      </c>
      <c r="K467" s="89" t="s">
        <v>1</v>
      </c>
      <c r="L467" s="108" t="s">
        <v>436</v>
      </c>
      <c r="M467" s="109" t="s">
        <v>1</v>
      </c>
      <c r="N467" s="109" t="s">
        <v>1</v>
      </c>
      <c r="O467" s="110" t="s">
        <v>1</v>
      </c>
      <c r="P467" s="2" t="e">
        <f>_xlfn.XLOOKUP(A467,'[29]completed audits GR APP'!B:B,'[29]completed audits GR APP'!E:E)</f>
        <v>#N/A</v>
      </c>
      <c r="R467" s="2">
        <f>COUNTIFS('[29]CM findings'!A:A,A467,'[29]CM findings'!H:H,116)</f>
        <v>0</v>
      </c>
      <c r="T467" s="2" t="e">
        <f>_xlfn.XLOOKUP(A467,'[29]completed audits GR APP'!B:B,'[29]completed audits GR APP'!B:B)</f>
        <v>#N/A</v>
      </c>
      <c r="W467" s="2" t="e">
        <f>_xlfn.XLOOKUP(A467,'[29]KSD auditees'!A:A,'[29]KSD auditees'!A:A)</f>
        <v>#N/A</v>
      </c>
    </row>
    <row r="468" spans="1:23" ht="43.5" customHeight="1" x14ac:dyDescent="0.25">
      <c r="A468" s="104">
        <v>1426</v>
      </c>
      <c r="B468" s="105" t="s">
        <v>875</v>
      </c>
      <c r="C468" s="106" t="s">
        <v>316</v>
      </c>
      <c r="D468" s="107" t="s">
        <v>1</v>
      </c>
      <c r="E468" s="107"/>
      <c r="F468" s="89" t="s">
        <v>436</v>
      </c>
      <c r="G468" s="89" t="s">
        <v>437</v>
      </c>
      <c r="H468" s="89" t="s">
        <v>854</v>
      </c>
      <c r="I468" s="89" t="s">
        <v>1</v>
      </c>
      <c r="J468" s="89" t="s">
        <v>837</v>
      </c>
      <c r="K468" s="89" t="s">
        <v>1</v>
      </c>
      <c r="L468" s="108" t="s">
        <v>436</v>
      </c>
      <c r="M468" s="109" t="s">
        <v>1</v>
      </c>
      <c r="N468" s="109" t="s">
        <v>1</v>
      </c>
      <c r="O468" s="110" t="s">
        <v>1</v>
      </c>
      <c r="P468" s="2" t="e">
        <f>_xlfn.XLOOKUP(A468,'[29]completed audits GR APP'!B:B,'[29]completed audits GR APP'!E:E)</f>
        <v>#N/A</v>
      </c>
      <c r="R468" s="2">
        <f>COUNTIFS('[29]CM findings'!A:A,A468,'[29]CM findings'!H:H,116)</f>
        <v>0</v>
      </c>
      <c r="T468" s="2" t="e">
        <f>_xlfn.XLOOKUP(A468,'[29]completed audits GR APP'!B:B,'[29]completed audits GR APP'!B:B)</f>
        <v>#N/A</v>
      </c>
      <c r="W468" s="2" t="e">
        <f>_xlfn.XLOOKUP(A468,'[29]KSD auditees'!A:A,'[29]KSD auditees'!A:A)</f>
        <v>#N/A</v>
      </c>
    </row>
    <row r="469" spans="1:23" ht="43.5" customHeight="1" x14ac:dyDescent="0.25">
      <c r="A469" s="104">
        <v>1427</v>
      </c>
      <c r="B469" s="105" t="s">
        <v>876</v>
      </c>
      <c r="C469" s="106" t="s">
        <v>316</v>
      </c>
      <c r="D469" s="107" t="s">
        <v>1</v>
      </c>
      <c r="E469" s="107"/>
      <c r="F469" s="89" t="s">
        <v>436</v>
      </c>
      <c r="G469" s="89" t="s">
        <v>437</v>
      </c>
      <c r="H469" s="89" t="s">
        <v>854</v>
      </c>
      <c r="I469" s="89" t="s">
        <v>1</v>
      </c>
      <c r="J469" s="89" t="s">
        <v>837</v>
      </c>
      <c r="K469" s="89" t="s">
        <v>1</v>
      </c>
      <c r="L469" s="108" t="s">
        <v>436</v>
      </c>
      <c r="M469" s="109" t="s">
        <v>1</v>
      </c>
      <c r="N469" s="109" t="s">
        <v>1</v>
      </c>
      <c r="O469" s="110" t="s">
        <v>1</v>
      </c>
      <c r="P469" s="2" t="e">
        <f>_xlfn.XLOOKUP(A469,'[29]completed audits GR APP'!B:B,'[29]completed audits GR APP'!E:E)</f>
        <v>#N/A</v>
      </c>
      <c r="R469" s="2">
        <f>COUNTIFS('[29]CM findings'!A:A,A469,'[29]CM findings'!H:H,116)</f>
        <v>0</v>
      </c>
      <c r="T469" s="2" t="e">
        <f>_xlfn.XLOOKUP(A469,'[29]completed audits GR APP'!B:B,'[29]completed audits GR APP'!B:B)</f>
        <v>#N/A</v>
      </c>
      <c r="W469" s="2" t="e">
        <f>_xlfn.XLOOKUP(A469,'[29]KSD auditees'!A:A,'[29]KSD auditees'!A:A)</f>
        <v>#N/A</v>
      </c>
    </row>
    <row r="470" spans="1:23" ht="43.5" customHeight="1" x14ac:dyDescent="0.25">
      <c r="A470" s="104">
        <v>1422</v>
      </c>
      <c r="B470" s="105" t="s">
        <v>877</v>
      </c>
      <c r="C470" s="106" t="s">
        <v>316</v>
      </c>
      <c r="D470" s="107" t="s">
        <v>1</v>
      </c>
      <c r="E470" s="107"/>
      <c r="F470" s="89" t="s">
        <v>436</v>
      </c>
      <c r="G470" s="89" t="s">
        <v>437</v>
      </c>
      <c r="H470" s="89" t="s">
        <v>854</v>
      </c>
      <c r="I470" s="89" t="s">
        <v>1</v>
      </c>
      <c r="J470" s="89" t="s">
        <v>837</v>
      </c>
      <c r="K470" s="89" t="s">
        <v>1</v>
      </c>
      <c r="L470" s="108" t="s">
        <v>436</v>
      </c>
      <c r="M470" s="109" t="s">
        <v>1</v>
      </c>
      <c r="N470" s="109" t="s">
        <v>1</v>
      </c>
      <c r="O470" s="110" t="s">
        <v>1</v>
      </c>
      <c r="P470" s="2" t="e">
        <f>_xlfn.XLOOKUP(A470,'[29]completed audits GR APP'!B:B,'[29]completed audits GR APP'!E:E)</f>
        <v>#N/A</v>
      </c>
      <c r="R470" s="2">
        <f>COUNTIFS('[29]CM findings'!A:A,A470,'[29]CM findings'!H:H,116)</f>
        <v>0</v>
      </c>
      <c r="T470" s="2" t="e">
        <f>_xlfn.XLOOKUP(A470,'[29]completed audits GR APP'!B:B,'[29]completed audits GR APP'!B:B)</f>
        <v>#N/A</v>
      </c>
      <c r="W470" s="2" t="e">
        <f>_xlfn.XLOOKUP(A470,'[29]KSD auditees'!A:A,'[29]KSD auditees'!A:A)</f>
        <v>#N/A</v>
      </c>
    </row>
    <row r="471" spans="1:23" ht="43.5" customHeight="1" x14ac:dyDescent="0.25">
      <c r="A471" s="104">
        <v>1430</v>
      </c>
      <c r="B471" s="105" t="s">
        <v>878</v>
      </c>
      <c r="C471" s="106" t="s">
        <v>316</v>
      </c>
      <c r="D471" s="107" t="s">
        <v>1</v>
      </c>
      <c r="E471" s="107"/>
      <c r="F471" s="89" t="s">
        <v>436</v>
      </c>
      <c r="G471" s="89" t="s">
        <v>437</v>
      </c>
      <c r="H471" s="89" t="s">
        <v>854</v>
      </c>
      <c r="I471" s="89" t="s">
        <v>1</v>
      </c>
      <c r="J471" s="89" t="s">
        <v>837</v>
      </c>
      <c r="K471" s="89" t="s">
        <v>1</v>
      </c>
      <c r="L471" s="108" t="s">
        <v>436</v>
      </c>
      <c r="M471" s="109" t="s">
        <v>1</v>
      </c>
      <c r="N471" s="109" t="s">
        <v>1</v>
      </c>
      <c r="O471" s="110" t="s">
        <v>1</v>
      </c>
      <c r="P471" s="2" t="e">
        <f>_xlfn.XLOOKUP(A471,'[29]completed audits GR APP'!B:B,'[29]completed audits GR APP'!E:E)</f>
        <v>#N/A</v>
      </c>
      <c r="R471" s="2">
        <f>COUNTIFS('[29]CM findings'!A:A,A471,'[29]CM findings'!H:H,116)</f>
        <v>0</v>
      </c>
      <c r="T471" s="2" t="e">
        <f>_xlfn.XLOOKUP(A471,'[29]completed audits GR APP'!B:B,'[29]completed audits GR APP'!B:B)</f>
        <v>#N/A</v>
      </c>
      <c r="W471" s="2" t="e">
        <f>_xlfn.XLOOKUP(A471,'[29]KSD auditees'!A:A,'[29]KSD auditees'!A:A)</f>
        <v>#N/A</v>
      </c>
    </row>
    <row r="472" spans="1:23" ht="43.5" customHeight="1" x14ac:dyDescent="0.25">
      <c r="A472" s="104">
        <v>1429</v>
      </c>
      <c r="B472" s="105" t="s">
        <v>879</v>
      </c>
      <c r="C472" s="106" t="s">
        <v>316</v>
      </c>
      <c r="D472" s="107" t="s">
        <v>1</v>
      </c>
      <c r="E472" s="107"/>
      <c r="F472" s="89" t="s">
        <v>436</v>
      </c>
      <c r="G472" s="89" t="s">
        <v>437</v>
      </c>
      <c r="H472" s="89" t="s">
        <v>854</v>
      </c>
      <c r="I472" s="89" t="s">
        <v>1</v>
      </c>
      <c r="J472" s="89" t="s">
        <v>837</v>
      </c>
      <c r="K472" s="89" t="s">
        <v>1</v>
      </c>
      <c r="L472" s="108" t="s">
        <v>436</v>
      </c>
      <c r="M472" s="109" t="s">
        <v>1</v>
      </c>
      <c r="N472" s="109" t="s">
        <v>1</v>
      </c>
      <c r="O472" s="110" t="s">
        <v>1</v>
      </c>
      <c r="P472" s="2" t="e">
        <f>_xlfn.XLOOKUP(A472,'[29]completed audits GR APP'!B:B,'[29]completed audits GR APP'!E:E)</f>
        <v>#N/A</v>
      </c>
      <c r="R472" s="2">
        <f>COUNTIFS('[29]CM findings'!A:A,A472,'[29]CM findings'!H:H,116)</f>
        <v>0</v>
      </c>
      <c r="T472" s="2" t="e">
        <f>_xlfn.XLOOKUP(A472,'[29]completed audits GR APP'!B:B,'[29]completed audits GR APP'!B:B)</f>
        <v>#N/A</v>
      </c>
      <c r="W472" s="2" t="e">
        <f>_xlfn.XLOOKUP(A472,'[29]KSD auditees'!A:A,'[29]KSD auditees'!A:A)</f>
        <v>#N/A</v>
      </c>
    </row>
    <row r="473" spans="1:23" ht="35.25" customHeight="1" x14ac:dyDescent="0.25">
      <c r="A473" s="104">
        <v>449</v>
      </c>
      <c r="B473" s="105" t="s">
        <v>880</v>
      </c>
      <c r="C473" s="106" t="s">
        <v>312</v>
      </c>
      <c r="D473" s="107" t="s">
        <v>1</v>
      </c>
      <c r="E473" s="107"/>
      <c r="F473" s="89" t="s">
        <v>436</v>
      </c>
      <c r="G473" s="89" t="s">
        <v>437</v>
      </c>
      <c r="H473" s="89" t="s">
        <v>854</v>
      </c>
      <c r="I473" s="89" t="s">
        <v>452</v>
      </c>
      <c r="J473" s="89" t="s">
        <v>856</v>
      </c>
      <c r="K473" s="89" t="s">
        <v>717</v>
      </c>
      <c r="L473" s="108" t="s">
        <v>436</v>
      </c>
      <c r="M473" s="109">
        <v>45443</v>
      </c>
      <c r="N473" s="109" t="s">
        <v>1</v>
      </c>
      <c r="O473" s="110" t="s">
        <v>1</v>
      </c>
      <c r="P473" s="2" t="e">
        <f>_xlfn.XLOOKUP(A473,'[29]completed audits GR APP'!B:B,'[29]completed audits GR APP'!E:E)</f>
        <v>#N/A</v>
      </c>
      <c r="R473" s="2">
        <f>COUNTIFS('[29]CM findings'!A:A,A473,'[29]CM findings'!H:H,116)</f>
        <v>0</v>
      </c>
      <c r="T473" s="2" t="e">
        <f>_xlfn.XLOOKUP(A473,'[29]completed audits GR APP'!B:B,'[29]completed audits GR APP'!B:B)</f>
        <v>#N/A</v>
      </c>
      <c r="W473" s="2" t="e">
        <f>_xlfn.XLOOKUP(A473,'[29]KSD auditees'!A:A,'[29]KSD auditees'!A:A)</f>
        <v>#N/A</v>
      </c>
    </row>
    <row r="474" spans="1:23" ht="43.5" customHeight="1" x14ac:dyDescent="0.25">
      <c r="A474" s="104">
        <v>1061</v>
      </c>
      <c r="B474" s="105" t="s">
        <v>881</v>
      </c>
      <c r="C474" s="106" t="s">
        <v>367</v>
      </c>
      <c r="D474" s="107" t="s">
        <v>1</v>
      </c>
      <c r="E474" s="107"/>
      <c r="F474" s="89" t="s">
        <v>436</v>
      </c>
      <c r="G474" s="89" t="s">
        <v>437</v>
      </c>
      <c r="H474" s="89" t="s">
        <v>854</v>
      </c>
      <c r="I474" s="89" t="s">
        <v>1</v>
      </c>
      <c r="J474" s="89" t="s">
        <v>837</v>
      </c>
      <c r="K474" s="89" t="s">
        <v>1</v>
      </c>
      <c r="L474" s="108" t="s">
        <v>436</v>
      </c>
      <c r="M474" s="109">
        <v>45443</v>
      </c>
      <c r="N474" s="109">
        <v>45504</v>
      </c>
      <c r="O474" s="110" t="s">
        <v>445</v>
      </c>
      <c r="P474" s="2" t="e">
        <f>_xlfn.XLOOKUP(A474,'[29]completed audits GR APP'!B:B,'[29]completed audits GR APP'!E:E)</f>
        <v>#N/A</v>
      </c>
      <c r="R474" s="2">
        <f>COUNTIFS('[29]CM findings'!A:A,A474,'[29]CM findings'!H:H,116)</f>
        <v>0</v>
      </c>
      <c r="T474" s="2" t="e">
        <f>_xlfn.XLOOKUP(A474,'[29]completed audits GR APP'!B:B,'[29]completed audits GR APP'!B:B)</f>
        <v>#N/A</v>
      </c>
      <c r="W474" s="2" t="e">
        <f>_xlfn.XLOOKUP(A474,'[29]KSD auditees'!A:A,'[29]KSD auditees'!A:A)</f>
        <v>#N/A</v>
      </c>
    </row>
    <row r="475" spans="1:23" ht="26.25" customHeight="1" x14ac:dyDescent="0.25">
      <c r="A475" s="104">
        <v>1062</v>
      </c>
      <c r="B475" s="105" t="s">
        <v>369</v>
      </c>
      <c r="C475" s="106" t="s">
        <v>316</v>
      </c>
      <c r="D475" s="107" t="s">
        <v>1</v>
      </c>
      <c r="E475" s="107"/>
      <c r="F475" s="89" t="s">
        <v>436</v>
      </c>
      <c r="G475" s="89" t="s">
        <v>437</v>
      </c>
      <c r="H475" s="89" t="s">
        <v>854</v>
      </c>
      <c r="I475" s="89" t="s">
        <v>1</v>
      </c>
      <c r="J475" s="89" t="s">
        <v>837</v>
      </c>
      <c r="K475" s="89" t="s">
        <v>1</v>
      </c>
      <c r="L475" s="108" t="s">
        <v>436</v>
      </c>
      <c r="M475" s="109">
        <v>45443</v>
      </c>
      <c r="N475" s="109">
        <v>45504</v>
      </c>
      <c r="O475" s="110" t="s">
        <v>453</v>
      </c>
      <c r="P475" s="2" t="str">
        <f>_xlfn.XLOOKUP(A475,'[29]completed audits GR APP'!B:B,'[29]completed audits GR APP'!E:E)</f>
        <v>Public entities</v>
      </c>
      <c r="Q475" s="111" t="s">
        <v>441</v>
      </c>
      <c r="R475" s="2">
        <f>COUNTIFS('[29]CM findings'!A:A,A475,'[29]CM findings'!H:H,116)</f>
        <v>0</v>
      </c>
      <c r="S475" s="2">
        <v>1</v>
      </c>
      <c r="T475" s="2">
        <f>_xlfn.XLOOKUP(A475,'[29]completed audits GR APP'!B:B,'[29]completed audits GR APP'!B:B)</f>
        <v>1062</v>
      </c>
      <c r="V475" s="2">
        <v>1</v>
      </c>
      <c r="W475" s="2">
        <f>_xlfn.XLOOKUP(A475,'[29]KSD auditees'!A:A,'[29]KSD auditees'!A:A)</f>
        <v>1062</v>
      </c>
    </row>
    <row r="476" spans="1:23" ht="27" customHeight="1" x14ac:dyDescent="0.25">
      <c r="A476" s="104">
        <v>1527</v>
      </c>
      <c r="B476" s="105" t="s">
        <v>882</v>
      </c>
      <c r="C476" s="106" t="s">
        <v>323</v>
      </c>
      <c r="D476" s="107" t="s">
        <v>1</v>
      </c>
      <c r="E476" s="107"/>
      <c r="F476" s="89" t="s">
        <v>436</v>
      </c>
      <c r="G476" s="89" t="s">
        <v>437</v>
      </c>
      <c r="H476" s="89" t="s">
        <v>854</v>
      </c>
      <c r="I476" s="89" t="s">
        <v>1</v>
      </c>
      <c r="J476" s="89" t="s">
        <v>151</v>
      </c>
      <c r="K476" s="89" t="s">
        <v>1</v>
      </c>
      <c r="L476" s="108" t="s">
        <v>436</v>
      </c>
      <c r="M476" s="109">
        <v>45443</v>
      </c>
      <c r="N476" s="109">
        <v>45503</v>
      </c>
      <c r="O476" s="110" t="s">
        <v>445</v>
      </c>
      <c r="P476" s="2" t="str">
        <f>_xlfn.XLOOKUP(A476,'[29]completed audits GR APP'!B:B,'[29]completed audits GR APP'!E:E)</f>
        <v>Public entities</v>
      </c>
      <c r="Q476" s="111" t="s">
        <v>441</v>
      </c>
      <c r="R476" s="2">
        <f>COUNTIFS('[29]CM findings'!A:A,A476,'[29]CM findings'!H:H,116)</f>
        <v>0</v>
      </c>
      <c r="S476" s="2">
        <v>1</v>
      </c>
      <c r="T476" s="2">
        <f>_xlfn.XLOOKUP(A476,'[29]completed audits GR APP'!B:B,'[29]completed audits GR APP'!B:B)</f>
        <v>1527</v>
      </c>
      <c r="V476" s="2">
        <v>1</v>
      </c>
      <c r="W476" s="2">
        <f>_xlfn.XLOOKUP(A476,'[29]KSD auditees'!A:A,'[29]KSD auditees'!A:A)</f>
        <v>1527</v>
      </c>
    </row>
    <row r="477" spans="1:23" ht="26.25" customHeight="1" x14ac:dyDescent="0.25">
      <c r="A477" s="104">
        <v>439</v>
      </c>
      <c r="B477" s="105" t="s">
        <v>883</v>
      </c>
      <c r="C477" s="106" t="s">
        <v>323</v>
      </c>
      <c r="D477" s="107" t="s">
        <v>1</v>
      </c>
      <c r="E477" s="107"/>
      <c r="F477" s="89" t="s">
        <v>436</v>
      </c>
      <c r="G477" s="89" t="s">
        <v>437</v>
      </c>
      <c r="H477" s="89" t="s">
        <v>854</v>
      </c>
      <c r="I477" s="89" t="s">
        <v>1</v>
      </c>
      <c r="J477" s="89" t="s">
        <v>859</v>
      </c>
      <c r="K477" s="89" t="s">
        <v>1</v>
      </c>
      <c r="L477" s="108" t="s">
        <v>436</v>
      </c>
      <c r="M477" s="109">
        <v>45443</v>
      </c>
      <c r="N477" s="109">
        <v>45504</v>
      </c>
      <c r="O477" s="110" t="s">
        <v>453</v>
      </c>
      <c r="P477" s="2" t="str">
        <f>_xlfn.XLOOKUP(A477,'[29]completed audits GR APP'!B:B,'[29]completed audits GR APP'!E:E)</f>
        <v>Public entities</v>
      </c>
      <c r="Q477" s="111" t="s">
        <v>441</v>
      </c>
      <c r="R477" s="2">
        <f>COUNTIFS('[29]CM findings'!A:A,A477,'[29]CM findings'!H:H,116)</f>
        <v>0</v>
      </c>
      <c r="S477" s="2">
        <v>1</v>
      </c>
      <c r="T477" s="2">
        <f>_xlfn.XLOOKUP(A477,'[29]completed audits GR APP'!B:B,'[29]completed audits GR APP'!B:B)</f>
        <v>439</v>
      </c>
      <c r="V477" s="2">
        <v>1</v>
      </c>
      <c r="W477" s="2">
        <f>_xlfn.XLOOKUP(A477,'[29]KSD auditees'!A:A,'[29]KSD auditees'!A:A)</f>
        <v>439</v>
      </c>
    </row>
    <row r="478" spans="1:23" ht="27" customHeight="1" x14ac:dyDescent="0.25">
      <c r="A478" s="104">
        <v>471</v>
      </c>
      <c r="B478" s="105" t="s">
        <v>127</v>
      </c>
      <c r="C478" s="106" t="s">
        <v>323</v>
      </c>
      <c r="D478" s="107" t="s">
        <v>1</v>
      </c>
      <c r="E478" s="107"/>
      <c r="F478" s="89" t="s">
        <v>436</v>
      </c>
      <c r="G478" s="89" t="s">
        <v>437</v>
      </c>
      <c r="H478" s="89" t="s">
        <v>854</v>
      </c>
      <c r="I478" s="89" t="s">
        <v>1</v>
      </c>
      <c r="J478" s="89" t="s">
        <v>859</v>
      </c>
      <c r="K478" s="89" t="s">
        <v>1</v>
      </c>
      <c r="L478" s="108" t="s">
        <v>436</v>
      </c>
      <c r="M478" s="109">
        <v>45443</v>
      </c>
      <c r="N478" s="109">
        <v>45504</v>
      </c>
      <c r="O478" s="110" t="s">
        <v>453</v>
      </c>
      <c r="P478" s="2" t="str">
        <f>_xlfn.XLOOKUP(A478,'[29]completed audits GR APP'!B:B,'[29]completed audits GR APP'!E:E)</f>
        <v>Public entities</v>
      </c>
      <c r="Q478" s="111" t="s">
        <v>441</v>
      </c>
      <c r="R478" s="2">
        <f>COUNTIFS('[29]CM findings'!A:A,A478,'[29]CM findings'!H:H,116)</f>
        <v>0</v>
      </c>
      <c r="S478" s="2">
        <v>1</v>
      </c>
      <c r="T478" s="2">
        <f>_xlfn.XLOOKUP(A478,'[29]completed audits GR APP'!B:B,'[29]completed audits GR APP'!B:B)</f>
        <v>471</v>
      </c>
      <c r="V478" s="2">
        <v>1</v>
      </c>
      <c r="W478" s="2">
        <f>_xlfn.XLOOKUP(A478,'[29]KSD auditees'!A:A,'[29]KSD auditees'!A:A)</f>
        <v>471</v>
      </c>
    </row>
    <row r="479" spans="1:23" ht="43.5" customHeight="1" x14ac:dyDescent="0.25">
      <c r="A479" s="104">
        <v>1063</v>
      </c>
      <c r="B479" s="105" t="s">
        <v>371</v>
      </c>
      <c r="C479" s="106" t="s">
        <v>316</v>
      </c>
      <c r="D479" s="107" t="s">
        <v>1</v>
      </c>
      <c r="E479" s="107"/>
      <c r="F479" s="89" t="s">
        <v>436</v>
      </c>
      <c r="G479" s="89" t="s">
        <v>437</v>
      </c>
      <c r="H479" s="89" t="s">
        <v>854</v>
      </c>
      <c r="I479" s="89" t="s">
        <v>1</v>
      </c>
      <c r="J479" s="89" t="s">
        <v>837</v>
      </c>
      <c r="K479" s="89" t="s">
        <v>1</v>
      </c>
      <c r="L479" s="108" t="s">
        <v>436</v>
      </c>
      <c r="M479" s="109" t="s">
        <v>1</v>
      </c>
      <c r="N479" s="109"/>
      <c r="O479" s="110" t="s">
        <v>1</v>
      </c>
      <c r="P479" s="2" t="str">
        <f>_xlfn.XLOOKUP(A479,'[29]completed audits GR APP'!B:B,'[29]completed audits GR APP'!E:E)</f>
        <v>Public entities</v>
      </c>
      <c r="Q479" s="2" t="s">
        <v>509</v>
      </c>
      <c r="R479" s="2">
        <f>COUNTIFS('[29]CM findings'!A:A,A479,'[29]CM findings'!H:H,116)</f>
        <v>0</v>
      </c>
      <c r="S479" s="2">
        <v>1</v>
      </c>
      <c r="T479" s="2">
        <f>_xlfn.XLOOKUP(A479,'[29]completed audits GR APP'!B:B,'[29]completed audits GR APP'!B:B)</f>
        <v>1063</v>
      </c>
      <c r="V479" s="2">
        <v>1</v>
      </c>
      <c r="W479" s="2">
        <f>_xlfn.XLOOKUP(A479,'[29]KSD auditees'!A:A,'[29]KSD auditees'!A:A)</f>
        <v>1063</v>
      </c>
    </row>
    <row r="480" spans="1:23" ht="26.25" customHeight="1" x14ac:dyDescent="0.25">
      <c r="A480" s="104">
        <v>476</v>
      </c>
      <c r="B480" s="105" t="s">
        <v>885</v>
      </c>
      <c r="C480" s="106" t="s">
        <v>323</v>
      </c>
      <c r="D480" s="107" t="s">
        <v>1</v>
      </c>
      <c r="E480" s="107"/>
      <c r="F480" s="89" t="s">
        <v>436</v>
      </c>
      <c r="G480" s="89" t="s">
        <v>437</v>
      </c>
      <c r="H480" s="89" t="s">
        <v>854</v>
      </c>
      <c r="I480" s="89" t="s">
        <v>1</v>
      </c>
      <c r="J480" s="89" t="s">
        <v>859</v>
      </c>
      <c r="K480" s="89" t="s">
        <v>1</v>
      </c>
      <c r="L480" s="108" t="s">
        <v>436</v>
      </c>
      <c r="M480" s="109">
        <v>45443</v>
      </c>
      <c r="N480" s="109">
        <v>45504</v>
      </c>
      <c r="O480" s="110" t="s">
        <v>445</v>
      </c>
      <c r="P480" s="2" t="str">
        <f>_xlfn.XLOOKUP(A480,'[29]completed audits GR APP'!B:B,'[29]completed audits GR APP'!E:E)</f>
        <v>Public entities</v>
      </c>
      <c r="Q480" s="111" t="s">
        <v>441</v>
      </c>
      <c r="R480" s="2">
        <f>COUNTIFS('[29]CM findings'!A:A,A480,'[29]CM findings'!H:H,116)</f>
        <v>0</v>
      </c>
      <c r="S480" s="2">
        <v>1</v>
      </c>
      <c r="T480" s="2">
        <f>_xlfn.XLOOKUP(A480,'[29]completed audits GR APP'!B:B,'[29]completed audits GR APP'!B:B)</f>
        <v>476</v>
      </c>
      <c r="V480" s="2">
        <v>1</v>
      </c>
      <c r="W480" s="2">
        <f>_xlfn.XLOOKUP(A480,'[29]KSD auditees'!A:A,'[29]KSD auditees'!A:A)</f>
        <v>476</v>
      </c>
    </row>
    <row r="481" spans="1:23" ht="35.25" customHeight="1" x14ac:dyDescent="0.25">
      <c r="A481" s="104">
        <v>1208</v>
      </c>
      <c r="B481" s="105" t="s">
        <v>886</v>
      </c>
      <c r="C481" s="106" t="s">
        <v>312</v>
      </c>
      <c r="D481" s="107" t="s">
        <v>1</v>
      </c>
      <c r="E481" s="107"/>
      <c r="F481" s="89" t="s">
        <v>436</v>
      </c>
      <c r="G481" s="89" t="s">
        <v>437</v>
      </c>
      <c r="H481" s="89" t="s">
        <v>854</v>
      </c>
      <c r="I481" s="89" t="s">
        <v>452</v>
      </c>
      <c r="J481" s="89" t="s">
        <v>856</v>
      </c>
      <c r="K481" s="89" t="s">
        <v>717</v>
      </c>
      <c r="L481" s="108" t="s">
        <v>436</v>
      </c>
      <c r="M481" s="109">
        <v>45443</v>
      </c>
      <c r="N481" s="109" t="s">
        <v>1</v>
      </c>
      <c r="O481" s="110" t="s">
        <v>1</v>
      </c>
      <c r="P481" s="2" t="e">
        <f>_xlfn.XLOOKUP(A481,'[29]completed audits GR APP'!B:B,'[29]completed audits GR APP'!E:E)</f>
        <v>#N/A</v>
      </c>
      <c r="R481" s="2">
        <f>COUNTIFS('[29]CM findings'!A:A,A481,'[29]CM findings'!H:H,116)</f>
        <v>0</v>
      </c>
      <c r="T481" s="2" t="e">
        <f>_xlfn.XLOOKUP(A481,'[29]completed audits GR APP'!B:B,'[29]completed audits GR APP'!B:B)</f>
        <v>#N/A</v>
      </c>
      <c r="W481" s="2" t="e">
        <f>_xlfn.XLOOKUP(A481,'[29]KSD auditees'!A:A,'[29]KSD auditees'!A:A)</f>
        <v>#N/A</v>
      </c>
    </row>
    <row r="482" spans="1:23" ht="43.5" customHeight="1" x14ac:dyDescent="0.25">
      <c r="A482" s="104">
        <v>1064</v>
      </c>
      <c r="B482" s="105" t="s">
        <v>887</v>
      </c>
      <c r="C482" s="106" t="s">
        <v>316</v>
      </c>
      <c r="D482" s="107" t="s">
        <v>1</v>
      </c>
      <c r="E482" s="107"/>
      <c r="F482" s="89" t="s">
        <v>436</v>
      </c>
      <c r="G482" s="89" t="s">
        <v>437</v>
      </c>
      <c r="H482" s="89" t="s">
        <v>854</v>
      </c>
      <c r="I482" s="89" t="s">
        <v>1</v>
      </c>
      <c r="J482" s="89" t="s">
        <v>837</v>
      </c>
      <c r="K482" s="89" t="s">
        <v>1</v>
      </c>
      <c r="L482" s="108" t="s">
        <v>436</v>
      </c>
      <c r="M482" s="109" t="s">
        <v>1</v>
      </c>
      <c r="N482" s="109" t="s">
        <v>1</v>
      </c>
      <c r="O482" s="110" t="s">
        <v>1</v>
      </c>
      <c r="P482" s="2" t="e">
        <f>_xlfn.XLOOKUP(A482,'[29]completed audits GR APP'!B:B,'[29]completed audits GR APP'!E:E)</f>
        <v>#N/A</v>
      </c>
      <c r="R482" s="2">
        <f>COUNTIFS('[29]CM findings'!A:A,A482,'[29]CM findings'!H:H,116)</f>
        <v>0</v>
      </c>
      <c r="T482" s="2" t="e">
        <f>_xlfn.XLOOKUP(A482,'[29]completed audits GR APP'!B:B,'[29]completed audits GR APP'!B:B)</f>
        <v>#N/A</v>
      </c>
      <c r="W482" s="2" t="e">
        <f>_xlfn.XLOOKUP(A482,'[29]KSD auditees'!A:A,'[29]KSD auditees'!A:A)</f>
        <v>#N/A</v>
      </c>
    </row>
    <row r="483" spans="1:23" ht="43.5" customHeight="1" x14ac:dyDescent="0.25">
      <c r="A483" s="104">
        <v>1424</v>
      </c>
      <c r="B483" s="105" t="s">
        <v>888</v>
      </c>
      <c r="C483" s="106" t="s">
        <v>316</v>
      </c>
      <c r="D483" s="107" t="s">
        <v>1</v>
      </c>
      <c r="E483" s="107"/>
      <c r="F483" s="89" t="s">
        <v>436</v>
      </c>
      <c r="G483" s="89" t="s">
        <v>437</v>
      </c>
      <c r="H483" s="89" t="s">
        <v>854</v>
      </c>
      <c r="I483" s="89" t="s">
        <v>1</v>
      </c>
      <c r="J483" s="89" t="s">
        <v>837</v>
      </c>
      <c r="K483" s="89" t="s">
        <v>1</v>
      </c>
      <c r="L483" s="108" t="s">
        <v>436</v>
      </c>
      <c r="M483" s="109" t="s">
        <v>1</v>
      </c>
      <c r="N483" s="109" t="s">
        <v>1</v>
      </c>
      <c r="O483" s="110" t="s">
        <v>1</v>
      </c>
      <c r="P483" s="2" t="e">
        <f>_xlfn.XLOOKUP(A483,'[29]completed audits GR APP'!B:B,'[29]completed audits GR APP'!E:E)</f>
        <v>#N/A</v>
      </c>
      <c r="R483" s="2">
        <f>COUNTIFS('[29]CM findings'!A:A,A483,'[29]CM findings'!H:H,116)</f>
        <v>0</v>
      </c>
      <c r="T483" s="2" t="e">
        <f>_xlfn.XLOOKUP(A483,'[29]completed audits GR APP'!B:B,'[29]completed audits GR APP'!B:B)</f>
        <v>#N/A</v>
      </c>
      <c r="W483" s="2" t="e">
        <f>_xlfn.XLOOKUP(A483,'[29]KSD auditees'!A:A,'[29]KSD auditees'!A:A)</f>
        <v>#N/A</v>
      </c>
    </row>
    <row r="484" spans="1:23" ht="43.5" customHeight="1" x14ac:dyDescent="0.25">
      <c r="A484" s="104">
        <v>1428</v>
      </c>
      <c r="B484" s="105" t="s">
        <v>889</v>
      </c>
      <c r="C484" s="106" t="s">
        <v>316</v>
      </c>
      <c r="D484" s="107" t="s">
        <v>1</v>
      </c>
      <c r="E484" s="107"/>
      <c r="F484" s="89" t="s">
        <v>436</v>
      </c>
      <c r="G484" s="89" t="s">
        <v>437</v>
      </c>
      <c r="H484" s="89" t="s">
        <v>854</v>
      </c>
      <c r="I484" s="89" t="s">
        <v>1</v>
      </c>
      <c r="J484" s="89" t="s">
        <v>837</v>
      </c>
      <c r="K484" s="89" t="s">
        <v>1</v>
      </c>
      <c r="L484" s="108" t="s">
        <v>436</v>
      </c>
      <c r="M484" s="109" t="s">
        <v>1</v>
      </c>
      <c r="N484" s="109" t="s">
        <v>1</v>
      </c>
      <c r="O484" s="110" t="s">
        <v>1</v>
      </c>
      <c r="P484" s="2" t="e">
        <f>_xlfn.XLOOKUP(A484,'[29]completed audits GR APP'!B:B,'[29]completed audits GR APP'!E:E)</f>
        <v>#N/A</v>
      </c>
      <c r="R484" s="2">
        <f>COUNTIFS('[29]CM findings'!A:A,A484,'[29]CM findings'!H:H,116)</f>
        <v>0</v>
      </c>
      <c r="T484" s="2" t="e">
        <f>_xlfn.XLOOKUP(A484,'[29]completed audits GR APP'!B:B,'[29]completed audits GR APP'!B:B)</f>
        <v>#N/A</v>
      </c>
      <c r="W484" s="2" t="e">
        <f>_xlfn.XLOOKUP(A484,'[29]KSD auditees'!A:A,'[29]KSD auditees'!A:A)</f>
        <v>#N/A</v>
      </c>
    </row>
    <row r="485" spans="1:23" ht="26.25" customHeight="1" x14ac:dyDescent="0.25">
      <c r="A485" s="104">
        <v>495</v>
      </c>
      <c r="B485" s="105" t="s">
        <v>890</v>
      </c>
      <c r="C485" s="106" t="s">
        <v>725</v>
      </c>
      <c r="D485" s="107" t="s">
        <v>1</v>
      </c>
      <c r="E485" s="107"/>
      <c r="F485" s="89" t="s">
        <v>436</v>
      </c>
      <c r="G485" s="89" t="s">
        <v>437</v>
      </c>
      <c r="H485" s="89" t="s">
        <v>854</v>
      </c>
      <c r="I485" s="89" t="s">
        <v>1</v>
      </c>
      <c r="J485" s="89" t="s">
        <v>837</v>
      </c>
      <c r="K485" s="89" t="s">
        <v>1</v>
      </c>
      <c r="L485" s="108" t="s">
        <v>436</v>
      </c>
      <c r="M485" s="109">
        <v>45443</v>
      </c>
      <c r="N485" s="109">
        <v>45503</v>
      </c>
      <c r="O485" s="110" t="s">
        <v>453</v>
      </c>
      <c r="P485" s="2" t="str">
        <f>_xlfn.XLOOKUP(A485,'[29]completed audits GR APP'!B:B,'[29]completed audits GR APP'!E:E)</f>
        <v>Public entities</v>
      </c>
      <c r="Q485" s="111" t="s">
        <v>441</v>
      </c>
      <c r="R485" s="2">
        <f>COUNTIFS('[29]CM findings'!A:A,A485,'[29]CM findings'!H:H,116)</f>
        <v>0</v>
      </c>
      <c r="S485" s="2">
        <v>1</v>
      </c>
      <c r="T485" s="2">
        <f>_xlfn.XLOOKUP(A485,'[29]completed audits GR APP'!B:B,'[29]completed audits GR APP'!B:B)</f>
        <v>495</v>
      </c>
      <c r="W485" s="2" t="e">
        <f>_xlfn.XLOOKUP(A485,'[29]KSD auditees'!A:A,'[29]KSD auditees'!A:A)</f>
        <v>#N/A</v>
      </c>
    </row>
    <row r="486" spans="1:23" ht="26.25" customHeight="1" x14ac:dyDescent="0.25">
      <c r="A486" s="104">
        <v>1065</v>
      </c>
      <c r="B486" s="105" t="s">
        <v>227</v>
      </c>
      <c r="C486" s="106" t="s">
        <v>316</v>
      </c>
      <c r="D486" s="107" t="s">
        <v>1</v>
      </c>
      <c r="E486" s="107"/>
      <c r="F486" s="89" t="s">
        <v>436</v>
      </c>
      <c r="G486" s="89" t="s">
        <v>437</v>
      </c>
      <c r="H486" s="89" t="s">
        <v>854</v>
      </c>
      <c r="I486" s="89" t="s">
        <v>1</v>
      </c>
      <c r="J486" s="89" t="s">
        <v>439</v>
      </c>
      <c r="K486" s="89" t="s">
        <v>1</v>
      </c>
      <c r="L486" s="108" t="s">
        <v>436</v>
      </c>
      <c r="M486" s="109">
        <v>45443</v>
      </c>
      <c r="N486" s="109">
        <v>45504</v>
      </c>
      <c r="O486" s="110" t="s">
        <v>453</v>
      </c>
      <c r="P486" s="2" t="str">
        <f>_xlfn.XLOOKUP(A486,'[29]completed audits GR APP'!B:B,'[29]completed audits GR APP'!E:E)</f>
        <v>Public entities</v>
      </c>
      <c r="Q486" s="111" t="s">
        <v>441</v>
      </c>
      <c r="R486" s="2">
        <f>COUNTIFS('[29]CM findings'!A:A,A486,'[29]CM findings'!H:H,116)</f>
        <v>0</v>
      </c>
      <c r="S486" s="2">
        <v>1</v>
      </c>
      <c r="T486" s="2">
        <f>_xlfn.XLOOKUP(A486,'[29]completed audits GR APP'!B:B,'[29]completed audits GR APP'!B:B)</f>
        <v>1065</v>
      </c>
      <c r="V486" s="2">
        <v>1</v>
      </c>
      <c r="W486" s="2">
        <f>_xlfn.XLOOKUP(A486,'[29]KSD auditees'!A:A,'[29]KSD auditees'!A:A)</f>
        <v>1065</v>
      </c>
    </row>
    <row r="487" spans="1:23" ht="43.5" customHeight="1" x14ac:dyDescent="0.25">
      <c r="A487" s="104">
        <v>523</v>
      </c>
      <c r="B487" s="105" t="s">
        <v>891</v>
      </c>
      <c r="C487" s="106" t="s">
        <v>323</v>
      </c>
      <c r="D487" s="107" t="s">
        <v>1</v>
      </c>
      <c r="E487" s="107"/>
      <c r="F487" s="89" t="s">
        <v>436</v>
      </c>
      <c r="G487" s="89" t="s">
        <v>437</v>
      </c>
      <c r="H487" s="89" t="s">
        <v>854</v>
      </c>
      <c r="I487" s="89" t="s">
        <v>1</v>
      </c>
      <c r="J487" s="89" t="s">
        <v>837</v>
      </c>
      <c r="K487" s="89" t="s">
        <v>1</v>
      </c>
      <c r="L487" s="108" t="s">
        <v>436</v>
      </c>
      <c r="M487" s="109">
        <v>45443</v>
      </c>
      <c r="N487" s="109">
        <v>45504</v>
      </c>
      <c r="O487" s="110" t="s">
        <v>453</v>
      </c>
      <c r="P487" s="2" t="e">
        <f>_xlfn.XLOOKUP(A487,'[29]completed audits GR APP'!B:B,'[29]completed audits GR APP'!E:E)</f>
        <v>#N/A</v>
      </c>
      <c r="R487" s="2">
        <f>COUNTIFS('[29]CM findings'!A:A,A487,'[29]CM findings'!H:H,116)</f>
        <v>0</v>
      </c>
      <c r="T487" s="2" t="e">
        <f>_xlfn.XLOOKUP(A487,'[29]completed audits GR APP'!B:B,'[29]completed audits GR APP'!B:B)</f>
        <v>#N/A</v>
      </c>
      <c r="W487" s="2" t="e">
        <f>_xlfn.XLOOKUP(A487,'[29]KSD auditees'!A:A,'[29]KSD auditees'!A:A)</f>
        <v>#N/A</v>
      </c>
    </row>
    <row r="488" spans="1:23" ht="43.5" customHeight="1" x14ac:dyDescent="0.25">
      <c r="A488" s="104">
        <v>524</v>
      </c>
      <c r="B488" s="105" t="s">
        <v>892</v>
      </c>
      <c r="C488" s="106" t="s">
        <v>323</v>
      </c>
      <c r="D488" s="107" t="s">
        <v>1</v>
      </c>
      <c r="E488" s="107"/>
      <c r="F488" s="89" t="s">
        <v>436</v>
      </c>
      <c r="G488" s="89" t="s">
        <v>437</v>
      </c>
      <c r="H488" s="89" t="s">
        <v>854</v>
      </c>
      <c r="I488" s="89" t="s">
        <v>1</v>
      </c>
      <c r="J488" s="89" t="s">
        <v>837</v>
      </c>
      <c r="K488" s="89" t="s">
        <v>1</v>
      </c>
      <c r="L488" s="108" t="s">
        <v>436</v>
      </c>
      <c r="M488" s="109">
        <v>45443</v>
      </c>
      <c r="N488" s="109">
        <v>45504</v>
      </c>
      <c r="O488" s="110" t="s">
        <v>26</v>
      </c>
      <c r="P488" s="2" t="e">
        <f>_xlfn.XLOOKUP(A488,'[29]completed audits GR APP'!B:B,'[29]completed audits GR APP'!E:E)</f>
        <v>#N/A</v>
      </c>
      <c r="R488" s="2">
        <f>COUNTIFS('[29]CM findings'!A:A,A488,'[29]CM findings'!H:H,116)</f>
        <v>0</v>
      </c>
      <c r="T488" s="2" t="e">
        <f>_xlfn.XLOOKUP(A488,'[29]completed audits GR APP'!B:B,'[29]completed audits GR APP'!B:B)</f>
        <v>#N/A</v>
      </c>
      <c r="W488" s="2" t="e">
        <f>_xlfn.XLOOKUP(A488,'[29]KSD auditees'!A:A,'[29]KSD auditees'!A:A)</f>
        <v>#N/A</v>
      </c>
    </row>
    <row r="489" spans="1:23" ht="27" customHeight="1" x14ac:dyDescent="0.25">
      <c r="A489" s="104">
        <v>532</v>
      </c>
      <c r="B489" s="105" t="s">
        <v>894</v>
      </c>
      <c r="C489" s="106" t="s">
        <v>323</v>
      </c>
      <c r="D489" s="107" t="s">
        <v>1</v>
      </c>
      <c r="E489" s="107"/>
      <c r="F489" s="89" t="s">
        <v>436</v>
      </c>
      <c r="G489" s="89" t="s">
        <v>437</v>
      </c>
      <c r="H489" s="89" t="s">
        <v>854</v>
      </c>
      <c r="I489" s="89" t="s">
        <v>1</v>
      </c>
      <c r="J489" s="89" t="s">
        <v>439</v>
      </c>
      <c r="K489" s="89" t="s">
        <v>1</v>
      </c>
      <c r="L489" s="108" t="s">
        <v>436</v>
      </c>
      <c r="M489" s="109">
        <v>45443</v>
      </c>
      <c r="N489" s="109">
        <v>45504</v>
      </c>
      <c r="O489" s="110" t="s">
        <v>453</v>
      </c>
      <c r="P489" s="2" t="e">
        <f>_xlfn.XLOOKUP(A489,'[29]completed audits GR APP'!B:B,'[29]completed audits GR APP'!E:E)</f>
        <v>#N/A</v>
      </c>
      <c r="R489" s="2">
        <f>COUNTIFS('[29]CM findings'!A:A,A489,'[29]CM findings'!H:H,116)</f>
        <v>0</v>
      </c>
      <c r="T489" s="2" t="e">
        <f>_xlfn.XLOOKUP(A489,'[29]completed audits GR APP'!B:B,'[29]completed audits GR APP'!B:B)</f>
        <v>#N/A</v>
      </c>
      <c r="W489" s="2" t="e">
        <f>_xlfn.XLOOKUP(A489,'[29]KSD auditees'!A:A,'[29]KSD auditees'!A:A)</f>
        <v>#N/A</v>
      </c>
    </row>
    <row r="490" spans="1:23" ht="26.25" customHeight="1" x14ac:dyDescent="0.25">
      <c r="A490" s="104">
        <v>533</v>
      </c>
      <c r="B490" s="105" t="s">
        <v>228</v>
      </c>
      <c r="C490" s="106" t="s">
        <v>352</v>
      </c>
      <c r="D490" s="107" t="s">
        <v>1</v>
      </c>
      <c r="E490" s="107"/>
      <c r="F490" s="89" t="s">
        <v>436</v>
      </c>
      <c r="G490" s="89" t="s">
        <v>437</v>
      </c>
      <c r="H490" s="89" t="s">
        <v>854</v>
      </c>
      <c r="I490" s="89" t="s">
        <v>1</v>
      </c>
      <c r="J490" s="89" t="s">
        <v>439</v>
      </c>
      <c r="K490" s="89" t="s">
        <v>1</v>
      </c>
      <c r="L490" s="108" t="s">
        <v>436</v>
      </c>
      <c r="M490" s="109">
        <v>45443</v>
      </c>
      <c r="N490" s="109">
        <v>45504</v>
      </c>
      <c r="O490" s="110" t="s">
        <v>453</v>
      </c>
      <c r="P490" s="2" t="str">
        <f>_xlfn.XLOOKUP(A490,'[29]completed audits GR APP'!B:B,'[29]completed audits GR APP'!E:E)</f>
        <v>Public entities</v>
      </c>
      <c r="Q490" s="111" t="s">
        <v>441</v>
      </c>
      <c r="R490" s="2">
        <f>COUNTIFS('[29]CM findings'!A:A,A490,'[29]CM findings'!H:H,116)</f>
        <v>0</v>
      </c>
      <c r="S490" s="2">
        <v>1</v>
      </c>
      <c r="T490" s="2">
        <f>_xlfn.XLOOKUP(A490,'[29]completed audits GR APP'!B:B,'[29]completed audits GR APP'!B:B)</f>
        <v>533</v>
      </c>
      <c r="V490" s="2">
        <v>1</v>
      </c>
      <c r="W490" s="2">
        <f>_xlfn.XLOOKUP(A490,'[29]KSD auditees'!A:A,'[29]KSD auditees'!A:A)</f>
        <v>533</v>
      </c>
    </row>
    <row r="491" spans="1:23" ht="27" customHeight="1" x14ac:dyDescent="0.25">
      <c r="A491" s="104">
        <v>1162</v>
      </c>
      <c r="B491" s="105" t="s">
        <v>895</v>
      </c>
      <c r="C491" s="106" t="s">
        <v>316</v>
      </c>
      <c r="D491" s="107" t="s">
        <v>1</v>
      </c>
      <c r="E491" s="107"/>
      <c r="F491" s="89" t="s">
        <v>436</v>
      </c>
      <c r="G491" s="89" t="s">
        <v>437</v>
      </c>
      <c r="H491" s="89" t="s">
        <v>896</v>
      </c>
      <c r="I491" s="89" t="s">
        <v>1</v>
      </c>
      <c r="J491" s="89" t="s">
        <v>667</v>
      </c>
      <c r="K491" s="89" t="s">
        <v>1</v>
      </c>
      <c r="L491" s="108" t="s">
        <v>436</v>
      </c>
      <c r="M491" s="109">
        <v>45443</v>
      </c>
      <c r="N491" s="109">
        <v>45504</v>
      </c>
      <c r="O491" s="110" t="s">
        <v>445</v>
      </c>
      <c r="P491" s="2" t="e">
        <f>_xlfn.XLOOKUP(A491,'[29]completed audits GR APP'!B:B,'[29]completed audits GR APP'!E:E)</f>
        <v>#N/A</v>
      </c>
      <c r="R491" s="2">
        <f>COUNTIFS('[29]CM findings'!A:A,A491,'[29]CM findings'!H:H,116)</f>
        <v>0</v>
      </c>
      <c r="T491" s="2" t="e">
        <f>_xlfn.XLOOKUP(A491,'[29]completed audits GR APP'!B:B,'[29]completed audits GR APP'!B:B)</f>
        <v>#N/A</v>
      </c>
      <c r="W491" s="2" t="e">
        <f>_xlfn.XLOOKUP(A491,'[29]KSD auditees'!A:A,'[29]KSD auditees'!A:A)</f>
        <v>#N/A</v>
      </c>
    </row>
    <row r="492" spans="1:23" ht="27" customHeight="1" x14ac:dyDescent="0.25">
      <c r="A492" s="104">
        <v>3</v>
      </c>
      <c r="B492" s="105" t="s">
        <v>897</v>
      </c>
      <c r="C492" s="106" t="s">
        <v>316</v>
      </c>
      <c r="D492" s="107" t="s">
        <v>1</v>
      </c>
      <c r="E492" s="107"/>
      <c r="F492" s="89" t="s">
        <v>436</v>
      </c>
      <c r="G492" s="89" t="s">
        <v>437</v>
      </c>
      <c r="H492" s="89" t="s">
        <v>896</v>
      </c>
      <c r="I492" s="89" t="s">
        <v>1</v>
      </c>
      <c r="J492" s="89" t="s">
        <v>1517</v>
      </c>
      <c r="K492" s="89" t="s">
        <v>1</v>
      </c>
      <c r="L492" s="108" t="s">
        <v>436</v>
      </c>
      <c r="M492" s="109">
        <v>45443</v>
      </c>
      <c r="N492" s="109">
        <v>45504</v>
      </c>
      <c r="O492" s="110" t="s">
        <v>453</v>
      </c>
      <c r="P492" s="2" t="str">
        <f>_xlfn.XLOOKUP(A492,'[29]completed audits GR APP'!B:B,'[29]completed audits GR APP'!E:E)</f>
        <v>Public entities</v>
      </c>
      <c r="Q492" s="111" t="s">
        <v>441</v>
      </c>
      <c r="R492" s="2">
        <f>COUNTIFS('[29]CM findings'!A:A,A492,'[29]CM findings'!H:H,116)</f>
        <v>0</v>
      </c>
      <c r="S492" s="2">
        <v>1</v>
      </c>
      <c r="T492" s="2">
        <f>_xlfn.XLOOKUP(A492,'[29]completed audits GR APP'!B:B,'[29]completed audits GR APP'!B:B)</f>
        <v>3</v>
      </c>
      <c r="V492" s="2">
        <v>1</v>
      </c>
      <c r="W492" s="2">
        <f>_xlfn.XLOOKUP(A492,'[29]KSD auditees'!A:A,'[29]KSD auditees'!A:A)</f>
        <v>3</v>
      </c>
    </row>
    <row r="493" spans="1:23" ht="19.5" customHeight="1" x14ac:dyDescent="0.25">
      <c r="A493" s="104">
        <v>1530</v>
      </c>
      <c r="B493" s="105" t="s">
        <v>898</v>
      </c>
      <c r="C493" s="106" t="s">
        <v>316</v>
      </c>
      <c r="D493" s="107" t="s">
        <v>1</v>
      </c>
      <c r="E493" s="107"/>
      <c r="F493" s="89" t="s">
        <v>436</v>
      </c>
      <c r="G493" s="89" t="s">
        <v>437</v>
      </c>
      <c r="H493" s="89" t="s">
        <v>896</v>
      </c>
      <c r="I493" s="89" t="s">
        <v>1</v>
      </c>
      <c r="J493" s="89" t="s">
        <v>667</v>
      </c>
      <c r="K493" s="89" t="s">
        <v>1</v>
      </c>
      <c r="L493" s="108" t="s">
        <v>436</v>
      </c>
      <c r="M493" s="109" t="s">
        <v>1</v>
      </c>
      <c r="N493" s="109" t="s">
        <v>1</v>
      </c>
      <c r="O493" s="110" t="s">
        <v>1</v>
      </c>
      <c r="P493" s="2" t="e">
        <f>_xlfn.XLOOKUP(A493,'[29]completed audits GR APP'!B:B,'[29]completed audits GR APP'!E:E)</f>
        <v>#N/A</v>
      </c>
      <c r="R493" s="2">
        <f>COUNTIFS('[29]CM findings'!A:A,A493,'[29]CM findings'!H:H,116)</f>
        <v>0</v>
      </c>
      <c r="T493" s="2" t="e">
        <f>_xlfn.XLOOKUP(A493,'[29]completed audits GR APP'!B:B,'[29]completed audits GR APP'!B:B)</f>
        <v>#N/A</v>
      </c>
      <c r="W493" s="2" t="e">
        <f>_xlfn.XLOOKUP(A493,'[29]KSD auditees'!A:A,'[29]KSD auditees'!A:A)</f>
        <v>#N/A</v>
      </c>
    </row>
    <row r="494" spans="1:23" ht="19.5" customHeight="1" x14ac:dyDescent="0.25">
      <c r="A494" s="104">
        <v>1112</v>
      </c>
      <c r="B494" s="105" t="s">
        <v>899</v>
      </c>
      <c r="C494" s="106" t="s">
        <v>316</v>
      </c>
      <c r="D494" s="107" t="s">
        <v>1</v>
      </c>
      <c r="E494" s="107"/>
      <c r="F494" s="89" t="s">
        <v>436</v>
      </c>
      <c r="G494" s="89" t="s">
        <v>437</v>
      </c>
      <c r="H494" s="89" t="s">
        <v>896</v>
      </c>
      <c r="I494" s="89" t="s">
        <v>1</v>
      </c>
      <c r="J494" s="89" t="s">
        <v>667</v>
      </c>
      <c r="K494" s="89" t="s">
        <v>1</v>
      </c>
      <c r="L494" s="108" t="s">
        <v>436</v>
      </c>
      <c r="M494" s="109" t="s">
        <v>1</v>
      </c>
      <c r="N494" s="109" t="s">
        <v>1</v>
      </c>
      <c r="O494" s="110" t="s">
        <v>1</v>
      </c>
      <c r="P494" s="2" t="str">
        <f>_xlfn.XLOOKUP(A494,'[29]completed audits GR APP'!B:B,'[29]completed audits GR APP'!E:E)</f>
        <v>Public entities</v>
      </c>
      <c r="Q494" s="2" t="s">
        <v>509</v>
      </c>
      <c r="R494" s="2">
        <f>COUNTIFS('[29]CM findings'!A:A,A494,'[29]CM findings'!H:H,116)</f>
        <v>0</v>
      </c>
      <c r="S494" s="2">
        <v>1</v>
      </c>
      <c r="T494" s="2">
        <f>_xlfn.XLOOKUP(A494,'[29]completed audits GR APP'!B:B,'[29]completed audits GR APP'!B:B)</f>
        <v>1112</v>
      </c>
      <c r="V494" s="2">
        <v>1</v>
      </c>
      <c r="W494" s="2">
        <f>_xlfn.XLOOKUP(A494,'[29]KSD auditees'!A:A,'[29]KSD auditees'!A:A)</f>
        <v>1112</v>
      </c>
    </row>
    <row r="495" spans="1:23" ht="18.75" customHeight="1" x14ac:dyDescent="0.25">
      <c r="A495" s="104">
        <v>1116</v>
      </c>
      <c r="B495" s="105" t="s">
        <v>364</v>
      </c>
      <c r="C495" s="106" t="s">
        <v>316</v>
      </c>
      <c r="D495" s="107" t="s">
        <v>1</v>
      </c>
      <c r="E495" s="107"/>
      <c r="F495" s="89" t="s">
        <v>436</v>
      </c>
      <c r="G495" s="89" t="s">
        <v>437</v>
      </c>
      <c r="H495" s="89" t="s">
        <v>896</v>
      </c>
      <c r="I495" s="89" t="s">
        <v>1</v>
      </c>
      <c r="J495" s="89" t="s">
        <v>667</v>
      </c>
      <c r="K495" s="89" t="s">
        <v>1</v>
      </c>
      <c r="L495" s="108" t="s">
        <v>436</v>
      </c>
      <c r="M495" s="116">
        <v>45538</v>
      </c>
      <c r="N495" s="117">
        <v>45306</v>
      </c>
      <c r="O495" s="110" t="s">
        <v>1</v>
      </c>
      <c r="P495" s="2" t="str">
        <f>_xlfn.XLOOKUP(A495,'[29]completed audits GR APP'!B:B,'[29]completed audits GR APP'!E:E)</f>
        <v>Public entities</v>
      </c>
      <c r="Q495" s="112" t="s">
        <v>40</v>
      </c>
      <c r="R495" s="2">
        <f>COUNTIFS('[29]CM findings'!A:A,A495,'[29]CM findings'!H:H,116)</f>
        <v>0</v>
      </c>
      <c r="S495" s="2">
        <v>1</v>
      </c>
      <c r="T495" s="2">
        <f>_xlfn.XLOOKUP(A495,'[29]completed audits GR APP'!B:B,'[29]completed audits GR APP'!B:B)</f>
        <v>1116</v>
      </c>
      <c r="V495" s="2">
        <v>1</v>
      </c>
      <c r="W495" s="2">
        <f>_xlfn.XLOOKUP(A495,'[29]KSD auditees'!A:A,'[29]KSD auditees'!A:A)</f>
        <v>1116</v>
      </c>
    </row>
    <row r="496" spans="1:23" ht="18.75" customHeight="1" x14ac:dyDescent="0.25">
      <c r="A496" s="104">
        <v>1573</v>
      </c>
      <c r="B496" s="105" t="s">
        <v>204</v>
      </c>
      <c r="C496" s="106" t="s">
        <v>323</v>
      </c>
      <c r="D496" s="107" t="s">
        <v>1</v>
      </c>
      <c r="E496" s="107"/>
      <c r="F496" s="89" t="s">
        <v>436</v>
      </c>
      <c r="G496" s="89" t="s">
        <v>437</v>
      </c>
      <c r="H496" s="89" t="s">
        <v>896</v>
      </c>
      <c r="I496" s="89" t="s">
        <v>1</v>
      </c>
      <c r="J496" s="89" t="s">
        <v>1</v>
      </c>
      <c r="K496" s="89" t="s">
        <v>1</v>
      </c>
      <c r="L496" s="108" t="s">
        <v>436</v>
      </c>
      <c r="M496" s="109">
        <v>45478</v>
      </c>
      <c r="N496" s="109" t="s">
        <v>1</v>
      </c>
      <c r="O496" s="110" t="s">
        <v>1</v>
      </c>
      <c r="P496" s="2" t="str">
        <f>_xlfn.XLOOKUP(A496,'[29]completed audits GR APP'!B:B,'[29]completed audits GR APP'!E:E)</f>
        <v>Public entities</v>
      </c>
      <c r="Q496" s="112" t="s">
        <v>40</v>
      </c>
      <c r="R496" s="2">
        <f>COUNTIFS('[29]CM findings'!A:A,A496,'[29]CM findings'!H:H,116)</f>
        <v>0</v>
      </c>
      <c r="S496" s="2">
        <v>1</v>
      </c>
      <c r="T496" s="2">
        <f>_xlfn.XLOOKUP(A496,'[29]completed audits GR APP'!B:B,'[29]completed audits GR APP'!B:B)</f>
        <v>1573</v>
      </c>
      <c r="V496" s="2">
        <v>1</v>
      </c>
      <c r="W496" s="2">
        <f>_xlfn.XLOOKUP(A496,'[29]KSD auditees'!A:A,'[29]KSD auditees'!A:A)</f>
        <v>1573</v>
      </c>
    </row>
    <row r="497" spans="1:23" ht="35.25" customHeight="1" x14ac:dyDescent="0.25">
      <c r="A497" s="104">
        <v>1456</v>
      </c>
      <c r="B497" s="105" t="s">
        <v>901</v>
      </c>
      <c r="C497" s="106" t="s">
        <v>546</v>
      </c>
      <c r="D497" s="107" t="s">
        <v>1</v>
      </c>
      <c r="E497" s="107"/>
      <c r="F497" s="89" t="s">
        <v>436</v>
      </c>
      <c r="G497" s="89" t="s">
        <v>437</v>
      </c>
      <c r="H497" s="89" t="s">
        <v>896</v>
      </c>
      <c r="I497" s="89" t="s">
        <v>1</v>
      </c>
      <c r="J497" s="89" t="s">
        <v>902</v>
      </c>
      <c r="K497" s="89" t="s">
        <v>1</v>
      </c>
      <c r="L497" s="108" t="s">
        <v>436</v>
      </c>
      <c r="M497" s="109">
        <v>45443</v>
      </c>
      <c r="N497" s="109">
        <v>45504</v>
      </c>
      <c r="O497" s="110" t="s">
        <v>445</v>
      </c>
      <c r="P497" s="2" t="e">
        <f>_xlfn.XLOOKUP(A497,'[29]completed audits GR APP'!B:B,'[29]completed audits GR APP'!E:E)</f>
        <v>#N/A</v>
      </c>
      <c r="R497" s="2">
        <f>COUNTIFS('[29]CM findings'!A:A,A497,'[29]CM findings'!H:H,116)</f>
        <v>0</v>
      </c>
      <c r="T497" s="2" t="e">
        <f>_xlfn.XLOOKUP(A497,'[29]completed audits GR APP'!B:B,'[29]completed audits GR APP'!B:B)</f>
        <v>#N/A</v>
      </c>
      <c r="W497" s="2" t="e">
        <f>_xlfn.XLOOKUP(A497,'[29]KSD auditees'!A:A,'[29]KSD auditees'!A:A)</f>
        <v>#N/A</v>
      </c>
    </row>
    <row r="498" spans="1:23" ht="27.75" customHeight="1" x14ac:dyDescent="0.25">
      <c r="A498" s="104">
        <v>51</v>
      </c>
      <c r="B498" s="105" t="s">
        <v>114</v>
      </c>
      <c r="C498" s="106" t="s">
        <v>323</v>
      </c>
      <c r="D498" s="107" t="s">
        <v>1</v>
      </c>
      <c r="E498" s="107"/>
      <c r="F498" s="89" t="s">
        <v>436</v>
      </c>
      <c r="G498" s="89" t="s">
        <v>437</v>
      </c>
      <c r="H498" s="89" t="s">
        <v>896</v>
      </c>
      <c r="I498" s="89" t="s">
        <v>1</v>
      </c>
      <c r="J498" s="89" t="s">
        <v>1517</v>
      </c>
      <c r="K498" s="89" t="s">
        <v>1</v>
      </c>
      <c r="L498" s="108" t="s">
        <v>436</v>
      </c>
      <c r="M498" s="109">
        <v>45443</v>
      </c>
      <c r="N498" s="109">
        <v>45504</v>
      </c>
      <c r="O498" s="110" t="s">
        <v>453</v>
      </c>
      <c r="P498" s="2" t="str">
        <f>_xlfn.XLOOKUP(A498,'[29]completed audits GR APP'!B:B,'[29]completed audits GR APP'!E:E)</f>
        <v>Public entities</v>
      </c>
      <c r="Q498" s="111" t="s">
        <v>441</v>
      </c>
      <c r="R498" s="2">
        <f>COUNTIFS('[29]CM findings'!A:A,A498,'[29]CM findings'!H:H,116)</f>
        <v>0</v>
      </c>
      <c r="S498" s="2">
        <v>1</v>
      </c>
      <c r="T498" s="2">
        <f>_xlfn.XLOOKUP(A498,'[29]completed audits GR APP'!B:B,'[29]completed audits GR APP'!B:B)</f>
        <v>51</v>
      </c>
      <c r="V498" s="2">
        <v>1</v>
      </c>
      <c r="W498" s="2">
        <f>_xlfn.XLOOKUP(A498,'[29]KSD auditees'!A:A,'[29]KSD auditees'!A:A)</f>
        <v>51</v>
      </c>
    </row>
    <row r="499" spans="1:23" ht="18.75" customHeight="1" x14ac:dyDescent="0.25">
      <c r="A499" s="104">
        <v>1129</v>
      </c>
      <c r="B499" s="105" t="s">
        <v>903</v>
      </c>
      <c r="C499" s="106" t="s">
        <v>316</v>
      </c>
      <c r="D499" s="107" t="s">
        <v>1</v>
      </c>
      <c r="E499" s="107"/>
      <c r="F499" s="89" t="s">
        <v>436</v>
      </c>
      <c r="G499" s="89" t="s">
        <v>437</v>
      </c>
      <c r="H499" s="89" t="s">
        <v>896</v>
      </c>
      <c r="I499" s="89" t="s">
        <v>1</v>
      </c>
      <c r="J499" s="89" t="s">
        <v>667</v>
      </c>
      <c r="K499" s="89" t="s">
        <v>1</v>
      </c>
      <c r="L499" s="108" t="s">
        <v>436</v>
      </c>
      <c r="M499" s="109" t="s">
        <v>1</v>
      </c>
      <c r="N499" s="109" t="s">
        <v>1</v>
      </c>
      <c r="O499" s="110" t="s">
        <v>1</v>
      </c>
      <c r="P499" s="2" t="e">
        <f>_xlfn.XLOOKUP(A499,'[29]completed audits GR APP'!B:B,'[29]completed audits GR APP'!E:E)</f>
        <v>#N/A</v>
      </c>
      <c r="R499" s="2">
        <f>COUNTIFS('[29]CM findings'!A:A,A499,'[29]CM findings'!H:H,116)</f>
        <v>0</v>
      </c>
      <c r="T499" s="2" t="e">
        <f>_xlfn.XLOOKUP(A499,'[29]completed audits GR APP'!B:B,'[29]completed audits GR APP'!B:B)</f>
        <v>#N/A</v>
      </c>
      <c r="W499" s="2" t="e">
        <f>_xlfn.XLOOKUP(A499,'[29]KSD auditees'!A:A,'[29]KSD auditees'!A:A)</f>
        <v>#N/A</v>
      </c>
    </row>
    <row r="500" spans="1:23" ht="19.5" customHeight="1" x14ac:dyDescent="0.25">
      <c r="A500" s="104">
        <v>1118</v>
      </c>
      <c r="B500" s="105" t="s">
        <v>365</v>
      </c>
      <c r="C500" s="106" t="s">
        <v>316</v>
      </c>
      <c r="D500" s="107" t="s">
        <v>1</v>
      </c>
      <c r="E500" s="107"/>
      <c r="F500" s="89" t="s">
        <v>436</v>
      </c>
      <c r="G500" s="89" t="s">
        <v>437</v>
      </c>
      <c r="H500" s="89" t="s">
        <v>896</v>
      </c>
      <c r="I500" s="89" t="s">
        <v>1</v>
      </c>
      <c r="J500" s="89" t="s">
        <v>667</v>
      </c>
      <c r="K500" s="89" t="s">
        <v>1</v>
      </c>
      <c r="L500" s="108" t="s">
        <v>436</v>
      </c>
      <c r="M500" s="109" t="s">
        <v>1</v>
      </c>
      <c r="N500" s="109" t="s">
        <v>1</v>
      </c>
      <c r="O500" s="110" t="s">
        <v>1</v>
      </c>
      <c r="P500" s="2" t="str">
        <f>_xlfn.XLOOKUP(A500,'[29]completed audits GR APP'!B:B,'[29]completed audits GR APP'!E:E)</f>
        <v>Public entities</v>
      </c>
      <c r="Q500" s="2" t="s">
        <v>509</v>
      </c>
      <c r="R500" s="2">
        <f>COUNTIFS('[29]CM findings'!A:A,A500,'[29]CM findings'!H:H,116)</f>
        <v>0</v>
      </c>
      <c r="S500" s="2">
        <v>1</v>
      </c>
      <c r="T500" s="2">
        <f>_xlfn.XLOOKUP(A500,'[29]completed audits GR APP'!B:B,'[29]completed audits GR APP'!B:B)</f>
        <v>1118</v>
      </c>
      <c r="V500" s="2">
        <v>1</v>
      </c>
      <c r="W500" s="2">
        <f>_xlfn.XLOOKUP(A500,'[29]KSD auditees'!A:A,'[29]KSD auditees'!A:A)</f>
        <v>1118</v>
      </c>
    </row>
    <row r="501" spans="1:23" ht="19.5" customHeight="1" x14ac:dyDescent="0.25">
      <c r="A501" s="104">
        <v>1502</v>
      </c>
      <c r="B501" s="105" t="s">
        <v>904</v>
      </c>
      <c r="C501" s="106" t="s">
        <v>316</v>
      </c>
      <c r="D501" s="107" t="s">
        <v>1</v>
      </c>
      <c r="E501" s="107"/>
      <c r="F501" s="89" t="s">
        <v>436</v>
      </c>
      <c r="G501" s="89" t="s">
        <v>437</v>
      </c>
      <c r="H501" s="89" t="s">
        <v>896</v>
      </c>
      <c r="I501" s="89" t="s">
        <v>1</v>
      </c>
      <c r="J501" s="89" t="s">
        <v>667</v>
      </c>
      <c r="K501" s="89" t="s">
        <v>1</v>
      </c>
      <c r="L501" s="108" t="s">
        <v>436</v>
      </c>
      <c r="M501" s="109" t="s">
        <v>1</v>
      </c>
      <c r="N501" s="109" t="s">
        <v>1</v>
      </c>
      <c r="O501" s="110" t="s">
        <v>1</v>
      </c>
      <c r="P501" s="2" t="str">
        <f>_xlfn.XLOOKUP(A501,'[29]completed audits GR APP'!B:B,'[29]completed audits GR APP'!E:E)</f>
        <v>Public entities</v>
      </c>
      <c r="Q501" s="2" t="s">
        <v>509</v>
      </c>
      <c r="R501" s="2">
        <f>COUNTIFS('[29]CM findings'!A:A,A501,'[29]CM findings'!H:H,116)</f>
        <v>0</v>
      </c>
      <c r="S501" s="2">
        <v>1</v>
      </c>
      <c r="T501" s="2">
        <f>_xlfn.XLOOKUP(A501,'[29]completed audits GR APP'!B:B,'[29]completed audits GR APP'!B:B)</f>
        <v>1502</v>
      </c>
      <c r="V501" s="2">
        <v>1</v>
      </c>
      <c r="W501" s="2">
        <f>_xlfn.XLOOKUP(A501,'[29]KSD auditees'!A:A,'[29]KSD auditees'!A:A)</f>
        <v>1502</v>
      </c>
    </row>
    <row r="502" spans="1:23" ht="19.5" customHeight="1" x14ac:dyDescent="0.25">
      <c r="A502" s="104">
        <v>1130</v>
      </c>
      <c r="B502" s="105" t="s">
        <v>905</v>
      </c>
      <c r="C502" s="106" t="s">
        <v>316</v>
      </c>
      <c r="D502" s="107" t="s">
        <v>1</v>
      </c>
      <c r="E502" s="107"/>
      <c r="F502" s="89" t="s">
        <v>436</v>
      </c>
      <c r="G502" s="89" t="s">
        <v>437</v>
      </c>
      <c r="H502" s="89" t="s">
        <v>896</v>
      </c>
      <c r="I502" s="89" t="s">
        <v>1</v>
      </c>
      <c r="J502" s="89" t="s">
        <v>667</v>
      </c>
      <c r="K502" s="89" t="s">
        <v>1</v>
      </c>
      <c r="L502" s="108" t="s">
        <v>436</v>
      </c>
      <c r="M502" s="109" t="s">
        <v>1</v>
      </c>
      <c r="N502" s="109" t="s">
        <v>1</v>
      </c>
      <c r="O502" s="110" t="s">
        <v>1</v>
      </c>
      <c r="P502" s="2" t="e">
        <f>_xlfn.XLOOKUP(A502,'[29]completed audits GR APP'!B:B,'[29]completed audits GR APP'!E:E)</f>
        <v>#N/A</v>
      </c>
      <c r="R502" s="2">
        <f>COUNTIFS('[29]CM findings'!A:A,A502,'[29]CM findings'!H:H,116)</f>
        <v>0</v>
      </c>
      <c r="T502" s="2" t="e">
        <f>_xlfn.XLOOKUP(A502,'[29]completed audits GR APP'!B:B,'[29]completed audits GR APP'!B:B)</f>
        <v>#N/A</v>
      </c>
      <c r="W502" s="2" t="e">
        <f>_xlfn.XLOOKUP(A502,'[29]KSD auditees'!A:A,'[29]KSD auditees'!A:A)</f>
        <v>#N/A</v>
      </c>
    </row>
    <row r="503" spans="1:23" ht="35.25" customHeight="1" x14ac:dyDescent="0.25">
      <c r="A503" s="104">
        <v>74</v>
      </c>
      <c r="B503" s="105" t="s">
        <v>199</v>
      </c>
      <c r="C503" s="106" t="s">
        <v>312</v>
      </c>
      <c r="D503" s="107" t="s">
        <v>1</v>
      </c>
      <c r="E503" s="107"/>
      <c r="F503" s="89" t="s">
        <v>436</v>
      </c>
      <c r="G503" s="89" t="s">
        <v>437</v>
      </c>
      <c r="H503" s="89" t="s">
        <v>896</v>
      </c>
      <c r="I503" s="89" t="s">
        <v>1</v>
      </c>
      <c r="J503" s="89" t="s">
        <v>900</v>
      </c>
      <c r="K503" s="89" t="s">
        <v>717</v>
      </c>
      <c r="L503" s="108" t="s">
        <v>436</v>
      </c>
      <c r="M503" s="109">
        <v>45443</v>
      </c>
      <c r="N503" s="109" t="s">
        <v>1</v>
      </c>
      <c r="O503" s="110" t="s">
        <v>1</v>
      </c>
      <c r="P503" s="2" t="str">
        <f>_xlfn.XLOOKUP(A503,'[29]completed audits GR APP'!B:B,'[29]completed audits GR APP'!E:E)</f>
        <v>Departments</v>
      </c>
      <c r="Q503" s="111" t="s">
        <v>441</v>
      </c>
      <c r="R503" s="2">
        <f>COUNTIFS('[29]CM findings'!A:A,A503,'[29]CM findings'!H:H,116)</f>
        <v>0</v>
      </c>
      <c r="S503" s="2">
        <v>1</v>
      </c>
      <c r="T503" s="2">
        <f>_xlfn.XLOOKUP(A503,'[29]completed audits GR APP'!B:B,'[29]completed audits GR APP'!B:B)</f>
        <v>74</v>
      </c>
      <c r="V503" s="2">
        <v>1</v>
      </c>
      <c r="W503" s="2">
        <f>_xlfn.XLOOKUP(A503,'[29]KSD auditees'!A:A,'[29]KSD auditees'!A:A)</f>
        <v>74</v>
      </c>
    </row>
    <row r="504" spans="1:23" ht="43.5" customHeight="1" x14ac:dyDescent="0.25">
      <c r="A504" s="104">
        <v>1550</v>
      </c>
      <c r="B504" s="105" t="s">
        <v>241</v>
      </c>
      <c r="C504" s="106" t="s">
        <v>312</v>
      </c>
      <c r="D504" s="107" t="s">
        <v>1</v>
      </c>
      <c r="E504" s="107"/>
      <c r="F504" s="89" t="s">
        <v>436</v>
      </c>
      <c r="G504" s="89" t="s">
        <v>437</v>
      </c>
      <c r="H504" s="89" t="s">
        <v>896</v>
      </c>
      <c r="I504" s="89" t="s">
        <v>1</v>
      </c>
      <c r="J504" s="89" t="s">
        <v>1517</v>
      </c>
      <c r="K504" s="89" t="s">
        <v>440</v>
      </c>
      <c r="L504" s="108" t="s">
        <v>436</v>
      </c>
      <c r="M504" s="109">
        <v>45443</v>
      </c>
      <c r="N504" s="109">
        <v>45504</v>
      </c>
      <c r="O504" s="110" t="s">
        <v>453</v>
      </c>
      <c r="P504" s="2" t="str">
        <f>_xlfn.XLOOKUP(A504,'[29]completed audits GR APP'!B:B,'[29]completed audits GR APP'!E:E)</f>
        <v>Departments</v>
      </c>
      <c r="Q504" s="111" t="s">
        <v>441</v>
      </c>
      <c r="R504" s="2">
        <f>COUNTIFS('[29]CM findings'!A:A,A504,'[29]CM findings'!H:H,116)</f>
        <v>0</v>
      </c>
      <c r="S504" s="2">
        <v>1</v>
      </c>
      <c r="T504" s="2">
        <f>_xlfn.XLOOKUP(A504,'[29]completed audits GR APP'!B:B,'[29]completed audits GR APP'!B:B)</f>
        <v>1550</v>
      </c>
      <c r="V504" s="2">
        <v>1</v>
      </c>
      <c r="W504" s="2">
        <f>_xlfn.XLOOKUP(A504,'[29]KSD auditees'!A:A,'[29]KSD auditees'!A:A)</f>
        <v>1550</v>
      </c>
    </row>
    <row r="505" spans="1:23" ht="43.5" customHeight="1" x14ac:dyDescent="0.25">
      <c r="A505" s="104">
        <v>81</v>
      </c>
      <c r="B505" s="105" t="s">
        <v>906</v>
      </c>
      <c r="C505" s="106" t="s">
        <v>312</v>
      </c>
      <c r="D505" s="107" t="s">
        <v>1</v>
      </c>
      <c r="E505" s="107"/>
      <c r="F505" s="89" t="s">
        <v>436</v>
      </c>
      <c r="G505" s="89" t="s">
        <v>437</v>
      </c>
      <c r="H505" s="89" t="s">
        <v>896</v>
      </c>
      <c r="I505" s="89" t="s">
        <v>1</v>
      </c>
      <c r="J505" s="89" t="s">
        <v>667</v>
      </c>
      <c r="K505" s="89" t="s">
        <v>440</v>
      </c>
      <c r="L505" s="108" t="s">
        <v>436</v>
      </c>
      <c r="M505" s="109">
        <v>45443</v>
      </c>
      <c r="N505" s="109">
        <v>45504</v>
      </c>
      <c r="O505" s="110" t="s">
        <v>453</v>
      </c>
      <c r="P505" s="2" t="str">
        <f>_xlfn.XLOOKUP(A505,'[29]completed audits GR APP'!B:B,'[29]completed audits GR APP'!E:E)</f>
        <v>Departments</v>
      </c>
      <c r="Q505" s="111" t="s">
        <v>441</v>
      </c>
      <c r="R505" s="2">
        <f>COUNTIFS('[29]CM findings'!A:A,A505,'[29]CM findings'!H:H,116)</f>
        <v>0</v>
      </c>
      <c r="S505" s="2">
        <v>1</v>
      </c>
      <c r="T505" s="2">
        <f>_xlfn.XLOOKUP(A505,'[29]completed audits GR APP'!B:B,'[29]completed audits GR APP'!B:B)</f>
        <v>81</v>
      </c>
      <c r="W505" s="2" t="e">
        <f>_xlfn.XLOOKUP(A505,'[29]KSD auditees'!A:A,'[29]KSD auditees'!A:A)</f>
        <v>#N/A</v>
      </c>
    </row>
    <row r="506" spans="1:23" ht="51" customHeight="1" x14ac:dyDescent="0.25">
      <c r="A506" s="104">
        <v>82</v>
      </c>
      <c r="B506" s="105" t="s">
        <v>907</v>
      </c>
      <c r="C506" s="106" t="s">
        <v>312</v>
      </c>
      <c r="D506" s="107" t="s">
        <v>1</v>
      </c>
      <c r="E506" s="107"/>
      <c r="F506" s="89" t="s">
        <v>436</v>
      </c>
      <c r="G506" s="89" t="s">
        <v>437</v>
      </c>
      <c r="H506" s="89" t="s">
        <v>896</v>
      </c>
      <c r="I506" s="89" t="s">
        <v>1</v>
      </c>
      <c r="J506" s="89" t="s">
        <v>902</v>
      </c>
      <c r="K506" s="89" t="s">
        <v>755</v>
      </c>
      <c r="L506" s="108" t="s">
        <v>436</v>
      </c>
      <c r="M506" s="109">
        <v>45443</v>
      </c>
      <c r="N506" s="109">
        <v>45504</v>
      </c>
      <c r="O506" s="110" t="s">
        <v>445</v>
      </c>
      <c r="P506" s="2" t="str">
        <f>_xlfn.XLOOKUP(A506,'[29]completed audits GR APP'!B:B,'[29]completed audits GR APP'!E:E)</f>
        <v>Departments</v>
      </c>
      <c r="Q506" s="111" t="s">
        <v>441</v>
      </c>
      <c r="R506" s="2">
        <f>COUNTIFS('[29]CM findings'!A:A,A506,'[29]CM findings'!H:H,116)</f>
        <v>0</v>
      </c>
      <c r="S506" s="2">
        <v>1</v>
      </c>
      <c r="T506" s="2">
        <f>_xlfn.XLOOKUP(A506,'[29]completed audits GR APP'!B:B,'[29]completed audits GR APP'!B:B)</f>
        <v>82</v>
      </c>
      <c r="W506" s="2" t="e">
        <f>_xlfn.XLOOKUP(A506,'[29]KSD auditees'!A:A,'[29]KSD auditees'!A:A)</f>
        <v>#N/A</v>
      </c>
    </row>
    <row r="507" spans="1:23" ht="27.75" customHeight="1" x14ac:dyDescent="0.25">
      <c r="A507" s="104">
        <v>96</v>
      </c>
      <c r="B507" s="105" t="s">
        <v>908</v>
      </c>
      <c r="C507" s="106" t="s">
        <v>502</v>
      </c>
      <c r="D507" s="107" t="s">
        <v>1</v>
      </c>
      <c r="E507" s="107"/>
      <c r="F507" s="89" t="s">
        <v>436</v>
      </c>
      <c r="G507" s="89" t="s">
        <v>437</v>
      </c>
      <c r="H507" s="89" t="s">
        <v>896</v>
      </c>
      <c r="I507" s="89" t="s">
        <v>1</v>
      </c>
      <c r="J507" s="89" t="s">
        <v>1517</v>
      </c>
      <c r="K507" s="89" t="s">
        <v>1</v>
      </c>
      <c r="L507" s="108" t="s">
        <v>436</v>
      </c>
      <c r="M507" s="109">
        <v>45444</v>
      </c>
      <c r="N507" s="109" t="s">
        <v>1</v>
      </c>
      <c r="O507" s="110" t="s">
        <v>1</v>
      </c>
      <c r="P507" s="2" t="e">
        <f>_xlfn.XLOOKUP(A507,'[29]completed audits GR APP'!B:B,'[29]completed audits GR APP'!E:E)</f>
        <v>#N/A</v>
      </c>
      <c r="R507" s="2">
        <f>COUNTIFS('[29]CM findings'!A:A,A507,'[29]CM findings'!H:H,116)</f>
        <v>0</v>
      </c>
      <c r="T507" s="2" t="e">
        <f>_xlfn.XLOOKUP(A507,'[29]completed audits GR APP'!B:B,'[29]completed audits GR APP'!B:B)</f>
        <v>#N/A</v>
      </c>
      <c r="W507" s="2" t="e">
        <f>_xlfn.XLOOKUP(A507,'[29]KSD auditees'!A:A,'[29]KSD auditees'!A:A)</f>
        <v>#N/A</v>
      </c>
    </row>
    <row r="508" spans="1:23" ht="18.75" customHeight="1" x14ac:dyDescent="0.25">
      <c r="A508" s="104">
        <v>1093</v>
      </c>
      <c r="B508" s="105" t="s">
        <v>909</v>
      </c>
      <c r="C508" s="106" t="s">
        <v>316</v>
      </c>
      <c r="D508" s="107" t="s">
        <v>1</v>
      </c>
      <c r="E508" s="107"/>
      <c r="F508" s="89" t="s">
        <v>436</v>
      </c>
      <c r="G508" s="89" t="s">
        <v>437</v>
      </c>
      <c r="H508" s="89" t="s">
        <v>896</v>
      </c>
      <c r="I508" s="89" t="s">
        <v>1</v>
      </c>
      <c r="J508" s="89" t="s">
        <v>667</v>
      </c>
      <c r="K508" s="89" t="s">
        <v>1</v>
      </c>
      <c r="L508" s="108" t="s">
        <v>436</v>
      </c>
      <c r="M508" s="109">
        <v>45443</v>
      </c>
      <c r="N508" s="109" t="s">
        <v>1</v>
      </c>
      <c r="O508" s="110" t="s">
        <v>1</v>
      </c>
      <c r="P508" s="2" t="e">
        <f>_xlfn.XLOOKUP(A508,'[29]completed audits GR APP'!B:B,'[29]completed audits GR APP'!E:E)</f>
        <v>#N/A</v>
      </c>
      <c r="R508" s="2">
        <f>COUNTIFS('[29]CM findings'!A:A,A508,'[29]CM findings'!H:H,116)</f>
        <v>0</v>
      </c>
      <c r="T508" s="2" t="e">
        <f>_xlfn.XLOOKUP(A508,'[29]completed audits GR APP'!B:B,'[29]completed audits GR APP'!B:B)</f>
        <v>#N/A</v>
      </c>
      <c r="W508" s="2" t="e">
        <f>_xlfn.XLOOKUP(A508,'[29]KSD auditees'!A:A,'[29]KSD auditees'!A:A)</f>
        <v>#N/A</v>
      </c>
    </row>
    <row r="509" spans="1:23" ht="19.5" customHeight="1" x14ac:dyDescent="0.25">
      <c r="A509" s="104">
        <v>1099</v>
      </c>
      <c r="B509" s="105" t="s">
        <v>911</v>
      </c>
      <c r="C509" s="106" t="s">
        <v>316</v>
      </c>
      <c r="D509" s="107" t="s">
        <v>1</v>
      </c>
      <c r="E509" s="107"/>
      <c r="F509" s="89" t="s">
        <v>436</v>
      </c>
      <c r="G509" s="89" t="s">
        <v>437</v>
      </c>
      <c r="H509" s="89" t="s">
        <v>896</v>
      </c>
      <c r="I509" s="89" t="s">
        <v>1</v>
      </c>
      <c r="J509" s="89" t="s">
        <v>667</v>
      </c>
      <c r="K509" s="89" t="s">
        <v>1</v>
      </c>
      <c r="L509" s="108" t="s">
        <v>436</v>
      </c>
      <c r="M509" s="109">
        <v>45443</v>
      </c>
      <c r="N509" s="109" t="s">
        <v>1</v>
      </c>
      <c r="O509" s="110" t="s">
        <v>1</v>
      </c>
      <c r="P509" s="2" t="e">
        <f>_xlfn.XLOOKUP(A509,'[29]completed audits GR APP'!B:B,'[29]completed audits GR APP'!E:E)</f>
        <v>#N/A</v>
      </c>
      <c r="R509" s="2">
        <f>COUNTIFS('[29]CM findings'!A:A,A509,'[29]CM findings'!H:H,116)</f>
        <v>0</v>
      </c>
      <c r="T509" s="2" t="e">
        <f>_xlfn.XLOOKUP(A509,'[29]completed audits GR APP'!B:B,'[29]completed audits GR APP'!B:B)</f>
        <v>#N/A</v>
      </c>
      <c r="W509" s="2" t="e">
        <f>_xlfn.XLOOKUP(A509,'[29]KSD auditees'!A:A,'[29]KSD auditees'!A:A)</f>
        <v>#N/A</v>
      </c>
    </row>
    <row r="510" spans="1:23" ht="19.5" customHeight="1" x14ac:dyDescent="0.25">
      <c r="A510" s="104">
        <v>1096</v>
      </c>
      <c r="B510" s="105" t="s">
        <v>912</v>
      </c>
      <c r="C510" s="106" t="s">
        <v>316</v>
      </c>
      <c r="D510" s="107" t="s">
        <v>1</v>
      </c>
      <c r="E510" s="107"/>
      <c r="F510" s="89" t="s">
        <v>436</v>
      </c>
      <c r="G510" s="89" t="s">
        <v>437</v>
      </c>
      <c r="H510" s="89" t="s">
        <v>896</v>
      </c>
      <c r="I510" s="89" t="s">
        <v>1</v>
      </c>
      <c r="J510" s="89" t="s">
        <v>667</v>
      </c>
      <c r="K510" s="89" t="s">
        <v>1</v>
      </c>
      <c r="L510" s="108" t="s">
        <v>436</v>
      </c>
      <c r="M510" s="109">
        <v>45443</v>
      </c>
      <c r="N510" s="109" t="s">
        <v>1</v>
      </c>
      <c r="O510" s="110" t="s">
        <v>1</v>
      </c>
      <c r="P510" s="2" t="e">
        <f>_xlfn.XLOOKUP(A510,'[29]completed audits GR APP'!B:B,'[29]completed audits GR APP'!E:E)</f>
        <v>#N/A</v>
      </c>
      <c r="R510" s="2">
        <f>COUNTIFS('[29]CM findings'!A:A,A510,'[29]CM findings'!H:H,116)</f>
        <v>0</v>
      </c>
      <c r="T510" s="2" t="e">
        <f>_xlfn.XLOOKUP(A510,'[29]completed audits GR APP'!B:B,'[29]completed audits GR APP'!B:B)</f>
        <v>#N/A</v>
      </c>
      <c r="W510" s="2" t="e">
        <f>_xlfn.XLOOKUP(A510,'[29]KSD auditees'!A:A,'[29]KSD auditees'!A:A)</f>
        <v>#N/A</v>
      </c>
    </row>
    <row r="511" spans="1:23" ht="19.5" customHeight="1" x14ac:dyDescent="0.25">
      <c r="A511" s="104">
        <v>1095</v>
      </c>
      <c r="B511" s="105" t="s">
        <v>913</v>
      </c>
      <c r="C511" s="106" t="s">
        <v>316</v>
      </c>
      <c r="D511" s="107" t="s">
        <v>1</v>
      </c>
      <c r="E511" s="107"/>
      <c r="F511" s="89" t="s">
        <v>436</v>
      </c>
      <c r="G511" s="89" t="s">
        <v>437</v>
      </c>
      <c r="H511" s="89" t="s">
        <v>896</v>
      </c>
      <c r="I511" s="89" t="s">
        <v>1</v>
      </c>
      <c r="J511" s="89" t="s">
        <v>667</v>
      </c>
      <c r="K511" s="89" t="s">
        <v>1</v>
      </c>
      <c r="L511" s="108" t="s">
        <v>436</v>
      </c>
      <c r="M511" s="109">
        <v>45443</v>
      </c>
      <c r="N511" s="109" t="s">
        <v>1</v>
      </c>
      <c r="O511" s="110" t="s">
        <v>1</v>
      </c>
      <c r="P511" s="2" t="e">
        <f>_xlfn.XLOOKUP(A511,'[29]completed audits GR APP'!B:B,'[29]completed audits GR APP'!E:E)</f>
        <v>#N/A</v>
      </c>
      <c r="R511" s="2">
        <f>COUNTIFS('[29]CM findings'!A:A,A511,'[29]CM findings'!H:H,116)</f>
        <v>0</v>
      </c>
      <c r="T511" s="2" t="e">
        <f>_xlfn.XLOOKUP(A511,'[29]completed audits GR APP'!B:B,'[29]completed audits GR APP'!B:B)</f>
        <v>#N/A</v>
      </c>
      <c r="W511" s="2" t="e">
        <f>_xlfn.XLOOKUP(A511,'[29]KSD auditees'!A:A,'[29]KSD auditees'!A:A)</f>
        <v>#N/A</v>
      </c>
    </row>
    <row r="512" spans="1:23" ht="19.5" customHeight="1" x14ac:dyDescent="0.25">
      <c r="A512" s="104">
        <v>1119</v>
      </c>
      <c r="B512" s="105" t="s">
        <v>914</v>
      </c>
      <c r="C512" s="106" t="s">
        <v>316</v>
      </c>
      <c r="D512" s="107" t="s">
        <v>1</v>
      </c>
      <c r="E512" s="107"/>
      <c r="F512" s="89" t="s">
        <v>436</v>
      </c>
      <c r="G512" s="89" t="s">
        <v>437</v>
      </c>
      <c r="H512" s="89" t="s">
        <v>896</v>
      </c>
      <c r="I512" s="89" t="s">
        <v>1</v>
      </c>
      <c r="J512" s="89" t="s">
        <v>667</v>
      </c>
      <c r="K512" s="89" t="s">
        <v>1</v>
      </c>
      <c r="L512" s="108" t="s">
        <v>436</v>
      </c>
      <c r="M512" s="109">
        <v>45443</v>
      </c>
      <c r="N512" s="109" t="s">
        <v>1</v>
      </c>
      <c r="O512" s="110" t="s">
        <v>1</v>
      </c>
      <c r="P512" s="2" t="e">
        <f>_xlfn.XLOOKUP(A512,'[29]completed audits GR APP'!B:B,'[29]completed audits GR APP'!E:E)</f>
        <v>#N/A</v>
      </c>
      <c r="R512" s="2">
        <f>COUNTIFS('[29]CM findings'!A:A,A512,'[29]CM findings'!H:H,116)</f>
        <v>0</v>
      </c>
      <c r="T512" s="2" t="e">
        <f>_xlfn.XLOOKUP(A512,'[29]completed audits GR APP'!B:B,'[29]completed audits GR APP'!B:B)</f>
        <v>#N/A</v>
      </c>
      <c r="W512" s="2" t="e">
        <f>_xlfn.XLOOKUP(A512,'[29]KSD auditees'!A:A,'[29]KSD auditees'!A:A)</f>
        <v>#N/A</v>
      </c>
    </row>
    <row r="513" spans="1:23" ht="26.25" customHeight="1" x14ac:dyDescent="0.25">
      <c r="A513" s="104">
        <v>133</v>
      </c>
      <c r="B513" s="105" t="s">
        <v>861</v>
      </c>
      <c r="C513" s="106" t="s">
        <v>323</v>
      </c>
      <c r="D513" s="107" t="s">
        <v>1</v>
      </c>
      <c r="E513" s="107"/>
      <c r="F513" s="89" t="s">
        <v>436</v>
      </c>
      <c r="G513" s="89" t="s">
        <v>437</v>
      </c>
      <c r="H513" s="89" t="s">
        <v>896</v>
      </c>
      <c r="I513" s="89" t="s">
        <v>1</v>
      </c>
      <c r="J513" s="89" t="s">
        <v>837</v>
      </c>
      <c r="K513" s="89" t="s">
        <v>1</v>
      </c>
      <c r="L513" s="108" t="s">
        <v>436</v>
      </c>
      <c r="M513" s="109">
        <v>45443</v>
      </c>
      <c r="N513" s="109">
        <v>45504</v>
      </c>
      <c r="O513" s="110" t="s">
        <v>453</v>
      </c>
      <c r="P513" s="2" t="str">
        <f>_xlfn.XLOOKUP(A513,'[29]completed audits GR APP'!B:B,'[29]completed audits GR APP'!E:E)</f>
        <v>Public entities</v>
      </c>
      <c r="Q513" s="111" t="s">
        <v>441</v>
      </c>
      <c r="R513" s="2">
        <f>COUNTIFS('[29]CM findings'!A:A,A513,'[29]CM findings'!H:H,116)</f>
        <v>0</v>
      </c>
      <c r="S513" s="2">
        <v>1</v>
      </c>
      <c r="T513" s="2">
        <f>_xlfn.XLOOKUP(A513,'[29]completed audits GR APP'!B:B,'[29]completed audits GR APP'!B:B)</f>
        <v>133</v>
      </c>
      <c r="W513" s="2" t="e">
        <f>_xlfn.XLOOKUP(A513,'[29]KSD auditees'!A:A,'[29]KSD auditees'!A:A)</f>
        <v>#N/A</v>
      </c>
    </row>
    <row r="514" spans="1:23" ht="19.5" customHeight="1" x14ac:dyDescent="0.25">
      <c r="A514" s="104">
        <v>1100</v>
      </c>
      <c r="B514" s="105" t="s">
        <v>915</v>
      </c>
      <c r="C514" s="106" t="s">
        <v>316</v>
      </c>
      <c r="D514" s="107" t="s">
        <v>1</v>
      </c>
      <c r="E514" s="107"/>
      <c r="F514" s="89" t="s">
        <v>436</v>
      </c>
      <c r="G514" s="89" t="s">
        <v>437</v>
      </c>
      <c r="H514" s="89" t="s">
        <v>896</v>
      </c>
      <c r="I514" s="89" t="s">
        <v>1</v>
      </c>
      <c r="J514" s="89" t="s">
        <v>667</v>
      </c>
      <c r="K514" s="89" t="s">
        <v>1</v>
      </c>
      <c r="L514" s="108" t="s">
        <v>436</v>
      </c>
      <c r="M514" s="109">
        <v>45443</v>
      </c>
      <c r="N514" s="109" t="s">
        <v>1</v>
      </c>
      <c r="O514" s="110" t="s">
        <v>1</v>
      </c>
      <c r="P514" s="2" t="e">
        <f>_xlfn.XLOOKUP(A514,'[29]completed audits GR APP'!B:B,'[29]completed audits GR APP'!E:E)</f>
        <v>#N/A</v>
      </c>
      <c r="R514" s="2">
        <f>COUNTIFS('[29]CM findings'!A:A,A514,'[29]CM findings'!H:H,116)</f>
        <v>0</v>
      </c>
      <c r="T514" s="2" t="e">
        <f>_xlfn.XLOOKUP(A514,'[29]completed audits GR APP'!B:B,'[29]completed audits GR APP'!B:B)</f>
        <v>#N/A</v>
      </c>
      <c r="W514" s="2" t="e">
        <f>_xlfn.XLOOKUP(A514,'[29]KSD auditees'!A:A,'[29]KSD auditees'!A:A)</f>
        <v>#N/A</v>
      </c>
    </row>
    <row r="515" spans="1:23" ht="19.5" customHeight="1" x14ac:dyDescent="0.25">
      <c r="A515" s="104">
        <v>171</v>
      </c>
      <c r="B515" s="105" t="s">
        <v>916</v>
      </c>
      <c r="C515" s="106" t="s">
        <v>546</v>
      </c>
      <c r="D515" s="107" t="s">
        <v>1</v>
      </c>
      <c r="E515" s="107"/>
      <c r="F515" s="89" t="s">
        <v>436</v>
      </c>
      <c r="G515" s="89" t="s">
        <v>437</v>
      </c>
      <c r="H515" s="89" t="s">
        <v>896</v>
      </c>
      <c r="I515" s="89" t="s">
        <v>1</v>
      </c>
      <c r="J515" s="89" t="s">
        <v>900</v>
      </c>
      <c r="K515" s="89" t="s">
        <v>1</v>
      </c>
      <c r="L515" s="108" t="s">
        <v>436</v>
      </c>
      <c r="M515" s="109">
        <v>45443</v>
      </c>
      <c r="N515" s="109">
        <v>45504</v>
      </c>
      <c r="O515" s="110" t="s">
        <v>26</v>
      </c>
      <c r="P515" s="2" t="str">
        <f>_xlfn.XLOOKUP(A515,'[29]completed audits GR APP'!B:B,'[29]completed audits GR APP'!E:E)</f>
        <v>Public entities</v>
      </c>
      <c r="Q515" s="111" t="s">
        <v>441</v>
      </c>
      <c r="R515" s="2">
        <f>COUNTIFS('[29]CM findings'!A:A,A515,'[29]CM findings'!H:H,116)</f>
        <v>0</v>
      </c>
      <c r="S515" s="2">
        <v>1</v>
      </c>
      <c r="T515" s="2">
        <f>_xlfn.XLOOKUP(A515,'[29]completed audits GR APP'!B:B,'[29]completed audits GR APP'!B:B)</f>
        <v>171</v>
      </c>
      <c r="W515" s="2" t="e">
        <f>_xlfn.XLOOKUP(A515,'[29]KSD auditees'!A:A,'[29]KSD auditees'!A:A)</f>
        <v>#N/A</v>
      </c>
    </row>
    <row r="516" spans="1:23" ht="26.25" customHeight="1" x14ac:dyDescent="0.25">
      <c r="A516" s="104">
        <v>199</v>
      </c>
      <c r="B516" s="105" t="s">
        <v>917</v>
      </c>
      <c r="C516" s="106" t="s">
        <v>725</v>
      </c>
      <c r="D516" s="107" t="s">
        <v>1</v>
      </c>
      <c r="E516" s="107"/>
      <c r="F516" s="89" t="s">
        <v>436</v>
      </c>
      <c r="G516" s="89" t="s">
        <v>437</v>
      </c>
      <c r="H516" s="89" t="s">
        <v>896</v>
      </c>
      <c r="I516" s="89" t="s">
        <v>1</v>
      </c>
      <c r="J516" s="89" t="s">
        <v>900</v>
      </c>
      <c r="K516" s="89" t="s">
        <v>1</v>
      </c>
      <c r="L516" s="108" t="s">
        <v>436</v>
      </c>
      <c r="M516" s="109">
        <v>45443</v>
      </c>
      <c r="N516" s="109">
        <v>45504</v>
      </c>
      <c r="O516" s="110" t="s">
        <v>445</v>
      </c>
      <c r="P516" s="2" t="str">
        <f>_xlfn.XLOOKUP(A516,'[29]completed audits GR APP'!B:B,'[29]completed audits GR APP'!E:E)</f>
        <v>Public entities</v>
      </c>
      <c r="Q516" s="111" t="s">
        <v>441</v>
      </c>
      <c r="R516" s="2">
        <f>COUNTIFS('[29]CM findings'!A:A,A516,'[29]CM findings'!H:H,116)</f>
        <v>0</v>
      </c>
      <c r="S516" s="2">
        <v>1</v>
      </c>
      <c r="T516" s="2">
        <f>_xlfn.XLOOKUP(A516,'[29]completed audits GR APP'!B:B,'[29]completed audits GR APP'!B:B)</f>
        <v>199</v>
      </c>
      <c r="W516" s="2" t="e">
        <f>_xlfn.XLOOKUP(A516,'[29]KSD auditees'!A:A,'[29]KSD auditees'!A:A)</f>
        <v>#N/A</v>
      </c>
    </row>
    <row r="517" spans="1:23" ht="27" customHeight="1" x14ac:dyDescent="0.25">
      <c r="A517" s="104">
        <v>1574</v>
      </c>
      <c r="B517" s="105" t="s">
        <v>918</v>
      </c>
      <c r="C517" s="106" t="s">
        <v>502</v>
      </c>
      <c r="D517" s="107" t="s">
        <v>1</v>
      </c>
      <c r="E517" s="107"/>
      <c r="F517" s="89" t="s">
        <v>436</v>
      </c>
      <c r="G517" s="89" t="s">
        <v>437</v>
      </c>
      <c r="H517" s="89" t="s">
        <v>896</v>
      </c>
      <c r="I517" s="89" t="s">
        <v>1</v>
      </c>
      <c r="J517" s="89" t="s">
        <v>1517</v>
      </c>
      <c r="K517" s="89" t="s">
        <v>1</v>
      </c>
      <c r="L517" s="108" t="s">
        <v>436</v>
      </c>
      <c r="M517" s="109">
        <v>45443</v>
      </c>
      <c r="N517" s="109">
        <v>45504</v>
      </c>
      <c r="O517" s="110" t="s">
        <v>445</v>
      </c>
      <c r="P517" s="2" t="e">
        <f>_xlfn.XLOOKUP(A517,'[29]completed audits GR APP'!B:B,'[29]completed audits GR APP'!E:E)</f>
        <v>#N/A</v>
      </c>
      <c r="R517" s="2">
        <f>COUNTIFS('[29]CM findings'!A:A,A517,'[29]CM findings'!H:H,116)</f>
        <v>0</v>
      </c>
      <c r="T517" s="2" t="e">
        <f>_xlfn.XLOOKUP(A517,'[29]completed audits GR APP'!B:B,'[29]completed audits GR APP'!B:B)</f>
        <v>#N/A</v>
      </c>
      <c r="W517" s="2" t="e">
        <f>_xlfn.XLOOKUP(A517,'[29]KSD auditees'!A:A,'[29]KSD auditees'!A:A)</f>
        <v>#N/A</v>
      </c>
    </row>
    <row r="518" spans="1:23" ht="27" customHeight="1" x14ac:dyDescent="0.25">
      <c r="A518" s="104">
        <v>1160</v>
      </c>
      <c r="B518" s="105" t="s">
        <v>919</v>
      </c>
      <c r="C518" s="106" t="s">
        <v>316</v>
      </c>
      <c r="D518" s="107" t="s">
        <v>1</v>
      </c>
      <c r="E518" s="107"/>
      <c r="F518" s="89" t="s">
        <v>436</v>
      </c>
      <c r="G518" s="89" t="s">
        <v>437</v>
      </c>
      <c r="H518" s="89" t="s">
        <v>896</v>
      </c>
      <c r="I518" s="89" t="s">
        <v>1</v>
      </c>
      <c r="J518" s="89" t="s">
        <v>667</v>
      </c>
      <c r="K518" s="89" t="s">
        <v>1</v>
      </c>
      <c r="L518" s="108" t="s">
        <v>436</v>
      </c>
      <c r="M518" s="109">
        <v>45443</v>
      </c>
      <c r="N518" s="109">
        <v>45524</v>
      </c>
      <c r="O518" s="110" t="s">
        <v>445</v>
      </c>
      <c r="P518" s="2" t="e">
        <f>_xlfn.XLOOKUP(A518,'[29]completed audits GR APP'!B:B,'[29]completed audits GR APP'!E:E)</f>
        <v>#N/A</v>
      </c>
      <c r="R518" s="2">
        <f>COUNTIFS('[29]CM findings'!A:A,A518,'[29]CM findings'!H:H,116)</f>
        <v>0</v>
      </c>
      <c r="T518" s="2" t="e">
        <f>_xlfn.XLOOKUP(A518,'[29]completed audits GR APP'!B:B,'[29]completed audits GR APP'!B:B)</f>
        <v>#N/A</v>
      </c>
      <c r="W518" s="2" t="e">
        <f>_xlfn.XLOOKUP(A518,'[29]KSD auditees'!A:A,'[29]KSD auditees'!A:A)</f>
        <v>#N/A</v>
      </c>
    </row>
    <row r="519" spans="1:23" ht="26.25" customHeight="1" x14ac:dyDescent="0.25">
      <c r="A519" s="104">
        <v>1163</v>
      </c>
      <c r="B519" s="105" t="s">
        <v>920</v>
      </c>
      <c r="C519" s="106" t="s">
        <v>316</v>
      </c>
      <c r="D519" s="107" t="s">
        <v>1</v>
      </c>
      <c r="E519" s="107"/>
      <c r="F519" s="89" t="s">
        <v>436</v>
      </c>
      <c r="G519" s="89" t="s">
        <v>437</v>
      </c>
      <c r="H519" s="89" t="s">
        <v>896</v>
      </c>
      <c r="I519" s="89" t="s">
        <v>1</v>
      </c>
      <c r="J519" s="89" t="s">
        <v>667</v>
      </c>
      <c r="K519" s="89" t="s">
        <v>1</v>
      </c>
      <c r="L519" s="108" t="s">
        <v>436</v>
      </c>
      <c r="M519" s="109">
        <v>45443</v>
      </c>
      <c r="N519" s="109">
        <v>45504</v>
      </c>
      <c r="O519" s="110" t="s">
        <v>445</v>
      </c>
      <c r="P519" s="2" t="e">
        <f>_xlfn.XLOOKUP(A519,'[29]completed audits GR APP'!B:B,'[29]completed audits GR APP'!E:E)</f>
        <v>#N/A</v>
      </c>
      <c r="R519" s="2">
        <f>COUNTIFS('[29]CM findings'!A:A,A519,'[29]CM findings'!H:H,116)</f>
        <v>0</v>
      </c>
      <c r="T519" s="2" t="e">
        <f>_xlfn.XLOOKUP(A519,'[29]completed audits GR APP'!B:B,'[29]completed audits GR APP'!B:B)</f>
        <v>#N/A</v>
      </c>
      <c r="W519" s="2" t="e">
        <f>_xlfn.XLOOKUP(A519,'[29]KSD auditees'!A:A,'[29]KSD auditees'!A:A)</f>
        <v>#N/A</v>
      </c>
    </row>
    <row r="520" spans="1:23" ht="19.5" customHeight="1" x14ac:dyDescent="0.25">
      <c r="A520" s="104">
        <v>1500</v>
      </c>
      <c r="B520" s="105" t="s">
        <v>921</v>
      </c>
      <c r="C520" s="106" t="s">
        <v>316</v>
      </c>
      <c r="D520" s="107" t="s">
        <v>1</v>
      </c>
      <c r="E520" s="107"/>
      <c r="F520" s="89" t="s">
        <v>436</v>
      </c>
      <c r="G520" s="89" t="s">
        <v>437</v>
      </c>
      <c r="H520" s="89" t="s">
        <v>896</v>
      </c>
      <c r="I520" s="89" t="s">
        <v>1</v>
      </c>
      <c r="J520" s="89" t="s">
        <v>667</v>
      </c>
      <c r="K520" s="89" t="s">
        <v>1</v>
      </c>
      <c r="L520" s="108" t="s">
        <v>436</v>
      </c>
      <c r="M520" s="109" t="s">
        <v>1</v>
      </c>
      <c r="N520" s="109" t="s">
        <v>1</v>
      </c>
      <c r="O520" s="110" t="s">
        <v>1</v>
      </c>
      <c r="P520" s="2" t="e">
        <f>_xlfn.XLOOKUP(A520,'[29]completed audits GR APP'!B:B,'[29]completed audits GR APP'!E:E)</f>
        <v>#N/A</v>
      </c>
      <c r="R520" s="2">
        <f>COUNTIFS('[29]CM findings'!A:A,A520,'[29]CM findings'!H:H,116)</f>
        <v>0</v>
      </c>
      <c r="T520" s="2" t="e">
        <f>_xlfn.XLOOKUP(A520,'[29]completed audits GR APP'!B:B,'[29]completed audits GR APP'!B:B)</f>
        <v>#N/A</v>
      </c>
      <c r="W520" s="2" t="e">
        <f>_xlfn.XLOOKUP(A520,'[29]KSD auditees'!A:A,'[29]KSD auditees'!A:A)</f>
        <v>#N/A</v>
      </c>
    </row>
    <row r="521" spans="1:23" ht="19.5" customHeight="1" x14ac:dyDescent="0.25">
      <c r="A521" s="104">
        <v>1504</v>
      </c>
      <c r="B521" s="105" t="s">
        <v>922</v>
      </c>
      <c r="C521" s="106" t="s">
        <v>316</v>
      </c>
      <c r="D521" s="107" t="s">
        <v>1</v>
      </c>
      <c r="E521" s="107"/>
      <c r="F521" s="89" t="s">
        <v>436</v>
      </c>
      <c r="G521" s="89" t="s">
        <v>437</v>
      </c>
      <c r="H521" s="89" t="s">
        <v>896</v>
      </c>
      <c r="I521" s="89" t="s">
        <v>1</v>
      </c>
      <c r="J521" s="89" t="s">
        <v>667</v>
      </c>
      <c r="K521" s="89" t="s">
        <v>1</v>
      </c>
      <c r="L521" s="108" t="s">
        <v>436</v>
      </c>
      <c r="M521" s="109" t="s">
        <v>1</v>
      </c>
      <c r="N521" s="109" t="s">
        <v>1</v>
      </c>
      <c r="O521" s="110" t="s">
        <v>1</v>
      </c>
      <c r="P521" s="2" t="e">
        <f>_xlfn.XLOOKUP(A521,'[29]completed audits GR APP'!B:B,'[29]completed audits GR APP'!E:E)</f>
        <v>#N/A</v>
      </c>
      <c r="R521" s="2">
        <f>COUNTIFS('[29]CM findings'!A:A,A521,'[29]CM findings'!H:H,116)</f>
        <v>0</v>
      </c>
      <c r="T521" s="2" t="e">
        <f>_xlfn.XLOOKUP(A521,'[29]completed audits GR APP'!B:B,'[29]completed audits GR APP'!B:B)</f>
        <v>#N/A</v>
      </c>
      <c r="W521" s="2" t="e">
        <f>_xlfn.XLOOKUP(A521,'[29]KSD auditees'!A:A,'[29]KSD auditees'!A:A)</f>
        <v>#N/A</v>
      </c>
    </row>
    <row r="522" spans="1:23" ht="19.5" customHeight="1" x14ac:dyDescent="0.25">
      <c r="A522" s="104">
        <v>1115</v>
      </c>
      <c r="B522" s="105" t="s">
        <v>923</v>
      </c>
      <c r="C522" s="106" t="s">
        <v>316</v>
      </c>
      <c r="D522" s="107" t="s">
        <v>1</v>
      </c>
      <c r="E522" s="107"/>
      <c r="F522" s="89" t="s">
        <v>436</v>
      </c>
      <c r="G522" s="89" t="s">
        <v>437</v>
      </c>
      <c r="H522" s="89" t="s">
        <v>896</v>
      </c>
      <c r="I522" s="89" t="s">
        <v>1</v>
      </c>
      <c r="J522" s="89" t="s">
        <v>667</v>
      </c>
      <c r="K522" s="89" t="s">
        <v>1</v>
      </c>
      <c r="L522" s="108" t="s">
        <v>436</v>
      </c>
      <c r="M522" s="109" t="s">
        <v>1</v>
      </c>
      <c r="N522" s="109" t="s">
        <v>1</v>
      </c>
      <c r="O522" s="110" t="s">
        <v>1</v>
      </c>
      <c r="P522" s="2" t="str">
        <f>_xlfn.XLOOKUP(A522,'[29]completed audits GR APP'!B:B,'[29]completed audits GR APP'!E:E)</f>
        <v>Public entities</v>
      </c>
      <c r="Q522" s="2" t="s">
        <v>509</v>
      </c>
      <c r="R522" s="2">
        <f>COUNTIFS('[29]CM findings'!A:A,A522,'[29]CM findings'!H:H,116)</f>
        <v>0</v>
      </c>
      <c r="S522" s="2">
        <v>1</v>
      </c>
      <c r="T522" s="2">
        <f>_xlfn.XLOOKUP(A522,'[29]completed audits GR APP'!B:B,'[29]completed audits GR APP'!B:B)</f>
        <v>1115</v>
      </c>
      <c r="V522" s="2">
        <v>1</v>
      </c>
      <c r="W522" s="2">
        <f>_xlfn.XLOOKUP(A522,'[29]KSD auditees'!A:A,'[29]KSD auditees'!A:A)</f>
        <v>1115</v>
      </c>
    </row>
    <row r="523" spans="1:23" ht="27" customHeight="1" x14ac:dyDescent="0.25">
      <c r="A523" s="104">
        <v>249</v>
      </c>
      <c r="B523" s="105" t="s">
        <v>924</v>
      </c>
      <c r="C523" s="106" t="s">
        <v>323</v>
      </c>
      <c r="D523" s="107" t="s">
        <v>1</v>
      </c>
      <c r="E523" s="107"/>
      <c r="F523" s="89" t="s">
        <v>436</v>
      </c>
      <c r="G523" s="89" t="s">
        <v>437</v>
      </c>
      <c r="H523" s="89" t="s">
        <v>896</v>
      </c>
      <c r="I523" s="89" t="s">
        <v>1</v>
      </c>
      <c r="J523" s="89" t="s">
        <v>1517</v>
      </c>
      <c r="K523" s="89" t="s">
        <v>1</v>
      </c>
      <c r="L523" s="108" t="s">
        <v>436</v>
      </c>
      <c r="M523" s="109">
        <v>45443</v>
      </c>
      <c r="N523" s="109">
        <v>45504</v>
      </c>
      <c r="O523" s="110" t="s">
        <v>453</v>
      </c>
      <c r="P523" s="2" t="e">
        <f>_xlfn.XLOOKUP(A523,'[29]completed audits GR APP'!B:B,'[29]completed audits GR APP'!E:E)</f>
        <v>#N/A</v>
      </c>
      <c r="R523" s="2">
        <f>COUNTIFS('[29]CM findings'!A:A,A523,'[29]CM findings'!H:H,116)</f>
        <v>0</v>
      </c>
      <c r="T523" s="2" t="e">
        <f>_xlfn.XLOOKUP(A523,'[29]completed audits GR APP'!B:B,'[29]completed audits GR APP'!B:B)</f>
        <v>#N/A</v>
      </c>
      <c r="W523" s="2" t="e">
        <f>_xlfn.XLOOKUP(A523,'[29]KSD auditees'!A:A,'[29]KSD auditees'!A:A)</f>
        <v>#N/A</v>
      </c>
    </row>
    <row r="524" spans="1:23" ht="27" customHeight="1" x14ac:dyDescent="0.25">
      <c r="A524" s="104">
        <v>272</v>
      </c>
      <c r="B524" s="105" t="s">
        <v>925</v>
      </c>
      <c r="C524" s="106" t="s">
        <v>323</v>
      </c>
      <c r="D524" s="107" t="s">
        <v>1</v>
      </c>
      <c r="E524" s="107"/>
      <c r="F524" s="89" t="s">
        <v>436</v>
      </c>
      <c r="G524" s="89" t="s">
        <v>437</v>
      </c>
      <c r="H524" s="89" t="s">
        <v>896</v>
      </c>
      <c r="I524" s="89" t="s">
        <v>1</v>
      </c>
      <c r="J524" s="89" t="s">
        <v>1517</v>
      </c>
      <c r="K524" s="89" t="s">
        <v>1</v>
      </c>
      <c r="L524" s="108" t="s">
        <v>436</v>
      </c>
      <c r="M524" s="109">
        <v>45443</v>
      </c>
      <c r="N524" s="109">
        <v>45504</v>
      </c>
      <c r="O524" s="110" t="s">
        <v>453</v>
      </c>
      <c r="P524" s="2" t="str">
        <f>_xlfn.XLOOKUP(A524,'[29]completed audits GR APP'!B:B,'[29]completed audits GR APP'!E:E)</f>
        <v>Public entities</v>
      </c>
      <c r="Q524" s="111" t="s">
        <v>441</v>
      </c>
      <c r="R524" s="2">
        <f>COUNTIFS('[29]CM findings'!A:A,A524,'[29]CM findings'!H:H,116)</f>
        <v>0</v>
      </c>
      <c r="S524" s="2">
        <v>1</v>
      </c>
      <c r="T524" s="2">
        <f>_xlfn.XLOOKUP(A524,'[29]completed audits GR APP'!B:B,'[29]completed audits GR APP'!B:B)</f>
        <v>272</v>
      </c>
      <c r="V524" s="2">
        <v>1</v>
      </c>
      <c r="W524" s="2">
        <f>_xlfn.XLOOKUP(A524,'[29]KSD auditees'!A:A,'[29]KSD auditees'!A:A)</f>
        <v>272</v>
      </c>
    </row>
    <row r="525" spans="1:23" ht="27.75" customHeight="1" x14ac:dyDescent="0.25">
      <c r="A525" s="104">
        <v>284</v>
      </c>
      <c r="B525" s="105" t="s">
        <v>926</v>
      </c>
      <c r="C525" s="106" t="s">
        <v>323</v>
      </c>
      <c r="D525" s="107" t="s">
        <v>1</v>
      </c>
      <c r="E525" s="107"/>
      <c r="F525" s="89" t="s">
        <v>436</v>
      </c>
      <c r="G525" s="89" t="s">
        <v>437</v>
      </c>
      <c r="H525" s="89" t="s">
        <v>896</v>
      </c>
      <c r="I525" s="89" t="s">
        <v>1</v>
      </c>
      <c r="J525" s="89" t="s">
        <v>1517</v>
      </c>
      <c r="K525" s="89" t="s">
        <v>1</v>
      </c>
      <c r="L525" s="108" t="s">
        <v>436</v>
      </c>
      <c r="M525" s="109">
        <v>45443</v>
      </c>
      <c r="N525" s="109">
        <v>45504</v>
      </c>
      <c r="O525" s="110" t="s">
        <v>445</v>
      </c>
      <c r="P525" s="2" t="str">
        <f>_xlfn.XLOOKUP(A525,'[29]completed audits GR APP'!B:B,'[29]completed audits GR APP'!E:E)</f>
        <v>Public entities</v>
      </c>
      <c r="Q525" s="111" t="s">
        <v>441</v>
      </c>
      <c r="R525" s="2">
        <f>COUNTIFS('[29]CM findings'!A:A,A525,'[29]CM findings'!H:H,116)</f>
        <v>0</v>
      </c>
      <c r="S525" s="2">
        <v>1</v>
      </c>
      <c r="T525" s="2">
        <f>_xlfn.XLOOKUP(A525,'[29]completed audits GR APP'!B:B,'[29]completed audits GR APP'!B:B)</f>
        <v>284</v>
      </c>
      <c r="V525" s="2">
        <v>1</v>
      </c>
      <c r="W525" s="2">
        <f>_xlfn.XLOOKUP(A525,'[29]KSD auditees'!A:A,'[29]KSD auditees'!A:A)</f>
        <v>284</v>
      </c>
    </row>
    <row r="526" spans="1:23" ht="51" customHeight="1" x14ac:dyDescent="0.25">
      <c r="A526" s="104">
        <v>403</v>
      </c>
      <c r="B526" s="105" t="s">
        <v>927</v>
      </c>
      <c r="C526" s="106" t="s">
        <v>312</v>
      </c>
      <c r="D526" s="107" t="s">
        <v>1</v>
      </c>
      <c r="E526" s="107"/>
      <c r="F526" s="89" t="s">
        <v>436</v>
      </c>
      <c r="G526" s="89" t="s">
        <v>437</v>
      </c>
      <c r="H526" s="89" t="s">
        <v>896</v>
      </c>
      <c r="I526" s="89" t="s">
        <v>1</v>
      </c>
      <c r="J526" s="89" t="s">
        <v>902</v>
      </c>
      <c r="K526" s="89" t="s">
        <v>755</v>
      </c>
      <c r="L526" s="108" t="s">
        <v>436</v>
      </c>
      <c r="M526" s="109">
        <v>45443</v>
      </c>
      <c r="N526" s="109">
        <v>45504</v>
      </c>
      <c r="O526" s="110" t="s">
        <v>445</v>
      </c>
      <c r="P526" s="2" t="str">
        <f>_xlfn.XLOOKUP(A526,'[29]completed audits GR APP'!B:B,'[29]completed audits GR APP'!E:E)</f>
        <v>Departments</v>
      </c>
      <c r="Q526" s="111" t="s">
        <v>441</v>
      </c>
      <c r="R526" s="2">
        <f>COUNTIFS('[29]CM findings'!A:A,A526,'[29]CM findings'!H:H,116)</f>
        <v>0</v>
      </c>
      <c r="S526" s="2">
        <v>1</v>
      </c>
      <c r="T526" s="2">
        <f>_xlfn.XLOOKUP(A526,'[29]completed audits GR APP'!B:B,'[29]completed audits GR APP'!B:B)</f>
        <v>403</v>
      </c>
      <c r="W526" s="2" t="e">
        <f>_xlfn.XLOOKUP(A526,'[29]KSD auditees'!A:A,'[29]KSD auditees'!A:A)</f>
        <v>#N/A</v>
      </c>
    </row>
    <row r="527" spans="1:23" ht="35.25" customHeight="1" x14ac:dyDescent="0.25">
      <c r="A527" s="104">
        <v>1026</v>
      </c>
      <c r="B527" s="105" t="s">
        <v>928</v>
      </c>
      <c r="C527" s="106" t="s">
        <v>352</v>
      </c>
      <c r="D527" s="107" t="s">
        <v>1</v>
      </c>
      <c r="E527" s="107"/>
      <c r="F527" s="89" t="s">
        <v>436</v>
      </c>
      <c r="G527" s="89" t="s">
        <v>437</v>
      </c>
      <c r="H527" s="89" t="s">
        <v>896</v>
      </c>
      <c r="I527" s="89" t="s">
        <v>1</v>
      </c>
      <c r="J527" s="89" t="s">
        <v>902</v>
      </c>
      <c r="K527" s="89" t="s">
        <v>1</v>
      </c>
      <c r="L527" s="108" t="s">
        <v>436</v>
      </c>
      <c r="M527" s="109">
        <v>45443</v>
      </c>
      <c r="N527" s="109">
        <v>45504</v>
      </c>
      <c r="O527" s="110" t="s">
        <v>445</v>
      </c>
      <c r="P527" s="2" t="str">
        <f>_xlfn.XLOOKUP(A527,'[29]completed audits GR APP'!B:B,'[29]completed audits GR APP'!E:E)</f>
        <v>Public entities</v>
      </c>
      <c r="Q527" s="111" t="s">
        <v>441</v>
      </c>
      <c r="R527" s="2">
        <f>COUNTIFS('[29]CM findings'!A:A,A527,'[29]CM findings'!H:H,116)</f>
        <v>0</v>
      </c>
      <c r="S527" s="2">
        <v>1</v>
      </c>
      <c r="T527" s="2">
        <f>_xlfn.XLOOKUP(A527,'[29]completed audits GR APP'!B:B,'[29]completed audits GR APP'!B:B)</f>
        <v>1026</v>
      </c>
      <c r="W527" s="2" t="e">
        <f>_xlfn.XLOOKUP(A527,'[29]KSD auditees'!A:A,'[29]KSD auditees'!A:A)</f>
        <v>#N/A</v>
      </c>
    </row>
    <row r="528" spans="1:23" ht="19.5" customHeight="1" x14ac:dyDescent="0.25">
      <c r="A528" s="104">
        <v>1097</v>
      </c>
      <c r="B528" s="105" t="s">
        <v>930</v>
      </c>
      <c r="C528" s="106" t="s">
        <v>316</v>
      </c>
      <c r="D528" s="107" t="s">
        <v>1</v>
      </c>
      <c r="E528" s="107"/>
      <c r="F528" s="89" t="s">
        <v>436</v>
      </c>
      <c r="G528" s="89" t="s">
        <v>437</v>
      </c>
      <c r="H528" s="89" t="s">
        <v>896</v>
      </c>
      <c r="I528" s="89" t="s">
        <v>1</v>
      </c>
      <c r="J528" s="89" t="s">
        <v>667</v>
      </c>
      <c r="K528" s="89" t="s">
        <v>1</v>
      </c>
      <c r="L528" s="108" t="s">
        <v>436</v>
      </c>
      <c r="M528" s="109" t="s">
        <v>1</v>
      </c>
      <c r="N528" s="109" t="s">
        <v>1</v>
      </c>
      <c r="O528" s="110" t="s">
        <v>1</v>
      </c>
      <c r="P528" s="2" t="e">
        <f>_xlfn.XLOOKUP(A528,'[29]completed audits GR APP'!B:B,'[29]completed audits GR APP'!E:E)</f>
        <v>#N/A</v>
      </c>
      <c r="R528" s="2">
        <f>COUNTIFS('[29]CM findings'!A:A,A528,'[29]CM findings'!H:H,116)</f>
        <v>0</v>
      </c>
      <c r="T528" s="2" t="e">
        <f>_xlfn.XLOOKUP(A528,'[29]completed audits GR APP'!B:B,'[29]completed audits GR APP'!B:B)</f>
        <v>#N/A</v>
      </c>
      <c r="W528" s="2" t="e">
        <f>_xlfn.XLOOKUP(A528,'[29]KSD auditees'!A:A,'[29]KSD auditees'!A:A)</f>
        <v>#N/A</v>
      </c>
    </row>
    <row r="529" spans="1:23" ht="51.75" customHeight="1" x14ac:dyDescent="0.25">
      <c r="A529" s="104">
        <v>407</v>
      </c>
      <c r="B529" s="105" t="s">
        <v>931</v>
      </c>
      <c r="C529" s="106" t="s">
        <v>312</v>
      </c>
      <c r="D529" s="107" t="s">
        <v>1</v>
      </c>
      <c r="E529" s="107"/>
      <c r="F529" s="89" t="s">
        <v>436</v>
      </c>
      <c r="G529" s="89" t="s">
        <v>437</v>
      </c>
      <c r="H529" s="89" t="s">
        <v>896</v>
      </c>
      <c r="I529" s="89" t="s">
        <v>1</v>
      </c>
      <c r="J529" s="89" t="s">
        <v>902</v>
      </c>
      <c r="K529" s="89" t="s">
        <v>755</v>
      </c>
      <c r="L529" s="108" t="s">
        <v>436</v>
      </c>
      <c r="M529" s="109">
        <v>45443</v>
      </c>
      <c r="N529" s="109">
        <v>45504</v>
      </c>
      <c r="O529" s="110" t="s">
        <v>445</v>
      </c>
      <c r="P529" s="2" t="str">
        <f>_xlfn.XLOOKUP(A529,'[29]completed audits GR APP'!B:B,'[29]completed audits GR APP'!E:E)</f>
        <v>Departments</v>
      </c>
      <c r="Q529" s="111" t="s">
        <v>441</v>
      </c>
      <c r="R529" s="2">
        <f>COUNTIFS('[29]CM findings'!A:A,A529,'[29]CM findings'!H:H,116)</f>
        <v>0</v>
      </c>
      <c r="S529" s="2">
        <v>1</v>
      </c>
      <c r="T529" s="2">
        <f>_xlfn.XLOOKUP(A529,'[29]completed audits GR APP'!B:B,'[29]completed audits GR APP'!B:B)</f>
        <v>407</v>
      </c>
      <c r="W529" s="2" t="e">
        <f>_xlfn.XLOOKUP(A529,'[29]KSD auditees'!A:A,'[29]KSD auditees'!A:A)</f>
        <v>#N/A</v>
      </c>
    </row>
    <row r="530" spans="1:23" ht="26.25" customHeight="1" x14ac:dyDescent="0.25">
      <c r="A530" s="104">
        <v>420</v>
      </c>
      <c r="B530" s="105" t="s">
        <v>932</v>
      </c>
      <c r="C530" s="106" t="s">
        <v>502</v>
      </c>
      <c r="D530" s="107" t="s">
        <v>1</v>
      </c>
      <c r="E530" s="107"/>
      <c r="F530" s="89" t="s">
        <v>436</v>
      </c>
      <c r="G530" s="89" t="s">
        <v>437</v>
      </c>
      <c r="H530" s="89" t="s">
        <v>896</v>
      </c>
      <c r="I530" s="89" t="s">
        <v>1</v>
      </c>
      <c r="J530" s="89" t="s">
        <v>900</v>
      </c>
      <c r="K530" s="89" t="s">
        <v>1</v>
      </c>
      <c r="L530" s="108" t="s">
        <v>436</v>
      </c>
      <c r="M530" s="109">
        <v>45443</v>
      </c>
      <c r="N530" s="109">
        <v>45504</v>
      </c>
      <c r="O530" s="110" t="s">
        <v>445</v>
      </c>
      <c r="P530" s="2" t="e">
        <f>_xlfn.XLOOKUP(A530,'[29]completed audits GR APP'!B:B,'[29]completed audits GR APP'!E:E)</f>
        <v>#N/A</v>
      </c>
      <c r="R530" s="2">
        <f>COUNTIFS('[29]CM findings'!A:A,A530,'[29]CM findings'!H:H,116)</f>
        <v>0</v>
      </c>
      <c r="T530" s="2" t="e">
        <f>_xlfn.XLOOKUP(A530,'[29]completed audits GR APP'!B:B,'[29]completed audits GR APP'!B:B)</f>
        <v>#N/A</v>
      </c>
      <c r="W530" s="2" t="e">
        <f>_xlfn.XLOOKUP(A530,'[29]KSD auditees'!A:A,'[29]KSD auditees'!A:A)</f>
        <v>#N/A</v>
      </c>
    </row>
    <row r="531" spans="1:23" ht="19.5" customHeight="1" x14ac:dyDescent="0.25">
      <c r="A531" s="104">
        <v>1105</v>
      </c>
      <c r="B531" s="105" t="s">
        <v>933</v>
      </c>
      <c r="C531" s="106" t="s">
        <v>316</v>
      </c>
      <c r="D531" s="107" t="s">
        <v>1</v>
      </c>
      <c r="E531" s="107"/>
      <c r="F531" s="89" t="s">
        <v>436</v>
      </c>
      <c r="G531" s="89" t="s">
        <v>437</v>
      </c>
      <c r="H531" s="89" t="s">
        <v>896</v>
      </c>
      <c r="I531" s="89" t="s">
        <v>1</v>
      </c>
      <c r="J531" s="89" t="s">
        <v>667</v>
      </c>
      <c r="K531" s="89" t="s">
        <v>1</v>
      </c>
      <c r="L531" s="108" t="s">
        <v>436</v>
      </c>
      <c r="M531" s="109">
        <v>45443</v>
      </c>
      <c r="N531" s="109" t="s">
        <v>1</v>
      </c>
      <c r="O531" s="110" t="s">
        <v>1</v>
      </c>
      <c r="P531" s="2" t="e">
        <f>_xlfn.XLOOKUP(A531,'[29]completed audits GR APP'!B:B,'[29]completed audits GR APP'!E:E)</f>
        <v>#N/A</v>
      </c>
      <c r="R531" s="2">
        <f>COUNTIFS('[29]CM findings'!A:A,A531,'[29]CM findings'!H:H,116)</f>
        <v>0</v>
      </c>
      <c r="T531" s="2" t="e">
        <f>_xlfn.XLOOKUP(A531,'[29]completed audits GR APP'!B:B,'[29]completed audits GR APP'!B:B)</f>
        <v>#N/A</v>
      </c>
      <c r="W531" s="2" t="e">
        <f>_xlfn.XLOOKUP(A531,'[29]KSD auditees'!A:A,'[29]KSD auditees'!A:A)</f>
        <v>#N/A</v>
      </c>
    </row>
    <row r="532" spans="1:23" ht="19.5" customHeight="1" x14ac:dyDescent="0.25">
      <c r="A532" s="104">
        <v>1113</v>
      </c>
      <c r="B532" s="105" t="s">
        <v>934</v>
      </c>
      <c r="C532" s="106" t="s">
        <v>316</v>
      </c>
      <c r="D532" s="107" t="s">
        <v>1</v>
      </c>
      <c r="E532" s="107"/>
      <c r="F532" s="89" t="s">
        <v>436</v>
      </c>
      <c r="G532" s="89" t="s">
        <v>437</v>
      </c>
      <c r="H532" s="89" t="s">
        <v>896</v>
      </c>
      <c r="I532" s="89" t="s">
        <v>1</v>
      </c>
      <c r="J532" s="89" t="s">
        <v>667</v>
      </c>
      <c r="K532" s="89" t="s">
        <v>1</v>
      </c>
      <c r="L532" s="108" t="s">
        <v>436</v>
      </c>
      <c r="M532" s="109" t="s">
        <v>1</v>
      </c>
      <c r="N532" s="109" t="s">
        <v>1</v>
      </c>
      <c r="O532" s="110" t="s">
        <v>1</v>
      </c>
      <c r="P532" s="2" t="e">
        <f>_xlfn.XLOOKUP(A532,'[29]completed audits GR APP'!B:B,'[29]completed audits GR APP'!E:E)</f>
        <v>#N/A</v>
      </c>
      <c r="R532" s="2">
        <f>COUNTIFS('[29]CM findings'!A:A,A532,'[29]CM findings'!H:H,116)</f>
        <v>0</v>
      </c>
      <c r="T532" s="2" t="e">
        <f>_xlfn.XLOOKUP(A532,'[29]completed audits GR APP'!B:B,'[29]completed audits GR APP'!B:B)</f>
        <v>#N/A</v>
      </c>
      <c r="W532" s="2" t="e">
        <f>_xlfn.XLOOKUP(A532,'[29]KSD auditees'!A:A,'[29]KSD auditees'!A:A)</f>
        <v>#N/A</v>
      </c>
    </row>
    <row r="533" spans="1:23" ht="18.75" customHeight="1" x14ac:dyDescent="0.25">
      <c r="A533" s="104">
        <v>1114</v>
      </c>
      <c r="B533" s="105" t="s">
        <v>935</v>
      </c>
      <c r="C533" s="106" t="s">
        <v>316</v>
      </c>
      <c r="D533" s="107" t="s">
        <v>1</v>
      </c>
      <c r="E533" s="107"/>
      <c r="F533" s="89" t="s">
        <v>436</v>
      </c>
      <c r="G533" s="89" t="s">
        <v>437</v>
      </c>
      <c r="H533" s="89" t="s">
        <v>896</v>
      </c>
      <c r="I533" s="89" t="s">
        <v>1</v>
      </c>
      <c r="J533" s="89" t="s">
        <v>667</v>
      </c>
      <c r="K533" s="89" t="s">
        <v>1</v>
      </c>
      <c r="L533" s="108" t="s">
        <v>436</v>
      </c>
      <c r="M533" s="109" t="s">
        <v>1</v>
      </c>
      <c r="N533" s="109" t="s">
        <v>1</v>
      </c>
      <c r="O533" s="110" t="s">
        <v>1</v>
      </c>
      <c r="P533" s="2" t="str">
        <f>_xlfn.XLOOKUP(A533,'[29]completed audits GR APP'!B:B,'[29]completed audits GR APP'!E:E)</f>
        <v>Public entities</v>
      </c>
      <c r="Q533" s="2" t="s">
        <v>509</v>
      </c>
      <c r="R533" s="2">
        <f>COUNTIFS('[29]CM findings'!A:A,A533,'[29]CM findings'!H:H,116)</f>
        <v>0</v>
      </c>
      <c r="S533" s="2">
        <v>1</v>
      </c>
      <c r="T533" s="2">
        <f>_xlfn.XLOOKUP(A533,'[29]completed audits GR APP'!B:B,'[29]completed audits GR APP'!B:B)</f>
        <v>1114</v>
      </c>
      <c r="V533" s="2">
        <v>1</v>
      </c>
      <c r="W533" s="2">
        <f>_xlfn.XLOOKUP(A533,'[29]KSD auditees'!A:A,'[29]KSD auditees'!A:A)</f>
        <v>1114</v>
      </c>
    </row>
    <row r="534" spans="1:23" ht="19.5" customHeight="1" x14ac:dyDescent="0.25">
      <c r="A534" s="104">
        <v>1120</v>
      </c>
      <c r="B534" s="105" t="s">
        <v>368</v>
      </c>
      <c r="C534" s="106" t="s">
        <v>316</v>
      </c>
      <c r="D534" s="107" t="s">
        <v>1</v>
      </c>
      <c r="E534" s="107"/>
      <c r="F534" s="89" t="s">
        <v>436</v>
      </c>
      <c r="G534" s="89" t="s">
        <v>437</v>
      </c>
      <c r="H534" s="89" t="s">
        <v>896</v>
      </c>
      <c r="I534" s="89" t="s">
        <v>1</v>
      </c>
      <c r="J534" s="89" t="s">
        <v>667</v>
      </c>
      <c r="K534" s="89" t="s">
        <v>1</v>
      </c>
      <c r="L534" s="108" t="s">
        <v>436</v>
      </c>
      <c r="M534" s="109" t="s">
        <v>1</v>
      </c>
      <c r="N534" s="109" t="s">
        <v>1</v>
      </c>
      <c r="O534" s="110" t="s">
        <v>1</v>
      </c>
      <c r="P534" s="2" t="str">
        <f>_xlfn.XLOOKUP(A534,'[29]completed audits GR APP'!B:B,'[29]completed audits GR APP'!E:E)</f>
        <v>Public entities</v>
      </c>
      <c r="Q534" s="2" t="s">
        <v>509</v>
      </c>
      <c r="R534" s="2">
        <f>COUNTIFS('[29]CM findings'!A:A,A534,'[29]CM findings'!H:H,116)</f>
        <v>0</v>
      </c>
      <c r="S534" s="2">
        <v>1</v>
      </c>
      <c r="T534" s="2">
        <f>_xlfn.XLOOKUP(A534,'[29]completed audits GR APP'!B:B,'[29]completed audits GR APP'!B:B)</f>
        <v>1120</v>
      </c>
      <c r="V534" s="2">
        <v>1</v>
      </c>
      <c r="W534" s="2">
        <f>_xlfn.XLOOKUP(A534,'[29]KSD auditees'!A:A,'[29]KSD auditees'!A:A)</f>
        <v>1120</v>
      </c>
    </row>
    <row r="535" spans="1:23" ht="19.5" customHeight="1" x14ac:dyDescent="0.25">
      <c r="A535" s="104">
        <v>1122</v>
      </c>
      <c r="B535" s="105" t="s">
        <v>370</v>
      </c>
      <c r="C535" s="106" t="s">
        <v>316</v>
      </c>
      <c r="D535" s="107" t="s">
        <v>1</v>
      </c>
      <c r="E535" s="107"/>
      <c r="F535" s="89" t="s">
        <v>436</v>
      </c>
      <c r="G535" s="89" t="s">
        <v>437</v>
      </c>
      <c r="H535" s="89" t="s">
        <v>896</v>
      </c>
      <c r="I535" s="89" t="s">
        <v>1</v>
      </c>
      <c r="J535" s="89" t="s">
        <v>667</v>
      </c>
      <c r="K535" s="89" t="s">
        <v>1</v>
      </c>
      <c r="L535" s="108" t="s">
        <v>436</v>
      </c>
      <c r="M535" s="109">
        <v>45443</v>
      </c>
      <c r="N535" s="109" t="s">
        <v>1</v>
      </c>
      <c r="O535" s="110" t="s">
        <v>1</v>
      </c>
      <c r="P535" s="2" t="str">
        <f>_xlfn.XLOOKUP(A535,'[29]completed audits GR APP'!B:B,'[29]completed audits GR APP'!E:E)</f>
        <v>Public entities</v>
      </c>
      <c r="Q535" s="111" t="s">
        <v>441</v>
      </c>
      <c r="R535" s="2">
        <f>COUNTIFS('[29]CM findings'!A:A,A535,'[29]CM findings'!H:H,116)</f>
        <v>0</v>
      </c>
      <c r="S535" s="2">
        <v>1</v>
      </c>
      <c r="T535" s="2">
        <f>_xlfn.XLOOKUP(A535,'[29]completed audits GR APP'!B:B,'[29]completed audits GR APP'!B:B)</f>
        <v>1122</v>
      </c>
      <c r="V535" s="2">
        <v>1</v>
      </c>
      <c r="W535" s="2">
        <f>_xlfn.XLOOKUP(A535,'[29]KSD auditees'!A:A,'[29]KSD auditees'!A:A)</f>
        <v>1122</v>
      </c>
    </row>
    <row r="536" spans="1:23" ht="19.5" customHeight="1" x14ac:dyDescent="0.25">
      <c r="A536" s="104">
        <v>1110</v>
      </c>
      <c r="B536" s="105" t="s">
        <v>936</v>
      </c>
      <c r="C536" s="106" t="s">
        <v>316</v>
      </c>
      <c r="D536" s="107" t="s">
        <v>1</v>
      </c>
      <c r="E536" s="107"/>
      <c r="F536" s="89" t="s">
        <v>436</v>
      </c>
      <c r="G536" s="89" t="s">
        <v>437</v>
      </c>
      <c r="H536" s="89" t="s">
        <v>896</v>
      </c>
      <c r="I536" s="89" t="s">
        <v>1</v>
      </c>
      <c r="J536" s="89" t="s">
        <v>667</v>
      </c>
      <c r="K536" s="89" t="s">
        <v>1</v>
      </c>
      <c r="L536" s="108" t="s">
        <v>436</v>
      </c>
      <c r="M536" s="109">
        <v>45443</v>
      </c>
      <c r="N536" s="109" t="s">
        <v>1</v>
      </c>
      <c r="O536" s="110" t="s">
        <v>1</v>
      </c>
      <c r="P536" s="2" t="e">
        <f>_xlfn.XLOOKUP(A536,'[29]completed audits GR APP'!B:B,'[29]completed audits GR APP'!E:E)</f>
        <v>#N/A</v>
      </c>
      <c r="R536" s="2">
        <f>COUNTIFS('[29]CM findings'!A:A,A536,'[29]CM findings'!H:H,116)</f>
        <v>0</v>
      </c>
      <c r="T536" s="2" t="e">
        <f>_xlfn.XLOOKUP(A536,'[29]completed audits GR APP'!B:B,'[29]completed audits GR APP'!B:B)</f>
        <v>#N/A</v>
      </c>
      <c r="W536" s="2" t="e">
        <f>_xlfn.XLOOKUP(A536,'[29]KSD auditees'!A:A,'[29]KSD auditees'!A:A)</f>
        <v>#N/A</v>
      </c>
    </row>
    <row r="537" spans="1:23" ht="19.5" customHeight="1" x14ac:dyDescent="0.25">
      <c r="A537" s="104">
        <v>488</v>
      </c>
      <c r="B537" s="105" t="s">
        <v>205</v>
      </c>
      <c r="C537" s="106" t="s">
        <v>323</v>
      </c>
      <c r="D537" s="107" t="s">
        <v>1</v>
      </c>
      <c r="E537" s="107"/>
      <c r="F537" s="89" t="s">
        <v>436</v>
      </c>
      <c r="G537" s="89" t="s">
        <v>437</v>
      </c>
      <c r="H537" s="89" t="s">
        <v>896</v>
      </c>
      <c r="I537" s="89" t="s">
        <v>1</v>
      </c>
      <c r="J537" s="89" t="s">
        <v>837</v>
      </c>
      <c r="K537" s="89" t="s">
        <v>1</v>
      </c>
      <c r="L537" s="108" t="s">
        <v>436</v>
      </c>
      <c r="M537" s="109">
        <v>45443</v>
      </c>
      <c r="N537" s="109" t="s">
        <v>1</v>
      </c>
      <c r="O537" s="110" t="s">
        <v>1</v>
      </c>
      <c r="P537" s="2" t="str">
        <f>_xlfn.XLOOKUP(A537,'[29]completed audits GR APP'!B:B,'[29]completed audits GR APP'!E:E)</f>
        <v>Public entities</v>
      </c>
      <c r="Q537" s="111" t="s">
        <v>441</v>
      </c>
      <c r="R537" s="2">
        <f>COUNTIFS('[29]CM findings'!A:A,A537,'[29]CM findings'!H:H,116)</f>
        <v>0</v>
      </c>
      <c r="S537" s="2">
        <v>1</v>
      </c>
      <c r="T537" s="2">
        <f>_xlfn.XLOOKUP(A537,'[29]completed audits GR APP'!B:B,'[29]completed audits GR APP'!B:B)</f>
        <v>488</v>
      </c>
      <c r="W537" s="2" t="e">
        <f>_xlfn.XLOOKUP(A537,'[29]KSD auditees'!A:A,'[29]KSD auditees'!A:A)</f>
        <v>#N/A</v>
      </c>
    </row>
    <row r="538" spans="1:23" ht="19.5" customHeight="1" x14ac:dyDescent="0.25">
      <c r="A538" s="104">
        <v>1549</v>
      </c>
      <c r="B538" s="105" t="s">
        <v>937</v>
      </c>
      <c r="C538" s="106" t="s">
        <v>316</v>
      </c>
      <c r="D538" s="107" t="s">
        <v>1</v>
      </c>
      <c r="E538" s="107"/>
      <c r="F538" s="89" t="s">
        <v>436</v>
      </c>
      <c r="G538" s="89" t="s">
        <v>437</v>
      </c>
      <c r="H538" s="89" t="s">
        <v>896</v>
      </c>
      <c r="I538" s="89" t="s">
        <v>1</v>
      </c>
      <c r="J538" s="89" t="s">
        <v>667</v>
      </c>
      <c r="K538" s="89" t="s">
        <v>1</v>
      </c>
      <c r="L538" s="108" t="s">
        <v>436</v>
      </c>
      <c r="M538" s="109" t="s">
        <v>1</v>
      </c>
      <c r="N538" s="109" t="s">
        <v>1</v>
      </c>
      <c r="O538" s="110" t="s">
        <v>1</v>
      </c>
      <c r="P538" s="2" t="e">
        <f>_xlfn.XLOOKUP(A538,'[29]completed audits GR APP'!B:B,'[29]completed audits GR APP'!E:E)</f>
        <v>#N/A</v>
      </c>
      <c r="R538" s="2">
        <f>COUNTIFS('[29]CM findings'!A:A,A538,'[29]CM findings'!H:H,116)</f>
        <v>0</v>
      </c>
      <c r="T538" s="2" t="e">
        <f>_xlfn.XLOOKUP(A538,'[29]completed audits GR APP'!B:B,'[29]completed audits GR APP'!B:B)</f>
        <v>#N/A</v>
      </c>
      <c r="W538" s="2" t="e">
        <f>_xlfn.XLOOKUP(A538,'[29]KSD auditees'!A:A,'[29]KSD auditees'!A:A)</f>
        <v>#N/A</v>
      </c>
    </row>
    <row r="539" spans="1:23" ht="18.75" customHeight="1" x14ac:dyDescent="0.25">
      <c r="A539" s="104">
        <v>1548</v>
      </c>
      <c r="B539" s="105" t="s">
        <v>938</v>
      </c>
      <c r="C539" s="106" t="s">
        <v>316</v>
      </c>
      <c r="D539" s="107" t="s">
        <v>1</v>
      </c>
      <c r="E539" s="107"/>
      <c r="F539" s="89" t="s">
        <v>436</v>
      </c>
      <c r="G539" s="89" t="s">
        <v>437</v>
      </c>
      <c r="H539" s="89" t="s">
        <v>896</v>
      </c>
      <c r="I539" s="89" t="s">
        <v>1</v>
      </c>
      <c r="J539" s="89" t="s">
        <v>667</v>
      </c>
      <c r="K539" s="89" t="s">
        <v>1</v>
      </c>
      <c r="L539" s="108" t="s">
        <v>436</v>
      </c>
      <c r="M539" s="109" t="s">
        <v>1</v>
      </c>
      <c r="N539" s="109" t="s">
        <v>1</v>
      </c>
      <c r="O539" s="110" t="s">
        <v>1</v>
      </c>
      <c r="P539" s="2" t="e">
        <f>_xlfn.XLOOKUP(A539,'[29]completed audits GR APP'!B:B,'[29]completed audits GR APP'!E:E)</f>
        <v>#N/A</v>
      </c>
      <c r="R539" s="2">
        <f>COUNTIFS('[29]CM findings'!A:A,A539,'[29]CM findings'!H:H,116)</f>
        <v>0</v>
      </c>
      <c r="T539" s="2" t="e">
        <f>_xlfn.XLOOKUP(A539,'[29]completed audits GR APP'!B:B,'[29]completed audits GR APP'!B:B)</f>
        <v>#N/A</v>
      </c>
      <c r="W539" s="2" t="e">
        <f>_xlfn.XLOOKUP(A539,'[29]KSD auditees'!A:A,'[29]KSD auditees'!A:A)</f>
        <v>#N/A</v>
      </c>
    </row>
    <row r="540" spans="1:23" ht="27" customHeight="1" x14ac:dyDescent="0.25">
      <c r="A540" s="104">
        <v>1123</v>
      </c>
      <c r="B540" s="105" t="s">
        <v>400</v>
      </c>
      <c r="C540" s="106" t="s">
        <v>316</v>
      </c>
      <c r="D540" s="107" t="s">
        <v>1</v>
      </c>
      <c r="E540" s="107"/>
      <c r="F540" s="89" t="s">
        <v>436</v>
      </c>
      <c r="G540" s="89" t="s">
        <v>437</v>
      </c>
      <c r="H540" s="89" t="s">
        <v>896</v>
      </c>
      <c r="I540" s="89" t="s">
        <v>1</v>
      </c>
      <c r="J540" s="89" t="s">
        <v>667</v>
      </c>
      <c r="K540" s="89" t="s">
        <v>1</v>
      </c>
      <c r="L540" s="108" t="s">
        <v>436</v>
      </c>
      <c r="M540" s="109">
        <v>45442</v>
      </c>
      <c r="N540" s="109">
        <v>45535</v>
      </c>
      <c r="O540" s="110" t="s">
        <v>453</v>
      </c>
      <c r="P540" s="2" t="str">
        <f>_xlfn.XLOOKUP(A540,'[29]completed audits GR APP'!B:B,'[29]completed audits GR APP'!E:E)</f>
        <v>Public entities</v>
      </c>
      <c r="Q540" s="111" t="s">
        <v>441</v>
      </c>
      <c r="R540" s="2">
        <f>COUNTIFS('[29]CM findings'!A:A,A540,'[29]CM findings'!H:H,116)</f>
        <v>0</v>
      </c>
      <c r="S540" s="2">
        <v>1</v>
      </c>
      <c r="T540" s="2">
        <f>_xlfn.XLOOKUP(A540,'[29]completed audits GR APP'!B:B,'[29]completed audits GR APP'!B:B)</f>
        <v>1123</v>
      </c>
      <c r="V540" s="2">
        <v>1</v>
      </c>
      <c r="W540" s="2">
        <f>_xlfn.XLOOKUP(A540,'[29]KSD auditees'!A:A,'[29]KSD auditees'!A:A)</f>
        <v>1123</v>
      </c>
    </row>
    <row r="541" spans="1:23" ht="19.5" customHeight="1" x14ac:dyDescent="0.25">
      <c r="A541" s="104">
        <v>1516</v>
      </c>
      <c r="B541" s="105" t="s">
        <v>939</v>
      </c>
      <c r="C541" s="106" t="s">
        <v>316</v>
      </c>
      <c r="D541" s="107" t="s">
        <v>1</v>
      </c>
      <c r="E541" s="107"/>
      <c r="F541" s="89" t="s">
        <v>436</v>
      </c>
      <c r="G541" s="89" t="s">
        <v>437</v>
      </c>
      <c r="H541" s="89" t="s">
        <v>896</v>
      </c>
      <c r="I541" s="89" t="s">
        <v>1</v>
      </c>
      <c r="J541" s="89" t="s">
        <v>667</v>
      </c>
      <c r="K541" s="89" t="s">
        <v>1</v>
      </c>
      <c r="L541" s="108" t="s">
        <v>436</v>
      </c>
      <c r="M541" s="109" t="s">
        <v>1</v>
      </c>
      <c r="N541" s="109" t="s">
        <v>1</v>
      </c>
      <c r="O541" s="110" t="s">
        <v>1</v>
      </c>
      <c r="P541" s="2" t="e">
        <f>_xlfn.XLOOKUP(A541,'[29]completed audits GR APP'!B:B,'[29]completed audits GR APP'!E:E)</f>
        <v>#N/A</v>
      </c>
      <c r="R541" s="2">
        <f>COUNTIFS('[29]CM findings'!A:A,A541,'[29]CM findings'!H:H,116)</f>
        <v>0</v>
      </c>
      <c r="T541" s="2" t="e">
        <f>_xlfn.XLOOKUP(A541,'[29]completed audits GR APP'!B:B,'[29]completed audits GR APP'!B:B)</f>
        <v>#N/A</v>
      </c>
      <c r="W541" s="2" t="e">
        <f>_xlfn.XLOOKUP(A541,'[29]KSD auditees'!A:A,'[29]KSD auditees'!A:A)</f>
        <v>#N/A</v>
      </c>
    </row>
    <row r="542" spans="1:23" ht="35.25" customHeight="1" x14ac:dyDescent="0.25">
      <c r="A542" s="104">
        <v>1194</v>
      </c>
      <c r="B542" s="105" t="s">
        <v>940</v>
      </c>
      <c r="C542" s="106" t="s">
        <v>352</v>
      </c>
      <c r="D542" s="107" t="s">
        <v>1</v>
      </c>
      <c r="E542" s="107"/>
      <c r="F542" s="89" t="s">
        <v>436</v>
      </c>
      <c r="G542" s="89" t="s">
        <v>437</v>
      </c>
      <c r="H542" s="89" t="s">
        <v>941</v>
      </c>
      <c r="I542" s="89" t="s">
        <v>1</v>
      </c>
      <c r="J542" s="89" t="s">
        <v>1518</v>
      </c>
      <c r="K542" s="89" t="s">
        <v>1</v>
      </c>
      <c r="L542" s="108" t="s">
        <v>436</v>
      </c>
      <c r="M542" s="109">
        <v>45443</v>
      </c>
      <c r="N542" s="109">
        <v>45504</v>
      </c>
      <c r="O542" s="110" t="s">
        <v>453</v>
      </c>
      <c r="P542" s="2" t="str">
        <f>_xlfn.XLOOKUP(A542,'[29]completed audits GR APP'!B:B,'[29]completed audits GR APP'!E:E)</f>
        <v>Public entities</v>
      </c>
      <c r="Q542" s="111" t="s">
        <v>441</v>
      </c>
      <c r="R542" s="2">
        <f>COUNTIFS('[29]CM findings'!A:A,A542,'[29]CM findings'!H:H,116)</f>
        <v>0</v>
      </c>
      <c r="S542" s="2">
        <v>1</v>
      </c>
      <c r="T542" s="2">
        <f>_xlfn.XLOOKUP(A542,'[29]completed audits GR APP'!B:B,'[29]completed audits GR APP'!B:B)</f>
        <v>1194</v>
      </c>
      <c r="W542" s="2" t="e">
        <f>_xlfn.XLOOKUP(A542,'[29]KSD auditees'!A:A,'[29]KSD auditees'!A:A)</f>
        <v>#N/A</v>
      </c>
    </row>
    <row r="543" spans="1:23" ht="35.25" customHeight="1" x14ac:dyDescent="0.25">
      <c r="A543" s="104">
        <v>548</v>
      </c>
      <c r="B543" s="105" t="s">
        <v>942</v>
      </c>
      <c r="C543" s="106" t="s">
        <v>323</v>
      </c>
      <c r="D543" s="107" t="s">
        <v>1</v>
      </c>
      <c r="E543" s="107"/>
      <c r="F543" s="89" t="s">
        <v>436</v>
      </c>
      <c r="G543" s="89" t="s">
        <v>437</v>
      </c>
      <c r="H543" s="89" t="s">
        <v>941</v>
      </c>
      <c r="I543" s="89" t="s">
        <v>1</v>
      </c>
      <c r="J543" s="89" t="s">
        <v>1518</v>
      </c>
      <c r="K543" s="89" t="s">
        <v>1</v>
      </c>
      <c r="L543" s="108" t="s">
        <v>436</v>
      </c>
      <c r="M543" s="109">
        <v>45443</v>
      </c>
      <c r="N543" s="109">
        <v>45504</v>
      </c>
      <c r="O543" s="110" t="s">
        <v>26</v>
      </c>
      <c r="P543" s="2" t="str">
        <f>_xlfn.XLOOKUP(A543,'[29]completed audits GR APP'!B:B,'[29]completed audits GR APP'!E:E)</f>
        <v>Public entities</v>
      </c>
      <c r="Q543" s="111" t="s">
        <v>441</v>
      </c>
      <c r="R543" s="2">
        <f>COUNTIFS('[29]CM findings'!A:A,A543,'[29]CM findings'!H:H,116)</f>
        <v>0</v>
      </c>
      <c r="S543" s="2">
        <v>1</v>
      </c>
      <c r="T543" s="2">
        <f>_xlfn.XLOOKUP(A543,'[29]completed audits GR APP'!B:B,'[29]completed audits GR APP'!B:B)</f>
        <v>548</v>
      </c>
      <c r="W543" s="2" t="e">
        <f>_xlfn.XLOOKUP(A543,'[29]KSD auditees'!A:A,'[29]KSD auditees'!A:A)</f>
        <v>#N/A</v>
      </c>
    </row>
    <row r="544" spans="1:23" ht="27" customHeight="1" x14ac:dyDescent="0.25">
      <c r="A544" s="104">
        <v>14</v>
      </c>
      <c r="B544" s="105" t="s">
        <v>943</v>
      </c>
      <c r="C544" s="106" t="s">
        <v>323</v>
      </c>
      <c r="D544" s="107" t="s">
        <v>1</v>
      </c>
      <c r="E544" s="107"/>
      <c r="F544" s="89" t="s">
        <v>436</v>
      </c>
      <c r="G544" s="89" t="s">
        <v>437</v>
      </c>
      <c r="H544" s="89" t="s">
        <v>941</v>
      </c>
      <c r="I544" s="89" t="s">
        <v>1</v>
      </c>
      <c r="J544" s="89" t="s">
        <v>447</v>
      </c>
      <c r="K544" s="89" t="s">
        <v>1</v>
      </c>
      <c r="L544" s="108" t="s">
        <v>436</v>
      </c>
      <c r="M544" s="109">
        <v>45443</v>
      </c>
      <c r="N544" s="109">
        <v>45504</v>
      </c>
      <c r="O544" s="110" t="s">
        <v>445</v>
      </c>
      <c r="P544" s="2" t="str">
        <f>_xlfn.XLOOKUP(A544,'[29]completed audits GR APP'!B:B,'[29]completed audits GR APP'!E:E)</f>
        <v>Public entities</v>
      </c>
      <c r="Q544" s="111" t="s">
        <v>441</v>
      </c>
      <c r="R544" s="2">
        <f>COUNTIFS('[29]CM findings'!A:A,A544,'[29]CM findings'!H:H,116)</f>
        <v>0</v>
      </c>
      <c r="S544" s="2">
        <v>1</v>
      </c>
      <c r="T544" s="2">
        <f>_xlfn.XLOOKUP(A544,'[29]completed audits GR APP'!B:B,'[29]completed audits GR APP'!B:B)</f>
        <v>14</v>
      </c>
      <c r="V544" s="2">
        <v>1</v>
      </c>
      <c r="W544" s="2">
        <f>_xlfn.XLOOKUP(A544,'[29]KSD auditees'!A:A,'[29]KSD auditees'!A:A)</f>
        <v>14</v>
      </c>
    </row>
    <row r="545" spans="1:23" ht="27" customHeight="1" x14ac:dyDescent="0.25">
      <c r="A545" s="104">
        <v>23</v>
      </c>
      <c r="B545" s="105" t="s">
        <v>944</v>
      </c>
      <c r="C545" s="106" t="s">
        <v>323</v>
      </c>
      <c r="D545" s="107" t="s">
        <v>1</v>
      </c>
      <c r="E545" s="107"/>
      <c r="F545" s="89" t="s">
        <v>436</v>
      </c>
      <c r="G545" s="89" t="s">
        <v>437</v>
      </c>
      <c r="H545" s="89" t="s">
        <v>941</v>
      </c>
      <c r="I545" s="89" t="s">
        <v>1</v>
      </c>
      <c r="J545" s="89" t="s">
        <v>447</v>
      </c>
      <c r="K545" s="89" t="s">
        <v>1</v>
      </c>
      <c r="L545" s="108" t="s">
        <v>436</v>
      </c>
      <c r="M545" s="109">
        <v>45443</v>
      </c>
      <c r="N545" s="109">
        <v>45504</v>
      </c>
      <c r="O545" s="110" t="s">
        <v>453</v>
      </c>
      <c r="P545" s="2" t="str">
        <f>_xlfn.XLOOKUP(A545,'[29]completed audits GR APP'!B:B,'[29]completed audits GR APP'!E:E)</f>
        <v>Public entities</v>
      </c>
      <c r="Q545" s="111" t="s">
        <v>441</v>
      </c>
      <c r="R545" s="2">
        <f>COUNTIFS('[29]CM findings'!A:A,A545,'[29]CM findings'!H:H,116)</f>
        <v>0</v>
      </c>
      <c r="S545" s="2">
        <v>1</v>
      </c>
      <c r="T545" s="2">
        <f>_xlfn.XLOOKUP(A545,'[29]completed audits GR APP'!B:B,'[29]completed audits GR APP'!B:B)</f>
        <v>23</v>
      </c>
      <c r="V545" s="2">
        <v>1</v>
      </c>
      <c r="W545" s="2">
        <f>_xlfn.XLOOKUP(A545,'[29]KSD auditees'!A:A,'[29]KSD auditees'!A:A)</f>
        <v>23</v>
      </c>
    </row>
    <row r="546" spans="1:23" ht="27.75" customHeight="1" x14ac:dyDescent="0.25">
      <c r="A546" s="104">
        <v>1288</v>
      </c>
      <c r="B546" s="105" t="s">
        <v>945</v>
      </c>
      <c r="C546" s="106" t="s">
        <v>379</v>
      </c>
      <c r="D546" s="107" t="s">
        <v>1</v>
      </c>
      <c r="E546" s="107"/>
      <c r="F546" s="89" t="s">
        <v>436</v>
      </c>
      <c r="G546" s="89" t="s">
        <v>437</v>
      </c>
      <c r="H546" s="89" t="s">
        <v>941</v>
      </c>
      <c r="I546" s="89" t="s">
        <v>1</v>
      </c>
      <c r="J546" s="89" t="s">
        <v>447</v>
      </c>
      <c r="K546" s="89" t="s">
        <v>1</v>
      </c>
      <c r="L546" s="108" t="s">
        <v>436</v>
      </c>
      <c r="M546" s="109" t="s">
        <v>1</v>
      </c>
      <c r="N546" s="109" t="s">
        <v>1</v>
      </c>
      <c r="O546" s="110" t="s">
        <v>1</v>
      </c>
      <c r="P546" s="2" t="e">
        <f>_xlfn.XLOOKUP(A546,'[29]completed audits GR APP'!B:B,'[29]completed audits GR APP'!E:E)</f>
        <v>#N/A</v>
      </c>
      <c r="R546" s="2">
        <f>COUNTIFS('[29]CM findings'!A:A,A546,'[29]CM findings'!H:H,116)</f>
        <v>0</v>
      </c>
      <c r="T546" s="2" t="e">
        <f>_xlfn.XLOOKUP(A546,'[29]completed audits GR APP'!B:B,'[29]completed audits GR APP'!B:B)</f>
        <v>#N/A</v>
      </c>
      <c r="W546" s="2" t="e">
        <f>_xlfn.XLOOKUP(A546,'[29]KSD auditees'!A:A,'[29]KSD auditees'!A:A)</f>
        <v>#N/A</v>
      </c>
    </row>
    <row r="547" spans="1:23" ht="27" customHeight="1" x14ac:dyDescent="0.25">
      <c r="A547" s="104">
        <v>1271</v>
      </c>
      <c r="B547" s="105" t="s">
        <v>946</v>
      </c>
      <c r="C547" s="106" t="s">
        <v>379</v>
      </c>
      <c r="D547" s="107" t="s">
        <v>1</v>
      </c>
      <c r="E547" s="107"/>
      <c r="F547" s="89" t="s">
        <v>436</v>
      </c>
      <c r="G547" s="89" t="s">
        <v>437</v>
      </c>
      <c r="H547" s="89" t="s">
        <v>941</v>
      </c>
      <c r="I547" s="89" t="s">
        <v>1</v>
      </c>
      <c r="J547" s="89" t="s">
        <v>447</v>
      </c>
      <c r="K547" s="89" t="s">
        <v>1</v>
      </c>
      <c r="L547" s="108" t="s">
        <v>436</v>
      </c>
      <c r="M547" s="109" t="s">
        <v>1</v>
      </c>
      <c r="N547" s="109" t="s">
        <v>1</v>
      </c>
      <c r="O547" s="110" t="s">
        <v>1</v>
      </c>
      <c r="P547" s="2" t="e">
        <f>_xlfn.XLOOKUP(A547,'[29]completed audits GR APP'!B:B,'[29]completed audits GR APP'!E:E)</f>
        <v>#N/A</v>
      </c>
      <c r="R547" s="2">
        <f>COUNTIFS('[29]CM findings'!A:A,A547,'[29]CM findings'!H:H,116)</f>
        <v>0</v>
      </c>
      <c r="T547" s="2" t="e">
        <f>_xlfn.XLOOKUP(A547,'[29]completed audits GR APP'!B:B,'[29]completed audits GR APP'!B:B)</f>
        <v>#N/A</v>
      </c>
      <c r="W547" s="2" t="e">
        <f>_xlfn.XLOOKUP(A547,'[29]KSD auditees'!A:A,'[29]KSD auditees'!A:A)</f>
        <v>#N/A</v>
      </c>
    </row>
    <row r="548" spans="1:23" ht="27" customHeight="1" x14ac:dyDescent="0.25">
      <c r="A548" s="104">
        <v>33</v>
      </c>
      <c r="B548" s="105" t="s">
        <v>947</v>
      </c>
      <c r="C548" s="106" t="s">
        <v>323</v>
      </c>
      <c r="D548" s="107" t="s">
        <v>1</v>
      </c>
      <c r="E548" s="107"/>
      <c r="F548" s="89" t="s">
        <v>436</v>
      </c>
      <c r="G548" s="89" t="s">
        <v>437</v>
      </c>
      <c r="H548" s="89" t="s">
        <v>941</v>
      </c>
      <c r="I548" s="89" t="s">
        <v>1</v>
      </c>
      <c r="J548" s="89" t="s">
        <v>447</v>
      </c>
      <c r="K548" s="89" t="s">
        <v>1</v>
      </c>
      <c r="L548" s="108" t="s">
        <v>436</v>
      </c>
      <c r="M548" s="109">
        <v>45443</v>
      </c>
      <c r="N548" s="109">
        <v>45504</v>
      </c>
      <c r="O548" s="110" t="s">
        <v>445</v>
      </c>
      <c r="P548" s="2" t="str">
        <f>_xlfn.XLOOKUP(A548,'[29]completed audits GR APP'!B:B,'[29]completed audits GR APP'!E:E)</f>
        <v>Public entities</v>
      </c>
      <c r="Q548" s="111" t="s">
        <v>441</v>
      </c>
      <c r="R548" s="2">
        <f>COUNTIFS('[29]CM findings'!A:A,A548,'[29]CM findings'!H:H,116)</f>
        <v>0</v>
      </c>
      <c r="S548" s="2">
        <v>1</v>
      </c>
      <c r="T548" s="2">
        <f>_xlfn.XLOOKUP(A548,'[29]completed audits GR APP'!B:B,'[29]completed audits GR APP'!B:B)</f>
        <v>33</v>
      </c>
      <c r="V548" s="2">
        <v>1</v>
      </c>
      <c r="W548" s="2">
        <f>_xlfn.XLOOKUP(A548,'[29]KSD auditees'!A:A,'[29]KSD auditees'!A:A)</f>
        <v>33</v>
      </c>
    </row>
    <row r="549" spans="1:23" ht="27" customHeight="1" x14ac:dyDescent="0.25">
      <c r="A549" s="104">
        <v>36</v>
      </c>
      <c r="B549" s="105" t="s">
        <v>948</v>
      </c>
      <c r="C549" s="106" t="s">
        <v>323</v>
      </c>
      <c r="D549" s="107" t="s">
        <v>1</v>
      </c>
      <c r="E549" s="107"/>
      <c r="F549" s="89" t="s">
        <v>436</v>
      </c>
      <c r="G549" s="89" t="s">
        <v>437</v>
      </c>
      <c r="H549" s="89" t="s">
        <v>941</v>
      </c>
      <c r="I549" s="89" t="s">
        <v>1</v>
      </c>
      <c r="J549" s="89" t="s">
        <v>949</v>
      </c>
      <c r="K549" s="89" t="s">
        <v>1</v>
      </c>
      <c r="L549" s="108" t="s">
        <v>436</v>
      </c>
      <c r="M549" s="109">
        <v>45443</v>
      </c>
      <c r="N549" s="109">
        <v>45504</v>
      </c>
      <c r="O549" s="110" t="s">
        <v>445</v>
      </c>
      <c r="P549" s="2" t="str">
        <f>_xlfn.XLOOKUP(A549,'[29]completed audits GR APP'!B:B,'[29]completed audits GR APP'!E:E)</f>
        <v>Public entities</v>
      </c>
      <c r="Q549" s="111" t="s">
        <v>441</v>
      </c>
      <c r="R549" s="2">
        <f>COUNTIFS('[29]CM findings'!A:A,A549,'[29]CM findings'!H:H,116)</f>
        <v>0</v>
      </c>
      <c r="S549" s="2">
        <v>1</v>
      </c>
      <c r="T549" s="2">
        <f>_xlfn.XLOOKUP(A549,'[29]completed audits GR APP'!B:B,'[29]completed audits GR APP'!B:B)</f>
        <v>36</v>
      </c>
      <c r="W549" s="2" t="e">
        <f>_xlfn.XLOOKUP(A549,'[29]KSD auditees'!A:A,'[29]KSD auditees'!A:A)</f>
        <v>#N/A</v>
      </c>
    </row>
    <row r="550" spans="1:23" ht="35.25" customHeight="1" x14ac:dyDescent="0.25">
      <c r="A550" s="104">
        <v>1532</v>
      </c>
      <c r="B550" s="105" t="s">
        <v>950</v>
      </c>
      <c r="C550" s="106" t="s">
        <v>725</v>
      </c>
      <c r="D550" s="107" t="s">
        <v>1</v>
      </c>
      <c r="E550" s="107"/>
      <c r="F550" s="89" t="s">
        <v>436</v>
      </c>
      <c r="G550" s="89" t="s">
        <v>437</v>
      </c>
      <c r="H550" s="89" t="s">
        <v>941</v>
      </c>
      <c r="I550" s="89" t="s">
        <v>1</v>
      </c>
      <c r="J550" s="89" t="s">
        <v>1518</v>
      </c>
      <c r="K550" s="89" t="s">
        <v>1</v>
      </c>
      <c r="L550" s="108" t="s">
        <v>436</v>
      </c>
      <c r="M550" s="109">
        <v>45443</v>
      </c>
      <c r="N550" s="109">
        <v>45504</v>
      </c>
      <c r="O550" s="110" t="s">
        <v>445</v>
      </c>
      <c r="P550" s="2" t="str">
        <f>_xlfn.XLOOKUP(A550,'[29]completed audits GR APP'!B:B,'[29]completed audits GR APP'!E:E)</f>
        <v>Public entities</v>
      </c>
      <c r="Q550" s="111" t="s">
        <v>441</v>
      </c>
      <c r="R550" s="2">
        <f>COUNTIFS('[29]CM findings'!A:A,A550,'[29]CM findings'!H:H,116)</f>
        <v>0</v>
      </c>
      <c r="S550" s="2">
        <v>1</v>
      </c>
      <c r="T550" s="2">
        <f>_xlfn.XLOOKUP(A550,'[29]completed audits GR APP'!B:B,'[29]completed audits GR APP'!B:B)</f>
        <v>1532</v>
      </c>
      <c r="W550" s="2" t="e">
        <f>_xlfn.XLOOKUP(A550,'[29]KSD auditees'!A:A,'[29]KSD auditees'!A:A)</f>
        <v>#N/A</v>
      </c>
    </row>
    <row r="551" spans="1:23" ht="18.75" customHeight="1" x14ac:dyDescent="0.25">
      <c r="A551" s="104">
        <v>40</v>
      </c>
      <c r="B551" s="105" t="s">
        <v>182</v>
      </c>
      <c r="C551" s="106" t="s">
        <v>323</v>
      </c>
      <c r="D551" s="107" t="s">
        <v>1</v>
      </c>
      <c r="E551" s="107"/>
      <c r="F551" s="89" t="s">
        <v>436</v>
      </c>
      <c r="G551" s="89" t="s">
        <v>437</v>
      </c>
      <c r="H551" s="89" t="s">
        <v>941</v>
      </c>
      <c r="I551" s="89" t="s">
        <v>1</v>
      </c>
      <c r="J551" s="89" t="s">
        <v>949</v>
      </c>
      <c r="K551" s="89" t="s">
        <v>1</v>
      </c>
      <c r="L551" s="108" t="s">
        <v>436</v>
      </c>
      <c r="M551" s="109">
        <v>45443</v>
      </c>
      <c r="N551" s="109">
        <v>45504</v>
      </c>
      <c r="O551" s="110" t="s">
        <v>94</v>
      </c>
      <c r="P551" s="2" t="str">
        <f>_xlfn.XLOOKUP(A551,'[29]completed audits GR APP'!B:B,'[29]completed audits GR APP'!E:E)</f>
        <v>Public entities</v>
      </c>
      <c r="Q551" s="111" t="s">
        <v>441</v>
      </c>
      <c r="R551" s="2">
        <f>COUNTIFS('[29]CM findings'!A:A,A551,'[29]CM findings'!H:H,116)</f>
        <v>0</v>
      </c>
      <c r="S551" s="2">
        <v>1</v>
      </c>
      <c r="T551" s="2">
        <f>_xlfn.XLOOKUP(A551,'[29]completed audits GR APP'!B:B,'[29]completed audits GR APP'!B:B)</f>
        <v>40</v>
      </c>
      <c r="V551" s="2">
        <v>1</v>
      </c>
      <c r="W551" s="2">
        <f>_xlfn.XLOOKUP(A551,'[29]KSD auditees'!A:A,'[29]KSD auditees'!A:A)</f>
        <v>40</v>
      </c>
    </row>
    <row r="552" spans="1:23" ht="27" customHeight="1" x14ac:dyDescent="0.25">
      <c r="A552" s="104">
        <v>45</v>
      </c>
      <c r="B552" s="105" t="s">
        <v>951</v>
      </c>
      <c r="C552" s="106" t="s">
        <v>323</v>
      </c>
      <c r="D552" s="107" t="s">
        <v>1</v>
      </c>
      <c r="E552" s="107"/>
      <c r="F552" s="89" t="s">
        <v>436</v>
      </c>
      <c r="G552" s="89" t="s">
        <v>437</v>
      </c>
      <c r="H552" s="89" t="s">
        <v>941</v>
      </c>
      <c r="I552" s="89" t="s">
        <v>28</v>
      </c>
      <c r="J552" s="89" t="s">
        <v>447</v>
      </c>
      <c r="K552" s="89" t="s">
        <v>1</v>
      </c>
      <c r="L552" s="108" t="s">
        <v>436</v>
      </c>
      <c r="M552" s="109">
        <v>45443</v>
      </c>
      <c r="N552" s="109" t="s">
        <v>1</v>
      </c>
      <c r="O552" s="110" t="s">
        <v>1</v>
      </c>
      <c r="P552" s="2" t="str">
        <f>_xlfn.XLOOKUP(A552,'[29]completed audits GR APP'!B:B,'[29]completed audits GR APP'!E:E)</f>
        <v>Public entities</v>
      </c>
      <c r="Q552" s="111" t="s">
        <v>441</v>
      </c>
      <c r="R552" s="2">
        <f>COUNTIFS('[29]CM findings'!A:A,A552,'[29]CM findings'!H:H,116)</f>
        <v>0</v>
      </c>
      <c r="S552" s="2">
        <v>1</v>
      </c>
      <c r="T552" s="2">
        <f>_xlfn.XLOOKUP(A552,'[29]completed audits GR APP'!B:B,'[29]completed audits GR APP'!B:B)</f>
        <v>45</v>
      </c>
      <c r="V552" s="2">
        <v>1</v>
      </c>
      <c r="W552" s="2">
        <f>_xlfn.XLOOKUP(A552,'[29]KSD auditees'!A:A,'[29]KSD auditees'!A:A)</f>
        <v>45</v>
      </c>
    </row>
    <row r="553" spans="1:23" ht="35.25" customHeight="1" x14ac:dyDescent="0.25">
      <c r="A553" s="104">
        <v>50</v>
      </c>
      <c r="B553" s="105" t="s">
        <v>952</v>
      </c>
      <c r="C553" s="106" t="s">
        <v>502</v>
      </c>
      <c r="D553" s="107" t="s">
        <v>1</v>
      </c>
      <c r="E553" s="107"/>
      <c r="F553" s="89" t="s">
        <v>436</v>
      </c>
      <c r="G553" s="89" t="s">
        <v>437</v>
      </c>
      <c r="H553" s="89" t="s">
        <v>941</v>
      </c>
      <c r="I553" s="89" t="s">
        <v>1</v>
      </c>
      <c r="J553" s="89" t="s">
        <v>1526</v>
      </c>
      <c r="K553" s="89" t="s">
        <v>1</v>
      </c>
      <c r="L553" s="108" t="s">
        <v>436</v>
      </c>
      <c r="M553" s="109" t="s">
        <v>1</v>
      </c>
      <c r="N553" s="109" t="s">
        <v>1</v>
      </c>
      <c r="O553" s="110" t="s">
        <v>1</v>
      </c>
      <c r="P553" s="2" t="e">
        <f>_xlfn.XLOOKUP(A553,'[29]completed audits GR APP'!B:B,'[29]completed audits GR APP'!E:E)</f>
        <v>#N/A</v>
      </c>
      <c r="R553" s="2">
        <f>COUNTIFS('[29]CM findings'!A:A,A553,'[29]CM findings'!H:H,116)</f>
        <v>0</v>
      </c>
      <c r="T553" s="2" t="e">
        <f>_xlfn.XLOOKUP(A553,'[29]completed audits GR APP'!B:B,'[29]completed audits GR APP'!B:B)</f>
        <v>#N/A</v>
      </c>
      <c r="W553" s="2" t="e">
        <f>_xlfn.XLOOKUP(A553,'[29]KSD auditees'!A:A,'[29]KSD auditees'!A:A)</f>
        <v>#N/A</v>
      </c>
    </row>
    <row r="554" spans="1:23" ht="27" customHeight="1" x14ac:dyDescent="0.25">
      <c r="A554" s="104">
        <v>56</v>
      </c>
      <c r="B554" s="105" t="s">
        <v>954</v>
      </c>
      <c r="C554" s="106" t="s">
        <v>323</v>
      </c>
      <c r="D554" s="107" t="s">
        <v>1</v>
      </c>
      <c r="E554" s="107"/>
      <c r="F554" s="89" t="s">
        <v>436</v>
      </c>
      <c r="G554" s="89" t="s">
        <v>437</v>
      </c>
      <c r="H554" s="89" t="s">
        <v>941</v>
      </c>
      <c r="I554" s="89" t="s">
        <v>1</v>
      </c>
      <c r="J554" s="89" t="s">
        <v>447</v>
      </c>
      <c r="K554" s="89" t="s">
        <v>1</v>
      </c>
      <c r="L554" s="108" t="s">
        <v>436</v>
      </c>
      <c r="M554" s="109">
        <v>45443</v>
      </c>
      <c r="N554" s="109">
        <v>45504</v>
      </c>
      <c r="O554" s="110" t="s">
        <v>445</v>
      </c>
      <c r="P554" s="2" t="e">
        <f>_xlfn.XLOOKUP(A554,'[29]completed audits GR APP'!B:B,'[29]completed audits GR APP'!E:E)</f>
        <v>#N/A</v>
      </c>
      <c r="R554" s="2">
        <f>COUNTIFS('[29]CM findings'!A:A,A554,'[29]CM findings'!H:H,116)</f>
        <v>0</v>
      </c>
      <c r="T554" s="2" t="e">
        <f>_xlfn.XLOOKUP(A554,'[29]completed audits GR APP'!B:B,'[29]completed audits GR APP'!B:B)</f>
        <v>#N/A</v>
      </c>
      <c r="W554" s="2" t="e">
        <f>_xlfn.XLOOKUP(A554,'[29]KSD auditees'!A:A,'[29]KSD auditees'!A:A)</f>
        <v>#N/A</v>
      </c>
    </row>
    <row r="555" spans="1:23" ht="27.75" customHeight="1" x14ac:dyDescent="0.25">
      <c r="A555" s="104">
        <v>506</v>
      </c>
      <c r="B555" s="105" t="s">
        <v>955</v>
      </c>
      <c r="C555" s="106" t="s">
        <v>323</v>
      </c>
      <c r="D555" s="107" t="s">
        <v>1</v>
      </c>
      <c r="E555" s="107"/>
      <c r="F555" s="89" t="s">
        <v>436</v>
      </c>
      <c r="G555" s="89" t="s">
        <v>437</v>
      </c>
      <c r="H555" s="89" t="s">
        <v>941</v>
      </c>
      <c r="I555" s="89" t="s">
        <v>1</v>
      </c>
      <c r="J555" s="89" t="s">
        <v>447</v>
      </c>
      <c r="K555" s="89" t="s">
        <v>1</v>
      </c>
      <c r="L555" s="108" t="s">
        <v>436</v>
      </c>
      <c r="M555" s="109">
        <v>45443</v>
      </c>
      <c r="N555" s="109">
        <v>45504</v>
      </c>
      <c r="O555" s="110" t="s">
        <v>453</v>
      </c>
      <c r="P555" s="2" t="str">
        <f>_xlfn.XLOOKUP(A555,'[29]completed audits GR APP'!B:B,'[29]completed audits GR APP'!E:E)</f>
        <v>Public entities</v>
      </c>
      <c r="Q555" s="111" t="s">
        <v>441</v>
      </c>
      <c r="R555" s="2">
        <f>COUNTIFS('[29]CM findings'!A:A,A555,'[29]CM findings'!H:H,116)</f>
        <v>0</v>
      </c>
      <c r="S555" s="2">
        <v>1</v>
      </c>
      <c r="T555" s="2">
        <f>_xlfn.XLOOKUP(A555,'[29]completed audits GR APP'!B:B,'[29]completed audits GR APP'!B:B)</f>
        <v>506</v>
      </c>
      <c r="V555" s="2">
        <v>1</v>
      </c>
      <c r="W555" s="2">
        <f>_xlfn.XLOOKUP(A555,'[29]KSD auditees'!A:A,'[29]KSD auditees'!A:A)</f>
        <v>506</v>
      </c>
    </row>
    <row r="556" spans="1:23" ht="43.5" customHeight="1" x14ac:dyDescent="0.25">
      <c r="A556" s="104">
        <v>1555</v>
      </c>
      <c r="B556" s="105" t="s">
        <v>158</v>
      </c>
      <c r="C556" s="106" t="s">
        <v>312</v>
      </c>
      <c r="D556" s="107" t="s">
        <v>1</v>
      </c>
      <c r="E556" s="107"/>
      <c r="F556" s="89" t="s">
        <v>436</v>
      </c>
      <c r="G556" s="89" t="s">
        <v>437</v>
      </c>
      <c r="H556" s="89" t="s">
        <v>941</v>
      </c>
      <c r="I556" s="89" t="s">
        <v>461</v>
      </c>
      <c r="J556" s="89" t="s">
        <v>1518</v>
      </c>
      <c r="K556" s="89" t="s">
        <v>440</v>
      </c>
      <c r="L556" s="108" t="s">
        <v>436</v>
      </c>
      <c r="M556" s="109">
        <v>45443</v>
      </c>
      <c r="N556" s="109">
        <v>45504</v>
      </c>
      <c r="O556" s="110" t="s">
        <v>453</v>
      </c>
      <c r="P556" s="2" t="str">
        <f>_xlfn.XLOOKUP(A556,'[29]completed audits GR APP'!B:B,'[29]completed audits GR APP'!E:E)</f>
        <v>Departments</v>
      </c>
      <c r="Q556" s="111" t="s">
        <v>441</v>
      </c>
      <c r="R556" s="2">
        <f>COUNTIFS('[29]CM findings'!A:A,A556,'[29]CM findings'!H:H,116)</f>
        <v>0</v>
      </c>
      <c r="S556" s="2">
        <v>1</v>
      </c>
      <c r="T556" s="2">
        <f>_xlfn.XLOOKUP(A556,'[29]completed audits GR APP'!B:B,'[29]completed audits GR APP'!B:B)</f>
        <v>1555</v>
      </c>
      <c r="V556" s="2">
        <v>1</v>
      </c>
      <c r="W556" s="2">
        <f>_xlfn.XLOOKUP(A556,'[29]KSD auditees'!A:A,'[29]KSD auditees'!A:A)</f>
        <v>1555</v>
      </c>
    </row>
    <row r="557" spans="1:23" ht="43.5" customHeight="1" x14ac:dyDescent="0.25">
      <c r="A557" s="104">
        <v>1206</v>
      </c>
      <c r="B557" s="105" t="s">
        <v>15</v>
      </c>
      <c r="C557" s="106" t="s">
        <v>312</v>
      </c>
      <c r="D557" s="107" t="s">
        <v>1</v>
      </c>
      <c r="E557" s="107"/>
      <c r="F557" s="89" t="s">
        <v>436</v>
      </c>
      <c r="G557" s="89" t="s">
        <v>437</v>
      </c>
      <c r="H557" s="89" t="s">
        <v>941</v>
      </c>
      <c r="I557" s="89" t="s">
        <v>28</v>
      </c>
      <c r="J557" s="89" t="s">
        <v>956</v>
      </c>
      <c r="K557" s="89" t="s">
        <v>444</v>
      </c>
      <c r="L557" s="108" t="s">
        <v>436</v>
      </c>
      <c r="M557" s="109">
        <v>45443</v>
      </c>
      <c r="N557" s="109">
        <v>45504</v>
      </c>
      <c r="O557" s="110" t="s">
        <v>453</v>
      </c>
      <c r="P557" s="2" t="str">
        <f>_xlfn.XLOOKUP(A557,'[29]completed audits GR APP'!B:B,'[29]completed audits GR APP'!E:E)</f>
        <v>Departments</v>
      </c>
      <c r="Q557" s="111" t="s">
        <v>441</v>
      </c>
      <c r="R557" s="2">
        <f>COUNTIFS('[29]CM findings'!A:A,A557,'[29]CM findings'!H:H,116)</f>
        <v>0</v>
      </c>
      <c r="S557" s="2">
        <v>1</v>
      </c>
      <c r="T557" s="2">
        <f>_xlfn.XLOOKUP(A557,'[29]completed audits GR APP'!B:B,'[29]completed audits GR APP'!B:B)</f>
        <v>1206</v>
      </c>
      <c r="V557" s="2">
        <v>1</v>
      </c>
      <c r="W557" s="2">
        <f>_xlfn.XLOOKUP(A557,'[29]KSD auditees'!A:A,'[29]KSD auditees'!A:A)</f>
        <v>1206</v>
      </c>
    </row>
    <row r="558" spans="1:23" ht="43.5" customHeight="1" x14ac:dyDescent="0.25">
      <c r="A558" s="104">
        <v>1207</v>
      </c>
      <c r="B558" s="105" t="s">
        <v>380</v>
      </c>
      <c r="C558" s="106" t="s">
        <v>312</v>
      </c>
      <c r="D558" s="107" t="s">
        <v>1</v>
      </c>
      <c r="E558" s="107"/>
      <c r="F558" s="89" t="s">
        <v>436</v>
      </c>
      <c r="G558" s="89" t="s">
        <v>437</v>
      </c>
      <c r="H558" s="89" t="s">
        <v>941</v>
      </c>
      <c r="I558" s="89" t="s">
        <v>1</v>
      </c>
      <c r="J558" s="89" t="s">
        <v>447</v>
      </c>
      <c r="K558" s="89" t="s">
        <v>444</v>
      </c>
      <c r="L558" s="108" t="s">
        <v>436</v>
      </c>
      <c r="M558" s="109">
        <v>45443</v>
      </c>
      <c r="N558" s="109">
        <v>45504</v>
      </c>
      <c r="O558" s="110" t="s">
        <v>453</v>
      </c>
      <c r="P558" s="2" t="str">
        <f>_xlfn.XLOOKUP(A558,'[29]completed audits GR APP'!B:B,'[29]completed audits GR APP'!E:E)</f>
        <v>Departments</v>
      </c>
      <c r="Q558" s="111" t="s">
        <v>441</v>
      </c>
      <c r="R558" s="2">
        <f>COUNTIFS('[29]CM findings'!A:A,A558,'[29]CM findings'!H:H,116)</f>
        <v>0</v>
      </c>
      <c r="S558" s="2">
        <v>1</v>
      </c>
      <c r="T558" s="2">
        <f>_xlfn.XLOOKUP(A558,'[29]completed audits GR APP'!B:B,'[29]completed audits GR APP'!B:B)</f>
        <v>1207</v>
      </c>
      <c r="V558" s="2">
        <v>1</v>
      </c>
      <c r="W558" s="2">
        <f>_xlfn.XLOOKUP(A558,'[29]KSD auditees'!A:A,'[29]KSD auditees'!A:A)</f>
        <v>1207</v>
      </c>
    </row>
    <row r="559" spans="1:23" ht="43.5" customHeight="1" x14ac:dyDescent="0.25">
      <c r="A559" s="104">
        <v>77</v>
      </c>
      <c r="B559" s="105" t="s">
        <v>957</v>
      </c>
      <c r="C559" s="106" t="s">
        <v>312</v>
      </c>
      <c r="D559" s="107" t="s">
        <v>1</v>
      </c>
      <c r="E559" s="107"/>
      <c r="F559" s="89" t="s">
        <v>436</v>
      </c>
      <c r="G559" s="89" t="s">
        <v>437</v>
      </c>
      <c r="H559" s="89" t="s">
        <v>941</v>
      </c>
      <c r="I559" s="89" t="s">
        <v>534</v>
      </c>
      <c r="J559" s="89" t="s">
        <v>949</v>
      </c>
      <c r="K559" s="89" t="s">
        <v>444</v>
      </c>
      <c r="L559" s="108" t="s">
        <v>436</v>
      </c>
      <c r="M559" s="109">
        <v>45443</v>
      </c>
      <c r="N559" s="109">
        <v>45504</v>
      </c>
      <c r="O559" s="110" t="s">
        <v>453</v>
      </c>
      <c r="P559" s="2" t="str">
        <f>_xlfn.XLOOKUP(A559,'[29]completed audits GR APP'!B:B,'[29]completed audits GR APP'!E:E)</f>
        <v>Departments</v>
      </c>
      <c r="Q559" s="111" t="s">
        <v>441</v>
      </c>
      <c r="R559" s="2">
        <f>COUNTIFS('[29]CM findings'!A:A,A559,'[29]CM findings'!H:H,116)</f>
        <v>0</v>
      </c>
      <c r="S559" s="2">
        <v>1</v>
      </c>
      <c r="T559" s="2">
        <f>_xlfn.XLOOKUP(A559,'[29]completed audits GR APP'!B:B,'[29]completed audits GR APP'!B:B)</f>
        <v>77</v>
      </c>
      <c r="V559" s="2">
        <v>1</v>
      </c>
      <c r="W559" s="2">
        <f>_xlfn.XLOOKUP(A559,'[29]KSD auditees'!A:A,'[29]KSD auditees'!A:A)</f>
        <v>77</v>
      </c>
    </row>
    <row r="560" spans="1:23" ht="35.25" customHeight="1" x14ac:dyDescent="0.25">
      <c r="A560" s="104">
        <v>97</v>
      </c>
      <c r="B560" s="105" t="s">
        <v>958</v>
      </c>
      <c r="C560" s="106" t="s">
        <v>502</v>
      </c>
      <c r="D560" s="107" t="s">
        <v>1</v>
      </c>
      <c r="E560" s="107"/>
      <c r="F560" s="89" t="s">
        <v>436</v>
      </c>
      <c r="G560" s="89" t="s">
        <v>437</v>
      </c>
      <c r="H560" s="89" t="s">
        <v>941</v>
      </c>
      <c r="I560" s="89" t="s">
        <v>1</v>
      </c>
      <c r="J560" s="89" t="s">
        <v>1526</v>
      </c>
      <c r="K560" s="89" t="s">
        <v>1</v>
      </c>
      <c r="L560" s="108" t="s">
        <v>436</v>
      </c>
      <c r="M560" s="109" t="s">
        <v>1</v>
      </c>
      <c r="N560" s="109" t="s">
        <v>1</v>
      </c>
      <c r="O560" s="110" t="s">
        <v>1</v>
      </c>
      <c r="P560" s="2" t="e">
        <f>_xlfn.XLOOKUP(A560,'[29]completed audits GR APP'!B:B,'[29]completed audits GR APP'!E:E)</f>
        <v>#N/A</v>
      </c>
      <c r="R560" s="2">
        <f>COUNTIFS('[29]CM findings'!A:A,A560,'[29]CM findings'!H:H,116)</f>
        <v>0</v>
      </c>
      <c r="T560" s="2" t="e">
        <f>_xlfn.XLOOKUP(A560,'[29]completed audits GR APP'!B:B,'[29]completed audits GR APP'!B:B)</f>
        <v>#N/A</v>
      </c>
      <c r="W560" s="2" t="e">
        <f>_xlfn.XLOOKUP(A560,'[29]KSD auditees'!A:A,'[29]KSD auditees'!A:A)</f>
        <v>#N/A</v>
      </c>
    </row>
    <row r="561" spans="1:23" ht="27" customHeight="1" x14ac:dyDescent="0.25">
      <c r="A561" s="104">
        <v>1279</v>
      </c>
      <c r="B561" s="105" t="s">
        <v>959</v>
      </c>
      <c r="C561" s="106" t="s">
        <v>379</v>
      </c>
      <c r="D561" s="107" t="s">
        <v>1</v>
      </c>
      <c r="E561" s="107"/>
      <c r="F561" s="89" t="s">
        <v>436</v>
      </c>
      <c r="G561" s="89" t="s">
        <v>437</v>
      </c>
      <c r="H561" s="89" t="s">
        <v>941</v>
      </c>
      <c r="I561" s="89" t="s">
        <v>1</v>
      </c>
      <c r="J561" s="89" t="s">
        <v>447</v>
      </c>
      <c r="K561" s="89" t="s">
        <v>1</v>
      </c>
      <c r="L561" s="108" t="s">
        <v>436</v>
      </c>
      <c r="M561" s="109" t="s">
        <v>1</v>
      </c>
      <c r="N561" s="109" t="s">
        <v>1</v>
      </c>
      <c r="O561" s="110" t="s">
        <v>1</v>
      </c>
      <c r="P561" s="2" t="e">
        <f>_xlfn.XLOOKUP(A561,'[29]completed audits GR APP'!B:B,'[29]completed audits GR APP'!E:E)</f>
        <v>#N/A</v>
      </c>
      <c r="R561" s="2">
        <f>COUNTIFS('[29]CM findings'!A:A,A561,'[29]CM findings'!H:H,116)</f>
        <v>0</v>
      </c>
      <c r="T561" s="2" t="e">
        <f>_xlfn.XLOOKUP(A561,'[29]completed audits GR APP'!B:B,'[29]completed audits GR APP'!B:B)</f>
        <v>#N/A</v>
      </c>
      <c r="W561" s="2" t="e">
        <f>_xlfn.XLOOKUP(A561,'[29]KSD auditees'!A:A,'[29]KSD auditees'!A:A)</f>
        <v>#N/A</v>
      </c>
    </row>
    <row r="562" spans="1:23" ht="27" customHeight="1" x14ac:dyDescent="0.25">
      <c r="A562" s="104">
        <v>1533</v>
      </c>
      <c r="B562" s="105" t="s">
        <v>960</v>
      </c>
      <c r="C562" s="106" t="s">
        <v>379</v>
      </c>
      <c r="D562" s="107" t="s">
        <v>1</v>
      </c>
      <c r="E562" s="107"/>
      <c r="F562" s="89" t="s">
        <v>436</v>
      </c>
      <c r="G562" s="89" t="s">
        <v>437</v>
      </c>
      <c r="H562" s="89" t="s">
        <v>941</v>
      </c>
      <c r="I562" s="89" t="s">
        <v>1</v>
      </c>
      <c r="J562" s="89" t="s">
        <v>447</v>
      </c>
      <c r="K562" s="89" t="s">
        <v>1</v>
      </c>
      <c r="L562" s="108" t="s">
        <v>436</v>
      </c>
      <c r="M562" s="109" t="s">
        <v>1</v>
      </c>
      <c r="N562" s="109" t="s">
        <v>1</v>
      </c>
      <c r="O562" s="110" t="s">
        <v>1</v>
      </c>
      <c r="P562" s="2" t="e">
        <f>_xlfn.XLOOKUP(A562,'[29]completed audits GR APP'!B:B,'[29]completed audits GR APP'!E:E)</f>
        <v>#N/A</v>
      </c>
      <c r="R562" s="2">
        <f>COUNTIFS('[29]CM findings'!A:A,A562,'[29]CM findings'!H:H,116)</f>
        <v>0</v>
      </c>
      <c r="T562" s="2" t="e">
        <f>_xlfn.XLOOKUP(A562,'[29]completed audits GR APP'!B:B,'[29]completed audits GR APP'!B:B)</f>
        <v>#N/A</v>
      </c>
      <c r="W562" s="2" t="e">
        <f>_xlfn.XLOOKUP(A562,'[29]KSD auditees'!A:A,'[29]KSD auditees'!A:A)</f>
        <v>#N/A</v>
      </c>
    </row>
    <row r="563" spans="1:23" ht="19.5" customHeight="1" x14ac:dyDescent="0.25">
      <c r="A563" s="104">
        <v>120</v>
      </c>
      <c r="B563" s="105" t="s">
        <v>961</v>
      </c>
      <c r="C563" s="106" t="s">
        <v>502</v>
      </c>
      <c r="D563" s="107" t="s">
        <v>1</v>
      </c>
      <c r="E563" s="107"/>
      <c r="F563" s="89" t="s">
        <v>436</v>
      </c>
      <c r="G563" s="89" t="s">
        <v>437</v>
      </c>
      <c r="H563" s="89" t="s">
        <v>941</v>
      </c>
      <c r="I563" s="89" t="s">
        <v>1</v>
      </c>
      <c r="J563" s="89" t="s">
        <v>956</v>
      </c>
      <c r="K563" s="89" t="s">
        <v>1</v>
      </c>
      <c r="L563" s="108" t="s">
        <v>436</v>
      </c>
      <c r="M563" s="109" t="s">
        <v>1</v>
      </c>
      <c r="N563" s="109" t="s">
        <v>1</v>
      </c>
      <c r="O563" s="110" t="s">
        <v>1</v>
      </c>
      <c r="P563" s="2" t="e">
        <f>_xlfn.XLOOKUP(A563,'[29]completed audits GR APP'!B:B,'[29]completed audits GR APP'!E:E)</f>
        <v>#N/A</v>
      </c>
      <c r="R563" s="2">
        <f>COUNTIFS('[29]CM findings'!A:A,A563,'[29]CM findings'!H:H,116)</f>
        <v>0</v>
      </c>
      <c r="T563" s="2" t="e">
        <f>_xlfn.XLOOKUP(A563,'[29]completed audits GR APP'!B:B,'[29]completed audits GR APP'!B:B)</f>
        <v>#N/A</v>
      </c>
      <c r="W563" s="2" t="e">
        <f>_xlfn.XLOOKUP(A563,'[29]KSD auditees'!A:A,'[29]KSD auditees'!A:A)</f>
        <v>#N/A</v>
      </c>
    </row>
    <row r="564" spans="1:23" ht="27.75" customHeight="1" x14ac:dyDescent="0.25">
      <c r="A564" s="104">
        <v>121</v>
      </c>
      <c r="B564" s="105" t="s">
        <v>962</v>
      </c>
      <c r="C564" s="106" t="s">
        <v>323</v>
      </c>
      <c r="D564" s="107" t="s">
        <v>1</v>
      </c>
      <c r="E564" s="107"/>
      <c r="F564" s="89" t="s">
        <v>436</v>
      </c>
      <c r="G564" s="89" t="s">
        <v>437</v>
      </c>
      <c r="H564" s="89" t="s">
        <v>941</v>
      </c>
      <c r="I564" s="89" t="s">
        <v>1</v>
      </c>
      <c r="J564" s="89" t="s">
        <v>447</v>
      </c>
      <c r="K564" s="89" t="s">
        <v>1</v>
      </c>
      <c r="L564" s="108" t="s">
        <v>436</v>
      </c>
      <c r="M564" s="109">
        <v>45443</v>
      </c>
      <c r="N564" s="109">
        <v>45504</v>
      </c>
      <c r="O564" s="110" t="s">
        <v>453</v>
      </c>
      <c r="P564" s="2" t="str">
        <f>_xlfn.XLOOKUP(A564,'[29]completed audits GR APP'!B:B,'[29]completed audits GR APP'!E:E)</f>
        <v>Public entities</v>
      </c>
      <c r="Q564" s="111" t="s">
        <v>441</v>
      </c>
      <c r="R564" s="2">
        <f>COUNTIFS('[29]CM findings'!A:A,A564,'[29]CM findings'!H:H,116)</f>
        <v>0</v>
      </c>
      <c r="S564" s="2">
        <v>1</v>
      </c>
      <c r="T564" s="2">
        <f>_xlfn.XLOOKUP(A564,'[29]completed audits GR APP'!B:B,'[29]completed audits GR APP'!B:B)</f>
        <v>121</v>
      </c>
      <c r="V564" s="2">
        <v>1</v>
      </c>
      <c r="W564" s="2">
        <f>_xlfn.XLOOKUP(A564,'[29]KSD auditees'!A:A,'[29]KSD auditees'!A:A)</f>
        <v>121</v>
      </c>
    </row>
    <row r="565" spans="1:23" ht="27" customHeight="1" x14ac:dyDescent="0.25">
      <c r="A565" s="104">
        <v>1306</v>
      </c>
      <c r="B565" s="105" t="s">
        <v>48</v>
      </c>
      <c r="C565" s="106" t="s">
        <v>379</v>
      </c>
      <c r="D565" s="107" t="s">
        <v>1</v>
      </c>
      <c r="E565" s="107"/>
      <c r="F565" s="89" t="s">
        <v>436</v>
      </c>
      <c r="G565" s="89" t="s">
        <v>437</v>
      </c>
      <c r="H565" s="89" t="s">
        <v>941</v>
      </c>
      <c r="I565" s="89" t="s">
        <v>1</v>
      </c>
      <c r="J565" s="89" t="s">
        <v>447</v>
      </c>
      <c r="K565" s="89" t="s">
        <v>1</v>
      </c>
      <c r="L565" s="108" t="s">
        <v>436</v>
      </c>
      <c r="M565" s="109">
        <v>45382</v>
      </c>
      <c r="N565" s="109">
        <v>45443</v>
      </c>
      <c r="O565" s="110" t="s">
        <v>453</v>
      </c>
      <c r="P565" s="2" t="str">
        <f>_xlfn.XLOOKUP(A565,'[29]completed audits GR APP'!B:B,'[29]completed audits GR APP'!E:E)</f>
        <v>Public entities</v>
      </c>
      <c r="Q565" s="111" t="s">
        <v>441</v>
      </c>
      <c r="R565" s="2">
        <f>COUNTIFS('[29]CM findings'!A:A,A565,'[29]CM findings'!H:H,116)</f>
        <v>0</v>
      </c>
      <c r="S565" s="2">
        <v>1</v>
      </c>
      <c r="T565" s="2">
        <f>_xlfn.XLOOKUP(A565,'[29]completed audits GR APP'!B:B,'[29]completed audits GR APP'!B:B)</f>
        <v>1306</v>
      </c>
      <c r="V565" s="2">
        <v>1</v>
      </c>
      <c r="W565" s="2">
        <f>_xlfn.XLOOKUP(A565,'[29]KSD auditees'!A:A,'[29]KSD auditees'!A:A)</f>
        <v>1306</v>
      </c>
    </row>
    <row r="566" spans="1:23" ht="27" customHeight="1" x14ac:dyDescent="0.25">
      <c r="A566" s="104">
        <v>126</v>
      </c>
      <c r="B566" s="105" t="s">
        <v>963</v>
      </c>
      <c r="C566" s="106" t="s">
        <v>323</v>
      </c>
      <c r="D566" s="107" t="s">
        <v>1</v>
      </c>
      <c r="E566" s="107"/>
      <c r="F566" s="89" t="s">
        <v>436</v>
      </c>
      <c r="G566" s="89" t="s">
        <v>437</v>
      </c>
      <c r="H566" s="89" t="s">
        <v>941</v>
      </c>
      <c r="I566" s="89" t="s">
        <v>1</v>
      </c>
      <c r="J566" s="89" t="s">
        <v>447</v>
      </c>
      <c r="K566" s="89" t="s">
        <v>1</v>
      </c>
      <c r="L566" s="108" t="s">
        <v>436</v>
      </c>
      <c r="M566" s="109">
        <v>45443</v>
      </c>
      <c r="N566" s="109">
        <v>45504</v>
      </c>
      <c r="O566" s="110" t="s">
        <v>26</v>
      </c>
      <c r="P566" s="2" t="str">
        <f>_xlfn.XLOOKUP(A566,'[29]completed audits GR APP'!B:B,'[29]completed audits GR APP'!E:E)</f>
        <v>Public entities</v>
      </c>
      <c r="Q566" s="111" t="s">
        <v>441</v>
      </c>
      <c r="R566" s="2">
        <f>COUNTIFS('[29]CM findings'!A:A,A566,'[29]CM findings'!H:H,116)</f>
        <v>0</v>
      </c>
      <c r="S566" s="2">
        <v>1</v>
      </c>
      <c r="T566" s="2">
        <f>_xlfn.XLOOKUP(A566,'[29]completed audits GR APP'!B:B,'[29]completed audits GR APP'!B:B)</f>
        <v>126</v>
      </c>
      <c r="V566" s="2">
        <v>1</v>
      </c>
      <c r="W566" s="2">
        <f>_xlfn.XLOOKUP(A566,'[29]KSD auditees'!A:A,'[29]KSD auditees'!A:A)</f>
        <v>126</v>
      </c>
    </row>
    <row r="567" spans="1:23" ht="27.75" customHeight="1" x14ac:dyDescent="0.25">
      <c r="A567" s="104">
        <v>1344</v>
      </c>
      <c r="B567" s="105" t="s">
        <v>964</v>
      </c>
      <c r="C567" s="106" t="s">
        <v>323</v>
      </c>
      <c r="D567" s="107" t="s">
        <v>1</v>
      </c>
      <c r="E567" s="107"/>
      <c r="F567" s="89" t="s">
        <v>436</v>
      </c>
      <c r="G567" s="89" t="s">
        <v>437</v>
      </c>
      <c r="H567" s="89" t="s">
        <v>941</v>
      </c>
      <c r="I567" s="89" t="s">
        <v>1</v>
      </c>
      <c r="J567" s="89" t="s">
        <v>447</v>
      </c>
      <c r="K567" s="89" t="s">
        <v>1</v>
      </c>
      <c r="L567" s="108" t="s">
        <v>436</v>
      </c>
      <c r="M567" s="109">
        <v>45443</v>
      </c>
      <c r="N567" s="109">
        <v>45504</v>
      </c>
      <c r="O567" s="110" t="s">
        <v>445</v>
      </c>
      <c r="P567" s="2" t="str">
        <f>_xlfn.XLOOKUP(A567,'[29]completed audits GR APP'!B:B,'[29]completed audits GR APP'!E:E)</f>
        <v>Public entities</v>
      </c>
      <c r="Q567" s="111" t="s">
        <v>441</v>
      </c>
      <c r="R567" s="2">
        <f>COUNTIFS('[29]CM findings'!A:A,A567,'[29]CM findings'!H:H,116)</f>
        <v>0</v>
      </c>
      <c r="S567" s="2">
        <v>1</v>
      </c>
      <c r="T567" s="2">
        <f>_xlfn.XLOOKUP(A567,'[29]completed audits GR APP'!B:B,'[29]completed audits GR APP'!B:B)</f>
        <v>1344</v>
      </c>
      <c r="V567" s="2">
        <v>1</v>
      </c>
      <c r="W567" s="2">
        <f>_xlfn.XLOOKUP(A567,'[29]KSD auditees'!A:A,'[29]KSD auditees'!A:A)</f>
        <v>1344</v>
      </c>
    </row>
    <row r="568" spans="1:23" ht="27" customHeight="1" x14ac:dyDescent="0.25">
      <c r="A568" s="104">
        <v>138</v>
      </c>
      <c r="B568" s="105" t="s">
        <v>965</v>
      </c>
      <c r="C568" s="106" t="s">
        <v>323</v>
      </c>
      <c r="D568" s="107" t="s">
        <v>1</v>
      </c>
      <c r="E568" s="107"/>
      <c r="F568" s="89" t="s">
        <v>436</v>
      </c>
      <c r="G568" s="89" t="s">
        <v>437</v>
      </c>
      <c r="H568" s="89" t="s">
        <v>941</v>
      </c>
      <c r="I568" s="89" t="s">
        <v>1</v>
      </c>
      <c r="J568" s="89" t="s">
        <v>447</v>
      </c>
      <c r="K568" s="89" t="s">
        <v>1</v>
      </c>
      <c r="L568" s="108" t="s">
        <v>436</v>
      </c>
      <c r="M568" s="109">
        <v>45443</v>
      </c>
      <c r="N568" s="109">
        <v>45504</v>
      </c>
      <c r="O568" s="110" t="s">
        <v>445</v>
      </c>
      <c r="P568" s="2" t="str">
        <f>_xlfn.XLOOKUP(A568,'[29]completed audits GR APP'!B:B,'[29]completed audits GR APP'!E:E)</f>
        <v>Public entities</v>
      </c>
      <c r="Q568" s="111" t="s">
        <v>441</v>
      </c>
      <c r="R568" s="2">
        <f>COUNTIFS('[29]CM findings'!A:A,A568,'[29]CM findings'!H:H,116)</f>
        <v>0</v>
      </c>
      <c r="S568" s="2">
        <v>1</v>
      </c>
      <c r="T568" s="2">
        <f>_xlfn.XLOOKUP(A568,'[29]completed audits GR APP'!B:B,'[29]completed audits GR APP'!B:B)</f>
        <v>138</v>
      </c>
      <c r="V568" s="2">
        <v>1</v>
      </c>
      <c r="W568" s="2">
        <f>_xlfn.XLOOKUP(A568,'[29]KSD auditees'!A:A,'[29]KSD auditees'!A:A)</f>
        <v>138</v>
      </c>
    </row>
    <row r="569" spans="1:23" ht="27" customHeight="1" x14ac:dyDescent="0.25">
      <c r="A569" s="104">
        <v>143</v>
      </c>
      <c r="B569" s="105" t="s">
        <v>389</v>
      </c>
      <c r="C569" s="106" t="s">
        <v>323</v>
      </c>
      <c r="D569" s="107" t="s">
        <v>1</v>
      </c>
      <c r="E569" s="107"/>
      <c r="F569" s="89" t="s">
        <v>436</v>
      </c>
      <c r="G569" s="89" t="s">
        <v>437</v>
      </c>
      <c r="H569" s="89" t="s">
        <v>941</v>
      </c>
      <c r="I569" s="89" t="s">
        <v>1</v>
      </c>
      <c r="J569" s="89" t="s">
        <v>447</v>
      </c>
      <c r="K569" s="89" t="s">
        <v>1</v>
      </c>
      <c r="L569" s="108" t="s">
        <v>436</v>
      </c>
      <c r="M569" s="109">
        <v>45443</v>
      </c>
      <c r="N569" s="109">
        <v>45504</v>
      </c>
      <c r="O569" s="110" t="s">
        <v>445</v>
      </c>
      <c r="P569" s="2" t="str">
        <f>_xlfn.XLOOKUP(A569,'[29]completed audits GR APP'!B:B,'[29]completed audits GR APP'!E:E)</f>
        <v>Public entities</v>
      </c>
      <c r="Q569" s="111" t="s">
        <v>441</v>
      </c>
      <c r="R569" s="2">
        <f>COUNTIFS('[29]CM findings'!A:A,A569,'[29]CM findings'!H:H,116)</f>
        <v>0</v>
      </c>
      <c r="S569" s="2">
        <v>1</v>
      </c>
      <c r="T569" s="2">
        <f>_xlfn.XLOOKUP(A569,'[29]completed audits GR APP'!B:B,'[29]completed audits GR APP'!B:B)</f>
        <v>143</v>
      </c>
      <c r="V569" s="2">
        <v>1</v>
      </c>
      <c r="W569" s="2">
        <f>_xlfn.XLOOKUP(A569,'[29]KSD auditees'!A:A,'[29]KSD auditees'!A:A)</f>
        <v>143</v>
      </c>
    </row>
    <row r="570" spans="1:23" ht="27.75" customHeight="1" x14ac:dyDescent="0.25">
      <c r="A570" s="104">
        <v>1538</v>
      </c>
      <c r="B570" s="105" t="s">
        <v>966</v>
      </c>
      <c r="C570" s="106" t="s">
        <v>379</v>
      </c>
      <c r="D570" s="107" t="s">
        <v>1</v>
      </c>
      <c r="E570" s="107"/>
      <c r="F570" s="89" t="s">
        <v>436</v>
      </c>
      <c r="G570" s="89" t="s">
        <v>437</v>
      </c>
      <c r="H570" s="89" t="s">
        <v>941</v>
      </c>
      <c r="I570" s="89" t="s">
        <v>1</v>
      </c>
      <c r="J570" s="89" t="s">
        <v>447</v>
      </c>
      <c r="K570" s="89" t="s">
        <v>1</v>
      </c>
      <c r="L570" s="108" t="s">
        <v>436</v>
      </c>
      <c r="M570" s="109" t="s">
        <v>1</v>
      </c>
      <c r="N570" s="109" t="s">
        <v>1</v>
      </c>
      <c r="O570" s="110" t="s">
        <v>1</v>
      </c>
      <c r="P570" s="2" t="e">
        <f>_xlfn.XLOOKUP(A570,'[29]completed audits GR APP'!B:B,'[29]completed audits GR APP'!E:E)</f>
        <v>#N/A</v>
      </c>
      <c r="R570" s="2">
        <f>COUNTIFS('[29]CM findings'!A:A,A570,'[29]CM findings'!H:H,116)</f>
        <v>0</v>
      </c>
      <c r="T570" s="2" t="e">
        <f>_xlfn.XLOOKUP(A570,'[29]completed audits GR APP'!B:B,'[29]completed audits GR APP'!B:B)</f>
        <v>#N/A</v>
      </c>
      <c r="W570" s="2" t="e">
        <f>_xlfn.XLOOKUP(A570,'[29]KSD auditees'!A:A,'[29]KSD auditees'!A:A)</f>
        <v>#N/A</v>
      </c>
    </row>
    <row r="571" spans="1:23" ht="27" customHeight="1" x14ac:dyDescent="0.25">
      <c r="A571" s="104">
        <v>1537</v>
      </c>
      <c r="B571" s="105" t="s">
        <v>967</v>
      </c>
      <c r="C571" s="106" t="s">
        <v>379</v>
      </c>
      <c r="D571" s="107" t="s">
        <v>1</v>
      </c>
      <c r="E571" s="107"/>
      <c r="F571" s="89" t="s">
        <v>436</v>
      </c>
      <c r="G571" s="89" t="s">
        <v>437</v>
      </c>
      <c r="H571" s="89" t="s">
        <v>941</v>
      </c>
      <c r="I571" s="89" t="s">
        <v>1</v>
      </c>
      <c r="J571" s="89" t="s">
        <v>447</v>
      </c>
      <c r="K571" s="89" t="s">
        <v>1</v>
      </c>
      <c r="L571" s="108" t="s">
        <v>436</v>
      </c>
      <c r="M571" s="109" t="s">
        <v>1</v>
      </c>
      <c r="N571" s="109" t="s">
        <v>1</v>
      </c>
      <c r="O571" s="110" t="s">
        <v>1</v>
      </c>
      <c r="P571" s="2" t="e">
        <f>_xlfn.XLOOKUP(A571,'[29]completed audits GR APP'!B:B,'[29]completed audits GR APP'!E:E)</f>
        <v>#N/A</v>
      </c>
      <c r="R571" s="2">
        <f>COUNTIFS('[29]CM findings'!A:A,A571,'[29]CM findings'!H:H,116)</f>
        <v>0</v>
      </c>
      <c r="T571" s="2" t="e">
        <f>_xlfn.XLOOKUP(A571,'[29]completed audits GR APP'!B:B,'[29]completed audits GR APP'!B:B)</f>
        <v>#N/A</v>
      </c>
      <c r="W571" s="2" t="e">
        <f>_xlfn.XLOOKUP(A571,'[29]KSD auditees'!A:A,'[29]KSD auditees'!A:A)</f>
        <v>#N/A</v>
      </c>
    </row>
    <row r="572" spans="1:23" ht="27.75" customHeight="1" x14ac:dyDescent="0.25">
      <c r="A572" s="104">
        <v>184</v>
      </c>
      <c r="B572" s="105" t="s">
        <v>968</v>
      </c>
      <c r="C572" s="106" t="s">
        <v>323</v>
      </c>
      <c r="D572" s="107" t="s">
        <v>1</v>
      </c>
      <c r="E572" s="107"/>
      <c r="F572" s="89" t="s">
        <v>436</v>
      </c>
      <c r="G572" s="89" t="s">
        <v>437</v>
      </c>
      <c r="H572" s="89" t="s">
        <v>941</v>
      </c>
      <c r="I572" s="89" t="s">
        <v>1</v>
      </c>
      <c r="J572" s="89" t="s">
        <v>447</v>
      </c>
      <c r="K572" s="89" t="s">
        <v>1</v>
      </c>
      <c r="L572" s="108" t="s">
        <v>436</v>
      </c>
      <c r="M572" s="109">
        <v>45443</v>
      </c>
      <c r="N572" s="109">
        <v>45504</v>
      </c>
      <c r="O572" s="110" t="s">
        <v>453</v>
      </c>
      <c r="P572" s="2" t="str">
        <f>_xlfn.XLOOKUP(A572,'[29]completed audits GR APP'!B:B,'[29]completed audits GR APP'!E:E)</f>
        <v>Public entities</v>
      </c>
      <c r="Q572" s="111" t="s">
        <v>441</v>
      </c>
      <c r="R572" s="2">
        <f>COUNTIFS('[29]CM findings'!A:A,A572,'[29]CM findings'!H:H,116)</f>
        <v>0</v>
      </c>
      <c r="S572" s="2">
        <v>1</v>
      </c>
      <c r="T572" s="2">
        <f>_xlfn.XLOOKUP(A572,'[29]completed audits GR APP'!B:B,'[29]completed audits GR APP'!B:B)</f>
        <v>184</v>
      </c>
      <c r="V572" s="2">
        <v>1</v>
      </c>
      <c r="W572" s="2">
        <f>_xlfn.XLOOKUP(A572,'[29]KSD auditees'!A:A,'[29]KSD auditees'!A:A)</f>
        <v>184</v>
      </c>
    </row>
    <row r="573" spans="1:23" ht="27" customHeight="1" x14ac:dyDescent="0.25">
      <c r="A573" s="104">
        <v>204</v>
      </c>
      <c r="B573" s="105" t="s">
        <v>969</v>
      </c>
      <c r="C573" s="106" t="s">
        <v>323</v>
      </c>
      <c r="D573" s="107" t="s">
        <v>1</v>
      </c>
      <c r="E573" s="107"/>
      <c r="F573" s="89" t="s">
        <v>436</v>
      </c>
      <c r="G573" s="89" t="s">
        <v>437</v>
      </c>
      <c r="H573" s="89" t="s">
        <v>941</v>
      </c>
      <c r="I573" s="89" t="s">
        <v>1</v>
      </c>
      <c r="J573" s="89" t="s">
        <v>447</v>
      </c>
      <c r="K573" s="89" t="s">
        <v>1</v>
      </c>
      <c r="L573" s="108" t="s">
        <v>436</v>
      </c>
      <c r="M573" s="109">
        <v>45443</v>
      </c>
      <c r="N573" s="109">
        <v>45504</v>
      </c>
      <c r="O573" s="110" t="s">
        <v>26</v>
      </c>
      <c r="P573" s="2" t="str">
        <f>_xlfn.XLOOKUP(A573,'[29]completed audits GR APP'!B:B,'[29]completed audits GR APP'!E:E)</f>
        <v>Public entities</v>
      </c>
      <c r="Q573" s="111" t="s">
        <v>441</v>
      </c>
      <c r="R573" s="2">
        <f>COUNTIFS('[29]CM findings'!A:A,A573,'[29]CM findings'!H:H,116)</f>
        <v>0</v>
      </c>
      <c r="S573" s="2">
        <v>1</v>
      </c>
      <c r="T573" s="2">
        <f>_xlfn.XLOOKUP(A573,'[29]completed audits GR APP'!B:B,'[29]completed audits GR APP'!B:B)</f>
        <v>204</v>
      </c>
      <c r="V573" s="2">
        <v>1</v>
      </c>
      <c r="W573" s="2">
        <f>_xlfn.XLOOKUP(A573,'[29]KSD auditees'!A:A,'[29]KSD auditees'!A:A)</f>
        <v>204</v>
      </c>
    </row>
    <row r="574" spans="1:23" ht="27" customHeight="1" x14ac:dyDescent="0.25">
      <c r="A574" s="104">
        <v>1540</v>
      </c>
      <c r="B574" s="105" t="s">
        <v>970</v>
      </c>
      <c r="C574" s="106" t="s">
        <v>379</v>
      </c>
      <c r="D574" s="107" t="s">
        <v>1</v>
      </c>
      <c r="E574" s="107"/>
      <c r="F574" s="89" t="s">
        <v>436</v>
      </c>
      <c r="G574" s="89" t="s">
        <v>437</v>
      </c>
      <c r="H574" s="89" t="s">
        <v>941</v>
      </c>
      <c r="I574" s="89" t="s">
        <v>1</v>
      </c>
      <c r="J574" s="89" t="s">
        <v>447</v>
      </c>
      <c r="K574" s="89" t="s">
        <v>1</v>
      </c>
      <c r="L574" s="108" t="s">
        <v>436</v>
      </c>
      <c r="M574" s="109" t="s">
        <v>1</v>
      </c>
      <c r="N574" s="109" t="s">
        <v>1</v>
      </c>
      <c r="O574" s="110" t="s">
        <v>1</v>
      </c>
      <c r="P574" s="2" t="e">
        <f>_xlfn.XLOOKUP(A574,'[29]completed audits GR APP'!B:B,'[29]completed audits GR APP'!E:E)</f>
        <v>#N/A</v>
      </c>
      <c r="R574" s="2">
        <f>COUNTIFS('[29]CM findings'!A:A,A574,'[29]CM findings'!H:H,116)</f>
        <v>0</v>
      </c>
      <c r="T574" s="2" t="e">
        <f>_xlfn.XLOOKUP(A574,'[29]completed audits GR APP'!B:B,'[29]completed audits GR APP'!B:B)</f>
        <v>#N/A</v>
      </c>
      <c r="W574" s="2" t="e">
        <f>_xlfn.XLOOKUP(A574,'[29]KSD auditees'!A:A,'[29]KSD auditees'!A:A)</f>
        <v>#N/A</v>
      </c>
    </row>
    <row r="575" spans="1:23" ht="27.75" customHeight="1" x14ac:dyDescent="0.25">
      <c r="A575" s="104">
        <v>1541</v>
      </c>
      <c r="B575" s="105" t="s">
        <v>971</v>
      </c>
      <c r="C575" s="106" t="s">
        <v>379</v>
      </c>
      <c r="D575" s="107" t="s">
        <v>1</v>
      </c>
      <c r="E575" s="107"/>
      <c r="F575" s="89" t="s">
        <v>436</v>
      </c>
      <c r="G575" s="89" t="s">
        <v>437</v>
      </c>
      <c r="H575" s="89" t="s">
        <v>941</v>
      </c>
      <c r="I575" s="89" t="s">
        <v>1</v>
      </c>
      <c r="J575" s="89" t="s">
        <v>447</v>
      </c>
      <c r="K575" s="89" t="s">
        <v>1</v>
      </c>
      <c r="L575" s="108" t="s">
        <v>436</v>
      </c>
      <c r="M575" s="109" t="s">
        <v>1</v>
      </c>
      <c r="N575" s="109" t="s">
        <v>1</v>
      </c>
      <c r="O575" s="110" t="s">
        <v>1</v>
      </c>
      <c r="P575" s="2" t="e">
        <f>_xlfn.XLOOKUP(A575,'[29]completed audits GR APP'!B:B,'[29]completed audits GR APP'!E:E)</f>
        <v>#N/A</v>
      </c>
      <c r="R575" s="2">
        <f>COUNTIFS('[29]CM findings'!A:A,A575,'[29]CM findings'!H:H,116)</f>
        <v>0</v>
      </c>
      <c r="T575" s="2" t="e">
        <f>_xlfn.XLOOKUP(A575,'[29]completed audits GR APP'!B:B,'[29]completed audits GR APP'!B:B)</f>
        <v>#N/A</v>
      </c>
      <c r="W575" s="2" t="e">
        <f>_xlfn.XLOOKUP(A575,'[29]KSD auditees'!A:A,'[29]KSD auditees'!A:A)</f>
        <v>#N/A</v>
      </c>
    </row>
    <row r="576" spans="1:23" ht="27" customHeight="1" x14ac:dyDescent="0.25">
      <c r="A576" s="104">
        <v>237</v>
      </c>
      <c r="B576" s="105" t="s">
        <v>972</v>
      </c>
      <c r="C576" s="106" t="s">
        <v>323</v>
      </c>
      <c r="D576" s="107" t="s">
        <v>1</v>
      </c>
      <c r="E576" s="107"/>
      <c r="F576" s="89" t="s">
        <v>436</v>
      </c>
      <c r="G576" s="89" t="s">
        <v>437</v>
      </c>
      <c r="H576" s="89" t="s">
        <v>941</v>
      </c>
      <c r="I576" s="89" t="s">
        <v>1</v>
      </c>
      <c r="J576" s="89" t="s">
        <v>447</v>
      </c>
      <c r="K576" s="89" t="s">
        <v>1</v>
      </c>
      <c r="L576" s="108" t="s">
        <v>436</v>
      </c>
      <c r="M576" s="109">
        <v>45443</v>
      </c>
      <c r="N576" s="109">
        <v>45504</v>
      </c>
      <c r="O576" s="110" t="s">
        <v>26</v>
      </c>
      <c r="P576" s="2" t="str">
        <f>_xlfn.XLOOKUP(A576,'[29]completed audits GR APP'!B:B,'[29]completed audits GR APP'!E:E)</f>
        <v>Public entities</v>
      </c>
      <c r="Q576" s="111" t="s">
        <v>441</v>
      </c>
      <c r="R576" s="2">
        <f>COUNTIFS('[29]CM findings'!A:A,A576,'[29]CM findings'!H:H,116)</f>
        <v>0</v>
      </c>
      <c r="S576" s="2">
        <v>1</v>
      </c>
      <c r="T576" s="2">
        <f>_xlfn.XLOOKUP(A576,'[29]completed audits GR APP'!B:B,'[29]completed audits GR APP'!B:B)</f>
        <v>237</v>
      </c>
      <c r="V576" s="2">
        <v>1</v>
      </c>
      <c r="W576" s="2">
        <f>_xlfn.XLOOKUP(A576,'[29]KSD auditees'!A:A,'[29]KSD auditees'!A:A)</f>
        <v>237</v>
      </c>
    </row>
    <row r="577" spans="1:23" ht="27.75" customHeight="1" x14ac:dyDescent="0.25">
      <c r="A577" s="104">
        <v>1280</v>
      </c>
      <c r="B577" s="105" t="s">
        <v>973</v>
      </c>
      <c r="C577" s="106" t="s">
        <v>379</v>
      </c>
      <c r="D577" s="107" t="s">
        <v>1</v>
      </c>
      <c r="E577" s="107"/>
      <c r="F577" s="89" t="s">
        <v>436</v>
      </c>
      <c r="G577" s="89" t="s">
        <v>437</v>
      </c>
      <c r="H577" s="89" t="s">
        <v>941</v>
      </c>
      <c r="I577" s="89" t="s">
        <v>1</v>
      </c>
      <c r="J577" s="89" t="s">
        <v>447</v>
      </c>
      <c r="K577" s="89" t="s">
        <v>1</v>
      </c>
      <c r="L577" s="108" t="s">
        <v>436</v>
      </c>
      <c r="M577" s="109" t="s">
        <v>1</v>
      </c>
      <c r="N577" s="109" t="s">
        <v>1</v>
      </c>
      <c r="O577" s="110" t="s">
        <v>1</v>
      </c>
      <c r="P577" s="2" t="e">
        <f>_xlfn.XLOOKUP(A577,'[29]completed audits GR APP'!B:B,'[29]completed audits GR APP'!E:E)</f>
        <v>#N/A</v>
      </c>
      <c r="R577" s="2">
        <f>COUNTIFS('[29]CM findings'!A:A,A577,'[29]CM findings'!H:H,116)</f>
        <v>0</v>
      </c>
      <c r="T577" s="2" t="e">
        <f>_xlfn.XLOOKUP(A577,'[29]completed audits GR APP'!B:B,'[29]completed audits GR APP'!B:B)</f>
        <v>#N/A</v>
      </c>
      <c r="W577" s="2" t="e">
        <f>_xlfn.XLOOKUP(A577,'[29]KSD auditees'!A:A,'[29]KSD auditees'!A:A)</f>
        <v>#N/A</v>
      </c>
    </row>
    <row r="578" spans="1:23" ht="27" customHeight="1" x14ac:dyDescent="0.25">
      <c r="A578" s="104">
        <v>240</v>
      </c>
      <c r="B578" s="105" t="s">
        <v>974</v>
      </c>
      <c r="C578" s="106" t="s">
        <v>323</v>
      </c>
      <c r="D578" s="107" t="s">
        <v>1</v>
      </c>
      <c r="E578" s="107"/>
      <c r="F578" s="89" t="s">
        <v>436</v>
      </c>
      <c r="G578" s="89" t="s">
        <v>437</v>
      </c>
      <c r="H578" s="89" t="s">
        <v>941</v>
      </c>
      <c r="I578" s="89" t="s">
        <v>28</v>
      </c>
      <c r="J578" s="89" t="s">
        <v>447</v>
      </c>
      <c r="K578" s="89" t="s">
        <v>1</v>
      </c>
      <c r="L578" s="108" t="s">
        <v>436</v>
      </c>
      <c r="M578" s="109">
        <v>45443</v>
      </c>
      <c r="N578" s="109" t="s">
        <v>1</v>
      </c>
      <c r="O578" s="110" t="s">
        <v>1</v>
      </c>
      <c r="P578" s="2" t="str">
        <f>_xlfn.XLOOKUP(A578,'[29]completed audits GR APP'!B:B,'[29]completed audits GR APP'!E:E)</f>
        <v>Public entities</v>
      </c>
      <c r="Q578" s="111" t="s">
        <v>441</v>
      </c>
      <c r="R578" s="2">
        <f>COUNTIFS('[29]CM findings'!A:A,A578,'[29]CM findings'!H:H,116)</f>
        <v>0</v>
      </c>
      <c r="S578" s="2">
        <v>1</v>
      </c>
      <c r="T578" s="2">
        <f>_xlfn.XLOOKUP(A578,'[29]completed audits GR APP'!B:B,'[29]completed audits GR APP'!B:B)</f>
        <v>240</v>
      </c>
      <c r="V578" s="2">
        <v>1</v>
      </c>
      <c r="W578" s="2">
        <f>_xlfn.XLOOKUP(A578,'[29]KSD auditees'!A:A,'[29]KSD auditees'!A:A)</f>
        <v>240</v>
      </c>
    </row>
    <row r="579" spans="1:23" ht="27" customHeight="1" x14ac:dyDescent="0.25">
      <c r="A579" s="104">
        <v>1342</v>
      </c>
      <c r="B579" s="105" t="s">
        <v>975</v>
      </c>
      <c r="C579" s="106" t="s">
        <v>323</v>
      </c>
      <c r="D579" s="107" t="s">
        <v>1</v>
      </c>
      <c r="E579" s="107"/>
      <c r="F579" s="89" t="s">
        <v>436</v>
      </c>
      <c r="G579" s="89" t="s">
        <v>437</v>
      </c>
      <c r="H579" s="89" t="s">
        <v>941</v>
      </c>
      <c r="I579" s="89" t="s">
        <v>1</v>
      </c>
      <c r="J579" s="89" t="s">
        <v>447</v>
      </c>
      <c r="K579" s="89" t="s">
        <v>1</v>
      </c>
      <c r="L579" s="108" t="s">
        <v>436</v>
      </c>
      <c r="M579" s="109">
        <v>45443</v>
      </c>
      <c r="N579" s="109">
        <v>45504</v>
      </c>
      <c r="O579" s="110" t="s">
        <v>445</v>
      </c>
      <c r="P579" s="2" t="str">
        <f>_xlfn.XLOOKUP(A579,'[29]completed audits GR APP'!B:B,'[29]completed audits GR APP'!E:E)</f>
        <v>Public entities</v>
      </c>
      <c r="Q579" s="111" t="s">
        <v>441</v>
      </c>
      <c r="R579" s="2">
        <f>COUNTIFS('[29]CM findings'!A:A,A579,'[29]CM findings'!H:H,116)</f>
        <v>0</v>
      </c>
      <c r="S579" s="2">
        <v>1</v>
      </c>
      <c r="T579" s="2">
        <f>_xlfn.XLOOKUP(A579,'[29]completed audits GR APP'!B:B,'[29]completed audits GR APP'!B:B)</f>
        <v>1342</v>
      </c>
      <c r="V579" s="2">
        <v>1</v>
      </c>
      <c r="W579" s="2">
        <f>_xlfn.XLOOKUP(A579,'[29]KSD auditees'!A:A,'[29]KSD auditees'!A:A)</f>
        <v>1342</v>
      </c>
    </row>
    <row r="580" spans="1:23" ht="27.75" customHeight="1" x14ac:dyDescent="0.25">
      <c r="A580" s="104">
        <v>250</v>
      </c>
      <c r="B580" s="105" t="s">
        <v>976</v>
      </c>
      <c r="C580" s="106" t="s">
        <v>323</v>
      </c>
      <c r="D580" s="107" t="s">
        <v>1</v>
      </c>
      <c r="E580" s="107"/>
      <c r="F580" s="89" t="s">
        <v>436</v>
      </c>
      <c r="G580" s="89" t="s">
        <v>437</v>
      </c>
      <c r="H580" s="89" t="s">
        <v>941</v>
      </c>
      <c r="I580" s="89" t="s">
        <v>1</v>
      </c>
      <c r="J580" s="89" t="s">
        <v>447</v>
      </c>
      <c r="K580" s="89" t="s">
        <v>1</v>
      </c>
      <c r="L580" s="108" t="s">
        <v>436</v>
      </c>
      <c r="M580" s="109">
        <v>45443</v>
      </c>
      <c r="N580" s="109">
        <v>45504</v>
      </c>
      <c r="O580" s="110" t="s">
        <v>445</v>
      </c>
      <c r="P580" s="2" t="str">
        <f>_xlfn.XLOOKUP(A580,'[29]completed audits GR APP'!B:B,'[29]completed audits GR APP'!E:E)</f>
        <v>Public entities</v>
      </c>
      <c r="Q580" s="111" t="s">
        <v>441</v>
      </c>
      <c r="R580" s="2">
        <f>COUNTIFS('[29]CM findings'!A:A,A580,'[29]CM findings'!H:H,116)</f>
        <v>0</v>
      </c>
      <c r="S580" s="2">
        <v>1</v>
      </c>
      <c r="T580" s="2">
        <f>_xlfn.XLOOKUP(A580,'[29]completed audits GR APP'!B:B,'[29]completed audits GR APP'!B:B)</f>
        <v>250</v>
      </c>
      <c r="W580" s="2" t="e">
        <f>_xlfn.XLOOKUP(A580,'[29]KSD auditees'!A:A,'[29]KSD auditees'!A:A)</f>
        <v>#N/A</v>
      </c>
    </row>
    <row r="581" spans="1:23" ht="35.25" customHeight="1" x14ac:dyDescent="0.25">
      <c r="A581" s="104">
        <v>266</v>
      </c>
      <c r="B581" s="105" t="s">
        <v>977</v>
      </c>
      <c r="C581" s="106" t="s">
        <v>323</v>
      </c>
      <c r="D581" s="107" t="s">
        <v>1</v>
      </c>
      <c r="E581" s="107"/>
      <c r="F581" s="89" t="s">
        <v>436</v>
      </c>
      <c r="G581" s="89" t="s">
        <v>437</v>
      </c>
      <c r="H581" s="89" t="s">
        <v>941</v>
      </c>
      <c r="I581" s="89" t="s">
        <v>1</v>
      </c>
      <c r="J581" s="89" t="s">
        <v>1526</v>
      </c>
      <c r="K581" s="89" t="s">
        <v>1</v>
      </c>
      <c r="L581" s="108" t="s">
        <v>436</v>
      </c>
      <c r="M581" s="109">
        <v>45443</v>
      </c>
      <c r="N581" s="109">
        <v>45504</v>
      </c>
      <c r="O581" s="110" t="s">
        <v>26</v>
      </c>
      <c r="P581" s="2" t="str">
        <f>_xlfn.XLOOKUP(A581,'[29]completed audits GR APP'!B:B,'[29]completed audits GR APP'!E:E)</f>
        <v>Public entities</v>
      </c>
      <c r="Q581" s="111" t="s">
        <v>441</v>
      </c>
      <c r="R581" s="2">
        <f>COUNTIFS('[29]CM findings'!A:A,A581,'[29]CM findings'!H:H,116)</f>
        <v>0</v>
      </c>
      <c r="S581" s="2">
        <v>1</v>
      </c>
      <c r="T581" s="2">
        <f>_xlfn.XLOOKUP(A581,'[29]completed audits GR APP'!B:B,'[29]completed audits GR APP'!B:B)</f>
        <v>266</v>
      </c>
      <c r="W581" s="2" t="e">
        <f>_xlfn.XLOOKUP(A581,'[29]KSD auditees'!A:A,'[29]KSD auditees'!A:A)</f>
        <v>#N/A</v>
      </c>
    </row>
    <row r="582" spans="1:23" ht="26.25" customHeight="1" x14ac:dyDescent="0.25">
      <c r="A582" s="104">
        <v>1067</v>
      </c>
      <c r="B582" s="105" t="s">
        <v>978</v>
      </c>
      <c r="C582" s="106" t="s">
        <v>323</v>
      </c>
      <c r="D582" s="107" t="s">
        <v>1</v>
      </c>
      <c r="E582" s="107"/>
      <c r="F582" s="89" t="s">
        <v>436</v>
      </c>
      <c r="G582" s="89" t="s">
        <v>437</v>
      </c>
      <c r="H582" s="89" t="s">
        <v>941</v>
      </c>
      <c r="I582" s="89" t="s">
        <v>1</v>
      </c>
      <c r="J582" s="89" t="s">
        <v>949</v>
      </c>
      <c r="K582" s="89" t="s">
        <v>1</v>
      </c>
      <c r="L582" s="108" t="s">
        <v>436</v>
      </c>
      <c r="M582" s="109">
        <v>45443</v>
      </c>
      <c r="N582" s="109">
        <v>45504</v>
      </c>
      <c r="O582" s="110" t="s">
        <v>445</v>
      </c>
      <c r="P582" s="2" t="str">
        <f>_xlfn.XLOOKUP(A582,'[29]completed audits GR APP'!B:B,'[29]completed audits GR APP'!E:E)</f>
        <v>Public entities</v>
      </c>
      <c r="Q582" s="111" t="s">
        <v>441</v>
      </c>
      <c r="R582" s="2">
        <f>COUNTIFS('[29]CM findings'!A:A,A582,'[29]CM findings'!H:H,116)</f>
        <v>0</v>
      </c>
      <c r="S582" s="2">
        <v>1</v>
      </c>
      <c r="T582" s="2">
        <f>_xlfn.XLOOKUP(A582,'[29]completed audits GR APP'!B:B,'[29]completed audits GR APP'!B:B)</f>
        <v>1067</v>
      </c>
      <c r="W582" s="2" t="e">
        <f>_xlfn.XLOOKUP(A582,'[29]KSD auditees'!A:A,'[29]KSD auditees'!A:A)</f>
        <v>#N/A</v>
      </c>
    </row>
    <row r="583" spans="1:23" ht="27.75" customHeight="1" x14ac:dyDescent="0.25">
      <c r="A583" s="104">
        <v>1458</v>
      </c>
      <c r="B583" s="105" t="s">
        <v>979</v>
      </c>
      <c r="C583" s="106" t="s">
        <v>502</v>
      </c>
      <c r="D583" s="107" t="s">
        <v>1</v>
      </c>
      <c r="E583" s="107"/>
      <c r="F583" s="89" t="s">
        <v>436</v>
      </c>
      <c r="G583" s="89" t="s">
        <v>437</v>
      </c>
      <c r="H583" s="89" t="s">
        <v>941</v>
      </c>
      <c r="I583" s="89" t="s">
        <v>28</v>
      </c>
      <c r="J583" s="89" t="s">
        <v>447</v>
      </c>
      <c r="K583" s="89" t="s">
        <v>1</v>
      </c>
      <c r="L583" s="108" t="s">
        <v>436</v>
      </c>
      <c r="M583" s="109">
        <v>45413</v>
      </c>
      <c r="N583" s="109">
        <v>45473</v>
      </c>
      <c r="O583" s="110" t="s">
        <v>453</v>
      </c>
      <c r="P583" s="2" t="e">
        <f>_xlfn.XLOOKUP(A583,'[29]completed audits GR APP'!B:B,'[29]completed audits GR APP'!E:E)</f>
        <v>#N/A</v>
      </c>
      <c r="R583" s="2">
        <f>COUNTIFS('[29]CM findings'!A:A,A583,'[29]CM findings'!H:H,116)</f>
        <v>0</v>
      </c>
      <c r="T583" s="2" t="e">
        <f>_xlfn.XLOOKUP(A583,'[29]completed audits GR APP'!B:B,'[29]completed audits GR APP'!B:B)</f>
        <v>#N/A</v>
      </c>
      <c r="W583" s="2" t="e">
        <f>_xlfn.XLOOKUP(A583,'[29]KSD auditees'!A:A,'[29]KSD auditees'!A:A)</f>
        <v>#N/A</v>
      </c>
    </row>
    <row r="584" spans="1:23" ht="27" customHeight="1" x14ac:dyDescent="0.25">
      <c r="A584" s="104">
        <v>288</v>
      </c>
      <c r="B584" s="105" t="s">
        <v>980</v>
      </c>
      <c r="C584" s="106" t="s">
        <v>323</v>
      </c>
      <c r="D584" s="107" t="s">
        <v>1</v>
      </c>
      <c r="E584" s="107"/>
      <c r="F584" s="89" t="s">
        <v>436</v>
      </c>
      <c r="G584" s="89" t="s">
        <v>437</v>
      </c>
      <c r="H584" s="89" t="s">
        <v>941</v>
      </c>
      <c r="I584" s="89" t="s">
        <v>1</v>
      </c>
      <c r="J584" s="89" t="s">
        <v>447</v>
      </c>
      <c r="K584" s="89" t="s">
        <v>1</v>
      </c>
      <c r="L584" s="108" t="s">
        <v>436</v>
      </c>
      <c r="M584" s="109">
        <v>45443</v>
      </c>
      <c r="N584" s="109">
        <v>45504</v>
      </c>
      <c r="O584" s="110" t="s">
        <v>26</v>
      </c>
      <c r="P584" s="2" t="str">
        <f>_xlfn.XLOOKUP(A584,'[29]completed audits GR APP'!B:B,'[29]completed audits GR APP'!E:E)</f>
        <v>Public entities</v>
      </c>
      <c r="Q584" s="111" t="s">
        <v>441</v>
      </c>
      <c r="R584" s="2">
        <f>COUNTIFS('[29]CM findings'!A:A,A584,'[29]CM findings'!H:H,116)</f>
        <v>0</v>
      </c>
      <c r="S584" s="2">
        <v>1</v>
      </c>
      <c r="T584" s="2">
        <f>_xlfn.XLOOKUP(A584,'[29]completed audits GR APP'!B:B,'[29]completed audits GR APP'!B:B)</f>
        <v>288</v>
      </c>
      <c r="W584" s="2" t="e">
        <f>_xlfn.XLOOKUP(A584,'[29]KSD auditees'!A:A,'[29]KSD auditees'!A:A)</f>
        <v>#N/A</v>
      </c>
    </row>
    <row r="585" spans="1:23" ht="27" customHeight="1" x14ac:dyDescent="0.25">
      <c r="A585" s="104">
        <v>1267</v>
      </c>
      <c r="B585" s="105" t="s">
        <v>981</v>
      </c>
      <c r="C585" s="106" t="s">
        <v>379</v>
      </c>
      <c r="D585" s="107" t="s">
        <v>1</v>
      </c>
      <c r="E585" s="107"/>
      <c r="F585" s="89" t="s">
        <v>436</v>
      </c>
      <c r="G585" s="89" t="s">
        <v>437</v>
      </c>
      <c r="H585" s="89" t="s">
        <v>941</v>
      </c>
      <c r="I585" s="89" t="s">
        <v>1</v>
      </c>
      <c r="J585" s="89" t="s">
        <v>447</v>
      </c>
      <c r="K585" s="89" t="s">
        <v>1</v>
      </c>
      <c r="L585" s="108" t="s">
        <v>436</v>
      </c>
      <c r="M585" s="109" t="s">
        <v>1</v>
      </c>
      <c r="N585" s="109" t="s">
        <v>1</v>
      </c>
      <c r="O585" s="110" t="s">
        <v>1</v>
      </c>
      <c r="P585" s="2" t="e">
        <f>_xlfn.XLOOKUP(A585,'[29]completed audits GR APP'!B:B,'[29]completed audits GR APP'!E:E)</f>
        <v>#N/A</v>
      </c>
      <c r="R585" s="2">
        <f>COUNTIFS('[29]CM findings'!A:A,A585,'[29]CM findings'!H:H,116)</f>
        <v>0</v>
      </c>
      <c r="T585" s="2" t="e">
        <f>_xlfn.XLOOKUP(A585,'[29]completed audits GR APP'!B:B,'[29]completed audits GR APP'!B:B)</f>
        <v>#N/A</v>
      </c>
      <c r="W585" s="2" t="e">
        <f>_xlfn.XLOOKUP(A585,'[29]KSD auditees'!A:A,'[29]KSD auditees'!A:A)</f>
        <v>#N/A</v>
      </c>
    </row>
    <row r="586" spans="1:23" ht="27.75" customHeight="1" x14ac:dyDescent="0.25">
      <c r="A586" s="104">
        <v>1536</v>
      </c>
      <c r="B586" s="105" t="s">
        <v>982</v>
      </c>
      <c r="C586" s="106" t="s">
        <v>379</v>
      </c>
      <c r="D586" s="107" t="s">
        <v>1</v>
      </c>
      <c r="E586" s="107"/>
      <c r="F586" s="89" t="s">
        <v>436</v>
      </c>
      <c r="G586" s="89" t="s">
        <v>437</v>
      </c>
      <c r="H586" s="89" t="s">
        <v>941</v>
      </c>
      <c r="I586" s="89" t="s">
        <v>1</v>
      </c>
      <c r="J586" s="89" t="s">
        <v>447</v>
      </c>
      <c r="K586" s="89" t="s">
        <v>1</v>
      </c>
      <c r="L586" s="108" t="s">
        <v>436</v>
      </c>
      <c r="M586" s="109" t="s">
        <v>1</v>
      </c>
      <c r="N586" s="109" t="s">
        <v>1</v>
      </c>
      <c r="O586" s="110" t="s">
        <v>1</v>
      </c>
      <c r="P586" s="2" t="e">
        <f>_xlfn.XLOOKUP(A586,'[29]completed audits GR APP'!B:B,'[29]completed audits GR APP'!E:E)</f>
        <v>#N/A</v>
      </c>
      <c r="R586" s="2">
        <f>COUNTIFS('[29]CM findings'!A:A,A586,'[29]CM findings'!H:H,116)</f>
        <v>0</v>
      </c>
      <c r="T586" s="2" t="e">
        <f>_xlfn.XLOOKUP(A586,'[29]completed audits GR APP'!B:B,'[29]completed audits GR APP'!B:B)</f>
        <v>#N/A</v>
      </c>
      <c r="W586" s="2" t="e">
        <f>_xlfn.XLOOKUP(A586,'[29]KSD auditees'!A:A,'[29]KSD auditees'!A:A)</f>
        <v>#N/A</v>
      </c>
    </row>
    <row r="587" spans="1:23" ht="27" customHeight="1" x14ac:dyDescent="0.25">
      <c r="A587" s="104">
        <v>1286</v>
      </c>
      <c r="B587" s="105" t="s">
        <v>983</v>
      </c>
      <c r="C587" s="106" t="s">
        <v>379</v>
      </c>
      <c r="D587" s="107" t="s">
        <v>1</v>
      </c>
      <c r="E587" s="107"/>
      <c r="F587" s="89" t="s">
        <v>436</v>
      </c>
      <c r="G587" s="89" t="s">
        <v>437</v>
      </c>
      <c r="H587" s="89" t="s">
        <v>941</v>
      </c>
      <c r="I587" s="89" t="s">
        <v>1</v>
      </c>
      <c r="J587" s="89" t="s">
        <v>447</v>
      </c>
      <c r="K587" s="89" t="s">
        <v>1</v>
      </c>
      <c r="L587" s="108" t="s">
        <v>436</v>
      </c>
      <c r="M587" s="109" t="s">
        <v>1</v>
      </c>
      <c r="N587" s="109" t="s">
        <v>1</v>
      </c>
      <c r="O587" s="110" t="s">
        <v>1</v>
      </c>
      <c r="P587" s="2" t="e">
        <f>_xlfn.XLOOKUP(A587,'[29]completed audits GR APP'!B:B,'[29]completed audits GR APP'!E:E)</f>
        <v>#N/A</v>
      </c>
      <c r="R587" s="2">
        <f>COUNTIFS('[29]CM findings'!A:A,A587,'[29]CM findings'!H:H,116)</f>
        <v>0</v>
      </c>
      <c r="T587" s="2" t="e">
        <f>_xlfn.XLOOKUP(A587,'[29]completed audits GR APP'!B:B,'[29]completed audits GR APP'!B:B)</f>
        <v>#N/A</v>
      </c>
      <c r="W587" s="2" t="e">
        <f>_xlfn.XLOOKUP(A587,'[29]KSD auditees'!A:A,'[29]KSD auditees'!A:A)</f>
        <v>#N/A</v>
      </c>
    </row>
    <row r="588" spans="1:23" ht="27.75" customHeight="1" x14ac:dyDescent="0.25">
      <c r="A588" s="104">
        <v>1535</v>
      </c>
      <c r="B588" s="105" t="s">
        <v>984</v>
      </c>
      <c r="C588" s="106" t="s">
        <v>379</v>
      </c>
      <c r="D588" s="107" t="s">
        <v>1</v>
      </c>
      <c r="E588" s="107"/>
      <c r="F588" s="89" t="s">
        <v>436</v>
      </c>
      <c r="G588" s="89" t="s">
        <v>437</v>
      </c>
      <c r="H588" s="89" t="s">
        <v>941</v>
      </c>
      <c r="I588" s="89" t="s">
        <v>1</v>
      </c>
      <c r="J588" s="89" t="s">
        <v>447</v>
      </c>
      <c r="K588" s="89" t="s">
        <v>1</v>
      </c>
      <c r="L588" s="108" t="s">
        <v>436</v>
      </c>
      <c r="M588" s="109" t="s">
        <v>1</v>
      </c>
      <c r="N588" s="109" t="s">
        <v>1</v>
      </c>
      <c r="O588" s="110" t="s">
        <v>1</v>
      </c>
      <c r="P588" s="2" t="e">
        <f>_xlfn.XLOOKUP(A588,'[29]completed audits GR APP'!B:B,'[29]completed audits GR APP'!E:E)</f>
        <v>#N/A</v>
      </c>
      <c r="R588" s="2">
        <f>COUNTIFS('[29]CM findings'!A:A,A588,'[29]CM findings'!H:H,116)</f>
        <v>0</v>
      </c>
      <c r="T588" s="2" t="e">
        <f>_xlfn.XLOOKUP(A588,'[29]completed audits GR APP'!B:B,'[29]completed audits GR APP'!B:B)</f>
        <v>#N/A</v>
      </c>
      <c r="W588" s="2" t="e">
        <f>_xlfn.XLOOKUP(A588,'[29]KSD auditees'!A:A,'[29]KSD auditees'!A:A)</f>
        <v>#N/A</v>
      </c>
    </row>
    <row r="589" spans="1:23" ht="35.25" customHeight="1" x14ac:dyDescent="0.25">
      <c r="A589" s="104">
        <v>1498</v>
      </c>
      <c r="B589" s="105" t="s">
        <v>985</v>
      </c>
      <c r="C589" s="106" t="s">
        <v>323</v>
      </c>
      <c r="D589" s="107" t="s">
        <v>1</v>
      </c>
      <c r="E589" s="107"/>
      <c r="F589" s="89" t="s">
        <v>436</v>
      </c>
      <c r="G589" s="89" t="s">
        <v>437</v>
      </c>
      <c r="H589" s="89" t="s">
        <v>941</v>
      </c>
      <c r="I589" s="89" t="s">
        <v>461</v>
      </c>
      <c r="J589" s="89" t="s">
        <v>1518</v>
      </c>
      <c r="K589" s="89" t="s">
        <v>1</v>
      </c>
      <c r="L589" s="108" t="s">
        <v>436</v>
      </c>
      <c r="M589" s="109">
        <v>45443</v>
      </c>
      <c r="N589" s="109">
        <v>45504</v>
      </c>
      <c r="O589" s="110" t="s">
        <v>26</v>
      </c>
      <c r="P589" s="2" t="str">
        <f>_xlfn.XLOOKUP(A589,'[29]completed audits GR APP'!B:B,'[29]completed audits GR APP'!E:E)</f>
        <v>Public entities</v>
      </c>
      <c r="Q589" s="111" t="s">
        <v>441</v>
      </c>
      <c r="R589" s="2">
        <f>COUNTIFS('[29]CM findings'!A:A,A589,'[29]CM findings'!H:H,116)</f>
        <v>0</v>
      </c>
      <c r="S589" s="2">
        <v>1</v>
      </c>
      <c r="T589" s="2">
        <f>_xlfn.XLOOKUP(A589,'[29]completed audits GR APP'!B:B,'[29]completed audits GR APP'!B:B)</f>
        <v>1498</v>
      </c>
      <c r="W589" s="2" t="e">
        <f>_xlfn.XLOOKUP(A589,'[29]KSD auditees'!A:A,'[29]KSD auditees'!A:A)</f>
        <v>#N/A</v>
      </c>
    </row>
    <row r="590" spans="1:23" ht="34.5" customHeight="1" x14ac:dyDescent="0.25">
      <c r="A590" s="104">
        <v>1071</v>
      </c>
      <c r="B590" s="105" t="s">
        <v>986</v>
      </c>
      <c r="C590" s="106" t="s">
        <v>367</v>
      </c>
      <c r="D590" s="107" t="s">
        <v>1</v>
      </c>
      <c r="E590" s="107"/>
      <c r="F590" s="89" t="s">
        <v>436</v>
      </c>
      <c r="G590" s="89" t="s">
        <v>437</v>
      </c>
      <c r="H590" s="89" t="s">
        <v>941</v>
      </c>
      <c r="I590" s="89" t="s">
        <v>1</v>
      </c>
      <c r="J590" s="89" t="s">
        <v>1526</v>
      </c>
      <c r="K590" s="89" t="s">
        <v>1</v>
      </c>
      <c r="L590" s="108" t="s">
        <v>436</v>
      </c>
      <c r="M590" s="109">
        <v>45443</v>
      </c>
      <c r="N590" s="109">
        <v>45504</v>
      </c>
      <c r="O590" s="110" t="s">
        <v>26</v>
      </c>
      <c r="P590" s="2" t="str">
        <f>_xlfn.XLOOKUP(A590,'[29]completed audits GR APP'!B:B,'[29]completed audits GR APP'!E:E)</f>
        <v>Public entities</v>
      </c>
      <c r="Q590" s="111" t="s">
        <v>441</v>
      </c>
      <c r="R590" s="2">
        <f>COUNTIFS('[29]CM findings'!A:A,A590,'[29]CM findings'!H:H,116)</f>
        <v>0</v>
      </c>
      <c r="S590" s="2">
        <v>1</v>
      </c>
      <c r="T590" s="2">
        <f>_xlfn.XLOOKUP(A590,'[29]completed audits GR APP'!B:B,'[29]completed audits GR APP'!B:B)</f>
        <v>1071</v>
      </c>
      <c r="W590" s="2" t="e">
        <f>_xlfn.XLOOKUP(A590,'[29]KSD auditees'!A:A,'[29]KSD auditees'!A:A)</f>
        <v>#N/A</v>
      </c>
    </row>
    <row r="591" spans="1:23" ht="35.25" customHeight="1" x14ac:dyDescent="0.25">
      <c r="A591" s="104">
        <v>1068</v>
      </c>
      <c r="B591" s="105" t="s">
        <v>987</v>
      </c>
      <c r="C591" s="106" t="s">
        <v>323</v>
      </c>
      <c r="D591" s="107" t="s">
        <v>1</v>
      </c>
      <c r="E591" s="107"/>
      <c r="F591" s="89" t="s">
        <v>436</v>
      </c>
      <c r="G591" s="89" t="s">
        <v>437</v>
      </c>
      <c r="H591" s="89" t="s">
        <v>941</v>
      </c>
      <c r="I591" s="89" t="s">
        <v>1</v>
      </c>
      <c r="J591" s="89" t="s">
        <v>1526</v>
      </c>
      <c r="K591" s="89" t="s">
        <v>1</v>
      </c>
      <c r="L591" s="108" t="s">
        <v>436</v>
      </c>
      <c r="M591" s="109" t="s">
        <v>1</v>
      </c>
      <c r="N591" s="109" t="s">
        <v>1</v>
      </c>
      <c r="O591" s="110" t="s">
        <v>1</v>
      </c>
      <c r="P591" s="2" t="e">
        <f>_xlfn.XLOOKUP(A591,'[29]completed audits GR APP'!B:B,'[29]completed audits GR APP'!E:E)</f>
        <v>#N/A</v>
      </c>
      <c r="R591" s="2">
        <f>COUNTIFS('[29]CM findings'!A:A,A591,'[29]CM findings'!H:H,116)</f>
        <v>0</v>
      </c>
      <c r="T591" s="2" t="e">
        <f>_xlfn.XLOOKUP(A591,'[29]completed audits GR APP'!B:B,'[29]completed audits GR APP'!B:B)</f>
        <v>#N/A</v>
      </c>
      <c r="W591" s="2" t="e">
        <f>_xlfn.XLOOKUP(A591,'[29]KSD auditees'!A:A,'[29]KSD auditees'!A:A)</f>
        <v>#N/A</v>
      </c>
    </row>
    <row r="592" spans="1:23" ht="18.75" customHeight="1" x14ac:dyDescent="0.25">
      <c r="A592" s="104">
        <v>1069</v>
      </c>
      <c r="B592" s="105" t="s">
        <v>988</v>
      </c>
      <c r="C592" s="106" t="s">
        <v>323</v>
      </c>
      <c r="D592" s="107" t="s">
        <v>1</v>
      </c>
      <c r="E592" s="107"/>
      <c r="F592" s="89" t="s">
        <v>436</v>
      </c>
      <c r="G592" s="89" t="s">
        <v>437</v>
      </c>
      <c r="H592" s="89" t="s">
        <v>941</v>
      </c>
      <c r="I592" s="89" t="s">
        <v>1</v>
      </c>
      <c r="J592" s="89" t="s">
        <v>949</v>
      </c>
      <c r="K592" s="89" t="s">
        <v>1</v>
      </c>
      <c r="L592" s="108" t="s">
        <v>436</v>
      </c>
      <c r="M592" s="109" t="s">
        <v>1</v>
      </c>
      <c r="N592" s="109" t="s">
        <v>1</v>
      </c>
      <c r="O592" s="110" t="s">
        <v>1</v>
      </c>
      <c r="P592" s="2" t="e">
        <f>_xlfn.XLOOKUP(A592,'[29]completed audits GR APP'!B:B,'[29]completed audits GR APP'!E:E)</f>
        <v>#N/A</v>
      </c>
      <c r="R592" s="2">
        <f>COUNTIFS('[29]CM findings'!A:A,A592,'[29]CM findings'!H:H,116)</f>
        <v>0</v>
      </c>
      <c r="T592" s="2" t="e">
        <f>_xlfn.XLOOKUP(A592,'[29]completed audits GR APP'!B:B,'[29]completed audits GR APP'!B:B)</f>
        <v>#N/A</v>
      </c>
      <c r="W592" s="2" t="e">
        <f>_xlfn.XLOOKUP(A592,'[29]KSD auditees'!A:A,'[29]KSD auditees'!A:A)</f>
        <v>#N/A</v>
      </c>
    </row>
    <row r="593" spans="1:23" ht="27.75" customHeight="1" x14ac:dyDescent="0.25">
      <c r="A593" s="104">
        <v>406</v>
      </c>
      <c r="B593" s="105" t="s">
        <v>989</v>
      </c>
      <c r="C593" s="106" t="s">
        <v>323</v>
      </c>
      <c r="D593" s="107" t="s">
        <v>1</v>
      </c>
      <c r="E593" s="107"/>
      <c r="F593" s="89" t="s">
        <v>436</v>
      </c>
      <c r="G593" s="89" t="s">
        <v>437</v>
      </c>
      <c r="H593" s="89" t="s">
        <v>941</v>
      </c>
      <c r="I593" s="89" t="s">
        <v>1</v>
      </c>
      <c r="J593" s="89" t="s">
        <v>447</v>
      </c>
      <c r="K593" s="89" t="s">
        <v>1</v>
      </c>
      <c r="L593" s="108" t="s">
        <v>436</v>
      </c>
      <c r="M593" s="109">
        <v>45443</v>
      </c>
      <c r="N593" s="109">
        <v>45504</v>
      </c>
      <c r="O593" s="110" t="s">
        <v>445</v>
      </c>
      <c r="P593" s="2" t="str">
        <f>_xlfn.XLOOKUP(A593,'[29]completed audits GR APP'!B:B,'[29]completed audits GR APP'!E:E)</f>
        <v>Public entities</v>
      </c>
      <c r="Q593" s="111" t="s">
        <v>441</v>
      </c>
      <c r="R593" s="2">
        <f>COUNTIFS('[29]CM findings'!A:A,A593,'[29]CM findings'!H:H,116)</f>
        <v>0</v>
      </c>
      <c r="S593" s="2">
        <v>1</v>
      </c>
      <c r="T593" s="2">
        <f>_xlfn.XLOOKUP(A593,'[29]completed audits GR APP'!B:B,'[29]completed audits GR APP'!B:B)</f>
        <v>406</v>
      </c>
      <c r="V593" s="2">
        <v>1</v>
      </c>
      <c r="W593" s="2">
        <f>_xlfn.XLOOKUP(A593,'[29]KSD auditees'!A:A,'[29]KSD auditees'!A:A)</f>
        <v>406</v>
      </c>
    </row>
    <row r="594" spans="1:23" ht="27" customHeight="1" x14ac:dyDescent="0.25">
      <c r="A594" s="104">
        <v>1347</v>
      </c>
      <c r="B594" s="105" t="s">
        <v>990</v>
      </c>
      <c r="C594" s="106" t="s">
        <v>323</v>
      </c>
      <c r="D594" s="107" t="s">
        <v>1</v>
      </c>
      <c r="E594" s="107"/>
      <c r="F594" s="89" t="s">
        <v>436</v>
      </c>
      <c r="G594" s="89" t="s">
        <v>437</v>
      </c>
      <c r="H594" s="89" t="s">
        <v>941</v>
      </c>
      <c r="I594" s="89" t="s">
        <v>1</v>
      </c>
      <c r="J594" s="89" t="s">
        <v>447</v>
      </c>
      <c r="K594" s="89" t="s">
        <v>1</v>
      </c>
      <c r="L594" s="108" t="s">
        <v>436</v>
      </c>
      <c r="M594" s="109">
        <v>45443</v>
      </c>
      <c r="N594" s="109">
        <v>45504</v>
      </c>
      <c r="O594" s="110" t="s">
        <v>445</v>
      </c>
      <c r="P594" s="2" t="str">
        <f>_xlfn.XLOOKUP(A594,'[29]completed audits GR APP'!B:B,'[29]completed audits GR APP'!E:E)</f>
        <v>Public entities</v>
      </c>
      <c r="Q594" s="111" t="s">
        <v>441</v>
      </c>
      <c r="R594" s="2">
        <f>COUNTIFS('[29]CM findings'!A:A,A594,'[29]CM findings'!H:H,116)</f>
        <v>0</v>
      </c>
      <c r="S594" s="2">
        <v>1</v>
      </c>
      <c r="T594" s="2">
        <f>_xlfn.XLOOKUP(A594,'[29]completed audits GR APP'!B:B,'[29]completed audits GR APP'!B:B)</f>
        <v>1347</v>
      </c>
      <c r="V594" s="2">
        <v>1</v>
      </c>
      <c r="W594" s="2">
        <f>_xlfn.XLOOKUP(A594,'[29]KSD auditees'!A:A,'[29]KSD auditees'!A:A)</f>
        <v>1347</v>
      </c>
    </row>
    <row r="595" spans="1:23" ht="35.25" customHeight="1" x14ac:dyDescent="0.25">
      <c r="A595" s="104">
        <v>419</v>
      </c>
      <c r="B595" s="105" t="s">
        <v>991</v>
      </c>
      <c r="C595" s="106" t="s">
        <v>352</v>
      </c>
      <c r="D595" s="107" t="s">
        <v>1</v>
      </c>
      <c r="E595" s="107"/>
      <c r="F595" s="89" t="s">
        <v>436</v>
      </c>
      <c r="G595" s="89" t="s">
        <v>437</v>
      </c>
      <c r="H595" s="89" t="s">
        <v>941</v>
      </c>
      <c r="I595" s="89" t="s">
        <v>1</v>
      </c>
      <c r="J595" s="89" t="s">
        <v>1518</v>
      </c>
      <c r="K595" s="89" t="s">
        <v>1</v>
      </c>
      <c r="L595" s="108" t="s">
        <v>436</v>
      </c>
      <c r="M595" s="109">
        <v>45443</v>
      </c>
      <c r="N595" s="109">
        <v>45504</v>
      </c>
      <c r="O595" s="110" t="s">
        <v>453</v>
      </c>
      <c r="P595" s="2" t="str">
        <f>_xlfn.XLOOKUP(A595,'[29]completed audits GR APP'!B:B,'[29]completed audits GR APP'!E:E)</f>
        <v>Public entities</v>
      </c>
      <c r="Q595" s="111" t="s">
        <v>441</v>
      </c>
      <c r="R595" s="2">
        <f>COUNTIFS('[29]CM findings'!A:A,A595,'[29]CM findings'!H:H,116)</f>
        <v>0</v>
      </c>
      <c r="S595" s="2">
        <v>1</v>
      </c>
      <c r="T595" s="2">
        <f>_xlfn.XLOOKUP(A595,'[29]completed audits GR APP'!B:B,'[29]completed audits GR APP'!B:B)</f>
        <v>419</v>
      </c>
      <c r="V595" s="2">
        <v>1</v>
      </c>
      <c r="W595" s="2">
        <f>_xlfn.XLOOKUP(A595,'[29]KSD auditees'!A:A,'[29]KSD auditees'!A:A)</f>
        <v>419</v>
      </c>
    </row>
    <row r="596" spans="1:23" ht="27" customHeight="1" x14ac:dyDescent="0.25">
      <c r="A596" s="104">
        <v>1268</v>
      </c>
      <c r="B596" s="105" t="s">
        <v>992</v>
      </c>
      <c r="C596" s="106" t="s">
        <v>379</v>
      </c>
      <c r="D596" s="107" t="s">
        <v>1</v>
      </c>
      <c r="E596" s="107"/>
      <c r="F596" s="89" t="s">
        <v>436</v>
      </c>
      <c r="G596" s="89" t="s">
        <v>437</v>
      </c>
      <c r="H596" s="89" t="s">
        <v>941</v>
      </c>
      <c r="I596" s="89" t="s">
        <v>1</v>
      </c>
      <c r="J596" s="89" t="s">
        <v>447</v>
      </c>
      <c r="K596" s="89" t="s">
        <v>1</v>
      </c>
      <c r="L596" s="108" t="s">
        <v>436</v>
      </c>
      <c r="M596" s="109" t="s">
        <v>1</v>
      </c>
      <c r="N596" s="109" t="s">
        <v>1</v>
      </c>
      <c r="O596" s="110" t="s">
        <v>1</v>
      </c>
      <c r="P596" s="2" t="e">
        <f>_xlfn.XLOOKUP(A596,'[29]completed audits GR APP'!B:B,'[29]completed audits GR APP'!E:E)</f>
        <v>#N/A</v>
      </c>
      <c r="R596" s="2">
        <f>COUNTIFS('[29]CM findings'!A:A,A596,'[29]CM findings'!H:H,116)</f>
        <v>0</v>
      </c>
      <c r="T596" s="2" t="e">
        <f>_xlfn.XLOOKUP(A596,'[29]completed audits GR APP'!B:B,'[29]completed audits GR APP'!B:B)</f>
        <v>#N/A</v>
      </c>
      <c r="W596" s="2" t="e">
        <f>_xlfn.XLOOKUP(A596,'[29]KSD auditees'!A:A,'[29]KSD auditees'!A:A)</f>
        <v>#N/A</v>
      </c>
    </row>
    <row r="597" spans="1:23" ht="27.75" customHeight="1" x14ac:dyDescent="0.25">
      <c r="A597" s="104">
        <v>341</v>
      </c>
      <c r="B597" s="105" t="s">
        <v>993</v>
      </c>
      <c r="C597" s="106" t="s">
        <v>323</v>
      </c>
      <c r="D597" s="107" t="s">
        <v>1</v>
      </c>
      <c r="E597" s="107"/>
      <c r="F597" s="89" t="s">
        <v>436</v>
      </c>
      <c r="G597" s="89" t="s">
        <v>437</v>
      </c>
      <c r="H597" s="89" t="s">
        <v>941</v>
      </c>
      <c r="I597" s="89" t="s">
        <v>1</v>
      </c>
      <c r="J597" s="89" t="s">
        <v>447</v>
      </c>
      <c r="K597" s="89" t="s">
        <v>1</v>
      </c>
      <c r="L597" s="108" t="s">
        <v>436</v>
      </c>
      <c r="M597" s="109">
        <v>45443</v>
      </c>
      <c r="N597" s="109">
        <v>45504</v>
      </c>
      <c r="O597" s="110" t="s">
        <v>445</v>
      </c>
      <c r="P597" s="2" t="str">
        <f>_xlfn.XLOOKUP(A597,'[29]completed audits GR APP'!B:B,'[29]completed audits GR APP'!E:E)</f>
        <v>Public entities</v>
      </c>
      <c r="Q597" s="111" t="s">
        <v>441</v>
      </c>
      <c r="R597" s="2">
        <f>COUNTIFS('[29]CM findings'!A:A,A597,'[29]CM findings'!H:H,116)</f>
        <v>0</v>
      </c>
      <c r="S597" s="2">
        <v>1</v>
      </c>
      <c r="T597" s="2">
        <f>_xlfn.XLOOKUP(A597,'[29]completed audits GR APP'!B:B,'[29]completed audits GR APP'!B:B)</f>
        <v>341</v>
      </c>
      <c r="V597" s="2">
        <v>1</v>
      </c>
      <c r="W597" s="2">
        <f>_xlfn.XLOOKUP(A597,'[29]KSD auditees'!A:A,'[29]KSD auditees'!A:A)</f>
        <v>341</v>
      </c>
    </row>
    <row r="598" spans="1:23" ht="27" customHeight="1" x14ac:dyDescent="0.25">
      <c r="A598" s="104">
        <v>1499</v>
      </c>
      <c r="B598" s="105" t="s">
        <v>994</v>
      </c>
      <c r="C598" s="106" t="s">
        <v>379</v>
      </c>
      <c r="D598" s="107" t="s">
        <v>1</v>
      </c>
      <c r="E598" s="107"/>
      <c r="F598" s="89" t="s">
        <v>436</v>
      </c>
      <c r="G598" s="89" t="s">
        <v>437</v>
      </c>
      <c r="H598" s="89" t="s">
        <v>941</v>
      </c>
      <c r="I598" s="89" t="s">
        <v>1</v>
      </c>
      <c r="J598" s="89" t="s">
        <v>447</v>
      </c>
      <c r="K598" s="89" t="s">
        <v>1</v>
      </c>
      <c r="L598" s="108" t="s">
        <v>436</v>
      </c>
      <c r="M598" s="109" t="s">
        <v>1</v>
      </c>
      <c r="N598" s="109" t="s">
        <v>1</v>
      </c>
      <c r="O598" s="110" t="s">
        <v>1</v>
      </c>
      <c r="P598" s="2" t="e">
        <f>_xlfn.XLOOKUP(A598,'[29]completed audits GR APP'!B:B,'[29]completed audits GR APP'!E:E)</f>
        <v>#N/A</v>
      </c>
      <c r="R598" s="2">
        <f>COUNTIFS('[29]CM findings'!A:A,A598,'[29]CM findings'!H:H,116)</f>
        <v>0</v>
      </c>
      <c r="T598" s="2" t="e">
        <f>_xlfn.XLOOKUP(A598,'[29]completed audits GR APP'!B:B,'[29]completed audits GR APP'!B:B)</f>
        <v>#N/A</v>
      </c>
      <c r="W598" s="2" t="e">
        <f>_xlfn.XLOOKUP(A598,'[29]KSD auditees'!A:A,'[29]KSD auditees'!A:A)</f>
        <v>#N/A</v>
      </c>
    </row>
    <row r="599" spans="1:23" ht="27.75" customHeight="1" x14ac:dyDescent="0.25">
      <c r="A599" s="104">
        <v>452</v>
      </c>
      <c r="B599" s="105" t="s">
        <v>392</v>
      </c>
      <c r="C599" s="106" t="s">
        <v>323</v>
      </c>
      <c r="D599" s="107" t="s">
        <v>1</v>
      </c>
      <c r="E599" s="107"/>
      <c r="F599" s="89" t="s">
        <v>436</v>
      </c>
      <c r="G599" s="89" t="s">
        <v>437</v>
      </c>
      <c r="H599" s="89" t="s">
        <v>941</v>
      </c>
      <c r="I599" s="89" t="s">
        <v>28</v>
      </c>
      <c r="J599" s="89" t="s">
        <v>447</v>
      </c>
      <c r="K599" s="89" t="s">
        <v>1</v>
      </c>
      <c r="L599" s="108" t="s">
        <v>436</v>
      </c>
      <c r="M599" s="109">
        <v>45443</v>
      </c>
      <c r="N599" s="109">
        <v>45504</v>
      </c>
      <c r="O599" s="110" t="s">
        <v>26</v>
      </c>
      <c r="P599" s="2" t="str">
        <f>_xlfn.XLOOKUP(A599,'[29]completed audits GR APP'!B:B,'[29]completed audits GR APP'!E:E)</f>
        <v>Public entities</v>
      </c>
      <c r="Q599" s="111" t="s">
        <v>441</v>
      </c>
      <c r="R599" s="2">
        <f>COUNTIFS('[29]CM findings'!A:A,A599,'[29]CM findings'!H:H,116)</f>
        <v>0</v>
      </c>
      <c r="S599" s="2">
        <v>1</v>
      </c>
      <c r="T599" s="2">
        <f>_xlfn.XLOOKUP(A599,'[29]completed audits GR APP'!B:B,'[29]completed audits GR APP'!B:B)</f>
        <v>452</v>
      </c>
      <c r="V599" s="2">
        <v>1</v>
      </c>
      <c r="W599" s="2">
        <f>_xlfn.XLOOKUP(A599,'[29]KSD auditees'!A:A,'[29]KSD auditees'!A:A)</f>
        <v>452</v>
      </c>
    </row>
    <row r="600" spans="1:23" ht="27" customHeight="1" x14ac:dyDescent="0.25">
      <c r="A600" s="104">
        <v>454</v>
      </c>
      <c r="B600" s="105" t="s">
        <v>995</v>
      </c>
      <c r="C600" s="106" t="s">
        <v>352</v>
      </c>
      <c r="D600" s="107" t="s">
        <v>1</v>
      </c>
      <c r="E600" s="107"/>
      <c r="F600" s="89" t="s">
        <v>436</v>
      </c>
      <c r="G600" s="89" t="s">
        <v>437</v>
      </c>
      <c r="H600" s="89" t="s">
        <v>941</v>
      </c>
      <c r="I600" s="89" t="s">
        <v>534</v>
      </c>
      <c r="J600" s="89" t="s">
        <v>949</v>
      </c>
      <c r="K600" s="89" t="s">
        <v>1</v>
      </c>
      <c r="L600" s="108" t="s">
        <v>436</v>
      </c>
      <c r="M600" s="109">
        <v>45443</v>
      </c>
      <c r="N600" s="109">
        <v>45523</v>
      </c>
      <c r="O600" s="110" t="s">
        <v>299</v>
      </c>
      <c r="P600" s="2" t="str">
        <f>_xlfn.XLOOKUP(A600,'[29]completed audits GR APP'!B:B,'[29]completed audits GR APP'!E:E)</f>
        <v>Public entities</v>
      </c>
      <c r="Q600" s="111" t="s">
        <v>441</v>
      </c>
      <c r="R600" s="2">
        <f>COUNTIFS('[29]CM findings'!A:A,A600,'[29]CM findings'!H:H,116)</f>
        <v>0</v>
      </c>
      <c r="S600" s="2">
        <v>1</v>
      </c>
      <c r="T600" s="2">
        <f>_xlfn.XLOOKUP(A600,'[29]completed audits GR APP'!B:B,'[29]completed audits GR APP'!B:B)</f>
        <v>454</v>
      </c>
      <c r="W600" s="2" t="e">
        <f>_xlfn.XLOOKUP(A600,'[29]KSD auditees'!A:A,'[29]KSD auditees'!A:A)</f>
        <v>#N/A</v>
      </c>
    </row>
    <row r="601" spans="1:23" ht="27" customHeight="1" x14ac:dyDescent="0.25">
      <c r="A601" s="104">
        <v>1448</v>
      </c>
      <c r="B601" s="105" t="s">
        <v>996</v>
      </c>
      <c r="C601" s="106" t="s">
        <v>379</v>
      </c>
      <c r="D601" s="107" t="s">
        <v>1</v>
      </c>
      <c r="E601" s="107"/>
      <c r="F601" s="89" t="s">
        <v>436</v>
      </c>
      <c r="G601" s="89" t="s">
        <v>437</v>
      </c>
      <c r="H601" s="89" t="s">
        <v>941</v>
      </c>
      <c r="I601" s="89" t="s">
        <v>1</v>
      </c>
      <c r="J601" s="89" t="s">
        <v>447</v>
      </c>
      <c r="K601" s="89" t="s">
        <v>1</v>
      </c>
      <c r="L601" s="108" t="s">
        <v>436</v>
      </c>
      <c r="M601" s="109" t="s">
        <v>1</v>
      </c>
      <c r="N601" s="109" t="s">
        <v>1</v>
      </c>
      <c r="O601" s="110" t="s">
        <v>1</v>
      </c>
      <c r="P601" s="2" t="e">
        <f>_xlfn.XLOOKUP(A601,'[29]completed audits GR APP'!B:B,'[29]completed audits GR APP'!E:E)</f>
        <v>#N/A</v>
      </c>
      <c r="R601" s="2">
        <f>COUNTIFS('[29]CM findings'!A:A,A601,'[29]CM findings'!H:H,116)</f>
        <v>0</v>
      </c>
      <c r="T601" s="2" t="e">
        <f>_xlfn.XLOOKUP(A601,'[29]completed audits GR APP'!B:B,'[29]completed audits GR APP'!B:B)</f>
        <v>#N/A</v>
      </c>
      <c r="W601" s="2" t="e">
        <f>_xlfn.XLOOKUP(A601,'[29]KSD auditees'!A:A,'[29]KSD auditees'!A:A)</f>
        <v>#N/A</v>
      </c>
    </row>
    <row r="602" spans="1:23" ht="35.25" customHeight="1" x14ac:dyDescent="0.25">
      <c r="A602" s="104">
        <v>467</v>
      </c>
      <c r="B602" s="105" t="s">
        <v>997</v>
      </c>
      <c r="C602" s="106" t="s">
        <v>502</v>
      </c>
      <c r="D602" s="107" t="s">
        <v>1</v>
      </c>
      <c r="E602" s="107"/>
      <c r="F602" s="89" t="s">
        <v>436</v>
      </c>
      <c r="G602" s="89" t="s">
        <v>437</v>
      </c>
      <c r="H602" s="89" t="s">
        <v>941</v>
      </c>
      <c r="I602" s="89" t="s">
        <v>1</v>
      </c>
      <c r="J602" s="89" t="s">
        <v>1526</v>
      </c>
      <c r="K602" s="89" t="s">
        <v>1</v>
      </c>
      <c r="L602" s="108" t="s">
        <v>436</v>
      </c>
      <c r="M602" s="109" t="s">
        <v>1</v>
      </c>
      <c r="N602" s="109" t="s">
        <v>1</v>
      </c>
      <c r="O602" s="110" t="s">
        <v>1</v>
      </c>
      <c r="P602" s="2" t="e">
        <f>_xlfn.XLOOKUP(A602,'[29]completed audits GR APP'!B:B,'[29]completed audits GR APP'!E:E)</f>
        <v>#N/A</v>
      </c>
      <c r="R602" s="2">
        <f>COUNTIFS('[29]CM findings'!A:A,A602,'[29]CM findings'!H:H,116)</f>
        <v>0</v>
      </c>
      <c r="T602" s="2" t="e">
        <f>_xlfn.XLOOKUP(A602,'[29]completed audits GR APP'!B:B,'[29]completed audits GR APP'!B:B)</f>
        <v>#N/A</v>
      </c>
      <c r="W602" s="2" t="e">
        <f>_xlfn.XLOOKUP(A602,'[29]KSD auditees'!A:A,'[29]KSD auditees'!A:A)</f>
        <v>#N/A</v>
      </c>
    </row>
    <row r="603" spans="1:23" ht="19.5" customHeight="1" x14ac:dyDescent="0.25">
      <c r="A603" s="104">
        <v>1171</v>
      </c>
      <c r="B603" s="105" t="s">
        <v>998</v>
      </c>
      <c r="C603" s="106" t="s">
        <v>323</v>
      </c>
      <c r="D603" s="107" t="s">
        <v>1</v>
      </c>
      <c r="E603" s="107"/>
      <c r="F603" s="89" t="s">
        <v>436</v>
      </c>
      <c r="G603" s="89" t="s">
        <v>437</v>
      </c>
      <c r="H603" s="89" t="s">
        <v>941</v>
      </c>
      <c r="I603" s="89" t="s">
        <v>1</v>
      </c>
      <c r="J603" s="89" t="s">
        <v>956</v>
      </c>
      <c r="K603" s="89" t="s">
        <v>1</v>
      </c>
      <c r="L603" s="108" t="s">
        <v>436</v>
      </c>
      <c r="M603" s="109" t="s">
        <v>1</v>
      </c>
      <c r="N603" s="109" t="s">
        <v>1</v>
      </c>
      <c r="O603" s="110" t="s">
        <v>1</v>
      </c>
      <c r="P603" s="2" t="e">
        <f>_xlfn.XLOOKUP(A603,'[29]completed audits GR APP'!B:B,'[29]completed audits GR APP'!E:E)</f>
        <v>#N/A</v>
      </c>
      <c r="R603" s="2">
        <f>COUNTIFS('[29]CM findings'!A:A,A603,'[29]CM findings'!H:H,116)</f>
        <v>0</v>
      </c>
      <c r="T603" s="2" t="e">
        <f>_xlfn.XLOOKUP(A603,'[29]completed audits GR APP'!B:B,'[29]completed audits GR APP'!B:B)</f>
        <v>#N/A</v>
      </c>
      <c r="W603" s="2" t="e">
        <f>_xlfn.XLOOKUP(A603,'[29]KSD auditees'!A:A,'[29]KSD auditees'!A:A)</f>
        <v>#N/A</v>
      </c>
    </row>
    <row r="604" spans="1:23" ht="27.75" customHeight="1" x14ac:dyDescent="0.25">
      <c r="A604" s="104">
        <v>472</v>
      </c>
      <c r="B604" s="105" t="s">
        <v>90</v>
      </c>
      <c r="C604" s="106" t="s">
        <v>323</v>
      </c>
      <c r="D604" s="107" t="s">
        <v>1</v>
      </c>
      <c r="E604" s="107"/>
      <c r="F604" s="89" t="s">
        <v>436</v>
      </c>
      <c r="G604" s="89" t="s">
        <v>437</v>
      </c>
      <c r="H604" s="89" t="s">
        <v>941</v>
      </c>
      <c r="I604" s="89" t="s">
        <v>1</v>
      </c>
      <c r="J604" s="89" t="s">
        <v>447</v>
      </c>
      <c r="K604" s="89" t="s">
        <v>1</v>
      </c>
      <c r="L604" s="108" t="s">
        <v>436</v>
      </c>
      <c r="M604" s="109">
        <v>45443</v>
      </c>
      <c r="N604" s="109">
        <v>45504</v>
      </c>
      <c r="O604" s="110" t="s">
        <v>445</v>
      </c>
      <c r="P604" s="2" t="str">
        <f>_xlfn.XLOOKUP(A604,'[29]completed audits GR APP'!B:B,'[29]completed audits GR APP'!E:E)</f>
        <v>Public entities</v>
      </c>
      <c r="Q604" s="111" t="s">
        <v>441</v>
      </c>
      <c r="R604" s="2">
        <f>COUNTIFS('[29]CM findings'!A:A,A604,'[29]CM findings'!H:H,116)</f>
        <v>0</v>
      </c>
      <c r="S604" s="2">
        <v>1</v>
      </c>
      <c r="T604" s="2">
        <f>_xlfn.XLOOKUP(A604,'[29]completed audits GR APP'!B:B,'[29]completed audits GR APP'!B:B)</f>
        <v>472</v>
      </c>
      <c r="V604" s="2">
        <v>1</v>
      </c>
      <c r="W604" s="2">
        <f>_xlfn.XLOOKUP(A604,'[29]KSD auditees'!A:A,'[29]KSD auditees'!A:A)</f>
        <v>472</v>
      </c>
    </row>
    <row r="605" spans="1:23" ht="27" customHeight="1" x14ac:dyDescent="0.25">
      <c r="A605" s="104">
        <v>518</v>
      </c>
      <c r="B605" s="105" t="s">
        <v>999</v>
      </c>
      <c r="C605" s="106" t="s">
        <v>323</v>
      </c>
      <c r="D605" s="107" t="s">
        <v>1</v>
      </c>
      <c r="E605" s="107"/>
      <c r="F605" s="89" t="s">
        <v>436</v>
      </c>
      <c r="G605" s="89" t="s">
        <v>437</v>
      </c>
      <c r="H605" s="89" t="s">
        <v>941</v>
      </c>
      <c r="I605" s="89" t="s">
        <v>1</v>
      </c>
      <c r="J605" s="89" t="s">
        <v>447</v>
      </c>
      <c r="K605" s="89" t="s">
        <v>1</v>
      </c>
      <c r="L605" s="108" t="s">
        <v>436</v>
      </c>
      <c r="M605" s="109">
        <v>45443</v>
      </c>
      <c r="N605" s="109">
        <v>45504</v>
      </c>
      <c r="O605" s="110" t="s">
        <v>26</v>
      </c>
      <c r="P605" s="2" t="str">
        <f>_xlfn.XLOOKUP(A605,'[29]completed audits GR APP'!B:B,'[29]completed audits GR APP'!E:E)</f>
        <v>Public entities</v>
      </c>
      <c r="Q605" s="111" t="s">
        <v>441</v>
      </c>
      <c r="R605" s="2">
        <f>COUNTIFS('[29]CM findings'!A:A,A605,'[29]CM findings'!H:H,116)</f>
        <v>0</v>
      </c>
      <c r="S605" s="2">
        <v>1</v>
      </c>
      <c r="T605" s="2">
        <f>_xlfn.XLOOKUP(A605,'[29]completed audits GR APP'!B:B,'[29]completed audits GR APP'!B:B)</f>
        <v>518</v>
      </c>
      <c r="V605" s="2">
        <v>1</v>
      </c>
      <c r="W605" s="2">
        <f>_xlfn.XLOOKUP(A605,'[29]KSD auditees'!A:A,'[29]KSD auditees'!A:A)</f>
        <v>518</v>
      </c>
    </row>
    <row r="606" spans="1:23" ht="27" customHeight="1" x14ac:dyDescent="0.25">
      <c r="A606" s="104">
        <v>1309</v>
      </c>
      <c r="B606" s="105" t="s">
        <v>97</v>
      </c>
      <c r="C606" s="106" t="s">
        <v>379</v>
      </c>
      <c r="D606" s="107" t="s">
        <v>1</v>
      </c>
      <c r="E606" s="107"/>
      <c r="F606" s="89" t="s">
        <v>436</v>
      </c>
      <c r="G606" s="89" t="s">
        <v>437</v>
      </c>
      <c r="H606" s="89" t="s">
        <v>941</v>
      </c>
      <c r="I606" s="89" t="s">
        <v>1</v>
      </c>
      <c r="J606" s="89" t="s">
        <v>447</v>
      </c>
      <c r="K606" s="89" t="s">
        <v>1</v>
      </c>
      <c r="L606" s="108" t="s">
        <v>436</v>
      </c>
      <c r="M606" s="109">
        <v>45382</v>
      </c>
      <c r="N606" s="109">
        <v>45443</v>
      </c>
      <c r="O606" s="110" t="s">
        <v>453</v>
      </c>
      <c r="P606" s="2" t="str">
        <f>_xlfn.XLOOKUP(A606,'[29]completed audits GR APP'!B:B,'[29]completed audits GR APP'!E:E)</f>
        <v>Public entities</v>
      </c>
      <c r="Q606" s="111" t="s">
        <v>441</v>
      </c>
      <c r="R606" s="2">
        <f>COUNTIFS('[29]CM findings'!A:A,A606,'[29]CM findings'!H:H,116)</f>
        <v>0</v>
      </c>
      <c r="S606" s="2">
        <v>1</v>
      </c>
      <c r="T606" s="2">
        <f>_xlfn.XLOOKUP(A606,'[29]completed audits GR APP'!B:B,'[29]completed audits GR APP'!B:B)</f>
        <v>1309</v>
      </c>
      <c r="V606" s="2">
        <v>1</v>
      </c>
      <c r="W606" s="2">
        <f>_xlfn.XLOOKUP(A606,'[29]KSD auditees'!A:A,'[29]KSD auditees'!A:A)</f>
        <v>1309</v>
      </c>
    </row>
    <row r="607" spans="1:23" ht="27.75" customHeight="1" x14ac:dyDescent="0.25">
      <c r="A607" s="104">
        <v>1310</v>
      </c>
      <c r="B607" s="105" t="s">
        <v>98</v>
      </c>
      <c r="C607" s="106" t="s">
        <v>379</v>
      </c>
      <c r="D607" s="107" t="s">
        <v>1</v>
      </c>
      <c r="E607" s="107"/>
      <c r="F607" s="89" t="s">
        <v>436</v>
      </c>
      <c r="G607" s="89" t="s">
        <v>437</v>
      </c>
      <c r="H607" s="89" t="s">
        <v>941</v>
      </c>
      <c r="I607" s="89" t="s">
        <v>1</v>
      </c>
      <c r="J607" s="89" t="s">
        <v>447</v>
      </c>
      <c r="K607" s="89" t="s">
        <v>1</v>
      </c>
      <c r="L607" s="108" t="s">
        <v>436</v>
      </c>
      <c r="M607" s="109">
        <v>45382</v>
      </c>
      <c r="N607" s="109">
        <v>45443</v>
      </c>
      <c r="O607" s="110" t="s">
        <v>26</v>
      </c>
      <c r="P607" s="2" t="str">
        <f>_xlfn.XLOOKUP(A607,'[29]completed audits GR APP'!B:B,'[29]completed audits GR APP'!E:E)</f>
        <v>Public entities</v>
      </c>
      <c r="Q607" s="111" t="s">
        <v>441</v>
      </c>
      <c r="R607" s="2">
        <f>COUNTIFS('[29]CM findings'!A:A,A607,'[29]CM findings'!H:H,116)</f>
        <v>0</v>
      </c>
      <c r="S607" s="2">
        <v>1</v>
      </c>
      <c r="T607" s="2">
        <f>_xlfn.XLOOKUP(A607,'[29]completed audits GR APP'!B:B,'[29]completed audits GR APP'!B:B)</f>
        <v>1310</v>
      </c>
      <c r="V607" s="2">
        <v>1</v>
      </c>
      <c r="W607" s="2">
        <f>_xlfn.XLOOKUP(A607,'[29]KSD auditees'!A:A,'[29]KSD auditees'!A:A)</f>
        <v>1310</v>
      </c>
    </row>
    <row r="608" spans="1:23" ht="27" customHeight="1" x14ac:dyDescent="0.25">
      <c r="A608" s="104">
        <v>1273</v>
      </c>
      <c r="B608" s="105" t="s">
        <v>1000</v>
      </c>
      <c r="C608" s="106" t="s">
        <v>379</v>
      </c>
      <c r="D608" s="107" t="s">
        <v>1</v>
      </c>
      <c r="E608" s="107"/>
      <c r="F608" s="89" t="s">
        <v>436</v>
      </c>
      <c r="G608" s="89" t="s">
        <v>437</v>
      </c>
      <c r="H608" s="89" t="s">
        <v>941</v>
      </c>
      <c r="I608" s="89" t="s">
        <v>1</v>
      </c>
      <c r="J608" s="89" t="s">
        <v>447</v>
      </c>
      <c r="K608" s="89" t="s">
        <v>1</v>
      </c>
      <c r="L608" s="108" t="s">
        <v>436</v>
      </c>
      <c r="M608" s="109" t="s">
        <v>1</v>
      </c>
      <c r="N608" s="109" t="s">
        <v>1</v>
      </c>
      <c r="O608" s="110" t="s">
        <v>1</v>
      </c>
      <c r="P608" s="2" t="e">
        <f>_xlfn.XLOOKUP(A608,'[29]completed audits GR APP'!B:B,'[29]completed audits GR APP'!E:E)</f>
        <v>#N/A</v>
      </c>
      <c r="R608" s="2">
        <f>COUNTIFS('[29]CM findings'!A:A,A608,'[29]CM findings'!H:H,116)</f>
        <v>0</v>
      </c>
      <c r="T608" s="2" t="e">
        <f>_xlfn.XLOOKUP(A608,'[29]completed audits GR APP'!B:B,'[29]completed audits GR APP'!B:B)</f>
        <v>#N/A</v>
      </c>
      <c r="W608" s="2" t="e">
        <f>_xlfn.XLOOKUP(A608,'[29]KSD auditees'!A:A,'[29]KSD auditees'!A:A)</f>
        <v>#N/A</v>
      </c>
    </row>
    <row r="609" spans="1:23" ht="19.5" customHeight="1" x14ac:dyDescent="0.25">
      <c r="A609" s="104">
        <v>1172</v>
      </c>
      <c r="B609" s="105" t="s">
        <v>1001</v>
      </c>
      <c r="C609" s="106" t="s">
        <v>323</v>
      </c>
      <c r="D609" s="107" t="s">
        <v>1</v>
      </c>
      <c r="E609" s="107"/>
      <c r="F609" s="89" t="s">
        <v>436</v>
      </c>
      <c r="G609" s="89" t="s">
        <v>437</v>
      </c>
      <c r="H609" s="89" t="s">
        <v>941</v>
      </c>
      <c r="I609" s="89" t="s">
        <v>1</v>
      </c>
      <c r="J609" s="89" t="s">
        <v>956</v>
      </c>
      <c r="K609" s="89" t="s">
        <v>1</v>
      </c>
      <c r="L609" s="108" t="s">
        <v>436</v>
      </c>
      <c r="M609" s="109" t="s">
        <v>1</v>
      </c>
      <c r="N609" s="109" t="s">
        <v>1</v>
      </c>
      <c r="O609" s="110" t="s">
        <v>1</v>
      </c>
      <c r="P609" s="2" t="e">
        <f>_xlfn.XLOOKUP(A609,'[29]completed audits GR APP'!B:B,'[29]completed audits GR APP'!E:E)</f>
        <v>#N/A</v>
      </c>
      <c r="R609" s="2">
        <f>COUNTIFS('[29]CM findings'!A:A,A609,'[29]CM findings'!H:H,116)</f>
        <v>0</v>
      </c>
      <c r="T609" s="2" t="e">
        <f>_xlfn.XLOOKUP(A609,'[29]completed audits GR APP'!B:B,'[29]completed audits GR APP'!B:B)</f>
        <v>#N/A</v>
      </c>
      <c r="W609" s="2" t="e">
        <f>_xlfn.XLOOKUP(A609,'[29]KSD auditees'!A:A,'[29]KSD auditees'!A:A)</f>
        <v>#N/A</v>
      </c>
    </row>
    <row r="610" spans="1:23" ht="18.75" customHeight="1" x14ac:dyDescent="0.25">
      <c r="A610" s="104">
        <v>522</v>
      </c>
      <c r="B610" s="105" t="s">
        <v>195</v>
      </c>
      <c r="C610" s="106" t="s">
        <v>323</v>
      </c>
      <c r="D610" s="107" t="s">
        <v>1</v>
      </c>
      <c r="E610" s="107"/>
      <c r="F610" s="89" t="s">
        <v>436</v>
      </c>
      <c r="G610" s="89" t="s">
        <v>437</v>
      </c>
      <c r="H610" s="89" t="s">
        <v>941</v>
      </c>
      <c r="I610" s="89" t="s">
        <v>1</v>
      </c>
      <c r="J610" s="89" t="s">
        <v>949</v>
      </c>
      <c r="K610" s="89" t="s">
        <v>1</v>
      </c>
      <c r="L610" s="108" t="s">
        <v>436</v>
      </c>
      <c r="M610" s="109">
        <v>45535</v>
      </c>
      <c r="N610" s="109" t="s">
        <v>1</v>
      </c>
      <c r="O610" s="110" t="s">
        <v>1</v>
      </c>
      <c r="P610" s="2" t="str">
        <f>_xlfn.XLOOKUP(A610,'[29]completed audits GR APP'!B:B,'[29]completed audits GR APP'!E:E)</f>
        <v>Public entities</v>
      </c>
      <c r="Q610" s="112" t="s">
        <v>40</v>
      </c>
      <c r="R610" s="2">
        <f>COUNTIFS('[29]CM findings'!A:A,A610,'[29]CM findings'!H:H,116)</f>
        <v>0</v>
      </c>
      <c r="S610" s="2">
        <v>1</v>
      </c>
      <c r="T610" s="2">
        <f>_xlfn.XLOOKUP(A610,'[29]completed audits GR APP'!B:B,'[29]completed audits GR APP'!B:B)</f>
        <v>522</v>
      </c>
      <c r="V610" s="2">
        <v>1</v>
      </c>
      <c r="W610" s="2">
        <f>_xlfn.XLOOKUP(A610,'[29]KSD auditees'!A:A,'[29]KSD auditees'!A:A)</f>
        <v>522</v>
      </c>
    </row>
    <row r="611" spans="1:23" ht="27" customHeight="1" x14ac:dyDescent="0.25">
      <c r="A611" s="104">
        <v>1289</v>
      </c>
      <c r="B611" s="105" t="s">
        <v>1002</v>
      </c>
      <c r="C611" s="106" t="s">
        <v>379</v>
      </c>
      <c r="D611" s="107" t="s">
        <v>1</v>
      </c>
      <c r="E611" s="107"/>
      <c r="F611" s="89" t="s">
        <v>436</v>
      </c>
      <c r="G611" s="89" t="s">
        <v>437</v>
      </c>
      <c r="H611" s="89" t="s">
        <v>941</v>
      </c>
      <c r="I611" s="89" t="s">
        <v>1</v>
      </c>
      <c r="J611" s="89" t="s">
        <v>447</v>
      </c>
      <c r="K611" s="89" t="s">
        <v>1</v>
      </c>
      <c r="L611" s="108" t="s">
        <v>436</v>
      </c>
      <c r="M611" s="109" t="s">
        <v>1</v>
      </c>
      <c r="N611" s="109" t="s">
        <v>1</v>
      </c>
      <c r="O611" s="110" t="s">
        <v>1</v>
      </c>
      <c r="P611" s="2" t="e">
        <f>_xlfn.XLOOKUP(A611,'[29]completed audits GR APP'!B:B,'[29]completed audits GR APP'!E:E)</f>
        <v>#N/A</v>
      </c>
      <c r="R611" s="2">
        <f>COUNTIFS('[29]CM findings'!A:A,A611,'[29]CM findings'!H:H,116)</f>
        <v>0</v>
      </c>
      <c r="T611" s="2" t="e">
        <f>_xlfn.XLOOKUP(A611,'[29]completed audits GR APP'!B:B,'[29]completed audits GR APP'!B:B)</f>
        <v>#N/A</v>
      </c>
      <c r="W611" s="2" t="e">
        <f>_xlfn.XLOOKUP(A611,'[29]KSD auditees'!A:A,'[29]KSD auditees'!A:A)</f>
        <v>#N/A</v>
      </c>
    </row>
    <row r="612" spans="1:23" ht="27.75" customHeight="1" x14ac:dyDescent="0.25">
      <c r="A612" s="104">
        <v>1269</v>
      </c>
      <c r="B612" s="105" t="s">
        <v>1003</v>
      </c>
      <c r="C612" s="106" t="s">
        <v>379</v>
      </c>
      <c r="D612" s="107" t="s">
        <v>1</v>
      </c>
      <c r="E612" s="107"/>
      <c r="F612" s="89" t="s">
        <v>436</v>
      </c>
      <c r="G612" s="89" t="s">
        <v>437</v>
      </c>
      <c r="H612" s="89" t="s">
        <v>941</v>
      </c>
      <c r="I612" s="89" t="s">
        <v>1</v>
      </c>
      <c r="J612" s="89" t="s">
        <v>447</v>
      </c>
      <c r="K612" s="89" t="s">
        <v>1</v>
      </c>
      <c r="L612" s="108" t="s">
        <v>436</v>
      </c>
      <c r="M612" s="109" t="s">
        <v>1</v>
      </c>
      <c r="N612" s="109" t="s">
        <v>1</v>
      </c>
      <c r="O612" s="110" t="s">
        <v>1</v>
      </c>
      <c r="P612" s="2" t="e">
        <f>_xlfn.XLOOKUP(A612,'[29]completed audits GR APP'!B:B,'[29]completed audits GR APP'!E:E)</f>
        <v>#N/A</v>
      </c>
      <c r="R612" s="2">
        <f>COUNTIFS('[29]CM findings'!A:A,A612,'[29]CM findings'!H:H,116)</f>
        <v>0</v>
      </c>
      <c r="T612" s="2" t="e">
        <f>_xlfn.XLOOKUP(A612,'[29]completed audits GR APP'!B:B,'[29]completed audits GR APP'!B:B)</f>
        <v>#N/A</v>
      </c>
      <c r="W612" s="2" t="e">
        <f>_xlfn.XLOOKUP(A612,'[29]KSD auditees'!A:A,'[29]KSD auditees'!A:A)</f>
        <v>#N/A</v>
      </c>
    </row>
    <row r="613" spans="1:23" ht="27" customHeight="1" x14ac:dyDescent="0.25">
      <c r="A613" s="104">
        <v>1274</v>
      </c>
      <c r="B613" s="105" t="s">
        <v>1004</v>
      </c>
      <c r="C613" s="106" t="s">
        <v>379</v>
      </c>
      <c r="D613" s="107" t="s">
        <v>1</v>
      </c>
      <c r="E613" s="107"/>
      <c r="F613" s="89" t="s">
        <v>436</v>
      </c>
      <c r="G613" s="89" t="s">
        <v>437</v>
      </c>
      <c r="H613" s="89" t="s">
        <v>941</v>
      </c>
      <c r="I613" s="89" t="s">
        <v>1</v>
      </c>
      <c r="J613" s="89" t="s">
        <v>447</v>
      </c>
      <c r="K613" s="89" t="s">
        <v>1</v>
      </c>
      <c r="L613" s="108" t="s">
        <v>436</v>
      </c>
      <c r="M613" s="109" t="s">
        <v>1</v>
      </c>
      <c r="N613" s="109" t="s">
        <v>1</v>
      </c>
      <c r="O613" s="110" t="s">
        <v>1</v>
      </c>
      <c r="P613" s="2" t="e">
        <f>_xlfn.XLOOKUP(A613,'[29]completed audits GR APP'!B:B,'[29]completed audits GR APP'!E:E)</f>
        <v>#N/A</v>
      </c>
      <c r="R613" s="2">
        <f>COUNTIFS('[29]CM findings'!A:A,A613,'[29]CM findings'!H:H,116)</f>
        <v>0</v>
      </c>
      <c r="T613" s="2" t="e">
        <f>_xlfn.XLOOKUP(A613,'[29]completed audits GR APP'!B:B,'[29]completed audits GR APP'!B:B)</f>
        <v>#N/A</v>
      </c>
      <c r="W613" s="2" t="e">
        <f>_xlfn.XLOOKUP(A613,'[29]KSD auditees'!A:A,'[29]KSD auditees'!A:A)</f>
        <v>#N/A</v>
      </c>
    </row>
    <row r="614" spans="1:23" ht="27" customHeight="1" x14ac:dyDescent="0.25">
      <c r="A614" s="104">
        <v>1281</v>
      </c>
      <c r="B614" s="105" t="s">
        <v>1005</v>
      </c>
      <c r="C614" s="106" t="s">
        <v>379</v>
      </c>
      <c r="D614" s="107" t="s">
        <v>1</v>
      </c>
      <c r="E614" s="107"/>
      <c r="F614" s="89" t="s">
        <v>436</v>
      </c>
      <c r="G614" s="89" t="s">
        <v>437</v>
      </c>
      <c r="H614" s="89" t="s">
        <v>941</v>
      </c>
      <c r="I614" s="89" t="s">
        <v>1</v>
      </c>
      <c r="J614" s="89" t="s">
        <v>447</v>
      </c>
      <c r="K614" s="89" t="s">
        <v>1</v>
      </c>
      <c r="L614" s="108" t="s">
        <v>436</v>
      </c>
      <c r="M614" s="109" t="s">
        <v>1</v>
      </c>
      <c r="N614" s="109" t="s">
        <v>1</v>
      </c>
      <c r="O614" s="110" t="s">
        <v>1</v>
      </c>
      <c r="P614" s="2" t="e">
        <f>_xlfn.XLOOKUP(A614,'[29]completed audits GR APP'!B:B,'[29]completed audits GR APP'!E:E)</f>
        <v>#N/A</v>
      </c>
      <c r="R614" s="2">
        <f>COUNTIFS('[29]CM findings'!A:A,A614,'[29]CM findings'!H:H,116)</f>
        <v>0</v>
      </c>
      <c r="T614" s="2" t="e">
        <f>_xlfn.XLOOKUP(A614,'[29]completed audits GR APP'!B:B,'[29]completed audits GR APP'!B:B)</f>
        <v>#N/A</v>
      </c>
      <c r="W614" s="2" t="e">
        <f>_xlfn.XLOOKUP(A614,'[29]KSD auditees'!A:A,'[29]KSD auditees'!A:A)</f>
        <v>#N/A</v>
      </c>
    </row>
    <row r="615" spans="1:23" ht="27.75" customHeight="1" x14ac:dyDescent="0.25">
      <c r="A615" s="104">
        <v>1283</v>
      </c>
      <c r="B615" s="105" t="s">
        <v>1006</v>
      </c>
      <c r="C615" s="106" t="s">
        <v>379</v>
      </c>
      <c r="D615" s="107" t="s">
        <v>1</v>
      </c>
      <c r="E615" s="107"/>
      <c r="F615" s="89" t="s">
        <v>436</v>
      </c>
      <c r="G615" s="89" t="s">
        <v>437</v>
      </c>
      <c r="H615" s="89" t="s">
        <v>941</v>
      </c>
      <c r="I615" s="89" t="s">
        <v>1</v>
      </c>
      <c r="J615" s="89" t="s">
        <v>447</v>
      </c>
      <c r="K615" s="89" t="s">
        <v>1</v>
      </c>
      <c r="L615" s="108" t="s">
        <v>436</v>
      </c>
      <c r="M615" s="109" t="s">
        <v>1</v>
      </c>
      <c r="N615" s="109" t="s">
        <v>1</v>
      </c>
      <c r="O615" s="110" t="s">
        <v>1</v>
      </c>
      <c r="P615" s="2" t="e">
        <f>_xlfn.XLOOKUP(A615,'[29]completed audits GR APP'!B:B,'[29]completed audits GR APP'!E:E)</f>
        <v>#N/A</v>
      </c>
      <c r="R615" s="2">
        <f>COUNTIFS('[29]CM findings'!A:A,A615,'[29]CM findings'!H:H,116)</f>
        <v>0</v>
      </c>
      <c r="T615" s="2" t="e">
        <f>_xlfn.XLOOKUP(A615,'[29]completed audits GR APP'!B:B,'[29]completed audits GR APP'!B:B)</f>
        <v>#N/A</v>
      </c>
      <c r="W615" s="2" t="e">
        <f>_xlfn.XLOOKUP(A615,'[29]KSD auditees'!A:A,'[29]KSD auditees'!A:A)</f>
        <v>#N/A</v>
      </c>
    </row>
    <row r="616" spans="1:23" ht="27" customHeight="1" x14ac:dyDescent="0.25">
      <c r="A616" s="104">
        <v>1447</v>
      </c>
      <c r="B616" s="105" t="s">
        <v>1007</v>
      </c>
      <c r="C616" s="106" t="s">
        <v>379</v>
      </c>
      <c r="D616" s="107" t="s">
        <v>1</v>
      </c>
      <c r="E616" s="107"/>
      <c r="F616" s="89" t="s">
        <v>436</v>
      </c>
      <c r="G616" s="89" t="s">
        <v>437</v>
      </c>
      <c r="H616" s="89" t="s">
        <v>941</v>
      </c>
      <c r="I616" s="89" t="s">
        <v>1</v>
      </c>
      <c r="J616" s="89" t="s">
        <v>447</v>
      </c>
      <c r="K616" s="89" t="s">
        <v>1</v>
      </c>
      <c r="L616" s="108" t="s">
        <v>436</v>
      </c>
      <c r="M616" s="109" t="s">
        <v>1</v>
      </c>
      <c r="N616" s="109" t="s">
        <v>1</v>
      </c>
      <c r="O616" s="110" t="s">
        <v>1</v>
      </c>
      <c r="P616" s="2" t="e">
        <f>_xlfn.XLOOKUP(A616,'[29]completed audits GR APP'!B:B,'[29]completed audits GR APP'!E:E)</f>
        <v>#N/A</v>
      </c>
      <c r="R616" s="2">
        <f>COUNTIFS('[29]CM findings'!A:A,A616,'[29]CM findings'!H:H,116)</f>
        <v>0</v>
      </c>
      <c r="T616" s="2" t="e">
        <f>_xlfn.XLOOKUP(A616,'[29]completed audits GR APP'!B:B,'[29]completed audits GR APP'!B:B)</f>
        <v>#N/A</v>
      </c>
      <c r="W616" s="2" t="e">
        <f>_xlfn.XLOOKUP(A616,'[29]KSD auditees'!A:A,'[29]KSD auditees'!A:A)</f>
        <v>#N/A</v>
      </c>
    </row>
    <row r="617" spans="1:23" ht="27.75" customHeight="1" x14ac:dyDescent="0.25">
      <c r="A617" s="104">
        <v>1275</v>
      </c>
      <c r="B617" s="105" t="s">
        <v>1008</v>
      </c>
      <c r="C617" s="106" t="s">
        <v>379</v>
      </c>
      <c r="D617" s="107" t="s">
        <v>1</v>
      </c>
      <c r="E617" s="107"/>
      <c r="F617" s="89" t="s">
        <v>436</v>
      </c>
      <c r="G617" s="89" t="s">
        <v>437</v>
      </c>
      <c r="H617" s="89" t="s">
        <v>941</v>
      </c>
      <c r="I617" s="89" t="s">
        <v>1</v>
      </c>
      <c r="J617" s="89" t="s">
        <v>447</v>
      </c>
      <c r="K617" s="89" t="s">
        <v>1</v>
      </c>
      <c r="L617" s="108" t="s">
        <v>436</v>
      </c>
      <c r="M617" s="109" t="s">
        <v>1</v>
      </c>
      <c r="N617" s="109" t="s">
        <v>1</v>
      </c>
      <c r="O617" s="110" t="s">
        <v>1</v>
      </c>
      <c r="P617" s="2" t="e">
        <f>_xlfn.XLOOKUP(A617,'[29]completed audits GR APP'!B:B,'[29]completed audits GR APP'!E:E)</f>
        <v>#N/A</v>
      </c>
      <c r="R617" s="2">
        <f>COUNTIFS('[29]CM findings'!A:A,A617,'[29]CM findings'!H:H,116)</f>
        <v>0</v>
      </c>
      <c r="T617" s="2" t="e">
        <f>_xlfn.XLOOKUP(A617,'[29]completed audits GR APP'!B:B,'[29]completed audits GR APP'!B:B)</f>
        <v>#N/A</v>
      </c>
      <c r="W617" s="2" t="e">
        <f>_xlfn.XLOOKUP(A617,'[29]KSD auditees'!A:A,'[29]KSD auditees'!A:A)</f>
        <v>#N/A</v>
      </c>
    </row>
    <row r="618" spans="1:23" ht="27" customHeight="1" x14ac:dyDescent="0.25">
      <c r="A618" s="104">
        <v>1276</v>
      </c>
      <c r="B618" s="105" t="s">
        <v>1009</v>
      </c>
      <c r="C618" s="106" t="s">
        <v>379</v>
      </c>
      <c r="D618" s="107" t="s">
        <v>1</v>
      </c>
      <c r="E618" s="107"/>
      <c r="F618" s="89" t="s">
        <v>436</v>
      </c>
      <c r="G618" s="89" t="s">
        <v>437</v>
      </c>
      <c r="H618" s="89" t="s">
        <v>941</v>
      </c>
      <c r="I618" s="89" t="s">
        <v>1</v>
      </c>
      <c r="J618" s="89" t="s">
        <v>447</v>
      </c>
      <c r="K618" s="89" t="s">
        <v>1</v>
      </c>
      <c r="L618" s="108" t="s">
        <v>436</v>
      </c>
      <c r="M618" s="109" t="s">
        <v>1</v>
      </c>
      <c r="N618" s="109" t="s">
        <v>1</v>
      </c>
      <c r="O618" s="110" t="s">
        <v>1</v>
      </c>
      <c r="P618" s="2" t="e">
        <f>_xlfn.XLOOKUP(A618,'[29]completed audits GR APP'!B:B,'[29]completed audits GR APP'!E:E)</f>
        <v>#N/A</v>
      </c>
      <c r="R618" s="2">
        <f>COUNTIFS('[29]CM findings'!A:A,A618,'[29]CM findings'!H:H,116)</f>
        <v>0</v>
      </c>
      <c r="T618" s="2" t="e">
        <f>_xlfn.XLOOKUP(A618,'[29]completed audits GR APP'!B:B,'[29]completed audits GR APP'!B:B)</f>
        <v>#N/A</v>
      </c>
      <c r="W618" s="2" t="e">
        <f>_xlfn.XLOOKUP(A618,'[29]KSD auditees'!A:A,'[29]KSD auditees'!A:A)</f>
        <v>#N/A</v>
      </c>
    </row>
    <row r="619" spans="1:23" ht="27" customHeight="1" x14ac:dyDescent="0.25">
      <c r="A619" s="104">
        <v>1290</v>
      </c>
      <c r="B619" s="105" t="s">
        <v>1010</v>
      </c>
      <c r="C619" s="106" t="s">
        <v>379</v>
      </c>
      <c r="D619" s="107" t="s">
        <v>1</v>
      </c>
      <c r="E619" s="107"/>
      <c r="F619" s="89" t="s">
        <v>436</v>
      </c>
      <c r="G619" s="89" t="s">
        <v>437</v>
      </c>
      <c r="H619" s="89" t="s">
        <v>941</v>
      </c>
      <c r="I619" s="89" t="s">
        <v>1</v>
      </c>
      <c r="J619" s="89" t="s">
        <v>447</v>
      </c>
      <c r="K619" s="89" t="s">
        <v>1</v>
      </c>
      <c r="L619" s="108" t="s">
        <v>436</v>
      </c>
      <c r="M619" s="109" t="s">
        <v>1</v>
      </c>
      <c r="N619" s="109" t="s">
        <v>1</v>
      </c>
      <c r="O619" s="110" t="s">
        <v>1</v>
      </c>
      <c r="P619" s="2" t="e">
        <f>_xlfn.XLOOKUP(A619,'[29]completed audits GR APP'!B:B,'[29]completed audits GR APP'!E:E)</f>
        <v>#N/A</v>
      </c>
      <c r="R619" s="2">
        <f>COUNTIFS('[29]CM findings'!A:A,A619,'[29]CM findings'!H:H,116)</f>
        <v>0</v>
      </c>
      <c r="T619" s="2" t="e">
        <f>_xlfn.XLOOKUP(A619,'[29]completed audits GR APP'!B:B,'[29]completed audits GR APP'!B:B)</f>
        <v>#N/A</v>
      </c>
      <c r="W619" s="2" t="e">
        <f>_xlfn.XLOOKUP(A619,'[29]KSD auditees'!A:A,'[29]KSD auditees'!A:A)</f>
        <v>#N/A</v>
      </c>
    </row>
    <row r="620" spans="1:23" ht="27.75" customHeight="1" x14ac:dyDescent="0.25">
      <c r="A620" s="104">
        <v>1272</v>
      </c>
      <c r="B620" s="105" t="s">
        <v>1011</v>
      </c>
      <c r="C620" s="106" t="s">
        <v>379</v>
      </c>
      <c r="D620" s="107" t="s">
        <v>1</v>
      </c>
      <c r="E620" s="107"/>
      <c r="F620" s="89" t="s">
        <v>436</v>
      </c>
      <c r="G620" s="89" t="s">
        <v>437</v>
      </c>
      <c r="H620" s="89" t="s">
        <v>941</v>
      </c>
      <c r="I620" s="89" t="s">
        <v>1</v>
      </c>
      <c r="J620" s="89" t="s">
        <v>447</v>
      </c>
      <c r="K620" s="89" t="s">
        <v>1</v>
      </c>
      <c r="L620" s="108" t="s">
        <v>436</v>
      </c>
      <c r="M620" s="109" t="s">
        <v>1</v>
      </c>
      <c r="N620" s="109" t="s">
        <v>1</v>
      </c>
      <c r="O620" s="110" t="s">
        <v>1</v>
      </c>
      <c r="P620" s="2" t="e">
        <f>_xlfn.XLOOKUP(A620,'[29]completed audits GR APP'!B:B,'[29]completed audits GR APP'!E:E)</f>
        <v>#N/A</v>
      </c>
      <c r="R620" s="2">
        <f>COUNTIFS('[29]CM findings'!A:A,A620,'[29]CM findings'!H:H,116)</f>
        <v>0</v>
      </c>
      <c r="T620" s="2" t="e">
        <f>_xlfn.XLOOKUP(A620,'[29]completed audits GR APP'!B:B,'[29]completed audits GR APP'!B:B)</f>
        <v>#N/A</v>
      </c>
      <c r="W620" s="2" t="e">
        <f>_xlfn.XLOOKUP(A620,'[29]KSD auditees'!A:A,'[29]KSD auditees'!A:A)</f>
        <v>#N/A</v>
      </c>
    </row>
    <row r="621" spans="1:23" ht="27" customHeight="1" x14ac:dyDescent="0.25">
      <c r="A621" s="104">
        <v>1291</v>
      </c>
      <c r="B621" s="105" t="s">
        <v>1012</v>
      </c>
      <c r="C621" s="106" t="s">
        <v>379</v>
      </c>
      <c r="D621" s="107" t="s">
        <v>1</v>
      </c>
      <c r="E621" s="107"/>
      <c r="F621" s="89" t="s">
        <v>436</v>
      </c>
      <c r="G621" s="89" t="s">
        <v>437</v>
      </c>
      <c r="H621" s="89" t="s">
        <v>941</v>
      </c>
      <c r="I621" s="89" t="s">
        <v>1</v>
      </c>
      <c r="J621" s="89" t="s">
        <v>447</v>
      </c>
      <c r="K621" s="89" t="s">
        <v>1</v>
      </c>
      <c r="L621" s="108" t="s">
        <v>436</v>
      </c>
      <c r="M621" s="109" t="s">
        <v>1</v>
      </c>
      <c r="N621" s="109" t="s">
        <v>1</v>
      </c>
      <c r="O621" s="110" t="s">
        <v>1</v>
      </c>
      <c r="P621" s="2" t="e">
        <f>_xlfn.XLOOKUP(A621,'[29]completed audits GR APP'!B:B,'[29]completed audits GR APP'!E:E)</f>
        <v>#N/A</v>
      </c>
      <c r="R621" s="2">
        <f>COUNTIFS('[29]CM findings'!A:A,A621,'[29]CM findings'!H:H,116)</f>
        <v>0</v>
      </c>
      <c r="T621" s="2" t="e">
        <f>_xlfn.XLOOKUP(A621,'[29]completed audits GR APP'!B:B,'[29]completed audits GR APP'!B:B)</f>
        <v>#N/A</v>
      </c>
      <c r="W621" s="2" t="e">
        <f>_xlfn.XLOOKUP(A621,'[29]KSD auditees'!A:A,'[29]KSD auditees'!A:A)</f>
        <v>#N/A</v>
      </c>
    </row>
    <row r="622" spans="1:23" ht="27" customHeight="1" x14ac:dyDescent="0.25">
      <c r="A622" s="104">
        <v>1277</v>
      </c>
      <c r="B622" s="105" t="s">
        <v>1013</v>
      </c>
      <c r="C622" s="106" t="s">
        <v>379</v>
      </c>
      <c r="D622" s="107" t="s">
        <v>1</v>
      </c>
      <c r="E622" s="107"/>
      <c r="F622" s="89" t="s">
        <v>436</v>
      </c>
      <c r="G622" s="89" t="s">
        <v>437</v>
      </c>
      <c r="H622" s="89" t="s">
        <v>941</v>
      </c>
      <c r="I622" s="89" t="s">
        <v>1</v>
      </c>
      <c r="J622" s="89" t="s">
        <v>447</v>
      </c>
      <c r="K622" s="89" t="s">
        <v>1</v>
      </c>
      <c r="L622" s="108" t="s">
        <v>436</v>
      </c>
      <c r="M622" s="109" t="s">
        <v>1</v>
      </c>
      <c r="N622" s="109" t="s">
        <v>1</v>
      </c>
      <c r="O622" s="110" t="s">
        <v>1</v>
      </c>
      <c r="P622" s="2" t="e">
        <f>_xlfn.XLOOKUP(A622,'[29]completed audits GR APP'!B:B,'[29]completed audits GR APP'!E:E)</f>
        <v>#N/A</v>
      </c>
      <c r="R622" s="2">
        <f>COUNTIFS('[29]CM findings'!A:A,A622,'[29]CM findings'!H:H,116)</f>
        <v>0</v>
      </c>
      <c r="T622" s="2" t="e">
        <f>_xlfn.XLOOKUP(A622,'[29]completed audits GR APP'!B:B,'[29]completed audits GR APP'!B:B)</f>
        <v>#N/A</v>
      </c>
      <c r="W622" s="2" t="e">
        <f>_xlfn.XLOOKUP(A622,'[29]KSD auditees'!A:A,'[29]KSD auditees'!A:A)</f>
        <v>#N/A</v>
      </c>
    </row>
    <row r="623" spans="1:23" ht="27.75" customHeight="1" x14ac:dyDescent="0.25">
      <c r="A623" s="104">
        <v>1284</v>
      </c>
      <c r="B623" s="105" t="s">
        <v>1014</v>
      </c>
      <c r="C623" s="106" t="s">
        <v>379</v>
      </c>
      <c r="D623" s="107" t="s">
        <v>1</v>
      </c>
      <c r="E623" s="107"/>
      <c r="F623" s="89" t="s">
        <v>436</v>
      </c>
      <c r="G623" s="89" t="s">
        <v>437</v>
      </c>
      <c r="H623" s="89" t="s">
        <v>941</v>
      </c>
      <c r="I623" s="89" t="s">
        <v>1</v>
      </c>
      <c r="J623" s="89" t="s">
        <v>447</v>
      </c>
      <c r="K623" s="89" t="s">
        <v>1</v>
      </c>
      <c r="L623" s="108" t="s">
        <v>436</v>
      </c>
      <c r="M623" s="109" t="s">
        <v>1</v>
      </c>
      <c r="N623" s="109" t="s">
        <v>1</v>
      </c>
      <c r="O623" s="110" t="s">
        <v>1</v>
      </c>
      <c r="P623" s="2" t="e">
        <f>_xlfn.XLOOKUP(A623,'[29]completed audits GR APP'!B:B,'[29]completed audits GR APP'!E:E)</f>
        <v>#N/A</v>
      </c>
      <c r="R623" s="2">
        <f>COUNTIFS('[29]CM findings'!A:A,A623,'[29]CM findings'!H:H,116)</f>
        <v>0</v>
      </c>
      <c r="T623" s="2" t="e">
        <f>_xlfn.XLOOKUP(A623,'[29]completed audits GR APP'!B:B,'[29]completed audits GR APP'!B:B)</f>
        <v>#N/A</v>
      </c>
      <c r="W623" s="2" t="e">
        <f>_xlfn.XLOOKUP(A623,'[29]KSD auditees'!A:A,'[29]KSD auditees'!A:A)</f>
        <v>#N/A</v>
      </c>
    </row>
    <row r="624" spans="1:23" ht="27" customHeight="1" x14ac:dyDescent="0.25">
      <c r="A624" s="104">
        <v>1282</v>
      </c>
      <c r="B624" s="105" t="s">
        <v>1015</v>
      </c>
      <c r="C624" s="106" t="s">
        <v>379</v>
      </c>
      <c r="D624" s="107" t="s">
        <v>1</v>
      </c>
      <c r="E624" s="107"/>
      <c r="F624" s="89" t="s">
        <v>436</v>
      </c>
      <c r="G624" s="89" t="s">
        <v>437</v>
      </c>
      <c r="H624" s="89" t="s">
        <v>941</v>
      </c>
      <c r="I624" s="89" t="s">
        <v>1</v>
      </c>
      <c r="J624" s="89" t="s">
        <v>447</v>
      </c>
      <c r="K624" s="89" t="s">
        <v>1</v>
      </c>
      <c r="L624" s="108" t="s">
        <v>436</v>
      </c>
      <c r="M624" s="109" t="s">
        <v>1</v>
      </c>
      <c r="N624" s="109" t="s">
        <v>1</v>
      </c>
      <c r="O624" s="110" t="s">
        <v>1</v>
      </c>
      <c r="P624" s="2" t="e">
        <f>_xlfn.XLOOKUP(A624,'[29]completed audits GR APP'!B:B,'[29]completed audits GR APP'!E:E)</f>
        <v>#N/A</v>
      </c>
      <c r="R624" s="2">
        <f>COUNTIFS('[29]CM findings'!A:A,A624,'[29]CM findings'!H:H,116)</f>
        <v>0</v>
      </c>
      <c r="T624" s="2" t="e">
        <f>_xlfn.XLOOKUP(A624,'[29]completed audits GR APP'!B:B,'[29]completed audits GR APP'!B:B)</f>
        <v>#N/A</v>
      </c>
      <c r="W624" s="2" t="e">
        <f>_xlfn.XLOOKUP(A624,'[29]KSD auditees'!A:A,'[29]KSD auditees'!A:A)</f>
        <v>#N/A</v>
      </c>
    </row>
    <row r="625" spans="1:23" ht="27.75" customHeight="1" x14ac:dyDescent="0.25">
      <c r="A625" s="104">
        <v>1278</v>
      </c>
      <c r="B625" s="105" t="s">
        <v>1016</v>
      </c>
      <c r="C625" s="106" t="s">
        <v>379</v>
      </c>
      <c r="D625" s="107" t="s">
        <v>1</v>
      </c>
      <c r="E625" s="107"/>
      <c r="F625" s="89" t="s">
        <v>436</v>
      </c>
      <c r="G625" s="89" t="s">
        <v>437</v>
      </c>
      <c r="H625" s="89" t="s">
        <v>941</v>
      </c>
      <c r="I625" s="89" t="s">
        <v>1</v>
      </c>
      <c r="J625" s="89" t="s">
        <v>447</v>
      </c>
      <c r="K625" s="89" t="s">
        <v>1</v>
      </c>
      <c r="L625" s="108" t="s">
        <v>436</v>
      </c>
      <c r="M625" s="109" t="s">
        <v>1</v>
      </c>
      <c r="N625" s="109" t="s">
        <v>1</v>
      </c>
      <c r="O625" s="110" t="s">
        <v>1</v>
      </c>
      <c r="P625" s="2" t="e">
        <f>_xlfn.XLOOKUP(A625,'[29]completed audits GR APP'!B:B,'[29]completed audits GR APP'!E:E)</f>
        <v>#N/A</v>
      </c>
      <c r="R625" s="2">
        <f>COUNTIFS('[29]CM findings'!A:A,A625,'[29]CM findings'!H:H,116)</f>
        <v>0</v>
      </c>
      <c r="T625" s="2" t="e">
        <f>_xlfn.XLOOKUP(A625,'[29]completed audits GR APP'!B:B,'[29]completed audits GR APP'!B:B)</f>
        <v>#N/A</v>
      </c>
      <c r="W625" s="2" t="e">
        <f>_xlfn.XLOOKUP(A625,'[29]KSD auditees'!A:A,'[29]KSD auditees'!A:A)</f>
        <v>#N/A</v>
      </c>
    </row>
    <row r="626" spans="1:23" ht="27" customHeight="1" x14ac:dyDescent="0.25">
      <c r="A626" s="104">
        <v>1270</v>
      </c>
      <c r="B626" s="105" t="s">
        <v>1017</v>
      </c>
      <c r="C626" s="106" t="s">
        <v>379</v>
      </c>
      <c r="D626" s="107" t="s">
        <v>1</v>
      </c>
      <c r="E626" s="107"/>
      <c r="F626" s="89" t="s">
        <v>436</v>
      </c>
      <c r="G626" s="89" t="s">
        <v>437</v>
      </c>
      <c r="H626" s="89" t="s">
        <v>941</v>
      </c>
      <c r="I626" s="89" t="s">
        <v>1</v>
      </c>
      <c r="J626" s="89" t="s">
        <v>447</v>
      </c>
      <c r="K626" s="89" t="s">
        <v>1</v>
      </c>
      <c r="L626" s="108" t="s">
        <v>436</v>
      </c>
      <c r="M626" s="109" t="s">
        <v>1</v>
      </c>
      <c r="N626" s="109" t="s">
        <v>1</v>
      </c>
      <c r="O626" s="110" t="s">
        <v>1</v>
      </c>
      <c r="P626" s="2" t="e">
        <f>_xlfn.XLOOKUP(A626,'[29]completed audits GR APP'!B:B,'[29]completed audits GR APP'!E:E)</f>
        <v>#N/A</v>
      </c>
      <c r="R626" s="2">
        <f>COUNTIFS('[29]CM findings'!A:A,A626,'[29]CM findings'!H:H,116)</f>
        <v>0</v>
      </c>
      <c r="T626" s="2" t="e">
        <f>_xlfn.XLOOKUP(A626,'[29]completed audits GR APP'!B:B,'[29]completed audits GR APP'!B:B)</f>
        <v>#N/A</v>
      </c>
      <c r="W626" s="2" t="e">
        <f>_xlfn.XLOOKUP(A626,'[29]KSD auditees'!A:A,'[29]KSD auditees'!A:A)</f>
        <v>#N/A</v>
      </c>
    </row>
    <row r="627" spans="1:23" ht="27" customHeight="1" x14ac:dyDescent="0.25">
      <c r="A627" s="104">
        <v>1534</v>
      </c>
      <c r="B627" s="105" t="s">
        <v>1018</v>
      </c>
      <c r="C627" s="106" t="s">
        <v>379</v>
      </c>
      <c r="D627" s="107" t="s">
        <v>1</v>
      </c>
      <c r="E627" s="107"/>
      <c r="F627" s="89" t="s">
        <v>436</v>
      </c>
      <c r="G627" s="89" t="s">
        <v>437</v>
      </c>
      <c r="H627" s="89" t="s">
        <v>941</v>
      </c>
      <c r="I627" s="89" t="s">
        <v>1</v>
      </c>
      <c r="J627" s="89" t="s">
        <v>447</v>
      </c>
      <c r="K627" s="89" t="s">
        <v>1</v>
      </c>
      <c r="L627" s="108" t="s">
        <v>436</v>
      </c>
      <c r="M627" s="109" t="s">
        <v>1</v>
      </c>
      <c r="N627" s="109" t="s">
        <v>1</v>
      </c>
      <c r="O627" s="110" t="s">
        <v>1</v>
      </c>
      <c r="P627" s="2" t="e">
        <f>_xlfn.XLOOKUP(A627,'[29]completed audits GR APP'!B:B,'[29]completed audits GR APP'!E:E)</f>
        <v>#N/A</v>
      </c>
      <c r="R627" s="2">
        <f>COUNTIFS('[29]CM findings'!A:A,A627,'[29]CM findings'!H:H,116)</f>
        <v>0</v>
      </c>
      <c r="T627" s="2" t="e">
        <f>_xlfn.XLOOKUP(A627,'[29]completed audits GR APP'!B:B,'[29]completed audits GR APP'!B:B)</f>
        <v>#N/A</v>
      </c>
      <c r="W627" s="2" t="e">
        <f>_xlfn.XLOOKUP(A627,'[29]KSD auditees'!A:A,'[29]KSD auditees'!A:A)</f>
        <v>#N/A</v>
      </c>
    </row>
    <row r="628" spans="1:23" ht="27.75" customHeight="1" x14ac:dyDescent="0.25">
      <c r="A628" s="104">
        <v>1311</v>
      </c>
      <c r="B628" s="105" t="s">
        <v>105</v>
      </c>
      <c r="C628" s="106" t="s">
        <v>379</v>
      </c>
      <c r="D628" s="107" t="s">
        <v>1</v>
      </c>
      <c r="E628" s="107"/>
      <c r="F628" s="89" t="s">
        <v>436</v>
      </c>
      <c r="G628" s="89" t="s">
        <v>437</v>
      </c>
      <c r="H628" s="89" t="s">
        <v>941</v>
      </c>
      <c r="I628" s="89" t="s">
        <v>1</v>
      </c>
      <c r="J628" s="89" t="s">
        <v>447</v>
      </c>
      <c r="K628" s="89" t="s">
        <v>1</v>
      </c>
      <c r="L628" s="108" t="s">
        <v>436</v>
      </c>
      <c r="M628" s="109">
        <v>45382</v>
      </c>
      <c r="N628" s="109">
        <v>45443</v>
      </c>
      <c r="O628" s="110" t="s">
        <v>453</v>
      </c>
      <c r="P628" s="2" t="str">
        <f>_xlfn.XLOOKUP(A628,'[29]completed audits GR APP'!B:B,'[29]completed audits GR APP'!E:E)</f>
        <v>Public entities</v>
      </c>
      <c r="Q628" s="111" t="s">
        <v>441</v>
      </c>
      <c r="R628" s="2">
        <f>COUNTIFS('[29]CM findings'!A:A,A628,'[29]CM findings'!H:H,116)</f>
        <v>0</v>
      </c>
      <c r="S628" s="2">
        <v>1</v>
      </c>
      <c r="T628" s="2">
        <f>_xlfn.XLOOKUP(A628,'[29]completed audits GR APP'!B:B,'[29]completed audits GR APP'!B:B)</f>
        <v>1311</v>
      </c>
      <c r="V628" s="2">
        <v>1</v>
      </c>
      <c r="W628" s="2">
        <f>_xlfn.XLOOKUP(A628,'[29]KSD auditees'!A:A,'[29]KSD auditees'!A:A)</f>
        <v>1311</v>
      </c>
    </row>
    <row r="629" spans="1:23" ht="27" customHeight="1" x14ac:dyDescent="0.25">
      <c r="A629" s="104">
        <v>539</v>
      </c>
      <c r="B629" s="105" t="s">
        <v>1019</v>
      </c>
      <c r="C629" s="106" t="s">
        <v>323</v>
      </c>
      <c r="D629" s="107" t="s">
        <v>1</v>
      </c>
      <c r="E629" s="107"/>
      <c r="F629" s="89" t="s">
        <v>436</v>
      </c>
      <c r="G629" s="89" t="s">
        <v>437</v>
      </c>
      <c r="H629" s="89" t="s">
        <v>941</v>
      </c>
      <c r="I629" s="89" t="s">
        <v>1</v>
      </c>
      <c r="J629" s="89" t="s">
        <v>447</v>
      </c>
      <c r="K629" s="89" t="s">
        <v>1</v>
      </c>
      <c r="L629" s="108" t="s">
        <v>436</v>
      </c>
      <c r="M629" s="109">
        <v>45443</v>
      </c>
      <c r="N629" s="109">
        <v>45504</v>
      </c>
      <c r="O629" s="110" t="s">
        <v>453</v>
      </c>
      <c r="P629" s="2" t="str">
        <f>_xlfn.XLOOKUP(A629,'[29]completed audits GR APP'!B:B,'[29]completed audits GR APP'!E:E)</f>
        <v>Public entities</v>
      </c>
      <c r="Q629" s="111" t="s">
        <v>441</v>
      </c>
      <c r="R629" s="2">
        <f>COUNTIFS('[29]CM findings'!A:A,A629,'[29]CM findings'!H:H,116)</f>
        <v>0</v>
      </c>
      <c r="S629" s="2">
        <v>1</v>
      </c>
      <c r="T629" s="2">
        <f>_xlfn.XLOOKUP(A629,'[29]completed audits GR APP'!B:B,'[29]completed audits GR APP'!B:B)</f>
        <v>539</v>
      </c>
      <c r="V629" s="2">
        <v>1</v>
      </c>
      <c r="W629" s="2">
        <f>_xlfn.XLOOKUP(A629,'[29]KSD auditees'!A:A,'[29]KSD auditees'!A:A)</f>
        <v>539</v>
      </c>
    </row>
    <row r="630" spans="1:23" ht="27.75" customHeight="1" x14ac:dyDescent="0.25">
      <c r="A630" s="104">
        <v>2</v>
      </c>
      <c r="B630" s="105" t="s">
        <v>1020</v>
      </c>
      <c r="C630" s="106" t="s">
        <v>316</v>
      </c>
      <c r="D630" s="107" t="s">
        <v>1</v>
      </c>
      <c r="E630" s="107"/>
      <c r="F630" s="89" t="s">
        <v>436</v>
      </c>
      <c r="G630" s="89" t="s">
        <v>437</v>
      </c>
      <c r="H630" s="89" t="s">
        <v>1021</v>
      </c>
      <c r="I630" s="89" t="s">
        <v>1</v>
      </c>
      <c r="J630" s="89" t="s">
        <v>1517</v>
      </c>
      <c r="K630" s="89" t="s">
        <v>1</v>
      </c>
      <c r="L630" s="108" t="s">
        <v>436</v>
      </c>
      <c r="M630" s="109">
        <v>45443</v>
      </c>
      <c r="N630" s="109">
        <v>45504</v>
      </c>
      <c r="O630" s="110" t="s">
        <v>453</v>
      </c>
      <c r="P630" s="2" t="e">
        <f>_xlfn.XLOOKUP(A630,'[29]completed audits GR APP'!B:B,'[29]completed audits GR APP'!E:E)</f>
        <v>#N/A</v>
      </c>
      <c r="R630" s="2">
        <f>COUNTIFS('[29]CM findings'!A:A,A630,'[29]CM findings'!H:H,116)</f>
        <v>0</v>
      </c>
      <c r="T630" s="2" t="e">
        <f>_xlfn.XLOOKUP(A630,'[29]completed audits GR APP'!B:B,'[29]completed audits GR APP'!B:B)</f>
        <v>#N/A</v>
      </c>
      <c r="W630" s="2" t="e">
        <f>_xlfn.XLOOKUP(A630,'[29]KSD auditees'!A:A,'[29]KSD auditees'!A:A)</f>
        <v>#N/A</v>
      </c>
    </row>
    <row r="631" spans="1:23" ht="18" customHeight="1" x14ac:dyDescent="0.25">
      <c r="A631" s="104">
        <v>564</v>
      </c>
      <c r="B631" s="105" t="s">
        <v>1022</v>
      </c>
      <c r="C631" s="106" t="s">
        <v>502</v>
      </c>
      <c r="D631" s="107" t="s">
        <v>1</v>
      </c>
      <c r="E631" s="107"/>
      <c r="F631" s="89" t="s">
        <v>436</v>
      </c>
      <c r="G631" s="89" t="s">
        <v>1021</v>
      </c>
      <c r="H631" s="89" t="s">
        <v>1021</v>
      </c>
      <c r="I631" s="89" t="s">
        <v>1</v>
      </c>
      <c r="J631" s="89" t="s">
        <v>1</v>
      </c>
      <c r="K631" s="89" t="s">
        <v>1</v>
      </c>
      <c r="L631" s="108" t="s">
        <v>436</v>
      </c>
      <c r="M631" s="109" t="s">
        <v>1</v>
      </c>
      <c r="N631" s="109">
        <v>45504</v>
      </c>
      <c r="O631" s="110" t="s">
        <v>1</v>
      </c>
      <c r="P631" s="2" t="e">
        <f>_xlfn.XLOOKUP(A631,'[29]completed audits GR APP'!B:B,'[29]completed audits GR APP'!E:E)</f>
        <v>#N/A</v>
      </c>
      <c r="R631" s="2">
        <f>COUNTIFS('[29]CM findings'!A:A,A631,'[29]CM findings'!H:H,116)</f>
        <v>0</v>
      </c>
      <c r="T631" s="2" t="e">
        <f>_xlfn.XLOOKUP(A631,'[29]completed audits GR APP'!B:B,'[29]completed audits GR APP'!B:B)</f>
        <v>#N/A</v>
      </c>
      <c r="W631" s="2" t="e">
        <f>_xlfn.XLOOKUP(A631,'[29]KSD auditees'!A:A,'[29]KSD auditees'!A:A)</f>
        <v>#N/A</v>
      </c>
    </row>
    <row r="632" spans="1:23" ht="35.25" customHeight="1" x14ac:dyDescent="0.25">
      <c r="A632" s="104">
        <v>10</v>
      </c>
      <c r="B632" s="105" t="s">
        <v>1023</v>
      </c>
      <c r="C632" s="106" t="s">
        <v>326</v>
      </c>
      <c r="D632" s="107" t="s">
        <v>1</v>
      </c>
      <c r="E632" s="107"/>
      <c r="F632" s="89" t="s">
        <v>436</v>
      </c>
      <c r="G632" s="89" t="s">
        <v>1021</v>
      </c>
      <c r="H632" s="89" t="s">
        <v>1021</v>
      </c>
      <c r="I632" s="89" t="s">
        <v>662</v>
      </c>
      <c r="J632" s="89" t="s">
        <v>1</v>
      </c>
      <c r="K632" s="89" t="s">
        <v>1</v>
      </c>
      <c r="L632" s="108" t="s">
        <v>436</v>
      </c>
      <c r="M632" s="109">
        <v>45443</v>
      </c>
      <c r="N632" s="109">
        <v>45504</v>
      </c>
      <c r="O632" s="110" t="s">
        <v>453</v>
      </c>
      <c r="P632" s="2" t="str">
        <f>_xlfn.XLOOKUP(A632,'[29]completed audits GR APP'!B:B,'[29]completed audits GR APP'!E:E)</f>
        <v>Departments</v>
      </c>
      <c r="Q632" s="111" t="s">
        <v>441</v>
      </c>
      <c r="R632" s="2">
        <f>COUNTIFS('[29]CM findings'!A:A,A632,'[29]CM findings'!H:H,116)</f>
        <v>0</v>
      </c>
      <c r="S632" s="2">
        <v>1</v>
      </c>
      <c r="T632" s="2">
        <f>_xlfn.XLOOKUP(A632,'[29]completed audits GR APP'!B:B,'[29]completed audits GR APP'!B:B)</f>
        <v>10</v>
      </c>
      <c r="W632" s="2" t="e">
        <f>_xlfn.XLOOKUP(A632,'[29]KSD auditees'!A:A,'[29]KSD auditees'!A:A)</f>
        <v>#N/A</v>
      </c>
    </row>
    <row r="633" spans="1:23" ht="27.75" customHeight="1" x14ac:dyDescent="0.25">
      <c r="A633" s="104">
        <v>17</v>
      </c>
      <c r="B633" s="105" t="s">
        <v>1024</v>
      </c>
      <c r="C633" s="106" t="s">
        <v>316</v>
      </c>
      <c r="D633" s="107" t="s">
        <v>1</v>
      </c>
      <c r="E633" s="107"/>
      <c r="F633" s="89" t="s">
        <v>436</v>
      </c>
      <c r="G633" s="89" t="s">
        <v>437</v>
      </c>
      <c r="H633" s="89" t="s">
        <v>519</v>
      </c>
      <c r="I633" s="89" t="s">
        <v>1</v>
      </c>
      <c r="J633" s="89" t="s">
        <v>1517</v>
      </c>
      <c r="K633" s="89" t="s">
        <v>1</v>
      </c>
      <c r="L633" s="108" t="s">
        <v>436</v>
      </c>
      <c r="M633" s="109">
        <v>45443</v>
      </c>
      <c r="N633" s="109">
        <v>45504</v>
      </c>
      <c r="O633" s="110" t="s">
        <v>445</v>
      </c>
      <c r="P633" s="2" t="e">
        <f>_xlfn.XLOOKUP(A633,'[29]completed audits GR APP'!B:B,'[29]completed audits GR APP'!E:E)</f>
        <v>#N/A</v>
      </c>
      <c r="R633" s="2">
        <f>COUNTIFS('[29]CM findings'!A:A,A633,'[29]CM findings'!H:H,116)</f>
        <v>0</v>
      </c>
      <c r="T633" s="2" t="e">
        <f>_xlfn.XLOOKUP(A633,'[29]completed audits GR APP'!B:B,'[29]completed audits GR APP'!B:B)</f>
        <v>#N/A</v>
      </c>
      <c r="W633" s="2" t="e">
        <f>_xlfn.XLOOKUP(A633,'[29]KSD auditees'!A:A,'[29]KSD auditees'!A:A)</f>
        <v>#N/A</v>
      </c>
    </row>
    <row r="634" spans="1:23" ht="26.25" customHeight="1" x14ac:dyDescent="0.25">
      <c r="A634" s="104">
        <v>486</v>
      </c>
      <c r="B634" s="105" t="s">
        <v>1025</v>
      </c>
      <c r="C634" s="106" t="s">
        <v>326</v>
      </c>
      <c r="D634" s="107" t="s">
        <v>1</v>
      </c>
      <c r="E634" s="107"/>
      <c r="F634" s="89" t="s">
        <v>436</v>
      </c>
      <c r="G634" s="89" t="s">
        <v>1021</v>
      </c>
      <c r="H634" s="89" t="s">
        <v>1021</v>
      </c>
      <c r="I634" s="89" t="s">
        <v>465</v>
      </c>
      <c r="J634" s="89" t="s">
        <v>1</v>
      </c>
      <c r="K634" s="89" t="s">
        <v>1</v>
      </c>
      <c r="L634" s="108" t="s">
        <v>436</v>
      </c>
      <c r="M634" s="109">
        <v>45443</v>
      </c>
      <c r="N634" s="109">
        <v>45504</v>
      </c>
      <c r="O634" s="110" t="s">
        <v>445</v>
      </c>
      <c r="P634" s="2" t="str">
        <f>_xlfn.XLOOKUP(A634,'[29]completed audits GR APP'!B:B,'[29]completed audits GR APP'!E:E)</f>
        <v>Departments</v>
      </c>
      <c r="Q634" s="111" t="s">
        <v>441</v>
      </c>
      <c r="R634" s="2">
        <f>COUNTIFS('[29]CM findings'!A:A,A634,'[29]CM findings'!H:H,116)</f>
        <v>0</v>
      </c>
      <c r="S634" s="2">
        <v>1</v>
      </c>
      <c r="T634" s="2">
        <f>_xlfn.XLOOKUP(A634,'[29]completed audits GR APP'!B:B,'[29]completed audits GR APP'!B:B)</f>
        <v>486</v>
      </c>
      <c r="W634" s="2" t="e">
        <f>_xlfn.XLOOKUP(A634,'[29]KSD auditees'!A:A,'[29]KSD auditees'!A:A)</f>
        <v>#N/A</v>
      </c>
    </row>
    <row r="635" spans="1:23" ht="18.75" customHeight="1" x14ac:dyDescent="0.25">
      <c r="A635" s="104">
        <v>559</v>
      </c>
      <c r="B635" s="105" t="s">
        <v>1026</v>
      </c>
      <c r="C635" s="106" t="s">
        <v>450</v>
      </c>
      <c r="D635" s="107" t="s">
        <v>1</v>
      </c>
      <c r="E635" s="107"/>
      <c r="F635" s="89" t="s">
        <v>436</v>
      </c>
      <c r="G635" s="89" t="s">
        <v>1021</v>
      </c>
      <c r="H635" s="89" t="s">
        <v>1021</v>
      </c>
      <c r="I635" s="89" t="s">
        <v>1</v>
      </c>
      <c r="J635" s="89" t="s">
        <v>1</v>
      </c>
      <c r="K635" s="89" t="s">
        <v>1</v>
      </c>
      <c r="L635" s="108" t="s">
        <v>436</v>
      </c>
      <c r="M635" s="109" t="s">
        <v>1</v>
      </c>
      <c r="N635" s="109"/>
      <c r="O635" s="110" t="s">
        <v>1</v>
      </c>
      <c r="P635" s="2" t="str">
        <f>_xlfn.XLOOKUP(A635,'[29]completed audits GR APP'!B:B,'[29]completed audits GR APP'!E:E)</f>
        <v>Public entities</v>
      </c>
      <c r="Q635" s="2" t="s">
        <v>509</v>
      </c>
      <c r="R635" s="2">
        <f>COUNTIFS('[29]CM findings'!A:A,A635,'[29]CM findings'!H:H,116)</f>
        <v>0</v>
      </c>
      <c r="S635" s="2">
        <v>1</v>
      </c>
      <c r="T635" s="2">
        <f>_xlfn.XLOOKUP(A635,'[29]completed audits GR APP'!B:B,'[29]completed audits GR APP'!B:B)</f>
        <v>559</v>
      </c>
      <c r="W635" s="2" t="e">
        <f>_xlfn.XLOOKUP(A635,'[29]KSD auditees'!A:A,'[29]KSD auditees'!A:A)</f>
        <v>#N/A</v>
      </c>
    </row>
    <row r="636" spans="1:23" ht="26.25" customHeight="1" x14ac:dyDescent="0.25">
      <c r="A636" s="104">
        <v>1012</v>
      </c>
      <c r="B636" s="105" t="s">
        <v>395</v>
      </c>
      <c r="C636" s="106" t="s">
        <v>326</v>
      </c>
      <c r="D636" s="107" t="s">
        <v>1</v>
      </c>
      <c r="E636" s="107"/>
      <c r="F636" s="89" t="s">
        <v>436</v>
      </c>
      <c r="G636" s="89" t="s">
        <v>1021</v>
      </c>
      <c r="H636" s="89" t="s">
        <v>1021</v>
      </c>
      <c r="I636" s="89" t="s">
        <v>209</v>
      </c>
      <c r="J636" s="89" t="s">
        <v>1</v>
      </c>
      <c r="K636" s="89" t="s">
        <v>1</v>
      </c>
      <c r="L636" s="108" t="s">
        <v>436</v>
      </c>
      <c r="M636" s="109">
        <v>45443</v>
      </c>
      <c r="N636" s="109">
        <v>45504</v>
      </c>
      <c r="O636" s="110" t="s">
        <v>453</v>
      </c>
      <c r="P636" s="2" t="str">
        <f>_xlfn.XLOOKUP(A636,'[29]completed audits GR APP'!B:B,'[29]completed audits GR APP'!E:E)</f>
        <v>Departments</v>
      </c>
      <c r="Q636" s="111" t="s">
        <v>441</v>
      </c>
      <c r="R636" s="2">
        <f>COUNTIFS('[29]CM findings'!A:A,A636,'[29]CM findings'!H:H,116)</f>
        <v>0</v>
      </c>
      <c r="S636" s="2">
        <v>1</v>
      </c>
      <c r="T636" s="2">
        <f>_xlfn.XLOOKUP(A636,'[29]completed audits GR APP'!B:B,'[29]completed audits GR APP'!B:B)</f>
        <v>1012</v>
      </c>
      <c r="V636" s="2">
        <v>1</v>
      </c>
      <c r="W636" s="2">
        <f>_xlfn.XLOOKUP(A636,'[29]KSD auditees'!A:A,'[29]KSD auditees'!A:A)</f>
        <v>1012</v>
      </c>
    </row>
    <row r="637" spans="1:23" ht="27.75" customHeight="1" x14ac:dyDescent="0.25">
      <c r="A637" s="104">
        <v>1543</v>
      </c>
      <c r="B637" s="105" t="s">
        <v>1027</v>
      </c>
      <c r="C637" s="106" t="s">
        <v>326</v>
      </c>
      <c r="D637" s="107" t="s">
        <v>1</v>
      </c>
      <c r="E637" s="107"/>
      <c r="F637" s="89" t="s">
        <v>436</v>
      </c>
      <c r="G637" s="89" t="s">
        <v>1021</v>
      </c>
      <c r="H637" s="89" t="s">
        <v>1021</v>
      </c>
      <c r="I637" s="89" t="s">
        <v>1529</v>
      </c>
      <c r="J637" s="89" t="s">
        <v>1</v>
      </c>
      <c r="K637" s="89" t="s">
        <v>1</v>
      </c>
      <c r="L637" s="108" t="s">
        <v>436</v>
      </c>
      <c r="M637" s="109">
        <v>45443</v>
      </c>
      <c r="N637" s="109">
        <v>45504</v>
      </c>
      <c r="O637" s="110" t="s">
        <v>453</v>
      </c>
      <c r="P637" s="2" t="str">
        <f>_xlfn.XLOOKUP(A637,'[29]completed audits GR APP'!B:B,'[29]completed audits GR APP'!E:E)</f>
        <v>Departments</v>
      </c>
      <c r="Q637" s="111" t="s">
        <v>441</v>
      </c>
      <c r="R637" s="2">
        <f>COUNTIFS('[29]CM findings'!A:A,A637,'[29]CM findings'!H:H,116)</f>
        <v>0</v>
      </c>
      <c r="S637" s="2">
        <v>1</v>
      </c>
      <c r="T637" s="2">
        <f>_xlfn.XLOOKUP(A637,'[29]completed audits GR APP'!B:B,'[29]completed audits GR APP'!B:B)</f>
        <v>1543</v>
      </c>
      <c r="W637" s="2" t="e">
        <f>_xlfn.XLOOKUP(A637,'[29]KSD auditees'!A:A,'[29]KSD auditees'!A:A)</f>
        <v>#N/A</v>
      </c>
    </row>
    <row r="638" spans="1:23" ht="27" customHeight="1" x14ac:dyDescent="0.25">
      <c r="A638" s="104">
        <v>63</v>
      </c>
      <c r="B638" s="105" t="s">
        <v>1028</v>
      </c>
      <c r="C638" s="106" t="s">
        <v>316</v>
      </c>
      <c r="D638" s="107" t="s">
        <v>1</v>
      </c>
      <c r="E638" s="107"/>
      <c r="F638" s="89" t="s">
        <v>436</v>
      </c>
      <c r="G638" s="89" t="s">
        <v>437</v>
      </c>
      <c r="H638" s="89" t="s">
        <v>519</v>
      </c>
      <c r="I638" s="89" t="s">
        <v>1</v>
      </c>
      <c r="J638" s="89" t="s">
        <v>1517</v>
      </c>
      <c r="K638" s="89" t="s">
        <v>1</v>
      </c>
      <c r="L638" s="108" t="s">
        <v>436</v>
      </c>
      <c r="M638" s="109">
        <v>45443</v>
      </c>
      <c r="N638" s="109">
        <v>45504</v>
      </c>
      <c r="O638" s="110" t="s">
        <v>445</v>
      </c>
      <c r="P638" s="2" t="e">
        <f>_xlfn.XLOOKUP(A638,'[29]completed audits GR APP'!B:B,'[29]completed audits GR APP'!E:E)</f>
        <v>#N/A</v>
      </c>
      <c r="R638" s="2">
        <f>COUNTIFS('[29]CM findings'!A:A,A638,'[29]CM findings'!H:H,116)</f>
        <v>0</v>
      </c>
      <c r="T638" s="2" t="e">
        <f>_xlfn.XLOOKUP(A638,'[29]completed audits GR APP'!B:B,'[29]completed audits GR APP'!B:B)</f>
        <v>#N/A</v>
      </c>
      <c r="W638" s="2" t="e">
        <f>_xlfn.XLOOKUP(A638,'[29]KSD auditees'!A:A,'[29]KSD auditees'!A:A)</f>
        <v>#N/A</v>
      </c>
    </row>
    <row r="639" spans="1:23" ht="18.75" customHeight="1" x14ac:dyDescent="0.25">
      <c r="A639" s="104">
        <v>1472</v>
      </c>
      <c r="B639" s="105" t="s">
        <v>1029</v>
      </c>
      <c r="C639" s="106" t="s">
        <v>352</v>
      </c>
      <c r="D639" s="107" t="s">
        <v>1</v>
      </c>
      <c r="E639" s="107"/>
      <c r="F639" s="89" t="s">
        <v>436</v>
      </c>
      <c r="G639" s="89" t="s">
        <v>1021</v>
      </c>
      <c r="H639" s="89" t="s">
        <v>1021</v>
      </c>
      <c r="I639" s="89" t="s">
        <v>1</v>
      </c>
      <c r="J639" s="89" t="s">
        <v>1</v>
      </c>
      <c r="K639" s="89" t="s">
        <v>1</v>
      </c>
      <c r="L639" s="108" t="s">
        <v>436</v>
      </c>
      <c r="M639" s="109">
        <v>45443</v>
      </c>
      <c r="N639" s="109">
        <v>45504</v>
      </c>
      <c r="O639" s="110" t="s">
        <v>26</v>
      </c>
      <c r="P639" s="2" t="e">
        <f>_xlfn.XLOOKUP(A639,'[29]completed audits GR APP'!B:B,'[29]completed audits GR APP'!E:E)</f>
        <v>#N/A</v>
      </c>
      <c r="R639" s="2">
        <f>COUNTIFS('[29]CM findings'!A:A,A639,'[29]CM findings'!H:H,116)</f>
        <v>0</v>
      </c>
      <c r="T639" s="2" t="e">
        <f>_xlfn.XLOOKUP(A639,'[29]completed audits GR APP'!B:B,'[29]completed audits GR APP'!B:B)</f>
        <v>#N/A</v>
      </c>
      <c r="W639" s="2" t="e">
        <f>_xlfn.XLOOKUP(A639,'[29]KSD auditees'!A:A,'[29]KSD auditees'!A:A)</f>
        <v>#N/A</v>
      </c>
    </row>
    <row r="640" spans="1:23" ht="27" customHeight="1" x14ac:dyDescent="0.25">
      <c r="A640" s="104">
        <v>1542</v>
      </c>
      <c r="B640" s="105" t="s">
        <v>1030</v>
      </c>
      <c r="C640" s="106" t="s">
        <v>326</v>
      </c>
      <c r="D640" s="107" t="s">
        <v>1</v>
      </c>
      <c r="E640" s="107"/>
      <c r="F640" s="89" t="s">
        <v>436</v>
      </c>
      <c r="G640" s="89" t="s">
        <v>1021</v>
      </c>
      <c r="H640" s="89" t="s">
        <v>1021</v>
      </c>
      <c r="I640" s="89" t="s">
        <v>534</v>
      </c>
      <c r="J640" s="89" t="s">
        <v>1</v>
      </c>
      <c r="K640" s="89" t="s">
        <v>1</v>
      </c>
      <c r="L640" s="108" t="s">
        <v>436</v>
      </c>
      <c r="M640" s="109">
        <v>45443</v>
      </c>
      <c r="N640" s="109">
        <v>45504</v>
      </c>
      <c r="O640" s="110" t="s">
        <v>453</v>
      </c>
      <c r="P640" s="2" t="str">
        <f>_xlfn.XLOOKUP(A640,'[29]completed audits GR APP'!B:B,'[29]completed audits GR APP'!E:E)</f>
        <v>Departments</v>
      </c>
      <c r="Q640" s="111" t="s">
        <v>441</v>
      </c>
      <c r="R640" s="2">
        <f>COUNTIFS('[29]CM findings'!A:A,A640,'[29]CM findings'!H:H,116)</f>
        <v>0</v>
      </c>
      <c r="S640" s="2">
        <v>1</v>
      </c>
      <c r="T640" s="2">
        <f>_xlfn.XLOOKUP(A640,'[29]completed audits GR APP'!B:B,'[29]completed audits GR APP'!B:B)</f>
        <v>1542</v>
      </c>
      <c r="V640" s="2">
        <v>1</v>
      </c>
      <c r="W640" s="2">
        <f>_xlfn.XLOOKUP(A640,'[29]KSD auditees'!A:A,'[29]KSD auditees'!A:A)</f>
        <v>1542</v>
      </c>
    </row>
    <row r="641" spans="1:23" ht="18.75" customHeight="1" x14ac:dyDescent="0.25">
      <c r="A641" s="104">
        <v>118</v>
      </c>
      <c r="B641" s="105" t="s">
        <v>387</v>
      </c>
      <c r="C641" s="106" t="s">
        <v>326</v>
      </c>
      <c r="D641" s="107" t="s">
        <v>1</v>
      </c>
      <c r="E641" s="107"/>
      <c r="F641" s="89" t="s">
        <v>436</v>
      </c>
      <c r="G641" s="89" t="s">
        <v>1021</v>
      </c>
      <c r="H641" s="89" t="s">
        <v>1021</v>
      </c>
      <c r="I641" s="89" t="s">
        <v>28</v>
      </c>
      <c r="J641" s="89" t="s">
        <v>1</v>
      </c>
      <c r="K641" s="89" t="s">
        <v>1</v>
      </c>
      <c r="L641" s="108" t="s">
        <v>436</v>
      </c>
      <c r="M641" s="109">
        <v>45443</v>
      </c>
      <c r="N641" s="109">
        <v>45504</v>
      </c>
      <c r="O641" s="110" t="s">
        <v>26</v>
      </c>
      <c r="P641" s="2" t="str">
        <f>_xlfn.XLOOKUP(A641,'[29]completed audits GR APP'!B:B,'[29]completed audits GR APP'!E:E)</f>
        <v>Departments</v>
      </c>
      <c r="Q641" s="111" t="s">
        <v>441</v>
      </c>
      <c r="R641" s="2">
        <f>COUNTIFS('[29]CM findings'!A:A,A641,'[29]CM findings'!H:H,116)</f>
        <v>0</v>
      </c>
      <c r="S641" s="2">
        <v>1</v>
      </c>
      <c r="T641" s="2">
        <f>_xlfn.XLOOKUP(A641,'[29]completed audits GR APP'!B:B,'[29]completed audits GR APP'!B:B)</f>
        <v>118</v>
      </c>
      <c r="V641" s="2">
        <v>1</v>
      </c>
      <c r="W641" s="2">
        <f>_xlfn.XLOOKUP(A641,'[29]KSD auditees'!A:A,'[29]KSD auditees'!A:A)</f>
        <v>118</v>
      </c>
    </row>
    <row r="642" spans="1:23" ht="27.75" customHeight="1" x14ac:dyDescent="0.25">
      <c r="A642" s="104">
        <v>140</v>
      </c>
      <c r="B642" s="105" t="s">
        <v>1031</v>
      </c>
      <c r="C642" s="106" t="s">
        <v>316</v>
      </c>
      <c r="D642" s="107" t="s">
        <v>1</v>
      </c>
      <c r="E642" s="107"/>
      <c r="F642" s="89" t="s">
        <v>436</v>
      </c>
      <c r="G642" s="89" t="s">
        <v>437</v>
      </c>
      <c r="H642" s="89" t="s">
        <v>1021</v>
      </c>
      <c r="I642" s="89" t="s">
        <v>1</v>
      </c>
      <c r="J642" s="89" t="s">
        <v>1517</v>
      </c>
      <c r="K642" s="89" t="s">
        <v>1</v>
      </c>
      <c r="L642" s="108" t="s">
        <v>436</v>
      </c>
      <c r="M642" s="109">
        <v>45443</v>
      </c>
      <c r="N642" s="109">
        <v>45504</v>
      </c>
      <c r="O642" s="110" t="s">
        <v>445</v>
      </c>
      <c r="P642" s="2" t="e">
        <f>_xlfn.XLOOKUP(A642,'[29]completed audits GR APP'!B:B,'[29]completed audits GR APP'!E:E)</f>
        <v>#N/A</v>
      </c>
      <c r="R642" s="2">
        <f>COUNTIFS('[29]CM findings'!A:A,A642,'[29]CM findings'!H:H,116)</f>
        <v>0</v>
      </c>
      <c r="T642" s="2" t="e">
        <f>_xlfn.XLOOKUP(A642,'[29]completed audits GR APP'!B:B,'[29]completed audits GR APP'!B:B)</f>
        <v>#N/A</v>
      </c>
      <c r="W642" s="2" t="e">
        <f>_xlfn.XLOOKUP(A642,'[29]KSD auditees'!A:A,'[29]KSD auditees'!A:A)</f>
        <v>#N/A</v>
      </c>
    </row>
    <row r="643" spans="1:23" ht="27" customHeight="1" x14ac:dyDescent="0.25">
      <c r="A643" s="104">
        <v>141</v>
      </c>
      <c r="B643" s="105" t="s">
        <v>1032</v>
      </c>
      <c r="C643" s="106" t="s">
        <v>316</v>
      </c>
      <c r="D643" s="107" t="s">
        <v>1</v>
      </c>
      <c r="E643" s="107"/>
      <c r="F643" s="89" t="s">
        <v>436</v>
      </c>
      <c r="G643" s="89" t="s">
        <v>437</v>
      </c>
      <c r="H643" s="89" t="s">
        <v>1021</v>
      </c>
      <c r="I643" s="89" t="s">
        <v>1</v>
      </c>
      <c r="J643" s="89" t="s">
        <v>1517</v>
      </c>
      <c r="K643" s="89" t="s">
        <v>1</v>
      </c>
      <c r="L643" s="108" t="s">
        <v>436</v>
      </c>
      <c r="M643" s="109">
        <v>45443</v>
      </c>
      <c r="N643" s="109">
        <v>45504</v>
      </c>
      <c r="O643" s="110" t="s">
        <v>445</v>
      </c>
      <c r="P643" s="2" t="e">
        <f>_xlfn.XLOOKUP(A643,'[29]completed audits GR APP'!B:B,'[29]completed audits GR APP'!E:E)</f>
        <v>#N/A</v>
      </c>
      <c r="R643" s="2">
        <f>COUNTIFS('[29]CM findings'!A:A,A643,'[29]CM findings'!H:H,116)</f>
        <v>0</v>
      </c>
      <c r="T643" s="2" t="e">
        <f>_xlfn.XLOOKUP(A643,'[29]completed audits GR APP'!B:B,'[29]completed audits GR APP'!B:B)</f>
        <v>#N/A</v>
      </c>
      <c r="W643" s="2" t="e">
        <f>_xlfn.XLOOKUP(A643,'[29]KSD auditees'!A:A,'[29]KSD auditees'!A:A)</f>
        <v>#N/A</v>
      </c>
    </row>
    <row r="644" spans="1:23" ht="27" customHeight="1" x14ac:dyDescent="0.25">
      <c r="A644" s="104">
        <v>1177</v>
      </c>
      <c r="B644" s="105" t="s">
        <v>1033</v>
      </c>
      <c r="C644" s="106" t="s">
        <v>316</v>
      </c>
      <c r="D644" s="107" t="s">
        <v>1</v>
      </c>
      <c r="E644" s="107"/>
      <c r="F644" s="89" t="s">
        <v>436</v>
      </c>
      <c r="G644" s="89" t="s">
        <v>437</v>
      </c>
      <c r="H644" s="89" t="s">
        <v>1021</v>
      </c>
      <c r="I644" s="89" t="s">
        <v>1</v>
      </c>
      <c r="J644" s="89" t="s">
        <v>1517</v>
      </c>
      <c r="K644" s="89" t="s">
        <v>1</v>
      </c>
      <c r="L644" s="108" t="s">
        <v>436</v>
      </c>
      <c r="M644" s="109">
        <v>45443</v>
      </c>
      <c r="N644" s="109">
        <v>45504</v>
      </c>
      <c r="O644" s="110" t="s">
        <v>453</v>
      </c>
      <c r="P644" s="2" t="str">
        <f>_xlfn.XLOOKUP(A644,'[29]completed audits GR APP'!B:B,'[29]completed audits GR APP'!E:E)</f>
        <v>Public entities</v>
      </c>
      <c r="Q644" s="111" t="s">
        <v>441</v>
      </c>
      <c r="R644" s="2">
        <f>COUNTIFS('[29]CM findings'!A:A,A644,'[29]CM findings'!H:H,116)</f>
        <v>0</v>
      </c>
      <c r="S644" s="2">
        <v>1</v>
      </c>
      <c r="T644" s="2">
        <f>_xlfn.XLOOKUP(A644,'[29]completed audits GR APP'!B:B,'[29]completed audits GR APP'!B:B)</f>
        <v>1177</v>
      </c>
      <c r="V644" s="2">
        <v>1</v>
      </c>
      <c r="W644" s="2">
        <f>_xlfn.XLOOKUP(A644,'[29]KSD auditees'!A:A,'[29]KSD auditees'!A:A)</f>
        <v>1177</v>
      </c>
    </row>
    <row r="645" spans="1:23" ht="18.75" customHeight="1" x14ac:dyDescent="0.25">
      <c r="A645" s="104">
        <v>983</v>
      </c>
      <c r="B645" s="105" t="s">
        <v>1034</v>
      </c>
      <c r="C645" s="106" t="s">
        <v>450</v>
      </c>
      <c r="D645" s="107" t="s">
        <v>1</v>
      </c>
      <c r="E645" s="107"/>
      <c r="F645" s="89" t="s">
        <v>436</v>
      </c>
      <c r="G645" s="89" t="s">
        <v>1021</v>
      </c>
      <c r="H645" s="89" t="s">
        <v>1021</v>
      </c>
      <c r="I645" s="89" t="s">
        <v>1</v>
      </c>
      <c r="J645" s="89" t="s">
        <v>1</v>
      </c>
      <c r="K645" s="89" t="s">
        <v>1</v>
      </c>
      <c r="L645" s="108" t="s">
        <v>436</v>
      </c>
      <c r="M645" s="109">
        <v>45443</v>
      </c>
      <c r="N645" s="109">
        <v>45504</v>
      </c>
      <c r="O645" s="110" t="s">
        <v>94</v>
      </c>
      <c r="P645" s="2" t="str">
        <f>_xlfn.XLOOKUP(A645,'[29]completed audits GR APP'!B:B,'[29]completed audits GR APP'!E:E)</f>
        <v>Public entities</v>
      </c>
      <c r="Q645" s="111" t="s">
        <v>441</v>
      </c>
      <c r="R645" s="2">
        <f>COUNTIFS('[29]CM findings'!A:A,A645,'[29]CM findings'!H:H,116)</f>
        <v>0</v>
      </c>
      <c r="S645" s="2">
        <v>1</v>
      </c>
      <c r="T645" s="2">
        <f>_xlfn.XLOOKUP(A645,'[29]completed audits GR APP'!B:B,'[29]completed audits GR APP'!B:B)</f>
        <v>983</v>
      </c>
      <c r="W645" s="2" t="e">
        <f>_xlfn.XLOOKUP(A645,'[29]KSD auditees'!A:A,'[29]KSD auditees'!A:A)</f>
        <v>#N/A</v>
      </c>
    </row>
    <row r="646" spans="1:23" ht="18.75" customHeight="1" x14ac:dyDescent="0.25">
      <c r="A646" s="104">
        <v>1031</v>
      </c>
      <c r="B646" s="105" t="s">
        <v>1035</v>
      </c>
      <c r="C646" s="106" t="s">
        <v>450</v>
      </c>
      <c r="D646" s="107" t="s">
        <v>1</v>
      </c>
      <c r="E646" s="107"/>
      <c r="F646" s="89" t="s">
        <v>436</v>
      </c>
      <c r="G646" s="89" t="s">
        <v>1021</v>
      </c>
      <c r="H646" s="89" t="s">
        <v>1021</v>
      </c>
      <c r="I646" s="89" t="s">
        <v>1</v>
      </c>
      <c r="J646" s="89" t="s">
        <v>1</v>
      </c>
      <c r="K646" s="89" t="s">
        <v>1</v>
      </c>
      <c r="L646" s="108" t="s">
        <v>436</v>
      </c>
      <c r="M646" s="109">
        <v>45443</v>
      </c>
      <c r="N646" s="109">
        <v>45504</v>
      </c>
      <c r="O646" s="110" t="s">
        <v>94</v>
      </c>
      <c r="P646" s="2" t="str">
        <f>_xlfn.XLOOKUP(A646,'[29]completed audits GR APP'!B:B,'[29]completed audits GR APP'!E:E)</f>
        <v>Public entities</v>
      </c>
      <c r="Q646" s="111" t="s">
        <v>441</v>
      </c>
      <c r="R646" s="2">
        <f>COUNTIFS('[29]CM findings'!A:A,A646,'[29]CM findings'!H:H,116)</f>
        <v>0</v>
      </c>
      <c r="S646" s="2">
        <v>1</v>
      </c>
      <c r="T646" s="2">
        <f>_xlfn.XLOOKUP(A646,'[29]completed audits GR APP'!B:B,'[29]completed audits GR APP'!B:B)</f>
        <v>1031</v>
      </c>
      <c r="W646" s="2" t="e">
        <f>_xlfn.XLOOKUP(A646,'[29]KSD auditees'!A:A,'[29]KSD auditees'!A:A)</f>
        <v>#N/A</v>
      </c>
    </row>
    <row r="647" spans="1:23" ht="26.25" customHeight="1" x14ac:dyDescent="0.25">
      <c r="A647" s="104">
        <v>182</v>
      </c>
      <c r="B647" s="105" t="s">
        <v>347</v>
      </c>
      <c r="C647" s="106" t="s">
        <v>326</v>
      </c>
      <c r="D647" s="107" t="s">
        <v>1</v>
      </c>
      <c r="E647" s="107"/>
      <c r="F647" s="89" t="s">
        <v>436</v>
      </c>
      <c r="G647" s="89" t="s">
        <v>1021</v>
      </c>
      <c r="H647" s="89" t="s">
        <v>1021</v>
      </c>
      <c r="I647" s="89" t="s">
        <v>151</v>
      </c>
      <c r="J647" s="89" t="s">
        <v>1</v>
      </c>
      <c r="K647" s="89" t="s">
        <v>1</v>
      </c>
      <c r="L647" s="108" t="s">
        <v>436</v>
      </c>
      <c r="M647" s="109">
        <v>45443</v>
      </c>
      <c r="N647" s="109">
        <v>45504</v>
      </c>
      <c r="O647" s="110" t="s">
        <v>453</v>
      </c>
      <c r="P647" s="2" t="str">
        <f>_xlfn.XLOOKUP(A647,'[29]completed audits GR APP'!B:B,'[29]completed audits GR APP'!E:E)</f>
        <v>Departments</v>
      </c>
      <c r="Q647" s="111" t="s">
        <v>441</v>
      </c>
      <c r="R647" s="2">
        <f>COUNTIFS('[29]CM findings'!A:A,A647,'[29]CM findings'!H:H,116)</f>
        <v>0</v>
      </c>
      <c r="S647" s="2">
        <v>1</v>
      </c>
      <c r="T647" s="2">
        <f>_xlfn.XLOOKUP(A647,'[29]completed audits GR APP'!B:B,'[29]completed audits GR APP'!B:B)</f>
        <v>182</v>
      </c>
      <c r="V647" s="2">
        <v>1</v>
      </c>
      <c r="W647" s="2">
        <f>_xlfn.XLOOKUP(A647,'[29]KSD auditees'!A:A,'[29]KSD auditees'!A:A)</f>
        <v>182</v>
      </c>
    </row>
    <row r="648" spans="1:23" ht="27.75" customHeight="1" x14ac:dyDescent="0.25">
      <c r="A648" s="104">
        <v>1009</v>
      </c>
      <c r="B648" s="105" t="s">
        <v>1036</v>
      </c>
      <c r="C648" s="106" t="s">
        <v>326</v>
      </c>
      <c r="D648" s="107" t="s">
        <v>1</v>
      </c>
      <c r="E648" s="107"/>
      <c r="F648" s="89" t="s">
        <v>436</v>
      </c>
      <c r="G648" s="89" t="s">
        <v>1021</v>
      </c>
      <c r="H648" s="89" t="s">
        <v>1021</v>
      </c>
      <c r="I648" s="89" t="s">
        <v>1529</v>
      </c>
      <c r="J648" s="89" t="s">
        <v>1</v>
      </c>
      <c r="K648" s="89" t="s">
        <v>1</v>
      </c>
      <c r="L648" s="108" t="s">
        <v>436</v>
      </c>
      <c r="M648" s="109">
        <v>45443</v>
      </c>
      <c r="N648" s="109">
        <v>45504</v>
      </c>
      <c r="O648" s="110" t="s">
        <v>453</v>
      </c>
      <c r="P648" s="2" t="str">
        <f>_xlfn.XLOOKUP(A648,'[29]completed audits GR APP'!B:B,'[29]completed audits GR APP'!E:E)</f>
        <v>Departments</v>
      </c>
      <c r="Q648" s="111" t="s">
        <v>441</v>
      </c>
      <c r="R648" s="2">
        <f>COUNTIFS('[29]CM findings'!A:A,A648,'[29]CM findings'!H:H,116)</f>
        <v>0</v>
      </c>
      <c r="S648" s="2">
        <v>1</v>
      </c>
      <c r="T648" s="2">
        <f>_xlfn.XLOOKUP(A648,'[29]completed audits GR APP'!B:B,'[29]completed audits GR APP'!B:B)</f>
        <v>1009</v>
      </c>
      <c r="V648" s="2">
        <v>1</v>
      </c>
      <c r="W648" s="2">
        <f>_xlfn.XLOOKUP(A648,'[29]KSD auditees'!A:A,'[29]KSD auditees'!A:A)</f>
        <v>1009</v>
      </c>
    </row>
    <row r="649" spans="1:23" ht="27" customHeight="1" x14ac:dyDescent="0.25">
      <c r="A649" s="104">
        <v>142</v>
      </c>
      <c r="B649" s="105" t="s">
        <v>1037</v>
      </c>
      <c r="C649" s="106" t="s">
        <v>316</v>
      </c>
      <c r="D649" s="107" t="s">
        <v>1</v>
      </c>
      <c r="E649" s="107"/>
      <c r="F649" s="89" t="s">
        <v>436</v>
      </c>
      <c r="G649" s="89" t="s">
        <v>437</v>
      </c>
      <c r="H649" s="89" t="s">
        <v>1021</v>
      </c>
      <c r="I649" s="89" t="s">
        <v>1</v>
      </c>
      <c r="J649" s="89" t="s">
        <v>1517</v>
      </c>
      <c r="K649" s="89" t="s">
        <v>1</v>
      </c>
      <c r="L649" s="108" t="s">
        <v>436</v>
      </c>
      <c r="M649" s="109">
        <v>45443</v>
      </c>
      <c r="N649" s="109">
        <v>45504</v>
      </c>
      <c r="O649" s="110" t="s">
        <v>445</v>
      </c>
      <c r="P649" s="2" t="e">
        <f>_xlfn.XLOOKUP(A649,'[29]completed audits GR APP'!B:B,'[29]completed audits GR APP'!E:E)</f>
        <v>#N/A</v>
      </c>
      <c r="R649" s="2">
        <f>COUNTIFS('[29]CM findings'!A:A,A649,'[29]CM findings'!H:H,116)</f>
        <v>0</v>
      </c>
      <c r="T649" s="2" t="e">
        <f>_xlfn.XLOOKUP(A649,'[29]completed audits GR APP'!B:B,'[29]completed audits GR APP'!B:B)</f>
        <v>#N/A</v>
      </c>
      <c r="W649" s="2" t="e">
        <f>_xlfn.XLOOKUP(A649,'[29]KSD auditees'!A:A,'[29]KSD auditees'!A:A)</f>
        <v>#N/A</v>
      </c>
    </row>
    <row r="650" spans="1:23" ht="27" customHeight="1" x14ac:dyDescent="0.25">
      <c r="A650" s="104">
        <v>1023</v>
      </c>
      <c r="B650" s="105" t="s">
        <v>1038</v>
      </c>
      <c r="C650" s="106" t="s">
        <v>450</v>
      </c>
      <c r="D650" s="107" t="s">
        <v>1</v>
      </c>
      <c r="E650" s="107"/>
      <c r="F650" s="89" t="s">
        <v>436</v>
      </c>
      <c r="G650" s="89" t="s">
        <v>1021</v>
      </c>
      <c r="H650" s="89" t="s">
        <v>1021</v>
      </c>
      <c r="I650" s="89" t="s">
        <v>1</v>
      </c>
      <c r="J650" s="89" t="s">
        <v>1</v>
      </c>
      <c r="K650" s="89" t="s">
        <v>1</v>
      </c>
      <c r="L650" s="108" t="s">
        <v>436</v>
      </c>
      <c r="M650" s="109">
        <v>45443</v>
      </c>
      <c r="N650" s="109">
        <v>45504</v>
      </c>
      <c r="O650" s="110" t="s">
        <v>445</v>
      </c>
      <c r="P650" s="2" t="e">
        <f>_xlfn.XLOOKUP(A650,'[29]completed audits GR APP'!B:B,'[29]completed audits GR APP'!E:E)</f>
        <v>#N/A</v>
      </c>
      <c r="R650" s="2">
        <f>COUNTIFS('[29]CM findings'!A:A,A650,'[29]CM findings'!H:H,116)</f>
        <v>0</v>
      </c>
      <c r="T650" s="2" t="e">
        <f>_xlfn.XLOOKUP(A650,'[29]completed audits GR APP'!B:B,'[29]completed audits GR APP'!B:B)</f>
        <v>#N/A</v>
      </c>
      <c r="W650" s="2" t="e">
        <f>_xlfn.XLOOKUP(A650,'[29]KSD auditees'!A:A,'[29]KSD auditees'!A:A)</f>
        <v>#N/A</v>
      </c>
    </row>
    <row r="651" spans="1:23" ht="18" customHeight="1" x14ac:dyDescent="0.25">
      <c r="A651" s="104">
        <v>1473</v>
      </c>
      <c r="B651" s="105" t="s">
        <v>1039</v>
      </c>
      <c r="C651" s="106" t="s">
        <v>352</v>
      </c>
      <c r="D651" s="107" t="s">
        <v>1</v>
      </c>
      <c r="E651" s="107"/>
      <c r="F651" s="89" t="s">
        <v>436</v>
      </c>
      <c r="G651" s="89" t="s">
        <v>1021</v>
      </c>
      <c r="H651" s="89" t="s">
        <v>1021</v>
      </c>
      <c r="I651" s="89" t="s">
        <v>1</v>
      </c>
      <c r="J651" s="89" t="s">
        <v>1</v>
      </c>
      <c r="K651" s="89" t="s">
        <v>1</v>
      </c>
      <c r="L651" s="108" t="s">
        <v>436</v>
      </c>
      <c r="M651" s="109">
        <v>45443</v>
      </c>
      <c r="N651" s="109">
        <v>45504</v>
      </c>
      <c r="O651" s="110" t="s">
        <v>26</v>
      </c>
      <c r="P651" s="2" t="e">
        <f>_xlfn.XLOOKUP(A651,'[29]completed audits GR APP'!B:B,'[29]completed audits GR APP'!E:E)</f>
        <v>#N/A</v>
      </c>
      <c r="R651" s="2">
        <f>COUNTIFS('[29]CM findings'!A:A,A651,'[29]CM findings'!H:H,116)</f>
        <v>0</v>
      </c>
      <c r="T651" s="2" t="e">
        <f>_xlfn.XLOOKUP(A651,'[29]completed audits GR APP'!B:B,'[29]completed audits GR APP'!B:B)</f>
        <v>#N/A</v>
      </c>
      <c r="W651" s="2" t="e">
        <f>_xlfn.XLOOKUP(A651,'[29]KSD auditees'!A:A,'[29]KSD auditees'!A:A)</f>
        <v>#N/A</v>
      </c>
    </row>
    <row r="652" spans="1:23" ht="27.75" customHeight="1" x14ac:dyDescent="0.25">
      <c r="A652" s="104">
        <v>1377</v>
      </c>
      <c r="B652" s="105" t="s">
        <v>1040</v>
      </c>
      <c r="C652" s="106" t="s">
        <v>316</v>
      </c>
      <c r="D652" s="107" t="s">
        <v>1</v>
      </c>
      <c r="E652" s="107"/>
      <c r="F652" s="89" t="s">
        <v>436</v>
      </c>
      <c r="G652" s="89" t="s">
        <v>437</v>
      </c>
      <c r="H652" s="89" t="s">
        <v>1021</v>
      </c>
      <c r="I652" s="89" t="s">
        <v>1</v>
      </c>
      <c r="J652" s="89" t="s">
        <v>1517</v>
      </c>
      <c r="K652" s="89" t="s">
        <v>1</v>
      </c>
      <c r="L652" s="108" t="s">
        <v>436</v>
      </c>
      <c r="M652" s="109">
        <v>45443</v>
      </c>
      <c r="N652" s="109">
        <v>45504</v>
      </c>
      <c r="O652" s="110" t="s">
        <v>445</v>
      </c>
      <c r="P652" s="2" t="e">
        <f>_xlfn.XLOOKUP(A652,'[29]completed audits GR APP'!B:B,'[29]completed audits GR APP'!E:E)</f>
        <v>#N/A</v>
      </c>
      <c r="R652" s="2">
        <f>COUNTIFS('[29]CM findings'!A:A,A652,'[29]CM findings'!H:H,116)</f>
        <v>0</v>
      </c>
      <c r="T652" s="2" t="e">
        <f>_xlfn.XLOOKUP(A652,'[29]completed audits GR APP'!B:B,'[29]completed audits GR APP'!B:B)</f>
        <v>#N/A</v>
      </c>
      <c r="W652" s="2" t="e">
        <f>_xlfn.XLOOKUP(A652,'[29]KSD auditees'!A:A,'[29]KSD auditees'!A:A)</f>
        <v>#N/A</v>
      </c>
    </row>
    <row r="653" spans="1:23" ht="18.75" customHeight="1" x14ac:dyDescent="0.25">
      <c r="A653" s="104">
        <v>1346</v>
      </c>
      <c r="B653" s="105" t="s">
        <v>1041</v>
      </c>
      <c r="C653" s="106" t="s">
        <v>450</v>
      </c>
      <c r="D653" s="107" t="s">
        <v>1</v>
      </c>
      <c r="E653" s="107"/>
      <c r="F653" s="89" t="s">
        <v>436</v>
      </c>
      <c r="G653" s="89" t="s">
        <v>1021</v>
      </c>
      <c r="H653" s="89" t="s">
        <v>1021</v>
      </c>
      <c r="I653" s="89" t="s">
        <v>1</v>
      </c>
      <c r="J653" s="89" t="s">
        <v>1</v>
      </c>
      <c r="K653" s="89" t="s">
        <v>1</v>
      </c>
      <c r="L653" s="108" t="s">
        <v>436</v>
      </c>
      <c r="M653" s="109">
        <v>45443</v>
      </c>
      <c r="N653" s="109">
        <v>45504</v>
      </c>
      <c r="O653" s="110" t="s">
        <v>26</v>
      </c>
      <c r="P653" s="2" t="e">
        <f>_xlfn.XLOOKUP(A653,'[29]completed audits GR APP'!B:B,'[29]completed audits GR APP'!E:E)</f>
        <v>#N/A</v>
      </c>
      <c r="R653" s="2">
        <f>COUNTIFS('[29]CM findings'!A:A,A653,'[29]CM findings'!H:H,116)</f>
        <v>0</v>
      </c>
      <c r="T653" s="2" t="e">
        <f>_xlfn.XLOOKUP(A653,'[29]completed audits GR APP'!B:B,'[29]completed audits GR APP'!B:B)</f>
        <v>#N/A</v>
      </c>
      <c r="W653" s="2" t="e">
        <f>_xlfn.XLOOKUP(A653,'[29]KSD auditees'!A:A,'[29]KSD auditees'!A:A)</f>
        <v>#N/A</v>
      </c>
    </row>
    <row r="654" spans="1:23" ht="26.25" customHeight="1" x14ac:dyDescent="0.25">
      <c r="A654" s="104">
        <v>252</v>
      </c>
      <c r="B654" s="105" t="s">
        <v>1042</v>
      </c>
      <c r="C654" s="106" t="s">
        <v>325</v>
      </c>
      <c r="D654" s="107" t="s">
        <v>1</v>
      </c>
      <c r="E654" s="107"/>
      <c r="F654" s="89" t="s">
        <v>436</v>
      </c>
      <c r="G654" s="89" t="s">
        <v>1021</v>
      </c>
      <c r="H654" s="89" t="s">
        <v>1021</v>
      </c>
      <c r="I654" s="89" t="s">
        <v>1</v>
      </c>
      <c r="J654" s="89" t="s">
        <v>1</v>
      </c>
      <c r="K654" s="89" t="s">
        <v>1</v>
      </c>
      <c r="L654" s="108" t="s">
        <v>436</v>
      </c>
      <c r="M654" s="109">
        <v>45443</v>
      </c>
      <c r="N654" s="109">
        <v>45504</v>
      </c>
      <c r="O654" s="110" t="s">
        <v>453</v>
      </c>
      <c r="P654" s="2" t="str">
        <f>_xlfn.XLOOKUP(A654,'[29]completed audits GR APP'!B:B,'[29]completed audits GR APP'!E:E)</f>
        <v>Public entities</v>
      </c>
      <c r="Q654" s="111" t="s">
        <v>441</v>
      </c>
      <c r="R654" s="2">
        <f>COUNTIFS('[29]CM findings'!A:A,A654,'[29]CM findings'!H:H,116)</f>
        <v>0</v>
      </c>
      <c r="S654" s="2">
        <v>1</v>
      </c>
      <c r="T654" s="2">
        <f>_xlfn.XLOOKUP(A654,'[29]completed audits GR APP'!B:B,'[29]completed audits GR APP'!B:B)</f>
        <v>252</v>
      </c>
      <c r="W654" s="2" t="e">
        <f>_xlfn.XLOOKUP(A654,'[29]KSD auditees'!A:A,'[29]KSD auditees'!A:A)</f>
        <v>#N/A</v>
      </c>
    </row>
    <row r="655" spans="1:23" ht="27" customHeight="1" x14ac:dyDescent="0.25">
      <c r="A655" s="104">
        <v>1440</v>
      </c>
      <c r="B655" s="105" t="s">
        <v>1043</v>
      </c>
      <c r="C655" s="106" t="s">
        <v>323</v>
      </c>
      <c r="D655" s="107" t="s">
        <v>1</v>
      </c>
      <c r="E655" s="107"/>
      <c r="F655" s="89" t="s">
        <v>436</v>
      </c>
      <c r="G655" s="89" t="s">
        <v>437</v>
      </c>
      <c r="H655" s="89" t="s">
        <v>1021</v>
      </c>
      <c r="I655" s="89" t="s">
        <v>1</v>
      </c>
      <c r="J655" s="89" t="s">
        <v>1517</v>
      </c>
      <c r="K655" s="89" t="s">
        <v>1</v>
      </c>
      <c r="L655" s="108" t="s">
        <v>436</v>
      </c>
      <c r="M655" s="109">
        <v>45443</v>
      </c>
      <c r="N655" s="109">
        <v>45504</v>
      </c>
      <c r="O655" s="110" t="s">
        <v>445</v>
      </c>
      <c r="P655" s="2" t="e">
        <f>_xlfn.XLOOKUP(A655,'[29]completed audits GR APP'!B:B,'[29]completed audits GR APP'!E:E)</f>
        <v>#N/A</v>
      </c>
      <c r="R655" s="2">
        <f>COUNTIFS('[29]CM findings'!A:A,A655,'[29]CM findings'!H:H,116)</f>
        <v>0</v>
      </c>
      <c r="T655" s="2" t="e">
        <f>_xlfn.XLOOKUP(A655,'[29]completed audits GR APP'!B:B,'[29]completed audits GR APP'!B:B)</f>
        <v>#N/A</v>
      </c>
      <c r="W655" s="2" t="e">
        <f>_xlfn.XLOOKUP(A655,'[29]KSD auditees'!A:A,'[29]KSD auditees'!A:A)</f>
        <v>#N/A</v>
      </c>
    </row>
    <row r="656" spans="1:23" ht="27" customHeight="1" x14ac:dyDescent="0.25">
      <c r="A656" s="104">
        <v>561</v>
      </c>
      <c r="B656" s="105" t="s">
        <v>1044</v>
      </c>
      <c r="C656" s="106" t="s">
        <v>502</v>
      </c>
      <c r="D656" s="107" t="s">
        <v>1</v>
      </c>
      <c r="E656" s="107"/>
      <c r="F656" s="89" t="s">
        <v>436</v>
      </c>
      <c r="G656" s="89" t="s">
        <v>1021</v>
      </c>
      <c r="H656" s="89" t="s">
        <v>1021</v>
      </c>
      <c r="I656" s="89" t="s">
        <v>1</v>
      </c>
      <c r="J656" s="89" t="s">
        <v>1</v>
      </c>
      <c r="K656" s="89" t="s">
        <v>1</v>
      </c>
      <c r="L656" s="108" t="s">
        <v>436</v>
      </c>
      <c r="M656" s="109">
        <v>45443</v>
      </c>
      <c r="N656" s="109">
        <v>45504</v>
      </c>
      <c r="O656" s="110" t="s">
        <v>445</v>
      </c>
      <c r="P656" s="2" t="e">
        <f>_xlfn.XLOOKUP(A656,'[29]completed audits GR APP'!B:B,'[29]completed audits GR APP'!E:E)</f>
        <v>#N/A</v>
      </c>
      <c r="R656" s="2">
        <f>COUNTIFS('[29]CM findings'!A:A,A656,'[29]CM findings'!H:H,116)</f>
        <v>0</v>
      </c>
      <c r="T656" s="2" t="e">
        <f>_xlfn.XLOOKUP(A656,'[29]completed audits GR APP'!B:B,'[29]completed audits GR APP'!B:B)</f>
        <v>#N/A</v>
      </c>
      <c r="W656" s="2" t="e">
        <f>_xlfn.XLOOKUP(A656,'[29]KSD auditees'!A:A,'[29]KSD auditees'!A:A)</f>
        <v>#N/A</v>
      </c>
    </row>
    <row r="657" spans="1:23" ht="18.75" customHeight="1" x14ac:dyDescent="0.25">
      <c r="A657" s="104">
        <v>297</v>
      </c>
      <c r="B657" s="105" t="s">
        <v>1045</v>
      </c>
      <c r="C657" s="106" t="s">
        <v>450</v>
      </c>
      <c r="D657" s="107" t="s">
        <v>1</v>
      </c>
      <c r="E657" s="107"/>
      <c r="F657" s="89" t="s">
        <v>436</v>
      </c>
      <c r="G657" s="89" t="s">
        <v>1021</v>
      </c>
      <c r="H657" s="89" t="s">
        <v>1021</v>
      </c>
      <c r="I657" s="89" t="s">
        <v>1</v>
      </c>
      <c r="J657" s="89" t="s">
        <v>1</v>
      </c>
      <c r="K657" s="89" t="s">
        <v>1</v>
      </c>
      <c r="L657" s="108" t="s">
        <v>436</v>
      </c>
      <c r="M657" s="109">
        <v>45443</v>
      </c>
      <c r="N657" s="109">
        <v>45504</v>
      </c>
      <c r="O657" s="110" t="s">
        <v>299</v>
      </c>
      <c r="P657" s="2" t="str">
        <f>_xlfn.XLOOKUP(A657,'[29]completed audits GR APP'!B:B,'[29]completed audits GR APP'!E:E)</f>
        <v>Public entities</v>
      </c>
      <c r="Q657" s="111" t="s">
        <v>441</v>
      </c>
      <c r="R657" s="2">
        <f>COUNTIFS('[29]CM findings'!A:A,A657,'[29]CM findings'!H:H,116)</f>
        <v>0</v>
      </c>
      <c r="S657" s="2">
        <v>1</v>
      </c>
      <c r="T657" s="2">
        <f>_xlfn.XLOOKUP(A657,'[29]completed audits GR APP'!B:B,'[29]completed audits GR APP'!B:B)</f>
        <v>297</v>
      </c>
      <c r="W657" s="2" t="e">
        <f>_xlfn.XLOOKUP(A657,'[29]KSD auditees'!A:A,'[29]KSD auditees'!A:A)</f>
        <v>#N/A</v>
      </c>
    </row>
    <row r="658" spans="1:23" ht="26.25" customHeight="1" x14ac:dyDescent="0.25">
      <c r="A658" s="104">
        <v>298</v>
      </c>
      <c r="B658" s="105" t="s">
        <v>1046</v>
      </c>
      <c r="C658" s="106" t="s">
        <v>325</v>
      </c>
      <c r="D658" s="107" t="s">
        <v>1</v>
      </c>
      <c r="E658" s="107"/>
      <c r="F658" s="89" t="s">
        <v>436</v>
      </c>
      <c r="G658" s="89" t="s">
        <v>1021</v>
      </c>
      <c r="H658" s="89" t="s">
        <v>1021</v>
      </c>
      <c r="I658" s="89" t="s">
        <v>1</v>
      </c>
      <c r="J658" s="89" t="s">
        <v>1</v>
      </c>
      <c r="K658" s="89" t="s">
        <v>1</v>
      </c>
      <c r="L658" s="108" t="s">
        <v>436</v>
      </c>
      <c r="M658" s="109">
        <v>45443</v>
      </c>
      <c r="N658" s="109">
        <v>45504</v>
      </c>
      <c r="O658" s="110" t="s">
        <v>453</v>
      </c>
      <c r="P658" s="2" t="e">
        <f>_xlfn.XLOOKUP(A658,'[29]completed audits GR APP'!B:B,'[29]completed audits GR APP'!E:E)</f>
        <v>#N/A</v>
      </c>
      <c r="R658" s="2">
        <f>COUNTIFS('[29]CM findings'!A:A,A658,'[29]CM findings'!H:H,116)</f>
        <v>0</v>
      </c>
      <c r="T658" s="2" t="e">
        <f>_xlfn.XLOOKUP(A658,'[29]completed audits GR APP'!B:B,'[29]completed audits GR APP'!B:B)</f>
        <v>#N/A</v>
      </c>
      <c r="W658" s="2" t="e">
        <f>_xlfn.XLOOKUP(A658,'[29]KSD auditees'!A:A,'[29]KSD auditees'!A:A)</f>
        <v>#N/A</v>
      </c>
    </row>
    <row r="659" spans="1:23" ht="26.25" customHeight="1" x14ac:dyDescent="0.25">
      <c r="A659" s="104">
        <v>299</v>
      </c>
      <c r="B659" s="105" t="s">
        <v>1047</v>
      </c>
      <c r="C659" s="106" t="s">
        <v>325</v>
      </c>
      <c r="D659" s="107" t="s">
        <v>1</v>
      </c>
      <c r="E659" s="107"/>
      <c r="F659" s="89" t="s">
        <v>436</v>
      </c>
      <c r="G659" s="89" t="s">
        <v>1021</v>
      </c>
      <c r="H659" s="89" t="s">
        <v>1021</v>
      </c>
      <c r="I659" s="89" t="s">
        <v>1</v>
      </c>
      <c r="J659" s="89" t="s">
        <v>1</v>
      </c>
      <c r="K659" s="89" t="s">
        <v>1</v>
      </c>
      <c r="L659" s="108" t="s">
        <v>436</v>
      </c>
      <c r="M659" s="109">
        <v>45443</v>
      </c>
      <c r="N659" s="109">
        <v>45504</v>
      </c>
      <c r="O659" s="110" t="s">
        <v>453</v>
      </c>
      <c r="P659" s="2" t="e">
        <f>_xlfn.XLOOKUP(A659,'[29]completed audits GR APP'!B:B,'[29]completed audits GR APP'!E:E)</f>
        <v>#N/A</v>
      </c>
      <c r="R659" s="2">
        <f>COUNTIFS('[29]CM findings'!A:A,A659,'[29]CM findings'!H:H,116)</f>
        <v>0</v>
      </c>
      <c r="T659" s="2" t="e">
        <f>_xlfn.XLOOKUP(A659,'[29]completed audits GR APP'!B:B,'[29]completed audits GR APP'!B:B)</f>
        <v>#N/A</v>
      </c>
      <c r="W659" s="2" t="e">
        <f>_xlfn.XLOOKUP(A659,'[29]KSD auditees'!A:A,'[29]KSD auditees'!A:A)</f>
        <v>#N/A</v>
      </c>
    </row>
    <row r="660" spans="1:23" ht="18.75" customHeight="1" x14ac:dyDescent="0.25">
      <c r="A660" s="104">
        <v>1571</v>
      </c>
      <c r="B660" s="105" t="s">
        <v>1048</v>
      </c>
      <c r="C660" s="106" t="s">
        <v>325</v>
      </c>
      <c r="D660" s="107" t="s">
        <v>1</v>
      </c>
      <c r="E660" s="107"/>
      <c r="F660" s="89" t="s">
        <v>436</v>
      </c>
      <c r="G660" s="89" t="s">
        <v>1021</v>
      </c>
      <c r="H660" s="89" t="s">
        <v>1021</v>
      </c>
      <c r="I660" s="89" t="s">
        <v>1</v>
      </c>
      <c r="J660" s="89" t="s">
        <v>1</v>
      </c>
      <c r="K660" s="89" t="s">
        <v>1</v>
      </c>
      <c r="L660" s="108" t="s">
        <v>436</v>
      </c>
      <c r="M660" s="109">
        <v>45443</v>
      </c>
      <c r="N660" s="109">
        <v>45511</v>
      </c>
      <c r="O660" s="110" t="s">
        <v>94</v>
      </c>
      <c r="P660" s="2" t="str">
        <f>_xlfn.XLOOKUP(A660,'[29]completed audits GR APP'!B:B,'[29]completed audits GR APP'!E:E)</f>
        <v>Public entities</v>
      </c>
      <c r="Q660" s="111" t="s">
        <v>441</v>
      </c>
      <c r="R660" s="2">
        <f>COUNTIFS('[29]CM findings'!A:A,A660,'[29]CM findings'!H:H,116)</f>
        <v>0</v>
      </c>
      <c r="S660" s="2">
        <v>1</v>
      </c>
      <c r="T660" s="2">
        <f>_xlfn.XLOOKUP(A660,'[29]completed audits GR APP'!B:B,'[29]completed audits GR APP'!B:B)</f>
        <v>1571</v>
      </c>
      <c r="W660" s="2" t="e">
        <f>_xlfn.XLOOKUP(A660,'[29]KSD auditees'!A:A,'[29]KSD auditees'!A:A)</f>
        <v>#N/A</v>
      </c>
    </row>
    <row r="661" spans="1:23" ht="18.75" customHeight="1" x14ac:dyDescent="0.25">
      <c r="A661" s="104">
        <v>563</v>
      </c>
      <c r="B661" s="105" t="s">
        <v>1049</v>
      </c>
      <c r="C661" s="106" t="s">
        <v>450</v>
      </c>
      <c r="D661" s="107" t="s">
        <v>1</v>
      </c>
      <c r="E661" s="107"/>
      <c r="F661" s="89" t="s">
        <v>436</v>
      </c>
      <c r="G661" s="89" t="s">
        <v>1021</v>
      </c>
      <c r="H661" s="89" t="s">
        <v>1021</v>
      </c>
      <c r="I661" s="89" t="s">
        <v>1</v>
      </c>
      <c r="J661" s="89" t="s">
        <v>1</v>
      </c>
      <c r="K661" s="89" t="s">
        <v>1</v>
      </c>
      <c r="L661" s="108" t="s">
        <v>436</v>
      </c>
      <c r="M661" s="109" t="s">
        <v>1</v>
      </c>
      <c r="N661" s="109"/>
      <c r="O661" s="110" t="s">
        <v>1</v>
      </c>
      <c r="P661" s="2" t="str">
        <f>_xlfn.XLOOKUP(A661,'[29]completed audits GR APP'!B:B,'[29]completed audits GR APP'!E:E)</f>
        <v>Public entities</v>
      </c>
      <c r="Q661" s="2" t="s">
        <v>509</v>
      </c>
      <c r="R661" s="2">
        <f>COUNTIFS('[29]CM findings'!A:A,A661,'[29]CM findings'!H:H,116)</f>
        <v>0</v>
      </c>
      <c r="S661" s="2">
        <v>1</v>
      </c>
      <c r="T661" s="2">
        <f>_xlfn.XLOOKUP(A661,'[29]completed audits GR APP'!B:B,'[29]completed audits GR APP'!B:B)</f>
        <v>563</v>
      </c>
      <c r="W661" s="2" t="e">
        <f>_xlfn.XLOOKUP(A661,'[29]KSD auditees'!A:A,'[29]KSD auditees'!A:A)</f>
        <v>#N/A</v>
      </c>
    </row>
    <row r="662" spans="1:23" ht="18.75" customHeight="1" x14ac:dyDescent="0.25">
      <c r="A662" s="104">
        <v>302</v>
      </c>
      <c r="B662" s="105" t="s">
        <v>1050</v>
      </c>
      <c r="C662" s="106" t="s">
        <v>450</v>
      </c>
      <c r="D662" s="107" t="s">
        <v>1</v>
      </c>
      <c r="E662" s="107"/>
      <c r="F662" s="89" t="s">
        <v>436</v>
      </c>
      <c r="G662" s="89" t="s">
        <v>1021</v>
      </c>
      <c r="H662" s="89" t="s">
        <v>1021</v>
      </c>
      <c r="I662" s="89" t="s">
        <v>1</v>
      </c>
      <c r="J662" s="89" t="s">
        <v>1</v>
      </c>
      <c r="K662" s="89" t="s">
        <v>1</v>
      </c>
      <c r="L662" s="108" t="s">
        <v>436</v>
      </c>
      <c r="M662" s="109" t="s">
        <v>1</v>
      </c>
      <c r="N662" s="109"/>
      <c r="O662" s="110" t="s">
        <v>1</v>
      </c>
      <c r="P662" s="2" t="str">
        <f>_xlfn.XLOOKUP(A662,'[29]completed audits GR APP'!B:B,'[29]completed audits GR APP'!E:E)</f>
        <v>Public entities</v>
      </c>
      <c r="Q662" s="2" t="s">
        <v>509</v>
      </c>
      <c r="R662" s="2">
        <f>COUNTIFS('[29]CM findings'!A:A,A662,'[29]CM findings'!H:H,116)</f>
        <v>0</v>
      </c>
      <c r="S662" s="2">
        <v>1</v>
      </c>
      <c r="T662" s="2">
        <f>_xlfn.XLOOKUP(A662,'[29]completed audits GR APP'!B:B,'[29]completed audits GR APP'!B:B)</f>
        <v>302</v>
      </c>
      <c r="W662" s="2" t="e">
        <f>_xlfn.XLOOKUP(A662,'[29]KSD auditees'!A:A,'[29]KSD auditees'!A:A)</f>
        <v>#N/A</v>
      </c>
    </row>
    <row r="663" spans="1:23" ht="18.75" customHeight="1" x14ac:dyDescent="0.25">
      <c r="A663" s="104">
        <v>1029</v>
      </c>
      <c r="B663" s="105" t="s">
        <v>1051</v>
      </c>
      <c r="C663" s="106" t="s">
        <v>502</v>
      </c>
      <c r="D663" s="107" t="s">
        <v>1</v>
      </c>
      <c r="E663" s="107"/>
      <c r="F663" s="89" t="s">
        <v>436</v>
      </c>
      <c r="G663" s="89" t="s">
        <v>1021</v>
      </c>
      <c r="H663" s="89" t="s">
        <v>1021</v>
      </c>
      <c r="I663" s="89" t="s">
        <v>1</v>
      </c>
      <c r="J663" s="89" t="s">
        <v>1</v>
      </c>
      <c r="K663" s="89" t="s">
        <v>1</v>
      </c>
      <c r="L663" s="108" t="s">
        <v>436</v>
      </c>
      <c r="M663" s="109" t="s">
        <v>1</v>
      </c>
      <c r="N663" s="109" t="s">
        <v>1</v>
      </c>
      <c r="O663" s="110" t="s">
        <v>1</v>
      </c>
      <c r="P663" s="2" t="e">
        <f>_xlfn.XLOOKUP(A663,'[29]completed audits GR APP'!B:B,'[29]completed audits GR APP'!E:E)</f>
        <v>#N/A</v>
      </c>
      <c r="R663" s="2">
        <f>COUNTIFS('[29]CM findings'!A:A,A663,'[29]CM findings'!H:H,116)</f>
        <v>0</v>
      </c>
      <c r="T663" s="2" t="e">
        <f>_xlfn.XLOOKUP(A663,'[29]completed audits GR APP'!B:B,'[29]completed audits GR APP'!B:B)</f>
        <v>#N/A</v>
      </c>
      <c r="W663" s="2" t="e">
        <f>_xlfn.XLOOKUP(A663,'[29]KSD auditees'!A:A,'[29]KSD auditees'!A:A)</f>
        <v>#N/A</v>
      </c>
    </row>
    <row r="664" spans="1:23" ht="26.25" customHeight="1" x14ac:dyDescent="0.25">
      <c r="A664" s="104">
        <v>1471</v>
      </c>
      <c r="B664" s="105" t="s">
        <v>1052</v>
      </c>
      <c r="C664" s="106" t="s">
        <v>325</v>
      </c>
      <c r="D664" s="107" t="s">
        <v>1</v>
      </c>
      <c r="E664" s="107"/>
      <c r="F664" s="89" t="s">
        <v>436</v>
      </c>
      <c r="G664" s="89" t="s">
        <v>1021</v>
      </c>
      <c r="H664" s="89" t="s">
        <v>1021</v>
      </c>
      <c r="I664" s="89" t="s">
        <v>1</v>
      </c>
      <c r="J664" s="89" t="s">
        <v>1</v>
      </c>
      <c r="K664" s="89" t="s">
        <v>1</v>
      </c>
      <c r="L664" s="108" t="s">
        <v>436</v>
      </c>
      <c r="M664" s="109">
        <v>45443</v>
      </c>
      <c r="N664" s="109">
        <v>45504</v>
      </c>
      <c r="O664" s="110" t="s">
        <v>445</v>
      </c>
      <c r="P664" s="2" t="e">
        <f>_xlfn.XLOOKUP(A664,'[29]completed audits GR APP'!B:B,'[29]completed audits GR APP'!E:E)</f>
        <v>#N/A</v>
      </c>
      <c r="R664" s="2">
        <f>COUNTIFS('[29]CM findings'!A:A,A664,'[29]CM findings'!H:H,116)</f>
        <v>0</v>
      </c>
      <c r="T664" s="2" t="e">
        <f>_xlfn.XLOOKUP(A664,'[29]completed audits GR APP'!B:B,'[29]completed audits GR APP'!B:B)</f>
        <v>#N/A</v>
      </c>
      <c r="W664" s="2" t="e">
        <f>_xlfn.XLOOKUP(A664,'[29]KSD auditees'!A:A,'[29]KSD auditees'!A:A)</f>
        <v>#N/A</v>
      </c>
    </row>
    <row r="665" spans="1:23" ht="27" customHeight="1" x14ac:dyDescent="0.25">
      <c r="A665" s="104">
        <v>307</v>
      </c>
      <c r="B665" s="105" t="s">
        <v>1053</v>
      </c>
      <c r="C665" s="106" t="s">
        <v>316</v>
      </c>
      <c r="D665" s="107" t="s">
        <v>1</v>
      </c>
      <c r="E665" s="107"/>
      <c r="F665" s="89" t="s">
        <v>436</v>
      </c>
      <c r="G665" s="89" t="s">
        <v>437</v>
      </c>
      <c r="H665" s="89" t="s">
        <v>1021</v>
      </c>
      <c r="I665" s="89" t="s">
        <v>1</v>
      </c>
      <c r="J665" s="89" t="s">
        <v>1517</v>
      </c>
      <c r="K665" s="89" t="s">
        <v>1</v>
      </c>
      <c r="L665" s="108" t="s">
        <v>436</v>
      </c>
      <c r="M665" s="109">
        <v>45443</v>
      </c>
      <c r="N665" s="109">
        <v>45504</v>
      </c>
      <c r="O665" s="110" t="s">
        <v>445</v>
      </c>
      <c r="P665" s="2" t="e">
        <f>_xlfn.XLOOKUP(A665,'[29]completed audits GR APP'!B:B,'[29]completed audits GR APP'!E:E)</f>
        <v>#N/A</v>
      </c>
      <c r="R665" s="2">
        <f>COUNTIFS('[29]CM findings'!A:A,A665,'[29]CM findings'!H:H,116)</f>
        <v>0</v>
      </c>
      <c r="T665" s="2" t="e">
        <f>_xlfn.XLOOKUP(A665,'[29]completed audits GR APP'!B:B,'[29]completed audits GR APP'!B:B)</f>
        <v>#N/A</v>
      </c>
      <c r="W665" s="2" t="e">
        <f>_xlfn.XLOOKUP(A665,'[29]KSD auditees'!A:A,'[29]KSD auditees'!A:A)</f>
        <v>#N/A</v>
      </c>
    </row>
    <row r="666" spans="1:23" ht="27.75" customHeight="1" x14ac:dyDescent="0.25">
      <c r="A666" s="104">
        <v>308</v>
      </c>
      <c r="B666" s="105" t="s">
        <v>1054</v>
      </c>
      <c r="C666" s="106" t="s">
        <v>316</v>
      </c>
      <c r="D666" s="107" t="s">
        <v>1</v>
      </c>
      <c r="E666" s="107"/>
      <c r="F666" s="89" t="s">
        <v>436</v>
      </c>
      <c r="G666" s="89" t="s">
        <v>437</v>
      </c>
      <c r="H666" s="89" t="s">
        <v>1021</v>
      </c>
      <c r="I666" s="89" t="s">
        <v>1</v>
      </c>
      <c r="J666" s="89" t="s">
        <v>1517</v>
      </c>
      <c r="K666" s="89" t="s">
        <v>1</v>
      </c>
      <c r="L666" s="108" t="s">
        <v>436</v>
      </c>
      <c r="M666" s="109">
        <v>45443</v>
      </c>
      <c r="N666" s="109">
        <v>45504</v>
      </c>
      <c r="O666" s="110" t="s">
        <v>445</v>
      </c>
      <c r="P666" s="2" t="str">
        <f>_xlfn.XLOOKUP(A666,'[29]completed audits GR APP'!B:B,'[29]completed audits GR APP'!E:E)</f>
        <v>Public entities</v>
      </c>
      <c r="Q666" s="111" t="s">
        <v>441</v>
      </c>
      <c r="R666" s="2">
        <f>COUNTIFS('[29]CM findings'!A:A,A666,'[29]CM findings'!H:H,116)</f>
        <v>0</v>
      </c>
      <c r="S666" s="2">
        <v>1</v>
      </c>
      <c r="T666" s="2">
        <f>_xlfn.XLOOKUP(A666,'[29]completed audits GR APP'!B:B,'[29]completed audits GR APP'!B:B)</f>
        <v>308</v>
      </c>
      <c r="V666" s="2">
        <v>1</v>
      </c>
      <c r="W666" s="2">
        <f>_xlfn.XLOOKUP(A666,'[29]KSD auditees'!A:A,'[29]KSD auditees'!A:A)</f>
        <v>308</v>
      </c>
    </row>
    <row r="667" spans="1:23" ht="26.25" customHeight="1" x14ac:dyDescent="0.25">
      <c r="A667" s="104">
        <v>316</v>
      </c>
      <c r="B667" s="105" t="s">
        <v>1055</v>
      </c>
      <c r="C667" s="106" t="s">
        <v>326</v>
      </c>
      <c r="D667" s="107" t="s">
        <v>1</v>
      </c>
      <c r="E667" s="107"/>
      <c r="F667" s="89" t="s">
        <v>436</v>
      </c>
      <c r="G667" s="89" t="s">
        <v>1021</v>
      </c>
      <c r="H667" s="89" t="s">
        <v>1021</v>
      </c>
      <c r="I667" s="89" t="s">
        <v>479</v>
      </c>
      <c r="J667" s="89" t="s">
        <v>1</v>
      </c>
      <c r="K667" s="89" t="s">
        <v>1</v>
      </c>
      <c r="L667" s="108" t="s">
        <v>436</v>
      </c>
      <c r="M667" s="109">
        <v>45443</v>
      </c>
      <c r="N667" s="109">
        <v>45504</v>
      </c>
      <c r="O667" s="110" t="s">
        <v>453</v>
      </c>
      <c r="P667" s="2" t="str">
        <f>_xlfn.XLOOKUP(A667,'[29]completed audits GR APP'!B:B,'[29]completed audits GR APP'!E:E)</f>
        <v>Departments</v>
      </c>
      <c r="Q667" s="111" t="s">
        <v>441</v>
      </c>
      <c r="R667" s="2">
        <f>COUNTIFS('[29]CM findings'!A:A,A667,'[29]CM findings'!H:H,116)</f>
        <v>0</v>
      </c>
      <c r="S667" s="2">
        <v>1</v>
      </c>
      <c r="T667" s="2">
        <f>_xlfn.XLOOKUP(A667,'[29]completed audits GR APP'!B:B,'[29]completed audits GR APP'!B:B)</f>
        <v>316</v>
      </c>
      <c r="W667" s="2" t="e">
        <f>_xlfn.XLOOKUP(A667,'[29]KSD auditees'!A:A,'[29]KSD auditees'!A:A)</f>
        <v>#N/A</v>
      </c>
    </row>
    <row r="668" spans="1:23" ht="27.75" customHeight="1" x14ac:dyDescent="0.25">
      <c r="A668" s="104">
        <v>1333</v>
      </c>
      <c r="B668" s="105" t="s">
        <v>82</v>
      </c>
      <c r="C668" s="106" t="s">
        <v>379</v>
      </c>
      <c r="D668" s="107" t="s">
        <v>1</v>
      </c>
      <c r="E668" s="107"/>
      <c r="F668" s="89" t="s">
        <v>436</v>
      </c>
      <c r="G668" s="89" t="s">
        <v>437</v>
      </c>
      <c r="H668" s="89" t="s">
        <v>1021</v>
      </c>
      <c r="I668" s="89" t="s">
        <v>1</v>
      </c>
      <c r="J668" s="89" t="s">
        <v>447</v>
      </c>
      <c r="K668" s="89" t="s">
        <v>1</v>
      </c>
      <c r="L668" s="108" t="s">
        <v>436</v>
      </c>
      <c r="M668" s="109">
        <v>45382</v>
      </c>
      <c r="N668" s="109">
        <v>45504</v>
      </c>
      <c r="O668" s="110" t="s">
        <v>453</v>
      </c>
      <c r="P668" s="2" t="str">
        <f>_xlfn.XLOOKUP(A668,'[29]completed audits GR APP'!B:B,'[29]completed audits GR APP'!E:E)</f>
        <v>Public entities</v>
      </c>
      <c r="Q668" s="111" t="s">
        <v>441</v>
      </c>
      <c r="R668" s="2">
        <f>COUNTIFS('[29]CM findings'!A:A,A668,'[29]CM findings'!H:H,116)</f>
        <v>0</v>
      </c>
      <c r="S668" s="2">
        <v>1</v>
      </c>
      <c r="T668" s="2">
        <f>_xlfn.XLOOKUP(A668,'[29]completed audits GR APP'!B:B,'[29]completed audits GR APP'!B:B)</f>
        <v>1333</v>
      </c>
      <c r="V668" s="2">
        <v>1</v>
      </c>
      <c r="W668" s="2">
        <f>_xlfn.XLOOKUP(A668,'[29]KSD auditees'!A:A,'[29]KSD auditees'!A:A)</f>
        <v>1333</v>
      </c>
    </row>
    <row r="669" spans="1:23" ht="27" customHeight="1" x14ac:dyDescent="0.25">
      <c r="A669" s="104">
        <v>326</v>
      </c>
      <c r="B669" s="105" t="s">
        <v>1056</v>
      </c>
      <c r="C669" s="106" t="s">
        <v>316</v>
      </c>
      <c r="D669" s="107" t="s">
        <v>1</v>
      </c>
      <c r="E669" s="107"/>
      <c r="F669" s="89" t="s">
        <v>436</v>
      </c>
      <c r="G669" s="89" t="s">
        <v>437</v>
      </c>
      <c r="H669" s="89" t="s">
        <v>1021</v>
      </c>
      <c r="I669" s="89" t="s">
        <v>1</v>
      </c>
      <c r="J669" s="89" t="s">
        <v>1517</v>
      </c>
      <c r="K669" s="89" t="s">
        <v>1</v>
      </c>
      <c r="L669" s="108" t="s">
        <v>436</v>
      </c>
      <c r="M669" s="109">
        <v>45443</v>
      </c>
      <c r="N669" s="109">
        <v>45504</v>
      </c>
      <c r="O669" s="110" t="s">
        <v>453</v>
      </c>
      <c r="P669" s="2" t="str">
        <f>_xlfn.XLOOKUP(A669,'[29]completed audits GR APP'!B:B,'[29]completed audits GR APP'!E:E)</f>
        <v>Public entities</v>
      </c>
      <c r="Q669" s="111" t="s">
        <v>441</v>
      </c>
      <c r="R669" s="2">
        <f>COUNTIFS('[29]CM findings'!A:A,A669,'[29]CM findings'!H:H,116)</f>
        <v>0</v>
      </c>
      <c r="S669" s="2">
        <v>1</v>
      </c>
      <c r="T669" s="2">
        <f>_xlfn.XLOOKUP(A669,'[29]completed audits GR APP'!B:B,'[29]completed audits GR APP'!B:B)</f>
        <v>326</v>
      </c>
      <c r="V669" s="2">
        <v>1</v>
      </c>
      <c r="W669" s="2">
        <f>_xlfn.XLOOKUP(A669,'[29]KSD auditees'!A:A,'[29]KSD auditees'!A:A)</f>
        <v>326</v>
      </c>
    </row>
    <row r="670" spans="1:23" ht="27" customHeight="1" x14ac:dyDescent="0.25">
      <c r="A670" s="104">
        <v>1178</v>
      </c>
      <c r="B670" s="105" t="s">
        <v>1619</v>
      </c>
      <c r="C670" s="106" t="s">
        <v>316</v>
      </c>
      <c r="D670" s="107" t="s">
        <v>1</v>
      </c>
      <c r="E670" s="107"/>
      <c r="F670" s="89" t="s">
        <v>436</v>
      </c>
      <c r="G670" s="89" t="s">
        <v>437</v>
      </c>
      <c r="H670" s="89" t="s">
        <v>1021</v>
      </c>
      <c r="I670" s="89" t="s">
        <v>1</v>
      </c>
      <c r="J670" s="89" t="s">
        <v>1517</v>
      </c>
      <c r="K670" s="89" t="s">
        <v>1</v>
      </c>
      <c r="L670" s="108" t="s">
        <v>436</v>
      </c>
      <c r="M670" s="109">
        <v>45443</v>
      </c>
      <c r="N670" s="109">
        <v>45504</v>
      </c>
      <c r="O670" s="110" t="s">
        <v>445</v>
      </c>
      <c r="P670" s="2" t="e">
        <f>_xlfn.XLOOKUP(A670,'[29]completed audits GR APP'!B:B,'[29]completed audits GR APP'!E:E)</f>
        <v>#N/A</v>
      </c>
      <c r="R670" s="2">
        <f>COUNTIFS('[29]CM findings'!A:A,A670,'[29]CM findings'!H:H,116)</f>
        <v>0</v>
      </c>
      <c r="T670" s="2" t="e">
        <f>_xlfn.XLOOKUP(A670,'[29]completed audits GR APP'!B:B,'[29]completed audits GR APP'!B:B)</f>
        <v>#N/A</v>
      </c>
      <c r="W670" s="2" t="e">
        <f>_xlfn.XLOOKUP(A670,'[29]KSD auditees'!A:A,'[29]KSD auditees'!A:A)</f>
        <v>#N/A</v>
      </c>
    </row>
    <row r="671" spans="1:23" ht="27" customHeight="1" x14ac:dyDescent="0.25">
      <c r="A671" s="104">
        <v>356</v>
      </c>
      <c r="B671" s="105" t="s">
        <v>1057</v>
      </c>
      <c r="C671" s="106" t="s">
        <v>481</v>
      </c>
      <c r="D671" s="107" t="s">
        <v>1</v>
      </c>
      <c r="E671" s="107"/>
      <c r="F671" s="89" t="s">
        <v>436</v>
      </c>
      <c r="G671" s="89" t="s">
        <v>1021</v>
      </c>
      <c r="H671" s="89" t="s">
        <v>1021</v>
      </c>
      <c r="I671" s="89" t="s">
        <v>482</v>
      </c>
      <c r="J671" s="89" t="s">
        <v>1</v>
      </c>
      <c r="K671" s="89" t="s">
        <v>1</v>
      </c>
      <c r="L671" s="108" t="s">
        <v>436</v>
      </c>
      <c r="M671" s="109">
        <v>45443</v>
      </c>
      <c r="N671" s="109">
        <v>45504</v>
      </c>
      <c r="O671" s="110" t="s">
        <v>445</v>
      </c>
      <c r="P671" s="2" t="str">
        <f>_xlfn.XLOOKUP(A671,'[29]completed audits GR APP'!B:B,'[29]completed audits GR APP'!E:E)</f>
        <v>Departments</v>
      </c>
      <c r="Q671" s="111" t="s">
        <v>441</v>
      </c>
      <c r="R671" s="2">
        <f>COUNTIFS('[29]CM findings'!A:A,A671,'[29]CM findings'!H:H,116)</f>
        <v>0</v>
      </c>
      <c r="S671" s="2">
        <v>1</v>
      </c>
      <c r="T671" s="2">
        <f>_xlfn.XLOOKUP(A671,'[29]completed audits GR APP'!B:B,'[29]completed audits GR APP'!B:B)</f>
        <v>356</v>
      </c>
      <c r="W671" s="2" t="e">
        <f>_xlfn.XLOOKUP(A671,'[29]KSD auditees'!A:A,'[29]KSD auditees'!A:A)</f>
        <v>#N/A</v>
      </c>
    </row>
    <row r="672" spans="1:23" ht="18.75" customHeight="1" x14ac:dyDescent="0.25">
      <c r="A672" s="104">
        <v>370</v>
      </c>
      <c r="B672" s="105" t="s">
        <v>1058</v>
      </c>
      <c r="C672" s="106" t="s">
        <v>484</v>
      </c>
      <c r="D672" s="107" t="s">
        <v>1</v>
      </c>
      <c r="E672" s="107"/>
      <c r="F672" s="89" t="s">
        <v>436</v>
      </c>
      <c r="G672" s="89" t="s">
        <v>1021</v>
      </c>
      <c r="H672" s="89" t="s">
        <v>1021</v>
      </c>
      <c r="I672" s="89" t="s">
        <v>1</v>
      </c>
      <c r="J672" s="89" t="s">
        <v>1</v>
      </c>
      <c r="K672" s="89" t="s">
        <v>1</v>
      </c>
      <c r="L672" s="108" t="s">
        <v>436</v>
      </c>
      <c r="M672" s="109" t="s">
        <v>1</v>
      </c>
      <c r="N672" s="109">
        <v>45504</v>
      </c>
      <c r="O672" s="110" t="s">
        <v>1</v>
      </c>
      <c r="P672" s="2" t="e">
        <f>_xlfn.XLOOKUP(A672,'[29]completed audits GR APP'!B:B,'[29]completed audits GR APP'!E:E)</f>
        <v>#N/A</v>
      </c>
      <c r="R672" s="2">
        <f>COUNTIFS('[29]CM findings'!A:A,A672,'[29]CM findings'!H:H,116)</f>
        <v>0</v>
      </c>
      <c r="T672" s="2" t="e">
        <f>_xlfn.XLOOKUP(A672,'[29]completed audits GR APP'!B:B,'[29]completed audits GR APP'!B:B)</f>
        <v>#N/A</v>
      </c>
      <c r="W672" s="2" t="e">
        <f>_xlfn.XLOOKUP(A672,'[29]KSD auditees'!A:A,'[29]KSD auditees'!A:A)</f>
        <v>#N/A</v>
      </c>
    </row>
    <row r="673" spans="1:23" ht="26.25" customHeight="1" x14ac:dyDescent="0.25">
      <c r="A673" s="104">
        <v>135</v>
      </c>
      <c r="B673" s="105" t="s">
        <v>1059</v>
      </c>
      <c r="C673" s="106" t="s">
        <v>326</v>
      </c>
      <c r="D673" s="107" t="s">
        <v>1</v>
      </c>
      <c r="E673" s="107"/>
      <c r="F673" s="89" t="s">
        <v>436</v>
      </c>
      <c r="G673" s="89" t="s">
        <v>1021</v>
      </c>
      <c r="H673" s="89" t="s">
        <v>1021</v>
      </c>
      <c r="I673" s="89" t="s">
        <v>485</v>
      </c>
      <c r="J673" s="89" t="s">
        <v>1</v>
      </c>
      <c r="K673" s="89" t="s">
        <v>1</v>
      </c>
      <c r="L673" s="108" t="s">
        <v>436</v>
      </c>
      <c r="M673" s="109">
        <v>45443</v>
      </c>
      <c r="N673" s="109">
        <v>45504</v>
      </c>
      <c r="O673" s="110" t="s">
        <v>445</v>
      </c>
      <c r="P673" s="2" t="str">
        <f>_xlfn.XLOOKUP(A673,'[29]completed audits GR APP'!B:B,'[29]completed audits GR APP'!E:E)</f>
        <v>Departments</v>
      </c>
      <c r="Q673" s="111" t="s">
        <v>441</v>
      </c>
      <c r="R673" s="2">
        <f>COUNTIFS('[29]CM findings'!A:A,A673,'[29]CM findings'!H:H,116)</f>
        <v>0</v>
      </c>
      <c r="S673" s="2">
        <v>1</v>
      </c>
      <c r="T673" s="2">
        <f>_xlfn.XLOOKUP(A673,'[29]completed audits GR APP'!B:B,'[29]completed audits GR APP'!B:B)</f>
        <v>135</v>
      </c>
      <c r="W673" s="2" t="e">
        <f>_xlfn.XLOOKUP(A673,'[29]KSD auditees'!A:A,'[29]KSD auditees'!A:A)</f>
        <v>#N/A</v>
      </c>
    </row>
    <row r="674" spans="1:23" ht="26.25" customHeight="1" x14ac:dyDescent="0.25">
      <c r="A674" s="104">
        <v>389</v>
      </c>
      <c r="B674" s="105" t="s">
        <v>1060</v>
      </c>
      <c r="C674" s="106" t="s">
        <v>488</v>
      </c>
      <c r="D674" s="107" t="s">
        <v>1</v>
      </c>
      <c r="E674" s="107"/>
      <c r="F674" s="89" t="s">
        <v>436</v>
      </c>
      <c r="G674" s="89" t="s">
        <v>1021</v>
      </c>
      <c r="H674" s="89" t="s">
        <v>1021</v>
      </c>
      <c r="I674" s="89" t="s">
        <v>1</v>
      </c>
      <c r="J674" s="89" t="s">
        <v>1</v>
      </c>
      <c r="K674" s="89" t="s">
        <v>1</v>
      </c>
      <c r="L674" s="108" t="s">
        <v>436</v>
      </c>
      <c r="M674" s="109" t="s">
        <v>1</v>
      </c>
      <c r="N674" s="109">
        <v>45504</v>
      </c>
      <c r="O674" s="110" t="s">
        <v>1</v>
      </c>
      <c r="P674" s="2" t="e">
        <f>_xlfn.XLOOKUP(A674,'[29]completed audits GR APP'!B:B,'[29]completed audits GR APP'!E:E)</f>
        <v>#N/A</v>
      </c>
      <c r="R674" s="2">
        <f>COUNTIFS('[29]CM findings'!A:A,A674,'[29]CM findings'!H:H,116)</f>
        <v>0</v>
      </c>
      <c r="T674" s="2" t="e">
        <f>_xlfn.XLOOKUP(A674,'[29]completed audits GR APP'!B:B,'[29]completed audits GR APP'!B:B)</f>
        <v>#N/A</v>
      </c>
      <c r="W674" s="2" t="e">
        <f>_xlfn.XLOOKUP(A674,'[29]KSD auditees'!A:A,'[29]KSD auditees'!A:A)</f>
        <v>#N/A</v>
      </c>
    </row>
    <row r="675" spans="1:23" ht="27" customHeight="1" x14ac:dyDescent="0.25">
      <c r="A675" s="104">
        <v>401</v>
      </c>
      <c r="B675" s="105" t="s">
        <v>1061</v>
      </c>
      <c r="C675" s="106" t="s">
        <v>488</v>
      </c>
      <c r="D675" s="107" t="s">
        <v>1</v>
      </c>
      <c r="E675" s="107"/>
      <c r="F675" s="89" t="s">
        <v>436</v>
      </c>
      <c r="G675" s="89" t="s">
        <v>1021</v>
      </c>
      <c r="H675" s="89" t="s">
        <v>1021</v>
      </c>
      <c r="I675" s="89" t="s">
        <v>1</v>
      </c>
      <c r="J675" s="89" t="s">
        <v>1</v>
      </c>
      <c r="K675" s="89" t="s">
        <v>1</v>
      </c>
      <c r="L675" s="108" t="s">
        <v>436</v>
      </c>
      <c r="M675" s="109" t="s">
        <v>1</v>
      </c>
      <c r="N675" s="109">
        <v>45504</v>
      </c>
      <c r="O675" s="110" t="s">
        <v>1</v>
      </c>
      <c r="P675" s="2" t="e">
        <f>_xlfn.XLOOKUP(A675,'[29]completed audits GR APP'!B:B,'[29]completed audits GR APP'!E:E)</f>
        <v>#N/A</v>
      </c>
      <c r="R675" s="2">
        <f>COUNTIFS('[29]CM findings'!A:A,A675,'[29]CM findings'!H:H,116)</f>
        <v>0</v>
      </c>
      <c r="T675" s="2" t="e">
        <f>_xlfn.XLOOKUP(A675,'[29]completed audits GR APP'!B:B,'[29]completed audits GR APP'!B:B)</f>
        <v>#N/A</v>
      </c>
      <c r="W675" s="2" t="e">
        <f>_xlfn.XLOOKUP(A675,'[29]KSD auditees'!A:A,'[29]KSD auditees'!A:A)</f>
        <v>#N/A</v>
      </c>
    </row>
    <row r="676" spans="1:23" ht="26.25" customHeight="1" x14ac:dyDescent="0.25">
      <c r="A676" s="104">
        <v>412</v>
      </c>
      <c r="B676" s="105" t="s">
        <v>360</v>
      </c>
      <c r="C676" s="106" t="s">
        <v>326</v>
      </c>
      <c r="D676" s="107" t="s">
        <v>1</v>
      </c>
      <c r="E676" s="107"/>
      <c r="F676" s="89" t="s">
        <v>436</v>
      </c>
      <c r="G676" s="89" t="s">
        <v>1021</v>
      </c>
      <c r="H676" s="89" t="s">
        <v>1021</v>
      </c>
      <c r="I676" s="89" t="s">
        <v>168</v>
      </c>
      <c r="J676" s="89" t="s">
        <v>1</v>
      </c>
      <c r="K676" s="89" t="s">
        <v>1</v>
      </c>
      <c r="L676" s="108" t="s">
        <v>436</v>
      </c>
      <c r="M676" s="109">
        <v>45443</v>
      </c>
      <c r="N676" s="109">
        <v>45504</v>
      </c>
      <c r="O676" s="110" t="s">
        <v>453</v>
      </c>
      <c r="P676" s="2" t="str">
        <f>_xlfn.XLOOKUP(A676,'[29]completed audits GR APP'!B:B,'[29]completed audits GR APP'!E:E)</f>
        <v>Departments</v>
      </c>
      <c r="Q676" s="111" t="s">
        <v>441</v>
      </c>
      <c r="R676" s="2">
        <f>COUNTIFS('[29]CM findings'!A:A,A676,'[29]CM findings'!H:H,116)</f>
        <v>0</v>
      </c>
      <c r="S676" s="2">
        <v>1</v>
      </c>
      <c r="T676" s="2">
        <f>_xlfn.XLOOKUP(A676,'[29]completed audits GR APP'!B:B,'[29]completed audits GR APP'!B:B)</f>
        <v>412</v>
      </c>
      <c r="V676" s="2">
        <v>1</v>
      </c>
      <c r="W676" s="2">
        <f>_xlfn.XLOOKUP(A676,'[29]KSD auditees'!A:A,'[29]KSD auditees'!A:A)</f>
        <v>412</v>
      </c>
    </row>
    <row r="677" spans="1:23" ht="18.75" customHeight="1" x14ac:dyDescent="0.25">
      <c r="A677" s="104">
        <v>1030</v>
      </c>
      <c r="B677" s="105" t="s">
        <v>1062</v>
      </c>
      <c r="C677" s="106" t="s">
        <v>450</v>
      </c>
      <c r="D677" s="107" t="s">
        <v>1</v>
      </c>
      <c r="E677" s="107"/>
      <c r="F677" s="89" t="s">
        <v>436</v>
      </c>
      <c r="G677" s="89" t="s">
        <v>1021</v>
      </c>
      <c r="H677" s="89" t="s">
        <v>1021</v>
      </c>
      <c r="I677" s="89" t="s">
        <v>1</v>
      </c>
      <c r="J677" s="89" t="s">
        <v>1</v>
      </c>
      <c r="K677" s="89" t="s">
        <v>1</v>
      </c>
      <c r="L677" s="108" t="s">
        <v>436</v>
      </c>
      <c r="M677" s="109">
        <v>45443</v>
      </c>
      <c r="N677" s="109">
        <v>45504</v>
      </c>
      <c r="O677" s="110" t="s">
        <v>26</v>
      </c>
      <c r="P677" s="2" t="e">
        <f>_xlfn.XLOOKUP(A677,'[29]completed audits GR APP'!B:B,'[29]completed audits GR APP'!E:E)</f>
        <v>#N/A</v>
      </c>
      <c r="R677" s="2">
        <f>COUNTIFS('[29]CM findings'!A:A,A677,'[29]CM findings'!H:H,116)</f>
        <v>0</v>
      </c>
      <c r="T677" s="2" t="e">
        <f>_xlfn.XLOOKUP(A677,'[29]completed audits GR APP'!B:B,'[29]completed audits GR APP'!B:B)</f>
        <v>#N/A</v>
      </c>
      <c r="W677" s="2" t="e">
        <f>_xlfn.XLOOKUP(A677,'[29]KSD auditees'!A:A,'[29]KSD auditees'!A:A)</f>
        <v>#N/A</v>
      </c>
    </row>
    <row r="678" spans="1:23" ht="27" customHeight="1" x14ac:dyDescent="0.25">
      <c r="A678" s="104">
        <v>462</v>
      </c>
      <c r="B678" s="105" t="s">
        <v>1063</v>
      </c>
      <c r="C678" s="106" t="s">
        <v>326</v>
      </c>
      <c r="D678" s="107" t="s">
        <v>1</v>
      </c>
      <c r="E678" s="107"/>
      <c r="F678" s="89" t="s">
        <v>436</v>
      </c>
      <c r="G678" s="89" t="s">
        <v>1021</v>
      </c>
      <c r="H678" s="89" t="s">
        <v>1021</v>
      </c>
      <c r="I678" s="89" t="s">
        <v>463</v>
      </c>
      <c r="J678" s="89" t="s">
        <v>1</v>
      </c>
      <c r="K678" s="89" t="s">
        <v>1</v>
      </c>
      <c r="L678" s="108" t="s">
        <v>436</v>
      </c>
      <c r="M678" s="109">
        <v>45443</v>
      </c>
      <c r="N678" s="109">
        <v>45504</v>
      </c>
      <c r="O678" s="110" t="s">
        <v>453</v>
      </c>
      <c r="P678" s="2" t="str">
        <f>_xlfn.XLOOKUP(A678,'[29]completed audits GR APP'!B:B,'[29]completed audits GR APP'!E:E)</f>
        <v>Departments</v>
      </c>
      <c r="Q678" s="111" t="s">
        <v>441</v>
      </c>
      <c r="R678" s="2">
        <f>COUNTIFS('[29]CM findings'!A:A,A678,'[29]CM findings'!H:H,116)</f>
        <v>0</v>
      </c>
      <c r="S678" s="2">
        <v>1</v>
      </c>
      <c r="T678" s="2">
        <f>_xlfn.XLOOKUP(A678,'[29]completed audits GR APP'!B:B,'[29]completed audits GR APP'!B:B)</f>
        <v>462</v>
      </c>
      <c r="W678" s="2" t="e">
        <f>_xlfn.XLOOKUP(A678,'[29]KSD auditees'!A:A,'[29]KSD auditees'!A:A)</f>
        <v>#N/A</v>
      </c>
    </row>
    <row r="679" spans="1:23" ht="27.75" customHeight="1" x14ac:dyDescent="0.25">
      <c r="A679" s="104">
        <v>1334</v>
      </c>
      <c r="B679" s="105" t="s">
        <v>93</v>
      </c>
      <c r="C679" s="106" t="s">
        <v>379</v>
      </c>
      <c r="D679" s="107" t="s">
        <v>1</v>
      </c>
      <c r="E679" s="107"/>
      <c r="F679" s="89" t="s">
        <v>436</v>
      </c>
      <c r="G679" s="89" t="s">
        <v>437</v>
      </c>
      <c r="H679" s="89" t="s">
        <v>1021</v>
      </c>
      <c r="I679" s="89" t="s">
        <v>1</v>
      </c>
      <c r="J679" s="89" t="s">
        <v>447</v>
      </c>
      <c r="K679" s="89" t="s">
        <v>1</v>
      </c>
      <c r="L679" s="108" t="s">
        <v>436</v>
      </c>
      <c r="M679" s="109">
        <v>45451</v>
      </c>
      <c r="N679" s="109">
        <v>45504</v>
      </c>
      <c r="O679" s="110" t="s">
        <v>1</v>
      </c>
      <c r="P679" s="2" t="str">
        <f>_xlfn.XLOOKUP(A679,'[29]completed audits GR APP'!B:B,'[29]completed audits GR APP'!E:E)</f>
        <v>Public entities</v>
      </c>
      <c r="Q679" s="112" t="s">
        <v>40</v>
      </c>
      <c r="R679" s="2">
        <f>COUNTIFS('[29]CM findings'!A:A,A679,'[29]CM findings'!H:H,116)</f>
        <v>1</v>
      </c>
      <c r="S679" s="2">
        <v>1</v>
      </c>
      <c r="T679" s="2">
        <f>_xlfn.XLOOKUP(A679,'[29]completed audits GR APP'!B:B,'[29]completed audits GR APP'!B:B)</f>
        <v>1334</v>
      </c>
      <c r="V679" s="2">
        <v>1</v>
      </c>
      <c r="W679" s="2">
        <f>_xlfn.XLOOKUP(A679,'[29]KSD auditees'!A:A,'[29]KSD auditees'!A:A)</f>
        <v>1334</v>
      </c>
    </row>
    <row r="680" spans="1:23" ht="27" customHeight="1" x14ac:dyDescent="0.25">
      <c r="A680" s="104">
        <v>442</v>
      </c>
      <c r="B680" s="105" t="s">
        <v>321</v>
      </c>
      <c r="C680" s="106" t="s">
        <v>316</v>
      </c>
      <c r="D680" s="107" t="s">
        <v>1</v>
      </c>
      <c r="E680" s="107"/>
      <c r="F680" s="89" t="s">
        <v>436</v>
      </c>
      <c r="G680" s="89" t="s">
        <v>437</v>
      </c>
      <c r="H680" s="89" t="s">
        <v>1021</v>
      </c>
      <c r="I680" s="89" t="s">
        <v>1</v>
      </c>
      <c r="J680" s="89" t="s">
        <v>1517</v>
      </c>
      <c r="K680" s="89" t="s">
        <v>1</v>
      </c>
      <c r="L680" s="108" t="s">
        <v>436</v>
      </c>
      <c r="M680" s="109">
        <v>45443</v>
      </c>
      <c r="N680" s="109">
        <v>45504</v>
      </c>
      <c r="O680" s="110" t="s">
        <v>453</v>
      </c>
      <c r="P680" s="2" t="str">
        <f>_xlfn.XLOOKUP(A680,'[29]completed audits GR APP'!B:B,'[29]completed audits GR APP'!E:E)</f>
        <v>Public entities</v>
      </c>
      <c r="Q680" s="111" t="s">
        <v>441</v>
      </c>
      <c r="R680" s="2">
        <f>COUNTIFS('[29]CM findings'!A:A,A680,'[29]CM findings'!H:H,116)</f>
        <v>0</v>
      </c>
      <c r="S680" s="2">
        <v>1</v>
      </c>
      <c r="T680" s="2">
        <f>_xlfn.XLOOKUP(A680,'[29]completed audits GR APP'!B:B,'[29]completed audits GR APP'!B:B)</f>
        <v>442</v>
      </c>
      <c r="V680" s="2">
        <v>1</v>
      </c>
      <c r="W680" s="2">
        <f>_xlfn.XLOOKUP(A680,'[29]KSD auditees'!A:A,'[29]KSD auditees'!A:A)</f>
        <v>442</v>
      </c>
    </row>
    <row r="681" spans="1:23" ht="27" customHeight="1" x14ac:dyDescent="0.25">
      <c r="A681" s="104">
        <v>1335</v>
      </c>
      <c r="B681" s="105" t="s">
        <v>102</v>
      </c>
      <c r="C681" s="106" t="s">
        <v>379</v>
      </c>
      <c r="D681" s="107" t="s">
        <v>1</v>
      </c>
      <c r="E681" s="107"/>
      <c r="F681" s="89" t="s">
        <v>436</v>
      </c>
      <c r="G681" s="89" t="s">
        <v>437</v>
      </c>
      <c r="H681" s="89" t="s">
        <v>1021</v>
      </c>
      <c r="I681" s="89" t="s">
        <v>1</v>
      </c>
      <c r="J681" s="89" t="s">
        <v>447</v>
      </c>
      <c r="K681" s="89" t="s">
        <v>1</v>
      </c>
      <c r="L681" s="108" t="s">
        <v>436</v>
      </c>
      <c r="M681" s="113">
        <v>45382</v>
      </c>
      <c r="N681" s="113">
        <v>45551</v>
      </c>
      <c r="O681" s="118" t="s">
        <v>1620</v>
      </c>
      <c r="P681" s="2" t="str">
        <f>_xlfn.XLOOKUP(A681,'[29]completed audits GR APP'!B:B,'[29]completed audits GR APP'!E:E)</f>
        <v>Public entities</v>
      </c>
      <c r="Q681" s="114" t="s">
        <v>441</v>
      </c>
      <c r="R681" s="2">
        <f>COUNTIFS('[29]CM findings'!A:A,A681,'[29]CM findings'!H:H,116)</f>
        <v>0</v>
      </c>
      <c r="S681" s="2">
        <v>1</v>
      </c>
      <c r="T681" s="2">
        <f>_xlfn.XLOOKUP(A681,'[29]completed audits GR APP'!B:B,'[29]completed audits GR APP'!B:B)</f>
        <v>1335</v>
      </c>
      <c r="V681" s="2">
        <v>1</v>
      </c>
      <c r="W681" s="2">
        <f>_xlfn.XLOOKUP(A681,'[29]KSD auditees'!A:A,'[29]KSD auditees'!A:A)</f>
        <v>1335</v>
      </c>
    </row>
    <row r="682" spans="1:23" ht="27" customHeight="1" x14ac:dyDescent="0.25">
      <c r="A682" s="104">
        <v>1014</v>
      </c>
      <c r="B682" s="105" t="s">
        <v>1064</v>
      </c>
      <c r="C682" s="106" t="s">
        <v>326</v>
      </c>
      <c r="D682" s="107" t="s">
        <v>1</v>
      </c>
      <c r="E682" s="107"/>
      <c r="F682" s="89" t="s">
        <v>436</v>
      </c>
      <c r="G682" s="89" t="s">
        <v>1065</v>
      </c>
      <c r="H682" s="89" t="s">
        <v>1065</v>
      </c>
      <c r="I682" s="89" t="s">
        <v>156</v>
      </c>
      <c r="J682" s="89" t="s">
        <v>1</v>
      </c>
      <c r="K682" s="89" t="s">
        <v>1</v>
      </c>
      <c r="L682" s="108" t="s">
        <v>436</v>
      </c>
      <c r="M682" s="109">
        <v>45443</v>
      </c>
      <c r="N682" s="109">
        <v>45504</v>
      </c>
      <c r="O682" s="110" t="s">
        <v>453</v>
      </c>
      <c r="P682" s="2" t="str">
        <f>_xlfn.XLOOKUP(A682,'[29]completed audits GR APP'!B:B,'[29]completed audits GR APP'!E:E)</f>
        <v>Departments</v>
      </c>
      <c r="Q682" s="111" t="s">
        <v>441</v>
      </c>
      <c r="R682" s="2">
        <f>COUNTIFS('[29]CM findings'!A:A,A682,'[29]CM findings'!H:H,116)</f>
        <v>0</v>
      </c>
      <c r="S682" s="2">
        <v>1</v>
      </c>
      <c r="T682" s="2">
        <f>_xlfn.XLOOKUP(A682,'[29]completed audits GR APP'!B:B,'[29]completed audits GR APP'!B:B)</f>
        <v>1014</v>
      </c>
      <c r="V682" s="2">
        <v>1</v>
      </c>
      <c r="W682" s="2">
        <f>_xlfn.XLOOKUP(A682,'[29]KSD auditees'!A:A,'[29]KSD auditees'!A:A)</f>
        <v>1014</v>
      </c>
    </row>
    <row r="683" spans="1:23" ht="35.25" customHeight="1" x14ac:dyDescent="0.25">
      <c r="A683" s="104">
        <v>1558</v>
      </c>
      <c r="B683" s="105" t="s">
        <v>130</v>
      </c>
      <c r="C683" s="106" t="s">
        <v>326</v>
      </c>
      <c r="D683" s="107" t="s">
        <v>1</v>
      </c>
      <c r="E683" s="107"/>
      <c r="F683" s="89" t="s">
        <v>436</v>
      </c>
      <c r="G683" s="89" t="s">
        <v>1065</v>
      </c>
      <c r="H683" s="89" t="s">
        <v>1065</v>
      </c>
      <c r="I683" s="89" t="s">
        <v>662</v>
      </c>
      <c r="J683" s="89" t="s">
        <v>1</v>
      </c>
      <c r="K683" s="89" t="s">
        <v>1</v>
      </c>
      <c r="L683" s="108" t="s">
        <v>436</v>
      </c>
      <c r="M683" s="109">
        <v>45443</v>
      </c>
      <c r="N683" s="109">
        <v>45504</v>
      </c>
      <c r="O683" s="110" t="s">
        <v>26</v>
      </c>
      <c r="P683" s="2" t="str">
        <f>_xlfn.XLOOKUP(A683,'[29]completed audits GR APP'!B:B,'[29]completed audits GR APP'!E:E)</f>
        <v>Departments</v>
      </c>
      <c r="Q683" s="111" t="s">
        <v>441</v>
      </c>
      <c r="R683" s="2">
        <f>COUNTIFS('[29]CM findings'!A:A,A683,'[29]CM findings'!H:H,116)</f>
        <v>0</v>
      </c>
      <c r="S683" s="2">
        <v>1</v>
      </c>
      <c r="T683" s="2">
        <f>_xlfn.XLOOKUP(A683,'[29]completed audits GR APP'!B:B,'[29]completed audits GR APP'!B:B)</f>
        <v>1558</v>
      </c>
      <c r="V683" s="2">
        <v>1</v>
      </c>
      <c r="W683" s="2">
        <f>_xlfn.XLOOKUP(A683,'[29]KSD auditees'!A:A,'[29]KSD auditees'!A:A)</f>
        <v>1558</v>
      </c>
    </row>
    <row r="684" spans="1:23" ht="43.5" customHeight="1" x14ac:dyDescent="0.25">
      <c r="A684" s="104">
        <v>103</v>
      </c>
      <c r="B684" s="105" t="s">
        <v>1066</v>
      </c>
      <c r="C684" s="106" t="s">
        <v>326</v>
      </c>
      <c r="D684" s="107" t="s">
        <v>1</v>
      </c>
      <c r="E684" s="107"/>
      <c r="F684" s="89" t="s">
        <v>436</v>
      </c>
      <c r="G684" s="89" t="s">
        <v>1065</v>
      </c>
      <c r="H684" s="89" t="s">
        <v>1065</v>
      </c>
      <c r="I684" s="89" t="s">
        <v>458</v>
      </c>
      <c r="J684" s="89" t="s">
        <v>1</v>
      </c>
      <c r="K684" s="89" t="s">
        <v>1</v>
      </c>
      <c r="L684" s="108" t="s">
        <v>436</v>
      </c>
      <c r="M684" s="109">
        <v>45443</v>
      </c>
      <c r="N684" s="109">
        <v>45504</v>
      </c>
      <c r="O684" s="110" t="s">
        <v>445</v>
      </c>
      <c r="P684" s="2" t="str">
        <f>_xlfn.XLOOKUP(A684,'[29]completed audits GR APP'!B:B,'[29]completed audits GR APP'!E:E)</f>
        <v>Departments</v>
      </c>
      <c r="Q684" s="111" t="s">
        <v>441</v>
      </c>
      <c r="R684" s="2">
        <f>COUNTIFS('[29]CM findings'!A:A,A684,'[29]CM findings'!H:H,116)</f>
        <v>0</v>
      </c>
      <c r="S684" s="2">
        <v>1</v>
      </c>
      <c r="T684" s="2">
        <f>_xlfn.XLOOKUP(A684,'[29]completed audits GR APP'!B:B,'[29]completed audits GR APP'!B:B)</f>
        <v>103</v>
      </c>
      <c r="W684" s="2" t="e">
        <f>_xlfn.XLOOKUP(A684,'[29]KSD auditees'!A:A,'[29]KSD auditees'!A:A)</f>
        <v>#N/A</v>
      </c>
    </row>
    <row r="685" spans="1:23" ht="26.25" customHeight="1" x14ac:dyDescent="0.25">
      <c r="A685" s="104">
        <v>117</v>
      </c>
      <c r="B685" s="105" t="s">
        <v>386</v>
      </c>
      <c r="C685" s="106" t="s">
        <v>326</v>
      </c>
      <c r="D685" s="107" t="s">
        <v>1</v>
      </c>
      <c r="E685" s="107"/>
      <c r="F685" s="89" t="s">
        <v>436</v>
      </c>
      <c r="G685" s="89" t="s">
        <v>1065</v>
      </c>
      <c r="H685" s="89" t="s">
        <v>1065</v>
      </c>
      <c r="I685" s="89" t="s">
        <v>28</v>
      </c>
      <c r="J685" s="89" t="s">
        <v>1</v>
      </c>
      <c r="K685" s="89" t="s">
        <v>1</v>
      </c>
      <c r="L685" s="108" t="s">
        <v>436</v>
      </c>
      <c r="M685" s="109">
        <v>45443</v>
      </c>
      <c r="N685" s="109">
        <v>45504</v>
      </c>
      <c r="O685" s="110" t="s">
        <v>453</v>
      </c>
      <c r="P685" s="2" t="str">
        <f>_xlfn.XLOOKUP(A685,'[29]completed audits GR APP'!B:B,'[29]completed audits GR APP'!E:E)</f>
        <v>Departments</v>
      </c>
      <c r="Q685" s="111" t="s">
        <v>441</v>
      </c>
      <c r="R685" s="2">
        <f>COUNTIFS('[29]CM findings'!A:A,A685,'[29]CM findings'!H:H,116)</f>
        <v>0</v>
      </c>
      <c r="S685" s="2">
        <v>1</v>
      </c>
      <c r="T685" s="2">
        <f>_xlfn.XLOOKUP(A685,'[29]completed audits GR APP'!B:B,'[29]completed audits GR APP'!B:B)</f>
        <v>117</v>
      </c>
      <c r="V685" s="2">
        <v>1</v>
      </c>
      <c r="W685" s="2">
        <f>_xlfn.XLOOKUP(A685,'[29]KSD auditees'!A:A,'[29]KSD auditees'!A:A)</f>
        <v>117</v>
      </c>
    </row>
    <row r="686" spans="1:23" ht="18.75" customHeight="1" x14ac:dyDescent="0.25">
      <c r="A686" s="104">
        <v>181</v>
      </c>
      <c r="B686" s="105" t="s">
        <v>346</v>
      </c>
      <c r="C686" s="106" t="s">
        <v>326</v>
      </c>
      <c r="D686" s="107" t="s">
        <v>1</v>
      </c>
      <c r="E686" s="107"/>
      <c r="F686" s="89" t="s">
        <v>436</v>
      </c>
      <c r="G686" s="89" t="s">
        <v>1065</v>
      </c>
      <c r="H686" s="89" t="s">
        <v>1065</v>
      </c>
      <c r="I686" s="89" t="s">
        <v>151</v>
      </c>
      <c r="J686" s="89" t="s">
        <v>1</v>
      </c>
      <c r="K686" s="89" t="s">
        <v>1</v>
      </c>
      <c r="L686" s="108" t="s">
        <v>436</v>
      </c>
      <c r="M686" s="109">
        <v>45443</v>
      </c>
      <c r="N686" s="109">
        <v>45504</v>
      </c>
      <c r="O686" s="110" t="s">
        <v>26</v>
      </c>
      <c r="P686" s="2" t="str">
        <f>_xlfn.XLOOKUP(A686,'[29]completed audits GR APP'!B:B,'[29]completed audits GR APP'!E:E)</f>
        <v>Departments</v>
      </c>
      <c r="Q686" s="111" t="s">
        <v>441</v>
      </c>
      <c r="R686" s="2">
        <f>COUNTIFS('[29]CM findings'!A:A,A686,'[29]CM findings'!H:H,116)</f>
        <v>0</v>
      </c>
      <c r="S686" s="2">
        <v>1</v>
      </c>
      <c r="T686" s="2">
        <f>_xlfn.XLOOKUP(A686,'[29]completed audits GR APP'!B:B,'[29]completed audits GR APP'!B:B)</f>
        <v>181</v>
      </c>
      <c r="V686" s="2">
        <v>1</v>
      </c>
      <c r="W686" s="2">
        <f>_xlfn.XLOOKUP(A686,'[29]KSD auditees'!A:A,'[29]KSD auditees'!A:A)</f>
        <v>181</v>
      </c>
    </row>
    <row r="687" spans="1:23" ht="26.25" customHeight="1" x14ac:dyDescent="0.25">
      <c r="A687" s="104">
        <v>193</v>
      </c>
      <c r="B687" s="105" t="s">
        <v>1067</v>
      </c>
      <c r="C687" s="106" t="s">
        <v>502</v>
      </c>
      <c r="D687" s="107" t="s">
        <v>1</v>
      </c>
      <c r="E687" s="107"/>
      <c r="F687" s="89" t="s">
        <v>436</v>
      </c>
      <c r="G687" s="89" t="s">
        <v>1065</v>
      </c>
      <c r="H687" s="89" t="s">
        <v>1065</v>
      </c>
      <c r="I687" s="89" t="s">
        <v>1</v>
      </c>
      <c r="J687" s="89" t="s">
        <v>1</v>
      </c>
      <c r="K687" s="89" t="s">
        <v>1</v>
      </c>
      <c r="L687" s="108" t="s">
        <v>436</v>
      </c>
      <c r="M687" s="109">
        <v>45443</v>
      </c>
      <c r="N687" s="109">
        <v>45504</v>
      </c>
      <c r="O687" s="110" t="s">
        <v>445</v>
      </c>
      <c r="P687" s="2" t="e">
        <f>_xlfn.XLOOKUP(A687,'[29]completed audits GR APP'!B:B,'[29]completed audits GR APP'!E:E)</f>
        <v>#N/A</v>
      </c>
      <c r="R687" s="2">
        <f>COUNTIFS('[29]CM findings'!A:A,A687,'[29]CM findings'!H:H,116)</f>
        <v>0</v>
      </c>
      <c r="T687" s="2" t="e">
        <f>_xlfn.XLOOKUP(A687,'[29]completed audits GR APP'!B:B,'[29]completed audits GR APP'!B:B)</f>
        <v>#N/A</v>
      </c>
      <c r="W687" s="2" t="e">
        <f>_xlfn.XLOOKUP(A687,'[29]KSD auditees'!A:A,'[29]KSD auditees'!A:A)</f>
        <v>#N/A</v>
      </c>
    </row>
    <row r="688" spans="1:23" ht="27" customHeight="1" x14ac:dyDescent="0.25">
      <c r="A688" s="104">
        <v>1235</v>
      </c>
      <c r="B688" s="105" t="s">
        <v>1068</v>
      </c>
      <c r="C688" s="106" t="s">
        <v>325</v>
      </c>
      <c r="D688" s="107" t="s">
        <v>1</v>
      </c>
      <c r="E688" s="107"/>
      <c r="F688" s="89" t="s">
        <v>436</v>
      </c>
      <c r="G688" s="89" t="s">
        <v>1065</v>
      </c>
      <c r="H688" s="89" t="s">
        <v>1065</v>
      </c>
      <c r="I688" s="89" t="s">
        <v>1</v>
      </c>
      <c r="J688" s="89" t="s">
        <v>1</v>
      </c>
      <c r="K688" s="89" t="s">
        <v>1</v>
      </c>
      <c r="L688" s="108" t="s">
        <v>436</v>
      </c>
      <c r="M688" s="109">
        <v>45443</v>
      </c>
      <c r="N688" s="109">
        <v>45504</v>
      </c>
      <c r="O688" s="110" t="s">
        <v>453</v>
      </c>
      <c r="P688" s="2" t="e">
        <f>_xlfn.XLOOKUP(A688,'[29]completed audits GR APP'!B:B,'[29]completed audits GR APP'!E:E)</f>
        <v>#N/A</v>
      </c>
      <c r="R688" s="2">
        <f>COUNTIFS('[29]CM findings'!A:A,A688,'[29]CM findings'!H:H,116)</f>
        <v>0</v>
      </c>
      <c r="T688" s="2" t="e">
        <f>_xlfn.XLOOKUP(A688,'[29]completed audits GR APP'!B:B,'[29]completed audits GR APP'!B:B)</f>
        <v>#N/A</v>
      </c>
      <c r="W688" s="2" t="e">
        <f>_xlfn.XLOOKUP(A688,'[29]KSD auditees'!A:A,'[29]KSD auditees'!A:A)</f>
        <v>#N/A</v>
      </c>
    </row>
    <row r="689" spans="1:23" ht="26.25" customHeight="1" x14ac:dyDescent="0.25">
      <c r="A689" s="104">
        <v>244</v>
      </c>
      <c r="B689" s="105" t="s">
        <v>1069</v>
      </c>
      <c r="C689" s="106" t="s">
        <v>325</v>
      </c>
      <c r="D689" s="107" t="s">
        <v>1</v>
      </c>
      <c r="E689" s="107"/>
      <c r="F689" s="89" t="s">
        <v>436</v>
      </c>
      <c r="G689" s="89" t="s">
        <v>1065</v>
      </c>
      <c r="H689" s="89" t="s">
        <v>1065</v>
      </c>
      <c r="I689" s="89" t="s">
        <v>1</v>
      </c>
      <c r="J689" s="89" t="s">
        <v>1</v>
      </c>
      <c r="K689" s="89" t="s">
        <v>1</v>
      </c>
      <c r="L689" s="108" t="s">
        <v>436</v>
      </c>
      <c r="M689" s="109">
        <v>45443</v>
      </c>
      <c r="N689" s="109">
        <v>45504</v>
      </c>
      <c r="O689" s="110" t="s">
        <v>453</v>
      </c>
      <c r="P689" s="2" t="e">
        <f>_xlfn.XLOOKUP(A689,'[29]completed audits GR APP'!B:B,'[29]completed audits GR APP'!E:E)</f>
        <v>#N/A</v>
      </c>
      <c r="R689" s="2">
        <f>COUNTIFS('[29]CM findings'!A:A,A689,'[29]CM findings'!H:H,116)</f>
        <v>0</v>
      </c>
      <c r="T689" s="2" t="e">
        <f>_xlfn.XLOOKUP(A689,'[29]completed audits GR APP'!B:B,'[29]completed audits GR APP'!B:B)</f>
        <v>#N/A</v>
      </c>
      <c r="W689" s="2" t="e">
        <f>_xlfn.XLOOKUP(A689,'[29]KSD auditees'!A:A,'[29]KSD auditees'!A:A)</f>
        <v>#N/A</v>
      </c>
    </row>
    <row r="690" spans="1:23" ht="27" customHeight="1" x14ac:dyDescent="0.25">
      <c r="A690" s="104">
        <v>1258</v>
      </c>
      <c r="B690" s="105" t="s">
        <v>1070</v>
      </c>
      <c r="C690" s="106" t="s">
        <v>502</v>
      </c>
      <c r="D690" s="107" t="s">
        <v>1</v>
      </c>
      <c r="E690" s="107"/>
      <c r="F690" s="89" t="s">
        <v>436</v>
      </c>
      <c r="G690" s="89" t="s">
        <v>1065</v>
      </c>
      <c r="H690" s="89" t="s">
        <v>1065</v>
      </c>
      <c r="I690" s="89" t="s">
        <v>1</v>
      </c>
      <c r="J690" s="89" t="s">
        <v>1</v>
      </c>
      <c r="K690" s="89" t="s">
        <v>1</v>
      </c>
      <c r="L690" s="108" t="s">
        <v>436</v>
      </c>
      <c r="M690" s="109">
        <v>45443</v>
      </c>
      <c r="N690" s="109">
        <v>45504</v>
      </c>
      <c r="O690" s="110" t="s">
        <v>453</v>
      </c>
      <c r="P690" s="2" t="e">
        <f>_xlfn.XLOOKUP(A690,'[29]completed audits GR APP'!B:B,'[29]completed audits GR APP'!E:E)</f>
        <v>#N/A</v>
      </c>
      <c r="R690" s="2">
        <f>COUNTIFS('[29]CM findings'!A:A,A690,'[29]CM findings'!H:H,116)</f>
        <v>0</v>
      </c>
      <c r="T690" s="2" t="e">
        <f>_xlfn.XLOOKUP(A690,'[29]completed audits GR APP'!B:B,'[29]completed audits GR APP'!B:B)</f>
        <v>#N/A</v>
      </c>
      <c r="W690" s="2" t="e">
        <f>_xlfn.XLOOKUP(A690,'[29]KSD auditees'!A:A,'[29]KSD auditees'!A:A)</f>
        <v>#N/A</v>
      </c>
    </row>
    <row r="691" spans="1:23" ht="18" customHeight="1" x14ac:dyDescent="0.25">
      <c r="A691" s="104">
        <v>303</v>
      </c>
      <c r="B691" s="105" t="s">
        <v>1071</v>
      </c>
      <c r="C691" s="106" t="s">
        <v>502</v>
      </c>
      <c r="D691" s="107" t="s">
        <v>1</v>
      </c>
      <c r="E691" s="107"/>
      <c r="F691" s="89" t="s">
        <v>436</v>
      </c>
      <c r="G691" s="89" t="s">
        <v>1065</v>
      </c>
      <c r="H691" s="89" t="s">
        <v>1065</v>
      </c>
      <c r="I691" s="89" t="s">
        <v>1</v>
      </c>
      <c r="J691" s="89" t="s">
        <v>1</v>
      </c>
      <c r="K691" s="89" t="s">
        <v>1</v>
      </c>
      <c r="L691" s="108" t="s">
        <v>436</v>
      </c>
      <c r="M691" s="109">
        <v>45443</v>
      </c>
      <c r="N691" s="109">
        <v>45504</v>
      </c>
      <c r="O691" s="110" t="s">
        <v>26</v>
      </c>
      <c r="P691" s="2" t="e">
        <f>_xlfn.XLOOKUP(A691,'[29]completed audits GR APP'!B:B,'[29]completed audits GR APP'!E:E)</f>
        <v>#N/A</v>
      </c>
      <c r="R691" s="2">
        <f>COUNTIFS('[29]CM findings'!A:A,A691,'[29]CM findings'!H:H,116)</f>
        <v>0</v>
      </c>
      <c r="T691" s="2" t="e">
        <f>_xlfn.XLOOKUP(A691,'[29]completed audits GR APP'!B:B,'[29]completed audits GR APP'!B:B)</f>
        <v>#N/A</v>
      </c>
      <c r="W691" s="2" t="e">
        <f>_xlfn.XLOOKUP(A691,'[29]KSD auditees'!A:A,'[29]KSD auditees'!A:A)</f>
        <v>#N/A</v>
      </c>
    </row>
    <row r="692" spans="1:23" ht="27" customHeight="1" x14ac:dyDescent="0.25">
      <c r="A692" s="104">
        <v>1234</v>
      </c>
      <c r="B692" s="105" t="s">
        <v>1072</v>
      </c>
      <c r="C692" s="106" t="s">
        <v>325</v>
      </c>
      <c r="D692" s="107" t="s">
        <v>1</v>
      </c>
      <c r="E692" s="107"/>
      <c r="F692" s="89" t="s">
        <v>436</v>
      </c>
      <c r="G692" s="89" t="s">
        <v>1065</v>
      </c>
      <c r="H692" s="89" t="s">
        <v>1065</v>
      </c>
      <c r="I692" s="89" t="s">
        <v>1</v>
      </c>
      <c r="J692" s="89" t="s">
        <v>1</v>
      </c>
      <c r="K692" s="89" t="s">
        <v>1</v>
      </c>
      <c r="L692" s="108" t="s">
        <v>436</v>
      </c>
      <c r="M692" s="109">
        <v>45443</v>
      </c>
      <c r="N692" s="109">
        <v>45504</v>
      </c>
      <c r="O692" s="110" t="s">
        <v>26</v>
      </c>
      <c r="P692" s="2" t="e">
        <f>_xlfn.XLOOKUP(A692,'[29]completed audits GR APP'!B:B,'[29]completed audits GR APP'!E:E)</f>
        <v>#N/A</v>
      </c>
      <c r="R692" s="2">
        <f>COUNTIFS('[29]CM findings'!A:A,A692,'[29]CM findings'!H:H,116)</f>
        <v>0</v>
      </c>
      <c r="T692" s="2" t="e">
        <f>_xlfn.XLOOKUP(A692,'[29]completed audits GR APP'!B:B,'[29]completed audits GR APP'!B:B)</f>
        <v>#N/A</v>
      </c>
      <c r="W692" s="2" t="e">
        <f>_xlfn.XLOOKUP(A692,'[29]KSD auditees'!A:A,'[29]KSD auditees'!A:A)</f>
        <v>#N/A</v>
      </c>
    </row>
    <row r="693" spans="1:23" ht="26.25" customHeight="1" x14ac:dyDescent="0.25">
      <c r="A693" s="104">
        <v>426</v>
      </c>
      <c r="B693" s="105" t="s">
        <v>1073</v>
      </c>
      <c r="C693" s="106" t="s">
        <v>352</v>
      </c>
      <c r="D693" s="107" t="s">
        <v>1</v>
      </c>
      <c r="E693" s="107"/>
      <c r="F693" s="89" t="s">
        <v>436</v>
      </c>
      <c r="G693" s="89" t="s">
        <v>1065</v>
      </c>
      <c r="H693" s="89" t="s">
        <v>1065</v>
      </c>
      <c r="I693" s="89" t="s">
        <v>1</v>
      </c>
      <c r="J693" s="89" t="s">
        <v>1</v>
      </c>
      <c r="K693" s="89" t="s">
        <v>1</v>
      </c>
      <c r="L693" s="108" t="s">
        <v>436</v>
      </c>
      <c r="M693" s="109">
        <v>45443</v>
      </c>
      <c r="N693" s="109">
        <v>45504</v>
      </c>
      <c r="O693" s="110" t="s">
        <v>453</v>
      </c>
      <c r="P693" s="2" t="e">
        <f>_xlfn.XLOOKUP(A693,'[29]completed audits GR APP'!B:B,'[29]completed audits GR APP'!E:E)</f>
        <v>#N/A</v>
      </c>
      <c r="R693" s="2">
        <f>COUNTIFS('[29]CM findings'!A:A,A693,'[29]CM findings'!H:H,116)</f>
        <v>0</v>
      </c>
      <c r="T693" s="2" t="e">
        <f>_xlfn.XLOOKUP(A693,'[29]completed audits GR APP'!B:B,'[29]completed audits GR APP'!B:B)</f>
        <v>#N/A</v>
      </c>
      <c r="W693" s="2" t="e">
        <f>_xlfn.XLOOKUP(A693,'[29]KSD auditees'!A:A,'[29]KSD auditees'!A:A)</f>
        <v>#N/A</v>
      </c>
    </row>
    <row r="694" spans="1:23" ht="27" customHeight="1" x14ac:dyDescent="0.25">
      <c r="A694" s="104">
        <v>1265</v>
      </c>
      <c r="B694" s="105" t="s">
        <v>1545</v>
      </c>
      <c r="C694" s="106" t="s">
        <v>325</v>
      </c>
      <c r="D694" s="107" t="s">
        <v>1</v>
      </c>
      <c r="E694" s="107"/>
      <c r="F694" s="89" t="s">
        <v>436</v>
      </c>
      <c r="G694" s="89" t="s">
        <v>1065</v>
      </c>
      <c r="H694" s="89" t="s">
        <v>1065</v>
      </c>
      <c r="I694" s="89" t="s">
        <v>1</v>
      </c>
      <c r="J694" s="89" t="s">
        <v>1</v>
      </c>
      <c r="K694" s="89" t="s">
        <v>1</v>
      </c>
      <c r="L694" s="108" t="s">
        <v>436</v>
      </c>
      <c r="M694" s="109">
        <v>45443</v>
      </c>
      <c r="N694" s="109">
        <v>45504</v>
      </c>
      <c r="O694" s="110" t="s">
        <v>453</v>
      </c>
      <c r="P694" s="2" t="e">
        <f>_xlfn.XLOOKUP(A694,'[29]completed audits GR APP'!B:B,'[29]completed audits GR APP'!E:E)</f>
        <v>#N/A</v>
      </c>
      <c r="R694" s="2">
        <f>COUNTIFS('[29]CM findings'!A:A,A694,'[29]CM findings'!H:H,116)</f>
        <v>0</v>
      </c>
      <c r="T694" s="2" t="e">
        <f>_xlfn.XLOOKUP(A694,'[29]completed audits GR APP'!B:B,'[29]completed audits GR APP'!B:B)</f>
        <v>#N/A</v>
      </c>
      <c r="W694" s="2" t="e">
        <f>_xlfn.XLOOKUP(A694,'[29]KSD auditees'!A:A,'[29]KSD auditees'!A:A)</f>
        <v>#N/A</v>
      </c>
    </row>
    <row r="695" spans="1:23" ht="26.25" customHeight="1" x14ac:dyDescent="0.25">
      <c r="A695" s="104">
        <v>1266</v>
      </c>
      <c r="B695" s="105" t="s">
        <v>1546</v>
      </c>
      <c r="C695" s="106" t="s">
        <v>325</v>
      </c>
      <c r="D695" s="107" t="s">
        <v>1</v>
      </c>
      <c r="E695" s="107"/>
      <c r="F695" s="89" t="s">
        <v>436</v>
      </c>
      <c r="G695" s="89" t="s">
        <v>1065</v>
      </c>
      <c r="H695" s="89" t="s">
        <v>1065</v>
      </c>
      <c r="I695" s="89" t="s">
        <v>1</v>
      </c>
      <c r="J695" s="89" t="s">
        <v>1</v>
      </c>
      <c r="K695" s="89" t="s">
        <v>1</v>
      </c>
      <c r="L695" s="108" t="s">
        <v>436</v>
      </c>
      <c r="M695" s="109">
        <v>45443</v>
      </c>
      <c r="N695" s="109">
        <v>45504</v>
      </c>
      <c r="O695" s="110" t="s">
        <v>453</v>
      </c>
      <c r="P695" s="2" t="e">
        <f>_xlfn.XLOOKUP(A695,'[29]completed audits GR APP'!B:B,'[29]completed audits GR APP'!E:E)</f>
        <v>#N/A</v>
      </c>
      <c r="R695" s="2">
        <f>COUNTIFS('[29]CM findings'!A:A,A695,'[29]CM findings'!H:H,116)</f>
        <v>0</v>
      </c>
      <c r="T695" s="2" t="e">
        <f>_xlfn.XLOOKUP(A695,'[29]completed audits GR APP'!B:B,'[29]completed audits GR APP'!B:B)</f>
        <v>#N/A</v>
      </c>
      <c r="W695" s="2" t="e">
        <f>_xlfn.XLOOKUP(A695,'[29]KSD auditees'!A:A,'[29]KSD auditees'!A:A)</f>
        <v>#N/A</v>
      </c>
    </row>
    <row r="696" spans="1:23" ht="18.75" customHeight="1" x14ac:dyDescent="0.25">
      <c r="A696" s="104">
        <v>304</v>
      </c>
      <c r="B696" s="105" t="s">
        <v>1075</v>
      </c>
      <c r="C696" s="106" t="s">
        <v>502</v>
      </c>
      <c r="D696" s="107" t="s">
        <v>1</v>
      </c>
      <c r="E696" s="107"/>
      <c r="F696" s="89" t="s">
        <v>436</v>
      </c>
      <c r="G696" s="89" t="s">
        <v>1065</v>
      </c>
      <c r="H696" s="89" t="s">
        <v>1065</v>
      </c>
      <c r="I696" s="89" t="s">
        <v>1</v>
      </c>
      <c r="J696" s="89" t="s">
        <v>1</v>
      </c>
      <c r="K696" s="89" t="s">
        <v>1</v>
      </c>
      <c r="L696" s="108" t="s">
        <v>436</v>
      </c>
      <c r="M696" s="109" t="s">
        <v>1</v>
      </c>
      <c r="N696" s="109" t="s">
        <v>1</v>
      </c>
      <c r="O696" s="110" t="s">
        <v>1</v>
      </c>
      <c r="P696" s="2" t="e">
        <f>_xlfn.XLOOKUP(A696,'[29]completed audits GR APP'!B:B,'[29]completed audits GR APP'!E:E)</f>
        <v>#N/A</v>
      </c>
      <c r="R696" s="2">
        <f>COUNTIFS('[29]CM findings'!A:A,A696,'[29]CM findings'!H:H,116)</f>
        <v>0</v>
      </c>
      <c r="T696" s="2" t="e">
        <f>_xlfn.XLOOKUP(A696,'[29]completed audits GR APP'!B:B,'[29]completed audits GR APP'!B:B)</f>
        <v>#N/A</v>
      </c>
      <c r="W696" s="2" t="e">
        <f>_xlfn.XLOOKUP(A696,'[29]KSD auditees'!A:A,'[29]KSD auditees'!A:A)</f>
        <v>#N/A</v>
      </c>
    </row>
    <row r="697" spans="1:23" ht="27" customHeight="1" x14ac:dyDescent="0.25">
      <c r="A697" s="104">
        <v>1331</v>
      </c>
      <c r="B697" s="105" t="s">
        <v>79</v>
      </c>
      <c r="C697" s="106" t="s">
        <v>379</v>
      </c>
      <c r="D697" s="107" t="s">
        <v>1</v>
      </c>
      <c r="E697" s="107"/>
      <c r="F697" s="89" t="s">
        <v>436</v>
      </c>
      <c r="G697" s="89" t="s">
        <v>437</v>
      </c>
      <c r="H697" s="89" t="s">
        <v>1065</v>
      </c>
      <c r="I697" s="89" t="s">
        <v>1</v>
      </c>
      <c r="J697" s="89" t="s">
        <v>447</v>
      </c>
      <c r="K697" s="89" t="s">
        <v>1</v>
      </c>
      <c r="L697" s="108" t="s">
        <v>436</v>
      </c>
      <c r="M697" s="109">
        <v>45382</v>
      </c>
      <c r="N697" s="109">
        <v>45443</v>
      </c>
      <c r="O697" s="110" t="s">
        <v>453</v>
      </c>
      <c r="P697" s="2" t="str">
        <f>_xlfn.XLOOKUP(A697,'[29]completed audits GR APP'!B:B,'[29]completed audits GR APP'!E:E)</f>
        <v>Public entities</v>
      </c>
      <c r="Q697" s="111" t="s">
        <v>441</v>
      </c>
      <c r="R697" s="2">
        <f>COUNTIFS('[29]CM findings'!A:A,A697,'[29]CM findings'!H:H,116)</f>
        <v>0</v>
      </c>
      <c r="S697" s="2">
        <v>1</v>
      </c>
      <c r="T697" s="2">
        <f>_xlfn.XLOOKUP(A697,'[29]completed audits GR APP'!B:B,'[29]completed audits GR APP'!B:B)</f>
        <v>1331</v>
      </c>
      <c r="V697" s="2">
        <v>1</v>
      </c>
      <c r="W697" s="2">
        <f>_xlfn.XLOOKUP(A697,'[29]KSD auditees'!A:A,'[29]KSD auditees'!A:A)</f>
        <v>1331</v>
      </c>
    </row>
    <row r="698" spans="1:23" ht="27" customHeight="1" x14ac:dyDescent="0.25">
      <c r="A698" s="104">
        <v>305</v>
      </c>
      <c r="B698" s="105" t="s">
        <v>1542</v>
      </c>
      <c r="C698" s="106" t="s">
        <v>325</v>
      </c>
      <c r="D698" s="107" t="s">
        <v>1</v>
      </c>
      <c r="E698" s="107"/>
      <c r="F698" s="89" t="s">
        <v>436</v>
      </c>
      <c r="G698" s="89" t="s">
        <v>1065</v>
      </c>
      <c r="H698" s="89" t="s">
        <v>1065</v>
      </c>
      <c r="I698" s="89" t="s">
        <v>1</v>
      </c>
      <c r="J698" s="89" t="s">
        <v>1</v>
      </c>
      <c r="K698" s="89" t="s">
        <v>1</v>
      </c>
      <c r="L698" s="108" t="s">
        <v>436</v>
      </c>
      <c r="M698" s="109">
        <v>45443</v>
      </c>
      <c r="N698" s="109">
        <v>45504</v>
      </c>
      <c r="O698" s="110" t="s">
        <v>445</v>
      </c>
      <c r="P698" s="2" t="e">
        <f>_xlfn.XLOOKUP(A698,'[29]completed audits GR APP'!B:B,'[29]completed audits GR APP'!E:E)</f>
        <v>#N/A</v>
      </c>
      <c r="R698" s="2">
        <f>COUNTIFS('[29]CM findings'!A:A,A698,'[29]CM findings'!H:H,116)</f>
        <v>0</v>
      </c>
      <c r="T698" s="2" t="e">
        <f>_xlfn.XLOOKUP(A698,'[29]completed audits GR APP'!B:B,'[29]completed audits GR APP'!B:B)</f>
        <v>#N/A</v>
      </c>
      <c r="W698" s="2" t="e">
        <f>_xlfn.XLOOKUP(A698,'[29]KSD auditees'!A:A,'[29]KSD auditees'!A:A)</f>
        <v>#N/A</v>
      </c>
    </row>
    <row r="699" spans="1:23" ht="27" customHeight="1" x14ac:dyDescent="0.25">
      <c r="A699" s="104">
        <v>1332</v>
      </c>
      <c r="B699" s="105" t="s">
        <v>80</v>
      </c>
      <c r="C699" s="106" t="s">
        <v>379</v>
      </c>
      <c r="D699" s="107" t="s">
        <v>1</v>
      </c>
      <c r="E699" s="107"/>
      <c r="F699" s="89" t="s">
        <v>436</v>
      </c>
      <c r="G699" s="89" t="s">
        <v>437</v>
      </c>
      <c r="H699" s="89" t="s">
        <v>1065</v>
      </c>
      <c r="I699" s="89" t="s">
        <v>1</v>
      </c>
      <c r="J699" s="89" t="s">
        <v>447</v>
      </c>
      <c r="K699" s="89" t="s">
        <v>1</v>
      </c>
      <c r="L699" s="108" t="s">
        <v>436</v>
      </c>
      <c r="M699" s="109">
        <v>45382</v>
      </c>
      <c r="N699" s="109">
        <v>45443</v>
      </c>
      <c r="O699" s="110" t="s">
        <v>26</v>
      </c>
      <c r="P699" s="2" t="str">
        <f>_xlfn.XLOOKUP(A699,'[29]completed audits GR APP'!B:B,'[29]completed audits GR APP'!E:E)</f>
        <v>Public entities</v>
      </c>
      <c r="Q699" s="111" t="s">
        <v>441</v>
      </c>
      <c r="R699" s="2">
        <f>COUNTIFS('[29]CM findings'!A:A,A699,'[29]CM findings'!H:H,116)</f>
        <v>0</v>
      </c>
      <c r="S699" s="2">
        <v>1</v>
      </c>
      <c r="T699" s="2">
        <f>_xlfn.XLOOKUP(A699,'[29]completed audits GR APP'!B:B,'[29]completed audits GR APP'!B:B)</f>
        <v>1332</v>
      </c>
      <c r="V699" s="2">
        <v>1</v>
      </c>
      <c r="W699" s="2">
        <f>_xlfn.XLOOKUP(A699,'[29]KSD auditees'!A:A,'[29]KSD auditees'!A:A)</f>
        <v>1332</v>
      </c>
    </row>
    <row r="700" spans="1:23" ht="26.25" customHeight="1" x14ac:dyDescent="0.25">
      <c r="A700" s="104">
        <v>315</v>
      </c>
      <c r="B700" s="105" t="s">
        <v>1076</v>
      </c>
      <c r="C700" s="106" t="s">
        <v>326</v>
      </c>
      <c r="D700" s="107" t="s">
        <v>1</v>
      </c>
      <c r="E700" s="107"/>
      <c r="F700" s="89" t="s">
        <v>436</v>
      </c>
      <c r="G700" s="89" t="s">
        <v>1065</v>
      </c>
      <c r="H700" s="89" t="s">
        <v>1065</v>
      </c>
      <c r="I700" s="89" t="s">
        <v>479</v>
      </c>
      <c r="J700" s="89" t="s">
        <v>1</v>
      </c>
      <c r="K700" s="89" t="s">
        <v>1</v>
      </c>
      <c r="L700" s="108" t="s">
        <v>436</v>
      </c>
      <c r="M700" s="109">
        <v>45443</v>
      </c>
      <c r="N700" s="109">
        <v>45504</v>
      </c>
      <c r="O700" s="110" t="s">
        <v>445</v>
      </c>
      <c r="P700" s="2" t="str">
        <f>_xlfn.XLOOKUP(A700,'[29]completed audits GR APP'!B:B,'[29]completed audits GR APP'!E:E)</f>
        <v>Departments</v>
      </c>
      <c r="Q700" s="111" t="s">
        <v>441</v>
      </c>
      <c r="R700" s="2">
        <f>COUNTIFS('[29]CM findings'!A:A,A700,'[29]CM findings'!H:H,116)</f>
        <v>0</v>
      </c>
      <c r="S700" s="2">
        <v>1</v>
      </c>
      <c r="T700" s="2">
        <f>_xlfn.XLOOKUP(A700,'[29]completed audits GR APP'!B:B,'[29]completed audits GR APP'!B:B)</f>
        <v>315</v>
      </c>
      <c r="W700" s="2" t="e">
        <f>_xlfn.XLOOKUP(A700,'[29]KSD auditees'!A:A,'[29]KSD auditees'!A:A)</f>
        <v>#N/A</v>
      </c>
    </row>
    <row r="701" spans="1:23" ht="27" customHeight="1" x14ac:dyDescent="0.25">
      <c r="A701" s="104">
        <v>355</v>
      </c>
      <c r="B701" s="105" t="s">
        <v>1077</v>
      </c>
      <c r="C701" s="106" t="s">
        <v>481</v>
      </c>
      <c r="D701" s="107" t="s">
        <v>1</v>
      </c>
      <c r="E701" s="107"/>
      <c r="F701" s="89" t="s">
        <v>436</v>
      </c>
      <c r="G701" s="89" t="s">
        <v>1065</v>
      </c>
      <c r="H701" s="89" t="s">
        <v>1065</v>
      </c>
      <c r="I701" s="89" t="s">
        <v>482</v>
      </c>
      <c r="J701" s="89" t="s">
        <v>1</v>
      </c>
      <c r="K701" s="89" t="s">
        <v>1</v>
      </c>
      <c r="L701" s="108" t="s">
        <v>436</v>
      </c>
      <c r="M701" s="109">
        <v>45443</v>
      </c>
      <c r="N701" s="109">
        <v>45504</v>
      </c>
      <c r="O701" s="110" t="s">
        <v>445</v>
      </c>
      <c r="P701" s="2" t="str">
        <f>_xlfn.XLOOKUP(A701,'[29]completed audits GR APP'!B:B,'[29]completed audits GR APP'!E:E)</f>
        <v>Departments</v>
      </c>
      <c r="Q701" s="111" t="s">
        <v>441</v>
      </c>
      <c r="R701" s="2">
        <f>COUNTIFS('[29]CM findings'!A:A,A701,'[29]CM findings'!H:H,116)</f>
        <v>0</v>
      </c>
      <c r="S701" s="2">
        <v>1</v>
      </c>
      <c r="T701" s="2">
        <f>_xlfn.XLOOKUP(A701,'[29]completed audits GR APP'!B:B,'[29]completed audits GR APP'!B:B)</f>
        <v>355</v>
      </c>
      <c r="W701" s="2" t="e">
        <f>_xlfn.XLOOKUP(A701,'[29]KSD auditees'!A:A,'[29]KSD auditees'!A:A)</f>
        <v>#N/A</v>
      </c>
    </row>
    <row r="702" spans="1:23" ht="18.75" customHeight="1" x14ac:dyDescent="0.25">
      <c r="A702" s="104">
        <v>369</v>
      </c>
      <c r="B702" s="105" t="s">
        <v>1078</v>
      </c>
      <c r="C702" s="106" t="s">
        <v>484</v>
      </c>
      <c r="D702" s="107" t="s">
        <v>1</v>
      </c>
      <c r="E702" s="107"/>
      <c r="F702" s="89" t="s">
        <v>436</v>
      </c>
      <c r="G702" s="89" t="s">
        <v>1065</v>
      </c>
      <c r="H702" s="89" t="s">
        <v>1065</v>
      </c>
      <c r="I702" s="89" t="s">
        <v>1</v>
      </c>
      <c r="J702" s="89" t="s">
        <v>1</v>
      </c>
      <c r="K702" s="89" t="s">
        <v>1</v>
      </c>
      <c r="L702" s="108" t="s">
        <v>436</v>
      </c>
      <c r="M702" s="109" t="s">
        <v>1</v>
      </c>
      <c r="N702" s="109" t="s">
        <v>1</v>
      </c>
      <c r="O702" s="110" t="s">
        <v>1</v>
      </c>
      <c r="P702" s="2" t="e">
        <f>_xlfn.XLOOKUP(A702,'[29]completed audits GR APP'!B:B,'[29]completed audits GR APP'!E:E)</f>
        <v>#N/A</v>
      </c>
      <c r="R702" s="2">
        <f>COUNTIFS('[29]CM findings'!A:A,A702,'[29]CM findings'!H:H,116)</f>
        <v>0</v>
      </c>
      <c r="T702" s="2" t="e">
        <f>_xlfn.XLOOKUP(A702,'[29]completed audits GR APP'!B:B,'[29]completed audits GR APP'!B:B)</f>
        <v>#N/A</v>
      </c>
      <c r="W702" s="2" t="e">
        <f>_xlfn.XLOOKUP(A702,'[29]KSD auditees'!A:A,'[29]KSD auditees'!A:A)</f>
        <v>#N/A</v>
      </c>
    </row>
    <row r="703" spans="1:23" ht="26.25" customHeight="1" x14ac:dyDescent="0.25">
      <c r="A703" s="104">
        <v>377</v>
      </c>
      <c r="B703" s="105" t="s">
        <v>1079</v>
      </c>
      <c r="C703" s="106" t="s">
        <v>326</v>
      </c>
      <c r="D703" s="107" t="s">
        <v>1</v>
      </c>
      <c r="E703" s="107"/>
      <c r="F703" s="89" t="s">
        <v>436</v>
      </c>
      <c r="G703" s="89" t="s">
        <v>1065</v>
      </c>
      <c r="H703" s="89" t="s">
        <v>1065</v>
      </c>
      <c r="I703" s="89" t="s">
        <v>485</v>
      </c>
      <c r="J703" s="89" t="s">
        <v>1</v>
      </c>
      <c r="K703" s="89" t="s">
        <v>1</v>
      </c>
      <c r="L703" s="108" t="s">
        <v>436</v>
      </c>
      <c r="M703" s="109">
        <v>45443</v>
      </c>
      <c r="N703" s="109">
        <v>45504</v>
      </c>
      <c r="O703" s="110" t="s">
        <v>445</v>
      </c>
      <c r="P703" s="2" t="str">
        <f>_xlfn.XLOOKUP(A703,'[29]completed audits GR APP'!B:B,'[29]completed audits GR APP'!E:E)</f>
        <v>Departments</v>
      </c>
      <c r="Q703" s="111" t="s">
        <v>441</v>
      </c>
      <c r="R703" s="2">
        <f>COUNTIFS('[29]CM findings'!A:A,A703,'[29]CM findings'!H:H,116)</f>
        <v>0</v>
      </c>
      <c r="S703" s="2">
        <v>1</v>
      </c>
      <c r="T703" s="2">
        <f>_xlfn.XLOOKUP(A703,'[29]completed audits GR APP'!B:B,'[29]completed audits GR APP'!B:B)</f>
        <v>377</v>
      </c>
      <c r="W703" s="2" t="e">
        <f>_xlfn.XLOOKUP(A703,'[29]KSD auditees'!A:A,'[29]KSD auditees'!A:A)</f>
        <v>#N/A</v>
      </c>
    </row>
    <row r="704" spans="1:23" ht="26.25" customHeight="1" x14ac:dyDescent="0.25">
      <c r="A704" s="104">
        <v>388</v>
      </c>
      <c r="B704" s="105" t="s">
        <v>1080</v>
      </c>
      <c r="C704" s="106" t="s">
        <v>488</v>
      </c>
      <c r="D704" s="107" t="s">
        <v>1</v>
      </c>
      <c r="E704" s="107"/>
      <c r="F704" s="89" t="s">
        <v>436</v>
      </c>
      <c r="G704" s="89" t="s">
        <v>1065</v>
      </c>
      <c r="H704" s="89" t="s">
        <v>1065</v>
      </c>
      <c r="I704" s="89" t="s">
        <v>1</v>
      </c>
      <c r="J704" s="89" t="s">
        <v>1</v>
      </c>
      <c r="K704" s="89" t="s">
        <v>1</v>
      </c>
      <c r="L704" s="108" t="s">
        <v>436</v>
      </c>
      <c r="M704" s="109" t="s">
        <v>1</v>
      </c>
      <c r="N704" s="109" t="s">
        <v>1</v>
      </c>
      <c r="O704" s="110" t="s">
        <v>1</v>
      </c>
      <c r="P704" s="2" t="e">
        <f>_xlfn.XLOOKUP(A704,'[29]completed audits GR APP'!B:B,'[29]completed audits GR APP'!E:E)</f>
        <v>#N/A</v>
      </c>
      <c r="R704" s="2">
        <f>COUNTIFS('[29]CM findings'!A:A,A704,'[29]CM findings'!H:H,116)</f>
        <v>0</v>
      </c>
      <c r="T704" s="2" t="e">
        <f>_xlfn.XLOOKUP(A704,'[29]completed audits GR APP'!B:B,'[29]completed audits GR APP'!B:B)</f>
        <v>#N/A</v>
      </c>
      <c r="W704" s="2" t="e">
        <f>_xlfn.XLOOKUP(A704,'[29]KSD auditees'!A:A,'[29]KSD auditees'!A:A)</f>
        <v>#N/A</v>
      </c>
    </row>
    <row r="705" spans="1:23" ht="27" customHeight="1" x14ac:dyDescent="0.25">
      <c r="A705" s="104">
        <v>400</v>
      </c>
      <c r="B705" s="105" t="s">
        <v>1081</v>
      </c>
      <c r="C705" s="106" t="s">
        <v>488</v>
      </c>
      <c r="D705" s="107" t="s">
        <v>1</v>
      </c>
      <c r="E705" s="107"/>
      <c r="F705" s="89" t="s">
        <v>436</v>
      </c>
      <c r="G705" s="89" t="s">
        <v>1065</v>
      </c>
      <c r="H705" s="89" t="s">
        <v>1065</v>
      </c>
      <c r="I705" s="89" t="s">
        <v>1</v>
      </c>
      <c r="J705" s="89" t="s">
        <v>1</v>
      </c>
      <c r="K705" s="89" t="s">
        <v>1</v>
      </c>
      <c r="L705" s="108" t="s">
        <v>436</v>
      </c>
      <c r="M705" s="109" t="s">
        <v>1</v>
      </c>
      <c r="N705" s="109" t="s">
        <v>1</v>
      </c>
      <c r="O705" s="110" t="s">
        <v>1</v>
      </c>
      <c r="P705" s="2" t="e">
        <f>_xlfn.XLOOKUP(A705,'[29]completed audits GR APP'!B:B,'[29]completed audits GR APP'!E:E)</f>
        <v>#N/A</v>
      </c>
      <c r="R705" s="2">
        <f>COUNTIFS('[29]CM findings'!A:A,A705,'[29]CM findings'!H:H,116)</f>
        <v>0</v>
      </c>
      <c r="T705" s="2" t="e">
        <f>_xlfn.XLOOKUP(A705,'[29]completed audits GR APP'!B:B,'[29]completed audits GR APP'!B:B)</f>
        <v>#N/A</v>
      </c>
      <c r="W705" s="2" t="e">
        <f>_xlfn.XLOOKUP(A705,'[29]KSD auditees'!A:A,'[29]KSD auditees'!A:A)</f>
        <v>#N/A</v>
      </c>
    </row>
    <row r="706" spans="1:23" ht="19.5" customHeight="1" x14ac:dyDescent="0.25">
      <c r="A706" s="104">
        <v>520</v>
      </c>
      <c r="B706" s="105" t="s">
        <v>362</v>
      </c>
      <c r="C706" s="106" t="s">
        <v>326</v>
      </c>
      <c r="D706" s="107" t="s">
        <v>1</v>
      </c>
      <c r="E706" s="107"/>
      <c r="F706" s="89" t="s">
        <v>436</v>
      </c>
      <c r="G706" s="89" t="s">
        <v>1065</v>
      </c>
      <c r="H706" s="89" t="s">
        <v>1065</v>
      </c>
      <c r="I706" s="89" t="s">
        <v>168</v>
      </c>
      <c r="J706" s="89" t="s">
        <v>1</v>
      </c>
      <c r="K706" s="89" t="s">
        <v>1</v>
      </c>
      <c r="L706" s="108" t="s">
        <v>436</v>
      </c>
      <c r="M706" s="109">
        <v>45443</v>
      </c>
      <c r="N706" s="109">
        <v>45504</v>
      </c>
      <c r="O706" s="110" t="s">
        <v>26</v>
      </c>
      <c r="P706" s="2" t="str">
        <f>_xlfn.XLOOKUP(A706,'[29]completed audits GR APP'!B:B,'[29]completed audits GR APP'!E:E)</f>
        <v>Departments</v>
      </c>
      <c r="Q706" s="111" t="s">
        <v>441</v>
      </c>
      <c r="R706" s="2">
        <f>COUNTIFS('[29]CM findings'!A:A,A706,'[29]CM findings'!H:H,116)</f>
        <v>0</v>
      </c>
      <c r="S706" s="2">
        <v>1</v>
      </c>
      <c r="T706" s="2">
        <f>_xlfn.XLOOKUP(A706,'[29]completed audits GR APP'!B:B,'[29]completed audits GR APP'!B:B)</f>
        <v>520</v>
      </c>
      <c r="V706" s="2">
        <v>1</v>
      </c>
      <c r="W706" s="2">
        <f>_xlfn.XLOOKUP(A706,'[29]KSD auditees'!A:A,'[29]KSD auditees'!A:A)</f>
        <v>520</v>
      </c>
    </row>
    <row r="707" spans="1:23" ht="27" customHeight="1" x14ac:dyDescent="0.25">
      <c r="A707" s="104">
        <v>466</v>
      </c>
      <c r="B707" s="105" t="s">
        <v>1082</v>
      </c>
      <c r="C707" s="106" t="s">
        <v>326</v>
      </c>
      <c r="D707" s="107" t="s">
        <v>1</v>
      </c>
      <c r="E707" s="107"/>
      <c r="F707" s="89" t="s">
        <v>436</v>
      </c>
      <c r="G707" s="89" t="s">
        <v>1065</v>
      </c>
      <c r="H707" s="89" t="s">
        <v>1065</v>
      </c>
      <c r="I707" s="89" t="s">
        <v>463</v>
      </c>
      <c r="J707" s="89" t="s">
        <v>1</v>
      </c>
      <c r="K707" s="89" t="s">
        <v>1</v>
      </c>
      <c r="L707" s="108" t="s">
        <v>436</v>
      </c>
      <c r="M707" s="109">
        <v>45443</v>
      </c>
      <c r="N707" s="109">
        <v>45502</v>
      </c>
      <c r="O707" s="110" t="s">
        <v>445</v>
      </c>
      <c r="P707" s="2" t="str">
        <f>_xlfn.XLOOKUP(A707,'[29]completed audits GR APP'!B:B,'[29]completed audits GR APP'!E:E)</f>
        <v>Departments</v>
      </c>
      <c r="Q707" s="111" t="s">
        <v>441</v>
      </c>
      <c r="R707" s="2">
        <f>COUNTIFS('[29]CM findings'!A:A,A707,'[29]CM findings'!H:H,116)</f>
        <v>0</v>
      </c>
      <c r="S707" s="2">
        <v>1</v>
      </c>
      <c r="T707" s="2">
        <f>_xlfn.XLOOKUP(A707,'[29]completed audits GR APP'!B:B,'[29]completed audits GR APP'!B:B)</f>
        <v>466</v>
      </c>
      <c r="W707" s="2" t="e">
        <f>_xlfn.XLOOKUP(A707,'[29]KSD auditees'!A:A,'[29]KSD auditees'!A:A)</f>
        <v>#N/A</v>
      </c>
    </row>
    <row r="708" spans="1:23" ht="26.25" customHeight="1" x14ac:dyDescent="0.25">
      <c r="A708" s="104">
        <v>485</v>
      </c>
      <c r="B708" s="105" t="s">
        <v>1083</v>
      </c>
      <c r="C708" s="106" t="s">
        <v>326</v>
      </c>
      <c r="D708" s="107" t="s">
        <v>1</v>
      </c>
      <c r="E708" s="107"/>
      <c r="F708" s="89" t="s">
        <v>436</v>
      </c>
      <c r="G708" s="89" t="s">
        <v>1065</v>
      </c>
      <c r="H708" s="89" t="s">
        <v>1065</v>
      </c>
      <c r="I708" s="89" t="s">
        <v>465</v>
      </c>
      <c r="J708" s="89" t="s">
        <v>1</v>
      </c>
      <c r="K708" s="89" t="s">
        <v>1</v>
      </c>
      <c r="L708" s="108" t="s">
        <v>436</v>
      </c>
      <c r="M708" s="109">
        <v>45443</v>
      </c>
      <c r="N708" s="109">
        <v>45503</v>
      </c>
      <c r="O708" s="110" t="s">
        <v>445</v>
      </c>
      <c r="P708" s="2" t="str">
        <f>_xlfn.XLOOKUP(A708,'[29]completed audits GR APP'!B:B,'[29]completed audits GR APP'!E:E)</f>
        <v>Departments</v>
      </c>
      <c r="Q708" s="111" t="s">
        <v>441</v>
      </c>
      <c r="R708" s="2">
        <f>COUNTIFS('[29]CM findings'!A:A,A708,'[29]CM findings'!H:H,116)</f>
        <v>0</v>
      </c>
      <c r="S708" s="2">
        <v>1</v>
      </c>
      <c r="T708" s="2">
        <f>_xlfn.XLOOKUP(A708,'[29]completed audits GR APP'!B:B,'[29]completed audits GR APP'!B:B)</f>
        <v>485</v>
      </c>
      <c r="W708" s="2" t="e">
        <f>_xlfn.XLOOKUP(A708,'[29]KSD auditees'!A:A,'[29]KSD auditees'!A:A)</f>
        <v>#N/A</v>
      </c>
    </row>
    <row r="709" spans="1:23" ht="27" customHeight="1" x14ac:dyDescent="0.25">
      <c r="A709" s="104">
        <v>445</v>
      </c>
      <c r="B709" s="105" t="s">
        <v>404</v>
      </c>
      <c r="C709" s="106" t="s">
        <v>326</v>
      </c>
      <c r="D709" s="107" t="s">
        <v>1</v>
      </c>
      <c r="E709" s="107"/>
      <c r="F709" s="89" t="s">
        <v>436</v>
      </c>
      <c r="G709" s="89" t="s">
        <v>1065</v>
      </c>
      <c r="H709" s="89" t="s">
        <v>1065</v>
      </c>
      <c r="I709" s="89" t="s">
        <v>209</v>
      </c>
      <c r="J709" s="89" t="s">
        <v>1</v>
      </c>
      <c r="K709" s="89" t="s">
        <v>1</v>
      </c>
      <c r="L709" s="108" t="s">
        <v>436</v>
      </c>
      <c r="M709" s="109">
        <v>45443</v>
      </c>
      <c r="N709" s="109">
        <v>45504</v>
      </c>
      <c r="O709" s="110" t="s">
        <v>453</v>
      </c>
      <c r="P709" s="2" t="str">
        <f>_xlfn.XLOOKUP(A709,'[29]completed audits GR APP'!B:B,'[29]completed audits GR APP'!E:E)</f>
        <v>Departments</v>
      </c>
      <c r="Q709" s="111" t="s">
        <v>441</v>
      </c>
      <c r="R709" s="2">
        <f>COUNTIFS('[29]CM findings'!A:A,A709,'[29]CM findings'!H:H,116)</f>
        <v>0</v>
      </c>
      <c r="S709" s="2">
        <v>1</v>
      </c>
      <c r="T709" s="2">
        <f>_xlfn.XLOOKUP(A709,'[29]completed audits GR APP'!B:B,'[29]completed audits GR APP'!B:B)</f>
        <v>445</v>
      </c>
      <c r="V709" s="2">
        <v>1</v>
      </c>
      <c r="W709" s="2">
        <f>_xlfn.XLOOKUP(A709,'[29]KSD auditees'!A:A,'[29]KSD auditees'!A:A)</f>
        <v>445</v>
      </c>
    </row>
    <row r="710" spans="1:23" ht="26.25" customHeight="1" x14ac:dyDescent="0.25">
      <c r="A710" s="104">
        <v>540</v>
      </c>
      <c r="B710" s="105" t="s">
        <v>1084</v>
      </c>
      <c r="C710" s="106" t="s">
        <v>323</v>
      </c>
      <c r="D710" s="107" t="s">
        <v>1</v>
      </c>
      <c r="E710" s="107"/>
      <c r="F710" s="89" t="s">
        <v>436</v>
      </c>
      <c r="G710" s="89" t="s">
        <v>437</v>
      </c>
      <c r="H710" s="89" t="s">
        <v>1065</v>
      </c>
      <c r="I710" s="89" t="s">
        <v>1</v>
      </c>
      <c r="J710" s="89" t="s">
        <v>1527</v>
      </c>
      <c r="K710" s="89" t="s">
        <v>1</v>
      </c>
      <c r="L710" s="108" t="s">
        <v>436</v>
      </c>
      <c r="M710" s="109">
        <v>45443</v>
      </c>
      <c r="N710" s="109">
        <v>45502</v>
      </c>
      <c r="O710" s="110" t="s">
        <v>445</v>
      </c>
      <c r="P710" s="2" t="e">
        <f>_xlfn.XLOOKUP(A710,'[29]completed audits GR APP'!B:B,'[29]completed audits GR APP'!E:E)</f>
        <v>#N/A</v>
      </c>
      <c r="R710" s="2">
        <f>COUNTIFS('[29]CM findings'!A:A,A710,'[29]CM findings'!H:H,116)</f>
        <v>0</v>
      </c>
      <c r="T710" s="2" t="e">
        <f>_xlfn.XLOOKUP(A710,'[29]completed audits GR APP'!B:B,'[29]completed audits GR APP'!B:B)</f>
        <v>#N/A</v>
      </c>
      <c r="W710" s="2" t="e">
        <f>_xlfn.XLOOKUP(A710,'[29]KSD auditees'!A:A,'[29]KSD auditees'!A:A)</f>
        <v>#N/A</v>
      </c>
    </row>
    <row r="711" spans="1:23" ht="26.25" customHeight="1" x14ac:dyDescent="0.25">
      <c r="A711" s="104">
        <v>9</v>
      </c>
      <c r="B711" s="105" t="s">
        <v>1085</v>
      </c>
      <c r="C711" s="106" t="s">
        <v>326</v>
      </c>
      <c r="D711" s="107" t="s">
        <v>1</v>
      </c>
      <c r="E711" s="107"/>
      <c r="F711" s="89" t="s">
        <v>436</v>
      </c>
      <c r="G711" s="89" t="s">
        <v>1086</v>
      </c>
      <c r="H711" s="89" t="s">
        <v>1086</v>
      </c>
      <c r="I711" s="89" t="s">
        <v>461</v>
      </c>
      <c r="J711" s="89" t="s">
        <v>1</v>
      </c>
      <c r="K711" s="89" t="s">
        <v>1</v>
      </c>
      <c r="L711" s="108" t="s">
        <v>436</v>
      </c>
      <c r="M711" s="109">
        <v>45443</v>
      </c>
      <c r="N711" s="109">
        <v>45504</v>
      </c>
      <c r="O711" s="110" t="s">
        <v>445</v>
      </c>
      <c r="P711" s="2" t="str">
        <f>_xlfn.XLOOKUP(A711,'[29]completed audits GR APP'!B:B,'[29]completed audits GR APP'!E:E)</f>
        <v>Departments</v>
      </c>
      <c r="Q711" s="111" t="s">
        <v>441</v>
      </c>
      <c r="R711" s="2">
        <f>COUNTIFS('[29]CM findings'!A:A,A711,'[29]CM findings'!H:H,116)</f>
        <v>0</v>
      </c>
      <c r="S711" s="2">
        <v>1</v>
      </c>
      <c r="T711" s="2">
        <f>_xlfn.XLOOKUP(A711,'[29]completed audits GR APP'!B:B,'[29]completed audits GR APP'!B:B)</f>
        <v>9</v>
      </c>
      <c r="W711" s="2" t="e">
        <f>_xlfn.XLOOKUP(A711,'[29]KSD auditees'!A:A,'[29]KSD auditees'!A:A)</f>
        <v>#N/A</v>
      </c>
    </row>
    <row r="712" spans="1:23" ht="27" customHeight="1" x14ac:dyDescent="0.25">
      <c r="A712" s="104">
        <v>22</v>
      </c>
      <c r="B712" s="105" t="s">
        <v>1087</v>
      </c>
      <c r="C712" s="106" t="s">
        <v>323</v>
      </c>
      <c r="D712" s="107" t="s">
        <v>1</v>
      </c>
      <c r="E712" s="107"/>
      <c r="F712" s="89" t="s">
        <v>436</v>
      </c>
      <c r="G712" s="89" t="s">
        <v>437</v>
      </c>
      <c r="H712" s="89" t="s">
        <v>1086</v>
      </c>
      <c r="I712" s="89" t="s">
        <v>1</v>
      </c>
      <c r="J712" s="89" t="s">
        <v>1527</v>
      </c>
      <c r="K712" s="89" t="s">
        <v>1</v>
      </c>
      <c r="L712" s="108" t="s">
        <v>436</v>
      </c>
      <c r="M712" s="109">
        <v>45443</v>
      </c>
      <c r="N712" s="109">
        <v>45504</v>
      </c>
      <c r="O712" s="110" t="s">
        <v>445</v>
      </c>
      <c r="P712" s="2" t="e">
        <f>_xlfn.XLOOKUP(A712,'[29]completed audits GR APP'!B:B,'[29]completed audits GR APP'!E:E)</f>
        <v>#N/A</v>
      </c>
      <c r="R712" s="2">
        <f>COUNTIFS('[29]CM findings'!A:A,A712,'[29]CM findings'!H:H,116)</f>
        <v>0</v>
      </c>
      <c r="T712" s="2" t="e">
        <f>_xlfn.XLOOKUP(A712,'[29]completed audits GR APP'!B:B,'[29]completed audits GR APP'!B:B)</f>
        <v>#N/A</v>
      </c>
      <c r="W712" s="2" t="e">
        <f>_xlfn.XLOOKUP(A712,'[29]KSD auditees'!A:A,'[29]KSD auditees'!A:A)</f>
        <v>#N/A</v>
      </c>
    </row>
    <row r="713" spans="1:23" ht="26.25" customHeight="1" x14ac:dyDescent="0.25">
      <c r="A713" s="104">
        <v>1552</v>
      </c>
      <c r="B713" s="105" t="s">
        <v>1088</v>
      </c>
      <c r="C713" s="106" t="s">
        <v>450</v>
      </c>
      <c r="D713" s="107" t="s">
        <v>1</v>
      </c>
      <c r="E713" s="107"/>
      <c r="F713" s="89" t="s">
        <v>436</v>
      </c>
      <c r="G713" s="89" t="s">
        <v>1086</v>
      </c>
      <c r="H713" s="89" t="s">
        <v>1086</v>
      </c>
      <c r="I713" s="89" t="s">
        <v>1</v>
      </c>
      <c r="J713" s="89" t="s">
        <v>1</v>
      </c>
      <c r="K713" s="89" t="s">
        <v>1</v>
      </c>
      <c r="L713" s="108" t="s">
        <v>436</v>
      </c>
      <c r="M713" s="109">
        <v>45443</v>
      </c>
      <c r="N713" s="109">
        <v>45504</v>
      </c>
      <c r="O713" s="110" t="s">
        <v>445</v>
      </c>
      <c r="P713" s="2" t="str">
        <f>_xlfn.XLOOKUP(A713,'[29]completed audits GR APP'!B:B,'[29]completed audits GR APP'!E:E)</f>
        <v>Public entities</v>
      </c>
      <c r="Q713" s="111" t="s">
        <v>441</v>
      </c>
      <c r="R713" s="2">
        <f>COUNTIFS('[29]CM findings'!A:A,A713,'[29]CM findings'!H:H,116)</f>
        <v>0</v>
      </c>
      <c r="S713" s="2">
        <v>1</v>
      </c>
      <c r="T713" s="2">
        <f>_xlfn.XLOOKUP(A713,'[29]completed audits GR APP'!B:B,'[29]completed audits GR APP'!B:B)</f>
        <v>1552</v>
      </c>
      <c r="W713" s="2" t="e">
        <f>_xlfn.XLOOKUP(A713,'[29]KSD auditees'!A:A,'[29]KSD auditees'!A:A)</f>
        <v>#N/A</v>
      </c>
    </row>
    <row r="714" spans="1:23" ht="18.75" customHeight="1" x14ac:dyDescent="0.25">
      <c r="A714" s="104">
        <v>995</v>
      </c>
      <c r="B714" s="105" t="s">
        <v>1089</v>
      </c>
      <c r="C714" s="106" t="s">
        <v>502</v>
      </c>
      <c r="D714" s="107" t="s">
        <v>1</v>
      </c>
      <c r="E714" s="107"/>
      <c r="F714" s="89" t="s">
        <v>436</v>
      </c>
      <c r="G714" s="89" t="s">
        <v>1086</v>
      </c>
      <c r="H714" s="89" t="s">
        <v>1086</v>
      </c>
      <c r="I714" s="89" t="s">
        <v>1</v>
      </c>
      <c r="J714" s="89" t="s">
        <v>1</v>
      </c>
      <c r="K714" s="89" t="s">
        <v>1</v>
      </c>
      <c r="L714" s="108" t="s">
        <v>436</v>
      </c>
      <c r="M714" s="109">
        <v>45443</v>
      </c>
      <c r="N714" s="109" t="s">
        <v>1</v>
      </c>
      <c r="O714" s="110" t="s">
        <v>1</v>
      </c>
      <c r="P714" s="2" t="e">
        <f>_xlfn.XLOOKUP(A714,'[29]completed audits GR APP'!B:B,'[29]completed audits GR APP'!E:E)</f>
        <v>#N/A</v>
      </c>
      <c r="R714" s="2">
        <f>COUNTIFS('[29]CM findings'!A:A,A714,'[29]CM findings'!H:H,116)</f>
        <v>0</v>
      </c>
      <c r="T714" s="2" t="e">
        <f>_xlfn.XLOOKUP(A714,'[29]completed audits GR APP'!B:B,'[29]completed audits GR APP'!B:B)</f>
        <v>#N/A</v>
      </c>
      <c r="W714" s="2" t="e">
        <f>_xlfn.XLOOKUP(A714,'[29]KSD auditees'!A:A,'[29]KSD auditees'!A:A)</f>
        <v>#N/A</v>
      </c>
    </row>
    <row r="715" spans="1:23" ht="27" customHeight="1" x14ac:dyDescent="0.25">
      <c r="A715" s="104">
        <v>1336</v>
      </c>
      <c r="B715" s="105" t="s">
        <v>32</v>
      </c>
      <c r="C715" s="106" t="s">
        <v>379</v>
      </c>
      <c r="D715" s="107" t="s">
        <v>1</v>
      </c>
      <c r="E715" s="107"/>
      <c r="F715" s="89" t="s">
        <v>436</v>
      </c>
      <c r="G715" s="89" t="s">
        <v>437</v>
      </c>
      <c r="H715" s="89" t="s">
        <v>1086</v>
      </c>
      <c r="I715" s="89" t="s">
        <v>1</v>
      </c>
      <c r="J715" s="89" t="s">
        <v>447</v>
      </c>
      <c r="K715" s="89" t="s">
        <v>1</v>
      </c>
      <c r="L715" s="108" t="s">
        <v>436</v>
      </c>
      <c r="M715" s="109">
        <v>45382</v>
      </c>
      <c r="N715" s="109">
        <v>45443</v>
      </c>
      <c r="O715" s="110" t="s">
        <v>445</v>
      </c>
      <c r="P715" s="2" t="str">
        <f>_xlfn.XLOOKUP(A715,'[29]completed audits GR APP'!B:B,'[29]completed audits GR APP'!E:E)</f>
        <v>Public entities</v>
      </c>
      <c r="Q715" s="111" t="s">
        <v>441</v>
      </c>
      <c r="R715" s="2">
        <f>COUNTIFS('[29]CM findings'!A:A,A715,'[29]CM findings'!H:H,116)</f>
        <v>0</v>
      </c>
      <c r="S715" s="2">
        <v>1</v>
      </c>
      <c r="T715" s="2">
        <f>_xlfn.XLOOKUP(A715,'[29]completed audits GR APP'!B:B,'[29]completed audits GR APP'!B:B)</f>
        <v>1336</v>
      </c>
      <c r="V715" s="2">
        <v>1</v>
      </c>
      <c r="W715" s="2">
        <f>_xlfn.XLOOKUP(A715,'[29]KSD auditees'!A:A,'[29]KSD auditees'!A:A)</f>
        <v>1336</v>
      </c>
    </row>
    <row r="716" spans="1:23" ht="18.75" customHeight="1" x14ac:dyDescent="0.25">
      <c r="A716" s="104">
        <v>996</v>
      </c>
      <c r="B716" s="105" t="s">
        <v>1090</v>
      </c>
      <c r="C716" s="106" t="s">
        <v>502</v>
      </c>
      <c r="D716" s="107" t="s">
        <v>1</v>
      </c>
      <c r="E716" s="107"/>
      <c r="F716" s="89" t="s">
        <v>436</v>
      </c>
      <c r="G716" s="89" t="s">
        <v>1086</v>
      </c>
      <c r="H716" s="89" t="s">
        <v>1086</v>
      </c>
      <c r="I716" s="89" t="s">
        <v>1</v>
      </c>
      <c r="J716" s="89" t="s">
        <v>1</v>
      </c>
      <c r="K716" s="89" t="s">
        <v>1</v>
      </c>
      <c r="L716" s="108" t="s">
        <v>436</v>
      </c>
      <c r="M716" s="109">
        <v>45443</v>
      </c>
      <c r="N716" s="109" t="s">
        <v>1</v>
      </c>
      <c r="O716" s="110" t="s">
        <v>1</v>
      </c>
      <c r="P716" s="2" t="e">
        <f>_xlfn.XLOOKUP(A716,'[29]completed audits GR APP'!B:B,'[29]completed audits GR APP'!E:E)</f>
        <v>#N/A</v>
      </c>
      <c r="R716" s="2">
        <f>COUNTIFS('[29]CM findings'!A:A,A716,'[29]CM findings'!H:H,116)</f>
        <v>0</v>
      </c>
      <c r="T716" s="2" t="e">
        <f>_xlfn.XLOOKUP(A716,'[29]completed audits GR APP'!B:B,'[29]completed audits GR APP'!B:B)</f>
        <v>#N/A</v>
      </c>
      <c r="W716" s="2" t="e">
        <f>_xlfn.XLOOKUP(A716,'[29]KSD auditees'!A:A,'[29]KSD auditees'!A:A)</f>
        <v>#N/A</v>
      </c>
    </row>
    <row r="717" spans="1:23" ht="27" customHeight="1" x14ac:dyDescent="0.25">
      <c r="A717" s="104">
        <v>1050</v>
      </c>
      <c r="B717" s="105" t="s">
        <v>1621</v>
      </c>
      <c r="C717" s="106" t="s">
        <v>323</v>
      </c>
      <c r="D717" s="107" t="s">
        <v>1</v>
      </c>
      <c r="E717" s="107"/>
      <c r="F717" s="89" t="s">
        <v>436</v>
      </c>
      <c r="G717" s="89" t="s">
        <v>437</v>
      </c>
      <c r="H717" s="89" t="s">
        <v>1086</v>
      </c>
      <c r="I717" s="89" t="s">
        <v>1</v>
      </c>
      <c r="J717" s="89" t="s">
        <v>439</v>
      </c>
      <c r="K717" s="89" t="s">
        <v>1</v>
      </c>
      <c r="L717" s="108" t="s">
        <v>436</v>
      </c>
      <c r="M717" s="109">
        <v>45443</v>
      </c>
      <c r="N717" s="109">
        <v>45503</v>
      </c>
      <c r="O717" s="110" t="s">
        <v>445</v>
      </c>
      <c r="P717" s="2" t="e">
        <f>_xlfn.XLOOKUP(A717,'[29]completed audits GR APP'!B:B,'[29]completed audits GR APP'!E:E)</f>
        <v>#N/A</v>
      </c>
      <c r="R717" s="2">
        <f>COUNTIFS('[29]CM findings'!A:A,A717,'[29]CM findings'!H:H,116)</f>
        <v>0</v>
      </c>
      <c r="T717" s="2" t="e">
        <f>_xlfn.XLOOKUP(A717,'[29]completed audits GR APP'!B:B,'[29]completed audits GR APP'!B:B)</f>
        <v>#N/A</v>
      </c>
      <c r="W717" s="2" t="e">
        <f>_xlfn.XLOOKUP(A717,'[29]KSD auditees'!A:A,'[29]KSD auditees'!A:A)</f>
        <v>#N/A</v>
      </c>
    </row>
    <row r="718" spans="1:23" ht="18" customHeight="1" x14ac:dyDescent="0.25">
      <c r="A718" s="104">
        <v>922</v>
      </c>
      <c r="B718" s="105" t="s">
        <v>1092</v>
      </c>
      <c r="C718" s="106" t="s">
        <v>502</v>
      </c>
      <c r="D718" s="107" t="s">
        <v>1</v>
      </c>
      <c r="E718" s="107"/>
      <c r="F718" s="89" t="s">
        <v>436</v>
      </c>
      <c r="G718" s="89" t="s">
        <v>1086</v>
      </c>
      <c r="H718" s="89" t="s">
        <v>1086</v>
      </c>
      <c r="I718" s="89" t="s">
        <v>1</v>
      </c>
      <c r="J718" s="89" t="s">
        <v>1</v>
      </c>
      <c r="K718" s="89" t="s">
        <v>1</v>
      </c>
      <c r="L718" s="108" t="s">
        <v>436</v>
      </c>
      <c r="M718" s="109">
        <v>45443</v>
      </c>
      <c r="N718" s="109">
        <v>45504</v>
      </c>
      <c r="O718" s="110" t="s">
        <v>1</v>
      </c>
      <c r="P718" s="2" t="e">
        <f>_xlfn.XLOOKUP(A718,'[29]completed audits GR APP'!B:B,'[29]completed audits GR APP'!E:E)</f>
        <v>#N/A</v>
      </c>
      <c r="R718" s="2">
        <f>COUNTIFS('[29]CM findings'!A:A,A718,'[29]CM findings'!H:H,116)</f>
        <v>0</v>
      </c>
      <c r="T718" s="2" t="e">
        <f>_xlfn.XLOOKUP(A718,'[29]completed audits GR APP'!B:B,'[29]completed audits GR APP'!B:B)</f>
        <v>#N/A</v>
      </c>
      <c r="W718" s="2" t="e">
        <f>_xlfn.XLOOKUP(A718,'[29]KSD auditees'!A:A,'[29]KSD auditees'!A:A)</f>
        <v>#N/A</v>
      </c>
    </row>
    <row r="719" spans="1:23" ht="27" customHeight="1" x14ac:dyDescent="0.25">
      <c r="A719" s="104">
        <v>1156</v>
      </c>
      <c r="B719" s="105" t="s">
        <v>1093</v>
      </c>
      <c r="C719" s="106" t="s">
        <v>450</v>
      </c>
      <c r="D719" s="107" t="s">
        <v>1</v>
      </c>
      <c r="E719" s="107"/>
      <c r="F719" s="89" t="s">
        <v>436</v>
      </c>
      <c r="G719" s="89" t="s">
        <v>1086</v>
      </c>
      <c r="H719" s="89" t="s">
        <v>1086</v>
      </c>
      <c r="I719" s="89" t="s">
        <v>1</v>
      </c>
      <c r="J719" s="89" t="s">
        <v>1</v>
      </c>
      <c r="K719" s="89" t="s">
        <v>1</v>
      </c>
      <c r="L719" s="108" t="s">
        <v>436</v>
      </c>
      <c r="M719" s="109">
        <v>45443</v>
      </c>
      <c r="N719" s="109">
        <v>45504</v>
      </c>
      <c r="O719" s="110" t="s">
        <v>445</v>
      </c>
      <c r="P719" s="2" t="str">
        <f>_xlfn.XLOOKUP(A719,'[29]completed audits GR APP'!B:B,'[29]completed audits GR APP'!E:E)</f>
        <v>Public entities</v>
      </c>
      <c r="Q719" s="111" t="s">
        <v>441</v>
      </c>
      <c r="R719" s="2">
        <f>COUNTIFS('[29]CM findings'!A:A,A719,'[29]CM findings'!H:H,116)</f>
        <v>0</v>
      </c>
      <c r="S719" s="2">
        <v>1</v>
      </c>
      <c r="T719" s="2">
        <f>_xlfn.XLOOKUP(A719,'[29]completed audits GR APP'!B:B,'[29]completed audits GR APP'!B:B)</f>
        <v>1156</v>
      </c>
      <c r="W719" s="2" t="e">
        <f>_xlfn.XLOOKUP(A719,'[29]KSD auditees'!A:A,'[29]KSD auditees'!A:A)</f>
        <v>#N/A</v>
      </c>
    </row>
    <row r="720" spans="1:23" ht="27" customHeight="1" x14ac:dyDescent="0.25">
      <c r="A720" s="104">
        <v>29</v>
      </c>
      <c r="B720" s="105" t="s">
        <v>1094</v>
      </c>
      <c r="C720" s="106" t="s">
        <v>323</v>
      </c>
      <c r="D720" s="107" t="s">
        <v>1</v>
      </c>
      <c r="E720" s="107"/>
      <c r="F720" s="89" t="s">
        <v>436</v>
      </c>
      <c r="G720" s="89" t="s">
        <v>437</v>
      </c>
      <c r="H720" s="89" t="s">
        <v>1086</v>
      </c>
      <c r="I720" s="89" t="s">
        <v>1</v>
      </c>
      <c r="J720" s="89" t="s">
        <v>817</v>
      </c>
      <c r="K720" s="89" t="s">
        <v>1</v>
      </c>
      <c r="L720" s="108" t="s">
        <v>436</v>
      </c>
      <c r="M720" s="109">
        <v>45443</v>
      </c>
      <c r="N720" s="109">
        <v>45504</v>
      </c>
      <c r="O720" s="110" t="s">
        <v>453</v>
      </c>
      <c r="P720" s="2" t="e">
        <f>_xlfn.XLOOKUP(A720,'[29]completed audits GR APP'!B:B,'[29]completed audits GR APP'!E:E)</f>
        <v>#N/A</v>
      </c>
      <c r="R720" s="2">
        <f>COUNTIFS('[29]CM findings'!A:A,A720,'[29]CM findings'!H:H,116)</f>
        <v>0</v>
      </c>
      <c r="T720" s="2" t="e">
        <f>_xlfn.XLOOKUP(A720,'[29]completed audits GR APP'!B:B,'[29]completed audits GR APP'!B:B)</f>
        <v>#N/A</v>
      </c>
      <c r="W720" s="2" t="e">
        <f>_xlfn.XLOOKUP(A720,'[29]KSD auditees'!A:A,'[29]KSD auditees'!A:A)</f>
        <v>#N/A</v>
      </c>
    </row>
    <row r="721" spans="1:23" ht="18.75" customHeight="1" x14ac:dyDescent="0.25">
      <c r="A721" s="104">
        <v>925</v>
      </c>
      <c r="B721" s="105" t="s">
        <v>1095</v>
      </c>
      <c r="C721" s="106" t="s">
        <v>502</v>
      </c>
      <c r="D721" s="107" t="s">
        <v>1</v>
      </c>
      <c r="E721" s="107"/>
      <c r="F721" s="89" t="s">
        <v>436</v>
      </c>
      <c r="G721" s="89" t="s">
        <v>1086</v>
      </c>
      <c r="H721" s="89" t="s">
        <v>1086</v>
      </c>
      <c r="I721" s="89" t="s">
        <v>1</v>
      </c>
      <c r="J721" s="89" t="s">
        <v>1</v>
      </c>
      <c r="K721" s="89" t="s">
        <v>1</v>
      </c>
      <c r="L721" s="108" t="s">
        <v>436</v>
      </c>
      <c r="M721" s="109">
        <v>45443</v>
      </c>
      <c r="N721" s="109">
        <v>45499</v>
      </c>
      <c r="O721" s="110" t="s">
        <v>26</v>
      </c>
      <c r="P721" s="2" t="e">
        <f>_xlfn.XLOOKUP(A721,'[29]completed audits GR APP'!B:B,'[29]completed audits GR APP'!E:E)</f>
        <v>#N/A</v>
      </c>
      <c r="R721" s="2">
        <f>COUNTIFS('[29]CM findings'!A:A,A721,'[29]CM findings'!H:H,116)</f>
        <v>0</v>
      </c>
      <c r="T721" s="2" t="e">
        <f>_xlfn.XLOOKUP(A721,'[29]completed audits GR APP'!B:B,'[29]completed audits GR APP'!B:B)</f>
        <v>#N/A</v>
      </c>
      <c r="W721" s="2" t="e">
        <f>_xlfn.XLOOKUP(A721,'[29]KSD auditees'!A:A,'[29]KSD auditees'!A:A)</f>
        <v>#N/A</v>
      </c>
    </row>
    <row r="722" spans="1:23" ht="27" customHeight="1" x14ac:dyDescent="0.25">
      <c r="A722" s="104">
        <v>1337</v>
      </c>
      <c r="B722" s="105" t="s">
        <v>41</v>
      </c>
      <c r="C722" s="106" t="s">
        <v>379</v>
      </c>
      <c r="D722" s="107" t="s">
        <v>1</v>
      </c>
      <c r="E722" s="107"/>
      <c r="F722" s="89" t="s">
        <v>436</v>
      </c>
      <c r="G722" s="89" t="s">
        <v>437</v>
      </c>
      <c r="H722" s="89" t="s">
        <v>1086</v>
      </c>
      <c r="I722" s="89" t="s">
        <v>1</v>
      </c>
      <c r="J722" s="89" t="s">
        <v>447</v>
      </c>
      <c r="K722" s="89" t="s">
        <v>1</v>
      </c>
      <c r="L722" s="108" t="s">
        <v>436</v>
      </c>
      <c r="M722" s="109">
        <v>45382</v>
      </c>
      <c r="N722" s="109">
        <v>45443</v>
      </c>
      <c r="O722" s="110" t="s">
        <v>453</v>
      </c>
      <c r="P722" s="2" t="str">
        <f>_xlfn.XLOOKUP(A722,'[29]completed audits GR APP'!B:B,'[29]completed audits GR APP'!E:E)</f>
        <v>Public entities</v>
      </c>
      <c r="Q722" s="111" t="s">
        <v>441</v>
      </c>
      <c r="R722" s="2">
        <f>COUNTIFS('[29]CM findings'!A:A,A722,'[29]CM findings'!H:H,116)</f>
        <v>0</v>
      </c>
      <c r="S722" s="2">
        <v>1</v>
      </c>
      <c r="T722" s="2">
        <f>_xlfn.XLOOKUP(A722,'[29]completed audits GR APP'!B:B,'[29]completed audits GR APP'!B:B)</f>
        <v>1337</v>
      </c>
      <c r="V722" s="2">
        <v>1</v>
      </c>
      <c r="W722" s="2">
        <f>_xlfn.XLOOKUP(A722,'[29]KSD auditees'!A:A,'[29]KSD auditees'!A:A)</f>
        <v>1337</v>
      </c>
    </row>
    <row r="723" spans="1:23" ht="27.75" customHeight="1" x14ac:dyDescent="0.25">
      <c r="A723" s="104">
        <v>38</v>
      </c>
      <c r="B723" s="105" t="s">
        <v>1096</v>
      </c>
      <c r="C723" s="106" t="s">
        <v>326</v>
      </c>
      <c r="D723" s="107" t="s">
        <v>1</v>
      </c>
      <c r="E723" s="107"/>
      <c r="F723" s="89" t="s">
        <v>436</v>
      </c>
      <c r="G723" s="89" t="s">
        <v>1086</v>
      </c>
      <c r="H723" s="89" t="s">
        <v>1086</v>
      </c>
      <c r="I723" s="89" t="s">
        <v>452</v>
      </c>
      <c r="J723" s="89" t="s">
        <v>1</v>
      </c>
      <c r="K723" s="89" t="s">
        <v>1</v>
      </c>
      <c r="L723" s="108" t="s">
        <v>436</v>
      </c>
      <c r="M723" s="109">
        <v>45443</v>
      </c>
      <c r="N723" s="109">
        <v>45504</v>
      </c>
      <c r="O723" s="110" t="s">
        <v>445</v>
      </c>
      <c r="P723" s="2" t="str">
        <f>_xlfn.XLOOKUP(A723,'[29]completed audits GR APP'!B:B,'[29]completed audits GR APP'!E:E)</f>
        <v>Departments</v>
      </c>
      <c r="Q723" s="111" t="s">
        <v>441</v>
      </c>
      <c r="R723" s="2">
        <f>COUNTIFS('[29]CM findings'!A:A,A723,'[29]CM findings'!H:H,116)</f>
        <v>0</v>
      </c>
      <c r="S723" s="2">
        <v>1</v>
      </c>
      <c r="T723" s="2">
        <f>_xlfn.XLOOKUP(A723,'[29]completed audits GR APP'!B:B,'[29]completed audits GR APP'!B:B)</f>
        <v>38</v>
      </c>
      <c r="W723" s="2" t="e">
        <f>_xlfn.XLOOKUP(A723,'[29]KSD auditees'!A:A,'[29]KSD auditees'!A:A)</f>
        <v>#N/A</v>
      </c>
    </row>
    <row r="724" spans="1:23" ht="18.75" customHeight="1" x14ac:dyDescent="0.25">
      <c r="A724" s="104">
        <v>928</v>
      </c>
      <c r="B724" s="105" t="s">
        <v>1097</v>
      </c>
      <c r="C724" s="106" t="s">
        <v>502</v>
      </c>
      <c r="D724" s="107" t="s">
        <v>1</v>
      </c>
      <c r="E724" s="107"/>
      <c r="F724" s="89" t="s">
        <v>436</v>
      </c>
      <c r="G724" s="89" t="s">
        <v>1086</v>
      </c>
      <c r="H724" s="89" t="s">
        <v>1086</v>
      </c>
      <c r="I724" s="89" t="s">
        <v>1</v>
      </c>
      <c r="J724" s="89" t="s">
        <v>1</v>
      </c>
      <c r="K724" s="89" t="s">
        <v>1</v>
      </c>
      <c r="L724" s="108" t="s">
        <v>436</v>
      </c>
      <c r="M724" s="109">
        <v>45443</v>
      </c>
      <c r="N724" s="109" t="s">
        <v>1</v>
      </c>
      <c r="O724" s="110" t="s">
        <v>1</v>
      </c>
      <c r="P724" s="2" t="e">
        <f>_xlfn.XLOOKUP(A724,'[29]completed audits GR APP'!B:B,'[29]completed audits GR APP'!E:E)</f>
        <v>#N/A</v>
      </c>
      <c r="R724" s="2">
        <f>COUNTIFS('[29]CM findings'!A:A,A724,'[29]CM findings'!H:H,116)</f>
        <v>0</v>
      </c>
      <c r="T724" s="2" t="e">
        <f>_xlfn.XLOOKUP(A724,'[29]completed audits GR APP'!B:B,'[29]completed audits GR APP'!B:B)</f>
        <v>#N/A</v>
      </c>
      <c r="W724" s="2" t="e">
        <f>_xlfn.XLOOKUP(A724,'[29]KSD auditees'!A:A,'[29]KSD auditees'!A:A)</f>
        <v>#N/A</v>
      </c>
    </row>
    <row r="725" spans="1:23" ht="26.25" customHeight="1" x14ac:dyDescent="0.25">
      <c r="A725" s="104">
        <v>62</v>
      </c>
      <c r="B725" s="105" t="s">
        <v>1098</v>
      </c>
      <c r="C725" s="106" t="s">
        <v>326</v>
      </c>
      <c r="D725" s="107" t="s">
        <v>1</v>
      </c>
      <c r="E725" s="107"/>
      <c r="F725" s="89" t="s">
        <v>436</v>
      </c>
      <c r="G725" s="89" t="s">
        <v>1086</v>
      </c>
      <c r="H725" s="89" t="s">
        <v>1086</v>
      </c>
      <c r="I725" s="89" t="s">
        <v>465</v>
      </c>
      <c r="J725" s="89" t="s">
        <v>1</v>
      </c>
      <c r="K725" s="89" t="s">
        <v>1</v>
      </c>
      <c r="L725" s="108" t="s">
        <v>436</v>
      </c>
      <c r="M725" s="109">
        <v>45443</v>
      </c>
      <c r="N725" s="109">
        <v>45504</v>
      </c>
      <c r="O725" s="110" t="s">
        <v>445</v>
      </c>
      <c r="P725" s="2" t="str">
        <f>_xlfn.XLOOKUP(A725,'[29]completed audits GR APP'!B:B,'[29]completed audits GR APP'!E:E)</f>
        <v>Departments</v>
      </c>
      <c r="Q725" s="111" t="s">
        <v>441</v>
      </c>
      <c r="R725" s="2">
        <f>COUNTIFS('[29]CM findings'!A:A,A725,'[29]CM findings'!H:H,116)</f>
        <v>0</v>
      </c>
      <c r="S725" s="2">
        <v>1</v>
      </c>
      <c r="T725" s="2">
        <f>_xlfn.XLOOKUP(A725,'[29]completed audits GR APP'!B:B,'[29]completed audits GR APP'!B:B)</f>
        <v>62</v>
      </c>
      <c r="W725" s="2" t="e">
        <f>_xlfn.XLOOKUP(A725,'[29]KSD auditees'!A:A,'[29]KSD auditees'!A:A)</f>
        <v>#N/A</v>
      </c>
    </row>
    <row r="726" spans="1:23" ht="26.25" customHeight="1" x14ac:dyDescent="0.25">
      <c r="A726" s="104">
        <v>317</v>
      </c>
      <c r="B726" s="105" t="s">
        <v>1099</v>
      </c>
      <c r="C726" s="106" t="s">
        <v>326</v>
      </c>
      <c r="D726" s="107" t="s">
        <v>1</v>
      </c>
      <c r="E726" s="107"/>
      <c r="F726" s="89" t="s">
        <v>436</v>
      </c>
      <c r="G726" s="89" t="s">
        <v>1086</v>
      </c>
      <c r="H726" s="89" t="s">
        <v>1086</v>
      </c>
      <c r="I726" s="89" t="s">
        <v>479</v>
      </c>
      <c r="J726" s="89" t="s">
        <v>1</v>
      </c>
      <c r="K726" s="89" t="s">
        <v>1</v>
      </c>
      <c r="L726" s="108" t="s">
        <v>436</v>
      </c>
      <c r="M726" s="109">
        <v>45443</v>
      </c>
      <c r="N726" s="109">
        <v>45504</v>
      </c>
      <c r="O726" s="110" t="s">
        <v>445</v>
      </c>
      <c r="P726" s="2" t="str">
        <f>_xlfn.XLOOKUP(A726,'[29]completed audits GR APP'!B:B,'[29]completed audits GR APP'!E:E)</f>
        <v>Departments</v>
      </c>
      <c r="Q726" s="111" t="s">
        <v>441</v>
      </c>
      <c r="R726" s="2">
        <f>COUNTIFS('[29]CM findings'!A:A,A726,'[29]CM findings'!H:H,116)</f>
        <v>0</v>
      </c>
      <c r="S726" s="2">
        <v>1</v>
      </c>
      <c r="T726" s="2">
        <f>_xlfn.XLOOKUP(A726,'[29]completed audits GR APP'!B:B,'[29]completed audits GR APP'!B:B)</f>
        <v>317</v>
      </c>
      <c r="W726" s="2" t="e">
        <f>_xlfn.XLOOKUP(A726,'[29]KSD auditees'!A:A,'[29]KSD auditees'!A:A)</f>
        <v>#N/A</v>
      </c>
    </row>
    <row r="727" spans="1:23" ht="27" customHeight="1" x14ac:dyDescent="0.25">
      <c r="A727" s="104">
        <v>93</v>
      </c>
      <c r="B727" s="105" t="s">
        <v>1100</v>
      </c>
      <c r="C727" s="106" t="s">
        <v>323</v>
      </c>
      <c r="D727" s="107" t="s">
        <v>1</v>
      </c>
      <c r="E727" s="107"/>
      <c r="F727" s="89" t="s">
        <v>436</v>
      </c>
      <c r="G727" s="89" t="s">
        <v>437</v>
      </c>
      <c r="H727" s="89" t="s">
        <v>1086</v>
      </c>
      <c r="I727" s="89" t="s">
        <v>1</v>
      </c>
      <c r="J727" s="89" t="s">
        <v>1527</v>
      </c>
      <c r="K727" s="89" t="s">
        <v>1</v>
      </c>
      <c r="L727" s="108" t="s">
        <v>436</v>
      </c>
      <c r="M727" s="109">
        <v>45443</v>
      </c>
      <c r="N727" s="109">
        <v>45504</v>
      </c>
      <c r="O727" s="110" t="s">
        <v>445</v>
      </c>
      <c r="P727" s="2" t="e">
        <f>_xlfn.XLOOKUP(A727,'[29]completed audits GR APP'!B:B,'[29]completed audits GR APP'!E:E)</f>
        <v>#N/A</v>
      </c>
      <c r="R727" s="2">
        <f>COUNTIFS('[29]CM findings'!A:A,A727,'[29]CM findings'!H:H,116)</f>
        <v>0</v>
      </c>
      <c r="T727" s="2" t="e">
        <f>_xlfn.XLOOKUP(A727,'[29]completed audits GR APP'!B:B,'[29]completed audits GR APP'!B:B)</f>
        <v>#N/A</v>
      </c>
      <c r="W727" s="2" t="e">
        <f>_xlfn.XLOOKUP(A727,'[29]KSD auditees'!A:A,'[29]KSD auditees'!A:A)</f>
        <v>#N/A</v>
      </c>
    </row>
    <row r="728" spans="1:23" ht="18.75" customHeight="1" x14ac:dyDescent="0.25">
      <c r="A728" s="104">
        <v>929</v>
      </c>
      <c r="B728" s="105" t="s">
        <v>1101</v>
      </c>
      <c r="C728" s="106" t="s">
        <v>502</v>
      </c>
      <c r="D728" s="107" t="s">
        <v>1</v>
      </c>
      <c r="E728" s="107"/>
      <c r="F728" s="89" t="s">
        <v>436</v>
      </c>
      <c r="G728" s="89" t="s">
        <v>1086</v>
      </c>
      <c r="H728" s="89" t="s">
        <v>1086</v>
      </c>
      <c r="I728" s="89" t="s">
        <v>1</v>
      </c>
      <c r="J728" s="89" t="s">
        <v>1</v>
      </c>
      <c r="K728" s="89" t="s">
        <v>1</v>
      </c>
      <c r="L728" s="108" t="s">
        <v>436</v>
      </c>
      <c r="M728" s="109">
        <v>45443</v>
      </c>
      <c r="N728" s="109" t="s">
        <v>1</v>
      </c>
      <c r="O728" s="110" t="s">
        <v>1</v>
      </c>
      <c r="P728" s="2" t="e">
        <f>_xlfn.XLOOKUP(A728,'[29]completed audits GR APP'!B:B,'[29]completed audits GR APP'!E:E)</f>
        <v>#N/A</v>
      </c>
      <c r="R728" s="2">
        <f>COUNTIFS('[29]CM findings'!A:A,A728,'[29]CM findings'!H:H,116)</f>
        <v>0</v>
      </c>
      <c r="T728" s="2" t="e">
        <f>_xlfn.XLOOKUP(A728,'[29]completed audits GR APP'!B:B,'[29]completed audits GR APP'!B:B)</f>
        <v>#N/A</v>
      </c>
      <c r="W728" s="2" t="e">
        <f>_xlfn.XLOOKUP(A728,'[29]KSD auditees'!A:A,'[29]KSD auditees'!A:A)</f>
        <v>#N/A</v>
      </c>
    </row>
    <row r="729" spans="1:23" ht="35.25" customHeight="1" x14ac:dyDescent="0.25">
      <c r="A729" s="104">
        <v>109</v>
      </c>
      <c r="B729" s="105" t="s">
        <v>1102</v>
      </c>
      <c r="C729" s="106" t="s">
        <v>326</v>
      </c>
      <c r="D729" s="107" t="s">
        <v>1</v>
      </c>
      <c r="E729" s="107"/>
      <c r="F729" s="89" t="s">
        <v>436</v>
      </c>
      <c r="G729" s="89" t="s">
        <v>1086</v>
      </c>
      <c r="H729" s="89" t="s">
        <v>1086</v>
      </c>
      <c r="I729" s="89" t="s">
        <v>1103</v>
      </c>
      <c r="J729" s="89" t="s">
        <v>1</v>
      </c>
      <c r="K729" s="89" t="s">
        <v>1</v>
      </c>
      <c r="L729" s="108" t="s">
        <v>436</v>
      </c>
      <c r="M729" s="109">
        <v>45443</v>
      </c>
      <c r="N729" s="109">
        <v>45504</v>
      </c>
      <c r="O729" s="110" t="s">
        <v>445</v>
      </c>
      <c r="P729" s="2" t="str">
        <f>_xlfn.XLOOKUP(A729,'[29]completed audits GR APP'!B:B,'[29]completed audits GR APP'!E:E)</f>
        <v>Departments</v>
      </c>
      <c r="Q729" s="111" t="s">
        <v>441</v>
      </c>
      <c r="R729" s="2">
        <f>COUNTIFS('[29]CM findings'!A:A,A729,'[29]CM findings'!H:H,116)</f>
        <v>0</v>
      </c>
      <c r="S729" s="2">
        <v>1</v>
      </c>
      <c r="T729" s="2">
        <f>_xlfn.XLOOKUP(A729,'[29]completed audits GR APP'!B:B,'[29]completed audits GR APP'!B:B)</f>
        <v>109</v>
      </c>
      <c r="W729" s="2" t="e">
        <f>_xlfn.XLOOKUP(A729,'[29]KSD auditees'!A:A,'[29]KSD auditees'!A:A)</f>
        <v>#N/A</v>
      </c>
    </row>
    <row r="730" spans="1:23" ht="26.25" customHeight="1" x14ac:dyDescent="0.25">
      <c r="A730" s="104">
        <v>119</v>
      </c>
      <c r="B730" s="105" t="s">
        <v>388</v>
      </c>
      <c r="C730" s="106" t="s">
        <v>326</v>
      </c>
      <c r="D730" s="107" t="s">
        <v>1</v>
      </c>
      <c r="E730" s="107"/>
      <c r="F730" s="89" t="s">
        <v>436</v>
      </c>
      <c r="G730" s="89" t="s">
        <v>1086</v>
      </c>
      <c r="H730" s="89" t="s">
        <v>1086</v>
      </c>
      <c r="I730" s="89" t="s">
        <v>28</v>
      </c>
      <c r="J730" s="89" t="s">
        <v>1</v>
      </c>
      <c r="K730" s="89" t="s">
        <v>1</v>
      </c>
      <c r="L730" s="108" t="s">
        <v>436</v>
      </c>
      <c r="M730" s="109">
        <v>45443</v>
      </c>
      <c r="N730" s="109">
        <v>45504</v>
      </c>
      <c r="O730" s="110" t="s">
        <v>453</v>
      </c>
      <c r="P730" s="2" t="str">
        <f>_xlfn.XLOOKUP(A730,'[29]completed audits GR APP'!B:B,'[29]completed audits GR APP'!E:E)</f>
        <v>Departments</v>
      </c>
      <c r="Q730" s="111" t="s">
        <v>441</v>
      </c>
      <c r="R730" s="2">
        <f>COUNTIFS('[29]CM findings'!A:A,A730,'[29]CM findings'!H:H,116)</f>
        <v>0</v>
      </c>
      <c r="S730" s="2">
        <v>1</v>
      </c>
      <c r="T730" s="2">
        <f>_xlfn.XLOOKUP(A730,'[29]completed audits GR APP'!B:B,'[29]completed audits GR APP'!B:B)</f>
        <v>119</v>
      </c>
      <c r="V730" s="2">
        <v>1</v>
      </c>
      <c r="W730" s="2">
        <f>_xlfn.XLOOKUP(A730,'[29]KSD auditees'!A:A,'[29]KSD auditees'!A:A)</f>
        <v>119</v>
      </c>
    </row>
    <row r="731" spans="1:23" ht="26.25" customHeight="1" x14ac:dyDescent="0.25">
      <c r="A731" s="104">
        <v>127</v>
      </c>
      <c r="B731" s="105" t="s">
        <v>1104</v>
      </c>
      <c r="C731" s="106" t="s">
        <v>326</v>
      </c>
      <c r="D731" s="107" t="s">
        <v>1</v>
      </c>
      <c r="E731" s="107"/>
      <c r="F731" s="89" t="s">
        <v>436</v>
      </c>
      <c r="G731" s="89" t="s">
        <v>1086</v>
      </c>
      <c r="H731" s="89" t="s">
        <v>1086</v>
      </c>
      <c r="I731" s="89" t="s">
        <v>859</v>
      </c>
      <c r="J731" s="89" t="s">
        <v>1</v>
      </c>
      <c r="K731" s="89" t="s">
        <v>1</v>
      </c>
      <c r="L731" s="108" t="s">
        <v>436</v>
      </c>
      <c r="M731" s="109">
        <v>45443</v>
      </c>
      <c r="N731" s="109">
        <v>45504</v>
      </c>
      <c r="O731" s="110" t="s">
        <v>445</v>
      </c>
      <c r="P731" s="2" t="str">
        <f>_xlfn.XLOOKUP(A731,'[29]completed audits GR APP'!B:B,'[29]completed audits GR APP'!E:E)</f>
        <v>Departments</v>
      </c>
      <c r="Q731" s="111" t="s">
        <v>441</v>
      </c>
      <c r="R731" s="2">
        <f>COUNTIFS('[29]CM findings'!A:A,A731,'[29]CM findings'!H:H,116)</f>
        <v>0</v>
      </c>
      <c r="S731" s="2">
        <v>1</v>
      </c>
      <c r="T731" s="2">
        <f>_xlfn.XLOOKUP(A731,'[29]completed audits GR APP'!B:B,'[29]completed audits GR APP'!B:B)</f>
        <v>127</v>
      </c>
      <c r="V731" s="2">
        <v>1</v>
      </c>
      <c r="W731" s="2">
        <f>_xlfn.XLOOKUP(A731,'[29]KSD auditees'!A:A,'[29]KSD auditees'!A:A)</f>
        <v>127</v>
      </c>
    </row>
    <row r="732" spans="1:23" ht="27.75" customHeight="1" x14ac:dyDescent="0.25">
      <c r="A732" s="104">
        <v>1338</v>
      </c>
      <c r="B732" s="105" t="s">
        <v>52</v>
      </c>
      <c r="C732" s="106" t="s">
        <v>379</v>
      </c>
      <c r="D732" s="107" t="s">
        <v>1</v>
      </c>
      <c r="E732" s="107"/>
      <c r="F732" s="89" t="s">
        <v>436</v>
      </c>
      <c r="G732" s="89" t="s">
        <v>437</v>
      </c>
      <c r="H732" s="89" t="s">
        <v>1086</v>
      </c>
      <c r="I732" s="89" t="s">
        <v>1</v>
      </c>
      <c r="J732" s="89" t="s">
        <v>447</v>
      </c>
      <c r="K732" s="89" t="s">
        <v>1</v>
      </c>
      <c r="L732" s="108" t="s">
        <v>436</v>
      </c>
      <c r="M732" s="109">
        <v>45379</v>
      </c>
      <c r="N732" s="109">
        <v>45454</v>
      </c>
      <c r="O732" s="110" t="s">
        <v>26</v>
      </c>
      <c r="P732" s="2" t="str">
        <f>_xlfn.XLOOKUP(A732,'[29]completed audits GR APP'!B:B,'[29]completed audits GR APP'!E:E)</f>
        <v>Public entities</v>
      </c>
      <c r="Q732" s="111" t="s">
        <v>441</v>
      </c>
      <c r="R732" s="2">
        <f>COUNTIFS('[29]CM findings'!A:A,A732,'[29]CM findings'!H:H,116)</f>
        <v>0</v>
      </c>
      <c r="S732" s="2">
        <v>1</v>
      </c>
      <c r="T732" s="2">
        <f>_xlfn.XLOOKUP(A732,'[29]completed audits GR APP'!B:B,'[29]completed audits GR APP'!B:B)</f>
        <v>1338</v>
      </c>
      <c r="V732" s="2">
        <v>1</v>
      </c>
      <c r="W732" s="2">
        <f>_xlfn.XLOOKUP(A732,'[29]KSD auditees'!A:A,'[29]KSD auditees'!A:A)</f>
        <v>1338</v>
      </c>
    </row>
    <row r="733" spans="1:23" ht="26.25" customHeight="1" x14ac:dyDescent="0.25">
      <c r="A733" s="104">
        <v>153</v>
      </c>
      <c r="B733" s="105" t="s">
        <v>1105</v>
      </c>
      <c r="C733" s="106" t="s">
        <v>325</v>
      </c>
      <c r="D733" s="107" t="s">
        <v>1</v>
      </c>
      <c r="E733" s="107"/>
      <c r="F733" s="89" t="s">
        <v>436</v>
      </c>
      <c r="G733" s="89" t="s">
        <v>1086</v>
      </c>
      <c r="H733" s="89" t="s">
        <v>1086</v>
      </c>
      <c r="I733" s="89" t="s">
        <v>1</v>
      </c>
      <c r="J733" s="89" t="s">
        <v>1</v>
      </c>
      <c r="K733" s="89" t="s">
        <v>1</v>
      </c>
      <c r="L733" s="108" t="s">
        <v>436</v>
      </c>
      <c r="M733" s="109">
        <v>45443</v>
      </c>
      <c r="N733" s="109">
        <v>45504</v>
      </c>
      <c r="O733" s="110" t="s">
        <v>445</v>
      </c>
      <c r="P733" s="2" t="e">
        <f>_xlfn.XLOOKUP(A733,'[29]completed audits GR APP'!B:B,'[29]completed audits GR APP'!E:E)</f>
        <v>#N/A</v>
      </c>
      <c r="R733" s="2">
        <f>COUNTIFS('[29]CM findings'!A:A,A733,'[29]CM findings'!H:H,116)</f>
        <v>0</v>
      </c>
      <c r="T733" s="2" t="e">
        <f>_xlfn.XLOOKUP(A733,'[29]completed audits GR APP'!B:B,'[29]completed audits GR APP'!B:B)</f>
        <v>#N/A</v>
      </c>
      <c r="W733" s="2" t="e">
        <f>_xlfn.XLOOKUP(A733,'[29]KSD auditees'!A:A,'[29]KSD auditees'!A:A)</f>
        <v>#N/A</v>
      </c>
    </row>
    <row r="734" spans="1:23" ht="18.75" customHeight="1" x14ac:dyDescent="0.25">
      <c r="A734" s="104">
        <v>997</v>
      </c>
      <c r="B734" s="105" t="s">
        <v>1106</v>
      </c>
      <c r="C734" s="106" t="s">
        <v>502</v>
      </c>
      <c r="D734" s="107" t="s">
        <v>1</v>
      </c>
      <c r="E734" s="107"/>
      <c r="F734" s="89" t="s">
        <v>436</v>
      </c>
      <c r="G734" s="89" t="s">
        <v>1086</v>
      </c>
      <c r="H734" s="89" t="s">
        <v>1086</v>
      </c>
      <c r="I734" s="89" t="s">
        <v>1</v>
      </c>
      <c r="J734" s="89" t="s">
        <v>1</v>
      </c>
      <c r="K734" s="89" t="s">
        <v>1</v>
      </c>
      <c r="L734" s="108" t="s">
        <v>436</v>
      </c>
      <c r="M734" s="109">
        <v>45443</v>
      </c>
      <c r="N734" s="109" t="s">
        <v>1</v>
      </c>
      <c r="O734" s="110" t="s">
        <v>1</v>
      </c>
      <c r="P734" s="2" t="e">
        <f>_xlfn.XLOOKUP(A734,'[29]completed audits GR APP'!B:B,'[29]completed audits GR APP'!E:E)</f>
        <v>#N/A</v>
      </c>
      <c r="R734" s="2">
        <f>COUNTIFS('[29]CM findings'!A:A,A734,'[29]CM findings'!H:H,116)</f>
        <v>0</v>
      </c>
      <c r="T734" s="2" t="e">
        <f>_xlfn.XLOOKUP(A734,'[29]completed audits GR APP'!B:B,'[29]completed audits GR APP'!B:B)</f>
        <v>#N/A</v>
      </c>
      <c r="W734" s="2" t="e">
        <f>_xlfn.XLOOKUP(A734,'[29]KSD auditees'!A:A,'[29]KSD auditees'!A:A)</f>
        <v>#N/A</v>
      </c>
    </row>
    <row r="735" spans="1:23" ht="26.25" customHeight="1" x14ac:dyDescent="0.25">
      <c r="A735" s="104">
        <v>170</v>
      </c>
      <c r="B735" s="105" t="s">
        <v>1107</v>
      </c>
      <c r="C735" s="106" t="s">
        <v>352</v>
      </c>
      <c r="D735" s="107" t="s">
        <v>1</v>
      </c>
      <c r="E735" s="107"/>
      <c r="F735" s="89" t="s">
        <v>436</v>
      </c>
      <c r="G735" s="89" t="s">
        <v>1086</v>
      </c>
      <c r="H735" s="89" t="s">
        <v>1086</v>
      </c>
      <c r="I735" s="89" t="s">
        <v>1</v>
      </c>
      <c r="J735" s="89" t="s">
        <v>1</v>
      </c>
      <c r="K735" s="89" t="s">
        <v>1</v>
      </c>
      <c r="L735" s="108" t="s">
        <v>436</v>
      </c>
      <c r="M735" s="109">
        <v>45443</v>
      </c>
      <c r="N735" s="109">
        <v>45504</v>
      </c>
      <c r="O735" s="110" t="s">
        <v>445</v>
      </c>
      <c r="P735" s="2" t="str">
        <f>_xlfn.XLOOKUP(A735,'[29]completed audits GR APP'!B:B,'[29]completed audits GR APP'!E:E)</f>
        <v>Public entities</v>
      </c>
      <c r="Q735" s="111" t="s">
        <v>441</v>
      </c>
      <c r="R735" s="2">
        <f>COUNTIFS('[29]CM findings'!A:A,A735,'[29]CM findings'!H:H,116)</f>
        <v>0</v>
      </c>
      <c r="S735" s="2">
        <v>1</v>
      </c>
      <c r="T735" s="2">
        <f>_xlfn.XLOOKUP(A735,'[29]completed audits GR APP'!B:B,'[29]completed audits GR APP'!B:B)</f>
        <v>170</v>
      </c>
      <c r="W735" s="2" t="e">
        <f>_xlfn.XLOOKUP(A735,'[29]KSD auditees'!A:A,'[29]KSD auditees'!A:A)</f>
        <v>#N/A</v>
      </c>
    </row>
    <row r="736" spans="1:23" ht="27" customHeight="1" x14ac:dyDescent="0.25">
      <c r="A736" s="104">
        <v>183</v>
      </c>
      <c r="B736" s="105" t="s">
        <v>348</v>
      </c>
      <c r="C736" s="106" t="s">
        <v>326</v>
      </c>
      <c r="D736" s="107" t="s">
        <v>1</v>
      </c>
      <c r="E736" s="107"/>
      <c r="F736" s="89" t="s">
        <v>436</v>
      </c>
      <c r="G736" s="89" t="s">
        <v>1086</v>
      </c>
      <c r="H736" s="89" t="s">
        <v>1086</v>
      </c>
      <c r="I736" s="89" t="s">
        <v>151</v>
      </c>
      <c r="J736" s="89" t="s">
        <v>1</v>
      </c>
      <c r="K736" s="89" t="s">
        <v>1</v>
      </c>
      <c r="L736" s="108" t="s">
        <v>436</v>
      </c>
      <c r="M736" s="109">
        <v>45443</v>
      </c>
      <c r="N736" s="109">
        <v>45504</v>
      </c>
      <c r="O736" s="110" t="s">
        <v>445</v>
      </c>
      <c r="P736" s="2" t="str">
        <f>_xlfn.XLOOKUP(A736,'[29]completed audits GR APP'!B:B,'[29]completed audits GR APP'!E:E)</f>
        <v>Departments</v>
      </c>
      <c r="Q736" s="111" t="s">
        <v>441</v>
      </c>
      <c r="R736" s="2">
        <f>COUNTIFS('[29]CM findings'!A:A,A736,'[29]CM findings'!H:H,116)</f>
        <v>0</v>
      </c>
      <c r="S736" s="2">
        <v>1</v>
      </c>
      <c r="T736" s="2">
        <f>_xlfn.XLOOKUP(A736,'[29]completed audits GR APP'!B:B,'[29]completed audits GR APP'!B:B)</f>
        <v>183</v>
      </c>
      <c r="V736" s="2">
        <v>1</v>
      </c>
      <c r="W736" s="2">
        <f>_xlfn.XLOOKUP(A736,'[29]KSD auditees'!A:A,'[29]KSD auditees'!A:A)</f>
        <v>183</v>
      </c>
    </row>
    <row r="737" spans="1:23" ht="26.25" customHeight="1" x14ac:dyDescent="0.25">
      <c r="A737" s="104">
        <v>185</v>
      </c>
      <c r="B737" s="105" t="s">
        <v>1108</v>
      </c>
      <c r="C737" s="106" t="s">
        <v>325</v>
      </c>
      <c r="D737" s="107" t="s">
        <v>1</v>
      </c>
      <c r="E737" s="107"/>
      <c r="F737" s="89" t="s">
        <v>436</v>
      </c>
      <c r="G737" s="89" t="s">
        <v>1086</v>
      </c>
      <c r="H737" s="89" t="s">
        <v>1086</v>
      </c>
      <c r="I737" s="89" t="s">
        <v>1</v>
      </c>
      <c r="J737" s="89" t="s">
        <v>1</v>
      </c>
      <c r="K737" s="89" t="s">
        <v>1</v>
      </c>
      <c r="L737" s="108" t="s">
        <v>436</v>
      </c>
      <c r="M737" s="109">
        <v>45443</v>
      </c>
      <c r="N737" s="109">
        <v>45504</v>
      </c>
      <c r="O737" s="110" t="s">
        <v>445</v>
      </c>
      <c r="P737" s="2" t="e">
        <f>_xlfn.XLOOKUP(A737,'[29]completed audits GR APP'!B:B,'[29]completed audits GR APP'!E:E)</f>
        <v>#N/A</v>
      </c>
      <c r="R737" s="2">
        <f>COUNTIFS('[29]CM findings'!A:A,A737,'[29]CM findings'!H:H,116)</f>
        <v>0</v>
      </c>
      <c r="T737" s="2" t="e">
        <f>_xlfn.XLOOKUP(A737,'[29]completed audits GR APP'!B:B,'[29]completed audits GR APP'!B:B)</f>
        <v>#N/A</v>
      </c>
      <c r="W737" s="2" t="e">
        <f>_xlfn.XLOOKUP(A737,'[29]KSD auditees'!A:A,'[29]KSD auditees'!A:A)</f>
        <v>#N/A</v>
      </c>
    </row>
    <row r="738" spans="1:23" ht="18.75" customHeight="1" x14ac:dyDescent="0.25">
      <c r="A738" s="104">
        <v>945</v>
      </c>
      <c r="B738" s="105" t="s">
        <v>1109</v>
      </c>
      <c r="C738" s="106" t="s">
        <v>502</v>
      </c>
      <c r="D738" s="107" t="s">
        <v>1</v>
      </c>
      <c r="E738" s="107"/>
      <c r="F738" s="89" t="s">
        <v>436</v>
      </c>
      <c r="G738" s="89" t="s">
        <v>1086</v>
      </c>
      <c r="H738" s="89" t="s">
        <v>1086</v>
      </c>
      <c r="I738" s="89" t="s">
        <v>1</v>
      </c>
      <c r="J738" s="89" t="s">
        <v>1</v>
      </c>
      <c r="K738" s="89" t="s">
        <v>1</v>
      </c>
      <c r="L738" s="108" t="s">
        <v>436</v>
      </c>
      <c r="M738" s="109">
        <v>45443</v>
      </c>
      <c r="N738" s="109">
        <v>45504</v>
      </c>
      <c r="O738" s="110" t="s">
        <v>1</v>
      </c>
      <c r="P738" s="2" t="e">
        <f>_xlfn.XLOOKUP(A738,'[29]completed audits GR APP'!B:B,'[29]completed audits GR APP'!E:E)</f>
        <v>#N/A</v>
      </c>
      <c r="R738" s="2">
        <f>COUNTIFS('[29]CM findings'!A:A,A738,'[29]CM findings'!H:H,116)</f>
        <v>0</v>
      </c>
      <c r="T738" s="2" t="e">
        <f>_xlfn.XLOOKUP(A738,'[29]completed audits GR APP'!B:B,'[29]completed audits GR APP'!B:B)</f>
        <v>#N/A</v>
      </c>
      <c r="W738" s="2" t="e">
        <f>_xlfn.XLOOKUP(A738,'[29]KSD auditees'!A:A,'[29]KSD auditees'!A:A)</f>
        <v>#N/A</v>
      </c>
    </row>
    <row r="739" spans="1:23" ht="18.75" customHeight="1" x14ac:dyDescent="0.25">
      <c r="A739" s="104">
        <v>946</v>
      </c>
      <c r="B739" s="105" t="s">
        <v>1110</v>
      </c>
      <c r="C739" s="106" t="s">
        <v>502</v>
      </c>
      <c r="D739" s="107" t="s">
        <v>1</v>
      </c>
      <c r="E739" s="107"/>
      <c r="F739" s="89" t="s">
        <v>436</v>
      </c>
      <c r="G739" s="89" t="s">
        <v>1086</v>
      </c>
      <c r="H739" s="89" t="s">
        <v>1086</v>
      </c>
      <c r="I739" s="89" t="s">
        <v>1</v>
      </c>
      <c r="J739" s="89" t="s">
        <v>1</v>
      </c>
      <c r="K739" s="89" t="s">
        <v>1</v>
      </c>
      <c r="L739" s="108" t="s">
        <v>436</v>
      </c>
      <c r="M739" s="109">
        <v>45443</v>
      </c>
      <c r="N739" s="109" t="s">
        <v>1</v>
      </c>
      <c r="O739" s="110" t="s">
        <v>1</v>
      </c>
      <c r="P739" s="2" t="e">
        <f>_xlfn.XLOOKUP(A739,'[29]completed audits GR APP'!B:B,'[29]completed audits GR APP'!E:E)</f>
        <v>#N/A</v>
      </c>
      <c r="R739" s="2">
        <f>COUNTIFS('[29]CM findings'!A:A,A739,'[29]CM findings'!H:H,116)</f>
        <v>0</v>
      </c>
      <c r="T739" s="2" t="e">
        <f>_xlfn.XLOOKUP(A739,'[29]completed audits GR APP'!B:B,'[29]completed audits GR APP'!B:B)</f>
        <v>#N/A</v>
      </c>
      <c r="W739" s="2" t="e">
        <f>_xlfn.XLOOKUP(A739,'[29]KSD auditees'!A:A,'[29]KSD auditees'!A:A)</f>
        <v>#N/A</v>
      </c>
    </row>
    <row r="740" spans="1:23" ht="19.5" customHeight="1" x14ac:dyDescent="0.25">
      <c r="A740" s="104">
        <v>211</v>
      </c>
      <c r="B740" s="105" t="s">
        <v>1111</v>
      </c>
      <c r="C740" s="106" t="s">
        <v>323</v>
      </c>
      <c r="D740" s="107" t="s">
        <v>1</v>
      </c>
      <c r="E740" s="107"/>
      <c r="F740" s="89" t="s">
        <v>436</v>
      </c>
      <c r="G740" s="89" t="s">
        <v>437</v>
      </c>
      <c r="H740" s="89" t="s">
        <v>1086</v>
      </c>
      <c r="I740" s="89" t="s">
        <v>1</v>
      </c>
      <c r="J740" s="89" t="s">
        <v>1527</v>
      </c>
      <c r="K740" s="89" t="s">
        <v>1</v>
      </c>
      <c r="L740" s="108" t="s">
        <v>436</v>
      </c>
      <c r="M740" s="109">
        <v>45443</v>
      </c>
      <c r="N740" s="109">
        <v>45504</v>
      </c>
      <c r="O740" s="110" t="s">
        <v>26</v>
      </c>
      <c r="P740" s="2" t="str">
        <f>_xlfn.XLOOKUP(A740,'[29]completed audits GR APP'!B:B,'[29]completed audits GR APP'!E:E)</f>
        <v>Public entities</v>
      </c>
      <c r="Q740" s="111" t="s">
        <v>441</v>
      </c>
      <c r="R740" s="2">
        <f>COUNTIFS('[29]CM findings'!A:A,A740,'[29]CM findings'!H:H,116)</f>
        <v>0</v>
      </c>
      <c r="S740" s="2">
        <v>1</v>
      </c>
      <c r="T740" s="2">
        <f>_xlfn.XLOOKUP(A740,'[29]completed audits GR APP'!B:B,'[29]completed audits GR APP'!B:B)</f>
        <v>211</v>
      </c>
      <c r="W740" s="2" t="e">
        <f>_xlfn.XLOOKUP(A740,'[29]KSD auditees'!A:A,'[29]KSD auditees'!A:A)</f>
        <v>#N/A</v>
      </c>
    </row>
    <row r="741" spans="1:23" ht="27" customHeight="1" x14ac:dyDescent="0.25">
      <c r="A741" s="104">
        <v>214</v>
      </c>
      <c r="B741" s="105" t="s">
        <v>1112</v>
      </c>
      <c r="C741" s="106" t="s">
        <v>316</v>
      </c>
      <c r="D741" s="107" t="s">
        <v>1</v>
      </c>
      <c r="E741" s="107"/>
      <c r="F741" s="89" t="s">
        <v>436</v>
      </c>
      <c r="G741" s="89" t="s">
        <v>437</v>
      </c>
      <c r="H741" s="89" t="s">
        <v>1086</v>
      </c>
      <c r="I741" s="89" t="s">
        <v>1</v>
      </c>
      <c r="J741" s="89" t="s">
        <v>1517</v>
      </c>
      <c r="K741" s="89" t="s">
        <v>1</v>
      </c>
      <c r="L741" s="108" t="s">
        <v>436</v>
      </c>
      <c r="M741" s="109">
        <v>45443</v>
      </c>
      <c r="N741" s="109">
        <v>45504</v>
      </c>
      <c r="O741" s="110" t="s">
        <v>445</v>
      </c>
      <c r="P741" s="2" t="e">
        <f>_xlfn.XLOOKUP(A741,'[29]completed audits GR APP'!B:B,'[29]completed audits GR APP'!E:E)</f>
        <v>#N/A</v>
      </c>
      <c r="R741" s="2">
        <f>COUNTIFS('[29]CM findings'!A:A,A741,'[29]CM findings'!H:H,116)</f>
        <v>0</v>
      </c>
      <c r="T741" s="2" t="e">
        <f>_xlfn.XLOOKUP(A741,'[29]completed audits GR APP'!B:B,'[29]completed audits GR APP'!B:B)</f>
        <v>#N/A</v>
      </c>
      <c r="W741" s="2" t="e">
        <f>_xlfn.XLOOKUP(A741,'[29]KSD auditees'!A:A,'[29]KSD auditees'!A:A)</f>
        <v>#N/A</v>
      </c>
    </row>
    <row r="742" spans="1:23" ht="26.25" customHeight="1" x14ac:dyDescent="0.25">
      <c r="A742" s="104">
        <v>1229</v>
      </c>
      <c r="B742" s="105" t="s">
        <v>1113</v>
      </c>
      <c r="C742" s="106" t="s">
        <v>326</v>
      </c>
      <c r="D742" s="107" t="s">
        <v>1</v>
      </c>
      <c r="E742" s="107"/>
      <c r="F742" s="89" t="s">
        <v>436</v>
      </c>
      <c r="G742" s="89" t="s">
        <v>1086</v>
      </c>
      <c r="H742" s="89" t="s">
        <v>1086</v>
      </c>
      <c r="I742" s="89" t="s">
        <v>456</v>
      </c>
      <c r="J742" s="89" t="s">
        <v>1</v>
      </c>
      <c r="K742" s="89" t="s">
        <v>1</v>
      </c>
      <c r="L742" s="108" t="s">
        <v>436</v>
      </c>
      <c r="M742" s="109">
        <v>45443</v>
      </c>
      <c r="N742" s="109">
        <v>45504</v>
      </c>
      <c r="O742" s="110" t="s">
        <v>445</v>
      </c>
      <c r="P742" s="2" t="str">
        <f>_xlfn.XLOOKUP(A742,'[29]completed audits GR APP'!B:B,'[29]completed audits GR APP'!E:E)</f>
        <v>Departments</v>
      </c>
      <c r="Q742" s="111" t="s">
        <v>441</v>
      </c>
      <c r="R742" s="2">
        <f>COUNTIFS('[29]CM findings'!A:A,A742,'[29]CM findings'!H:H,116)</f>
        <v>0</v>
      </c>
      <c r="S742" s="2">
        <v>1</v>
      </c>
      <c r="T742" s="2">
        <f>_xlfn.XLOOKUP(A742,'[29]completed audits GR APP'!B:B,'[29]completed audits GR APP'!B:B)</f>
        <v>1229</v>
      </c>
      <c r="W742" s="2" t="e">
        <f>_xlfn.XLOOKUP(A742,'[29]KSD auditees'!A:A,'[29]KSD auditees'!A:A)</f>
        <v>#N/A</v>
      </c>
    </row>
    <row r="743" spans="1:23" ht="18.75" customHeight="1" x14ac:dyDescent="0.25">
      <c r="A743" s="104">
        <v>1420</v>
      </c>
      <c r="B743" s="105" t="s">
        <v>1114</v>
      </c>
      <c r="C743" s="106" t="s">
        <v>502</v>
      </c>
      <c r="D743" s="107" t="s">
        <v>1</v>
      </c>
      <c r="E743" s="107"/>
      <c r="F743" s="89" t="s">
        <v>436</v>
      </c>
      <c r="G743" s="89" t="s">
        <v>1086</v>
      </c>
      <c r="H743" s="89" t="s">
        <v>1086</v>
      </c>
      <c r="I743" s="89" t="s">
        <v>1</v>
      </c>
      <c r="J743" s="89" t="s">
        <v>1</v>
      </c>
      <c r="K743" s="89" t="s">
        <v>1</v>
      </c>
      <c r="L743" s="108" t="s">
        <v>436</v>
      </c>
      <c r="M743" s="109">
        <v>45443</v>
      </c>
      <c r="N743" s="109" t="s">
        <v>1</v>
      </c>
      <c r="O743" s="110" t="s">
        <v>1</v>
      </c>
      <c r="P743" s="2" t="e">
        <f>_xlfn.XLOOKUP(A743,'[29]completed audits GR APP'!B:B,'[29]completed audits GR APP'!E:E)</f>
        <v>#N/A</v>
      </c>
      <c r="R743" s="2">
        <f>COUNTIFS('[29]CM findings'!A:A,A743,'[29]CM findings'!H:H,116)</f>
        <v>0</v>
      </c>
      <c r="T743" s="2" t="e">
        <f>_xlfn.XLOOKUP(A743,'[29]completed audits GR APP'!B:B,'[29]completed audits GR APP'!B:B)</f>
        <v>#N/A</v>
      </c>
      <c r="W743" s="2" t="e">
        <f>_xlfn.XLOOKUP(A743,'[29]KSD auditees'!A:A,'[29]KSD auditees'!A:A)</f>
        <v>#N/A</v>
      </c>
    </row>
    <row r="744" spans="1:23" ht="27.75" customHeight="1" x14ac:dyDescent="0.25">
      <c r="A744" s="104">
        <v>239</v>
      </c>
      <c r="B744" s="105" t="s">
        <v>1115</v>
      </c>
      <c r="C744" s="106" t="s">
        <v>316</v>
      </c>
      <c r="D744" s="107" t="s">
        <v>1</v>
      </c>
      <c r="E744" s="107"/>
      <c r="F744" s="89" t="s">
        <v>436</v>
      </c>
      <c r="G744" s="89" t="s">
        <v>437</v>
      </c>
      <c r="H744" s="89" t="s">
        <v>1086</v>
      </c>
      <c r="I744" s="89" t="s">
        <v>1</v>
      </c>
      <c r="J744" s="89" t="s">
        <v>1517</v>
      </c>
      <c r="K744" s="89" t="s">
        <v>1</v>
      </c>
      <c r="L744" s="108" t="s">
        <v>436</v>
      </c>
      <c r="M744" s="109">
        <v>45443</v>
      </c>
      <c r="N744" s="109">
        <v>45504</v>
      </c>
      <c r="O744" s="110" t="s">
        <v>445</v>
      </c>
      <c r="P744" s="2" t="e">
        <f>_xlfn.XLOOKUP(A744,'[29]completed audits GR APP'!B:B,'[29]completed audits GR APP'!E:E)</f>
        <v>#N/A</v>
      </c>
      <c r="R744" s="2">
        <f>COUNTIFS('[29]CM findings'!A:A,A744,'[29]CM findings'!H:H,116)</f>
        <v>0</v>
      </c>
      <c r="T744" s="2" t="e">
        <f>_xlfn.XLOOKUP(A744,'[29]completed audits GR APP'!B:B,'[29]completed audits GR APP'!B:B)</f>
        <v>#N/A</v>
      </c>
      <c r="W744" s="2" t="e">
        <f>_xlfn.XLOOKUP(A744,'[29]KSD auditees'!A:A,'[29]KSD auditees'!A:A)</f>
        <v>#N/A</v>
      </c>
    </row>
    <row r="745" spans="1:23" ht="43.5" customHeight="1" x14ac:dyDescent="0.25">
      <c r="A745" s="104">
        <v>241</v>
      </c>
      <c r="B745" s="105" t="s">
        <v>1116</v>
      </c>
      <c r="C745" s="106" t="s">
        <v>323</v>
      </c>
      <c r="D745" s="107" t="s">
        <v>1</v>
      </c>
      <c r="E745" s="107"/>
      <c r="F745" s="89" t="s">
        <v>436</v>
      </c>
      <c r="G745" s="89" t="s">
        <v>437</v>
      </c>
      <c r="H745" s="89" t="s">
        <v>1086</v>
      </c>
      <c r="I745" s="89" t="s">
        <v>530</v>
      </c>
      <c r="J745" s="89" t="s">
        <v>1526</v>
      </c>
      <c r="K745" s="89" t="s">
        <v>1</v>
      </c>
      <c r="L745" s="108" t="s">
        <v>436</v>
      </c>
      <c r="M745" s="109">
        <v>45443</v>
      </c>
      <c r="N745" s="109">
        <v>45504</v>
      </c>
      <c r="O745" s="110" t="s">
        <v>445</v>
      </c>
      <c r="P745" s="2" t="str">
        <f>_xlfn.XLOOKUP(A745,'[29]completed audits GR APP'!B:B,'[29]completed audits GR APP'!E:E)</f>
        <v>Public entities</v>
      </c>
      <c r="Q745" s="111" t="s">
        <v>441</v>
      </c>
      <c r="R745" s="2">
        <f>COUNTIFS('[29]CM findings'!A:A,A745,'[29]CM findings'!H:H,116)</f>
        <v>0</v>
      </c>
      <c r="S745" s="2">
        <v>1</v>
      </c>
      <c r="T745" s="2">
        <f>_xlfn.XLOOKUP(A745,'[29]completed audits GR APP'!B:B,'[29]completed audits GR APP'!B:B)</f>
        <v>241</v>
      </c>
      <c r="W745" s="2" t="e">
        <f>_xlfn.XLOOKUP(A745,'[29]KSD auditees'!A:A,'[29]KSD auditees'!A:A)</f>
        <v>#N/A</v>
      </c>
    </row>
    <row r="746" spans="1:23" ht="18" customHeight="1" x14ac:dyDescent="0.25">
      <c r="A746" s="104">
        <v>998</v>
      </c>
      <c r="B746" s="105" t="s">
        <v>1117</v>
      </c>
      <c r="C746" s="106" t="s">
        <v>502</v>
      </c>
      <c r="D746" s="107" t="s">
        <v>1</v>
      </c>
      <c r="E746" s="107"/>
      <c r="F746" s="89" t="s">
        <v>436</v>
      </c>
      <c r="G746" s="89" t="s">
        <v>1086</v>
      </c>
      <c r="H746" s="89" t="s">
        <v>1086</v>
      </c>
      <c r="I746" s="89" t="s">
        <v>1</v>
      </c>
      <c r="J746" s="89" t="s">
        <v>1</v>
      </c>
      <c r="K746" s="89" t="s">
        <v>1</v>
      </c>
      <c r="L746" s="108" t="s">
        <v>436</v>
      </c>
      <c r="M746" s="109">
        <v>45443</v>
      </c>
      <c r="N746" s="109">
        <v>45498</v>
      </c>
      <c r="O746" s="110" t="s">
        <v>26</v>
      </c>
      <c r="P746" s="2" t="e">
        <f>_xlfn.XLOOKUP(A746,'[29]completed audits GR APP'!B:B,'[29]completed audits GR APP'!E:E)</f>
        <v>#N/A</v>
      </c>
      <c r="R746" s="2">
        <f>COUNTIFS('[29]CM findings'!A:A,A746,'[29]CM findings'!H:H,116)</f>
        <v>0</v>
      </c>
      <c r="T746" s="2" t="e">
        <f>_xlfn.XLOOKUP(A746,'[29]completed audits GR APP'!B:B,'[29]completed audits GR APP'!B:B)</f>
        <v>#N/A</v>
      </c>
      <c r="W746" s="2" t="e">
        <f>_xlfn.XLOOKUP(A746,'[29]KSD auditees'!A:A,'[29]KSD auditees'!A:A)</f>
        <v>#N/A</v>
      </c>
    </row>
    <row r="747" spans="1:23" ht="27.75" customHeight="1" x14ac:dyDescent="0.25">
      <c r="A747" s="104">
        <v>289</v>
      </c>
      <c r="B747" s="105" t="s">
        <v>77</v>
      </c>
      <c r="C747" s="106" t="s">
        <v>323</v>
      </c>
      <c r="D747" s="107" t="s">
        <v>1</v>
      </c>
      <c r="E747" s="107"/>
      <c r="F747" s="89" t="s">
        <v>436</v>
      </c>
      <c r="G747" s="89" t="s">
        <v>437</v>
      </c>
      <c r="H747" s="89" t="s">
        <v>1086</v>
      </c>
      <c r="I747" s="89" t="s">
        <v>1</v>
      </c>
      <c r="J747" s="89" t="s">
        <v>447</v>
      </c>
      <c r="K747" s="89" t="s">
        <v>1</v>
      </c>
      <c r="L747" s="108" t="s">
        <v>436</v>
      </c>
      <c r="M747" s="109" t="s">
        <v>1</v>
      </c>
      <c r="N747" s="109" t="s">
        <v>1</v>
      </c>
      <c r="O747" s="110" t="s">
        <v>1</v>
      </c>
      <c r="P747" s="2" t="str">
        <f>_xlfn.XLOOKUP(A747,'[29]completed audits GR APP'!B:B,'[29]completed audits GR APP'!E:E)</f>
        <v>Public entities</v>
      </c>
      <c r="Q747" s="2" t="s">
        <v>509</v>
      </c>
      <c r="R747" s="2">
        <f>COUNTIFS('[29]CM findings'!A:A,A747,'[29]CM findings'!H:H,116)</f>
        <v>0</v>
      </c>
      <c r="S747" s="2">
        <v>1</v>
      </c>
      <c r="T747" s="2">
        <f>_xlfn.XLOOKUP(A747,'[29]completed audits GR APP'!B:B,'[29]completed audits GR APP'!B:B)</f>
        <v>289</v>
      </c>
      <c r="V747" s="2">
        <v>1</v>
      </c>
      <c r="W747" s="2">
        <f>_xlfn.XLOOKUP(A747,'[29]KSD auditees'!A:A,'[29]KSD auditees'!A:A)</f>
        <v>289</v>
      </c>
    </row>
    <row r="748" spans="1:23" ht="27" customHeight="1" x14ac:dyDescent="0.25">
      <c r="A748" s="104">
        <v>1339</v>
      </c>
      <c r="B748" s="105" t="s">
        <v>81</v>
      </c>
      <c r="C748" s="106" t="s">
        <v>379</v>
      </c>
      <c r="D748" s="107" t="s">
        <v>1</v>
      </c>
      <c r="E748" s="107"/>
      <c r="F748" s="89" t="s">
        <v>436</v>
      </c>
      <c r="G748" s="89" t="s">
        <v>437</v>
      </c>
      <c r="H748" s="89" t="s">
        <v>1086</v>
      </c>
      <c r="I748" s="89" t="s">
        <v>1</v>
      </c>
      <c r="J748" s="89" t="s">
        <v>447</v>
      </c>
      <c r="K748" s="89" t="s">
        <v>1</v>
      </c>
      <c r="L748" s="108" t="s">
        <v>436</v>
      </c>
      <c r="M748" s="109">
        <v>45382</v>
      </c>
      <c r="N748" s="109">
        <v>45443</v>
      </c>
      <c r="O748" s="110" t="s">
        <v>445</v>
      </c>
      <c r="P748" s="2" t="str">
        <f>_xlfn.XLOOKUP(A748,'[29]completed audits GR APP'!B:B,'[29]completed audits GR APP'!E:E)</f>
        <v>Public entities</v>
      </c>
      <c r="Q748" s="111" t="s">
        <v>441</v>
      </c>
      <c r="R748" s="2">
        <f>COUNTIFS('[29]CM findings'!A:A,A748,'[29]CM findings'!H:H,116)</f>
        <v>0</v>
      </c>
      <c r="S748" s="2">
        <v>1</v>
      </c>
      <c r="T748" s="2">
        <f>_xlfn.XLOOKUP(A748,'[29]completed audits GR APP'!B:B,'[29]completed audits GR APP'!B:B)</f>
        <v>1339</v>
      </c>
      <c r="V748" s="2">
        <v>1</v>
      </c>
      <c r="W748" s="2">
        <f>_xlfn.XLOOKUP(A748,'[29]KSD auditees'!A:A,'[29]KSD auditees'!A:A)</f>
        <v>1339</v>
      </c>
    </row>
    <row r="749" spans="1:23" ht="27.75" customHeight="1" x14ac:dyDescent="0.25">
      <c r="A749" s="104">
        <v>318</v>
      </c>
      <c r="B749" s="105" t="s">
        <v>1118</v>
      </c>
      <c r="C749" s="106" t="s">
        <v>316</v>
      </c>
      <c r="D749" s="107" t="s">
        <v>1</v>
      </c>
      <c r="E749" s="107"/>
      <c r="F749" s="89" t="s">
        <v>436</v>
      </c>
      <c r="G749" s="89" t="s">
        <v>437</v>
      </c>
      <c r="H749" s="89" t="s">
        <v>1086</v>
      </c>
      <c r="I749" s="89" t="s">
        <v>1</v>
      </c>
      <c r="J749" s="89" t="s">
        <v>1517</v>
      </c>
      <c r="K749" s="89" t="s">
        <v>1</v>
      </c>
      <c r="L749" s="108" t="s">
        <v>436</v>
      </c>
      <c r="M749" s="109">
        <v>45443</v>
      </c>
      <c r="N749" s="109">
        <v>45504</v>
      </c>
      <c r="O749" s="110" t="s">
        <v>445</v>
      </c>
      <c r="P749" s="2" t="e">
        <f>_xlfn.XLOOKUP(A749,'[29]completed audits GR APP'!B:B,'[29]completed audits GR APP'!E:E)</f>
        <v>#N/A</v>
      </c>
      <c r="R749" s="2">
        <f>COUNTIFS('[29]CM findings'!A:A,A749,'[29]CM findings'!H:H,116)</f>
        <v>0</v>
      </c>
      <c r="T749" s="2" t="e">
        <f>_xlfn.XLOOKUP(A749,'[29]completed audits GR APP'!B:B,'[29]completed audits GR APP'!B:B)</f>
        <v>#N/A</v>
      </c>
      <c r="W749" s="2" t="e">
        <f>_xlfn.XLOOKUP(A749,'[29]KSD auditees'!A:A,'[29]KSD auditees'!A:A)</f>
        <v>#N/A</v>
      </c>
    </row>
    <row r="750" spans="1:23" ht="18" customHeight="1" x14ac:dyDescent="0.25">
      <c r="A750" s="104">
        <v>954</v>
      </c>
      <c r="B750" s="105" t="s">
        <v>1119</v>
      </c>
      <c r="C750" s="106" t="s">
        <v>502</v>
      </c>
      <c r="D750" s="107" t="s">
        <v>1</v>
      </c>
      <c r="E750" s="107"/>
      <c r="F750" s="89" t="s">
        <v>436</v>
      </c>
      <c r="G750" s="89" t="s">
        <v>1086</v>
      </c>
      <c r="H750" s="89" t="s">
        <v>1086</v>
      </c>
      <c r="I750" s="89" t="s">
        <v>1</v>
      </c>
      <c r="J750" s="89" t="s">
        <v>1</v>
      </c>
      <c r="K750" s="89" t="s">
        <v>1</v>
      </c>
      <c r="L750" s="108" t="s">
        <v>436</v>
      </c>
      <c r="M750" s="109">
        <v>45443</v>
      </c>
      <c r="N750" s="109" t="s">
        <v>1</v>
      </c>
      <c r="O750" s="110" t="s">
        <v>1</v>
      </c>
      <c r="P750" s="2" t="e">
        <f>_xlfn.XLOOKUP(A750,'[29]completed audits GR APP'!B:B,'[29]completed audits GR APP'!E:E)</f>
        <v>#N/A</v>
      </c>
      <c r="R750" s="2">
        <f>COUNTIFS('[29]CM findings'!A:A,A750,'[29]CM findings'!H:H,116)</f>
        <v>0</v>
      </c>
      <c r="T750" s="2" t="e">
        <f>_xlfn.XLOOKUP(A750,'[29]completed audits GR APP'!B:B,'[29]completed audits GR APP'!B:B)</f>
        <v>#N/A</v>
      </c>
      <c r="W750" s="2" t="e">
        <f>_xlfn.XLOOKUP(A750,'[29]KSD auditees'!A:A,'[29]KSD auditees'!A:A)</f>
        <v>#N/A</v>
      </c>
    </row>
    <row r="751" spans="1:23" ht="18.75" customHeight="1" x14ac:dyDescent="0.25">
      <c r="A751" s="104">
        <v>955</v>
      </c>
      <c r="B751" s="105" t="s">
        <v>1120</v>
      </c>
      <c r="C751" s="106" t="s">
        <v>502</v>
      </c>
      <c r="D751" s="107" t="s">
        <v>1</v>
      </c>
      <c r="E751" s="107"/>
      <c r="F751" s="89" t="s">
        <v>436</v>
      </c>
      <c r="G751" s="89" t="s">
        <v>1086</v>
      </c>
      <c r="H751" s="89" t="s">
        <v>1086</v>
      </c>
      <c r="I751" s="89" t="s">
        <v>1</v>
      </c>
      <c r="J751" s="89" t="s">
        <v>1</v>
      </c>
      <c r="K751" s="89" t="s">
        <v>1</v>
      </c>
      <c r="L751" s="108" t="s">
        <v>436</v>
      </c>
      <c r="M751" s="109">
        <v>45443</v>
      </c>
      <c r="N751" s="109">
        <v>45503</v>
      </c>
      <c r="O751" s="110" t="s">
        <v>26</v>
      </c>
      <c r="P751" s="2" t="e">
        <f>_xlfn.XLOOKUP(A751,'[29]completed audits GR APP'!B:B,'[29]completed audits GR APP'!E:E)</f>
        <v>#N/A</v>
      </c>
      <c r="R751" s="2">
        <f>COUNTIFS('[29]CM findings'!A:A,A751,'[29]CM findings'!H:H,116)</f>
        <v>0</v>
      </c>
      <c r="T751" s="2" t="e">
        <f>_xlfn.XLOOKUP(A751,'[29]completed audits GR APP'!B:B,'[29]completed audits GR APP'!B:B)</f>
        <v>#N/A</v>
      </c>
      <c r="W751" s="2" t="e">
        <f>_xlfn.XLOOKUP(A751,'[29]KSD auditees'!A:A,'[29]KSD auditees'!A:A)</f>
        <v>#N/A</v>
      </c>
    </row>
    <row r="752" spans="1:23" ht="19.5" customHeight="1" x14ac:dyDescent="0.25">
      <c r="A752" s="104">
        <v>1057</v>
      </c>
      <c r="B752" s="105" t="s">
        <v>1121</v>
      </c>
      <c r="C752" s="106" t="s">
        <v>367</v>
      </c>
      <c r="D752" s="107" t="s">
        <v>1</v>
      </c>
      <c r="E752" s="107"/>
      <c r="F752" s="89" t="s">
        <v>436</v>
      </c>
      <c r="G752" s="89" t="s">
        <v>437</v>
      </c>
      <c r="H752" s="89" t="s">
        <v>1086</v>
      </c>
      <c r="I752" s="89" t="s">
        <v>1</v>
      </c>
      <c r="J752" s="89" t="s">
        <v>439</v>
      </c>
      <c r="K752" s="89" t="s">
        <v>1</v>
      </c>
      <c r="L752" s="108" t="s">
        <v>436</v>
      </c>
      <c r="M752" s="109">
        <v>45535</v>
      </c>
      <c r="N752" s="109" t="s">
        <v>1</v>
      </c>
      <c r="O752" s="110" t="s">
        <v>1</v>
      </c>
      <c r="P752" s="2" t="e">
        <f>_xlfn.XLOOKUP(A752,'[29]completed audits GR APP'!B:B,'[29]completed audits GR APP'!E:E)</f>
        <v>#N/A</v>
      </c>
      <c r="R752" s="2">
        <f>COUNTIFS('[29]CM findings'!A:A,A752,'[29]CM findings'!H:H,116)</f>
        <v>0</v>
      </c>
      <c r="T752" s="2" t="e">
        <f>_xlfn.XLOOKUP(A752,'[29]completed audits GR APP'!B:B,'[29]completed audits GR APP'!B:B)</f>
        <v>#N/A</v>
      </c>
      <c r="W752" s="2" t="e">
        <f>_xlfn.XLOOKUP(A752,'[29]KSD auditees'!A:A,'[29]KSD auditees'!A:A)</f>
        <v>#N/A</v>
      </c>
    </row>
    <row r="753" spans="1:23" ht="18.75" customHeight="1" x14ac:dyDescent="0.25">
      <c r="A753" s="104">
        <v>959</v>
      </c>
      <c r="B753" s="105" t="s">
        <v>1122</v>
      </c>
      <c r="C753" s="106" t="s">
        <v>502</v>
      </c>
      <c r="D753" s="107" t="s">
        <v>1</v>
      </c>
      <c r="E753" s="107"/>
      <c r="F753" s="89" t="s">
        <v>436</v>
      </c>
      <c r="G753" s="89" t="s">
        <v>1086</v>
      </c>
      <c r="H753" s="89" t="s">
        <v>1086</v>
      </c>
      <c r="I753" s="89" t="s">
        <v>1</v>
      </c>
      <c r="J753" s="89" t="s">
        <v>1</v>
      </c>
      <c r="K753" s="89" t="s">
        <v>1</v>
      </c>
      <c r="L753" s="108" t="s">
        <v>436</v>
      </c>
      <c r="M753" s="109">
        <v>45443</v>
      </c>
      <c r="N753" s="109">
        <v>45499</v>
      </c>
      <c r="O753" s="110" t="s">
        <v>26</v>
      </c>
      <c r="P753" s="2" t="e">
        <f>_xlfn.XLOOKUP(A753,'[29]completed audits GR APP'!B:B,'[29]completed audits GR APP'!E:E)</f>
        <v>#N/A</v>
      </c>
      <c r="R753" s="2">
        <f>COUNTIFS('[29]CM findings'!A:A,A753,'[29]CM findings'!H:H,116)</f>
        <v>0</v>
      </c>
      <c r="T753" s="2" t="e">
        <f>_xlfn.XLOOKUP(A753,'[29]completed audits GR APP'!B:B,'[29]completed audits GR APP'!B:B)</f>
        <v>#N/A</v>
      </c>
      <c r="W753" s="2" t="e">
        <f>_xlfn.XLOOKUP(A753,'[29]KSD auditees'!A:A,'[29]KSD auditees'!A:A)</f>
        <v>#N/A</v>
      </c>
    </row>
    <row r="754" spans="1:23" ht="26.25" customHeight="1" x14ac:dyDescent="0.25">
      <c r="A754" s="104">
        <v>497</v>
      </c>
      <c r="B754" s="105" t="s">
        <v>1123</v>
      </c>
      <c r="C754" s="106" t="s">
        <v>481</v>
      </c>
      <c r="D754" s="107" t="s">
        <v>1</v>
      </c>
      <c r="E754" s="107"/>
      <c r="F754" s="89" t="s">
        <v>436</v>
      </c>
      <c r="G754" s="89" t="s">
        <v>437</v>
      </c>
      <c r="H754" s="89" t="s">
        <v>1086</v>
      </c>
      <c r="I754" s="89" t="s">
        <v>482</v>
      </c>
      <c r="J754" s="89" t="s">
        <v>1123</v>
      </c>
      <c r="K754" s="89" t="s">
        <v>1</v>
      </c>
      <c r="L754" s="108" t="s">
        <v>436</v>
      </c>
      <c r="M754" s="109">
        <v>45443</v>
      </c>
      <c r="N754" s="109">
        <v>45504</v>
      </c>
      <c r="O754" s="110" t="s">
        <v>445</v>
      </c>
      <c r="P754" s="2" t="str">
        <f>_xlfn.XLOOKUP(A754,'[29]completed audits GR APP'!B:B,'[29]completed audits GR APP'!E:E)</f>
        <v>Departments</v>
      </c>
      <c r="Q754" s="111" t="s">
        <v>441</v>
      </c>
      <c r="R754" s="2">
        <f>COUNTIFS('[29]CM findings'!A:A,A754,'[29]CM findings'!H:H,116)</f>
        <v>0</v>
      </c>
      <c r="S754" s="2">
        <v>1</v>
      </c>
      <c r="T754" s="2">
        <f>_xlfn.XLOOKUP(A754,'[29]completed audits GR APP'!B:B,'[29]completed audits GR APP'!B:B)</f>
        <v>497</v>
      </c>
      <c r="W754" s="2" t="e">
        <f>_xlfn.XLOOKUP(A754,'[29]KSD auditees'!A:A,'[29]KSD auditees'!A:A)</f>
        <v>#N/A</v>
      </c>
    </row>
    <row r="755" spans="1:23" ht="35.25" customHeight="1" x14ac:dyDescent="0.25">
      <c r="A755" s="104">
        <v>323</v>
      </c>
      <c r="B755" s="105" t="s">
        <v>1124</v>
      </c>
      <c r="C755" s="106" t="s">
        <v>502</v>
      </c>
      <c r="D755" s="107" t="s">
        <v>1</v>
      </c>
      <c r="E755" s="107"/>
      <c r="F755" s="89" t="s">
        <v>436</v>
      </c>
      <c r="G755" s="89" t="s">
        <v>437</v>
      </c>
      <c r="H755" s="89" t="s">
        <v>683</v>
      </c>
      <c r="I755" s="89" t="s">
        <v>1</v>
      </c>
      <c r="J755" s="89" t="s">
        <v>169</v>
      </c>
      <c r="K755" s="89" t="s">
        <v>1</v>
      </c>
      <c r="L755" s="108" t="s">
        <v>436</v>
      </c>
      <c r="M755" s="109" t="s">
        <v>1</v>
      </c>
      <c r="N755" s="109" t="s">
        <v>1</v>
      </c>
      <c r="O755" s="110" t="s">
        <v>1</v>
      </c>
      <c r="P755" s="2" t="e">
        <f>_xlfn.XLOOKUP(A755,'[29]completed audits GR APP'!B:B,'[29]completed audits GR APP'!E:E)</f>
        <v>#N/A</v>
      </c>
      <c r="R755" s="2">
        <f>COUNTIFS('[29]CM findings'!A:A,A755,'[29]CM findings'!H:H,116)</f>
        <v>0</v>
      </c>
      <c r="T755" s="2" t="e">
        <f>_xlfn.XLOOKUP(A755,'[29]completed audits GR APP'!B:B,'[29]completed audits GR APP'!B:B)</f>
        <v>#N/A</v>
      </c>
      <c r="W755" s="2" t="e">
        <f>_xlfn.XLOOKUP(A755,'[29]KSD auditees'!A:A,'[29]KSD auditees'!A:A)</f>
        <v>#N/A</v>
      </c>
    </row>
    <row r="756" spans="1:23" ht="27.75" customHeight="1" x14ac:dyDescent="0.25">
      <c r="A756" s="104">
        <v>330</v>
      </c>
      <c r="B756" s="105" t="s">
        <v>1125</v>
      </c>
      <c r="C756" s="106" t="s">
        <v>316</v>
      </c>
      <c r="D756" s="107" t="s">
        <v>1</v>
      </c>
      <c r="E756" s="107"/>
      <c r="F756" s="89" t="s">
        <v>436</v>
      </c>
      <c r="G756" s="89" t="s">
        <v>437</v>
      </c>
      <c r="H756" s="89" t="s">
        <v>1086</v>
      </c>
      <c r="I756" s="89" t="s">
        <v>1</v>
      </c>
      <c r="J756" s="89" t="s">
        <v>1517</v>
      </c>
      <c r="K756" s="89" t="s">
        <v>1</v>
      </c>
      <c r="L756" s="108" t="s">
        <v>436</v>
      </c>
      <c r="M756" s="109" t="s">
        <v>1</v>
      </c>
      <c r="N756" s="109" t="s">
        <v>1</v>
      </c>
      <c r="O756" s="110" t="s">
        <v>1</v>
      </c>
      <c r="P756" s="2" t="e">
        <f>_xlfn.XLOOKUP(A756,'[29]completed audits GR APP'!B:B,'[29]completed audits GR APP'!E:E)</f>
        <v>#N/A</v>
      </c>
      <c r="R756" s="2">
        <f>COUNTIFS('[29]CM findings'!A:A,A756,'[29]CM findings'!H:H,116)</f>
        <v>0</v>
      </c>
      <c r="T756" s="2" t="e">
        <f>_xlfn.XLOOKUP(A756,'[29]completed audits GR APP'!B:B,'[29]completed audits GR APP'!B:B)</f>
        <v>#N/A</v>
      </c>
      <c r="W756" s="2" t="e">
        <f>_xlfn.XLOOKUP(A756,'[29]KSD auditees'!A:A,'[29]KSD auditees'!A:A)</f>
        <v>#N/A</v>
      </c>
    </row>
    <row r="757" spans="1:23" ht="27" customHeight="1" x14ac:dyDescent="0.25">
      <c r="A757" s="104">
        <v>332</v>
      </c>
      <c r="B757" s="105" t="s">
        <v>1126</v>
      </c>
      <c r="C757" s="106" t="s">
        <v>316</v>
      </c>
      <c r="D757" s="107" t="s">
        <v>1</v>
      </c>
      <c r="E757" s="107"/>
      <c r="F757" s="89" t="s">
        <v>436</v>
      </c>
      <c r="G757" s="89" t="s">
        <v>437</v>
      </c>
      <c r="H757" s="89" t="s">
        <v>1086</v>
      </c>
      <c r="I757" s="89" t="s">
        <v>1</v>
      </c>
      <c r="J757" s="89" t="s">
        <v>1517</v>
      </c>
      <c r="K757" s="89" t="s">
        <v>1</v>
      </c>
      <c r="L757" s="108" t="s">
        <v>436</v>
      </c>
      <c r="M757" s="109">
        <v>45443</v>
      </c>
      <c r="N757" s="109">
        <v>45504</v>
      </c>
      <c r="O757" s="110" t="s">
        <v>445</v>
      </c>
      <c r="P757" s="2" t="e">
        <f>_xlfn.XLOOKUP(A757,'[29]completed audits GR APP'!B:B,'[29]completed audits GR APP'!E:E)</f>
        <v>#N/A</v>
      </c>
      <c r="R757" s="2">
        <f>COUNTIFS('[29]CM findings'!A:A,A757,'[29]CM findings'!H:H,116)</f>
        <v>0</v>
      </c>
      <c r="T757" s="2" t="e">
        <f>_xlfn.XLOOKUP(A757,'[29]completed audits GR APP'!B:B,'[29]completed audits GR APP'!B:B)</f>
        <v>#N/A</v>
      </c>
      <c r="W757" s="2" t="e">
        <f>_xlfn.XLOOKUP(A757,'[29]KSD auditees'!A:A,'[29]KSD auditees'!A:A)</f>
        <v>#N/A</v>
      </c>
    </row>
    <row r="758" spans="1:23" ht="27" customHeight="1" x14ac:dyDescent="0.25">
      <c r="A758" s="104">
        <v>333</v>
      </c>
      <c r="B758" s="105" t="s">
        <v>1127</v>
      </c>
      <c r="C758" s="106" t="s">
        <v>316</v>
      </c>
      <c r="D758" s="107" t="s">
        <v>1</v>
      </c>
      <c r="E758" s="107"/>
      <c r="F758" s="89" t="s">
        <v>436</v>
      </c>
      <c r="G758" s="89" t="s">
        <v>437</v>
      </c>
      <c r="H758" s="89" t="s">
        <v>1086</v>
      </c>
      <c r="I758" s="89" t="s">
        <v>1</v>
      </c>
      <c r="J758" s="89" t="s">
        <v>1517</v>
      </c>
      <c r="K758" s="89" t="s">
        <v>1</v>
      </c>
      <c r="L758" s="108" t="s">
        <v>436</v>
      </c>
      <c r="M758" s="109">
        <v>45443</v>
      </c>
      <c r="N758" s="109">
        <v>45504</v>
      </c>
      <c r="O758" s="110" t="s">
        <v>445</v>
      </c>
      <c r="P758" s="2" t="e">
        <f>_xlfn.XLOOKUP(A758,'[29]completed audits GR APP'!B:B,'[29]completed audits GR APP'!E:E)</f>
        <v>#N/A</v>
      </c>
      <c r="R758" s="2">
        <f>COUNTIFS('[29]CM findings'!A:A,A758,'[29]CM findings'!H:H,116)</f>
        <v>0</v>
      </c>
      <c r="T758" s="2" t="e">
        <f>_xlfn.XLOOKUP(A758,'[29]completed audits GR APP'!B:B,'[29]completed audits GR APP'!B:B)</f>
        <v>#N/A</v>
      </c>
      <c r="W758" s="2" t="e">
        <f>_xlfn.XLOOKUP(A758,'[29]KSD auditees'!A:A,'[29]KSD auditees'!A:A)</f>
        <v>#N/A</v>
      </c>
    </row>
    <row r="759" spans="1:23" ht="27.75" customHeight="1" x14ac:dyDescent="0.25">
      <c r="A759" s="104">
        <v>1387</v>
      </c>
      <c r="B759" s="105" t="s">
        <v>1128</v>
      </c>
      <c r="C759" s="106" t="s">
        <v>316</v>
      </c>
      <c r="D759" s="107" t="s">
        <v>1</v>
      </c>
      <c r="E759" s="107"/>
      <c r="F759" s="89" t="s">
        <v>436</v>
      </c>
      <c r="G759" s="89" t="s">
        <v>437</v>
      </c>
      <c r="H759" s="89" t="s">
        <v>1086</v>
      </c>
      <c r="I759" s="89" t="s">
        <v>1</v>
      </c>
      <c r="J759" s="89" t="s">
        <v>1517</v>
      </c>
      <c r="K759" s="89" t="s">
        <v>1</v>
      </c>
      <c r="L759" s="108" t="s">
        <v>436</v>
      </c>
      <c r="M759" s="109">
        <v>45351</v>
      </c>
      <c r="N759" s="109">
        <v>45504</v>
      </c>
      <c r="O759" s="110" t="s">
        <v>445</v>
      </c>
      <c r="P759" s="2" t="e">
        <f>_xlfn.XLOOKUP(A759,'[29]completed audits GR APP'!B:B,'[29]completed audits GR APP'!E:E)</f>
        <v>#N/A</v>
      </c>
      <c r="R759" s="2">
        <f>COUNTIFS('[29]CM findings'!A:A,A759,'[29]CM findings'!H:H,116)</f>
        <v>0</v>
      </c>
      <c r="T759" s="2" t="e">
        <f>_xlfn.XLOOKUP(A759,'[29]completed audits GR APP'!B:B,'[29]completed audits GR APP'!B:B)</f>
        <v>#N/A</v>
      </c>
      <c r="W759" s="2" t="e">
        <f>_xlfn.XLOOKUP(A759,'[29]KSD auditees'!A:A,'[29]KSD auditees'!A:A)</f>
        <v>#N/A</v>
      </c>
    </row>
    <row r="760" spans="1:23" ht="27" customHeight="1" x14ac:dyDescent="0.25">
      <c r="A760" s="104">
        <v>334</v>
      </c>
      <c r="B760" s="105" t="s">
        <v>1129</v>
      </c>
      <c r="C760" s="106" t="s">
        <v>316</v>
      </c>
      <c r="D760" s="107" t="s">
        <v>1</v>
      </c>
      <c r="E760" s="107"/>
      <c r="F760" s="89" t="s">
        <v>436</v>
      </c>
      <c r="G760" s="89" t="s">
        <v>437</v>
      </c>
      <c r="H760" s="89" t="s">
        <v>1086</v>
      </c>
      <c r="I760" s="89" t="s">
        <v>1</v>
      </c>
      <c r="J760" s="89" t="s">
        <v>1517</v>
      </c>
      <c r="K760" s="89" t="s">
        <v>1</v>
      </c>
      <c r="L760" s="108" t="s">
        <v>436</v>
      </c>
      <c r="M760" s="109">
        <v>45443</v>
      </c>
      <c r="N760" s="109">
        <v>45504</v>
      </c>
      <c r="O760" s="110" t="s">
        <v>445</v>
      </c>
      <c r="P760" s="2" t="e">
        <f>_xlfn.XLOOKUP(A760,'[29]completed audits GR APP'!B:B,'[29]completed audits GR APP'!E:E)</f>
        <v>#N/A</v>
      </c>
      <c r="R760" s="2">
        <f>COUNTIFS('[29]CM findings'!A:A,A760,'[29]CM findings'!H:H,116)</f>
        <v>0</v>
      </c>
      <c r="T760" s="2" t="e">
        <f>_xlfn.XLOOKUP(A760,'[29]completed audits GR APP'!B:B,'[29]completed audits GR APP'!B:B)</f>
        <v>#N/A</v>
      </c>
      <c r="W760" s="2" t="e">
        <f>_xlfn.XLOOKUP(A760,'[29]KSD auditees'!A:A,'[29]KSD auditees'!A:A)</f>
        <v>#N/A</v>
      </c>
    </row>
    <row r="761" spans="1:23" ht="27" customHeight="1" x14ac:dyDescent="0.25">
      <c r="A761" s="104">
        <v>335</v>
      </c>
      <c r="B761" s="105" t="s">
        <v>1130</v>
      </c>
      <c r="C761" s="106" t="s">
        <v>316</v>
      </c>
      <c r="D761" s="107" t="s">
        <v>1</v>
      </c>
      <c r="E761" s="107"/>
      <c r="F761" s="89" t="s">
        <v>436</v>
      </c>
      <c r="G761" s="89" t="s">
        <v>437</v>
      </c>
      <c r="H761" s="89" t="s">
        <v>1086</v>
      </c>
      <c r="I761" s="89" t="s">
        <v>1</v>
      </c>
      <c r="J761" s="89" t="s">
        <v>1517</v>
      </c>
      <c r="K761" s="89" t="s">
        <v>1</v>
      </c>
      <c r="L761" s="108" t="s">
        <v>436</v>
      </c>
      <c r="M761" s="109" t="s">
        <v>1</v>
      </c>
      <c r="N761" s="109" t="s">
        <v>1</v>
      </c>
      <c r="O761" s="110" t="s">
        <v>1</v>
      </c>
      <c r="P761" s="2" t="e">
        <f>_xlfn.XLOOKUP(A761,'[29]completed audits GR APP'!B:B,'[29]completed audits GR APP'!E:E)</f>
        <v>#N/A</v>
      </c>
      <c r="R761" s="2">
        <f>COUNTIFS('[29]CM findings'!A:A,A761,'[29]CM findings'!H:H,116)</f>
        <v>0</v>
      </c>
      <c r="T761" s="2" t="e">
        <f>_xlfn.XLOOKUP(A761,'[29]completed audits GR APP'!B:B,'[29]completed audits GR APP'!B:B)</f>
        <v>#N/A</v>
      </c>
      <c r="W761" s="2" t="e">
        <f>_xlfn.XLOOKUP(A761,'[29]KSD auditees'!A:A,'[29]KSD auditees'!A:A)</f>
        <v>#N/A</v>
      </c>
    </row>
    <row r="762" spans="1:23" ht="27.75" customHeight="1" x14ac:dyDescent="0.25">
      <c r="A762" s="104">
        <v>125</v>
      </c>
      <c r="B762" s="105" t="s">
        <v>1131</v>
      </c>
      <c r="C762" s="106" t="s">
        <v>316</v>
      </c>
      <c r="D762" s="107" t="s">
        <v>1</v>
      </c>
      <c r="E762" s="107"/>
      <c r="F762" s="89" t="s">
        <v>436</v>
      </c>
      <c r="G762" s="89" t="s">
        <v>437</v>
      </c>
      <c r="H762" s="89" t="s">
        <v>1086</v>
      </c>
      <c r="I762" s="89" t="s">
        <v>1</v>
      </c>
      <c r="J762" s="89" t="s">
        <v>1517</v>
      </c>
      <c r="K762" s="89" t="s">
        <v>1</v>
      </c>
      <c r="L762" s="108" t="s">
        <v>436</v>
      </c>
      <c r="M762" s="109">
        <v>45443</v>
      </c>
      <c r="N762" s="109">
        <v>45504</v>
      </c>
      <c r="O762" s="110" t="s">
        <v>453</v>
      </c>
      <c r="P762" s="2" t="e">
        <f>_xlfn.XLOOKUP(A762,'[29]completed audits GR APP'!B:B,'[29]completed audits GR APP'!E:E)</f>
        <v>#N/A</v>
      </c>
      <c r="R762" s="2">
        <f>COUNTIFS('[29]CM findings'!A:A,A762,'[29]CM findings'!H:H,116)</f>
        <v>0</v>
      </c>
      <c r="T762" s="2" t="e">
        <f>_xlfn.XLOOKUP(A762,'[29]completed audits GR APP'!B:B,'[29]completed audits GR APP'!B:B)</f>
        <v>#N/A</v>
      </c>
      <c r="W762" s="2" t="e">
        <f>_xlfn.XLOOKUP(A762,'[29]KSD auditees'!A:A,'[29]KSD auditees'!A:A)</f>
        <v>#N/A</v>
      </c>
    </row>
    <row r="763" spans="1:23" ht="27" customHeight="1" x14ac:dyDescent="0.25">
      <c r="A763" s="104">
        <v>337</v>
      </c>
      <c r="B763" s="105" t="s">
        <v>1132</v>
      </c>
      <c r="C763" s="106" t="s">
        <v>316</v>
      </c>
      <c r="D763" s="107" t="s">
        <v>1</v>
      </c>
      <c r="E763" s="107"/>
      <c r="F763" s="89" t="s">
        <v>436</v>
      </c>
      <c r="G763" s="89" t="s">
        <v>437</v>
      </c>
      <c r="H763" s="89" t="s">
        <v>1086</v>
      </c>
      <c r="I763" s="89" t="s">
        <v>1</v>
      </c>
      <c r="J763" s="89" t="s">
        <v>1517</v>
      </c>
      <c r="K763" s="89" t="s">
        <v>1</v>
      </c>
      <c r="L763" s="108" t="s">
        <v>436</v>
      </c>
      <c r="M763" s="109">
        <v>45443</v>
      </c>
      <c r="N763" s="109" t="s">
        <v>1</v>
      </c>
      <c r="O763" s="110" t="s">
        <v>1</v>
      </c>
      <c r="P763" s="2" t="e">
        <f>_xlfn.XLOOKUP(A763,'[29]completed audits GR APP'!B:B,'[29]completed audits GR APP'!E:E)</f>
        <v>#N/A</v>
      </c>
      <c r="R763" s="2">
        <f>COUNTIFS('[29]CM findings'!A:A,A763,'[29]CM findings'!H:H,116)</f>
        <v>0</v>
      </c>
      <c r="T763" s="2" t="e">
        <f>_xlfn.XLOOKUP(A763,'[29]completed audits GR APP'!B:B,'[29]completed audits GR APP'!B:B)</f>
        <v>#N/A</v>
      </c>
      <c r="W763" s="2" t="e">
        <f>_xlfn.XLOOKUP(A763,'[29]KSD auditees'!A:A,'[29]KSD auditees'!A:A)</f>
        <v>#N/A</v>
      </c>
    </row>
    <row r="764" spans="1:23" ht="27.75" customHeight="1" x14ac:dyDescent="0.25">
      <c r="A764" s="104">
        <v>338</v>
      </c>
      <c r="B764" s="105" t="s">
        <v>1133</v>
      </c>
      <c r="C764" s="106" t="s">
        <v>316</v>
      </c>
      <c r="D764" s="107" t="s">
        <v>1</v>
      </c>
      <c r="E764" s="107"/>
      <c r="F764" s="89" t="s">
        <v>436</v>
      </c>
      <c r="G764" s="89" t="s">
        <v>437</v>
      </c>
      <c r="H764" s="89" t="s">
        <v>1086</v>
      </c>
      <c r="I764" s="89" t="s">
        <v>1</v>
      </c>
      <c r="J764" s="89" t="s">
        <v>1517</v>
      </c>
      <c r="K764" s="89" t="s">
        <v>1</v>
      </c>
      <c r="L764" s="108" t="s">
        <v>436</v>
      </c>
      <c r="M764" s="109" t="s">
        <v>1</v>
      </c>
      <c r="N764" s="109" t="s">
        <v>1</v>
      </c>
      <c r="O764" s="110" t="s">
        <v>1</v>
      </c>
      <c r="P764" s="2" t="e">
        <f>_xlfn.XLOOKUP(A764,'[29]completed audits GR APP'!B:B,'[29]completed audits GR APP'!E:E)</f>
        <v>#N/A</v>
      </c>
      <c r="R764" s="2">
        <f>COUNTIFS('[29]CM findings'!A:A,A764,'[29]CM findings'!H:H,116)</f>
        <v>0</v>
      </c>
      <c r="T764" s="2" t="e">
        <f>_xlfn.XLOOKUP(A764,'[29]completed audits GR APP'!B:B,'[29]completed audits GR APP'!B:B)</f>
        <v>#N/A</v>
      </c>
      <c r="W764" s="2" t="e">
        <f>_xlfn.XLOOKUP(A764,'[29]KSD auditees'!A:A,'[29]KSD auditees'!A:A)</f>
        <v>#N/A</v>
      </c>
    </row>
    <row r="765" spans="1:23" ht="27" customHeight="1" x14ac:dyDescent="0.25">
      <c r="A765" s="104">
        <v>339</v>
      </c>
      <c r="B765" s="105" t="s">
        <v>1134</v>
      </c>
      <c r="C765" s="106" t="s">
        <v>316</v>
      </c>
      <c r="D765" s="107" t="s">
        <v>1</v>
      </c>
      <c r="E765" s="107"/>
      <c r="F765" s="89" t="s">
        <v>436</v>
      </c>
      <c r="G765" s="89" t="s">
        <v>437</v>
      </c>
      <c r="H765" s="89" t="s">
        <v>1086</v>
      </c>
      <c r="I765" s="89" t="s">
        <v>1</v>
      </c>
      <c r="J765" s="89" t="s">
        <v>1517</v>
      </c>
      <c r="K765" s="89" t="s">
        <v>1</v>
      </c>
      <c r="L765" s="108" t="s">
        <v>436</v>
      </c>
      <c r="M765" s="109" t="s">
        <v>1</v>
      </c>
      <c r="N765" s="109" t="s">
        <v>1</v>
      </c>
      <c r="O765" s="110" t="s">
        <v>1</v>
      </c>
      <c r="P765" s="2" t="e">
        <f>_xlfn.XLOOKUP(A765,'[29]completed audits GR APP'!B:B,'[29]completed audits GR APP'!E:E)</f>
        <v>#N/A</v>
      </c>
      <c r="R765" s="2">
        <f>COUNTIFS('[29]CM findings'!A:A,A765,'[29]CM findings'!H:H,116)</f>
        <v>0</v>
      </c>
      <c r="T765" s="2" t="e">
        <f>_xlfn.XLOOKUP(A765,'[29]completed audits GR APP'!B:B,'[29]completed audits GR APP'!B:B)</f>
        <v>#N/A</v>
      </c>
      <c r="W765" s="2" t="e">
        <f>_xlfn.XLOOKUP(A765,'[29]KSD auditees'!A:A,'[29]KSD auditees'!A:A)</f>
        <v>#N/A</v>
      </c>
    </row>
    <row r="766" spans="1:23" ht="18.75" customHeight="1" x14ac:dyDescent="0.25">
      <c r="A766" s="104">
        <v>371</v>
      </c>
      <c r="B766" s="105" t="s">
        <v>1135</v>
      </c>
      <c r="C766" s="106" t="s">
        <v>484</v>
      </c>
      <c r="D766" s="107" t="s">
        <v>1</v>
      </c>
      <c r="E766" s="107"/>
      <c r="F766" s="89" t="s">
        <v>436</v>
      </c>
      <c r="G766" s="89" t="s">
        <v>1086</v>
      </c>
      <c r="H766" s="89" t="s">
        <v>1086</v>
      </c>
      <c r="I766" s="89" t="s">
        <v>1</v>
      </c>
      <c r="J766" s="89" t="s">
        <v>1</v>
      </c>
      <c r="K766" s="89" t="s">
        <v>1</v>
      </c>
      <c r="L766" s="108" t="s">
        <v>436</v>
      </c>
      <c r="M766" s="109" t="s">
        <v>1</v>
      </c>
      <c r="N766" s="109" t="s">
        <v>1</v>
      </c>
      <c r="O766" s="110" t="s">
        <v>1</v>
      </c>
      <c r="P766" s="2" t="e">
        <f>_xlfn.XLOOKUP(A766,'[29]completed audits GR APP'!B:B,'[29]completed audits GR APP'!E:E)</f>
        <v>#N/A</v>
      </c>
      <c r="R766" s="2">
        <f>COUNTIFS('[29]CM findings'!A:A,A766,'[29]CM findings'!H:H,116)</f>
        <v>0</v>
      </c>
      <c r="T766" s="2" t="e">
        <f>_xlfn.XLOOKUP(A766,'[29]completed audits GR APP'!B:B,'[29]completed audits GR APP'!B:B)</f>
        <v>#N/A</v>
      </c>
      <c r="W766" s="2" t="e">
        <f>_xlfn.XLOOKUP(A766,'[29]KSD auditees'!A:A,'[29]KSD auditees'!A:A)</f>
        <v>#N/A</v>
      </c>
    </row>
    <row r="767" spans="1:23" ht="26.25" customHeight="1" x14ac:dyDescent="0.25">
      <c r="A767" s="104">
        <v>378</v>
      </c>
      <c r="B767" s="105" t="s">
        <v>1136</v>
      </c>
      <c r="C767" s="106" t="s">
        <v>326</v>
      </c>
      <c r="D767" s="107" t="s">
        <v>1</v>
      </c>
      <c r="E767" s="107"/>
      <c r="F767" s="89" t="s">
        <v>436</v>
      </c>
      <c r="G767" s="89" t="s">
        <v>1086</v>
      </c>
      <c r="H767" s="89" t="s">
        <v>1086</v>
      </c>
      <c r="I767" s="89" t="s">
        <v>485</v>
      </c>
      <c r="J767" s="89" t="s">
        <v>1</v>
      </c>
      <c r="K767" s="89" t="s">
        <v>1</v>
      </c>
      <c r="L767" s="108" t="s">
        <v>436</v>
      </c>
      <c r="M767" s="109">
        <v>45443</v>
      </c>
      <c r="N767" s="109">
        <v>45504</v>
      </c>
      <c r="O767" s="110" t="s">
        <v>445</v>
      </c>
      <c r="P767" s="2" t="str">
        <f>_xlfn.XLOOKUP(A767,'[29]completed audits GR APP'!B:B,'[29]completed audits GR APP'!E:E)</f>
        <v>Departments</v>
      </c>
      <c r="Q767" s="111" t="s">
        <v>441</v>
      </c>
      <c r="R767" s="2">
        <f>COUNTIFS('[29]CM findings'!A:A,A767,'[29]CM findings'!H:H,116)</f>
        <v>0</v>
      </c>
      <c r="S767" s="2">
        <v>1</v>
      </c>
      <c r="T767" s="2">
        <f>_xlfn.XLOOKUP(A767,'[29]completed audits GR APP'!B:B,'[29]completed audits GR APP'!B:B)</f>
        <v>378</v>
      </c>
      <c r="W767" s="2" t="e">
        <f>_xlfn.XLOOKUP(A767,'[29]KSD auditees'!A:A,'[29]KSD auditees'!A:A)</f>
        <v>#N/A</v>
      </c>
    </row>
    <row r="768" spans="1:23" ht="27" customHeight="1" x14ac:dyDescent="0.25">
      <c r="A768" s="104">
        <v>390</v>
      </c>
      <c r="B768" s="105" t="s">
        <v>1137</v>
      </c>
      <c r="C768" s="106" t="s">
        <v>488</v>
      </c>
      <c r="D768" s="107" t="s">
        <v>1</v>
      </c>
      <c r="E768" s="107"/>
      <c r="F768" s="89" t="s">
        <v>436</v>
      </c>
      <c r="G768" s="89" t="s">
        <v>1086</v>
      </c>
      <c r="H768" s="89" t="s">
        <v>1086</v>
      </c>
      <c r="I768" s="89" t="s">
        <v>1</v>
      </c>
      <c r="J768" s="89" t="s">
        <v>1</v>
      </c>
      <c r="K768" s="89" t="s">
        <v>1</v>
      </c>
      <c r="L768" s="108" t="s">
        <v>436</v>
      </c>
      <c r="M768" s="109" t="s">
        <v>1</v>
      </c>
      <c r="N768" s="109" t="s">
        <v>1</v>
      </c>
      <c r="O768" s="110" t="s">
        <v>1</v>
      </c>
      <c r="P768" s="2" t="e">
        <f>_xlfn.XLOOKUP(A768,'[29]completed audits GR APP'!B:B,'[29]completed audits GR APP'!E:E)</f>
        <v>#N/A</v>
      </c>
      <c r="R768" s="2">
        <f>COUNTIFS('[29]CM findings'!A:A,A768,'[29]CM findings'!H:H,116)</f>
        <v>0</v>
      </c>
      <c r="T768" s="2" t="e">
        <f>_xlfn.XLOOKUP(A768,'[29]completed audits GR APP'!B:B,'[29]completed audits GR APP'!B:B)</f>
        <v>#N/A</v>
      </c>
      <c r="W768" s="2" t="e">
        <f>_xlfn.XLOOKUP(A768,'[29]KSD auditees'!A:A,'[29]KSD auditees'!A:A)</f>
        <v>#N/A</v>
      </c>
    </row>
    <row r="769" spans="1:23" ht="26.25" customHeight="1" x14ac:dyDescent="0.25">
      <c r="A769" s="104">
        <v>402</v>
      </c>
      <c r="B769" s="105" t="s">
        <v>1138</v>
      </c>
      <c r="C769" s="106" t="s">
        <v>488</v>
      </c>
      <c r="D769" s="107" t="s">
        <v>1</v>
      </c>
      <c r="E769" s="107"/>
      <c r="F769" s="89" t="s">
        <v>436</v>
      </c>
      <c r="G769" s="89" t="s">
        <v>1086</v>
      </c>
      <c r="H769" s="89" t="s">
        <v>1086</v>
      </c>
      <c r="I769" s="89" t="s">
        <v>1</v>
      </c>
      <c r="J769" s="89" t="s">
        <v>1</v>
      </c>
      <c r="K769" s="89" t="s">
        <v>1</v>
      </c>
      <c r="L769" s="108" t="s">
        <v>436</v>
      </c>
      <c r="M769" s="109" t="s">
        <v>1</v>
      </c>
      <c r="N769" s="109" t="s">
        <v>1</v>
      </c>
      <c r="O769" s="110" t="s">
        <v>1</v>
      </c>
      <c r="P769" s="2" t="e">
        <f>_xlfn.XLOOKUP(A769,'[29]completed audits GR APP'!B:B,'[29]completed audits GR APP'!E:E)</f>
        <v>#N/A</v>
      </c>
      <c r="R769" s="2">
        <f>COUNTIFS('[29]CM findings'!A:A,A769,'[29]CM findings'!H:H,116)</f>
        <v>0</v>
      </c>
      <c r="T769" s="2" t="e">
        <f>_xlfn.XLOOKUP(A769,'[29]completed audits GR APP'!B:B,'[29]completed audits GR APP'!B:B)</f>
        <v>#N/A</v>
      </c>
      <c r="W769" s="2" t="e">
        <f>_xlfn.XLOOKUP(A769,'[29]KSD auditees'!A:A,'[29]KSD auditees'!A:A)</f>
        <v>#N/A</v>
      </c>
    </row>
    <row r="770" spans="1:23" ht="26.25" customHeight="1" x14ac:dyDescent="0.25">
      <c r="A770" s="104">
        <v>427</v>
      </c>
      <c r="B770" s="105" t="s">
        <v>1139</v>
      </c>
      <c r="C770" s="106" t="s">
        <v>323</v>
      </c>
      <c r="D770" s="107" t="s">
        <v>1</v>
      </c>
      <c r="E770" s="107"/>
      <c r="F770" s="89" t="s">
        <v>436</v>
      </c>
      <c r="G770" s="89" t="s">
        <v>437</v>
      </c>
      <c r="H770" s="89" t="s">
        <v>1086</v>
      </c>
      <c r="I770" s="89" t="s">
        <v>1</v>
      </c>
      <c r="J770" s="89" t="s">
        <v>1527</v>
      </c>
      <c r="K770" s="89" t="s">
        <v>1</v>
      </c>
      <c r="L770" s="108" t="s">
        <v>436</v>
      </c>
      <c r="M770" s="109">
        <v>45443</v>
      </c>
      <c r="N770" s="109">
        <v>45504</v>
      </c>
      <c r="O770" s="110" t="s">
        <v>445</v>
      </c>
      <c r="P770" s="2" t="str">
        <f>_xlfn.XLOOKUP(A770,'[29]completed audits GR APP'!B:B,'[29]completed audits GR APP'!E:E)</f>
        <v>Public entities</v>
      </c>
      <c r="Q770" s="111" t="s">
        <v>441</v>
      </c>
      <c r="R770" s="2">
        <f>COUNTIFS('[29]CM findings'!A:A,A770,'[29]CM findings'!H:H,116)</f>
        <v>0</v>
      </c>
      <c r="S770" s="2">
        <v>1</v>
      </c>
      <c r="T770" s="2">
        <f>_xlfn.XLOOKUP(A770,'[29]completed audits GR APP'!B:B,'[29]completed audits GR APP'!B:B)</f>
        <v>427</v>
      </c>
      <c r="W770" s="2" t="e">
        <f>_xlfn.XLOOKUP(A770,'[29]KSD auditees'!A:A,'[29]KSD auditees'!A:A)</f>
        <v>#N/A</v>
      </c>
    </row>
    <row r="771" spans="1:23" ht="27.75" customHeight="1" x14ac:dyDescent="0.25">
      <c r="A771" s="104">
        <v>329</v>
      </c>
      <c r="B771" s="105" t="s">
        <v>1140</v>
      </c>
      <c r="C771" s="106" t="s">
        <v>316</v>
      </c>
      <c r="D771" s="107" t="s">
        <v>1</v>
      </c>
      <c r="E771" s="107"/>
      <c r="F771" s="89" t="s">
        <v>436</v>
      </c>
      <c r="G771" s="89" t="s">
        <v>437</v>
      </c>
      <c r="H771" s="89" t="s">
        <v>1086</v>
      </c>
      <c r="I771" s="89" t="s">
        <v>1</v>
      </c>
      <c r="J771" s="89" t="s">
        <v>1517</v>
      </c>
      <c r="K771" s="89" t="s">
        <v>1</v>
      </c>
      <c r="L771" s="108" t="s">
        <v>436</v>
      </c>
      <c r="M771" s="109">
        <v>45443</v>
      </c>
      <c r="N771" s="109">
        <v>45504</v>
      </c>
      <c r="O771" s="110" t="s">
        <v>453</v>
      </c>
      <c r="P771" s="2" t="str">
        <f>_xlfn.XLOOKUP(A771,'[29]completed audits GR APP'!B:B,'[29]completed audits GR APP'!E:E)</f>
        <v>Public entities</v>
      </c>
      <c r="Q771" s="111" t="s">
        <v>441</v>
      </c>
      <c r="R771" s="2">
        <f>COUNTIFS('[29]CM findings'!A:A,A771,'[29]CM findings'!H:H,116)</f>
        <v>0</v>
      </c>
      <c r="S771" s="2">
        <v>1</v>
      </c>
      <c r="T771" s="2">
        <f>_xlfn.XLOOKUP(A771,'[29]completed audits GR APP'!B:B,'[29]completed audits GR APP'!B:B)</f>
        <v>329</v>
      </c>
      <c r="V771" s="2">
        <v>1</v>
      </c>
      <c r="W771" s="2">
        <f>_xlfn.XLOOKUP(A771,'[29]KSD auditees'!A:A,'[29]KSD auditees'!A:A)</f>
        <v>329</v>
      </c>
    </row>
    <row r="772" spans="1:23" ht="27" customHeight="1" x14ac:dyDescent="0.25">
      <c r="A772" s="104">
        <v>428</v>
      </c>
      <c r="B772" s="105" t="s">
        <v>1141</v>
      </c>
      <c r="C772" s="106" t="s">
        <v>323</v>
      </c>
      <c r="D772" s="107" t="s">
        <v>1</v>
      </c>
      <c r="E772" s="107"/>
      <c r="F772" s="89" t="s">
        <v>436</v>
      </c>
      <c r="G772" s="89" t="s">
        <v>437</v>
      </c>
      <c r="H772" s="89" t="s">
        <v>1086</v>
      </c>
      <c r="I772" s="89" t="s">
        <v>1</v>
      </c>
      <c r="J772" s="89" t="s">
        <v>1530</v>
      </c>
      <c r="K772" s="89" t="s">
        <v>1</v>
      </c>
      <c r="L772" s="108" t="s">
        <v>436</v>
      </c>
      <c r="M772" s="109">
        <v>45443</v>
      </c>
      <c r="N772" s="109">
        <v>45504</v>
      </c>
      <c r="O772" s="110" t="s">
        <v>445</v>
      </c>
      <c r="P772" s="2" t="e">
        <f>_xlfn.XLOOKUP(A772,'[29]completed audits GR APP'!B:B,'[29]completed audits GR APP'!E:E)</f>
        <v>#N/A</v>
      </c>
      <c r="R772" s="2">
        <f>COUNTIFS('[29]CM findings'!A:A,A772,'[29]CM findings'!H:H,116)</f>
        <v>0</v>
      </c>
      <c r="T772" s="2" t="e">
        <f>_xlfn.XLOOKUP(A772,'[29]completed audits GR APP'!B:B,'[29]completed audits GR APP'!B:B)</f>
        <v>#N/A</v>
      </c>
      <c r="W772" s="2" t="e">
        <f>_xlfn.XLOOKUP(A772,'[29]KSD auditees'!A:A,'[29]KSD auditees'!A:A)</f>
        <v>#N/A</v>
      </c>
    </row>
    <row r="773" spans="1:23" ht="27" customHeight="1" x14ac:dyDescent="0.25">
      <c r="A773" s="104">
        <v>436</v>
      </c>
      <c r="B773" s="105" t="s">
        <v>1142</v>
      </c>
      <c r="C773" s="106" t="s">
        <v>323</v>
      </c>
      <c r="D773" s="107" t="s">
        <v>1</v>
      </c>
      <c r="E773" s="107"/>
      <c r="F773" s="89" t="s">
        <v>436</v>
      </c>
      <c r="G773" s="89" t="s">
        <v>437</v>
      </c>
      <c r="H773" s="89" t="s">
        <v>1086</v>
      </c>
      <c r="I773" s="89" t="s">
        <v>1</v>
      </c>
      <c r="J773" s="89" t="s">
        <v>151</v>
      </c>
      <c r="K773" s="89" t="s">
        <v>1</v>
      </c>
      <c r="L773" s="108" t="s">
        <v>436</v>
      </c>
      <c r="M773" s="109">
        <v>45443</v>
      </c>
      <c r="N773" s="109">
        <v>45504</v>
      </c>
      <c r="O773" s="110" t="s">
        <v>445</v>
      </c>
      <c r="P773" s="2" t="str">
        <f>_xlfn.XLOOKUP(A773,'[29]completed audits GR APP'!B:B,'[29]completed audits GR APP'!E:E)</f>
        <v>Public entities</v>
      </c>
      <c r="Q773" s="111" t="s">
        <v>441</v>
      </c>
      <c r="R773" s="2">
        <f>COUNTIFS('[29]CM findings'!A:A,A773,'[29]CM findings'!H:H,116)</f>
        <v>0</v>
      </c>
      <c r="S773" s="2">
        <v>1</v>
      </c>
      <c r="T773" s="2">
        <f>_xlfn.XLOOKUP(A773,'[29]completed audits GR APP'!B:B,'[29]completed audits GR APP'!B:B)</f>
        <v>436</v>
      </c>
      <c r="W773" s="2" t="e">
        <f>_xlfn.XLOOKUP(A773,'[29]KSD auditees'!A:A,'[29]KSD auditees'!A:A)</f>
        <v>#N/A</v>
      </c>
    </row>
    <row r="774" spans="1:23" ht="18" customHeight="1" x14ac:dyDescent="0.25">
      <c r="A774" s="104">
        <v>963</v>
      </c>
      <c r="B774" s="105" t="s">
        <v>1143</v>
      </c>
      <c r="C774" s="106" t="s">
        <v>502</v>
      </c>
      <c r="D774" s="107" t="s">
        <v>1</v>
      </c>
      <c r="E774" s="107"/>
      <c r="F774" s="89" t="s">
        <v>436</v>
      </c>
      <c r="G774" s="89" t="s">
        <v>1086</v>
      </c>
      <c r="H774" s="89" t="s">
        <v>1086</v>
      </c>
      <c r="I774" s="89" t="s">
        <v>1</v>
      </c>
      <c r="J774" s="89" t="s">
        <v>1</v>
      </c>
      <c r="K774" s="89" t="s">
        <v>1</v>
      </c>
      <c r="L774" s="108" t="s">
        <v>436</v>
      </c>
      <c r="M774" s="109">
        <v>45443</v>
      </c>
      <c r="N774" s="109" t="s">
        <v>1</v>
      </c>
      <c r="O774" s="110" t="s">
        <v>1</v>
      </c>
      <c r="P774" s="2" t="e">
        <f>_xlfn.XLOOKUP(A774,'[29]completed audits GR APP'!B:B,'[29]completed audits GR APP'!E:E)</f>
        <v>#N/A</v>
      </c>
      <c r="R774" s="2">
        <f>COUNTIFS('[29]CM findings'!A:A,A774,'[29]CM findings'!H:H,116)</f>
        <v>0</v>
      </c>
      <c r="T774" s="2" t="e">
        <f>_xlfn.XLOOKUP(A774,'[29]completed audits GR APP'!B:B,'[29]completed audits GR APP'!B:B)</f>
        <v>#N/A</v>
      </c>
      <c r="W774" s="2" t="e">
        <f>_xlfn.XLOOKUP(A774,'[29]KSD auditees'!A:A,'[29]KSD auditees'!A:A)</f>
        <v>#N/A</v>
      </c>
    </row>
    <row r="775" spans="1:23" ht="35.25" customHeight="1" x14ac:dyDescent="0.25">
      <c r="A775" s="104">
        <v>1419</v>
      </c>
      <c r="B775" s="105" t="s">
        <v>1144</v>
      </c>
      <c r="C775" s="106" t="s">
        <v>450</v>
      </c>
      <c r="D775" s="107" t="s">
        <v>1</v>
      </c>
      <c r="E775" s="107"/>
      <c r="F775" s="89" t="s">
        <v>436</v>
      </c>
      <c r="G775" s="89" t="s">
        <v>1086</v>
      </c>
      <c r="H775" s="89" t="s">
        <v>1086</v>
      </c>
      <c r="I775" s="89" t="s">
        <v>1103</v>
      </c>
      <c r="J775" s="89" t="s">
        <v>1</v>
      </c>
      <c r="K775" s="89" t="s">
        <v>1</v>
      </c>
      <c r="L775" s="108" t="s">
        <v>436</v>
      </c>
      <c r="M775" s="109">
        <v>45443</v>
      </c>
      <c r="N775" s="109">
        <v>45504</v>
      </c>
      <c r="O775" s="110" t="s">
        <v>445</v>
      </c>
      <c r="P775" s="2" t="str">
        <f>_xlfn.XLOOKUP(A775,'[29]completed audits GR APP'!B:B,'[29]completed audits GR APP'!E:E)</f>
        <v>Public entities</v>
      </c>
      <c r="Q775" s="111" t="s">
        <v>441</v>
      </c>
      <c r="R775" s="2">
        <f>COUNTIFS('[29]CM findings'!A:A,A775,'[29]CM findings'!H:H,116)</f>
        <v>0</v>
      </c>
      <c r="S775" s="2">
        <v>1</v>
      </c>
      <c r="T775" s="2">
        <f>_xlfn.XLOOKUP(A775,'[29]completed audits GR APP'!B:B,'[29]completed audits GR APP'!B:B)</f>
        <v>1419</v>
      </c>
      <c r="W775" s="2" t="e">
        <f>_xlfn.XLOOKUP(A775,'[29]KSD auditees'!A:A,'[29]KSD auditees'!A:A)</f>
        <v>#N/A</v>
      </c>
    </row>
    <row r="776" spans="1:23" ht="27.75" customHeight="1" x14ac:dyDescent="0.25">
      <c r="A776" s="104">
        <v>453</v>
      </c>
      <c r="B776" s="105" t="s">
        <v>1145</v>
      </c>
      <c r="C776" s="106" t="s">
        <v>316</v>
      </c>
      <c r="D776" s="107" t="s">
        <v>1</v>
      </c>
      <c r="E776" s="107"/>
      <c r="F776" s="89" t="s">
        <v>436</v>
      </c>
      <c r="G776" s="89" t="s">
        <v>437</v>
      </c>
      <c r="H776" s="89" t="s">
        <v>1086</v>
      </c>
      <c r="I776" s="89" t="s">
        <v>1</v>
      </c>
      <c r="J776" s="89" t="s">
        <v>1517</v>
      </c>
      <c r="K776" s="89" t="s">
        <v>1</v>
      </c>
      <c r="L776" s="108" t="s">
        <v>436</v>
      </c>
      <c r="M776" s="109">
        <v>45443</v>
      </c>
      <c r="N776" s="109">
        <v>45504</v>
      </c>
      <c r="O776" s="110" t="s">
        <v>453</v>
      </c>
      <c r="P776" s="2" t="str">
        <f>_xlfn.XLOOKUP(A776,'[29]completed audits GR APP'!B:B,'[29]completed audits GR APP'!E:E)</f>
        <v>Public entities</v>
      </c>
      <c r="Q776" s="111" t="s">
        <v>441</v>
      </c>
      <c r="R776" s="2">
        <f>COUNTIFS('[29]CM findings'!A:A,A776,'[29]CM findings'!H:H,116)</f>
        <v>0</v>
      </c>
      <c r="S776" s="2">
        <v>1</v>
      </c>
      <c r="T776" s="2">
        <f>_xlfn.XLOOKUP(A776,'[29]completed audits GR APP'!B:B,'[29]completed audits GR APP'!B:B)</f>
        <v>453</v>
      </c>
      <c r="V776" s="2">
        <v>1</v>
      </c>
      <c r="W776" s="2">
        <f>_xlfn.XLOOKUP(A776,'[29]KSD auditees'!A:A,'[29]KSD auditees'!A:A)</f>
        <v>453</v>
      </c>
    </row>
    <row r="777" spans="1:23" ht="19.5" customHeight="1" x14ac:dyDescent="0.25">
      <c r="A777" s="104">
        <v>964</v>
      </c>
      <c r="B777" s="105" t="s">
        <v>1146</v>
      </c>
      <c r="C777" s="106" t="s">
        <v>502</v>
      </c>
      <c r="D777" s="107" t="s">
        <v>1</v>
      </c>
      <c r="E777" s="107"/>
      <c r="F777" s="89" t="s">
        <v>436</v>
      </c>
      <c r="G777" s="89" t="s">
        <v>1086</v>
      </c>
      <c r="H777" s="89" t="s">
        <v>1086</v>
      </c>
      <c r="I777" s="89" t="s">
        <v>465</v>
      </c>
      <c r="J777" s="89" t="s">
        <v>1</v>
      </c>
      <c r="K777" s="89" t="s">
        <v>1</v>
      </c>
      <c r="L777" s="108" t="s">
        <v>436</v>
      </c>
      <c r="M777" s="109">
        <v>45443</v>
      </c>
      <c r="N777" s="109" t="s">
        <v>1</v>
      </c>
      <c r="O777" s="110" t="s">
        <v>1</v>
      </c>
      <c r="P777" s="2" t="e">
        <f>_xlfn.XLOOKUP(A777,'[29]completed audits GR APP'!B:B,'[29]completed audits GR APP'!E:E)</f>
        <v>#N/A</v>
      </c>
      <c r="R777" s="2">
        <f>COUNTIFS('[29]CM findings'!A:A,A777,'[29]CM findings'!H:H,116)</f>
        <v>0</v>
      </c>
      <c r="T777" s="2" t="e">
        <f>_xlfn.XLOOKUP(A777,'[29]completed audits GR APP'!B:B,'[29]completed audits GR APP'!B:B)</f>
        <v>#N/A</v>
      </c>
      <c r="W777" s="2" t="e">
        <f>_xlfn.XLOOKUP(A777,'[29]KSD auditees'!A:A,'[29]KSD auditees'!A:A)</f>
        <v>#N/A</v>
      </c>
    </row>
    <row r="778" spans="1:23" ht="27" customHeight="1" x14ac:dyDescent="0.25">
      <c r="A778" s="104">
        <v>463</v>
      </c>
      <c r="B778" s="105" t="s">
        <v>1147</v>
      </c>
      <c r="C778" s="106" t="s">
        <v>326</v>
      </c>
      <c r="D778" s="107" t="s">
        <v>1</v>
      </c>
      <c r="E778" s="107"/>
      <c r="F778" s="89" t="s">
        <v>436</v>
      </c>
      <c r="G778" s="89" t="s">
        <v>1086</v>
      </c>
      <c r="H778" s="89" t="s">
        <v>1086</v>
      </c>
      <c r="I778" s="89" t="s">
        <v>463</v>
      </c>
      <c r="J778" s="89" t="s">
        <v>1</v>
      </c>
      <c r="K778" s="89" t="s">
        <v>1</v>
      </c>
      <c r="L778" s="108" t="s">
        <v>436</v>
      </c>
      <c r="M778" s="109">
        <v>45443</v>
      </c>
      <c r="N778" s="109">
        <v>45504</v>
      </c>
      <c r="O778" s="110" t="s">
        <v>445</v>
      </c>
      <c r="P778" s="2" t="str">
        <f>_xlfn.XLOOKUP(A778,'[29]completed audits GR APP'!B:B,'[29]completed audits GR APP'!E:E)</f>
        <v>Departments</v>
      </c>
      <c r="Q778" s="111" t="s">
        <v>441</v>
      </c>
      <c r="R778" s="2">
        <f>COUNTIFS('[29]CM findings'!A:A,A778,'[29]CM findings'!H:H,116)</f>
        <v>0</v>
      </c>
      <c r="S778" s="2">
        <v>1</v>
      </c>
      <c r="T778" s="2">
        <f>_xlfn.XLOOKUP(A778,'[29]completed audits GR APP'!B:B,'[29]completed audits GR APP'!B:B)</f>
        <v>463</v>
      </c>
      <c r="W778" s="2" t="e">
        <f>_xlfn.XLOOKUP(A778,'[29]KSD auditees'!A:A,'[29]KSD auditees'!A:A)</f>
        <v>#N/A</v>
      </c>
    </row>
    <row r="779" spans="1:23" ht="26.25" customHeight="1" x14ac:dyDescent="0.25">
      <c r="A779" s="104">
        <v>432</v>
      </c>
      <c r="B779" s="105" t="s">
        <v>1148</v>
      </c>
      <c r="C779" s="106" t="s">
        <v>323</v>
      </c>
      <c r="D779" s="107" t="s">
        <v>1</v>
      </c>
      <c r="E779" s="107"/>
      <c r="F779" s="89" t="s">
        <v>436</v>
      </c>
      <c r="G779" s="89" t="s">
        <v>437</v>
      </c>
      <c r="H779" s="89" t="s">
        <v>1086</v>
      </c>
      <c r="I779" s="89" t="s">
        <v>465</v>
      </c>
      <c r="J779" s="89" t="s">
        <v>1527</v>
      </c>
      <c r="K779" s="89" t="s">
        <v>1</v>
      </c>
      <c r="L779" s="108" t="s">
        <v>436</v>
      </c>
      <c r="M779" s="109">
        <v>45443</v>
      </c>
      <c r="N779" s="109">
        <v>45504</v>
      </c>
      <c r="O779" s="110" t="s">
        <v>445</v>
      </c>
      <c r="P779" s="2" t="e">
        <f>_xlfn.XLOOKUP(A779,'[29]completed audits GR APP'!B:B,'[29]completed audits GR APP'!E:E)</f>
        <v>#N/A</v>
      </c>
      <c r="R779" s="2">
        <f>COUNTIFS('[29]CM findings'!A:A,A779,'[29]CM findings'!H:H,116)</f>
        <v>0</v>
      </c>
      <c r="T779" s="2" t="e">
        <f>_xlfn.XLOOKUP(A779,'[29]completed audits GR APP'!B:B,'[29]completed audits GR APP'!B:B)</f>
        <v>#N/A</v>
      </c>
      <c r="W779" s="2" t="e">
        <f>_xlfn.XLOOKUP(A779,'[29]KSD auditees'!A:A,'[29]KSD auditees'!A:A)</f>
        <v>#N/A</v>
      </c>
    </row>
    <row r="780" spans="1:23" ht="27.75" customHeight="1" x14ac:dyDescent="0.25">
      <c r="A780" s="104">
        <v>1340</v>
      </c>
      <c r="B780" s="105" t="s">
        <v>91</v>
      </c>
      <c r="C780" s="106" t="s">
        <v>379</v>
      </c>
      <c r="D780" s="107" t="s">
        <v>1</v>
      </c>
      <c r="E780" s="107"/>
      <c r="F780" s="89" t="s">
        <v>436</v>
      </c>
      <c r="G780" s="89" t="s">
        <v>437</v>
      </c>
      <c r="H780" s="89" t="s">
        <v>1086</v>
      </c>
      <c r="I780" s="89" t="s">
        <v>1</v>
      </c>
      <c r="J780" s="89" t="s">
        <v>447</v>
      </c>
      <c r="K780" s="89" t="s">
        <v>1</v>
      </c>
      <c r="L780" s="108" t="s">
        <v>436</v>
      </c>
      <c r="M780" s="109">
        <v>45379</v>
      </c>
      <c r="N780" s="109">
        <v>45440</v>
      </c>
      <c r="O780" s="110" t="s">
        <v>453</v>
      </c>
      <c r="P780" s="2" t="str">
        <f>_xlfn.XLOOKUP(A780,'[29]completed audits GR APP'!B:B,'[29]completed audits GR APP'!E:E)</f>
        <v>Public entities</v>
      </c>
      <c r="Q780" s="111" t="s">
        <v>441</v>
      </c>
      <c r="R780" s="2">
        <f>COUNTIFS('[29]CM findings'!A:A,A780,'[29]CM findings'!H:H,116)</f>
        <v>0</v>
      </c>
      <c r="S780" s="2">
        <v>1</v>
      </c>
      <c r="T780" s="2">
        <f>_xlfn.XLOOKUP(A780,'[29]completed audits GR APP'!B:B,'[29]completed audits GR APP'!B:B)</f>
        <v>1340</v>
      </c>
      <c r="V780" s="2">
        <v>1</v>
      </c>
      <c r="W780" s="2">
        <f>_xlfn.XLOOKUP(A780,'[29]KSD auditees'!A:A,'[29]KSD auditees'!A:A)</f>
        <v>1340</v>
      </c>
    </row>
    <row r="781" spans="1:23" ht="18.75" customHeight="1" x14ac:dyDescent="0.25">
      <c r="A781" s="104">
        <v>969</v>
      </c>
      <c r="B781" s="105" t="s">
        <v>1149</v>
      </c>
      <c r="C781" s="106" t="s">
        <v>502</v>
      </c>
      <c r="D781" s="107" t="s">
        <v>1</v>
      </c>
      <c r="E781" s="107"/>
      <c r="F781" s="89" t="s">
        <v>436</v>
      </c>
      <c r="G781" s="89" t="s">
        <v>1086</v>
      </c>
      <c r="H781" s="89" t="s">
        <v>1086</v>
      </c>
      <c r="I781" s="89" t="s">
        <v>1</v>
      </c>
      <c r="J781" s="89" t="s">
        <v>1</v>
      </c>
      <c r="K781" s="89" t="s">
        <v>1</v>
      </c>
      <c r="L781" s="108" t="s">
        <v>436</v>
      </c>
      <c r="M781" s="109">
        <v>45443</v>
      </c>
      <c r="N781" s="109" t="s">
        <v>1</v>
      </c>
      <c r="O781" s="110" t="s">
        <v>1</v>
      </c>
      <c r="P781" s="2" t="e">
        <f>_xlfn.XLOOKUP(A781,'[29]completed audits GR APP'!B:B,'[29]completed audits GR APP'!E:E)</f>
        <v>#N/A</v>
      </c>
      <c r="R781" s="2">
        <f>COUNTIFS('[29]CM findings'!A:A,A781,'[29]CM findings'!H:H,116)</f>
        <v>0</v>
      </c>
      <c r="T781" s="2" t="e">
        <f>_xlfn.XLOOKUP(A781,'[29]completed audits GR APP'!B:B,'[29]completed audits GR APP'!B:B)</f>
        <v>#N/A</v>
      </c>
      <c r="W781" s="2" t="e">
        <f>_xlfn.XLOOKUP(A781,'[29]KSD auditees'!A:A,'[29]KSD auditees'!A:A)</f>
        <v>#N/A</v>
      </c>
    </row>
    <row r="782" spans="1:23" ht="26.25" customHeight="1" x14ac:dyDescent="0.25">
      <c r="A782" s="104">
        <v>494</v>
      </c>
      <c r="B782" s="105" t="s">
        <v>1150</v>
      </c>
      <c r="C782" s="106" t="s">
        <v>725</v>
      </c>
      <c r="D782" s="107" t="s">
        <v>1</v>
      </c>
      <c r="E782" s="107"/>
      <c r="F782" s="89" t="s">
        <v>436</v>
      </c>
      <c r="G782" s="89" t="s">
        <v>437</v>
      </c>
      <c r="H782" s="89" t="s">
        <v>1086</v>
      </c>
      <c r="I782" s="89" t="s">
        <v>1</v>
      </c>
      <c r="J782" s="89" t="s">
        <v>739</v>
      </c>
      <c r="K782" s="89" t="s">
        <v>1</v>
      </c>
      <c r="L782" s="108" t="s">
        <v>436</v>
      </c>
      <c r="M782" s="109">
        <v>45443</v>
      </c>
      <c r="N782" s="109">
        <v>45504</v>
      </c>
      <c r="O782" s="110" t="s">
        <v>453</v>
      </c>
      <c r="P782" s="2" t="str">
        <f>_xlfn.XLOOKUP(A782,'[29]completed audits GR APP'!B:B,'[29]completed audits GR APP'!E:E)</f>
        <v>Public entities</v>
      </c>
      <c r="Q782" s="111" t="s">
        <v>441</v>
      </c>
      <c r="R782" s="2">
        <f>COUNTIFS('[29]CM findings'!A:A,A782,'[29]CM findings'!H:H,116)</f>
        <v>0</v>
      </c>
      <c r="S782" s="2">
        <v>1</v>
      </c>
      <c r="T782" s="2">
        <f>_xlfn.XLOOKUP(A782,'[29]completed audits GR APP'!B:B,'[29]completed audits GR APP'!B:B)</f>
        <v>494</v>
      </c>
      <c r="W782" s="2" t="e">
        <f>_xlfn.XLOOKUP(A782,'[29]KSD auditees'!A:A,'[29]KSD auditees'!A:A)</f>
        <v>#N/A</v>
      </c>
    </row>
    <row r="783" spans="1:23" ht="27" customHeight="1" x14ac:dyDescent="0.25">
      <c r="A783" s="104">
        <v>498</v>
      </c>
      <c r="B783" s="105" t="s">
        <v>1151</v>
      </c>
      <c r="C783" s="106" t="s">
        <v>316</v>
      </c>
      <c r="D783" s="107" t="s">
        <v>1</v>
      </c>
      <c r="E783" s="107"/>
      <c r="F783" s="89" t="s">
        <v>436</v>
      </c>
      <c r="G783" s="89" t="s">
        <v>437</v>
      </c>
      <c r="H783" s="89" t="s">
        <v>1086</v>
      </c>
      <c r="I783" s="89" t="s">
        <v>1</v>
      </c>
      <c r="J783" s="89" t="s">
        <v>1517</v>
      </c>
      <c r="K783" s="89" t="s">
        <v>1</v>
      </c>
      <c r="L783" s="108" t="s">
        <v>436</v>
      </c>
      <c r="M783" s="109" t="s">
        <v>1</v>
      </c>
      <c r="N783" s="109" t="s">
        <v>1</v>
      </c>
      <c r="O783" s="110" t="s">
        <v>1</v>
      </c>
      <c r="P783" s="2" t="e">
        <f>_xlfn.XLOOKUP(A783,'[29]completed audits GR APP'!B:B,'[29]completed audits GR APP'!E:E)</f>
        <v>#N/A</v>
      </c>
      <c r="R783" s="2">
        <f>COUNTIFS('[29]CM findings'!A:A,A783,'[29]CM findings'!H:H,116)</f>
        <v>0</v>
      </c>
      <c r="T783" s="2" t="e">
        <f>_xlfn.XLOOKUP(A783,'[29]completed audits GR APP'!B:B,'[29]completed audits GR APP'!B:B)</f>
        <v>#N/A</v>
      </c>
      <c r="W783" s="2" t="e">
        <f>_xlfn.XLOOKUP(A783,'[29]KSD auditees'!A:A,'[29]KSD auditees'!A:A)</f>
        <v>#N/A</v>
      </c>
    </row>
    <row r="784" spans="1:23" ht="27.75" customHeight="1" x14ac:dyDescent="0.25">
      <c r="A784" s="104">
        <v>499</v>
      </c>
      <c r="B784" s="105" t="s">
        <v>1152</v>
      </c>
      <c r="C784" s="106" t="s">
        <v>316</v>
      </c>
      <c r="D784" s="107" t="s">
        <v>1</v>
      </c>
      <c r="E784" s="107"/>
      <c r="F784" s="89" t="s">
        <v>436</v>
      </c>
      <c r="G784" s="89" t="s">
        <v>437</v>
      </c>
      <c r="H784" s="89" t="s">
        <v>1086</v>
      </c>
      <c r="I784" s="89" t="s">
        <v>1</v>
      </c>
      <c r="J784" s="89" t="s">
        <v>1517</v>
      </c>
      <c r="K784" s="89" t="s">
        <v>1</v>
      </c>
      <c r="L784" s="108" t="s">
        <v>436</v>
      </c>
      <c r="M784" s="109">
        <v>45443</v>
      </c>
      <c r="N784" s="109">
        <v>45504</v>
      </c>
      <c r="O784" s="110" t="s">
        <v>453</v>
      </c>
      <c r="P784" s="2" t="str">
        <f>_xlfn.XLOOKUP(A784,'[29]completed audits GR APP'!B:B,'[29]completed audits GR APP'!E:E)</f>
        <v>Public entities</v>
      </c>
      <c r="Q784" s="111" t="s">
        <v>441</v>
      </c>
      <c r="R784" s="2">
        <f>COUNTIFS('[29]CM findings'!A:A,A784,'[29]CM findings'!H:H,116)</f>
        <v>0</v>
      </c>
      <c r="S784" s="2">
        <v>1</v>
      </c>
      <c r="T784" s="2">
        <f>_xlfn.XLOOKUP(A784,'[29]completed audits GR APP'!B:B,'[29]completed audits GR APP'!B:B)</f>
        <v>499</v>
      </c>
      <c r="V784" s="2">
        <v>1</v>
      </c>
      <c r="W784" s="2">
        <f>_xlfn.XLOOKUP(A784,'[29]KSD auditees'!A:A,'[29]KSD auditees'!A:A)</f>
        <v>499</v>
      </c>
    </row>
    <row r="785" spans="1:23" ht="18.75" customHeight="1" x14ac:dyDescent="0.25">
      <c r="A785" s="104">
        <v>979</v>
      </c>
      <c r="B785" s="105" t="s">
        <v>1153</v>
      </c>
      <c r="C785" s="106" t="s">
        <v>502</v>
      </c>
      <c r="D785" s="107" t="s">
        <v>1</v>
      </c>
      <c r="E785" s="107"/>
      <c r="F785" s="89" t="s">
        <v>436</v>
      </c>
      <c r="G785" s="89" t="s">
        <v>1086</v>
      </c>
      <c r="H785" s="89" t="s">
        <v>1086</v>
      </c>
      <c r="I785" s="89" t="s">
        <v>1</v>
      </c>
      <c r="J785" s="89" t="s">
        <v>1</v>
      </c>
      <c r="K785" s="89" t="s">
        <v>1</v>
      </c>
      <c r="L785" s="108" t="s">
        <v>436</v>
      </c>
      <c r="M785" s="109">
        <v>45443</v>
      </c>
      <c r="N785" s="109" t="s">
        <v>1</v>
      </c>
      <c r="O785" s="110" t="s">
        <v>1</v>
      </c>
      <c r="P785" s="2" t="e">
        <f>_xlfn.XLOOKUP(A785,'[29]completed audits GR APP'!B:B,'[29]completed audits GR APP'!E:E)</f>
        <v>#N/A</v>
      </c>
      <c r="R785" s="2">
        <f>COUNTIFS('[29]CM findings'!A:A,A785,'[29]CM findings'!H:H,116)</f>
        <v>0</v>
      </c>
      <c r="T785" s="2" t="e">
        <f>_xlfn.XLOOKUP(A785,'[29]completed audits GR APP'!B:B,'[29]completed audits GR APP'!B:B)</f>
        <v>#N/A</v>
      </c>
      <c r="W785" s="2" t="e">
        <f>_xlfn.XLOOKUP(A785,'[29]KSD auditees'!A:A,'[29]KSD auditees'!A:A)</f>
        <v>#N/A</v>
      </c>
    </row>
    <row r="786" spans="1:23" ht="27" customHeight="1" x14ac:dyDescent="0.25">
      <c r="A786" s="104">
        <v>1341</v>
      </c>
      <c r="B786" s="105" t="s">
        <v>104</v>
      </c>
      <c r="C786" s="106" t="s">
        <v>379</v>
      </c>
      <c r="D786" s="107" t="s">
        <v>1</v>
      </c>
      <c r="E786" s="107"/>
      <c r="F786" s="89" t="s">
        <v>436</v>
      </c>
      <c r="G786" s="89" t="s">
        <v>437</v>
      </c>
      <c r="H786" s="89" t="s">
        <v>1086</v>
      </c>
      <c r="I786" s="89" t="s">
        <v>1</v>
      </c>
      <c r="J786" s="89" t="s">
        <v>447</v>
      </c>
      <c r="K786" s="89" t="s">
        <v>1</v>
      </c>
      <c r="L786" s="108" t="s">
        <v>436</v>
      </c>
      <c r="M786" s="109">
        <v>45382</v>
      </c>
      <c r="N786" s="109">
        <v>45443</v>
      </c>
      <c r="O786" s="110" t="s">
        <v>445</v>
      </c>
      <c r="P786" s="2" t="str">
        <f>_xlfn.XLOOKUP(A786,'[29]completed audits GR APP'!B:B,'[29]completed audits GR APP'!E:E)</f>
        <v>Public entities</v>
      </c>
      <c r="Q786" s="111" t="s">
        <v>441</v>
      </c>
      <c r="R786" s="2">
        <f>COUNTIFS('[29]CM findings'!A:A,A786,'[29]CM findings'!H:H,116)</f>
        <v>0</v>
      </c>
      <c r="S786" s="2">
        <v>1</v>
      </c>
      <c r="T786" s="2">
        <f>_xlfn.XLOOKUP(A786,'[29]completed audits GR APP'!B:B,'[29]completed audits GR APP'!B:B)</f>
        <v>1341</v>
      </c>
      <c r="V786" s="2">
        <v>1</v>
      </c>
      <c r="W786" s="2">
        <f>_xlfn.XLOOKUP(A786,'[29]KSD auditees'!A:A,'[29]KSD auditees'!A:A)</f>
        <v>1341</v>
      </c>
    </row>
    <row r="787" spans="1:23" ht="26.25" customHeight="1" x14ac:dyDescent="0.25">
      <c r="A787" s="104">
        <v>535</v>
      </c>
      <c r="B787" s="105" t="s">
        <v>1154</v>
      </c>
      <c r="C787" s="106" t="s">
        <v>325</v>
      </c>
      <c r="D787" s="107" t="s">
        <v>1</v>
      </c>
      <c r="E787" s="107"/>
      <c r="F787" s="89" t="s">
        <v>436</v>
      </c>
      <c r="G787" s="89" t="s">
        <v>1086</v>
      </c>
      <c r="H787" s="89" t="s">
        <v>1086</v>
      </c>
      <c r="I787" s="89" t="s">
        <v>1</v>
      </c>
      <c r="J787" s="89" t="s">
        <v>1</v>
      </c>
      <c r="K787" s="89" t="s">
        <v>1</v>
      </c>
      <c r="L787" s="108" t="s">
        <v>436</v>
      </c>
      <c r="M787" s="109">
        <v>45443</v>
      </c>
      <c r="N787" s="109">
        <v>45504</v>
      </c>
      <c r="O787" s="110" t="s">
        <v>445</v>
      </c>
      <c r="P787" s="2" t="e">
        <f>_xlfn.XLOOKUP(A787,'[29]completed audits GR APP'!B:B,'[29]completed audits GR APP'!E:E)</f>
        <v>#N/A</v>
      </c>
      <c r="R787" s="2">
        <f>COUNTIFS('[29]CM findings'!A:A,A787,'[29]CM findings'!H:H,116)</f>
        <v>0</v>
      </c>
      <c r="T787" s="2" t="e">
        <f>_xlfn.XLOOKUP(A787,'[29]completed audits GR APP'!B:B,'[29]completed audits GR APP'!B:B)</f>
        <v>#N/A</v>
      </c>
      <c r="W787" s="2" t="e">
        <f>_xlfn.XLOOKUP(A787,'[29]KSD auditees'!A:A,'[29]KSD auditees'!A:A)</f>
        <v>#N/A</v>
      </c>
    </row>
    <row r="788" spans="1:23" ht="27" customHeight="1" x14ac:dyDescent="0.25">
      <c r="A788" s="104">
        <v>517</v>
      </c>
      <c r="B788" s="105" t="s">
        <v>1155</v>
      </c>
      <c r="C788" s="106" t="s">
        <v>326</v>
      </c>
      <c r="D788" s="107" t="s">
        <v>1</v>
      </c>
      <c r="E788" s="107"/>
      <c r="F788" s="89" t="s">
        <v>436</v>
      </c>
      <c r="G788" s="89" t="s">
        <v>1086</v>
      </c>
      <c r="H788" s="89" t="s">
        <v>1086</v>
      </c>
      <c r="I788" s="89" t="s">
        <v>168</v>
      </c>
      <c r="J788" s="89" t="s">
        <v>1</v>
      </c>
      <c r="K788" s="89" t="s">
        <v>1</v>
      </c>
      <c r="L788" s="108" t="s">
        <v>436</v>
      </c>
      <c r="M788" s="109">
        <v>45443</v>
      </c>
      <c r="N788" s="109">
        <v>45504</v>
      </c>
      <c r="O788" s="110" t="s">
        <v>445</v>
      </c>
      <c r="P788" s="2" t="str">
        <f>_xlfn.XLOOKUP(A788,'[29]completed audits GR APP'!B:B,'[29]completed audits GR APP'!E:E)</f>
        <v>Departments</v>
      </c>
      <c r="Q788" s="111" t="s">
        <v>441</v>
      </c>
      <c r="R788" s="2">
        <f>COUNTIFS('[29]CM findings'!A:A,A788,'[29]CM findings'!H:H,116)</f>
        <v>0</v>
      </c>
      <c r="S788" s="2">
        <v>1</v>
      </c>
      <c r="T788" s="2">
        <f>_xlfn.XLOOKUP(A788,'[29]completed audits GR APP'!B:B,'[29]completed audits GR APP'!B:B)</f>
        <v>517</v>
      </c>
      <c r="V788" s="2">
        <v>1</v>
      </c>
      <c r="W788" s="2">
        <f>_xlfn.XLOOKUP(A788,'[29]KSD auditees'!A:A,'[29]KSD auditees'!A:A)</f>
        <v>517</v>
      </c>
    </row>
    <row r="789" spans="1:23" ht="18.75" customHeight="1" x14ac:dyDescent="0.25">
      <c r="A789" s="104">
        <v>348</v>
      </c>
      <c r="B789" s="105" t="s">
        <v>1537</v>
      </c>
      <c r="C789" s="106" t="s">
        <v>502</v>
      </c>
      <c r="D789" s="107" t="s">
        <v>1</v>
      </c>
      <c r="E789" s="107"/>
      <c r="F789" s="89" t="s">
        <v>436</v>
      </c>
      <c r="G789" s="89" t="s">
        <v>1086</v>
      </c>
      <c r="H789" s="89" t="s">
        <v>1086</v>
      </c>
      <c r="I789" s="89" t="s">
        <v>1</v>
      </c>
      <c r="J789" s="89" t="s">
        <v>1</v>
      </c>
      <c r="K789" s="89" t="s">
        <v>1</v>
      </c>
      <c r="L789" s="108" t="s">
        <v>436</v>
      </c>
      <c r="M789" s="109" t="s">
        <v>1</v>
      </c>
      <c r="N789" s="109" t="s">
        <v>1</v>
      </c>
      <c r="O789" s="110" t="s">
        <v>1</v>
      </c>
      <c r="P789" s="2" t="e">
        <f>_xlfn.XLOOKUP(A789,'[29]completed audits GR APP'!B:B,'[29]completed audits GR APP'!E:E)</f>
        <v>#N/A</v>
      </c>
      <c r="R789" s="2">
        <f>COUNTIFS('[29]CM findings'!A:A,A789,'[29]CM findings'!H:H,116)</f>
        <v>0</v>
      </c>
      <c r="T789" s="2" t="e">
        <f>_xlfn.XLOOKUP(A789,'[29]completed audits GR APP'!B:B,'[29]completed audits GR APP'!B:B)</f>
        <v>#N/A</v>
      </c>
      <c r="W789" s="2" t="e">
        <f>_xlfn.XLOOKUP(A789,'[29]KSD auditees'!A:A,'[29]KSD auditees'!A:A)</f>
        <v>#N/A</v>
      </c>
    </row>
    <row r="790" spans="1:23" ht="26.25" customHeight="1" x14ac:dyDescent="0.25">
      <c r="A790" s="104">
        <v>537</v>
      </c>
      <c r="B790" s="105" t="s">
        <v>1156</v>
      </c>
      <c r="C790" s="106" t="s">
        <v>325</v>
      </c>
      <c r="D790" s="107" t="s">
        <v>1</v>
      </c>
      <c r="E790" s="107"/>
      <c r="F790" s="89" t="s">
        <v>436</v>
      </c>
      <c r="G790" s="89" t="s">
        <v>1086</v>
      </c>
      <c r="H790" s="89" t="s">
        <v>1086</v>
      </c>
      <c r="I790" s="89" t="s">
        <v>1</v>
      </c>
      <c r="J790" s="89" t="s">
        <v>1</v>
      </c>
      <c r="K790" s="89" t="s">
        <v>1</v>
      </c>
      <c r="L790" s="108" t="s">
        <v>436</v>
      </c>
      <c r="M790" s="109">
        <v>45443</v>
      </c>
      <c r="N790" s="109">
        <v>45504</v>
      </c>
      <c r="O790" s="110" t="s">
        <v>445</v>
      </c>
      <c r="P790" s="2" t="e">
        <f>_xlfn.XLOOKUP(A790,'[29]completed audits GR APP'!B:B,'[29]completed audits GR APP'!E:E)</f>
        <v>#N/A</v>
      </c>
      <c r="R790" s="2">
        <f>COUNTIFS('[29]CM findings'!A:A,A790,'[29]CM findings'!H:H,116)</f>
        <v>0</v>
      </c>
      <c r="T790" s="2" t="e">
        <f>_xlfn.XLOOKUP(A790,'[29]completed audits GR APP'!B:B,'[29]completed audits GR APP'!B:B)</f>
        <v>#N/A</v>
      </c>
      <c r="W790" s="2" t="e">
        <f>_xlfn.XLOOKUP(A790,'[29]KSD auditees'!A:A,'[29]KSD auditees'!A:A)</f>
        <v>#N/A</v>
      </c>
    </row>
    <row r="791" spans="1:23" ht="26.25" customHeight="1" x14ac:dyDescent="0.25">
      <c r="A791" s="104">
        <v>229</v>
      </c>
      <c r="B791" s="105" t="s">
        <v>1157</v>
      </c>
      <c r="C791" s="106" t="s">
        <v>325</v>
      </c>
      <c r="D791" s="107" t="s">
        <v>1</v>
      </c>
      <c r="E791" s="107"/>
      <c r="F791" s="89" t="s">
        <v>436</v>
      </c>
      <c r="G791" s="89" t="s">
        <v>1086</v>
      </c>
      <c r="H791" s="89" t="s">
        <v>1086</v>
      </c>
      <c r="I791" s="89" t="s">
        <v>1</v>
      </c>
      <c r="J791" s="89" t="s">
        <v>1</v>
      </c>
      <c r="K791" s="89" t="s">
        <v>1</v>
      </c>
      <c r="L791" s="108" t="s">
        <v>436</v>
      </c>
      <c r="M791" s="109">
        <v>45443</v>
      </c>
      <c r="N791" s="109">
        <v>45504</v>
      </c>
      <c r="O791" s="110" t="s">
        <v>445</v>
      </c>
      <c r="P791" s="2" t="e">
        <f>_xlfn.XLOOKUP(A791,'[29]completed audits GR APP'!B:B,'[29]completed audits GR APP'!E:E)</f>
        <v>#N/A</v>
      </c>
      <c r="R791" s="2">
        <f>COUNTIFS('[29]CM findings'!A:A,A791,'[29]CM findings'!H:H,116)</f>
        <v>0</v>
      </c>
      <c r="T791" s="2" t="e">
        <f>_xlfn.XLOOKUP(A791,'[29]completed audits GR APP'!B:B,'[29]completed audits GR APP'!B:B)</f>
        <v>#N/A</v>
      </c>
      <c r="W791" s="2" t="e">
        <f>_xlfn.XLOOKUP(A791,'[29]KSD auditees'!A:A,'[29]KSD auditees'!A:A)</f>
        <v>#N/A</v>
      </c>
    </row>
    <row r="792" spans="1:23" ht="27" customHeight="1" x14ac:dyDescent="0.25">
      <c r="A792" s="104">
        <v>1570</v>
      </c>
      <c r="B792" s="105" t="s">
        <v>1158</v>
      </c>
      <c r="C792" s="106" t="s">
        <v>326</v>
      </c>
      <c r="D792" s="107" t="s">
        <v>1</v>
      </c>
      <c r="E792" s="107"/>
      <c r="F792" s="89" t="s">
        <v>436</v>
      </c>
      <c r="G792" s="89" t="s">
        <v>1086</v>
      </c>
      <c r="H792" s="89" t="s">
        <v>1086</v>
      </c>
      <c r="I792" s="89" t="s">
        <v>209</v>
      </c>
      <c r="J792" s="89" t="s">
        <v>1</v>
      </c>
      <c r="K792" s="89" t="s">
        <v>1</v>
      </c>
      <c r="L792" s="108" t="s">
        <v>436</v>
      </c>
      <c r="M792" s="109">
        <v>45443</v>
      </c>
      <c r="N792" s="109">
        <v>45504</v>
      </c>
      <c r="O792" s="110" t="s">
        <v>453</v>
      </c>
      <c r="P792" s="2" t="str">
        <f>_xlfn.XLOOKUP(A792,'[29]completed audits GR APP'!B:B,'[29]completed audits GR APP'!E:E)</f>
        <v>Departments</v>
      </c>
      <c r="Q792" s="111" t="s">
        <v>441</v>
      </c>
      <c r="R792" s="2">
        <f>COUNTIFS('[29]CM findings'!A:A,A792,'[29]CM findings'!H:H,116)</f>
        <v>0</v>
      </c>
      <c r="S792" s="2">
        <v>1</v>
      </c>
      <c r="T792" s="2">
        <f>_xlfn.XLOOKUP(A792,'[29]completed audits GR APP'!B:B,'[29]completed audits GR APP'!B:B)</f>
        <v>1570</v>
      </c>
      <c r="V792" s="2">
        <v>1</v>
      </c>
      <c r="W792" s="2">
        <f>_xlfn.XLOOKUP(A792,'[29]KSD auditees'!A:A,'[29]KSD auditees'!A:A)</f>
        <v>1570</v>
      </c>
    </row>
    <row r="793" spans="1:23" ht="26.25" customHeight="1" x14ac:dyDescent="0.25">
      <c r="A793" s="104">
        <v>538</v>
      </c>
      <c r="B793" s="105" t="s">
        <v>129</v>
      </c>
      <c r="C793" s="106" t="s">
        <v>325</v>
      </c>
      <c r="D793" s="107" t="s">
        <v>1</v>
      </c>
      <c r="E793" s="107"/>
      <c r="F793" s="89" t="s">
        <v>436</v>
      </c>
      <c r="G793" s="89" t="s">
        <v>1086</v>
      </c>
      <c r="H793" s="89" t="s">
        <v>1086</v>
      </c>
      <c r="I793" s="89" t="s">
        <v>1</v>
      </c>
      <c r="J793" s="89" t="s">
        <v>1</v>
      </c>
      <c r="K793" s="89" t="s">
        <v>1</v>
      </c>
      <c r="L793" s="108" t="s">
        <v>436</v>
      </c>
      <c r="M793" s="109">
        <v>45443</v>
      </c>
      <c r="N793" s="109">
        <v>45504</v>
      </c>
      <c r="O793" s="110" t="s">
        <v>445</v>
      </c>
      <c r="P793" s="2" t="str">
        <f>_xlfn.XLOOKUP(A793,'[29]completed audits GR APP'!B:B,'[29]completed audits GR APP'!E:E)</f>
        <v>Public entities</v>
      </c>
      <c r="Q793" s="111" t="s">
        <v>441</v>
      </c>
      <c r="R793" s="2">
        <f>COUNTIFS('[29]CM findings'!A:A,A793,'[29]CM findings'!H:H,116)</f>
        <v>0</v>
      </c>
      <c r="S793" s="2">
        <v>1</v>
      </c>
      <c r="T793" s="2">
        <f>_xlfn.XLOOKUP(A793,'[29]completed audits GR APP'!B:B,'[29]completed audits GR APP'!B:B)</f>
        <v>538</v>
      </c>
      <c r="V793" s="2">
        <v>1</v>
      </c>
      <c r="W793" s="2">
        <f>_xlfn.XLOOKUP(A793,'[29]KSD auditees'!A:A,'[29]KSD auditees'!A:A)</f>
        <v>538</v>
      </c>
    </row>
    <row r="794" spans="1:23" ht="27" customHeight="1" x14ac:dyDescent="0.25">
      <c r="A794" s="104">
        <v>357</v>
      </c>
      <c r="B794" s="105" t="s">
        <v>1159</v>
      </c>
      <c r="C794" s="106" t="s">
        <v>481</v>
      </c>
      <c r="D794" s="107" t="s">
        <v>1</v>
      </c>
      <c r="E794" s="107"/>
      <c r="F794" s="89" t="s">
        <v>436</v>
      </c>
      <c r="G794" s="89" t="s">
        <v>1086</v>
      </c>
      <c r="H794" s="89" t="s">
        <v>1086</v>
      </c>
      <c r="I794" s="89" t="s">
        <v>482</v>
      </c>
      <c r="J794" s="89" t="s">
        <v>1</v>
      </c>
      <c r="K794" s="89" t="s">
        <v>1</v>
      </c>
      <c r="L794" s="108" t="s">
        <v>436</v>
      </c>
      <c r="M794" s="109">
        <v>45443</v>
      </c>
      <c r="N794" s="109">
        <v>45504</v>
      </c>
      <c r="O794" s="110" t="s">
        <v>445</v>
      </c>
      <c r="P794" s="2" t="str">
        <f>_xlfn.XLOOKUP(A794,'[29]completed audits GR APP'!B:B,'[29]completed audits GR APP'!E:E)</f>
        <v>Departments</v>
      </c>
      <c r="Q794" s="111" t="s">
        <v>441</v>
      </c>
      <c r="R794" s="2">
        <f>COUNTIFS('[29]CM findings'!A:A,A794,'[29]CM findings'!H:H,116)</f>
        <v>0</v>
      </c>
      <c r="S794" s="2">
        <v>1</v>
      </c>
      <c r="T794" s="2">
        <f>_xlfn.XLOOKUP(A794,'[29]completed audits GR APP'!B:B,'[29]completed audits GR APP'!B:B)</f>
        <v>357</v>
      </c>
      <c r="W794" s="2" t="e">
        <f>_xlfn.XLOOKUP(A794,'[29]KSD auditees'!A:A,'[29]KSD auditees'!A:A)</f>
        <v>#N/A</v>
      </c>
    </row>
    <row r="795" spans="1:23" ht="26.25" customHeight="1" x14ac:dyDescent="0.25">
      <c r="A795" s="104">
        <v>536</v>
      </c>
      <c r="B795" s="105" t="s">
        <v>1160</v>
      </c>
      <c r="C795" s="106" t="s">
        <v>325</v>
      </c>
      <c r="D795" s="107" t="s">
        <v>1</v>
      </c>
      <c r="E795" s="107"/>
      <c r="F795" s="89" t="s">
        <v>436</v>
      </c>
      <c r="G795" s="89" t="s">
        <v>1086</v>
      </c>
      <c r="H795" s="89" t="s">
        <v>1086</v>
      </c>
      <c r="I795" s="89" t="s">
        <v>1</v>
      </c>
      <c r="J795" s="89" t="s">
        <v>1</v>
      </c>
      <c r="K795" s="89" t="s">
        <v>1</v>
      </c>
      <c r="L795" s="108" t="s">
        <v>436</v>
      </c>
      <c r="M795" s="109">
        <v>45443</v>
      </c>
      <c r="N795" s="109">
        <v>45504</v>
      </c>
      <c r="O795" s="110" t="s">
        <v>445</v>
      </c>
      <c r="P795" s="2" t="str">
        <f>_xlfn.XLOOKUP(A795,'[29]completed audits GR APP'!B:B,'[29]completed audits GR APP'!E:E)</f>
        <v>Public entities</v>
      </c>
      <c r="Q795" s="111" t="s">
        <v>441</v>
      </c>
      <c r="R795" s="2">
        <f>COUNTIFS('[29]CM findings'!A:A,A795,'[29]CM findings'!H:H,116)</f>
        <v>0</v>
      </c>
      <c r="S795" s="2">
        <v>1</v>
      </c>
      <c r="T795" s="2">
        <f>_xlfn.XLOOKUP(A795,'[29]completed audits GR APP'!B:B,'[29]completed audits GR APP'!B:B)</f>
        <v>536</v>
      </c>
      <c r="W795" s="2" t="e">
        <f>_xlfn.XLOOKUP(A795,'[29]KSD auditees'!A:A,'[29]KSD auditees'!A:A)</f>
        <v>#N/A</v>
      </c>
    </row>
    <row r="796" spans="1:23" ht="18.75" customHeight="1" x14ac:dyDescent="0.25">
      <c r="A796" s="104">
        <v>982</v>
      </c>
      <c r="B796" s="105" t="s">
        <v>1161</v>
      </c>
      <c r="C796" s="106" t="s">
        <v>502</v>
      </c>
      <c r="D796" s="107" t="s">
        <v>1</v>
      </c>
      <c r="E796" s="107"/>
      <c r="F796" s="89" t="s">
        <v>436</v>
      </c>
      <c r="G796" s="89" t="s">
        <v>1086</v>
      </c>
      <c r="H796" s="89" t="s">
        <v>1086</v>
      </c>
      <c r="I796" s="89" t="s">
        <v>1</v>
      </c>
      <c r="J796" s="89" t="s">
        <v>1</v>
      </c>
      <c r="K796" s="89" t="s">
        <v>1</v>
      </c>
      <c r="L796" s="108" t="s">
        <v>436</v>
      </c>
      <c r="M796" s="109">
        <v>45443</v>
      </c>
      <c r="N796" s="109">
        <v>45504</v>
      </c>
      <c r="O796" s="110" t="s">
        <v>26</v>
      </c>
      <c r="P796" s="2" t="e">
        <f>_xlfn.XLOOKUP(A796,'[29]completed audits GR APP'!B:B,'[29]completed audits GR APP'!E:E)</f>
        <v>#N/A</v>
      </c>
      <c r="R796" s="2">
        <f>COUNTIFS('[29]CM findings'!A:A,A796,'[29]CM findings'!H:H,116)</f>
        <v>0</v>
      </c>
      <c r="T796" s="2" t="e">
        <f>_xlfn.XLOOKUP(A796,'[29]completed audits GR APP'!B:B,'[29]completed audits GR APP'!B:B)</f>
        <v>#N/A</v>
      </c>
      <c r="W796" s="2" t="e">
        <f>_xlfn.XLOOKUP(A796,'[29]KSD auditees'!A:A,'[29]KSD auditees'!A:A)</f>
        <v>#N/A</v>
      </c>
    </row>
    <row r="797" spans="1:23" ht="16.899999999999999" customHeight="1" x14ac:dyDescent="0.25"/>
    <row r="798" spans="1:23" ht="37.9" customHeight="1" x14ac:dyDescent="0.25">
      <c r="E798" s="119" t="s">
        <v>423</v>
      </c>
      <c r="F798" s="119"/>
      <c r="G798" s="119"/>
      <c r="N798" s="119" t="s">
        <v>1622</v>
      </c>
      <c r="O798" s="119"/>
    </row>
    <row r="799" spans="1:23" x14ac:dyDescent="0.25">
      <c r="A799" s="2">
        <v>1</v>
      </c>
      <c r="B799" s="2">
        <v>2</v>
      </c>
      <c r="C799" s="2">
        <v>3</v>
      </c>
      <c r="D799" s="2">
        <v>4</v>
      </c>
      <c r="E799" s="2">
        <v>5</v>
      </c>
      <c r="F799" s="2">
        <v>6</v>
      </c>
      <c r="G799" s="2">
        <v>7</v>
      </c>
      <c r="H799" s="2">
        <v>8</v>
      </c>
      <c r="I799" s="2">
        <v>9</v>
      </c>
      <c r="J799" s="2">
        <v>10</v>
      </c>
      <c r="K799" s="2">
        <v>11</v>
      </c>
      <c r="L799" s="2">
        <v>12</v>
      </c>
      <c r="M799" s="2">
        <v>13</v>
      </c>
      <c r="N799" s="2">
        <v>14</v>
      </c>
      <c r="O799" s="2">
        <v>15</v>
      </c>
      <c r="P799" s="2">
        <v>16</v>
      </c>
      <c r="Q799" s="2">
        <v>17</v>
      </c>
    </row>
  </sheetData>
  <autoFilter ref="A4:X799" xr:uid="{00000000-0009-0000-0000-000001000000}">
    <filterColumn colId="4" showButton="0"/>
  </autoFilter>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A2B1-3751-4FB7-AC95-DC0B0008EDED}">
  <sheetPr filterMode="1"/>
  <dimension ref="A1:I97"/>
  <sheetViews>
    <sheetView workbookViewId="0">
      <selection activeCell="H100" sqref="H100"/>
    </sheetView>
  </sheetViews>
  <sheetFormatPr defaultRowHeight="15" x14ac:dyDescent="0.25"/>
  <sheetData>
    <row r="1" spans="1:9" x14ac:dyDescent="0.25">
      <c r="A1" t="s">
        <v>1623</v>
      </c>
      <c r="B1" t="s">
        <v>11</v>
      </c>
      <c r="C1" t="s">
        <v>3</v>
      </c>
      <c r="D1" t="s">
        <v>424</v>
      </c>
      <c r="E1" t="s">
        <v>1624</v>
      </c>
      <c r="F1" t="s">
        <v>1625</v>
      </c>
      <c r="G1" t="s">
        <v>1626</v>
      </c>
      <c r="H1" t="s">
        <v>1627</v>
      </c>
      <c r="I1" t="s">
        <v>1628</v>
      </c>
    </row>
    <row r="2" spans="1:9" hidden="1" x14ac:dyDescent="0.25">
      <c r="A2" t="s">
        <v>320</v>
      </c>
      <c r="B2">
        <v>248</v>
      </c>
      <c r="C2" t="s">
        <v>560</v>
      </c>
      <c r="D2" t="s">
        <v>367</v>
      </c>
      <c r="E2" t="s">
        <v>1629</v>
      </c>
      <c r="F2" t="s">
        <v>1630</v>
      </c>
      <c r="G2" t="s">
        <v>1631</v>
      </c>
      <c r="H2" t="s">
        <v>415</v>
      </c>
      <c r="I2" t="s">
        <v>181</v>
      </c>
    </row>
    <row r="3" spans="1:9" hidden="1" x14ac:dyDescent="0.25">
      <c r="A3" t="s">
        <v>373</v>
      </c>
      <c r="B3">
        <v>1394</v>
      </c>
      <c r="C3" t="s">
        <v>822</v>
      </c>
      <c r="D3" t="s">
        <v>367</v>
      </c>
      <c r="E3" t="s">
        <v>810</v>
      </c>
      <c r="F3" t="s">
        <v>1632</v>
      </c>
      <c r="G3" t="s">
        <v>1633</v>
      </c>
      <c r="H3" t="s">
        <v>415</v>
      </c>
      <c r="I3" t="s">
        <v>181</v>
      </c>
    </row>
    <row r="4" spans="1:9" hidden="1" x14ac:dyDescent="0.25">
      <c r="A4" t="s">
        <v>320</v>
      </c>
      <c r="B4">
        <v>1557</v>
      </c>
      <c r="C4" t="s">
        <v>1610</v>
      </c>
      <c r="D4" t="s">
        <v>367</v>
      </c>
      <c r="E4" t="s">
        <v>1629</v>
      </c>
      <c r="F4" t="s">
        <v>1630</v>
      </c>
      <c r="G4" t="s">
        <v>1631</v>
      </c>
      <c r="H4" t="s">
        <v>415</v>
      </c>
      <c r="I4" t="s">
        <v>181</v>
      </c>
    </row>
    <row r="5" spans="1:9" hidden="1" x14ac:dyDescent="0.25">
      <c r="A5" t="s">
        <v>333</v>
      </c>
      <c r="B5">
        <v>173</v>
      </c>
      <c r="C5" t="s">
        <v>592</v>
      </c>
      <c r="D5" t="s">
        <v>450</v>
      </c>
      <c r="E5" t="s">
        <v>1634</v>
      </c>
      <c r="F5" t="s">
        <v>1635</v>
      </c>
      <c r="G5" t="s">
        <v>1636</v>
      </c>
      <c r="H5" t="s">
        <v>415</v>
      </c>
      <c r="I5" t="s">
        <v>181</v>
      </c>
    </row>
    <row r="6" spans="1:9" x14ac:dyDescent="0.25">
      <c r="A6" t="s">
        <v>331</v>
      </c>
      <c r="B6">
        <v>1023</v>
      </c>
      <c r="C6" t="s">
        <v>1038</v>
      </c>
      <c r="D6" t="s">
        <v>450</v>
      </c>
      <c r="E6" t="s">
        <v>1634</v>
      </c>
      <c r="F6" t="s">
        <v>1637</v>
      </c>
      <c r="G6" t="s">
        <v>1638</v>
      </c>
      <c r="H6" t="s">
        <v>415</v>
      </c>
      <c r="I6" t="s">
        <v>19</v>
      </c>
    </row>
    <row r="7" spans="1:9" hidden="1" x14ac:dyDescent="0.25">
      <c r="A7" t="s">
        <v>333</v>
      </c>
      <c r="B7">
        <v>1150</v>
      </c>
      <c r="C7" t="s">
        <v>576</v>
      </c>
      <c r="D7" t="s">
        <v>450</v>
      </c>
      <c r="E7" t="s">
        <v>1634</v>
      </c>
      <c r="F7" t="s">
        <v>1635</v>
      </c>
      <c r="G7" t="s">
        <v>1636</v>
      </c>
      <c r="H7" t="s">
        <v>415</v>
      </c>
      <c r="I7" t="s">
        <v>181</v>
      </c>
    </row>
    <row r="8" spans="1:9" hidden="1" x14ac:dyDescent="0.25">
      <c r="A8" t="s">
        <v>334</v>
      </c>
      <c r="B8">
        <v>1184</v>
      </c>
      <c r="C8" t="s">
        <v>1639</v>
      </c>
      <c r="D8" t="s">
        <v>450</v>
      </c>
      <c r="E8" t="s">
        <v>1640</v>
      </c>
      <c r="F8" t="s">
        <v>1641</v>
      </c>
      <c r="G8" t="s">
        <v>1642</v>
      </c>
      <c r="H8" t="s">
        <v>415</v>
      </c>
      <c r="I8" t="s">
        <v>181</v>
      </c>
    </row>
    <row r="9" spans="1:9" hidden="1" x14ac:dyDescent="0.25">
      <c r="A9" t="s">
        <v>334</v>
      </c>
      <c r="B9">
        <v>1189</v>
      </c>
      <c r="C9" t="s">
        <v>1643</v>
      </c>
      <c r="D9" t="s">
        <v>450</v>
      </c>
      <c r="E9" t="s">
        <v>1640</v>
      </c>
      <c r="F9" t="s">
        <v>1641</v>
      </c>
      <c r="G9" t="s">
        <v>1642</v>
      </c>
      <c r="H9" t="s">
        <v>415</v>
      </c>
      <c r="I9" t="s">
        <v>181</v>
      </c>
    </row>
    <row r="10" spans="1:9" hidden="1" x14ac:dyDescent="0.25">
      <c r="A10" t="s">
        <v>334</v>
      </c>
      <c r="B10">
        <v>1191</v>
      </c>
      <c r="C10" t="s">
        <v>1644</v>
      </c>
      <c r="D10" t="s">
        <v>450</v>
      </c>
      <c r="E10" t="s">
        <v>1640</v>
      </c>
      <c r="F10" t="s">
        <v>1645</v>
      </c>
      <c r="G10" t="s">
        <v>1642</v>
      </c>
      <c r="H10" t="s">
        <v>415</v>
      </c>
      <c r="I10" t="s">
        <v>181</v>
      </c>
    </row>
    <row r="11" spans="1:9" hidden="1" x14ac:dyDescent="0.25">
      <c r="A11" t="s">
        <v>333</v>
      </c>
      <c r="B11">
        <v>1198</v>
      </c>
      <c r="C11" t="s">
        <v>615</v>
      </c>
      <c r="D11" t="s">
        <v>450</v>
      </c>
      <c r="E11" t="s">
        <v>1634</v>
      </c>
      <c r="F11" t="s">
        <v>1635</v>
      </c>
      <c r="G11" t="s">
        <v>1636</v>
      </c>
      <c r="H11" t="s">
        <v>415</v>
      </c>
      <c r="I11" t="s">
        <v>181</v>
      </c>
    </row>
    <row r="12" spans="1:9" x14ac:dyDescent="0.25">
      <c r="A12" t="s">
        <v>329</v>
      </c>
      <c r="B12">
        <v>1356</v>
      </c>
      <c r="C12" t="s">
        <v>632</v>
      </c>
      <c r="D12" t="s">
        <v>450</v>
      </c>
      <c r="E12" t="s">
        <v>1634</v>
      </c>
      <c r="F12" t="s">
        <v>1646</v>
      </c>
      <c r="G12" t="s">
        <v>1647</v>
      </c>
      <c r="H12" t="s">
        <v>415</v>
      </c>
      <c r="I12" t="s">
        <v>19</v>
      </c>
    </row>
    <row r="13" spans="1:9" x14ac:dyDescent="0.25">
      <c r="A13" t="s">
        <v>329</v>
      </c>
      <c r="B13">
        <v>1358</v>
      </c>
      <c r="C13" t="s">
        <v>635</v>
      </c>
      <c r="D13" t="s">
        <v>450</v>
      </c>
      <c r="E13" t="s">
        <v>1634</v>
      </c>
      <c r="F13" t="s">
        <v>1646</v>
      </c>
      <c r="G13" t="s">
        <v>1647</v>
      </c>
      <c r="H13" t="s">
        <v>415</v>
      </c>
      <c r="I13" t="s">
        <v>19</v>
      </c>
    </row>
    <row r="14" spans="1:9" x14ac:dyDescent="0.25">
      <c r="A14" t="s">
        <v>329</v>
      </c>
      <c r="B14">
        <v>1361</v>
      </c>
      <c r="C14" t="s">
        <v>642</v>
      </c>
      <c r="D14" t="s">
        <v>450</v>
      </c>
      <c r="E14" t="s">
        <v>1634</v>
      </c>
      <c r="F14" t="s">
        <v>1646</v>
      </c>
      <c r="G14" t="s">
        <v>1647</v>
      </c>
      <c r="H14" t="s">
        <v>415</v>
      </c>
      <c r="I14" t="s">
        <v>19</v>
      </c>
    </row>
    <row r="15" spans="1:9" x14ac:dyDescent="0.25">
      <c r="A15" t="s">
        <v>329</v>
      </c>
      <c r="B15">
        <v>1382</v>
      </c>
      <c r="C15" t="s">
        <v>626</v>
      </c>
      <c r="D15" t="s">
        <v>450</v>
      </c>
      <c r="E15" t="s">
        <v>1634</v>
      </c>
      <c r="F15" t="s">
        <v>1646</v>
      </c>
      <c r="G15" t="s">
        <v>1647</v>
      </c>
      <c r="H15" t="s">
        <v>415</v>
      </c>
      <c r="I15" t="s">
        <v>19</v>
      </c>
    </row>
    <row r="16" spans="1:9" x14ac:dyDescent="0.25">
      <c r="A16" t="s">
        <v>329</v>
      </c>
      <c r="B16">
        <v>1511</v>
      </c>
      <c r="C16" t="s">
        <v>627</v>
      </c>
      <c r="D16" t="s">
        <v>450</v>
      </c>
      <c r="F16" t="s">
        <v>1648</v>
      </c>
      <c r="G16" t="s">
        <v>1649</v>
      </c>
      <c r="H16" t="s">
        <v>415</v>
      </c>
      <c r="I16" t="s">
        <v>19</v>
      </c>
    </row>
    <row r="17" spans="1:9" hidden="1" x14ac:dyDescent="0.25">
      <c r="A17" t="s">
        <v>329</v>
      </c>
      <c r="B17">
        <v>1544</v>
      </c>
      <c r="C17" t="s">
        <v>1534</v>
      </c>
      <c r="D17" t="s">
        <v>450</v>
      </c>
      <c r="E17" t="s">
        <v>1629</v>
      </c>
      <c r="F17" t="s">
        <v>1648</v>
      </c>
      <c r="G17" t="s">
        <v>1649</v>
      </c>
      <c r="H17" t="s">
        <v>415</v>
      </c>
      <c r="I17" t="s">
        <v>181</v>
      </c>
    </row>
    <row r="18" spans="1:9" x14ac:dyDescent="0.25">
      <c r="A18" t="s">
        <v>331</v>
      </c>
      <c r="B18">
        <v>1471</v>
      </c>
      <c r="C18" t="s">
        <v>1052</v>
      </c>
      <c r="D18" t="s">
        <v>325</v>
      </c>
      <c r="E18" t="s">
        <v>810</v>
      </c>
      <c r="F18" t="s">
        <v>1650</v>
      </c>
      <c r="G18" t="s">
        <v>1651</v>
      </c>
      <c r="H18" t="s">
        <v>415</v>
      </c>
      <c r="I18" t="s">
        <v>19</v>
      </c>
    </row>
    <row r="19" spans="1:9" hidden="1" x14ac:dyDescent="0.25">
      <c r="A19" t="s">
        <v>320</v>
      </c>
      <c r="B19">
        <v>662</v>
      </c>
      <c r="C19" t="s">
        <v>1652</v>
      </c>
      <c r="D19" t="s">
        <v>1653</v>
      </c>
      <c r="E19" t="s">
        <v>1629</v>
      </c>
      <c r="F19" t="s">
        <v>1630</v>
      </c>
      <c r="G19" t="s">
        <v>1654</v>
      </c>
      <c r="H19" t="s">
        <v>415</v>
      </c>
      <c r="I19" t="s">
        <v>181</v>
      </c>
    </row>
    <row r="20" spans="1:9" hidden="1" x14ac:dyDescent="0.25">
      <c r="A20" t="s">
        <v>320</v>
      </c>
      <c r="B20">
        <v>666</v>
      </c>
      <c r="C20" t="s">
        <v>1655</v>
      </c>
      <c r="D20" t="s">
        <v>1653</v>
      </c>
      <c r="E20" t="s">
        <v>1629</v>
      </c>
      <c r="F20" t="s">
        <v>1656</v>
      </c>
      <c r="G20" t="s">
        <v>1654</v>
      </c>
      <c r="H20" t="s">
        <v>415</v>
      </c>
      <c r="I20" t="s">
        <v>181</v>
      </c>
    </row>
    <row r="21" spans="1:9" hidden="1" x14ac:dyDescent="0.25">
      <c r="A21" t="s">
        <v>320</v>
      </c>
      <c r="B21">
        <v>676</v>
      </c>
      <c r="C21" t="s">
        <v>1657</v>
      </c>
      <c r="D21" t="s">
        <v>1653</v>
      </c>
      <c r="E21" t="s">
        <v>1629</v>
      </c>
      <c r="F21" t="s">
        <v>1658</v>
      </c>
      <c r="G21" t="s">
        <v>1659</v>
      </c>
      <c r="H21" t="s">
        <v>415</v>
      </c>
      <c r="I21" t="s">
        <v>181</v>
      </c>
    </row>
    <row r="22" spans="1:9" hidden="1" x14ac:dyDescent="0.25">
      <c r="A22" t="s">
        <v>320</v>
      </c>
      <c r="B22">
        <v>677</v>
      </c>
      <c r="C22" t="s">
        <v>1660</v>
      </c>
      <c r="D22" t="s">
        <v>1653</v>
      </c>
      <c r="E22" t="s">
        <v>1629</v>
      </c>
      <c r="F22" t="s">
        <v>1656</v>
      </c>
      <c r="G22" t="s">
        <v>1654</v>
      </c>
      <c r="H22" t="s">
        <v>415</v>
      </c>
      <c r="I22" t="s">
        <v>181</v>
      </c>
    </row>
    <row r="23" spans="1:9" hidden="1" x14ac:dyDescent="0.25">
      <c r="A23" t="s">
        <v>320</v>
      </c>
      <c r="B23">
        <v>680</v>
      </c>
      <c r="C23" t="s">
        <v>1661</v>
      </c>
      <c r="D23" t="s">
        <v>1653</v>
      </c>
      <c r="E23" t="s">
        <v>1629</v>
      </c>
      <c r="F23" t="s">
        <v>1656</v>
      </c>
      <c r="G23" t="s">
        <v>1654</v>
      </c>
      <c r="H23" t="s">
        <v>415</v>
      </c>
      <c r="I23" t="s">
        <v>181</v>
      </c>
    </row>
    <row r="24" spans="1:9" hidden="1" x14ac:dyDescent="0.25">
      <c r="A24" t="s">
        <v>320</v>
      </c>
      <c r="B24">
        <v>683</v>
      </c>
      <c r="C24" t="s">
        <v>1662</v>
      </c>
      <c r="D24" t="s">
        <v>1653</v>
      </c>
      <c r="E24" t="s">
        <v>1629</v>
      </c>
      <c r="F24" t="s">
        <v>1663</v>
      </c>
      <c r="G24" t="s">
        <v>1664</v>
      </c>
      <c r="H24" t="s">
        <v>415</v>
      </c>
      <c r="I24" t="s">
        <v>181</v>
      </c>
    </row>
    <row r="25" spans="1:9" hidden="1" x14ac:dyDescent="0.25">
      <c r="A25" t="s">
        <v>320</v>
      </c>
      <c r="B25">
        <v>806</v>
      </c>
      <c r="C25" t="s">
        <v>1665</v>
      </c>
      <c r="D25" t="s">
        <v>1653</v>
      </c>
      <c r="E25" t="s">
        <v>1629</v>
      </c>
      <c r="F25" t="s">
        <v>1666</v>
      </c>
      <c r="G25" t="s">
        <v>1659</v>
      </c>
      <c r="H25" t="s">
        <v>415</v>
      </c>
      <c r="I25" t="s">
        <v>181</v>
      </c>
    </row>
    <row r="26" spans="1:9" hidden="1" x14ac:dyDescent="0.25">
      <c r="A26" t="s">
        <v>334</v>
      </c>
      <c r="B26">
        <v>912</v>
      </c>
      <c r="C26" t="s">
        <v>1667</v>
      </c>
      <c r="D26" t="s">
        <v>1653</v>
      </c>
      <c r="E26" t="s">
        <v>1629</v>
      </c>
      <c r="F26" t="s">
        <v>1645</v>
      </c>
      <c r="G26" t="s">
        <v>1668</v>
      </c>
      <c r="H26" t="s">
        <v>415</v>
      </c>
      <c r="I26" t="s">
        <v>181</v>
      </c>
    </row>
    <row r="27" spans="1:9" hidden="1" x14ac:dyDescent="0.25">
      <c r="A27" t="s">
        <v>333</v>
      </c>
      <c r="B27">
        <v>1025</v>
      </c>
      <c r="C27" t="s">
        <v>1669</v>
      </c>
      <c r="D27" t="s">
        <v>1653</v>
      </c>
      <c r="E27" t="s">
        <v>1629</v>
      </c>
      <c r="F27" t="s">
        <v>1670</v>
      </c>
      <c r="G27" t="s">
        <v>1671</v>
      </c>
      <c r="H27" t="s">
        <v>415</v>
      </c>
      <c r="I27" t="s">
        <v>181</v>
      </c>
    </row>
    <row r="28" spans="1:9" hidden="1" x14ac:dyDescent="0.25">
      <c r="A28" t="s">
        <v>329</v>
      </c>
      <c r="B28">
        <v>1454</v>
      </c>
      <c r="C28" t="s">
        <v>1672</v>
      </c>
      <c r="D28" t="s">
        <v>1653</v>
      </c>
      <c r="E28" t="s">
        <v>1629</v>
      </c>
      <c r="F28" t="s">
        <v>1673</v>
      </c>
      <c r="H28" t="s">
        <v>415</v>
      </c>
      <c r="I28" t="s">
        <v>181</v>
      </c>
    </row>
    <row r="29" spans="1:9" hidden="1" x14ac:dyDescent="0.25">
      <c r="A29" t="s">
        <v>324</v>
      </c>
      <c r="B29">
        <v>130</v>
      </c>
      <c r="C29" t="s">
        <v>860</v>
      </c>
      <c r="D29" t="s">
        <v>502</v>
      </c>
      <c r="E29" t="s">
        <v>1629</v>
      </c>
      <c r="F29" t="s">
        <v>1674</v>
      </c>
      <c r="G29" t="s">
        <v>1675</v>
      </c>
      <c r="H29" t="s">
        <v>415</v>
      </c>
      <c r="I29" t="s">
        <v>181</v>
      </c>
    </row>
    <row r="30" spans="1:9" hidden="1" x14ac:dyDescent="0.25">
      <c r="A30" t="s">
        <v>334</v>
      </c>
      <c r="B30">
        <v>146</v>
      </c>
      <c r="C30" t="s">
        <v>501</v>
      </c>
      <c r="D30" t="s">
        <v>502</v>
      </c>
      <c r="E30" t="s">
        <v>1676</v>
      </c>
      <c r="F30" t="s">
        <v>1677</v>
      </c>
      <c r="G30" t="s">
        <v>1678</v>
      </c>
      <c r="H30" t="s">
        <v>415</v>
      </c>
      <c r="I30" t="s">
        <v>181</v>
      </c>
    </row>
    <row r="31" spans="1:9" hidden="1" x14ac:dyDescent="0.25">
      <c r="A31" t="s">
        <v>324</v>
      </c>
      <c r="B31">
        <v>213</v>
      </c>
      <c r="C31" t="s">
        <v>863</v>
      </c>
      <c r="D31" t="s">
        <v>502</v>
      </c>
      <c r="E31" t="s">
        <v>1676</v>
      </c>
      <c r="F31" t="s">
        <v>1679</v>
      </c>
      <c r="G31" t="s">
        <v>1680</v>
      </c>
      <c r="H31" t="s">
        <v>415</v>
      </c>
      <c r="I31" t="s">
        <v>181</v>
      </c>
    </row>
    <row r="32" spans="1:9" x14ac:dyDescent="0.25">
      <c r="A32" t="s">
        <v>329</v>
      </c>
      <c r="B32">
        <v>227</v>
      </c>
      <c r="C32" t="s">
        <v>641</v>
      </c>
      <c r="D32" t="s">
        <v>502</v>
      </c>
      <c r="E32" t="s">
        <v>1681</v>
      </c>
      <c r="F32" t="s">
        <v>1682</v>
      </c>
      <c r="G32" t="s">
        <v>1683</v>
      </c>
      <c r="H32" t="s">
        <v>415</v>
      </c>
      <c r="I32" t="s">
        <v>19</v>
      </c>
    </row>
    <row r="33" spans="1:9" hidden="1" x14ac:dyDescent="0.25">
      <c r="A33" t="s">
        <v>334</v>
      </c>
      <c r="B33">
        <v>294</v>
      </c>
      <c r="C33" t="s">
        <v>507</v>
      </c>
      <c r="D33" t="s">
        <v>502</v>
      </c>
      <c r="G33" t="s">
        <v>1684</v>
      </c>
      <c r="H33" t="s">
        <v>415</v>
      </c>
      <c r="I33" t="s">
        <v>181</v>
      </c>
    </row>
    <row r="34" spans="1:9" hidden="1" x14ac:dyDescent="0.25">
      <c r="A34" t="s">
        <v>318</v>
      </c>
      <c r="B34">
        <v>348</v>
      </c>
      <c r="C34" t="s">
        <v>1537</v>
      </c>
      <c r="D34" t="s">
        <v>502</v>
      </c>
      <c r="E34" t="s">
        <v>1676</v>
      </c>
      <c r="F34" t="s">
        <v>1685</v>
      </c>
      <c r="G34" t="s">
        <v>1686</v>
      </c>
      <c r="H34" t="s">
        <v>415</v>
      </c>
      <c r="I34" t="s">
        <v>181</v>
      </c>
    </row>
    <row r="35" spans="1:9" hidden="1" x14ac:dyDescent="0.25">
      <c r="A35" t="s">
        <v>373</v>
      </c>
      <c r="B35">
        <v>418</v>
      </c>
      <c r="C35" t="s">
        <v>843</v>
      </c>
      <c r="D35" t="s">
        <v>502</v>
      </c>
      <c r="E35" t="s">
        <v>1676</v>
      </c>
      <c r="F35" t="s">
        <v>1687</v>
      </c>
      <c r="G35" t="s">
        <v>1688</v>
      </c>
      <c r="H35" t="s">
        <v>415</v>
      </c>
      <c r="I35" t="s">
        <v>181</v>
      </c>
    </row>
    <row r="36" spans="1:9" hidden="1" x14ac:dyDescent="0.25">
      <c r="A36" t="s">
        <v>373</v>
      </c>
      <c r="B36">
        <v>464</v>
      </c>
      <c r="C36" t="s">
        <v>846</v>
      </c>
      <c r="D36" t="s">
        <v>502</v>
      </c>
      <c r="E36" t="s">
        <v>1676</v>
      </c>
      <c r="F36" t="s">
        <v>1687</v>
      </c>
      <c r="G36" t="s">
        <v>1688</v>
      </c>
      <c r="H36" t="s">
        <v>415</v>
      </c>
      <c r="I36" t="s">
        <v>181</v>
      </c>
    </row>
    <row r="37" spans="1:9" hidden="1" x14ac:dyDescent="0.25">
      <c r="A37" t="s">
        <v>336</v>
      </c>
      <c r="B37">
        <v>469</v>
      </c>
      <c r="C37" t="s">
        <v>729</v>
      </c>
      <c r="D37" t="s">
        <v>502</v>
      </c>
      <c r="E37" t="s">
        <v>1676</v>
      </c>
      <c r="F37" t="s">
        <v>1689</v>
      </c>
      <c r="G37" t="s">
        <v>1690</v>
      </c>
      <c r="H37" t="s">
        <v>415</v>
      </c>
      <c r="I37" t="s">
        <v>181</v>
      </c>
    </row>
    <row r="38" spans="1:9" hidden="1" x14ac:dyDescent="0.25">
      <c r="A38" t="s">
        <v>373</v>
      </c>
      <c r="B38">
        <v>489</v>
      </c>
      <c r="C38" t="s">
        <v>850</v>
      </c>
      <c r="D38" t="s">
        <v>502</v>
      </c>
      <c r="E38" t="s">
        <v>1676</v>
      </c>
      <c r="F38" t="s">
        <v>1687</v>
      </c>
      <c r="G38" t="s">
        <v>1688</v>
      </c>
      <c r="H38" t="s">
        <v>415</v>
      </c>
      <c r="I38" t="s">
        <v>181</v>
      </c>
    </row>
    <row r="39" spans="1:9" x14ac:dyDescent="0.25">
      <c r="A39" t="s">
        <v>331</v>
      </c>
      <c r="B39">
        <v>561</v>
      </c>
      <c r="C39" t="s">
        <v>1044</v>
      </c>
      <c r="D39" t="s">
        <v>502</v>
      </c>
      <c r="E39" t="s">
        <v>1691</v>
      </c>
      <c r="F39" t="s">
        <v>1692</v>
      </c>
      <c r="G39" t="s">
        <v>1651</v>
      </c>
      <c r="H39" t="s">
        <v>415</v>
      </c>
      <c r="I39" t="s">
        <v>19</v>
      </c>
    </row>
    <row r="40" spans="1:9" x14ac:dyDescent="0.25">
      <c r="A40" t="s">
        <v>331</v>
      </c>
      <c r="B40">
        <v>564</v>
      </c>
      <c r="C40" t="s">
        <v>1022</v>
      </c>
      <c r="D40" t="s">
        <v>502</v>
      </c>
      <c r="E40" t="s">
        <v>1681</v>
      </c>
      <c r="F40" t="s">
        <v>1692</v>
      </c>
      <c r="G40" t="s">
        <v>1651</v>
      </c>
      <c r="H40" t="s">
        <v>415</v>
      </c>
      <c r="I40" t="s">
        <v>19</v>
      </c>
    </row>
    <row r="41" spans="1:9" hidden="1" x14ac:dyDescent="0.25">
      <c r="A41" t="s">
        <v>333</v>
      </c>
      <c r="B41">
        <v>1496</v>
      </c>
      <c r="C41" t="s">
        <v>581</v>
      </c>
      <c r="D41" t="s">
        <v>502</v>
      </c>
      <c r="E41" t="s">
        <v>1676</v>
      </c>
      <c r="F41" t="s">
        <v>1693</v>
      </c>
      <c r="G41" t="s">
        <v>1694</v>
      </c>
      <c r="H41" t="s">
        <v>415</v>
      </c>
      <c r="I41" t="s">
        <v>181</v>
      </c>
    </row>
    <row r="42" spans="1:9" hidden="1" x14ac:dyDescent="0.25">
      <c r="A42" t="s">
        <v>373</v>
      </c>
      <c r="B42">
        <v>1506</v>
      </c>
      <c r="C42" t="s">
        <v>1618</v>
      </c>
      <c r="D42" t="s">
        <v>502</v>
      </c>
      <c r="E42" t="s">
        <v>1695</v>
      </c>
      <c r="F42" t="s">
        <v>1696</v>
      </c>
      <c r="G42" t="s">
        <v>1697</v>
      </c>
      <c r="H42" t="s">
        <v>415</v>
      </c>
      <c r="I42" t="s">
        <v>181</v>
      </c>
    </row>
    <row r="43" spans="1:9" hidden="1" x14ac:dyDescent="0.25">
      <c r="A43" t="s">
        <v>320</v>
      </c>
      <c r="B43">
        <v>17</v>
      </c>
      <c r="C43" t="s">
        <v>1024</v>
      </c>
      <c r="D43" t="s">
        <v>316</v>
      </c>
      <c r="E43" t="s">
        <v>1634</v>
      </c>
      <c r="F43" t="s">
        <v>1698</v>
      </c>
      <c r="G43" t="s">
        <v>1699</v>
      </c>
      <c r="H43" t="s">
        <v>415</v>
      </c>
      <c r="I43" t="s">
        <v>181</v>
      </c>
    </row>
    <row r="44" spans="1:9" hidden="1" x14ac:dyDescent="0.25">
      <c r="A44" t="s">
        <v>373</v>
      </c>
      <c r="B44">
        <v>19</v>
      </c>
      <c r="C44" t="s">
        <v>818</v>
      </c>
      <c r="D44" t="s">
        <v>316</v>
      </c>
      <c r="E44" t="s">
        <v>1634</v>
      </c>
      <c r="F44" t="s">
        <v>1687</v>
      </c>
      <c r="G44" t="s">
        <v>1700</v>
      </c>
      <c r="H44" t="s">
        <v>415</v>
      </c>
      <c r="I44" t="s">
        <v>181</v>
      </c>
    </row>
    <row r="45" spans="1:9" hidden="1" x14ac:dyDescent="0.25">
      <c r="A45" t="s">
        <v>320</v>
      </c>
      <c r="B45">
        <v>48</v>
      </c>
      <c r="C45" t="s">
        <v>523</v>
      </c>
      <c r="D45" t="s">
        <v>316</v>
      </c>
      <c r="E45" t="s">
        <v>1634</v>
      </c>
      <c r="F45" t="s">
        <v>1701</v>
      </c>
      <c r="G45" t="s">
        <v>1699</v>
      </c>
      <c r="H45" t="s">
        <v>415</v>
      </c>
      <c r="I45" t="s">
        <v>181</v>
      </c>
    </row>
    <row r="46" spans="1:9" hidden="1" x14ac:dyDescent="0.25">
      <c r="A46" t="s">
        <v>320</v>
      </c>
      <c r="B46">
        <v>49</v>
      </c>
      <c r="C46" t="s">
        <v>524</v>
      </c>
      <c r="D46" t="s">
        <v>316</v>
      </c>
      <c r="E46" t="s">
        <v>1634</v>
      </c>
      <c r="F46" t="s">
        <v>1698</v>
      </c>
      <c r="G46" t="s">
        <v>1699</v>
      </c>
      <c r="H46" t="s">
        <v>415</v>
      </c>
      <c r="I46" t="s">
        <v>181</v>
      </c>
    </row>
    <row r="47" spans="1:9" hidden="1" x14ac:dyDescent="0.25">
      <c r="A47" t="s">
        <v>320</v>
      </c>
      <c r="B47">
        <v>63</v>
      </c>
      <c r="C47" t="s">
        <v>1028</v>
      </c>
      <c r="D47" t="s">
        <v>316</v>
      </c>
      <c r="E47" t="s">
        <v>1634</v>
      </c>
      <c r="F47" t="s">
        <v>1698</v>
      </c>
      <c r="G47" t="s">
        <v>1699</v>
      </c>
      <c r="H47" t="s">
        <v>415</v>
      </c>
      <c r="I47" t="s">
        <v>181</v>
      </c>
    </row>
    <row r="48" spans="1:9" hidden="1" x14ac:dyDescent="0.25">
      <c r="A48" t="s">
        <v>373</v>
      </c>
      <c r="B48">
        <v>129</v>
      </c>
      <c r="C48" t="s">
        <v>829</v>
      </c>
      <c r="D48" t="s">
        <v>316</v>
      </c>
      <c r="E48" t="s">
        <v>1634</v>
      </c>
      <c r="F48" t="s">
        <v>1687</v>
      </c>
      <c r="G48" t="s">
        <v>1700</v>
      </c>
      <c r="H48" t="s">
        <v>415</v>
      </c>
      <c r="I48" t="s">
        <v>181</v>
      </c>
    </row>
    <row r="49" spans="1:9" hidden="1" x14ac:dyDescent="0.25">
      <c r="A49" t="s">
        <v>320</v>
      </c>
      <c r="B49">
        <v>131</v>
      </c>
      <c r="C49" t="s">
        <v>528</v>
      </c>
      <c r="D49" t="s">
        <v>316</v>
      </c>
      <c r="E49" t="s">
        <v>1634</v>
      </c>
      <c r="F49" t="s">
        <v>1702</v>
      </c>
      <c r="G49" t="s">
        <v>1699</v>
      </c>
      <c r="H49" t="s">
        <v>415</v>
      </c>
      <c r="I49" t="s">
        <v>181</v>
      </c>
    </row>
    <row r="50" spans="1:9" hidden="1" x14ac:dyDescent="0.25">
      <c r="A50" t="s">
        <v>331</v>
      </c>
      <c r="B50">
        <v>140</v>
      </c>
      <c r="C50" t="s">
        <v>1031</v>
      </c>
      <c r="D50" t="s">
        <v>316</v>
      </c>
      <c r="E50" t="s">
        <v>1634</v>
      </c>
      <c r="F50" t="s">
        <v>1703</v>
      </c>
      <c r="G50" t="s">
        <v>1704</v>
      </c>
      <c r="H50" t="s">
        <v>415</v>
      </c>
      <c r="I50" t="s">
        <v>181</v>
      </c>
    </row>
    <row r="51" spans="1:9" hidden="1" x14ac:dyDescent="0.25">
      <c r="A51" t="s">
        <v>331</v>
      </c>
      <c r="B51">
        <v>141</v>
      </c>
      <c r="C51" t="s">
        <v>1032</v>
      </c>
      <c r="D51" t="s">
        <v>316</v>
      </c>
      <c r="E51" t="s">
        <v>1634</v>
      </c>
      <c r="F51" t="s">
        <v>1703</v>
      </c>
      <c r="G51" t="s">
        <v>1704</v>
      </c>
      <c r="H51" t="s">
        <v>415</v>
      </c>
      <c r="I51" t="s">
        <v>181</v>
      </c>
    </row>
    <row r="52" spans="1:9" hidden="1" x14ac:dyDescent="0.25">
      <c r="A52" t="s">
        <v>331</v>
      </c>
      <c r="B52">
        <v>142</v>
      </c>
      <c r="C52" t="s">
        <v>1037</v>
      </c>
      <c r="D52" t="s">
        <v>316</v>
      </c>
      <c r="E52" t="s">
        <v>1634</v>
      </c>
      <c r="F52" t="s">
        <v>1703</v>
      </c>
      <c r="G52" t="s">
        <v>1704</v>
      </c>
      <c r="H52" t="s">
        <v>415</v>
      </c>
      <c r="I52" t="s">
        <v>181</v>
      </c>
    </row>
    <row r="53" spans="1:9" hidden="1" x14ac:dyDescent="0.25">
      <c r="A53" t="s">
        <v>318</v>
      </c>
      <c r="B53">
        <v>214</v>
      </c>
      <c r="C53" t="s">
        <v>1112</v>
      </c>
      <c r="D53" t="s">
        <v>316</v>
      </c>
      <c r="E53" t="s">
        <v>1634</v>
      </c>
      <c r="F53" t="s">
        <v>1705</v>
      </c>
      <c r="G53" t="s">
        <v>1706</v>
      </c>
      <c r="H53" t="s">
        <v>415</v>
      </c>
      <c r="I53" t="s">
        <v>181</v>
      </c>
    </row>
    <row r="54" spans="1:9" hidden="1" x14ac:dyDescent="0.25">
      <c r="A54" t="s">
        <v>318</v>
      </c>
      <c r="B54">
        <v>239</v>
      </c>
      <c r="C54" t="s">
        <v>1115</v>
      </c>
      <c r="D54" t="s">
        <v>316</v>
      </c>
      <c r="E54" t="s">
        <v>1634</v>
      </c>
      <c r="F54" t="s">
        <v>1705</v>
      </c>
      <c r="G54" t="s">
        <v>1706</v>
      </c>
      <c r="H54" t="s">
        <v>415</v>
      </c>
      <c r="I54" t="s">
        <v>181</v>
      </c>
    </row>
    <row r="55" spans="1:9" hidden="1" x14ac:dyDescent="0.25">
      <c r="A55" t="s">
        <v>318</v>
      </c>
      <c r="B55">
        <v>318</v>
      </c>
      <c r="C55" t="s">
        <v>1118</v>
      </c>
      <c r="D55" t="s">
        <v>316</v>
      </c>
      <c r="E55" t="s">
        <v>1707</v>
      </c>
      <c r="F55" t="s">
        <v>1705</v>
      </c>
      <c r="G55" t="s">
        <v>1706</v>
      </c>
      <c r="H55" t="s">
        <v>415</v>
      </c>
      <c r="I55" t="s">
        <v>181</v>
      </c>
    </row>
    <row r="56" spans="1:9" hidden="1" x14ac:dyDescent="0.25">
      <c r="A56" t="s">
        <v>373</v>
      </c>
      <c r="B56">
        <v>320</v>
      </c>
      <c r="C56" t="s">
        <v>841</v>
      </c>
      <c r="D56" t="s">
        <v>316</v>
      </c>
      <c r="E56" t="s">
        <v>1634</v>
      </c>
      <c r="F56" t="s">
        <v>1687</v>
      </c>
      <c r="G56" t="s">
        <v>1700</v>
      </c>
      <c r="H56" t="s">
        <v>415</v>
      </c>
      <c r="I56" t="s">
        <v>181</v>
      </c>
    </row>
    <row r="57" spans="1:9" hidden="1" x14ac:dyDescent="0.25">
      <c r="A57" t="s">
        <v>318</v>
      </c>
      <c r="B57">
        <v>330</v>
      </c>
      <c r="C57" t="s">
        <v>1125</v>
      </c>
      <c r="D57" t="s">
        <v>316</v>
      </c>
      <c r="E57" t="s">
        <v>1634</v>
      </c>
      <c r="F57" t="s">
        <v>1708</v>
      </c>
      <c r="G57" t="s">
        <v>1706</v>
      </c>
      <c r="H57" t="s">
        <v>415</v>
      </c>
      <c r="I57" t="s">
        <v>181</v>
      </c>
    </row>
    <row r="58" spans="1:9" hidden="1" x14ac:dyDescent="0.25">
      <c r="A58" t="s">
        <v>318</v>
      </c>
      <c r="B58">
        <v>332</v>
      </c>
      <c r="C58" t="s">
        <v>1126</v>
      </c>
      <c r="D58" t="s">
        <v>316</v>
      </c>
      <c r="E58" t="s">
        <v>1634</v>
      </c>
      <c r="F58" t="s">
        <v>1708</v>
      </c>
      <c r="G58" t="s">
        <v>1706</v>
      </c>
      <c r="H58" t="s">
        <v>415</v>
      </c>
      <c r="I58" t="s">
        <v>181</v>
      </c>
    </row>
    <row r="59" spans="1:9" hidden="1" x14ac:dyDescent="0.25">
      <c r="A59" t="s">
        <v>318</v>
      </c>
      <c r="B59">
        <v>333</v>
      </c>
      <c r="C59" t="s">
        <v>1127</v>
      </c>
      <c r="D59" t="s">
        <v>316</v>
      </c>
      <c r="E59" t="s">
        <v>1634</v>
      </c>
      <c r="F59" t="s">
        <v>1708</v>
      </c>
      <c r="G59" t="s">
        <v>1706</v>
      </c>
      <c r="H59" t="s">
        <v>415</v>
      </c>
      <c r="I59" t="s">
        <v>181</v>
      </c>
    </row>
    <row r="60" spans="1:9" hidden="1" x14ac:dyDescent="0.25">
      <c r="A60" t="s">
        <v>318</v>
      </c>
      <c r="B60">
        <v>334</v>
      </c>
      <c r="C60" t="s">
        <v>1129</v>
      </c>
      <c r="D60" t="s">
        <v>316</v>
      </c>
      <c r="E60" t="s">
        <v>1634</v>
      </c>
      <c r="F60" t="s">
        <v>1708</v>
      </c>
      <c r="G60" t="s">
        <v>1706</v>
      </c>
      <c r="H60" t="s">
        <v>415</v>
      </c>
      <c r="I60" t="s">
        <v>181</v>
      </c>
    </row>
    <row r="61" spans="1:9" hidden="1" x14ac:dyDescent="0.25">
      <c r="A61" t="s">
        <v>318</v>
      </c>
      <c r="B61">
        <v>335</v>
      </c>
      <c r="C61" t="s">
        <v>1130</v>
      </c>
      <c r="D61" t="s">
        <v>316</v>
      </c>
      <c r="E61" t="s">
        <v>1634</v>
      </c>
      <c r="F61" t="s">
        <v>1708</v>
      </c>
      <c r="G61" t="s">
        <v>1706</v>
      </c>
      <c r="H61" t="s">
        <v>415</v>
      </c>
      <c r="I61" t="s">
        <v>181</v>
      </c>
    </row>
    <row r="62" spans="1:9" hidden="1" x14ac:dyDescent="0.25">
      <c r="A62" t="s">
        <v>318</v>
      </c>
      <c r="B62">
        <v>337</v>
      </c>
      <c r="C62" t="s">
        <v>1132</v>
      </c>
      <c r="D62" t="s">
        <v>316</v>
      </c>
      <c r="E62" t="s">
        <v>1634</v>
      </c>
      <c r="F62" t="s">
        <v>1708</v>
      </c>
      <c r="G62" t="s">
        <v>1706</v>
      </c>
      <c r="H62" t="s">
        <v>415</v>
      </c>
      <c r="I62" t="s">
        <v>181</v>
      </c>
    </row>
    <row r="63" spans="1:9" hidden="1" x14ac:dyDescent="0.25">
      <c r="A63" t="s">
        <v>318</v>
      </c>
      <c r="B63">
        <v>338</v>
      </c>
      <c r="C63" t="s">
        <v>1133</v>
      </c>
      <c r="D63" t="s">
        <v>316</v>
      </c>
      <c r="E63" t="s">
        <v>1634</v>
      </c>
      <c r="F63" t="s">
        <v>1708</v>
      </c>
      <c r="G63" t="s">
        <v>1706</v>
      </c>
      <c r="H63" t="s">
        <v>415</v>
      </c>
      <c r="I63" t="s">
        <v>181</v>
      </c>
    </row>
    <row r="64" spans="1:9" hidden="1" x14ac:dyDescent="0.25">
      <c r="A64" t="s">
        <v>318</v>
      </c>
      <c r="B64">
        <v>339</v>
      </c>
      <c r="C64" t="s">
        <v>1134</v>
      </c>
      <c r="D64" t="s">
        <v>316</v>
      </c>
      <c r="E64" t="s">
        <v>1634</v>
      </c>
      <c r="F64" t="s">
        <v>1708</v>
      </c>
      <c r="G64" t="s">
        <v>1706</v>
      </c>
      <c r="H64" t="s">
        <v>415</v>
      </c>
      <c r="I64" t="s">
        <v>181</v>
      </c>
    </row>
    <row r="65" spans="1:9" hidden="1" x14ac:dyDescent="0.25">
      <c r="A65" t="s">
        <v>320</v>
      </c>
      <c r="B65">
        <v>440</v>
      </c>
      <c r="C65" t="s">
        <v>1611</v>
      </c>
      <c r="D65" t="s">
        <v>316</v>
      </c>
      <c r="E65" t="s">
        <v>1707</v>
      </c>
      <c r="F65" t="s">
        <v>1709</v>
      </c>
      <c r="G65" t="s">
        <v>1699</v>
      </c>
      <c r="H65" t="s">
        <v>415</v>
      </c>
      <c r="I65" t="s">
        <v>181</v>
      </c>
    </row>
    <row r="66" spans="1:9" hidden="1" x14ac:dyDescent="0.25">
      <c r="A66" t="s">
        <v>373</v>
      </c>
      <c r="B66">
        <v>483</v>
      </c>
      <c r="C66" t="s">
        <v>849</v>
      </c>
      <c r="D66" t="s">
        <v>316</v>
      </c>
      <c r="E66" t="s">
        <v>1634</v>
      </c>
      <c r="F66" t="s">
        <v>1710</v>
      </c>
      <c r="G66" t="s">
        <v>1700</v>
      </c>
      <c r="H66" t="s">
        <v>415</v>
      </c>
      <c r="I66" t="s">
        <v>181</v>
      </c>
    </row>
    <row r="67" spans="1:9" hidden="1" x14ac:dyDescent="0.25">
      <c r="A67" t="s">
        <v>318</v>
      </c>
      <c r="B67">
        <v>498</v>
      </c>
      <c r="C67" t="s">
        <v>1151</v>
      </c>
      <c r="D67" t="s">
        <v>316</v>
      </c>
      <c r="E67" t="s">
        <v>1634</v>
      </c>
      <c r="F67" t="s">
        <v>1708</v>
      </c>
      <c r="G67" t="s">
        <v>1706</v>
      </c>
      <c r="H67" t="s">
        <v>415</v>
      </c>
      <c r="I67" t="s">
        <v>181</v>
      </c>
    </row>
    <row r="68" spans="1:9" hidden="1" x14ac:dyDescent="0.25">
      <c r="A68" t="s">
        <v>320</v>
      </c>
      <c r="B68">
        <v>908</v>
      </c>
      <c r="C68" t="s">
        <v>521</v>
      </c>
      <c r="D68" t="s">
        <v>316</v>
      </c>
      <c r="E68" t="s">
        <v>1634</v>
      </c>
      <c r="F68" t="s">
        <v>1711</v>
      </c>
      <c r="G68" t="s">
        <v>1654</v>
      </c>
      <c r="H68" t="s">
        <v>415</v>
      </c>
      <c r="I68" t="s">
        <v>181</v>
      </c>
    </row>
    <row r="69" spans="1:9" hidden="1" x14ac:dyDescent="0.25">
      <c r="A69" t="s">
        <v>320</v>
      </c>
      <c r="B69">
        <v>909</v>
      </c>
      <c r="C69" t="s">
        <v>518</v>
      </c>
      <c r="D69" t="s">
        <v>316</v>
      </c>
      <c r="E69" t="s">
        <v>1634</v>
      </c>
      <c r="F69" t="s">
        <v>1711</v>
      </c>
      <c r="G69" t="s">
        <v>1654</v>
      </c>
      <c r="H69" t="s">
        <v>415</v>
      </c>
      <c r="I69" t="s">
        <v>181</v>
      </c>
    </row>
    <row r="70" spans="1:9" hidden="1" x14ac:dyDescent="0.25">
      <c r="A70" t="s">
        <v>311</v>
      </c>
      <c r="B70">
        <v>1129</v>
      </c>
      <c r="C70" t="s">
        <v>903</v>
      </c>
      <c r="D70" t="s">
        <v>316</v>
      </c>
      <c r="E70" t="s">
        <v>1634</v>
      </c>
      <c r="F70" t="s">
        <v>1712</v>
      </c>
      <c r="G70" t="s">
        <v>1713</v>
      </c>
      <c r="H70" t="s">
        <v>415</v>
      </c>
      <c r="I70" t="s">
        <v>181</v>
      </c>
    </row>
    <row r="71" spans="1:9" hidden="1" x14ac:dyDescent="0.25">
      <c r="A71" t="s">
        <v>311</v>
      </c>
      <c r="B71">
        <v>1162</v>
      </c>
      <c r="C71" t="s">
        <v>895</v>
      </c>
      <c r="D71" t="s">
        <v>316</v>
      </c>
      <c r="E71" t="s">
        <v>1634</v>
      </c>
      <c r="F71" t="s">
        <v>1714</v>
      </c>
      <c r="G71" t="s">
        <v>1715</v>
      </c>
      <c r="H71" t="s">
        <v>415</v>
      </c>
      <c r="I71" t="s">
        <v>181</v>
      </c>
    </row>
    <row r="72" spans="1:9" hidden="1" x14ac:dyDescent="0.25">
      <c r="A72" t="s">
        <v>331</v>
      </c>
      <c r="B72">
        <v>1178</v>
      </c>
      <c r="C72" t="s">
        <v>1619</v>
      </c>
      <c r="D72" t="s">
        <v>316</v>
      </c>
      <c r="E72" t="s">
        <v>1634</v>
      </c>
      <c r="F72" t="s">
        <v>1703</v>
      </c>
      <c r="G72" t="s">
        <v>1704</v>
      </c>
      <c r="H72" t="s">
        <v>415</v>
      </c>
      <c r="I72" t="s">
        <v>181</v>
      </c>
    </row>
    <row r="73" spans="1:9" hidden="1" x14ac:dyDescent="0.25">
      <c r="A73" t="s">
        <v>331</v>
      </c>
      <c r="B73">
        <v>1377</v>
      </c>
      <c r="C73" t="s">
        <v>1040</v>
      </c>
      <c r="D73" t="s">
        <v>316</v>
      </c>
      <c r="E73" t="s">
        <v>1634</v>
      </c>
      <c r="F73" t="s">
        <v>1716</v>
      </c>
      <c r="G73" t="s">
        <v>1717</v>
      </c>
      <c r="H73" t="s">
        <v>415</v>
      </c>
      <c r="I73" t="s">
        <v>181</v>
      </c>
    </row>
    <row r="74" spans="1:9" x14ac:dyDescent="0.25">
      <c r="A74" t="s">
        <v>324</v>
      </c>
      <c r="B74">
        <v>1424</v>
      </c>
      <c r="C74" t="s">
        <v>1718</v>
      </c>
      <c r="D74" t="s">
        <v>316</v>
      </c>
      <c r="E74" t="s">
        <v>1634</v>
      </c>
      <c r="F74" t="s">
        <v>1719</v>
      </c>
      <c r="G74" t="s">
        <v>1720</v>
      </c>
      <c r="H74" t="s">
        <v>415</v>
      </c>
      <c r="I74" t="s">
        <v>19</v>
      </c>
    </row>
    <row r="75" spans="1:9" hidden="1" x14ac:dyDescent="0.25">
      <c r="A75" t="s">
        <v>335</v>
      </c>
      <c r="B75">
        <v>1442</v>
      </c>
      <c r="C75" t="s">
        <v>746</v>
      </c>
      <c r="D75" t="s">
        <v>316</v>
      </c>
      <c r="E75" t="s">
        <v>1681</v>
      </c>
      <c r="F75" t="s">
        <v>1721</v>
      </c>
      <c r="G75" t="s">
        <v>1722</v>
      </c>
      <c r="H75" t="s">
        <v>415</v>
      </c>
      <c r="I75" t="s">
        <v>181</v>
      </c>
    </row>
    <row r="76" spans="1:9" hidden="1" x14ac:dyDescent="0.25">
      <c r="A76" t="s">
        <v>335</v>
      </c>
      <c r="B76">
        <v>1443</v>
      </c>
      <c r="C76" t="s">
        <v>747</v>
      </c>
      <c r="D76" t="s">
        <v>316</v>
      </c>
      <c r="E76" t="s">
        <v>1681</v>
      </c>
      <c r="F76" t="s">
        <v>1721</v>
      </c>
      <c r="G76" t="s">
        <v>1722</v>
      </c>
      <c r="H76" t="s">
        <v>415</v>
      </c>
      <c r="I76" t="s">
        <v>181</v>
      </c>
    </row>
    <row r="77" spans="1:9" hidden="1" x14ac:dyDescent="0.25">
      <c r="A77" t="s">
        <v>335</v>
      </c>
      <c r="B77">
        <v>1463</v>
      </c>
      <c r="C77" t="s">
        <v>777</v>
      </c>
      <c r="D77" t="s">
        <v>316</v>
      </c>
      <c r="E77" t="s">
        <v>810</v>
      </c>
      <c r="F77" t="s">
        <v>1721</v>
      </c>
      <c r="G77" t="s">
        <v>1722</v>
      </c>
      <c r="H77" t="s">
        <v>415</v>
      </c>
      <c r="I77" t="s">
        <v>181</v>
      </c>
    </row>
    <row r="78" spans="1:9" hidden="1" x14ac:dyDescent="0.25">
      <c r="A78" t="s">
        <v>335</v>
      </c>
      <c r="B78">
        <v>1464</v>
      </c>
      <c r="C78" t="s">
        <v>741</v>
      </c>
      <c r="D78" t="s">
        <v>316</v>
      </c>
      <c r="E78" t="s">
        <v>1681</v>
      </c>
      <c r="F78" t="s">
        <v>1721</v>
      </c>
      <c r="G78" t="s">
        <v>1722</v>
      </c>
      <c r="H78" t="s">
        <v>415</v>
      </c>
      <c r="I78" t="s">
        <v>181</v>
      </c>
    </row>
    <row r="79" spans="1:9" hidden="1" x14ac:dyDescent="0.25">
      <c r="A79" t="s">
        <v>335</v>
      </c>
      <c r="B79">
        <v>1466</v>
      </c>
      <c r="C79" t="s">
        <v>778</v>
      </c>
      <c r="D79" t="s">
        <v>316</v>
      </c>
      <c r="E79" t="s">
        <v>810</v>
      </c>
      <c r="F79" t="s">
        <v>1721</v>
      </c>
      <c r="G79" t="s">
        <v>1722</v>
      </c>
      <c r="H79" t="s">
        <v>415</v>
      </c>
      <c r="I79" t="s">
        <v>181</v>
      </c>
    </row>
    <row r="80" spans="1:9" x14ac:dyDescent="0.25">
      <c r="A80" t="s">
        <v>311</v>
      </c>
      <c r="B80">
        <v>1500</v>
      </c>
      <c r="C80" t="s">
        <v>921</v>
      </c>
      <c r="D80" t="s">
        <v>316</v>
      </c>
      <c r="F80" t="s">
        <v>1712</v>
      </c>
      <c r="G80" t="s">
        <v>1713</v>
      </c>
      <c r="H80" t="s">
        <v>415</v>
      </c>
      <c r="I80" t="s">
        <v>19</v>
      </c>
    </row>
    <row r="81" spans="1:9" x14ac:dyDescent="0.25">
      <c r="A81" t="s">
        <v>311</v>
      </c>
      <c r="B81">
        <v>1504</v>
      </c>
      <c r="C81" t="s">
        <v>922</v>
      </c>
      <c r="D81" t="s">
        <v>316</v>
      </c>
      <c r="F81" t="s">
        <v>1712</v>
      </c>
      <c r="G81" t="s">
        <v>1713</v>
      </c>
      <c r="H81" t="s">
        <v>415</v>
      </c>
      <c r="I81" t="s">
        <v>19</v>
      </c>
    </row>
    <row r="82" spans="1:9" hidden="1" x14ac:dyDescent="0.25">
      <c r="A82" t="s">
        <v>311</v>
      </c>
      <c r="B82">
        <v>1516</v>
      </c>
      <c r="C82" t="s">
        <v>939</v>
      </c>
      <c r="D82" t="s">
        <v>316</v>
      </c>
      <c r="F82" t="s">
        <v>1712</v>
      </c>
      <c r="G82" t="s">
        <v>1713</v>
      </c>
      <c r="H82" t="s">
        <v>415</v>
      </c>
      <c r="I82" t="s">
        <v>181</v>
      </c>
    </row>
    <row r="83" spans="1:9" hidden="1" x14ac:dyDescent="0.25">
      <c r="A83" t="s">
        <v>311</v>
      </c>
      <c r="B83">
        <v>1530</v>
      </c>
      <c r="C83" t="s">
        <v>898</v>
      </c>
      <c r="D83" t="s">
        <v>316</v>
      </c>
      <c r="E83" t="s">
        <v>810</v>
      </c>
      <c r="F83" t="s">
        <v>1723</v>
      </c>
      <c r="G83" t="s">
        <v>1724</v>
      </c>
      <c r="H83" t="s">
        <v>415</v>
      </c>
      <c r="I83" t="s">
        <v>181</v>
      </c>
    </row>
    <row r="84" spans="1:9" hidden="1" x14ac:dyDescent="0.25">
      <c r="A84" t="s">
        <v>311</v>
      </c>
      <c r="B84">
        <v>1548</v>
      </c>
      <c r="C84" t="s">
        <v>938</v>
      </c>
      <c r="D84" t="s">
        <v>316</v>
      </c>
      <c r="E84" t="s">
        <v>1634</v>
      </c>
      <c r="F84" t="s">
        <v>1725</v>
      </c>
      <c r="G84" t="s">
        <v>1726</v>
      </c>
      <c r="H84" t="s">
        <v>415</v>
      </c>
      <c r="I84" t="s">
        <v>181</v>
      </c>
    </row>
    <row r="85" spans="1:9" hidden="1" x14ac:dyDescent="0.25">
      <c r="A85" t="s">
        <v>311</v>
      </c>
      <c r="B85">
        <v>1549</v>
      </c>
      <c r="C85" t="s">
        <v>937</v>
      </c>
      <c r="D85" t="s">
        <v>316</v>
      </c>
      <c r="E85" t="s">
        <v>1634</v>
      </c>
      <c r="F85" t="s">
        <v>1727</v>
      </c>
      <c r="G85" t="s">
        <v>1726</v>
      </c>
      <c r="H85" t="s">
        <v>415</v>
      </c>
      <c r="I85" t="s">
        <v>181</v>
      </c>
    </row>
    <row r="86" spans="1:9" hidden="1" x14ac:dyDescent="0.25">
      <c r="A86" t="s">
        <v>336</v>
      </c>
      <c r="B86">
        <v>1037</v>
      </c>
      <c r="C86" t="s">
        <v>1617</v>
      </c>
      <c r="D86" t="s">
        <v>323</v>
      </c>
      <c r="E86" t="s">
        <v>810</v>
      </c>
      <c r="F86" t="s">
        <v>1728</v>
      </c>
      <c r="G86" t="s">
        <v>1690</v>
      </c>
      <c r="H86" t="s">
        <v>415</v>
      </c>
      <c r="I86" t="s">
        <v>181</v>
      </c>
    </row>
    <row r="87" spans="1:9" hidden="1" x14ac:dyDescent="0.25">
      <c r="A87" t="s">
        <v>336</v>
      </c>
      <c r="B87">
        <v>1038</v>
      </c>
      <c r="C87" t="s">
        <v>1536</v>
      </c>
      <c r="D87" t="s">
        <v>323</v>
      </c>
      <c r="E87" t="s">
        <v>1676</v>
      </c>
      <c r="F87" t="s">
        <v>1728</v>
      </c>
      <c r="G87" t="s">
        <v>1690</v>
      </c>
      <c r="H87" t="s">
        <v>415</v>
      </c>
      <c r="I87" t="s">
        <v>181</v>
      </c>
    </row>
    <row r="88" spans="1:9" hidden="1" x14ac:dyDescent="0.25">
      <c r="A88" t="s">
        <v>336</v>
      </c>
      <c r="B88">
        <v>1039</v>
      </c>
      <c r="C88" t="s">
        <v>726</v>
      </c>
      <c r="D88" t="s">
        <v>323</v>
      </c>
      <c r="E88" t="s">
        <v>810</v>
      </c>
      <c r="F88" t="s">
        <v>1728</v>
      </c>
      <c r="G88" t="s">
        <v>1690</v>
      </c>
      <c r="H88" t="s">
        <v>415</v>
      </c>
      <c r="I88" t="s">
        <v>181</v>
      </c>
    </row>
    <row r="89" spans="1:9" hidden="1" x14ac:dyDescent="0.25">
      <c r="A89" t="s">
        <v>336</v>
      </c>
      <c r="B89">
        <v>1045</v>
      </c>
      <c r="C89" t="s">
        <v>734</v>
      </c>
      <c r="D89" t="s">
        <v>323</v>
      </c>
      <c r="E89" t="s">
        <v>810</v>
      </c>
      <c r="F89" t="s">
        <v>1729</v>
      </c>
      <c r="G89" t="s">
        <v>1730</v>
      </c>
      <c r="H89" t="s">
        <v>415</v>
      </c>
      <c r="I89" t="s">
        <v>181</v>
      </c>
    </row>
    <row r="90" spans="1:9" hidden="1" x14ac:dyDescent="0.25">
      <c r="A90" t="s">
        <v>335</v>
      </c>
      <c r="B90">
        <v>1513</v>
      </c>
      <c r="C90" t="s">
        <v>780</v>
      </c>
      <c r="D90" t="s">
        <v>323</v>
      </c>
      <c r="E90" t="s">
        <v>1731</v>
      </c>
      <c r="F90" t="s">
        <v>1732</v>
      </c>
      <c r="G90" t="s">
        <v>1733</v>
      </c>
      <c r="H90" t="s">
        <v>415</v>
      </c>
      <c r="I90" t="s">
        <v>181</v>
      </c>
    </row>
    <row r="91" spans="1:9" hidden="1" x14ac:dyDescent="0.25">
      <c r="A91" t="s">
        <v>335</v>
      </c>
      <c r="B91">
        <v>1514</v>
      </c>
      <c r="C91" t="s">
        <v>768</v>
      </c>
      <c r="D91" t="s">
        <v>323</v>
      </c>
      <c r="F91" t="s">
        <v>1732</v>
      </c>
      <c r="G91" t="s">
        <v>1733</v>
      </c>
      <c r="H91" t="s">
        <v>415</v>
      </c>
      <c r="I91" t="s">
        <v>181</v>
      </c>
    </row>
    <row r="92" spans="1:9" hidden="1" x14ac:dyDescent="0.25">
      <c r="A92" t="s">
        <v>335</v>
      </c>
      <c r="B92">
        <v>1515</v>
      </c>
      <c r="C92" t="s">
        <v>769</v>
      </c>
      <c r="D92" t="s">
        <v>323</v>
      </c>
      <c r="E92" t="s">
        <v>1731</v>
      </c>
      <c r="F92" t="s">
        <v>1732</v>
      </c>
      <c r="G92" t="s">
        <v>1733</v>
      </c>
      <c r="H92" t="s">
        <v>415</v>
      </c>
      <c r="I92" t="s">
        <v>181</v>
      </c>
    </row>
    <row r="93" spans="1:9" hidden="1" x14ac:dyDescent="0.25">
      <c r="A93" t="s">
        <v>335</v>
      </c>
      <c r="B93">
        <v>1518</v>
      </c>
      <c r="C93" t="s">
        <v>790</v>
      </c>
      <c r="D93" t="s">
        <v>323</v>
      </c>
      <c r="E93" t="s">
        <v>1731</v>
      </c>
      <c r="F93" t="s">
        <v>1734</v>
      </c>
      <c r="G93" t="s">
        <v>1733</v>
      </c>
      <c r="H93" t="s">
        <v>415</v>
      </c>
      <c r="I93" t="s">
        <v>181</v>
      </c>
    </row>
    <row r="94" spans="1:9" hidden="1" x14ac:dyDescent="0.25">
      <c r="A94" t="s">
        <v>335</v>
      </c>
      <c r="B94">
        <v>1519</v>
      </c>
      <c r="C94" t="s">
        <v>789</v>
      </c>
      <c r="D94" t="s">
        <v>323</v>
      </c>
      <c r="E94" t="s">
        <v>1731</v>
      </c>
      <c r="F94" t="s">
        <v>1732</v>
      </c>
      <c r="G94" t="s">
        <v>1733</v>
      </c>
      <c r="H94" t="s">
        <v>415</v>
      </c>
      <c r="I94" t="s">
        <v>181</v>
      </c>
    </row>
    <row r="95" spans="1:9" hidden="1" x14ac:dyDescent="0.25">
      <c r="A95" t="s">
        <v>335</v>
      </c>
      <c r="B95">
        <v>1520</v>
      </c>
      <c r="C95" t="s">
        <v>793</v>
      </c>
      <c r="D95" t="s">
        <v>323</v>
      </c>
      <c r="E95" t="s">
        <v>1731</v>
      </c>
      <c r="F95" t="s">
        <v>1732</v>
      </c>
      <c r="G95" t="s">
        <v>1733</v>
      </c>
      <c r="H95" t="s">
        <v>415</v>
      </c>
      <c r="I95" t="s">
        <v>181</v>
      </c>
    </row>
    <row r="96" spans="1:9" hidden="1" x14ac:dyDescent="0.25">
      <c r="A96" t="s">
        <v>335</v>
      </c>
      <c r="B96">
        <v>1522</v>
      </c>
      <c r="C96" t="s">
        <v>791</v>
      </c>
      <c r="D96" t="s">
        <v>323</v>
      </c>
      <c r="E96" t="s">
        <v>1731</v>
      </c>
      <c r="G96" t="s">
        <v>1735</v>
      </c>
      <c r="H96" t="s">
        <v>415</v>
      </c>
      <c r="I96" t="s">
        <v>181</v>
      </c>
    </row>
    <row r="97" spans="1:9" hidden="1" x14ac:dyDescent="0.25">
      <c r="A97" t="s">
        <v>335</v>
      </c>
      <c r="B97">
        <v>1523</v>
      </c>
      <c r="C97" t="s">
        <v>792</v>
      </c>
      <c r="D97" t="s">
        <v>323</v>
      </c>
      <c r="E97" t="s">
        <v>1731</v>
      </c>
      <c r="F97" t="s">
        <v>1734</v>
      </c>
      <c r="G97" t="s">
        <v>1733</v>
      </c>
      <c r="H97" t="s">
        <v>415</v>
      </c>
      <c r="I97" t="s">
        <v>181</v>
      </c>
    </row>
  </sheetData>
  <autoFilter ref="A1:I97" xr:uid="{C14BA2B1-3751-4FB7-AC95-DC0B0008EDED}">
    <filterColumn colId="8">
      <filters>
        <filter val="Yes"/>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779"/>
  <sheetViews>
    <sheetView showGridLines="0" workbookViewId="0">
      <selection activeCell="D6" sqref="D6"/>
    </sheetView>
  </sheetViews>
  <sheetFormatPr defaultRowHeight="15" x14ac:dyDescent="0.25"/>
  <cols>
    <col min="1" max="1" width="3.7109375" customWidth="1"/>
    <col min="2" max="2" width="21.7109375" customWidth="1"/>
    <col min="3" max="4" width="16.140625" customWidth="1"/>
    <col min="5" max="5" width="5.42578125" customWidth="1"/>
    <col min="6" max="8" width="12.140625" customWidth="1"/>
    <col min="9" max="9" width="8.5703125" customWidth="1"/>
    <col min="10" max="17" width="2.7109375" customWidth="1"/>
    <col min="18" max="18" width="2.5703125" customWidth="1"/>
    <col min="19" max="23" width="2.7109375" customWidth="1"/>
    <col min="24" max="24" width="4.28515625" customWidth="1"/>
    <col min="25" max="25" width="2.7109375" customWidth="1"/>
    <col min="26" max="26" width="4.28515625" customWidth="1"/>
    <col min="27" max="27" width="4.42578125" customWidth="1"/>
    <col min="28" max="30" width="4.28515625" customWidth="1"/>
    <col min="31" max="31" width="4.42578125" customWidth="1"/>
    <col min="32" max="33" width="4.28515625" customWidth="1"/>
    <col min="34" max="37" width="2.7109375" customWidth="1"/>
    <col min="38" max="38" width="2.5703125" customWidth="1"/>
    <col min="39" max="41" width="2.7109375" customWidth="1"/>
    <col min="42" max="42" width="4.28515625" customWidth="1"/>
    <col min="43" max="46" width="2.7109375" customWidth="1"/>
    <col min="47" max="47" width="4.28515625" customWidth="1"/>
    <col min="48" max="51" width="2.7109375" customWidth="1"/>
    <col min="52" max="53" width="7" customWidth="1"/>
    <col min="54" max="54" width="7.5703125" customWidth="1"/>
  </cols>
  <sheetData>
    <row r="1" spans="1:56" ht="48" customHeight="1" x14ac:dyDescent="0.25">
      <c r="A1" s="337"/>
      <c r="B1" s="337"/>
      <c r="C1" s="337"/>
      <c r="D1" s="215"/>
      <c r="E1" s="338" t="s">
        <v>1181</v>
      </c>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row>
    <row r="2" spans="1:56" ht="14.25" customHeight="1" x14ac:dyDescent="0.25">
      <c r="A2" s="339" t="s">
        <v>1510</v>
      </c>
      <c r="B2" s="339"/>
      <c r="C2" s="339"/>
      <c r="D2" s="216"/>
      <c r="I2" s="339" t="s">
        <v>488</v>
      </c>
      <c r="J2" s="339"/>
      <c r="K2" s="339"/>
      <c r="L2" s="339"/>
      <c r="M2" s="339"/>
      <c r="N2" s="339"/>
      <c r="O2" s="339"/>
      <c r="P2" s="339"/>
      <c r="Q2" s="339"/>
      <c r="R2" s="339"/>
      <c r="S2" s="339"/>
      <c r="T2" s="339"/>
      <c r="U2" s="339"/>
      <c r="V2" s="339"/>
      <c r="W2" s="339"/>
      <c r="X2" s="339"/>
      <c r="Y2" s="339"/>
      <c r="Z2" s="339"/>
      <c r="AA2" s="339"/>
      <c r="AB2" s="339"/>
      <c r="AC2" s="339"/>
      <c r="AD2" s="339"/>
      <c r="AE2" s="339"/>
      <c r="AF2" s="339"/>
      <c r="AP2" s="340" t="s">
        <v>1200</v>
      </c>
      <c r="AQ2" s="340"/>
      <c r="AR2" s="340"/>
      <c r="AS2" s="340"/>
      <c r="AT2" s="340"/>
      <c r="AU2" s="336">
        <v>45550</v>
      </c>
      <c r="AV2" s="336"/>
      <c r="AW2" s="336"/>
      <c r="AX2" s="336"/>
      <c r="AY2" s="336"/>
      <c r="AZ2" s="336"/>
      <c r="BA2" s="336"/>
      <c r="BB2" s="336"/>
    </row>
    <row r="3" spans="1:56" ht="36.75" customHeight="1" x14ac:dyDescent="0.25">
      <c r="A3" s="217" t="s">
        <v>1</v>
      </c>
      <c r="B3" s="218" t="s">
        <v>1</v>
      </c>
      <c r="C3" s="218" t="s">
        <v>1</v>
      </c>
      <c r="D3" s="218"/>
      <c r="E3" s="218" t="s">
        <v>1</v>
      </c>
      <c r="F3" s="218" t="s">
        <v>1</v>
      </c>
      <c r="G3" s="218" t="s">
        <v>1</v>
      </c>
      <c r="H3" s="218" t="s">
        <v>1</v>
      </c>
      <c r="I3" s="218" t="s">
        <v>1</v>
      </c>
      <c r="J3" s="343" t="s">
        <v>1183</v>
      </c>
      <c r="K3" s="343"/>
      <c r="L3" s="343"/>
      <c r="M3" s="344" t="s">
        <v>1511</v>
      </c>
      <c r="N3" s="344"/>
      <c r="O3" s="344"/>
      <c r="P3" s="343" t="s">
        <v>1201</v>
      </c>
      <c r="Q3" s="343"/>
      <c r="R3" s="343"/>
      <c r="S3" s="343"/>
      <c r="T3" s="343"/>
      <c r="U3" s="343"/>
      <c r="V3" s="343"/>
      <c r="W3" s="343"/>
      <c r="X3" s="343"/>
      <c r="Y3" s="343"/>
      <c r="Z3" s="344" t="s">
        <v>1202</v>
      </c>
      <c r="AA3" s="344"/>
      <c r="AB3" s="344"/>
      <c r="AC3" s="344"/>
      <c r="AD3" s="344"/>
      <c r="AE3" s="343" t="s">
        <v>1184</v>
      </c>
      <c r="AF3" s="343"/>
      <c r="AG3" s="343"/>
      <c r="AH3" s="343"/>
      <c r="AI3" s="343"/>
      <c r="AJ3" s="343"/>
      <c r="AK3" s="343"/>
      <c r="AL3" s="343"/>
      <c r="AM3" s="343"/>
      <c r="AN3" s="343"/>
      <c r="AO3" s="343"/>
      <c r="AP3" s="343"/>
      <c r="AQ3" s="343"/>
      <c r="AR3" s="343"/>
      <c r="AS3" s="343"/>
      <c r="AT3" s="343"/>
      <c r="AU3" s="344" t="s">
        <v>1185</v>
      </c>
      <c r="AV3" s="344"/>
      <c r="AW3" s="344"/>
      <c r="AX3" s="344"/>
      <c r="AY3" s="344"/>
      <c r="AZ3" s="343" t="s">
        <v>1203</v>
      </c>
      <c r="BA3" s="343"/>
      <c r="BB3" s="343"/>
    </row>
    <row r="4" spans="1:56" ht="119.25" customHeight="1" x14ac:dyDescent="0.25">
      <c r="A4" s="217" t="s">
        <v>11</v>
      </c>
      <c r="B4" s="219" t="s">
        <v>3</v>
      </c>
      <c r="C4" s="219" t="s">
        <v>424</v>
      </c>
      <c r="D4" s="219" t="s">
        <v>1191</v>
      </c>
      <c r="E4" s="219" t="s">
        <v>300</v>
      </c>
      <c r="F4" s="219" t="s">
        <v>428</v>
      </c>
      <c r="G4" s="219" t="s">
        <v>429</v>
      </c>
      <c r="H4" s="219" t="s">
        <v>430</v>
      </c>
      <c r="I4" s="219" t="s">
        <v>1186</v>
      </c>
      <c r="J4" s="220" t="s">
        <v>1187</v>
      </c>
      <c r="K4" s="220" t="s">
        <v>1188</v>
      </c>
      <c r="L4" s="220" t="s">
        <v>1189</v>
      </c>
      <c r="M4" s="221" t="s">
        <v>1187</v>
      </c>
      <c r="N4" s="221" t="s">
        <v>1188</v>
      </c>
      <c r="O4" s="221" t="s">
        <v>1189</v>
      </c>
      <c r="P4" s="220" t="s">
        <v>1204</v>
      </c>
      <c r="Q4" s="220" t="s">
        <v>1205</v>
      </c>
      <c r="R4" s="220" t="s">
        <v>1206</v>
      </c>
      <c r="S4" s="220" t="s">
        <v>1207</v>
      </c>
      <c r="T4" s="220" t="s">
        <v>1208</v>
      </c>
      <c r="U4" s="220" t="s">
        <v>1209</v>
      </c>
      <c r="V4" s="220" t="s">
        <v>1210</v>
      </c>
      <c r="W4" s="220" t="s">
        <v>1211</v>
      </c>
      <c r="X4" s="220" t="s">
        <v>1212</v>
      </c>
      <c r="Y4" s="220" t="s">
        <v>1213</v>
      </c>
      <c r="Z4" s="221" t="s">
        <v>1214</v>
      </c>
      <c r="AA4" s="221" t="s">
        <v>1215</v>
      </c>
      <c r="AB4" s="221" t="s">
        <v>1216</v>
      </c>
      <c r="AC4" s="221" t="s">
        <v>1217</v>
      </c>
      <c r="AD4" s="221" t="s">
        <v>1218</v>
      </c>
      <c r="AE4" s="220" t="s">
        <v>1219</v>
      </c>
      <c r="AF4" s="220" t="s">
        <v>1212</v>
      </c>
      <c r="AG4" s="220" t="s">
        <v>1220</v>
      </c>
      <c r="AH4" s="220" t="s">
        <v>1221</v>
      </c>
      <c r="AI4" s="220" t="s">
        <v>1222</v>
      </c>
      <c r="AJ4" s="220" t="s">
        <v>1223</v>
      </c>
      <c r="AK4" s="220" t="s">
        <v>1224</v>
      </c>
      <c r="AL4" s="220" t="s">
        <v>1225</v>
      </c>
      <c r="AM4" s="220" t="s">
        <v>1226</v>
      </c>
      <c r="AN4" s="220" t="s">
        <v>1227</v>
      </c>
      <c r="AO4" s="220" t="s">
        <v>1228</v>
      </c>
      <c r="AP4" s="220" t="s">
        <v>1229</v>
      </c>
      <c r="AQ4" s="220" t="s">
        <v>1230</v>
      </c>
      <c r="AR4" s="220" t="s">
        <v>1231</v>
      </c>
      <c r="AS4" s="220" t="s">
        <v>1232</v>
      </c>
      <c r="AT4" s="220" t="s">
        <v>810</v>
      </c>
      <c r="AU4" s="221" t="s">
        <v>8</v>
      </c>
      <c r="AV4" s="221" t="s">
        <v>1233</v>
      </c>
      <c r="AW4" s="221" t="s">
        <v>1234</v>
      </c>
      <c r="AX4" s="221" t="s">
        <v>1235</v>
      </c>
      <c r="AY4" s="221" t="s">
        <v>1236</v>
      </c>
      <c r="AZ4" s="220" t="s">
        <v>1237</v>
      </c>
      <c r="BA4" s="220" t="s">
        <v>1238</v>
      </c>
      <c r="BB4" s="220" t="s">
        <v>1239</v>
      </c>
      <c r="BD4" s="1" t="s">
        <v>301</v>
      </c>
    </row>
    <row r="5" spans="1:56" ht="14.25" customHeight="1" x14ac:dyDescent="0.25">
      <c r="A5" s="367" t="s">
        <v>454</v>
      </c>
      <c r="B5" s="367"/>
      <c r="C5" s="367"/>
      <c r="D5" s="367"/>
      <c r="E5" s="367"/>
      <c r="F5" s="367"/>
      <c r="G5" s="367"/>
      <c r="H5" s="367"/>
      <c r="I5" s="367"/>
      <c r="J5" s="366" t="s">
        <v>1</v>
      </c>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row>
    <row r="6" spans="1:56" ht="18.75" customHeight="1" x14ac:dyDescent="0.25">
      <c r="A6" s="223">
        <v>9</v>
      </c>
      <c r="B6" s="224" t="s">
        <v>953</v>
      </c>
      <c r="C6" s="225" t="s">
        <v>1190</v>
      </c>
      <c r="D6" s="225" t="s">
        <v>1191</v>
      </c>
      <c r="E6" s="225" t="s">
        <v>1086</v>
      </c>
      <c r="F6" s="225" t="s">
        <v>461</v>
      </c>
      <c r="G6" s="225" t="s">
        <v>1</v>
      </c>
      <c r="H6" s="224" t="s">
        <v>1</v>
      </c>
      <c r="I6" s="224" t="s">
        <v>1086</v>
      </c>
      <c r="J6" s="226" t="s">
        <v>33</v>
      </c>
      <c r="K6" s="225" t="s">
        <v>1</v>
      </c>
      <c r="L6" s="225" t="s">
        <v>1</v>
      </c>
      <c r="M6" s="226" t="s">
        <v>33</v>
      </c>
      <c r="N6" s="225" t="s">
        <v>1</v>
      </c>
      <c r="O6" s="225" t="s">
        <v>1</v>
      </c>
      <c r="P6" s="225" t="s">
        <v>1</v>
      </c>
      <c r="Q6" s="225" t="s">
        <v>1</v>
      </c>
      <c r="R6" s="225" t="s">
        <v>1</v>
      </c>
      <c r="S6" s="225" t="s">
        <v>1</v>
      </c>
      <c r="T6" s="225" t="s">
        <v>1</v>
      </c>
      <c r="U6" s="225" t="s">
        <v>1</v>
      </c>
      <c r="V6" s="225" t="s">
        <v>1</v>
      </c>
      <c r="W6" s="225" t="s">
        <v>1</v>
      </c>
      <c r="X6" s="225" t="s">
        <v>1</v>
      </c>
      <c r="Y6" s="225" t="s">
        <v>1</v>
      </c>
      <c r="Z6" s="225" t="s">
        <v>1</v>
      </c>
      <c r="AA6" s="225" t="s">
        <v>1</v>
      </c>
      <c r="AB6" s="225" t="s">
        <v>1</v>
      </c>
      <c r="AC6" s="225" t="s">
        <v>1</v>
      </c>
      <c r="AD6" s="225" t="s">
        <v>1</v>
      </c>
      <c r="AE6" s="225" t="s">
        <v>1</v>
      </c>
      <c r="AF6" s="225" t="s">
        <v>1</v>
      </c>
      <c r="AG6" s="225" t="s">
        <v>1</v>
      </c>
      <c r="AH6" s="225" t="s">
        <v>1</v>
      </c>
      <c r="AI6" s="225" t="s">
        <v>1</v>
      </c>
      <c r="AJ6" s="225" t="s">
        <v>1</v>
      </c>
      <c r="AK6" s="225" t="s">
        <v>1</v>
      </c>
      <c r="AL6" s="225" t="s">
        <v>1</v>
      </c>
      <c r="AM6" s="225" t="s">
        <v>1</v>
      </c>
      <c r="AN6" s="225" t="s">
        <v>1</v>
      </c>
      <c r="AO6" s="225" t="s">
        <v>1</v>
      </c>
      <c r="AP6" s="225" t="s">
        <v>1</v>
      </c>
      <c r="AQ6" s="225" t="s">
        <v>1</v>
      </c>
      <c r="AR6" s="225" t="s">
        <v>1</v>
      </c>
      <c r="AS6" s="225" t="s">
        <v>1</v>
      </c>
      <c r="AT6" s="225" t="s">
        <v>1</v>
      </c>
      <c r="AU6" s="225" t="s">
        <v>1</v>
      </c>
      <c r="AV6" s="232" t="s">
        <v>23</v>
      </c>
      <c r="AW6" s="231" t="s">
        <v>1240</v>
      </c>
      <c r="AX6" s="226">
        <v>1</v>
      </c>
      <c r="AY6" s="226">
        <v>1</v>
      </c>
      <c r="AZ6" s="228">
        <v>0</v>
      </c>
      <c r="BA6" s="236">
        <v>0.13</v>
      </c>
      <c r="BB6" s="234">
        <v>0.01</v>
      </c>
    </row>
    <row r="7" spans="1:56" ht="26.25" customHeight="1" x14ac:dyDescent="0.25">
      <c r="A7" s="223">
        <v>7</v>
      </c>
      <c r="B7" s="224" t="s">
        <v>139</v>
      </c>
      <c r="C7" s="225" t="s">
        <v>1190</v>
      </c>
      <c r="D7" s="225"/>
      <c r="E7" s="225" t="s">
        <v>492</v>
      </c>
      <c r="F7" s="225" t="s">
        <v>530</v>
      </c>
      <c r="G7" s="225" t="s">
        <v>1</v>
      </c>
      <c r="H7" s="224" t="s">
        <v>1</v>
      </c>
      <c r="I7" s="224" t="s">
        <v>492</v>
      </c>
      <c r="J7" s="227" t="s">
        <v>17</v>
      </c>
      <c r="K7" s="232" t="s">
        <v>23</v>
      </c>
      <c r="L7" s="232" t="s">
        <v>23</v>
      </c>
      <c r="M7" s="227" t="s">
        <v>17</v>
      </c>
      <c r="N7" s="232" t="s">
        <v>23</v>
      </c>
      <c r="O7" s="232" t="s">
        <v>23</v>
      </c>
      <c r="P7" s="225" t="s">
        <v>1</v>
      </c>
      <c r="Q7" s="225" t="s">
        <v>1</v>
      </c>
      <c r="R7" s="225" t="s">
        <v>1</v>
      </c>
      <c r="S7" s="225" t="s">
        <v>1</v>
      </c>
      <c r="T7" s="225" t="s">
        <v>1</v>
      </c>
      <c r="U7" s="225" t="s">
        <v>1</v>
      </c>
      <c r="V7" s="225" t="s">
        <v>1</v>
      </c>
      <c r="W7" s="225" t="s">
        <v>1</v>
      </c>
      <c r="X7" s="225" t="s">
        <v>1</v>
      </c>
      <c r="Y7" s="225" t="s">
        <v>1</v>
      </c>
      <c r="Z7" s="232" t="s">
        <v>23</v>
      </c>
      <c r="AA7" s="232" t="s">
        <v>23</v>
      </c>
      <c r="AB7" s="225" t="s">
        <v>1</v>
      </c>
      <c r="AC7" s="225" t="s">
        <v>1</v>
      </c>
      <c r="AD7" s="225" t="s">
        <v>1</v>
      </c>
      <c r="AE7" s="231" t="s">
        <v>20</v>
      </c>
      <c r="AF7" s="231" t="s">
        <v>20</v>
      </c>
      <c r="AG7" s="225" t="s">
        <v>1</v>
      </c>
      <c r="AH7" s="232" t="s">
        <v>23</v>
      </c>
      <c r="AI7" s="225" t="s">
        <v>1</v>
      </c>
      <c r="AJ7" s="225" t="s">
        <v>1</v>
      </c>
      <c r="AK7" s="225" t="s">
        <v>1</v>
      </c>
      <c r="AL7" s="232" t="s">
        <v>23</v>
      </c>
      <c r="AM7" s="225" t="s">
        <v>1</v>
      </c>
      <c r="AN7" s="225" t="s">
        <v>1</v>
      </c>
      <c r="AO7" s="231" t="s">
        <v>20</v>
      </c>
      <c r="AP7" s="232" t="s">
        <v>23</v>
      </c>
      <c r="AQ7" s="225" t="s">
        <v>1</v>
      </c>
      <c r="AR7" s="232" t="s">
        <v>23</v>
      </c>
      <c r="AS7" s="225" t="s">
        <v>1</v>
      </c>
      <c r="AT7" s="225" t="s">
        <v>1</v>
      </c>
      <c r="AU7" s="232" t="s">
        <v>23</v>
      </c>
      <c r="AV7" s="232" t="s">
        <v>23</v>
      </c>
      <c r="AW7" s="231" t="s">
        <v>1240</v>
      </c>
      <c r="AX7" s="227">
        <v>2</v>
      </c>
      <c r="AY7" s="227">
        <v>2</v>
      </c>
      <c r="AZ7" s="228">
        <v>0</v>
      </c>
      <c r="BA7" s="236">
        <v>38</v>
      </c>
      <c r="BB7" s="238">
        <v>3.0000000000000001E-3</v>
      </c>
    </row>
    <row r="8" spans="1:56" ht="18.75" customHeight="1" x14ac:dyDescent="0.25">
      <c r="A8" s="223">
        <v>11</v>
      </c>
      <c r="B8" s="224" t="s">
        <v>139</v>
      </c>
      <c r="C8" s="225" t="s">
        <v>1190</v>
      </c>
      <c r="D8" s="225"/>
      <c r="E8" s="225" t="s">
        <v>571</v>
      </c>
      <c r="F8" s="225" t="s">
        <v>461</v>
      </c>
      <c r="G8" s="225" t="s">
        <v>1</v>
      </c>
      <c r="H8" s="224" t="s">
        <v>1</v>
      </c>
      <c r="I8" s="224" t="s">
        <v>571</v>
      </c>
      <c r="J8" s="227" t="s">
        <v>17</v>
      </c>
      <c r="K8" s="225" t="s">
        <v>1</v>
      </c>
      <c r="L8" s="231" t="s">
        <v>20</v>
      </c>
      <c r="M8" s="226" t="s">
        <v>33</v>
      </c>
      <c r="N8" s="225" t="s">
        <v>1</v>
      </c>
      <c r="O8" s="225" t="s">
        <v>1</v>
      </c>
      <c r="P8" s="225" t="s">
        <v>1</v>
      </c>
      <c r="Q8" s="225" t="s">
        <v>1</v>
      </c>
      <c r="R8" s="225" t="s">
        <v>1</v>
      </c>
      <c r="S8" s="225" t="s">
        <v>1</v>
      </c>
      <c r="T8" s="225" t="s">
        <v>1</v>
      </c>
      <c r="U8" s="225" t="s">
        <v>1</v>
      </c>
      <c r="V8" s="225" t="s">
        <v>1</v>
      </c>
      <c r="W8" s="225" t="s">
        <v>1</v>
      </c>
      <c r="X8" s="225" t="s">
        <v>1</v>
      </c>
      <c r="Y8" s="225" t="s">
        <v>1</v>
      </c>
      <c r="Z8" s="225" t="s">
        <v>1</v>
      </c>
      <c r="AA8" s="225" t="s">
        <v>1</v>
      </c>
      <c r="AB8" s="225" t="s">
        <v>1</v>
      </c>
      <c r="AC8" s="225" t="s">
        <v>1</v>
      </c>
      <c r="AD8" s="225" t="s">
        <v>1</v>
      </c>
      <c r="AE8" s="225" t="s">
        <v>1</v>
      </c>
      <c r="AF8" s="225" t="s">
        <v>1</v>
      </c>
      <c r="AG8" s="225" t="s">
        <v>1</v>
      </c>
      <c r="AH8" s="225" t="s">
        <v>1</v>
      </c>
      <c r="AI8" s="225" t="s">
        <v>1</v>
      </c>
      <c r="AJ8" s="225" t="s">
        <v>1</v>
      </c>
      <c r="AK8" s="225" t="s">
        <v>1</v>
      </c>
      <c r="AL8" s="225" t="s">
        <v>1</v>
      </c>
      <c r="AM8" s="225" t="s">
        <v>1</v>
      </c>
      <c r="AN8" s="225" t="s">
        <v>1</v>
      </c>
      <c r="AO8" s="225" t="s">
        <v>1</v>
      </c>
      <c r="AP8" s="225" t="s">
        <v>1</v>
      </c>
      <c r="AQ8" s="225" t="s">
        <v>1</v>
      </c>
      <c r="AR8" s="231" t="s">
        <v>20</v>
      </c>
      <c r="AS8" s="225" t="s">
        <v>1</v>
      </c>
      <c r="AT8" s="225" t="s">
        <v>1</v>
      </c>
      <c r="AU8" s="225" t="s">
        <v>1</v>
      </c>
      <c r="AV8" s="232" t="s">
        <v>23</v>
      </c>
      <c r="AW8" s="231" t="s">
        <v>1240</v>
      </c>
      <c r="AX8" s="226">
        <v>1</v>
      </c>
      <c r="AY8" s="227">
        <v>2</v>
      </c>
      <c r="AZ8" s="228">
        <v>0</v>
      </c>
      <c r="BA8" s="233">
        <v>0.06</v>
      </c>
      <c r="BB8" s="234">
        <v>0.03</v>
      </c>
    </row>
    <row r="9" spans="1:56" ht="18.75" customHeight="1" x14ac:dyDescent="0.25">
      <c r="A9" s="223">
        <v>8</v>
      </c>
      <c r="B9" s="224" t="s">
        <v>139</v>
      </c>
      <c r="C9" s="225" t="s">
        <v>1190</v>
      </c>
      <c r="D9" s="225"/>
      <c r="E9" s="225" t="s">
        <v>625</v>
      </c>
      <c r="F9" s="225" t="s">
        <v>461</v>
      </c>
      <c r="G9" s="225" t="s">
        <v>1</v>
      </c>
      <c r="H9" s="224" t="s">
        <v>1</v>
      </c>
      <c r="I9" s="224" t="s">
        <v>625</v>
      </c>
      <c r="J9" s="227" t="s">
        <v>17</v>
      </c>
      <c r="K9" s="231" t="s">
        <v>20</v>
      </c>
      <c r="L9" s="232" t="s">
        <v>23</v>
      </c>
      <c r="M9" s="227" t="s">
        <v>17</v>
      </c>
      <c r="N9" s="225" t="s">
        <v>1</v>
      </c>
      <c r="O9" s="232" t="s">
        <v>23</v>
      </c>
      <c r="P9" s="225" t="s">
        <v>1</v>
      </c>
      <c r="Q9" s="225" t="s">
        <v>1</v>
      </c>
      <c r="R9" s="225" t="s">
        <v>1</v>
      </c>
      <c r="S9" s="225" t="s">
        <v>1</v>
      </c>
      <c r="T9" s="225" t="s">
        <v>1</v>
      </c>
      <c r="U9" s="225" t="s">
        <v>1</v>
      </c>
      <c r="V9" s="225" t="s">
        <v>1</v>
      </c>
      <c r="W9" s="225" t="s">
        <v>1</v>
      </c>
      <c r="X9" s="225" t="s">
        <v>1</v>
      </c>
      <c r="Y9" s="225" t="s">
        <v>1</v>
      </c>
      <c r="Z9" s="231" t="s">
        <v>20</v>
      </c>
      <c r="AA9" s="231" t="s">
        <v>20</v>
      </c>
      <c r="AB9" s="225" t="s">
        <v>1</v>
      </c>
      <c r="AC9" s="225" t="s">
        <v>1</v>
      </c>
      <c r="AD9" s="225" t="s">
        <v>1</v>
      </c>
      <c r="AE9" s="230" t="s">
        <v>22</v>
      </c>
      <c r="AF9" s="225" t="s">
        <v>1</v>
      </c>
      <c r="AG9" s="225" t="s">
        <v>1</v>
      </c>
      <c r="AH9" s="232" t="s">
        <v>23</v>
      </c>
      <c r="AI9" s="225" t="s">
        <v>1</v>
      </c>
      <c r="AJ9" s="225" t="s">
        <v>1</v>
      </c>
      <c r="AK9" s="225" t="s">
        <v>1</v>
      </c>
      <c r="AL9" s="225" t="s">
        <v>1</v>
      </c>
      <c r="AM9" s="225" t="s">
        <v>1</v>
      </c>
      <c r="AN9" s="225" t="s">
        <v>1</v>
      </c>
      <c r="AO9" s="225" t="s">
        <v>1</v>
      </c>
      <c r="AP9" s="231" t="s">
        <v>20</v>
      </c>
      <c r="AQ9" s="231" t="s">
        <v>20</v>
      </c>
      <c r="AR9" s="232" t="s">
        <v>23</v>
      </c>
      <c r="AS9" s="225" t="s">
        <v>1</v>
      </c>
      <c r="AT9" s="225" t="s">
        <v>1</v>
      </c>
      <c r="AU9" s="232" t="s">
        <v>23</v>
      </c>
      <c r="AV9" s="232" t="s">
        <v>23</v>
      </c>
      <c r="AW9" s="231" t="s">
        <v>1240</v>
      </c>
      <c r="AX9" s="226">
        <v>1</v>
      </c>
      <c r="AY9" s="227">
        <v>2</v>
      </c>
      <c r="AZ9" s="228">
        <v>0</v>
      </c>
      <c r="BA9" s="233">
        <v>0.72</v>
      </c>
      <c r="BB9" s="238">
        <v>1.9</v>
      </c>
    </row>
    <row r="10" spans="1:56" ht="26.25" customHeight="1" x14ac:dyDescent="0.25">
      <c r="A10" s="223">
        <v>10</v>
      </c>
      <c r="B10" s="224" t="s">
        <v>139</v>
      </c>
      <c r="C10" s="225" t="s">
        <v>1190</v>
      </c>
      <c r="D10" s="225"/>
      <c r="E10" s="225" t="s">
        <v>1021</v>
      </c>
      <c r="F10" s="225" t="s">
        <v>662</v>
      </c>
      <c r="G10" s="225" t="s">
        <v>1</v>
      </c>
      <c r="H10" s="224" t="s">
        <v>1</v>
      </c>
      <c r="I10" s="224" t="s">
        <v>1021</v>
      </c>
      <c r="J10" s="227" t="s">
        <v>17</v>
      </c>
      <c r="K10" s="232" t="s">
        <v>23</v>
      </c>
      <c r="L10" s="232" t="s">
        <v>23</v>
      </c>
      <c r="M10" s="227" t="s">
        <v>17</v>
      </c>
      <c r="N10" s="231" t="s">
        <v>20</v>
      </c>
      <c r="O10" s="232" t="s">
        <v>23</v>
      </c>
      <c r="P10" s="225" t="s">
        <v>1</v>
      </c>
      <c r="Q10" s="225" t="s">
        <v>1</v>
      </c>
      <c r="R10" s="225" t="s">
        <v>1</v>
      </c>
      <c r="S10" s="225" t="s">
        <v>1</v>
      </c>
      <c r="T10" s="225" t="s">
        <v>1</v>
      </c>
      <c r="U10" s="225" t="s">
        <v>1</v>
      </c>
      <c r="V10" s="225" t="s">
        <v>1</v>
      </c>
      <c r="W10" s="225" t="s">
        <v>1</v>
      </c>
      <c r="X10" s="225" t="s">
        <v>1</v>
      </c>
      <c r="Y10" s="225" t="s">
        <v>1</v>
      </c>
      <c r="Z10" s="231" t="s">
        <v>20</v>
      </c>
      <c r="AA10" s="232" t="s">
        <v>23</v>
      </c>
      <c r="AB10" s="225" t="s">
        <v>1</v>
      </c>
      <c r="AC10" s="225" t="s">
        <v>1</v>
      </c>
      <c r="AD10" s="225" t="s">
        <v>1</v>
      </c>
      <c r="AE10" s="230" t="s">
        <v>22</v>
      </c>
      <c r="AF10" s="232" t="s">
        <v>23</v>
      </c>
      <c r="AG10" s="225" t="s">
        <v>1</v>
      </c>
      <c r="AH10" s="225" t="s">
        <v>1</v>
      </c>
      <c r="AI10" s="225" t="s">
        <v>1</v>
      </c>
      <c r="AJ10" s="225" t="s">
        <v>1</v>
      </c>
      <c r="AK10" s="225" t="s">
        <v>1</v>
      </c>
      <c r="AL10" s="232" t="s">
        <v>23</v>
      </c>
      <c r="AM10" s="225" t="s">
        <v>1</v>
      </c>
      <c r="AN10" s="225" t="s">
        <v>1</v>
      </c>
      <c r="AO10" s="225" t="s">
        <v>1</v>
      </c>
      <c r="AP10" s="232" t="s">
        <v>23</v>
      </c>
      <c r="AQ10" s="225" t="s">
        <v>1</v>
      </c>
      <c r="AR10" s="232" t="s">
        <v>23</v>
      </c>
      <c r="AS10" s="225" t="s">
        <v>1</v>
      </c>
      <c r="AT10" s="225" t="s">
        <v>1</v>
      </c>
      <c r="AU10" s="232" t="s">
        <v>23</v>
      </c>
      <c r="AV10" s="232" t="s">
        <v>23</v>
      </c>
      <c r="AW10" s="226" t="s">
        <v>1241</v>
      </c>
      <c r="AX10" s="226">
        <v>1</v>
      </c>
      <c r="AY10" s="226">
        <v>1</v>
      </c>
      <c r="AZ10" s="228">
        <v>0</v>
      </c>
      <c r="BA10" s="233">
        <v>10.9</v>
      </c>
      <c r="BB10" s="238">
        <v>0.56999999999999995</v>
      </c>
    </row>
    <row r="11" spans="1:56" ht="18.75" customHeight="1" x14ac:dyDescent="0.25">
      <c r="A11" s="223">
        <v>486</v>
      </c>
      <c r="B11" s="224" t="s">
        <v>1252</v>
      </c>
      <c r="C11" s="225" t="s">
        <v>1190</v>
      </c>
      <c r="D11" s="225"/>
      <c r="E11" s="225" t="s">
        <v>1021</v>
      </c>
      <c r="F11" s="225" t="s">
        <v>465</v>
      </c>
      <c r="G11" s="225" t="s">
        <v>1</v>
      </c>
      <c r="H11" s="224" t="s">
        <v>1</v>
      </c>
      <c r="I11" s="224" t="s">
        <v>1021</v>
      </c>
      <c r="J11" s="226" t="s">
        <v>33</v>
      </c>
      <c r="K11" s="225" t="s">
        <v>1</v>
      </c>
      <c r="L11" s="230" t="s">
        <v>22</v>
      </c>
      <c r="M11" s="227" t="s">
        <v>17</v>
      </c>
      <c r="N11" s="230" t="s">
        <v>22</v>
      </c>
      <c r="O11" s="232" t="s">
        <v>23</v>
      </c>
      <c r="P11" s="225" t="s">
        <v>1</v>
      </c>
      <c r="Q11" s="225" t="s">
        <v>1</v>
      </c>
      <c r="R11" s="225" t="s">
        <v>1</v>
      </c>
      <c r="S11" s="225" t="s">
        <v>1</v>
      </c>
      <c r="T11" s="225" t="s">
        <v>1</v>
      </c>
      <c r="U11" s="225" t="s">
        <v>1</v>
      </c>
      <c r="V11" s="225" t="s">
        <v>1</v>
      </c>
      <c r="W11" s="225" t="s">
        <v>1</v>
      </c>
      <c r="X11" s="225" t="s">
        <v>1</v>
      </c>
      <c r="Y11" s="225" t="s">
        <v>1</v>
      </c>
      <c r="Z11" s="225" t="s">
        <v>1</v>
      </c>
      <c r="AA11" s="225" t="s">
        <v>1</v>
      </c>
      <c r="AB11" s="225" t="s">
        <v>1</v>
      </c>
      <c r="AC11" s="225" t="s">
        <v>1</v>
      </c>
      <c r="AD11" s="225" t="s">
        <v>1</v>
      </c>
      <c r="AE11" s="225" t="s">
        <v>1</v>
      </c>
      <c r="AF11" s="225" t="s">
        <v>1</v>
      </c>
      <c r="AG11" s="225" t="s">
        <v>1</v>
      </c>
      <c r="AH11" s="225" t="s">
        <v>1</v>
      </c>
      <c r="AI11" s="225" t="s">
        <v>1</v>
      </c>
      <c r="AJ11" s="225" t="s">
        <v>1</v>
      </c>
      <c r="AK11" s="225" t="s">
        <v>1</v>
      </c>
      <c r="AL11" s="225" t="s">
        <v>1</v>
      </c>
      <c r="AM11" s="225" t="s">
        <v>1</v>
      </c>
      <c r="AN11" s="225" t="s">
        <v>1</v>
      </c>
      <c r="AO11" s="225" t="s">
        <v>1</v>
      </c>
      <c r="AP11" s="230" t="s">
        <v>22</v>
      </c>
      <c r="AQ11" s="225" t="s">
        <v>1</v>
      </c>
      <c r="AR11" s="225" t="s">
        <v>1</v>
      </c>
      <c r="AS11" s="225" t="s">
        <v>1</v>
      </c>
      <c r="AT11" s="225" t="s">
        <v>1</v>
      </c>
      <c r="AU11" s="230" t="s">
        <v>22</v>
      </c>
      <c r="AV11" s="231" t="s">
        <v>20</v>
      </c>
      <c r="AW11" s="226" t="s">
        <v>1241</v>
      </c>
      <c r="AX11" s="226">
        <v>1</v>
      </c>
      <c r="AY11" s="227">
        <v>2</v>
      </c>
      <c r="AZ11" s="228">
        <v>0</v>
      </c>
      <c r="BA11" s="233">
        <v>6.4</v>
      </c>
      <c r="BB11" s="234">
        <v>0.06</v>
      </c>
    </row>
    <row r="12" spans="1:56" ht="26.25" customHeight="1" x14ac:dyDescent="0.25">
      <c r="A12" s="223">
        <v>1407</v>
      </c>
      <c r="B12" s="224" t="s">
        <v>1521</v>
      </c>
      <c r="C12" s="225" t="s">
        <v>1190</v>
      </c>
      <c r="D12" s="225"/>
      <c r="E12" s="225" t="s">
        <v>854</v>
      </c>
      <c r="F12" s="225" t="s">
        <v>452</v>
      </c>
      <c r="G12" s="225" t="s">
        <v>856</v>
      </c>
      <c r="H12" s="224" t="s">
        <v>717</v>
      </c>
      <c r="I12" s="224" t="s">
        <v>437</v>
      </c>
      <c r="J12" s="226" t="s">
        <v>33</v>
      </c>
      <c r="K12" s="225" t="s">
        <v>1</v>
      </c>
      <c r="L12" s="225" t="s">
        <v>1</v>
      </c>
      <c r="M12" s="226" t="s">
        <v>33</v>
      </c>
      <c r="N12" s="225" t="s">
        <v>1</v>
      </c>
      <c r="O12" s="225" t="s">
        <v>1</v>
      </c>
      <c r="P12" s="225" t="s">
        <v>1</v>
      </c>
      <c r="Q12" s="225" t="s">
        <v>1</v>
      </c>
      <c r="R12" s="225" t="s">
        <v>1</v>
      </c>
      <c r="S12" s="225" t="s">
        <v>1</v>
      </c>
      <c r="T12" s="225" t="s">
        <v>1</v>
      </c>
      <c r="U12" s="225" t="s">
        <v>1</v>
      </c>
      <c r="V12" s="225" t="s">
        <v>1</v>
      </c>
      <c r="W12" s="225" t="s">
        <v>1</v>
      </c>
      <c r="X12" s="225" t="s">
        <v>1</v>
      </c>
      <c r="Y12" s="225" t="s">
        <v>1</v>
      </c>
      <c r="Z12" s="225" t="s">
        <v>1</v>
      </c>
      <c r="AA12" s="225" t="s">
        <v>1</v>
      </c>
      <c r="AB12" s="225" t="s">
        <v>1</v>
      </c>
      <c r="AC12" s="225" t="s">
        <v>1</v>
      </c>
      <c r="AD12" s="225" t="s">
        <v>1</v>
      </c>
      <c r="AE12" s="225" t="s">
        <v>1</v>
      </c>
      <c r="AF12" s="225" t="s">
        <v>1</v>
      </c>
      <c r="AG12" s="225" t="s">
        <v>1</v>
      </c>
      <c r="AH12" s="225" t="s">
        <v>1</v>
      </c>
      <c r="AI12" s="225" t="s">
        <v>1</v>
      </c>
      <c r="AJ12" s="225" t="s">
        <v>1</v>
      </c>
      <c r="AK12" s="225" t="s">
        <v>1</v>
      </c>
      <c r="AL12" s="225" t="s">
        <v>1</v>
      </c>
      <c r="AM12" s="225" t="s">
        <v>1</v>
      </c>
      <c r="AN12" s="225" t="s">
        <v>1</v>
      </c>
      <c r="AO12" s="225" t="s">
        <v>1</v>
      </c>
      <c r="AP12" s="225" t="s">
        <v>1</v>
      </c>
      <c r="AQ12" s="225" t="s">
        <v>1</v>
      </c>
      <c r="AR12" s="225" t="s">
        <v>1</v>
      </c>
      <c r="AS12" s="225" t="s">
        <v>1</v>
      </c>
      <c r="AT12" s="225" t="s">
        <v>1</v>
      </c>
      <c r="AU12" s="225" t="s">
        <v>1</v>
      </c>
      <c r="AV12" s="231" t="s">
        <v>20</v>
      </c>
      <c r="AW12" s="231" t="s">
        <v>1240</v>
      </c>
      <c r="AX12" s="226">
        <v>1</v>
      </c>
      <c r="AY12" s="235">
        <v>0</v>
      </c>
      <c r="AZ12" s="228">
        <v>0</v>
      </c>
      <c r="BA12" s="233">
        <v>0.01</v>
      </c>
      <c r="BB12" s="229">
        <v>0</v>
      </c>
    </row>
    <row r="13" spans="1:56" ht="18.75" customHeight="1" x14ac:dyDescent="0.25">
      <c r="A13" s="223">
        <v>38</v>
      </c>
      <c r="B13" s="224" t="s">
        <v>1254</v>
      </c>
      <c r="C13" s="225" t="s">
        <v>1190</v>
      </c>
      <c r="D13" s="225"/>
      <c r="E13" s="225" t="s">
        <v>1086</v>
      </c>
      <c r="F13" s="225" t="s">
        <v>452</v>
      </c>
      <c r="G13" s="225" t="s">
        <v>1</v>
      </c>
      <c r="H13" s="224" t="s">
        <v>1</v>
      </c>
      <c r="I13" s="224" t="s">
        <v>1086</v>
      </c>
      <c r="J13" s="226" t="s">
        <v>33</v>
      </c>
      <c r="K13" s="225" t="s">
        <v>1</v>
      </c>
      <c r="L13" s="225" t="s">
        <v>1</v>
      </c>
      <c r="M13" s="226" t="s">
        <v>33</v>
      </c>
      <c r="N13" s="225" t="s">
        <v>1</v>
      </c>
      <c r="O13" s="225" t="s">
        <v>1</v>
      </c>
      <c r="P13" s="225" t="s">
        <v>1</v>
      </c>
      <c r="Q13" s="225" t="s">
        <v>1</v>
      </c>
      <c r="R13" s="225" t="s">
        <v>1</v>
      </c>
      <c r="S13" s="225" t="s">
        <v>1</v>
      </c>
      <c r="T13" s="225" t="s">
        <v>1</v>
      </c>
      <c r="U13" s="225" t="s">
        <v>1</v>
      </c>
      <c r="V13" s="225" t="s">
        <v>1</v>
      </c>
      <c r="W13" s="225" t="s">
        <v>1</v>
      </c>
      <c r="X13" s="225" t="s">
        <v>1</v>
      </c>
      <c r="Y13" s="225" t="s">
        <v>1</v>
      </c>
      <c r="Z13" s="230" t="s">
        <v>22</v>
      </c>
      <c r="AA13" s="225" t="s">
        <v>1</v>
      </c>
      <c r="AB13" s="225" t="s">
        <v>1</v>
      </c>
      <c r="AC13" s="225" t="s">
        <v>1</v>
      </c>
      <c r="AD13" s="225" t="s">
        <v>1</v>
      </c>
      <c r="AE13" s="225" t="s">
        <v>1</v>
      </c>
      <c r="AF13" s="225" t="s">
        <v>1</v>
      </c>
      <c r="AG13" s="225" t="s">
        <v>1</v>
      </c>
      <c r="AH13" s="225" t="s">
        <v>1</v>
      </c>
      <c r="AI13" s="225" t="s">
        <v>1</v>
      </c>
      <c r="AJ13" s="225" t="s">
        <v>1</v>
      </c>
      <c r="AK13" s="225" t="s">
        <v>1</v>
      </c>
      <c r="AL13" s="225" t="s">
        <v>1</v>
      </c>
      <c r="AM13" s="225" t="s">
        <v>1</v>
      </c>
      <c r="AN13" s="225" t="s">
        <v>1</v>
      </c>
      <c r="AO13" s="225" t="s">
        <v>1</v>
      </c>
      <c r="AP13" s="225" t="s">
        <v>1</v>
      </c>
      <c r="AQ13" s="225" t="s">
        <v>1</v>
      </c>
      <c r="AR13" s="225" t="s">
        <v>1</v>
      </c>
      <c r="AS13" s="225" t="s">
        <v>1</v>
      </c>
      <c r="AT13" s="225" t="s">
        <v>1</v>
      </c>
      <c r="AU13" s="230" t="s">
        <v>22</v>
      </c>
      <c r="AV13" s="231" t="s">
        <v>20</v>
      </c>
      <c r="AW13" s="226" t="s">
        <v>1241</v>
      </c>
      <c r="AX13" s="226">
        <v>1</v>
      </c>
      <c r="AY13" s="226">
        <v>1</v>
      </c>
      <c r="AZ13" s="228">
        <v>0</v>
      </c>
      <c r="BA13" s="236">
        <v>7.0000000000000007E-2</v>
      </c>
      <c r="BB13" s="234">
        <v>5.0000000000000001E-3</v>
      </c>
    </row>
    <row r="14" spans="1:56" ht="18.75" customHeight="1" x14ac:dyDescent="0.25">
      <c r="A14" s="223">
        <v>39</v>
      </c>
      <c r="B14" s="224" t="s">
        <v>452</v>
      </c>
      <c r="C14" s="225" t="s">
        <v>1190</v>
      </c>
      <c r="D14" s="225"/>
      <c r="E14" s="225" t="s">
        <v>571</v>
      </c>
      <c r="F14" s="225" t="s">
        <v>452</v>
      </c>
      <c r="G14" s="225" t="s">
        <v>1</v>
      </c>
      <c r="H14" s="224" t="s">
        <v>1</v>
      </c>
      <c r="I14" s="224" t="s">
        <v>571</v>
      </c>
      <c r="J14" s="227" t="s">
        <v>17</v>
      </c>
      <c r="K14" s="225" t="s">
        <v>1</v>
      </c>
      <c r="L14" s="231" t="s">
        <v>20</v>
      </c>
      <c r="M14" s="226" t="s">
        <v>33</v>
      </c>
      <c r="N14" s="225" t="s">
        <v>1</v>
      </c>
      <c r="O14" s="230" t="s">
        <v>22</v>
      </c>
      <c r="P14" s="225" t="s">
        <v>1</v>
      </c>
      <c r="Q14" s="225" t="s">
        <v>1</v>
      </c>
      <c r="R14" s="225" t="s">
        <v>1</v>
      </c>
      <c r="S14" s="225" t="s">
        <v>1</v>
      </c>
      <c r="T14" s="225" t="s">
        <v>1</v>
      </c>
      <c r="U14" s="225" t="s">
        <v>1</v>
      </c>
      <c r="V14" s="225" t="s">
        <v>1</v>
      </c>
      <c r="W14" s="225" t="s">
        <v>1</v>
      </c>
      <c r="X14" s="225" t="s">
        <v>1</v>
      </c>
      <c r="Y14" s="225" t="s">
        <v>1</v>
      </c>
      <c r="Z14" s="225" t="s">
        <v>1</v>
      </c>
      <c r="AA14" s="225" t="s">
        <v>1</v>
      </c>
      <c r="AB14" s="225" t="s">
        <v>1</v>
      </c>
      <c r="AC14" s="225" t="s">
        <v>1</v>
      </c>
      <c r="AD14" s="225" t="s">
        <v>1</v>
      </c>
      <c r="AE14" s="225" t="s">
        <v>1</v>
      </c>
      <c r="AF14" s="225" t="s">
        <v>1</v>
      </c>
      <c r="AG14" s="225" t="s">
        <v>1</v>
      </c>
      <c r="AH14" s="225" t="s">
        <v>1</v>
      </c>
      <c r="AI14" s="225" t="s">
        <v>1</v>
      </c>
      <c r="AJ14" s="225" t="s">
        <v>1</v>
      </c>
      <c r="AK14" s="225" t="s">
        <v>1</v>
      </c>
      <c r="AL14" s="231" t="s">
        <v>20</v>
      </c>
      <c r="AM14" s="225" t="s">
        <v>1</v>
      </c>
      <c r="AN14" s="225" t="s">
        <v>1</v>
      </c>
      <c r="AO14" s="225" t="s">
        <v>1</v>
      </c>
      <c r="AP14" s="225" t="s">
        <v>1</v>
      </c>
      <c r="AQ14" s="225" t="s">
        <v>1</v>
      </c>
      <c r="AR14" s="225" t="s">
        <v>1</v>
      </c>
      <c r="AS14" s="225" t="s">
        <v>1</v>
      </c>
      <c r="AT14" s="225" t="s">
        <v>1</v>
      </c>
      <c r="AU14" s="230" t="s">
        <v>22</v>
      </c>
      <c r="AV14" s="230" t="s">
        <v>22</v>
      </c>
      <c r="AW14" s="226" t="s">
        <v>1241</v>
      </c>
      <c r="AX14" s="226">
        <v>1</v>
      </c>
      <c r="AY14" s="235">
        <v>0</v>
      </c>
      <c r="AZ14" s="233">
        <v>0</v>
      </c>
      <c r="BA14" s="233">
        <v>0</v>
      </c>
      <c r="BB14" s="229">
        <v>0</v>
      </c>
    </row>
    <row r="15" spans="1:56" ht="18.75" customHeight="1" x14ac:dyDescent="0.25">
      <c r="A15" s="223">
        <v>1012</v>
      </c>
      <c r="B15" s="224" t="s">
        <v>208</v>
      </c>
      <c r="C15" s="225" t="s">
        <v>1190</v>
      </c>
      <c r="D15" s="225"/>
      <c r="E15" s="225" t="s">
        <v>1021</v>
      </c>
      <c r="F15" s="225" t="s">
        <v>209</v>
      </c>
      <c r="G15" s="225" t="s">
        <v>1</v>
      </c>
      <c r="H15" s="224" t="s">
        <v>1</v>
      </c>
      <c r="I15" s="224" t="s">
        <v>1021</v>
      </c>
      <c r="J15" s="227" t="s">
        <v>17</v>
      </c>
      <c r="K15" s="230" t="s">
        <v>22</v>
      </c>
      <c r="L15" s="232" t="s">
        <v>23</v>
      </c>
      <c r="M15" s="237" t="s">
        <v>26</v>
      </c>
      <c r="N15" s="231" t="s">
        <v>20</v>
      </c>
      <c r="O15" s="232" t="s">
        <v>23</v>
      </c>
      <c r="P15" s="225" t="s">
        <v>1</v>
      </c>
      <c r="Q15" s="225" t="s">
        <v>1</v>
      </c>
      <c r="R15" s="225" t="s">
        <v>1</v>
      </c>
      <c r="S15" s="225" t="s">
        <v>1</v>
      </c>
      <c r="T15" s="225" t="s">
        <v>1</v>
      </c>
      <c r="U15" s="225" t="s">
        <v>1</v>
      </c>
      <c r="V15" s="225" t="s">
        <v>1</v>
      </c>
      <c r="W15" s="230" t="s">
        <v>22</v>
      </c>
      <c r="X15" s="225" t="s">
        <v>1</v>
      </c>
      <c r="Y15" s="225" t="s">
        <v>1</v>
      </c>
      <c r="Z15" s="230" t="s">
        <v>22</v>
      </c>
      <c r="AA15" s="225" t="s">
        <v>1</v>
      </c>
      <c r="AB15" s="225" t="s">
        <v>1</v>
      </c>
      <c r="AC15" s="225" t="s">
        <v>1</v>
      </c>
      <c r="AD15" s="225" t="s">
        <v>1</v>
      </c>
      <c r="AE15" s="232" t="s">
        <v>23</v>
      </c>
      <c r="AF15" s="232" t="s">
        <v>23</v>
      </c>
      <c r="AG15" s="225" t="s">
        <v>1</v>
      </c>
      <c r="AH15" s="225" t="s">
        <v>1</v>
      </c>
      <c r="AI15" s="225" t="s">
        <v>1</v>
      </c>
      <c r="AJ15" s="225" t="s">
        <v>1</v>
      </c>
      <c r="AK15" s="230" t="s">
        <v>22</v>
      </c>
      <c r="AL15" s="232" t="s">
        <v>23</v>
      </c>
      <c r="AM15" s="225" t="s">
        <v>1</v>
      </c>
      <c r="AN15" s="225" t="s">
        <v>1</v>
      </c>
      <c r="AO15" s="225" t="s">
        <v>1</v>
      </c>
      <c r="AP15" s="232" t="s">
        <v>23</v>
      </c>
      <c r="AQ15" s="225" t="s">
        <v>1</v>
      </c>
      <c r="AR15" s="232" t="s">
        <v>23</v>
      </c>
      <c r="AS15" s="225" t="s">
        <v>1</v>
      </c>
      <c r="AT15" s="225" t="s">
        <v>1</v>
      </c>
      <c r="AU15" s="232" t="s">
        <v>23</v>
      </c>
      <c r="AV15" s="232" t="s">
        <v>23</v>
      </c>
      <c r="AW15" s="226" t="s">
        <v>1241</v>
      </c>
      <c r="AX15" s="226">
        <v>1</v>
      </c>
      <c r="AY15" s="227">
        <v>2</v>
      </c>
      <c r="AZ15" s="228">
        <v>0</v>
      </c>
      <c r="BA15" s="233">
        <v>332.2</v>
      </c>
      <c r="BB15" s="238">
        <v>0.04</v>
      </c>
    </row>
    <row r="16" spans="1:56" ht="18.75" customHeight="1" x14ac:dyDescent="0.25">
      <c r="A16" s="223">
        <v>405</v>
      </c>
      <c r="B16" s="224" t="s">
        <v>210</v>
      </c>
      <c r="C16" s="225" t="s">
        <v>1190</v>
      </c>
      <c r="D16" s="225"/>
      <c r="E16" s="225" t="s">
        <v>492</v>
      </c>
      <c r="F16" s="225" t="s">
        <v>209</v>
      </c>
      <c r="G16" s="225" t="s">
        <v>1</v>
      </c>
      <c r="H16" s="224" t="s">
        <v>1</v>
      </c>
      <c r="I16" s="224" t="s">
        <v>492</v>
      </c>
      <c r="J16" s="237" t="s">
        <v>26</v>
      </c>
      <c r="K16" s="225" t="s">
        <v>1</v>
      </c>
      <c r="L16" s="232" t="s">
        <v>23</v>
      </c>
      <c r="M16" s="227" t="s">
        <v>17</v>
      </c>
      <c r="N16" s="225" t="s">
        <v>1</v>
      </c>
      <c r="O16" s="232" t="s">
        <v>23</v>
      </c>
      <c r="P16" s="225" t="s">
        <v>1</v>
      </c>
      <c r="Q16" s="225" t="s">
        <v>1</v>
      </c>
      <c r="R16" s="225" t="s">
        <v>1</v>
      </c>
      <c r="S16" s="225" t="s">
        <v>1</v>
      </c>
      <c r="T16" s="225" t="s">
        <v>1</v>
      </c>
      <c r="U16" s="231" t="s">
        <v>20</v>
      </c>
      <c r="V16" s="225" t="s">
        <v>1</v>
      </c>
      <c r="W16" s="225" t="s">
        <v>1</v>
      </c>
      <c r="X16" s="225" t="s">
        <v>1</v>
      </c>
      <c r="Y16" s="225" t="s">
        <v>1</v>
      </c>
      <c r="Z16" s="225" t="s">
        <v>1</v>
      </c>
      <c r="AA16" s="225" t="s">
        <v>1</v>
      </c>
      <c r="AB16" s="225" t="s">
        <v>1</v>
      </c>
      <c r="AC16" s="225" t="s">
        <v>1</v>
      </c>
      <c r="AD16" s="225" t="s">
        <v>1</v>
      </c>
      <c r="AE16" s="232" t="s">
        <v>23</v>
      </c>
      <c r="AF16" s="232" t="s">
        <v>23</v>
      </c>
      <c r="AG16" s="225" t="s">
        <v>1</v>
      </c>
      <c r="AH16" s="232" t="s">
        <v>23</v>
      </c>
      <c r="AI16" s="225" t="s">
        <v>1</v>
      </c>
      <c r="AJ16" s="225" t="s">
        <v>1</v>
      </c>
      <c r="AK16" s="225" t="s">
        <v>1</v>
      </c>
      <c r="AL16" s="232" t="s">
        <v>23</v>
      </c>
      <c r="AM16" s="225" t="s">
        <v>1</v>
      </c>
      <c r="AN16" s="225" t="s">
        <v>1</v>
      </c>
      <c r="AO16" s="231" t="s">
        <v>20</v>
      </c>
      <c r="AP16" s="225" t="s">
        <v>1</v>
      </c>
      <c r="AQ16" s="225" t="s">
        <v>1</v>
      </c>
      <c r="AR16" s="230" t="s">
        <v>22</v>
      </c>
      <c r="AS16" s="225" t="s">
        <v>1</v>
      </c>
      <c r="AT16" s="225" t="s">
        <v>1</v>
      </c>
      <c r="AU16" s="225" t="s">
        <v>1</v>
      </c>
      <c r="AV16" s="232" t="s">
        <v>23</v>
      </c>
      <c r="AW16" s="231" t="s">
        <v>1240</v>
      </c>
      <c r="AX16" s="226">
        <v>1</v>
      </c>
      <c r="AY16" s="227">
        <v>2</v>
      </c>
      <c r="AZ16" s="233">
        <v>29.6</v>
      </c>
      <c r="BA16" s="233">
        <v>349.7</v>
      </c>
      <c r="BB16" s="238">
        <v>15.7</v>
      </c>
    </row>
    <row r="17" spans="1:54" ht="18" customHeight="1" x14ac:dyDescent="0.25">
      <c r="A17" s="223">
        <v>443</v>
      </c>
      <c r="B17" s="224" t="s">
        <v>1255</v>
      </c>
      <c r="C17" s="225" t="s">
        <v>1190</v>
      </c>
      <c r="D17" s="225"/>
      <c r="E17" s="225" t="s">
        <v>658</v>
      </c>
      <c r="F17" s="225" t="s">
        <v>452</v>
      </c>
      <c r="G17" s="225" t="s">
        <v>1</v>
      </c>
      <c r="H17" s="224" t="s">
        <v>1</v>
      </c>
      <c r="I17" s="224" t="s">
        <v>658</v>
      </c>
      <c r="J17" s="237" t="s">
        <v>26</v>
      </c>
      <c r="K17" s="225" t="s">
        <v>1</v>
      </c>
      <c r="L17" s="232" t="s">
        <v>23</v>
      </c>
      <c r="M17" s="237" t="s">
        <v>26</v>
      </c>
      <c r="N17" s="225" t="s">
        <v>1</v>
      </c>
      <c r="O17" s="232" t="s">
        <v>23</v>
      </c>
      <c r="P17" s="225" t="s">
        <v>1</v>
      </c>
      <c r="Q17" s="225" t="s">
        <v>1</v>
      </c>
      <c r="R17" s="225" t="s">
        <v>1</v>
      </c>
      <c r="S17" s="225" t="s">
        <v>1</v>
      </c>
      <c r="T17" s="225" t="s">
        <v>1</v>
      </c>
      <c r="U17" s="232" t="s">
        <v>23</v>
      </c>
      <c r="V17" s="225" t="s">
        <v>1</v>
      </c>
      <c r="W17" s="225" t="s">
        <v>1</v>
      </c>
      <c r="X17" s="225" t="s">
        <v>1</v>
      </c>
      <c r="Y17" s="225" t="s">
        <v>1</v>
      </c>
      <c r="Z17" s="225" t="s">
        <v>1</v>
      </c>
      <c r="AA17" s="225" t="s">
        <v>1</v>
      </c>
      <c r="AB17" s="225" t="s">
        <v>1</v>
      </c>
      <c r="AC17" s="225" t="s">
        <v>1</v>
      </c>
      <c r="AD17" s="225" t="s">
        <v>1</v>
      </c>
      <c r="AE17" s="232" t="s">
        <v>23</v>
      </c>
      <c r="AF17" s="231" t="s">
        <v>20</v>
      </c>
      <c r="AG17" s="225" t="s">
        <v>1</v>
      </c>
      <c r="AH17" s="225" t="s">
        <v>1</v>
      </c>
      <c r="AI17" s="225" t="s">
        <v>1</v>
      </c>
      <c r="AJ17" s="225" t="s">
        <v>1</v>
      </c>
      <c r="AK17" s="225" t="s">
        <v>1</v>
      </c>
      <c r="AL17" s="225" t="s">
        <v>1</v>
      </c>
      <c r="AM17" s="225" t="s">
        <v>1</v>
      </c>
      <c r="AN17" s="225" t="s">
        <v>1</v>
      </c>
      <c r="AO17" s="232" t="s">
        <v>23</v>
      </c>
      <c r="AP17" s="225" t="s">
        <v>1</v>
      </c>
      <c r="AQ17" s="225" t="s">
        <v>1</v>
      </c>
      <c r="AR17" s="230" t="s">
        <v>22</v>
      </c>
      <c r="AS17" s="225" t="s">
        <v>1</v>
      </c>
      <c r="AT17" s="225" t="s">
        <v>1</v>
      </c>
      <c r="AU17" s="230" t="s">
        <v>22</v>
      </c>
      <c r="AV17" s="232" t="s">
        <v>23</v>
      </c>
      <c r="AW17" s="231" t="s">
        <v>1240</v>
      </c>
      <c r="AX17" s="227">
        <v>2</v>
      </c>
      <c r="AY17" s="227">
        <v>2</v>
      </c>
      <c r="AZ17" s="236">
        <v>92.7</v>
      </c>
      <c r="BA17" s="236">
        <v>101.8</v>
      </c>
      <c r="BB17" s="234">
        <v>5.0000000000000001E-3</v>
      </c>
    </row>
    <row r="18" spans="1:54" ht="18.75" customHeight="1" x14ac:dyDescent="0.25">
      <c r="A18" s="223">
        <v>235</v>
      </c>
      <c r="B18" s="224" t="s">
        <v>1256</v>
      </c>
      <c r="C18" s="225" t="s">
        <v>1190</v>
      </c>
      <c r="D18" s="225"/>
      <c r="E18" s="225" t="s">
        <v>571</v>
      </c>
      <c r="F18" s="225" t="s">
        <v>456</v>
      </c>
      <c r="G18" s="225" t="s">
        <v>1</v>
      </c>
      <c r="H18" s="224" t="s">
        <v>1</v>
      </c>
      <c r="I18" s="224" t="s">
        <v>571</v>
      </c>
      <c r="J18" s="226" t="s">
        <v>33</v>
      </c>
      <c r="K18" s="225" t="s">
        <v>1</v>
      </c>
      <c r="L18" s="225" t="s">
        <v>1</v>
      </c>
      <c r="M18" s="226" t="s">
        <v>33</v>
      </c>
      <c r="N18" s="225" t="s">
        <v>1</v>
      </c>
      <c r="O18" s="225" t="s">
        <v>1</v>
      </c>
      <c r="P18" s="225" t="s">
        <v>1</v>
      </c>
      <c r="Q18" s="225" t="s">
        <v>1</v>
      </c>
      <c r="R18" s="225" t="s">
        <v>1</v>
      </c>
      <c r="S18" s="225" t="s">
        <v>1</v>
      </c>
      <c r="T18" s="225" t="s">
        <v>1</v>
      </c>
      <c r="U18" s="225" t="s">
        <v>1</v>
      </c>
      <c r="V18" s="225" t="s">
        <v>1</v>
      </c>
      <c r="W18" s="225" t="s">
        <v>1</v>
      </c>
      <c r="X18" s="225" t="s">
        <v>1</v>
      </c>
      <c r="Y18" s="225" t="s">
        <v>1</v>
      </c>
      <c r="Z18" s="225" t="s">
        <v>1</v>
      </c>
      <c r="AA18" s="225" t="s">
        <v>1</v>
      </c>
      <c r="AB18" s="225" t="s">
        <v>1</v>
      </c>
      <c r="AC18" s="225" t="s">
        <v>1</v>
      </c>
      <c r="AD18" s="225" t="s">
        <v>1</v>
      </c>
      <c r="AE18" s="225" t="s">
        <v>1</v>
      </c>
      <c r="AF18" s="225" t="s">
        <v>1</v>
      </c>
      <c r="AG18" s="225" t="s">
        <v>1</v>
      </c>
      <c r="AH18" s="225" t="s">
        <v>1</v>
      </c>
      <c r="AI18" s="225" t="s">
        <v>1</v>
      </c>
      <c r="AJ18" s="225" t="s">
        <v>1</v>
      </c>
      <c r="AK18" s="225" t="s">
        <v>1</v>
      </c>
      <c r="AL18" s="225" t="s">
        <v>1</v>
      </c>
      <c r="AM18" s="225" t="s">
        <v>1</v>
      </c>
      <c r="AN18" s="225" t="s">
        <v>1</v>
      </c>
      <c r="AO18" s="225" t="s">
        <v>1</v>
      </c>
      <c r="AP18" s="225" t="s">
        <v>1</v>
      </c>
      <c r="AQ18" s="225" t="s">
        <v>1</v>
      </c>
      <c r="AR18" s="225" t="s">
        <v>1</v>
      </c>
      <c r="AS18" s="225" t="s">
        <v>1</v>
      </c>
      <c r="AT18" s="225" t="s">
        <v>1</v>
      </c>
      <c r="AU18" s="225" t="s">
        <v>1</v>
      </c>
      <c r="AV18" s="225" t="s">
        <v>1</v>
      </c>
      <c r="AW18" s="226" t="s">
        <v>1241</v>
      </c>
      <c r="AX18" s="226">
        <v>1</v>
      </c>
      <c r="AY18" s="226">
        <v>1</v>
      </c>
      <c r="AZ18" s="228">
        <v>0</v>
      </c>
      <c r="BA18" s="236">
        <v>0.09</v>
      </c>
      <c r="BB18" s="238">
        <v>1.1000000000000001</v>
      </c>
    </row>
    <row r="19" spans="1:54" ht="18.75" customHeight="1" x14ac:dyDescent="0.25">
      <c r="A19" s="223">
        <v>1015</v>
      </c>
      <c r="B19" s="224" t="s">
        <v>754</v>
      </c>
      <c r="C19" s="225" t="s">
        <v>1190</v>
      </c>
      <c r="D19" s="225"/>
      <c r="E19" s="225" t="s">
        <v>492</v>
      </c>
      <c r="F19" s="225" t="s">
        <v>1</v>
      </c>
      <c r="G19" s="225" t="s">
        <v>1</v>
      </c>
      <c r="H19" s="224" t="s">
        <v>1</v>
      </c>
      <c r="I19" s="224" t="s">
        <v>492</v>
      </c>
      <c r="J19" s="227" t="s">
        <v>17</v>
      </c>
      <c r="K19" s="232" t="s">
        <v>23</v>
      </c>
      <c r="L19" s="232" t="s">
        <v>23</v>
      </c>
      <c r="M19" s="227" t="s">
        <v>17</v>
      </c>
      <c r="N19" s="231" t="s">
        <v>20</v>
      </c>
      <c r="O19" s="231" t="s">
        <v>20</v>
      </c>
      <c r="P19" s="225" t="s">
        <v>1</v>
      </c>
      <c r="Q19" s="225" t="s">
        <v>1</v>
      </c>
      <c r="R19" s="225" t="s">
        <v>1</v>
      </c>
      <c r="S19" s="225" t="s">
        <v>1</v>
      </c>
      <c r="T19" s="225" t="s">
        <v>1</v>
      </c>
      <c r="U19" s="225" t="s">
        <v>1</v>
      </c>
      <c r="V19" s="225" t="s">
        <v>1</v>
      </c>
      <c r="W19" s="225" t="s">
        <v>1</v>
      </c>
      <c r="X19" s="225" t="s">
        <v>1</v>
      </c>
      <c r="Y19" s="225" t="s">
        <v>1</v>
      </c>
      <c r="Z19" s="232" t="s">
        <v>23</v>
      </c>
      <c r="AA19" s="225" t="s">
        <v>1</v>
      </c>
      <c r="AB19" s="225" t="s">
        <v>1</v>
      </c>
      <c r="AC19" s="225" t="s">
        <v>1</v>
      </c>
      <c r="AD19" s="225" t="s">
        <v>1</v>
      </c>
      <c r="AE19" s="225" t="s">
        <v>1</v>
      </c>
      <c r="AF19" s="225" t="s">
        <v>1</v>
      </c>
      <c r="AG19" s="225" t="s">
        <v>1</v>
      </c>
      <c r="AH19" s="225" t="s">
        <v>1</v>
      </c>
      <c r="AI19" s="225" t="s">
        <v>1</v>
      </c>
      <c r="AJ19" s="225" t="s">
        <v>1</v>
      </c>
      <c r="AK19" s="225" t="s">
        <v>1</v>
      </c>
      <c r="AL19" s="225" t="s">
        <v>1</v>
      </c>
      <c r="AM19" s="225" t="s">
        <v>1</v>
      </c>
      <c r="AN19" s="225" t="s">
        <v>1</v>
      </c>
      <c r="AO19" s="225" t="s">
        <v>1</v>
      </c>
      <c r="AP19" s="232" t="s">
        <v>23</v>
      </c>
      <c r="AQ19" s="225" t="s">
        <v>1</v>
      </c>
      <c r="AR19" s="225" t="s">
        <v>1</v>
      </c>
      <c r="AS19" s="225" t="s">
        <v>1</v>
      </c>
      <c r="AT19" s="225" t="s">
        <v>1</v>
      </c>
      <c r="AU19" s="232" t="s">
        <v>23</v>
      </c>
      <c r="AV19" s="232" t="s">
        <v>23</v>
      </c>
      <c r="AW19" s="226" t="s">
        <v>1241</v>
      </c>
      <c r="AX19" s="226">
        <v>1</v>
      </c>
      <c r="AY19" s="227">
        <v>2</v>
      </c>
      <c r="AZ19" s="228">
        <v>0</v>
      </c>
      <c r="BA19" s="233">
        <v>3.1</v>
      </c>
      <c r="BB19" s="238">
        <v>0.09</v>
      </c>
    </row>
    <row r="20" spans="1:54" ht="18.75" customHeight="1" x14ac:dyDescent="0.25">
      <c r="A20" s="223">
        <v>1019</v>
      </c>
      <c r="B20" s="224" t="s">
        <v>1256</v>
      </c>
      <c r="C20" s="225" t="s">
        <v>1190</v>
      </c>
      <c r="D20" s="225"/>
      <c r="E20" s="225" t="s">
        <v>658</v>
      </c>
      <c r="F20" s="225" t="s">
        <v>456</v>
      </c>
      <c r="G20" s="225" t="s">
        <v>1</v>
      </c>
      <c r="H20" s="224" t="s">
        <v>1</v>
      </c>
      <c r="I20" s="224" t="s">
        <v>658</v>
      </c>
      <c r="J20" s="226" t="s">
        <v>33</v>
      </c>
      <c r="K20" s="225" t="s">
        <v>1</v>
      </c>
      <c r="L20" s="225" t="s">
        <v>1</v>
      </c>
      <c r="M20" s="226" t="s">
        <v>33</v>
      </c>
      <c r="N20" s="225" t="s">
        <v>1</v>
      </c>
      <c r="O20" s="225" t="s">
        <v>1</v>
      </c>
      <c r="P20" s="225" t="s">
        <v>1</v>
      </c>
      <c r="Q20" s="225" t="s">
        <v>1</v>
      </c>
      <c r="R20" s="225" t="s">
        <v>1</v>
      </c>
      <c r="S20" s="225" t="s">
        <v>1</v>
      </c>
      <c r="T20" s="225" t="s">
        <v>1</v>
      </c>
      <c r="U20" s="225" t="s">
        <v>1</v>
      </c>
      <c r="V20" s="225" t="s">
        <v>1</v>
      </c>
      <c r="W20" s="225" t="s">
        <v>1</v>
      </c>
      <c r="X20" s="225" t="s">
        <v>1</v>
      </c>
      <c r="Y20" s="225" t="s">
        <v>1</v>
      </c>
      <c r="Z20" s="225" t="s">
        <v>1</v>
      </c>
      <c r="AA20" s="225" t="s">
        <v>1</v>
      </c>
      <c r="AB20" s="225" t="s">
        <v>1</v>
      </c>
      <c r="AC20" s="225" t="s">
        <v>1</v>
      </c>
      <c r="AD20" s="225" t="s">
        <v>1</v>
      </c>
      <c r="AE20" s="225" t="s">
        <v>1</v>
      </c>
      <c r="AF20" s="225" t="s">
        <v>1</v>
      </c>
      <c r="AG20" s="225" t="s">
        <v>1</v>
      </c>
      <c r="AH20" s="225" t="s">
        <v>1</v>
      </c>
      <c r="AI20" s="225" t="s">
        <v>1</v>
      </c>
      <c r="AJ20" s="225" t="s">
        <v>1</v>
      </c>
      <c r="AK20" s="225" t="s">
        <v>1</v>
      </c>
      <c r="AL20" s="225" t="s">
        <v>1</v>
      </c>
      <c r="AM20" s="225" t="s">
        <v>1</v>
      </c>
      <c r="AN20" s="225" t="s">
        <v>1</v>
      </c>
      <c r="AO20" s="225" t="s">
        <v>1</v>
      </c>
      <c r="AP20" s="225" t="s">
        <v>1</v>
      </c>
      <c r="AQ20" s="225" t="s">
        <v>1</v>
      </c>
      <c r="AR20" s="225" t="s">
        <v>1</v>
      </c>
      <c r="AS20" s="225" t="s">
        <v>1</v>
      </c>
      <c r="AT20" s="225" t="s">
        <v>1</v>
      </c>
      <c r="AU20" s="230" t="s">
        <v>22</v>
      </c>
      <c r="AV20" s="230" t="s">
        <v>22</v>
      </c>
      <c r="AW20" s="226" t="s">
        <v>1241</v>
      </c>
      <c r="AX20" s="226">
        <v>1</v>
      </c>
      <c r="AY20" s="226">
        <v>1</v>
      </c>
      <c r="AZ20" s="228">
        <v>0</v>
      </c>
      <c r="BA20" s="228">
        <v>0</v>
      </c>
      <c r="BB20" s="238">
        <v>0.16</v>
      </c>
    </row>
    <row r="21" spans="1:54" ht="18.75" customHeight="1" x14ac:dyDescent="0.25">
      <c r="A21" s="223">
        <v>1543</v>
      </c>
      <c r="B21" s="224" t="s">
        <v>754</v>
      </c>
      <c r="C21" s="225" t="s">
        <v>1190</v>
      </c>
      <c r="D21" s="225"/>
      <c r="E21" s="225" t="s">
        <v>1021</v>
      </c>
      <c r="F21" s="225" t="s">
        <v>1529</v>
      </c>
      <c r="G21" s="225" t="s">
        <v>1</v>
      </c>
      <c r="H21" s="224" t="s">
        <v>1</v>
      </c>
      <c r="I21" s="224" t="s">
        <v>1021</v>
      </c>
      <c r="J21" s="227" t="s">
        <v>17</v>
      </c>
      <c r="K21" s="230" t="s">
        <v>22</v>
      </c>
      <c r="L21" s="232" t="s">
        <v>23</v>
      </c>
      <c r="M21" s="227" t="s">
        <v>17</v>
      </c>
      <c r="N21" s="232" t="s">
        <v>23</v>
      </c>
      <c r="O21" s="232" t="s">
        <v>23</v>
      </c>
      <c r="P21" s="225" t="s">
        <v>1</v>
      </c>
      <c r="Q21" s="225" t="s">
        <v>1</v>
      </c>
      <c r="R21" s="225" t="s">
        <v>1</v>
      </c>
      <c r="S21" s="225" t="s">
        <v>1</v>
      </c>
      <c r="T21" s="225" t="s">
        <v>1</v>
      </c>
      <c r="U21" s="225" t="s">
        <v>1</v>
      </c>
      <c r="V21" s="225" t="s">
        <v>1</v>
      </c>
      <c r="W21" s="225" t="s">
        <v>1</v>
      </c>
      <c r="X21" s="225" t="s">
        <v>1</v>
      </c>
      <c r="Y21" s="225" t="s">
        <v>1</v>
      </c>
      <c r="Z21" s="230" t="s">
        <v>22</v>
      </c>
      <c r="AA21" s="230" t="s">
        <v>22</v>
      </c>
      <c r="AB21" s="225" t="s">
        <v>1</v>
      </c>
      <c r="AC21" s="225" t="s">
        <v>1</v>
      </c>
      <c r="AD21" s="225" t="s">
        <v>1</v>
      </c>
      <c r="AE21" s="225" t="s">
        <v>1</v>
      </c>
      <c r="AF21" s="225" t="s">
        <v>1</v>
      </c>
      <c r="AG21" s="225" t="s">
        <v>1</v>
      </c>
      <c r="AH21" s="225" t="s">
        <v>1</v>
      </c>
      <c r="AI21" s="225" t="s">
        <v>1</v>
      </c>
      <c r="AJ21" s="225" t="s">
        <v>1</v>
      </c>
      <c r="AK21" s="225" t="s">
        <v>1</v>
      </c>
      <c r="AL21" s="232" t="s">
        <v>23</v>
      </c>
      <c r="AM21" s="225" t="s">
        <v>1</v>
      </c>
      <c r="AN21" s="225" t="s">
        <v>1</v>
      </c>
      <c r="AO21" s="225" t="s">
        <v>1</v>
      </c>
      <c r="AP21" s="232" t="s">
        <v>23</v>
      </c>
      <c r="AQ21" s="225" t="s">
        <v>1</v>
      </c>
      <c r="AR21" s="231" t="s">
        <v>20</v>
      </c>
      <c r="AS21" s="225" t="s">
        <v>1</v>
      </c>
      <c r="AT21" s="225" t="s">
        <v>1</v>
      </c>
      <c r="AU21" s="232" t="s">
        <v>23</v>
      </c>
      <c r="AV21" s="232" t="s">
        <v>23</v>
      </c>
      <c r="AW21" s="226" t="s">
        <v>1241</v>
      </c>
      <c r="AX21" s="226">
        <v>1</v>
      </c>
      <c r="AY21" s="227">
        <v>2</v>
      </c>
      <c r="AZ21" s="228">
        <v>0</v>
      </c>
      <c r="BA21" s="233">
        <v>0</v>
      </c>
      <c r="BB21" s="238">
        <v>0.01</v>
      </c>
    </row>
    <row r="22" spans="1:54" ht="18" customHeight="1" x14ac:dyDescent="0.25">
      <c r="A22" s="223">
        <v>233</v>
      </c>
      <c r="B22" s="224" t="s">
        <v>155</v>
      </c>
      <c r="C22" s="225" t="s">
        <v>1190</v>
      </c>
      <c r="D22" s="225"/>
      <c r="E22" s="225" t="s">
        <v>625</v>
      </c>
      <c r="F22" s="225" t="s">
        <v>156</v>
      </c>
      <c r="G22" s="225" t="s">
        <v>1</v>
      </c>
      <c r="H22" s="224" t="s">
        <v>1</v>
      </c>
      <c r="I22" s="224" t="s">
        <v>625</v>
      </c>
      <c r="J22" s="227" t="s">
        <v>17</v>
      </c>
      <c r="K22" s="232" t="s">
        <v>23</v>
      </c>
      <c r="L22" s="232" t="s">
        <v>23</v>
      </c>
      <c r="M22" s="227" t="s">
        <v>17</v>
      </c>
      <c r="N22" s="232" t="s">
        <v>23</v>
      </c>
      <c r="O22" s="232" t="s">
        <v>23</v>
      </c>
      <c r="P22" s="225" t="s">
        <v>1</v>
      </c>
      <c r="Q22" s="225" t="s">
        <v>1</v>
      </c>
      <c r="R22" s="225" t="s">
        <v>1</v>
      </c>
      <c r="S22" s="225" t="s">
        <v>1</v>
      </c>
      <c r="T22" s="225" t="s">
        <v>1</v>
      </c>
      <c r="U22" s="225" t="s">
        <v>1</v>
      </c>
      <c r="V22" s="225" t="s">
        <v>1</v>
      </c>
      <c r="W22" s="225" t="s">
        <v>1</v>
      </c>
      <c r="X22" s="225" t="s">
        <v>1</v>
      </c>
      <c r="Y22" s="225" t="s">
        <v>1</v>
      </c>
      <c r="Z22" s="230" t="s">
        <v>22</v>
      </c>
      <c r="AA22" s="232" t="s">
        <v>23</v>
      </c>
      <c r="AB22" s="225" t="s">
        <v>1</v>
      </c>
      <c r="AC22" s="225" t="s">
        <v>1</v>
      </c>
      <c r="AD22" s="225" t="s">
        <v>1</v>
      </c>
      <c r="AE22" s="230" t="s">
        <v>22</v>
      </c>
      <c r="AF22" s="232" t="s">
        <v>23</v>
      </c>
      <c r="AG22" s="225" t="s">
        <v>1</v>
      </c>
      <c r="AH22" s="225" t="s">
        <v>1</v>
      </c>
      <c r="AI22" s="225" t="s">
        <v>1</v>
      </c>
      <c r="AJ22" s="225" t="s">
        <v>1</v>
      </c>
      <c r="AK22" s="225" t="s">
        <v>1</v>
      </c>
      <c r="AL22" s="230" t="s">
        <v>22</v>
      </c>
      <c r="AM22" s="225" t="s">
        <v>1</v>
      </c>
      <c r="AN22" s="225" t="s">
        <v>1</v>
      </c>
      <c r="AO22" s="225" t="s">
        <v>1</v>
      </c>
      <c r="AP22" s="232" t="s">
        <v>23</v>
      </c>
      <c r="AQ22" s="225" t="s">
        <v>1</v>
      </c>
      <c r="AR22" s="232" t="s">
        <v>23</v>
      </c>
      <c r="AS22" s="225" t="s">
        <v>1</v>
      </c>
      <c r="AT22" s="225" t="s">
        <v>1</v>
      </c>
      <c r="AU22" s="232" t="s">
        <v>23</v>
      </c>
      <c r="AV22" s="232" t="s">
        <v>23</v>
      </c>
      <c r="AW22" s="231" t="s">
        <v>1240</v>
      </c>
      <c r="AX22" s="227">
        <v>2</v>
      </c>
      <c r="AY22" s="227">
        <v>2</v>
      </c>
      <c r="AZ22" s="228">
        <v>0</v>
      </c>
      <c r="BA22" s="233">
        <v>51.4</v>
      </c>
      <c r="BB22" s="238">
        <v>1E-3</v>
      </c>
    </row>
    <row r="23" spans="1:54" ht="18.75" customHeight="1" x14ac:dyDescent="0.25">
      <c r="A23" s="223">
        <v>1014</v>
      </c>
      <c r="B23" s="224" t="s">
        <v>157</v>
      </c>
      <c r="C23" s="225" t="s">
        <v>1190</v>
      </c>
      <c r="D23" s="225"/>
      <c r="E23" s="225" t="s">
        <v>1065</v>
      </c>
      <c r="F23" s="225" t="s">
        <v>156</v>
      </c>
      <c r="G23" s="225" t="s">
        <v>1</v>
      </c>
      <c r="H23" s="224" t="s">
        <v>1</v>
      </c>
      <c r="I23" s="224" t="s">
        <v>1065</v>
      </c>
      <c r="J23" s="227" t="s">
        <v>17</v>
      </c>
      <c r="K23" s="232" t="s">
        <v>23</v>
      </c>
      <c r="L23" s="232" t="s">
        <v>23</v>
      </c>
      <c r="M23" s="227" t="s">
        <v>17</v>
      </c>
      <c r="N23" s="231" t="s">
        <v>20</v>
      </c>
      <c r="O23" s="232" t="s">
        <v>23</v>
      </c>
      <c r="P23" s="225" t="s">
        <v>1</v>
      </c>
      <c r="Q23" s="225" t="s">
        <v>1</v>
      </c>
      <c r="R23" s="225" t="s">
        <v>1</v>
      </c>
      <c r="S23" s="225" t="s">
        <v>1</v>
      </c>
      <c r="T23" s="225" t="s">
        <v>1</v>
      </c>
      <c r="U23" s="225" t="s">
        <v>1</v>
      </c>
      <c r="V23" s="225" t="s">
        <v>1</v>
      </c>
      <c r="W23" s="225" t="s">
        <v>1</v>
      </c>
      <c r="X23" s="225" t="s">
        <v>1</v>
      </c>
      <c r="Y23" s="225" t="s">
        <v>1</v>
      </c>
      <c r="Z23" s="232" t="s">
        <v>23</v>
      </c>
      <c r="AA23" s="232" t="s">
        <v>23</v>
      </c>
      <c r="AB23" s="225" t="s">
        <v>1</v>
      </c>
      <c r="AC23" s="225" t="s">
        <v>1</v>
      </c>
      <c r="AD23" s="225" t="s">
        <v>1</v>
      </c>
      <c r="AE23" s="225" t="s">
        <v>1</v>
      </c>
      <c r="AF23" s="225" t="s">
        <v>1</v>
      </c>
      <c r="AG23" s="225" t="s">
        <v>1</v>
      </c>
      <c r="AH23" s="225" t="s">
        <v>1</v>
      </c>
      <c r="AI23" s="225" t="s">
        <v>1</v>
      </c>
      <c r="AJ23" s="225" t="s">
        <v>1</v>
      </c>
      <c r="AK23" s="225" t="s">
        <v>1</v>
      </c>
      <c r="AL23" s="232" t="s">
        <v>23</v>
      </c>
      <c r="AM23" s="225" t="s">
        <v>1</v>
      </c>
      <c r="AN23" s="225" t="s">
        <v>1</v>
      </c>
      <c r="AO23" s="225" t="s">
        <v>1</v>
      </c>
      <c r="AP23" s="225" t="s">
        <v>1</v>
      </c>
      <c r="AQ23" s="225" t="s">
        <v>1</v>
      </c>
      <c r="AR23" s="225" t="s">
        <v>1</v>
      </c>
      <c r="AS23" s="225" t="s">
        <v>1</v>
      </c>
      <c r="AT23" s="225" t="s">
        <v>1</v>
      </c>
      <c r="AU23" s="232" t="s">
        <v>23</v>
      </c>
      <c r="AV23" s="232" t="s">
        <v>23</v>
      </c>
      <c r="AW23" s="231" t="s">
        <v>1240</v>
      </c>
      <c r="AX23" s="227">
        <v>2</v>
      </c>
      <c r="AY23" s="227">
        <v>2</v>
      </c>
      <c r="AZ23" s="228">
        <v>0</v>
      </c>
      <c r="BA23" s="233">
        <v>5.3</v>
      </c>
      <c r="BB23" s="238">
        <v>11.7</v>
      </c>
    </row>
    <row r="24" spans="1:54" ht="18.75" customHeight="1" x14ac:dyDescent="0.25">
      <c r="A24" s="223">
        <v>62</v>
      </c>
      <c r="B24" s="224" t="s">
        <v>1257</v>
      </c>
      <c r="C24" s="225" t="s">
        <v>1190</v>
      </c>
      <c r="D24" s="225"/>
      <c r="E24" s="225" t="s">
        <v>1086</v>
      </c>
      <c r="F24" s="225" t="s">
        <v>465</v>
      </c>
      <c r="G24" s="225" t="s">
        <v>1</v>
      </c>
      <c r="H24" s="224" t="s">
        <v>1</v>
      </c>
      <c r="I24" s="224" t="s">
        <v>1086</v>
      </c>
      <c r="J24" s="226" t="s">
        <v>33</v>
      </c>
      <c r="K24" s="225" t="s">
        <v>1</v>
      </c>
      <c r="L24" s="225" t="s">
        <v>1</v>
      </c>
      <c r="M24" s="226" t="s">
        <v>33</v>
      </c>
      <c r="N24" s="225" t="s">
        <v>1</v>
      </c>
      <c r="O24" s="225" t="s">
        <v>1</v>
      </c>
      <c r="P24" s="225" t="s">
        <v>1</v>
      </c>
      <c r="Q24" s="225" t="s">
        <v>1</v>
      </c>
      <c r="R24" s="225" t="s">
        <v>1</v>
      </c>
      <c r="S24" s="225" t="s">
        <v>1</v>
      </c>
      <c r="T24" s="225" t="s">
        <v>1</v>
      </c>
      <c r="U24" s="225" t="s">
        <v>1</v>
      </c>
      <c r="V24" s="225" t="s">
        <v>1</v>
      </c>
      <c r="W24" s="225" t="s">
        <v>1</v>
      </c>
      <c r="X24" s="225" t="s">
        <v>1</v>
      </c>
      <c r="Y24" s="225" t="s">
        <v>1</v>
      </c>
      <c r="Z24" s="225" t="s">
        <v>1</v>
      </c>
      <c r="AA24" s="225" t="s">
        <v>1</v>
      </c>
      <c r="AB24" s="225" t="s">
        <v>1</v>
      </c>
      <c r="AC24" s="225" t="s">
        <v>1</v>
      </c>
      <c r="AD24" s="225" t="s">
        <v>1</v>
      </c>
      <c r="AE24" s="225" t="s">
        <v>1</v>
      </c>
      <c r="AF24" s="225" t="s">
        <v>1</v>
      </c>
      <c r="AG24" s="225" t="s">
        <v>1</v>
      </c>
      <c r="AH24" s="225" t="s">
        <v>1</v>
      </c>
      <c r="AI24" s="225" t="s">
        <v>1</v>
      </c>
      <c r="AJ24" s="225" t="s">
        <v>1</v>
      </c>
      <c r="AK24" s="225" t="s">
        <v>1</v>
      </c>
      <c r="AL24" s="225" t="s">
        <v>1</v>
      </c>
      <c r="AM24" s="225" t="s">
        <v>1</v>
      </c>
      <c r="AN24" s="225" t="s">
        <v>1</v>
      </c>
      <c r="AO24" s="225" t="s">
        <v>1</v>
      </c>
      <c r="AP24" s="225" t="s">
        <v>1</v>
      </c>
      <c r="AQ24" s="225" t="s">
        <v>1</v>
      </c>
      <c r="AR24" s="225" t="s">
        <v>1</v>
      </c>
      <c r="AS24" s="225" t="s">
        <v>1</v>
      </c>
      <c r="AT24" s="225" t="s">
        <v>1</v>
      </c>
      <c r="AU24" s="225" t="s">
        <v>1</v>
      </c>
      <c r="AV24" s="232" t="s">
        <v>23</v>
      </c>
      <c r="AW24" s="226" t="s">
        <v>1241</v>
      </c>
      <c r="AX24" s="226">
        <v>1</v>
      </c>
      <c r="AY24" s="235">
        <v>0</v>
      </c>
      <c r="AZ24" s="228">
        <v>0</v>
      </c>
      <c r="BA24" s="236">
        <v>15.3</v>
      </c>
      <c r="BB24" s="229">
        <v>0</v>
      </c>
    </row>
    <row r="25" spans="1:54" ht="18.75" customHeight="1" x14ac:dyDescent="0.25">
      <c r="A25" s="223">
        <v>20</v>
      </c>
      <c r="B25" s="224" t="s">
        <v>1258</v>
      </c>
      <c r="C25" s="225" t="s">
        <v>1190</v>
      </c>
      <c r="D25" s="225"/>
      <c r="E25" s="225" t="s">
        <v>658</v>
      </c>
      <c r="F25" s="225" t="s">
        <v>465</v>
      </c>
      <c r="G25" s="225" t="s">
        <v>1</v>
      </c>
      <c r="H25" s="224" t="s">
        <v>1</v>
      </c>
      <c r="I25" s="224" t="s">
        <v>658</v>
      </c>
      <c r="J25" s="227" t="s">
        <v>17</v>
      </c>
      <c r="K25" s="225" t="s">
        <v>1</v>
      </c>
      <c r="L25" s="232" t="s">
        <v>23</v>
      </c>
      <c r="M25" s="227" t="s">
        <v>17</v>
      </c>
      <c r="N25" s="225" t="s">
        <v>1</v>
      </c>
      <c r="O25" s="232" t="s">
        <v>23</v>
      </c>
      <c r="P25" s="225" t="s">
        <v>1</v>
      </c>
      <c r="Q25" s="225" t="s">
        <v>1</v>
      </c>
      <c r="R25" s="225" t="s">
        <v>1</v>
      </c>
      <c r="S25" s="225" t="s">
        <v>1</v>
      </c>
      <c r="T25" s="225" t="s">
        <v>1</v>
      </c>
      <c r="U25" s="225" t="s">
        <v>1</v>
      </c>
      <c r="V25" s="225" t="s">
        <v>1</v>
      </c>
      <c r="W25" s="225" t="s">
        <v>1</v>
      </c>
      <c r="X25" s="225" t="s">
        <v>1</v>
      </c>
      <c r="Y25" s="225" t="s">
        <v>1</v>
      </c>
      <c r="Z25" s="225" t="s">
        <v>1</v>
      </c>
      <c r="AA25" s="225" t="s">
        <v>1</v>
      </c>
      <c r="AB25" s="225" t="s">
        <v>1</v>
      </c>
      <c r="AC25" s="225" t="s">
        <v>1</v>
      </c>
      <c r="AD25" s="225" t="s">
        <v>1</v>
      </c>
      <c r="AE25" s="230" t="s">
        <v>22</v>
      </c>
      <c r="AF25" s="230" t="s">
        <v>22</v>
      </c>
      <c r="AG25" s="225" t="s">
        <v>1</v>
      </c>
      <c r="AH25" s="225" t="s">
        <v>1</v>
      </c>
      <c r="AI25" s="225" t="s">
        <v>1</v>
      </c>
      <c r="AJ25" s="225" t="s">
        <v>1</v>
      </c>
      <c r="AK25" s="232" t="s">
        <v>23</v>
      </c>
      <c r="AL25" s="225" t="s">
        <v>1</v>
      </c>
      <c r="AM25" s="225" t="s">
        <v>1</v>
      </c>
      <c r="AN25" s="225" t="s">
        <v>1</v>
      </c>
      <c r="AO25" s="225" t="s">
        <v>1</v>
      </c>
      <c r="AP25" s="225" t="s">
        <v>1</v>
      </c>
      <c r="AQ25" s="225" t="s">
        <v>1</v>
      </c>
      <c r="AR25" s="230" t="s">
        <v>22</v>
      </c>
      <c r="AS25" s="225" t="s">
        <v>1</v>
      </c>
      <c r="AT25" s="225" t="s">
        <v>1</v>
      </c>
      <c r="AU25" s="230" t="s">
        <v>22</v>
      </c>
      <c r="AV25" s="230" t="s">
        <v>22</v>
      </c>
      <c r="AW25" s="231" t="s">
        <v>1240</v>
      </c>
      <c r="AX25" s="227">
        <v>2</v>
      </c>
      <c r="AY25" s="227">
        <v>2</v>
      </c>
      <c r="AZ25" s="228">
        <v>0</v>
      </c>
      <c r="BA25" s="233">
        <v>14.5</v>
      </c>
      <c r="BB25" s="238">
        <v>1.7</v>
      </c>
    </row>
    <row r="26" spans="1:54" ht="34.5" customHeight="1" x14ac:dyDescent="0.25">
      <c r="A26" s="223">
        <v>1558</v>
      </c>
      <c r="B26" s="224" t="s">
        <v>130</v>
      </c>
      <c r="C26" s="225" t="s">
        <v>1190</v>
      </c>
      <c r="D26" s="225"/>
      <c r="E26" s="225" t="s">
        <v>1065</v>
      </c>
      <c r="F26" s="225" t="s">
        <v>662</v>
      </c>
      <c r="G26" s="225" t="s">
        <v>1</v>
      </c>
      <c r="H26" s="224" t="s">
        <v>1</v>
      </c>
      <c r="I26" s="224" t="s">
        <v>1065</v>
      </c>
      <c r="J26" s="237" t="s">
        <v>26</v>
      </c>
      <c r="K26" s="232" t="s">
        <v>23</v>
      </c>
      <c r="L26" s="232" t="s">
        <v>23</v>
      </c>
      <c r="M26" s="237" t="s">
        <v>26</v>
      </c>
      <c r="N26" s="231" t="s">
        <v>20</v>
      </c>
      <c r="O26" s="232" t="s">
        <v>23</v>
      </c>
      <c r="P26" s="231" t="s">
        <v>20</v>
      </c>
      <c r="Q26" s="231" t="s">
        <v>20</v>
      </c>
      <c r="R26" s="225" t="s">
        <v>1</v>
      </c>
      <c r="S26" s="225" t="s">
        <v>1</v>
      </c>
      <c r="T26" s="225" t="s">
        <v>1</v>
      </c>
      <c r="U26" s="230" t="s">
        <v>22</v>
      </c>
      <c r="V26" s="225" t="s">
        <v>1</v>
      </c>
      <c r="W26" s="232" t="s">
        <v>23</v>
      </c>
      <c r="X26" s="232" t="s">
        <v>23</v>
      </c>
      <c r="Y26" s="231" t="s">
        <v>20</v>
      </c>
      <c r="Z26" s="225" t="s">
        <v>1</v>
      </c>
      <c r="AA26" s="232" t="s">
        <v>23</v>
      </c>
      <c r="AB26" s="225" t="s">
        <v>1</v>
      </c>
      <c r="AC26" s="225" t="s">
        <v>1</v>
      </c>
      <c r="AD26" s="225" t="s">
        <v>1</v>
      </c>
      <c r="AE26" s="232" t="s">
        <v>23</v>
      </c>
      <c r="AF26" s="232" t="s">
        <v>23</v>
      </c>
      <c r="AG26" s="225" t="s">
        <v>1</v>
      </c>
      <c r="AH26" s="232" t="s">
        <v>23</v>
      </c>
      <c r="AI26" s="225" t="s">
        <v>1</v>
      </c>
      <c r="AJ26" s="225" t="s">
        <v>1</v>
      </c>
      <c r="AK26" s="230" t="s">
        <v>22</v>
      </c>
      <c r="AL26" s="232" t="s">
        <v>23</v>
      </c>
      <c r="AM26" s="225" t="s">
        <v>1</v>
      </c>
      <c r="AN26" s="225" t="s">
        <v>1</v>
      </c>
      <c r="AO26" s="232" t="s">
        <v>23</v>
      </c>
      <c r="AP26" s="232" t="s">
        <v>23</v>
      </c>
      <c r="AQ26" s="232" t="s">
        <v>23</v>
      </c>
      <c r="AR26" s="232" t="s">
        <v>23</v>
      </c>
      <c r="AS26" s="225" t="s">
        <v>1</v>
      </c>
      <c r="AT26" s="225" t="s">
        <v>1</v>
      </c>
      <c r="AU26" s="232" t="s">
        <v>23</v>
      </c>
      <c r="AV26" s="232" t="s">
        <v>23</v>
      </c>
      <c r="AW26" s="231" t="s">
        <v>1240</v>
      </c>
      <c r="AX26" s="239">
        <v>3</v>
      </c>
      <c r="AY26" s="227">
        <v>2</v>
      </c>
      <c r="AZ26" s="228">
        <v>0</v>
      </c>
      <c r="BA26" s="236">
        <v>6</v>
      </c>
      <c r="BB26" s="234">
        <v>0.03</v>
      </c>
    </row>
    <row r="27" spans="1:54" ht="34.5" customHeight="1" x14ac:dyDescent="0.25">
      <c r="A27" s="223">
        <v>1555</v>
      </c>
      <c r="B27" s="224" t="s">
        <v>158</v>
      </c>
      <c r="C27" s="225" t="s">
        <v>1190</v>
      </c>
      <c r="D27" s="225"/>
      <c r="E27" s="225" t="s">
        <v>941</v>
      </c>
      <c r="F27" s="225" t="s">
        <v>461</v>
      </c>
      <c r="G27" s="225" t="s">
        <v>1518</v>
      </c>
      <c r="H27" s="224" t="s">
        <v>440</v>
      </c>
      <c r="I27" s="224" t="s">
        <v>437</v>
      </c>
      <c r="J27" s="227" t="s">
        <v>17</v>
      </c>
      <c r="K27" s="225" t="s">
        <v>1</v>
      </c>
      <c r="L27" s="232" t="s">
        <v>23</v>
      </c>
      <c r="M27" s="227" t="s">
        <v>17</v>
      </c>
      <c r="N27" s="225" t="s">
        <v>1</v>
      </c>
      <c r="O27" s="232" t="s">
        <v>23</v>
      </c>
      <c r="P27" s="225" t="s">
        <v>1</v>
      </c>
      <c r="Q27" s="225" t="s">
        <v>1</v>
      </c>
      <c r="R27" s="225" t="s">
        <v>1</v>
      </c>
      <c r="S27" s="225" t="s">
        <v>1</v>
      </c>
      <c r="T27" s="225" t="s">
        <v>1</v>
      </c>
      <c r="U27" s="225" t="s">
        <v>1</v>
      </c>
      <c r="V27" s="225" t="s">
        <v>1</v>
      </c>
      <c r="W27" s="225" t="s">
        <v>1</v>
      </c>
      <c r="X27" s="225" t="s">
        <v>1</v>
      </c>
      <c r="Y27" s="225" t="s">
        <v>1</v>
      </c>
      <c r="Z27" s="225" t="s">
        <v>1</v>
      </c>
      <c r="AA27" s="225" t="s">
        <v>1</v>
      </c>
      <c r="AB27" s="225" t="s">
        <v>1</v>
      </c>
      <c r="AC27" s="225" t="s">
        <v>1</v>
      </c>
      <c r="AD27" s="225" t="s">
        <v>1</v>
      </c>
      <c r="AE27" s="232" t="s">
        <v>23</v>
      </c>
      <c r="AF27" s="230" t="s">
        <v>22</v>
      </c>
      <c r="AG27" s="225" t="s">
        <v>1</v>
      </c>
      <c r="AH27" s="225" t="s">
        <v>1</v>
      </c>
      <c r="AI27" s="225" t="s">
        <v>1</v>
      </c>
      <c r="AJ27" s="225" t="s">
        <v>1</v>
      </c>
      <c r="AK27" s="231" t="s">
        <v>20</v>
      </c>
      <c r="AL27" s="232" t="s">
        <v>23</v>
      </c>
      <c r="AM27" s="225" t="s">
        <v>1</v>
      </c>
      <c r="AN27" s="225" t="s">
        <v>1</v>
      </c>
      <c r="AO27" s="232" t="s">
        <v>23</v>
      </c>
      <c r="AP27" s="225" t="s">
        <v>1</v>
      </c>
      <c r="AQ27" s="225" t="s">
        <v>1</v>
      </c>
      <c r="AR27" s="231" t="s">
        <v>20</v>
      </c>
      <c r="AS27" s="225" t="s">
        <v>1</v>
      </c>
      <c r="AT27" s="225" t="s">
        <v>1</v>
      </c>
      <c r="AU27" s="232" t="s">
        <v>23</v>
      </c>
      <c r="AV27" s="232" t="s">
        <v>23</v>
      </c>
      <c r="AW27" s="231" t="s">
        <v>1240</v>
      </c>
      <c r="AX27" s="227">
        <v>2</v>
      </c>
      <c r="AY27" s="227">
        <v>2</v>
      </c>
      <c r="AZ27" s="228">
        <v>0</v>
      </c>
      <c r="BA27" s="233">
        <v>0</v>
      </c>
      <c r="BB27" s="234">
        <v>0.03</v>
      </c>
    </row>
    <row r="28" spans="1:54" ht="26.25" customHeight="1" x14ac:dyDescent="0.25">
      <c r="A28" s="223">
        <v>12</v>
      </c>
      <c r="B28" s="224" t="s">
        <v>132</v>
      </c>
      <c r="C28" s="225" t="s">
        <v>1190</v>
      </c>
      <c r="D28" s="225"/>
      <c r="E28" s="225" t="s">
        <v>658</v>
      </c>
      <c r="F28" s="225" t="s">
        <v>662</v>
      </c>
      <c r="G28" s="225" t="s">
        <v>1</v>
      </c>
      <c r="H28" s="224" t="s">
        <v>1</v>
      </c>
      <c r="I28" s="224" t="s">
        <v>658</v>
      </c>
      <c r="J28" s="227" t="s">
        <v>17</v>
      </c>
      <c r="K28" s="225" t="s">
        <v>1</v>
      </c>
      <c r="L28" s="231" t="s">
        <v>20</v>
      </c>
      <c r="M28" s="226" t="s">
        <v>33</v>
      </c>
      <c r="N28" s="225" t="s">
        <v>1</v>
      </c>
      <c r="O28" s="225" t="s">
        <v>1</v>
      </c>
      <c r="P28" s="225" t="s">
        <v>1</v>
      </c>
      <c r="Q28" s="225" t="s">
        <v>1</v>
      </c>
      <c r="R28" s="225" t="s">
        <v>1</v>
      </c>
      <c r="S28" s="225" t="s">
        <v>1</v>
      </c>
      <c r="T28" s="225" t="s">
        <v>1</v>
      </c>
      <c r="U28" s="225" t="s">
        <v>1</v>
      </c>
      <c r="V28" s="225" t="s">
        <v>1</v>
      </c>
      <c r="W28" s="225" t="s">
        <v>1</v>
      </c>
      <c r="X28" s="225" t="s">
        <v>1</v>
      </c>
      <c r="Y28" s="225" t="s">
        <v>1</v>
      </c>
      <c r="Z28" s="225" t="s">
        <v>1</v>
      </c>
      <c r="AA28" s="225" t="s">
        <v>1</v>
      </c>
      <c r="AB28" s="225" t="s">
        <v>1</v>
      </c>
      <c r="AC28" s="225" t="s">
        <v>1</v>
      </c>
      <c r="AD28" s="225" t="s">
        <v>1</v>
      </c>
      <c r="AE28" s="231" t="s">
        <v>20</v>
      </c>
      <c r="AF28" s="225" t="s">
        <v>1</v>
      </c>
      <c r="AG28" s="225" t="s">
        <v>1</v>
      </c>
      <c r="AH28" s="225" t="s">
        <v>1</v>
      </c>
      <c r="AI28" s="225" t="s">
        <v>1</v>
      </c>
      <c r="AJ28" s="225" t="s">
        <v>1</v>
      </c>
      <c r="AK28" s="225" t="s">
        <v>1</v>
      </c>
      <c r="AL28" s="225" t="s">
        <v>1</v>
      </c>
      <c r="AM28" s="225" t="s">
        <v>1</v>
      </c>
      <c r="AN28" s="225" t="s">
        <v>1</v>
      </c>
      <c r="AO28" s="225" t="s">
        <v>1</v>
      </c>
      <c r="AP28" s="225" t="s">
        <v>1</v>
      </c>
      <c r="AQ28" s="225" t="s">
        <v>1</v>
      </c>
      <c r="AR28" s="225" t="s">
        <v>1</v>
      </c>
      <c r="AS28" s="225" t="s">
        <v>1</v>
      </c>
      <c r="AT28" s="225" t="s">
        <v>1</v>
      </c>
      <c r="AU28" s="230" t="s">
        <v>22</v>
      </c>
      <c r="AV28" s="230" t="s">
        <v>22</v>
      </c>
      <c r="AW28" s="231" t="s">
        <v>1240</v>
      </c>
      <c r="AX28" s="226">
        <v>1</v>
      </c>
      <c r="AY28" s="226">
        <v>1</v>
      </c>
      <c r="AZ28" s="228">
        <v>0</v>
      </c>
      <c r="BA28" s="233">
        <v>62.2</v>
      </c>
      <c r="BB28" s="229">
        <v>0</v>
      </c>
    </row>
    <row r="29" spans="1:54" ht="27" customHeight="1" x14ac:dyDescent="0.25">
      <c r="A29" s="223">
        <v>1206</v>
      </c>
      <c r="B29" s="224" t="s">
        <v>15</v>
      </c>
      <c r="C29" s="225" t="s">
        <v>1190</v>
      </c>
      <c r="D29" s="225"/>
      <c r="E29" s="225" t="s">
        <v>941</v>
      </c>
      <c r="F29" s="225" t="s">
        <v>28</v>
      </c>
      <c r="G29" s="225" t="s">
        <v>956</v>
      </c>
      <c r="H29" s="224" t="s">
        <v>444</v>
      </c>
      <c r="I29" s="224" t="s">
        <v>437</v>
      </c>
      <c r="J29" s="227" t="s">
        <v>17</v>
      </c>
      <c r="K29" s="232" t="s">
        <v>23</v>
      </c>
      <c r="L29" s="232" t="s">
        <v>23</v>
      </c>
      <c r="M29" s="227" t="s">
        <v>17</v>
      </c>
      <c r="N29" s="231" t="s">
        <v>20</v>
      </c>
      <c r="O29" s="232" t="s">
        <v>23</v>
      </c>
      <c r="P29" s="225" t="s">
        <v>1</v>
      </c>
      <c r="Q29" s="225" t="s">
        <v>1</v>
      </c>
      <c r="R29" s="225" t="s">
        <v>1</v>
      </c>
      <c r="S29" s="225" t="s">
        <v>1</v>
      </c>
      <c r="T29" s="225" t="s">
        <v>1</v>
      </c>
      <c r="U29" s="225" t="s">
        <v>1</v>
      </c>
      <c r="V29" s="225" t="s">
        <v>1</v>
      </c>
      <c r="W29" s="225" t="s">
        <v>1</v>
      </c>
      <c r="X29" s="225" t="s">
        <v>1</v>
      </c>
      <c r="Y29" s="225" t="s">
        <v>1</v>
      </c>
      <c r="Z29" s="232" t="s">
        <v>23</v>
      </c>
      <c r="AA29" s="225" t="s">
        <v>1</v>
      </c>
      <c r="AB29" s="225" t="s">
        <v>1</v>
      </c>
      <c r="AC29" s="225" t="s">
        <v>1</v>
      </c>
      <c r="AD29" s="225" t="s">
        <v>1</v>
      </c>
      <c r="AE29" s="230" t="s">
        <v>22</v>
      </c>
      <c r="AF29" s="232" t="s">
        <v>23</v>
      </c>
      <c r="AG29" s="225" t="s">
        <v>1</v>
      </c>
      <c r="AH29" s="225" t="s">
        <v>1</v>
      </c>
      <c r="AI29" s="225" t="s">
        <v>1</v>
      </c>
      <c r="AJ29" s="225" t="s">
        <v>1</v>
      </c>
      <c r="AK29" s="225" t="s">
        <v>1</v>
      </c>
      <c r="AL29" s="232" t="s">
        <v>23</v>
      </c>
      <c r="AM29" s="225" t="s">
        <v>1</v>
      </c>
      <c r="AN29" s="225" t="s">
        <v>1</v>
      </c>
      <c r="AO29" s="225" t="s">
        <v>1</v>
      </c>
      <c r="AP29" s="225" t="s">
        <v>1</v>
      </c>
      <c r="AQ29" s="225" t="s">
        <v>1</v>
      </c>
      <c r="AR29" s="232" t="s">
        <v>23</v>
      </c>
      <c r="AS29" s="225" t="s">
        <v>1</v>
      </c>
      <c r="AT29" s="225" t="s">
        <v>1</v>
      </c>
      <c r="AU29" s="232" t="s">
        <v>23</v>
      </c>
      <c r="AV29" s="232" t="s">
        <v>23</v>
      </c>
      <c r="AW29" s="231" t="s">
        <v>1240</v>
      </c>
      <c r="AX29" s="226">
        <v>1</v>
      </c>
      <c r="AY29" s="227">
        <v>2</v>
      </c>
      <c r="AZ29" s="228">
        <v>0</v>
      </c>
      <c r="BA29" s="233">
        <v>210.7</v>
      </c>
      <c r="BB29" s="234">
        <v>41.4</v>
      </c>
    </row>
    <row r="30" spans="1:54" ht="34.5" customHeight="1" x14ac:dyDescent="0.25">
      <c r="A30" s="223">
        <v>1551</v>
      </c>
      <c r="B30" s="224" t="s">
        <v>1522</v>
      </c>
      <c r="C30" s="225" t="s">
        <v>1190</v>
      </c>
      <c r="D30" s="225"/>
      <c r="E30" s="225" t="s">
        <v>854</v>
      </c>
      <c r="F30" s="225" t="s">
        <v>1</v>
      </c>
      <c r="G30" s="225" t="s">
        <v>837</v>
      </c>
      <c r="H30" s="224" t="s">
        <v>440</v>
      </c>
      <c r="I30" s="224" t="s">
        <v>437</v>
      </c>
      <c r="J30" s="226" t="s">
        <v>33</v>
      </c>
      <c r="K30" s="230" t="s">
        <v>22</v>
      </c>
      <c r="L30" s="230" t="s">
        <v>22</v>
      </c>
      <c r="M30" s="227" t="s">
        <v>17</v>
      </c>
      <c r="N30" s="232" t="s">
        <v>23</v>
      </c>
      <c r="O30" s="232" t="s">
        <v>23</v>
      </c>
      <c r="P30" s="225" t="s">
        <v>1</v>
      </c>
      <c r="Q30" s="225" t="s">
        <v>1</v>
      </c>
      <c r="R30" s="225" t="s">
        <v>1</v>
      </c>
      <c r="S30" s="225" t="s">
        <v>1</v>
      </c>
      <c r="T30" s="225" t="s">
        <v>1</v>
      </c>
      <c r="U30" s="225" t="s">
        <v>1</v>
      </c>
      <c r="V30" s="225" t="s">
        <v>1</v>
      </c>
      <c r="W30" s="225" t="s">
        <v>1</v>
      </c>
      <c r="X30" s="225" t="s">
        <v>1</v>
      </c>
      <c r="Y30" s="225" t="s">
        <v>1</v>
      </c>
      <c r="Z30" s="230" t="s">
        <v>22</v>
      </c>
      <c r="AA30" s="225" t="s">
        <v>1</v>
      </c>
      <c r="AB30" s="225" t="s">
        <v>1</v>
      </c>
      <c r="AC30" s="225" t="s">
        <v>1</v>
      </c>
      <c r="AD30" s="225" t="s">
        <v>1</v>
      </c>
      <c r="AE30" s="230" t="s">
        <v>22</v>
      </c>
      <c r="AF30" s="225" t="s">
        <v>1</v>
      </c>
      <c r="AG30" s="225" t="s">
        <v>1</v>
      </c>
      <c r="AH30" s="225" t="s">
        <v>1</v>
      </c>
      <c r="AI30" s="225" t="s">
        <v>1</v>
      </c>
      <c r="AJ30" s="225" t="s">
        <v>1</v>
      </c>
      <c r="AK30" s="225" t="s">
        <v>1</v>
      </c>
      <c r="AL30" s="230" t="s">
        <v>22</v>
      </c>
      <c r="AM30" s="225" t="s">
        <v>1</v>
      </c>
      <c r="AN30" s="225" t="s">
        <v>1</v>
      </c>
      <c r="AO30" s="225" t="s">
        <v>1</v>
      </c>
      <c r="AP30" s="225" t="s">
        <v>1</v>
      </c>
      <c r="AQ30" s="225" t="s">
        <v>1</v>
      </c>
      <c r="AR30" s="225" t="s">
        <v>1</v>
      </c>
      <c r="AS30" s="225" t="s">
        <v>1</v>
      </c>
      <c r="AT30" s="225" t="s">
        <v>1</v>
      </c>
      <c r="AU30" s="230" t="s">
        <v>22</v>
      </c>
      <c r="AV30" s="225" t="s">
        <v>1</v>
      </c>
      <c r="AW30" s="226" t="s">
        <v>1241</v>
      </c>
      <c r="AX30" s="226">
        <v>1</v>
      </c>
      <c r="AY30" s="226">
        <v>1</v>
      </c>
      <c r="AZ30" s="228">
        <v>0</v>
      </c>
      <c r="BA30" s="233">
        <v>0.02</v>
      </c>
      <c r="BB30" s="234">
        <v>0.05</v>
      </c>
    </row>
    <row r="31" spans="1:54" ht="26.25" customHeight="1" x14ac:dyDescent="0.25">
      <c r="A31" s="223">
        <v>1008</v>
      </c>
      <c r="B31" s="224" t="s">
        <v>753</v>
      </c>
      <c r="C31" s="225" t="s">
        <v>1190</v>
      </c>
      <c r="D31" s="225"/>
      <c r="E31" s="225" t="s">
        <v>737</v>
      </c>
      <c r="F31" s="225" t="s">
        <v>456</v>
      </c>
      <c r="G31" s="225" t="s">
        <v>754</v>
      </c>
      <c r="H31" s="224" t="s">
        <v>755</v>
      </c>
      <c r="I31" s="224" t="s">
        <v>437</v>
      </c>
      <c r="J31" s="227" t="s">
        <v>17</v>
      </c>
      <c r="K31" s="230" t="s">
        <v>22</v>
      </c>
      <c r="L31" s="232" t="s">
        <v>23</v>
      </c>
      <c r="M31" s="237" t="s">
        <v>26</v>
      </c>
      <c r="N31" s="231" t="s">
        <v>20</v>
      </c>
      <c r="O31" s="232" t="s">
        <v>23</v>
      </c>
      <c r="P31" s="230" t="s">
        <v>22</v>
      </c>
      <c r="Q31" s="230" t="s">
        <v>22</v>
      </c>
      <c r="R31" s="225" t="s">
        <v>1</v>
      </c>
      <c r="S31" s="225" t="s">
        <v>1</v>
      </c>
      <c r="T31" s="225" t="s">
        <v>1</v>
      </c>
      <c r="U31" s="225" t="s">
        <v>1</v>
      </c>
      <c r="V31" s="225" t="s">
        <v>1</v>
      </c>
      <c r="W31" s="230" t="s">
        <v>22</v>
      </c>
      <c r="X31" s="225" t="s">
        <v>1</v>
      </c>
      <c r="Y31" s="225" t="s">
        <v>1</v>
      </c>
      <c r="Z31" s="230" t="s">
        <v>22</v>
      </c>
      <c r="AA31" s="230" t="s">
        <v>22</v>
      </c>
      <c r="AB31" s="225" t="s">
        <v>1</v>
      </c>
      <c r="AC31" s="225" t="s">
        <v>1</v>
      </c>
      <c r="AD31" s="225" t="s">
        <v>1</v>
      </c>
      <c r="AE31" s="230" t="s">
        <v>22</v>
      </c>
      <c r="AF31" s="232" t="s">
        <v>23</v>
      </c>
      <c r="AG31" s="230" t="s">
        <v>22</v>
      </c>
      <c r="AH31" s="232" t="s">
        <v>23</v>
      </c>
      <c r="AI31" s="225" t="s">
        <v>1</v>
      </c>
      <c r="AJ31" s="225" t="s">
        <v>1</v>
      </c>
      <c r="AK31" s="225" t="s">
        <v>1</v>
      </c>
      <c r="AL31" s="225" t="s">
        <v>1</v>
      </c>
      <c r="AM31" s="225" t="s">
        <v>1</v>
      </c>
      <c r="AN31" s="225" t="s">
        <v>1</v>
      </c>
      <c r="AO31" s="225" t="s">
        <v>1</v>
      </c>
      <c r="AP31" s="230" t="s">
        <v>22</v>
      </c>
      <c r="AQ31" s="225" t="s">
        <v>1</v>
      </c>
      <c r="AR31" s="232" t="s">
        <v>23</v>
      </c>
      <c r="AS31" s="225" t="s">
        <v>1</v>
      </c>
      <c r="AT31" s="225" t="s">
        <v>1</v>
      </c>
      <c r="AU31" s="232" t="s">
        <v>23</v>
      </c>
      <c r="AV31" s="232" t="s">
        <v>23</v>
      </c>
      <c r="AW31" s="226" t="s">
        <v>1241</v>
      </c>
      <c r="AX31" s="226">
        <v>1</v>
      </c>
      <c r="AY31" s="226">
        <v>1</v>
      </c>
      <c r="AZ31" s="236">
        <v>84.8</v>
      </c>
      <c r="BA31" s="233">
        <v>74.8</v>
      </c>
      <c r="BB31" s="238">
        <v>0.11</v>
      </c>
    </row>
    <row r="32" spans="1:54" ht="18.75" customHeight="1" x14ac:dyDescent="0.25">
      <c r="A32" s="223">
        <v>230</v>
      </c>
      <c r="B32" s="224" t="s">
        <v>1260</v>
      </c>
      <c r="C32" s="225" t="s">
        <v>1190</v>
      </c>
      <c r="D32" s="225"/>
      <c r="E32" s="225" t="s">
        <v>438</v>
      </c>
      <c r="F32" s="225" t="s">
        <v>456</v>
      </c>
      <c r="G32" s="225" t="s">
        <v>1</v>
      </c>
      <c r="H32" s="224" t="s">
        <v>1</v>
      </c>
      <c r="I32" s="224" t="s">
        <v>438</v>
      </c>
      <c r="J32" s="226" t="s">
        <v>33</v>
      </c>
      <c r="K32" s="225" t="s">
        <v>1</v>
      </c>
      <c r="L32" s="225" t="s">
        <v>1</v>
      </c>
      <c r="M32" s="226" t="s">
        <v>33</v>
      </c>
      <c r="N32" s="225" t="s">
        <v>1</v>
      </c>
      <c r="O32" s="225" t="s">
        <v>1</v>
      </c>
      <c r="P32" s="225" t="s">
        <v>1</v>
      </c>
      <c r="Q32" s="225" t="s">
        <v>1</v>
      </c>
      <c r="R32" s="225" t="s">
        <v>1</v>
      </c>
      <c r="S32" s="225" t="s">
        <v>1</v>
      </c>
      <c r="T32" s="225" t="s">
        <v>1</v>
      </c>
      <c r="U32" s="225" t="s">
        <v>1</v>
      </c>
      <c r="V32" s="225" t="s">
        <v>1</v>
      </c>
      <c r="W32" s="225" t="s">
        <v>1</v>
      </c>
      <c r="X32" s="225" t="s">
        <v>1</v>
      </c>
      <c r="Y32" s="225" t="s">
        <v>1</v>
      </c>
      <c r="Z32" s="225" t="s">
        <v>1</v>
      </c>
      <c r="AA32" s="225" t="s">
        <v>1</v>
      </c>
      <c r="AB32" s="225" t="s">
        <v>1</v>
      </c>
      <c r="AC32" s="225" t="s">
        <v>1</v>
      </c>
      <c r="AD32" s="225" t="s">
        <v>1</v>
      </c>
      <c r="AE32" s="225" t="s">
        <v>1</v>
      </c>
      <c r="AF32" s="225" t="s">
        <v>1</v>
      </c>
      <c r="AG32" s="225" t="s">
        <v>1</v>
      </c>
      <c r="AH32" s="225" t="s">
        <v>1</v>
      </c>
      <c r="AI32" s="225" t="s">
        <v>1</v>
      </c>
      <c r="AJ32" s="225" t="s">
        <v>1</v>
      </c>
      <c r="AK32" s="225" t="s">
        <v>1</v>
      </c>
      <c r="AL32" s="225" t="s">
        <v>1</v>
      </c>
      <c r="AM32" s="225" t="s">
        <v>1</v>
      </c>
      <c r="AN32" s="225" t="s">
        <v>1</v>
      </c>
      <c r="AO32" s="225" t="s">
        <v>1</v>
      </c>
      <c r="AP32" s="225" t="s">
        <v>1</v>
      </c>
      <c r="AQ32" s="225" t="s">
        <v>1</v>
      </c>
      <c r="AR32" s="225" t="s">
        <v>1</v>
      </c>
      <c r="AS32" s="225" t="s">
        <v>1</v>
      </c>
      <c r="AT32" s="225" t="s">
        <v>1</v>
      </c>
      <c r="AU32" s="225" t="s">
        <v>1</v>
      </c>
      <c r="AV32" s="225" t="s">
        <v>1</v>
      </c>
      <c r="AW32" s="226" t="s">
        <v>1241</v>
      </c>
      <c r="AX32" s="226">
        <v>1</v>
      </c>
      <c r="AY32" s="227">
        <v>2</v>
      </c>
      <c r="AZ32" s="228">
        <v>0</v>
      </c>
      <c r="BA32" s="233">
        <v>0.66</v>
      </c>
      <c r="BB32" s="234">
        <v>0.4</v>
      </c>
    </row>
    <row r="33" spans="1:54" ht="26.25" customHeight="1" x14ac:dyDescent="0.25">
      <c r="A33" s="223">
        <v>68</v>
      </c>
      <c r="B33" s="224" t="s">
        <v>196</v>
      </c>
      <c r="C33" s="225" t="s">
        <v>1190</v>
      </c>
      <c r="D33" s="225"/>
      <c r="E33" s="225" t="s">
        <v>815</v>
      </c>
      <c r="F33" s="225" t="s">
        <v>452</v>
      </c>
      <c r="G33" s="225" t="s">
        <v>695</v>
      </c>
      <c r="H33" s="224" t="s">
        <v>717</v>
      </c>
      <c r="I33" s="224" t="s">
        <v>437</v>
      </c>
      <c r="J33" s="241" t="s">
        <v>39</v>
      </c>
      <c r="K33" s="225" t="s">
        <v>1</v>
      </c>
      <c r="L33" s="232" t="s">
        <v>23</v>
      </c>
      <c r="M33" s="227" t="s">
        <v>17</v>
      </c>
      <c r="N33" s="225" t="s">
        <v>1</v>
      </c>
      <c r="O33" s="232" t="s">
        <v>23</v>
      </c>
      <c r="P33" s="225" t="s">
        <v>1</v>
      </c>
      <c r="Q33" s="225" t="s">
        <v>1</v>
      </c>
      <c r="R33" s="225" t="s">
        <v>1</v>
      </c>
      <c r="S33" s="225" t="s">
        <v>1</v>
      </c>
      <c r="T33" s="225" t="s">
        <v>1</v>
      </c>
      <c r="U33" s="225" t="s">
        <v>1</v>
      </c>
      <c r="V33" s="225" t="s">
        <v>1</v>
      </c>
      <c r="W33" s="225" t="s">
        <v>1</v>
      </c>
      <c r="X33" s="225" t="s">
        <v>1</v>
      </c>
      <c r="Y33" s="225" t="s">
        <v>1</v>
      </c>
      <c r="Z33" s="225" t="s">
        <v>1</v>
      </c>
      <c r="AA33" s="225" t="s">
        <v>1</v>
      </c>
      <c r="AB33" s="225" t="s">
        <v>1</v>
      </c>
      <c r="AC33" s="225" t="s">
        <v>1</v>
      </c>
      <c r="AD33" s="225" t="s">
        <v>1</v>
      </c>
      <c r="AE33" s="225" t="s">
        <v>1</v>
      </c>
      <c r="AF33" s="232" t="s">
        <v>23</v>
      </c>
      <c r="AG33" s="225" t="s">
        <v>1</v>
      </c>
      <c r="AH33" s="225" t="s">
        <v>1</v>
      </c>
      <c r="AI33" s="225" t="s">
        <v>1</v>
      </c>
      <c r="AJ33" s="225" t="s">
        <v>1</v>
      </c>
      <c r="AK33" s="225" t="s">
        <v>1</v>
      </c>
      <c r="AL33" s="225" t="s">
        <v>1</v>
      </c>
      <c r="AM33" s="225" t="s">
        <v>1</v>
      </c>
      <c r="AN33" s="225" t="s">
        <v>1</v>
      </c>
      <c r="AO33" s="225" t="s">
        <v>1</v>
      </c>
      <c r="AP33" s="225" t="s">
        <v>1</v>
      </c>
      <c r="AQ33" s="225" t="s">
        <v>1</v>
      </c>
      <c r="AR33" s="232" t="s">
        <v>23</v>
      </c>
      <c r="AS33" s="225" t="s">
        <v>1</v>
      </c>
      <c r="AT33" s="225" t="s">
        <v>1</v>
      </c>
      <c r="AU33" s="225" t="s">
        <v>1</v>
      </c>
      <c r="AV33" s="232" t="s">
        <v>23</v>
      </c>
      <c r="AW33" s="231" t="s">
        <v>1240</v>
      </c>
      <c r="AX33" s="226">
        <v>1</v>
      </c>
      <c r="AY33" s="239">
        <v>3</v>
      </c>
      <c r="AZ33" s="236">
        <v>614.29999999999995</v>
      </c>
      <c r="BA33" s="233">
        <v>9</v>
      </c>
      <c r="BB33" s="234">
        <v>0.13</v>
      </c>
    </row>
    <row r="34" spans="1:54" ht="27" customHeight="1" x14ac:dyDescent="0.25">
      <c r="A34" s="223">
        <v>69</v>
      </c>
      <c r="B34" s="224" t="s">
        <v>198</v>
      </c>
      <c r="C34" s="225" t="s">
        <v>1190</v>
      </c>
      <c r="D34" s="225"/>
      <c r="E34" s="225" t="s">
        <v>815</v>
      </c>
      <c r="F34" s="225" t="s">
        <v>452</v>
      </c>
      <c r="G34" s="225" t="s">
        <v>817</v>
      </c>
      <c r="H34" s="224" t="s">
        <v>717</v>
      </c>
      <c r="I34" s="224" t="s">
        <v>437</v>
      </c>
      <c r="J34" s="237" t="s">
        <v>26</v>
      </c>
      <c r="K34" s="232" t="s">
        <v>23</v>
      </c>
      <c r="L34" s="232" t="s">
        <v>23</v>
      </c>
      <c r="M34" s="237" t="s">
        <v>26</v>
      </c>
      <c r="N34" s="232" t="s">
        <v>23</v>
      </c>
      <c r="O34" s="232" t="s">
        <v>23</v>
      </c>
      <c r="P34" s="232" t="s">
        <v>23</v>
      </c>
      <c r="Q34" s="225" t="s">
        <v>1</v>
      </c>
      <c r="R34" s="225" t="s">
        <v>1</v>
      </c>
      <c r="S34" s="225" t="s">
        <v>1</v>
      </c>
      <c r="T34" s="225" t="s">
        <v>1</v>
      </c>
      <c r="U34" s="225" t="s">
        <v>1</v>
      </c>
      <c r="V34" s="225" t="s">
        <v>1</v>
      </c>
      <c r="W34" s="232" t="s">
        <v>23</v>
      </c>
      <c r="X34" s="232" t="s">
        <v>23</v>
      </c>
      <c r="Y34" s="225" t="s">
        <v>1</v>
      </c>
      <c r="Z34" s="231" t="s">
        <v>20</v>
      </c>
      <c r="AA34" s="232" t="s">
        <v>23</v>
      </c>
      <c r="AB34" s="225" t="s">
        <v>1</v>
      </c>
      <c r="AC34" s="225" t="s">
        <v>1</v>
      </c>
      <c r="AD34" s="225" t="s">
        <v>1</v>
      </c>
      <c r="AE34" s="232" t="s">
        <v>23</v>
      </c>
      <c r="AF34" s="232" t="s">
        <v>23</v>
      </c>
      <c r="AG34" s="225" t="s">
        <v>1</v>
      </c>
      <c r="AH34" s="232" t="s">
        <v>23</v>
      </c>
      <c r="AI34" s="225" t="s">
        <v>1</v>
      </c>
      <c r="AJ34" s="225" t="s">
        <v>1</v>
      </c>
      <c r="AK34" s="232" t="s">
        <v>23</v>
      </c>
      <c r="AL34" s="232" t="s">
        <v>23</v>
      </c>
      <c r="AM34" s="225" t="s">
        <v>1</v>
      </c>
      <c r="AN34" s="225" t="s">
        <v>1</v>
      </c>
      <c r="AO34" s="225" t="s">
        <v>1</v>
      </c>
      <c r="AP34" s="225" t="s">
        <v>1</v>
      </c>
      <c r="AQ34" s="225" t="s">
        <v>1</v>
      </c>
      <c r="AR34" s="232" t="s">
        <v>23</v>
      </c>
      <c r="AS34" s="225" t="s">
        <v>1</v>
      </c>
      <c r="AT34" s="225" t="s">
        <v>1</v>
      </c>
      <c r="AU34" s="232" t="s">
        <v>23</v>
      </c>
      <c r="AV34" s="232" t="s">
        <v>23</v>
      </c>
      <c r="AW34" s="231" t="s">
        <v>1240</v>
      </c>
      <c r="AX34" s="227">
        <v>2</v>
      </c>
      <c r="AY34" s="227">
        <v>2</v>
      </c>
      <c r="AZ34" s="236">
        <v>3373.7</v>
      </c>
      <c r="BA34" s="236">
        <v>977.5</v>
      </c>
      <c r="BB34" s="238">
        <v>50.9</v>
      </c>
    </row>
    <row r="35" spans="1:54" ht="26.25" customHeight="1" x14ac:dyDescent="0.25">
      <c r="A35" s="223">
        <v>104</v>
      </c>
      <c r="B35" s="224" t="s">
        <v>133</v>
      </c>
      <c r="C35" s="225" t="s">
        <v>1190</v>
      </c>
      <c r="D35" s="225"/>
      <c r="E35" s="225" t="s">
        <v>438</v>
      </c>
      <c r="F35" s="225" t="s">
        <v>458</v>
      </c>
      <c r="G35" s="225" t="s">
        <v>1</v>
      </c>
      <c r="H35" s="224" t="s">
        <v>1</v>
      </c>
      <c r="I35" s="224" t="s">
        <v>438</v>
      </c>
      <c r="J35" s="226" t="s">
        <v>33</v>
      </c>
      <c r="K35" s="225" t="s">
        <v>1</v>
      </c>
      <c r="L35" s="225" t="s">
        <v>1</v>
      </c>
      <c r="M35" s="226" t="s">
        <v>33</v>
      </c>
      <c r="N35" s="225" t="s">
        <v>1</v>
      </c>
      <c r="O35" s="225" t="s">
        <v>1</v>
      </c>
      <c r="P35" s="225" t="s">
        <v>1</v>
      </c>
      <c r="Q35" s="225" t="s">
        <v>1</v>
      </c>
      <c r="R35" s="225" t="s">
        <v>1</v>
      </c>
      <c r="S35" s="225" t="s">
        <v>1</v>
      </c>
      <c r="T35" s="225" t="s">
        <v>1</v>
      </c>
      <c r="U35" s="225" t="s">
        <v>1</v>
      </c>
      <c r="V35" s="225" t="s">
        <v>1</v>
      </c>
      <c r="W35" s="225" t="s">
        <v>1</v>
      </c>
      <c r="X35" s="225" t="s">
        <v>1</v>
      </c>
      <c r="Y35" s="225" t="s">
        <v>1</v>
      </c>
      <c r="Z35" s="225" t="s">
        <v>1</v>
      </c>
      <c r="AA35" s="225" t="s">
        <v>1</v>
      </c>
      <c r="AB35" s="225" t="s">
        <v>1</v>
      </c>
      <c r="AC35" s="225" t="s">
        <v>1</v>
      </c>
      <c r="AD35" s="225" t="s">
        <v>1</v>
      </c>
      <c r="AE35" s="225" t="s">
        <v>1</v>
      </c>
      <c r="AF35" s="225" t="s">
        <v>1</v>
      </c>
      <c r="AG35" s="225" t="s">
        <v>1</v>
      </c>
      <c r="AH35" s="225" t="s">
        <v>1</v>
      </c>
      <c r="AI35" s="225" t="s">
        <v>1</v>
      </c>
      <c r="AJ35" s="225" t="s">
        <v>1</v>
      </c>
      <c r="AK35" s="225" t="s">
        <v>1</v>
      </c>
      <c r="AL35" s="225" t="s">
        <v>1</v>
      </c>
      <c r="AM35" s="225" t="s">
        <v>1</v>
      </c>
      <c r="AN35" s="225" t="s">
        <v>1</v>
      </c>
      <c r="AO35" s="225" t="s">
        <v>1</v>
      </c>
      <c r="AP35" s="225" t="s">
        <v>1</v>
      </c>
      <c r="AQ35" s="225" t="s">
        <v>1</v>
      </c>
      <c r="AR35" s="225" t="s">
        <v>1</v>
      </c>
      <c r="AS35" s="225" t="s">
        <v>1</v>
      </c>
      <c r="AT35" s="225" t="s">
        <v>1</v>
      </c>
      <c r="AU35" s="225" t="s">
        <v>1</v>
      </c>
      <c r="AV35" s="225" t="s">
        <v>1</v>
      </c>
      <c r="AW35" s="226" t="s">
        <v>1241</v>
      </c>
      <c r="AX35" s="226">
        <v>1</v>
      </c>
      <c r="AY35" s="227">
        <v>2</v>
      </c>
      <c r="AZ35" s="228">
        <v>0</v>
      </c>
      <c r="BA35" s="228">
        <v>0</v>
      </c>
      <c r="BB35" s="229">
        <v>0</v>
      </c>
    </row>
    <row r="36" spans="1:54" ht="34.5" customHeight="1" x14ac:dyDescent="0.25">
      <c r="A36" s="223">
        <v>1225</v>
      </c>
      <c r="B36" s="224" t="s">
        <v>134</v>
      </c>
      <c r="C36" s="225" t="s">
        <v>1190</v>
      </c>
      <c r="D36" s="225"/>
      <c r="E36" s="225" t="s">
        <v>854</v>
      </c>
      <c r="F36" s="225" t="s">
        <v>859</v>
      </c>
      <c r="G36" s="225" t="s">
        <v>859</v>
      </c>
      <c r="H36" s="224" t="s">
        <v>440</v>
      </c>
      <c r="I36" s="224" t="s">
        <v>437</v>
      </c>
      <c r="J36" s="227" t="s">
        <v>17</v>
      </c>
      <c r="K36" s="232" t="s">
        <v>23</v>
      </c>
      <c r="L36" s="232" t="s">
        <v>23</v>
      </c>
      <c r="M36" s="227" t="s">
        <v>17</v>
      </c>
      <c r="N36" s="232" t="s">
        <v>23</v>
      </c>
      <c r="O36" s="232" t="s">
        <v>23</v>
      </c>
      <c r="P36" s="225" t="s">
        <v>1</v>
      </c>
      <c r="Q36" s="225" t="s">
        <v>1</v>
      </c>
      <c r="R36" s="225" t="s">
        <v>1</v>
      </c>
      <c r="S36" s="225" t="s">
        <v>1</v>
      </c>
      <c r="T36" s="225" t="s">
        <v>1</v>
      </c>
      <c r="U36" s="225" t="s">
        <v>1</v>
      </c>
      <c r="V36" s="225" t="s">
        <v>1</v>
      </c>
      <c r="W36" s="225" t="s">
        <v>1</v>
      </c>
      <c r="X36" s="225" t="s">
        <v>1</v>
      </c>
      <c r="Y36" s="225" t="s">
        <v>1</v>
      </c>
      <c r="Z36" s="232" t="s">
        <v>23</v>
      </c>
      <c r="AA36" s="232" t="s">
        <v>23</v>
      </c>
      <c r="AB36" s="225" t="s">
        <v>1</v>
      </c>
      <c r="AC36" s="225" t="s">
        <v>1</v>
      </c>
      <c r="AD36" s="225" t="s">
        <v>1</v>
      </c>
      <c r="AE36" s="231" t="s">
        <v>20</v>
      </c>
      <c r="AF36" s="225" t="s">
        <v>1</v>
      </c>
      <c r="AG36" s="225" t="s">
        <v>1</v>
      </c>
      <c r="AH36" s="232" t="s">
        <v>23</v>
      </c>
      <c r="AI36" s="225" t="s">
        <v>1</v>
      </c>
      <c r="AJ36" s="225" t="s">
        <v>1</v>
      </c>
      <c r="AK36" s="225" t="s">
        <v>1</v>
      </c>
      <c r="AL36" s="232" t="s">
        <v>23</v>
      </c>
      <c r="AM36" s="225" t="s">
        <v>1</v>
      </c>
      <c r="AN36" s="225" t="s">
        <v>1</v>
      </c>
      <c r="AO36" s="225" t="s">
        <v>1</v>
      </c>
      <c r="AP36" s="225" t="s">
        <v>1</v>
      </c>
      <c r="AQ36" s="225" t="s">
        <v>1</v>
      </c>
      <c r="AR36" s="225" t="s">
        <v>1</v>
      </c>
      <c r="AS36" s="225" t="s">
        <v>1</v>
      </c>
      <c r="AT36" s="225" t="s">
        <v>1</v>
      </c>
      <c r="AU36" s="232" t="s">
        <v>23</v>
      </c>
      <c r="AV36" s="232" t="s">
        <v>23</v>
      </c>
      <c r="AW36" s="226" t="s">
        <v>1241</v>
      </c>
      <c r="AX36" s="226">
        <v>1</v>
      </c>
      <c r="AY36" s="227">
        <v>2</v>
      </c>
      <c r="AZ36" s="228">
        <v>0</v>
      </c>
      <c r="BA36" s="233">
        <v>109.6</v>
      </c>
      <c r="BB36" s="234">
        <v>0.27</v>
      </c>
    </row>
    <row r="37" spans="1:54" ht="26.25" customHeight="1" x14ac:dyDescent="0.25">
      <c r="A37" s="223">
        <v>73</v>
      </c>
      <c r="B37" s="224" t="s">
        <v>150</v>
      </c>
      <c r="C37" s="225" t="s">
        <v>1190</v>
      </c>
      <c r="D37" s="225"/>
      <c r="E37" s="225" t="s">
        <v>854</v>
      </c>
      <c r="F37" s="225" t="s">
        <v>151</v>
      </c>
      <c r="G37" s="225" t="s">
        <v>151</v>
      </c>
      <c r="H37" s="224" t="s">
        <v>444</v>
      </c>
      <c r="I37" s="224" t="s">
        <v>437</v>
      </c>
      <c r="J37" s="227" t="s">
        <v>17</v>
      </c>
      <c r="K37" s="232" t="s">
        <v>23</v>
      </c>
      <c r="L37" s="232" t="s">
        <v>23</v>
      </c>
      <c r="M37" s="227" t="s">
        <v>17</v>
      </c>
      <c r="N37" s="232" t="s">
        <v>23</v>
      </c>
      <c r="O37" s="232" t="s">
        <v>23</v>
      </c>
      <c r="P37" s="225" t="s">
        <v>1</v>
      </c>
      <c r="Q37" s="225" t="s">
        <v>1</v>
      </c>
      <c r="R37" s="225" t="s">
        <v>1</v>
      </c>
      <c r="S37" s="225" t="s">
        <v>1</v>
      </c>
      <c r="T37" s="225" t="s">
        <v>1</v>
      </c>
      <c r="U37" s="225" t="s">
        <v>1</v>
      </c>
      <c r="V37" s="225" t="s">
        <v>1</v>
      </c>
      <c r="W37" s="225" t="s">
        <v>1</v>
      </c>
      <c r="X37" s="225" t="s">
        <v>1</v>
      </c>
      <c r="Y37" s="225" t="s">
        <v>1</v>
      </c>
      <c r="Z37" s="230" t="s">
        <v>22</v>
      </c>
      <c r="AA37" s="232" t="s">
        <v>23</v>
      </c>
      <c r="AB37" s="225" t="s">
        <v>1</v>
      </c>
      <c r="AC37" s="225" t="s">
        <v>1</v>
      </c>
      <c r="AD37" s="225" t="s">
        <v>1</v>
      </c>
      <c r="AE37" s="232" t="s">
        <v>23</v>
      </c>
      <c r="AF37" s="225" t="s">
        <v>1</v>
      </c>
      <c r="AG37" s="225" t="s">
        <v>1</v>
      </c>
      <c r="AH37" s="225" t="s">
        <v>1</v>
      </c>
      <c r="AI37" s="225" t="s">
        <v>1</v>
      </c>
      <c r="AJ37" s="225" t="s">
        <v>1</v>
      </c>
      <c r="AK37" s="232" t="s">
        <v>23</v>
      </c>
      <c r="AL37" s="231" t="s">
        <v>20</v>
      </c>
      <c r="AM37" s="225" t="s">
        <v>1</v>
      </c>
      <c r="AN37" s="225" t="s">
        <v>1</v>
      </c>
      <c r="AO37" s="225" t="s">
        <v>1</v>
      </c>
      <c r="AP37" s="225" t="s">
        <v>1</v>
      </c>
      <c r="AQ37" s="225" t="s">
        <v>1</v>
      </c>
      <c r="AR37" s="231" t="s">
        <v>20</v>
      </c>
      <c r="AS37" s="225" t="s">
        <v>1</v>
      </c>
      <c r="AT37" s="225" t="s">
        <v>1</v>
      </c>
      <c r="AU37" s="232" t="s">
        <v>23</v>
      </c>
      <c r="AV37" s="231" t="s">
        <v>20</v>
      </c>
      <c r="AW37" s="226" t="s">
        <v>1241</v>
      </c>
      <c r="AX37" s="227">
        <v>2</v>
      </c>
      <c r="AY37" s="239">
        <v>3</v>
      </c>
      <c r="AZ37" s="228">
        <v>0</v>
      </c>
      <c r="BA37" s="228">
        <v>0</v>
      </c>
      <c r="BB37" s="234">
        <v>4.0000000000000001E-3</v>
      </c>
    </row>
    <row r="38" spans="1:54" ht="14.25" customHeight="1" x14ac:dyDescent="0.25">
      <c r="A38" s="223">
        <v>175</v>
      </c>
      <c r="B38" s="224" t="s">
        <v>151</v>
      </c>
      <c r="C38" s="225" t="s">
        <v>1190</v>
      </c>
      <c r="D38" s="225"/>
      <c r="E38" s="225" t="s">
        <v>438</v>
      </c>
      <c r="F38" s="225" t="s">
        <v>151</v>
      </c>
      <c r="G38" s="225" t="s">
        <v>1</v>
      </c>
      <c r="H38" s="224" t="s">
        <v>1</v>
      </c>
      <c r="I38" s="224" t="s">
        <v>438</v>
      </c>
      <c r="J38" s="237" t="s">
        <v>26</v>
      </c>
      <c r="K38" s="232" t="s">
        <v>23</v>
      </c>
      <c r="L38" s="232" t="s">
        <v>23</v>
      </c>
      <c r="M38" s="237" t="s">
        <v>26</v>
      </c>
      <c r="N38" s="232" t="s">
        <v>23</v>
      </c>
      <c r="O38" s="232" t="s">
        <v>23</v>
      </c>
      <c r="P38" s="225" t="s">
        <v>1</v>
      </c>
      <c r="Q38" s="225" t="s">
        <v>1</v>
      </c>
      <c r="R38" s="225" t="s">
        <v>1</v>
      </c>
      <c r="S38" s="225" t="s">
        <v>1</v>
      </c>
      <c r="T38" s="225" t="s">
        <v>1</v>
      </c>
      <c r="U38" s="232" t="s">
        <v>23</v>
      </c>
      <c r="V38" s="225" t="s">
        <v>1</v>
      </c>
      <c r="W38" s="225" t="s">
        <v>1</v>
      </c>
      <c r="X38" s="225" t="s">
        <v>1</v>
      </c>
      <c r="Y38" s="225" t="s">
        <v>1</v>
      </c>
      <c r="Z38" s="225" t="s">
        <v>1</v>
      </c>
      <c r="AA38" s="232" t="s">
        <v>23</v>
      </c>
      <c r="AB38" s="225" t="s">
        <v>1</v>
      </c>
      <c r="AC38" s="225" t="s">
        <v>1</v>
      </c>
      <c r="AD38" s="225" t="s">
        <v>1</v>
      </c>
      <c r="AE38" s="232" t="s">
        <v>23</v>
      </c>
      <c r="AF38" s="232" t="s">
        <v>23</v>
      </c>
      <c r="AG38" s="225" t="s">
        <v>1</v>
      </c>
      <c r="AH38" s="225" t="s">
        <v>1</v>
      </c>
      <c r="AI38" s="225" t="s">
        <v>1</v>
      </c>
      <c r="AJ38" s="225" t="s">
        <v>1</v>
      </c>
      <c r="AK38" s="232" t="s">
        <v>23</v>
      </c>
      <c r="AL38" s="232" t="s">
        <v>23</v>
      </c>
      <c r="AM38" s="225" t="s">
        <v>1</v>
      </c>
      <c r="AN38" s="225" t="s">
        <v>1</v>
      </c>
      <c r="AO38" s="225" t="s">
        <v>1</v>
      </c>
      <c r="AP38" s="232" t="s">
        <v>23</v>
      </c>
      <c r="AQ38" s="230" t="s">
        <v>22</v>
      </c>
      <c r="AR38" s="232" t="s">
        <v>23</v>
      </c>
      <c r="AS38" s="225" t="s">
        <v>1</v>
      </c>
      <c r="AT38" s="225" t="s">
        <v>1</v>
      </c>
      <c r="AU38" s="232" t="s">
        <v>23</v>
      </c>
      <c r="AV38" s="232" t="s">
        <v>23</v>
      </c>
      <c r="AW38" s="232" t="s">
        <v>1242</v>
      </c>
      <c r="AX38" s="239">
        <v>3</v>
      </c>
      <c r="AY38" s="227">
        <v>2</v>
      </c>
      <c r="AZ38" s="236">
        <v>294.89999999999998</v>
      </c>
      <c r="BA38" s="236">
        <v>6.9</v>
      </c>
      <c r="BB38" s="234">
        <v>19.8</v>
      </c>
    </row>
    <row r="39" spans="1:54" ht="27" customHeight="1" x14ac:dyDescent="0.25">
      <c r="A39" s="223">
        <v>1207</v>
      </c>
      <c r="B39" s="224" t="s">
        <v>24</v>
      </c>
      <c r="C39" s="225" t="s">
        <v>1190</v>
      </c>
      <c r="D39" s="225"/>
      <c r="E39" s="225" t="s">
        <v>941</v>
      </c>
      <c r="F39" s="225" t="s">
        <v>1</v>
      </c>
      <c r="G39" s="225" t="s">
        <v>447</v>
      </c>
      <c r="H39" s="224" t="s">
        <v>444</v>
      </c>
      <c r="I39" s="224" t="s">
        <v>437</v>
      </c>
      <c r="J39" s="227" t="s">
        <v>17</v>
      </c>
      <c r="K39" s="232" t="s">
        <v>23</v>
      </c>
      <c r="L39" s="225" t="s">
        <v>1</v>
      </c>
      <c r="M39" s="227" t="s">
        <v>17</v>
      </c>
      <c r="N39" s="232" t="s">
        <v>23</v>
      </c>
      <c r="O39" s="225" t="s">
        <v>1</v>
      </c>
      <c r="P39" s="225" t="s">
        <v>1</v>
      </c>
      <c r="Q39" s="225" t="s">
        <v>1</v>
      </c>
      <c r="R39" s="225" t="s">
        <v>1</v>
      </c>
      <c r="S39" s="225" t="s">
        <v>1</v>
      </c>
      <c r="T39" s="225" t="s">
        <v>1</v>
      </c>
      <c r="U39" s="225" t="s">
        <v>1</v>
      </c>
      <c r="V39" s="225" t="s">
        <v>1</v>
      </c>
      <c r="W39" s="225" t="s">
        <v>1</v>
      </c>
      <c r="X39" s="225" t="s">
        <v>1</v>
      </c>
      <c r="Y39" s="225" t="s">
        <v>1</v>
      </c>
      <c r="Z39" s="231" t="s">
        <v>20</v>
      </c>
      <c r="AA39" s="232" t="s">
        <v>23</v>
      </c>
      <c r="AB39" s="225" t="s">
        <v>1</v>
      </c>
      <c r="AC39" s="225" t="s">
        <v>1</v>
      </c>
      <c r="AD39" s="231" t="s">
        <v>20</v>
      </c>
      <c r="AE39" s="225" t="s">
        <v>1</v>
      </c>
      <c r="AF39" s="225" t="s">
        <v>1</v>
      </c>
      <c r="AG39" s="225" t="s">
        <v>1</v>
      </c>
      <c r="AH39" s="225" t="s">
        <v>1</v>
      </c>
      <c r="AI39" s="225" t="s">
        <v>1</v>
      </c>
      <c r="AJ39" s="225" t="s">
        <v>1</v>
      </c>
      <c r="AK39" s="225" t="s">
        <v>1</v>
      </c>
      <c r="AL39" s="225" t="s">
        <v>1</v>
      </c>
      <c r="AM39" s="225" t="s">
        <v>1</v>
      </c>
      <c r="AN39" s="225" t="s">
        <v>1</v>
      </c>
      <c r="AO39" s="225" t="s">
        <v>1</v>
      </c>
      <c r="AP39" s="225" t="s">
        <v>1</v>
      </c>
      <c r="AQ39" s="225" t="s">
        <v>1</v>
      </c>
      <c r="AR39" s="225" t="s">
        <v>1</v>
      </c>
      <c r="AS39" s="225" t="s">
        <v>1</v>
      </c>
      <c r="AT39" s="225" t="s">
        <v>1</v>
      </c>
      <c r="AU39" s="232" t="s">
        <v>23</v>
      </c>
      <c r="AV39" s="231" t="s">
        <v>20</v>
      </c>
      <c r="AW39" s="231" t="s">
        <v>1240</v>
      </c>
      <c r="AX39" s="227">
        <v>2</v>
      </c>
      <c r="AY39" s="227">
        <v>2</v>
      </c>
      <c r="AZ39" s="228">
        <v>0</v>
      </c>
      <c r="BA39" s="228">
        <v>0</v>
      </c>
      <c r="BB39" s="234">
        <v>0</v>
      </c>
    </row>
    <row r="40" spans="1:54" ht="26.25" customHeight="1" x14ac:dyDescent="0.25">
      <c r="A40" s="223">
        <v>74</v>
      </c>
      <c r="B40" s="224" t="s">
        <v>199</v>
      </c>
      <c r="C40" s="225" t="s">
        <v>1190</v>
      </c>
      <c r="D40" s="225"/>
      <c r="E40" s="225" t="s">
        <v>896</v>
      </c>
      <c r="F40" s="225" t="s">
        <v>1</v>
      </c>
      <c r="G40" s="225" t="s">
        <v>900</v>
      </c>
      <c r="H40" s="224" t="s">
        <v>717</v>
      </c>
      <c r="I40" s="224" t="s">
        <v>437</v>
      </c>
      <c r="J40" s="241" t="s">
        <v>39</v>
      </c>
      <c r="K40" s="231" t="s">
        <v>20</v>
      </c>
      <c r="L40" s="232" t="s">
        <v>23</v>
      </c>
      <c r="M40" s="227" t="s">
        <v>17</v>
      </c>
      <c r="N40" s="225" t="s">
        <v>1</v>
      </c>
      <c r="O40" s="232" t="s">
        <v>23</v>
      </c>
      <c r="P40" s="231" t="s">
        <v>20</v>
      </c>
      <c r="Q40" s="231" t="s">
        <v>20</v>
      </c>
      <c r="R40" s="225" t="s">
        <v>1</v>
      </c>
      <c r="S40" s="225" t="s">
        <v>1</v>
      </c>
      <c r="T40" s="225" t="s">
        <v>1</v>
      </c>
      <c r="U40" s="231" t="s">
        <v>20</v>
      </c>
      <c r="V40" s="225" t="s">
        <v>1</v>
      </c>
      <c r="W40" s="225" t="s">
        <v>1</v>
      </c>
      <c r="X40" s="225" t="s">
        <v>1</v>
      </c>
      <c r="Y40" s="225" t="s">
        <v>1</v>
      </c>
      <c r="Z40" s="225" t="s">
        <v>1</v>
      </c>
      <c r="AA40" s="231" t="s">
        <v>20</v>
      </c>
      <c r="AB40" s="225" t="s">
        <v>1</v>
      </c>
      <c r="AC40" s="225" t="s">
        <v>1</v>
      </c>
      <c r="AD40" s="225" t="s">
        <v>1</v>
      </c>
      <c r="AE40" s="231" t="s">
        <v>20</v>
      </c>
      <c r="AF40" s="231" t="s">
        <v>20</v>
      </c>
      <c r="AG40" s="225" t="s">
        <v>1</v>
      </c>
      <c r="AH40" s="225" t="s">
        <v>1</v>
      </c>
      <c r="AI40" s="225" t="s">
        <v>1</v>
      </c>
      <c r="AJ40" s="225" t="s">
        <v>1</v>
      </c>
      <c r="AK40" s="225" t="s">
        <v>1</v>
      </c>
      <c r="AL40" s="225" t="s">
        <v>1</v>
      </c>
      <c r="AM40" s="225" t="s">
        <v>1</v>
      </c>
      <c r="AN40" s="225" t="s">
        <v>1</v>
      </c>
      <c r="AO40" s="232" t="s">
        <v>23</v>
      </c>
      <c r="AP40" s="231" t="s">
        <v>20</v>
      </c>
      <c r="AQ40" s="225" t="s">
        <v>1</v>
      </c>
      <c r="AR40" s="231" t="s">
        <v>20</v>
      </c>
      <c r="AS40" s="225" t="s">
        <v>1</v>
      </c>
      <c r="AT40" s="225" t="s">
        <v>1</v>
      </c>
      <c r="AU40" s="232" t="s">
        <v>23</v>
      </c>
      <c r="AV40" s="232" t="s">
        <v>23</v>
      </c>
      <c r="AW40" s="231" t="s">
        <v>1240</v>
      </c>
      <c r="AX40" s="226">
        <v>1</v>
      </c>
      <c r="AY40" s="227">
        <v>2</v>
      </c>
      <c r="AZ40" s="228">
        <v>0</v>
      </c>
      <c r="BA40" s="236">
        <v>578</v>
      </c>
      <c r="BB40" s="238">
        <v>0.89</v>
      </c>
    </row>
    <row r="41" spans="1:54" ht="26.25" customHeight="1" x14ac:dyDescent="0.25">
      <c r="A41" s="223">
        <v>1007</v>
      </c>
      <c r="B41" s="224" t="s">
        <v>159</v>
      </c>
      <c r="C41" s="225" t="s">
        <v>1190</v>
      </c>
      <c r="D41" s="225"/>
      <c r="E41" s="225" t="s">
        <v>683</v>
      </c>
      <c r="F41" s="225" t="s">
        <v>156</v>
      </c>
      <c r="G41" s="225" t="s">
        <v>156</v>
      </c>
      <c r="H41" s="224" t="s">
        <v>444</v>
      </c>
      <c r="I41" s="224" t="s">
        <v>437</v>
      </c>
      <c r="J41" s="227" t="s">
        <v>17</v>
      </c>
      <c r="K41" s="225" t="s">
        <v>1</v>
      </c>
      <c r="L41" s="232" t="s">
        <v>23</v>
      </c>
      <c r="M41" s="227" t="s">
        <v>17</v>
      </c>
      <c r="N41" s="225" t="s">
        <v>1</v>
      </c>
      <c r="O41" s="232" t="s">
        <v>23</v>
      </c>
      <c r="P41" s="225" t="s">
        <v>1</v>
      </c>
      <c r="Q41" s="225" t="s">
        <v>1</v>
      </c>
      <c r="R41" s="225" t="s">
        <v>1</v>
      </c>
      <c r="S41" s="225" t="s">
        <v>1</v>
      </c>
      <c r="T41" s="225" t="s">
        <v>1</v>
      </c>
      <c r="U41" s="225" t="s">
        <v>1</v>
      </c>
      <c r="V41" s="225" t="s">
        <v>1</v>
      </c>
      <c r="W41" s="225" t="s">
        <v>1</v>
      </c>
      <c r="X41" s="225" t="s">
        <v>1</v>
      </c>
      <c r="Y41" s="225" t="s">
        <v>1</v>
      </c>
      <c r="Z41" s="225" t="s">
        <v>1</v>
      </c>
      <c r="AA41" s="225" t="s">
        <v>1</v>
      </c>
      <c r="AB41" s="225" t="s">
        <v>1</v>
      </c>
      <c r="AC41" s="225" t="s">
        <v>1</v>
      </c>
      <c r="AD41" s="225" t="s">
        <v>1</v>
      </c>
      <c r="AE41" s="225" t="s">
        <v>1</v>
      </c>
      <c r="AF41" s="225" t="s">
        <v>1</v>
      </c>
      <c r="AG41" s="225" t="s">
        <v>1</v>
      </c>
      <c r="AH41" s="230" t="s">
        <v>22</v>
      </c>
      <c r="AI41" s="225" t="s">
        <v>1</v>
      </c>
      <c r="AJ41" s="225" t="s">
        <v>1</v>
      </c>
      <c r="AK41" s="230" t="s">
        <v>22</v>
      </c>
      <c r="AL41" s="231" t="s">
        <v>20</v>
      </c>
      <c r="AM41" s="225" t="s">
        <v>1</v>
      </c>
      <c r="AN41" s="225" t="s">
        <v>1</v>
      </c>
      <c r="AO41" s="225" t="s">
        <v>1</v>
      </c>
      <c r="AP41" s="225" t="s">
        <v>1</v>
      </c>
      <c r="AQ41" s="225" t="s">
        <v>1</v>
      </c>
      <c r="AR41" s="225" t="s">
        <v>1</v>
      </c>
      <c r="AS41" s="225" t="s">
        <v>1</v>
      </c>
      <c r="AT41" s="225" t="s">
        <v>1</v>
      </c>
      <c r="AU41" s="232" t="s">
        <v>23</v>
      </c>
      <c r="AV41" s="232" t="s">
        <v>23</v>
      </c>
      <c r="AW41" s="226" t="s">
        <v>1241</v>
      </c>
      <c r="AX41" s="227">
        <v>2</v>
      </c>
      <c r="AY41" s="227">
        <v>2</v>
      </c>
      <c r="AZ41" s="228">
        <v>0</v>
      </c>
      <c r="BA41" s="233">
        <v>0.86</v>
      </c>
      <c r="BB41" s="234">
        <v>0</v>
      </c>
    </row>
    <row r="42" spans="1:54" ht="14.25" customHeight="1" x14ac:dyDescent="0.25">
      <c r="A42" s="223">
        <v>187</v>
      </c>
      <c r="B42" s="224" t="s">
        <v>156</v>
      </c>
      <c r="C42" s="225" t="s">
        <v>1190</v>
      </c>
      <c r="D42" s="225"/>
      <c r="E42" s="225" t="s">
        <v>438</v>
      </c>
      <c r="F42" s="225" t="s">
        <v>156</v>
      </c>
      <c r="G42" s="225" t="s">
        <v>1</v>
      </c>
      <c r="H42" s="224" t="s">
        <v>1</v>
      </c>
      <c r="I42" s="224" t="s">
        <v>438</v>
      </c>
      <c r="J42" s="227" t="s">
        <v>17</v>
      </c>
      <c r="K42" s="232" t="s">
        <v>23</v>
      </c>
      <c r="L42" s="232" t="s">
        <v>23</v>
      </c>
      <c r="M42" s="227" t="s">
        <v>17</v>
      </c>
      <c r="N42" s="232" t="s">
        <v>23</v>
      </c>
      <c r="O42" s="232" t="s">
        <v>23</v>
      </c>
      <c r="P42" s="225" t="s">
        <v>1</v>
      </c>
      <c r="Q42" s="225" t="s">
        <v>1</v>
      </c>
      <c r="R42" s="225" t="s">
        <v>1</v>
      </c>
      <c r="S42" s="225" t="s">
        <v>1</v>
      </c>
      <c r="T42" s="225" t="s">
        <v>1</v>
      </c>
      <c r="U42" s="225" t="s">
        <v>1</v>
      </c>
      <c r="V42" s="225" t="s">
        <v>1</v>
      </c>
      <c r="W42" s="225" t="s">
        <v>1</v>
      </c>
      <c r="X42" s="225" t="s">
        <v>1</v>
      </c>
      <c r="Y42" s="225" t="s">
        <v>1</v>
      </c>
      <c r="Z42" s="230" t="s">
        <v>22</v>
      </c>
      <c r="AA42" s="232" t="s">
        <v>23</v>
      </c>
      <c r="AB42" s="225" t="s">
        <v>1</v>
      </c>
      <c r="AC42" s="225" t="s">
        <v>1</v>
      </c>
      <c r="AD42" s="225" t="s">
        <v>1</v>
      </c>
      <c r="AE42" s="225" t="s">
        <v>1</v>
      </c>
      <c r="AF42" s="231" t="s">
        <v>20</v>
      </c>
      <c r="AG42" s="225" t="s">
        <v>1</v>
      </c>
      <c r="AH42" s="225" t="s">
        <v>1</v>
      </c>
      <c r="AI42" s="225" t="s">
        <v>1</v>
      </c>
      <c r="AJ42" s="225" t="s">
        <v>1</v>
      </c>
      <c r="AK42" s="225" t="s">
        <v>1</v>
      </c>
      <c r="AL42" s="230" t="s">
        <v>22</v>
      </c>
      <c r="AM42" s="225" t="s">
        <v>1</v>
      </c>
      <c r="AN42" s="225" t="s">
        <v>1</v>
      </c>
      <c r="AO42" s="225" t="s">
        <v>1</v>
      </c>
      <c r="AP42" s="232" t="s">
        <v>23</v>
      </c>
      <c r="AQ42" s="225" t="s">
        <v>1</v>
      </c>
      <c r="AR42" s="225" t="s">
        <v>1</v>
      </c>
      <c r="AS42" s="225" t="s">
        <v>1</v>
      </c>
      <c r="AT42" s="225" t="s">
        <v>1</v>
      </c>
      <c r="AU42" s="232" t="s">
        <v>23</v>
      </c>
      <c r="AV42" s="232" t="s">
        <v>23</v>
      </c>
      <c r="AW42" s="226" t="s">
        <v>1241</v>
      </c>
      <c r="AX42" s="226">
        <v>1</v>
      </c>
      <c r="AY42" s="227">
        <v>2</v>
      </c>
      <c r="AZ42" s="228">
        <v>0</v>
      </c>
      <c r="BA42" s="236">
        <v>2076.4</v>
      </c>
      <c r="BB42" s="238">
        <v>34.700000000000003</v>
      </c>
    </row>
    <row r="43" spans="1:54" ht="27" customHeight="1" x14ac:dyDescent="0.25">
      <c r="A43" s="223">
        <v>1017</v>
      </c>
      <c r="B43" s="224" t="s">
        <v>1261</v>
      </c>
      <c r="C43" s="225" t="s">
        <v>1190</v>
      </c>
      <c r="D43" s="225"/>
      <c r="E43" s="225" t="s">
        <v>737</v>
      </c>
      <c r="F43" s="225" t="s">
        <v>757</v>
      </c>
      <c r="G43" s="225" t="s">
        <v>743</v>
      </c>
      <c r="H43" s="224" t="s">
        <v>1516</v>
      </c>
      <c r="I43" s="224" t="s">
        <v>437</v>
      </c>
      <c r="J43" s="227" t="s">
        <v>17</v>
      </c>
      <c r="K43" s="225" t="s">
        <v>1</v>
      </c>
      <c r="L43" s="232" t="s">
        <v>23</v>
      </c>
      <c r="M43" s="227" t="s">
        <v>17</v>
      </c>
      <c r="N43" s="225" t="s">
        <v>1</v>
      </c>
      <c r="O43" s="232" t="s">
        <v>23</v>
      </c>
      <c r="P43" s="225" t="s">
        <v>1</v>
      </c>
      <c r="Q43" s="225" t="s">
        <v>1</v>
      </c>
      <c r="R43" s="225" t="s">
        <v>1</v>
      </c>
      <c r="S43" s="225" t="s">
        <v>1</v>
      </c>
      <c r="T43" s="225" t="s">
        <v>1</v>
      </c>
      <c r="U43" s="225" t="s">
        <v>1</v>
      </c>
      <c r="V43" s="225" t="s">
        <v>1</v>
      </c>
      <c r="W43" s="225" t="s">
        <v>1</v>
      </c>
      <c r="X43" s="225" t="s">
        <v>1</v>
      </c>
      <c r="Y43" s="225" t="s">
        <v>1</v>
      </c>
      <c r="Z43" s="225" t="s">
        <v>1</v>
      </c>
      <c r="AA43" s="225" t="s">
        <v>1</v>
      </c>
      <c r="AB43" s="225" t="s">
        <v>1</v>
      </c>
      <c r="AC43" s="225" t="s">
        <v>1</v>
      </c>
      <c r="AD43" s="225" t="s">
        <v>1</v>
      </c>
      <c r="AE43" s="225" t="s">
        <v>1</v>
      </c>
      <c r="AF43" s="232" t="s">
        <v>23</v>
      </c>
      <c r="AG43" s="225" t="s">
        <v>1</v>
      </c>
      <c r="AH43" s="225" t="s">
        <v>1</v>
      </c>
      <c r="AI43" s="225" t="s">
        <v>1</v>
      </c>
      <c r="AJ43" s="225" t="s">
        <v>1</v>
      </c>
      <c r="AK43" s="225" t="s">
        <v>1</v>
      </c>
      <c r="AL43" s="232" t="s">
        <v>23</v>
      </c>
      <c r="AM43" s="225" t="s">
        <v>1</v>
      </c>
      <c r="AN43" s="225" t="s">
        <v>1</v>
      </c>
      <c r="AO43" s="232" t="s">
        <v>23</v>
      </c>
      <c r="AP43" s="225" t="s">
        <v>1</v>
      </c>
      <c r="AQ43" s="225" t="s">
        <v>1</v>
      </c>
      <c r="AR43" s="232" t="s">
        <v>23</v>
      </c>
      <c r="AS43" s="225" t="s">
        <v>1</v>
      </c>
      <c r="AT43" s="225" t="s">
        <v>1</v>
      </c>
      <c r="AU43" s="230" t="s">
        <v>22</v>
      </c>
      <c r="AV43" s="232" t="s">
        <v>23</v>
      </c>
      <c r="AW43" s="231" t="s">
        <v>1240</v>
      </c>
      <c r="AX43" s="227">
        <v>2</v>
      </c>
      <c r="AY43" s="239">
        <v>3</v>
      </c>
      <c r="AZ43" s="236">
        <v>435.6</v>
      </c>
      <c r="BA43" s="233">
        <v>207.5</v>
      </c>
      <c r="BB43" s="234">
        <v>1.4</v>
      </c>
    </row>
    <row r="44" spans="1:54" ht="26.25" customHeight="1" x14ac:dyDescent="0.25">
      <c r="A44" s="223">
        <v>76</v>
      </c>
      <c r="B44" s="224" t="s">
        <v>200</v>
      </c>
      <c r="C44" s="225" t="s">
        <v>1190</v>
      </c>
      <c r="D44" s="225"/>
      <c r="E44" s="225" t="s">
        <v>683</v>
      </c>
      <c r="F44" s="225" t="s">
        <v>1</v>
      </c>
      <c r="G44" s="225" t="s">
        <v>695</v>
      </c>
      <c r="H44" s="224" t="s">
        <v>717</v>
      </c>
      <c r="I44" s="224" t="s">
        <v>437</v>
      </c>
      <c r="J44" s="227" t="s">
        <v>17</v>
      </c>
      <c r="K44" s="232" t="s">
        <v>23</v>
      </c>
      <c r="L44" s="232" t="s">
        <v>23</v>
      </c>
      <c r="M44" s="227" t="s">
        <v>17</v>
      </c>
      <c r="N44" s="232" t="s">
        <v>23</v>
      </c>
      <c r="O44" s="232" t="s">
        <v>23</v>
      </c>
      <c r="P44" s="225" t="s">
        <v>1</v>
      </c>
      <c r="Q44" s="225" t="s">
        <v>1</v>
      </c>
      <c r="R44" s="225" t="s">
        <v>1</v>
      </c>
      <c r="S44" s="225" t="s">
        <v>1</v>
      </c>
      <c r="T44" s="225" t="s">
        <v>1</v>
      </c>
      <c r="U44" s="225" t="s">
        <v>1</v>
      </c>
      <c r="V44" s="225" t="s">
        <v>1</v>
      </c>
      <c r="W44" s="225" t="s">
        <v>1</v>
      </c>
      <c r="X44" s="225" t="s">
        <v>1</v>
      </c>
      <c r="Y44" s="225" t="s">
        <v>1</v>
      </c>
      <c r="Z44" s="231" t="s">
        <v>20</v>
      </c>
      <c r="AA44" s="232" t="s">
        <v>23</v>
      </c>
      <c r="AB44" s="225" t="s">
        <v>1</v>
      </c>
      <c r="AC44" s="225" t="s">
        <v>1</v>
      </c>
      <c r="AD44" s="225" t="s">
        <v>1</v>
      </c>
      <c r="AE44" s="231" t="s">
        <v>20</v>
      </c>
      <c r="AF44" s="225" t="s">
        <v>1</v>
      </c>
      <c r="AG44" s="225" t="s">
        <v>1</v>
      </c>
      <c r="AH44" s="225" t="s">
        <v>1</v>
      </c>
      <c r="AI44" s="225" t="s">
        <v>1</v>
      </c>
      <c r="AJ44" s="225" t="s">
        <v>1</v>
      </c>
      <c r="AK44" s="231" t="s">
        <v>20</v>
      </c>
      <c r="AL44" s="225" t="s">
        <v>1</v>
      </c>
      <c r="AM44" s="225" t="s">
        <v>1</v>
      </c>
      <c r="AN44" s="225" t="s">
        <v>1</v>
      </c>
      <c r="AO44" s="232" t="s">
        <v>23</v>
      </c>
      <c r="AP44" s="225" t="s">
        <v>1</v>
      </c>
      <c r="AQ44" s="225" t="s">
        <v>1</v>
      </c>
      <c r="AR44" s="225" t="s">
        <v>1</v>
      </c>
      <c r="AS44" s="225" t="s">
        <v>1</v>
      </c>
      <c r="AT44" s="225" t="s">
        <v>1</v>
      </c>
      <c r="AU44" s="232" t="s">
        <v>23</v>
      </c>
      <c r="AV44" s="232" t="s">
        <v>23</v>
      </c>
      <c r="AW44" s="231" t="s">
        <v>1240</v>
      </c>
      <c r="AX44" s="226">
        <v>1</v>
      </c>
      <c r="AY44" s="239">
        <v>3</v>
      </c>
      <c r="AZ44" s="236">
        <v>291.8</v>
      </c>
      <c r="BA44" s="233">
        <v>4.0999999999999996</v>
      </c>
      <c r="BB44" s="238">
        <v>0.15</v>
      </c>
    </row>
    <row r="45" spans="1:54" ht="27" customHeight="1" x14ac:dyDescent="0.25">
      <c r="A45" s="223">
        <v>77</v>
      </c>
      <c r="B45" s="224" t="s">
        <v>25</v>
      </c>
      <c r="C45" s="225" t="s">
        <v>1190</v>
      </c>
      <c r="D45" s="225"/>
      <c r="E45" s="225" t="s">
        <v>941</v>
      </c>
      <c r="F45" s="225" t="s">
        <v>534</v>
      </c>
      <c r="G45" s="225" t="s">
        <v>949</v>
      </c>
      <c r="H45" s="224" t="s">
        <v>444</v>
      </c>
      <c r="I45" s="224" t="s">
        <v>437</v>
      </c>
      <c r="J45" s="227" t="s">
        <v>17</v>
      </c>
      <c r="K45" s="225" t="s">
        <v>1</v>
      </c>
      <c r="L45" s="232" t="s">
        <v>23</v>
      </c>
      <c r="M45" s="227" t="s">
        <v>17</v>
      </c>
      <c r="N45" s="225" t="s">
        <v>1</v>
      </c>
      <c r="O45" s="232" t="s">
        <v>23</v>
      </c>
      <c r="P45" s="225" t="s">
        <v>1</v>
      </c>
      <c r="Q45" s="225" t="s">
        <v>1</v>
      </c>
      <c r="R45" s="225" t="s">
        <v>1</v>
      </c>
      <c r="S45" s="225" t="s">
        <v>1</v>
      </c>
      <c r="T45" s="225" t="s">
        <v>1</v>
      </c>
      <c r="U45" s="225" t="s">
        <v>1</v>
      </c>
      <c r="V45" s="225" t="s">
        <v>1</v>
      </c>
      <c r="W45" s="225" t="s">
        <v>1</v>
      </c>
      <c r="X45" s="225" t="s">
        <v>1</v>
      </c>
      <c r="Y45" s="225" t="s">
        <v>1</v>
      </c>
      <c r="Z45" s="225" t="s">
        <v>1</v>
      </c>
      <c r="AA45" s="225" t="s">
        <v>1</v>
      </c>
      <c r="AB45" s="225" t="s">
        <v>1</v>
      </c>
      <c r="AC45" s="225" t="s">
        <v>1</v>
      </c>
      <c r="AD45" s="225" t="s">
        <v>1</v>
      </c>
      <c r="AE45" s="232" t="s">
        <v>23</v>
      </c>
      <c r="AF45" s="230" t="s">
        <v>22</v>
      </c>
      <c r="AG45" s="225" t="s">
        <v>1</v>
      </c>
      <c r="AH45" s="225" t="s">
        <v>1</v>
      </c>
      <c r="AI45" s="225" t="s">
        <v>1</v>
      </c>
      <c r="AJ45" s="225" t="s">
        <v>1</v>
      </c>
      <c r="AK45" s="231" t="s">
        <v>20</v>
      </c>
      <c r="AL45" s="232" t="s">
        <v>23</v>
      </c>
      <c r="AM45" s="225" t="s">
        <v>1</v>
      </c>
      <c r="AN45" s="225" t="s">
        <v>1</v>
      </c>
      <c r="AO45" s="225" t="s">
        <v>1</v>
      </c>
      <c r="AP45" s="225" t="s">
        <v>1</v>
      </c>
      <c r="AQ45" s="225" t="s">
        <v>1</v>
      </c>
      <c r="AR45" s="231" t="s">
        <v>20</v>
      </c>
      <c r="AS45" s="225" t="s">
        <v>1</v>
      </c>
      <c r="AT45" s="225" t="s">
        <v>1</v>
      </c>
      <c r="AU45" s="225" t="s">
        <v>1</v>
      </c>
      <c r="AV45" s="231" t="s">
        <v>20</v>
      </c>
      <c r="AW45" s="231" t="s">
        <v>1240</v>
      </c>
      <c r="AX45" s="226">
        <v>1</v>
      </c>
      <c r="AY45" s="239">
        <v>3</v>
      </c>
      <c r="AZ45" s="228">
        <v>0</v>
      </c>
      <c r="BA45" s="236">
        <v>171.5</v>
      </c>
      <c r="BB45" s="234">
        <v>0.98</v>
      </c>
    </row>
    <row r="46" spans="1:54" ht="26.25" customHeight="1" x14ac:dyDescent="0.25">
      <c r="A46" s="223">
        <v>1372</v>
      </c>
      <c r="B46" s="224" t="s">
        <v>824</v>
      </c>
      <c r="C46" s="225" t="s">
        <v>1190</v>
      </c>
      <c r="D46" s="225"/>
      <c r="E46" s="225" t="s">
        <v>815</v>
      </c>
      <c r="F46" s="225" t="s">
        <v>452</v>
      </c>
      <c r="G46" s="225" t="s">
        <v>817</v>
      </c>
      <c r="H46" s="224" t="s">
        <v>717</v>
      </c>
      <c r="I46" s="224" t="s">
        <v>437</v>
      </c>
      <c r="J46" s="237" t="s">
        <v>26</v>
      </c>
      <c r="K46" s="232" t="s">
        <v>23</v>
      </c>
      <c r="L46" s="232" t="s">
        <v>23</v>
      </c>
      <c r="M46" s="237" t="s">
        <v>26</v>
      </c>
      <c r="N46" s="232" t="s">
        <v>23</v>
      </c>
      <c r="O46" s="232" t="s">
        <v>23</v>
      </c>
      <c r="P46" s="225" t="s">
        <v>1</v>
      </c>
      <c r="Q46" s="225" t="s">
        <v>1</v>
      </c>
      <c r="R46" s="225" t="s">
        <v>1</v>
      </c>
      <c r="S46" s="225" t="s">
        <v>1</v>
      </c>
      <c r="T46" s="225" t="s">
        <v>1</v>
      </c>
      <c r="U46" s="231" t="s">
        <v>20</v>
      </c>
      <c r="V46" s="225" t="s">
        <v>1</v>
      </c>
      <c r="W46" s="225" t="s">
        <v>1</v>
      </c>
      <c r="X46" s="232" t="s">
        <v>23</v>
      </c>
      <c r="Y46" s="225" t="s">
        <v>1</v>
      </c>
      <c r="Z46" s="232" t="s">
        <v>23</v>
      </c>
      <c r="AA46" s="232" t="s">
        <v>23</v>
      </c>
      <c r="AB46" s="225" t="s">
        <v>1</v>
      </c>
      <c r="AC46" s="225" t="s">
        <v>1</v>
      </c>
      <c r="AD46" s="225" t="s">
        <v>1</v>
      </c>
      <c r="AE46" s="232" t="s">
        <v>23</v>
      </c>
      <c r="AF46" s="232" t="s">
        <v>23</v>
      </c>
      <c r="AG46" s="232" t="s">
        <v>23</v>
      </c>
      <c r="AH46" s="231" t="s">
        <v>20</v>
      </c>
      <c r="AI46" s="225" t="s">
        <v>1</v>
      </c>
      <c r="AJ46" s="225" t="s">
        <v>1</v>
      </c>
      <c r="AK46" s="232" t="s">
        <v>23</v>
      </c>
      <c r="AL46" s="232" t="s">
        <v>23</v>
      </c>
      <c r="AM46" s="225" t="s">
        <v>1</v>
      </c>
      <c r="AN46" s="225" t="s">
        <v>1</v>
      </c>
      <c r="AO46" s="225" t="s">
        <v>1</v>
      </c>
      <c r="AP46" s="232" t="s">
        <v>23</v>
      </c>
      <c r="AQ46" s="225" t="s">
        <v>1</v>
      </c>
      <c r="AR46" s="230" t="s">
        <v>22</v>
      </c>
      <c r="AS46" s="225" t="s">
        <v>1</v>
      </c>
      <c r="AT46" s="225" t="s">
        <v>1</v>
      </c>
      <c r="AU46" s="232" t="s">
        <v>23</v>
      </c>
      <c r="AV46" s="232" t="s">
        <v>23</v>
      </c>
      <c r="AW46" s="231" t="s">
        <v>1240</v>
      </c>
      <c r="AX46" s="227">
        <v>2</v>
      </c>
      <c r="AY46" s="227">
        <v>2</v>
      </c>
      <c r="AZ46" s="228">
        <v>0</v>
      </c>
      <c r="BA46" s="233">
        <v>12.1</v>
      </c>
      <c r="BB46" s="238">
        <v>0.36</v>
      </c>
    </row>
    <row r="47" spans="1:54" ht="34.5" customHeight="1" x14ac:dyDescent="0.25">
      <c r="A47" s="223">
        <v>1550</v>
      </c>
      <c r="B47" s="224" t="s">
        <v>241</v>
      </c>
      <c r="C47" s="225" t="s">
        <v>1190</v>
      </c>
      <c r="D47" s="225"/>
      <c r="E47" s="225" t="s">
        <v>896</v>
      </c>
      <c r="F47" s="225" t="s">
        <v>1</v>
      </c>
      <c r="G47" s="225" t="s">
        <v>1517</v>
      </c>
      <c r="H47" s="224" t="s">
        <v>440</v>
      </c>
      <c r="I47" s="224" t="s">
        <v>437</v>
      </c>
      <c r="J47" s="227" t="s">
        <v>17</v>
      </c>
      <c r="K47" s="232" t="s">
        <v>23</v>
      </c>
      <c r="L47" s="232" t="s">
        <v>23</v>
      </c>
      <c r="M47" s="227" t="s">
        <v>17</v>
      </c>
      <c r="N47" s="232" t="s">
        <v>23</v>
      </c>
      <c r="O47" s="232" t="s">
        <v>23</v>
      </c>
      <c r="P47" s="225" t="s">
        <v>1</v>
      </c>
      <c r="Q47" s="225" t="s">
        <v>1</v>
      </c>
      <c r="R47" s="225" t="s">
        <v>1</v>
      </c>
      <c r="S47" s="225" t="s">
        <v>1</v>
      </c>
      <c r="T47" s="225" t="s">
        <v>1</v>
      </c>
      <c r="U47" s="225" t="s">
        <v>1</v>
      </c>
      <c r="V47" s="225" t="s">
        <v>1</v>
      </c>
      <c r="W47" s="225" t="s">
        <v>1</v>
      </c>
      <c r="X47" s="225" t="s">
        <v>1</v>
      </c>
      <c r="Y47" s="225" t="s">
        <v>1</v>
      </c>
      <c r="Z47" s="232" t="s">
        <v>23</v>
      </c>
      <c r="AA47" s="231" t="s">
        <v>20</v>
      </c>
      <c r="AB47" s="225" t="s">
        <v>1</v>
      </c>
      <c r="AC47" s="225" t="s">
        <v>1</v>
      </c>
      <c r="AD47" s="225" t="s">
        <v>1</v>
      </c>
      <c r="AE47" s="230" t="s">
        <v>22</v>
      </c>
      <c r="AF47" s="232" t="s">
        <v>23</v>
      </c>
      <c r="AG47" s="225" t="s">
        <v>1</v>
      </c>
      <c r="AH47" s="225" t="s">
        <v>1</v>
      </c>
      <c r="AI47" s="225" t="s">
        <v>1</v>
      </c>
      <c r="AJ47" s="225" t="s">
        <v>1</v>
      </c>
      <c r="AK47" s="225" t="s">
        <v>1</v>
      </c>
      <c r="AL47" s="230" t="s">
        <v>22</v>
      </c>
      <c r="AM47" s="225" t="s">
        <v>1</v>
      </c>
      <c r="AN47" s="225" t="s">
        <v>1</v>
      </c>
      <c r="AO47" s="232" t="s">
        <v>23</v>
      </c>
      <c r="AP47" s="232" t="s">
        <v>23</v>
      </c>
      <c r="AQ47" s="225" t="s">
        <v>1</v>
      </c>
      <c r="AR47" s="225" t="s">
        <v>1</v>
      </c>
      <c r="AS47" s="225" t="s">
        <v>1</v>
      </c>
      <c r="AT47" s="225" t="s">
        <v>1</v>
      </c>
      <c r="AU47" s="232" t="s">
        <v>23</v>
      </c>
      <c r="AV47" s="230" t="s">
        <v>22</v>
      </c>
      <c r="AW47" s="226" t="s">
        <v>1241</v>
      </c>
      <c r="AX47" s="226">
        <v>1</v>
      </c>
      <c r="AY47" s="227">
        <v>2</v>
      </c>
      <c r="AZ47" s="228">
        <v>0</v>
      </c>
      <c r="BA47" s="233">
        <v>0</v>
      </c>
      <c r="BB47" s="234">
        <v>3</v>
      </c>
    </row>
    <row r="48" spans="1:54" ht="26.25" customHeight="1" x14ac:dyDescent="0.25">
      <c r="A48" s="223">
        <v>1239</v>
      </c>
      <c r="B48" s="224" t="s">
        <v>758</v>
      </c>
      <c r="C48" s="225" t="s">
        <v>1190</v>
      </c>
      <c r="D48" s="225"/>
      <c r="E48" s="225" t="s">
        <v>737</v>
      </c>
      <c r="F48" s="225" t="s">
        <v>759</v>
      </c>
      <c r="G48" s="225" t="s">
        <v>760</v>
      </c>
      <c r="H48" s="224" t="s">
        <v>755</v>
      </c>
      <c r="I48" s="224" t="s">
        <v>437</v>
      </c>
      <c r="J48" s="227" t="s">
        <v>17</v>
      </c>
      <c r="K48" s="225" t="s">
        <v>1</v>
      </c>
      <c r="L48" s="231" t="s">
        <v>20</v>
      </c>
      <c r="M48" s="226" t="s">
        <v>33</v>
      </c>
      <c r="N48" s="225" t="s">
        <v>1</v>
      </c>
      <c r="O48" s="225" t="s">
        <v>1</v>
      </c>
      <c r="P48" s="225" t="s">
        <v>1</v>
      </c>
      <c r="Q48" s="225" t="s">
        <v>1</v>
      </c>
      <c r="R48" s="225" t="s">
        <v>1</v>
      </c>
      <c r="S48" s="225" t="s">
        <v>1</v>
      </c>
      <c r="T48" s="225" t="s">
        <v>1</v>
      </c>
      <c r="U48" s="225" t="s">
        <v>1</v>
      </c>
      <c r="V48" s="225" t="s">
        <v>1</v>
      </c>
      <c r="W48" s="225" t="s">
        <v>1</v>
      </c>
      <c r="X48" s="225" t="s">
        <v>1</v>
      </c>
      <c r="Y48" s="225" t="s">
        <v>1</v>
      </c>
      <c r="Z48" s="225" t="s">
        <v>1</v>
      </c>
      <c r="AA48" s="225" t="s">
        <v>1</v>
      </c>
      <c r="AB48" s="225" t="s">
        <v>1</v>
      </c>
      <c r="AC48" s="225" t="s">
        <v>1</v>
      </c>
      <c r="AD48" s="225" t="s">
        <v>1</v>
      </c>
      <c r="AE48" s="225" t="s">
        <v>1</v>
      </c>
      <c r="AF48" s="231" t="s">
        <v>20</v>
      </c>
      <c r="AG48" s="225" t="s">
        <v>1</v>
      </c>
      <c r="AH48" s="225" t="s">
        <v>1</v>
      </c>
      <c r="AI48" s="225" t="s">
        <v>1</v>
      </c>
      <c r="AJ48" s="225" t="s">
        <v>1</v>
      </c>
      <c r="AK48" s="225" t="s">
        <v>1</v>
      </c>
      <c r="AL48" s="225" t="s">
        <v>1</v>
      </c>
      <c r="AM48" s="225" t="s">
        <v>1</v>
      </c>
      <c r="AN48" s="225" t="s">
        <v>1</v>
      </c>
      <c r="AO48" s="225" t="s">
        <v>1</v>
      </c>
      <c r="AP48" s="225" t="s">
        <v>1</v>
      </c>
      <c r="AQ48" s="225" t="s">
        <v>1</v>
      </c>
      <c r="AR48" s="225" t="s">
        <v>1</v>
      </c>
      <c r="AS48" s="225" t="s">
        <v>1</v>
      </c>
      <c r="AT48" s="225" t="s">
        <v>1</v>
      </c>
      <c r="AU48" s="232" t="s">
        <v>23</v>
      </c>
      <c r="AV48" s="231" t="s">
        <v>20</v>
      </c>
      <c r="AW48" s="226" t="s">
        <v>1241</v>
      </c>
      <c r="AX48" s="226">
        <v>1</v>
      </c>
      <c r="AY48" s="227">
        <v>2</v>
      </c>
      <c r="AZ48" s="228">
        <v>0</v>
      </c>
      <c r="BA48" s="236">
        <v>7.5</v>
      </c>
      <c r="BB48" s="238">
        <v>0.02</v>
      </c>
    </row>
    <row r="49" spans="1:54" ht="27" customHeight="1" x14ac:dyDescent="0.25">
      <c r="A49" s="223">
        <v>84</v>
      </c>
      <c r="B49" s="224" t="s">
        <v>201</v>
      </c>
      <c r="C49" s="225" t="s">
        <v>1190</v>
      </c>
      <c r="D49" s="225"/>
      <c r="E49" s="225" t="s">
        <v>854</v>
      </c>
      <c r="F49" s="225" t="s">
        <v>452</v>
      </c>
      <c r="G49" s="225" t="s">
        <v>856</v>
      </c>
      <c r="H49" s="224" t="s">
        <v>717</v>
      </c>
      <c r="I49" s="224" t="s">
        <v>437</v>
      </c>
      <c r="J49" s="227" t="s">
        <v>17</v>
      </c>
      <c r="K49" s="232" t="s">
        <v>23</v>
      </c>
      <c r="L49" s="232" t="s">
        <v>23</v>
      </c>
      <c r="M49" s="227" t="s">
        <v>17</v>
      </c>
      <c r="N49" s="232" t="s">
        <v>23</v>
      </c>
      <c r="O49" s="232" t="s">
        <v>23</v>
      </c>
      <c r="P49" s="225" t="s">
        <v>1</v>
      </c>
      <c r="Q49" s="225" t="s">
        <v>1</v>
      </c>
      <c r="R49" s="225" t="s">
        <v>1</v>
      </c>
      <c r="S49" s="225" t="s">
        <v>1</v>
      </c>
      <c r="T49" s="225" t="s">
        <v>1</v>
      </c>
      <c r="U49" s="225" t="s">
        <v>1</v>
      </c>
      <c r="V49" s="225" t="s">
        <v>1</v>
      </c>
      <c r="W49" s="225" t="s">
        <v>1</v>
      </c>
      <c r="X49" s="225" t="s">
        <v>1</v>
      </c>
      <c r="Y49" s="225" t="s">
        <v>1</v>
      </c>
      <c r="Z49" s="231" t="s">
        <v>20</v>
      </c>
      <c r="AA49" s="232" t="s">
        <v>23</v>
      </c>
      <c r="AB49" s="225" t="s">
        <v>1</v>
      </c>
      <c r="AC49" s="225" t="s">
        <v>1</v>
      </c>
      <c r="AD49" s="225" t="s">
        <v>1</v>
      </c>
      <c r="AE49" s="225" t="s">
        <v>1</v>
      </c>
      <c r="AF49" s="232" t="s">
        <v>23</v>
      </c>
      <c r="AG49" s="225" t="s">
        <v>1</v>
      </c>
      <c r="AH49" s="225" t="s">
        <v>1</v>
      </c>
      <c r="AI49" s="225" t="s">
        <v>1</v>
      </c>
      <c r="AJ49" s="225" t="s">
        <v>1</v>
      </c>
      <c r="AK49" s="225" t="s">
        <v>1</v>
      </c>
      <c r="AL49" s="230" t="s">
        <v>22</v>
      </c>
      <c r="AM49" s="225" t="s">
        <v>1</v>
      </c>
      <c r="AN49" s="225" t="s">
        <v>1</v>
      </c>
      <c r="AO49" s="225" t="s">
        <v>1</v>
      </c>
      <c r="AP49" s="225" t="s">
        <v>1</v>
      </c>
      <c r="AQ49" s="225" t="s">
        <v>1</v>
      </c>
      <c r="AR49" s="232" t="s">
        <v>23</v>
      </c>
      <c r="AS49" s="225" t="s">
        <v>1</v>
      </c>
      <c r="AT49" s="225" t="s">
        <v>1</v>
      </c>
      <c r="AU49" s="232" t="s">
        <v>23</v>
      </c>
      <c r="AV49" s="232" t="s">
        <v>23</v>
      </c>
      <c r="AW49" s="226" t="s">
        <v>1241</v>
      </c>
      <c r="AX49" s="227">
        <v>2</v>
      </c>
      <c r="AY49" s="227">
        <v>2</v>
      </c>
      <c r="AZ49" s="228">
        <v>0</v>
      </c>
      <c r="BA49" s="236">
        <v>275.3</v>
      </c>
      <c r="BB49" s="234">
        <v>1.8</v>
      </c>
    </row>
    <row r="50" spans="1:54" ht="34.5" customHeight="1" x14ac:dyDescent="0.25">
      <c r="A50" s="223">
        <v>81</v>
      </c>
      <c r="B50" s="224" t="s">
        <v>906</v>
      </c>
      <c r="C50" s="225" t="s">
        <v>1190</v>
      </c>
      <c r="D50" s="225"/>
      <c r="E50" s="225" t="s">
        <v>896</v>
      </c>
      <c r="F50" s="225" t="s">
        <v>1</v>
      </c>
      <c r="G50" s="225" t="s">
        <v>667</v>
      </c>
      <c r="H50" s="224" t="s">
        <v>440</v>
      </c>
      <c r="I50" s="224" t="s">
        <v>437</v>
      </c>
      <c r="J50" s="227" t="s">
        <v>17</v>
      </c>
      <c r="K50" s="232" t="s">
        <v>23</v>
      </c>
      <c r="L50" s="232" t="s">
        <v>23</v>
      </c>
      <c r="M50" s="227" t="s">
        <v>17</v>
      </c>
      <c r="N50" s="231" t="s">
        <v>20</v>
      </c>
      <c r="O50" s="232" t="s">
        <v>23</v>
      </c>
      <c r="P50" s="225" t="s">
        <v>1</v>
      </c>
      <c r="Q50" s="225" t="s">
        <v>1</v>
      </c>
      <c r="R50" s="225" t="s">
        <v>1</v>
      </c>
      <c r="S50" s="225" t="s">
        <v>1</v>
      </c>
      <c r="T50" s="225" t="s">
        <v>1</v>
      </c>
      <c r="U50" s="225" t="s">
        <v>1</v>
      </c>
      <c r="V50" s="225" t="s">
        <v>1</v>
      </c>
      <c r="W50" s="225" t="s">
        <v>1</v>
      </c>
      <c r="X50" s="225" t="s">
        <v>1</v>
      </c>
      <c r="Y50" s="225" t="s">
        <v>1</v>
      </c>
      <c r="Z50" s="232" t="s">
        <v>23</v>
      </c>
      <c r="AA50" s="225" t="s">
        <v>1</v>
      </c>
      <c r="AB50" s="225" t="s">
        <v>1</v>
      </c>
      <c r="AC50" s="225" t="s">
        <v>1</v>
      </c>
      <c r="AD50" s="225" t="s">
        <v>1</v>
      </c>
      <c r="AE50" s="231" t="s">
        <v>20</v>
      </c>
      <c r="AF50" s="225" t="s">
        <v>1</v>
      </c>
      <c r="AG50" s="225" t="s">
        <v>1</v>
      </c>
      <c r="AH50" s="225" t="s">
        <v>1</v>
      </c>
      <c r="AI50" s="225" t="s">
        <v>1</v>
      </c>
      <c r="AJ50" s="225" t="s">
        <v>1</v>
      </c>
      <c r="AK50" s="231" t="s">
        <v>20</v>
      </c>
      <c r="AL50" s="225" t="s">
        <v>1</v>
      </c>
      <c r="AM50" s="225" t="s">
        <v>1</v>
      </c>
      <c r="AN50" s="225" t="s">
        <v>1</v>
      </c>
      <c r="AO50" s="225" t="s">
        <v>1</v>
      </c>
      <c r="AP50" s="232" t="s">
        <v>23</v>
      </c>
      <c r="AQ50" s="225" t="s">
        <v>1</v>
      </c>
      <c r="AR50" s="232" t="s">
        <v>23</v>
      </c>
      <c r="AS50" s="225" t="s">
        <v>1</v>
      </c>
      <c r="AT50" s="225" t="s">
        <v>1</v>
      </c>
      <c r="AU50" s="232" t="s">
        <v>23</v>
      </c>
      <c r="AV50" s="232" t="s">
        <v>23</v>
      </c>
      <c r="AW50" s="226" t="s">
        <v>1241</v>
      </c>
      <c r="AX50" s="226">
        <v>1</v>
      </c>
      <c r="AY50" s="226">
        <v>1</v>
      </c>
      <c r="AZ50" s="228">
        <v>0</v>
      </c>
      <c r="BA50" s="236">
        <v>7.8</v>
      </c>
      <c r="BB50" s="238">
        <v>0.02</v>
      </c>
    </row>
    <row r="51" spans="1:54" ht="26.25" customHeight="1" x14ac:dyDescent="0.25">
      <c r="A51" s="223">
        <v>82</v>
      </c>
      <c r="B51" s="224" t="s">
        <v>907</v>
      </c>
      <c r="C51" s="225" t="s">
        <v>1190</v>
      </c>
      <c r="D51" s="225"/>
      <c r="E51" s="225" t="s">
        <v>896</v>
      </c>
      <c r="F51" s="225" t="s">
        <v>1</v>
      </c>
      <c r="G51" s="225" t="s">
        <v>902</v>
      </c>
      <c r="H51" s="224" t="s">
        <v>755</v>
      </c>
      <c r="I51" s="224" t="s">
        <v>437</v>
      </c>
      <c r="J51" s="226" t="s">
        <v>33</v>
      </c>
      <c r="K51" s="230" t="s">
        <v>22</v>
      </c>
      <c r="L51" s="225" t="s">
        <v>1</v>
      </c>
      <c r="M51" s="227" t="s">
        <v>17</v>
      </c>
      <c r="N51" s="231" t="s">
        <v>20</v>
      </c>
      <c r="O51" s="225" t="s">
        <v>1</v>
      </c>
      <c r="P51" s="225" t="s">
        <v>1</v>
      </c>
      <c r="Q51" s="225" t="s">
        <v>1</v>
      </c>
      <c r="R51" s="225" t="s">
        <v>1</v>
      </c>
      <c r="S51" s="225" t="s">
        <v>1</v>
      </c>
      <c r="T51" s="225" t="s">
        <v>1</v>
      </c>
      <c r="U51" s="225" t="s">
        <v>1</v>
      </c>
      <c r="V51" s="225" t="s">
        <v>1</v>
      </c>
      <c r="W51" s="225" t="s">
        <v>1</v>
      </c>
      <c r="X51" s="225" t="s">
        <v>1</v>
      </c>
      <c r="Y51" s="225" t="s">
        <v>1</v>
      </c>
      <c r="Z51" s="230" t="s">
        <v>22</v>
      </c>
      <c r="AA51" s="225" t="s">
        <v>1</v>
      </c>
      <c r="AB51" s="225" t="s">
        <v>1</v>
      </c>
      <c r="AC51" s="225" t="s">
        <v>1</v>
      </c>
      <c r="AD51" s="225" t="s">
        <v>1</v>
      </c>
      <c r="AE51" s="225" t="s">
        <v>1</v>
      </c>
      <c r="AF51" s="225" t="s">
        <v>1</v>
      </c>
      <c r="AG51" s="225" t="s">
        <v>1</v>
      </c>
      <c r="AH51" s="225" t="s">
        <v>1</v>
      </c>
      <c r="AI51" s="225" t="s">
        <v>1</v>
      </c>
      <c r="AJ51" s="225" t="s">
        <v>1</v>
      </c>
      <c r="AK51" s="225" t="s">
        <v>1</v>
      </c>
      <c r="AL51" s="225" t="s">
        <v>1</v>
      </c>
      <c r="AM51" s="225" t="s">
        <v>1</v>
      </c>
      <c r="AN51" s="225" t="s">
        <v>1</v>
      </c>
      <c r="AO51" s="225" t="s">
        <v>1</v>
      </c>
      <c r="AP51" s="225" t="s">
        <v>1</v>
      </c>
      <c r="AQ51" s="225" t="s">
        <v>1</v>
      </c>
      <c r="AR51" s="225" t="s">
        <v>1</v>
      </c>
      <c r="AS51" s="225" t="s">
        <v>1</v>
      </c>
      <c r="AT51" s="225" t="s">
        <v>1</v>
      </c>
      <c r="AU51" s="232" t="s">
        <v>23</v>
      </c>
      <c r="AV51" s="225" t="s">
        <v>1</v>
      </c>
      <c r="AW51" s="226" t="s">
        <v>1241</v>
      </c>
      <c r="AX51" s="226">
        <v>1</v>
      </c>
      <c r="AY51" s="226">
        <v>1</v>
      </c>
      <c r="AZ51" s="228">
        <v>0</v>
      </c>
      <c r="BA51" s="233">
        <v>0</v>
      </c>
      <c r="BB51" s="238">
        <v>0.02</v>
      </c>
    </row>
    <row r="52" spans="1:54" ht="34.5" customHeight="1" x14ac:dyDescent="0.25">
      <c r="A52" s="223">
        <v>83</v>
      </c>
      <c r="B52" s="224" t="s">
        <v>165</v>
      </c>
      <c r="C52" s="225" t="s">
        <v>1190</v>
      </c>
      <c r="D52" s="225"/>
      <c r="E52" s="225" t="s">
        <v>683</v>
      </c>
      <c r="F52" s="225" t="s">
        <v>168</v>
      </c>
      <c r="G52" s="225" t="s">
        <v>169</v>
      </c>
      <c r="H52" s="224" t="s">
        <v>440</v>
      </c>
      <c r="I52" s="224" t="s">
        <v>437</v>
      </c>
      <c r="J52" s="227" t="s">
        <v>17</v>
      </c>
      <c r="K52" s="232" t="s">
        <v>23</v>
      </c>
      <c r="L52" s="232" t="s">
        <v>23</v>
      </c>
      <c r="M52" s="227" t="s">
        <v>17</v>
      </c>
      <c r="N52" s="232" t="s">
        <v>23</v>
      </c>
      <c r="O52" s="232" t="s">
        <v>23</v>
      </c>
      <c r="P52" s="225" t="s">
        <v>1</v>
      </c>
      <c r="Q52" s="225" t="s">
        <v>1</v>
      </c>
      <c r="R52" s="225" t="s">
        <v>1</v>
      </c>
      <c r="S52" s="225" t="s">
        <v>1</v>
      </c>
      <c r="T52" s="225" t="s">
        <v>1</v>
      </c>
      <c r="U52" s="225" t="s">
        <v>1</v>
      </c>
      <c r="V52" s="225" t="s">
        <v>1</v>
      </c>
      <c r="W52" s="225" t="s">
        <v>1</v>
      </c>
      <c r="X52" s="225" t="s">
        <v>1</v>
      </c>
      <c r="Y52" s="225" t="s">
        <v>1</v>
      </c>
      <c r="Z52" s="232" t="s">
        <v>23</v>
      </c>
      <c r="AA52" s="232" t="s">
        <v>23</v>
      </c>
      <c r="AB52" s="225" t="s">
        <v>1</v>
      </c>
      <c r="AC52" s="225" t="s">
        <v>1</v>
      </c>
      <c r="AD52" s="225" t="s">
        <v>1</v>
      </c>
      <c r="AE52" s="225" t="s">
        <v>1</v>
      </c>
      <c r="AF52" s="225" t="s">
        <v>1</v>
      </c>
      <c r="AG52" s="225" t="s">
        <v>1</v>
      </c>
      <c r="AH52" s="225" t="s">
        <v>1</v>
      </c>
      <c r="AI52" s="225" t="s">
        <v>1</v>
      </c>
      <c r="AJ52" s="225" t="s">
        <v>1</v>
      </c>
      <c r="AK52" s="225" t="s">
        <v>1</v>
      </c>
      <c r="AL52" s="232" t="s">
        <v>23</v>
      </c>
      <c r="AM52" s="225" t="s">
        <v>1</v>
      </c>
      <c r="AN52" s="225" t="s">
        <v>1</v>
      </c>
      <c r="AO52" s="225" t="s">
        <v>1</v>
      </c>
      <c r="AP52" s="230" t="s">
        <v>22</v>
      </c>
      <c r="AQ52" s="225" t="s">
        <v>1</v>
      </c>
      <c r="AR52" s="225" t="s">
        <v>1</v>
      </c>
      <c r="AS52" s="225" t="s">
        <v>1</v>
      </c>
      <c r="AT52" s="225" t="s">
        <v>1</v>
      </c>
      <c r="AU52" s="232" t="s">
        <v>23</v>
      </c>
      <c r="AV52" s="232" t="s">
        <v>23</v>
      </c>
      <c r="AW52" s="226" t="s">
        <v>1241</v>
      </c>
      <c r="AX52" s="226">
        <v>1</v>
      </c>
      <c r="AY52" s="227">
        <v>2</v>
      </c>
      <c r="AZ52" s="228">
        <v>0</v>
      </c>
      <c r="BA52" s="236">
        <v>4.5999999999999996</v>
      </c>
      <c r="BB52" s="238">
        <v>56.8</v>
      </c>
    </row>
    <row r="53" spans="1:54" ht="18.75" customHeight="1" x14ac:dyDescent="0.25">
      <c r="A53" s="223">
        <v>6</v>
      </c>
      <c r="B53" s="224" t="s">
        <v>1262</v>
      </c>
      <c r="C53" s="225" t="s">
        <v>1190</v>
      </c>
      <c r="D53" s="225"/>
      <c r="E53" s="225" t="s">
        <v>438</v>
      </c>
      <c r="F53" s="225" t="s">
        <v>461</v>
      </c>
      <c r="G53" s="225" t="s">
        <v>1</v>
      </c>
      <c r="H53" s="224" t="s">
        <v>1</v>
      </c>
      <c r="I53" s="224" t="s">
        <v>438</v>
      </c>
      <c r="J53" s="226" t="s">
        <v>33</v>
      </c>
      <c r="K53" s="225" t="s">
        <v>1</v>
      </c>
      <c r="L53" s="225" t="s">
        <v>1</v>
      </c>
      <c r="M53" s="226" t="s">
        <v>33</v>
      </c>
      <c r="N53" s="225" t="s">
        <v>1</v>
      </c>
      <c r="O53" s="225" t="s">
        <v>1</v>
      </c>
      <c r="P53" s="225" t="s">
        <v>1</v>
      </c>
      <c r="Q53" s="225" t="s">
        <v>1</v>
      </c>
      <c r="R53" s="225" t="s">
        <v>1</v>
      </c>
      <c r="S53" s="225" t="s">
        <v>1</v>
      </c>
      <c r="T53" s="225" t="s">
        <v>1</v>
      </c>
      <c r="U53" s="225" t="s">
        <v>1</v>
      </c>
      <c r="V53" s="225" t="s">
        <v>1</v>
      </c>
      <c r="W53" s="225" t="s">
        <v>1</v>
      </c>
      <c r="X53" s="225" t="s">
        <v>1</v>
      </c>
      <c r="Y53" s="225" t="s">
        <v>1</v>
      </c>
      <c r="Z53" s="225" t="s">
        <v>1</v>
      </c>
      <c r="AA53" s="225" t="s">
        <v>1</v>
      </c>
      <c r="AB53" s="225" t="s">
        <v>1</v>
      </c>
      <c r="AC53" s="225" t="s">
        <v>1</v>
      </c>
      <c r="AD53" s="225" t="s">
        <v>1</v>
      </c>
      <c r="AE53" s="225" t="s">
        <v>1</v>
      </c>
      <c r="AF53" s="225" t="s">
        <v>1</v>
      </c>
      <c r="AG53" s="225" t="s">
        <v>1</v>
      </c>
      <c r="AH53" s="225" t="s">
        <v>1</v>
      </c>
      <c r="AI53" s="225" t="s">
        <v>1</v>
      </c>
      <c r="AJ53" s="225" t="s">
        <v>1</v>
      </c>
      <c r="AK53" s="225" t="s">
        <v>1</v>
      </c>
      <c r="AL53" s="225" t="s">
        <v>1</v>
      </c>
      <c r="AM53" s="225" t="s">
        <v>1</v>
      </c>
      <c r="AN53" s="225" t="s">
        <v>1</v>
      </c>
      <c r="AO53" s="225" t="s">
        <v>1</v>
      </c>
      <c r="AP53" s="225" t="s">
        <v>1</v>
      </c>
      <c r="AQ53" s="225" t="s">
        <v>1</v>
      </c>
      <c r="AR53" s="225" t="s">
        <v>1</v>
      </c>
      <c r="AS53" s="225" t="s">
        <v>1</v>
      </c>
      <c r="AT53" s="225" t="s">
        <v>1</v>
      </c>
      <c r="AU53" s="230" t="s">
        <v>22</v>
      </c>
      <c r="AV53" s="232" t="s">
        <v>23</v>
      </c>
      <c r="AW53" s="226" t="s">
        <v>1241</v>
      </c>
      <c r="AX53" s="226">
        <v>1</v>
      </c>
      <c r="AY53" s="226">
        <v>1</v>
      </c>
      <c r="AZ53" s="228">
        <v>0</v>
      </c>
      <c r="BA53" s="228">
        <v>0</v>
      </c>
      <c r="BB53" s="238">
        <v>0.24</v>
      </c>
    </row>
    <row r="54" spans="1:54" ht="18.75" customHeight="1" x14ac:dyDescent="0.25">
      <c r="A54" s="223">
        <v>444</v>
      </c>
      <c r="B54" s="224" t="s">
        <v>1523</v>
      </c>
      <c r="C54" s="225" t="s">
        <v>1190</v>
      </c>
      <c r="D54" s="225"/>
      <c r="E54" s="225" t="s">
        <v>438</v>
      </c>
      <c r="F54" s="225" t="s">
        <v>452</v>
      </c>
      <c r="G54" s="225" t="s">
        <v>1</v>
      </c>
      <c r="H54" s="224" t="s">
        <v>1</v>
      </c>
      <c r="I54" s="224" t="s">
        <v>438</v>
      </c>
      <c r="J54" s="226" t="s">
        <v>33</v>
      </c>
      <c r="K54" s="225" t="s">
        <v>1</v>
      </c>
      <c r="L54" s="225" t="s">
        <v>1</v>
      </c>
      <c r="M54" s="226" t="s">
        <v>33</v>
      </c>
      <c r="N54" s="225" t="s">
        <v>1</v>
      </c>
      <c r="O54" s="225" t="s">
        <v>1</v>
      </c>
      <c r="P54" s="225" t="s">
        <v>1</v>
      </c>
      <c r="Q54" s="225" t="s">
        <v>1</v>
      </c>
      <c r="R54" s="225" t="s">
        <v>1</v>
      </c>
      <c r="S54" s="225" t="s">
        <v>1</v>
      </c>
      <c r="T54" s="225" t="s">
        <v>1</v>
      </c>
      <c r="U54" s="225" t="s">
        <v>1</v>
      </c>
      <c r="V54" s="225" t="s">
        <v>1</v>
      </c>
      <c r="W54" s="225" t="s">
        <v>1</v>
      </c>
      <c r="X54" s="225" t="s">
        <v>1</v>
      </c>
      <c r="Y54" s="225" t="s">
        <v>1</v>
      </c>
      <c r="Z54" s="225" t="s">
        <v>1</v>
      </c>
      <c r="AA54" s="225" t="s">
        <v>1</v>
      </c>
      <c r="AB54" s="225" t="s">
        <v>1</v>
      </c>
      <c r="AC54" s="225" t="s">
        <v>1</v>
      </c>
      <c r="AD54" s="225" t="s">
        <v>1</v>
      </c>
      <c r="AE54" s="225" t="s">
        <v>1</v>
      </c>
      <c r="AF54" s="225" t="s">
        <v>1</v>
      </c>
      <c r="AG54" s="225" t="s">
        <v>1</v>
      </c>
      <c r="AH54" s="225" t="s">
        <v>1</v>
      </c>
      <c r="AI54" s="225" t="s">
        <v>1</v>
      </c>
      <c r="AJ54" s="225" t="s">
        <v>1</v>
      </c>
      <c r="AK54" s="225" t="s">
        <v>1</v>
      </c>
      <c r="AL54" s="225" t="s">
        <v>1</v>
      </c>
      <c r="AM54" s="225" t="s">
        <v>1</v>
      </c>
      <c r="AN54" s="225" t="s">
        <v>1</v>
      </c>
      <c r="AO54" s="225" t="s">
        <v>1</v>
      </c>
      <c r="AP54" s="225" t="s">
        <v>1</v>
      </c>
      <c r="AQ54" s="225" t="s">
        <v>1</v>
      </c>
      <c r="AR54" s="225" t="s">
        <v>1</v>
      </c>
      <c r="AS54" s="225" t="s">
        <v>1</v>
      </c>
      <c r="AT54" s="225" t="s">
        <v>1</v>
      </c>
      <c r="AU54" s="225" t="s">
        <v>1</v>
      </c>
      <c r="AV54" s="230" t="s">
        <v>22</v>
      </c>
      <c r="AW54" s="226" t="s">
        <v>1241</v>
      </c>
      <c r="AX54" s="226">
        <v>1</v>
      </c>
      <c r="AY54" s="227">
        <v>2</v>
      </c>
      <c r="AZ54" s="228">
        <v>0</v>
      </c>
      <c r="BA54" s="228">
        <v>0</v>
      </c>
      <c r="BB54" s="229">
        <v>0</v>
      </c>
    </row>
    <row r="55" spans="1:54" ht="26.25" customHeight="1" x14ac:dyDescent="0.25">
      <c r="A55" s="223">
        <v>85</v>
      </c>
      <c r="B55" s="224" t="s">
        <v>825</v>
      </c>
      <c r="C55" s="225" t="s">
        <v>1190</v>
      </c>
      <c r="D55" s="225"/>
      <c r="E55" s="225" t="s">
        <v>815</v>
      </c>
      <c r="F55" s="225" t="s">
        <v>534</v>
      </c>
      <c r="G55" s="225" t="s">
        <v>1524</v>
      </c>
      <c r="H55" s="224" t="s">
        <v>444</v>
      </c>
      <c r="I55" s="224" t="s">
        <v>437</v>
      </c>
      <c r="J55" s="226" t="s">
        <v>33</v>
      </c>
      <c r="K55" s="225" t="s">
        <v>1</v>
      </c>
      <c r="L55" s="225" t="s">
        <v>1</v>
      </c>
      <c r="M55" s="226" t="s">
        <v>33</v>
      </c>
      <c r="N55" s="225" t="s">
        <v>1</v>
      </c>
      <c r="O55" s="225" t="s">
        <v>1</v>
      </c>
      <c r="P55" s="225" t="s">
        <v>1</v>
      </c>
      <c r="Q55" s="225" t="s">
        <v>1</v>
      </c>
      <c r="R55" s="225" t="s">
        <v>1</v>
      </c>
      <c r="S55" s="225" t="s">
        <v>1</v>
      </c>
      <c r="T55" s="225" t="s">
        <v>1</v>
      </c>
      <c r="U55" s="225" t="s">
        <v>1</v>
      </c>
      <c r="V55" s="225" t="s">
        <v>1</v>
      </c>
      <c r="W55" s="225" t="s">
        <v>1</v>
      </c>
      <c r="X55" s="225" t="s">
        <v>1</v>
      </c>
      <c r="Y55" s="225" t="s">
        <v>1</v>
      </c>
      <c r="Z55" s="225" t="s">
        <v>1</v>
      </c>
      <c r="AA55" s="225" t="s">
        <v>1</v>
      </c>
      <c r="AB55" s="225" t="s">
        <v>1</v>
      </c>
      <c r="AC55" s="225" t="s">
        <v>1</v>
      </c>
      <c r="AD55" s="225" t="s">
        <v>1</v>
      </c>
      <c r="AE55" s="225" t="s">
        <v>1</v>
      </c>
      <c r="AF55" s="225" t="s">
        <v>1</v>
      </c>
      <c r="AG55" s="225" t="s">
        <v>1</v>
      </c>
      <c r="AH55" s="225" t="s">
        <v>1</v>
      </c>
      <c r="AI55" s="225" t="s">
        <v>1</v>
      </c>
      <c r="AJ55" s="225" t="s">
        <v>1</v>
      </c>
      <c r="AK55" s="225" t="s">
        <v>1</v>
      </c>
      <c r="AL55" s="225" t="s">
        <v>1</v>
      </c>
      <c r="AM55" s="225" t="s">
        <v>1</v>
      </c>
      <c r="AN55" s="225" t="s">
        <v>1</v>
      </c>
      <c r="AO55" s="225" t="s">
        <v>1</v>
      </c>
      <c r="AP55" s="225" t="s">
        <v>1</v>
      </c>
      <c r="AQ55" s="225" t="s">
        <v>1</v>
      </c>
      <c r="AR55" s="225" t="s">
        <v>1</v>
      </c>
      <c r="AS55" s="225" t="s">
        <v>1</v>
      </c>
      <c r="AT55" s="225" t="s">
        <v>1</v>
      </c>
      <c r="AU55" s="225" t="s">
        <v>1</v>
      </c>
      <c r="AV55" s="231" t="s">
        <v>20</v>
      </c>
      <c r="AW55" s="226" t="s">
        <v>1241</v>
      </c>
      <c r="AX55" s="226">
        <v>1</v>
      </c>
      <c r="AY55" s="227">
        <v>2</v>
      </c>
      <c r="AZ55" s="228">
        <v>0</v>
      </c>
      <c r="BA55" s="228">
        <v>0</v>
      </c>
      <c r="BB55" s="229">
        <v>0</v>
      </c>
    </row>
    <row r="56" spans="1:54" ht="34.5" customHeight="1" x14ac:dyDescent="0.25">
      <c r="A56" s="223">
        <v>1418</v>
      </c>
      <c r="B56" s="224" t="s">
        <v>761</v>
      </c>
      <c r="C56" s="225" t="s">
        <v>1190</v>
      </c>
      <c r="D56" s="225"/>
      <c r="E56" s="225" t="s">
        <v>737</v>
      </c>
      <c r="F56" s="225" t="s">
        <v>1</v>
      </c>
      <c r="G56" s="225" t="s">
        <v>762</v>
      </c>
      <c r="H56" s="224" t="s">
        <v>440</v>
      </c>
      <c r="I56" s="224" t="s">
        <v>437</v>
      </c>
      <c r="J56" s="226" t="s">
        <v>33</v>
      </c>
      <c r="K56" s="225" t="s">
        <v>1</v>
      </c>
      <c r="L56" s="225" t="s">
        <v>1</v>
      </c>
      <c r="M56" s="226" t="s">
        <v>33</v>
      </c>
      <c r="N56" s="225" t="s">
        <v>1</v>
      </c>
      <c r="O56" s="225" t="s">
        <v>1</v>
      </c>
      <c r="P56" s="225" t="s">
        <v>1</v>
      </c>
      <c r="Q56" s="225" t="s">
        <v>1</v>
      </c>
      <c r="R56" s="225" t="s">
        <v>1</v>
      </c>
      <c r="S56" s="225" t="s">
        <v>1</v>
      </c>
      <c r="T56" s="225" t="s">
        <v>1</v>
      </c>
      <c r="U56" s="225" t="s">
        <v>1</v>
      </c>
      <c r="V56" s="225" t="s">
        <v>1</v>
      </c>
      <c r="W56" s="225" t="s">
        <v>1</v>
      </c>
      <c r="X56" s="225" t="s">
        <v>1</v>
      </c>
      <c r="Y56" s="225" t="s">
        <v>1</v>
      </c>
      <c r="Z56" s="225" t="s">
        <v>1</v>
      </c>
      <c r="AA56" s="225" t="s">
        <v>1</v>
      </c>
      <c r="AB56" s="225" t="s">
        <v>1</v>
      </c>
      <c r="AC56" s="225" t="s">
        <v>1</v>
      </c>
      <c r="AD56" s="225" t="s">
        <v>1</v>
      </c>
      <c r="AE56" s="225" t="s">
        <v>1</v>
      </c>
      <c r="AF56" s="225" t="s">
        <v>1</v>
      </c>
      <c r="AG56" s="225" t="s">
        <v>1</v>
      </c>
      <c r="AH56" s="225" t="s">
        <v>1</v>
      </c>
      <c r="AI56" s="225" t="s">
        <v>1</v>
      </c>
      <c r="AJ56" s="225" t="s">
        <v>1</v>
      </c>
      <c r="AK56" s="225" t="s">
        <v>1</v>
      </c>
      <c r="AL56" s="225" t="s">
        <v>1</v>
      </c>
      <c r="AM56" s="225" t="s">
        <v>1</v>
      </c>
      <c r="AN56" s="225" t="s">
        <v>1</v>
      </c>
      <c r="AO56" s="225" t="s">
        <v>1</v>
      </c>
      <c r="AP56" s="225" t="s">
        <v>1</v>
      </c>
      <c r="AQ56" s="225" t="s">
        <v>1</v>
      </c>
      <c r="AR56" s="225" t="s">
        <v>1</v>
      </c>
      <c r="AS56" s="225" t="s">
        <v>1</v>
      </c>
      <c r="AT56" s="225" t="s">
        <v>1</v>
      </c>
      <c r="AU56" s="230" t="s">
        <v>22</v>
      </c>
      <c r="AV56" s="231" t="s">
        <v>20</v>
      </c>
      <c r="AW56" s="226" t="s">
        <v>1241</v>
      </c>
      <c r="AX56" s="226">
        <v>1</v>
      </c>
      <c r="AY56" s="226">
        <v>1</v>
      </c>
      <c r="AZ56" s="228">
        <v>0</v>
      </c>
      <c r="BA56" s="233">
        <v>0.09</v>
      </c>
      <c r="BB56" s="229">
        <v>0</v>
      </c>
    </row>
    <row r="57" spans="1:54" ht="26.25" customHeight="1" x14ac:dyDescent="0.25">
      <c r="A57" s="223">
        <v>86</v>
      </c>
      <c r="B57" s="224" t="s">
        <v>202</v>
      </c>
      <c r="C57" s="225" t="s">
        <v>1190</v>
      </c>
      <c r="D57" s="225"/>
      <c r="E57" s="225" t="s">
        <v>815</v>
      </c>
      <c r="F57" s="225" t="s">
        <v>463</v>
      </c>
      <c r="G57" s="225" t="s">
        <v>463</v>
      </c>
      <c r="H57" s="224" t="s">
        <v>444</v>
      </c>
      <c r="I57" s="224" t="s">
        <v>437</v>
      </c>
      <c r="J57" s="227" t="s">
        <v>17</v>
      </c>
      <c r="K57" s="231" t="s">
        <v>20</v>
      </c>
      <c r="L57" s="225" t="s">
        <v>1</v>
      </c>
      <c r="M57" s="226" t="s">
        <v>33</v>
      </c>
      <c r="N57" s="230" t="s">
        <v>22</v>
      </c>
      <c r="O57" s="225" t="s">
        <v>1</v>
      </c>
      <c r="P57" s="225" t="s">
        <v>1</v>
      </c>
      <c r="Q57" s="225" t="s">
        <v>1</v>
      </c>
      <c r="R57" s="225" t="s">
        <v>1</v>
      </c>
      <c r="S57" s="225" t="s">
        <v>1</v>
      </c>
      <c r="T57" s="225" t="s">
        <v>1</v>
      </c>
      <c r="U57" s="225" t="s">
        <v>1</v>
      </c>
      <c r="V57" s="225" t="s">
        <v>1</v>
      </c>
      <c r="W57" s="225" t="s">
        <v>1</v>
      </c>
      <c r="X57" s="225" t="s">
        <v>1</v>
      </c>
      <c r="Y57" s="225" t="s">
        <v>1</v>
      </c>
      <c r="Z57" s="231" t="s">
        <v>20</v>
      </c>
      <c r="AA57" s="231" t="s">
        <v>20</v>
      </c>
      <c r="AB57" s="225" t="s">
        <v>1</v>
      </c>
      <c r="AC57" s="225" t="s">
        <v>1</v>
      </c>
      <c r="AD57" s="225" t="s">
        <v>1</v>
      </c>
      <c r="AE57" s="225" t="s">
        <v>1</v>
      </c>
      <c r="AF57" s="225" t="s">
        <v>1</v>
      </c>
      <c r="AG57" s="225" t="s">
        <v>1</v>
      </c>
      <c r="AH57" s="225" t="s">
        <v>1</v>
      </c>
      <c r="AI57" s="225" t="s">
        <v>1</v>
      </c>
      <c r="AJ57" s="225" t="s">
        <v>1</v>
      </c>
      <c r="AK57" s="225" t="s">
        <v>1</v>
      </c>
      <c r="AL57" s="225" t="s">
        <v>1</v>
      </c>
      <c r="AM57" s="225" t="s">
        <v>1</v>
      </c>
      <c r="AN57" s="225" t="s">
        <v>1</v>
      </c>
      <c r="AO57" s="225" t="s">
        <v>1</v>
      </c>
      <c r="AP57" s="225" t="s">
        <v>1</v>
      </c>
      <c r="AQ57" s="225" t="s">
        <v>1</v>
      </c>
      <c r="AR57" s="225" t="s">
        <v>1</v>
      </c>
      <c r="AS57" s="225" t="s">
        <v>1</v>
      </c>
      <c r="AT57" s="225" t="s">
        <v>1</v>
      </c>
      <c r="AU57" s="231" t="s">
        <v>20</v>
      </c>
      <c r="AV57" s="232" t="s">
        <v>23</v>
      </c>
      <c r="AW57" s="231" t="s">
        <v>1240</v>
      </c>
      <c r="AX57" s="227">
        <v>2</v>
      </c>
      <c r="AY57" s="227">
        <v>2</v>
      </c>
      <c r="AZ57" s="228">
        <v>0</v>
      </c>
      <c r="BA57" s="233">
        <v>5.8</v>
      </c>
      <c r="BB57" s="234">
        <v>0.16</v>
      </c>
    </row>
    <row r="58" spans="1:54" ht="14.25" customHeight="1" x14ac:dyDescent="0.25">
      <c r="A58" s="223">
        <v>457</v>
      </c>
      <c r="B58" s="224" t="s">
        <v>463</v>
      </c>
      <c r="C58" s="225" t="s">
        <v>1190</v>
      </c>
      <c r="D58" s="225"/>
      <c r="E58" s="225" t="s">
        <v>438</v>
      </c>
      <c r="F58" s="225" t="s">
        <v>463</v>
      </c>
      <c r="G58" s="225" t="s">
        <v>1</v>
      </c>
      <c r="H58" s="224" t="s">
        <v>1</v>
      </c>
      <c r="I58" s="224" t="s">
        <v>438</v>
      </c>
      <c r="J58" s="227" t="s">
        <v>17</v>
      </c>
      <c r="K58" s="232" t="s">
        <v>23</v>
      </c>
      <c r="L58" s="232" t="s">
        <v>23</v>
      </c>
      <c r="M58" s="227" t="s">
        <v>17</v>
      </c>
      <c r="N58" s="232" t="s">
        <v>23</v>
      </c>
      <c r="O58" s="232" t="s">
        <v>23</v>
      </c>
      <c r="P58" s="225" t="s">
        <v>1</v>
      </c>
      <c r="Q58" s="225" t="s">
        <v>1</v>
      </c>
      <c r="R58" s="225" t="s">
        <v>1</v>
      </c>
      <c r="S58" s="225" t="s">
        <v>1</v>
      </c>
      <c r="T58" s="225" t="s">
        <v>1</v>
      </c>
      <c r="U58" s="225" t="s">
        <v>1</v>
      </c>
      <c r="V58" s="225" t="s">
        <v>1</v>
      </c>
      <c r="W58" s="225" t="s">
        <v>1</v>
      </c>
      <c r="X58" s="225" t="s">
        <v>1</v>
      </c>
      <c r="Y58" s="225" t="s">
        <v>1</v>
      </c>
      <c r="Z58" s="232" t="s">
        <v>23</v>
      </c>
      <c r="AA58" s="232" t="s">
        <v>23</v>
      </c>
      <c r="AB58" s="225" t="s">
        <v>1</v>
      </c>
      <c r="AC58" s="225" t="s">
        <v>1</v>
      </c>
      <c r="AD58" s="225" t="s">
        <v>1</v>
      </c>
      <c r="AE58" s="225" t="s">
        <v>1</v>
      </c>
      <c r="AF58" s="232" t="s">
        <v>23</v>
      </c>
      <c r="AG58" s="225" t="s">
        <v>1</v>
      </c>
      <c r="AH58" s="225" t="s">
        <v>1</v>
      </c>
      <c r="AI58" s="225" t="s">
        <v>1</v>
      </c>
      <c r="AJ58" s="225" t="s">
        <v>1</v>
      </c>
      <c r="AK58" s="225" t="s">
        <v>1</v>
      </c>
      <c r="AL58" s="232" t="s">
        <v>23</v>
      </c>
      <c r="AM58" s="225" t="s">
        <v>1</v>
      </c>
      <c r="AN58" s="225" t="s">
        <v>1</v>
      </c>
      <c r="AO58" s="225" t="s">
        <v>1</v>
      </c>
      <c r="AP58" s="232" t="s">
        <v>23</v>
      </c>
      <c r="AQ58" s="230" t="s">
        <v>22</v>
      </c>
      <c r="AR58" s="230" t="s">
        <v>22</v>
      </c>
      <c r="AS58" s="225" t="s">
        <v>1</v>
      </c>
      <c r="AT58" s="225" t="s">
        <v>1</v>
      </c>
      <c r="AU58" s="232" t="s">
        <v>23</v>
      </c>
      <c r="AV58" s="232" t="s">
        <v>23</v>
      </c>
      <c r="AW58" s="226" t="s">
        <v>1241</v>
      </c>
      <c r="AX58" s="227">
        <v>2</v>
      </c>
      <c r="AY58" s="227">
        <v>2</v>
      </c>
      <c r="AZ58" s="228">
        <v>0</v>
      </c>
      <c r="BA58" s="236">
        <v>73</v>
      </c>
      <c r="BB58" s="238">
        <v>1.3</v>
      </c>
    </row>
    <row r="59" spans="1:54" ht="14.25" customHeight="1" x14ac:dyDescent="0.25">
      <c r="A59" s="223">
        <v>1564</v>
      </c>
      <c r="B59" s="224" t="s">
        <v>443</v>
      </c>
      <c r="C59" s="225" t="s">
        <v>1190</v>
      </c>
      <c r="D59" s="225"/>
      <c r="E59" s="225" t="s">
        <v>571</v>
      </c>
      <c r="F59" s="225" t="s">
        <v>1</v>
      </c>
      <c r="G59" s="225" t="s">
        <v>1</v>
      </c>
      <c r="H59" s="224" t="s">
        <v>1</v>
      </c>
      <c r="I59" s="224" t="s">
        <v>571</v>
      </c>
      <c r="J59" s="227" t="s">
        <v>17</v>
      </c>
      <c r="K59" s="230" t="s">
        <v>22</v>
      </c>
      <c r="L59" s="232" t="s">
        <v>23</v>
      </c>
      <c r="M59" s="227" t="s">
        <v>17</v>
      </c>
      <c r="N59" s="231" t="s">
        <v>20</v>
      </c>
      <c r="O59" s="231" t="s">
        <v>20</v>
      </c>
      <c r="P59" s="225" t="s">
        <v>1</v>
      </c>
      <c r="Q59" s="225" t="s">
        <v>1</v>
      </c>
      <c r="R59" s="225" t="s">
        <v>1</v>
      </c>
      <c r="S59" s="225" t="s">
        <v>1</v>
      </c>
      <c r="T59" s="225" t="s">
        <v>1</v>
      </c>
      <c r="U59" s="225" t="s">
        <v>1</v>
      </c>
      <c r="V59" s="225" t="s">
        <v>1</v>
      </c>
      <c r="W59" s="225" t="s">
        <v>1</v>
      </c>
      <c r="X59" s="225" t="s">
        <v>1</v>
      </c>
      <c r="Y59" s="225" t="s">
        <v>1</v>
      </c>
      <c r="Z59" s="230" t="s">
        <v>22</v>
      </c>
      <c r="AA59" s="230" t="s">
        <v>22</v>
      </c>
      <c r="AB59" s="225" t="s">
        <v>1</v>
      </c>
      <c r="AC59" s="225" t="s">
        <v>1</v>
      </c>
      <c r="AD59" s="225" t="s">
        <v>1</v>
      </c>
      <c r="AE59" s="231" t="s">
        <v>20</v>
      </c>
      <c r="AF59" s="232" t="s">
        <v>23</v>
      </c>
      <c r="AG59" s="225" t="s">
        <v>1</v>
      </c>
      <c r="AH59" s="232" t="s">
        <v>23</v>
      </c>
      <c r="AI59" s="225" t="s">
        <v>1</v>
      </c>
      <c r="AJ59" s="225" t="s">
        <v>1</v>
      </c>
      <c r="AK59" s="230" t="s">
        <v>22</v>
      </c>
      <c r="AL59" s="225" t="s">
        <v>1</v>
      </c>
      <c r="AM59" s="225" t="s">
        <v>1</v>
      </c>
      <c r="AN59" s="225" t="s">
        <v>1</v>
      </c>
      <c r="AO59" s="225" t="s">
        <v>1</v>
      </c>
      <c r="AP59" s="232" t="s">
        <v>23</v>
      </c>
      <c r="AQ59" s="225" t="s">
        <v>1</v>
      </c>
      <c r="AR59" s="232" t="s">
        <v>23</v>
      </c>
      <c r="AS59" s="225" t="s">
        <v>1</v>
      </c>
      <c r="AT59" s="225" t="s">
        <v>1</v>
      </c>
      <c r="AU59" s="232" t="s">
        <v>23</v>
      </c>
      <c r="AV59" s="232" t="s">
        <v>23</v>
      </c>
      <c r="AW59" s="231" t="s">
        <v>1240</v>
      </c>
      <c r="AX59" s="226">
        <v>1</v>
      </c>
      <c r="AY59" s="226">
        <v>1</v>
      </c>
      <c r="AZ59" s="228">
        <v>0</v>
      </c>
      <c r="BA59" s="236">
        <v>179.6</v>
      </c>
      <c r="BB59" s="234">
        <v>0.04</v>
      </c>
    </row>
    <row r="60" spans="1:54" ht="18.75" customHeight="1" x14ac:dyDescent="0.25">
      <c r="A60" s="223">
        <v>482</v>
      </c>
      <c r="B60" s="224" t="s">
        <v>1264</v>
      </c>
      <c r="C60" s="225" t="s">
        <v>1190</v>
      </c>
      <c r="D60" s="225"/>
      <c r="E60" s="225" t="s">
        <v>438</v>
      </c>
      <c r="F60" s="225" t="s">
        <v>465</v>
      </c>
      <c r="G60" s="225" t="s">
        <v>1</v>
      </c>
      <c r="H60" s="224" t="s">
        <v>1</v>
      </c>
      <c r="I60" s="224" t="s">
        <v>438</v>
      </c>
      <c r="J60" s="227" t="s">
        <v>17</v>
      </c>
      <c r="K60" s="225" t="s">
        <v>1</v>
      </c>
      <c r="L60" s="231" t="s">
        <v>20</v>
      </c>
      <c r="M60" s="226" t="s">
        <v>33</v>
      </c>
      <c r="N60" s="225" t="s">
        <v>1</v>
      </c>
      <c r="O60" s="225" t="s">
        <v>1</v>
      </c>
      <c r="P60" s="225" t="s">
        <v>1</v>
      </c>
      <c r="Q60" s="225" t="s">
        <v>1</v>
      </c>
      <c r="R60" s="225" t="s">
        <v>1</v>
      </c>
      <c r="S60" s="225" t="s">
        <v>1</v>
      </c>
      <c r="T60" s="225" t="s">
        <v>1</v>
      </c>
      <c r="U60" s="225" t="s">
        <v>1</v>
      </c>
      <c r="V60" s="225" t="s">
        <v>1</v>
      </c>
      <c r="W60" s="225" t="s">
        <v>1</v>
      </c>
      <c r="X60" s="225" t="s">
        <v>1</v>
      </c>
      <c r="Y60" s="225" t="s">
        <v>1</v>
      </c>
      <c r="Z60" s="225" t="s">
        <v>1</v>
      </c>
      <c r="AA60" s="225" t="s">
        <v>1</v>
      </c>
      <c r="AB60" s="225" t="s">
        <v>1</v>
      </c>
      <c r="AC60" s="225" t="s">
        <v>1</v>
      </c>
      <c r="AD60" s="225" t="s">
        <v>1</v>
      </c>
      <c r="AE60" s="225" t="s">
        <v>1</v>
      </c>
      <c r="AF60" s="225" t="s">
        <v>1</v>
      </c>
      <c r="AG60" s="225" t="s">
        <v>1</v>
      </c>
      <c r="AH60" s="225" t="s">
        <v>1</v>
      </c>
      <c r="AI60" s="225" t="s">
        <v>1</v>
      </c>
      <c r="AJ60" s="225" t="s">
        <v>1</v>
      </c>
      <c r="AK60" s="225" t="s">
        <v>1</v>
      </c>
      <c r="AL60" s="225" t="s">
        <v>1</v>
      </c>
      <c r="AM60" s="225" t="s">
        <v>1</v>
      </c>
      <c r="AN60" s="225" t="s">
        <v>1</v>
      </c>
      <c r="AO60" s="225" t="s">
        <v>1</v>
      </c>
      <c r="AP60" s="225" t="s">
        <v>1</v>
      </c>
      <c r="AQ60" s="225" t="s">
        <v>1</v>
      </c>
      <c r="AR60" s="231" t="s">
        <v>20</v>
      </c>
      <c r="AS60" s="225" t="s">
        <v>1</v>
      </c>
      <c r="AT60" s="225" t="s">
        <v>1</v>
      </c>
      <c r="AU60" s="230" t="s">
        <v>22</v>
      </c>
      <c r="AV60" s="231" t="s">
        <v>20</v>
      </c>
      <c r="AW60" s="231" t="s">
        <v>1240</v>
      </c>
      <c r="AX60" s="226">
        <v>1</v>
      </c>
      <c r="AY60" s="235">
        <v>0</v>
      </c>
      <c r="AZ60" s="228">
        <v>0</v>
      </c>
      <c r="BA60" s="236">
        <v>0.71</v>
      </c>
      <c r="BB60" s="234">
        <v>0.09</v>
      </c>
    </row>
    <row r="61" spans="1:54" ht="26.25" customHeight="1" x14ac:dyDescent="0.25">
      <c r="A61" s="223">
        <v>1546</v>
      </c>
      <c r="B61" s="224" t="s">
        <v>826</v>
      </c>
      <c r="C61" s="225" t="s">
        <v>1190</v>
      </c>
      <c r="D61" s="225"/>
      <c r="E61" s="225" t="s">
        <v>815</v>
      </c>
      <c r="F61" s="225" t="s">
        <v>465</v>
      </c>
      <c r="G61" s="225" t="s">
        <v>1530</v>
      </c>
      <c r="H61" s="224" t="s">
        <v>444</v>
      </c>
      <c r="I61" s="224" t="s">
        <v>437</v>
      </c>
      <c r="J61" s="227" t="s">
        <v>17</v>
      </c>
      <c r="K61" s="232" t="s">
        <v>23</v>
      </c>
      <c r="L61" s="232" t="s">
        <v>23</v>
      </c>
      <c r="M61" s="227" t="s">
        <v>17</v>
      </c>
      <c r="N61" s="231" t="s">
        <v>20</v>
      </c>
      <c r="O61" s="232" t="s">
        <v>23</v>
      </c>
      <c r="P61" s="225" t="s">
        <v>1</v>
      </c>
      <c r="Q61" s="225" t="s">
        <v>1</v>
      </c>
      <c r="R61" s="225" t="s">
        <v>1</v>
      </c>
      <c r="S61" s="225" t="s">
        <v>1</v>
      </c>
      <c r="T61" s="225" t="s">
        <v>1</v>
      </c>
      <c r="U61" s="225" t="s">
        <v>1</v>
      </c>
      <c r="V61" s="225" t="s">
        <v>1</v>
      </c>
      <c r="W61" s="225" t="s">
        <v>1</v>
      </c>
      <c r="X61" s="225" t="s">
        <v>1</v>
      </c>
      <c r="Y61" s="225" t="s">
        <v>1</v>
      </c>
      <c r="Z61" s="232" t="s">
        <v>23</v>
      </c>
      <c r="AA61" s="225" t="s">
        <v>1</v>
      </c>
      <c r="AB61" s="225" t="s">
        <v>1</v>
      </c>
      <c r="AC61" s="225" t="s">
        <v>1</v>
      </c>
      <c r="AD61" s="225" t="s">
        <v>1</v>
      </c>
      <c r="AE61" s="225" t="s">
        <v>1</v>
      </c>
      <c r="AF61" s="225" t="s">
        <v>1</v>
      </c>
      <c r="AG61" s="225" t="s">
        <v>1</v>
      </c>
      <c r="AH61" s="225" t="s">
        <v>1</v>
      </c>
      <c r="AI61" s="225" t="s">
        <v>1</v>
      </c>
      <c r="AJ61" s="225" t="s">
        <v>1</v>
      </c>
      <c r="AK61" s="225" t="s">
        <v>1</v>
      </c>
      <c r="AL61" s="230" t="s">
        <v>22</v>
      </c>
      <c r="AM61" s="225" t="s">
        <v>1</v>
      </c>
      <c r="AN61" s="225" t="s">
        <v>1</v>
      </c>
      <c r="AO61" s="225" t="s">
        <v>1</v>
      </c>
      <c r="AP61" s="225" t="s">
        <v>1</v>
      </c>
      <c r="AQ61" s="230" t="s">
        <v>22</v>
      </c>
      <c r="AR61" s="225" t="s">
        <v>1</v>
      </c>
      <c r="AS61" s="225" t="s">
        <v>1</v>
      </c>
      <c r="AT61" s="225" t="s">
        <v>1</v>
      </c>
      <c r="AU61" s="232" t="s">
        <v>23</v>
      </c>
      <c r="AV61" s="232" t="s">
        <v>23</v>
      </c>
      <c r="AW61" s="226" t="s">
        <v>1241</v>
      </c>
      <c r="AX61" s="226">
        <v>1</v>
      </c>
      <c r="AY61" s="227">
        <v>2</v>
      </c>
      <c r="AZ61" s="228">
        <v>0</v>
      </c>
      <c r="BA61" s="236">
        <v>2.5</v>
      </c>
      <c r="BB61" s="229">
        <v>0</v>
      </c>
    </row>
    <row r="62" spans="1:54" ht="14.25" customHeight="1" x14ac:dyDescent="0.25">
      <c r="A62" s="223">
        <v>310</v>
      </c>
      <c r="B62" s="224" t="s">
        <v>479</v>
      </c>
      <c r="C62" s="225" t="s">
        <v>1190</v>
      </c>
      <c r="D62" s="225"/>
      <c r="E62" s="225" t="s">
        <v>492</v>
      </c>
      <c r="F62" s="225" t="s">
        <v>1</v>
      </c>
      <c r="G62" s="225" t="s">
        <v>1</v>
      </c>
      <c r="H62" s="224" t="s">
        <v>1</v>
      </c>
      <c r="I62" s="224" t="s">
        <v>492</v>
      </c>
      <c r="J62" s="237" t="s">
        <v>26</v>
      </c>
      <c r="K62" s="232" t="s">
        <v>23</v>
      </c>
      <c r="L62" s="232" t="s">
        <v>23</v>
      </c>
      <c r="M62" s="237" t="s">
        <v>26</v>
      </c>
      <c r="N62" s="232" t="s">
        <v>23</v>
      </c>
      <c r="O62" s="232" t="s">
        <v>23</v>
      </c>
      <c r="P62" s="225" t="s">
        <v>1</v>
      </c>
      <c r="Q62" s="225" t="s">
        <v>1</v>
      </c>
      <c r="R62" s="225" t="s">
        <v>1</v>
      </c>
      <c r="S62" s="225" t="s">
        <v>1</v>
      </c>
      <c r="T62" s="225" t="s">
        <v>1</v>
      </c>
      <c r="U62" s="225" t="s">
        <v>1</v>
      </c>
      <c r="V62" s="225" t="s">
        <v>1</v>
      </c>
      <c r="W62" s="232" t="s">
        <v>23</v>
      </c>
      <c r="X62" s="225" t="s">
        <v>1</v>
      </c>
      <c r="Y62" s="225" t="s">
        <v>1</v>
      </c>
      <c r="Z62" s="232" t="s">
        <v>23</v>
      </c>
      <c r="AA62" s="232" t="s">
        <v>23</v>
      </c>
      <c r="AB62" s="225" t="s">
        <v>1</v>
      </c>
      <c r="AC62" s="225" t="s">
        <v>1</v>
      </c>
      <c r="AD62" s="225" t="s">
        <v>1</v>
      </c>
      <c r="AE62" s="232" t="s">
        <v>23</v>
      </c>
      <c r="AF62" s="232" t="s">
        <v>23</v>
      </c>
      <c r="AG62" s="225" t="s">
        <v>1</v>
      </c>
      <c r="AH62" s="225" t="s">
        <v>1</v>
      </c>
      <c r="AI62" s="225" t="s">
        <v>1</v>
      </c>
      <c r="AJ62" s="225" t="s">
        <v>1</v>
      </c>
      <c r="AK62" s="232" t="s">
        <v>23</v>
      </c>
      <c r="AL62" s="232" t="s">
        <v>23</v>
      </c>
      <c r="AM62" s="225" t="s">
        <v>1</v>
      </c>
      <c r="AN62" s="225" t="s">
        <v>1</v>
      </c>
      <c r="AO62" s="225" t="s">
        <v>1</v>
      </c>
      <c r="AP62" s="232" t="s">
        <v>23</v>
      </c>
      <c r="AQ62" s="225" t="s">
        <v>1</v>
      </c>
      <c r="AR62" s="232" t="s">
        <v>23</v>
      </c>
      <c r="AS62" s="225" t="s">
        <v>1</v>
      </c>
      <c r="AT62" s="225" t="s">
        <v>1</v>
      </c>
      <c r="AU62" s="232" t="s">
        <v>23</v>
      </c>
      <c r="AV62" s="232" t="s">
        <v>23</v>
      </c>
      <c r="AW62" s="231" t="s">
        <v>1240</v>
      </c>
      <c r="AX62" s="227">
        <v>2</v>
      </c>
      <c r="AY62" s="227">
        <v>2</v>
      </c>
      <c r="AZ62" s="228">
        <v>0</v>
      </c>
      <c r="BA62" s="236">
        <v>76.8</v>
      </c>
      <c r="BB62" s="238">
        <v>6.1</v>
      </c>
    </row>
    <row r="63" spans="1:54" ht="18.75" customHeight="1" x14ac:dyDescent="0.25">
      <c r="A63" s="223">
        <v>317</v>
      </c>
      <c r="B63" s="224" t="s">
        <v>479</v>
      </c>
      <c r="C63" s="225" t="s">
        <v>1190</v>
      </c>
      <c r="D63" s="225"/>
      <c r="E63" s="225" t="s">
        <v>1086</v>
      </c>
      <c r="F63" s="225" t="s">
        <v>479</v>
      </c>
      <c r="G63" s="225" t="s">
        <v>1</v>
      </c>
      <c r="H63" s="224" t="s">
        <v>1</v>
      </c>
      <c r="I63" s="224" t="s">
        <v>1086</v>
      </c>
      <c r="J63" s="226" t="s">
        <v>33</v>
      </c>
      <c r="K63" s="225" t="s">
        <v>1</v>
      </c>
      <c r="L63" s="225" t="s">
        <v>1</v>
      </c>
      <c r="M63" s="226" t="s">
        <v>33</v>
      </c>
      <c r="N63" s="225" t="s">
        <v>1</v>
      </c>
      <c r="O63" s="225" t="s">
        <v>1</v>
      </c>
      <c r="P63" s="225" t="s">
        <v>1</v>
      </c>
      <c r="Q63" s="225" t="s">
        <v>1</v>
      </c>
      <c r="R63" s="225" t="s">
        <v>1</v>
      </c>
      <c r="S63" s="225" t="s">
        <v>1</v>
      </c>
      <c r="T63" s="225" t="s">
        <v>1</v>
      </c>
      <c r="U63" s="225" t="s">
        <v>1</v>
      </c>
      <c r="V63" s="225" t="s">
        <v>1</v>
      </c>
      <c r="W63" s="225" t="s">
        <v>1</v>
      </c>
      <c r="X63" s="225" t="s">
        <v>1</v>
      </c>
      <c r="Y63" s="225" t="s">
        <v>1</v>
      </c>
      <c r="Z63" s="225" t="s">
        <v>1</v>
      </c>
      <c r="AA63" s="225" t="s">
        <v>1</v>
      </c>
      <c r="AB63" s="225" t="s">
        <v>1</v>
      </c>
      <c r="AC63" s="225" t="s">
        <v>1</v>
      </c>
      <c r="AD63" s="225" t="s">
        <v>1</v>
      </c>
      <c r="AE63" s="225" t="s">
        <v>1</v>
      </c>
      <c r="AF63" s="225" t="s">
        <v>1</v>
      </c>
      <c r="AG63" s="225" t="s">
        <v>1</v>
      </c>
      <c r="AH63" s="225" t="s">
        <v>1</v>
      </c>
      <c r="AI63" s="225" t="s">
        <v>1</v>
      </c>
      <c r="AJ63" s="225" t="s">
        <v>1</v>
      </c>
      <c r="AK63" s="225" t="s">
        <v>1</v>
      </c>
      <c r="AL63" s="225" t="s">
        <v>1</v>
      </c>
      <c r="AM63" s="225" t="s">
        <v>1</v>
      </c>
      <c r="AN63" s="225" t="s">
        <v>1</v>
      </c>
      <c r="AO63" s="225" t="s">
        <v>1</v>
      </c>
      <c r="AP63" s="225" t="s">
        <v>1</v>
      </c>
      <c r="AQ63" s="225" t="s">
        <v>1</v>
      </c>
      <c r="AR63" s="225" t="s">
        <v>1</v>
      </c>
      <c r="AS63" s="225" t="s">
        <v>1</v>
      </c>
      <c r="AT63" s="225" t="s">
        <v>1</v>
      </c>
      <c r="AU63" s="225" t="s">
        <v>1</v>
      </c>
      <c r="AV63" s="232" t="s">
        <v>23</v>
      </c>
      <c r="AW63" s="226" t="s">
        <v>1241</v>
      </c>
      <c r="AX63" s="226">
        <v>1</v>
      </c>
      <c r="AY63" s="226">
        <v>1</v>
      </c>
      <c r="AZ63" s="228">
        <v>0</v>
      </c>
      <c r="BA63" s="233">
        <v>0.35</v>
      </c>
      <c r="BB63" s="234">
        <v>0.31</v>
      </c>
    </row>
    <row r="64" spans="1:54" ht="34.5" customHeight="1" x14ac:dyDescent="0.25">
      <c r="A64" s="223">
        <v>1226</v>
      </c>
      <c r="B64" s="224" t="s">
        <v>763</v>
      </c>
      <c r="C64" s="225" t="s">
        <v>1190</v>
      </c>
      <c r="D64" s="225"/>
      <c r="E64" s="225" t="s">
        <v>737</v>
      </c>
      <c r="F64" s="225" t="s">
        <v>764</v>
      </c>
      <c r="G64" s="225" t="s">
        <v>764</v>
      </c>
      <c r="H64" s="224" t="s">
        <v>440</v>
      </c>
      <c r="I64" s="224" t="s">
        <v>437</v>
      </c>
      <c r="J64" s="226" t="s">
        <v>33</v>
      </c>
      <c r="K64" s="225" t="s">
        <v>1</v>
      </c>
      <c r="L64" s="230" t="s">
        <v>22</v>
      </c>
      <c r="M64" s="227" t="s">
        <v>17</v>
      </c>
      <c r="N64" s="225" t="s">
        <v>1</v>
      </c>
      <c r="O64" s="232" t="s">
        <v>23</v>
      </c>
      <c r="P64" s="225" t="s">
        <v>1</v>
      </c>
      <c r="Q64" s="225" t="s">
        <v>1</v>
      </c>
      <c r="R64" s="225" t="s">
        <v>1</v>
      </c>
      <c r="S64" s="225" t="s">
        <v>1</v>
      </c>
      <c r="T64" s="225" t="s">
        <v>1</v>
      </c>
      <c r="U64" s="225" t="s">
        <v>1</v>
      </c>
      <c r="V64" s="225" t="s">
        <v>1</v>
      </c>
      <c r="W64" s="225" t="s">
        <v>1</v>
      </c>
      <c r="X64" s="225" t="s">
        <v>1</v>
      </c>
      <c r="Y64" s="225" t="s">
        <v>1</v>
      </c>
      <c r="Z64" s="225" t="s">
        <v>1</v>
      </c>
      <c r="AA64" s="225" t="s">
        <v>1</v>
      </c>
      <c r="AB64" s="225" t="s">
        <v>1</v>
      </c>
      <c r="AC64" s="225" t="s">
        <v>1</v>
      </c>
      <c r="AD64" s="225" t="s">
        <v>1</v>
      </c>
      <c r="AE64" s="225" t="s">
        <v>1</v>
      </c>
      <c r="AF64" s="225" t="s">
        <v>1</v>
      </c>
      <c r="AG64" s="225" t="s">
        <v>1</v>
      </c>
      <c r="AH64" s="225" t="s">
        <v>1</v>
      </c>
      <c r="AI64" s="225" t="s">
        <v>1</v>
      </c>
      <c r="AJ64" s="225" t="s">
        <v>1</v>
      </c>
      <c r="AK64" s="225" t="s">
        <v>1</v>
      </c>
      <c r="AL64" s="225" t="s">
        <v>1</v>
      </c>
      <c r="AM64" s="225" t="s">
        <v>1</v>
      </c>
      <c r="AN64" s="225" t="s">
        <v>1</v>
      </c>
      <c r="AO64" s="225" t="s">
        <v>1</v>
      </c>
      <c r="AP64" s="225" t="s">
        <v>1</v>
      </c>
      <c r="AQ64" s="225" t="s">
        <v>1</v>
      </c>
      <c r="AR64" s="230" t="s">
        <v>22</v>
      </c>
      <c r="AS64" s="225" t="s">
        <v>1</v>
      </c>
      <c r="AT64" s="225" t="s">
        <v>1</v>
      </c>
      <c r="AU64" s="225" t="s">
        <v>1</v>
      </c>
      <c r="AV64" s="232" t="s">
        <v>23</v>
      </c>
      <c r="AW64" s="226" t="s">
        <v>1241</v>
      </c>
      <c r="AX64" s="226">
        <v>1</v>
      </c>
      <c r="AY64" s="226">
        <v>1</v>
      </c>
      <c r="AZ64" s="228">
        <v>0</v>
      </c>
      <c r="BA64" s="233">
        <v>0.8</v>
      </c>
      <c r="BB64" s="238">
        <v>0.04</v>
      </c>
    </row>
    <row r="65" spans="1:54" ht="26.25" customHeight="1" x14ac:dyDescent="0.25">
      <c r="A65" s="223">
        <v>1554</v>
      </c>
      <c r="B65" s="224" t="s">
        <v>140</v>
      </c>
      <c r="C65" s="225" t="s">
        <v>1190</v>
      </c>
      <c r="D65" s="225"/>
      <c r="E65" s="225" t="s">
        <v>737</v>
      </c>
      <c r="F65" s="225" t="s">
        <v>687</v>
      </c>
      <c r="G65" s="225" t="s">
        <v>687</v>
      </c>
      <c r="H65" s="224" t="s">
        <v>1516</v>
      </c>
      <c r="I65" s="224" t="s">
        <v>437</v>
      </c>
      <c r="J65" s="226" t="s">
        <v>33</v>
      </c>
      <c r="K65" s="225" t="s">
        <v>1</v>
      </c>
      <c r="L65" s="225" t="s">
        <v>1</v>
      </c>
      <c r="M65" s="226" t="s">
        <v>33</v>
      </c>
      <c r="N65" s="225" t="s">
        <v>1</v>
      </c>
      <c r="O65" s="225" t="s">
        <v>1</v>
      </c>
      <c r="P65" s="225" t="s">
        <v>1</v>
      </c>
      <c r="Q65" s="225" t="s">
        <v>1</v>
      </c>
      <c r="R65" s="225" t="s">
        <v>1</v>
      </c>
      <c r="S65" s="225" t="s">
        <v>1</v>
      </c>
      <c r="T65" s="225" t="s">
        <v>1</v>
      </c>
      <c r="U65" s="225" t="s">
        <v>1</v>
      </c>
      <c r="V65" s="225" t="s">
        <v>1</v>
      </c>
      <c r="W65" s="225" t="s">
        <v>1</v>
      </c>
      <c r="X65" s="225" t="s">
        <v>1</v>
      </c>
      <c r="Y65" s="225" t="s">
        <v>1</v>
      </c>
      <c r="Z65" s="230" t="s">
        <v>22</v>
      </c>
      <c r="AA65" s="225" t="s">
        <v>1</v>
      </c>
      <c r="AB65" s="225" t="s">
        <v>1</v>
      </c>
      <c r="AC65" s="225" t="s">
        <v>1</v>
      </c>
      <c r="AD65" s="225" t="s">
        <v>1</v>
      </c>
      <c r="AE65" s="225" t="s">
        <v>1</v>
      </c>
      <c r="AF65" s="225" t="s">
        <v>1</v>
      </c>
      <c r="AG65" s="225" t="s">
        <v>1</v>
      </c>
      <c r="AH65" s="225" t="s">
        <v>1</v>
      </c>
      <c r="AI65" s="225" t="s">
        <v>1</v>
      </c>
      <c r="AJ65" s="225" t="s">
        <v>1</v>
      </c>
      <c r="AK65" s="225" t="s">
        <v>1</v>
      </c>
      <c r="AL65" s="225" t="s">
        <v>1</v>
      </c>
      <c r="AM65" s="225" t="s">
        <v>1</v>
      </c>
      <c r="AN65" s="225" t="s">
        <v>1</v>
      </c>
      <c r="AO65" s="225" t="s">
        <v>1</v>
      </c>
      <c r="AP65" s="225" t="s">
        <v>1</v>
      </c>
      <c r="AQ65" s="225" t="s">
        <v>1</v>
      </c>
      <c r="AR65" s="225" t="s">
        <v>1</v>
      </c>
      <c r="AS65" s="225" t="s">
        <v>1</v>
      </c>
      <c r="AT65" s="225" t="s">
        <v>1</v>
      </c>
      <c r="AU65" s="231" t="s">
        <v>20</v>
      </c>
      <c r="AV65" s="232" t="s">
        <v>23</v>
      </c>
      <c r="AW65" s="231" t="s">
        <v>1240</v>
      </c>
      <c r="AX65" s="226">
        <v>1</v>
      </c>
      <c r="AY65" s="227">
        <v>2</v>
      </c>
      <c r="AZ65" s="228">
        <v>0</v>
      </c>
      <c r="BA65" s="228">
        <v>0</v>
      </c>
      <c r="BB65" s="229">
        <v>0</v>
      </c>
    </row>
    <row r="66" spans="1:54" ht="27" customHeight="1" x14ac:dyDescent="0.25">
      <c r="A66" s="223">
        <v>1413</v>
      </c>
      <c r="B66" s="224" t="s">
        <v>765</v>
      </c>
      <c r="C66" s="225" t="s">
        <v>1190</v>
      </c>
      <c r="D66" s="225"/>
      <c r="E66" s="225" t="s">
        <v>737</v>
      </c>
      <c r="F66" s="225" t="s">
        <v>456</v>
      </c>
      <c r="G66" s="225" t="s">
        <v>754</v>
      </c>
      <c r="H66" s="224" t="s">
        <v>755</v>
      </c>
      <c r="I66" s="224" t="s">
        <v>437</v>
      </c>
      <c r="J66" s="227" t="s">
        <v>17</v>
      </c>
      <c r="K66" s="225" t="s">
        <v>1</v>
      </c>
      <c r="L66" s="231" t="s">
        <v>20</v>
      </c>
      <c r="M66" s="226" t="s">
        <v>33</v>
      </c>
      <c r="N66" s="225" t="s">
        <v>1</v>
      </c>
      <c r="O66" s="225" t="s">
        <v>1</v>
      </c>
      <c r="P66" s="225" t="s">
        <v>1</v>
      </c>
      <c r="Q66" s="225" t="s">
        <v>1</v>
      </c>
      <c r="R66" s="225" t="s">
        <v>1</v>
      </c>
      <c r="S66" s="225" t="s">
        <v>1</v>
      </c>
      <c r="T66" s="225" t="s">
        <v>1</v>
      </c>
      <c r="U66" s="225" t="s">
        <v>1</v>
      </c>
      <c r="V66" s="225" t="s">
        <v>1</v>
      </c>
      <c r="W66" s="225" t="s">
        <v>1</v>
      </c>
      <c r="X66" s="225" t="s">
        <v>1</v>
      </c>
      <c r="Y66" s="225" t="s">
        <v>1</v>
      </c>
      <c r="Z66" s="225" t="s">
        <v>1</v>
      </c>
      <c r="AA66" s="225" t="s">
        <v>1</v>
      </c>
      <c r="AB66" s="225" t="s">
        <v>1</v>
      </c>
      <c r="AC66" s="225" t="s">
        <v>1</v>
      </c>
      <c r="AD66" s="225" t="s">
        <v>1</v>
      </c>
      <c r="AE66" s="231" t="s">
        <v>20</v>
      </c>
      <c r="AF66" s="225" t="s">
        <v>1</v>
      </c>
      <c r="AG66" s="225" t="s">
        <v>1</v>
      </c>
      <c r="AH66" s="225" t="s">
        <v>1</v>
      </c>
      <c r="AI66" s="225" t="s">
        <v>1</v>
      </c>
      <c r="AJ66" s="225" t="s">
        <v>1</v>
      </c>
      <c r="AK66" s="231" t="s">
        <v>20</v>
      </c>
      <c r="AL66" s="225" t="s">
        <v>1</v>
      </c>
      <c r="AM66" s="225" t="s">
        <v>1</v>
      </c>
      <c r="AN66" s="225" t="s">
        <v>1</v>
      </c>
      <c r="AO66" s="225" t="s">
        <v>1</v>
      </c>
      <c r="AP66" s="225" t="s">
        <v>1</v>
      </c>
      <c r="AQ66" s="225" t="s">
        <v>1</v>
      </c>
      <c r="AR66" s="231" t="s">
        <v>20</v>
      </c>
      <c r="AS66" s="225" t="s">
        <v>1</v>
      </c>
      <c r="AT66" s="225" t="s">
        <v>1</v>
      </c>
      <c r="AU66" s="231" t="s">
        <v>20</v>
      </c>
      <c r="AV66" s="231" t="s">
        <v>20</v>
      </c>
      <c r="AW66" s="226" t="s">
        <v>1241</v>
      </c>
      <c r="AX66" s="226">
        <v>1</v>
      </c>
      <c r="AY66" s="235">
        <v>0</v>
      </c>
      <c r="AZ66" s="228">
        <v>0</v>
      </c>
      <c r="BA66" s="236">
        <v>1.1000000000000001</v>
      </c>
      <c r="BB66" s="234">
        <v>0</v>
      </c>
    </row>
    <row r="67" spans="1:54" ht="34.5" customHeight="1" x14ac:dyDescent="0.25">
      <c r="A67" s="223">
        <v>89</v>
      </c>
      <c r="B67" s="224" t="s">
        <v>211</v>
      </c>
      <c r="C67" s="225" t="s">
        <v>1190</v>
      </c>
      <c r="D67" s="225"/>
      <c r="E67" s="225" t="s">
        <v>683</v>
      </c>
      <c r="F67" s="225" t="s">
        <v>209</v>
      </c>
      <c r="G67" s="225" t="s">
        <v>209</v>
      </c>
      <c r="H67" s="224" t="s">
        <v>440</v>
      </c>
      <c r="I67" s="224" t="s">
        <v>437</v>
      </c>
      <c r="J67" s="227" t="s">
        <v>17</v>
      </c>
      <c r="K67" s="232" t="s">
        <v>23</v>
      </c>
      <c r="L67" s="225" t="s">
        <v>1</v>
      </c>
      <c r="M67" s="227" t="s">
        <v>17</v>
      </c>
      <c r="N67" s="231" t="s">
        <v>20</v>
      </c>
      <c r="O67" s="230" t="s">
        <v>22</v>
      </c>
      <c r="P67" s="225" t="s">
        <v>1</v>
      </c>
      <c r="Q67" s="225" t="s">
        <v>1</v>
      </c>
      <c r="R67" s="225" t="s">
        <v>1</v>
      </c>
      <c r="S67" s="225" t="s">
        <v>1</v>
      </c>
      <c r="T67" s="225" t="s">
        <v>1</v>
      </c>
      <c r="U67" s="225" t="s">
        <v>1</v>
      </c>
      <c r="V67" s="225" t="s">
        <v>1</v>
      </c>
      <c r="W67" s="225" t="s">
        <v>1</v>
      </c>
      <c r="X67" s="225" t="s">
        <v>1</v>
      </c>
      <c r="Y67" s="225" t="s">
        <v>1</v>
      </c>
      <c r="Z67" s="232" t="s">
        <v>23</v>
      </c>
      <c r="AA67" s="230" t="s">
        <v>22</v>
      </c>
      <c r="AB67" s="225" t="s">
        <v>1</v>
      </c>
      <c r="AC67" s="225" t="s">
        <v>1</v>
      </c>
      <c r="AD67" s="225" t="s">
        <v>1</v>
      </c>
      <c r="AE67" s="225" t="s">
        <v>1</v>
      </c>
      <c r="AF67" s="225" t="s">
        <v>1</v>
      </c>
      <c r="AG67" s="225" t="s">
        <v>1</v>
      </c>
      <c r="AH67" s="225" t="s">
        <v>1</v>
      </c>
      <c r="AI67" s="225" t="s">
        <v>1</v>
      </c>
      <c r="AJ67" s="225" t="s">
        <v>1</v>
      </c>
      <c r="AK67" s="225" t="s">
        <v>1</v>
      </c>
      <c r="AL67" s="225" t="s">
        <v>1</v>
      </c>
      <c r="AM67" s="225" t="s">
        <v>1</v>
      </c>
      <c r="AN67" s="225" t="s">
        <v>1</v>
      </c>
      <c r="AO67" s="225" t="s">
        <v>1</v>
      </c>
      <c r="AP67" s="225" t="s">
        <v>1</v>
      </c>
      <c r="AQ67" s="225" t="s">
        <v>1</v>
      </c>
      <c r="AR67" s="225" t="s">
        <v>1</v>
      </c>
      <c r="AS67" s="225" t="s">
        <v>1</v>
      </c>
      <c r="AT67" s="225" t="s">
        <v>1</v>
      </c>
      <c r="AU67" s="232" t="s">
        <v>23</v>
      </c>
      <c r="AV67" s="232" t="s">
        <v>23</v>
      </c>
      <c r="AW67" s="231" t="s">
        <v>1240</v>
      </c>
      <c r="AX67" s="226">
        <v>1</v>
      </c>
      <c r="AY67" s="226">
        <v>1</v>
      </c>
      <c r="AZ67" s="228">
        <v>0</v>
      </c>
      <c r="BA67" s="233">
        <v>0</v>
      </c>
      <c r="BB67" s="238">
        <v>1.9</v>
      </c>
    </row>
    <row r="68" spans="1:54" ht="14.25" customHeight="1" x14ac:dyDescent="0.25">
      <c r="A68" s="223">
        <v>515</v>
      </c>
      <c r="B68" s="224" t="s">
        <v>209</v>
      </c>
      <c r="C68" s="225" t="s">
        <v>1190</v>
      </c>
      <c r="D68" s="225"/>
      <c r="E68" s="225" t="s">
        <v>438</v>
      </c>
      <c r="F68" s="225" t="s">
        <v>209</v>
      </c>
      <c r="G68" s="225" t="s">
        <v>1</v>
      </c>
      <c r="H68" s="224" t="s">
        <v>1</v>
      </c>
      <c r="I68" s="224" t="s">
        <v>438</v>
      </c>
      <c r="J68" s="227" t="s">
        <v>17</v>
      </c>
      <c r="K68" s="232" t="s">
        <v>23</v>
      </c>
      <c r="L68" s="232" t="s">
        <v>23</v>
      </c>
      <c r="M68" s="237" t="s">
        <v>26</v>
      </c>
      <c r="N68" s="231" t="s">
        <v>20</v>
      </c>
      <c r="O68" s="232" t="s">
        <v>23</v>
      </c>
      <c r="P68" s="225" t="s">
        <v>1</v>
      </c>
      <c r="Q68" s="225" t="s">
        <v>1</v>
      </c>
      <c r="R68" s="225" t="s">
        <v>1</v>
      </c>
      <c r="S68" s="225" t="s">
        <v>1</v>
      </c>
      <c r="T68" s="225" t="s">
        <v>1</v>
      </c>
      <c r="U68" s="225" t="s">
        <v>1</v>
      </c>
      <c r="V68" s="225" t="s">
        <v>1</v>
      </c>
      <c r="W68" s="225" t="s">
        <v>1</v>
      </c>
      <c r="X68" s="230" t="s">
        <v>22</v>
      </c>
      <c r="Y68" s="225" t="s">
        <v>1</v>
      </c>
      <c r="Z68" s="231" t="s">
        <v>20</v>
      </c>
      <c r="AA68" s="232" t="s">
        <v>23</v>
      </c>
      <c r="AB68" s="225" t="s">
        <v>1</v>
      </c>
      <c r="AC68" s="225" t="s">
        <v>1</v>
      </c>
      <c r="AD68" s="225" t="s">
        <v>1</v>
      </c>
      <c r="AE68" s="232" t="s">
        <v>23</v>
      </c>
      <c r="AF68" s="232" t="s">
        <v>23</v>
      </c>
      <c r="AG68" s="225" t="s">
        <v>1</v>
      </c>
      <c r="AH68" s="230" t="s">
        <v>22</v>
      </c>
      <c r="AI68" s="225" t="s">
        <v>1</v>
      </c>
      <c r="AJ68" s="225" t="s">
        <v>1</v>
      </c>
      <c r="AK68" s="232" t="s">
        <v>23</v>
      </c>
      <c r="AL68" s="231" t="s">
        <v>20</v>
      </c>
      <c r="AM68" s="225" t="s">
        <v>1</v>
      </c>
      <c r="AN68" s="225" t="s">
        <v>1</v>
      </c>
      <c r="AO68" s="225" t="s">
        <v>1</v>
      </c>
      <c r="AP68" s="232" t="s">
        <v>23</v>
      </c>
      <c r="AQ68" s="225" t="s">
        <v>1</v>
      </c>
      <c r="AR68" s="225" t="s">
        <v>1</v>
      </c>
      <c r="AS68" s="225" t="s">
        <v>1</v>
      </c>
      <c r="AT68" s="225" t="s">
        <v>1</v>
      </c>
      <c r="AU68" s="232" t="s">
        <v>23</v>
      </c>
      <c r="AV68" s="232" t="s">
        <v>23</v>
      </c>
      <c r="AW68" s="226" t="s">
        <v>1241</v>
      </c>
      <c r="AX68" s="239">
        <v>3</v>
      </c>
      <c r="AY68" s="227">
        <v>2</v>
      </c>
      <c r="AZ68" s="236">
        <v>172.8</v>
      </c>
      <c r="BA68" s="233">
        <v>498</v>
      </c>
      <c r="BB68" s="238">
        <v>88.1</v>
      </c>
    </row>
    <row r="69" spans="1:54" ht="26.25" customHeight="1" x14ac:dyDescent="0.25">
      <c r="A69" s="223">
        <v>90</v>
      </c>
      <c r="B69" s="224" t="s">
        <v>225</v>
      </c>
      <c r="C69" s="225" t="s">
        <v>1190</v>
      </c>
      <c r="D69" s="225"/>
      <c r="E69" s="225" t="s">
        <v>854</v>
      </c>
      <c r="F69" s="225" t="s">
        <v>1519</v>
      </c>
      <c r="G69" s="225" t="s">
        <v>439</v>
      </c>
      <c r="H69" s="224" t="s">
        <v>444</v>
      </c>
      <c r="I69" s="224" t="s">
        <v>437</v>
      </c>
      <c r="J69" s="227" t="s">
        <v>17</v>
      </c>
      <c r="K69" s="230" t="s">
        <v>22</v>
      </c>
      <c r="L69" s="232" t="s">
        <v>23</v>
      </c>
      <c r="M69" s="227" t="s">
        <v>17</v>
      </c>
      <c r="N69" s="231" t="s">
        <v>20</v>
      </c>
      <c r="O69" s="232" t="s">
        <v>23</v>
      </c>
      <c r="P69" s="225" t="s">
        <v>1</v>
      </c>
      <c r="Q69" s="225" t="s">
        <v>1</v>
      </c>
      <c r="R69" s="225" t="s">
        <v>1</v>
      </c>
      <c r="S69" s="225" t="s">
        <v>1</v>
      </c>
      <c r="T69" s="225" t="s">
        <v>1</v>
      </c>
      <c r="U69" s="225" t="s">
        <v>1</v>
      </c>
      <c r="V69" s="225" t="s">
        <v>1</v>
      </c>
      <c r="W69" s="225" t="s">
        <v>1</v>
      </c>
      <c r="X69" s="225" t="s">
        <v>1</v>
      </c>
      <c r="Y69" s="225" t="s">
        <v>1</v>
      </c>
      <c r="Z69" s="225" t="s">
        <v>1</v>
      </c>
      <c r="AA69" s="230" t="s">
        <v>22</v>
      </c>
      <c r="AB69" s="225" t="s">
        <v>1</v>
      </c>
      <c r="AC69" s="225" t="s">
        <v>1</v>
      </c>
      <c r="AD69" s="225" t="s">
        <v>1</v>
      </c>
      <c r="AE69" s="231" t="s">
        <v>20</v>
      </c>
      <c r="AF69" s="225" t="s">
        <v>1</v>
      </c>
      <c r="AG69" s="225" t="s">
        <v>1</v>
      </c>
      <c r="AH69" s="225" t="s">
        <v>1</v>
      </c>
      <c r="AI69" s="225" t="s">
        <v>1</v>
      </c>
      <c r="AJ69" s="225" t="s">
        <v>1</v>
      </c>
      <c r="AK69" s="225" t="s">
        <v>1</v>
      </c>
      <c r="AL69" s="230" t="s">
        <v>22</v>
      </c>
      <c r="AM69" s="225" t="s">
        <v>1</v>
      </c>
      <c r="AN69" s="225" t="s">
        <v>1</v>
      </c>
      <c r="AO69" s="225" t="s">
        <v>1</v>
      </c>
      <c r="AP69" s="225" t="s">
        <v>1</v>
      </c>
      <c r="AQ69" s="225" t="s">
        <v>1</v>
      </c>
      <c r="AR69" s="225" t="s">
        <v>1</v>
      </c>
      <c r="AS69" s="225" t="s">
        <v>1</v>
      </c>
      <c r="AT69" s="225" t="s">
        <v>1</v>
      </c>
      <c r="AU69" s="230" t="s">
        <v>22</v>
      </c>
      <c r="AV69" s="231" t="s">
        <v>20</v>
      </c>
      <c r="AW69" s="226" t="s">
        <v>1241</v>
      </c>
      <c r="AX69" s="227">
        <v>2</v>
      </c>
      <c r="AY69" s="227">
        <v>2</v>
      </c>
      <c r="AZ69" s="228">
        <v>0</v>
      </c>
      <c r="BA69" s="233">
        <v>0</v>
      </c>
      <c r="BB69" s="234">
        <v>0.01</v>
      </c>
    </row>
    <row r="70" spans="1:54" ht="27" customHeight="1" x14ac:dyDescent="0.25">
      <c r="A70" s="223">
        <v>1205</v>
      </c>
      <c r="B70" s="224" t="s">
        <v>697</v>
      </c>
      <c r="C70" s="225" t="s">
        <v>1190</v>
      </c>
      <c r="D70" s="225"/>
      <c r="E70" s="225" t="s">
        <v>683</v>
      </c>
      <c r="F70" s="225" t="s">
        <v>1</v>
      </c>
      <c r="G70" s="225" t="s">
        <v>698</v>
      </c>
      <c r="H70" s="224" t="s">
        <v>755</v>
      </c>
      <c r="I70" s="224" t="s">
        <v>437</v>
      </c>
      <c r="J70" s="226" t="s">
        <v>33</v>
      </c>
      <c r="K70" s="225" t="s">
        <v>1</v>
      </c>
      <c r="L70" s="230" t="s">
        <v>22</v>
      </c>
      <c r="M70" s="227" t="s">
        <v>17</v>
      </c>
      <c r="N70" s="225" t="s">
        <v>1</v>
      </c>
      <c r="O70" s="232" t="s">
        <v>23</v>
      </c>
      <c r="P70" s="225" t="s">
        <v>1</v>
      </c>
      <c r="Q70" s="225" t="s">
        <v>1</v>
      </c>
      <c r="R70" s="225" t="s">
        <v>1</v>
      </c>
      <c r="S70" s="225" t="s">
        <v>1</v>
      </c>
      <c r="T70" s="225" t="s">
        <v>1</v>
      </c>
      <c r="U70" s="225" t="s">
        <v>1</v>
      </c>
      <c r="V70" s="225" t="s">
        <v>1</v>
      </c>
      <c r="W70" s="225" t="s">
        <v>1</v>
      </c>
      <c r="X70" s="225" t="s">
        <v>1</v>
      </c>
      <c r="Y70" s="225" t="s">
        <v>1</v>
      </c>
      <c r="Z70" s="230" t="s">
        <v>22</v>
      </c>
      <c r="AA70" s="225" t="s">
        <v>1</v>
      </c>
      <c r="AB70" s="225" t="s">
        <v>1</v>
      </c>
      <c r="AC70" s="225" t="s">
        <v>1</v>
      </c>
      <c r="AD70" s="225" t="s">
        <v>1</v>
      </c>
      <c r="AE70" s="225" t="s">
        <v>1</v>
      </c>
      <c r="AF70" s="225" t="s">
        <v>1</v>
      </c>
      <c r="AG70" s="225" t="s">
        <v>1</v>
      </c>
      <c r="AH70" s="225" t="s">
        <v>1</v>
      </c>
      <c r="AI70" s="225" t="s">
        <v>1</v>
      </c>
      <c r="AJ70" s="225" t="s">
        <v>1</v>
      </c>
      <c r="AK70" s="225" t="s">
        <v>1</v>
      </c>
      <c r="AL70" s="230" t="s">
        <v>22</v>
      </c>
      <c r="AM70" s="225" t="s">
        <v>1</v>
      </c>
      <c r="AN70" s="225" t="s">
        <v>1</v>
      </c>
      <c r="AO70" s="225" t="s">
        <v>1</v>
      </c>
      <c r="AP70" s="225" t="s">
        <v>1</v>
      </c>
      <c r="AQ70" s="225" t="s">
        <v>1</v>
      </c>
      <c r="AR70" s="225" t="s">
        <v>1</v>
      </c>
      <c r="AS70" s="225" t="s">
        <v>1</v>
      </c>
      <c r="AT70" s="225" t="s">
        <v>1</v>
      </c>
      <c r="AU70" s="232" t="s">
        <v>23</v>
      </c>
      <c r="AV70" s="232" t="s">
        <v>23</v>
      </c>
      <c r="AW70" s="231" t="s">
        <v>1240</v>
      </c>
      <c r="AX70" s="226">
        <v>1</v>
      </c>
      <c r="AY70" s="235">
        <v>0</v>
      </c>
      <c r="AZ70" s="228">
        <v>0</v>
      </c>
      <c r="BA70" s="233">
        <v>0</v>
      </c>
      <c r="BB70" s="238">
        <v>0.04</v>
      </c>
    </row>
    <row r="71" spans="1:54" ht="26.25" customHeight="1" x14ac:dyDescent="0.25">
      <c r="A71" s="223">
        <v>107</v>
      </c>
      <c r="B71" s="224" t="s">
        <v>1103</v>
      </c>
      <c r="C71" s="225" t="s">
        <v>1190</v>
      </c>
      <c r="D71" s="225"/>
      <c r="E71" s="225" t="s">
        <v>658</v>
      </c>
      <c r="F71" s="225" t="s">
        <v>458</v>
      </c>
      <c r="G71" s="225" t="s">
        <v>1</v>
      </c>
      <c r="H71" s="224" t="s">
        <v>1</v>
      </c>
      <c r="I71" s="224" t="s">
        <v>658</v>
      </c>
      <c r="J71" s="227" t="s">
        <v>17</v>
      </c>
      <c r="K71" s="231" t="s">
        <v>20</v>
      </c>
      <c r="L71" s="232" t="s">
        <v>23</v>
      </c>
      <c r="M71" s="227" t="s">
        <v>17</v>
      </c>
      <c r="N71" s="225" t="s">
        <v>1</v>
      </c>
      <c r="O71" s="232" t="s">
        <v>23</v>
      </c>
      <c r="P71" s="225" t="s">
        <v>1</v>
      </c>
      <c r="Q71" s="225" t="s">
        <v>1</v>
      </c>
      <c r="R71" s="225" t="s">
        <v>1</v>
      </c>
      <c r="S71" s="225" t="s">
        <v>1</v>
      </c>
      <c r="T71" s="225" t="s">
        <v>1</v>
      </c>
      <c r="U71" s="225" t="s">
        <v>1</v>
      </c>
      <c r="V71" s="225" t="s">
        <v>1</v>
      </c>
      <c r="W71" s="225" t="s">
        <v>1</v>
      </c>
      <c r="X71" s="225" t="s">
        <v>1</v>
      </c>
      <c r="Y71" s="225" t="s">
        <v>1</v>
      </c>
      <c r="Z71" s="231" t="s">
        <v>20</v>
      </c>
      <c r="AA71" s="231" t="s">
        <v>20</v>
      </c>
      <c r="AB71" s="225" t="s">
        <v>1</v>
      </c>
      <c r="AC71" s="225" t="s">
        <v>1</v>
      </c>
      <c r="AD71" s="225" t="s">
        <v>1</v>
      </c>
      <c r="AE71" s="232" t="s">
        <v>23</v>
      </c>
      <c r="AF71" s="231" t="s">
        <v>20</v>
      </c>
      <c r="AG71" s="225" t="s">
        <v>1</v>
      </c>
      <c r="AH71" s="225" t="s">
        <v>1</v>
      </c>
      <c r="AI71" s="225" t="s">
        <v>1</v>
      </c>
      <c r="AJ71" s="225" t="s">
        <v>1</v>
      </c>
      <c r="AK71" s="225" t="s">
        <v>1</v>
      </c>
      <c r="AL71" s="225" t="s">
        <v>1</v>
      </c>
      <c r="AM71" s="225" t="s">
        <v>1</v>
      </c>
      <c r="AN71" s="225" t="s">
        <v>1</v>
      </c>
      <c r="AO71" s="225" t="s">
        <v>1</v>
      </c>
      <c r="AP71" s="225" t="s">
        <v>1</v>
      </c>
      <c r="AQ71" s="225" t="s">
        <v>1</v>
      </c>
      <c r="AR71" s="231" t="s">
        <v>20</v>
      </c>
      <c r="AS71" s="225" t="s">
        <v>1</v>
      </c>
      <c r="AT71" s="225" t="s">
        <v>1</v>
      </c>
      <c r="AU71" s="232" t="s">
        <v>23</v>
      </c>
      <c r="AV71" s="232" t="s">
        <v>23</v>
      </c>
      <c r="AW71" s="231" t="s">
        <v>1240</v>
      </c>
      <c r="AX71" s="227">
        <v>2</v>
      </c>
      <c r="AY71" s="227">
        <v>2</v>
      </c>
      <c r="AZ71" s="228">
        <v>0</v>
      </c>
      <c r="BA71" s="233">
        <v>13</v>
      </c>
      <c r="BB71" s="238">
        <v>6.8</v>
      </c>
    </row>
    <row r="72" spans="1:54" ht="26.25" customHeight="1" x14ac:dyDescent="0.25">
      <c r="A72" s="223">
        <v>103</v>
      </c>
      <c r="B72" s="224" t="s">
        <v>1103</v>
      </c>
      <c r="C72" s="225" t="s">
        <v>1190</v>
      </c>
      <c r="D72" s="225"/>
      <c r="E72" s="225" t="s">
        <v>1065</v>
      </c>
      <c r="F72" s="225" t="s">
        <v>458</v>
      </c>
      <c r="G72" s="225" t="s">
        <v>1</v>
      </c>
      <c r="H72" s="224" t="s">
        <v>1</v>
      </c>
      <c r="I72" s="224" t="s">
        <v>1065</v>
      </c>
      <c r="J72" s="226" t="s">
        <v>33</v>
      </c>
      <c r="K72" s="225" t="s">
        <v>1</v>
      </c>
      <c r="L72" s="225" t="s">
        <v>1</v>
      </c>
      <c r="M72" s="226" t="s">
        <v>33</v>
      </c>
      <c r="N72" s="225" t="s">
        <v>1</v>
      </c>
      <c r="O72" s="230" t="s">
        <v>22</v>
      </c>
      <c r="P72" s="225" t="s">
        <v>1</v>
      </c>
      <c r="Q72" s="225" t="s">
        <v>1</v>
      </c>
      <c r="R72" s="225" t="s">
        <v>1</v>
      </c>
      <c r="S72" s="225" t="s">
        <v>1</v>
      </c>
      <c r="T72" s="225" t="s">
        <v>1</v>
      </c>
      <c r="U72" s="225" t="s">
        <v>1</v>
      </c>
      <c r="V72" s="225" t="s">
        <v>1</v>
      </c>
      <c r="W72" s="225" t="s">
        <v>1</v>
      </c>
      <c r="X72" s="225" t="s">
        <v>1</v>
      </c>
      <c r="Y72" s="225" t="s">
        <v>1</v>
      </c>
      <c r="Z72" s="225" t="s">
        <v>1</v>
      </c>
      <c r="AA72" s="225" t="s">
        <v>1</v>
      </c>
      <c r="AB72" s="225" t="s">
        <v>1</v>
      </c>
      <c r="AC72" s="225" t="s">
        <v>1</v>
      </c>
      <c r="AD72" s="225" t="s">
        <v>1</v>
      </c>
      <c r="AE72" s="225" t="s">
        <v>1</v>
      </c>
      <c r="AF72" s="225" t="s">
        <v>1</v>
      </c>
      <c r="AG72" s="225" t="s">
        <v>1</v>
      </c>
      <c r="AH72" s="225" t="s">
        <v>1</v>
      </c>
      <c r="AI72" s="225" t="s">
        <v>1</v>
      </c>
      <c r="AJ72" s="225" t="s">
        <v>1</v>
      </c>
      <c r="AK72" s="225" t="s">
        <v>1</v>
      </c>
      <c r="AL72" s="225" t="s">
        <v>1</v>
      </c>
      <c r="AM72" s="225" t="s">
        <v>1</v>
      </c>
      <c r="AN72" s="225" t="s">
        <v>1</v>
      </c>
      <c r="AO72" s="225" t="s">
        <v>1</v>
      </c>
      <c r="AP72" s="225" t="s">
        <v>1</v>
      </c>
      <c r="AQ72" s="225" t="s">
        <v>1</v>
      </c>
      <c r="AR72" s="225" t="s">
        <v>1</v>
      </c>
      <c r="AS72" s="225" t="s">
        <v>1</v>
      </c>
      <c r="AT72" s="225" t="s">
        <v>1</v>
      </c>
      <c r="AU72" s="225" t="s">
        <v>1</v>
      </c>
      <c r="AV72" s="232" t="s">
        <v>23</v>
      </c>
      <c r="AW72" s="226" t="s">
        <v>1241</v>
      </c>
      <c r="AX72" s="226">
        <v>1</v>
      </c>
      <c r="AY72" s="227">
        <v>2</v>
      </c>
      <c r="AZ72" s="228">
        <v>0</v>
      </c>
      <c r="BA72" s="233">
        <v>0</v>
      </c>
      <c r="BB72" s="234">
        <v>0</v>
      </c>
    </row>
    <row r="73" spans="1:54" ht="27" customHeight="1" x14ac:dyDescent="0.25">
      <c r="A73" s="223">
        <v>109</v>
      </c>
      <c r="B73" s="224" t="s">
        <v>1103</v>
      </c>
      <c r="C73" s="225" t="s">
        <v>1190</v>
      </c>
      <c r="D73" s="225"/>
      <c r="E73" s="225" t="s">
        <v>1086</v>
      </c>
      <c r="F73" s="225" t="s">
        <v>1103</v>
      </c>
      <c r="G73" s="225" t="s">
        <v>1</v>
      </c>
      <c r="H73" s="224" t="s">
        <v>1</v>
      </c>
      <c r="I73" s="224" t="s">
        <v>1086</v>
      </c>
      <c r="J73" s="226" t="s">
        <v>33</v>
      </c>
      <c r="K73" s="225" t="s">
        <v>1</v>
      </c>
      <c r="L73" s="225" t="s">
        <v>1</v>
      </c>
      <c r="M73" s="226" t="s">
        <v>33</v>
      </c>
      <c r="N73" s="225" t="s">
        <v>1</v>
      </c>
      <c r="O73" s="225" t="s">
        <v>1</v>
      </c>
      <c r="P73" s="225" t="s">
        <v>1</v>
      </c>
      <c r="Q73" s="225" t="s">
        <v>1</v>
      </c>
      <c r="R73" s="225" t="s">
        <v>1</v>
      </c>
      <c r="S73" s="225" t="s">
        <v>1</v>
      </c>
      <c r="T73" s="225" t="s">
        <v>1</v>
      </c>
      <c r="U73" s="225" t="s">
        <v>1</v>
      </c>
      <c r="V73" s="225" t="s">
        <v>1</v>
      </c>
      <c r="W73" s="225" t="s">
        <v>1</v>
      </c>
      <c r="X73" s="225" t="s">
        <v>1</v>
      </c>
      <c r="Y73" s="225" t="s">
        <v>1</v>
      </c>
      <c r="Z73" s="225" t="s">
        <v>1</v>
      </c>
      <c r="AA73" s="225" t="s">
        <v>1</v>
      </c>
      <c r="AB73" s="225" t="s">
        <v>1</v>
      </c>
      <c r="AC73" s="225" t="s">
        <v>1</v>
      </c>
      <c r="AD73" s="225" t="s">
        <v>1</v>
      </c>
      <c r="AE73" s="225" t="s">
        <v>1</v>
      </c>
      <c r="AF73" s="225" t="s">
        <v>1</v>
      </c>
      <c r="AG73" s="225" t="s">
        <v>1</v>
      </c>
      <c r="AH73" s="225" t="s">
        <v>1</v>
      </c>
      <c r="AI73" s="225" t="s">
        <v>1</v>
      </c>
      <c r="AJ73" s="225" t="s">
        <v>1</v>
      </c>
      <c r="AK73" s="225" t="s">
        <v>1</v>
      </c>
      <c r="AL73" s="225" t="s">
        <v>1</v>
      </c>
      <c r="AM73" s="225" t="s">
        <v>1</v>
      </c>
      <c r="AN73" s="225" t="s">
        <v>1</v>
      </c>
      <c r="AO73" s="225" t="s">
        <v>1</v>
      </c>
      <c r="AP73" s="225" t="s">
        <v>1</v>
      </c>
      <c r="AQ73" s="225" t="s">
        <v>1</v>
      </c>
      <c r="AR73" s="225" t="s">
        <v>1</v>
      </c>
      <c r="AS73" s="225" t="s">
        <v>1</v>
      </c>
      <c r="AT73" s="225" t="s">
        <v>1</v>
      </c>
      <c r="AU73" s="225" t="s">
        <v>1</v>
      </c>
      <c r="AV73" s="231" t="s">
        <v>20</v>
      </c>
      <c r="AW73" s="226" t="s">
        <v>1241</v>
      </c>
      <c r="AX73" s="226">
        <v>1</v>
      </c>
      <c r="AY73" s="235">
        <v>0</v>
      </c>
      <c r="AZ73" s="228">
        <v>0</v>
      </c>
      <c r="BA73" s="236">
        <v>0.06</v>
      </c>
      <c r="BB73" s="238">
        <v>3.0000000000000001E-3</v>
      </c>
    </row>
    <row r="74" spans="1:54" ht="26.25" customHeight="1" x14ac:dyDescent="0.25">
      <c r="A74" s="223">
        <v>108</v>
      </c>
      <c r="B74" s="224" t="s">
        <v>135</v>
      </c>
      <c r="C74" s="225" t="s">
        <v>1190</v>
      </c>
      <c r="D74" s="225"/>
      <c r="E74" s="225" t="s">
        <v>625</v>
      </c>
      <c r="F74" s="225" t="s">
        <v>458</v>
      </c>
      <c r="G74" s="225" t="s">
        <v>1</v>
      </c>
      <c r="H74" s="224" t="s">
        <v>1</v>
      </c>
      <c r="I74" s="224" t="s">
        <v>625</v>
      </c>
      <c r="J74" s="227" t="s">
        <v>17</v>
      </c>
      <c r="K74" s="225" t="s">
        <v>1</v>
      </c>
      <c r="L74" s="231" t="s">
        <v>20</v>
      </c>
      <c r="M74" s="226" t="s">
        <v>33</v>
      </c>
      <c r="N74" s="225" t="s">
        <v>1</v>
      </c>
      <c r="O74" s="225" t="s">
        <v>1</v>
      </c>
      <c r="P74" s="225" t="s">
        <v>1</v>
      </c>
      <c r="Q74" s="225" t="s">
        <v>1</v>
      </c>
      <c r="R74" s="225" t="s">
        <v>1</v>
      </c>
      <c r="S74" s="225" t="s">
        <v>1</v>
      </c>
      <c r="T74" s="225" t="s">
        <v>1</v>
      </c>
      <c r="U74" s="225" t="s">
        <v>1</v>
      </c>
      <c r="V74" s="225" t="s">
        <v>1</v>
      </c>
      <c r="W74" s="225" t="s">
        <v>1</v>
      </c>
      <c r="X74" s="225" t="s">
        <v>1</v>
      </c>
      <c r="Y74" s="225" t="s">
        <v>1</v>
      </c>
      <c r="Z74" s="225" t="s">
        <v>1</v>
      </c>
      <c r="AA74" s="225" t="s">
        <v>1</v>
      </c>
      <c r="AB74" s="225" t="s">
        <v>1</v>
      </c>
      <c r="AC74" s="225" t="s">
        <v>1</v>
      </c>
      <c r="AD74" s="225" t="s">
        <v>1</v>
      </c>
      <c r="AE74" s="225" t="s">
        <v>1</v>
      </c>
      <c r="AF74" s="225" t="s">
        <v>1</v>
      </c>
      <c r="AG74" s="225" t="s">
        <v>1</v>
      </c>
      <c r="AH74" s="225" t="s">
        <v>1</v>
      </c>
      <c r="AI74" s="225" t="s">
        <v>1</v>
      </c>
      <c r="AJ74" s="225" t="s">
        <v>1</v>
      </c>
      <c r="AK74" s="225" t="s">
        <v>1</v>
      </c>
      <c r="AL74" s="225" t="s">
        <v>1</v>
      </c>
      <c r="AM74" s="225" t="s">
        <v>1</v>
      </c>
      <c r="AN74" s="225" t="s">
        <v>1</v>
      </c>
      <c r="AO74" s="225" t="s">
        <v>1</v>
      </c>
      <c r="AP74" s="225" t="s">
        <v>1</v>
      </c>
      <c r="AQ74" s="225" t="s">
        <v>1</v>
      </c>
      <c r="AR74" s="231" t="s">
        <v>20</v>
      </c>
      <c r="AS74" s="225" t="s">
        <v>1</v>
      </c>
      <c r="AT74" s="225" t="s">
        <v>1</v>
      </c>
      <c r="AU74" s="225" t="s">
        <v>1</v>
      </c>
      <c r="AV74" s="231" t="s">
        <v>20</v>
      </c>
      <c r="AW74" s="231" t="s">
        <v>1240</v>
      </c>
      <c r="AX74" s="226">
        <v>1</v>
      </c>
      <c r="AY74" s="227">
        <v>2</v>
      </c>
      <c r="AZ74" s="228">
        <v>0</v>
      </c>
      <c r="BA74" s="236">
        <v>9.1</v>
      </c>
      <c r="BB74" s="234">
        <v>0</v>
      </c>
    </row>
    <row r="75" spans="1:54" ht="27" customHeight="1" x14ac:dyDescent="0.25">
      <c r="A75" s="223">
        <v>1542</v>
      </c>
      <c r="B75" s="224" t="s">
        <v>136</v>
      </c>
      <c r="C75" s="225" t="s">
        <v>1190</v>
      </c>
      <c r="D75" s="225"/>
      <c r="E75" s="225" t="s">
        <v>1021</v>
      </c>
      <c r="F75" s="225" t="s">
        <v>534</v>
      </c>
      <c r="G75" s="225" t="s">
        <v>1</v>
      </c>
      <c r="H75" s="224" t="s">
        <v>1</v>
      </c>
      <c r="I75" s="224" t="s">
        <v>1021</v>
      </c>
      <c r="J75" s="227" t="s">
        <v>17</v>
      </c>
      <c r="K75" s="232" t="s">
        <v>23</v>
      </c>
      <c r="L75" s="232" t="s">
        <v>23</v>
      </c>
      <c r="M75" s="227" t="s">
        <v>17</v>
      </c>
      <c r="N75" s="232" t="s">
        <v>23</v>
      </c>
      <c r="O75" s="232" t="s">
        <v>23</v>
      </c>
      <c r="P75" s="225" t="s">
        <v>1</v>
      </c>
      <c r="Q75" s="225" t="s">
        <v>1</v>
      </c>
      <c r="R75" s="225" t="s">
        <v>1</v>
      </c>
      <c r="S75" s="225" t="s">
        <v>1</v>
      </c>
      <c r="T75" s="225" t="s">
        <v>1</v>
      </c>
      <c r="U75" s="225" t="s">
        <v>1</v>
      </c>
      <c r="V75" s="225" t="s">
        <v>1</v>
      </c>
      <c r="W75" s="225" t="s">
        <v>1</v>
      </c>
      <c r="X75" s="225" t="s">
        <v>1</v>
      </c>
      <c r="Y75" s="225" t="s">
        <v>1</v>
      </c>
      <c r="Z75" s="232" t="s">
        <v>23</v>
      </c>
      <c r="AA75" s="232" t="s">
        <v>23</v>
      </c>
      <c r="AB75" s="225" t="s">
        <v>1</v>
      </c>
      <c r="AC75" s="225" t="s">
        <v>1</v>
      </c>
      <c r="AD75" s="225" t="s">
        <v>1</v>
      </c>
      <c r="AE75" s="231" t="s">
        <v>20</v>
      </c>
      <c r="AF75" s="232" t="s">
        <v>23</v>
      </c>
      <c r="AG75" s="225" t="s">
        <v>1</v>
      </c>
      <c r="AH75" s="225" t="s">
        <v>1</v>
      </c>
      <c r="AI75" s="225" t="s">
        <v>1</v>
      </c>
      <c r="AJ75" s="225" t="s">
        <v>1</v>
      </c>
      <c r="AK75" s="230" t="s">
        <v>22</v>
      </c>
      <c r="AL75" s="232" t="s">
        <v>23</v>
      </c>
      <c r="AM75" s="225" t="s">
        <v>1</v>
      </c>
      <c r="AN75" s="225" t="s">
        <v>1</v>
      </c>
      <c r="AO75" s="225" t="s">
        <v>1</v>
      </c>
      <c r="AP75" s="232" t="s">
        <v>23</v>
      </c>
      <c r="AQ75" s="225" t="s">
        <v>1</v>
      </c>
      <c r="AR75" s="232" t="s">
        <v>23</v>
      </c>
      <c r="AS75" s="225" t="s">
        <v>1</v>
      </c>
      <c r="AT75" s="225" t="s">
        <v>1</v>
      </c>
      <c r="AU75" s="232" t="s">
        <v>23</v>
      </c>
      <c r="AV75" s="232" t="s">
        <v>23</v>
      </c>
      <c r="AW75" s="226" t="s">
        <v>1241</v>
      </c>
      <c r="AX75" s="227">
        <v>2</v>
      </c>
      <c r="AY75" s="227">
        <v>2</v>
      </c>
      <c r="AZ75" s="228">
        <v>0</v>
      </c>
      <c r="BA75" s="233">
        <v>4.2</v>
      </c>
      <c r="BB75" s="234">
        <v>0.02</v>
      </c>
    </row>
    <row r="76" spans="1:54" ht="26.25" customHeight="1" x14ac:dyDescent="0.25">
      <c r="A76" s="223">
        <v>106</v>
      </c>
      <c r="B76" s="224" t="s">
        <v>133</v>
      </c>
      <c r="C76" s="225" t="s">
        <v>1190</v>
      </c>
      <c r="D76" s="225"/>
      <c r="E76" s="225" t="s">
        <v>571</v>
      </c>
      <c r="F76" s="225" t="s">
        <v>458</v>
      </c>
      <c r="G76" s="225" t="s">
        <v>1</v>
      </c>
      <c r="H76" s="224" t="s">
        <v>1</v>
      </c>
      <c r="I76" s="224" t="s">
        <v>571</v>
      </c>
      <c r="J76" s="226" t="s">
        <v>33</v>
      </c>
      <c r="K76" s="225" t="s">
        <v>1</v>
      </c>
      <c r="L76" s="225" t="s">
        <v>1</v>
      </c>
      <c r="M76" s="226" t="s">
        <v>33</v>
      </c>
      <c r="N76" s="225" t="s">
        <v>1</v>
      </c>
      <c r="O76" s="225" t="s">
        <v>1</v>
      </c>
      <c r="P76" s="225" t="s">
        <v>1</v>
      </c>
      <c r="Q76" s="225" t="s">
        <v>1</v>
      </c>
      <c r="R76" s="225" t="s">
        <v>1</v>
      </c>
      <c r="S76" s="225" t="s">
        <v>1</v>
      </c>
      <c r="T76" s="225" t="s">
        <v>1</v>
      </c>
      <c r="U76" s="225" t="s">
        <v>1</v>
      </c>
      <c r="V76" s="225" t="s">
        <v>1</v>
      </c>
      <c r="W76" s="225" t="s">
        <v>1</v>
      </c>
      <c r="X76" s="225" t="s">
        <v>1</v>
      </c>
      <c r="Y76" s="225" t="s">
        <v>1</v>
      </c>
      <c r="Z76" s="225" t="s">
        <v>1</v>
      </c>
      <c r="AA76" s="225" t="s">
        <v>1</v>
      </c>
      <c r="AB76" s="225" t="s">
        <v>1</v>
      </c>
      <c r="AC76" s="225" t="s">
        <v>1</v>
      </c>
      <c r="AD76" s="225" t="s">
        <v>1</v>
      </c>
      <c r="AE76" s="225" t="s">
        <v>1</v>
      </c>
      <c r="AF76" s="225" t="s">
        <v>1</v>
      </c>
      <c r="AG76" s="225" t="s">
        <v>1</v>
      </c>
      <c r="AH76" s="225" t="s">
        <v>1</v>
      </c>
      <c r="AI76" s="225" t="s">
        <v>1</v>
      </c>
      <c r="AJ76" s="225" t="s">
        <v>1</v>
      </c>
      <c r="AK76" s="225" t="s">
        <v>1</v>
      </c>
      <c r="AL76" s="225" t="s">
        <v>1</v>
      </c>
      <c r="AM76" s="225" t="s">
        <v>1</v>
      </c>
      <c r="AN76" s="225" t="s">
        <v>1</v>
      </c>
      <c r="AO76" s="225" t="s">
        <v>1</v>
      </c>
      <c r="AP76" s="225" t="s">
        <v>1</v>
      </c>
      <c r="AQ76" s="225" t="s">
        <v>1</v>
      </c>
      <c r="AR76" s="225" t="s">
        <v>1</v>
      </c>
      <c r="AS76" s="225" t="s">
        <v>1</v>
      </c>
      <c r="AT76" s="225" t="s">
        <v>1</v>
      </c>
      <c r="AU76" s="232" t="s">
        <v>23</v>
      </c>
      <c r="AV76" s="231" t="s">
        <v>20</v>
      </c>
      <c r="AW76" s="226" t="s">
        <v>1241</v>
      </c>
      <c r="AX76" s="226">
        <v>1</v>
      </c>
      <c r="AY76" s="226">
        <v>1</v>
      </c>
      <c r="AZ76" s="228">
        <v>0</v>
      </c>
      <c r="BA76" s="233">
        <v>0</v>
      </c>
      <c r="BB76" s="229">
        <v>0</v>
      </c>
    </row>
    <row r="77" spans="1:54" ht="26.25" customHeight="1" x14ac:dyDescent="0.25">
      <c r="A77" s="223">
        <v>511</v>
      </c>
      <c r="B77" s="224" t="s">
        <v>137</v>
      </c>
      <c r="C77" s="225" t="s">
        <v>1190</v>
      </c>
      <c r="D77" s="225"/>
      <c r="E77" s="225" t="s">
        <v>492</v>
      </c>
      <c r="F77" s="225" t="s">
        <v>1</v>
      </c>
      <c r="G77" s="225" t="s">
        <v>1</v>
      </c>
      <c r="H77" s="224" t="s">
        <v>1</v>
      </c>
      <c r="I77" s="224" t="s">
        <v>492</v>
      </c>
      <c r="J77" s="227" t="s">
        <v>17</v>
      </c>
      <c r="K77" s="231" t="s">
        <v>20</v>
      </c>
      <c r="L77" s="232" t="s">
        <v>23</v>
      </c>
      <c r="M77" s="227" t="s">
        <v>17</v>
      </c>
      <c r="N77" s="225" t="s">
        <v>1</v>
      </c>
      <c r="O77" s="232" t="s">
        <v>23</v>
      </c>
      <c r="P77" s="225" t="s">
        <v>1</v>
      </c>
      <c r="Q77" s="225" t="s">
        <v>1</v>
      </c>
      <c r="R77" s="225" t="s">
        <v>1</v>
      </c>
      <c r="S77" s="225" t="s">
        <v>1</v>
      </c>
      <c r="T77" s="225" t="s">
        <v>1</v>
      </c>
      <c r="U77" s="225" t="s">
        <v>1</v>
      </c>
      <c r="V77" s="225" t="s">
        <v>1</v>
      </c>
      <c r="W77" s="225" t="s">
        <v>1</v>
      </c>
      <c r="X77" s="225" t="s">
        <v>1</v>
      </c>
      <c r="Y77" s="225" t="s">
        <v>1</v>
      </c>
      <c r="Z77" s="231" t="s">
        <v>20</v>
      </c>
      <c r="AA77" s="225" t="s">
        <v>1</v>
      </c>
      <c r="AB77" s="225" t="s">
        <v>1</v>
      </c>
      <c r="AC77" s="225" t="s">
        <v>1</v>
      </c>
      <c r="AD77" s="225" t="s">
        <v>1</v>
      </c>
      <c r="AE77" s="231" t="s">
        <v>20</v>
      </c>
      <c r="AF77" s="225" t="s">
        <v>1</v>
      </c>
      <c r="AG77" s="225" t="s">
        <v>1</v>
      </c>
      <c r="AH77" s="230" t="s">
        <v>22</v>
      </c>
      <c r="AI77" s="225" t="s">
        <v>1</v>
      </c>
      <c r="AJ77" s="225" t="s">
        <v>1</v>
      </c>
      <c r="AK77" s="225" t="s">
        <v>1</v>
      </c>
      <c r="AL77" s="232" t="s">
        <v>23</v>
      </c>
      <c r="AM77" s="225" t="s">
        <v>1</v>
      </c>
      <c r="AN77" s="225" t="s">
        <v>1</v>
      </c>
      <c r="AO77" s="232" t="s">
        <v>23</v>
      </c>
      <c r="AP77" s="225" t="s">
        <v>1</v>
      </c>
      <c r="AQ77" s="225" t="s">
        <v>1</v>
      </c>
      <c r="AR77" s="230" t="s">
        <v>22</v>
      </c>
      <c r="AS77" s="225" t="s">
        <v>1</v>
      </c>
      <c r="AT77" s="225" t="s">
        <v>1</v>
      </c>
      <c r="AU77" s="232" t="s">
        <v>23</v>
      </c>
      <c r="AV77" s="232" t="s">
        <v>23</v>
      </c>
      <c r="AW77" s="231" t="s">
        <v>1240</v>
      </c>
      <c r="AX77" s="226">
        <v>1</v>
      </c>
      <c r="AY77" s="227">
        <v>2</v>
      </c>
      <c r="AZ77" s="228">
        <v>0</v>
      </c>
      <c r="BA77" s="236">
        <v>5</v>
      </c>
      <c r="BB77" s="238">
        <v>0.01</v>
      </c>
    </row>
    <row r="78" spans="1:54" ht="14.25" customHeight="1" x14ac:dyDescent="0.25">
      <c r="A78" s="223">
        <v>111</v>
      </c>
      <c r="B78" s="224" t="s">
        <v>28</v>
      </c>
      <c r="C78" s="225" t="s">
        <v>1190</v>
      </c>
      <c r="D78" s="225"/>
      <c r="E78" s="225" t="s">
        <v>438</v>
      </c>
      <c r="F78" s="225" t="s">
        <v>28</v>
      </c>
      <c r="G78" s="225" t="s">
        <v>1</v>
      </c>
      <c r="H78" s="224" t="s">
        <v>1</v>
      </c>
      <c r="I78" s="224" t="s">
        <v>438</v>
      </c>
      <c r="J78" s="237" t="s">
        <v>26</v>
      </c>
      <c r="K78" s="232" t="s">
        <v>23</v>
      </c>
      <c r="L78" s="232" t="s">
        <v>23</v>
      </c>
      <c r="M78" s="237" t="s">
        <v>26</v>
      </c>
      <c r="N78" s="232" t="s">
        <v>23</v>
      </c>
      <c r="O78" s="232" t="s">
        <v>23</v>
      </c>
      <c r="P78" s="232" t="s">
        <v>23</v>
      </c>
      <c r="Q78" s="225" t="s">
        <v>1</v>
      </c>
      <c r="R78" s="225" t="s">
        <v>1</v>
      </c>
      <c r="S78" s="225" t="s">
        <v>1</v>
      </c>
      <c r="T78" s="225" t="s">
        <v>1</v>
      </c>
      <c r="U78" s="225" t="s">
        <v>1</v>
      </c>
      <c r="V78" s="225" t="s">
        <v>1</v>
      </c>
      <c r="W78" s="225" t="s">
        <v>1</v>
      </c>
      <c r="X78" s="225" t="s">
        <v>1</v>
      </c>
      <c r="Y78" s="225" t="s">
        <v>1</v>
      </c>
      <c r="Z78" s="231" t="s">
        <v>20</v>
      </c>
      <c r="AA78" s="232" t="s">
        <v>23</v>
      </c>
      <c r="AB78" s="225" t="s">
        <v>1</v>
      </c>
      <c r="AC78" s="225" t="s">
        <v>1</v>
      </c>
      <c r="AD78" s="225" t="s">
        <v>1</v>
      </c>
      <c r="AE78" s="232" t="s">
        <v>23</v>
      </c>
      <c r="AF78" s="232" t="s">
        <v>23</v>
      </c>
      <c r="AG78" s="225" t="s">
        <v>1</v>
      </c>
      <c r="AH78" s="232" t="s">
        <v>23</v>
      </c>
      <c r="AI78" s="225" t="s">
        <v>1</v>
      </c>
      <c r="AJ78" s="225" t="s">
        <v>1</v>
      </c>
      <c r="AK78" s="232" t="s">
        <v>23</v>
      </c>
      <c r="AL78" s="232" t="s">
        <v>23</v>
      </c>
      <c r="AM78" s="225" t="s">
        <v>1</v>
      </c>
      <c r="AN78" s="225" t="s">
        <v>1</v>
      </c>
      <c r="AO78" s="225" t="s">
        <v>1</v>
      </c>
      <c r="AP78" s="232" t="s">
        <v>23</v>
      </c>
      <c r="AQ78" s="230" t="s">
        <v>22</v>
      </c>
      <c r="AR78" s="230" t="s">
        <v>22</v>
      </c>
      <c r="AS78" s="225" t="s">
        <v>1</v>
      </c>
      <c r="AT78" s="225" t="s">
        <v>1</v>
      </c>
      <c r="AU78" s="232" t="s">
        <v>23</v>
      </c>
      <c r="AV78" s="232" t="s">
        <v>23</v>
      </c>
      <c r="AW78" s="231" t="s">
        <v>1240</v>
      </c>
      <c r="AX78" s="239">
        <v>3</v>
      </c>
      <c r="AY78" s="239">
        <v>3</v>
      </c>
      <c r="AZ78" s="228">
        <v>0</v>
      </c>
      <c r="BA78" s="233">
        <v>0.97</v>
      </c>
      <c r="BB78" s="234">
        <v>1.5</v>
      </c>
    </row>
    <row r="79" spans="1:54" ht="14.25" customHeight="1" x14ac:dyDescent="0.25">
      <c r="A79" s="223">
        <v>112</v>
      </c>
      <c r="B79" s="224" t="s">
        <v>28</v>
      </c>
      <c r="C79" s="225" t="s">
        <v>1190</v>
      </c>
      <c r="D79" s="225"/>
      <c r="E79" s="225" t="s">
        <v>492</v>
      </c>
      <c r="F79" s="225" t="s">
        <v>28</v>
      </c>
      <c r="G79" s="225" t="s">
        <v>1</v>
      </c>
      <c r="H79" s="224" t="s">
        <v>1</v>
      </c>
      <c r="I79" s="224" t="s">
        <v>492</v>
      </c>
      <c r="J79" s="227" t="s">
        <v>17</v>
      </c>
      <c r="K79" s="231" t="s">
        <v>20</v>
      </c>
      <c r="L79" s="232" t="s">
        <v>23</v>
      </c>
      <c r="M79" s="227" t="s">
        <v>17</v>
      </c>
      <c r="N79" s="225" t="s">
        <v>1</v>
      </c>
      <c r="O79" s="232" t="s">
        <v>23</v>
      </c>
      <c r="P79" s="225" t="s">
        <v>1</v>
      </c>
      <c r="Q79" s="225" t="s">
        <v>1</v>
      </c>
      <c r="R79" s="225" t="s">
        <v>1</v>
      </c>
      <c r="S79" s="225" t="s">
        <v>1</v>
      </c>
      <c r="T79" s="225" t="s">
        <v>1</v>
      </c>
      <c r="U79" s="225" t="s">
        <v>1</v>
      </c>
      <c r="V79" s="225" t="s">
        <v>1</v>
      </c>
      <c r="W79" s="225" t="s">
        <v>1</v>
      </c>
      <c r="X79" s="225" t="s">
        <v>1</v>
      </c>
      <c r="Y79" s="225" t="s">
        <v>1</v>
      </c>
      <c r="Z79" s="232" t="s">
        <v>23</v>
      </c>
      <c r="AA79" s="225" t="s">
        <v>1</v>
      </c>
      <c r="AB79" s="225" t="s">
        <v>1</v>
      </c>
      <c r="AC79" s="225" t="s">
        <v>1</v>
      </c>
      <c r="AD79" s="225" t="s">
        <v>1</v>
      </c>
      <c r="AE79" s="231" t="s">
        <v>20</v>
      </c>
      <c r="AF79" s="230" t="s">
        <v>22</v>
      </c>
      <c r="AG79" s="225" t="s">
        <v>1</v>
      </c>
      <c r="AH79" s="231" t="s">
        <v>20</v>
      </c>
      <c r="AI79" s="225" t="s">
        <v>1</v>
      </c>
      <c r="AJ79" s="225" t="s">
        <v>1</v>
      </c>
      <c r="AK79" s="231" t="s">
        <v>20</v>
      </c>
      <c r="AL79" s="232" t="s">
        <v>23</v>
      </c>
      <c r="AM79" s="225" t="s">
        <v>1</v>
      </c>
      <c r="AN79" s="225" t="s">
        <v>1</v>
      </c>
      <c r="AO79" s="225" t="s">
        <v>1</v>
      </c>
      <c r="AP79" s="232" t="s">
        <v>23</v>
      </c>
      <c r="AQ79" s="225" t="s">
        <v>1</v>
      </c>
      <c r="AR79" s="232" t="s">
        <v>23</v>
      </c>
      <c r="AS79" s="225" t="s">
        <v>1</v>
      </c>
      <c r="AT79" s="225" t="s">
        <v>1</v>
      </c>
      <c r="AU79" s="232" t="s">
        <v>23</v>
      </c>
      <c r="AV79" s="232" t="s">
        <v>23</v>
      </c>
      <c r="AW79" s="231" t="s">
        <v>1240</v>
      </c>
      <c r="AX79" s="227">
        <v>2</v>
      </c>
      <c r="AY79" s="227">
        <v>2</v>
      </c>
      <c r="AZ79" s="236">
        <v>163.6</v>
      </c>
      <c r="BA79" s="233">
        <v>208.5</v>
      </c>
      <c r="BB79" s="234">
        <v>0.02</v>
      </c>
    </row>
    <row r="80" spans="1:54" ht="14.25" customHeight="1" x14ac:dyDescent="0.25">
      <c r="A80" s="223">
        <v>114</v>
      </c>
      <c r="B80" s="224" t="s">
        <v>28</v>
      </c>
      <c r="C80" s="225" t="s">
        <v>1190</v>
      </c>
      <c r="D80" s="225"/>
      <c r="E80" s="225" t="s">
        <v>571</v>
      </c>
      <c r="F80" s="225" t="s">
        <v>28</v>
      </c>
      <c r="G80" s="225" t="s">
        <v>1</v>
      </c>
      <c r="H80" s="224" t="s">
        <v>1</v>
      </c>
      <c r="I80" s="224" t="s">
        <v>571</v>
      </c>
      <c r="J80" s="237" t="s">
        <v>26</v>
      </c>
      <c r="K80" s="232" t="s">
        <v>23</v>
      </c>
      <c r="L80" s="232" t="s">
        <v>23</v>
      </c>
      <c r="M80" s="227" t="s">
        <v>17</v>
      </c>
      <c r="N80" s="232" t="s">
        <v>23</v>
      </c>
      <c r="O80" s="232" t="s">
        <v>23</v>
      </c>
      <c r="P80" s="225" t="s">
        <v>1</v>
      </c>
      <c r="Q80" s="225" t="s">
        <v>1</v>
      </c>
      <c r="R80" s="225" t="s">
        <v>1</v>
      </c>
      <c r="S80" s="225" t="s">
        <v>1</v>
      </c>
      <c r="T80" s="225" t="s">
        <v>1</v>
      </c>
      <c r="U80" s="225" t="s">
        <v>1</v>
      </c>
      <c r="V80" s="225" t="s">
        <v>1</v>
      </c>
      <c r="W80" s="225" t="s">
        <v>1</v>
      </c>
      <c r="X80" s="231" t="s">
        <v>20</v>
      </c>
      <c r="Y80" s="225" t="s">
        <v>1</v>
      </c>
      <c r="Z80" s="232" t="s">
        <v>23</v>
      </c>
      <c r="AA80" s="232" t="s">
        <v>23</v>
      </c>
      <c r="AB80" s="225" t="s">
        <v>1</v>
      </c>
      <c r="AC80" s="225" t="s">
        <v>1</v>
      </c>
      <c r="AD80" s="225" t="s">
        <v>1</v>
      </c>
      <c r="AE80" s="225" t="s">
        <v>1</v>
      </c>
      <c r="AF80" s="232" t="s">
        <v>23</v>
      </c>
      <c r="AG80" s="225" t="s">
        <v>1</v>
      </c>
      <c r="AH80" s="225" t="s">
        <v>1</v>
      </c>
      <c r="AI80" s="225" t="s">
        <v>1</v>
      </c>
      <c r="AJ80" s="225" t="s">
        <v>1</v>
      </c>
      <c r="AK80" s="232" t="s">
        <v>23</v>
      </c>
      <c r="AL80" s="232" t="s">
        <v>23</v>
      </c>
      <c r="AM80" s="225" t="s">
        <v>1</v>
      </c>
      <c r="AN80" s="225" t="s">
        <v>1</v>
      </c>
      <c r="AO80" s="225" t="s">
        <v>1</v>
      </c>
      <c r="AP80" s="231" t="s">
        <v>20</v>
      </c>
      <c r="AQ80" s="225" t="s">
        <v>1</v>
      </c>
      <c r="AR80" s="232" t="s">
        <v>23</v>
      </c>
      <c r="AS80" s="225" t="s">
        <v>1</v>
      </c>
      <c r="AT80" s="225" t="s">
        <v>1</v>
      </c>
      <c r="AU80" s="232" t="s">
        <v>23</v>
      </c>
      <c r="AV80" s="232" t="s">
        <v>23</v>
      </c>
      <c r="AW80" s="232" t="s">
        <v>1242</v>
      </c>
      <c r="AX80" s="227">
        <v>2</v>
      </c>
      <c r="AY80" s="227">
        <v>2</v>
      </c>
      <c r="AZ80" s="236">
        <v>63.5</v>
      </c>
      <c r="BA80" s="233">
        <v>156.30000000000001</v>
      </c>
      <c r="BB80" s="234">
        <v>7.4</v>
      </c>
    </row>
    <row r="81" spans="1:54" ht="14.25" customHeight="1" x14ac:dyDescent="0.25">
      <c r="A81" s="223">
        <v>115</v>
      </c>
      <c r="B81" s="224" t="s">
        <v>28</v>
      </c>
      <c r="C81" s="225" t="s">
        <v>1190</v>
      </c>
      <c r="D81" s="225"/>
      <c r="E81" s="225" t="s">
        <v>625</v>
      </c>
      <c r="F81" s="225" t="s">
        <v>28</v>
      </c>
      <c r="G81" s="225" t="s">
        <v>1</v>
      </c>
      <c r="H81" s="224" t="s">
        <v>1</v>
      </c>
      <c r="I81" s="224" t="s">
        <v>625</v>
      </c>
      <c r="J81" s="237" t="s">
        <v>26</v>
      </c>
      <c r="K81" s="232" t="s">
        <v>23</v>
      </c>
      <c r="L81" s="232" t="s">
        <v>23</v>
      </c>
      <c r="M81" s="237" t="s">
        <v>26</v>
      </c>
      <c r="N81" s="232" t="s">
        <v>23</v>
      </c>
      <c r="O81" s="232" t="s">
        <v>23</v>
      </c>
      <c r="P81" s="232" t="s">
        <v>23</v>
      </c>
      <c r="Q81" s="225" t="s">
        <v>1</v>
      </c>
      <c r="R81" s="225" t="s">
        <v>1</v>
      </c>
      <c r="S81" s="225" t="s">
        <v>1</v>
      </c>
      <c r="T81" s="225" t="s">
        <v>1</v>
      </c>
      <c r="U81" s="225" t="s">
        <v>1</v>
      </c>
      <c r="V81" s="225" t="s">
        <v>1</v>
      </c>
      <c r="W81" s="225" t="s">
        <v>1</v>
      </c>
      <c r="X81" s="225" t="s">
        <v>1</v>
      </c>
      <c r="Y81" s="225" t="s">
        <v>1</v>
      </c>
      <c r="Z81" s="225" t="s">
        <v>1</v>
      </c>
      <c r="AA81" s="232" t="s">
        <v>23</v>
      </c>
      <c r="AB81" s="225" t="s">
        <v>1</v>
      </c>
      <c r="AC81" s="225" t="s">
        <v>1</v>
      </c>
      <c r="AD81" s="225" t="s">
        <v>1</v>
      </c>
      <c r="AE81" s="225" t="s">
        <v>1</v>
      </c>
      <c r="AF81" s="232" t="s">
        <v>23</v>
      </c>
      <c r="AG81" s="225" t="s">
        <v>1</v>
      </c>
      <c r="AH81" s="225" t="s">
        <v>1</v>
      </c>
      <c r="AI81" s="225" t="s">
        <v>1</v>
      </c>
      <c r="AJ81" s="225" t="s">
        <v>1</v>
      </c>
      <c r="AK81" s="225" t="s">
        <v>1</v>
      </c>
      <c r="AL81" s="225" t="s">
        <v>1</v>
      </c>
      <c r="AM81" s="225" t="s">
        <v>1</v>
      </c>
      <c r="AN81" s="225" t="s">
        <v>1</v>
      </c>
      <c r="AO81" s="225" t="s">
        <v>1</v>
      </c>
      <c r="AP81" s="231" t="s">
        <v>20</v>
      </c>
      <c r="AQ81" s="225" t="s">
        <v>1</v>
      </c>
      <c r="AR81" s="231" t="s">
        <v>20</v>
      </c>
      <c r="AS81" s="225" t="s">
        <v>1</v>
      </c>
      <c r="AT81" s="225" t="s">
        <v>1</v>
      </c>
      <c r="AU81" s="232" t="s">
        <v>23</v>
      </c>
      <c r="AV81" s="232" t="s">
        <v>23</v>
      </c>
      <c r="AW81" s="226" t="s">
        <v>1241</v>
      </c>
      <c r="AX81" s="227">
        <v>2</v>
      </c>
      <c r="AY81" s="227">
        <v>2</v>
      </c>
      <c r="AZ81" s="228">
        <v>0</v>
      </c>
      <c r="BA81" s="233">
        <v>191.7</v>
      </c>
      <c r="BB81" s="234">
        <v>0.05</v>
      </c>
    </row>
    <row r="82" spans="1:54" ht="14.25" customHeight="1" x14ac:dyDescent="0.25">
      <c r="A82" s="223">
        <v>116</v>
      </c>
      <c r="B82" s="224" t="s">
        <v>28</v>
      </c>
      <c r="C82" s="225" t="s">
        <v>1190</v>
      </c>
      <c r="D82" s="225"/>
      <c r="E82" s="225" t="s">
        <v>658</v>
      </c>
      <c r="F82" s="225" t="s">
        <v>28</v>
      </c>
      <c r="G82" s="225" t="s">
        <v>1</v>
      </c>
      <c r="H82" s="224" t="s">
        <v>1</v>
      </c>
      <c r="I82" s="224" t="s">
        <v>658</v>
      </c>
      <c r="J82" s="227" t="s">
        <v>17</v>
      </c>
      <c r="K82" s="232" t="s">
        <v>23</v>
      </c>
      <c r="L82" s="232" t="s">
        <v>23</v>
      </c>
      <c r="M82" s="227" t="s">
        <v>17</v>
      </c>
      <c r="N82" s="231" t="s">
        <v>20</v>
      </c>
      <c r="O82" s="232" t="s">
        <v>23</v>
      </c>
      <c r="P82" s="225" t="s">
        <v>1</v>
      </c>
      <c r="Q82" s="225" t="s">
        <v>1</v>
      </c>
      <c r="R82" s="225" t="s">
        <v>1</v>
      </c>
      <c r="S82" s="225" t="s">
        <v>1</v>
      </c>
      <c r="T82" s="225" t="s">
        <v>1</v>
      </c>
      <c r="U82" s="225" t="s">
        <v>1</v>
      </c>
      <c r="V82" s="225" t="s">
        <v>1</v>
      </c>
      <c r="W82" s="225" t="s">
        <v>1</v>
      </c>
      <c r="X82" s="225" t="s">
        <v>1</v>
      </c>
      <c r="Y82" s="225" t="s">
        <v>1</v>
      </c>
      <c r="Z82" s="231" t="s">
        <v>20</v>
      </c>
      <c r="AA82" s="232" t="s">
        <v>23</v>
      </c>
      <c r="AB82" s="225" t="s">
        <v>1</v>
      </c>
      <c r="AC82" s="225" t="s">
        <v>1</v>
      </c>
      <c r="AD82" s="225" t="s">
        <v>1</v>
      </c>
      <c r="AE82" s="225" t="s">
        <v>1</v>
      </c>
      <c r="AF82" s="231" t="s">
        <v>20</v>
      </c>
      <c r="AG82" s="225" t="s">
        <v>1</v>
      </c>
      <c r="AH82" s="225" t="s">
        <v>1</v>
      </c>
      <c r="AI82" s="225" t="s">
        <v>1</v>
      </c>
      <c r="AJ82" s="225" t="s">
        <v>1</v>
      </c>
      <c r="AK82" s="231" t="s">
        <v>20</v>
      </c>
      <c r="AL82" s="232" t="s">
        <v>23</v>
      </c>
      <c r="AM82" s="225" t="s">
        <v>1</v>
      </c>
      <c r="AN82" s="225" t="s">
        <v>1</v>
      </c>
      <c r="AO82" s="225" t="s">
        <v>1</v>
      </c>
      <c r="AP82" s="232" t="s">
        <v>23</v>
      </c>
      <c r="AQ82" s="225" t="s">
        <v>1</v>
      </c>
      <c r="AR82" s="230" t="s">
        <v>22</v>
      </c>
      <c r="AS82" s="225" t="s">
        <v>1</v>
      </c>
      <c r="AT82" s="225" t="s">
        <v>1</v>
      </c>
      <c r="AU82" s="232" t="s">
        <v>23</v>
      </c>
      <c r="AV82" s="232" t="s">
        <v>23</v>
      </c>
      <c r="AW82" s="231" t="s">
        <v>1240</v>
      </c>
      <c r="AX82" s="227">
        <v>2</v>
      </c>
      <c r="AY82" s="226">
        <v>1</v>
      </c>
      <c r="AZ82" s="228">
        <v>0</v>
      </c>
      <c r="BA82" s="233">
        <v>222.8</v>
      </c>
      <c r="BB82" s="238">
        <v>0.76</v>
      </c>
    </row>
    <row r="83" spans="1:54" ht="14.25" customHeight="1" x14ac:dyDescent="0.25">
      <c r="A83" s="223">
        <v>117</v>
      </c>
      <c r="B83" s="224" t="s">
        <v>28</v>
      </c>
      <c r="C83" s="225" t="s">
        <v>1190</v>
      </c>
      <c r="D83" s="225"/>
      <c r="E83" s="225" t="s">
        <v>1065</v>
      </c>
      <c r="F83" s="225" t="s">
        <v>28</v>
      </c>
      <c r="G83" s="225" t="s">
        <v>1</v>
      </c>
      <c r="H83" s="224" t="s">
        <v>1</v>
      </c>
      <c r="I83" s="224" t="s">
        <v>1065</v>
      </c>
      <c r="J83" s="227" t="s">
        <v>17</v>
      </c>
      <c r="K83" s="231" t="s">
        <v>20</v>
      </c>
      <c r="L83" s="232" t="s">
        <v>23</v>
      </c>
      <c r="M83" s="227" t="s">
        <v>17</v>
      </c>
      <c r="N83" s="225" t="s">
        <v>1</v>
      </c>
      <c r="O83" s="232" t="s">
        <v>23</v>
      </c>
      <c r="P83" s="225" t="s">
        <v>1</v>
      </c>
      <c r="Q83" s="225" t="s">
        <v>1</v>
      </c>
      <c r="R83" s="225" t="s">
        <v>1</v>
      </c>
      <c r="S83" s="225" t="s">
        <v>1</v>
      </c>
      <c r="T83" s="225" t="s">
        <v>1</v>
      </c>
      <c r="U83" s="225" t="s">
        <v>1</v>
      </c>
      <c r="V83" s="225" t="s">
        <v>1</v>
      </c>
      <c r="W83" s="225" t="s">
        <v>1</v>
      </c>
      <c r="X83" s="225" t="s">
        <v>1</v>
      </c>
      <c r="Y83" s="225" t="s">
        <v>1</v>
      </c>
      <c r="Z83" s="232" t="s">
        <v>23</v>
      </c>
      <c r="AA83" s="231" t="s">
        <v>20</v>
      </c>
      <c r="AB83" s="225" t="s">
        <v>1</v>
      </c>
      <c r="AC83" s="225" t="s">
        <v>1</v>
      </c>
      <c r="AD83" s="225" t="s">
        <v>1</v>
      </c>
      <c r="AE83" s="230" t="s">
        <v>22</v>
      </c>
      <c r="AF83" s="232" t="s">
        <v>23</v>
      </c>
      <c r="AG83" s="225" t="s">
        <v>1</v>
      </c>
      <c r="AH83" s="225" t="s">
        <v>1</v>
      </c>
      <c r="AI83" s="225" t="s">
        <v>1</v>
      </c>
      <c r="AJ83" s="225" t="s">
        <v>1</v>
      </c>
      <c r="AK83" s="232" t="s">
        <v>23</v>
      </c>
      <c r="AL83" s="232" t="s">
        <v>23</v>
      </c>
      <c r="AM83" s="225" t="s">
        <v>1</v>
      </c>
      <c r="AN83" s="225" t="s">
        <v>1</v>
      </c>
      <c r="AO83" s="225" t="s">
        <v>1</v>
      </c>
      <c r="AP83" s="231" t="s">
        <v>20</v>
      </c>
      <c r="AQ83" s="225" t="s">
        <v>1</v>
      </c>
      <c r="AR83" s="232" t="s">
        <v>23</v>
      </c>
      <c r="AS83" s="225" t="s">
        <v>1</v>
      </c>
      <c r="AT83" s="225" t="s">
        <v>1</v>
      </c>
      <c r="AU83" s="232" t="s">
        <v>23</v>
      </c>
      <c r="AV83" s="232" t="s">
        <v>23</v>
      </c>
      <c r="AW83" s="231" t="s">
        <v>1240</v>
      </c>
      <c r="AX83" s="227">
        <v>2</v>
      </c>
      <c r="AY83" s="227">
        <v>2</v>
      </c>
      <c r="AZ83" s="233">
        <v>0</v>
      </c>
      <c r="BA83" s="236">
        <v>645.9</v>
      </c>
      <c r="BB83" s="238">
        <v>1.4</v>
      </c>
    </row>
    <row r="84" spans="1:54" ht="14.25" customHeight="1" x14ac:dyDescent="0.25">
      <c r="A84" s="223">
        <v>118</v>
      </c>
      <c r="B84" s="224" t="s">
        <v>28</v>
      </c>
      <c r="C84" s="225" t="s">
        <v>1190</v>
      </c>
      <c r="D84" s="225"/>
      <c r="E84" s="225" t="s">
        <v>1021</v>
      </c>
      <c r="F84" s="225" t="s">
        <v>28</v>
      </c>
      <c r="G84" s="225" t="s">
        <v>1</v>
      </c>
      <c r="H84" s="224" t="s">
        <v>1</v>
      </c>
      <c r="I84" s="224" t="s">
        <v>1021</v>
      </c>
      <c r="J84" s="237" t="s">
        <v>26</v>
      </c>
      <c r="K84" s="232" t="s">
        <v>23</v>
      </c>
      <c r="L84" s="232" t="s">
        <v>23</v>
      </c>
      <c r="M84" s="237" t="s">
        <v>26</v>
      </c>
      <c r="N84" s="232" t="s">
        <v>23</v>
      </c>
      <c r="O84" s="232" t="s">
        <v>23</v>
      </c>
      <c r="P84" s="232" t="s">
        <v>23</v>
      </c>
      <c r="Q84" s="230" t="s">
        <v>22</v>
      </c>
      <c r="R84" s="225" t="s">
        <v>1</v>
      </c>
      <c r="S84" s="225" t="s">
        <v>1</v>
      </c>
      <c r="T84" s="225" t="s">
        <v>1</v>
      </c>
      <c r="U84" s="232" t="s">
        <v>23</v>
      </c>
      <c r="V84" s="225" t="s">
        <v>1</v>
      </c>
      <c r="W84" s="232" t="s">
        <v>23</v>
      </c>
      <c r="X84" s="232" t="s">
        <v>23</v>
      </c>
      <c r="Y84" s="225" t="s">
        <v>1</v>
      </c>
      <c r="Z84" s="232" t="s">
        <v>23</v>
      </c>
      <c r="AA84" s="232" t="s">
        <v>23</v>
      </c>
      <c r="AB84" s="225" t="s">
        <v>1</v>
      </c>
      <c r="AC84" s="225" t="s">
        <v>1</v>
      </c>
      <c r="AD84" s="232" t="s">
        <v>23</v>
      </c>
      <c r="AE84" s="232" t="s">
        <v>23</v>
      </c>
      <c r="AF84" s="232" t="s">
        <v>23</v>
      </c>
      <c r="AG84" s="225" t="s">
        <v>1</v>
      </c>
      <c r="AH84" s="232" t="s">
        <v>23</v>
      </c>
      <c r="AI84" s="225" t="s">
        <v>1</v>
      </c>
      <c r="AJ84" s="225" t="s">
        <v>1</v>
      </c>
      <c r="AK84" s="230" t="s">
        <v>22</v>
      </c>
      <c r="AL84" s="232" t="s">
        <v>23</v>
      </c>
      <c r="AM84" s="225" t="s">
        <v>1</v>
      </c>
      <c r="AN84" s="225" t="s">
        <v>1</v>
      </c>
      <c r="AO84" s="225" t="s">
        <v>1</v>
      </c>
      <c r="AP84" s="232" t="s">
        <v>23</v>
      </c>
      <c r="AQ84" s="225" t="s">
        <v>1</v>
      </c>
      <c r="AR84" s="232" t="s">
        <v>23</v>
      </c>
      <c r="AS84" s="225" t="s">
        <v>1</v>
      </c>
      <c r="AT84" s="225" t="s">
        <v>1</v>
      </c>
      <c r="AU84" s="232" t="s">
        <v>23</v>
      </c>
      <c r="AV84" s="232" t="s">
        <v>23</v>
      </c>
      <c r="AW84" s="226" t="s">
        <v>1241</v>
      </c>
      <c r="AX84" s="239">
        <v>3</v>
      </c>
      <c r="AY84" s="227">
        <v>2</v>
      </c>
      <c r="AZ84" s="236">
        <v>151.9</v>
      </c>
      <c r="BA84" s="236">
        <v>4.5999999999999996</v>
      </c>
      <c r="BB84" s="234">
        <v>0.18</v>
      </c>
    </row>
    <row r="85" spans="1:54" ht="13.5" customHeight="1" x14ac:dyDescent="0.25">
      <c r="A85" s="223">
        <v>119</v>
      </c>
      <c r="B85" s="224" t="s">
        <v>28</v>
      </c>
      <c r="C85" s="225" t="s">
        <v>1190</v>
      </c>
      <c r="D85" s="225"/>
      <c r="E85" s="225" t="s">
        <v>1086</v>
      </c>
      <c r="F85" s="225" t="s">
        <v>28</v>
      </c>
      <c r="G85" s="225" t="s">
        <v>1</v>
      </c>
      <c r="H85" s="224" t="s">
        <v>1</v>
      </c>
      <c r="I85" s="224" t="s">
        <v>1086</v>
      </c>
      <c r="J85" s="227" t="s">
        <v>17</v>
      </c>
      <c r="K85" s="232" t="s">
        <v>23</v>
      </c>
      <c r="L85" s="225" t="s">
        <v>1</v>
      </c>
      <c r="M85" s="227" t="s">
        <v>17</v>
      </c>
      <c r="N85" s="232" t="s">
        <v>23</v>
      </c>
      <c r="O85" s="230" t="s">
        <v>22</v>
      </c>
      <c r="P85" s="225" t="s">
        <v>1</v>
      </c>
      <c r="Q85" s="225" t="s">
        <v>1</v>
      </c>
      <c r="R85" s="225" t="s">
        <v>1</v>
      </c>
      <c r="S85" s="225" t="s">
        <v>1</v>
      </c>
      <c r="T85" s="225" t="s">
        <v>1</v>
      </c>
      <c r="U85" s="225" t="s">
        <v>1</v>
      </c>
      <c r="V85" s="225" t="s">
        <v>1</v>
      </c>
      <c r="W85" s="225" t="s">
        <v>1</v>
      </c>
      <c r="X85" s="225" t="s">
        <v>1</v>
      </c>
      <c r="Y85" s="225" t="s">
        <v>1</v>
      </c>
      <c r="Z85" s="232" t="s">
        <v>23</v>
      </c>
      <c r="AA85" s="232" t="s">
        <v>23</v>
      </c>
      <c r="AB85" s="225" t="s">
        <v>1</v>
      </c>
      <c r="AC85" s="225" t="s">
        <v>1</v>
      </c>
      <c r="AD85" s="225" t="s">
        <v>1</v>
      </c>
      <c r="AE85" s="225" t="s">
        <v>1</v>
      </c>
      <c r="AF85" s="225" t="s">
        <v>1</v>
      </c>
      <c r="AG85" s="225" t="s">
        <v>1</v>
      </c>
      <c r="AH85" s="225" t="s">
        <v>1</v>
      </c>
      <c r="AI85" s="225" t="s">
        <v>1</v>
      </c>
      <c r="AJ85" s="225" t="s">
        <v>1</v>
      </c>
      <c r="AK85" s="225" t="s">
        <v>1</v>
      </c>
      <c r="AL85" s="225" t="s">
        <v>1</v>
      </c>
      <c r="AM85" s="225" t="s">
        <v>1</v>
      </c>
      <c r="AN85" s="225" t="s">
        <v>1</v>
      </c>
      <c r="AO85" s="225" t="s">
        <v>1</v>
      </c>
      <c r="AP85" s="225" t="s">
        <v>1</v>
      </c>
      <c r="AQ85" s="225" t="s">
        <v>1</v>
      </c>
      <c r="AR85" s="225" t="s">
        <v>1</v>
      </c>
      <c r="AS85" s="225" t="s">
        <v>1</v>
      </c>
      <c r="AT85" s="225" t="s">
        <v>1</v>
      </c>
      <c r="AU85" s="232" t="s">
        <v>23</v>
      </c>
      <c r="AV85" s="232" t="s">
        <v>23</v>
      </c>
      <c r="AW85" s="226" t="s">
        <v>1241</v>
      </c>
      <c r="AX85" s="226">
        <v>1</v>
      </c>
      <c r="AY85" s="226">
        <v>1</v>
      </c>
      <c r="AZ85" s="228">
        <v>0</v>
      </c>
      <c r="BA85" s="233">
        <v>0.16</v>
      </c>
      <c r="BB85" s="229">
        <v>0</v>
      </c>
    </row>
    <row r="86" spans="1:54" ht="18.75" customHeight="1" x14ac:dyDescent="0.25">
      <c r="A86" s="223">
        <v>127</v>
      </c>
      <c r="B86" s="224" t="s">
        <v>138</v>
      </c>
      <c r="C86" s="225" t="s">
        <v>1190</v>
      </c>
      <c r="D86" s="225"/>
      <c r="E86" s="225" t="s">
        <v>1086</v>
      </c>
      <c r="F86" s="225" t="s">
        <v>859</v>
      </c>
      <c r="G86" s="225" t="s">
        <v>1</v>
      </c>
      <c r="H86" s="224" t="s">
        <v>1</v>
      </c>
      <c r="I86" s="224" t="s">
        <v>1086</v>
      </c>
      <c r="J86" s="226" t="s">
        <v>33</v>
      </c>
      <c r="K86" s="225" t="s">
        <v>1</v>
      </c>
      <c r="L86" s="225" t="s">
        <v>1</v>
      </c>
      <c r="M86" s="226" t="s">
        <v>33</v>
      </c>
      <c r="N86" s="225" t="s">
        <v>1</v>
      </c>
      <c r="O86" s="225" t="s">
        <v>1</v>
      </c>
      <c r="P86" s="225" t="s">
        <v>1</v>
      </c>
      <c r="Q86" s="225" t="s">
        <v>1</v>
      </c>
      <c r="R86" s="225" t="s">
        <v>1</v>
      </c>
      <c r="S86" s="225" t="s">
        <v>1</v>
      </c>
      <c r="T86" s="225" t="s">
        <v>1</v>
      </c>
      <c r="U86" s="225" t="s">
        <v>1</v>
      </c>
      <c r="V86" s="225" t="s">
        <v>1</v>
      </c>
      <c r="W86" s="225" t="s">
        <v>1</v>
      </c>
      <c r="X86" s="225" t="s">
        <v>1</v>
      </c>
      <c r="Y86" s="225" t="s">
        <v>1</v>
      </c>
      <c r="Z86" s="225" t="s">
        <v>1</v>
      </c>
      <c r="AA86" s="225" t="s">
        <v>1</v>
      </c>
      <c r="AB86" s="225" t="s">
        <v>1</v>
      </c>
      <c r="AC86" s="225" t="s">
        <v>1</v>
      </c>
      <c r="AD86" s="225" t="s">
        <v>1</v>
      </c>
      <c r="AE86" s="225" t="s">
        <v>1</v>
      </c>
      <c r="AF86" s="225" t="s">
        <v>1</v>
      </c>
      <c r="AG86" s="225" t="s">
        <v>1</v>
      </c>
      <c r="AH86" s="225" t="s">
        <v>1</v>
      </c>
      <c r="AI86" s="225" t="s">
        <v>1</v>
      </c>
      <c r="AJ86" s="225" t="s">
        <v>1</v>
      </c>
      <c r="AK86" s="225" t="s">
        <v>1</v>
      </c>
      <c r="AL86" s="225" t="s">
        <v>1</v>
      </c>
      <c r="AM86" s="225" t="s">
        <v>1</v>
      </c>
      <c r="AN86" s="225" t="s">
        <v>1</v>
      </c>
      <c r="AO86" s="225" t="s">
        <v>1</v>
      </c>
      <c r="AP86" s="225" t="s">
        <v>1</v>
      </c>
      <c r="AQ86" s="225" t="s">
        <v>1</v>
      </c>
      <c r="AR86" s="225" t="s">
        <v>1</v>
      </c>
      <c r="AS86" s="225" t="s">
        <v>1</v>
      </c>
      <c r="AT86" s="225" t="s">
        <v>1</v>
      </c>
      <c r="AU86" s="225" t="s">
        <v>1</v>
      </c>
      <c r="AV86" s="230" t="s">
        <v>22</v>
      </c>
      <c r="AW86" s="231" t="s">
        <v>1240</v>
      </c>
      <c r="AX86" s="226">
        <v>1</v>
      </c>
      <c r="AY86" s="226">
        <v>1</v>
      </c>
      <c r="AZ86" s="228">
        <v>0</v>
      </c>
      <c r="BA86" s="233">
        <v>0</v>
      </c>
      <c r="BB86" s="229">
        <v>0</v>
      </c>
    </row>
    <row r="87" spans="1:54" ht="14.25" customHeight="1" x14ac:dyDescent="0.25">
      <c r="A87" s="223">
        <v>350</v>
      </c>
      <c r="B87" s="224" t="s">
        <v>1265</v>
      </c>
      <c r="C87" s="225" t="s">
        <v>1190</v>
      </c>
      <c r="D87" s="225"/>
      <c r="E87" s="225" t="s">
        <v>492</v>
      </c>
      <c r="F87" s="225" t="s">
        <v>482</v>
      </c>
      <c r="G87" s="225" t="s">
        <v>1</v>
      </c>
      <c r="H87" s="224" t="s">
        <v>1</v>
      </c>
      <c r="I87" s="224" t="s">
        <v>492</v>
      </c>
      <c r="J87" s="226" t="s">
        <v>33</v>
      </c>
      <c r="K87" s="225" t="s">
        <v>1</v>
      </c>
      <c r="L87" s="225" t="s">
        <v>1</v>
      </c>
      <c r="M87" s="226" t="s">
        <v>33</v>
      </c>
      <c r="N87" s="225" t="s">
        <v>1</v>
      </c>
      <c r="O87" s="230" t="s">
        <v>22</v>
      </c>
      <c r="P87" s="225" t="s">
        <v>1</v>
      </c>
      <c r="Q87" s="225" t="s">
        <v>1</v>
      </c>
      <c r="R87" s="225" t="s">
        <v>1</v>
      </c>
      <c r="S87" s="225" t="s">
        <v>1</v>
      </c>
      <c r="T87" s="225" t="s">
        <v>1</v>
      </c>
      <c r="U87" s="225" t="s">
        <v>1</v>
      </c>
      <c r="V87" s="225" t="s">
        <v>1</v>
      </c>
      <c r="W87" s="225" t="s">
        <v>1</v>
      </c>
      <c r="X87" s="225" t="s">
        <v>1</v>
      </c>
      <c r="Y87" s="225" t="s">
        <v>1</v>
      </c>
      <c r="Z87" s="225" t="s">
        <v>1</v>
      </c>
      <c r="AA87" s="225" t="s">
        <v>1</v>
      </c>
      <c r="AB87" s="225" t="s">
        <v>1</v>
      </c>
      <c r="AC87" s="225" t="s">
        <v>1</v>
      </c>
      <c r="AD87" s="225" t="s">
        <v>1</v>
      </c>
      <c r="AE87" s="225" t="s">
        <v>1</v>
      </c>
      <c r="AF87" s="225" t="s">
        <v>1</v>
      </c>
      <c r="AG87" s="225" t="s">
        <v>1</v>
      </c>
      <c r="AH87" s="225" t="s">
        <v>1</v>
      </c>
      <c r="AI87" s="225" t="s">
        <v>1</v>
      </c>
      <c r="AJ87" s="225" t="s">
        <v>1</v>
      </c>
      <c r="AK87" s="225" t="s">
        <v>1</v>
      </c>
      <c r="AL87" s="225" t="s">
        <v>1</v>
      </c>
      <c r="AM87" s="225" t="s">
        <v>1</v>
      </c>
      <c r="AN87" s="225" t="s">
        <v>1</v>
      </c>
      <c r="AO87" s="225" t="s">
        <v>1</v>
      </c>
      <c r="AP87" s="225" t="s">
        <v>1</v>
      </c>
      <c r="AQ87" s="225" t="s">
        <v>1</v>
      </c>
      <c r="AR87" s="225" t="s">
        <v>1</v>
      </c>
      <c r="AS87" s="225" t="s">
        <v>1</v>
      </c>
      <c r="AT87" s="225" t="s">
        <v>1</v>
      </c>
      <c r="AU87" s="230" t="s">
        <v>22</v>
      </c>
      <c r="AV87" s="231" t="s">
        <v>20</v>
      </c>
      <c r="AW87" s="231" t="s">
        <v>1240</v>
      </c>
      <c r="AX87" s="226">
        <v>1</v>
      </c>
      <c r="AY87" s="227">
        <v>2</v>
      </c>
      <c r="AZ87" s="228">
        <v>0</v>
      </c>
      <c r="BA87" s="236">
        <v>3.2</v>
      </c>
      <c r="BB87" s="238">
        <v>0.06</v>
      </c>
    </row>
    <row r="88" spans="1:54" ht="27" customHeight="1" x14ac:dyDescent="0.25">
      <c r="A88" s="223">
        <v>15</v>
      </c>
      <c r="B88" s="224" t="s">
        <v>139</v>
      </c>
      <c r="C88" s="225" t="s">
        <v>1190</v>
      </c>
      <c r="D88" s="225"/>
      <c r="E88" s="225" t="s">
        <v>519</v>
      </c>
      <c r="F88" s="225" t="s">
        <v>530</v>
      </c>
      <c r="G88" s="225" t="s">
        <v>1</v>
      </c>
      <c r="H88" s="224" t="s">
        <v>1</v>
      </c>
      <c r="I88" s="224" t="s">
        <v>519</v>
      </c>
      <c r="J88" s="227" t="s">
        <v>17</v>
      </c>
      <c r="K88" s="231" t="s">
        <v>20</v>
      </c>
      <c r="L88" s="232" t="s">
        <v>23</v>
      </c>
      <c r="M88" s="227" t="s">
        <v>17</v>
      </c>
      <c r="N88" s="225" t="s">
        <v>1</v>
      </c>
      <c r="O88" s="232" t="s">
        <v>23</v>
      </c>
      <c r="P88" s="225" t="s">
        <v>1</v>
      </c>
      <c r="Q88" s="225" t="s">
        <v>1</v>
      </c>
      <c r="R88" s="225" t="s">
        <v>1</v>
      </c>
      <c r="S88" s="225" t="s">
        <v>1</v>
      </c>
      <c r="T88" s="225" t="s">
        <v>1</v>
      </c>
      <c r="U88" s="225" t="s">
        <v>1</v>
      </c>
      <c r="V88" s="225" t="s">
        <v>1</v>
      </c>
      <c r="W88" s="225" t="s">
        <v>1</v>
      </c>
      <c r="X88" s="225" t="s">
        <v>1</v>
      </c>
      <c r="Y88" s="225" t="s">
        <v>1</v>
      </c>
      <c r="Z88" s="225" t="s">
        <v>1</v>
      </c>
      <c r="AA88" s="231" t="s">
        <v>20</v>
      </c>
      <c r="AB88" s="225" t="s">
        <v>1</v>
      </c>
      <c r="AC88" s="225" t="s">
        <v>1</v>
      </c>
      <c r="AD88" s="225" t="s">
        <v>1</v>
      </c>
      <c r="AE88" s="225" t="s">
        <v>1</v>
      </c>
      <c r="AF88" s="225" t="s">
        <v>1</v>
      </c>
      <c r="AG88" s="225" t="s">
        <v>1</v>
      </c>
      <c r="AH88" s="225" t="s">
        <v>1</v>
      </c>
      <c r="AI88" s="225" t="s">
        <v>1</v>
      </c>
      <c r="AJ88" s="225" t="s">
        <v>1</v>
      </c>
      <c r="AK88" s="231" t="s">
        <v>20</v>
      </c>
      <c r="AL88" s="225" t="s">
        <v>1</v>
      </c>
      <c r="AM88" s="225" t="s">
        <v>1</v>
      </c>
      <c r="AN88" s="225" t="s">
        <v>1</v>
      </c>
      <c r="AO88" s="225" t="s">
        <v>1</v>
      </c>
      <c r="AP88" s="225" t="s">
        <v>1</v>
      </c>
      <c r="AQ88" s="225" t="s">
        <v>1</v>
      </c>
      <c r="AR88" s="230" t="s">
        <v>22</v>
      </c>
      <c r="AS88" s="225" t="s">
        <v>1</v>
      </c>
      <c r="AT88" s="225" t="s">
        <v>1</v>
      </c>
      <c r="AU88" s="231" t="s">
        <v>20</v>
      </c>
      <c r="AV88" s="230" t="s">
        <v>22</v>
      </c>
      <c r="AW88" s="226" t="s">
        <v>1241</v>
      </c>
      <c r="AX88" s="227">
        <v>2</v>
      </c>
      <c r="AY88" s="226">
        <v>1</v>
      </c>
      <c r="AZ88" s="228">
        <v>0</v>
      </c>
      <c r="BA88" s="233">
        <v>0</v>
      </c>
      <c r="BB88" s="238">
        <v>23.6</v>
      </c>
    </row>
    <row r="89" spans="1:54" ht="18" customHeight="1" x14ac:dyDescent="0.25">
      <c r="A89" s="223">
        <v>37</v>
      </c>
      <c r="B89" s="224" t="s">
        <v>1254</v>
      </c>
      <c r="C89" s="225" t="s">
        <v>1190</v>
      </c>
      <c r="D89" s="225"/>
      <c r="E89" s="225" t="s">
        <v>519</v>
      </c>
      <c r="F89" s="225" t="s">
        <v>452</v>
      </c>
      <c r="G89" s="225" t="s">
        <v>1</v>
      </c>
      <c r="H89" s="224" t="s">
        <v>1</v>
      </c>
      <c r="I89" s="224" t="s">
        <v>519</v>
      </c>
      <c r="J89" s="226" t="s">
        <v>33</v>
      </c>
      <c r="K89" s="225" t="s">
        <v>1</v>
      </c>
      <c r="L89" s="230" t="s">
        <v>22</v>
      </c>
      <c r="M89" s="227" t="s">
        <v>17</v>
      </c>
      <c r="N89" s="230" t="s">
        <v>22</v>
      </c>
      <c r="O89" s="231" t="s">
        <v>20</v>
      </c>
      <c r="P89" s="225" t="s">
        <v>1</v>
      </c>
      <c r="Q89" s="225" t="s">
        <v>1</v>
      </c>
      <c r="R89" s="225" t="s">
        <v>1</v>
      </c>
      <c r="S89" s="225" t="s">
        <v>1</v>
      </c>
      <c r="T89" s="225" t="s">
        <v>1</v>
      </c>
      <c r="U89" s="225" t="s">
        <v>1</v>
      </c>
      <c r="V89" s="225" t="s">
        <v>1</v>
      </c>
      <c r="W89" s="225" t="s">
        <v>1</v>
      </c>
      <c r="X89" s="225" t="s">
        <v>1</v>
      </c>
      <c r="Y89" s="225" t="s">
        <v>1</v>
      </c>
      <c r="Z89" s="225" t="s">
        <v>1</v>
      </c>
      <c r="AA89" s="225" t="s">
        <v>1</v>
      </c>
      <c r="AB89" s="225" t="s">
        <v>1</v>
      </c>
      <c r="AC89" s="225" t="s">
        <v>1</v>
      </c>
      <c r="AD89" s="225" t="s">
        <v>1</v>
      </c>
      <c r="AE89" s="225" t="s">
        <v>1</v>
      </c>
      <c r="AF89" s="225" t="s">
        <v>1</v>
      </c>
      <c r="AG89" s="225" t="s">
        <v>1</v>
      </c>
      <c r="AH89" s="225" t="s">
        <v>1</v>
      </c>
      <c r="AI89" s="225" t="s">
        <v>1</v>
      </c>
      <c r="AJ89" s="225" t="s">
        <v>1</v>
      </c>
      <c r="AK89" s="225" t="s">
        <v>1</v>
      </c>
      <c r="AL89" s="225" t="s">
        <v>1</v>
      </c>
      <c r="AM89" s="225" t="s">
        <v>1</v>
      </c>
      <c r="AN89" s="225" t="s">
        <v>1</v>
      </c>
      <c r="AO89" s="225" t="s">
        <v>1</v>
      </c>
      <c r="AP89" s="225" t="s">
        <v>1</v>
      </c>
      <c r="AQ89" s="225" t="s">
        <v>1</v>
      </c>
      <c r="AR89" s="230" t="s">
        <v>22</v>
      </c>
      <c r="AS89" s="225" t="s">
        <v>1</v>
      </c>
      <c r="AT89" s="225" t="s">
        <v>1</v>
      </c>
      <c r="AU89" s="225" t="s">
        <v>1</v>
      </c>
      <c r="AV89" s="232" t="s">
        <v>23</v>
      </c>
      <c r="AW89" s="226" t="s">
        <v>1241</v>
      </c>
      <c r="AX89" s="226">
        <v>1</v>
      </c>
      <c r="AY89" s="226">
        <v>1</v>
      </c>
      <c r="AZ89" s="228">
        <v>0</v>
      </c>
      <c r="BA89" s="236">
        <v>168.3</v>
      </c>
      <c r="BB89" s="229">
        <v>0</v>
      </c>
    </row>
    <row r="90" spans="1:54" ht="18.75" customHeight="1" x14ac:dyDescent="0.25">
      <c r="A90" s="223">
        <v>231</v>
      </c>
      <c r="B90" s="224" t="s">
        <v>754</v>
      </c>
      <c r="C90" s="225" t="s">
        <v>1190</v>
      </c>
      <c r="D90" s="225"/>
      <c r="E90" s="225" t="s">
        <v>519</v>
      </c>
      <c r="F90" s="225" t="s">
        <v>456</v>
      </c>
      <c r="G90" s="225" t="s">
        <v>1</v>
      </c>
      <c r="H90" s="224" t="s">
        <v>1</v>
      </c>
      <c r="I90" s="224" t="s">
        <v>519</v>
      </c>
      <c r="J90" s="226" t="s">
        <v>33</v>
      </c>
      <c r="K90" s="225" t="s">
        <v>1</v>
      </c>
      <c r="L90" s="225" t="s">
        <v>1</v>
      </c>
      <c r="M90" s="226" t="s">
        <v>33</v>
      </c>
      <c r="N90" s="225" t="s">
        <v>1</v>
      </c>
      <c r="O90" s="225" t="s">
        <v>1</v>
      </c>
      <c r="P90" s="225" t="s">
        <v>1</v>
      </c>
      <c r="Q90" s="225" t="s">
        <v>1</v>
      </c>
      <c r="R90" s="225" t="s">
        <v>1</v>
      </c>
      <c r="S90" s="225" t="s">
        <v>1</v>
      </c>
      <c r="T90" s="225" t="s">
        <v>1</v>
      </c>
      <c r="U90" s="225" t="s">
        <v>1</v>
      </c>
      <c r="V90" s="225" t="s">
        <v>1</v>
      </c>
      <c r="W90" s="225" t="s">
        <v>1</v>
      </c>
      <c r="X90" s="225" t="s">
        <v>1</v>
      </c>
      <c r="Y90" s="225" t="s">
        <v>1</v>
      </c>
      <c r="Z90" s="230" t="s">
        <v>22</v>
      </c>
      <c r="AA90" s="225" t="s">
        <v>1</v>
      </c>
      <c r="AB90" s="225" t="s">
        <v>1</v>
      </c>
      <c r="AC90" s="225" t="s">
        <v>1</v>
      </c>
      <c r="AD90" s="225" t="s">
        <v>1</v>
      </c>
      <c r="AE90" s="225" t="s">
        <v>1</v>
      </c>
      <c r="AF90" s="225" t="s">
        <v>1</v>
      </c>
      <c r="AG90" s="225" t="s">
        <v>1</v>
      </c>
      <c r="AH90" s="225" t="s">
        <v>1</v>
      </c>
      <c r="AI90" s="225" t="s">
        <v>1</v>
      </c>
      <c r="AJ90" s="225" t="s">
        <v>1</v>
      </c>
      <c r="AK90" s="225" t="s">
        <v>1</v>
      </c>
      <c r="AL90" s="225" t="s">
        <v>1</v>
      </c>
      <c r="AM90" s="225" t="s">
        <v>1</v>
      </c>
      <c r="AN90" s="225" t="s">
        <v>1</v>
      </c>
      <c r="AO90" s="225" t="s">
        <v>1</v>
      </c>
      <c r="AP90" s="225" t="s">
        <v>1</v>
      </c>
      <c r="AQ90" s="225" t="s">
        <v>1</v>
      </c>
      <c r="AR90" s="225" t="s">
        <v>1</v>
      </c>
      <c r="AS90" s="225" t="s">
        <v>1</v>
      </c>
      <c r="AT90" s="225" t="s">
        <v>1</v>
      </c>
      <c r="AU90" s="232" t="s">
        <v>23</v>
      </c>
      <c r="AV90" s="231" t="s">
        <v>20</v>
      </c>
      <c r="AW90" s="226" t="s">
        <v>1241</v>
      </c>
      <c r="AX90" s="227">
        <v>2</v>
      </c>
      <c r="AY90" s="226">
        <v>1</v>
      </c>
      <c r="AZ90" s="228">
        <v>0</v>
      </c>
      <c r="BA90" s="236">
        <v>1.1000000000000001</v>
      </c>
      <c r="BB90" s="229">
        <v>0</v>
      </c>
    </row>
    <row r="91" spans="1:54" ht="18.75" customHeight="1" x14ac:dyDescent="0.25">
      <c r="A91" s="223">
        <v>105</v>
      </c>
      <c r="B91" s="224" t="s">
        <v>534</v>
      </c>
      <c r="C91" s="225" t="s">
        <v>1190</v>
      </c>
      <c r="D91" s="225"/>
      <c r="E91" s="225" t="s">
        <v>519</v>
      </c>
      <c r="F91" s="225" t="s">
        <v>534</v>
      </c>
      <c r="G91" s="225" t="s">
        <v>1</v>
      </c>
      <c r="H91" s="224" t="s">
        <v>1</v>
      </c>
      <c r="I91" s="224" t="s">
        <v>519</v>
      </c>
      <c r="J91" s="226" t="s">
        <v>33</v>
      </c>
      <c r="K91" s="225" t="s">
        <v>1</v>
      </c>
      <c r="L91" s="225" t="s">
        <v>1</v>
      </c>
      <c r="M91" s="226" t="s">
        <v>33</v>
      </c>
      <c r="N91" s="230" t="s">
        <v>22</v>
      </c>
      <c r="O91" s="225" t="s">
        <v>1</v>
      </c>
      <c r="P91" s="225" t="s">
        <v>1</v>
      </c>
      <c r="Q91" s="225" t="s">
        <v>1</v>
      </c>
      <c r="R91" s="225" t="s">
        <v>1</v>
      </c>
      <c r="S91" s="225" t="s">
        <v>1</v>
      </c>
      <c r="T91" s="225" t="s">
        <v>1</v>
      </c>
      <c r="U91" s="225" t="s">
        <v>1</v>
      </c>
      <c r="V91" s="225" t="s">
        <v>1</v>
      </c>
      <c r="W91" s="225" t="s">
        <v>1</v>
      </c>
      <c r="X91" s="225" t="s">
        <v>1</v>
      </c>
      <c r="Y91" s="225" t="s">
        <v>1</v>
      </c>
      <c r="Z91" s="225" t="s">
        <v>1</v>
      </c>
      <c r="AA91" s="225" t="s">
        <v>1</v>
      </c>
      <c r="AB91" s="225" t="s">
        <v>1</v>
      </c>
      <c r="AC91" s="225" t="s">
        <v>1</v>
      </c>
      <c r="AD91" s="225" t="s">
        <v>1</v>
      </c>
      <c r="AE91" s="225" t="s">
        <v>1</v>
      </c>
      <c r="AF91" s="225" t="s">
        <v>1</v>
      </c>
      <c r="AG91" s="225" t="s">
        <v>1</v>
      </c>
      <c r="AH91" s="225" t="s">
        <v>1</v>
      </c>
      <c r="AI91" s="225" t="s">
        <v>1</v>
      </c>
      <c r="AJ91" s="225" t="s">
        <v>1</v>
      </c>
      <c r="AK91" s="225" t="s">
        <v>1</v>
      </c>
      <c r="AL91" s="225" t="s">
        <v>1</v>
      </c>
      <c r="AM91" s="225" t="s">
        <v>1</v>
      </c>
      <c r="AN91" s="225" t="s">
        <v>1</v>
      </c>
      <c r="AO91" s="225" t="s">
        <v>1</v>
      </c>
      <c r="AP91" s="225" t="s">
        <v>1</v>
      </c>
      <c r="AQ91" s="225" t="s">
        <v>1</v>
      </c>
      <c r="AR91" s="225" t="s">
        <v>1</v>
      </c>
      <c r="AS91" s="225" t="s">
        <v>1</v>
      </c>
      <c r="AT91" s="225" t="s">
        <v>1</v>
      </c>
      <c r="AU91" s="232" t="s">
        <v>23</v>
      </c>
      <c r="AV91" s="225" t="s">
        <v>1</v>
      </c>
      <c r="AW91" s="226" t="s">
        <v>1241</v>
      </c>
      <c r="AX91" s="226">
        <v>1</v>
      </c>
      <c r="AY91" s="226">
        <v>1</v>
      </c>
      <c r="AZ91" s="228">
        <v>0</v>
      </c>
      <c r="BA91" s="236">
        <v>0.08</v>
      </c>
      <c r="BB91" s="229">
        <v>0</v>
      </c>
    </row>
    <row r="92" spans="1:54" ht="14.25" customHeight="1" x14ac:dyDescent="0.25">
      <c r="A92" s="223">
        <v>113</v>
      </c>
      <c r="B92" s="224" t="s">
        <v>28</v>
      </c>
      <c r="C92" s="225" t="s">
        <v>1190</v>
      </c>
      <c r="D92" s="225"/>
      <c r="E92" s="225" t="s">
        <v>519</v>
      </c>
      <c r="F92" s="225" t="s">
        <v>28</v>
      </c>
      <c r="G92" s="225" t="s">
        <v>1</v>
      </c>
      <c r="H92" s="224" t="s">
        <v>1</v>
      </c>
      <c r="I92" s="224" t="s">
        <v>519</v>
      </c>
      <c r="J92" s="226" t="s">
        <v>33</v>
      </c>
      <c r="K92" s="225" t="s">
        <v>1</v>
      </c>
      <c r="L92" s="225" t="s">
        <v>1</v>
      </c>
      <c r="M92" s="226" t="s">
        <v>33</v>
      </c>
      <c r="N92" s="225" t="s">
        <v>1</v>
      </c>
      <c r="O92" s="230" t="s">
        <v>22</v>
      </c>
      <c r="P92" s="225" t="s">
        <v>1</v>
      </c>
      <c r="Q92" s="225" t="s">
        <v>1</v>
      </c>
      <c r="R92" s="225" t="s">
        <v>1</v>
      </c>
      <c r="S92" s="225" t="s">
        <v>1</v>
      </c>
      <c r="T92" s="225" t="s">
        <v>1</v>
      </c>
      <c r="U92" s="225" t="s">
        <v>1</v>
      </c>
      <c r="V92" s="225" t="s">
        <v>1</v>
      </c>
      <c r="W92" s="225" t="s">
        <v>1</v>
      </c>
      <c r="X92" s="225" t="s">
        <v>1</v>
      </c>
      <c r="Y92" s="225" t="s">
        <v>1</v>
      </c>
      <c r="Z92" s="230" t="s">
        <v>22</v>
      </c>
      <c r="AA92" s="225" t="s">
        <v>1</v>
      </c>
      <c r="AB92" s="225" t="s">
        <v>1</v>
      </c>
      <c r="AC92" s="225" t="s">
        <v>1</v>
      </c>
      <c r="AD92" s="225" t="s">
        <v>1</v>
      </c>
      <c r="AE92" s="225" t="s">
        <v>1</v>
      </c>
      <c r="AF92" s="225" t="s">
        <v>1</v>
      </c>
      <c r="AG92" s="225" t="s">
        <v>1</v>
      </c>
      <c r="AH92" s="225" t="s">
        <v>1</v>
      </c>
      <c r="AI92" s="225" t="s">
        <v>1</v>
      </c>
      <c r="AJ92" s="225" t="s">
        <v>1</v>
      </c>
      <c r="AK92" s="225" t="s">
        <v>1</v>
      </c>
      <c r="AL92" s="225" t="s">
        <v>1</v>
      </c>
      <c r="AM92" s="225" t="s">
        <v>1</v>
      </c>
      <c r="AN92" s="225" t="s">
        <v>1</v>
      </c>
      <c r="AO92" s="225" t="s">
        <v>1</v>
      </c>
      <c r="AP92" s="225" t="s">
        <v>1</v>
      </c>
      <c r="AQ92" s="225" t="s">
        <v>1</v>
      </c>
      <c r="AR92" s="225" t="s">
        <v>1</v>
      </c>
      <c r="AS92" s="225" t="s">
        <v>1</v>
      </c>
      <c r="AT92" s="225" t="s">
        <v>1</v>
      </c>
      <c r="AU92" s="225" t="s">
        <v>1</v>
      </c>
      <c r="AV92" s="232" t="s">
        <v>23</v>
      </c>
      <c r="AW92" s="226" t="s">
        <v>1241</v>
      </c>
      <c r="AX92" s="226">
        <v>1</v>
      </c>
      <c r="AY92" s="227">
        <v>2</v>
      </c>
      <c r="AZ92" s="228">
        <v>0</v>
      </c>
      <c r="BA92" s="233">
        <v>69.7</v>
      </c>
      <c r="BB92" s="234">
        <v>4.0000000000000001E-3</v>
      </c>
    </row>
    <row r="93" spans="1:54" ht="14.25" customHeight="1" x14ac:dyDescent="0.25">
      <c r="A93" s="223">
        <v>1204</v>
      </c>
      <c r="B93" s="224" t="s">
        <v>1266</v>
      </c>
      <c r="C93" s="225" t="s">
        <v>1190</v>
      </c>
      <c r="D93" s="225"/>
      <c r="E93" s="225" t="s">
        <v>519</v>
      </c>
      <c r="F93" s="225" t="s">
        <v>485</v>
      </c>
      <c r="G93" s="225" t="s">
        <v>1</v>
      </c>
      <c r="H93" s="224" t="s">
        <v>1</v>
      </c>
      <c r="I93" s="224" t="s">
        <v>519</v>
      </c>
      <c r="J93" s="226" t="s">
        <v>33</v>
      </c>
      <c r="K93" s="225" t="s">
        <v>1</v>
      </c>
      <c r="L93" s="225" t="s">
        <v>1</v>
      </c>
      <c r="M93" s="226" t="s">
        <v>33</v>
      </c>
      <c r="N93" s="225" t="s">
        <v>1</v>
      </c>
      <c r="O93" s="225" t="s">
        <v>1</v>
      </c>
      <c r="P93" s="225" t="s">
        <v>1</v>
      </c>
      <c r="Q93" s="225" t="s">
        <v>1</v>
      </c>
      <c r="R93" s="225" t="s">
        <v>1</v>
      </c>
      <c r="S93" s="225" t="s">
        <v>1</v>
      </c>
      <c r="T93" s="225" t="s">
        <v>1</v>
      </c>
      <c r="U93" s="225" t="s">
        <v>1</v>
      </c>
      <c r="V93" s="225" t="s">
        <v>1</v>
      </c>
      <c r="W93" s="225" t="s">
        <v>1</v>
      </c>
      <c r="X93" s="225" t="s">
        <v>1</v>
      </c>
      <c r="Y93" s="225" t="s">
        <v>1</v>
      </c>
      <c r="Z93" s="225" t="s">
        <v>1</v>
      </c>
      <c r="AA93" s="225" t="s">
        <v>1</v>
      </c>
      <c r="AB93" s="225" t="s">
        <v>1</v>
      </c>
      <c r="AC93" s="225" t="s">
        <v>1</v>
      </c>
      <c r="AD93" s="225" t="s">
        <v>1</v>
      </c>
      <c r="AE93" s="225" t="s">
        <v>1</v>
      </c>
      <c r="AF93" s="225" t="s">
        <v>1</v>
      </c>
      <c r="AG93" s="225" t="s">
        <v>1</v>
      </c>
      <c r="AH93" s="225" t="s">
        <v>1</v>
      </c>
      <c r="AI93" s="225" t="s">
        <v>1</v>
      </c>
      <c r="AJ93" s="225" t="s">
        <v>1</v>
      </c>
      <c r="AK93" s="225" t="s">
        <v>1</v>
      </c>
      <c r="AL93" s="225" t="s">
        <v>1</v>
      </c>
      <c r="AM93" s="225" t="s">
        <v>1</v>
      </c>
      <c r="AN93" s="225" t="s">
        <v>1</v>
      </c>
      <c r="AO93" s="225" t="s">
        <v>1</v>
      </c>
      <c r="AP93" s="225" t="s">
        <v>1</v>
      </c>
      <c r="AQ93" s="225" t="s">
        <v>1</v>
      </c>
      <c r="AR93" s="225" t="s">
        <v>1</v>
      </c>
      <c r="AS93" s="225" t="s">
        <v>1</v>
      </c>
      <c r="AT93" s="225" t="s">
        <v>1</v>
      </c>
      <c r="AU93" s="225" t="s">
        <v>1</v>
      </c>
      <c r="AV93" s="231" t="s">
        <v>20</v>
      </c>
      <c r="AW93" s="226" t="s">
        <v>1241</v>
      </c>
      <c r="AX93" s="227">
        <v>2</v>
      </c>
      <c r="AY93" s="227">
        <v>2</v>
      </c>
      <c r="AZ93" s="228">
        <v>0</v>
      </c>
      <c r="BA93" s="233">
        <v>0.42</v>
      </c>
      <c r="BB93" s="229">
        <v>0</v>
      </c>
    </row>
    <row r="94" spans="1:54" ht="14.25" customHeight="1" x14ac:dyDescent="0.25">
      <c r="A94" s="223">
        <v>177</v>
      </c>
      <c r="B94" s="224" t="s">
        <v>151</v>
      </c>
      <c r="C94" s="225" t="s">
        <v>1190</v>
      </c>
      <c r="D94" s="225"/>
      <c r="E94" s="225" t="s">
        <v>519</v>
      </c>
      <c r="F94" s="225" t="s">
        <v>151</v>
      </c>
      <c r="G94" s="225" t="s">
        <v>1</v>
      </c>
      <c r="H94" s="224" t="s">
        <v>1</v>
      </c>
      <c r="I94" s="224" t="s">
        <v>519</v>
      </c>
      <c r="J94" s="227" t="s">
        <v>17</v>
      </c>
      <c r="K94" s="232" t="s">
        <v>23</v>
      </c>
      <c r="L94" s="232" t="s">
        <v>23</v>
      </c>
      <c r="M94" s="227" t="s">
        <v>17</v>
      </c>
      <c r="N94" s="232" t="s">
        <v>23</v>
      </c>
      <c r="O94" s="232" t="s">
        <v>23</v>
      </c>
      <c r="P94" s="225" t="s">
        <v>1</v>
      </c>
      <c r="Q94" s="225" t="s">
        <v>1</v>
      </c>
      <c r="R94" s="225" t="s">
        <v>1</v>
      </c>
      <c r="S94" s="225" t="s">
        <v>1</v>
      </c>
      <c r="T94" s="225" t="s">
        <v>1</v>
      </c>
      <c r="U94" s="225" t="s">
        <v>1</v>
      </c>
      <c r="V94" s="225" t="s">
        <v>1</v>
      </c>
      <c r="W94" s="225" t="s">
        <v>1</v>
      </c>
      <c r="X94" s="225" t="s">
        <v>1</v>
      </c>
      <c r="Y94" s="225" t="s">
        <v>1</v>
      </c>
      <c r="Z94" s="225" t="s">
        <v>1</v>
      </c>
      <c r="AA94" s="232" t="s">
        <v>23</v>
      </c>
      <c r="AB94" s="225" t="s">
        <v>1</v>
      </c>
      <c r="AC94" s="225" t="s">
        <v>1</v>
      </c>
      <c r="AD94" s="225" t="s">
        <v>1</v>
      </c>
      <c r="AE94" s="232" t="s">
        <v>23</v>
      </c>
      <c r="AF94" s="232" t="s">
        <v>23</v>
      </c>
      <c r="AG94" s="225" t="s">
        <v>1</v>
      </c>
      <c r="AH94" s="232" t="s">
        <v>23</v>
      </c>
      <c r="AI94" s="225" t="s">
        <v>1</v>
      </c>
      <c r="AJ94" s="225" t="s">
        <v>1</v>
      </c>
      <c r="AK94" s="232" t="s">
        <v>23</v>
      </c>
      <c r="AL94" s="232" t="s">
        <v>23</v>
      </c>
      <c r="AM94" s="225" t="s">
        <v>1</v>
      </c>
      <c r="AN94" s="225" t="s">
        <v>1</v>
      </c>
      <c r="AO94" s="232" t="s">
        <v>23</v>
      </c>
      <c r="AP94" s="232" t="s">
        <v>23</v>
      </c>
      <c r="AQ94" s="225" t="s">
        <v>1</v>
      </c>
      <c r="AR94" s="232" t="s">
        <v>23</v>
      </c>
      <c r="AS94" s="225" t="s">
        <v>1</v>
      </c>
      <c r="AT94" s="225" t="s">
        <v>1</v>
      </c>
      <c r="AU94" s="232" t="s">
        <v>23</v>
      </c>
      <c r="AV94" s="232" t="s">
        <v>23</v>
      </c>
      <c r="AW94" s="231" t="s">
        <v>1240</v>
      </c>
      <c r="AX94" s="239">
        <v>3</v>
      </c>
      <c r="AY94" s="239">
        <v>3</v>
      </c>
      <c r="AZ94" s="228">
        <v>0</v>
      </c>
      <c r="BA94" s="236">
        <v>2666.9</v>
      </c>
      <c r="BB94" s="238">
        <v>17.100000000000001</v>
      </c>
    </row>
    <row r="95" spans="1:54" ht="14.25" customHeight="1" x14ac:dyDescent="0.25">
      <c r="A95" s="223">
        <v>188</v>
      </c>
      <c r="B95" s="224" t="s">
        <v>156</v>
      </c>
      <c r="C95" s="225" t="s">
        <v>1190</v>
      </c>
      <c r="D95" s="225"/>
      <c r="E95" s="225" t="s">
        <v>519</v>
      </c>
      <c r="F95" s="225" t="s">
        <v>156</v>
      </c>
      <c r="G95" s="225" t="s">
        <v>1</v>
      </c>
      <c r="H95" s="224" t="s">
        <v>1</v>
      </c>
      <c r="I95" s="224" t="s">
        <v>519</v>
      </c>
      <c r="J95" s="227" t="s">
        <v>17</v>
      </c>
      <c r="K95" s="231" t="s">
        <v>20</v>
      </c>
      <c r="L95" s="232" t="s">
        <v>23</v>
      </c>
      <c r="M95" s="227" t="s">
        <v>17</v>
      </c>
      <c r="N95" s="230" t="s">
        <v>22</v>
      </c>
      <c r="O95" s="232" t="s">
        <v>23</v>
      </c>
      <c r="P95" s="225" t="s">
        <v>1</v>
      </c>
      <c r="Q95" s="225" t="s">
        <v>1</v>
      </c>
      <c r="R95" s="225" t="s">
        <v>1</v>
      </c>
      <c r="S95" s="225" t="s">
        <v>1</v>
      </c>
      <c r="T95" s="225" t="s">
        <v>1</v>
      </c>
      <c r="U95" s="225" t="s">
        <v>1</v>
      </c>
      <c r="V95" s="225" t="s">
        <v>1</v>
      </c>
      <c r="W95" s="225" t="s">
        <v>1</v>
      </c>
      <c r="X95" s="225" t="s">
        <v>1</v>
      </c>
      <c r="Y95" s="225" t="s">
        <v>1</v>
      </c>
      <c r="Z95" s="225" t="s">
        <v>1</v>
      </c>
      <c r="AA95" s="231" t="s">
        <v>20</v>
      </c>
      <c r="AB95" s="225" t="s">
        <v>1</v>
      </c>
      <c r="AC95" s="225" t="s">
        <v>1</v>
      </c>
      <c r="AD95" s="225" t="s">
        <v>1</v>
      </c>
      <c r="AE95" s="232" t="s">
        <v>23</v>
      </c>
      <c r="AF95" s="232" t="s">
        <v>23</v>
      </c>
      <c r="AG95" s="225" t="s">
        <v>1</v>
      </c>
      <c r="AH95" s="225" t="s">
        <v>1</v>
      </c>
      <c r="AI95" s="225" t="s">
        <v>1</v>
      </c>
      <c r="AJ95" s="225" t="s">
        <v>1</v>
      </c>
      <c r="AK95" s="225" t="s">
        <v>1</v>
      </c>
      <c r="AL95" s="232" t="s">
        <v>23</v>
      </c>
      <c r="AM95" s="225" t="s">
        <v>1</v>
      </c>
      <c r="AN95" s="225" t="s">
        <v>1</v>
      </c>
      <c r="AO95" s="225" t="s">
        <v>1</v>
      </c>
      <c r="AP95" s="225" t="s">
        <v>1</v>
      </c>
      <c r="AQ95" s="225" t="s">
        <v>1</v>
      </c>
      <c r="AR95" s="232" t="s">
        <v>23</v>
      </c>
      <c r="AS95" s="225" t="s">
        <v>1</v>
      </c>
      <c r="AT95" s="225" t="s">
        <v>1</v>
      </c>
      <c r="AU95" s="232" t="s">
        <v>23</v>
      </c>
      <c r="AV95" s="232" t="s">
        <v>23</v>
      </c>
      <c r="AW95" s="231" t="s">
        <v>1240</v>
      </c>
      <c r="AX95" s="227">
        <v>2</v>
      </c>
      <c r="AY95" s="226">
        <v>1</v>
      </c>
      <c r="AZ95" s="228">
        <v>0</v>
      </c>
      <c r="BA95" s="236">
        <v>3919.3</v>
      </c>
      <c r="BB95" s="238">
        <v>516.79999999999995</v>
      </c>
    </row>
    <row r="96" spans="1:54" ht="14.25" customHeight="1" x14ac:dyDescent="0.25">
      <c r="A96" s="223">
        <v>991</v>
      </c>
      <c r="B96" s="224" t="s">
        <v>167</v>
      </c>
      <c r="C96" s="225" t="s">
        <v>1190</v>
      </c>
      <c r="D96" s="225"/>
      <c r="E96" s="225" t="s">
        <v>519</v>
      </c>
      <c r="F96" s="225" t="s">
        <v>168</v>
      </c>
      <c r="G96" s="225" t="s">
        <v>1</v>
      </c>
      <c r="H96" s="224" t="s">
        <v>1</v>
      </c>
      <c r="I96" s="224" t="s">
        <v>519</v>
      </c>
      <c r="J96" s="227" t="s">
        <v>17</v>
      </c>
      <c r="K96" s="225" t="s">
        <v>1</v>
      </c>
      <c r="L96" s="232" t="s">
        <v>23</v>
      </c>
      <c r="M96" s="227" t="s">
        <v>17</v>
      </c>
      <c r="N96" s="225" t="s">
        <v>1</v>
      </c>
      <c r="O96" s="232" t="s">
        <v>23</v>
      </c>
      <c r="P96" s="225" t="s">
        <v>1</v>
      </c>
      <c r="Q96" s="225" t="s">
        <v>1</v>
      </c>
      <c r="R96" s="225" t="s">
        <v>1</v>
      </c>
      <c r="S96" s="225" t="s">
        <v>1</v>
      </c>
      <c r="T96" s="225" t="s">
        <v>1</v>
      </c>
      <c r="U96" s="225" t="s">
        <v>1</v>
      </c>
      <c r="V96" s="225" t="s">
        <v>1</v>
      </c>
      <c r="W96" s="225" t="s">
        <v>1</v>
      </c>
      <c r="X96" s="225" t="s">
        <v>1</v>
      </c>
      <c r="Y96" s="225" t="s">
        <v>1</v>
      </c>
      <c r="Z96" s="225" t="s">
        <v>1</v>
      </c>
      <c r="AA96" s="225" t="s">
        <v>1</v>
      </c>
      <c r="AB96" s="225" t="s">
        <v>1</v>
      </c>
      <c r="AC96" s="225" t="s">
        <v>1</v>
      </c>
      <c r="AD96" s="225" t="s">
        <v>1</v>
      </c>
      <c r="AE96" s="225" t="s">
        <v>1</v>
      </c>
      <c r="AF96" s="232" t="s">
        <v>23</v>
      </c>
      <c r="AG96" s="225" t="s">
        <v>1</v>
      </c>
      <c r="AH96" s="225" t="s">
        <v>1</v>
      </c>
      <c r="AI96" s="225" t="s">
        <v>1</v>
      </c>
      <c r="AJ96" s="225" t="s">
        <v>1</v>
      </c>
      <c r="AK96" s="225" t="s">
        <v>1</v>
      </c>
      <c r="AL96" s="225" t="s">
        <v>1</v>
      </c>
      <c r="AM96" s="225" t="s">
        <v>1</v>
      </c>
      <c r="AN96" s="225" t="s">
        <v>1</v>
      </c>
      <c r="AO96" s="225" t="s">
        <v>1</v>
      </c>
      <c r="AP96" s="225" t="s">
        <v>1</v>
      </c>
      <c r="AQ96" s="225" t="s">
        <v>1</v>
      </c>
      <c r="AR96" s="230" t="s">
        <v>22</v>
      </c>
      <c r="AS96" s="225" t="s">
        <v>1</v>
      </c>
      <c r="AT96" s="225" t="s">
        <v>1</v>
      </c>
      <c r="AU96" s="230" t="s">
        <v>22</v>
      </c>
      <c r="AV96" s="230" t="s">
        <v>22</v>
      </c>
      <c r="AW96" s="226" t="s">
        <v>1241</v>
      </c>
      <c r="AX96" s="226">
        <v>1</v>
      </c>
      <c r="AY96" s="227">
        <v>2</v>
      </c>
      <c r="AZ96" s="228">
        <v>0</v>
      </c>
      <c r="BA96" s="233">
        <v>130.19999999999999</v>
      </c>
      <c r="BB96" s="234">
        <v>11.3</v>
      </c>
    </row>
    <row r="97" spans="1:54" ht="13.5" customHeight="1" x14ac:dyDescent="0.25">
      <c r="A97" s="223">
        <v>990</v>
      </c>
      <c r="B97" s="224" t="s">
        <v>212</v>
      </c>
      <c r="C97" s="225" t="s">
        <v>1190</v>
      </c>
      <c r="D97" s="225"/>
      <c r="E97" s="225" t="s">
        <v>519</v>
      </c>
      <c r="F97" s="225" t="s">
        <v>209</v>
      </c>
      <c r="G97" s="225" t="s">
        <v>1</v>
      </c>
      <c r="H97" s="224" t="s">
        <v>1</v>
      </c>
      <c r="I97" s="224" t="s">
        <v>519</v>
      </c>
      <c r="J97" s="227" t="s">
        <v>17</v>
      </c>
      <c r="K97" s="225" t="s">
        <v>1</v>
      </c>
      <c r="L97" s="232" t="s">
        <v>23</v>
      </c>
      <c r="M97" s="227" t="s">
        <v>17</v>
      </c>
      <c r="N97" s="225" t="s">
        <v>1</v>
      </c>
      <c r="O97" s="232" t="s">
        <v>23</v>
      </c>
      <c r="P97" s="225" t="s">
        <v>1</v>
      </c>
      <c r="Q97" s="225" t="s">
        <v>1</v>
      </c>
      <c r="R97" s="225" t="s">
        <v>1</v>
      </c>
      <c r="S97" s="225" t="s">
        <v>1</v>
      </c>
      <c r="T97" s="225" t="s">
        <v>1</v>
      </c>
      <c r="U97" s="225" t="s">
        <v>1</v>
      </c>
      <c r="V97" s="225" t="s">
        <v>1</v>
      </c>
      <c r="W97" s="225" t="s">
        <v>1</v>
      </c>
      <c r="X97" s="225" t="s">
        <v>1</v>
      </c>
      <c r="Y97" s="225" t="s">
        <v>1</v>
      </c>
      <c r="Z97" s="225" t="s">
        <v>1</v>
      </c>
      <c r="AA97" s="225" t="s">
        <v>1</v>
      </c>
      <c r="AB97" s="225" t="s">
        <v>1</v>
      </c>
      <c r="AC97" s="225" t="s">
        <v>1</v>
      </c>
      <c r="AD97" s="225" t="s">
        <v>1</v>
      </c>
      <c r="AE97" s="232" t="s">
        <v>23</v>
      </c>
      <c r="AF97" s="232" t="s">
        <v>23</v>
      </c>
      <c r="AG97" s="225" t="s">
        <v>1</v>
      </c>
      <c r="AH97" s="225" t="s">
        <v>1</v>
      </c>
      <c r="AI97" s="225" t="s">
        <v>1</v>
      </c>
      <c r="AJ97" s="225" t="s">
        <v>1</v>
      </c>
      <c r="AK97" s="225" t="s">
        <v>1</v>
      </c>
      <c r="AL97" s="225" t="s">
        <v>1</v>
      </c>
      <c r="AM97" s="225" t="s">
        <v>1</v>
      </c>
      <c r="AN97" s="225" t="s">
        <v>1</v>
      </c>
      <c r="AO97" s="225" t="s">
        <v>1</v>
      </c>
      <c r="AP97" s="230" t="s">
        <v>22</v>
      </c>
      <c r="AQ97" s="225" t="s">
        <v>1</v>
      </c>
      <c r="AR97" s="225" t="s">
        <v>1</v>
      </c>
      <c r="AS97" s="225" t="s">
        <v>1</v>
      </c>
      <c r="AT97" s="225" t="s">
        <v>1</v>
      </c>
      <c r="AU97" s="225" t="s">
        <v>1</v>
      </c>
      <c r="AV97" s="231" t="s">
        <v>20</v>
      </c>
      <c r="AW97" s="226" t="s">
        <v>1241</v>
      </c>
      <c r="AX97" s="226">
        <v>1</v>
      </c>
      <c r="AY97" s="227">
        <v>2</v>
      </c>
      <c r="AZ97" s="228">
        <v>0</v>
      </c>
      <c r="BA97" s="233">
        <v>918</v>
      </c>
      <c r="BB97" s="238">
        <v>3.4</v>
      </c>
    </row>
    <row r="98" spans="1:54" ht="14.25" customHeight="1" x14ac:dyDescent="0.25">
      <c r="A98" s="223">
        <v>459</v>
      </c>
      <c r="B98" s="224" t="s">
        <v>463</v>
      </c>
      <c r="C98" s="225" t="s">
        <v>1190</v>
      </c>
      <c r="D98" s="225"/>
      <c r="E98" s="225" t="s">
        <v>519</v>
      </c>
      <c r="F98" s="225" t="s">
        <v>463</v>
      </c>
      <c r="G98" s="225" t="s">
        <v>1</v>
      </c>
      <c r="H98" s="224" t="s">
        <v>1</v>
      </c>
      <c r="I98" s="224" t="s">
        <v>519</v>
      </c>
      <c r="J98" s="227" t="s">
        <v>17</v>
      </c>
      <c r="K98" s="230" t="s">
        <v>22</v>
      </c>
      <c r="L98" s="232" t="s">
        <v>23</v>
      </c>
      <c r="M98" s="227" t="s">
        <v>17</v>
      </c>
      <c r="N98" s="231" t="s">
        <v>20</v>
      </c>
      <c r="O98" s="232" t="s">
        <v>23</v>
      </c>
      <c r="P98" s="225" t="s">
        <v>1</v>
      </c>
      <c r="Q98" s="225" t="s">
        <v>1</v>
      </c>
      <c r="R98" s="225" t="s">
        <v>1</v>
      </c>
      <c r="S98" s="225" t="s">
        <v>1</v>
      </c>
      <c r="T98" s="225" t="s">
        <v>1</v>
      </c>
      <c r="U98" s="225" t="s">
        <v>1</v>
      </c>
      <c r="V98" s="225" t="s">
        <v>1</v>
      </c>
      <c r="W98" s="225" t="s">
        <v>1</v>
      </c>
      <c r="X98" s="225" t="s">
        <v>1</v>
      </c>
      <c r="Y98" s="225" t="s">
        <v>1</v>
      </c>
      <c r="Z98" s="225" t="s">
        <v>1</v>
      </c>
      <c r="AA98" s="230" t="s">
        <v>22</v>
      </c>
      <c r="AB98" s="225" t="s">
        <v>1</v>
      </c>
      <c r="AC98" s="225" t="s">
        <v>1</v>
      </c>
      <c r="AD98" s="225" t="s">
        <v>1</v>
      </c>
      <c r="AE98" s="225" t="s">
        <v>1</v>
      </c>
      <c r="AF98" s="232" t="s">
        <v>23</v>
      </c>
      <c r="AG98" s="225" t="s">
        <v>1</v>
      </c>
      <c r="AH98" s="225" t="s">
        <v>1</v>
      </c>
      <c r="AI98" s="225" t="s">
        <v>1</v>
      </c>
      <c r="AJ98" s="225" t="s">
        <v>1</v>
      </c>
      <c r="AK98" s="225" t="s">
        <v>1</v>
      </c>
      <c r="AL98" s="231" t="s">
        <v>20</v>
      </c>
      <c r="AM98" s="225" t="s">
        <v>1</v>
      </c>
      <c r="AN98" s="225" t="s">
        <v>1</v>
      </c>
      <c r="AO98" s="225" t="s">
        <v>1</v>
      </c>
      <c r="AP98" s="225" t="s">
        <v>1</v>
      </c>
      <c r="AQ98" s="225" t="s">
        <v>1</v>
      </c>
      <c r="AR98" s="232" t="s">
        <v>23</v>
      </c>
      <c r="AS98" s="225" t="s">
        <v>1</v>
      </c>
      <c r="AT98" s="225" t="s">
        <v>1</v>
      </c>
      <c r="AU98" s="232" t="s">
        <v>23</v>
      </c>
      <c r="AV98" s="232" t="s">
        <v>23</v>
      </c>
      <c r="AW98" s="226" t="s">
        <v>1241</v>
      </c>
      <c r="AX98" s="226">
        <v>1</v>
      </c>
      <c r="AY98" s="227">
        <v>2</v>
      </c>
      <c r="AZ98" s="228">
        <v>0</v>
      </c>
      <c r="BA98" s="233">
        <v>6.3</v>
      </c>
      <c r="BB98" s="229">
        <v>0</v>
      </c>
    </row>
    <row r="99" spans="1:54" ht="18.75" customHeight="1" x14ac:dyDescent="0.25">
      <c r="A99" s="223">
        <v>480</v>
      </c>
      <c r="B99" s="224" t="s">
        <v>1267</v>
      </c>
      <c r="C99" s="225" t="s">
        <v>1190</v>
      </c>
      <c r="D99" s="225"/>
      <c r="E99" s="225" t="s">
        <v>519</v>
      </c>
      <c r="F99" s="225" t="s">
        <v>465</v>
      </c>
      <c r="G99" s="225" t="s">
        <v>1</v>
      </c>
      <c r="H99" s="224" t="s">
        <v>1</v>
      </c>
      <c r="I99" s="224" t="s">
        <v>519</v>
      </c>
      <c r="J99" s="227" t="s">
        <v>17</v>
      </c>
      <c r="K99" s="232" t="s">
        <v>23</v>
      </c>
      <c r="L99" s="232" t="s">
        <v>23</v>
      </c>
      <c r="M99" s="227" t="s">
        <v>17</v>
      </c>
      <c r="N99" s="232" t="s">
        <v>23</v>
      </c>
      <c r="O99" s="232" t="s">
        <v>23</v>
      </c>
      <c r="P99" s="225" t="s">
        <v>1</v>
      </c>
      <c r="Q99" s="225" t="s">
        <v>1</v>
      </c>
      <c r="R99" s="225" t="s">
        <v>1</v>
      </c>
      <c r="S99" s="225" t="s">
        <v>1</v>
      </c>
      <c r="T99" s="225" t="s">
        <v>1</v>
      </c>
      <c r="U99" s="225" t="s">
        <v>1</v>
      </c>
      <c r="V99" s="225" t="s">
        <v>1</v>
      </c>
      <c r="W99" s="225" t="s">
        <v>1</v>
      </c>
      <c r="X99" s="225" t="s">
        <v>1</v>
      </c>
      <c r="Y99" s="225" t="s">
        <v>1</v>
      </c>
      <c r="Z99" s="225" t="s">
        <v>1</v>
      </c>
      <c r="AA99" s="232" t="s">
        <v>23</v>
      </c>
      <c r="AB99" s="225" t="s">
        <v>1</v>
      </c>
      <c r="AC99" s="225" t="s">
        <v>1</v>
      </c>
      <c r="AD99" s="225" t="s">
        <v>1</v>
      </c>
      <c r="AE99" s="231" t="s">
        <v>20</v>
      </c>
      <c r="AF99" s="232" t="s">
        <v>23</v>
      </c>
      <c r="AG99" s="225" t="s">
        <v>1</v>
      </c>
      <c r="AH99" s="225" t="s">
        <v>1</v>
      </c>
      <c r="AI99" s="225" t="s">
        <v>1</v>
      </c>
      <c r="AJ99" s="225" t="s">
        <v>1</v>
      </c>
      <c r="AK99" s="225" t="s">
        <v>1</v>
      </c>
      <c r="AL99" s="230" t="s">
        <v>22</v>
      </c>
      <c r="AM99" s="225" t="s">
        <v>1</v>
      </c>
      <c r="AN99" s="225" t="s">
        <v>1</v>
      </c>
      <c r="AO99" s="225" t="s">
        <v>1</v>
      </c>
      <c r="AP99" s="225" t="s">
        <v>1</v>
      </c>
      <c r="AQ99" s="225" t="s">
        <v>1</v>
      </c>
      <c r="AR99" s="232" t="s">
        <v>23</v>
      </c>
      <c r="AS99" s="225" t="s">
        <v>1</v>
      </c>
      <c r="AT99" s="225" t="s">
        <v>1</v>
      </c>
      <c r="AU99" s="232" t="s">
        <v>23</v>
      </c>
      <c r="AV99" s="232" t="s">
        <v>23</v>
      </c>
      <c r="AW99" s="226" t="s">
        <v>1241</v>
      </c>
      <c r="AX99" s="227">
        <v>2</v>
      </c>
      <c r="AY99" s="226">
        <v>1</v>
      </c>
      <c r="AZ99" s="228">
        <v>0</v>
      </c>
      <c r="BA99" s="233">
        <v>7.5</v>
      </c>
      <c r="BB99" s="238">
        <v>0.02</v>
      </c>
    </row>
    <row r="100" spans="1:54" ht="18.75" customHeight="1" x14ac:dyDescent="0.25">
      <c r="A100" s="223">
        <v>311</v>
      </c>
      <c r="B100" s="224" t="s">
        <v>479</v>
      </c>
      <c r="C100" s="225" t="s">
        <v>1190</v>
      </c>
      <c r="D100" s="225"/>
      <c r="E100" s="225" t="s">
        <v>519</v>
      </c>
      <c r="F100" s="225" t="s">
        <v>479</v>
      </c>
      <c r="G100" s="225" t="s">
        <v>1</v>
      </c>
      <c r="H100" s="224" t="s">
        <v>1</v>
      </c>
      <c r="I100" s="224" t="s">
        <v>519</v>
      </c>
      <c r="J100" s="226" t="s">
        <v>33</v>
      </c>
      <c r="K100" s="225" t="s">
        <v>1</v>
      </c>
      <c r="L100" s="225" t="s">
        <v>1</v>
      </c>
      <c r="M100" s="226" t="s">
        <v>33</v>
      </c>
      <c r="N100" s="225" t="s">
        <v>1</v>
      </c>
      <c r="O100" s="225" t="s">
        <v>1</v>
      </c>
      <c r="P100" s="225" t="s">
        <v>1</v>
      </c>
      <c r="Q100" s="225" t="s">
        <v>1</v>
      </c>
      <c r="R100" s="225" t="s">
        <v>1</v>
      </c>
      <c r="S100" s="225" t="s">
        <v>1</v>
      </c>
      <c r="T100" s="225" t="s">
        <v>1</v>
      </c>
      <c r="U100" s="225" t="s">
        <v>1</v>
      </c>
      <c r="V100" s="225" t="s">
        <v>1</v>
      </c>
      <c r="W100" s="225" t="s">
        <v>1</v>
      </c>
      <c r="X100" s="225" t="s">
        <v>1</v>
      </c>
      <c r="Y100" s="225" t="s">
        <v>1</v>
      </c>
      <c r="Z100" s="225" t="s">
        <v>1</v>
      </c>
      <c r="AA100" s="225" t="s">
        <v>1</v>
      </c>
      <c r="AB100" s="225" t="s">
        <v>1</v>
      </c>
      <c r="AC100" s="225" t="s">
        <v>1</v>
      </c>
      <c r="AD100" s="225" t="s">
        <v>1</v>
      </c>
      <c r="AE100" s="225" t="s">
        <v>1</v>
      </c>
      <c r="AF100" s="225" t="s">
        <v>1</v>
      </c>
      <c r="AG100" s="225" t="s">
        <v>1</v>
      </c>
      <c r="AH100" s="225" t="s">
        <v>1</v>
      </c>
      <c r="AI100" s="225" t="s">
        <v>1</v>
      </c>
      <c r="AJ100" s="225" t="s">
        <v>1</v>
      </c>
      <c r="AK100" s="225" t="s">
        <v>1</v>
      </c>
      <c r="AL100" s="225" t="s">
        <v>1</v>
      </c>
      <c r="AM100" s="225" t="s">
        <v>1</v>
      </c>
      <c r="AN100" s="225" t="s">
        <v>1</v>
      </c>
      <c r="AO100" s="225" t="s">
        <v>1</v>
      </c>
      <c r="AP100" s="225" t="s">
        <v>1</v>
      </c>
      <c r="AQ100" s="225" t="s">
        <v>1</v>
      </c>
      <c r="AR100" s="225" t="s">
        <v>1</v>
      </c>
      <c r="AS100" s="225" t="s">
        <v>1</v>
      </c>
      <c r="AT100" s="225" t="s">
        <v>1</v>
      </c>
      <c r="AU100" s="230" t="s">
        <v>22</v>
      </c>
      <c r="AV100" s="230" t="s">
        <v>22</v>
      </c>
      <c r="AW100" s="226" t="s">
        <v>1241</v>
      </c>
      <c r="AX100" s="226">
        <v>1</v>
      </c>
      <c r="AY100" s="226">
        <v>1</v>
      </c>
      <c r="AZ100" s="228">
        <v>0</v>
      </c>
      <c r="BA100" s="233">
        <v>0</v>
      </c>
      <c r="BB100" s="229">
        <v>0</v>
      </c>
    </row>
    <row r="101" spans="1:54" ht="14.25" customHeight="1" x14ac:dyDescent="0.25">
      <c r="A101" s="223">
        <v>351</v>
      </c>
      <c r="B101" s="224" t="s">
        <v>1265</v>
      </c>
      <c r="C101" s="225" t="s">
        <v>1190</v>
      </c>
      <c r="D101" s="225"/>
      <c r="E101" s="225" t="s">
        <v>519</v>
      </c>
      <c r="F101" s="225" t="s">
        <v>482</v>
      </c>
      <c r="G101" s="225" t="s">
        <v>1</v>
      </c>
      <c r="H101" s="224" t="s">
        <v>1</v>
      </c>
      <c r="I101" s="224" t="s">
        <v>519</v>
      </c>
      <c r="J101" s="226" t="s">
        <v>33</v>
      </c>
      <c r="K101" s="225" t="s">
        <v>1</v>
      </c>
      <c r="L101" s="225" t="s">
        <v>1</v>
      </c>
      <c r="M101" s="226" t="s">
        <v>33</v>
      </c>
      <c r="N101" s="225" t="s">
        <v>1</v>
      </c>
      <c r="O101" s="225" t="s">
        <v>1</v>
      </c>
      <c r="P101" s="225" t="s">
        <v>1</v>
      </c>
      <c r="Q101" s="225" t="s">
        <v>1</v>
      </c>
      <c r="R101" s="225" t="s">
        <v>1</v>
      </c>
      <c r="S101" s="225" t="s">
        <v>1</v>
      </c>
      <c r="T101" s="225" t="s">
        <v>1</v>
      </c>
      <c r="U101" s="225" t="s">
        <v>1</v>
      </c>
      <c r="V101" s="225" t="s">
        <v>1</v>
      </c>
      <c r="W101" s="225" t="s">
        <v>1</v>
      </c>
      <c r="X101" s="225" t="s">
        <v>1</v>
      </c>
      <c r="Y101" s="225" t="s">
        <v>1</v>
      </c>
      <c r="Z101" s="225" t="s">
        <v>1</v>
      </c>
      <c r="AA101" s="225" t="s">
        <v>1</v>
      </c>
      <c r="AB101" s="225" t="s">
        <v>1</v>
      </c>
      <c r="AC101" s="225" t="s">
        <v>1</v>
      </c>
      <c r="AD101" s="225" t="s">
        <v>1</v>
      </c>
      <c r="AE101" s="225" t="s">
        <v>1</v>
      </c>
      <c r="AF101" s="225" t="s">
        <v>1</v>
      </c>
      <c r="AG101" s="225" t="s">
        <v>1</v>
      </c>
      <c r="AH101" s="225" t="s">
        <v>1</v>
      </c>
      <c r="AI101" s="225" t="s">
        <v>1</v>
      </c>
      <c r="AJ101" s="225" t="s">
        <v>1</v>
      </c>
      <c r="AK101" s="225" t="s">
        <v>1</v>
      </c>
      <c r="AL101" s="225" t="s">
        <v>1</v>
      </c>
      <c r="AM101" s="225" t="s">
        <v>1</v>
      </c>
      <c r="AN101" s="225" t="s">
        <v>1</v>
      </c>
      <c r="AO101" s="225" t="s">
        <v>1</v>
      </c>
      <c r="AP101" s="225" t="s">
        <v>1</v>
      </c>
      <c r="AQ101" s="225" t="s">
        <v>1</v>
      </c>
      <c r="AR101" s="225" t="s">
        <v>1</v>
      </c>
      <c r="AS101" s="225" t="s">
        <v>1</v>
      </c>
      <c r="AT101" s="225" t="s">
        <v>1</v>
      </c>
      <c r="AU101" s="225" t="s">
        <v>1</v>
      </c>
      <c r="AV101" s="231" t="s">
        <v>20</v>
      </c>
      <c r="AW101" s="226" t="s">
        <v>1241</v>
      </c>
      <c r="AX101" s="226">
        <v>1</v>
      </c>
      <c r="AY101" s="226">
        <v>1</v>
      </c>
      <c r="AZ101" s="228">
        <v>0</v>
      </c>
      <c r="BA101" s="233">
        <v>0.04</v>
      </c>
      <c r="BB101" s="238">
        <v>3.8</v>
      </c>
    </row>
    <row r="102" spans="1:54" ht="14.25" customHeight="1" x14ac:dyDescent="0.25">
      <c r="A102" s="223">
        <v>374</v>
      </c>
      <c r="B102" s="224" t="s">
        <v>1268</v>
      </c>
      <c r="C102" s="225" t="s">
        <v>1190</v>
      </c>
      <c r="D102" s="225"/>
      <c r="E102" s="225" t="s">
        <v>519</v>
      </c>
      <c r="F102" s="225" t="s">
        <v>485</v>
      </c>
      <c r="G102" s="225" t="s">
        <v>1</v>
      </c>
      <c r="H102" s="224" t="s">
        <v>1</v>
      </c>
      <c r="I102" s="224" t="s">
        <v>519</v>
      </c>
      <c r="J102" s="226" t="s">
        <v>33</v>
      </c>
      <c r="K102" s="225" t="s">
        <v>1</v>
      </c>
      <c r="L102" s="225" t="s">
        <v>1</v>
      </c>
      <c r="M102" s="226" t="s">
        <v>33</v>
      </c>
      <c r="N102" s="225" t="s">
        <v>1</v>
      </c>
      <c r="O102" s="225" t="s">
        <v>1</v>
      </c>
      <c r="P102" s="225" t="s">
        <v>1</v>
      </c>
      <c r="Q102" s="225" t="s">
        <v>1</v>
      </c>
      <c r="R102" s="225" t="s">
        <v>1</v>
      </c>
      <c r="S102" s="225" t="s">
        <v>1</v>
      </c>
      <c r="T102" s="225" t="s">
        <v>1</v>
      </c>
      <c r="U102" s="225" t="s">
        <v>1</v>
      </c>
      <c r="V102" s="225" t="s">
        <v>1</v>
      </c>
      <c r="W102" s="225" t="s">
        <v>1</v>
      </c>
      <c r="X102" s="225" t="s">
        <v>1</v>
      </c>
      <c r="Y102" s="225" t="s">
        <v>1</v>
      </c>
      <c r="Z102" s="225" t="s">
        <v>1</v>
      </c>
      <c r="AA102" s="225" t="s">
        <v>1</v>
      </c>
      <c r="AB102" s="225" t="s">
        <v>1</v>
      </c>
      <c r="AC102" s="225" t="s">
        <v>1</v>
      </c>
      <c r="AD102" s="225" t="s">
        <v>1</v>
      </c>
      <c r="AE102" s="225" t="s">
        <v>1</v>
      </c>
      <c r="AF102" s="225" t="s">
        <v>1</v>
      </c>
      <c r="AG102" s="225" t="s">
        <v>1</v>
      </c>
      <c r="AH102" s="225" t="s">
        <v>1</v>
      </c>
      <c r="AI102" s="225" t="s">
        <v>1</v>
      </c>
      <c r="AJ102" s="225" t="s">
        <v>1</v>
      </c>
      <c r="AK102" s="225" t="s">
        <v>1</v>
      </c>
      <c r="AL102" s="225" t="s">
        <v>1</v>
      </c>
      <c r="AM102" s="225" t="s">
        <v>1</v>
      </c>
      <c r="AN102" s="225" t="s">
        <v>1</v>
      </c>
      <c r="AO102" s="225" t="s">
        <v>1</v>
      </c>
      <c r="AP102" s="225" t="s">
        <v>1</v>
      </c>
      <c r="AQ102" s="225" t="s">
        <v>1</v>
      </c>
      <c r="AR102" s="225" t="s">
        <v>1</v>
      </c>
      <c r="AS102" s="225" t="s">
        <v>1</v>
      </c>
      <c r="AT102" s="225" t="s">
        <v>1</v>
      </c>
      <c r="AU102" s="225" t="s">
        <v>1</v>
      </c>
      <c r="AV102" s="225" t="s">
        <v>1</v>
      </c>
      <c r="AW102" s="226" t="s">
        <v>1241</v>
      </c>
      <c r="AX102" s="226">
        <v>1</v>
      </c>
      <c r="AY102" s="227">
        <v>2</v>
      </c>
      <c r="AZ102" s="228">
        <v>0</v>
      </c>
      <c r="BA102" s="228">
        <v>0</v>
      </c>
      <c r="BB102" s="238">
        <v>0.23</v>
      </c>
    </row>
    <row r="103" spans="1:54" ht="34.5" customHeight="1" x14ac:dyDescent="0.25">
      <c r="A103" s="223">
        <v>169</v>
      </c>
      <c r="B103" s="224" t="s">
        <v>1269</v>
      </c>
      <c r="C103" s="225" t="s">
        <v>1190</v>
      </c>
      <c r="D103" s="225"/>
      <c r="E103" s="225" t="s">
        <v>854</v>
      </c>
      <c r="F103" s="225" t="s">
        <v>1</v>
      </c>
      <c r="G103" s="225" t="s">
        <v>750</v>
      </c>
      <c r="H103" s="224" t="s">
        <v>440</v>
      </c>
      <c r="I103" s="224" t="s">
        <v>437</v>
      </c>
      <c r="J103" s="226" t="s">
        <v>33</v>
      </c>
      <c r="K103" s="225" t="s">
        <v>1</v>
      </c>
      <c r="L103" s="225" t="s">
        <v>1</v>
      </c>
      <c r="M103" s="226" t="s">
        <v>33</v>
      </c>
      <c r="N103" s="225" t="s">
        <v>1</v>
      </c>
      <c r="O103" s="230" t="s">
        <v>22</v>
      </c>
      <c r="P103" s="225" t="s">
        <v>1</v>
      </c>
      <c r="Q103" s="225" t="s">
        <v>1</v>
      </c>
      <c r="R103" s="225" t="s">
        <v>1</v>
      </c>
      <c r="S103" s="225" t="s">
        <v>1</v>
      </c>
      <c r="T103" s="225" t="s">
        <v>1</v>
      </c>
      <c r="U103" s="225" t="s">
        <v>1</v>
      </c>
      <c r="V103" s="225" t="s">
        <v>1</v>
      </c>
      <c r="W103" s="225" t="s">
        <v>1</v>
      </c>
      <c r="X103" s="225" t="s">
        <v>1</v>
      </c>
      <c r="Y103" s="225" t="s">
        <v>1</v>
      </c>
      <c r="Z103" s="225" t="s">
        <v>1</v>
      </c>
      <c r="AA103" s="225" t="s">
        <v>1</v>
      </c>
      <c r="AB103" s="225" t="s">
        <v>1</v>
      </c>
      <c r="AC103" s="225" t="s">
        <v>1</v>
      </c>
      <c r="AD103" s="225" t="s">
        <v>1</v>
      </c>
      <c r="AE103" s="225" t="s">
        <v>1</v>
      </c>
      <c r="AF103" s="225" t="s">
        <v>1</v>
      </c>
      <c r="AG103" s="225" t="s">
        <v>1</v>
      </c>
      <c r="AH103" s="225" t="s">
        <v>1</v>
      </c>
      <c r="AI103" s="225" t="s">
        <v>1</v>
      </c>
      <c r="AJ103" s="225" t="s">
        <v>1</v>
      </c>
      <c r="AK103" s="225" t="s">
        <v>1</v>
      </c>
      <c r="AL103" s="225" t="s">
        <v>1</v>
      </c>
      <c r="AM103" s="225" t="s">
        <v>1</v>
      </c>
      <c r="AN103" s="225" t="s">
        <v>1</v>
      </c>
      <c r="AO103" s="225" t="s">
        <v>1</v>
      </c>
      <c r="AP103" s="225" t="s">
        <v>1</v>
      </c>
      <c r="AQ103" s="225" t="s">
        <v>1</v>
      </c>
      <c r="AR103" s="225" t="s">
        <v>1</v>
      </c>
      <c r="AS103" s="225" t="s">
        <v>1</v>
      </c>
      <c r="AT103" s="225" t="s">
        <v>1</v>
      </c>
      <c r="AU103" s="225" t="s">
        <v>1</v>
      </c>
      <c r="AV103" s="231" t="s">
        <v>20</v>
      </c>
      <c r="AW103" s="231" t="s">
        <v>1240</v>
      </c>
      <c r="AX103" s="226">
        <v>1</v>
      </c>
      <c r="AY103" s="226">
        <v>1</v>
      </c>
      <c r="AZ103" s="228">
        <v>0</v>
      </c>
      <c r="BA103" s="233">
        <v>0.8</v>
      </c>
      <c r="BB103" s="229">
        <v>0</v>
      </c>
    </row>
    <row r="104" spans="1:54" ht="14.25" customHeight="1" x14ac:dyDescent="0.25">
      <c r="A104" s="223">
        <v>176</v>
      </c>
      <c r="B104" s="224" t="s">
        <v>151</v>
      </c>
      <c r="C104" s="225" t="s">
        <v>1190</v>
      </c>
      <c r="D104" s="225"/>
      <c r="E104" s="225" t="s">
        <v>492</v>
      </c>
      <c r="F104" s="225" t="s">
        <v>151</v>
      </c>
      <c r="G104" s="225" t="s">
        <v>1</v>
      </c>
      <c r="H104" s="224" t="s">
        <v>1</v>
      </c>
      <c r="I104" s="224" t="s">
        <v>492</v>
      </c>
      <c r="J104" s="237" t="s">
        <v>26</v>
      </c>
      <c r="K104" s="225" t="s">
        <v>1</v>
      </c>
      <c r="L104" s="232" t="s">
        <v>23</v>
      </c>
      <c r="M104" s="237" t="s">
        <v>26</v>
      </c>
      <c r="N104" s="230" t="s">
        <v>22</v>
      </c>
      <c r="O104" s="232" t="s">
        <v>23</v>
      </c>
      <c r="P104" s="232" t="s">
        <v>23</v>
      </c>
      <c r="Q104" s="225" t="s">
        <v>1</v>
      </c>
      <c r="R104" s="225" t="s">
        <v>1</v>
      </c>
      <c r="S104" s="225" t="s">
        <v>1</v>
      </c>
      <c r="T104" s="225" t="s">
        <v>1</v>
      </c>
      <c r="U104" s="225" t="s">
        <v>1</v>
      </c>
      <c r="V104" s="225" t="s">
        <v>1</v>
      </c>
      <c r="W104" s="232" t="s">
        <v>23</v>
      </c>
      <c r="X104" s="225" t="s">
        <v>1</v>
      </c>
      <c r="Y104" s="225" t="s">
        <v>1</v>
      </c>
      <c r="Z104" s="225" t="s">
        <v>1</v>
      </c>
      <c r="AA104" s="225" t="s">
        <v>1</v>
      </c>
      <c r="AB104" s="225" t="s">
        <v>1</v>
      </c>
      <c r="AC104" s="225" t="s">
        <v>1</v>
      </c>
      <c r="AD104" s="225" t="s">
        <v>1</v>
      </c>
      <c r="AE104" s="232" t="s">
        <v>23</v>
      </c>
      <c r="AF104" s="232" t="s">
        <v>23</v>
      </c>
      <c r="AG104" s="225" t="s">
        <v>1</v>
      </c>
      <c r="AH104" s="231" t="s">
        <v>20</v>
      </c>
      <c r="AI104" s="225" t="s">
        <v>1</v>
      </c>
      <c r="AJ104" s="225" t="s">
        <v>1</v>
      </c>
      <c r="AK104" s="232" t="s">
        <v>23</v>
      </c>
      <c r="AL104" s="232" t="s">
        <v>23</v>
      </c>
      <c r="AM104" s="225" t="s">
        <v>1</v>
      </c>
      <c r="AN104" s="225" t="s">
        <v>1</v>
      </c>
      <c r="AO104" s="232" t="s">
        <v>23</v>
      </c>
      <c r="AP104" s="225" t="s">
        <v>1</v>
      </c>
      <c r="AQ104" s="225" t="s">
        <v>1</v>
      </c>
      <c r="AR104" s="230" t="s">
        <v>22</v>
      </c>
      <c r="AS104" s="225" t="s">
        <v>1</v>
      </c>
      <c r="AT104" s="225" t="s">
        <v>1</v>
      </c>
      <c r="AU104" s="232" t="s">
        <v>23</v>
      </c>
      <c r="AV104" s="232" t="s">
        <v>23</v>
      </c>
      <c r="AW104" s="231" t="s">
        <v>1240</v>
      </c>
      <c r="AX104" s="239">
        <v>3</v>
      </c>
      <c r="AY104" s="227">
        <v>2</v>
      </c>
      <c r="AZ104" s="233">
        <v>0</v>
      </c>
      <c r="BA104" s="233">
        <v>22.7</v>
      </c>
      <c r="BB104" s="238">
        <v>5.5</v>
      </c>
    </row>
    <row r="105" spans="1:54" ht="13.5" customHeight="1" x14ac:dyDescent="0.25">
      <c r="A105" s="223">
        <v>178</v>
      </c>
      <c r="B105" s="224" t="s">
        <v>151</v>
      </c>
      <c r="C105" s="225" t="s">
        <v>1190</v>
      </c>
      <c r="D105" s="225"/>
      <c r="E105" s="225" t="s">
        <v>571</v>
      </c>
      <c r="F105" s="225" t="s">
        <v>151</v>
      </c>
      <c r="G105" s="225" t="s">
        <v>1</v>
      </c>
      <c r="H105" s="224" t="s">
        <v>1</v>
      </c>
      <c r="I105" s="224" t="s">
        <v>571</v>
      </c>
      <c r="J105" s="227" t="s">
        <v>17</v>
      </c>
      <c r="K105" s="232" t="s">
        <v>23</v>
      </c>
      <c r="L105" s="232" t="s">
        <v>23</v>
      </c>
      <c r="M105" s="227" t="s">
        <v>17</v>
      </c>
      <c r="N105" s="232" t="s">
        <v>23</v>
      </c>
      <c r="O105" s="232" t="s">
        <v>23</v>
      </c>
      <c r="P105" s="225" t="s">
        <v>1</v>
      </c>
      <c r="Q105" s="225" t="s">
        <v>1</v>
      </c>
      <c r="R105" s="225" t="s">
        <v>1</v>
      </c>
      <c r="S105" s="225" t="s">
        <v>1</v>
      </c>
      <c r="T105" s="225" t="s">
        <v>1</v>
      </c>
      <c r="U105" s="225" t="s">
        <v>1</v>
      </c>
      <c r="V105" s="225" t="s">
        <v>1</v>
      </c>
      <c r="W105" s="225" t="s">
        <v>1</v>
      </c>
      <c r="X105" s="225" t="s">
        <v>1</v>
      </c>
      <c r="Y105" s="225" t="s">
        <v>1</v>
      </c>
      <c r="Z105" s="225" t="s">
        <v>1</v>
      </c>
      <c r="AA105" s="232" t="s">
        <v>23</v>
      </c>
      <c r="AB105" s="225" t="s">
        <v>1</v>
      </c>
      <c r="AC105" s="225" t="s">
        <v>1</v>
      </c>
      <c r="AD105" s="225" t="s">
        <v>1</v>
      </c>
      <c r="AE105" s="225" t="s">
        <v>1</v>
      </c>
      <c r="AF105" s="232" t="s">
        <v>23</v>
      </c>
      <c r="AG105" s="225" t="s">
        <v>1</v>
      </c>
      <c r="AH105" s="225" t="s">
        <v>1</v>
      </c>
      <c r="AI105" s="225" t="s">
        <v>1</v>
      </c>
      <c r="AJ105" s="225" t="s">
        <v>1</v>
      </c>
      <c r="AK105" s="232" t="s">
        <v>23</v>
      </c>
      <c r="AL105" s="232" t="s">
        <v>23</v>
      </c>
      <c r="AM105" s="225" t="s">
        <v>1</v>
      </c>
      <c r="AN105" s="225" t="s">
        <v>1</v>
      </c>
      <c r="AO105" s="231" t="s">
        <v>20</v>
      </c>
      <c r="AP105" s="232" t="s">
        <v>23</v>
      </c>
      <c r="AQ105" s="225" t="s">
        <v>1</v>
      </c>
      <c r="AR105" s="232" t="s">
        <v>23</v>
      </c>
      <c r="AS105" s="225" t="s">
        <v>1</v>
      </c>
      <c r="AT105" s="225" t="s">
        <v>1</v>
      </c>
      <c r="AU105" s="232" t="s">
        <v>23</v>
      </c>
      <c r="AV105" s="232" t="s">
        <v>23</v>
      </c>
      <c r="AW105" s="231" t="s">
        <v>1240</v>
      </c>
      <c r="AX105" s="227">
        <v>2</v>
      </c>
      <c r="AY105" s="227">
        <v>2</v>
      </c>
      <c r="AZ105" s="236">
        <v>1153.7</v>
      </c>
      <c r="BA105" s="236">
        <v>3225.8</v>
      </c>
      <c r="BB105" s="238">
        <v>3.9</v>
      </c>
    </row>
    <row r="106" spans="1:54" ht="14.25" customHeight="1" x14ac:dyDescent="0.25">
      <c r="A106" s="223">
        <v>179</v>
      </c>
      <c r="B106" s="224" t="s">
        <v>151</v>
      </c>
      <c r="C106" s="225" t="s">
        <v>1190</v>
      </c>
      <c r="D106" s="225"/>
      <c r="E106" s="225" t="s">
        <v>625</v>
      </c>
      <c r="F106" s="225" t="s">
        <v>151</v>
      </c>
      <c r="G106" s="225" t="s">
        <v>1</v>
      </c>
      <c r="H106" s="224" t="s">
        <v>1</v>
      </c>
      <c r="I106" s="224" t="s">
        <v>625</v>
      </c>
      <c r="J106" s="227" t="s">
        <v>17</v>
      </c>
      <c r="K106" s="232" t="s">
        <v>23</v>
      </c>
      <c r="L106" s="232" t="s">
        <v>23</v>
      </c>
      <c r="M106" s="237" t="s">
        <v>26</v>
      </c>
      <c r="N106" s="232" t="s">
        <v>23</v>
      </c>
      <c r="O106" s="232" t="s">
        <v>23</v>
      </c>
      <c r="P106" s="225" t="s">
        <v>1</v>
      </c>
      <c r="Q106" s="225" t="s">
        <v>1</v>
      </c>
      <c r="R106" s="225" t="s">
        <v>1</v>
      </c>
      <c r="S106" s="225" t="s">
        <v>1</v>
      </c>
      <c r="T106" s="225" t="s">
        <v>1</v>
      </c>
      <c r="U106" s="230" t="s">
        <v>22</v>
      </c>
      <c r="V106" s="225" t="s">
        <v>1</v>
      </c>
      <c r="W106" s="225" t="s">
        <v>1</v>
      </c>
      <c r="X106" s="225" t="s">
        <v>1</v>
      </c>
      <c r="Y106" s="225" t="s">
        <v>1</v>
      </c>
      <c r="Z106" s="225" t="s">
        <v>1</v>
      </c>
      <c r="AA106" s="232" t="s">
        <v>23</v>
      </c>
      <c r="AB106" s="225" t="s">
        <v>1</v>
      </c>
      <c r="AC106" s="225" t="s">
        <v>1</v>
      </c>
      <c r="AD106" s="225" t="s">
        <v>1</v>
      </c>
      <c r="AE106" s="230" t="s">
        <v>22</v>
      </c>
      <c r="AF106" s="225" t="s">
        <v>1</v>
      </c>
      <c r="AG106" s="225" t="s">
        <v>1</v>
      </c>
      <c r="AH106" s="232" t="s">
        <v>23</v>
      </c>
      <c r="AI106" s="225" t="s">
        <v>1</v>
      </c>
      <c r="AJ106" s="225" t="s">
        <v>1</v>
      </c>
      <c r="AK106" s="225" t="s">
        <v>1</v>
      </c>
      <c r="AL106" s="225" t="s">
        <v>1</v>
      </c>
      <c r="AM106" s="225" t="s">
        <v>1</v>
      </c>
      <c r="AN106" s="225" t="s">
        <v>1</v>
      </c>
      <c r="AO106" s="232" t="s">
        <v>23</v>
      </c>
      <c r="AP106" s="232" t="s">
        <v>23</v>
      </c>
      <c r="AQ106" s="225" t="s">
        <v>1</v>
      </c>
      <c r="AR106" s="225" t="s">
        <v>1</v>
      </c>
      <c r="AS106" s="225" t="s">
        <v>1</v>
      </c>
      <c r="AT106" s="225" t="s">
        <v>1</v>
      </c>
      <c r="AU106" s="232" t="s">
        <v>23</v>
      </c>
      <c r="AV106" s="231" t="s">
        <v>20</v>
      </c>
      <c r="AW106" s="231" t="s">
        <v>1240</v>
      </c>
      <c r="AX106" s="227">
        <v>2</v>
      </c>
      <c r="AY106" s="227">
        <v>2</v>
      </c>
      <c r="AZ106" s="228">
        <v>0</v>
      </c>
      <c r="BA106" s="233">
        <v>1390.7</v>
      </c>
      <c r="BB106" s="238">
        <v>0.33</v>
      </c>
    </row>
    <row r="107" spans="1:54" ht="14.25" customHeight="1" x14ac:dyDescent="0.25">
      <c r="A107" s="223">
        <v>180</v>
      </c>
      <c r="B107" s="224" t="s">
        <v>151</v>
      </c>
      <c r="C107" s="225" t="s">
        <v>1190</v>
      </c>
      <c r="D107" s="225"/>
      <c r="E107" s="225" t="s">
        <v>658</v>
      </c>
      <c r="F107" s="225" t="s">
        <v>151</v>
      </c>
      <c r="G107" s="225" t="s">
        <v>1</v>
      </c>
      <c r="H107" s="224" t="s">
        <v>1</v>
      </c>
      <c r="I107" s="224" t="s">
        <v>658</v>
      </c>
      <c r="J107" s="227" t="s">
        <v>17</v>
      </c>
      <c r="K107" s="232" t="s">
        <v>23</v>
      </c>
      <c r="L107" s="232" t="s">
        <v>23</v>
      </c>
      <c r="M107" s="227" t="s">
        <v>17</v>
      </c>
      <c r="N107" s="232" t="s">
        <v>23</v>
      </c>
      <c r="O107" s="232" t="s">
        <v>23</v>
      </c>
      <c r="P107" s="225" t="s">
        <v>1</v>
      </c>
      <c r="Q107" s="225" t="s">
        <v>1</v>
      </c>
      <c r="R107" s="225" t="s">
        <v>1</v>
      </c>
      <c r="S107" s="225" t="s">
        <v>1</v>
      </c>
      <c r="T107" s="225" t="s">
        <v>1</v>
      </c>
      <c r="U107" s="225" t="s">
        <v>1</v>
      </c>
      <c r="V107" s="225" t="s">
        <v>1</v>
      </c>
      <c r="W107" s="225" t="s">
        <v>1</v>
      </c>
      <c r="X107" s="225" t="s">
        <v>1</v>
      </c>
      <c r="Y107" s="225" t="s">
        <v>1</v>
      </c>
      <c r="Z107" s="230" t="s">
        <v>22</v>
      </c>
      <c r="AA107" s="232" t="s">
        <v>23</v>
      </c>
      <c r="AB107" s="225" t="s">
        <v>1</v>
      </c>
      <c r="AC107" s="225" t="s">
        <v>1</v>
      </c>
      <c r="AD107" s="225" t="s">
        <v>1</v>
      </c>
      <c r="AE107" s="230" t="s">
        <v>22</v>
      </c>
      <c r="AF107" s="232" t="s">
        <v>23</v>
      </c>
      <c r="AG107" s="225" t="s">
        <v>1</v>
      </c>
      <c r="AH107" s="225" t="s">
        <v>1</v>
      </c>
      <c r="AI107" s="225" t="s">
        <v>1</v>
      </c>
      <c r="AJ107" s="225" t="s">
        <v>1</v>
      </c>
      <c r="AK107" s="225" t="s">
        <v>1</v>
      </c>
      <c r="AL107" s="232" t="s">
        <v>23</v>
      </c>
      <c r="AM107" s="225" t="s">
        <v>1</v>
      </c>
      <c r="AN107" s="225" t="s">
        <v>1</v>
      </c>
      <c r="AO107" s="225" t="s">
        <v>1</v>
      </c>
      <c r="AP107" s="232" t="s">
        <v>23</v>
      </c>
      <c r="AQ107" s="225" t="s">
        <v>1</v>
      </c>
      <c r="AR107" s="225" t="s">
        <v>1</v>
      </c>
      <c r="AS107" s="225" t="s">
        <v>1</v>
      </c>
      <c r="AT107" s="225" t="s">
        <v>1</v>
      </c>
      <c r="AU107" s="232" t="s">
        <v>23</v>
      </c>
      <c r="AV107" s="232" t="s">
        <v>23</v>
      </c>
      <c r="AW107" s="231" t="s">
        <v>1240</v>
      </c>
      <c r="AX107" s="227">
        <v>2</v>
      </c>
      <c r="AY107" s="239">
        <v>3</v>
      </c>
      <c r="AZ107" s="228">
        <v>0</v>
      </c>
      <c r="BA107" s="236">
        <v>238.2</v>
      </c>
      <c r="BB107" s="238">
        <v>0.17</v>
      </c>
    </row>
    <row r="108" spans="1:54" ht="14.25" customHeight="1" x14ac:dyDescent="0.25">
      <c r="A108" s="223">
        <v>181</v>
      </c>
      <c r="B108" s="224" t="s">
        <v>151</v>
      </c>
      <c r="C108" s="225" t="s">
        <v>1190</v>
      </c>
      <c r="D108" s="225"/>
      <c r="E108" s="225" t="s">
        <v>1065</v>
      </c>
      <c r="F108" s="225" t="s">
        <v>151</v>
      </c>
      <c r="G108" s="225" t="s">
        <v>1</v>
      </c>
      <c r="H108" s="224" t="s">
        <v>1</v>
      </c>
      <c r="I108" s="224" t="s">
        <v>1065</v>
      </c>
      <c r="J108" s="237" t="s">
        <v>26</v>
      </c>
      <c r="K108" s="232" t="s">
        <v>23</v>
      </c>
      <c r="L108" s="232" t="s">
        <v>23</v>
      </c>
      <c r="M108" s="237" t="s">
        <v>26</v>
      </c>
      <c r="N108" s="232" t="s">
        <v>23</v>
      </c>
      <c r="O108" s="232" t="s">
        <v>23</v>
      </c>
      <c r="P108" s="232" t="s">
        <v>23</v>
      </c>
      <c r="Q108" s="225" t="s">
        <v>1</v>
      </c>
      <c r="R108" s="232" t="s">
        <v>23</v>
      </c>
      <c r="S108" s="225" t="s">
        <v>1</v>
      </c>
      <c r="T108" s="225" t="s">
        <v>1</v>
      </c>
      <c r="U108" s="232" t="s">
        <v>23</v>
      </c>
      <c r="V108" s="225" t="s">
        <v>1</v>
      </c>
      <c r="W108" s="230" t="s">
        <v>22</v>
      </c>
      <c r="X108" s="232" t="s">
        <v>23</v>
      </c>
      <c r="Y108" s="231" t="s">
        <v>20</v>
      </c>
      <c r="Z108" s="232" t="s">
        <v>23</v>
      </c>
      <c r="AA108" s="232" t="s">
        <v>23</v>
      </c>
      <c r="AB108" s="225" t="s">
        <v>1</v>
      </c>
      <c r="AC108" s="225" t="s">
        <v>1</v>
      </c>
      <c r="AD108" s="225" t="s">
        <v>1</v>
      </c>
      <c r="AE108" s="232" t="s">
        <v>23</v>
      </c>
      <c r="AF108" s="232" t="s">
        <v>23</v>
      </c>
      <c r="AG108" s="225" t="s">
        <v>1</v>
      </c>
      <c r="AH108" s="232" t="s">
        <v>23</v>
      </c>
      <c r="AI108" s="225" t="s">
        <v>1</v>
      </c>
      <c r="AJ108" s="225" t="s">
        <v>1</v>
      </c>
      <c r="AK108" s="232" t="s">
        <v>23</v>
      </c>
      <c r="AL108" s="232" t="s">
        <v>23</v>
      </c>
      <c r="AM108" s="225" t="s">
        <v>1</v>
      </c>
      <c r="AN108" s="225" t="s">
        <v>1</v>
      </c>
      <c r="AO108" s="232" t="s">
        <v>23</v>
      </c>
      <c r="AP108" s="232" t="s">
        <v>23</v>
      </c>
      <c r="AQ108" s="232" t="s">
        <v>23</v>
      </c>
      <c r="AR108" s="232" t="s">
        <v>23</v>
      </c>
      <c r="AS108" s="225" t="s">
        <v>1</v>
      </c>
      <c r="AT108" s="225" t="s">
        <v>1</v>
      </c>
      <c r="AU108" s="232" t="s">
        <v>23</v>
      </c>
      <c r="AV108" s="232" t="s">
        <v>23</v>
      </c>
      <c r="AW108" s="231" t="s">
        <v>1240</v>
      </c>
      <c r="AX108" s="239">
        <v>3</v>
      </c>
      <c r="AY108" s="239">
        <v>3</v>
      </c>
      <c r="AZ108" s="228">
        <v>0</v>
      </c>
      <c r="BA108" s="236">
        <v>3669.9</v>
      </c>
      <c r="BB108" s="238">
        <v>21.6</v>
      </c>
    </row>
    <row r="109" spans="1:54" ht="14.25" customHeight="1" x14ac:dyDescent="0.25">
      <c r="A109" s="223">
        <v>182</v>
      </c>
      <c r="B109" s="224" t="s">
        <v>151</v>
      </c>
      <c r="C109" s="225" t="s">
        <v>1190</v>
      </c>
      <c r="D109" s="225"/>
      <c r="E109" s="225" t="s">
        <v>1021</v>
      </c>
      <c r="F109" s="225" t="s">
        <v>151</v>
      </c>
      <c r="G109" s="225" t="s">
        <v>1</v>
      </c>
      <c r="H109" s="224" t="s">
        <v>1</v>
      </c>
      <c r="I109" s="224" t="s">
        <v>1021</v>
      </c>
      <c r="J109" s="227" t="s">
        <v>17</v>
      </c>
      <c r="K109" s="232" t="s">
        <v>23</v>
      </c>
      <c r="L109" s="232" t="s">
        <v>23</v>
      </c>
      <c r="M109" s="227" t="s">
        <v>17</v>
      </c>
      <c r="N109" s="232" t="s">
        <v>23</v>
      </c>
      <c r="O109" s="232" t="s">
        <v>23</v>
      </c>
      <c r="P109" s="225" t="s">
        <v>1</v>
      </c>
      <c r="Q109" s="225" t="s">
        <v>1</v>
      </c>
      <c r="R109" s="225" t="s">
        <v>1</v>
      </c>
      <c r="S109" s="225" t="s">
        <v>1</v>
      </c>
      <c r="T109" s="225" t="s">
        <v>1</v>
      </c>
      <c r="U109" s="225" t="s">
        <v>1</v>
      </c>
      <c r="V109" s="225" t="s">
        <v>1</v>
      </c>
      <c r="W109" s="225" t="s">
        <v>1</v>
      </c>
      <c r="X109" s="225" t="s">
        <v>1</v>
      </c>
      <c r="Y109" s="225" t="s">
        <v>1</v>
      </c>
      <c r="Z109" s="232" t="s">
        <v>23</v>
      </c>
      <c r="AA109" s="232" t="s">
        <v>23</v>
      </c>
      <c r="AB109" s="225" t="s">
        <v>1</v>
      </c>
      <c r="AC109" s="225" t="s">
        <v>1</v>
      </c>
      <c r="AD109" s="225" t="s">
        <v>1</v>
      </c>
      <c r="AE109" s="225" t="s">
        <v>1</v>
      </c>
      <c r="AF109" s="232" t="s">
        <v>23</v>
      </c>
      <c r="AG109" s="230" t="s">
        <v>22</v>
      </c>
      <c r="AH109" s="225" t="s">
        <v>1</v>
      </c>
      <c r="AI109" s="225" t="s">
        <v>1</v>
      </c>
      <c r="AJ109" s="225" t="s">
        <v>1</v>
      </c>
      <c r="AK109" s="232" t="s">
        <v>23</v>
      </c>
      <c r="AL109" s="232" t="s">
        <v>23</v>
      </c>
      <c r="AM109" s="225" t="s">
        <v>1</v>
      </c>
      <c r="AN109" s="225" t="s">
        <v>1</v>
      </c>
      <c r="AO109" s="232" t="s">
        <v>23</v>
      </c>
      <c r="AP109" s="232" t="s">
        <v>23</v>
      </c>
      <c r="AQ109" s="225" t="s">
        <v>1</v>
      </c>
      <c r="AR109" s="232" t="s">
        <v>23</v>
      </c>
      <c r="AS109" s="225" t="s">
        <v>1</v>
      </c>
      <c r="AT109" s="225" t="s">
        <v>1</v>
      </c>
      <c r="AU109" s="232" t="s">
        <v>23</v>
      </c>
      <c r="AV109" s="232" t="s">
        <v>23</v>
      </c>
      <c r="AW109" s="226" t="s">
        <v>1241</v>
      </c>
      <c r="AX109" s="226">
        <v>1</v>
      </c>
      <c r="AY109" s="227">
        <v>2</v>
      </c>
      <c r="AZ109" s="233">
        <v>73.2</v>
      </c>
      <c r="BA109" s="233">
        <v>587.79999999999995</v>
      </c>
      <c r="BB109" s="234">
        <v>10.6</v>
      </c>
    </row>
    <row r="110" spans="1:54" ht="14.25" customHeight="1" x14ac:dyDescent="0.25">
      <c r="A110" s="223">
        <v>183</v>
      </c>
      <c r="B110" s="224" t="s">
        <v>152</v>
      </c>
      <c r="C110" s="225" t="s">
        <v>1190</v>
      </c>
      <c r="D110" s="225"/>
      <c r="E110" s="225" t="s">
        <v>1086</v>
      </c>
      <c r="F110" s="225" t="s">
        <v>151</v>
      </c>
      <c r="G110" s="225" t="s">
        <v>1</v>
      </c>
      <c r="H110" s="224" t="s">
        <v>1</v>
      </c>
      <c r="I110" s="224" t="s">
        <v>1086</v>
      </c>
      <c r="J110" s="226" t="s">
        <v>33</v>
      </c>
      <c r="K110" s="225" t="s">
        <v>1</v>
      </c>
      <c r="L110" s="225" t="s">
        <v>1</v>
      </c>
      <c r="M110" s="226" t="s">
        <v>33</v>
      </c>
      <c r="N110" s="225" t="s">
        <v>1</v>
      </c>
      <c r="O110" s="225" t="s">
        <v>1</v>
      </c>
      <c r="P110" s="225" t="s">
        <v>1</v>
      </c>
      <c r="Q110" s="225" t="s">
        <v>1</v>
      </c>
      <c r="R110" s="225" t="s">
        <v>1</v>
      </c>
      <c r="S110" s="225" t="s">
        <v>1</v>
      </c>
      <c r="T110" s="225" t="s">
        <v>1</v>
      </c>
      <c r="U110" s="225" t="s">
        <v>1</v>
      </c>
      <c r="V110" s="225" t="s">
        <v>1</v>
      </c>
      <c r="W110" s="225" t="s">
        <v>1</v>
      </c>
      <c r="X110" s="225" t="s">
        <v>1</v>
      </c>
      <c r="Y110" s="225" t="s">
        <v>1</v>
      </c>
      <c r="Z110" s="225" t="s">
        <v>1</v>
      </c>
      <c r="AA110" s="225" t="s">
        <v>1</v>
      </c>
      <c r="AB110" s="225" t="s">
        <v>1</v>
      </c>
      <c r="AC110" s="225" t="s">
        <v>1</v>
      </c>
      <c r="AD110" s="225" t="s">
        <v>1</v>
      </c>
      <c r="AE110" s="225" t="s">
        <v>1</v>
      </c>
      <c r="AF110" s="225" t="s">
        <v>1</v>
      </c>
      <c r="AG110" s="225" t="s">
        <v>1</v>
      </c>
      <c r="AH110" s="225" t="s">
        <v>1</v>
      </c>
      <c r="AI110" s="225" t="s">
        <v>1</v>
      </c>
      <c r="AJ110" s="225" t="s">
        <v>1</v>
      </c>
      <c r="AK110" s="225" t="s">
        <v>1</v>
      </c>
      <c r="AL110" s="225" t="s">
        <v>1</v>
      </c>
      <c r="AM110" s="225" t="s">
        <v>1</v>
      </c>
      <c r="AN110" s="225" t="s">
        <v>1</v>
      </c>
      <c r="AO110" s="225" t="s">
        <v>1</v>
      </c>
      <c r="AP110" s="225" t="s">
        <v>1</v>
      </c>
      <c r="AQ110" s="225" t="s">
        <v>1</v>
      </c>
      <c r="AR110" s="225" t="s">
        <v>1</v>
      </c>
      <c r="AS110" s="225" t="s">
        <v>1</v>
      </c>
      <c r="AT110" s="225" t="s">
        <v>1</v>
      </c>
      <c r="AU110" s="225" t="s">
        <v>1</v>
      </c>
      <c r="AV110" s="232" t="s">
        <v>23</v>
      </c>
      <c r="AW110" s="231" t="s">
        <v>1240</v>
      </c>
      <c r="AX110" s="226">
        <v>1</v>
      </c>
      <c r="AY110" s="227">
        <v>2</v>
      </c>
      <c r="AZ110" s="228">
        <v>0</v>
      </c>
      <c r="BA110" s="233">
        <v>6.9</v>
      </c>
      <c r="BB110" s="234">
        <v>0</v>
      </c>
    </row>
    <row r="111" spans="1:54" ht="14.25" customHeight="1" x14ac:dyDescent="0.25">
      <c r="A111" s="223">
        <v>192</v>
      </c>
      <c r="B111" s="224" t="s">
        <v>156</v>
      </c>
      <c r="C111" s="225" t="s">
        <v>1190</v>
      </c>
      <c r="D111" s="225"/>
      <c r="E111" s="225" t="s">
        <v>571</v>
      </c>
      <c r="F111" s="225" t="s">
        <v>156</v>
      </c>
      <c r="G111" s="225" t="s">
        <v>1</v>
      </c>
      <c r="H111" s="224" t="s">
        <v>1</v>
      </c>
      <c r="I111" s="224" t="s">
        <v>571</v>
      </c>
      <c r="J111" s="227" t="s">
        <v>17</v>
      </c>
      <c r="K111" s="225" t="s">
        <v>1</v>
      </c>
      <c r="L111" s="232" t="s">
        <v>23</v>
      </c>
      <c r="M111" s="227" t="s">
        <v>17</v>
      </c>
      <c r="N111" s="225" t="s">
        <v>1</v>
      </c>
      <c r="O111" s="231" t="s">
        <v>20</v>
      </c>
      <c r="P111" s="225" t="s">
        <v>1</v>
      </c>
      <c r="Q111" s="225" t="s">
        <v>1</v>
      </c>
      <c r="R111" s="225" t="s">
        <v>1</v>
      </c>
      <c r="S111" s="225" t="s">
        <v>1</v>
      </c>
      <c r="T111" s="225" t="s">
        <v>1</v>
      </c>
      <c r="U111" s="225" t="s">
        <v>1</v>
      </c>
      <c r="V111" s="225" t="s">
        <v>1</v>
      </c>
      <c r="W111" s="225" t="s">
        <v>1</v>
      </c>
      <c r="X111" s="225" t="s">
        <v>1</v>
      </c>
      <c r="Y111" s="225" t="s">
        <v>1</v>
      </c>
      <c r="Z111" s="230" t="s">
        <v>22</v>
      </c>
      <c r="AA111" s="225" t="s">
        <v>1</v>
      </c>
      <c r="AB111" s="225" t="s">
        <v>1</v>
      </c>
      <c r="AC111" s="225" t="s">
        <v>1</v>
      </c>
      <c r="AD111" s="225" t="s">
        <v>1</v>
      </c>
      <c r="AE111" s="225" t="s">
        <v>1</v>
      </c>
      <c r="AF111" s="232" t="s">
        <v>23</v>
      </c>
      <c r="AG111" s="225" t="s">
        <v>1</v>
      </c>
      <c r="AH111" s="225" t="s">
        <v>1</v>
      </c>
      <c r="AI111" s="225" t="s">
        <v>1</v>
      </c>
      <c r="AJ111" s="225" t="s">
        <v>1</v>
      </c>
      <c r="AK111" s="225" t="s">
        <v>1</v>
      </c>
      <c r="AL111" s="225" t="s">
        <v>1</v>
      </c>
      <c r="AM111" s="225" t="s">
        <v>1</v>
      </c>
      <c r="AN111" s="225" t="s">
        <v>1</v>
      </c>
      <c r="AO111" s="225" t="s">
        <v>1</v>
      </c>
      <c r="AP111" s="225" t="s">
        <v>1</v>
      </c>
      <c r="AQ111" s="231" t="s">
        <v>20</v>
      </c>
      <c r="AR111" s="230" t="s">
        <v>22</v>
      </c>
      <c r="AS111" s="225" t="s">
        <v>1</v>
      </c>
      <c r="AT111" s="225" t="s">
        <v>1</v>
      </c>
      <c r="AU111" s="232" t="s">
        <v>23</v>
      </c>
      <c r="AV111" s="230" t="s">
        <v>22</v>
      </c>
      <c r="AW111" s="226" t="s">
        <v>1241</v>
      </c>
      <c r="AX111" s="226">
        <v>1</v>
      </c>
      <c r="AY111" s="226">
        <v>1</v>
      </c>
      <c r="AZ111" s="236">
        <v>22.8</v>
      </c>
      <c r="BA111" s="236">
        <v>20.6</v>
      </c>
      <c r="BB111" s="229">
        <v>0</v>
      </c>
    </row>
    <row r="112" spans="1:54" ht="14.25" customHeight="1" x14ac:dyDescent="0.25">
      <c r="A112" s="223">
        <v>1016</v>
      </c>
      <c r="B112" s="224" t="s">
        <v>156</v>
      </c>
      <c r="C112" s="225" t="s">
        <v>1190</v>
      </c>
      <c r="D112" s="225"/>
      <c r="E112" s="225" t="s">
        <v>492</v>
      </c>
      <c r="F112" s="225" t="s">
        <v>156</v>
      </c>
      <c r="G112" s="225" t="s">
        <v>1</v>
      </c>
      <c r="H112" s="224" t="s">
        <v>1</v>
      </c>
      <c r="I112" s="224" t="s">
        <v>492</v>
      </c>
      <c r="J112" s="227" t="s">
        <v>17</v>
      </c>
      <c r="K112" s="232" t="s">
        <v>23</v>
      </c>
      <c r="L112" s="232" t="s">
        <v>23</v>
      </c>
      <c r="M112" s="237" t="s">
        <v>26</v>
      </c>
      <c r="N112" s="232" t="s">
        <v>23</v>
      </c>
      <c r="O112" s="232" t="s">
        <v>23</v>
      </c>
      <c r="P112" s="225" t="s">
        <v>1</v>
      </c>
      <c r="Q112" s="225" t="s">
        <v>1</v>
      </c>
      <c r="R112" s="230" t="s">
        <v>22</v>
      </c>
      <c r="S112" s="225" t="s">
        <v>1</v>
      </c>
      <c r="T112" s="225" t="s">
        <v>1</v>
      </c>
      <c r="U112" s="230" t="s">
        <v>22</v>
      </c>
      <c r="V112" s="225" t="s">
        <v>1</v>
      </c>
      <c r="W112" s="225" t="s">
        <v>1</v>
      </c>
      <c r="X112" s="225" t="s">
        <v>1</v>
      </c>
      <c r="Y112" s="225" t="s">
        <v>1</v>
      </c>
      <c r="Z112" s="232" t="s">
        <v>23</v>
      </c>
      <c r="AA112" s="232" t="s">
        <v>23</v>
      </c>
      <c r="AB112" s="225" t="s">
        <v>1</v>
      </c>
      <c r="AC112" s="225" t="s">
        <v>1</v>
      </c>
      <c r="AD112" s="225" t="s">
        <v>1</v>
      </c>
      <c r="AE112" s="232" t="s">
        <v>23</v>
      </c>
      <c r="AF112" s="232" t="s">
        <v>23</v>
      </c>
      <c r="AG112" s="225" t="s">
        <v>1</v>
      </c>
      <c r="AH112" s="225" t="s">
        <v>1</v>
      </c>
      <c r="AI112" s="225" t="s">
        <v>1</v>
      </c>
      <c r="AJ112" s="225" t="s">
        <v>1</v>
      </c>
      <c r="AK112" s="232" t="s">
        <v>23</v>
      </c>
      <c r="AL112" s="232" t="s">
        <v>23</v>
      </c>
      <c r="AM112" s="225" t="s">
        <v>1</v>
      </c>
      <c r="AN112" s="225" t="s">
        <v>1</v>
      </c>
      <c r="AO112" s="225" t="s">
        <v>1</v>
      </c>
      <c r="AP112" s="232" t="s">
        <v>23</v>
      </c>
      <c r="AQ112" s="225" t="s">
        <v>1</v>
      </c>
      <c r="AR112" s="231" t="s">
        <v>20</v>
      </c>
      <c r="AS112" s="225" t="s">
        <v>1</v>
      </c>
      <c r="AT112" s="225" t="s">
        <v>1</v>
      </c>
      <c r="AU112" s="232" t="s">
        <v>23</v>
      </c>
      <c r="AV112" s="232" t="s">
        <v>23</v>
      </c>
      <c r="AW112" s="231" t="s">
        <v>1240</v>
      </c>
      <c r="AX112" s="226">
        <v>1</v>
      </c>
      <c r="AY112" s="227">
        <v>2</v>
      </c>
      <c r="AZ112" s="228">
        <v>0</v>
      </c>
      <c r="BA112" s="233">
        <v>194.3</v>
      </c>
      <c r="BB112" s="234">
        <v>0.02</v>
      </c>
    </row>
    <row r="113" spans="1:54" ht="14.25" customHeight="1" x14ac:dyDescent="0.25">
      <c r="A113" s="223">
        <v>1020</v>
      </c>
      <c r="B113" s="224" t="s">
        <v>160</v>
      </c>
      <c r="C113" s="225" t="s">
        <v>1190</v>
      </c>
      <c r="D113" s="225"/>
      <c r="E113" s="225" t="s">
        <v>658</v>
      </c>
      <c r="F113" s="225" t="s">
        <v>156</v>
      </c>
      <c r="G113" s="225" t="s">
        <v>1</v>
      </c>
      <c r="H113" s="224" t="s">
        <v>1</v>
      </c>
      <c r="I113" s="224" t="s">
        <v>658</v>
      </c>
      <c r="J113" s="227" t="s">
        <v>17</v>
      </c>
      <c r="K113" s="232" t="s">
        <v>23</v>
      </c>
      <c r="L113" s="232" t="s">
        <v>23</v>
      </c>
      <c r="M113" s="237" t="s">
        <v>26</v>
      </c>
      <c r="N113" s="232" t="s">
        <v>23</v>
      </c>
      <c r="O113" s="232" t="s">
        <v>23</v>
      </c>
      <c r="P113" s="230" t="s">
        <v>22</v>
      </c>
      <c r="Q113" s="225" t="s">
        <v>1</v>
      </c>
      <c r="R113" s="225" t="s">
        <v>1</v>
      </c>
      <c r="S113" s="225" t="s">
        <v>1</v>
      </c>
      <c r="T113" s="225" t="s">
        <v>1</v>
      </c>
      <c r="U113" s="225" t="s">
        <v>1</v>
      </c>
      <c r="V113" s="225" t="s">
        <v>1</v>
      </c>
      <c r="W113" s="225" t="s">
        <v>1</v>
      </c>
      <c r="X113" s="225" t="s">
        <v>1</v>
      </c>
      <c r="Y113" s="225" t="s">
        <v>1</v>
      </c>
      <c r="Z113" s="232" t="s">
        <v>23</v>
      </c>
      <c r="AA113" s="232" t="s">
        <v>23</v>
      </c>
      <c r="AB113" s="225" t="s">
        <v>1</v>
      </c>
      <c r="AC113" s="225" t="s">
        <v>1</v>
      </c>
      <c r="AD113" s="225" t="s">
        <v>1</v>
      </c>
      <c r="AE113" s="230" t="s">
        <v>22</v>
      </c>
      <c r="AF113" s="225" t="s">
        <v>1</v>
      </c>
      <c r="AG113" s="225" t="s">
        <v>1</v>
      </c>
      <c r="AH113" s="230" t="s">
        <v>22</v>
      </c>
      <c r="AI113" s="225" t="s">
        <v>1</v>
      </c>
      <c r="AJ113" s="225" t="s">
        <v>1</v>
      </c>
      <c r="AK113" s="231" t="s">
        <v>20</v>
      </c>
      <c r="AL113" s="225" t="s">
        <v>1</v>
      </c>
      <c r="AM113" s="225" t="s">
        <v>1</v>
      </c>
      <c r="AN113" s="225" t="s">
        <v>1</v>
      </c>
      <c r="AO113" s="225" t="s">
        <v>1</v>
      </c>
      <c r="AP113" s="232" t="s">
        <v>23</v>
      </c>
      <c r="AQ113" s="232" t="s">
        <v>23</v>
      </c>
      <c r="AR113" s="231" t="s">
        <v>20</v>
      </c>
      <c r="AS113" s="225" t="s">
        <v>1</v>
      </c>
      <c r="AT113" s="225" t="s">
        <v>1</v>
      </c>
      <c r="AU113" s="232" t="s">
        <v>23</v>
      </c>
      <c r="AV113" s="232" t="s">
        <v>23</v>
      </c>
      <c r="AW113" s="231" t="s">
        <v>1240</v>
      </c>
      <c r="AX113" s="227">
        <v>2</v>
      </c>
      <c r="AY113" s="227">
        <v>2</v>
      </c>
      <c r="AZ113" s="228">
        <v>0</v>
      </c>
      <c r="BA113" s="236">
        <v>315.8</v>
      </c>
      <c r="BB113" s="238">
        <v>5.0999999999999996</v>
      </c>
    </row>
    <row r="114" spans="1:54" ht="14.25" customHeight="1" x14ac:dyDescent="0.25">
      <c r="A114" s="223">
        <v>1009</v>
      </c>
      <c r="B114" s="224" t="s">
        <v>156</v>
      </c>
      <c r="C114" s="225" t="s">
        <v>1190</v>
      </c>
      <c r="D114" s="225"/>
      <c r="E114" s="225" t="s">
        <v>1021</v>
      </c>
      <c r="F114" s="225" t="s">
        <v>156</v>
      </c>
      <c r="G114" s="225" t="s">
        <v>1</v>
      </c>
      <c r="H114" s="224" t="s">
        <v>1</v>
      </c>
      <c r="I114" s="224" t="s">
        <v>1021</v>
      </c>
      <c r="J114" s="227" t="s">
        <v>17</v>
      </c>
      <c r="K114" s="232" t="s">
        <v>23</v>
      </c>
      <c r="L114" s="232" t="s">
        <v>23</v>
      </c>
      <c r="M114" s="227" t="s">
        <v>17</v>
      </c>
      <c r="N114" s="232" t="s">
        <v>23</v>
      </c>
      <c r="O114" s="232" t="s">
        <v>23</v>
      </c>
      <c r="P114" s="225" t="s">
        <v>1</v>
      </c>
      <c r="Q114" s="225" t="s">
        <v>1</v>
      </c>
      <c r="R114" s="225" t="s">
        <v>1</v>
      </c>
      <c r="S114" s="225" t="s">
        <v>1</v>
      </c>
      <c r="T114" s="225" t="s">
        <v>1</v>
      </c>
      <c r="U114" s="225" t="s">
        <v>1</v>
      </c>
      <c r="V114" s="225" t="s">
        <v>1</v>
      </c>
      <c r="W114" s="225" t="s">
        <v>1</v>
      </c>
      <c r="X114" s="225" t="s">
        <v>1</v>
      </c>
      <c r="Y114" s="225" t="s">
        <v>1</v>
      </c>
      <c r="Z114" s="225" t="s">
        <v>1</v>
      </c>
      <c r="AA114" s="232" t="s">
        <v>23</v>
      </c>
      <c r="AB114" s="225" t="s">
        <v>1</v>
      </c>
      <c r="AC114" s="225" t="s">
        <v>1</v>
      </c>
      <c r="AD114" s="225" t="s">
        <v>1</v>
      </c>
      <c r="AE114" s="225" t="s">
        <v>1</v>
      </c>
      <c r="AF114" s="232" t="s">
        <v>23</v>
      </c>
      <c r="AG114" s="225" t="s">
        <v>1</v>
      </c>
      <c r="AH114" s="225" t="s">
        <v>1</v>
      </c>
      <c r="AI114" s="225" t="s">
        <v>1</v>
      </c>
      <c r="AJ114" s="225" t="s">
        <v>1</v>
      </c>
      <c r="AK114" s="230" t="s">
        <v>22</v>
      </c>
      <c r="AL114" s="232" t="s">
        <v>23</v>
      </c>
      <c r="AM114" s="225" t="s">
        <v>1</v>
      </c>
      <c r="AN114" s="225" t="s">
        <v>1</v>
      </c>
      <c r="AO114" s="225" t="s">
        <v>1</v>
      </c>
      <c r="AP114" s="232" t="s">
        <v>23</v>
      </c>
      <c r="AQ114" s="225" t="s">
        <v>1</v>
      </c>
      <c r="AR114" s="231" t="s">
        <v>20</v>
      </c>
      <c r="AS114" s="225" t="s">
        <v>1</v>
      </c>
      <c r="AT114" s="225" t="s">
        <v>1</v>
      </c>
      <c r="AU114" s="232" t="s">
        <v>23</v>
      </c>
      <c r="AV114" s="232" t="s">
        <v>23</v>
      </c>
      <c r="AW114" s="226" t="s">
        <v>1241</v>
      </c>
      <c r="AX114" s="226">
        <v>1</v>
      </c>
      <c r="AY114" s="227">
        <v>2</v>
      </c>
      <c r="AZ114" s="228">
        <v>0</v>
      </c>
      <c r="BA114" s="233">
        <v>1358.7</v>
      </c>
      <c r="BB114" s="238">
        <v>0.04</v>
      </c>
    </row>
    <row r="115" spans="1:54" ht="26.25" customHeight="1" x14ac:dyDescent="0.25">
      <c r="A115" s="223">
        <v>197</v>
      </c>
      <c r="B115" s="224" t="s">
        <v>203</v>
      </c>
      <c r="C115" s="225" t="s">
        <v>1190</v>
      </c>
      <c r="D115" s="225"/>
      <c r="E115" s="225" t="s">
        <v>854</v>
      </c>
      <c r="F115" s="225" t="s">
        <v>452</v>
      </c>
      <c r="G115" s="225" t="s">
        <v>856</v>
      </c>
      <c r="H115" s="224" t="s">
        <v>717</v>
      </c>
      <c r="I115" s="224" t="s">
        <v>437</v>
      </c>
      <c r="J115" s="226" t="s">
        <v>33</v>
      </c>
      <c r="K115" s="225" t="s">
        <v>1</v>
      </c>
      <c r="L115" s="225" t="s">
        <v>1</v>
      </c>
      <c r="M115" s="226" t="s">
        <v>33</v>
      </c>
      <c r="N115" s="225" t="s">
        <v>1</v>
      </c>
      <c r="O115" s="230" t="s">
        <v>22</v>
      </c>
      <c r="P115" s="225" t="s">
        <v>1</v>
      </c>
      <c r="Q115" s="225" t="s">
        <v>1</v>
      </c>
      <c r="R115" s="225" t="s">
        <v>1</v>
      </c>
      <c r="S115" s="225" t="s">
        <v>1</v>
      </c>
      <c r="T115" s="225" t="s">
        <v>1</v>
      </c>
      <c r="U115" s="225" t="s">
        <v>1</v>
      </c>
      <c r="V115" s="225" t="s">
        <v>1</v>
      </c>
      <c r="W115" s="225" t="s">
        <v>1</v>
      </c>
      <c r="X115" s="225" t="s">
        <v>1</v>
      </c>
      <c r="Y115" s="225" t="s">
        <v>1</v>
      </c>
      <c r="Z115" s="225" t="s">
        <v>1</v>
      </c>
      <c r="AA115" s="225" t="s">
        <v>1</v>
      </c>
      <c r="AB115" s="225" t="s">
        <v>1</v>
      </c>
      <c r="AC115" s="225" t="s">
        <v>1</v>
      </c>
      <c r="AD115" s="225" t="s">
        <v>1</v>
      </c>
      <c r="AE115" s="225" t="s">
        <v>1</v>
      </c>
      <c r="AF115" s="225" t="s">
        <v>1</v>
      </c>
      <c r="AG115" s="225" t="s">
        <v>1</v>
      </c>
      <c r="AH115" s="225" t="s">
        <v>1</v>
      </c>
      <c r="AI115" s="225" t="s">
        <v>1</v>
      </c>
      <c r="AJ115" s="225" t="s">
        <v>1</v>
      </c>
      <c r="AK115" s="225" t="s">
        <v>1</v>
      </c>
      <c r="AL115" s="225" t="s">
        <v>1</v>
      </c>
      <c r="AM115" s="225" t="s">
        <v>1</v>
      </c>
      <c r="AN115" s="225" t="s">
        <v>1</v>
      </c>
      <c r="AO115" s="225" t="s">
        <v>1</v>
      </c>
      <c r="AP115" s="225" t="s">
        <v>1</v>
      </c>
      <c r="AQ115" s="225" t="s">
        <v>1</v>
      </c>
      <c r="AR115" s="225" t="s">
        <v>1</v>
      </c>
      <c r="AS115" s="225" t="s">
        <v>1</v>
      </c>
      <c r="AT115" s="225" t="s">
        <v>1</v>
      </c>
      <c r="AU115" s="231" t="s">
        <v>20</v>
      </c>
      <c r="AV115" s="232" t="s">
        <v>23</v>
      </c>
      <c r="AW115" s="231" t="s">
        <v>1240</v>
      </c>
      <c r="AX115" s="226">
        <v>1</v>
      </c>
      <c r="AY115" s="235">
        <v>0</v>
      </c>
      <c r="AZ115" s="228">
        <v>0</v>
      </c>
      <c r="BA115" s="236">
        <v>0.22</v>
      </c>
      <c r="BB115" s="234">
        <v>0.04</v>
      </c>
    </row>
    <row r="116" spans="1:54" ht="14.25" customHeight="1" x14ac:dyDescent="0.25">
      <c r="A116" s="223">
        <v>375</v>
      </c>
      <c r="B116" s="224" t="s">
        <v>1268</v>
      </c>
      <c r="C116" s="225" t="s">
        <v>1190</v>
      </c>
      <c r="D116" s="225"/>
      <c r="E116" s="225" t="s">
        <v>571</v>
      </c>
      <c r="F116" s="225" t="s">
        <v>485</v>
      </c>
      <c r="G116" s="225" t="s">
        <v>1</v>
      </c>
      <c r="H116" s="224" t="s">
        <v>1</v>
      </c>
      <c r="I116" s="224" t="s">
        <v>571</v>
      </c>
      <c r="J116" s="226" t="s">
        <v>33</v>
      </c>
      <c r="K116" s="225" t="s">
        <v>1</v>
      </c>
      <c r="L116" s="225" t="s">
        <v>1</v>
      </c>
      <c r="M116" s="226" t="s">
        <v>33</v>
      </c>
      <c r="N116" s="225" t="s">
        <v>1</v>
      </c>
      <c r="O116" s="225" t="s">
        <v>1</v>
      </c>
      <c r="P116" s="225" t="s">
        <v>1</v>
      </c>
      <c r="Q116" s="225" t="s">
        <v>1</v>
      </c>
      <c r="R116" s="225" t="s">
        <v>1</v>
      </c>
      <c r="S116" s="225" t="s">
        <v>1</v>
      </c>
      <c r="T116" s="225" t="s">
        <v>1</v>
      </c>
      <c r="U116" s="225" t="s">
        <v>1</v>
      </c>
      <c r="V116" s="225" t="s">
        <v>1</v>
      </c>
      <c r="W116" s="225" t="s">
        <v>1</v>
      </c>
      <c r="X116" s="225" t="s">
        <v>1</v>
      </c>
      <c r="Y116" s="225" t="s">
        <v>1</v>
      </c>
      <c r="Z116" s="225" t="s">
        <v>1</v>
      </c>
      <c r="AA116" s="225" t="s">
        <v>1</v>
      </c>
      <c r="AB116" s="225" t="s">
        <v>1</v>
      </c>
      <c r="AC116" s="225" t="s">
        <v>1</v>
      </c>
      <c r="AD116" s="225" t="s">
        <v>1</v>
      </c>
      <c r="AE116" s="225" t="s">
        <v>1</v>
      </c>
      <c r="AF116" s="225" t="s">
        <v>1</v>
      </c>
      <c r="AG116" s="225" t="s">
        <v>1</v>
      </c>
      <c r="AH116" s="225" t="s">
        <v>1</v>
      </c>
      <c r="AI116" s="225" t="s">
        <v>1</v>
      </c>
      <c r="AJ116" s="225" t="s">
        <v>1</v>
      </c>
      <c r="AK116" s="225" t="s">
        <v>1</v>
      </c>
      <c r="AL116" s="225" t="s">
        <v>1</v>
      </c>
      <c r="AM116" s="225" t="s">
        <v>1</v>
      </c>
      <c r="AN116" s="225" t="s">
        <v>1</v>
      </c>
      <c r="AO116" s="225" t="s">
        <v>1</v>
      </c>
      <c r="AP116" s="225" t="s">
        <v>1</v>
      </c>
      <c r="AQ116" s="225" t="s">
        <v>1</v>
      </c>
      <c r="AR116" s="225" t="s">
        <v>1</v>
      </c>
      <c r="AS116" s="225" t="s">
        <v>1</v>
      </c>
      <c r="AT116" s="225" t="s">
        <v>1</v>
      </c>
      <c r="AU116" s="230" t="s">
        <v>22</v>
      </c>
      <c r="AV116" s="225" t="s">
        <v>1</v>
      </c>
      <c r="AW116" s="226" t="s">
        <v>1241</v>
      </c>
      <c r="AX116" s="226">
        <v>1</v>
      </c>
      <c r="AY116" s="227">
        <v>2</v>
      </c>
      <c r="AZ116" s="228">
        <v>0</v>
      </c>
      <c r="BA116" s="233">
        <v>0</v>
      </c>
      <c r="BB116" s="234">
        <v>0.04</v>
      </c>
    </row>
    <row r="117" spans="1:54" ht="14.25" customHeight="1" x14ac:dyDescent="0.25">
      <c r="A117" s="223">
        <v>1229</v>
      </c>
      <c r="B117" s="224" t="s">
        <v>1270</v>
      </c>
      <c r="C117" s="225" t="s">
        <v>1190</v>
      </c>
      <c r="D117" s="225"/>
      <c r="E117" s="225" t="s">
        <v>1086</v>
      </c>
      <c r="F117" s="225" t="s">
        <v>456</v>
      </c>
      <c r="G117" s="225" t="s">
        <v>1</v>
      </c>
      <c r="H117" s="224" t="s">
        <v>1</v>
      </c>
      <c r="I117" s="224" t="s">
        <v>1086</v>
      </c>
      <c r="J117" s="226" t="s">
        <v>33</v>
      </c>
      <c r="K117" s="225" t="s">
        <v>1</v>
      </c>
      <c r="L117" s="225" t="s">
        <v>1</v>
      </c>
      <c r="M117" s="226" t="s">
        <v>33</v>
      </c>
      <c r="N117" s="225" t="s">
        <v>1</v>
      </c>
      <c r="O117" s="225" t="s">
        <v>1</v>
      </c>
      <c r="P117" s="225" t="s">
        <v>1</v>
      </c>
      <c r="Q117" s="225" t="s">
        <v>1</v>
      </c>
      <c r="R117" s="225" t="s">
        <v>1</v>
      </c>
      <c r="S117" s="225" t="s">
        <v>1</v>
      </c>
      <c r="T117" s="225" t="s">
        <v>1</v>
      </c>
      <c r="U117" s="225" t="s">
        <v>1</v>
      </c>
      <c r="V117" s="225" t="s">
        <v>1</v>
      </c>
      <c r="W117" s="225" t="s">
        <v>1</v>
      </c>
      <c r="X117" s="225" t="s">
        <v>1</v>
      </c>
      <c r="Y117" s="225" t="s">
        <v>1</v>
      </c>
      <c r="Z117" s="225" t="s">
        <v>1</v>
      </c>
      <c r="AA117" s="225" t="s">
        <v>1</v>
      </c>
      <c r="AB117" s="225" t="s">
        <v>1</v>
      </c>
      <c r="AC117" s="225" t="s">
        <v>1</v>
      </c>
      <c r="AD117" s="225" t="s">
        <v>1</v>
      </c>
      <c r="AE117" s="225" t="s">
        <v>1</v>
      </c>
      <c r="AF117" s="225" t="s">
        <v>1</v>
      </c>
      <c r="AG117" s="225" t="s">
        <v>1</v>
      </c>
      <c r="AH117" s="225" t="s">
        <v>1</v>
      </c>
      <c r="AI117" s="225" t="s">
        <v>1</v>
      </c>
      <c r="AJ117" s="225" t="s">
        <v>1</v>
      </c>
      <c r="AK117" s="225" t="s">
        <v>1</v>
      </c>
      <c r="AL117" s="225" t="s">
        <v>1</v>
      </c>
      <c r="AM117" s="225" t="s">
        <v>1</v>
      </c>
      <c r="AN117" s="225" t="s">
        <v>1</v>
      </c>
      <c r="AO117" s="225" t="s">
        <v>1</v>
      </c>
      <c r="AP117" s="225" t="s">
        <v>1</v>
      </c>
      <c r="AQ117" s="225" t="s">
        <v>1</v>
      </c>
      <c r="AR117" s="225" t="s">
        <v>1</v>
      </c>
      <c r="AS117" s="225" t="s">
        <v>1</v>
      </c>
      <c r="AT117" s="225" t="s">
        <v>1</v>
      </c>
      <c r="AU117" s="230" t="s">
        <v>22</v>
      </c>
      <c r="AV117" s="230" t="s">
        <v>22</v>
      </c>
      <c r="AW117" s="226" t="s">
        <v>1241</v>
      </c>
      <c r="AX117" s="226">
        <v>1</v>
      </c>
      <c r="AY117" s="235">
        <v>0</v>
      </c>
      <c r="AZ117" s="228">
        <v>0</v>
      </c>
      <c r="BA117" s="236">
        <v>5.0000000000000001E-3</v>
      </c>
      <c r="BB117" s="238">
        <v>7.0000000000000001E-3</v>
      </c>
    </row>
    <row r="118" spans="1:54" ht="26.25" customHeight="1" x14ac:dyDescent="0.25">
      <c r="A118" s="223">
        <v>403</v>
      </c>
      <c r="B118" s="224" t="s">
        <v>927</v>
      </c>
      <c r="C118" s="225" t="s">
        <v>1190</v>
      </c>
      <c r="D118" s="225"/>
      <c r="E118" s="225" t="s">
        <v>896</v>
      </c>
      <c r="F118" s="225" t="s">
        <v>1</v>
      </c>
      <c r="G118" s="225" t="s">
        <v>902</v>
      </c>
      <c r="H118" s="224" t="s">
        <v>755</v>
      </c>
      <c r="I118" s="224" t="s">
        <v>437</v>
      </c>
      <c r="J118" s="226" t="s">
        <v>33</v>
      </c>
      <c r="K118" s="225" t="s">
        <v>1</v>
      </c>
      <c r="L118" s="225" t="s">
        <v>1</v>
      </c>
      <c r="M118" s="226" t="s">
        <v>33</v>
      </c>
      <c r="N118" s="225" t="s">
        <v>1</v>
      </c>
      <c r="O118" s="225" t="s">
        <v>1</v>
      </c>
      <c r="P118" s="225" t="s">
        <v>1</v>
      </c>
      <c r="Q118" s="225" t="s">
        <v>1</v>
      </c>
      <c r="R118" s="225" t="s">
        <v>1</v>
      </c>
      <c r="S118" s="225" t="s">
        <v>1</v>
      </c>
      <c r="T118" s="225" t="s">
        <v>1</v>
      </c>
      <c r="U118" s="225" t="s">
        <v>1</v>
      </c>
      <c r="V118" s="225" t="s">
        <v>1</v>
      </c>
      <c r="W118" s="225" t="s">
        <v>1</v>
      </c>
      <c r="X118" s="225" t="s">
        <v>1</v>
      </c>
      <c r="Y118" s="225" t="s">
        <v>1</v>
      </c>
      <c r="Z118" s="225" t="s">
        <v>1</v>
      </c>
      <c r="AA118" s="225" t="s">
        <v>1</v>
      </c>
      <c r="AB118" s="225" t="s">
        <v>1</v>
      </c>
      <c r="AC118" s="225" t="s">
        <v>1</v>
      </c>
      <c r="AD118" s="225" t="s">
        <v>1</v>
      </c>
      <c r="AE118" s="225" t="s">
        <v>1</v>
      </c>
      <c r="AF118" s="225" t="s">
        <v>1</v>
      </c>
      <c r="AG118" s="225" t="s">
        <v>1</v>
      </c>
      <c r="AH118" s="225" t="s">
        <v>1</v>
      </c>
      <c r="AI118" s="225" t="s">
        <v>1</v>
      </c>
      <c r="AJ118" s="225" t="s">
        <v>1</v>
      </c>
      <c r="AK118" s="225" t="s">
        <v>1</v>
      </c>
      <c r="AL118" s="225" t="s">
        <v>1</v>
      </c>
      <c r="AM118" s="225" t="s">
        <v>1</v>
      </c>
      <c r="AN118" s="225" t="s">
        <v>1</v>
      </c>
      <c r="AO118" s="225" t="s">
        <v>1</v>
      </c>
      <c r="AP118" s="225" t="s">
        <v>1</v>
      </c>
      <c r="AQ118" s="225" t="s">
        <v>1</v>
      </c>
      <c r="AR118" s="225" t="s">
        <v>1</v>
      </c>
      <c r="AS118" s="225" t="s">
        <v>1</v>
      </c>
      <c r="AT118" s="225" t="s">
        <v>1</v>
      </c>
      <c r="AU118" s="232" t="s">
        <v>23</v>
      </c>
      <c r="AV118" s="225" t="s">
        <v>1</v>
      </c>
      <c r="AW118" s="226" t="s">
        <v>1241</v>
      </c>
      <c r="AX118" s="226">
        <v>1</v>
      </c>
      <c r="AY118" s="226">
        <v>1</v>
      </c>
      <c r="AZ118" s="228">
        <v>0</v>
      </c>
      <c r="BA118" s="228">
        <v>0</v>
      </c>
      <c r="BB118" s="229">
        <v>0</v>
      </c>
    </row>
    <row r="119" spans="1:54" ht="34.5" customHeight="1" x14ac:dyDescent="0.25">
      <c r="A119" s="223">
        <v>291</v>
      </c>
      <c r="B119" s="224" t="s">
        <v>142</v>
      </c>
      <c r="C119" s="225" t="s">
        <v>1190</v>
      </c>
      <c r="D119" s="225"/>
      <c r="E119" s="225" t="s">
        <v>737</v>
      </c>
      <c r="F119" s="225" t="s">
        <v>485</v>
      </c>
      <c r="G119" s="225" t="s">
        <v>739</v>
      </c>
      <c r="H119" s="224" t="s">
        <v>440</v>
      </c>
      <c r="I119" s="224" t="s">
        <v>437</v>
      </c>
      <c r="J119" s="226" t="s">
        <v>33</v>
      </c>
      <c r="K119" s="225" t="s">
        <v>1</v>
      </c>
      <c r="L119" s="230" t="s">
        <v>22</v>
      </c>
      <c r="M119" s="237" t="s">
        <v>26</v>
      </c>
      <c r="N119" s="225" t="s">
        <v>1</v>
      </c>
      <c r="O119" s="232" t="s">
        <v>23</v>
      </c>
      <c r="P119" s="225" t="s">
        <v>1</v>
      </c>
      <c r="Q119" s="225" t="s">
        <v>1</v>
      </c>
      <c r="R119" s="225" t="s">
        <v>1</v>
      </c>
      <c r="S119" s="225" t="s">
        <v>1</v>
      </c>
      <c r="T119" s="225" t="s">
        <v>1</v>
      </c>
      <c r="U119" s="225" t="s">
        <v>1</v>
      </c>
      <c r="V119" s="225" t="s">
        <v>1</v>
      </c>
      <c r="W119" s="225" t="s">
        <v>1</v>
      </c>
      <c r="X119" s="230" t="s">
        <v>22</v>
      </c>
      <c r="Y119" s="225" t="s">
        <v>1</v>
      </c>
      <c r="Z119" s="225" t="s">
        <v>1</v>
      </c>
      <c r="AA119" s="225" t="s">
        <v>1</v>
      </c>
      <c r="AB119" s="225" t="s">
        <v>1</v>
      </c>
      <c r="AC119" s="225" t="s">
        <v>1</v>
      </c>
      <c r="AD119" s="225" t="s">
        <v>1</v>
      </c>
      <c r="AE119" s="230" t="s">
        <v>22</v>
      </c>
      <c r="AF119" s="225" t="s">
        <v>1</v>
      </c>
      <c r="AG119" s="225" t="s">
        <v>1</v>
      </c>
      <c r="AH119" s="225" t="s">
        <v>1</v>
      </c>
      <c r="AI119" s="225" t="s">
        <v>1</v>
      </c>
      <c r="AJ119" s="225" t="s">
        <v>1</v>
      </c>
      <c r="AK119" s="225" t="s">
        <v>1</v>
      </c>
      <c r="AL119" s="225" t="s">
        <v>1</v>
      </c>
      <c r="AM119" s="225" t="s">
        <v>1</v>
      </c>
      <c r="AN119" s="225" t="s">
        <v>1</v>
      </c>
      <c r="AO119" s="225" t="s">
        <v>1</v>
      </c>
      <c r="AP119" s="225" t="s">
        <v>1</v>
      </c>
      <c r="AQ119" s="225" t="s">
        <v>1</v>
      </c>
      <c r="AR119" s="225" t="s">
        <v>1</v>
      </c>
      <c r="AS119" s="225" t="s">
        <v>1</v>
      </c>
      <c r="AT119" s="225" t="s">
        <v>1</v>
      </c>
      <c r="AU119" s="231" t="s">
        <v>20</v>
      </c>
      <c r="AV119" s="225" t="s">
        <v>1</v>
      </c>
      <c r="AW119" s="226" t="s">
        <v>1241</v>
      </c>
      <c r="AX119" s="226">
        <v>1</v>
      </c>
      <c r="AY119" s="226">
        <v>1</v>
      </c>
      <c r="AZ119" s="228">
        <v>0</v>
      </c>
      <c r="BA119" s="233">
        <v>10.8</v>
      </c>
      <c r="BB119" s="229">
        <v>0</v>
      </c>
    </row>
    <row r="120" spans="1:54" ht="27" customHeight="1" x14ac:dyDescent="0.25">
      <c r="A120" s="223">
        <v>1449</v>
      </c>
      <c r="B120" s="224" t="s">
        <v>716</v>
      </c>
      <c r="C120" s="225" t="s">
        <v>1190</v>
      </c>
      <c r="D120" s="225"/>
      <c r="E120" s="225" t="s">
        <v>683</v>
      </c>
      <c r="F120" s="225" t="s">
        <v>1</v>
      </c>
      <c r="G120" s="225" t="s">
        <v>695</v>
      </c>
      <c r="H120" s="224" t="s">
        <v>717</v>
      </c>
      <c r="I120" s="224" t="s">
        <v>437</v>
      </c>
      <c r="J120" s="226" t="s">
        <v>33</v>
      </c>
      <c r="K120" s="225" t="s">
        <v>1</v>
      </c>
      <c r="L120" s="225" t="s">
        <v>1</v>
      </c>
      <c r="M120" s="226" t="s">
        <v>33</v>
      </c>
      <c r="N120" s="225" t="s">
        <v>1</v>
      </c>
      <c r="O120" s="230" t="s">
        <v>22</v>
      </c>
      <c r="P120" s="225" t="s">
        <v>1</v>
      </c>
      <c r="Q120" s="225" t="s">
        <v>1</v>
      </c>
      <c r="R120" s="225" t="s">
        <v>1</v>
      </c>
      <c r="S120" s="225" t="s">
        <v>1</v>
      </c>
      <c r="T120" s="225" t="s">
        <v>1</v>
      </c>
      <c r="U120" s="225" t="s">
        <v>1</v>
      </c>
      <c r="V120" s="225" t="s">
        <v>1</v>
      </c>
      <c r="W120" s="225" t="s">
        <v>1</v>
      </c>
      <c r="X120" s="225" t="s">
        <v>1</v>
      </c>
      <c r="Y120" s="225" t="s">
        <v>1</v>
      </c>
      <c r="Z120" s="225" t="s">
        <v>1</v>
      </c>
      <c r="AA120" s="225" t="s">
        <v>1</v>
      </c>
      <c r="AB120" s="225" t="s">
        <v>1</v>
      </c>
      <c r="AC120" s="225" t="s">
        <v>1</v>
      </c>
      <c r="AD120" s="225" t="s">
        <v>1</v>
      </c>
      <c r="AE120" s="225" t="s">
        <v>1</v>
      </c>
      <c r="AF120" s="225" t="s">
        <v>1</v>
      </c>
      <c r="AG120" s="225" t="s">
        <v>1</v>
      </c>
      <c r="AH120" s="225" t="s">
        <v>1</v>
      </c>
      <c r="AI120" s="225" t="s">
        <v>1</v>
      </c>
      <c r="AJ120" s="225" t="s">
        <v>1</v>
      </c>
      <c r="AK120" s="225" t="s">
        <v>1</v>
      </c>
      <c r="AL120" s="225" t="s">
        <v>1</v>
      </c>
      <c r="AM120" s="225" t="s">
        <v>1</v>
      </c>
      <c r="AN120" s="225" t="s">
        <v>1</v>
      </c>
      <c r="AO120" s="225" t="s">
        <v>1</v>
      </c>
      <c r="AP120" s="225" t="s">
        <v>1</v>
      </c>
      <c r="AQ120" s="225" t="s">
        <v>1</v>
      </c>
      <c r="AR120" s="225" t="s">
        <v>1</v>
      </c>
      <c r="AS120" s="225" t="s">
        <v>1</v>
      </c>
      <c r="AT120" s="225" t="s">
        <v>1</v>
      </c>
      <c r="AU120" s="225" t="s">
        <v>1</v>
      </c>
      <c r="AV120" s="231" t="s">
        <v>20</v>
      </c>
      <c r="AW120" s="226" t="s">
        <v>1241</v>
      </c>
      <c r="AX120" s="227">
        <v>2</v>
      </c>
      <c r="AY120" s="227">
        <v>2</v>
      </c>
      <c r="AZ120" s="228">
        <v>0</v>
      </c>
      <c r="BA120" s="233">
        <v>40.700000000000003</v>
      </c>
      <c r="BB120" s="238">
        <v>0.06</v>
      </c>
    </row>
    <row r="121" spans="1:54" ht="18" customHeight="1" x14ac:dyDescent="0.25">
      <c r="A121" s="223">
        <v>309</v>
      </c>
      <c r="B121" s="224" t="s">
        <v>479</v>
      </c>
      <c r="C121" s="225" t="s">
        <v>1190</v>
      </c>
      <c r="D121" s="225"/>
      <c r="E121" s="225" t="s">
        <v>438</v>
      </c>
      <c r="F121" s="225" t="s">
        <v>479</v>
      </c>
      <c r="G121" s="225" t="s">
        <v>1</v>
      </c>
      <c r="H121" s="224" t="s">
        <v>1</v>
      </c>
      <c r="I121" s="224" t="s">
        <v>438</v>
      </c>
      <c r="J121" s="227" t="s">
        <v>17</v>
      </c>
      <c r="K121" s="231" t="s">
        <v>20</v>
      </c>
      <c r="L121" s="225" t="s">
        <v>1</v>
      </c>
      <c r="M121" s="226" t="s">
        <v>33</v>
      </c>
      <c r="N121" s="225" t="s">
        <v>1</v>
      </c>
      <c r="O121" s="230" t="s">
        <v>22</v>
      </c>
      <c r="P121" s="225" t="s">
        <v>1</v>
      </c>
      <c r="Q121" s="225" t="s">
        <v>1</v>
      </c>
      <c r="R121" s="225" t="s">
        <v>1</v>
      </c>
      <c r="S121" s="225" t="s">
        <v>1</v>
      </c>
      <c r="T121" s="225" t="s">
        <v>1</v>
      </c>
      <c r="U121" s="225" t="s">
        <v>1</v>
      </c>
      <c r="V121" s="225" t="s">
        <v>1</v>
      </c>
      <c r="W121" s="225" t="s">
        <v>1</v>
      </c>
      <c r="X121" s="225" t="s">
        <v>1</v>
      </c>
      <c r="Y121" s="225" t="s">
        <v>1</v>
      </c>
      <c r="Z121" s="225" t="s">
        <v>1</v>
      </c>
      <c r="AA121" s="231" t="s">
        <v>20</v>
      </c>
      <c r="AB121" s="225" t="s">
        <v>1</v>
      </c>
      <c r="AC121" s="225" t="s">
        <v>1</v>
      </c>
      <c r="AD121" s="225" t="s">
        <v>1</v>
      </c>
      <c r="AE121" s="225" t="s">
        <v>1</v>
      </c>
      <c r="AF121" s="225" t="s">
        <v>1</v>
      </c>
      <c r="AG121" s="225" t="s">
        <v>1</v>
      </c>
      <c r="AH121" s="225" t="s">
        <v>1</v>
      </c>
      <c r="AI121" s="225" t="s">
        <v>1</v>
      </c>
      <c r="AJ121" s="225" t="s">
        <v>1</v>
      </c>
      <c r="AK121" s="225" t="s">
        <v>1</v>
      </c>
      <c r="AL121" s="225" t="s">
        <v>1</v>
      </c>
      <c r="AM121" s="225" t="s">
        <v>1</v>
      </c>
      <c r="AN121" s="225" t="s">
        <v>1</v>
      </c>
      <c r="AO121" s="225" t="s">
        <v>1</v>
      </c>
      <c r="AP121" s="225" t="s">
        <v>1</v>
      </c>
      <c r="AQ121" s="225" t="s">
        <v>1</v>
      </c>
      <c r="AR121" s="225" t="s">
        <v>1</v>
      </c>
      <c r="AS121" s="225" t="s">
        <v>1</v>
      </c>
      <c r="AT121" s="225" t="s">
        <v>1</v>
      </c>
      <c r="AU121" s="232" t="s">
        <v>23</v>
      </c>
      <c r="AV121" s="231" t="s">
        <v>20</v>
      </c>
      <c r="AW121" s="231" t="s">
        <v>1240</v>
      </c>
      <c r="AX121" s="226">
        <v>1</v>
      </c>
      <c r="AY121" s="227">
        <v>2</v>
      </c>
      <c r="AZ121" s="228">
        <v>0</v>
      </c>
      <c r="BA121" s="233">
        <v>0.02</v>
      </c>
      <c r="BB121" s="229">
        <v>0</v>
      </c>
    </row>
    <row r="122" spans="1:54" ht="18.75" customHeight="1" x14ac:dyDescent="0.25">
      <c r="A122" s="223">
        <v>312</v>
      </c>
      <c r="B122" s="224" t="s">
        <v>479</v>
      </c>
      <c r="C122" s="225" t="s">
        <v>1190</v>
      </c>
      <c r="D122" s="225"/>
      <c r="E122" s="225" t="s">
        <v>571</v>
      </c>
      <c r="F122" s="225" t="s">
        <v>479</v>
      </c>
      <c r="G122" s="225" t="s">
        <v>1</v>
      </c>
      <c r="H122" s="224" t="s">
        <v>1</v>
      </c>
      <c r="I122" s="224" t="s">
        <v>571</v>
      </c>
      <c r="J122" s="226" t="s">
        <v>33</v>
      </c>
      <c r="K122" s="225" t="s">
        <v>1</v>
      </c>
      <c r="L122" s="225" t="s">
        <v>1</v>
      </c>
      <c r="M122" s="226" t="s">
        <v>33</v>
      </c>
      <c r="N122" s="225" t="s">
        <v>1</v>
      </c>
      <c r="O122" s="225" t="s">
        <v>1</v>
      </c>
      <c r="P122" s="225" t="s">
        <v>1</v>
      </c>
      <c r="Q122" s="225" t="s">
        <v>1</v>
      </c>
      <c r="R122" s="225" t="s">
        <v>1</v>
      </c>
      <c r="S122" s="225" t="s">
        <v>1</v>
      </c>
      <c r="T122" s="225" t="s">
        <v>1</v>
      </c>
      <c r="U122" s="225" t="s">
        <v>1</v>
      </c>
      <c r="V122" s="225" t="s">
        <v>1</v>
      </c>
      <c r="W122" s="225" t="s">
        <v>1</v>
      </c>
      <c r="X122" s="225" t="s">
        <v>1</v>
      </c>
      <c r="Y122" s="225" t="s">
        <v>1</v>
      </c>
      <c r="Z122" s="225" t="s">
        <v>1</v>
      </c>
      <c r="AA122" s="225" t="s">
        <v>1</v>
      </c>
      <c r="AB122" s="225" t="s">
        <v>1</v>
      </c>
      <c r="AC122" s="225" t="s">
        <v>1</v>
      </c>
      <c r="AD122" s="225" t="s">
        <v>1</v>
      </c>
      <c r="AE122" s="225" t="s">
        <v>1</v>
      </c>
      <c r="AF122" s="225" t="s">
        <v>1</v>
      </c>
      <c r="AG122" s="225" t="s">
        <v>1</v>
      </c>
      <c r="AH122" s="225" t="s">
        <v>1</v>
      </c>
      <c r="AI122" s="225" t="s">
        <v>1</v>
      </c>
      <c r="AJ122" s="225" t="s">
        <v>1</v>
      </c>
      <c r="AK122" s="225" t="s">
        <v>1</v>
      </c>
      <c r="AL122" s="225" t="s">
        <v>1</v>
      </c>
      <c r="AM122" s="225" t="s">
        <v>1</v>
      </c>
      <c r="AN122" s="225" t="s">
        <v>1</v>
      </c>
      <c r="AO122" s="225" t="s">
        <v>1</v>
      </c>
      <c r="AP122" s="225" t="s">
        <v>1</v>
      </c>
      <c r="AQ122" s="225" t="s">
        <v>1</v>
      </c>
      <c r="AR122" s="225" t="s">
        <v>1</v>
      </c>
      <c r="AS122" s="225" t="s">
        <v>1</v>
      </c>
      <c r="AT122" s="225" t="s">
        <v>1</v>
      </c>
      <c r="AU122" s="225" t="s">
        <v>1</v>
      </c>
      <c r="AV122" s="231" t="s">
        <v>20</v>
      </c>
      <c r="AW122" s="231" t="s">
        <v>1240</v>
      </c>
      <c r="AX122" s="226">
        <v>1</v>
      </c>
      <c r="AY122" s="235">
        <v>0</v>
      </c>
      <c r="AZ122" s="228">
        <v>0</v>
      </c>
      <c r="BA122" s="228">
        <v>0</v>
      </c>
      <c r="BB122" s="229">
        <v>0</v>
      </c>
    </row>
    <row r="123" spans="1:54" ht="18.75" customHeight="1" x14ac:dyDescent="0.25">
      <c r="A123" s="223">
        <v>313</v>
      </c>
      <c r="B123" s="224" t="s">
        <v>479</v>
      </c>
      <c r="C123" s="225" t="s">
        <v>1190</v>
      </c>
      <c r="D123" s="225"/>
      <c r="E123" s="225" t="s">
        <v>625</v>
      </c>
      <c r="F123" s="225" t="s">
        <v>479</v>
      </c>
      <c r="G123" s="225" t="s">
        <v>1</v>
      </c>
      <c r="H123" s="224" t="s">
        <v>1</v>
      </c>
      <c r="I123" s="224" t="s">
        <v>625</v>
      </c>
      <c r="J123" s="226" t="s">
        <v>33</v>
      </c>
      <c r="K123" s="225" t="s">
        <v>1</v>
      </c>
      <c r="L123" s="230" t="s">
        <v>22</v>
      </c>
      <c r="M123" s="227" t="s">
        <v>17</v>
      </c>
      <c r="N123" s="225" t="s">
        <v>1</v>
      </c>
      <c r="O123" s="231" t="s">
        <v>20</v>
      </c>
      <c r="P123" s="225" t="s">
        <v>1</v>
      </c>
      <c r="Q123" s="225" t="s">
        <v>1</v>
      </c>
      <c r="R123" s="225" t="s">
        <v>1</v>
      </c>
      <c r="S123" s="225" t="s">
        <v>1</v>
      </c>
      <c r="T123" s="225" t="s">
        <v>1</v>
      </c>
      <c r="U123" s="225" t="s">
        <v>1</v>
      </c>
      <c r="V123" s="225" t="s">
        <v>1</v>
      </c>
      <c r="W123" s="225" t="s">
        <v>1</v>
      </c>
      <c r="X123" s="225" t="s">
        <v>1</v>
      </c>
      <c r="Y123" s="225" t="s">
        <v>1</v>
      </c>
      <c r="Z123" s="225" t="s">
        <v>1</v>
      </c>
      <c r="AA123" s="225" t="s">
        <v>1</v>
      </c>
      <c r="AB123" s="225" t="s">
        <v>1</v>
      </c>
      <c r="AC123" s="225" t="s">
        <v>1</v>
      </c>
      <c r="AD123" s="225" t="s">
        <v>1</v>
      </c>
      <c r="AE123" s="225" t="s">
        <v>1</v>
      </c>
      <c r="AF123" s="225" t="s">
        <v>1</v>
      </c>
      <c r="AG123" s="225" t="s">
        <v>1</v>
      </c>
      <c r="AH123" s="225" t="s">
        <v>1</v>
      </c>
      <c r="AI123" s="225" t="s">
        <v>1</v>
      </c>
      <c r="AJ123" s="225" t="s">
        <v>1</v>
      </c>
      <c r="AK123" s="225" t="s">
        <v>1</v>
      </c>
      <c r="AL123" s="225" t="s">
        <v>1</v>
      </c>
      <c r="AM123" s="225" t="s">
        <v>1</v>
      </c>
      <c r="AN123" s="225" t="s">
        <v>1</v>
      </c>
      <c r="AO123" s="225" t="s">
        <v>1</v>
      </c>
      <c r="AP123" s="225" t="s">
        <v>1</v>
      </c>
      <c r="AQ123" s="225" t="s">
        <v>1</v>
      </c>
      <c r="AR123" s="230" t="s">
        <v>22</v>
      </c>
      <c r="AS123" s="225" t="s">
        <v>1</v>
      </c>
      <c r="AT123" s="225" t="s">
        <v>1</v>
      </c>
      <c r="AU123" s="232" t="s">
        <v>23</v>
      </c>
      <c r="AV123" s="232" t="s">
        <v>23</v>
      </c>
      <c r="AW123" s="226" t="s">
        <v>1241</v>
      </c>
      <c r="AX123" s="226">
        <v>1</v>
      </c>
      <c r="AY123" s="226">
        <v>1</v>
      </c>
      <c r="AZ123" s="228">
        <v>0</v>
      </c>
      <c r="BA123" s="236">
        <v>10.7</v>
      </c>
      <c r="BB123" s="229">
        <v>0</v>
      </c>
    </row>
    <row r="124" spans="1:54" ht="18.75" customHeight="1" x14ac:dyDescent="0.25">
      <c r="A124" s="223">
        <v>314</v>
      </c>
      <c r="B124" s="224" t="s">
        <v>479</v>
      </c>
      <c r="C124" s="225" t="s">
        <v>1190</v>
      </c>
      <c r="D124" s="225"/>
      <c r="E124" s="225" t="s">
        <v>658</v>
      </c>
      <c r="F124" s="225" t="s">
        <v>479</v>
      </c>
      <c r="G124" s="225" t="s">
        <v>1</v>
      </c>
      <c r="H124" s="224" t="s">
        <v>1</v>
      </c>
      <c r="I124" s="224" t="s">
        <v>658</v>
      </c>
      <c r="J124" s="227" t="s">
        <v>17</v>
      </c>
      <c r="K124" s="225" t="s">
        <v>1</v>
      </c>
      <c r="L124" s="232" t="s">
        <v>23</v>
      </c>
      <c r="M124" s="227" t="s">
        <v>17</v>
      </c>
      <c r="N124" s="225" t="s">
        <v>1</v>
      </c>
      <c r="O124" s="232" t="s">
        <v>23</v>
      </c>
      <c r="P124" s="225" t="s">
        <v>1</v>
      </c>
      <c r="Q124" s="225" t="s">
        <v>1</v>
      </c>
      <c r="R124" s="225" t="s">
        <v>1</v>
      </c>
      <c r="S124" s="225" t="s">
        <v>1</v>
      </c>
      <c r="T124" s="225" t="s">
        <v>1</v>
      </c>
      <c r="U124" s="225" t="s">
        <v>1</v>
      </c>
      <c r="V124" s="225" t="s">
        <v>1</v>
      </c>
      <c r="W124" s="225" t="s">
        <v>1</v>
      </c>
      <c r="X124" s="225" t="s">
        <v>1</v>
      </c>
      <c r="Y124" s="225" t="s">
        <v>1</v>
      </c>
      <c r="Z124" s="230" t="s">
        <v>22</v>
      </c>
      <c r="AA124" s="225" t="s">
        <v>1</v>
      </c>
      <c r="AB124" s="225" t="s">
        <v>1</v>
      </c>
      <c r="AC124" s="225" t="s">
        <v>1</v>
      </c>
      <c r="AD124" s="225" t="s">
        <v>1</v>
      </c>
      <c r="AE124" s="231" t="s">
        <v>20</v>
      </c>
      <c r="AF124" s="225" t="s">
        <v>1</v>
      </c>
      <c r="AG124" s="225" t="s">
        <v>1</v>
      </c>
      <c r="AH124" s="225" t="s">
        <v>1</v>
      </c>
      <c r="AI124" s="225" t="s">
        <v>1</v>
      </c>
      <c r="AJ124" s="225" t="s">
        <v>1</v>
      </c>
      <c r="AK124" s="225" t="s">
        <v>1</v>
      </c>
      <c r="AL124" s="230" t="s">
        <v>22</v>
      </c>
      <c r="AM124" s="225" t="s">
        <v>1</v>
      </c>
      <c r="AN124" s="225" t="s">
        <v>1</v>
      </c>
      <c r="AO124" s="225" t="s">
        <v>1</v>
      </c>
      <c r="AP124" s="225" t="s">
        <v>1</v>
      </c>
      <c r="AQ124" s="225" t="s">
        <v>1</v>
      </c>
      <c r="AR124" s="225" t="s">
        <v>1</v>
      </c>
      <c r="AS124" s="225" t="s">
        <v>1</v>
      </c>
      <c r="AT124" s="225" t="s">
        <v>1</v>
      </c>
      <c r="AU124" s="230" t="s">
        <v>22</v>
      </c>
      <c r="AV124" s="232" t="s">
        <v>23</v>
      </c>
      <c r="AW124" s="231" t="s">
        <v>1240</v>
      </c>
      <c r="AX124" s="227">
        <v>2</v>
      </c>
      <c r="AY124" s="226">
        <v>1</v>
      </c>
      <c r="AZ124" s="228">
        <v>0</v>
      </c>
      <c r="BA124" s="236">
        <v>20</v>
      </c>
      <c r="BB124" s="238">
        <v>1.7</v>
      </c>
    </row>
    <row r="125" spans="1:54" ht="18.75" customHeight="1" x14ac:dyDescent="0.25">
      <c r="A125" s="223">
        <v>315</v>
      </c>
      <c r="B125" s="224" t="s">
        <v>479</v>
      </c>
      <c r="C125" s="225" t="s">
        <v>1190</v>
      </c>
      <c r="D125" s="225"/>
      <c r="E125" s="225" t="s">
        <v>1065</v>
      </c>
      <c r="F125" s="225" t="s">
        <v>479</v>
      </c>
      <c r="G125" s="225" t="s">
        <v>1</v>
      </c>
      <c r="H125" s="224" t="s">
        <v>1</v>
      </c>
      <c r="I125" s="224" t="s">
        <v>1065</v>
      </c>
      <c r="J125" s="226" t="s">
        <v>33</v>
      </c>
      <c r="K125" s="225" t="s">
        <v>1</v>
      </c>
      <c r="L125" s="225" t="s">
        <v>1</v>
      </c>
      <c r="M125" s="226" t="s">
        <v>33</v>
      </c>
      <c r="N125" s="225" t="s">
        <v>1</v>
      </c>
      <c r="O125" s="225" t="s">
        <v>1</v>
      </c>
      <c r="P125" s="225" t="s">
        <v>1</v>
      </c>
      <c r="Q125" s="225" t="s">
        <v>1</v>
      </c>
      <c r="R125" s="225" t="s">
        <v>1</v>
      </c>
      <c r="S125" s="225" t="s">
        <v>1</v>
      </c>
      <c r="T125" s="225" t="s">
        <v>1</v>
      </c>
      <c r="U125" s="225" t="s">
        <v>1</v>
      </c>
      <c r="V125" s="225" t="s">
        <v>1</v>
      </c>
      <c r="W125" s="225" t="s">
        <v>1</v>
      </c>
      <c r="X125" s="225" t="s">
        <v>1</v>
      </c>
      <c r="Y125" s="225" t="s">
        <v>1</v>
      </c>
      <c r="Z125" s="225" t="s">
        <v>1</v>
      </c>
      <c r="AA125" s="225" t="s">
        <v>1</v>
      </c>
      <c r="AB125" s="225" t="s">
        <v>1</v>
      </c>
      <c r="AC125" s="225" t="s">
        <v>1</v>
      </c>
      <c r="AD125" s="225" t="s">
        <v>1</v>
      </c>
      <c r="AE125" s="225" t="s">
        <v>1</v>
      </c>
      <c r="AF125" s="225" t="s">
        <v>1</v>
      </c>
      <c r="AG125" s="225" t="s">
        <v>1</v>
      </c>
      <c r="AH125" s="225" t="s">
        <v>1</v>
      </c>
      <c r="AI125" s="225" t="s">
        <v>1</v>
      </c>
      <c r="AJ125" s="225" t="s">
        <v>1</v>
      </c>
      <c r="AK125" s="225" t="s">
        <v>1</v>
      </c>
      <c r="AL125" s="225" t="s">
        <v>1</v>
      </c>
      <c r="AM125" s="225" t="s">
        <v>1</v>
      </c>
      <c r="AN125" s="225" t="s">
        <v>1</v>
      </c>
      <c r="AO125" s="225" t="s">
        <v>1</v>
      </c>
      <c r="AP125" s="225" t="s">
        <v>1</v>
      </c>
      <c r="AQ125" s="225" t="s">
        <v>1</v>
      </c>
      <c r="AR125" s="225" t="s">
        <v>1</v>
      </c>
      <c r="AS125" s="225" t="s">
        <v>1</v>
      </c>
      <c r="AT125" s="225" t="s">
        <v>1</v>
      </c>
      <c r="AU125" s="225" t="s">
        <v>1</v>
      </c>
      <c r="AV125" s="231" t="s">
        <v>20</v>
      </c>
      <c r="AW125" s="231" t="s">
        <v>1240</v>
      </c>
      <c r="AX125" s="227">
        <v>2</v>
      </c>
      <c r="AY125" s="227">
        <v>2</v>
      </c>
      <c r="AZ125" s="228">
        <v>0</v>
      </c>
      <c r="BA125" s="228">
        <v>0</v>
      </c>
      <c r="BB125" s="229">
        <v>0</v>
      </c>
    </row>
    <row r="126" spans="1:54" ht="18" customHeight="1" x14ac:dyDescent="0.25">
      <c r="A126" s="223">
        <v>316</v>
      </c>
      <c r="B126" s="224" t="s">
        <v>479</v>
      </c>
      <c r="C126" s="225" t="s">
        <v>1190</v>
      </c>
      <c r="D126" s="225"/>
      <c r="E126" s="225" t="s">
        <v>1021</v>
      </c>
      <c r="F126" s="225" t="s">
        <v>479</v>
      </c>
      <c r="G126" s="225" t="s">
        <v>1</v>
      </c>
      <c r="H126" s="224" t="s">
        <v>1</v>
      </c>
      <c r="I126" s="224" t="s">
        <v>1021</v>
      </c>
      <c r="J126" s="227" t="s">
        <v>17</v>
      </c>
      <c r="K126" s="230" t="s">
        <v>22</v>
      </c>
      <c r="L126" s="232" t="s">
        <v>23</v>
      </c>
      <c r="M126" s="227" t="s">
        <v>17</v>
      </c>
      <c r="N126" s="232" t="s">
        <v>23</v>
      </c>
      <c r="O126" s="232" t="s">
        <v>23</v>
      </c>
      <c r="P126" s="225" t="s">
        <v>1</v>
      </c>
      <c r="Q126" s="225" t="s">
        <v>1</v>
      </c>
      <c r="R126" s="225" t="s">
        <v>1</v>
      </c>
      <c r="S126" s="225" t="s">
        <v>1</v>
      </c>
      <c r="T126" s="225" t="s">
        <v>1</v>
      </c>
      <c r="U126" s="225" t="s">
        <v>1</v>
      </c>
      <c r="V126" s="225" t="s">
        <v>1</v>
      </c>
      <c r="W126" s="225" t="s">
        <v>1</v>
      </c>
      <c r="X126" s="225" t="s">
        <v>1</v>
      </c>
      <c r="Y126" s="225" t="s">
        <v>1</v>
      </c>
      <c r="Z126" s="230" t="s">
        <v>22</v>
      </c>
      <c r="AA126" s="230" t="s">
        <v>22</v>
      </c>
      <c r="AB126" s="225" t="s">
        <v>1</v>
      </c>
      <c r="AC126" s="225" t="s">
        <v>1</v>
      </c>
      <c r="AD126" s="225" t="s">
        <v>1</v>
      </c>
      <c r="AE126" s="225" t="s">
        <v>1</v>
      </c>
      <c r="AF126" s="230" t="s">
        <v>22</v>
      </c>
      <c r="AG126" s="225" t="s">
        <v>1</v>
      </c>
      <c r="AH126" s="225" t="s">
        <v>1</v>
      </c>
      <c r="AI126" s="225" t="s">
        <v>1</v>
      </c>
      <c r="AJ126" s="225" t="s">
        <v>1</v>
      </c>
      <c r="AK126" s="225" t="s">
        <v>1</v>
      </c>
      <c r="AL126" s="232" t="s">
        <v>23</v>
      </c>
      <c r="AM126" s="225" t="s">
        <v>1</v>
      </c>
      <c r="AN126" s="225" t="s">
        <v>1</v>
      </c>
      <c r="AO126" s="225" t="s">
        <v>1</v>
      </c>
      <c r="AP126" s="230" t="s">
        <v>22</v>
      </c>
      <c r="AQ126" s="225" t="s">
        <v>1</v>
      </c>
      <c r="AR126" s="225" t="s">
        <v>1</v>
      </c>
      <c r="AS126" s="225" t="s">
        <v>1</v>
      </c>
      <c r="AT126" s="225" t="s">
        <v>1</v>
      </c>
      <c r="AU126" s="230" t="s">
        <v>22</v>
      </c>
      <c r="AV126" s="232" t="s">
        <v>23</v>
      </c>
      <c r="AW126" s="231" t="s">
        <v>1240</v>
      </c>
      <c r="AX126" s="227">
        <v>2</v>
      </c>
      <c r="AY126" s="227">
        <v>2</v>
      </c>
      <c r="AZ126" s="228">
        <v>0</v>
      </c>
      <c r="BA126" s="233">
        <v>0</v>
      </c>
      <c r="BB126" s="238">
        <v>76.8</v>
      </c>
    </row>
    <row r="127" spans="1:54" ht="18.75" customHeight="1" x14ac:dyDescent="0.25">
      <c r="A127" s="223">
        <v>497</v>
      </c>
      <c r="B127" s="224" t="s">
        <v>1271</v>
      </c>
      <c r="C127" s="225" t="s">
        <v>1190</v>
      </c>
      <c r="D127" s="225"/>
      <c r="E127" s="225" t="s">
        <v>1086</v>
      </c>
      <c r="F127" s="225" t="s">
        <v>482</v>
      </c>
      <c r="G127" s="225" t="s">
        <v>1123</v>
      </c>
      <c r="H127" s="224" t="s">
        <v>1</v>
      </c>
      <c r="I127" s="224" t="s">
        <v>437</v>
      </c>
      <c r="J127" s="226" t="s">
        <v>33</v>
      </c>
      <c r="K127" s="225" t="s">
        <v>1</v>
      </c>
      <c r="L127" s="225" t="s">
        <v>1</v>
      </c>
      <c r="M127" s="226" t="s">
        <v>33</v>
      </c>
      <c r="N127" s="225" t="s">
        <v>1</v>
      </c>
      <c r="O127" s="225" t="s">
        <v>1</v>
      </c>
      <c r="P127" s="225" t="s">
        <v>1</v>
      </c>
      <c r="Q127" s="225" t="s">
        <v>1</v>
      </c>
      <c r="R127" s="225" t="s">
        <v>1</v>
      </c>
      <c r="S127" s="225" t="s">
        <v>1</v>
      </c>
      <c r="T127" s="225" t="s">
        <v>1</v>
      </c>
      <c r="U127" s="225" t="s">
        <v>1</v>
      </c>
      <c r="V127" s="225" t="s">
        <v>1</v>
      </c>
      <c r="W127" s="225" t="s">
        <v>1</v>
      </c>
      <c r="X127" s="225" t="s">
        <v>1</v>
      </c>
      <c r="Y127" s="225" t="s">
        <v>1</v>
      </c>
      <c r="Z127" s="225" t="s">
        <v>1</v>
      </c>
      <c r="AA127" s="225" t="s">
        <v>1</v>
      </c>
      <c r="AB127" s="225" t="s">
        <v>1</v>
      </c>
      <c r="AC127" s="225" t="s">
        <v>1</v>
      </c>
      <c r="AD127" s="225" t="s">
        <v>1</v>
      </c>
      <c r="AE127" s="225" t="s">
        <v>1</v>
      </c>
      <c r="AF127" s="225" t="s">
        <v>1</v>
      </c>
      <c r="AG127" s="225" t="s">
        <v>1</v>
      </c>
      <c r="AH127" s="225" t="s">
        <v>1</v>
      </c>
      <c r="AI127" s="225" t="s">
        <v>1</v>
      </c>
      <c r="AJ127" s="225" t="s">
        <v>1</v>
      </c>
      <c r="AK127" s="225" t="s">
        <v>1</v>
      </c>
      <c r="AL127" s="225" t="s">
        <v>1</v>
      </c>
      <c r="AM127" s="225" t="s">
        <v>1</v>
      </c>
      <c r="AN127" s="225" t="s">
        <v>1</v>
      </c>
      <c r="AO127" s="225" t="s">
        <v>1</v>
      </c>
      <c r="AP127" s="225" t="s">
        <v>1</v>
      </c>
      <c r="AQ127" s="225" t="s">
        <v>1</v>
      </c>
      <c r="AR127" s="225" t="s">
        <v>1</v>
      </c>
      <c r="AS127" s="225" t="s">
        <v>1</v>
      </c>
      <c r="AT127" s="225" t="s">
        <v>1</v>
      </c>
      <c r="AU127" s="225" t="s">
        <v>1</v>
      </c>
      <c r="AV127" s="232" t="s">
        <v>23</v>
      </c>
      <c r="AW127" s="226" t="s">
        <v>1241</v>
      </c>
      <c r="AX127" s="226">
        <v>1</v>
      </c>
      <c r="AY127" s="227">
        <v>2</v>
      </c>
      <c r="AZ127" s="228">
        <v>0</v>
      </c>
      <c r="BA127" s="236">
        <v>7.4</v>
      </c>
      <c r="BB127" s="238">
        <v>0.96</v>
      </c>
    </row>
    <row r="128" spans="1:54" ht="14.25" customHeight="1" x14ac:dyDescent="0.25">
      <c r="A128" s="223">
        <v>349</v>
      </c>
      <c r="B128" s="224" t="s">
        <v>1265</v>
      </c>
      <c r="C128" s="225" t="s">
        <v>1190</v>
      </c>
      <c r="D128" s="225"/>
      <c r="E128" s="225" t="s">
        <v>438</v>
      </c>
      <c r="F128" s="225" t="s">
        <v>482</v>
      </c>
      <c r="G128" s="225" t="s">
        <v>1</v>
      </c>
      <c r="H128" s="224" t="s">
        <v>1</v>
      </c>
      <c r="I128" s="224" t="s">
        <v>438</v>
      </c>
      <c r="J128" s="227" t="s">
        <v>17</v>
      </c>
      <c r="K128" s="225" t="s">
        <v>1</v>
      </c>
      <c r="L128" s="231" t="s">
        <v>20</v>
      </c>
      <c r="M128" s="226" t="s">
        <v>33</v>
      </c>
      <c r="N128" s="225" t="s">
        <v>1</v>
      </c>
      <c r="O128" s="225" t="s">
        <v>1</v>
      </c>
      <c r="P128" s="225" t="s">
        <v>1</v>
      </c>
      <c r="Q128" s="225" t="s">
        <v>1</v>
      </c>
      <c r="R128" s="225" t="s">
        <v>1</v>
      </c>
      <c r="S128" s="225" t="s">
        <v>1</v>
      </c>
      <c r="T128" s="225" t="s">
        <v>1</v>
      </c>
      <c r="U128" s="225" t="s">
        <v>1</v>
      </c>
      <c r="V128" s="225" t="s">
        <v>1</v>
      </c>
      <c r="W128" s="225" t="s">
        <v>1</v>
      </c>
      <c r="X128" s="225" t="s">
        <v>1</v>
      </c>
      <c r="Y128" s="225" t="s">
        <v>1</v>
      </c>
      <c r="Z128" s="225" t="s">
        <v>1</v>
      </c>
      <c r="AA128" s="225" t="s">
        <v>1</v>
      </c>
      <c r="AB128" s="225" t="s">
        <v>1</v>
      </c>
      <c r="AC128" s="225" t="s">
        <v>1</v>
      </c>
      <c r="AD128" s="225" t="s">
        <v>1</v>
      </c>
      <c r="AE128" s="225" t="s">
        <v>1</v>
      </c>
      <c r="AF128" s="225" t="s">
        <v>1</v>
      </c>
      <c r="AG128" s="225" t="s">
        <v>1</v>
      </c>
      <c r="AH128" s="225" t="s">
        <v>1</v>
      </c>
      <c r="AI128" s="225" t="s">
        <v>1</v>
      </c>
      <c r="AJ128" s="225" t="s">
        <v>1</v>
      </c>
      <c r="AK128" s="231" t="s">
        <v>20</v>
      </c>
      <c r="AL128" s="225" t="s">
        <v>1</v>
      </c>
      <c r="AM128" s="225" t="s">
        <v>1</v>
      </c>
      <c r="AN128" s="225" t="s">
        <v>1</v>
      </c>
      <c r="AO128" s="225" t="s">
        <v>1</v>
      </c>
      <c r="AP128" s="225" t="s">
        <v>1</v>
      </c>
      <c r="AQ128" s="225" t="s">
        <v>1</v>
      </c>
      <c r="AR128" s="225" t="s">
        <v>1</v>
      </c>
      <c r="AS128" s="225" t="s">
        <v>1</v>
      </c>
      <c r="AT128" s="225" t="s">
        <v>1</v>
      </c>
      <c r="AU128" s="225" t="s">
        <v>1</v>
      </c>
      <c r="AV128" s="232" t="s">
        <v>23</v>
      </c>
      <c r="AW128" s="226" t="s">
        <v>1241</v>
      </c>
      <c r="AX128" s="226">
        <v>1</v>
      </c>
      <c r="AY128" s="227">
        <v>2</v>
      </c>
      <c r="AZ128" s="228">
        <v>0</v>
      </c>
      <c r="BA128" s="233">
        <v>2.7</v>
      </c>
      <c r="BB128" s="238">
        <v>2E-3</v>
      </c>
    </row>
    <row r="129" spans="1:54" ht="14.25" customHeight="1" x14ac:dyDescent="0.25">
      <c r="A129" s="223">
        <v>352</v>
      </c>
      <c r="B129" s="224" t="s">
        <v>1265</v>
      </c>
      <c r="C129" s="225" t="s">
        <v>1190</v>
      </c>
      <c r="D129" s="225"/>
      <c r="E129" s="225" t="s">
        <v>571</v>
      </c>
      <c r="F129" s="225" t="s">
        <v>482</v>
      </c>
      <c r="G129" s="225" t="s">
        <v>1</v>
      </c>
      <c r="H129" s="224" t="s">
        <v>1</v>
      </c>
      <c r="I129" s="224" t="s">
        <v>571</v>
      </c>
      <c r="J129" s="226" t="s">
        <v>33</v>
      </c>
      <c r="K129" s="225" t="s">
        <v>1</v>
      </c>
      <c r="L129" s="225" t="s">
        <v>1</v>
      </c>
      <c r="M129" s="226" t="s">
        <v>33</v>
      </c>
      <c r="N129" s="225" t="s">
        <v>1</v>
      </c>
      <c r="O129" s="225" t="s">
        <v>1</v>
      </c>
      <c r="P129" s="225" t="s">
        <v>1</v>
      </c>
      <c r="Q129" s="225" t="s">
        <v>1</v>
      </c>
      <c r="R129" s="225" t="s">
        <v>1</v>
      </c>
      <c r="S129" s="225" t="s">
        <v>1</v>
      </c>
      <c r="T129" s="225" t="s">
        <v>1</v>
      </c>
      <c r="U129" s="225" t="s">
        <v>1</v>
      </c>
      <c r="V129" s="225" t="s">
        <v>1</v>
      </c>
      <c r="W129" s="225" t="s">
        <v>1</v>
      </c>
      <c r="X129" s="225" t="s">
        <v>1</v>
      </c>
      <c r="Y129" s="225" t="s">
        <v>1</v>
      </c>
      <c r="Z129" s="225" t="s">
        <v>1</v>
      </c>
      <c r="AA129" s="225" t="s">
        <v>1</v>
      </c>
      <c r="AB129" s="225" t="s">
        <v>1</v>
      </c>
      <c r="AC129" s="225" t="s">
        <v>1</v>
      </c>
      <c r="AD129" s="225" t="s">
        <v>1</v>
      </c>
      <c r="AE129" s="225" t="s">
        <v>1</v>
      </c>
      <c r="AF129" s="225" t="s">
        <v>1</v>
      </c>
      <c r="AG129" s="225" t="s">
        <v>1</v>
      </c>
      <c r="AH129" s="225" t="s">
        <v>1</v>
      </c>
      <c r="AI129" s="225" t="s">
        <v>1</v>
      </c>
      <c r="AJ129" s="225" t="s">
        <v>1</v>
      </c>
      <c r="AK129" s="225" t="s">
        <v>1</v>
      </c>
      <c r="AL129" s="225" t="s">
        <v>1</v>
      </c>
      <c r="AM129" s="225" t="s">
        <v>1</v>
      </c>
      <c r="AN129" s="225" t="s">
        <v>1</v>
      </c>
      <c r="AO129" s="225" t="s">
        <v>1</v>
      </c>
      <c r="AP129" s="225" t="s">
        <v>1</v>
      </c>
      <c r="AQ129" s="225" t="s">
        <v>1</v>
      </c>
      <c r="AR129" s="225" t="s">
        <v>1</v>
      </c>
      <c r="AS129" s="225" t="s">
        <v>1</v>
      </c>
      <c r="AT129" s="225" t="s">
        <v>1</v>
      </c>
      <c r="AU129" s="231" t="s">
        <v>20</v>
      </c>
      <c r="AV129" s="230" t="s">
        <v>22</v>
      </c>
      <c r="AW129" s="231" t="s">
        <v>1240</v>
      </c>
      <c r="AX129" s="226">
        <v>1</v>
      </c>
      <c r="AY129" s="226">
        <v>1</v>
      </c>
      <c r="AZ129" s="236">
        <v>21.2</v>
      </c>
      <c r="BA129" s="228">
        <v>0</v>
      </c>
      <c r="BB129" s="234">
        <v>0.03</v>
      </c>
    </row>
    <row r="130" spans="1:54" ht="14.25" customHeight="1" x14ac:dyDescent="0.25">
      <c r="A130" s="223">
        <v>353</v>
      </c>
      <c r="B130" s="224" t="s">
        <v>1265</v>
      </c>
      <c r="C130" s="225" t="s">
        <v>1190</v>
      </c>
      <c r="D130" s="225"/>
      <c r="E130" s="225" t="s">
        <v>625</v>
      </c>
      <c r="F130" s="225" t="s">
        <v>482</v>
      </c>
      <c r="G130" s="225" t="s">
        <v>1</v>
      </c>
      <c r="H130" s="224" t="s">
        <v>1</v>
      </c>
      <c r="I130" s="224" t="s">
        <v>625</v>
      </c>
      <c r="J130" s="226" t="s">
        <v>33</v>
      </c>
      <c r="K130" s="225" t="s">
        <v>1</v>
      </c>
      <c r="L130" s="225" t="s">
        <v>1</v>
      </c>
      <c r="M130" s="226" t="s">
        <v>33</v>
      </c>
      <c r="N130" s="230" t="s">
        <v>22</v>
      </c>
      <c r="O130" s="230" t="s">
        <v>22</v>
      </c>
      <c r="P130" s="225" t="s">
        <v>1</v>
      </c>
      <c r="Q130" s="225" t="s">
        <v>1</v>
      </c>
      <c r="R130" s="225" t="s">
        <v>1</v>
      </c>
      <c r="S130" s="225" t="s">
        <v>1</v>
      </c>
      <c r="T130" s="225" t="s">
        <v>1</v>
      </c>
      <c r="U130" s="225" t="s">
        <v>1</v>
      </c>
      <c r="V130" s="225" t="s">
        <v>1</v>
      </c>
      <c r="W130" s="225" t="s">
        <v>1</v>
      </c>
      <c r="X130" s="225" t="s">
        <v>1</v>
      </c>
      <c r="Y130" s="225" t="s">
        <v>1</v>
      </c>
      <c r="Z130" s="225" t="s">
        <v>1</v>
      </c>
      <c r="AA130" s="225" t="s">
        <v>1</v>
      </c>
      <c r="AB130" s="225" t="s">
        <v>1</v>
      </c>
      <c r="AC130" s="225" t="s">
        <v>1</v>
      </c>
      <c r="AD130" s="225" t="s">
        <v>1</v>
      </c>
      <c r="AE130" s="225" t="s">
        <v>1</v>
      </c>
      <c r="AF130" s="225" t="s">
        <v>1</v>
      </c>
      <c r="AG130" s="225" t="s">
        <v>1</v>
      </c>
      <c r="AH130" s="225" t="s">
        <v>1</v>
      </c>
      <c r="AI130" s="225" t="s">
        <v>1</v>
      </c>
      <c r="AJ130" s="225" t="s">
        <v>1</v>
      </c>
      <c r="AK130" s="225" t="s">
        <v>1</v>
      </c>
      <c r="AL130" s="225" t="s">
        <v>1</v>
      </c>
      <c r="AM130" s="225" t="s">
        <v>1</v>
      </c>
      <c r="AN130" s="225" t="s">
        <v>1</v>
      </c>
      <c r="AO130" s="225" t="s">
        <v>1</v>
      </c>
      <c r="AP130" s="225" t="s">
        <v>1</v>
      </c>
      <c r="AQ130" s="225" t="s">
        <v>1</v>
      </c>
      <c r="AR130" s="225" t="s">
        <v>1</v>
      </c>
      <c r="AS130" s="225" t="s">
        <v>1</v>
      </c>
      <c r="AT130" s="225" t="s">
        <v>1</v>
      </c>
      <c r="AU130" s="232" t="s">
        <v>23</v>
      </c>
      <c r="AV130" s="230" t="s">
        <v>22</v>
      </c>
      <c r="AW130" s="226" t="s">
        <v>1241</v>
      </c>
      <c r="AX130" s="226">
        <v>1</v>
      </c>
      <c r="AY130" s="227">
        <v>2</v>
      </c>
      <c r="AZ130" s="228">
        <v>0</v>
      </c>
      <c r="BA130" s="228">
        <v>0</v>
      </c>
      <c r="BB130" s="229">
        <v>0</v>
      </c>
    </row>
    <row r="131" spans="1:54" ht="14.25" customHeight="1" x14ac:dyDescent="0.25">
      <c r="A131" s="223">
        <v>354</v>
      </c>
      <c r="B131" s="224" t="s">
        <v>1265</v>
      </c>
      <c r="C131" s="225" t="s">
        <v>1190</v>
      </c>
      <c r="D131" s="225"/>
      <c r="E131" s="225" t="s">
        <v>658</v>
      </c>
      <c r="F131" s="225" t="s">
        <v>482</v>
      </c>
      <c r="G131" s="225" t="s">
        <v>1</v>
      </c>
      <c r="H131" s="224" t="s">
        <v>1</v>
      </c>
      <c r="I131" s="224" t="s">
        <v>658</v>
      </c>
      <c r="J131" s="226" t="s">
        <v>33</v>
      </c>
      <c r="K131" s="225" t="s">
        <v>1</v>
      </c>
      <c r="L131" s="225" t="s">
        <v>1</v>
      </c>
      <c r="M131" s="226" t="s">
        <v>33</v>
      </c>
      <c r="N131" s="225" t="s">
        <v>1</v>
      </c>
      <c r="O131" s="225" t="s">
        <v>1</v>
      </c>
      <c r="P131" s="225" t="s">
        <v>1</v>
      </c>
      <c r="Q131" s="225" t="s">
        <v>1</v>
      </c>
      <c r="R131" s="225" t="s">
        <v>1</v>
      </c>
      <c r="S131" s="225" t="s">
        <v>1</v>
      </c>
      <c r="T131" s="225" t="s">
        <v>1</v>
      </c>
      <c r="U131" s="225" t="s">
        <v>1</v>
      </c>
      <c r="V131" s="225" t="s">
        <v>1</v>
      </c>
      <c r="W131" s="225" t="s">
        <v>1</v>
      </c>
      <c r="X131" s="225" t="s">
        <v>1</v>
      </c>
      <c r="Y131" s="225" t="s">
        <v>1</v>
      </c>
      <c r="Z131" s="225" t="s">
        <v>1</v>
      </c>
      <c r="AA131" s="225" t="s">
        <v>1</v>
      </c>
      <c r="AB131" s="225" t="s">
        <v>1</v>
      </c>
      <c r="AC131" s="225" t="s">
        <v>1</v>
      </c>
      <c r="AD131" s="225" t="s">
        <v>1</v>
      </c>
      <c r="AE131" s="225" t="s">
        <v>1</v>
      </c>
      <c r="AF131" s="225" t="s">
        <v>1</v>
      </c>
      <c r="AG131" s="225" t="s">
        <v>1</v>
      </c>
      <c r="AH131" s="225" t="s">
        <v>1</v>
      </c>
      <c r="AI131" s="225" t="s">
        <v>1</v>
      </c>
      <c r="AJ131" s="225" t="s">
        <v>1</v>
      </c>
      <c r="AK131" s="225" t="s">
        <v>1</v>
      </c>
      <c r="AL131" s="225" t="s">
        <v>1</v>
      </c>
      <c r="AM131" s="225" t="s">
        <v>1</v>
      </c>
      <c r="AN131" s="225" t="s">
        <v>1</v>
      </c>
      <c r="AO131" s="225" t="s">
        <v>1</v>
      </c>
      <c r="AP131" s="225" t="s">
        <v>1</v>
      </c>
      <c r="AQ131" s="225" t="s">
        <v>1</v>
      </c>
      <c r="AR131" s="225" t="s">
        <v>1</v>
      </c>
      <c r="AS131" s="225" t="s">
        <v>1</v>
      </c>
      <c r="AT131" s="225" t="s">
        <v>1</v>
      </c>
      <c r="AU131" s="231" t="s">
        <v>20</v>
      </c>
      <c r="AV131" s="232" t="s">
        <v>23</v>
      </c>
      <c r="AW131" s="231" t="s">
        <v>1240</v>
      </c>
      <c r="AX131" s="226">
        <v>1</v>
      </c>
      <c r="AY131" s="227">
        <v>2</v>
      </c>
      <c r="AZ131" s="228">
        <v>0</v>
      </c>
      <c r="BA131" s="228">
        <v>0</v>
      </c>
      <c r="BB131" s="229">
        <v>0</v>
      </c>
    </row>
    <row r="132" spans="1:54" ht="14.25" customHeight="1" x14ac:dyDescent="0.25">
      <c r="A132" s="223">
        <v>355</v>
      </c>
      <c r="B132" s="224" t="s">
        <v>1265</v>
      </c>
      <c r="C132" s="225" t="s">
        <v>1190</v>
      </c>
      <c r="D132" s="225"/>
      <c r="E132" s="225" t="s">
        <v>1065</v>
      </c>
      <c r="F132" s="225" t="s">
        <v>482</v>
      </c>
      <c r="G132" s="225" t="s">
        <v>1</v>
      </c>
      <c r="H132" s="224" t="s">
        <v>1</v>
      </c>
      <c r="I132" s="224" t="s">
        <v>1065</v>
      </c>
      <c r="J132" s="226" t="s">
        <v>33</v>
      </c>
      <c r="K132" s="225" t="s">
        <v>1</v>
      </c>
      <c r="L132" s="225" t="s">
        <v>1</v>
      </c>
      <c r="M132" s="226" t="s">
        <v>33</v>
      </c>
      <c r="N132" s="225" t="s">
        <v>1</v>
      </c>
      <c r="O132" s="230" t="s">
        <v>22</v>
      </c>
      <c r="P132" s="225" t="s">
        <v>1</v>
      </c>
      <c r="Q132" s="225" t="s">
        <v>1</v>
      </c>
      <c r="R132" s="225" t="s">
        <v>1</v>
      </c>
      <c r="S132" s="225" t="s">
        <v>1</v>
      </c>
      <c r="T132" s="225" t="s">
        <v>1</v>
      </c>
      <c r="U132" s="225" t="s">
        <v>1</v>
      </c>
      <c r="V132" s="225" t="s">
        <v>1</v>
      </c>
      <c r="W132" s="225" t="s">
        <v>1</v>
      </c>
      <c r="X132" s="225" t="s">
        <v>1</v>
      </c>
      <c r="Y132" s="225" t="s">
        <v>1</v>
      </c>
      <c r="Z132" s="225" t="s">
        <v>1</v>
      </c>
      <c r="AA132" s="225" t="s">
        <v>1</v>
      </c>
      <c r="AB132" s="225" t="s">
        <v>1</v>
      </c>
      <c r="AC132" s="225" t="s">
        <v>1</v>
      </c>
      <c r="AD132" s="225" t="s">
        <v>1</v>
      </c>
      <c r="AE132" s="225" t="s">
        <v>1</v>
      </c>
      <c r="AF132" s="225" t="s">
        <v>1</v>
      </c>
      <c r="AG132" s="225" t="s">
        <v>1</v>
      </c>
      <c r="AH132" s="225" t="s">
        <v>1</v>
      </c>
      <c r="AI132" s="225" t="s">
        <v>1</v>
      </c>
      <c r="AJ132" s="225" t="s">
        <v>1</v>
      </c>
      <c r="AK132" s="225" t="s">
        <v>1</v>
      </c>
      <c r="AL132" s="225" t="s">
        <v>1</v>
      </c>
      <c r="AM132" s="225" t="s">
        <v>1</v>
      </c>
      <c r="AN132" s="225" t="s">
        <v>1</v>
      </c>
      <c r="AO132" s="225" t="s">
        <v>1</v>
      </c>
      <c r="AP132" s="225" t="s">
        <v>1</v>
      </c>
      <c r="AQ132" s="225" t="s">
        <v>1</v>
      </c>
      <c r="AR132" s="225" t="s">
        <v>1</v>
      </c>
      <c r="AS132" s="225" t="s">
        <v>1</v>
      </c>
      <c r="AT132" s="225" t="s">
        <v>1</v>
      </c>
      <c r="AU132" s="225" t="s">
        <v>1</v>
      </c>
      <c r="AV132" s="232" t="s">
        <v>23</v>
      </c>
      <c r="AW132" s="226" t="s">
        <v>1241</v>
      </c>
      <c r="AX132" s="227">
        <v>2</v>
      </c>
      <c r="AY132" s="227">
        <v>2</v>
      </c>
      <c r="AZ132" s="228">
        <v>0</v>
      </c>
      <c r="BA132" s="236">
        <v>5.0000000000000001E-3</v>
      </c>
      <c r="BB132" s="238">
        <v>0.02</v>
      </c>
    </row>
    <row r="133" spans="1:54" ht="14.25" customHeight="1" x14ac:dyDescent="0.25">
      <c r="A133" s="223">
        <v>356</v>
      </c>
      <c r="B133" s="224" t="s">
        <v>1265</v>
      </c>
      <c r="C133" s="225" t="s">
        <v>1190</v>
      </c>
      <c r="D133" s="225"/>
      <c r="E133" s="225" t="s">
        <v>1021</v>
      </c>
      <c r="F133" s="225" t="s">
        <v>482</v>
      </c>
      <c r="G133" s="225" t="s">
        <v>1</v>
      </c>
      <c r="H133" s="224" t="s">
        <v>1</v>
      </c>
      <c r="I133" s="224" t="s">
        <v>1021</v>
      </c>
      <c r="J133" s="226" t="s">
        <v>33</v>
      </c>
      <c r="K133" s="225" t="s">
        <v>1</v>
      </c>
      <c r="L133" s="230" t="s">
        <v>22</v>
      </c>
      <c r="M133" s="227" t="s">
        <v>17</v>
      </c>
      <c r="N133" s="225" t="s">
        <v>1</v>
      </c>
      <c r="O133" s="232" t="s">
        <v>23</v>
      </c>
      <c r="P133" s="225" t="s">
        <v>1</v>
      </c>
      <c r="Q133" s="225" t="s">
        <v>1</v>
      </c>
      <c r="R133" s="225" t="s">
        <v>1</v>
      </c>
      <c r="S133" s="225" t="s">
        <v>1</v>
      </c>
      <c r="T133" s="225" t="s">
        <v>1</v>
      </c>
      <c r="U133" s="225" t="s">
        <v>1</v>
      </c>
      <c r="V133" s="225" t="s">
        <v>1</v>
      </c>
      <c r="W133" s="225" t="s">
        <v>1</v>
      </c>
      <c r="X133" s="225" t="s">
        <v>1</v>
      </c>
      <c r="Y133" s="225" t="s">
        <v>1</v>
      </c>
      <c r="Z133" s="225" t="s">
        <v>1</v>
      </c>
      <c r="AA133" s="225" t="s">
        <v>1</v>
      </c>
      <c r="AB133" s="225" t="s">
        <v>1</v>
      </c>
      <c r="AC133" s="225" t="s">
        <v>1</v>
      </c>
      <c r="AD133" s="225" t="s">
        <v>1</v>
      </c>
      <c r="AE133" s="225" t="s">
        <v>1</v>
      </c>
      <c r="AF133" s="225" t="s">
        <v>1</v>
      </c>
      <c r="AG133" s="225" t="s">
        <v>1</v>
      </c>
      <c r="AH133" s="225" t="s">
        <v>1</v>
      </c>
      <c r="AI133" s="225" t="s">
        <v>1</v>
      </c>
      <c r="AJ133" s="225" t="s">
        <v>1</v>
      </c>
      <c r="AK133" s="230" t="s">
        <v>22</v>
      </c>
      <c r="AL133" s="225" t="s">
        <v>1</v>
      </c>
      <c r="AM133" s="225" t="s">
        <v>1</v>
      </c>
      <c r="AN133" s="225" t="s">
        <v>1</v>
      </c>
      <c r="AO133" s="225" t="s">
        <v>1</v>
      </c>
      <c r="AP133" s="225" t="s">
        <v>1</v>
      </c>
      <c r="AQ133" s="225" t="s">
        <v>1</v>
      </c>
      <c r="AR133" s="230" t="s">
        <v>22</v>
      </c>
      <c r="AS133" s="225" t="s">
        <v>1</v>
      </c>
      <c r="AT133" s="225" t="s">
        <v>1</v>
      </c>
      <c r="AU133" s="231" t="s">
        <v>20</v>
      </c>
      <c r="AV133" s="230" t="s">
        <v>22</v>
      </c>
      <c r="AW133" s="226" t="s">
        <v>1241</v>
      </c>
      <c r="AX133" s="227">
        <v>2</v>
      </c>
      <c r="AY133" s="239">
        <v>3</v>
      </c>
      <c r="AZ133" s="228">
        <v>0</v>
      </c>
      <c r="BA133" s="236">
        <v>4.3</v>
      </c>
      <c r="BB133" s="234">
        <v>0</v>
      </c>
    </row>
    <row r="134" spans="1:54" ht="13.5" customHeight="1" x14ac:dyDescent="0.25">
      <c r="A134" s="223">
        <v>372</v>
      </c>
      <c r="B134" s="224" t="s">
        <v>1268</v>
      </c>
      <c r="C134" s="225" t="s">
        <v>1190</v>
      </c>
      <c r="D134" s="225"/>
      <c r="E134" s="225" t="s">
        <v>438</v>
      </c>
      <c r="F134" s="225" t="s">
        <v>485</v>
      </c>
      <c r="G134" s="225" t="s">
        <v>1</v>
      </c>
      <c r="H134" s="224" t="s">
        <v>1</v>
      </c>
      <c r="I134" s="224" t="s">
        <v>438</v>
      </c>
      <c r="J134" s="226" t="s">
        <v>33</v>
      </c>
      <c r="K134" s="225" t="s">
        <v>1</v>
      </c>
      <c r="L134" s="225" t="s">
        <v>1</v>
      </c>
      <c r="M134" s="226" t="s">
        <v>33</v>
      </c>
      <c r="N134" s="225" t="s">
        <v>1</v>
      </c>
      <c r="O134" s="225" t="s">
        <v>1</v>
      </c>
      <c r="P134" s="225" t="s">
        <v>1</v>
      </c>
      <c r="Q134" s="225" t="s">
        <v>1</v>
      </c>
      <c r="R134" s="225" t="s">
        <v>1</v>
      </c>
      <c r="S134" s="225" t="s">
        <v>1</v>
      </c>
      <c r="T134" s="225" t="s">
        <v>1</v>
      </c>
      <c r="U134" s="225" t="s">
        <v>1</v>
      </c>
      <c r="V134" s="225" t="s">
        <v>1</v>
      </c>
      <c r="W134" s="225" t="s">
        <v>1</v>
      </c>
      <c r="X134" s="225" t="s">
        <v>1</v>
      </c>
      <c r="Y134" s="225" t="s">
        <v>1</v>
      </c>
      <c r="Z134" s="225" t="s">
        <v>1</v>
      </c>
      <c r="AA134" s="225" t="s">
        <v>1</v>
      </c>
      <c r="AB134" s="225" t="s">
        <v>1</v>
      </c>
      <c r="AC134" s="225" t="s">
        <v>1</v>
      </c>
      <c r="AD134" s="225" t="s">
        <v>1</v>
      </c>
      <c r="AE134" s="225" t="s">
        <v>1</v>
      </c>
      <c r="AF134" s="225" t="s">
        <v>1</v>
      </c>
      <c r="AG134" s="225" t="s">
        <v>1</v>
      </c>
      <c r="AH134" s="225" t="s">
        <v>1</v>
      </c>
      <c r="AI134" s="225" t="s">
        <v>1</v>
      </c>
      <c r="AJ134" s="225" t="s">
        <v>1</v>
      </c>
      <c r="AK134" s="225" t="s">
        <v>1</v>
      </c>
      <c r="AL134" s="225" t="s">
        <v>1</v>
      </c>
      <c r="AM134" s="225" t="s">
        <v>1</v>
      </c>
      <c r="AN134" s="225" t="s">
        <v>1</v>
      </c>
      <c r="AO134" s="225" t="s">
        <v>1</v>
      </c>
      <c r="AP134" s="225" t="s">
        <v>1</v>
      </c>
      <c r="AQ134" s="225" t="s">
        <v>1</v>
      </c>
      <c r="AR134" s="225" t="s">
        <v>1</v>
      </c>
      <c r="AS134" s="225" t="s">
        <v>1</v>
      </c>
      <c r="AT134" s="225" t="s">
        <v>1</v>
      </c>
      <c r="AU134" s="232" t="s">
        <v>23</v>
      </c>
      <c r="AV134" s="230" t="s">
        <v>22</v>
      </c>
      <c r="AW134" s="226" t="s">
        <v>1241</v>
      </c>
      <c r="AX134" s="226">
        <v>1</v>
      </c>
      <c r="AY134" s="227">
        <v>2</v>
      </c>
      <c r="AZ134" s="228">
        <v>0</v>
      </c>
      <c r="BA134" s="236">
        <v>0.44</v>
      </c>
      <c r="BB134" s="238">
        <v>1E-3</v>
      </c>
    </row>
    <row r="135" spans="1:54" ht="14.25" customHeight="1" x14ac:dyDescent="0.25">
      <c r="A135" s="223">
        <v>373</v>
      </c>
      <c r="B135" s="224" t="s">
        <v>1268</v>
      </c>
      <c r="C135" s="225" t="s">
        <v>1190</v>
      </c>
      <c r="D135" s="225"/>
      <c r="E135" s="225" t="s">
        <v>492</v>
      </c>
      <c r="F135" s="225" t="s">
        <v>1</v>
      </c>
      <c r="G135" s="225" t="s">
        <v>1</v>
      </c>
      <c r="H135" s="224" t="s">
        <v>1</v>
      </c>
      <c r="I135" s="224" t="s">
        <v>492</v>
      </c>
      <c r="J135" s="226" t="s">
        <v>33</v>
      </c>
      <c r="K135" s="225" t="s">
        <v>1</v>
      </c>
      <c r="L135" s="225" t="s">
        <v>1</v>
      </c>
      <c r="M135" s="226" t="s">
        <v>33</v>
      </c>
      <c r="N135" s="225" t="s">
        <v>1</v>
      </c>
      <c r="O135" s="225" t="s">
        <v>1</v>
      </c>
      <c r="P135" s="225" t="s">
        <v>1</v>
      </c>
      <c r="Q135" s="225" t="s">
        <v>1</v>
      </c>
      <c r="R135" s="225" t="s">
        <v>1</v>
      </c>
      <c r="S135" s="225" t="s">
        <v>1</v>
      </c>
      <c r="T135" s="225" t="s">
        <v>1</v>
      </c>
      <c r="U135" s="225" t="s">
        <v>1</v>
      </c>
      <c r="V135" s="225" t="s">
        <v>1</v>
      </c>
      <c r="W135" s="225" t="s">
        <v>1</v>
      </c>
      <c r="X135" s="225" t="s">
        <v>1</v>
      </c>
      <c r="Y135" s="225" t="s">
        <v>1</v>
      </c>
      <c r="Z135" s="230" t="s">
        <v>22</v>
      </c>
      <c r="AA135" s="225" t="s">
        <v>1</v>
      </c>
      <c r="AB135" s="225" t="s">
        <v>1</v>
      </c>
      <c r="AC135" s="225" t="s">
        <v>1</v>
      </c>
      <c r="AD135" s="225" t="s">
        <v>1</v>
      </c>
      <c r="AE135" s="225" t="s">
        <v>1</v>
      </c>
      <c r="AF135" s="225" t="s">
        <v>1</v>
      </c>
      <c r="AG135" s="225" t="s">
        <v>1</v>
      </c>
      <c r="AH135" s="225" t="s">
        <v>1</v>
      </c>
      <c r="AI135" s="225" t="s">
        <v>1</v>
      </c>
      <c r="AJ135" s="225" t="s">
        <v>1</v>
      </c>
      <c r="AK135" s="225" t="s">
        <v>1</v>
      </c>
      <c r="AL135" s="225" t="s">
        <v>1</v>
      </c>
      <c r="AM135" s="225" t="s">
        <v>1</v>
      </c>
      <c r="AN135" s="225" t="s">
        <v>1</v>
      </c>
      <c r="AO135" s="225" t="s">
        <v>1</v>
      </c>
      <c r="AP135" s="225" t="s">
        <v>1</v>
      </c>
      <c r="AQ135" s="225" t="s">
        <v>1</v>
      </c>
      <c r="AR135" s="225" t="s">
        <v>1</v>
      </c>
      <c r="AS135" s="225" t="s">
        <v>1</v>
      </c>
      <c r="AT135" s="225" t="s">
        <v>1</v>
      </c>
      <c r="AU135" s="225" t="s">
        <v>1</v>
      </c>
      <c r="AV135" s="230" t="s">
        <v>22</v>
      </c>
      <c r="AW135" s="226" t="s">
        <v>1241</v>
      </c>
      <c r="AX135" s="226">
        <v>1</v>
      </c>
      <c r="AY135" s="226">
        <v>1</v>
      </c>
      <c r="AZ135" s="228">
        <v>0</v>
      </c>
      <c r="BA135" s="228">
        <v>0</v>
      </c>
      <c r="BB135" s="234">
        <v>0</v>
      </c>
    </row>
    <row r="136" spans="1:54" ht="14.25" customHeight="1" x14ac:dyDescent="0.25">
      <c r="A136" s="223">
        <v>376</v>
      </c>
      <c r="B136" s="224" t="s">
        <v>1268</v>
      </c>
      <c r="C136" s="225" t="s">
        <v>1190</v>
      </c>
      <c r="D136" s="225"/>
      <c r="E136" s="225" t="s">
        <v>625</v>
      </c>
      <c r="F136" s="225" t="s">
        <v>485</v>
      </c>
      <c r="G136" s="225" t="s">
        <v>1</v>
      </c>
      <c r="H136" s="224" t="s">
        <v>1</v>
      </c>
      <c r="I136" s="224" t="s">
        <v>625</v>
      </c>
      <c r="J136" s="226" t="s">
        <v>33</v>
      </c>
      <c r="K136" s="225" t="s">
        <v>1</v>
      </c>
      <c r="L136" s="230" t="s">
        <v>22</v>
      </c>
      <c r="M136" s="227" t="s">
        <v>17</v>
      </c>
      <c r="N136" s="225" t="s">
        <v>1</v>
      </c>
      <c r="O136" s="231" t="s">
        <v>20</v>
      </c>
      <c r="P136" s="225" t="s">
        <v>1</v>
      </c>
      <c r="Q136" s="225" t="s">
        <v>1</v>
      </c>
      <c r="R136" s="225" t="s">
        <v>1</v>
      </c>
      <c r="S136" s="225" t="s">
        <v>1</v>
      </c>
      <c r="T136" s="225" t="s">
        <v>1</v>
      </c>
      <c r="U136" s="225" t="s">
        <v>1</v>
      </c>
      <c r="V136" s="225" t="s">
        <v>1</v>
      </c>
      <c r="W136" s="225" t="s">
        <v>1</v>
      </c>
      <c r="X136" s="225" t="s">
        <v>1</v>
      </c>
      <c r="Y136" s="225" t="s">
        <v>1</v>
      </c>
      <c r="Z136" s="225" t="s">
        <v>1</v>
      </c>
      <c r="AA136" s="225" t="s">
        <v>1</v>
      </c>
      <c r="AB136" s="225" t="s">
        <v>1</v>
      </c>
      <c r="AC136" s="225" t="s">
        <v>1</v>
      </c>
      <c r="AD136" s="225" t="s">
        <v>1</v>
      </c>
      <c r="AE136" s="225" t="s">
        <v>1</v>
      </c>
      <c r="AF136" s="225" t="s">
        <v>1</v>
      </c>
      <c r="AG136" s="225" t="s">
        <v>1</v>
      </c>
      <c r="AH136" s="225" t="s">
        <v>1</v>
      </c>
      <c r="AI136" s="225" t="s">
        <v>1</v>
      </c>
      <c r="AJ136" s="225" t="s">
        <v>1</v>
      </c>
      <c r="AK136" s="225" t="s">
        <v>1</v>
      </c>
      <c r="AL136" s="225" t="s">
        <v>1</v>
      </c>
      <c r="AM136" s="225" t="s">
        <v>1</v>
      </c>
      <c r="AN136" s="225" t="s">
        <v>1</v>
      </c>
      <c r="AO136" s="225" t="s">
        <v>1</v>
      </c>
      <c r="AP136" s="225" t="s">
        <v>1</v>
      </c>
      <c r="AQ136" s="225" t="s">
        <v>1</v>
      </c>
      <c r="AR136" s="230" t="s">
        <v>22</v>
      </c>
      <c r="AS136" s="225" t="s">
        <v>1</v>
      </c>
      <c r="AT136" s="225" t="s">
        <v>1</v>
      </c>
      <c r="AU136" s="225" t="s">
        <v>1</v>
      </c>
      <c r="AV136" s="230" t="s">
        <v>22</v>
      </c>
      <c r="AW136" s="231" t="s">
        <v>1240</v>
      </c>
      <c r="AX136" s="226">
        <v>1</v>
      </c>
      <c r="AY136" s="227">
        <v>2</v>
      </c>
      <c r="AZ136" s="228">
        <v>0</v>
      </c>
      <c r="BA136" s="233">
        <v>0.78</v>
      </c>
      <c r="BB136" s="229">
        <v>0</v>
      </c>
    </row>
    <row r="137" spans="1:54" ht="14.25" customHeight="1" x14ac:dyDescent="0.25">
      <c r="A137" s="223">
        <v>134</v>
      </c>
      <c r="B137" s="224" t="s">
        <v>1268</v>
      </c>
      <c r="C137" s="225" t="s">
        <v>1190</v>
      </c>
      <c r="D137" s="225"/>
      <c r="E137" s="225" t="s">
        <v>658</v>
      </c>
      <c r="F137" s="225" t="s">
        <v>485</v>
      </c>
      <c r="G137" s="225" t="s">
        <v>1</v>
      </c>
      <c r="H137" s="224" t="s">
        <v>1</v>
      </c>
      <c r="I137" s="224" t="s">
        <v>658</v>
      </c>
      <c r="J137" s="226" t="s">
        <v>33</v>
      </c>
      <c r="K137" s="225" t="s">
        <v>1</v>
      </c>
      <c r="L137" s="225" t="s">
        <v>1</v>
      </c>
      <c r="M137" s="226" t="s">
        <v>33</v>
      </c>
      <c r="N137" s="225" t="s">
        <v>1</v>
      </c>
      <c r="O137" s="230" t="s">
        <v>22</v>
      </c>
      <c r="P137" s="225" t="s">
        <v>1</v>
      </c>
      <c r="Q137" s="225" t="s">
        <v>1</v>
      </c>
      <c r="R137" s="225" t="s">
        <v>1</v>
      </c>
      <c r="S137" s="225" t="s">
        <v>1</v>
      </c>
      <c r="T137" s="225" t="s">
        <v>1</v>
      </c>
      <c r="U137" s="225" t="s">
        <v>1</v>
      </c>
      <c r="V137" s="225" t="s">
        <v>1</v>
      </c>
      <c r="W137" s="225" t="s">
        <v>1</v>
      </c>
      <c r="X137" s="225" t="s">
        <v>1</v>
      </c>
      <c r="Y137" s="225" t="s">
        <v>1</v>
      </c>
      <c r="Z137" s="225" t="s">
        <v>1</v>
      </c>
      <c r="AA137" s="225" t="s">
        <v>1</v>
      </c>
      <c r="AB137" s="225" t="s">
        <v>1</v>
      </c>
      <c r="AC137" s="225" t="s">
        <v>1</v>
      </c>
      <c r="AD137" s="225" t="s">
        <v>1</v>
      </c>
      <c r="AE137" s="225" t="s">
        <v>1</v>
      </c>
      <c r="AF137" s="225" t="s">
        <v>1</v>
      </c>
      <c r="AG137" s="225" t="s">
        <v>1</v>
      </c>
      <c r="AH137" s="225" t="s">
        <v>1</v>
      </c>
      <c r="AI137" s="225" t="s">
        <v>1</v>
      </c>
      <c r="AJ137" s="225" t="s">
        <v>1</v>
      </c>
      <c r="AK137" s="225" t="s">
        <v>1</v>
      </c>
      <c r="AL137" s="225" t="s">
        <v>1</v>
      </c>
      <c r="AM137" s="225" t="s">
        <v>1</v>
      </c>
      <c r="AN137" s="225" t="s">
        <v>1</v>
      </c>
      <c r="AO137" s="225" t="s">
        <v>1</v>
      </c>
      <c r="AP137" s="225" t="s">
        <v>1</v>
      </c>
      <c r="AQ137" s="225" t="s">
        <v>1</v>
      </c>
      <c r="AR137" s="225" t="s">
        <v>1</v>
      </c>
      <c r="AS137" s="225" t="s">
        <v>1</v>
      </c>
      <c r="AT137" s="225" t="s">
        <v>1</v>
      </c>
      <c r="AU137" s="225" t="s">
        <v>1</v>
      </c>
      <c r="AV137" s="230" t="s">
        <v>22</v>
      </c>
      <c r="AW137" s="226" t="s">
        <v>1241</v>
      </c>
      <c r="AX137" s="226">
        <v>1</v>
      </c>
      <c r="AY137" s="227">
        <v>2</v>
      </c>
      <c r="AZ137" s="228">
        <v>0</v>
      </c>
      <c r="BA137" s="233">
        <v>0</v>
      </c>
      <c r="BB137" s="229">
        <v>0</v>
      </c>
    </row>
    <row r="138" spans="1:54" ht="14.25" customHeight="1" x14ac:dyDescent="0.25">
      <c r="A138" s="223">
        <v>377</v>
      </c>
      <c r="B138" s="224" t="s">
        <v>1268</v>
      </c>
      <c r="C138" s="225" t="s">
        <v>1190</v>
      </c>
      <c r="D138" s="225"/>
      <c r="E138" s="225" t="s">
        <v>1065</v>
      </c>
      <c r="F138" s="225" t="s">
        <v>485</v>
      </c>
      <c r="G138" s="225" t="s">
        <v>1</v>
      </c>
      <c r="H138" s="224" t="s">
        <v>1</v>
      </c>
      <c r="I138" s="224" t="s">
        <v>1065</v>
      </c>
      <c r="J138" s="226" t="s">
        <v>33</v>
      </c>
      <c r="K138" s="225" t="s">
        <v>1</v>
      </c>
      <c r="L138" s="225" t="s">
        <v>1</v>
      </c>
      <c r="M138" s="226" t="s">
        <v>33</v>
      </c>
      <c r="N138" s="225" t="s">
        <v>1</v>
      </c>
      <c r="O138" s="225" t="s">
        <v>1</v>
      </c>
      <c r="P138" s="225" t="s">
        <v>1</v>
      </c>
      <c r="Q138" s="225" t="s">
        <v>1</v>
      </c>
      <c r="R138" s="225" t="s">
        <v>1</v>
      </c>
      <c r="S138" s="225" t="s">
        <v>1</v>
      </c>
      <c r="T138" s="225" t="s">
        <v>1</v>
      </c>
      <c r="U138" s="225" t="s">
        <v>1</v>
      </c>
      <c r="V138" s="225" t="s">
        <v>1</v>
      </c>
      <c r="W138" s="225" t="s">
        <v>1</v>
      </c>
      <c r="X138" s="225" t="s">
        <v>1</v>
      </c>
      <c r="Y138" s="225" t="s">
        <v>1</v>
      </c>
      <c r="Z138" s="225" t="s">
        <v>1</v>
      </c>
      <c r="AA138" s="225" t="s">
        <v>1</v>
      </c>
      <c r="AB138" s="225" t="s">
        <v>1</v>
      </c>
      <c r="AC138" s="225" t="s">
        <v>1</v>
      </c>
      <c r="AD138" s="225" t="s">
        <v>1</v>
      </c>
      <c r="AE138" s="225" t="s">
        <v>1</v>
      </c>
      <c r="AF138" s="225" t="s">
        <v>1</v>
      </c>
      <c r="AG138" s="225" t="s">
        <v>1</v>
      </c>
      <c r="AH138" s="225" t="s">
        <v>1</v>
      </c>
      <c r="AI138" s="225" t="s">
        <v>1</v>
      </c>
      <c r="AJ138" s="225" t="s">
        <v>1</v>
      </c>
      <c r="AK138" s="225" t="s">
        <v>1</v>
      </c>
      <c r="AL138" s="225" t="s">
        <v>1</v>
      </c>
      <c r="AM138" s="225" t="s">
        <v>1</v>
      </c>
      <c r="AN138" s="225" t="s">
        <v>1</v>
      </c>
      <c r="AO138" s="225" t="s">
        <v>1</v>
      </c>
      <c r="AP138" s="225" t="s">
        <v>1</v>
      </c>
      <c r="AQ138" s="225" t="s">
        <v>1</v>
      </c>
      <c r="AR138" s="225" t="s">
        <v>1</v>
      </c>
      <c r="AS138" s="225" t="s">
        <v>1</v>
      </c>
      <c r="AT138" s="225" t="s">
        <v>1</v>
      </c>
      <c r="AU138" s="225" t="s">
        <v>1</v>
      </c>
      <c r="AV138" s="232" t="s">
        <v>23</v>
      </c>
      <c r="AW138" s="226" t="s">
        <v>1241</v>
      </c>
      <c r="AX138" s="226">
        <v>1</v>
      </c>
      <c r="AY138" s="227">
        <v>2</v>
      </c>
      <c r="AZ138" s="228">
        <v>0</v>
      </c>
      <c r="BA138" s="228">
        <v>0</v>
      </c>
      <c r="BB138" s="238">
        <v>0.26</v>
      </c>
    </row>
    <row r="139" spans="1:54" ht="14.25" customHeight="1" x14ac:dyDescent="0.25">
      <c r="A139" s="223">
        <v>135</v>
      </c>
      <c r="B139" s="224" t="s">
        <v>1268</v>
      </c>
      <c r="C139" s="225" t="s">
        <v>1190</v>
      </c>
      <c r="D139" s="225"/>
      <c r="E139" s="225" t="s">
        <v>1021</v>
      </c>
      <c r="F139" s="225" t="s">
        <v>485</v>
      </c>
      <c r="G139" s="225" t="s">
        <v>1</v>
      </c>
      <c r="H139" s="224" t="s">
        <v>1</v>
      </c>
      <c r="I139" s="224" t="s">
        <v>1021</v>
      </c>
      <c r="J139" s="226" t="s">
        <v>33</v>
      </c>
      <c r="K139" s="225" t="s">
        <v>1</v>
      </c>
      <c r="L139" s="225" t="s">
        <v>1</v>
      </c>
      <c r="M139" s="226" t="s">
        <v>33</v>
      </c>
      <c r="N139" s="225" t="s">
        <v>1</v>
      </c>
      <c r="O139" s="225" t="s">
        <v>1</v>
      </c>
      <c r="P139" s="225" t="s">
        <v>1</v>
      </c>
      <c r="Q139" s="225" t="s">
        <v>1</v>
      </c>
      <c r="R139" s="225" t="s">
        <v>1</v>
      </c>
      <c r="S139" s="225" t="s">
        <v>1</v>
      </c>
      <c r="T139" s="225" t="s">
        <v>1</v>
      </c>
      <c r="U139" s="225" t="s">
        <v>1</v>
      </c>
      <c r="V139" s="225" t="s">
        <v>1</v>
      </c>
      <c r="W139" s="225" t="s">
        <v>1</v>
      </c>
      <c r="X139" s="225" t="s">
        <v>1</v>
      </c>
      <c r="Y139" s="225" t="s">
        <v>1</v>
      </c>
      <c r="Z139" s="225" t="s">
        <v>1</v>
      </c>
      <c r="AA139" s="225" t="s">
        <v>1</v>
      </c>
      <c r="AB139" s="225" t="s">
        <v>1</v>
      </c>
      <c r="AC139" s="225" t="s">
        <v>1</v>
      </c>
      <c r="AD139" s="225" t="s">
        <v>1</v>
      </c>
      <c r="AE139" s="225" t="s">
        <v>1</v>
      </c>
      <c r="AF139" s="225" t="s">
        <v>1</v>
      </c>
      <c r="AG139" s="225" t="s">
        <v>1</v>
      </c>
      <c r="AH139" s="225" t="s">
        <v>1</v>
      </c>
      <c r="AI139" s="225" t="s">
        <v>1</v>
      </c>
      <c r="AJ139" s="225" t="s">
        <v>1</v>
      </c>
      <c r="AK139" s="225" t="s">
        <v>1</v>
      </c>
      <c r="AL139" s="225" t="s">
        <v>1</v>
      </c>
      <c r="AM139" s="225" t="s">
        <v>1</v>
      </c>
      <c r="AN139" s="225" t="s">
        <v>1</v>
      </c>
      <c r="AO139" s="225" t="s">
        <v>1</v>
      </c>
      <c r="AP139" s="225" t="s">
        <v>1</v>
      </c>
      <c r="AQ139" s="225" t="s">
        <v>1</v>
      </c>
      <c r="AR139" s="225" t="s">
        <v>1</v>
      </c>
      <c r="AS139" s="225" t="s">
        <v>1</v>
      </c>
      <c r="AT139" s="225" t="s">
        <v>1</v>
      </c>
      <c r="AU139" s="225" t="s">
        <v>1</v>
      </c>
      <c r="AV139" s="231" t="s">
        <v>20</v>
      </c>
      <c r="AW139" s="226" t="s">
        <v>1241</v>
      </c>
      <c r="AX139" s="226">
        <v>1</v>
      </c>
      <c r="AY139" s="226">
        <v>1</v>
      </c>
      <c r="AZ139" s="228">
        <v>0</v>
      </c>
      <c r="BA139" s="228">
        <v>0</v>
      </c>
      <c r="BB139" s="229">
        <v>0</v>
      </c>
    </row>
    <row r="140" spans="1:54" ht="14.25" customHeight="1" x14ac:dyDescent="0.25">
      <c r="A140" s="223">
        <v>378</v>
      </c>
      <c r="B140" s="224" t="s">
        <v>1268</v>
      </c>
      <c r="C140" s="225" t="s">
        <v>1190</v>
      </c>
      <c r="D140" s="225"/>
      <c r="E140" s="225" t="s">
        <v>1086</v>
      </c>
      <c r="F140" s="225" t="s">
        <v>485</v>
      </c>
      <c r="G140" s="225" t="s">
        <v>1</v>
      </c>
      <c r="H140" s="224" t="s">
        <v>1</v>
      </c>
      <c r="I140" s="224" t="s">
        <v>1086</v>
      </c>
      <c r="J140" s="226" t="s">
        <v>33</v>
      </c>
      <c r="K140" s="225" t="s">
        <v>1</v>
      </c>
      <c r="L140" s="225" t="s">
        <v>1</v>
      </c>
      <c r="M140" s="226" t="s">
        <v>33</v>
      </c>
      <c r="N140" s="225" t="s">
        <v>1</v>
      </c>
      <c r="O140" s="225" t="s">
        <v>1</v>
      </c>
      <c r="P140" s="225" t="s">
        <v>1</v>
      </c>
      <c r="Q140" s="225" t="s">
        <v>1</v>
      </c>
      <c r="R140" s="225" t="s">
        <v>1</v>
      </c>
      <c r="S140" s="225" t="s">
        <v>1</v>
      </c>
      <c r="T140" s="225" t="s">
        <v>1</v>
      </c>
      <c r="U140" s="225" t="s">
        <v>1</v>
      </c>
      <c r="V140" s="225" t="s">
        <v>1</v>
      </c>
      <c r="W140" s="225" t="s">
        <v>1</v>
      </c>
      <c r="X140" s="225" t="s">
        <v>1</v>
      </c>
      <c r="Y140" s="225" t="s">
        <v>1</v>
      </c>
      <c r="Z140" s="225" t="s">
        <v>1</v>
      </c>
      <c r="AA140" s="225" t="s">
        <v>1</v>
      </c>
      <c r="AB140" s="225" t="s">
        <v>1</v>
      </c>
      <c r="AC140" s="225" t="s">
        <v>1</v>
      </c>
      <c r="AD140" s="225" t="s">
        <v>1</v>
      </c>
      <c r="AE140" s="225" t="s">
        <v>1</v>
      </c>
      <c r="AF140" s="225" t="s">
        <v>1</v>
      </c>
      <c r="AG140" s="225" t="s">
        <v>1</v>
      </c>
      <c r="AH140" s="225" t="s">
        <v>1</v>
      </c>
      <c r="AI140" s="225" t="s">
        <v>1</v>
      </c>
      <c r="AJ140" s="225" t="s">
        <v>1</v>
      </c>
      <c r="AK140" s="225" t="s">
        <v>1</v>
      </c>
      <c r="AL140" s="225" t="s">
        <v>1</v>
      </c>
      <c r="AM140" s="225" t="s">
        <v>1</v>
      </c>
      <c r="AN140" s="225" t="s">
        <v>1</v>
      </c>
      <c r="AO140" s="225" t="s">
        <v>1</v>
      </c>
      <c r="AP140" s="225" t="s">
        <v>1</v>
      </c>
      <c r="AQ140" s="225" t="s">
        <v>1</v>
      </c>
      <c r="AR140" s="225" t="s">
        <v>1</v>
      </c>
      <c r="AS140" s="225" t="s">
        <v>1</v>
      </c>
      <c r="AT140" s="225" t="s">
        <v>1</v>
      </c>
      <c r="AU140" s="225" t="s">
        <v>1</v>
      </c>
      <c r="AV140" s="225" t="s">
        <v>1</v>
      </c>
      <c r="AW140" s="226" t="s">
        <v>1241</v>
      </c>
      <c r="AX140" s="226">
        <v>1</v>
      </c>
      <c r="AY140" s="227">
        <v>2</v>
      </c>
      <c r="AZ140" s="228">
        <v>0</v>
      </c>
      <c r="BA140" s="233">
        <v>0.01</v>
      </c>
      <c r="BB140" s="229">
        <v>0</v>
      </c>
    </row>
    <row r="141" spans="1:54" ht="26.25" customHeight="1" x14ac:dyDescent="0.25">
      <c r="A141" s="223">
        <v>407</v>
      </c>
      <c r="B141" s="224" t="s">
        <v>931</v>
      </c>
      <c r="C141" s="225" t="s">
        <v>1190</v>
      </c>
      <c r="D141" s="225"/>
      <c r="E141" s="225" t="s">
        <v>896</v>
      </c>
      <c r="F141" s="225" t="s">
        <v>1</v>
      </c>
      <c r="G141" s="225" t="s">
        <v>902</v>
      </c>
      <c r="H141" s="224" t="s">
        <v>755</v>
      </c>
      <c r="I141" s="224" t="s">
        <v>437</v>
      </c>
      <c r="J141" s="226" t="s">
        <v>33</v>
      </c>
      <c r="K141" s="225" t="s">
        <v>1</v>
      </c>
      <c r="L141" s="225" t="s">
        <v>1</v>
      </c>
      <c r="M141" s="226" t="s">
        <v>33</v>
      </c>
      <c r="N141" s="225" t="s">
        <v>1</v>
      </c>
      <c r="O141" s="225" t="s">
        <v>1</v>
      </c>
      <c r="P141" s="225" t="s">
        <v>1</v>
      </c>
      <c r="Q141" s="225" t="s">
        <v>1</v>
      </c>
      <c r="R141" s="225" t="s">
        <v>1</v>
      </c>
      <c r="S141" s="225" t="s">
        <v>1</v>
      </c>
      <c r="T141" s="225" t="s">
        <v>1</v>
      </c>
      <c r="U141" s="225" t="s">
        <v>1</v>
      </c>
      <c r="V141" s="225" t="s">
        <v>1</v>
      </c>
      <c r="W141" s="225" t="s">
        <v>1</v>
      </c>
      <c r="X141" s="225" t="s">
        <v>1</v>
      </c>
      <c r="Y141" s="225" t="s">
        <v>1</v>
      </c>
      <c r="Z141" s="225" t="s">
        <v>1</v>
      </c>
      <c r="AA141" s="225" t="s">
        <v>1</v>
      </c>
      <c r="AB141" s="225" t="s">
        <v>1</v>
      </c>
      <c r="AC141" s="225" t="s">
        <v>1</v>
      </c>
      <c r="AD141" s="225" t="s">
        <v>1</v>
      </c>
      <c r="AE141" s="225" t="s">
        <v>1</v>
      </c>
      <c r="AF141" s="225" t="s">
        <v>1</v>
      </c>
      <c r="AG141" s="225" t="s">
        <v>1</v>
      </c>
      <c r="AH141" s="225" t="s">
        <v>1</v>
      </c>
      <c r="AI141" s="225" t="s">
        <v>1</v>
      </c>
      <c r="AJ141" s="225" t="s">
        <v>1</v>
      </c>
      <c r="AK141" s="225" t="s">
        <v>1</v>
      </c>
      <c r="AL141" s="225" t="s">
        <v>1</v>
      </c>
      <c r="AM141" s="225" t="s">
        <v>1</v>
      </c>
      <c r="AN141" s="225" t="s">
        <v>1</v>
      </c>
      <c r="AO141" s="225" t="s">
        <v>1</v>
      </c>
      <c r="AP141" s="225" t="s">
        <v>1</v>
      </c>
      <c r="AQ141" s="225" t="s">
        <v>1</v>
      </c>
      <c r="AR141" s="225" t="s">
        <v>1</v>
      </c>
      <c r="AS141" s="225" t="s">
        <v>1</v>
      </c>
      <c r="AT141" s="225" t="s">
        <v>1</v>
      </c>
      <c r="AU141" s="231" t="s">
        <v>20</v>
      </c>
      <c r="AV141" s="231" t="s">
        <v>20</v>
      </c>
      <c r="AW141" s="226" t="s">
        <v>1241</v>
      </c>
      <c r="AX141" s="226">
        <v>1</v>
      </c>
      <c r="AY141" s="227">
        <v>2</v>
      </c>
      <c r="AZ141" s="228">
        <v>0</v>
      </c>
      <c r="BA141" s="236">
        <v>0.41</v>
      </c>
      <c r="BB141" s="229">
        <v>0</v>
      </c>
    </row>
    <row r="142" spans="1:54" ht="14.25" customHeight="1" x14ac:dyDescent="0.25">
      <c r="A142" s="223">
        <v>409</v>
      </c>
      <c r="B142" s="224" t="s">
        <v>168</v>
      </c>
      <c r="C142" s="225" t="s">
        <v>1190</v>
      </c>
      <c r="D142" s="225"/>
      <c r="E142" s="225" t="s">
        <v>438</v>
      </c>
      <c r="F142" s="225" t="s">
        <v>168</v>
      </c>
      <c r="G142" s="225" t="s">
        <v>1</v>
      </c>
      <c r="H142" s="224" t="s">
        <v>1</v>
      </c>
      <c r="I142" s="224" t="s">
        <v>438</v>
      </c>
      <c r="J142" s="227" t="s">
        <v>17</v>
      </c>
      <c r="K142" s="232" t="s">
        <v>23</v>
      </c>
      <c r="L142" s="232" t="s">
        <v>23</v>
      </c>
      <c r="M142" s="227" t="s">
        <v>17</v>
      </c>
      <c r="N142" s="232" t="s">
        <v>23</v>
      </c>
      <c r="O142" s="232" t="s">
        <v>23</v>
      </c>
      <c r="P142" s="225" t="s">
        <v>1</v>
      </c>
      <c r="Q142" s="225" t="s">
        <v>1</v>
      </c>
      <c r="R142" s="225" t="s">
        <v>1</v>
      </c>
      <c r="S142" s="225" t="s">
        <v>1</v>
      </c>
      <c r="T142" s="225" t="s">
        <v>1</v>
      </c>
      <c r="U142" s="225" t="s">
        <v>1</v>
      </c>
      <c r="V142" s="225" t="s">
        <v>1</v>
      </c>
      <c r="W142" s="225" t="s">
        <v>1</v>
      </c>
      <c r="X142" s="225" t="s">
        <v>1</v>
      </c>
      <c r="Y142" s="225" t="s">
        <v>1</v>
      </c>
      <c r="Z142" s="225" t="s">
        <v>1</v>
      </c>
      <c r="AA142" s="232" t="s">
        <v>23</v>
      </c>
      <c r="AB142" s="225" t="s">
        <v>1</v>
      </c>
      <c r="AC142" s="225" t="s">
        <v>1</v>
      </c>
      <c r="AD142" s="225" t="s">
        <v>1</v>
      </c>
      <c r="AE142" s="225" t="s">
        <v>1</v>
      </c>
      <c r="AF142" s="230" t="s">
        <v>22</v>
      </c>
      <c r="AG142" s="225" t="s">
        <v>1</v>
      </c>
      <c r="AH142" s="225" t="s">
        <v>1</v>
      </c>
      <c r="AI142" s="225" t="s">
        <v>1</v>
      </c>
      <c r="AJ142" s="225" t="s">
        <v>1</v>
      </c>
      <c r="AK142" s="225" t="s">
        <v>1</v>
      </c>
      <c r="AL142" s="225" t="s">
        <v>1</v>
      </c>
      <c r="AM142" s="225" t="s">
        <v>1</v>
      </c>
      <c r="AN142" s="225" t="s">
        <v>1</v>
      </c>
      <c r="AO142" s="225" t="s">
        <v>1</v>
      </c>
      <c r="AP142" s="232" t="s">
        <v>23</v>
      </c>
      <c r="AQ142" s="225" t="s">
        <v>1</v>
      </c>
      <c r="AR142" s="230" t="s">
        <v>22</v>
      </c>
      <c r="AS142" s="225" t="s">
        <v>1</v>
      </c>
      <c r="AT142" s="225" t="s">
        <v>1</v>
      </c>
      <c r="AU142" s="232" t="s">
        <v>23</v>
      </c>
      <c r="AV142" s="232" t="s">
        <v>23</v>
      </c>
      <c r="AW142" s="226" t="s">
        <v>1241</v>
      </c>
      <c r="AX142" s="227">
        <v>2</v>
      </c>
      <c r="AY142" s="227">
        <v>2</v>
      </c>
      <c r="AZ142" s="228">
        <v>0</v>
      </c>
      <c r="BA142" s="233">
        <v>5.2</v>
      </c>
      <c r="BB142" s="238">
        <v>0.62</v>
      </c>
    </row>
    <row r="143" spans="1:54" ht="14.25" customHeight="1" x14ac:dyDescent="0.25">
      <c r="A143" s="223">
        <v>542</v>
      </c>
      <c r="B143" s="224" t="s">
        <v>168</v>
      </c>
      <c r="C143" s="225" t="s">
        <v>1190</v>
      </c>
      <c r="D143" s="225"/>
      <c r="E143" s="225" t="s">
        <v>571</v>
      </c>
      <c r="F143" s="225" t="s">
        <v>168</v>
      </c>
      <c r="G143" s="225" t="s">
        <v>1</v>
      </c>
      <c r="H143" s="224" t="s">
        <v>1</v>
      </c>
      <c r="I143" s="224" t="s">
        <v>571</v>
      </c>
      <c r="J143" s="227" t="s">
        <v>17</v>
      </c>
      <c r="K143" s="225" t="s">
        <v>1</v>
      </c>
      <c r="L143" s="232" t="s">
        <v>23</v>
      </c>
      <c r="M143" s="227" t="s">
        <v>17</v>
      </c>
      <c r="N143" s="225" t="s">
        <v>1</v>
      </c>
      <c r="O143" s="232" t="s">
        <v>23</v>
      </c>
      <c r="P143" s="225" t="s">
        <v>1</v>
      </c>
      <c r="Q143" s="225" t="s">
        <v>1</v>
      </c>
      <c r="R143" s="225" t="s">
        <v>1</v>
      </c>
      <c r="S143" s="225" t="s">
        <v>1</v>
      </c>
      <c r="T143" s="225" t="s">
        <v>1</v>
      </c>
      <c r="U143" s="225" t="s">
        <v>1</v>
      </c>
      <c r="V143" s="225" t="s">
        <v>1</v>
      </c>
      <c r="W143" s="225" t="s">
        <v>1</v>
      </c>
      <c r="X143" s="225" t="s">
        <v>1</v>
      </c>
      <c r="Y143" s="225" t="s">
        <v>1</v>
      </c>
      <c r="Z143" s="230" t="s">
        <v>22</v>
      </c>
      <c r="AA143" s="225" t="s">
        <v>1</v>
      </c>
      <c r="AB143" s="225" t="s">
        <v>1</v>
      </c>
      <c r="AC143" s="225" t="s">
        <v>1</v>
      </c>
      <c r="AD143" s="225" t="s">
        <v>1</v>
      </c>
      <c r="AE143" s="225" t="s">
        <v>1</v>
      </c>
      <c r="AF143" s="230" t="s">
        <v>22</v>
      </c>
      <c r="AG143" s="225" t="s">
        <v>1</v>
      </c>
      <c r="AH143" s="225" t="s">
        <v>1</v>
      </c>
      <c r="AI143" s="225" t="s">
        <v>1</v>
      </c>
      <c r="AJ143" s="225" t="s">
        <v>1</v>
      </c>
      <c r="AK143" s="232" t="s">
        <v>23</v>
      </c>
      <c r="AL143" s="230" t="s">
        <v>22</v>
      </c>
      <c r="AM143" s="225" t="s">
        <v>1</v>
      </c>
      <c r="AN143" s="225" t="s">
        <v>1</v>
      </c>
      <c r="AO143" s="225" t="s">
        <v>1</v>
      </c>
      <c r="AP143" s="230" t="s">
        <v>22</v>
      </c>
      <c r="AQ143" s="225" t="s">
        <v>1</v>
      </c>
      <c r="AR143" s="230" t="s">
        <v>22</v>
      </c>
      <c r="AS143" s="225" t="s">
        <v>1</v>
      </c>
      <c r="AT143" s="225" t="s">
        <v>1</v>
      </c>
      <c r="AU143" s="230" t="s">
        <v>22</v>
      </c>
      <c r="AV143" s="230" t="s">
        <v>22</v>
      </c>
      <c r="AW143" s="231" t="s">
        <v>1240</v>
      </c>
      <c r="AX143" s="226">
        <v>1</v>
      </c>
      <c r="AY143" s="227">
        <v>2</v>
      </c>
      <c r="AZ143" s="228">
        <v>0</v>
      </c>
      <c r="BA143" s="233">
        <v>12.2</v>
      </c>
      <c r="BB143" s="229">
        <v>0</v>
      </c>
    </row>
    <row r="144" spans="1:54" ht="14.25" customHeight="1" x14ac:dyDescent="0.25">
      <c r="A144" s="223">
        <v>414</v>
      </c>
      <c r="B144" s="224" t="s">
        <v>169</v>
      </c>
      <c r="C144" s="225" t="s">
        <v>1190</v>
      </c>
      <c r="D144" s="225"/>
      <c r="E144" s="225" t="s">
        <v>492</v>
      </c>
      <c r="F144" s="225" t="s">
        <v>168</v>
      </c>
      <c r="G144" s="225" t="s">
        <v>1</v>
      </c>
      <c r="H144" s="224" t="s">
        <v>1</v>
      </c>
      <c r="I144" s="224" t="s">
        <v>492</v>
      </c>
      <c r="J144" s="227" t="s">
        <v>17</v>
      </c>
      <c r="K144" s="225" t="s">
        <v>1</v>
      </c>
      <c r="L144" s="232" t="s">
        <v>23</v>
      </c>
      <c r="M144" s="227" t="s">
        <v>17</v>
      </c>
      <c r="N144" s="225" t="s">
        <v>1</v>
      </c>
      <c r="O144" s="232" t="s">
        <v>23</v>
      </c>
      <c r="P144" s="225" t="s">
        <v>1</v>
      </c>
      <c r="Q144" s="225" t="s">
        <v>1</v>
      </c>
      <c r="R144" s="225" t="s">
        <v>1</v>
      </c>
      <c r="S144" s="225" t="s">
        <v>1</v>
      </c>
      <c r="T144" s="225" t="s">
        <v>1</v>
      </c>
      <c r="U144" s="225" t="s">
        <v>1</v>
      </c>
      <c r="V144" s="225" t="s">
        <v>1</v>
      </c>
      <c r="W144" s="225" t="s">
        <v>1</v>
      </c>
      <c r="X144" s="225" t="s">
        <v>1</v>
      </c>
      <c r="Y144" s="225" t="s">
        <v>1</v>
      </c>
      <c r="Z144" s="225" t="s">
        <v>1</v>
      </c>
      <c r="AA144" s="225" t="s">
        <v>1</v>
      </c>
      <c r="AB144" s="225" t="s">
        <v>1</v>
      </c>
      <c r="AC144" s="225" t="s">
        <v>1</v>
      </c>
      <c r="AD144" s="225" t="s">
        <v>1</v>
      </c>
      <c r="AE144" s="230" t="s">
        <v>22</v>
      </c>
      <c r="AF144" s="230" t="s">
        <v>22</v>
      </c>
      <c r="AG144" s="225" t="s">
        <v>1</v>
      </c>
      <c r="AH144" s="225" t="s">
        <v>1</v>
      </c>
      <c r="AI144" s="225" t="s">
        <v>1</v>
      </c>
      <c r="AJ144" s="225" t="s">
        <v>1</v>
      </c>
      <c r="AK144" s="232" t="s">
        <v>23</v>
      </c>
      <c r="AL144" s="232" t="s">
        <v>23</v>
      </c>
      <c r="AM144" s="225" t="s">
        <v>1</v>
      </c>
      <c r="AN144" s="225" t="s">
        <v>1</v>
      </c>
      <c r="AO144" s="232" t="s">
        <v>23</v>
      </c>
      <c r="AP144" s="232" t="s">
        <v>23</v>
      </c>
      <c r="AQ144" s="225" t="s">
        <v>1</v>
      </c>
      <c r="AR144" s="225" t="s">
        <v>1</v>
      </c>
      <c r="AS144" s="225" t="s">
        <v>1</v>
      </c>
      <c r="AT144" s="225" t="s">
        <v>1</v>
      </c>
      <c r="AU144" s="232" t="s">
        <v>23</v>
      </c>
      <c r="AV144" s="232" t="s">
        <v>23</v>
      </c>
      <c r="AW144" s="231" t="s">
        <v>1240</v>
      </c>
      <c r="AX144" s="226">
        <v>1</v>
      </c>
      <c r="AY144" s="227">
        <v>2</v>
      </c>
      <c r="AZ144" s="228">
        <v>0</v>
      </c>
      <c r="BA144" s="233">
        <v>24.1</v>
      </c>
      <c r="BB144" s="234">
        <v>7.2</v>
      </c>
    </row>
    <row r="145" spans="1:54" ht="14.25" customHeight="1" x14ac:dyDescent="0.25">
      <c r="A145" s="223">
        <v>412</v>
      </c>
      <c r="B145" s="224" t="s">
        <v>170</v>
      </c>
      <c r="C145" s="225" t="s">
        <v>1190</v>
      </c>
      <c r="D145" s="225"/>
      <c r="E145" s="225" t="s">
        <v>1021</v>
      </c>
      <c r="F145" s="225" t="s">
        <v>168</v>
      </c>
      <c r="G145" s="225" t="s">
        <v>1</v>
      </c>
      <c r="H145" s="224" t="s">
        <v>1</v>
      </c>
      <c r="I145" s="224" t="s">
        <v>1021</v>
      </c>
      <c r="J145" s="227" t="s">
        <v>17</v>
      </c>
      <c r="K145" s="232" t="s">
        <v>23</v>
      </c>
      <c r="L145" s="232" t="s">
        <v>23</v>
      </c>
      <c r="M145" s="237" t="s">
        <v>26</v>
      </c>
      <c r="N145" s="231" t="s">
        <v>20</v>
      </c>
      <c r="O145" s="232" t="s">
        <v>23</v>
      </c>
      <c r="P145" s="225" t="s">
        <v>1</v>
      </c>
      <c r="Q145" s="225" t="s">
        <v>1</v>
      </c>
      <c r="R145" s="225" t="s">
        <v>1</v>
      </c>
      <c r="S145" s="225" t="s">
        <v>1</v>
      </c>
      <c r="T145" s="225" t="s">
        <v>1</v>
      </c>
      <c r="U145" s="230" t="s">
        <v>22</v>
      </c>
      <c r="V145" s="225" t="s">
        <v>1</v>
      </c>
      <c r="W145" s="230" t="s">
        <v>22</v>
      </c>
      <c r="X145" s="230" t="s">
        <v>22</v>
      </c>
      <c r="Y145" s="225" t="s">
        <v>1</v>
      </c>
      <c r="Z145" s="231" t="s">
        <v>20</v>
      </c>
      <c r="AA145" s="232" t="s">
        <v>23</v>
      </c>
      <c r="AB145" s="225" t="s">
        <v>1</v>
      </c>
      <c r="AC145" s="225" t="s">
        <v>1</v>
      </c>
      <c r="AD145" s="231" t="s">
        <v>20</v>
      </c>
      <c r="AE145" s="232" t="s">
        <v>23</v>
      </c>
      <c r="AF145" s="232" t="s">
        <v>23</v>
      </c>
      <c r="AG145" s="225" t="s">
        <v>1</v>
      </c>
      <c r="AH145" s="225" t="s">
        <v>1</v>
      </c>
      <c r="AI145" s="225" t="s">
        <v>1</v>
      </c>
      <c r="AJ145" s="225" t="s">
        <v>1</v>
      </c>
      <c r="AK145" s="231" t="s">
        <v>20</v>
      </c>
      <c r="AL145" s="232" t="s">
        <v>23</v>
      </c>
      <c r="AM145" s="225" t="s">
        <v>1</v>
      </c>
      <c r="AN145" s="225" t="s">
        <v>1</v>
      </c>
      <c r="AO145" s="225" t="s">
        <v>1</v>
      </c>
      <c r="AP145" s="231" t="s">
        <v>20</v>
      </c>
      <c r="AQ145" s="232" t="s">
        <v>23</v>
      </c>
      <c r="AR145" s="230" t="s">
        <v>22</v>
      </c>
      <c r="AS145" s="225" t="s">
        <v>1</v>
      </c>
      <c r="AT145" s="225" t="s">
        <v>1</v>
      </c>
      <c r="AU145" s="232" t="s">
        <v>23</v>
      </c>
      <c r="AV145" s="232" t="s">
        <v>23</v>
      </c>
      <c r="AW145" s="231" t="s">
        <v>1240</v>
      </c>
      <c r="AX145" s="226">
        <v>1</v>
      </c>
      <c r="AY145" s="226">
        <v>1</v>
      </c>
      <c r="AZ145" s="228">
        <v>0</v>
      </c>
      <c r="BA145" s="233">
        <v>310.10000000000002</v>
      </c>
      <c r="BB145" s="238">
        <v>1.5</v>
      </c>
    </row>
    <row r="146" spans="1:54" ht="18.75" customHeight="1" x14ac:dyDescent="0.25">
      <c r="A146" s="223">
        <v>410</v>
      </c>
      <c r="B146" s="224" t="s">
        <v>171</v>
      </c>
      <c r="C146" s="225" t="s">
        <v>1190</v>
      </c>
      <c r="D146" s="225"/>
      <c r="E146" s="225" t="s">
        <v>625</v>
      </c>
      <c r="F146" s="225" t="s">
        <v>168</v>
      </c>
      <c r="G146" s="225" t="s">
        <v>1</v>
      </c>
      <c r="H146" s="224" t="s">
        <v>1</v>
      </c>
      <c r="I146" s="224" t="s">
        <v>625</v>
      </c>
      <c r="J146" s="237" t="s">
        <v>26</v>
      </c>
      <c r="K146" s="232" t="s">
        <v>23</v>
      </c>
      <c r="L146" s="232" t="s">
        <v>23</v>
      </c>
      <c r="M146" s="237" t="s">
        <v>26</v>
      </c>
      <c r="N146" s="232" t="s">
        <v>23</v>
      </c>
      <c r="O146" s="232" t="s">
        <v>23</v>
      </c>
      <c r="P146" s="225" t="s">
        <v>1</v>
      </c>
      <c r="Q146" s="225" t="s">
        <v>1</v>
      </c>
      <c r="R146" s="225" t="s">
        <v>1</v>
      </c>
      <c r="S146" s="225" t="s">
        <v>1</v>
      </c>
      <c r="T146" s="225" t="s">
        <v>1</v>
      </c>
      <c r="U146" s="232" t="s">
        <v>23</v>
      </c>
      <c r="V146" s="225" t="s">
        <v>1</v>
      </c>
      <c r="W146" s="225" t="s">
        <v>1</v>
      </c>
      <c r="X146" s="230" t="s">
        <v>22</v>
      </c>
      <c r="Y146" s="225" t="s">
        <v>1</v>
      </c>
      <c r="Z146" s="232" t="s">
        <v>23</v>
      </c>
      <c r="AA146" s="230" t="s">
        <v>22</v>
      </c>
      <c r="AB146" s="225" t="s">
        <v>1</v>
      </c>
      <c r="AC146" s="225" t="s">
        <v>1</v>
      </c>
      <c r="AD146" s="225" t="s">
        <v>1</v>
      </c>
      <c r="AE146" s="232" t="s">
        <v>23</v>
      </c>
      <c r="AF146" s="232" t="s">
        <v>23</v>
      </c>
      <c r="AG146" s="225" t="s">
        <v>1</v>
      </c>
      <c r="AH146" s="232" t="s">
        <v>23</v>
      </c>
      <c r="AI146" s="225" t="s">
        <v>1</v>
      </c>
      <c r="AJ146" s="225" t="s">
        <v>1</v>
      </c>
      <c r="AK146" s="225" t="s">
        <v>1</v>
      </c>
      <c r="AL146" s="232" t="s">
        <v>23</v>
      </c>
      <c r="AM146" s="225" t="s">
        <v>1</v>
      </c>
      <c r="AN146" s="225" t="s">
        <v>1</v>
      </c>
      <c r="AO146" s="232" t="s">
        <v>23</v>
      </c>
      <c r="AP146" s="232" t="s">
        <v>23</v>
      </c>
      <c r="AQ146" s="225" t="s">
        <v>1</v>
      </c>
      <c r="AR146" s="232" t="s">
        <v>23</v>
      </c>
      <c r="AS146" s="225" t="s">
        <v>1</v>
      </c>
      <c r="AT146" s="225" t="s">
        <v>1</v>
      </c>
      <c r="AU146" s="232" t="s">
        <v>23</v>
      </c>
      <c r="AV146" s="232" t="s">
        <v>23</v>
      </c>
      <c r="AW146" s="226" t="s">
        <v>1241</v>
      </c>
      <c r="AX146" s="226">
        <v>1</v>
      </c>
      <c r="AY146" s="227">
        <v>2</v>
      </c>
      <c r="AZ146" s="228">
        <v>0</v>
      </c>
      <c r="BA146" s="236">
        <v>527.1</v>
      </c>
      <c r="BB146" s="238">
        <v>27.8</v>
      </c>
    </row>
    <row r="147" spans="1:54" ht="14.25" customHeight="1" x14ac:dyDescent="0.25">
      <c r="A147" s="223">
        <v>425</v>
      </c>
      <c r="B147" s="224" t="s">
        <v>176</v>
      </c>
      <c r="C147" s="225" t="s">
        <v>1190</v>
      </c>
      <c r="D147" s="225"/>
      <c r="E147" s="225" t="s">
        <v>658</v>
      </c>
      <c r="F147" s="225" t="s">
        <v>168</v>
      </c>
      <c r="G147" s="225" t="s">
        <v>1</v>
      </c>
      <c r="H147" s="224" t="s">
        <v>1</v>
      </c>
      <c r="I147" s="224" t="s">
        <v>658</v>
      </c>
      <c r="J147" s="227" t="s">
        <v>17</v>
      </c>
      <c r="K147" s="225" t="s">
        <v>1</v>
      </c>
      <c r="L147" s="232" t="s">
        <v>23</v>
      </c>
      <c r="M147" s="227" t="s">
        <v>17</v>
      </c>
      <c r="N147" s="225" t="s">
        <v>1</v>
      </c>
      <c r="O147" s="232" t="s">
        <v>23</v>
      </c>
      <c r="P147" s="225" t="s">
        <v>1</v>
      </c>
      <c r="Q147" s="225" t="s">
        <v>1</v>
      </c>
      <c r="R147" s="225" t="s">
        <v>1</v>
      </c>
      <c r="S147" s="225" t="s">
        <v>1</v>
      </c>
      <c r="T147" s="225" t="s">
        <v>1</v>
      </c>
      <c r="U147" s="225" t="s">
        <v>1</v>
      </c>
      <c r="V147" s="225" t="s">
        <v>1</v>
      </c>
      <c r="W147" s="225" t="s">
        <v>1</v>
      </c>
      <c r="X147" s="225" t="s">
        <v>1</v>
      </c>
      <c r="Y147" s="225" t="s">
        <v>1</v>
      </c>
      <c r="Z147" s="225" t="s">
        <v>1</v>
      </c>
      <c r="AA147" s="225" t="s">
        <v>1</v>
      </c>
      <c r="AB147" s="225" t="s">
        <v>1</v>
      </c>
      <c r="AC147" s="225" t="s">
        <v>1</v>
      </c>
      <c r="AD147" s="225" t="s">
        <v>1</v>
      </c>
      <c r="AE147" s="232" t="s">
        <v>23</v>
      </c>
      <c r="AF147" s="232" t="s">
        <v>23</v>
      </c>
      <c r="AG147" s="225" t="s">
        <v>1</v>
      </c>
      <c r="AH147" s="225" t="s">
        <v>1</v>
      </c>
      <c r="AI147" s="225" t="s">
        <v>1</v>
      </c>
      <c r="AJ147" s="225" t="s">
        <v>1</v>
      </c>
      <c r="AK147" s="225" t="s">
        <v>1</v>
      </c>
      <c r="AL147" s="225" t="s">
        <v>1</v>
      </c>
      <c r="AM147" s="225" t="s">
        <v>1</v>
      </c>
      <c r="AN147" s="225" t="s">
        <v>1</v>
      </c>
      <c r="AO147" s="225" t="s">
        <v>1</v>
      </c>
      <c r="AP147" s="225" t="s">
        <v>1</v>
      </c>
      <c r="AQ147" s="232" t="s">
        <v>23</v>
      </c>
      <c r="AR147" s="232" t="s">
        <v>23</v>
      </c>
      <c r="AS147" s="225" t="s">
        <v>1</v>
      </c>
      <c r="AT147" s="225" t="s">
        <v>1</v>
      </c>
      <c r="AU147" s="232" t="s">
        <v>23</v>
      </c>
      <c r="AV147" s="232" t="s">
        <v>23</v>
      </c>
      <c r="AW147" s="231" t="s">
        <v>1240</v>
      </c>
      <c r="AX147" s="227">
        <v>2</v>
      </c>
      <c r="AY147" s="227">
        <v>2</v>
      </c>
      <c r="AZ147" s="228">
        <v>0</v>
      </c>
      <c r="BA147" s="236">
        <v>972.1</v>
      </c>
      <c r="BB147" s="238">
        <v>10.6</v>
      </c>
    </row>
    <row r="148" spans="1:54" ht="13.5" customHeight="1" x14ac:dyDescent="0.25">
      <c r="A148" s="223">
        <v>520</v>
      </c>
      <c r="B148" s="224" t="s">
        <v>172</v>
      </c>
      <c r="C148" s="225" t="s">
        <v>1190</v>
      </c>
      <c r="D148" s="225"/>
      <c r="E148" s="225" t="s">
        <v>1065</v>
      </c>
      <c r="F148" s="225" t="s">
        <v>168</v>
      </c>
      <c r="G148" s="225" t="s">
        <v>1</v>
      </c>
      <c r="H148" s="224" t="s">
        <v>1</v>
      </c>
      <c r="I148" s="224" t="s">
        <v>1065</v>
      </c>
      <c r="J148" s="237" t="s">
        <v>26</v>
      </c>
      <c r="K148" s="225" t="s">
        <v>1</v>
      </c>
      <c r="L148" s="232" t="s">
        <v>23</v>
      </c>
      <c r="M148" s="227" t="s">
        <v>17</v>
      </c>
      <c r="N148" s="225" t="s">
        <v>1</v>
      </c>
      <c r="O148" s="232" t="s">
        <v>23</v>
      </c>
      <c r="P148" s="225" t="s">
        <v>1</v>
      </c>
      <c r="Q148" s="225" t="s">
        <v>1</v>
      </c>
      <c r="R148" s="225" t="s">
        <v>1</v>
      </c>
      <c r="S148" s="225" t="s">
        <v>1</v>
      </c>
      <c r="T148" s="225" t="s">
        <v>1</v>
      </c>
      <c r="U148" s="231" t="s">
        <v>20</v>
      </c>
      <c r="V148" s="225" t="s">
        <v>1</v>
      </c>
      <c r="W148" s="225" t="s">
        <v>1</v>
      </c>
      <c r="X148" s="225" t="s">
        <v>1</v>
      </c>
      <c r="Y148" s="225" t="s">
        <v>1</v>
      </c>
      <c r="Z148" s="225" t="s">
        <v>1</v>
      </c>
      <c r="AA148" s="225" t="s">
        <v>1</v>
      </c>
      <c r="AB148" s="225" t="s">
        <v>1</v>
      </c>
      <c r="AC148" s="225" t="s">
        <v>1</v>
      </c>
      <c r="AD148" s="225" t="s">
        <v>1</v>
      </c>
      <c r="AE148" s="232" t="s">
        <v>23</v>
      </c>
      <c r="AF148" s="232" t="s">
        <v>23</v>
      </c>
      <c r="AG148" s="225" t="s">
        <v>1</v>
      </c>
      <c r="AH148" s="225" t="s">
        <v>1</v>
      </c>
      <c r="AI148" s="225" t="s">
        <v>1</v>
      </c>
      <c r="AJ148" s="225" t="s">
        <v>1</v>
      </c>
      <c r="AK148" s="232" t="s">
        <v>23</v>
      </c>
      <c r="AL148" s="231" t="s">
        <v>20</v>
      </c>
      <c r="AM148" s="225" t="s">
        <v>1</v>
      </c>
      <c r="AN148" s="225" t="s">
        <v>1</v>
      </c>
      <c r="AO148" s="232" t="s">
        <v>23</v>
      </c>
      <c r="AP148" s="225" t="s">
        <v>1</v>
      </c>
      <c r="AQ148" s="225" t="s">
        <v>1</v>
      </c>
      <c r="AR148" s="232" t="s">
        <v>23</v>
      </c>
      <c r="AS148" s="225" t="s">
        <v>1</v>
      </c>
      <c r="AT148" s="225" t="s">
        <v>1</v>
      </c>
      <c r="AU148" s="232" t="s">
        <v>23</v>
      </c>
      <c r="AV148" s="232" t="s">
        <v>23</v>
      </c>
      <c r="AW148" s="231" t="s">
        <v>1240</v>
      </c>
      <c r="AX148" s="227">
        <v>2</v>
      </c>
      <c r="AY148" s="227">
        <v>2</v>
      </c>
      <c r="AZ148" s="228">
        <v>0</v>
      </c>
      <c r="BA148" s="236">
        <v>152.30000000000001</v>
      </c>
      <c r="BB148" s="238">
        <v>0.76</v>
      </c>
    </row>
    <row r="149" spans="1:54" ht="14.25" customHeight="1" x14ac:dyDescent="0.25">
      <c r="A149" s="223">
        <v>458</v>
      </c>
      <c r="B149" s="224" t="s">
        <v>463</v>
      </c>
      <c r="C149" s="225" t="s">
        <v>1190</v>
      </c>
      <c r="D149" s="225"/>
      <c r="E149" s="225" t="s">
        <v>492</v>
      </c>
      <c r="F149" s="225" t="s">
        <v>1</v>
      </c>
      <c r="G149" s="225" t="s">
        <v>1</v>
      </c>
      <c r="H149" s="224" t="s">
        <v>1</v>
      </c>
      <c r="I149" s="224" t="s">
        <v>492</v>
      </c>
      <c r="J149" s="227" t="s">
        <v>17</v>
      </c>
      <c r="K149" s="232" t="s">
        <v>23</v>
      </c>
      <c r="L149" s="232" t="s">
        <v>23</v>
      </c>
      <c r="M149" s="227" t="s">
        <v>17</v>
      </c>
      <c r="N149" s="232" t="s">
        <v>23</v>
      </c>
      <c r="O149" s="232" t="s">
        <v>23</v>
      </c>
      <c r="P149" s="225" t="s">
        <v>1</v>
      </c>
      <c r="Q149" s="225" t="s">
        <v>1</v>
      </c>
      <c r="R149" s="225" t="s">
        <v>1</v>
      </c>
      <c r="S149" s="225" t="s">
        <v>1</v>
      </c>
      <c r="T149" s="225" t="s">
        <v>1</v>
      </c>
      <c r="U149" s="225" t="s">
        <v>1</v>
      </c>
      <c r="V149" s="225" t="s">
        <v>1</v>
      </c>
      <c r="W149" s="225" t="s">
        <v>1</v>
      </c>
      <c r="X149" s="225" t="s">
        <v>1</v>
      </c>
      <c r="Y149" s="225" t="s">
        <v>1</v>
      </c>
      <c r="Z149" s="225" t="s">
        <v>1</v>
      </c>
      <c r="AA149" s="232" t="s">
        <v>23</v>
      </c>
      <c r="AB149" s="225" t="s">
        <v>1</v>
      </c>
      <c r="AC149" s="225" t="s">
        <v>1</v>
      </c>
      <c r="AD149" s="225" t="s">
        <v>1</v>
      </c>
      <c r="AE149" s="225" t="s">
        <v>1</v>
      </c>
      <c r="AF149" s="230" t="s">
        <v>22</v>
      </c>
      <c r="AG149" s="225" t="s">
        <v>1</v>
      </c>
      <c r="AH149" s="225" t="s">
        <v>1</v>
      </c>
      <c r="AI149" s="225" t="s">
        <v>1</v>
      </c>
      <c r="AJ149" s="225" t="s">
        <v>1</v>
      </c>
      <c r="AK149" s="225" t="s">
        <v>1</v>
      </c>
      <c r="AL149" s="225" t="s">
        <v>1</v>
      </c>
      <c r="AM149" s="225" t="s">
        <v>1</v>
      </c>
      <c r="AN149" s="225" t="s">
        <v>1</v>
      </c>
      <c r="AO149" s="225" t="s">
        <v>1</v>
      </c>
      <c r="AP149" s="232" t="s">
        <v>23</v>
      </c>
      <c r="AQ149" s="225" t="s">
        <v>1</v>
      </c>
      <c r="AR149" s="225" t="s">
        <v>1</v>
      </c>
      <c r="AS149" s="225" t="s">
        <v>1</v>
      </c>
      <c r="AT149" s="225" t="s">
        <v>1</v>
      </c>
      <c r="AU149" s="232" t="s">
        <v>23</v>
      </c>
      <c r="AV149" s="232" t="s">
        <v>23</v>
      </c>
      <c r="AW149" s="231" t="s">
        <v>1240</v>
      </c>
      <c r="AX149" s="226">
        <v>1</v>
      </c>
      <c r="AY149" s="226">
        <v>1</v>
      </c>
      <c r="AZ149" s="228">
        <v>0</v>
      </c>
      <c r="BA149" s="233">
        <v>0.2</v>
      </c>
      <c r="BB149" s="234">
        <v>0</v>
      </c>
    </row>
    <row r="150" spans="1:54" ht="14.25" customHeight="1" x14ac:dyDescent="0.25">
      <c r="A150" s="223">
        <v>460</v>
      </c>
      <c r="B150" s="224" t="s">
        <v>463</v>
      </c>
      <c r="C150" s="225" t="s">
        <v>1190</v>
      </c>
      <c r="D150" s="225"/>
      <c r="E150" s="225" t="s">
        <v>571</v>
      </c>
      <c r="F150" s="225" t="s">
        <v>463</v>
      </c>
      <c r="G150" s="225" t="s">
        <v>1</v>
      </c>
      <c r="H150" s="224" t="s">
        <v>1</v>
      </c>
      <c r="I150" s="224" t="s">
        <v>571</v>
      </c>
      <c r="J150" s="227" t="s">
        <v>17</v>
      </c>
      <c r="K150" s="225" t="s">
        <v>1</v>
      </c>
      <c r="L150" s="232" t="s">
        <v>23</v>
      </c>
      <c r="M150" s="227" t="s">
        <v>17</v>
      </c>
      <c r="N150" s="225" t="s">
        <v>1</v>
      </c>
      <c r="O150" s="232" t="s">
        <v>23</v>
      </c>
      <c r="P150" s="225" t="s">
        <v>1</v>
      </c>
      <c r="Q150" s="225" t="s">
        <v>1</v>
      </c>
      <c r="R150" s="225" t="s">
        <v>1</v>
      </c>
      <c r="S150" s="225" t="s">
        <v>1</v>
      </c>
      <c r="T150" s="225" t="s">
        <v>1</v>
      </c>
      <c r="U150" s="225" t="s">
        <v>1</v>
      </c>
      <c r="V150" s="225" t="s">
        <v>1</v>
      </c>
      <c r="W150" s="225" t="s">
        <v>1</v>
      </c>
      <c r="X150" s="225" t="s">
        <v>1</v>
      </c>
      <c r="Y150" s="225" t="s">
        <v>1</v>
      </c>
      <c r="Z150" s="225" t="s">
        <v>1</v>
      </c>
      <c r="AA150" s="225" t="s">
        <v>1</v>
      </c>
      <c r="AB150" s="225" t="s">
        <v>1</v>
      </c>
      <c r="AC150" s="225" t="s">
        <v>1</v>
      </c>
      <c r="AD150" s="225" t="s">
        <v>1</v>
      </c>
      <c r="AE150" s="225" t="s">
        <v>1</v>
      </c>
      <c r="AF150" s="230" t="s">
        <v>22</v>
      </c>
      <c r="AG150" s="225" t="s">
        <v>1</v>
      </c>
      <c r="AH150" s="225" t="s">
        <v>1</v>
      </c>
      <c r="AI150" s="225" t="s">
        <v>1</v>
      </c>
      <c r="AJ150" s="225" t="s">
        <v>1</v>
      </c>
      <c r="AK150" s="232" t="s">
        <v>23</v>
      </c>
      <c r="AL150" s="232" t="s">
        <v>23</v>
      </c>
      <c r="AM150" s="225" t="s">
        <v>1</v>
      </c>
      <c r="AN150" s="225" t="s">
        <v>1</v>
      </c>
      <c r="AO150" s="225" t="s">
        <v>1</v>
      </c>
      <c r="AP150" s="225" t="s">
        <v>1</v>
      </c>
      <c r="AQ150" s="225" t="s">
        <v>1</v>
      </c>
      <c r="AR150" s="230" t="s">
        <v>22</v>
      </c>
      <c r="AS150" s="225" t="s">
        <v>1</v>
      </c>
      <c r="AT150" s="225" t="s">
        <v>1</v>
      </c>
      <c r="AU150" s="225" t="s">
        <v>1</v>
      </c>
      <c r="AV150" s="232" t="s">
        <v>23</v>
      </c>
      <c r="AW150" s="231" t="s">
        <v>1240</v>
      </c>
      <c r="AX150" s="226">
        <v>1</v>
      </c>
      <c r="AY150" s="227">
        <v>2</v>
      </c>
      <c r="AZ150" s="236">
        <v>23.5</v>
      </c>
      <c r="BA150" s="233">
        <v>19.5</v>
      </c>
      <c r="BB150" s="238">
        <v>0.49</v>
      </c>
    </row>
    <row r="151" spans="1:54" ht="14.25" customHeight="1" x14ac:dyDescent="0.25">
      <c r="A151" s="223">
        <v>461</v>
      </c>
      <c r="B151" s="224" t="s">
        <v>463</v>
      </c>
      <c r="C151" s="225" t="s">
        <v>1190</v>
      </c>
      <c r="D151" s="225"/>
      <c r="E151" s="225" t="s">
        <v>625</v>
      </c>
      <c r="F151" s="225" t="s">
        <v>463</v>
      </c>
      <c r="G151" s="225" t="s">
        <v>1</v>
      </c>
      <c r="H151" s="224" t="s">
        <v>1</v>
      </c>
      <c r="I151" s="224" t="s">
        <v>625</v>
      </c>
      <c r="J151" s="237" t="s">
        <v>26</v>
      </c>
      <c r="K151" s="232" t="s">
        <v>23</v>
      </c>
      <c r="L151" s="232" t="s">
        <v>23</v>
      </c>
      <c r="M151" s="227" t="s">
        <v>17</v>
      </c>
      <c r="N151" s="232" t="s">
        <v>23</v>
      </c>
      <c r="O151" s="232" t="s">
        <v>23</v>
      </c>
      <c r="P151" s="231" t="s">
        <v>20</v>
      </c>
      <c r="Q151" s="225" t="s">
        <v>1</v>
      </c>
      <c r="R151" s="225" t="s">
        <v>1</v>
      </c>
      <c r="S151" s="225" t="s">
        <v>1</v>
      </c>
      <c r="T151" s="225" t="s">
        <v>1</v>
      </c>
      <c r="U151" s="225" t="s">
        <v>1</v>
      </c>
      <c r="V151" s="225" t="s">
        <v>1</v>
      </c>
      <c r="W151" s="225" t="s">
        <v>1</v>
      </c>
      <c r="X151" s="225" t="s">
        <v>1</v>
      </c>
      <c r="Y151" s="225" t="s">
        <v>1</v>
      </c>
      <c r="Z151" s="225" t="s">
        <v>1</v>
      </c>
      <c r="AA151" s="232" t="s">
        <v>23</v>
      </c>
      <c r="AB151" s="225" t="s">
        <v>1</v>
      </c>
      <c r="AC151" s="225" t="s">
        <v>1</v>
      </c>
      <c r="AD151" s="225" t="s">
        <v>1</v>
      </c>
      <c r="AE151" s="232" t="s">
        <v>23</v>
      </c>
      <c r="AF151" s="231" t="s">
        <v>20</v>
      </c>
      <c r="AG151" s="225" t="s">
        <v>1</v>
      </c>
      <c r="AH151" s="225" t="s">
        <v>1</v>
      </c>
      <c r="AI151" s="225" t="s">
        <v>1</v>
      </c>
      <c r="AJ151" s="225" t="s">
        <v>1</v>
      </c>
      <c r="AK151" s="225" t="s">
        <v>1</v>
      </c>
      <c r="AL151" s="225" t="s">
        <v>1</v>
      </c>
      <c r="AM151" s="225" t="s">
        <v>1</v>
      </c>
      <c r="AN151" s="225" t="s">
        <v>1</v>
      </c>
      <c r="AO151" s="225" t="s">
        <v>1</v>
      </c>
      <c r="AP151" s="232" t="s">
        <v>23</v>
      </c>
      <c r="AQ151" s="225" t="s">
        <v>1</v>
      </c>
      <c r="AR151" s="225" t="s">
        <v>1</v>
      </c>
      <c r="AS151" s="225" t="s">
        <v>1</v>
      </c>
      <c r="AT151" s="225" t="s">
        <v>1</v>
      </c>
      <c r="AU151" s="232" t="s">
        <v>23</v>
      </c>
      <c r="AV151" s="231" t="s">
        <v>20</v>
      </c>
      <c r="AW151" s="226" t="s">
        <v>1241</v>
      </c>
      <c r="AX151" s="227">
        <v>2</v>
      </c>
      <c r="AY151" s="227">
        <v>2</v>
      </c>
      <c r="AZ151" s="228">
        <v>0</v>
      </c>
      <c r="BA151" s="236">
        <v>92.1</v>
      </c>
      <c r="BB151" s="234">
        <v>7.0000000000000001E-3</v>
      </c>
    </row>
    <row r="152" spans="1:54" ht="14.25" customHeight="1" x14ac:dyDescent="0.25">
      <c r="A152" s="223">
        <v>465</v>
      </c>
      <c r="B152" s="224" t="s">
        <v>463</v>
      </c>
      <c r="C152" s="225" t="s">
        <v>1190</v>
      </c>
      <c r="D152" s="225"/>
      <c r="E152" s="225" t="s">
        <v>658</v>
      </c>
      <c r="F152" s="225" t="s">
        <v>463</v>
      </c>
      <c r="G152" s="225" t="s">
        <v>1</v>
      </c>
      <c r="H152" s="224" t="s">
        <v>1</v>
      </c>
      <c r="I152" s="224" t="s">
        <v>658</v>
      </c>
      <c r="J152" s="227" t="s">
        <v>17</v>
      </c>
      <c r="K152" s="225" t="s">
        <v>1</v>
      </c>
      <c r="L152" s="232" t="s">
        <v>23</v>
      </c>
      <c r="M152" s="227" t="s">
        <v>17</v>
      </c>
      <c r="N152" s="230" t="s">
        <v>22</v>
      </c>
      <c r="O152" s="232" t="s">
        <v>23</v>
      </c>
      <c r="P152" s="225" t="s">
        <v>1</v>
      </c>
      <c r="Q152" s="225" t="s">
        <v>1</v>
      </c>
      <c r="R152" s="225" t="s">
        <v>1</v>
      </c>
      <c r="S152" s="225" t="s">
        <v>1</v>
      </c>
      <c r="T152" s="225" t="s">
        <v>1</v>
      </c>
      <c r="U152" s="225" t="s">
        <v>1</v>
      </c>
      <c r="V152" s="225" t="s">
        <v>1</v>
      </c>
      <c r="W152" s="225" t="s">
        <v>1</v>
      </c>
      <c r="X152" s="225" t="s">
        <v>1</v>
      </c>
      <c r="Y152" s="225" t="s">
        <v>1</v>
      </c>
      <c r="Z152" s="230" t="s">
        <v>22</v>
      </c>
      <c r="AA152" s="225" t="s">
        <v>1</v>
      </c>
      <c r="AB152" s="225" t="s">
        <v>1</v>
      </c>
      <c r="AC152" s="225" t="s">
        <v>1</v>
      </c>
      <c r="AD152" s="225" t="s">
        <v>1</v>
      </c>
      <c r="AE152" s="230" t="s">
        <v>22</v>
      </c>
      <c r="AF152" s="230" t="s">
        <v>22</v>
      </c>
      <c r="AG152" s="225" t="s">
        <v>1</v>
      </c>
      <c r="AH152" s="225" t="s">
        <v>1</v>
      </c>
      <c r="AI152" s="225" t="s">
        <v>1</v>
      </c>
      <c r="AJ152" s="225" t="s">
        <v>1</v>
      </c>
      <c r="AK152" s="225" t="s">
        <v>1</v>
      </c>
      <c r="AL152" s="230" t="s">
        <v>22</v>
      </c>
      <c r="AM152" s="225" t="s">
        <v>1</v>
      </c>
      <c r="AN152" s="225" t="s">
        <v>1</v>
      </c>
      <c r="AO152" s="225" t="s">
        <v>1</v>
      </c>
      <c r="AP152" s="225" t="s">
        <v>1</v>
      </c>
      <c r="AQ152" s="225" t="s">
        <v>1</v>
      </c>
      <c r="AR152" s="232" t="s">
        <v>23</v>
      </c>
      <c r="AS152" s="225" t="s">
        <v>1</v>
      </c>
      <c r="AT152" s="225" t="s">
        <v>1</v>
      </c>
      <c r="AU152" s="232" t="s">
        <v>23</v>
      </c>
      <c r="AV152" s="232" t="s">
        <v>23</v>
      </c>
      <c r="AW152" s="231" t="s">
        <v>1240</v>
      </c>
      <c r="AX152" s="239">
        <v>3</v>
      </c>
      <c r="AY152" s="227">
        <v>2</v>
      </c>
      <c r="AZ152" s="228">
        <v>0</v>
      </c>
      <c r="BA152" s="233">
        <v>23.2</v>
      </c>
      <c r="BB152" s="238">
        <v>0.06</v>
      </c>
    </row>
    <row r="153" spans="1:54" ht="14.25" customHeight="1" x14ac:dyDescent="0.25">
      <c r="A153" s="223">
        <v>466</v>
      </c>
      <c r="B153" s="224" t="s">
        <v>463</v>
      </c>
      <c r="C153" s="225" t="s">
        <v>1190</v>
      </c>
      <c r="D153" s="225"/>
      <c r="E153" s="225" t="s">
        <v>1065</v>
      </c>
      <c r="F153" s="225" t="s">
        <v>463</v>
      </c>
      <c r="G153" s="225" t="s">
        <v>1</v>
      </c>
      <c r="H153" s="224" t="s">
        <v>1</v>
      </c>
      <c r="I153" s="224" t="s">
        <v>1065</v>
      </c>
      <c r="J153" s="226" t="s">
        <v>33</v>
      </c>
      <c r="K153" s="225" t="s">
        <v>1</v>
      </c>
      <c r="L153" s="225" t="s">
        <v>1</v>
      </c>
      <c r="M153" s="226" t="s">
        <v>33</v>
      </c>
      <c r="N153" s="225" t="s">
        <v>1</v>
      </c>
      <c r="O153" s="225" t="s">
        <v>1</v>
      </c>
      <c r="P153" s="225" t="s">
        <v>1</v>
      </c>
      <c r="Q153" s="225" t="s">
        <v>1</v>
      </c>
      <c r="R153" s="225" t="s">
        <v>1</v>
      </c>
      <c r="S153" s="225" t="s">
        <v>1</v>
      </c>
      <c r="T153" s="225" t="s">
        <v>1</v>
      </c>
      <c r="U153" s="225" t="s">
        <v>1</v>
      </c>
      <c r="V153" s="225" t="s">
        <v>1</v>
      </c>
      <c r="W153" s="225" t="s">
        <v>1</v>
      </c>
      <c r="X153" s="225" t="s">
        <v>1</v>
      </c>
      <c r="Y153" s="225" t="s">
        <v>1</v>
      </c>
      <c r="Z153" s="225" t="s">
        <v>1</v>
      </c>
      <c r="AA153" s="225" t="s">
        <v>1</v>
      </c>
      <c r="AB153" s="225" t="s">
        <v>1</v>
      </c>
      <c r="AC153" s="225" t="s">
        <v>1</v>
      </c>
      <c r="AD153" s="225" t="s">
        <v>1</v>
      </c>
      <c r="AE153" s="225" t="s">
        <v>1</v>
      </c>
      <c r="AF153" s="225" t="s">
        <v>1</v>
      </c>
      <c r="AG153" s="225" t="s">
        <v>1</v>
      </c>
      <c r="AH153" s="225" t="s">
        <v>1</v>
      </c>
      <c r="AI153" s="225" t="s">
        <v>1</v>
      </c>
      <c r="AJ153" s="225" t="s">
        <v>1</v>
      </c>
      <c r="AK153" s="225" t="s">
        <v>1</v>
      </c>
      <c r="AL153" s="225" t="s">
        <v>1</v>
      </c>
      <c r="AM153" s="225" t="s">
        <v>1</v>
      </c>
      <c r="AN153" s="225" t="s">
        <v>1</v>
      </c>
      <c r="AO153" s="225" t="s">
        <v>1</v>
      </c>
      <c r="AP153" s="225" t="s">
        <v>1</v>
      </c>
      <c r="AQ153" s="225" t="s">
        <v>1</v>
      </c>
      <c r="AR153" s="225" t="s">
        <v>1</v>
      </c>
      <c r="AS153" s="225" t="s">
        <v>1</v>
      </c>
      <c r="AT153" s="225" t="s">
        <v>1</v>
      </c>
      <c r="AU153" s="230" t="s">
        <v>22</v>
      </c>
      <c r="AV153" s="232" t="s">
        <v>23</v>
      </c>
      <c r="AW153" s="226" t="s">
        <v>1241</v>
      </c>
      <c r="AX153" s="226">
        <v>1</v>
      </c>
      <c r="AY153" s="227">
        <v>2</v>
      </c>
      <c r="AZ153" s="228">
        <v>0</v>
      </c>
      <c r="BA153" s="233">
        <v>0.08</v>
      </c>
      <c r="BB153" s="229">
        <v>0</v>
      </c>
    </row>
    <row r="154" spans="1:54" ht="14.25" customHeight="1" x14ac:dyDescent="0.25">
      <c r="A154" s="223">
        <v>462</v>
      </c>
      <c r="B154" s="224" t="s">
        <v>463</v>
      </c>
      <c r="C154" s="225" t="s">
        <v>1190</v>
      </c>
      <c r="D154" s="225"/>
      <c r="E154" s="225" t="s">
        <v>1021</v>
      </c>
      <c r="F154" s="225" t="s">
        <v>463</v>
      </c>
      <c r="G154" s="225" t="s">
        <v>1</v>
      </c>
      <c r="H154" s="224" t="s">
        <v>1</v>
      </c>
      <c r="I154" s="224" t="s">
        <v>1021</v>
      </c>
      <c r="J154" s="227" t="s">
        <v>17</v>
      </c>
      <c r="K154" s="232" t="s">
        <v>23</v>
      </c>
      <c r="L154" s="232" t="s">
        <v>23</v>
      </c>
      <c r="M154" s="227" t="s">
        <v>17</v>
      </c>
      <c r="N154" s="231" t="s">
        <v>20</v>
      </c>
      <c r="O154" s="232" t="s">
        <v>23</v>
      </c>
      <c r="P154" s="225" t="s">
        <v>1</v>
      </c>
      <c r="Q154" s="225" t="s">
        <v>1</v>
      </c>
      <c r="R154" s="225" t="s">
        <v>1</v>
      </c>
      <c r="S154" s="225" t="s">
        <v>1</v>
      </c>
      <c r="T154" s="225" t="s">
        <v>1</v>
      </c>
      <c r="U154" s="225" t="s">
        <v>1</v>
      </c>
      <c r="V154" s="225" t="s">
        <v>1</v>
      </c>
      <c r="W154" s="225" t="s">
        <v>1</v>
      </c>
      <c r="X154" s="225" t="s">
        <v>1</v>
      </c>
      <c r="Y154" s="225" t="s">
        <v>1</v>
      </c>
      <c r="Z154" s="225" t="s">
        <v>1</v>
      </c>
      <c r="AA154" s="232" t="s">
        <v>23</v>
      </c>
      <c r="AB154" s="225" t="s">
        <v>1</v>
      </c>
      <c r="AC154" s="225" t="s">
        <v>1</v>
      </c>
      <c r="AD154" s="225" t="s">
        <v>1</v>
      </c>
      <c r="AE154" s="225" t="s">
        <v>1</v>
      </c>
      <c r="AF154" s="231" t="s">
        <v>20</v>
      </c>
      <c r="AG154" s="225" t="s">
        <v>1</v>
      </c>
      <c r="AH154" s="225" t="s">
        <v>1</v>
      </c>
      <c r="AI154" s="225" t="s">
        <v>1</v>
      </c>
      <c r="AJ154" s="225" t="s">
        <v>1</v>
      </c>
      <c r="AK154" s="230" t="s">
        <v>22</v>
      </c>
      <c r="AL154" s="231" t="s">
        <v>20</v>
      </c>
      <c r="AM154" s="225" t="s">
        <v>1</v>
      </c>
      <c r="AN154" s="225" t="s">
        <v>1</v>
      </c>
      <c r="AO154" s="225" t="s">
        <v>1</v>
      </c>
      <c r="AP154" s="231" t="s">
        <v>20</v>
      </c>
      <c r="AQ154" s="225" t="s">
        <v>1</v>
      </c>
      <c r="AR154" s="231" t="s">
        <v>20</v>
      </c>
      <c r="AS154" s="225" t="s">
        <v>1</v>
      </c>
      <c r="AT154" s="225" t="s">
        <v>1</v>
      </c>
      <c r="AU154" s="232" t="s">
        <v>23</v>
      </c>
      <c r="AV154" s="232" t="s">
        <v>23</v>
      </c>
      <c r="AW154" s="226" t="s">
        <v>1241</v>
      </c>
      <c r="AX154" s="226">
        <v>1</v>
      </c>
      <c r="AY154" s="226">
        <v>1</v>
      </c>
      <c r="AZ154" s="228">
        <v>0</v>
      </c>
      <c r="BA154" s="236">
        <v>104.8</v>
      </c>
      <c r="BB154" s="234">
        <v>0.28000000000000003</v>
      </c>
    </row>
    <row r="155" spans="1:54" ht="14.25" customHeight="1" x14ac:dyDescent="0.25">
      <c r="A155" s="223">
        <v>463</v>
      </c>
      <c r="B155" s="224" t="s">
        <v>463</v>
      </c>
      <c r="C155" s="225" t="s">
        <v>1190</v>
      </c>
      <c r="D155" s="225"/>
      <c r="E155" s="225" t="s">
        <v>1086</v>
      </c>
      <c r="F155" s="225" t="s">
        <v>463</v>
      </c>
      <c r="G155" s="225" t="s">
        <v>1</v>
      </c>
      <c r="H155" s="224" t="s">
        <v>1</v>
      </c>
      <c r="I155" s="224" t="s">
        <v>1086</v>
      </c>
      <c r="J155" s="226" t="s">
        <v>33</v>
      </c>
      <c r="K155" s="225" t="s">
        <v>1</v>
      </c>
      <c r="L155" s="225" t="s">
        <v>1</v>
      </c>
      <c r="M155" s="226" t="s">
        <v>33</v>
      </c>
      <c r="N155" s="225" t="s">
        <v>1</v>
      </c>
      <c r="O155" s="225" t="s">
        <v>1</v>
      </c>
      <c r="P155" s="225" t="s">
        <v>1</v>
      </c>
      <c r="Q155" s="225" t="s">
        <v>1</v>
      </c>
      <c r="R155" s="225" t="s">
        <v>1</v>
      </c>
      <c r="S155" s="225" t="s">
        <v>1</v>
      </c>
      <c r="T155" s="225" t="s">
        <v>1</v>
      </c>
      <c r="U155" s="225" t="s">
        <v>1</v>
      </c>
      <c r="V155" s="225" t="s">
        <v>1</v>
      </c>
      <c r="W155" s="225" t="s">
        <v>1</v>
      </c>
      <c r="X155" s="225" t="s">
        <v>1</v>
      </c>
      <c r="Y155" s="225" t="s">
        <v>1</v>
      </c>
      <c r="Z155" s="225" t="s">
        <v>1</v>
      </c>
      <c r="AA155" s="225" t="s">
        <v>1</v>
      </c>
      <c r="AB155" s="225" t="s">
        <v>1</v>
      </c>
      <c r="AC155" s="225" t="s">
        <v>1</v>
      </c>
      <c r="AD155" s="225" t="s">
        <v>1</v>
      </c>
      <c r="AE155" s="225" t="s">
        <v>1</v>
      </c>
      <c r="AF155" s="225" t="s">
        <v>1</v>
      </c>
      <c r="AG155" s="225" t="s">
        <v>1</v>
      </c>
      <c r="AH155" s="225" t="s">
        <v>1</v>
      </c>
      <c r="AI155" s="225" t="s">
        <v>1</v>
      </c>
      <c r="AJ155" s="225" t="s">
        <v>1</v>
      </c>
      <c r="AK155" s="225" t="s">
        <v>1</v>
      </c>
      <c r="AL155" s="225" t="s">
        <v>1</v>
      </c>
      <c r="AM155" s="225" t="s">
        <v>1</v>
      </c>
      <c r="AN155" s="225" t="s">
        <v>1</v>
      </c>
      <c r="AO155" s="225" t="s">
        <v>1</v>
      </c>
      <c r="AP155" s="225" t="s">
        <v>1</v>
      </c>
      <c r="AQ155" s="225" t="s">
        <v>1</v>
      </c>
      <c r="AR155" s="225" t="s">
        <v>1</v>
      </c>
      <c r="AS155" s="225" t="s">
        <v>1</v>
      </c>
      <c r="AT155" s="225" t="s">
        <v>1</v>
      </c>
      <c r="AU155" s="231" t="s">
        <v>20</v>
      </c>
      <c r="AV155" s="225" t="s">
        <v>1</v>
      </c>
      <c r="AW155" s="231" t="s">
        <v>1240</v>
      </c>
      <c r="AX155" s="226">
        <v>1</v>
      </c>
      <c r="AY155" s="226">
        <v>1</v>
      </c>
      <c r="AZ155" s="228">
        <v>0</v>
      </c>
      <c r="BA155" s="233">
        <v>1.2</v>
      </c>
      <c r="BB155" s="229">
        <v>0</v>
      </c>
    </row>
    <row r="156" spans="1:54" ht="18.75" customHeight="1" x14ac:dyDescent="0.25">
      <c r="A156" s="223">
        <v>479</v>
      </c>
      <c r="B156" s="224" t="s">
        <v>443</v>
      </c>
      <c r="C156" s="225" t="s">
        <v>1190</v>
      </c>
      <c r="D156" s="225"/>
      <c r="E156" s="225" t="s">
        <v>625</v>
      </c>
      <c r="F156" s="225" t="s">
        <v>465</v>
      </c>
      <c r="G156" s="225" t="s">
        <v>1</v>
      </c>
      <c r="H156" s="224" t="s">
        <v>1</v>
      </c>
      <c r="I156" s="224" t="s">
        <v>625</v>
      </c>
      <c r="J156" s="226" t="s">
        <v>33</v>
      </c>
      <c r="K156" s="230" t="s">
        <v>22</v>
      </c>
      <c r="L156" s="230" t="s">
        <v>22</v>
      </c>
      <c r="M156" s="227" t="s">
        <v>17</v>
      </c>
      <c r="N156" s="231" t="s">
        <v>20</v>
      </c>
      <c r="O156" s="232" t="s">
        <v>23</v>
      </c>
      <c r="P156" s="225" t="s">
        <v>1</v>
      </c>
      <c r="Q156" s="225" t="s">
        <v>1</v>
      </c>
      <c r="R156" s="225" t="s">
        <v>1</v>
      </c>
      <c r="S156" s="225" t="s">
        <v>1</v>
      </c>
      <c r="T156" s="225" t="s">
        <v>1</v>
      </c>
      <c r="U156" s="225" t="s">
        <v>1</v>
      </c>
      <c r="V156" s="225" t="s">
        <v>1</v>
      </c>
      <c r="W156" s="225" t="s">
        <v>1</v>
      </c>
      <c r="X156" s="225" t="s">
        <v>1</v>
      </c>
      <c r="Y156" s="225" t="s">
        <v>1</v>
      </c>
      <c r="Z156" s="230" t="s">
        <v>22</v>
      </c>
      <c r="AA156" s="225" t="s">
        <v>1</v>
      </c>
      <c r="AB156" s="225" t="s">
        <v>1</v>
      </c>
      <c r="AC156" s="225" t="s">
        <v>1</v>
      </c>
      <c r="AD156" s="225" t="s">
        <v>1</v>
      </c>
      <c r="AE156" s="230" t="s">
        <v>22</v>
      </c>
      <c r="AF156" s="230" t="s">
        <v>22</v>
      </c>
      <c r="AG156" s="225" t="s">
        <v>1</v>
      </c>
      <c r="AH156" s="225" t="s">
        <v>1</v>
      </c>
      <c r="AI156" s="225" t="s">
        <v>1</v>
      </c>
      <c r="AJ156" s="225" t="s">
        <v>1</v>
      </c>
      <c r="AK156" s="225" t="s">
        <v>1</v>
      </c>
      <c r="AL156" s="225" t="s">
        <v>1</v>
      </c>
      <c r="AM156" s="225" t="s">
        <v>1</v>
      </c>
      <c r="AN156" s="225" t="s">
        <v>1</v>
      </c>
      <c r="AO156" s="225" t="s">
        <v>1</v>
      </c>
      <c r="AP156" s="225" t="s">
        <v>1</v>
      </c>
      <c r="AQ156" s="225" t="s">
        <v>1</v>
      </c>
      <c r="AR156" s="225" t="s">
        <v>1</v>
      </c>
      <c r="AS156" s="225" t="s">
        <v>1</v>
      </c>
      <c r="AT156" s="225" t="s">
        <v>1</v>
      </c>
      <c r="AU156" s="230" t="s">
        <v>22</v>
      </c>
      <c r="AV156" s="232" t="s">
        <v>23</v>
      </c>
      <c r="AW156" s="226" t="s">
        <v>1241</v>
      </c>
      <c r="AX156" s="226">
        <v>1</v>
      </c>
      <c r="AY156" s="227">
        <v>2</v>
      </c>
      <c r="AZ156" s="228">
        <v>0</v>
      </c>
      <c r="BA156" s="236">
        <v>1.3</v>
      </c>
      <c r="BB156" s="238">
        <v>0.54</v>
      </c>
    </row>
    <row r="157" spans="1:54" ht="18" customHeight="1" x14ac:dyDescent="0.25">
      <c r="A157" s="223">
        <v>485</v>
      </c>
      <c r="B157" s="224" t="s">
        <v>443</v>
      </c>
      <c r="C157" s="225" t="s">
        <v>1190</v>
      </c>
      <c r="D157" s="225"/>
      <c r="E157" s="225" t="s">
        <v>1065</v>
      </c>
      <c r="F157" s="225" t="s">
        <v>465</v>
      </c>
      <c r="G157" s="225" t="s">
        <v>1</v>
      </c>
      <c r="H157" s="224" t="s">
        <v>1</v>
      </c>
      <c r="I157" s="224" t="s">
        <v>1065</v>
      </c>
      <c r="J157" s="226" t="s">
        <v>33</v>
      </c>
      <c r="K157" s="225" t="s">
        <v>1</v>
      </c>
      <c r="L157" s="230" t="s">
        <v>22</v>
      </c>
      <c r="M157" s="227" t="s">
        <v>17</v>
      </c>
      <c r="N157" s="225" t="s">
        <v>1</v>
      </c>
      <c r="O157" s="231" t="s">
        <v>20</v>
      </c>
      <c r="P157" s="225" t="s">
        <v>1</v>
      </c>
      <c r="Q157" s="225" t="s">
        <v>1</v>
      </c>
      <c r="R157" s="225" t="s">
        <v>1</v>
      </c>
      <c r="S157" s="225" t="s">
        <v>1</v>
      </c>
      <c r="T157" s="225" t="s">
        <v>1</v>
      </c>
      <c r="U157" s="225" t="s">
        <v>1</v>
      </c>
      <c r="V157" s="225" t="s">
        <v>1</v>
      </c>
      <c r="W157" s="225" t="s">
        <v>1</v>
      </c>
      <c r="X157" s="225" t="s">
        <v>1</v>
      </c>
      <c r="Y157" s="225" t="s">
        <v>1</v>
      </c>
      <c r="Z157" s="225" t="s">
        <v>1</v>
      </c>
      <c r="AA157" s="225" t="s">
        <v>1</v>
      </c>
      <c r="AB157" s="225" t="s">
        <v>1</v>
      </c>
      <c r="AC157" s="225" t="s">
        <v>1</v>
      </c>
      <c r="AD157" s="225" t="s">
        <v>1</v>
      </c>
      <c r="AE157" s="225" t="s">
        <v>1</v>
      </c>
      <c r="AF157" s="230" t="s">
        <v>22</v>
      </c>
      <c r="AG157" s="225" t="s">
        <v>1</v>
      </c>
      <c r="AH157" s="230" t="s">
        <v>22</v>
      </c>
      <c r="AI157" s="225" t="s">
        <v>1</v>
      </c>
      <c r="AJ157" s="225" t="s">
        <v>1</v>
      </c>
      <c r="AK157" s="225" t="s">
        <v>1</v>
      </c>
      <c r="AL157" s="225" t="s">
        <v>1</v>
      </c>
      <c r="AM157" s="225" t="s">
        <v>1</v>
      </c>
      <c r="AN157" s="225" t="s">
        <v>1</v>
      </c>
      <c r="AO157" s="225" t="s">
        <v>1</v>
      </c>
      <c r="AP157" s="225" t="s">
        <v>1</v>
      </c>
      <c r="AQ157" s="230" t="s">
        <v>22</v>
      </c>
      <c r="AR157" s="230" t="s">
        <v>22</v>
      </c>
      <c r="AS157" s="225" t="s">
        <v>1</v>
      </c>
      <c r="AT157" s="225" t="s">
        <v>1</v>
      </c>
      <c r="AU157" s="230" t="s">
        <v>22</v>
      </c>
      <c r="AV157" s="232" t="s">
        <v>23</v>
      </c>
      <c r="AW157" s="231" t="s">
        <v>1240</v>
      </c>
      <c r="AX157" s="227">
        <v>2</v>
      </c>
      <c r="AY157" s="227">
        <v>2</v>
      </c>
      <c r="AZ157" s="228">
        <v>0</v>
      </c>
      <c r="BA157" s="236">
        <v>3.9</v>
      </c>
      <c r="BB157" s="234">
        <v>0</v>
      </c>
    </row>
    <row r="158" spans="1:54" ht="14.25" customHeight="1" x14ac:dyDescent="0.25">
      <c r="A158" s="223">
        <v>481</v>
      </c>
      <c r="B158" s="224" t="s">
        <v>1267</v>
      </c>
      <c r="C158" s="225" t="s">
        <v>1190</v>
      </c>
      <c r="D158" s="225"/>
      <c r="E158" s="225" t="s">
        <v>492</v>
      </c>
      <c r="F158" s="225" t="s">
        <v>1</v>
      </c>
      <c r="G158" s="225" t="s">
        <v>1</v>
      </c>
      <c r="H158" s="224" t="s">
        <v>1</v>
      </c>
      <c r="I158" s="224" t="s">
        <v>492</v>
      </c>
      <c r="J158" s="227" t="s">
        <v>17</v>
      </c>
      <c r="K158" s="232" t="s">
        <v>23</v>
      </c>
      <c r="L158" s="232" t="s">
        <v>23</v>
      </c>
      <c r="M158" s="237" t="s">
        <v>26</v>
      </c>
      <c r="N158" s="231" t="s">
        <v>20</v>
      </c>
      <c r="O158" s="232" t="s">
        <v>23</v>
      </c>
      <c r="P158" s="230" t="s">
        <v>22</v>
      </c>
      <c r="Q158" s="225" t="s">
        <v>1</v>
      </c>
      <c r="R158" s="225" t="s">
        <v>1</v>
      </c>
      <c r="S158" s="225" t="s">
        <v>1</v>
      </c>
      <c r="T158" s="225" t="s">
        <v>1</v>
      </c>
      <c r="U158" s="225" t="s">
        <v>1</v>
      </c>
      <c r="V158" s="225" t="s">
        <v>1</v>
      </c>
      <c r="W158" s="225" t="s">
        <v>1</v>
      </c>
      <c r="X158" s="225" t="s">
        <v>1</v>
      </c>
      <c r="Y158" s="225" t="s">
        <v>1</v>
      </c>
      <c r="Z158" s="232" t="s">
        <v>23</v>
      </c>
      <c r="AA158" s="225" t="s">
        <v>1</v>
      </c>
      <c r="AB158" s="225" t="s">
        <v>1</v>
      </c>
      <c r="AC158" s="225" t="s">
        <v>1</v>
      </c>
      <c r="AD158" s="225" t="s">
        <v>1</v>
      </c>
      <c r="AE158" s="232" t="s">
        <v>23</v>
      </c>
      <c r="AF158" s="232" t="s">
        <v>23</v>
      </c>
      <c r="AG158" s="225" t="s">
        <v>1</v>
      </c>
      <c r="AH158" s="230" t="s">
        <v>22</v>
      </c>
      <c r="AI158" s="225" t="s">
        <v>1</v>
      </c>
      <c r="AJ158" s="225" t="s">
        <v>1</v>
      </c>
      <c r="AK158" s="230" t="s">
        <v>22</v>
      </c>
      <c r="AL158" s="232" t="s">
        <v>23</v>
      </c>
      <c r="AM158" s="225" t="s">
        <v>1</v>
      </c>
      <c r="AN158" s="225" t="s">
        <v>1</v>
      </c>
      <c r="AO158" s="230" t="s">
        <v>22</v>
      </c>
      <c r="AP158" s="232" t="s">
        <v>23</v>
      </c>
      <c r="AQ158" s="225" t="s">
        <v>1</v>
      </c>
      <c r="AR158" s="232" t="s">
        <v>23</v>
      </c>
      <c r="AS158" s="225" t="s">
        <v>1</v>
      </c>
      <c r="AT158" s="225" t="s">
        <v>1</v>
      </c>
      <c r="AU158" s="232" t="s">
        <v>23</v>
      </c>
      <c r="AV158" s="232" t="s">
        <v>23</v>
      </c>
      <c r="AW158" s="231" t="s">
        <v>1240</v>
      </c>
      <c r="AX158" s="239">
        <v>3</v>
      </c>
      <c r="AY158" s="227">
        <v>2</v>
      </c>
      <c r="AZ158" s="228">
        <v>0</v>
      </c>
      <c r="BA158" s="233">
        <v>54</v>
      </c>
      <c r="BB158" s="238">
        <v>0.21</v>
      </c>
    </row>
    <row r="159" spans="1:54" ht="34.5" customHeight="1" x14ac:dyDescent="0.25">
      <c r="A159" s="223">
        <v>491</v>
      </c>
      <c r="B159" s="224" t="s">
        <v>809</v>
      </c>
      <c r="C159" s="225" t="s">
        <v>1190</v>
      </c>
      <c r="D159" s="225"/>
      <c r="E159" s="225" t="s">
        <v>737</v>
      </c>
      <c r="F159" s="225" t="s">
        <v>810</v>
      </c>
      <c r="G159" s="225" t="s">
        <v>809</v>
      </c>
      <c r="H159" s="224" t="s">
        <v>440</v>
      </c>
      <c r="I159" s="224" t="s">
        <v>437</v>
      </c>
      <c r="J159" s="227" t="s">
        <v>17</v>
      </c>
      <c r="K159" s="231" t="s">
        <v>20</v>
      </c>
      <c r="L159" s="232" t="s">
        <v>23</v>
      </c>
      <c r="M159" s="227" t="s">
        <v>17</v>
      </c>
      <c r="N159" s="225" t="s">
        <v>1</v>
      </c>
      <c r="O159" s="232" t="s">
        <v>23</v>
      </c>
      <c r="P159" s="225" t="s">
        <v>1</v>
      </c>
      <c r="Q159" s="225" t="s">
        <v>1</v>
      </c>
      <c r="R159" s="225" t="s">
        <v>1</v>
      </c>
      <c r="S159" s="225" t="s">
        <v>1</v>
      </c>
      <c r="T159" s="225" t="s">
        <v>1</v>
      </c>
      <c r="U159" s="225" t="s">
        <v>1</v>
      </c>
      <c r="V159" s="225" t="s">
        <v>1</v>
      </c>
      <c r="W159" s="225" t="s">
        <v>1</v>
      </c>
      <c r="X159" s="225" t="s">
        <v>1</v>
      </c>
      <c r="Y159" s="225" t="s">
        <v>1</v>
      </c>
      <c r="Z159" s="231" t="s">
        <v>20</v>
      </c>
      <c r="AA159" s="225" t="s">
        <v>1</v>
      </c>
      <c r="AB159" s="225" t="s">
        <v>1</v>
      </c>
      <c r="AC159" s="225" t="s">
        <v>1</v>
      </c>
      <c r="AD159" s="225" t="s">
        <v>1</v>
      </c>
      <c r="AE159" s="225" t="s">
        <v>1</v>
      </c>
      <c r="AF159" s="225" t="s">
        <v>1</v>
      </c>
      <c r="AG159" s="225" t="s">
        <v>1</v>
      </c>
      <c r="AH159" s="225" t="s">
        <v>1</v>
      </c>
      <c r="AI159" s="225" t="s">
        <v>1</v>
      </c>
      <c r="AJ159" s="225" t="s">
        <v>1</v>
      </c>
      <c r="AK159" s="232" t="s">
        <v>23</v>
      </c>
      <c r="AL159" s="232" t="s">
        <v>23</v>
      </c>
      <c r="AM159" s="225" t="s">
        <v>1</v>
      </c>
      <c r="AN159" s="225" t="s">
        <v>1</v>
      </c>
      <c r="AO159" s="225" t="s">
        <v>1</v>
      </c>
      <c r="AP159" s="225" t="s">
        <v>1</v>
      </c>
      <c r="AQ159" s="225" t="s">
        <v>1</v>
      </c>
      <c r="AR159" s="230" t="s">
        <v>22</v>
      </c>
      <c r="AS159" s="225" t="s">
        <v>1</v>
      </c>
      <c r="AT159" s="225" t="s">
        <v>1</v>
      </c>
      <c r="AU159" s="231" t="s">
        <v>20</v>
      </c>
      <c r="AV159" s="230" t="s">
        <v>22</v>
      </c>
      <c r="AW159" s="231" t="s">
        <v>1240</v>
      </c>
      <c r="AX159" s="226">
        <v>1</v>
      </c>
      <c r="AY159" s="227">
        <v>2</v>
      </c>
      <c r="AZ159" s="233">
        <v>128.30000000000001</v>
      </c>
      <c r="BA159" s="233">
        <v>136.80000000000001</v>
      </c>
      <c r="BB159" s="238">
        <v>0.23</v>
      </c>
    </row>
    <row r="160" spans="1:54" ht="27" customHeight="1" x14ac:dyDescent="0.25">
      <c r="A160" s="223">
        <v>501</v>
      </c>
      <c r="B160" s="224" t="s">
        <v>760</v>
      </c>
      <c r="C160" s="225" t="s">
        <v>1190</v>
      </c>
      <c r="D160" s="225"/>
      <c r="E160" s="225" t="s">
        <v>737</v>
      </c>
      <c r="F160" s="225" t="s">
        <v>759</v>
      </c>
      <c r="G160" s="225" t="s">
        <v>760</v>
      </c>
      <c r="H160" s="224" t="s">
        <v>755</v>
      </c>
      <c r="I160" s="224" t="s">
        <v>437</v>
      </c>
      <c r="J160" s="227" t="s">
        <v>17</v>
      </c>
      <c r="K160" s="225" t="s">
        <v>1</v>
      </c>
      <c r="L160" s="231" t="s">
        <v>20</v>
      </c>
      <c r="M160" s="226" t="s">
        <v>33</v>
      </c>
      <c r="N160" s="225" t="s">
        <v>1</v>
      </c>
      <c r="O160" s="225" t="s">
        <v>1</v>
      </c>
      <c r="P160" s="225" t="s">
        <v>1</v>
      </c>
      <c r="Q160" s="225" t="s">
        <v>1</v>
      </c>
      <c r="R160" s="225" t="s">
        <v>1</v>
      </c>
      <c r="S160" s="225" t="s">
        <v>1</v>
      </c>
      <c r="T160" s="225" t="s">
        <v>1</v>
      </c>
      <c r="U160" s="225" t="s">
        <v>1</v>
      </c>
      <c r="V160" s="225" t="s">
        <v>1</v>
      </c>
      <c r="W160" s="225" t="s">
        <v>1</v>
      </c>
      <c r="X160" s="225" t="s">
        <v>1</v>
      </c>
      <c r="Y160" s="225" t="s">
        <v>1</v>
      </c>
      <c r="Z160" s="225" t="s">
        <v>1</v>
      </c>
      <c r="AA160" s="225" t="s">
        <v>1</v>
      </c>
      <c r="AB160" s="225" t="s">
        <v>1</v>
      </c>
      <c r="AC160" s="225" t="s">
        <v>1</v>
      </c>
      <c r="AD160" s="225" t="s">
        <v>1</v>
      </c>
      <c r="AE160" s="225" t="s">
        <v>1</v>
      </c>
      <c r="AF160" s="225" t="s">
        <v>1</v>
      </c>
      <c r="AG160" s="231" t="s">
        <v>20</v>
      </c>
      <c r="AH160" s="225" t="s">
        <v>1</v>
      </c>
      <c r="AI160" s="225" t="s">
        <v>1</v>
      </c>
      <c r="AJ160" s="225" t="s">
        <v>1</v>
      </c>
      <c r="AK160" s="225" t="s">
        <v>1</v>
      </c>
      <c r="AL160" s="225" t="s">
        <v>1</v>
      </c>
      <c r="AM160" s="225" t="s">
        <v>1</v>
      </c>
      <c r="AN160" s="225" t="s">
        <v>1</v>
      </c>
      <c r="AO160" s="225" t="s">
        <v>1</v>
      </c>
      <c r="AP160" s="225" t="s">
        <v>1</v>
      </c>
      <c r="AQ160" s="225" t="s">
        <v>1</v>
      </c>
      <c r="AR160" s="225" t="s">
        <v>1</v>
      </c>
      <c r="AS160" s="225" t="s">
        <v>1</v>
      </c>
      <c r="AT160" s="225" t="s">
        <v>1</v>
      </c>
      <c r="AU160" s="225" t="s">
        <v>1</v>
      </c>
      <c r="AV160" s="232" t="s">
        <v>23</v>
      </c>
      <c r="AW160" s="226" t="s">
        <v>1241</v>
      </c>
      <c r="AX160" s="226">
        <v>1</v>
      </c>
      <c r="AY160" s="226">
        <v>1</v>
      </c>
      <c r="AZ160" s="228">
        <v>0</v>
      </c>
      <c r="BA160" s="236">
        <v>4.2</v>
      </c>
      <c r="BB160" s="238">
        <v>0.03</v>
      </c>
    </row>
    <row r="161" spans="1:54" ht="14.25" customHeight="1" x14ac:dyDescent="0.25">
      <c r="A161" s="223">
        <v>516</v>
      </c>
      <c r="B161" s="224" t="s">
        <v>209</v>
      </c>
      <c r="C161" s="225" t="s">
        <v>1190</v>
      </c>
      <c r="D161" s="225"/>
      <c r="E161" s="225" t="s">
        <v>571</v>
      </c>
      <c r="F161" s="225" t="s">
        <v>209</v>
      </c>
      <c r="G161" s="225" t="s">
        <v>1</v>
      </c>
      <c r="H161" s="224" t="s">
        <v>1</v>
      </c>
      <c r="I161" s="224" t="s">
        <v>571</v>
      </c>
      <c r="J161" s="227" t="s">
        <v>17</v>
      </c>
      <c r="K161" s="225" t="s">
        <v>1</v>
      </c>
      <c r="L161" s="232" t="s">
        <v>23</v>
      </c>
      <c r="M161" s="237" t="s">
        <v>26</v>
      </c>
      <c r="N161" s="230" t="s">
        <v>22</v>
      </c>
      <c r="O161" s="232" t="s">
        <v>23</v>
      </c>
      <c r="P161" s="225" t="s">
        <v>1</v>
      </c>
      <c r="Q161" s="225" t="s">
        <v>1</v>
      </c>
      <c r="R161" s="225" t="s">
        <v>1</v>
      </c>
      <c r="S161" s="225" t="s">
        <v>1</v>
      </c>
      <c r="T161" s="225" t="s">
        <v>1</v>
      </c>
      <c r="U161" s="230" t="s">
        <v>22</v>
      </c>
      <c r="V161" s="225" t="s">
        <v>1</v>
      </c>
      <c r="W161" s="225" t="s">
        <v>1</v>
      </c>
      <c r="X161" s="225" t="s">
        <v>1</v>
      </c>
      <c r="Y161" s="225" t="s">
        <v>1</v>
      </c>
      <c r="Z161" s="225" t="s">
        <v>1</v>
      </c>
      <c r="AA161" s="225" t="s">
        <v>1</v>
      </c>
      <c r="AB161" s="225" t="s">
        <v>1</v>
      </c>
      <c r="AC161" s="225" t="s">
        <v>1</v>
      </c>
      <c r="AD161" s="225" t="s">
        <v>1</v>
      </c>
      <c r="AE161" s="232" t="s">
        <v>23</v>
      </c>
      <c r="AF161" s="232" t="s">
        <v>23</v>
      </c>
      <c r="AG161" s="225" t="s">
        <v>1</v>
      </c>
      <c r="AH161" s="225" t="s">
        <v>1</v>
      </c>
      <c r="AI161" s="225" t="s">
        <v>1</v>
      </c>
      <c r="AJ161" s="225" t="s">
        <v>1</v>
      </c>
      <c r="AK161" s="225" t="s">
        <v>1</v>
      </c>
      <c r="AL161" s="232" t="s">
        <v>23</v>
      </c>
      <c r="AM161" s="225" t="s">
        <v>1</v>
      </c>
      <c r="AN161" s="225" t="s">
        <v>1</v>
      </c>
      <c r="AO161" s="232" t="s">
        <v>23</v>
      </c>
      <c r="AP161" s="231" t="s">
        <v>20</v>
      </c>
      <c r="AQ161" s="225" t="s">
        <v>1</v>
      </c>
      <c r="AR161" s="230" t="s">
        <v>22</v>
      </c>
      <c r="AS161" s="225" t="s">
        <v>1</v>
      </c>
      <c r="AT161" s="225" t="s">
        <v>1</v>
      </c>
      <c r="AU161" s="232" t="s">
        <v>23</v>
      </c>
      <c r="AV161" s="232" t="s">
        <v>23</v>
      </c>
      <c r="AW161" s="231" t="s">
        <v>1240</v>
      </c>
      <c r="AX161" s="227">
        <v>2</v>
      </c>
      <c r="AY161" s="227">
        <v>2</v>
      </c>
      <c r="AZ161" s="236">
        <v>0.12</v>
      </c>
      <c r="BA161" s="233">
        <v>1686.3</v>
      </c>
      <c r="BB161" s="238">
        <v>0.32</v>
      </c>
    </row>
    <row r="162" spans="1:54" ht="13.5" customHeight="1" x14ac:dyDescent="0.25">
      <c r="A162" s="223">
        <v>424</v>
      </c>
      <c r="B162" s="224" t="s">
        <v>213</v>
      </c>
      <c r="C162" s="225" t="s">
        <v>1190</v>
      </c>
      <c r="D162" s="225"/>
      <c r="E162" s="225" t="s">
        <v>625</v>
      </c>
      <c r="F162" s="225" t="s">
        <v>209</v>
      </c>
      <c r="G162" s="225" t="s">
        <v>1</v>
      </c>
      <c r="H162" s="224" t="s">
        <v>1</v>
      </c>
      <c r="I162" s="224" t="s">
        <v>625</v>
      </c>
      <c r="J162" s="227" t="s">
        <v>17</v>
      </c>
      <c r="K162" s="225" t="s">
        <v>1</v>
      </c>
      <c r="L162" s="232" t="s">
        <v>23</v>
      </c>
      <c r="M162" s="227" t="s">
        <v>17</v>
      </c>
      <c r="N162" s="230" t="s">
        <v>22</v>
      </c>
      <c r="O162" s="232" t="s">
        <v>23</v>
      </c>
      <c r="P162" s="225" t="s">
        <v>1</v>
      </c>
      <c r="Q162" s="225" t="s">
        <v>1</v>
      </c>
      <c r="R162" s="225" t="s">
        <v>1</v>
      </c>
      <c r="S162" s="225" t="s">
        <v>1</v>
      </c>
      <c r="T162" s="225" t="s">
        <v>1</v>
      </c>
      <c r="U162" s="225" t="s">
        <v>1</v>
      </c>
      <c r="V162" s="225" t="s">
        <v>1</v>
      </c>
      <c r="W162" s="225" t="s">
        <v>1</v>
      </c>
      <c r="X162" s="225" t="s">
        <v>1</v>
      </c>
      <c r="Y162" s="225" t="s">
        <v>1</v>
      </c>
      <c r="Z162" s="225" t="s">
        <v>1</v>
      </c>
      <c r="AA162" s="225" t="s">
        <v>1</v>
      </c>
      <c r="AB162" s="225" t="s">
        <v>1</v>
      </c>
      <c r="AC162" s="225" t="s">
        <v>1</v>
      </c>
      <c r="AD162" s="225" t="s">
        <v>1</v>
      </c>
      <c r="AE162" s="225" t="s">
        <v>1</v>
      </c>
      <c r="AF162" s="225" t="s">
        <v>1</v>
      </c>
      <c r="AG162" s="225" t="s">
        <v>1</v>
      </c>
      <c r="AH162" s="225" t="s">
        <v>1</v>
      </c>
      <c r="AI162" s="225" t="s">
        <v>1</v>
      </c>
      <c r="AJ162" s="225" t="s">
        <v>1</v>
      </c>
      <c r="AK162" s="230" t="s">
        <v>22</v>
      </c>
      <c r="AL162" s="225" t="s">
        <v>1</v>
      </c>
      <c r="AM162" s="225" t="s">
        <v>1</v>
      </c>
      <c r="AN162" s="225" t="s">
        <v>1</v>
      </c>
      <c r="AO162" s="225" t="s">
        <v>1</v>
      </c>
      <c r="AP162" s="231" t="s">
        <v>20</v>
      </c>
      <c r="AQ162" s="225" t="s">
        <v>1</v>
      </c>
      <c r="AR162" s="225" t="s">
        <v>1</v>
      </c>
      <c r="AS162" s="225" t="s">
        <v>1</v>
      </c>
      <c r="AT162" s="225" t="s">
        <v>1</v>
      </c>
      <c r="AU162" s="232" t="s">
        <v>23</v>
      </c>
      <c r="AV162" s="231" t="s">
        <v>20</v>
      </c>
      <c r="AW162" s="231" t="s">
        <v>1240</v>
      </c>
      <c r="AX162" s="226">
        <v>1</v>
      </c>
      <c r="AY162" s="227">
        <v>2</v>
      </c>
      <c r="AZ162" s="228">
        <v>0</v>
      </c>
      <c r="BA162" s="236">
        <v>0.01</v>
      </c>
      <c r="BB162" s="238">
        <v>0.12</v>
      </c>
    </row>
    <row r="163" spans="1:54" ht="14.25" customHeight="1" x14ac:dyDescent="0.25">
      <c r="A163" s="223">
        <v>445</v>
      </c>
      <c r="B163" s="224" t="s">
        <v>214</v>
      </c>
      <c r="C163" s="225" t="s">
        <v>1190</v>
      </c>
      <c r="D163" s="225"/>
      <c r="E163" s="225" t="s">
        <v>1065</v>
      </c>
      <c r="F163" s="225" t="s">
        <v>209</v>
      </c>
      <c r="G163" s="225" t="s">
        <v>1</v>
      </c>
      <c r="H163" s="224" t="s">
        <v>1</v>
      </c>
      <c r="I163" s="224" t="s">
        <v>1065</v>
      </c>
      <c r="J163" s="227" t="s">
        <v>17</v>
      </c>
      <c r="K163" s="232" t="s">
        <v>23</v>
      </c>
      <c r="L163" s="232" t="s">
        <v>23</v>
      </c>
      <c r="M163" s="227" t="s">
        <v>17</v>
      </c>
      <c r="N163" s="232" t="s">
        <v>23</v>
      </c>
      <c r="O163" s="232" t="s">
        <v>23</v>
      </c>
      <c r="P163" s="225" t="s">
        <v>1</v>
      </c>
      <c r="Q163" s="225" t="s">
        <v>1</v>
      </c>
      <c r="R163" s="225" t="s">
        <v>1</v>
      </c>
      <c r="S163" s="225" t="s">
        <v>1</v>
      </c>
      <c r="T163" s="225" t="s">
        <v>1</v>
      </c>
      <c r="U163" s="225" t="s">
        <v>1</v>
      </c>
      <c r="V163" s="225" t="s">
        <v>1</v>
      </c>
      <c r="W163" s="225" t="s">
        <v>1</v>
      </c>
      <c r="X163" s="225" t="s">
        <v>1</v>
      </c>
      <c r="Y163" s="225" t="s">
        <v>1</v>
      </c>
      <c r="Z163" s="232" t="s">
        <v>23</v>
      </c>
      <c r="AA163" s="232" t="s">
        <v>23</v>
      </c>
      <c r="AB163" s="225" t="s">
        <v>1</v>
      </c>
      <c r="AC163" s="225" t="s">
        <v>1</v>
      </c>
      <c r="AD163" s="225" t="s">
        <v>1</v>
      </c>
      <c r="AE163" s="225" t="s">
        <v>1</v>
      </c>
      <c r="AF163" s="232" t="s">
        <v>23</v>
      </c>
      <c r="AG163" s="225" t="s">
        <v>1</v>
      </c>
      <c r="AH163" s="225" t="s">
        <v>1</v>
      </c>
      <c r="AI163" s="225" t="s">
        <v>1</v>
      </c>
      <c r="AJ163" s="225" t="s">
        <v>1</v>
      </c>
      <c r="AK163" s="232" t="s">
        <v>23</v>
      </c>
      <c r="AL163" s="232" t="s">
        <v>23</v>
      </c>
      <c r="AM163" s="225" t="s">
        <v>1</v>
      </c>
      <c r="AN163" s="225" t="s">
        <v>1</v>
      </c>
      <c r="AO163" s="232" t="s">
        <v>23</v>
      </c>
      <c r="AP163" s="225" t="s">
        <v>1</v>
      </c>
      <c r="AQ163" s="225" t="s">
        <v>1</v>
      </c>
      <c r="AR163" s="232" t="s">
        <v>23</v>
      </c>
      <c r="AS163" s="225" t="s">
        <v>1</v>
      </c>
      <c r="AT163" s="225" t="s">
        <v>1</v>
      </c>
      <c r="AU163" s="232" t="s">
        <v>23</v>
      </c>
      <c r="AV163" s="232" t="s">
        <v>23</v>
      </c>
      <c r="AW163" s="231" t="s">
        <v>1240</v>
      </c>
      <c r="AX163" s="227">
        <v>2</v>
      </c>
      <c r="AY163" s="227">
        <v>2</v>
      </c>
      <c r="AZ163" s="233">
        <v>0</v>
      </c>
      <c r="BA163" s="236">
        <v>102</v>
      </c>
      <c r="BB163" s="234">
        <v>0.02</v>
      </c>
    </row>
    <row r="164" spans="1:54" ht="14.25" customHeight="1" x14ac:dyDescent="0.25">
      <c r="A164" s="223">
        <v>517</v>
      </c>
      <c r="B164" s="224" t="s">
        <v>166</v>
      </c>
      <c r="C164" s="225" t="s">
        <v>1190</v>
      </c>
      <c r="D164" s="225"/>
      <c r="E164" s="225" t="s">
        <v>1086</v>
      </c>
      <c r="F164" s="225" t="s">
        <v>168</v>
      </c>
      <c r="G164" s="225" t="s">
        <v>1</v>
      </c>
      <c r="H164" s="224" t="s">
        <v>1</v>
      </c>
      <c r="I164" s="224" t="s">
        <v>1086</v>
      </c>
      <c r="J164" s="226" t="s">
        <v>33</v>
      </c>
      <c r="K164" s="225" t="s">
        <v>1</v>
      </c>
      <c r="L164" s="225" t="s">
        <v>1</v>
      </c>
      <c r="M164" s="226" t="s">
        <v>33</v>
      </c>
      <c r="N164" s="225" t="s">
        <v>1</v>
      </c>
      <c r="O164" s="225" t="s">
        <v>1</v>
      </c>
      <c r="P164" s="225" t="s">
        <v>1</v>
      </c>
      <c r="Q164" s="225" t="s">
        <v>1</v>
      </c>
      <c r="R164" s="225" t="s">
        <v>1</v>
      </c>
      <c r="S164" s="225" t="s">
        <v>1</v>
      </c>
      <c r="T164" s="225" t="s">
        <v>1</v>
      </c>
      <c r="U164" s="225" t="s">
        <v>1</v>
      </c>
      <c r="V164" s="225" t="s">
        <v>1</v>
      </c>
      <c r="W164" s="225" t="s">
        <v>1</v>
      </c>
      <c r="X164" s="225" t="s">
        <v>1</v>
      </c>
      <c r="Y164" s="225" t="s">
        <v>1</v>
      </c>
      <c r="Z164" s="225" t="s">
        <v>1</v>
      </c>
      <c r="AA164" s="225" t="s">
        <v>1</v>
      </c>
      <c r="AB164" s="225" t="s">
        <v>1</v>
      </c>
      <c r="AC164" s="225" t="s">
        <v>1</v>
      </c>
      <c r="AD164" s="225" t="s">
        <v>1</v>
      </c>
      <c r="AE164" s="225" t="s">
        <v>1</v>
      </c>
      <c r="AF164" s="225" t="s">
        <v>1</v>
      </c>
      <c r="AG164" s="225" t="s">
        <v>1</v>
      </c>
      <c r="AH164" s="225" t="s">
        <v>1</v>
      </c>
      <c r="AI164" s="225" t="s">
        <v>1</v>
      </c>
      <c r="AJ164" s="225" t="s">
        <v>1</v>
      </c>
      <c r="AK164" s="225" t="s">
        <v>1</v>
      </c>
      <c r="AL164" s="225" t="s">
        <v>1</v>
      </c>
      <c r="AM164" s="225" t="s">
        <v>1</v>
      </c>
      <c r="AN164" s="225" t="s">
        <v>1</v>
      </c>
      <c r="AO164" s="225" t="s">
        <v>1</v>
      </c>
      <c r="AP164" s="225" t="s">
        <v>1</v>
      </c>
      <c r="AQ164" s="225" t="s">
        <v>1</v>
      </c>
      <c r="AR164" s="225" t="s">
        <v>1</v>
      </c>
      <c r="AS164" s="225" t="s">
        <v>1</v>
      </c>
      <c r="AT164" s="225" t="s">
        <v>1</v>
      </c>
      <c r="AU164" s="231" t="s">
        <v>20</v>
      </c>
      <c r="AV164" s="230" t="s">
        <v>22</v>
      </c>
      <c r="AW164" s="226" t="s">
        <v>1241</v>
      </c>
      <c r="AX164" s="226">
        <v>1</v>
      </c>
      <c r="AY164" s="226">
        <v>1</v>
      </c>
      <c r="AZ164" s="228">
        <v>0</v>
      </c>
      <c r="BA164" s="236">
        <v>314.3</v>
      </c>
      <c r="BB164" s="229">
        <v>0</v>
      </c>
    </row>
    <row r="165" spans="1:54" ht="14.25" customHeight="1" x14ac:dyDescent="0.25">
      <c r="A165" s="223">
        <v>1570</v>
      </c>
      <c r="B165" s="224" t="s">
        <v>215</v>
      </c>
      <c r="C165" s="225" t="s">
        <v>1190</v>
      </c>
      <c r="D165" s="225"/>
      <c r="E165" s="225" t="s">
        <v>1086</v>
      </c>
      <c r="F165" s="225" t="s">
        <v>209</v>
      </c>
      <c r="G165" s="225" t="s">
        <v>1</v>
      </c>
      <c r="H165" s="224" t="s">
        <v>1</v>
      </c>
      <c r="I165" s="224" t="s">
        <v>1086</v>
      </c>
      <c r="J165" s="227" t="s">
        <v>17</v>
      </c>
      <c r="K165" s="225" t="s">
        <v>1</v>
      </c>
      <c r="L165" s="231" t="s">
        <v>20</v>
      </c>
      <c r="M165" s="225" t="s">
        <v>1</v>
      </c>
      <c r="N165" s="225" t="s">
        <v>1</v>
      </c>
      <c r="O165" s="225" t="s">
        <v>1</v>
      </c>
      <c r="P165" s="225" t="s">
        <v>1</v>
      </c>
      <c r="Q165" s="225" t="s">
        <v>1</v>
      </c>
      <c r="R165" s="225" t="s">
        <v>1</v>
      </c>
      <c r="S165" s="225" t="s">
        <v>1</v>
      </c>
      <c r="T165" s="225" t="s">
        <v>1</v>
      </c>
      <c r="U165" s="225" t="s">
        <v>1</v>
      </c>
      <c r="V165" s="225" t="s">
        <v>1</v>
      </c>
      <c r="W165" s="225" t="s">
        <v>1</v>
      </c>
      <c r="X165" s="225" t="s">
        <v>1</v>
      </c>
      <c r="Y165" s="225" t="s">
        <v>1</v>
      </c>
      <c r="Z165" s="225" t="s">
        <v>1</v>
      </c>
      <c r="AA165" s="225" t="s">
        <v>1</v>
      </c>
      <c r="AB165" s="225" t="s">
        <v>1</v>
      </c>
      <c r="AC165" s="225" t="s">
        <v>1</v>
      </c>
      <c r="AD165" s="225" t="s">
        <v>1</v>
      </c>
      <c r="AE165" s="225" t="s">
        <v>1</v>
      </c>
      <c r="AF165" s="225" t="s">
        <v>1</v>
      </c>
      <c r="AG165" s="225" t="s">
        <v>1</v>
      </c>
      <c r="AH165" s="225" t="s">
        <v>1</v>
      </c>
      <c r="AI165" s="225" t="s">
        <v>1</v>
      </c>
      <c r="AJ165" s="225" t="s">
        <v>1</v>
      </c>
      <c r="AK165" s="225" t="s">
        <v>1</v>
      </c>
      <c r="AL165" s="225" t="s">
        <v>1</v>
      </c>
      <c r="AM165" s="225" t="s">
        <v>1</v>
      </c>
      <c r="AN165" s="225" t="s">
        <v>1</v>
      </c>
      <c r="AO165" s="225" t="s">
        <v>1</v>
      </c>
      <c r="AP165" s="231" t="s">
        <v>20</v>
      </c>
      <c r="AQ165" s="225" t="s">
        <v>1</v>
      </c>
      <c r="AR165" s="225" t="s">
        <v>1</v>
      </c>
      <c r="AS165" s="225" t="s">
        <v>1</v>
      </c>
      <c r="AT165" s="225" t="s">
        <v>1</v>
      </c>
      <c r="AU165" s="225" t="s">
        <v>1</v>
      </c>
      <c r="AV165" s="231" t="s">
        <v>20</v>
      </c>
      <c r="AW165" s="231" t="s">
        <v>20</v>
      </c>
      <c r="AX165" s="226">
        <v>1</v>
      </c>
      <c r="AY165" s="227">
        <v>2</v>
      </c>
      <c r="AZ165" s="228">
        <v>0</v>
      </c>
      <c r="BA165" s="228">
        <v>0</v>
      </c>
      <c r="BB165" s="229">
        <v>0</v>
      </c>
    </row>
    <row r="166" spans="1:54" ht="14.25" customHeight="1" x14ac:dyDescent="0.25">
      <c r="A166" s="223">
        <v>357</v>
      </c>
      <c r="B166" s="224" t="s">
        <v>1272</v>
      </c>
      <c r="C166" s="225" t="s">
        <v>1190</v>
      </c>
      <c r="D166" s="225"/>
      <c r="E166" s="225" t="s">
        <v>1086</v>
      </c>
      <c r="F166" s="225" t="s">
        <v>482</v>
      </c>
      <c r="G166" s="225" t="s">
        <v>1</v>
      </c>
      <c r="H166" s="224" t="s">
        <v>1</v>
      </c>
      <c r="I166" s="224" t="s">
        <v>1086</v>
      </c>
      <c r="J166" s="226" t="s">
        <v>33</v>
      </c>
      <c r="K166" s="225" t="s">
        <v>1</v>
      </c>
      <c r="L166" s="225" t="s">
        <v>1</v>
      </c>
      <c r="M166" s="226" t="s">
        <v>33</v>
      </c>
      <c r="N166" s="225" t="s">
        <v>1</v>
      </c>
      <c r="O166" s="225" t="s">
        <v>1</v>
      </c>
      <c r="P166" s="225" t="s">
        <v>1</v>
      </c>
      <c r="Q166" s="225" t="s">
        <v>1</v>
      </c>
      <c r="R166" s="225" t="s">
        <v>1</v>
      </c>
      <c r="S166" s="225" t="s">
        <v>1</v>
      </c>
      <c r="T166" s="225" t="s">
        <v>1</v>
      </c>
      <c r="U166" s="225" t="s">
        <v>1</v>
      </c>
      <c r="V166" s="225" t="s">
        <v>1</v>
      </c>
      <c r="W166" s="225" t="s">
        <v>1</v>
      </c>
      <c r="X166" s="225" t="s">
        <v>1</v>
      </c>
      <c r="Y166" s="225" t="s">
        <v>1</v>
      </c>
      <c r="Z166" s="225" t="s">
        <v>1</v>
      </c>
      <c r="AA166" s="225" t="s">
        <v>1</v>
      </c>
      <c r="AB166" s="225" t="s">
        <v>1</v>
      </c>
      <c r="AC166" s="225" t="s">
        <v>1</v>
      </c>
      <c r="AD166" s="225" t="s">
        <v>1</v>
      </c>
      <c r="AE166" s="225" t="s">
        <v>1</v>
      </c>
      <c r="AF166" s="225" t="s">
        <v>1</v>
      </c>
      <c r="AG166" s="225" t="s">
        <v>1</v>
      </c>
      <c r="AH166" s="225" t="s">
        <v>1</v>
      </c>
      <c r="AI166" s="225" t="s">
        <v>1</v>
      </c>
      <c r="AJ166" s="225" t="s">
        <v>1</v>
      </c>
      <c r="AK166" s="225" t="s">
        <v>1</v>
      </c>
      <c r="AL166" s="225" t="s">
        <v>1</v>
      </c>
      <c r="AM166" s="225" t="s">
        <v>1</v>
      </c>
      <c r="AN166" s="225" t="s">
        <v>1</v>
      </c>
      <c r="AO166" s="225" t="s">
        <v>1</v>
      </c>
      <c r="AP166" s="225" t="s">
        <v>1</v>
      </c>
      <c r="AQ166" s="225" t="s">
        <v>1</v>
      </c>
      <c r="AR166" s="225" t="s">
        <v>1</v>
      </c>
      <c r="AS166" s="225" t="s">
        <v>1</v>
      </c>
      <c r="AT166" s="225" t="s">
        <v>1</v>
      </c>
      <c r="AU166" s="225" t="s">
        <v>1</v>
      </c>
      <c r="AV166" s="231" t="s">
        <v>20</v>
      </c>
      <c r="AW166" s="231" t="s">
        <v>1240</v>
      </c>
      <c r="AX166" s="226">
        <v>1</v>
      </c>
      <c r="AY166" s="226">
        <v>1</v>
      </c>
      <c r="AZ166" s="228">
        <v>0</v>
      </c>
      <c r="BA166" s="236">
        <v>0.34</v>
      </c>
      <c r="BB166" s="234">
        <v>0</v>
      </c>
    </row>
    <row r="167" spans="1:54" ht="14.25" customHeight="1" x14ac:dyDescent="0.25">
      <c r="A167" s="367" t="s">
        <v>448</v>
      </c>
      <c r="B167" s="367"/>
      <c r="C167" s="367"/>
      <c r="D167" s="367"/>
      <c r="E167" s="367"/>
      <c r="F167" s="367"/>
      <c r="G167" s="367"/>
      <c r="H167" s="367"/>
      <c r="I167" s="367"/>
      <c r="J167" s="366" t="s">
        <v>1</v>
      </c>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c r="AN167" s="366"/>
      <c r="AO167" s="366"/>
      <c r="AP167" s="366"/>
      <c r="AQ167" s="366"/>
      <c r="AR167" s="366"/>
      <c r="AS167" s="366"/>
      <c r="AT167" s="366"/>
      <c r="AU167" s="366"/>
      <c r="AV167" s="366"/>
      <c r="AW167" s="366"/>
      <c r="AX167" s="366"/>
      <c r="AY167" s="366"/>
      <c r="AZ167" s="366"/>
      <c r="BA167" s="366"/>
      <c r="BB167" s="366"/>
    </row>
    <row r="168" spans="1:54" ht="18.75" customHeight="1" x14ac:dyDescent="0.25">
      <c r="A168" s="223">
        <v>3</v>
      </c>
      <c r="B168" s="224" t="s">
        <v>109</v>
      </c>
      <c r="C168" s="225" t="s">
        <v>1193</v>
      </c>
      <c r="D168" s="225"/>
      <c r="E168" s="225" t="s">
        <v>896</v>
      </c>
      <c r="F168" s="225" t="s">
        <v>1</v>
      </c>
      <c r="G168" s="225" t="s">
        <v>1517</v>
      </c>
      <c r="H168" s="224" t="s">
        <v>1</v>
      </c>
      <c r="I168" s="224" t="s">
        <v>437</v>
      </c>
      <c r="J168" s="227" t="s">
        <v>17</v>
      </c>
      <c r="K168" s="232" t="s">
        <v>23</v>
      </c>
      <c r="L168" s="232" t="s">
        <v>23</v>
      </c>
      <c r="M168" s="239" t="s">
        <v>94</v>
      </c>
      <c r="N168" s="232" t="s">
        <v>23</v>
      </c>
      <c r="O168" s="232" t="s">
        <v>23</v>
      </c>
      <c r="P168" s="230" t="s">
        <v>22</v>
      </c>
      <c r="Q168" s="230" t="s">
        <v>22</v>
      </c>
      <c r="R168" s="230" t="s">
        <v>22</v>
      </c>
      <c r="S168" s="225" t="s">
        <v>1</v>
      </c>
      <c r="T168" s="231" t="s">
        <v>20</v>
      </c>
      <c r="U168" s="230" t="s">
        <v>22</v>
      </c>
      <c r="V168" s="225" t="s">
        <v>1</v>
      </c>
      <c r="W168" s="225" t="s">
        <v>1</v>
      </c>
      <c r="X168" s="230" t="s">
        <v>22</v>
      </c>
      <c r="Y168" s="225" t="s">
        <v>1</v>
      </c>
      <c r="Z168" s="232" t="s">
        <v>23</v>
      </c>
      <c r="AA168" s="231" t="s">
        <v>20</v>
      </c>
      <c r="AB168" s="225" t="s">
        <v>1</v>
      </c>
      <c r="AC168" s="225" t="s">
        <v>1</v>
      </c>
      <c r="AD168" s="225" t="s">
        <v>1</v>
      </c>
      <c r="AE168" s="232" t="s">
        <v>23</v>
      </c>
      <c r="AF168" s="232" t="s">
        <v>23</v>
      </c>
      <c r="AG168" s="230" t="s">
        <v>22</v>
      </c>
      <c r="AH168" s="225" t="s">
        <v>1</v>
      </c>
      <c r="AI168" s="225" t="s">
        <v>1</v>
      </c>
      <c r="AJ168" s="225" t="s">
        <v>1</v>
      </c>
      <c r="AK168" s="225" t="s">
        <v>1</v>
      </c>
      <c r="AL168" s="230" t="s">
        <v>22</v>
      </c>
      <c r="AM168" s="225" t="s">
        <v>1</v>
      </c>
      <c r="AN168" s="225" t="s">
        <v>1</v>
      </c>
      <c r="AO168" s="225" t="s">
        <v>1</v>
      </c>
      <c r="AP168" s="225" t="s">
        <v>1</v>
      </c>
      <c r="AQ168" s="225" t="s">
        <v>1</v>
      </c>
      <c r="AR168" s="232" t="s">
        <v>23</v>
      </c>
      <c r="AS168" s="225" t="s">
        <v>1</v>
      </c>
      <c r="AT168" s="225" t="s">
        <v>1</v>
      </c>
      <c r="AU168" s="232" t="s">
        <v>23</v>
      </c>
      <c r="AV168" s="232" t="s">
        <v>23</v>
      </c>
      <c r="AW168" s="226" t="s">
        <v>1241</v>
      </c>
      <c r="AX168" s="227">
        <v>2</v>
      </c>
      <c r="AY168" s="227">
        <v>2</v>
      </c>
      <c r="AZ168" s="228">
        <v>0</v>
      </c>
      <c r="BA168" s="233">
        <v>415.9</v>
      </c>
      <c r="BB168" s="238">
        <v>11</v>
      </c>
    </row>
    <row r="169" spans="1:54" ht="26.25" customHeight="1" x14ac:dyDescent="0.25">
      <c r="A169" s="223">
        <v>5</v>
      </c>
      <c r="B169" s="224" t="s">
        <v>1273</v>
      </c>
      <c r="C169" s="225" t="s">
        <v>1193</v>
      </c>
      <c r="D169" s="225"/>
      <c r="E169" s="225" t="s">
        <v>737</v>
      </c>
      <c r="F169" s="225" t="s">
        <v>1</v>
      </c>
      <c r="G169" s="225" t="s">
        <v>743</v>
      </c>
      <c r="H169" s="224" t="s">
        <v>1</v>
      </c>
      <c r="I169" s="224" t="s">
        <v>437</v>
      </c>
      <c r="J169" s="226" t="s">
        <v>33</v>
      </c>
      <c r="K169" s="225" t="s">
        <v>1</v>
      </c>
      <c r="L169" s="225" t="s">
        <v>1</v>
      </c>
      <c r="M169" s="226" t="s">
        <v>33</v>
      </c>
      <c r="N169" s="225" t="s">
        <v>1</v>
      </c>
      <c r="O169" s="225" t="s">
        <v>1</v>
      </c>
      <c r="P169" s="225" t="s">
        <v>1</v>
      </c>
      <c r="Q169" s="225" t="s">
        <v>1</v>
      </c>
      <c r="R169" s="225" t="s">
        <v>1</v>
      </c>
      <c r="S169" s="225" t="s">
        <v>1</v>
      </c>
      <c r="T169" s="225" t="s">
        <v>1</v>
      </c>
      <c r="U169" s="225" t="s">
        <v>1</v>
      </c>
      <c r="V169" s="225" t="s">
        <v>1</v>
      </c>
      <c r="W169" s="225" t="s">
        <v>1</v>
      </c>
      <c r="X169" s="225" t="s">
        <v>1</v>
      </c>
      <c r="Y169" s="225" t="s">
        <v>1</v>
      </c>
      <c r="Z169" s="225" t="s">
        <v>1</v>
      </c>
      <c r="AA169" s="225" t="s">
        <v>1</v>
      </c>
      <c r="AB169" s="225" t="s">
        <v>1</v>
      </c>
      <c r="AC169" s="225" t="s">
        <v>1</v>
      </c>
      <c r="AD169" s="225" t="s">
        <v>1</v>
      </c>
      <c r="AE169" s="225" t="s">
        <v>1</v>
      </c>
      <c r="AF169" s="225" t="s">
        <v>1</v>
      </c>
      <c r="AG169" s="225" t="s">
        <v>1</v>
      </c>
      <c r="AH169" s="225" t="s">
        <v>1</v>
      </c>
      <c r="AI169" s="225" t="s">
        <v>1</v>
      </c>
      <c r="AJ169" s="225" t="s">
        <v>1</v>
      </c>
      <c r="AK169" s="225" t="s">
        <v>1</v>
      </c>
      <c r="AL169" s="225" t="s">
        <v>1</v>
      </c>
      <c r="AM169" s="225" t="s">
        <v>1</v>
      </c>
      <c r="AN169" s="225" t="s">
        <v>1</v>
      </c>
      <c r="AO169" s="225" t="s">
        <v>1</v>
      </c>
      <c r="AP169" s="225" t="s">
        <v>1</v>
      </c>
      <c r="AQ169" s="225" t="s">
        <v>1</v>
      </c>
      <c r="AR169" s="225" t="s">
        <v>1</v>
      </c>
      <c r="AS169" s="225" t="s">
        <v>1</v>
      </c>
      <c r="AT169" s="225" t="s">
        <v>1</v>
      </c>
      <c r="AU169" s="232" t="s">
        <v>23</v>
      </c>
      <c r="AV169" s="225" t="s">
        <v>1</v>
      </c>
      <c r="AW169" s="226" t="s">
        <v>1241</v>
      </c>
      <c r="AX169" s="226">
        <v>1</v>
      </c>
      <c r="AY169" s="235">
        <v>0</v>
      </c>
      <c r="AZ169" s="228">
        <v>0</v>
      </c>
      <c r="BA169" s="228">
        <v>0</v>
      </c>
      <c r="BB169" s="229">
        <v>0</v>
      </c>
    </row>
    <row r="170" spans="1:54" ht="18.75" customHeight="1" x14ac:dyDescent="0.25">
      <c r="A170" s="223">
        <v>1194</v>
      </c>
      <c r="B170" s="224" t="s">
        <v>940</v>
      </c>
      <c r="C170" s="225" t="s">
        <v>1193</v>
      </c>
      <c r="D170" s="225"/>
      <c r="E170" s="225" t="s">
        <v>941</v>
      </c>
      <c r="F170" s="225" t="s">
        <v>1</v>
      </c>
      <c r="G170" s="225" t="s">
        <v>1518</v>
      </c>
      <c r="H170" s="224" t="s">
        <v>1</v>
      </c>
      <c r="I170" s="224" t="s">
        <v>437</v>
      </c>
      <c r="J170" s="227" t="s">
        <v>17</v>
      </c>
      <c r="K170" s="225" t="s">
        <v>1</v>
      </c>
      <c r="L170" s="232" t="s">
        <v>23</v>
      </c>
      <c r="M170" s="237" t="s">
        <v>26</v>
      </c>
      <c r="N170" s="225" t="s">
        <v>1</v>
      </c>
      <c r="O170" s="232" t="s">
        <v>23</v>
      </c>
      <c r="P170" s="225" t="s">
        <v>1</v>
      </c>
      <c r="Q170" s="230" t="s">
        <v>22</v>
      </c>
      <c r="R170" s="225" t="s">
        <v>1</v>
      </c>
      <c r="S170" s="225" t="s">
        <v>1</v>
      </c>
      <c r="T170" s="225" t="s">
        <v>1</v>
      </c>
      <c r="U170" s="225" t="s">
        <v>1</v>
      </c>
      <c r="V170" s="225" t="s">
        <v>1</v>
      </c>
      <c r="W170" s="225" t="s">
        <v>1</v>
      </c>
      <c r="X170" s="225" t="s">
        <v>1</v>
      </c>
      <c r="Y170" s="225" t="s">
        <v>1</v>
      </c>
      <c r="Z170" s="225" t="s">
        <v>1</v>
      </c>
      <c r="AA170" s="225" t="s">
        <v>1</v>
      </c>
      <c r="AB170" s="225" t="s">
        <v>1</v>
      </c>
      <c r="AC170" s="225" t="s">
        <v>1</v>
      </c>
      <c r="AD170" s="225" t="s">
        <v>1</v>
      </c>
      <c r="AE170" s="232" t="s">
        <v>23</v>
      </c>
      <c r="AF170" s="225" t="s">
        <v>1</v>
      </c>
      <c r="AG170" s="225" t="s">
        <v>1</v>
      </c>
      <c r="AH170" s="225" t="s">
        <v>1</v>
      </c>
      <c r="AI170" s="225" t="s">
        <v>1</v>
      </c>
      <c r="AJ170" s="225" t="s">
        <v>1</v>
      </c>
      <c r="AK170" s="225" t="s">
        <v>1</v>
      </c>
      <c r="AL170" s="230" t="s">
        <v>22</v>
      </c>
      <c r="AM170" s="225" t="s">
        <v>1</v>
      </c>
      <c r="AN170" s="225" t="s">
        <v>1</v>
      </c>
      <c r="AO170" s="232" t="s">
        <v>23</v>
      </c>
      <c r="AP170" s="225" t="s">
        <v>1</v>
      </c>
      <c r="AQ170" s="225" t="s">
        <v>1</v>
      </c>
      <c r="AR170" s="225" t="s">
        <v>1</v>
      </c>
      <c r="AS170" s="225" t="s">
        <v>1</v>
      </c>
      <c r="AT170" s="225" t="s">
        <v>1</v>
      </c>
      <c r="AU170" s="225" t="s">
        <v>1</v>
      </c>
      <c r="AV170" s="225" t="s">
        <v>1</v>
      </c>
      <c r="AW170" s="231" t="s">
        <v>1240</v>
      </c>
      <c r="AX170" s="226">
        <v>1</v>
      </c>
      <c r="AY170" s="227">
        <v>2</v>
      </c>
      <c r="AZ170" s="228">
        <v>0</v>
      </c>
      <c r="BA170" s="236">
        <v>71.7</v>
      </c>
      <c r="BB170" s="234">
        <v>37.200000000000003</v>
      </c>
    </row>
    <row r="171" spans="1:54" ht="18.75" customHeight="1" x14ac:dyDescent="0.25">
      <c r="A171" s="223">
        <v>548</v>
      </c>
      <c r="B171" s="224" t="s">
        <v>942</v>
      </c>
      <c r="C171" s="225" t="s">
        <v>1193</v>
      </c>
      <c r="D171" s="225"/>
      <c r="E171" s="225" t="s">
        <v>941</v>
      </c>
      <c r="F171" s="225" t="s">
        <v>1</v>
      </c>
      <c r="G171" s="225" t="s">
        <v>1518</v>
      </c>
      <c r="H171" s="224" t="s">
        <v>1</v>
      </c>
      <c r="I171" s="224" t="s">
        <v>437</v>
      </c>
      <c r="J171" s="237" t="s">
        <v>26</v>
      </c>
      <c r="K171" s="225" t="s">
        <v>1</v>
      </c>
      <c r="L171" s="232" t="s">
        <v>23</v>
      </c>
      <c r="M171" s="237" t="s">
        <v>26</v>
      </c>
      <c r="N171" s="225" t="s">
        <v>1</v>
      </c>
      <c r="O171" s="232" t="s">
        <v>23</v>
      </c>
      <c r="P171" s="232" t="s">
        <v>23</v>
      </c>
      <c r="Q171" s="225" t="s">
        <v>1</v>
      </c>
      <c r="R171" s="225" t="s">
        <v>1</v>
      </c>
      <c r="S171" s="225" t="s">
        <v>1</v>
      </c>
      <c r="T171" s="225" t="s">
        <v>1</v>
      </c>
      <c r="U171" s="225" t="s">
        <v>1</v>
      </c>
      <c r="V171" s="230" t="s">
        <v>22</v>
      </c>
      <c r="W171" s="232" t="s">
        <v>23</v>
      </c>
      <c r="X171" s="230" t="s">
        <v>22</v>
      </c>
      <c r="Y171" s="225" t="s">
        <v>1</v>
      </c>
      <c r="Z171" s="225" t="s">
        <v>1</v>
      </c>
      <c r="AA171" s="225" t="s">
        <v>1</v>
      </c>
      <c r="AB171" s="225" t="s">
        <v>1</v>
      </c>
      <c r="AC171" s="225" t="s">
        <v>1</v>
      </c>
      <c r="AD171" s="225" t="s">
        <v>1</v>
      </c>
      <c r="AE171" s="232" t="s">
        <v>23</v>
      </c>
      <c r="AF171" s="230" t="s">
        <v>22</v>
      </c>
      <c r="AG171" s="225" t="s">
        <v>1</v>
      </c>
      <c r="AH171" s="225" t="s">
        <v>1</v>
      </c>
      <c r="AI171" s="225" t="s">
        <v>1</v>
      </c>
      <c r="AJ171" s="225" t="s">
        <v>1</v>
      </c>
      <c r="AK171" s="225" t="s">
        <v>1</v>
      </c>
      <c r="AL171" s="232" t="s">
        <v>23</v>
      </c>
      <c r="AM171" s="225" t="s">
        <v>1</v>
      </c>
      <c r="AN171" s="225" t="s">
        <v>1</v>
      </c>
      <c r="AO171" s="225" t="s">
        <v>1</v>
      </c>
      <c r="AP171" s="225" t="s">
        <v>1</v>
      </c>
      <c r="AQ171" s="225" t="s">
        <v>1</v>
      </c>
      <c r="AR171" s="225" t="s">
        <v>1</v>
      </c>
      <c r="AS171" s="225" t="s">
        <v>1</v>
      </c>
      <c r="AT171" s="225" t="s">
        <v>1</v>
      </c>
      <c r="AU171" s="225" t="s">
        <v>1</v>
      </c>
      <c r="AV171" s="232" t="s">
        <v>23</v>
      </c>
      <c r="AW171" s="226" t="s">
        <v>1241</v>
      </c>
      <c r="AX171" s="226">
        <v>1</v>
      </c>
      <c r="AY171" s="227">
        <v>2</v>
      </c>
      <c r="AZ171" s="228">
        <v>0</v>
      </c>
      <c r="BA171" s="236">
        <v>31.8</v>
      </c>
      <c r="BB171" s="238">
        <v>0.13</v>
      </c>
    </row>
    <row r="172" spans="1:54" ht="18.75" customHeight="1" x14ac:dyDescent="0.25">
      <c r="A172" s="223">
        <v>14</v>
      </c>
      <c r="B172" s="224" t="s">
        <v>30</v>
      </c>
      <c r="C172" s="225" t="s">
        <v>1193</v>
      </c>
      <c r="D172" s="225"/>
      <c r="E172" s="225" t="s">
        <v>941</v>
      </c>
      <c r="F172" s="225" t="s">
        <v>1</v>
      </c>
      <c r="G172" s="225" t="s">
        <v>447</v>
      </c>
      <c r="H172" s="224" t="s">
        <v>1</v>
      </c>
      <c r="I172" s="224" t="s">
        <v>437</v>
      </c>
      <c r="J172" s="226" t="s">
        <v>33</v>
      </c>
      <c r="K172" s="225" t="s">
        <v>1</v>
      </c>
      <c r="L172" s="230" t="s">
        <v>22</v>
      </c>
      <c r="M172" s="227" t="s">
        <v>17</v>
      </c>
      <c r="N172" s="230" t="s">
        <v>22</v>
      </c>
      <c r="O172" s="231" t="s">
        <v>20</v>
      </c>
      <c r="P172" s="225" t="s">
        <v>1</v>
      </c>
      <c r="Q172" s="225" t="s">
        <v>1</v>
      </c>
      <c r="R172" s="225" t="s">
        <v>1</v>
      </c>
      <c r="S172" s="225" t="s">
        <v>1</v>
      </c>
      <c r="T172" s="225" t="s">
        <v>1</v>
      </c>
      <c r="U172" s="225" t="s">
        <v>1</v>
      </c>
      <c r="V172" s="225" t="s">
        <v>1</v>
      </c>
      <c r="W172" s="225" t="s">
        <v>1</v>
      </c>
      <c r="X172" s="225" t="s">
        <v>1</v>
      </c>
      <c r="Y172" s="225" t="s">
        <v>1</v>
      </c>
      <c r="Z172" s="225" t="s">
        <v>1</v>
      </c>
      <c r="AA172" s="225" t="s">
        <v>1</v>
      </c>
      <c r="AB172" s="225" t="s">
        <v>1</v>
      </c>
      <c r="AC172" s="225" t="s">
        <v>1</v>
      </c>
      <c r="AD172" s="225" t="s">
        <v>1</v>
      </c>
      <c r="AE172" s="230" t="s">
        <v>22</v>
      </c>
      <c r="AF172" s="230" t="s">
        <v>22</v>
      </c>
      <c r="AG172" s="225" t="s">
        <v>1</v>
      </c>
      <c r="AH172" s="225" t="s">
        <v>1</v>
      </c>
      <c r="AI172" s="225" t="s">
        <v>1</v>
      </c>
      <c r="AJ172" s="225" t="s">
        <v>1</v>
      </c>
      <c r="AK172" s="230" t="s">
        <v>22</v>
      </c>
      <c r="AL172" s="225" t="s">
        <v>1</v>
      </c>
      <c r="AM172" s="225" t="s">
        <v>1</v>
      </c>
      <c r="AN172" s="225" t="s">
        <v>1</v>
      </c>
      <c r="AO172" s="225" t="s">
        <v>1</v>
      </c>
      <c r="AP172" s="225" t="s">
        <v>1</v>
      </c>
      <c r="AQ172" s="225" t="s">
        <v>1</v>
      </c>
      <c r="AR172" s="225" t="s">
        <v>1</v>
      </c>
      <c r="AS172" s="225" t="s">
        <v>1</v>
      </c>
      <c r="AT172" s="225" t="s">
        <v>1</v>
      </c>
      <c r="AU172" s="230" t="s">
        <v>22</v>
      </c>
      <c r="AV172" s="225" t="s">
        <v>1</v>
      </c>
      <c r="AW172" s="226" t="s">
        <v>1241</v>
      </c>
      <c r="AX172" s="226">
        <v>1</v>
      </c>
      <c r="AY172" s="235">
        <v>0</v>
      </c>
      <c r="AZ172" s="228">
        <v>0</v>
      </c>
      <c r="BA172" s="233">
        <v>0</v>
      </c>
      <c r="BB172" s="229">
        <v>0</v>
      </c>
    </row>
    <row r="173" spans="1:54" ht="13.5" customHeight="1" x14ac:dyDescent="0.25">
      <c r="A173" s="223">
        <v>1112</v>
      </c>
      <c r="B173" s="224" t="s">
        <v>178</v>
      </c>
      <c r="C173" s="225" t="s">
        <v>1193</v>
      </c>
      <c r="D173" s="225"/>
      <c r="E173" s="225" t="s">
        <v>896</v>
      </c>
      <c r="F173" s="225" t="s">
        <v>1</v>
      </c>
      <c r="G173" s="225" t="s">
        <v>667</v>
      </c>
      <c r="H173" s="224" t="s">
        <v>1</v>
      </c>
      <c r="I173" s="224" t="s">
        <v>437</v>
      </c>
      <c r="J173" s="241" t="s">
        <v>39</v>
      </c>
      <c r="K173" s="225" t="s">
        <v>1</v>
      </c>
      <c r="L173" s="225" t="s">
        <v>1</v>
      </c>
      <c r="M173" s="241" t="s">
        <v>39</v>
      </c>
      <c r="N173" s="230" t="s">
        <v>22</v>
      </c>
      <c r="O173" s="230" t="s">
        <v>22</v>
      </c>
      <c r="P173" s="225" t="s">
        <v>1</v>
      </c>
      <c r="Q173" s="225" t="s">
        <v>1</v>
      </c>
      <c r="R173" s="225" t="s">
        <v>1</v>
      </c>
      <c r="S173" s="225" t="s">
        <v>1</v>
      </c>
      <c r="T173" s="225" t="s">
        <v>1</v>
      </c>
      <c r="U173" s="225" t="s">
        <v>1</v>
      </c>
      <c r="V173" s="225" t="s">
        <v>1</v>
      </c>
      <c r="W173" s="225" t="s">
        <v>1</v>
      </c>
      <c r="X173" s="225" t="s">
        <v>1</v>
      </c>
      <c r="Y173" s="225" t="s">
        <v>1</v>
      </c>
      <c r="Z173" s="225" t="s">
        <v>1</v>
      </c>
      <c r="AA173" s="225" t="s">
        <v>1</v>
      </c>
      <c r="AB173" s="225" t="s">
        <v>1</v>
      </c>
      <c r="AC173" s="225" t="s">
        <v>1</v>
      </c>
      <c r="AD173" s="225" t="s">
        <v>1</v>
      </c>
      <c r="AE173" s="225" t="s">
        <v>1</v>
      </c>
      <c r="AF173" s="225" t="s">
        <v>1</v>
      </c>
      <c r="AG173" s="225" t="s">
        <v>1</v>
      </c>
      <c r="AH173" s="225" t="s">
        <v>1</v>
      </c>
      <c r="AI173" s="225" t="s">
        <v>1</v>
      </c>
      <c r="AJ173" s="225" t="s">
        <v>1</v>
      </c>
      <c r="AK173" s="225" t="s">
        <v>1</v>
      </c>
      <c r="AL173" s="225" t="s">
        <v>1</v>
      </c>
      <c r="AM173" s="225" t="s">
        <v>1</v>
      </c>
      <c r="AN173" s="225" t="s">
        <v>1</v>
      </c>
      <c r="AO173" s="225" t="s">
        <v>1</v>
      </c>
      <c r="AP173" s="225" t="s">
        <v>1</v>
      </c>
      <c r="AQ173" s="225" t="s">
        <v>1</v>
      </c>
      <c r="AR173" s="225" t="s">
        <v>1</v>
      </c>
      <c r="AS173" s="225" t="s">
        <v>1</v>
      </c>
      <c r="AT173" s="225" t="s">
        <v>1</v>
      </c>
      <c r="AU173" s="225" t="s">
        <v>1</v>
      </c>
      <c r="AV173" s="225" t="s">
        <v>1</v>
      </c>
      <c r="AW173" s="235" t="s">
        <v>1</v>
      </c>
      <c r="AX173" s="235">
        <v>0</v>
      </c>
      <c r="AY173" s="235">
        <v>0</v>
      </c>
      <c r="AZ173" s="228">
        <v>0</v>
      </c>
      <c r="BA173" s="228">
        <v>0</v>
      </c>
      <c r="BB173" s="229">
        <v>0</v>
      </c>
    </row>
    <row r="174" spans="1:54" ht="14.25" customHeight="1" x14ac:dyDescent="0.25">
      <c r="A174" s="223">
        <v>1168</v>
      </c>
      <c r="B174" s="224" t="s">
        <v>216</v>
      </c>
      <c r="C174" s="225" t="s">
        <v>1193</v>
      </c>
      <c r="D174" s="225"/>
      <c r="E174" s="225" t="s">
        <v>737</v>
      </c>
      <c r="F174" s="225" t="s">
        <v>1</v>
      </c>
      <c r="G174" s="225" t="s">
        <v>209</v>
      </c>
      <c r="H174" s="224" t="s">
        <v>1</v>
      </c>
      <c r="I174" s="224" t="s">
        <v>437</v>
      </c>
      <c r="J174" s="227" t="s">
        <v>17</v>
      </c>
      <c r="K174" s="225" t="s">
        <v>1</v>
      </c>
      <c r="L174" s="232" t="s">
        <v>23</v>
      </c>
      <c r="M174" s="227" t="s">
        <v>17</v>
      </c>
      <c r="N174" s="225" t="s">
        <v>1</v>
      </c>
      <c r="O174" s="232" t="s">
        <v>23</v>
      </c>
      <c r="P174" s="225" t="s">
        <v>1</v>
      </c>
      <c r="Q174" s="225" t="s">
        <v>1</v>
      </c>
      <c r="R174" s="225" t="s">
        <v>1</v>
      </c>
      <c r="S174" s="225" t="s">
        <v>1</v>
      </c>
      <c r="T174" s="225" t="s">
        <v>1</v>
      </c>
      <c r="U174" s="225" t="s">
        <v>1</v>
      </c>
      <c r="V174" s="225" t="s">
        <v>1</v>
      </c>
      <c r="W174" s="225" t="s">
        <v>1</v>
      </c>
      <c r="X174" s="225" t="s">
        <v>1</v>
      </c>
      <c r="Y174" s="225" t="s">
        <v>1</v>
      </c>
      <c r="Z174" s="225" t="s">
        <v>1</v>
      </c>
      <c r="AA174" s="225" t="s">
        <v>1</v>
      </c>
      <c r="AB174" s="225" t="s">
        <v>1</v>
      </c>
      <c r="AC174" s="225" t="s">
        <v>1</v>
      </c>
      <c r="AD174" s="225" t="s">
        <v>1</v>
      </c>
      <c r="AE174" s="225" t="s">
        <v>1</v>
      </c>
      <c r="AF174" s="231" t="s">
        <v>20</v>
      </c>
      <c r="AG174" s="225" t="s">
        <v>1</v>
      </c>
      <c r="AH174" s="225" t="s">
        <v>1</v>
      </c>
      <c r="AI174" s="225" t="s">
        <v>1</v>
      </c>
      <c r="AJ174" s="225" t="s">
        <v>1</v>
      </c>
      <c r="AK174" s="230" t="s">
        <v>22</v>
      </c>
      <c r="AL174" s="225" t="s">
        <v>1</v>
      </c>
      <c r="AM174" s="225" t="s">
        <v>1</v>
      </c>
      <c r="AN174" s="225" t="s">
        <v>1</v>
      </c>
      <c r="AO174" s="225" t="s">
        <v>1</v>
      </c>
      <c r="AP174" s="225" t="s">
        <v>1</v>
      </c>
      <c r="AQ174" s="225" t="s">
        <v>1</v>
      </c>
      <c r="AR174" s="231" t="s">
        <v>20</v>
      </c>
      <c r="AS174" s="225" t="s">
        <v>1</v>
      </c>
      <c r="AT174" s="225" t="s">
        <v>1</v>
      </c>
      <c r="AU174" s="225" t="s">
        <v>1</v>
      </c>
      <c r="AV174" s="232" t="s">
        <v>23</v>
      </c>
      <c r="AW174" s="226" t="s">
        <v>1241</v>
      </c>
      <c r="AX174" s="226">
        <v>1</v>
      </c>
      <c r="AY174" s="227">
        <v>2</v>
      </c>
      <c r="AZ174" s="228">
        <v>0</v>
      </c>
      <c r="BA174" s="236">
        <v>101.9</v>
      </c>
      <c r="BB174" s="234">
        <v>0.11</v>
      </c>
    </row>
    <row r="175" spans="1:54" ht="14.25" customHeight="1" x14ac:dyDescent="0.25">
      <c r="A175" s="223">
        <v>1116</v>
      </c>
      <c r="B175" s="224" t="s">
        <v>180</v>
      </c>
      <c r="C175" s="225" t="s">
        <v>1193</v>
      </c>
      <c r="D175" s="225"/>
      <c r="E175" s="225" t="s">
        <v>896</v>
      </c>
      <c r="F175" s="225" t="s">
        <v>1</v>
      </c>
      <c r="G175" s="225" t="s">
        <v>667</v>
      </c>
      <c r="H175" s="224" t="s">
        <v>1</v>
      </c>
      <c r="I175" s="224" t="s">
        <v>437</v>
      </c>
      <c r="J175" s="241" t="s">
        <v>39</v>
      </c>
      <c r="K175" s="230" t="s">
        <v>22</v>
      </c>
      <c r="L175" s="230" t="s">
        <v>22</v>
      </c>
      <c r="M175" s="239" t="s">
        <v>94</v>
      </c>
      <c r="N175" s="232" t="s">
        <v>23</v>
      </c>
      <c r="O175" s="232" t="s">
        <v>23</v>
      </c>
      <c r="P175" s="225" t="s">
        <v>1</v>
      </c>
      <c r="Q175" s="230" t="s">
        <v>22</v>
      </c>
      <c r="R175" s="230" t="s">
        <v>22</v>
      </c>
      <c r="S175" s="225" t="s">
        <v>1</v>
      </c>
      <c r="T175" s="231" t="s">
        <v>20</v>
      </c>
      <c r="U175" s="230" t="s">
        <v>22</v>
      </c>
      <c r="V175" s="230" t="s">
        <v>22</v>
      </c>
      <c r="W175" s="230" t="s">
        <v>22</v>
      </c>
      <c r="X175" s="225" t="s">
        <v>1</v>
      </c>
      <c r="Y175" s="225" t="s">
        <v>1</v>
      </c>
      <c r="Z175" s="230" t="s">
        <v>22</v>
      </c>
      <c r="AA175" s="230" t="s">
        <v>22</v>
      </c>
      <c r="AB175" s="225" t="s">
        <v>1</v>
      </c>
      <c r="AC175" s="225" t="s">
        <v>1</v>
      </c>
      <c r="AD175" s="225" t="s">
        <v>1</v>
      </c>
      <c r="AE175" s="230" t="s">
        <v>22</v>
      </c>
      <c r="AF175" s="225" t="s">
        <v>1</v>
      </c>
      <c r="AG175" s="230" t="s">
        <v>22</v>
      </c>
      <c r="AH175" s="225" t="s">
        <v>1</v>
      </c>
      <c r="AI175" s="225" t="s">
        <v>1</v>
      </c>
      <c r="AJ175" s="225" t="s">
        <v>1</v>
      </c>
      <c r="AK175" s="230" t="s">
        <v>22</v>
      </c>
      <c r="AL175" s="230" t="s">
        <v>22</v>
      </c>
      <c r="AM175" s="225" t="s">
        <v>1</v>
      </c>
      <c r="AN175" s="225" t="s">
        <v>1</v>
      </c>
      <c r="AO175" s="230" t="s">
        <v>22</v>
      </c>
      <c r="AP175" s="230" t="s">
        <v>22</v>
      </c>
      <c r="AQ175" s="225" t="s">
        <v>1</v>
      </c>
      <c r="AR175" s="225" t="s">
        <v>1</v>
      </c>
      <c r="AS175" s="225" t="s">
        <v>1</v>
      </c>
      <c r="AT175" s="225" t="s">
        <v>1</v>
      </c>
      <c r="AU175" s="230" t="s">
        <v>22</v>
      </c>
      <c r="AV175" s="230" t="s">
        <v>22</v>
      </c>
      <c r="AW175" s="232" t="s">
        <v>1242</v>
      </c>
      <c r="AX175" s="239">
        <v>3</v>
      </c>
      <c r="AY175" s="235">
        <v>0</v>
      </c>
      <c r="AZ175" s="228">
        <v>0</v>
      </c>
      <c r="BA175" s="233">
        <v>0</v>
      </c>
      <c r="BB175" s="234">
        <v>0</v>
      </c>
    </row>
    <row r="176" spans="1:54" ht="18.75" customHeight="1" x14ac:dyDescent="0.25">
      <c r="A176" s="223">
        <v>18</v>
      </c>
      <c r="B176" s="224" t="s">
        <v>206</v>
      </c>
      <c r="C176" s="225" t="s">
        <v>1193</v>
      </c>
      <c r="D176" s="225"/>
      <c r="E176" s="225" t="s">
        <v>815</v>
      </c>
      <c r="F176" s="225" t="s">
        <v>1</v>
      </c>
      <c r="G176" s="225" t="s">
        <v>817</v>
      </c>
      <c r="H176" s="224" t="s">
        <v>1</v>
      </c>
      <c r="I176" s="224" t="s">
        <v>437</v>
      </c>
      <c r="J176" s="227" t="s">
        <v>17</v>
      </c>
      <c r="K176" s="231" t="s">
        <v>20</v>
      </c>
      <c r="L176" s="232" t="s">
        <v>23</v>
      </c>
      <c r="M176" s="227" t="s">
        <v>17</v>
      </c>
      <c r="N176" s="225" t="s">
        <v>1</v>
      </c>
      <c r="O176" s="232" t="s">
        <v>23</v>
      </c>
      <c r="P176" s="225" t="s">
        <v>1</v>
      </c>
      <c r="Q176" s="225" t="s">
        <v>1</v>
      </c>
      <c r="R176" s="225" t="s">
        <v>1</v>
      </c>
      <c r="S176" s="225" t="s">
        <v>1</v>
      </c>
      <c r="T176" s="225" t="s">
        <v>1</v>
      </c>
      <c r="U176" s="225" t="s">
        <v>1</v>
      </c>
      <c r="V176" s="225" t="s">
        <v>1</v>
      </c>
      <c r="W176" s="225" t="s">
        <v>1</v>
      </c>
      <c r="X176" s="225" t="s">
        <v>1</v>
      </c>
      <c r="Y176" s="225" t="s">
        <v>1</v>
      </c>
      <c r="Z176" s="225" t="s">
        <v>1</v>
      </c>
      <c r="AA176" s="231" t="s">
        <v>20</v>
      </c>
      <c r="AB176" s="225" t="s">
        <v>1</v>
      </c>
      <c r="AC176" s="225" t="s">
        <v>1</v>
      </c>
      <c r="AD176" s="225" t="s">
        <v>1</v>
      </c>
      <c r="AE176" s="231" t="s">
        <v>20</v>
      </c>
      <c r="AF176" s="230" t="s">
        <v>22</v>
      </c>
      <c r="AG176" s="225" t="s">
        <v>1</v>
      </c>
      <c r="AH176" s="225" t="s">
        <v>1</v>
      </c>
      <c r="AI176" s="225" t="s">
        <v>1</v>
      </c>
      <c r="AJ176" s="225" t="s">
        <v>1</v>
      </c>
      <c r="AK176" s="225" t="s">
        <v>1</v>
      </c>
      <c r="AL176" s="225" t="s">
        <v>1</v>
      </c>
      <c r="AM176" s="225" t="s">
        <v>1</v>
      </c>
      <c r="AN176" s="225" t="s">
        <v>1</v>
      </c>
      <c r="AO176" s="230" t="s">
        <v>22</v>
      </c>
      <c r="AP176" s="225" t="s">
        <v>1</v>
      </c>
      <c r="AQ176" s="225" t="s">
        <v>1</v>
      </c>
      <c r="AR176" s="232" t="s">
        <v>23</v>
      </c>
      <c r="AS176" s="225" t="s">
        <v>1</v>
      </c>
      <c r="AT176" s="225" t="s">
        <v>1</v>
      </c>
      <c r="AU176" s="232" t="s">
        <v>23</v>
      </c>
      <c r="AV176" s="232" t="s">
        <v>23</v>
      </c>
      <c r="AW176" s="231" t="s">
        <v>1240</v>
      </c>
      <c r="AX176" s="226">
        <v>1</v>
      </c>
      <c r="AY176" s="227">
        <v>2</v>
      </c>
      <c r="AZ176" s="228">
        <v>0</v>
      </c>
      <c r="BA176" s="233">
        <v>5.6</v>
      </c>
      <c r="BB176" s="234">
        <v>0.04</v>
      </c>
    </row>
    <row r="177" spans="1:54" ht="18.75" customHeight="1" x14ac:dyDescent="0.25">
      <c r="A177" s="223">
        <v>1552</v>
      </c>
      <c r="B177" s="224" t="s">
        <v>1274</v>
      </c>
      <c r="C177" s="225" t="s">
        <v>1193</v>
      </c>
      <c r="D177" s="225"/>
      <c r="E177" s="225" t="s">
        <v>1086</v>
      </c>
      <c r="F177" s="225" t="s">
        <v>1</v>
      </c>
      <c r="G177" s="225" t="s">
        <v>1</v>
      </c>
      <c r="H177" s="224" t="s">
        <v>1</v>
      </c>
      <c r="I177" s="224" t="s">
        <v>1086</v>
      </c>
      <c r="J177" s="226" t="s">
        <v>33</v>
      </c>
      <c r="K177" s="225" t="s">
        <v>1</v>
      </c>
      <c r="L177" s="225" t="s">
        <v>1</v>
      </c>
      <c r="M177" s="226" t="s">
        <v>33</v>
      </c>
      <c r="N177" s="225" t="s">
        <v>1</v>
      </c>
      <c r="O177" s="225" t="s">
        <v>1</v>
      </c>
      <c r="P177" s="225" t="s">
        <v>1</v>
      </c>
      <c r="Q177" s="225" t="s">
        <v>1</v>
      </c>
      <c r="R177" s="225" t="s">
        <v>1</v>
      </c>
      <c r="S177" s="225" t="s">
        <v>1</v>
      </c>
      <c r="T177" s="225" t="s">
        <v>1</v>
      </c>
      <c r="U177" s="225" t="s">
        <v>1</v>
      </c>
      <c r="V177" s="225" t="s">
        <v>1</v>
      </c>
      <c r="W177" s="225" t="s">
        <v>1</v>
      </c>
      <c r="X177" s="225" t="s">
        <v>1</v>
      </c>
      <c r="Y177" s="225" t="s">
        <v>1</v>
      </c>
      <c r="Z177" s="225" t="s">
        <v>1</v>
      </c>
      <c r="AA177" s="225" t="s">
        <v>1</v>
      </c>
      <c r="AB177" s="225" t="s">
        <v>1</v>
      </c>
      <c r="AC177" s="225" t="s">
        <v>1</v>
      </c>
      <c r="AD177" s="225" t="s">
        <v>1</v>
      </c>
      <c r="AE177" s="225" t="s">
        <v>1</v>
      </c>
      <c r="AF177" s="225" t="s">
        <v>1</v>
      </c>
      <c r="AG177" s="225" t="s">
        <v>1</v>
      </c>
      <c r="AH177" s="225" t="s">
        <v>1</v>
      </c>
      <c r="AI177" s="225" t="s">
        <v>1</v>
      </c>
      <c r="AJ177" s="225" t="s">
        <v>1</v>
      </c>
      <c r="AK177" s="225" t="s">
        <v>1</v>
      </c>
      <c r="AL177" s="225" t="s">
        <v>1</v>
      </c>
      <c r="AM177" s="225" t="s">
        <v>1</v>
      </c>
      <c r="AN177" s="225" t="s">
        <v>1</v>
      </c>
      <c r="AO177" s="225" t="s">
        <v>1</v>
      </c>
      <c r="AP177" s="225" t="s">
        <v>1</v>
      </c>
      <c r="AQ177" s="225" t="s">
        <v>1</v>
      </c>
      <c r="AR177" s="225" t="s">
        <v>1</v>
      </c>
      <c r="AS177" s="225" t="s">
        <v>1</v>
      </c>
      <c r="AT177" s="225" t="s">
        <v>1</v>
      </c>
      <c r="AU177" s="225" t="s">
        <v>1</v>
      </c>
      <c r="AV177" s="232" t="s">
        <v>23</v>
      </c>
      <c r="AW177" s="226" t="s">
        <v>1241</v>
      </c>
      <c r="AX177" s="226">
        <v>1</v>
      </c>
      <c r="AY177" s="239">
        <v>3</v>
      </c>
      <c r="AZ177" s="228">
        <v>0</v>
      </c>
      <c r="BA177" s="236">
        <v>1.3</v>
      </c>
      <c r="BB177" s="229">
        <v>0</v>
      </c>
    </row>
    <row r="178" spans="1:54" ht="14.25" customHeight="1" x14ac:dyDescent="0.25">
      <c r="A178" s="223">
        <v>559</v>
      </c>
      <c r="B178" s="224" t="s">
        <v>1026</v>
      </c>
      <c r="C178" s="225" t="s">
        <v>1193</v>
      </c>
      <c r="D178" s="225"/>
      <c r="E178" s="225" t="s">
        <v>1021</v>
      </c>
      <c r="F178" s="225" t="s">
        <v>1</v>
      </c>
      <c r="G178" s="225" t="s">
        <v>1</v>
      </c>
      <c r="H178" s="224" t="s">
        <v>1</v>
      </c>
      <c r="I178" s="224" t="s">
        <v>1021</v>
      </c>
      <c r="J178" s="241" t="s">
        <v>39</v>
      </c>
      <c r="K178" s="225" t="s">
        <v>1</v>
      </c>
      <c r="L178" s="225" t="s">
        <v>1</v>
      </c>
      <c r="M178" s="241" t="s">
        <v>39</v>
      </c>
      <c r="N178" s="225" t="s">
        <v>1</v>
      </c>
      <c r="O178" s="225" t="s">
        <v>1</v>
      </c>
      <c r="P178" s="225" t="s">
        <v>1</v>
      </c>
      <c r="Q178" s="225" t="s">
        <v>1</v>
      </c>
      <c r="R178" s="225" t="s">
        <v>1</v>
      </c>
      <c r="S178" s="225" t="s">
        <v>1</v>
      </c>
      <c r="T178" s="225" t="s">
        <v>1</v>
      </c>
      <c r="U178" s="225" t="s">
        <v>1</v>
      </c>
      <c r="V178" s="225" t="s">
        <v>1</v>
      </c>
      <c r="W178" s="225" t="s">
        <v>1</v>
      </c>
      <c r="X178" s="225" t="s">
        <v>1</v>
      </c>
      <c r="Y178" s="225" t="s">
        <v>1</v>
      </c>
      <c r="Z178" s="225" t="s">
        <v>1</v>
      </c>
      <c r="AA178" s="225" t="s">
        <v>1</v>
      </c>
      <c r="AB178" s="225" t="s">
        <v>1</v>
      </c>
      <c r="AC178" s="225" t="s">
        <v>1</v>
      </c>
      <c r="AD178" s="225" t="s">
        <v>1</v>
      </c>
      <c r="AE178" s="225" t="s">
        <v>1</v>
      </c>
      <c r="AF178" s="225" t="s">
        <v>1</v>
      </c>
      <c r="AG178" s="225" t="s">
        <v>1</v>
      </c>
      <c r="AH178" s="225" t="s">
        <v>1</v>
      </c>
      <c r="AI178" s="225" t="s">
        <v>1</v>
      </c>
      <c r="AJ178" s="225" t="s">
        <v>1</v>
      </c>
      <c r="AK178" s="225" t="s">
        <v>1</v>
      </c>
      <c r="AL178" s="225" t="s">
        <v>1</v>
      </c>
      <c r="AM178" s="225" t="s">
        <v>1</v>
      </c>
      <c r="AN178" s="225" t="s">
        <v>1</v>
      </c>
      <c r="AO178" s="225" t="s">
        <v>1</v>
      </c>
      <c r="AP178" s="225" t="s">
        <v>1</v>
      </c>
      <c r="AQ178" s="225" t="s">
        <v>1</v>
      </c>
      <c r="AR178" s="225" t="s">
        <v>1</v>
      </c>
      <c r="AS178" s="225" t="s">
        <v>1</v>
      </c>
      <c r="AT178" s="225" t="s">
        <v>1</v>
      </c>
      <c r="AU178" s="225" t="s">
        <v>1</v>
      </c>
      <c r="AV178" s="225" t="s">
        <v>1</v>
      </c>
      <c r="AW178" s="235" t="s">
        <v>1</v>
      </c>
      <c r="AX178" s="235">
        <v>0</v>
      </c>
      <c r="AY178" s="235">
        <v>0</v>
      </c>
      <c r="AZ178" s="228" t="s">
        <v>1</v>
      </c>
      <c r="BA178" s="228" t="s">
        <v>1</v>
      </c>
      <c r="BB178" s="229" t="s">
        <v>1</v>
      </c>
    </row>
    <row r="179" spans="1:54" ht="14.25" customHeight="1" x14ac:dyDescent="0.25">
      <c r="A179" s="223">
        <v>1018</v>
      </c>
      <c r="B179" s="224" t="s">
        <v>1275</v>
      </c>
      <c r="C179" s="225" t="s">
        <v>1193</v>
      </c>
      <c r="D179" s="225"/>
      <c r="E179" s="225" t="s">
        <v>683</v>
      </c>
      <c r="F179" s="225" t="s">
        <v>1</v>
      </c>
      <c r="G179" s="225" t="s">
        <v>209</v>
      </c>
      <c r="H179" s="224" t="s">
        <v>1</v>
      </c>
      <c r="I179" s="224" t="s">
        <v>437</v>
      </c>
      <c r="J179" s="227" t="s">
        <v>17</v>
      </c>
      <c r="K179" s="232" t="s">
        <v>23</v>
      </c>
      <c r="L179" s="232" t="s">
        <v>23</v>
      </c>
      <c r="M179" s="227" t="s">
        <v>17</v>
      </c>
      <c r="N179" s="232" t="s">
        <v>23</v>
      </c>
      <c r="O179" s="232" t="s">
        <v>23</v>
      </c>
      <c r="P179" s="225" t="s">
        <v>1</v>
      </c>
      <c r="Q179" s="225" t="s">
        <v>1</v>
      </c>
      <c r="R179" s="225" t="s">
        <v>1</v>
      </c>
      <c r="S179" s="225" t="s">
        <v>1</v>
      </c>
      <c r="T179" s="225" t="s">
        <v>1</v>
      </c>
      <c r="U179" s="225" t="s">
        <v>1</v>
      </c>
      <c r="V179" s="225" t="s">
        <v>1</v>
      </c>
      <c r="W179" s="225" t="s">
        <v>1</v>
      </c>
      <c r="X179" s="225" t="s">
        <v>1</v>
      </c>
      <c r="Y179" s="225" t="s">
        <v>1</v>
      </c>
      <c r="Z179" s="232" t="s">
        <v>23</v>
      </c>
      <c r="AA179" s="230" t="s">
        <v>22</v>
      </c>
      <c r="AB179" s="225" t="s">
        <v>1</v>
      </c>
      <c r="AC179" s="225" t="s">
        <v>1</v>
      </c>
      <c r="AD179" s="225" t="s">
        <v>1</v>
      </c>
      <c r="AE179" s="232" t="s">
        <v>23</v>
      </c>
      <c r="AF179" s="232" t="s">
        <v>23</v>
      </c>
      <c r="AG179" s="225" t="s">
        <v>1</v>
      </c>
      <c r="AH179" s="225" t="s">
        <v>1</v>
      </c>
      <c r="AI179" s="232" t="s">
        <v>23</v>
      </c>
      <c r="AJ179" s="225" t="s">
        <v>1</v>
      </c>
      <c r="AK179" s="225" t="s">
        <v>1</v>
      </c>
      <c r="AL179" s="232" t="s">
        <v>23</v>
      </c>
      <c r="AM179" s="225" t="s">
        <v>1</v>
      </c>
      <c r="AN179" s="225" t="s">
        <v>1</v>
      </c>
      <c r="AO179" s="225" t="s">
        <v>1</v>
      </c>
      <c r="AP179" s="225" t="s">
        <v>1</v>
      </c>
      <c r="AQ179" s="225" t="s">
        <v>1</v>
      </c>
      <c r="AR179" s="230" t="s">
        <v>22</v>
      </c>
      <c r="AS179" s="225" t="s">
        <v>1</v>
      </c>
      <c r="AT179" s="225" t="s">
        <v>1</v>
      </c>
      <c r="AU179" s="232" t="s">
        <v>23</v>
      </c>
      <c r="AV179" s="232" t="s">
        <v>23</v>
      </c>
      <c r="AW179" s="232" t="s">
        <v>1242</v>
      </c>
      <c r="AX179" s="227">
        <v>2</v>
      </c>
      <c r="AY179" s="235">
        <v>0</v>
      </c>
      <c r="AZ179" s="228">
        <v>0</v>
      </c>
      <c r="BA179" s="236">
        <v>22.2</v>
      </c>
      <c r="BB179" s="234">
        <v>0.93</v>
      </c>
    </row>
    <row r="180" spans="1:54" ht="18" customHeight="1" x14ac:dyDescent="0.25">
      <c r="A180" s="223">
        <v>23</v>
      </c>
      <c r="B180" s="224" t="s">
        <v>31</v>
      </c>
      <c r="C180" s="225" t="s">
        <v>1193</v>
      </c>
      <c r="D180" s="225"/>
      <c r="E180" s="225" t="s">
        <v>941</v>
      </c>
      <c r="F180" s="225" t="s">
        <v>1</v>
      </c>
      <c r="G180" s="225" t="s">
        <v>447</v>
      </c>
      <c r="H180" s="224" t="s">
        <v>1</v>
      </c>
      <c r="I180" s="224" t="s">
        <v>437</v>
      </c>
      <c r="J180" s="227" t="s">
        <v>17</v>
      </c>
      <c r="K180" s="230" t="s">
        <v>22</v>
      </c>
      <c r="L180" s="232" t="s">
        <v>23</v>
      </c>
      <c r="M180" s="237" t="s">
        <v>26</v>
      </c>
      <c r="N180" s="232" t="s">
        <v>23</v>
      </c>
      <c r="O180" s="231" t="s">
        <v>20</v>
      </c>
      <c r="P180" s="225" t="s">
        <v>1</v>
      </c>
      <c r="Q180" s="225" t="s">
        <v>1</v>
      </c>
      <c r="R180" s="230" t="s">
        <v>22</v>
      </c>
      <c r="S180" s="225" t="s">
        <v>1</v>
      </c>
      <c r="T180" s="225" t="s">
        <v>1</v>
      </c>
      <c r="U180" s="225" t="s">
        <v>1</v>
      </c>
      <c r="V180" s="225" t="s">
        <v>1</v>
      </c>
      <c r="W180" s="225" t="s">
        <v>1</v>
      </c>
      <c r="X180" s="225" t="s">
        <v>1</v>
      </c>
      <c r="Y180" s="225" t="s">
        <v>1</v>
      </c>
      <c r="Z180" s="230" t="s">
        <v>22</v>
      </c>
      <c r="AA180" s="225" t="s">
        <v>1</v>
      </c>
      <c r="AB180" s="225" t="s">
        <v>1</v>
      </c>
      <c r="AC180" s="225" t="s">
        <v>1</v>
      </c>
      <c r="AD180" s="225" t="s">
        <v>1</v>
      </c>
      <c r="AE180" s="232" t="s">
        <v>23</v>
      </c>
      <c r="AF180" s="225" t="s">
        <v>1</v>
      </c>
      <c r="AG180" s="225" t="s">
        <v>1</v>
      </c>
      <c r="AH180" s="225" t="s">
        <v>1</v>
      </c>
      <c r="AI180" s="225" t="s">
        <v>1</v>
      </c>
      <c r="AJ180" s="225" t="s">
        <v>1</v>
      </c>
      <c r="AK180" s="225" t="s">
        <v>1</v>
      </c>
      <c r="AL180" s="225" t="s">
        <v>1</v>
      </c>
      <c r="AM180" s="225" t="s">
        <v>1</v>
      </c>
      <c r="AN180" s="225" t="s">
        <v>1</v>
      </c>
      <c r="AO180" s="225" t="s">
        <v>1</v>
      </c>
      <c r="AP180" s="225" t="s">
        <v>1</v>
      </c>
      <c r="AQ180" s="225" t="s">
        <v>1</v>
      </c>
      <c r="AR180" s="225" t="s">
        <v>1</v>
      </c>
      <c r="AS180" s="225" t="s">
        <v>1</v>
      </c>
      <c r="AT180" s="225" t="s">
        <v>1</v>
      </c>
      <c r="AU180" s="232" t="s">
        <v>23</v>
      </c>
      <c r="AV180" s="225" t="s">
        <v>1</v>
      </c>
      <c r="AW180" s="226" t="s">
        <v>1241</v>
      </c>
      <c r="AX180" s="226">
        <v>1</v>
      </c>
      <c r="AY180" s="227">
        <v>2</v>
      </c>
      <c r="AZ180" s="228">
        <v>0</v>
      </c>
      <c r="BA180" s="233">
        <v>0</v>
      </c>
      <c r="BB180" s="238">
        <v>1.9</v>
      </c>
    </row>
    <row r="181" spans="1:54" ht="18.75" customHeight="1" x14ac:dyDescent="0.25">
      <c r="A181" s="223">
        <v>1336</v>
      </c>
      <c r="B181" s="224" t="s">
        <v>32</v>
      </c>
      <c r="C181" s="225" t="s">
        <v>1193</v>
      </c>
      <c r="D181" s="225"/>
      <c r="E181" s="225" t="s">
        <v>1086</v>
      </c>
      <c r="F181" s="225" t="s">
        <v>1</v>
      </c>
      <c r="G181" s="225" t="s">
        <v>447</v>
      </c>
      <c r="H181" s="224" t="s">
        <v>1</v>
      </c>
      <c r="I181" s="224" t="s">
        <v>437</v>
      </c>
      <c r="J181" s="226" t="s">
        <v>33</v>
      </c>
      <c r="K181" s="225" t="s">
        <v>1</v>
      </c>
      <c r="L181" s="225" t="s">
        <v>1</v>
      </c>
      <c r="M181" s="226" t="s">
        <v>33</v>
      </c>
      <c r="N181" s="225" t="s">
        <v>1</v>
      </c>
      <c r="O181" s="225" t="s">
        <v>1</v>
      </c>
      <c r="P181" s="225" t="s">
        <v>1</v>
      </c>
      <c r="Q181" s="225" t="s">
        <v>1</v>
      </c>
      <c r="R181" s="225" t="s">
        <v>1</v>
      </c>
      <c r="S181" s="225" t="s">
        <v>1</v>
      </c>
      <c r="T181" s="225" t="s">
        <v>1</v>
      </c>
      <c r="U181" s="225" t="s">
        <v>1</v>
      </c>
      <c r="V181" s="225" t="s">
        <v>1</v>
      </c>
      <c r="W181" s="225" t="s">
        <v>1</v>
      </c>
      <c r="X181" s="225" t="s">
        <v>1</v>
      </c>
      <c r="Y181" s="225" t="s">
        <v>1</v>
      </c>
      <c r="Z181" s="225" t="s">
        <v>1</v>
      </c>
      <c r="AA181" s="225" t="s">
        <v>1</v>
      </c>
      <c r="AB181" s="225" t="s">
        <v>1</v>
      </c>
      <c r="AC181" s="225" t="s">
        <v>1</v>
      </c>
      <c r="AD181" s="225" t="s">
        <v>1</v>
      </c>
      <c r="AE181" s="225" t="s">
        <v>1</v>
      </c>
      <c r="AF181" s="225" t="s">
        <v>1</v>
      </c>
      <c r="AG181" s="225" t="s">
        <v>1</v>
      </c>
      <c r="AH181" s="225" t="s">
        <v>1</v>
      </c>
      <c r="AI181" s="225" t="s">
        <v>1</v>
      </c>
      <c r="AJ181" s="225" t="s">
        <v>1</v>
      </c>
      <c r="AK181" s="225" t="s">
        <v>1</v>
      </c>
      <c r="AL181" s="225" t="s">
        <v>1</v>
      </c>
      <c r="AM181" s="225" t="s">
        <v>1</v>
      </c>
      <c r="AN181" s="225" t="s">
        <v>1</v>
      </c>
      <c r="AO181" s="225" t="s">
        <v>1</v>
      </c>
      <c r="AP181" s="225" t="s">
        <v>1</v>
      </c>
      <c r="AQ181" s="225" t="s">
        <v>1</v>
      </c>
      <c r="AR181" s="225" t="s">
        <v>1</v>
      </c>
      <c r="AS181" s="225" t="s">
        <v>1</v>
      </c>
      <c r="AT181" s="225" t="s">
        <v>1</v>
      </c>
      <c r="AU181" s="225" t="s">
        <v>1</v>
      </c>
      <c r="AV181" s="225" t="s">
        <v>1</v>
      </c>
      <c r="AW181" s="226" t="s">
        <v>1241</v>
      </c>
      <c r="AX181" s="226">
        <v>1</v>
      </c>
      <c r="AY181" s="226">
        <v>1</v>
      </c>
      <c r="AZ181" s="228">
        <v>0</v>
      </c>
      <c r="BA181" s="228">
        <v>0</v>
      </c>
      <c r="BB181" s="234">
        <v>0</v>
      </c>
    </row>
    <row r="182" spans="1:54" ht="14.25" customHeight="1" x14ac:dyDescent="0.25">
      <c r="A182" s="223">
        <v>1573</v>
      </c>
      <c r="B182" s="224" t="s">
        <v>204</v>
      </c>
      <c r="C182" s="225" t="s">
        <v>1193</v>
      </c>
      <c r="D182" s="225"/>
      <c r="E182" s="225" t="s">
        <v>896</v>
      </c>
      <c r="F182" s="225" t="s">
        <v>1</v>
      </c>
      <c r="G182" s="225" t="s">
        <v>900</v>
      </c>
      <c r="H182" s="224" t="s">
        <v>1</v>
      </c>
      <c r="I182" s="224" t="s">
        <v>437</v>
      </c>
      <c r="J182" s="241" t="s">
        <v>39</v>
      </c>
      <c r="K182" s="225" t="s">
        <v>1</v>
      </c>
      <c r="L182" s="225" t="s">
        <v>1</v>
      </c>
      <c r="M182" s="225" t="s">
        <v>1</v>
      </c>
      <c r="N182" s="225" t="s">
        <v>1</v>
      </c>
      <c r="O182" s="225" t="s">
        <v>1</v>
      </c>
      <c r="P182" s="225" t="s">
        <v>1</v>
      </c>
      <c r="Q182" s="225" t="s">
        <v>1</v>
      </c>
      <c r="R182" s="225" t="s">
        <v>1</v>
      </c>
      <c r="S182" s="225" t="s">
        <v>1</v>
      </c>
      <c r="T182" s="225" t="s">
        <v>1</v>
      </c>
      <c r="U182" s="225" t="s">
        <v>1</v>
      </c>
      <c r="V182" s="225" t="s">
        <v>1</v>
      </c>
      <c r="W182" s="225" t="s">
        <v>1</v>
      </c>
      <c r="X182" s="225" t="s">
        <v>1</v>
      </c>
      <c r="Y182" s="225" t="s">
        <v>1</v>
      </c>
      <c r="Z182" s="225" t="s">
        <v>1</v>
      </c>
      <c r="AA182" s="225" t="s">
        <v>1</v>
      </c>
      <c r="AB182" s="225" t="s">
        <v>1</v>
      </c>
      <c r="AC182" s="225" t="s">
        <v>1</v>
      </c>
      <c r="AD182" s="225" t="s">
        <v>1</v>
      </c>
      <c r="AE182" s="225" t="s">
        <v>1</v>
      </c>
      <c r="AF182" s="225" t="s">
        <v>1</v>
      </c>
      <c r="AG182" s="225" t="s">
        <v>1</v>
      </c>
      <c r="AH182" s="225" t="s">
        <v>1</v>
      </c>
      <c r="AI182" s="225" t="s">
        <v>1</v>
      </c>
      <c r="AJ182" s="225" t="s">
        <v>1</v>
      </c>
      <c r="AK182" s="225" t="s">
        <v>1</v>
      </c>
      <c r="AL182" s="225" t="s">
        <v>1</v>
      </c>
      <c r="AM182" s="225" t="s">
        <v>1</v>
      </c>
      <c r="AN182" s="225" t="s">
        <v>1</v>
      </c>
      <c r="AO182" s="225" t="s">
        <v>1</v>
      </c>
      <c r="AP182" s="225" t="s">
        <v>1</v>
      </c>
      <c r="AQ182" s="225" t="s">
        <v>1</v>
      </c>
      <c r="AR182" s="225" t="s">
        <v>1</v>
      </c>
      <c r="AS182" s="225" t="s">
        <v>1</v>
      </c>
      <c r="AT182" s="225" t="s">
        <v>1</v>
      </c>
      <c r="AU182" s="225" t="s">
        <v>1</v>
      </c>
      <c r="AV182" s="225" t="s">
        <v>1</v>
      </c>
      <c r="AW182" s="235" t="s">
        <v>1</v>
      </c>
      <c r="AX182" s="235">
        <v>0</v>
      </c>
      <c r="AY182" s="235">
        <v>0</v>
      </c>
      <c r="AZ182" s="228">
        <v>0</v>
      </c>
      <c r="BA182" s="228">
        <v>0</v>
      </c>
      <c r="BB182" s="229">
        <v>0</v>
      </c>
    </row>
    <row r="183" spans="1:54" ht="14.25" customHeight="1" x14ac:dyDescent="0.25">
      <c r="A183" s="223">
        <v>205</v>
      </c>
      <c r="B183" s="224" t="s">
        <v>1276</v>
      </c>
      <c r="C183" s="225" t="s">
        <v>1193</v>
      </c>
      <c r="D183" s="225"/>
      <c r="E183" s="225" t="s">
        <v>737</v>
      </c>
      <c r="F183" s="225" t="s">
        <v>1</v>
      </c>
      <c r="G183" s="225" t="s">
        <v>750</v>
      </c>
      <c r="H183" s="224" t="s">
        <v>1</v>
      </c>
      <c r="I183" s="224" t="s">
        <v>437</v>
      </c>
      <c r="J183" s="226" t="s">
        <v>33</v>
      </c>
      <c r="K183" s="225" t="s">
        <v>1</v>
      </c>
      <c r="L183" s="225" t="s">
        <v>1</v>
      </c>
      <c r="M183" s="226" t="s">
        <v>33</v>
      </c>
      <c r="N183" s="225" t="s">
        <v>1</v>
      </c>
      <c r="O183" s="230" t="s">
        <v>22</v>
      </c>
      <c r="P183" s="225" t="s">
        <v>1</v>
      </c>
      <c r="Q183" s="225" t="s">
        <v>1</v>
      </c>
      <c r="R183" s="225" t="s">
        <v>1</v>
      </c>
      <c r="S183" s="225" t="s">
        <v>1</v>
      </c>
      <c r="T183" s="225" t="s">
        <v>1</v>
      </c>
      <c r="U183" s="225" t="s">
        <v>1</v>
      </c>
      <c r="V183" s="225" t="s">
        <v>1</v>
      </c>
      <c r="W183" s="225" t="s">
        <v>1</v>
      </c>
      <c r="X183" s="225" t="s">
        <v>1</v>
      </c>
      <c r="Y183" s="225" t="s">
        <v>1</v>
      </c>
      <c r="Z183" s="225" t="s">
        <v>1</v>
      </c>
      <c r="AA183" s="225" t="s">
        <v>1</v>
      </c>
      <c r="AB183" s="225" t="s">
        <v>1</v>
      </c>
      <c r="AC183" s="225" t="s">
        <v>1</v>
      </c>
      <c r="AD183" s="225" t="s">
        <v>1</v>
      </c>
      <c r="AE183" s="225" t="s">
        <v>1</v>
      </c>
      <c r="AF183" s="225" t="s">
        <v>1</v>
      </c>
      <c r="AG183" s="225" t="s">
        <v>1</v>
      </c>
      <c r="AH183" s="225" t="s">
        <v>1</v>
      </c>
      <c r="AI183" s="225" t="s">
        <v>1</v>
      </c>
      <c r="AJ183" s="225" t="s">
        <v>1</v>
      </c>
      <c r="AK183" s="225" t="s">
        <v>1</v>
      </c>
      <c r="AL183" s="225" t="s">
        <v>1</v>
      </c>
      <c r="AM183" s="225" t="s">
        <v>1</v>
      </c>
      <c r="AN183" s="225" t="s">
        <v>1</v>
      </c>
      <c r="AO183" s="225" t="s">
        <v>1</v>
      </c>
      <c r="AP183" s="225" t="s">
        <v>1</v>
      </c>
      <c r="AQ183" s="225" t="s">
        <v>1</v>
      </c>
      <c r="AR183" s="225" t="s">
        <v>1</v>
      </c>
      <c r="AS183" s="225" t="s">
        <v>1</v>
      </c>
      <c r="AT183" s="225" t="s">
        <v>1</v>
      </c>
      <c r="AU183" s="225" t="s">
        <v>1</v>
      </c>
      <c r="AV183" s="225" t="s">
        <v>1</v>
      </c>
      <c r="AW183" s="226" t="s">
        <v>1241</v>
      </c>
      <c r="AX183" s="227">
        <v>2</v>
      </c>
      <c r="AY183" s="226">
        <v>1</v>
      </c>
      <c r="AZ183" s="228">
        <v>0</v>
      </c>
      <c r="BA183" s="233">
        <v>0</v>
      </c>
      <c r="BB183" s="234">
        <v>0</v>
      </c>
    </row>
    <row r="184" spans="1:54" ht="18.75" customHeight="1" x14ac:dyDescent="0.25">
      <c r="A184" s="223">
        <v>1292</v>
      </c>
      <c r="B184" s="224" t="s">
        <v>34</v>
      </c>
      <c r="C184" s="225" t="s">
        <v>1193</v>
      </c>
      <c r="D184" s="225"/>
      <c r="E184" s="225" t="s">
        <v>438</v>
      </c>
      <c r="F184" s="225" t="s">
        <v>28</v>
      </c>
      <c r="G184" s="225" t="s">
        <v>447</v>
      </c>
      <c r="H184" s="224" t="s">
        <v>1</v>
      </c>
      <c r="I184" s="224" t="s">
        <v>437</v>
      </c>
      <c r="J184" s="237" t="s">
        <v>26</v>
      </c>
      <c r="K184" s="225" t="s">
        <v>1</v>
      </c>
      <c r="L184" s="232" t="s">
        <v>23</v>
      </c>
      <c r="M184" s="227" t="s">
        <v>17</v>
      </c>
      <c r="N184" s="225" t="s">
        <v>1</v>
      </c>
      <c r="O184" s="232" t="s">
        <v>23</v>
      </c>
      <c r="P184" s="225" t="s">
        <v>1</v>
      </c>
      <c r="Q184" s="225" t="s">
        <v>1</v>
      </c>
      <c r="R184" s="225" t="s">
        <v>1</v>
      </c>
      <c r="S184" s="225" t="s">
        <v>1</v>
      </c>
      <c r="T184" s="225" t="s">
        <v>1</v>
      </c>
      <c r="U184" s="225" t="s">
        <v>1</v>
      </c>
      <c r="V184" s="225" t="s">
        <v>1</v>
      </c>
      <c r="W184" s="231" t="s">
        <v>20</v>
      </c>
      <c r="X184" s="225" t="s">
        <v>1</v>
      </c>
      <c r="Y184" s="225" t="s">
        <v>1</v>
      </c>
      <c r="Z184" s="225" t="s">
        <v>1</v>
      </c>
      <c r="AA184" s="225" t="s">
        <v>1</v>
      </c>
      <c r="AB184" s="225" t="s">
        <v>1</v>
      </c>
      <c r="AC184" s="225" t="s">
        <v>1</v>
      </c>
      <c r="AD184" s="225" t="s">
        <v>1</v>
      </c>
      <c r="AE184" s="232" t="s">
        <v>23</v>
      </c>
      <c r="AF184" s="225" t="s">
        <v>1</v>
      </c>
      <c r="AG184" s="225" t="s">
        <v>1</v>
      </c>
      <c r="AH184" s="225" t="s">
        <v>1</v>
      </c>
      <c r="AI184" s="225" t="s">
        <v>1</v>
      </c>
      <c r="AJ184" s="225" t="s">
        <v>1</v>
      </c>
      <c r="AK184" s="225" t="s">
        <v>1</v>
      </c>
      <c r="AL184" s="225" t="s">
        <v>1</v>
      </c>
      <c r="AM184" s="225" t="s">
        <v>1</v>
      </c>
      <c r="AN184" s="225" t="s">
        <v>1</v>
      </c>
      <c r="AO184" s="225" t="s">
        <v>1</v>
      </c>
      <c r="AP184" s="225" t="s">
        <v>1</v>
      </c>
      <c r="AQ184" s="225" t="s">
        <v>1</v>
      </c>
      <c r="AR184" s="225" t="s">
        <v>1</v>
      </c>
      <c r="AS184" s="225" t="s">
        <v>1</v>
      </c>
      <c r="AT184" s="225" t="s">
        <v>1</v>
      </c>
      <c r="AU184" s="225" t="s">
        <v>1</v>
      </c>
      <c r="AV184" s="225" t="s">
        <v>1</v>
      </c>
      <c r="AW184" s="231" t="s">
        <v>1240</v>
      </c>
      <c r="AX184" s="227">
        <v>2</v>
      </c>
      <c r="AY184" s="235">
        <v>0</v>
      </c>
      <c r="AZ184" s="228">
        <v>0</v>
      </c>
      <c r="BA184" s="228">
        <v>0</v>
      </c>
      <c r="BB184" s="229">
        <v>0</v>
      </c>
    </row>
    <row r="185" spans="1:54" ht="18.75" customHeight="1" x14ac:dyDescent="0.25">
      <c r="A185" s="223">
        <v>1321</v>
      </c>
      <c r="B185" s="224" t="s">
        <v>35</v>
      </c>
      <c r="C185" s="225" t="s">
        <v>1193</v>
      </c>
      <c r="D185" s="225"/>
      <c r="E185" s="225" t="s">
        <v>625</v>
      </c>
      <c r="F185" s="225" t="s">
        <v>1</v>
      </c>
      <c r="G185" s="225" t="s">
        <v>447</v>
      </c>
      <c r="H185" s="224" t="s">
        <v>1</v>
      </c>
      <c r="I185" s="224" t="s">
        <v>437</v>
      </c>
      <c r="J185" s="227" t="s">
        <v>17</v>
      </c>
      <c r="K185" s="225" t="s">
        <v>1</v>
      </c>
      <c r="L185" s="232" t="s">
        <v>23</v>
      </c>
      <c r="M185" s="227" t="s">
        <v>17</v>
      </c>
      <c r="N185" s="225" t="s">
        <v>1</v>
      </c>
      <c r="O185" s="232" t="s">
        <v>23</v>
      </c>
      <c r="P185" s="225" t="s">
        <v>1</v>
      </c>
      <c r="Q185" s="225" t="s">
        <v>1</v>
      </c>
      <c r="R185" s="225" t="s">
        <v>1</v>
      </c>
      <c r="S185" s="225" t="s">
        <v>1</v>
      </c>
      <c r="T185" s="225" t="s">
        <v>1</v>
      </c>
      <c r="U185" s="225" t="s">
        <v>1</v>
      </c>
      <c r="V185" s="225" t="s">
        <v>1</v>
      </c>
      <c r="W185" s="225" t="s">
        <v>1</v>
      </c>
      <c r="X185" s="225" t="s">
        <v>1</v>
      </c>
      <c r="Y185" s="225" t="s">
        <v>1</v>
      </c>
      <c r="Z185" s="225" t="s">
        <v>1</v>
      </c>
      <c r="AA185" s="225" t="s">
        <v>1</v>
      </c>
      <c r="AB185" s="225" t="s">
        <v>1</v>
      </c>
      <c r="AC185" s="225" t="s">
        <v>1</v>
      </c>
      <c r="AD185" s="225" t="s">
        <v>1</v>
      </c>
      <c r="AE185" s="232" t="s">
        <v>23</v>
      </c>
      <c r="AF185" s="225" t="s">
        <v>1</v>
      </c>
      <c r="AG185" s="225" t="s">
        <v>1</v>
      </c>
      <c r="AH185" s="225" t="s">
        <v>1</v>
      </c>
      <c r="AI185" s="225" t="s">
        <v>1</v>
      </c>
      <c r="AJ185" s="225" t="s">
        <v>1</v>
      </c>
      <c r="AK185" s="225" t="s">
        <v>1</v>
      </c>
      <c r="AL185" s="225" t="s">
        <v>1</v>
      </c>
      <c r="AM185" s="225" t="s">
        <v>1</v>
      </c>
      <c r="AN185" s="225" t="s">
        <v>1</v>
      </c>
      <c r="AO185" s="225" t="s">
        <v>1</v>
      </c>
      <c r="AP185" s="225" t="s">
        <v>1</v>
      </c>
      <c r="AQ185" s="225" t="s">
        <v>1</v>
      </c>
      <c r="AR185" s="230" t="s">
        <v>22</v>
      </c>
      <c r="AS185" s="225" t="s">
        <v>1</v>
      </c>
      <c r="AT185" s="225" t="s">
        <v>1</v>
      </c>
      <c r="AU185" s="225" t="s">
        <v>1</v>
      </c>
      <c r="AV185" s="232" t="s">
        <v>23</v>
      </c>
      <c r="AW185" s="231" t="s">
        <v>1240</v>
      </c>
      <c r="AX185" s="226">
        <v>1</v>
      </c>
      <c r="AY185" s="235">
        <v>0</v>
      </c>
      <c r="AZ185" s="228">
        <v>0</v>
      </c>
      <c r="BA185" s="228">
        <v>0</v>
      </c>
      <c r="BB185" s="229">
        <v>0</v>
      </c>
    </row>
    <row r="186" spans="1:54" ht="14.25" customHeight="1" x14ac:dyDescent="0.25">
      <c r="A186" s="223">
        <v>1156</v>
      </c>
      <c r="B186" s="224" t="s">
        <v>1277</v>
      </c>
      <c r="C186" s="225" t="s">
        <v>1193</v>
      </c>
      <c r="D186" s="225"/>
      <c r="E186" s="225" t="s">
        <v>1086</v>
      </c>
      <c r="F186" s="225" t="s">
        <v>1</v>
      </c>
      <c r="G186" s="225" t="s">
        <v>1</v>
      </c>
      <c r="H186" s="224" t="s">
        <v>1</v>
      </c>
      <c r="I186" s="224" t="s">
        <v>1086</v>
      </c>
      <c r="J186" s="226" t="s">
        <v>33</v>
      </c>
      <c r="K186" s="225" t="s">
        <v>1</v>
      </c>
      <c r="L186" s="225" t="s">
        <v>1</v>
      </c>
      <c r="M186" s="226" t="s">
        <v>33</v>
      </c>
      <c r="N186" s="230" t="s">
        <v>22</v>
      </c>
      <c r="O186" s="225" t="s">
        <v>1</v>
      </c>
      <c r="P186" s="225" t="s">
        <v>1</v>
      </c>
      <c r="Q186" s="225" t="s">
        <v>1</v>
      </c>
      <c r="R186" s="225" t="s">
        <v>1</v>
      </c>
      <c r="S186" s="225" t="s">
        <v>1</v>
      </c>
      <c r="T186" s="225" t="s">
        <v>1</v>
      </c>
      <c r="U186" s="225" t="s">
        <v>1</v>
      </c>
      <c r="V186" s="225" t="s">
        <v>1</v>
      </c>
      <c r="W186" s="225" t="s">
        <v>1</v>
      </c>
      <c r="X186" s="225" t="s">
        <v>1</v>
      </c>
      <c r="Y186" s="225" t="s">
        <v>1</v>
      </c>
      <c r="Z186" s="225" t="s">
        <v>1</v>
      </c>
      <c r="AA186" s="225" t="s">
        <v>1</v>
      </c>
      <c r="AB186" s="225" t="s">
        <v>1</v>
      </c>
      <c r="AC186" s="225" t="s">
        <v>1</v>
      </c>
      <c r="AD186" s="225" t="s">
        <v>1</v>
      </c>
      <c r="AE186" s="225" t="s">
        <v>1</v>
      </c>
      <c r="AF186" s="225" t="s">
        <v>1</v>
      </c>
      <c r="AG186" s="225" t="s">
        <v>1</v>
      </c>
      <c r="AH186" s="225" t="s">
        <v>1</v>
      </c>
      <c r="AI186" s="225" t="s">
        <v>1</v>
      </c>
      <c r="AJ186" s="225" t="s">
        <v>1</v>
      </c>
      <c r="AK186" s="225" t="s">
        <v>1</v>
      </c>
      <c r="AL186" s="225" t="s">
        <v>1</v>
      </c>
      <c r="AM186" s="225" t="s">
        <v>1</v>
      </c>
      <c r="AN186" s="225" t="s">
        <v>1</v>
      </c>
      <c r="AO186" s="225" t="s">
        <v>1</v>
      </c>
      <c r="AP186" s="225" t="s">
        <v>1</v>
      </c>
      <c r="AQ186" s="225" t="s">
        <v>1</v>
      </c>
      <c r="AR186" s="225" t="s">
        <v>1</v>
      </c>
      <c r="AS186" s="225" t="s">
        <v>1</v>
      </c>
      <c r="AT186" s="225" t="s">
        <v>1</v>
      </c>
      <c r="AU186" s="225" t="s">
        <v>1</v>
      </c>
      <c r="AV186" s="231" t="s">
        <v>20</v>
      </c>
      <c r="AW186" s="226" t="s">
        <v>1241</v>
      </c>
      <c r="AX186" s="226">
        <v>1</v>
      </c>
      <c r="AY186" s="226">
        <v>1</v>
      </c>
      <c r="AZ186" s="228">
        <v>0</v>
      </c>
      <c r="BA186" s="233">
        <v>1.2</v>
      </c>
      <c r="BB186" s="238">
        <v>0.01</v>
      </c>
    </row>
    <row r="187" spans="1:54" ht="18" customHeight="1" x14ac:dyDescent="0.25">
      <c r="A187" s="223">
        <v>31</v>
      </c>
      <c r="B187" s="224" t="s">
        <v>112</v>
      </c>
      <c r="C187" s="225" t="s">
        <v>1193</v>
      </c>
      <c r="D187" s="225"/>
      <c r="E187" s="225" t="s">
        <v>519</v>
      </c>
      <c r="F187" s="225" t="s">
        <v>1</v>
      </c>
      <c r="G187" s="225" t="s">
        <v>1517</v>
      </c>
      <c r="H187" s="224" t="s">
        <v>1</v>
      </c>
      <c r="I187" s="224" t="s">
        <v>437</v>
      </c>
      <c r="J187" s="227" t="s">
        <v>17</v>
      </c>
      <c r="K187" s="232" t="s">
        <v>23</v>
      </c>
      <c r="L187" s="232" t="s">
        <v>23</v>
      </c>
      <c r="M187" s="237" t="s">
        <v>26</v>
      </c>
      <c r="N187" s="232" t="s">
        <v>23</v>
      </c>
      <c r="O187" s="232" t="s">
        <v>23</v>
      </c>
      <c r="P187" s="225" t="s">
        <v>1</v>
      </c>
      <c r="Q187" s="225" t="s">
        <v>1</v>
      </c>
      <c r="R187" s="225" t="s">
        <v>1</v>
      </c>
      <c r="S187" s="225" t="s">
        <v>1</v>
      </c>
      <c r="T187" s="225" t="s">
        <v>1</v>
      </c>
      <c r="U187" s="225" t="s">
        <v>1</v>
      </c>
      <c r="V187" s="225" t="s">
        <v>1</v>
      </c>
      <c r="W187" s="225" t="s">
        <v>1</v>
      </c>
      <c r="X187" s="230" t="s">
        <v>22</v>
      </c>
      <c r="Y187" s="225" t="s">
        <v>1</v>
      </c>
      <c r="Z187" s="232" t="s">
        <v>23</v>
      </c>
      <c r="AA187" s="230" t="s">
        <v>22</v>
      </c>
      <c r="AB187" s="225" t="s">
        <v>1</v>
      </c>
      <c r="AC187" s="225" t="s">
        <v>1</v>
      </c>
      <c r="AD187" s="225" t="s">
        <v>1</v>
      </c>
      <c r="AE187" s="232" t="s">
        <v>23</v>
      </c>
      <c r="AF187" s="225" t="s">
        <v>1</v>
      </c>
      <c r="AG187" s="225" t="s">
        <v>1</v>
      </c>
      <c r="AH187" s="225" t="s">
        <v>1</v>
      </c>
      <c r="AI187" s="225" t="s">
        <v>1</v>
      </c>
      <c r="AJ187" s="225" t="s">
        <v>1</v>
      </c>
      <c r="AK187" s="225" t="s">
        <v>1</v>
      </c>
      <c r="AL187" s="225" t="s">
        <v>1</v>
      </c>
      <c r="AM187" s="225" t="s">
        <v>1</v>
      </c>
      <c r="AN187" s="225" t="s">
        <v>1</v>
      </c>
      <c r="AO187" s="225" t="s">
        <v>1</v>
      </c>
      <c r="AP187" s="225" t="s">
        <v>1</v>
      </c>
      <c r="AQ187" s="225" t="s">
        <v>1</v>
      </c>
      <c r="AR187" s="225" t="s">
        <v>1</v>
      </c>
      <c r="AS187" s="225" t="s">
        <v>1</v>
      </c>
      <c r="AT187" s="225" t="s">
        <v>1</v>
      </c>
      <c r="AU187" s="232" t="s">
        <v>23</v>
      </c>
      <c r="AV187" s="232" t="s">
        <v>23</v>
      </c>
      <c r="AW187" s="226" t="s">
        <v>1241</v>
      </c>
      <c r="AX187" s="226">
        <v>1</v>
      </c>
      <c r="AY187" s="226">
        <v>1</v>
      </c>
      <c r="AZ187" s="228">
        <v>0</v>
      </c>
      <c r="BA187" s="233">
        <v>0.09</v>
      </c>
      <c r="BB187" s="234">
        <v>0.03</v>
      </c>
    </row>
    <row r="188" spans="1:54" ht="18.75" customHeight="1" x14ac:dyDescent="0.25">
      <c r="A188" s="223">
        <v>1304</v>
      </c>
      <c r="B188" s="224" t="s">
        <v>36</v>
      </c>
      <c r="C188" s="225" t="s">
        <v>1193</v>
      </c>
      <c r="D188" s="225"/>
      <c r="E188" s="225" t="s">
        <v>519</v>
      </c>
      <c r="F188" s="225" t="s">
        <v>1</v>
      </c>
      <c r="G188" s="225" t="s">
        <v>447</v>
      </c>
      <c r="H188" s="224" t="s">
        <v>1</v>
      </c>
      <c r="I188" s="224" t="s">
        <v>437</v>
      </c>
      <c r="J188" s="239" t="s">
        <v>94</v>
      </c>
      <c r="K188" s="225" t="s">
        <v>1</v>
      </c>
      <c r="L188" s="232" t="s">
        <v>23</v>
      </c>
      <c r="M188" s="239" t="s">
        <v>94</v>
      </c>
      <c r="N188" s="225" t="s">
        <v>1</v>
      </c>
      <c r="O188" s="232" t="s">
        <v>23</v>
      </c>
      <c r="P188" s="232" t="s">
        <v>23</v>
      </c>
      <c r="Q188" s="232" t="s">
        <v>23</v>
      </c>
      <c r="R188" s="232" t="s">
        <v>23</v>
      </c>
      <c r="S188" s="225" t="s">
        <v>1</v>
      </c>
      <c r="T188" s="230" t="s">
        <v>22</v>
      </c>
      <c r="U188" s="232" t="s">
        <v>23</v>
      </c>
      <c r="V188" s="230" t="s">
        <v>22</v>
      </c>
      <c r="W188" s="232" t="s">
        <v>23</v>
      </c>
      <c r="X188" s="225" t="s">
        <v>1</v>
      </c>
      <c r="Y188" s="225" t="s">
        <v>1</v>
      </c>
      <c r="Z188" s="225" t="s">
        <v>1</v>
      </c>
      <c r="AA188" s="225" t="s">
        <v>1</v>
      </c>
      <c r="AB188" s="225" t="s">
        <v>1</v>
      </c>
      <c r="AC188" s="225" t="s">
        <v>1</v>
      </c>
      <c r="AD188" s="225" t="s">
        <v>1</v>
      </c>
      <c r="AE188" s="232" t="s">
        <v>23</v>
      </c>
      <c r="AF188" s="225" t="s">
        <v>1</v>
      </c>
      <c r="AG188" s="230" t="s">
        <v>22</v>
      </c>
      <c r="AH188" s="225" t="s">
        <v>1</v>
      </c>
      <c r="AI188" s="225" t="s">
        <v>1</v>
      </c>
      <c r="AJ188" s="225" t="s">
        <v>1</v>
      </c>
      <c r="AK188" s="225" t="s">
        <v>1</v>
      </c>
      <c r="AL188" s="225" t="s">
        <v>1</v>
      </c>
      <c r="AM188" s="225" t="s">
        <v>1</v>
      </c>
      <c r="AN188" s="225" t="s">
        <v>1</v>
      </c>
      <c r="AO188" s="225" t="s">
        <v>1</v>
      </c>
      <c r="AP188" s="225" t="s">
        <v>1</v>
      </c>
      <c r="AQ188" s="225" t="s">
        <v>1</v>
      </c>
      <c r="AR188" s="225" t="s">
        <v>1</v>
      </c>
      <c r="AS188" s="225" t="s">
        <v>1</v>
      </c>
      <c r="AT188" s="225" t="s">
        <v>1</v>
      </c>
      <c r="AU188" s="225" t="s">
        <v>1</v>
      </c>
      <c r="AV188" s="225" t="s">
        <v>1</v>
      </c>
      <c r="AW188" s="232" t="s">
        <v>1242</v>
      </c>
      <c r="AX188" s="227">
        <v>2</v>
      </c>
      <c r="AY188" s="235">
        <v>0</v>
      </c>
      <c r="AZ188" s="228">
        <v>0</v>
      </c>
      <c r="BA188" s="228">
        <v>0</v>
      </c>
      <c r="BB188" s="229">
        <v>0</v>
      </c>
    </row>
    <row r="189" spans="1:54" ht="14.25" customHeight="1" x14ac:dyDescent="0.25">
      <c r="A189" s="223">
        <v>32</v>
      </c>
      <c r="B189" s="224" t="s">
        <v>494</v>
      </c>
      <c r="C189" s="225" t="s">
        <v>1193</v>
      </c>
      <c r="D189" s="225"/>
      <c r="E189" s="225" t="s">
        <v>492</v>
      </c>
      <c r="F189" s="225" t="s">
        <v>1</v>
      </c>
      <c r="G189" s="225" t="s">
        <v>1</v>
      </c>
      <c r="H189" s="224" t="s">
        <v>1</v>
      </c>
      <c r="I189" s="224" t="s">
        <v>492</v>
      </c>
      <c r="J189" s="237" t="s">
        <v>26</v>
      </c>
      <c r="K189" s="225" t="s">
        <v>1</v>
      </c>
      <c r="L189" s="232" t="s">
        <v>23</v>
      </c>
      <c r="M189" s="237" t="s">
        <v>26</v>
      </c>
      <c r="N189" s="225" t="s">
        <v>1</v>
      </c>
      <c r="O189" s="232" t="s">
        <v>23</v>
      </c>
      <c r="P189" s="225" t="s">
        <v>1</v>
      </c>
      <c r="Q189" s="231" t="s">
        <v>20</v>
      </c>
      <c r="R189" s="230" t="s">
        <v>22</v>
      </c>
      <c r="S189" s="225" t="s">
        <v>1</v>
      </c>
      <c r="T189" s="225" t="s">
        <v>1</v>
      </c>
      <c r="U189" s="225" t="s">
        <v>1</v>
      </c>
      <c r="V189" s="230" t="s">
        <v>22</v>
      </c>
      <c r="W189" s="232" t="s">
        <v>23</v>
      </c>
      <c r="X189" s="225" t="s">
        <v>1</v>
      </c>
      <c r="Y189" s="225" t="s">
        <v>1</v>
      </c>
      <c r="Z189" s="225" t="s">
        <v>1</v>
      </c>
      <c r="AA189" s="225" t="s">
        <v>1</v>
      </c>
      <c r="AB189" s="225" t="s">
        <v>1</v>
      </c>
      <c r="AC189" s="225" t="s">
        <v>1</v>
      </c>
      <c r="AD189" s="225" t="s">
        <v>1</v>
      </c>
      <c r="AE189" s="232" t="s">
        <v>23</v>
      </c>
      <c r="AF189" s="225" t="s">
        <v>1</v>
      </c>
      <c r="AG189" s="225" t="s">
        <v>1</v>
      </c>
      <c r="AH189" s="225" t="s">
        <v>1</v>
      </c>
      <c r="AI189" s="225" t="s">
        <v>1</v>
      </c>
      <c r="AJ189" s="225" t="s">
        <v>1</v>
      </c>
      <c r="AK189" s="232" t="s">
        <v>23</v>
      </c>
      <c r="AL189" s="231" t="s">
        <v>20</v>
      </c>
      <c r="AM189" s="225" t="s">
        <v>1</v>
      </c>
      <c r="AN189" s="225" t="s">
        <v>1</v>
      </c>
      <c r="AO189" s="232" t="s">
        <v>23</v>
      </c>
      <c r="AP189" s="225" t="s">
        <v>1</v>
      </c>
      <c r="AQ189" s="225" t="s">
        <v>1</v>
      </c>
      <c r="AR189" s="225" t="s">
        <v>1</v>
      </c>
      <c r="AS189" s="225" t="s">
        <v>1</v>
      </c>
      <c r="AT189" s="225" t="s">
        <v>1</v>
      </c>
      <c r="AU189" s="225" t="s">
        <v>1</v>
      </c>
      <c r="AV189" s="231" t="s">
        <v>20</v>
      </c>
      <c r="AW189" s="231" t="s">
        <v>1240</v>
      </c>
      <c r="AX189" s="227">
        <v>2</v>
      </c>
      <c r="AY189" s="227">
        <v>2</v>
      </c>
      <c r="AZ189" s="228">
        <v>0</v>
      </c>
      <c r="BA189" s="233">
        <v>0</v>
      </c>
      <c r="BB189" s="238">
        <v>0.1</v>
      </c>
    </row>
    <row r="190" spans="1:54" ht="18.75" customHeight="1" x14ac:dyDescent="0.25">
      <c r="A190" s="223">
        <v>33</v>
      </c>
      <c r="B190" s="224" t="s">
        <v>37</v>
      </c>
      <c r="C190" s="225" t="s">
        <v>1193</v>
      </c>
      <c r="D190" s="225"/>
      <c r="E190" s="225" t="s">
        <v>941</v>
      </c>
      <c r="F190" s="225" t="s">
        <v>1</v>
      </c>
      <c r="G190" s="225" t="s">
        <v>447</v>
      </c>
      <c r="H190" s="224" t="s">
        <v>1</v>
      </c>
      <c r="I190" s="224" t="s">
        <v>437</v>
      </c>
      <c r="J190" s="226" t="s">
        <v>33</v>
      </c>
      <c r="K190" s="225" t="s">
        <v>1</v>
      </c>
      <c r="L190" s="225" t="s">
        <v>1</v>
      </c>
      <c r="M190" s="226" t="s">
        <v>33</v>
      </c>
      <c r="N190" s="225" t="s">
        <v>1</v>
      </c>
      <c r="O190" s="230" t="s">
        <v>22</v>
      </c>
      <c r="P190" s="225" t="s">
        <v>1</v>
      </c>
      <c r="Q190" s="225" t="s">
        <v>1</v>
      </c>
      <c r="R190" s="225" t="s">
        <v>1</v>
      </c>
      <c r="S190" s="225" t="s">
        <v>1</v>
      </c>
      <c r="T190" s="225" t="s">
        <v>1</v>
      </c>
      <c r="U190" s="225" t="s">
        <v>1</v>
      </c>
      <c r="V190" s="225" t="s">
        <v>1</v>
      </c>
      <c r="W190" s="225" t="s">
        <v>1</v>
      </c>
      <c r="X190" s="225" t="s">
        <v>1</v>
      </c>
      <c r="Y190" s="225" t="s">
        <v>1</v>
      </c>
      <c r="Z190" s="225" t="s">
        <v>1</v>
      </c>
      <c r="AA190" s="225" t="s">
        <v>1</v>
      </c>
      <c r="AB190" s="225" t="s">
        <v>1</v>
      </c>
      <c r="AC190" s="225" t="s">
        <v>1</v>
      </c>
      <c r="AD190" s="225" t="s">
        <v>1</v>
      </c>
      <c r="AE190" s="225" t="s">
        <v>1</v>
      </c>
      <c r="AF190" s="225" t="s">
        <v>1</v>
      </c>
      <c r="AG190" s="225" t="s">
        <v>1</v>
      </c>
      <c r="AH190" s="225" t="s">
        <v>1</v>
      </c>
      <c r="AI190" s="225" t="s">
        <v>1</v>
      </c>
      <c r="AJ190" s="225" t="s">
        <v>1</v>
      </c>
      <c r="AK190" s="225" t="s">
        <v>1</v>
      </c>
      <c r="AL190" s="225" t="s">
        <v>1</v>
      </c>
      <c r="AM190" s="225" t="s">
        <v>1</v>
      </c>
      <c r="AN190" s="225" t="s">
        <v>1</v>
      </c>
      <c r="AO190" s="225" t="s">
        <v>1</v>
      </c>
      <c r="AP190" s="225" t="s">
        <v>1</v>
      </c>
      <c r="AQ190" s="225" t="s">
        <v>1</v>
      </c>
      <c r="AR190" s="225" t="s">
        <v>1</v>
      </c>
      <c r="AS190" s="225" t="s">
        <v>1</v>
      </c>
      <c r="AT190" s="225" t="s">
        <v>1</v>
      </c>
      <c r="AU190" s="231" t="s">
        <v>20</v>
      </c>
      <c r="AV190" s="225" t="s">
        <v>1</v>
      </c>
      <c r="AW190" s="226" t="s">
        <v>1241</v>
      </c>
      <c r="AX190" s="226">
        <v>1</v>
      </c>
      <c r="AY190" s="226">
        <v>1</v>
      </c>
      <c r="AZ190" s="228">
        <v>0</v>
      </c>
      <c r="BA190" s="233">
        <v>0</v>
      </c>
      <c r="BB190" s="234">
        <v>0</v>
      </c>
    </row>
    <row r="191" spans="1:54" ht="18.75" customHeight="1" x14ac:dyDescent="0.25">
      <c r="A191" s="223">
        <v>1312</v>
      </c>
      <c r="B191" s="224" t="s">
        <v>38</v>
      </c>
      <c r="C191" s="225" t="s">
        <v>1193</v>
      </c>
      <c r="D191" s="225"/>
      <c r="E191" s="225" t="s">
        <v>571</v>
      </c>
      <c r="F191" s="225" t="s">
        <v>1</v>
      </c>
      <c r="G191" s="225" t="s">
        <v>447</v>
      </c>
      <c r="H191" s="224" t="s">
        <v>1</v>
      </c>
      <c r="I191" s="224" t="s">
        <v>437</v>
      </c>
      <c r="J191" s="241" t="s">
        <v>39</v>
      </c>
      <c r="K191" s="225" t="s">
        <v>1</v>
      </c>
      <c r="L191" s="230" t="s">
        <v>22</v>
      </c>
      <c r="M191" s="239" t="s">
        <v>94</v>
      </c>
      <c r="N191" s="225" t="s">
        <v>1</v>
      </c>
      <c r="O191" s="232" t="s">
        <v>23</v>
      </c>
      <c r="P191" s="230" t="s">
        <v>22</v>
      </c>
      <c r="Q191" s="230" t="s">
        <v>22</v>
      </c>
      <c r="R191" s="230" t="s">
        <v>22</v>
      </c>
      <c r="S191" s="225" t="s">
        <v>1</v>
      </c>
      <c r="T191" s="231" t="s">
        <v>20</v>
      </c>
      <c r="U191" s="230" t="s">
        <v>22</v>
      </c>
      <c r="V191" s="230" t="s">
        <v>22</v>
      </c>
      <c r="W191" s="230" t="s">
        <v>22</v>
      </c>
      <c r="X191" s="225" t="s">
        <v>1</v>
      </c>
      <c r="Y191" s="225" t="s">
        <v>1</v>
      </c>
      <c r="Z191" s="225" t="s">
        <v>1</v>
      </c>
      <c r="AA191" s="225" t="s">
        <v>1</v>
      </c>
      <c r="AB191" s="225" t="s">
        <v>1</v>
      </c>
      <c r="AC191" s="225" t="s">
        <v>1</v>
      </c>
      <c r="AD191" s="225" t="s">
        <v>1</v>
      </c>
      <c r="AE191" s="230" t="s">
        <v>22</v>
      </c>
      <c r="AF191" s="225" t="s">
        <v>1</v>
      </c>
      <c r="AG191" s="230" t="s">
        <v>22</v>
      </c>
      <c r="AH191" s="230" t="s">
        <v>22</v>
      </c>
      <c r="AI191" s="225" t="s">
        <v>1</v>
      </c>
      <c r="AJ191" s="225" t="s">
        <v>1</v>
      </c>
      <c r="AK191" s="225" t="s">
        <v>1</v>
      </c>
      <c r="AL191" s="230" t="s">
        <v>22</v>
      </c>
      <c r="AM191" s="225" t="s">
        <v>1</v>
      </c>
      <c r="AN191" s="225" t="s">
        <v>1</v>
      </c>
      <c r="AO191" s="225" t="s">
        <v>1</v>
      </c>
      <c r="AP191" s="230" t="s">
        <v>22</v>
      </c>
      <c r="AQ191" s="225" t="s">
        <v>1</v>
      </c>
      <c r="AR191" s="230" t="s">
        <v>22</v>
      </c>
      <c r="AS191" s="225" t="s">
        <v>1</v>
      </c>
      <c r="AT191" s="225" t="s">
        <v>1</v>
      </c>
      <c r="AU191" s="225" t="s">
        <v>1</v>
      </c>
      <c r="AV191" s="225" t="s">
        <v>1</v>
      </c>
      <c r="AW191" s="235" t="s">
        <v>1</v>
      </c>
      <c r="AX191" s="235">
        <v>0</v>
      </c>
      <c r="AY191" s="235">
        <v>0</v>
      </c>
      <c r="AZ191" s="228">
        <v>0</v>
      </c>
      <c r="BA191" s="228">
        <v>0</v>
      </c>
      <c r="BB191" s="229">
        <v>0</v>
      </c>
    </row>
    <row r="192" spans="1:54" ht="14.25" customHeight="1" x14ac:dyDescent="0.25">
      <c r="A192" s="223">
        <v>1219</v>
      </c>
      <c r="B192" s="224" t="s">
        <v>1278</v>
      </c>
      <c r="C192" s="225" t="s">
        <v>1193</v>
      </c>
      <c r="D192" s="225"/>
      <c r="E192" s="225" t="s">
        <v>438</v>
      </c>
      <c r="F192" s="225" t="s">
        <v>1</v>
      </c>
      <c r="G192" s="225" t="s">
        <v>1</v>
      </c>
      <c r="H192" s="224" t="s">
        <v>1</v>
      </c>
      <c r="I192" s="224" t="s">
        <v>438</v>
      </c>
      <c r="J192" s="226" t="s">
        <v>33</v>
      </c>
      <c r="K192" s="225" t="s">
        <v>1</v>
      </c>
      <c r="L192" s="225" t="s">
        <v>1</v>
      </c>
      <c r="M192" s="226" t="s">
        <v>33</v>
      </c>
      <c r="N192" s="225" t="s">
        <v>1</v>
      </c>
      <c r="O192" s="225" t="s">
        <v>1</v>
      </c>
      <c r="P192" s="225" t="s">
        <v>1</v>
      </c>
      <c r="Q192" s="225" t="s">
        <v>1</v>
      </c>
      <c r="R192" s="225" t="s">
        <v>1</v>
      </c>
      <c r="S192" s="225" t="s">
        <v>1</v>
      </c>
      <c r="T192" s="225" t="s">
        <v>1</v>
      </c>
      <c r="U192" s="225" t="s">
        <v>1</v>
      </c>
      <c r="V192" s="225" t="s">
        <v>1</v>
      </c>
      <c r="W192" s="225" t="s">
        <v>1</v>
      </c>
      <c r="X192" s="225" t="s">
        <v>1</v>
      </c>
      <c r="Y192" s="225" t="s">
        <v>1</v>
      </c>
      <c r="Z192" s="225" t="s">
        <v>1</v>
      </c>
      <c r="AA192" s="225" t="s">
        <v>1</v>
      </c>
      <c r="AB192" s="225" t="s">
        <v>1</v>
      </c>
      <c r="AC192" s="225" t="s">
        <v>1</v>
      </c>
      <c r="AD192" s="225" t="s">
        <v>1</v>
      </c>
      <c r="AE192" s="225" t="s">
        <v>1</v>
      </c>
      <c r="AF192" s="225" t="s">
        <v>1</v>
      </c>
      <c r="AG192" s="225" t="s">
        <v>1</v>
      </c>
      <c r="AH192" s="225" t="s">
        <v>1</v>
      </c>
      <c r="AI192" s="225" t="s">
        <v>1</v>
      </c>
      <c r="AJ192" s="225" t="s">
        <v>1</v>
      </c>
      <c r="AK192" s="225" t="s">
        <v>1</v>
      </c>
      <c r="AL192" s="225" t="s">
        <v>1</v>
      </c>
      <c r="AM192" s="225" t="s">
        <v>1</v>
      </c>
      <c r="AN192" s="225" t="s">
        <v>1</v>
      </c>
      <c r="AO192" s="225" t="s">
        <v>1</v>
      </c>
      <c r="AP192" s="225" t="s">
        <v>1</v>
      </c>
      <c r="AQ192" s="225" t="s">
        <v>1</v>
      </c>
      <c r="AR192" s="225" t="s">
        <v>1</v>
      </c>
      <c r="AS192" s="225" t="s">
        <v>1</v>
      </c>
      <c r="AT192" s="225" t="s">
        <v>1</v>
      </c>
      <c r="AU192" s="225" t="s">
        <v>1</v>
      </c>
      <c r="AV192" s="225" t="s">
        <v>1</v>
      </c>
      <c r="AW192" s="226" t="s">
        <v>1241</v>
      </c>
      <c r="AX192" s="226">
        <v>1</v>
      </c>
      <c r="AY192" s="235">
        <v>0</v>
      </c>
      <c r="AZ192" s="228">
        <v>0</v>
      </c>
      <c r="BA192" s="233">
        <v>0</v>
      </c>
      <c r="BB192" s="229">
        <v>0</v>
      </c>
    </row>
    <row r="193" spans="1:54" ht="18" customHeight="1" x14ac:dyDescent="0.25">
      <c r="A193" s="223">
        <v>1337</v>
      </c>
      <c r="B193" s="224" t="s">
        <v>41</v>
      </c>
      <c r="C193" s="225" t="s">
        <v>1193</v>
      </c>
      <c r="D193" s="225"/>
      <c r="E193" s="225" t="s">
        <v>1086</v>
      </c>
      <c r="F193" s="225" t="s">
        <v>1</v>
      </c>
      <c r="G193" s="225" t="s">
        <v>447</v>
      </c>
      <c r="H193" s="224" t="s">
        <v>1</v>
      </c>
      <c r="I193" s="224" t="s">
        <v>437</v>
      </c>
      <c r="J193" s="227" t="s">
        <v>17</v>
      </c>
      <c r="K193" s="225" t="s">
        <v>1</v>
      </c>
      <c r="L193" s="232" t="s">
        <v>23</v>
      </c>
      <c r="M193" s="227" t="s">
        <v>17</v>
      </c>
      <c r="N193" s="225" t="s">
        <v>1</v>
      </c>
      <c r="O193" s="232" t="s">
        <v>23</v>
      </c>
      <c r="P193" s="225" t="s">
        <v>1</v>
      </c>
      <c r="Q193" s="225" t="s">
        <v>1</v>
      </c>
      <c r="R193" s="225" t="s">
        <v>1</v>
      </c>
      <c r="S193" s="225" t="s">
        <v>1</v>
      </c>
      <c r="T193" s="225" t="s">
        <v>1</v>
      </c>
      <c r="U193" s="225" t="s">
        <v>1</v>
      </c>
      <c r="V193" s="225" t="s">
        <v>1</v>
      </c>
      <c r="W193" s="225" t="s">
        <v>1</v>
      </c>
      <c r="X193" s="225" t="s">
        <v>1</v>
      </c>
      <c r="Y193" s="225" t="s">
        <v>1</v>
      </c>
      <c r="Z193" s="225" t="s">
        <v>1</v>
      </c>
      <c r="AA193" s="225" t="s">
        <v>1</v>
      </c>
      <c r="AB193" s="225" t="s">
        <v>1</v>
      </c>
      <c r="AC193" s="225" t="s">
        <v>1</v>
      </c>
      <c r="AD193" s="225" t="s">
        <v>1</v>
      </c>
      <c r="AE193" s="232" t="s">
        <v>23</v>
      </c>
      <c r="AF193" s="225" t="s">
        <v>1</v>
      </c>
      <c r="AG193" s="225" t="s">
        <v>1</v>
      </c>
      <c r="AH193" s="225" t="s">
        <v>1</v>
      </c>
      <c r="AI193" s="225" t="s">
        <v>1</v>
      </c>
      <c r="AJ193" s="225" t="s">
        <v>1</v>
      </c>
      <c r="AK193" s="225" t="s">
        <v>1</v>
      </c>
      <c r="AL193" s="225" t="s">
        <v>1</v>
      </c>
      <c r="AM193" s="225" t="s">
        <v>1</v>
      </c>
      <c r="AN193" s="225" t="s">
        <v>1</v>
      </c>
      <c r="AO193" s="225" t="s">
        <v>1</v>
      </c>
      <c r="AP193" s="225" t="s">
        <v>1</v>
      </c>
      <c r="AQ193" s="225" t="s">
        <v>1</v>
      </c>
      <c r="AR193" s="225" t="s">
        <v>1</v>
      </c>
      <c r="AS193" s="225" t="s">
        <v>1</v>
      </c>
      <c r="AT193" s="225" t="s">
        <v>1</v>
      </c>
      <c r="AU193" s="225" t="s">
        <v>1</v>
      </c>
      <c r="AV193" s="225" t="s">
        <v>1</v>
      </c>
      <c r="AW193" s="226" t="s">
        <v>1241</v>
      </c>
      <c r="AX193" s="226">
        <v>1</v>
      </c>
      <c r="AY193" s="227">
        <v>2</v>
      </c>
      <c r="AZ193" s="228">
        <v>0</v>
      </c>
      <c r="BA193" s="228">
        <v>0</v>
      </c>
      <c r="BB193" s="234">
        <v>0.15</v>
      </c>
    </row>
    <row r="194" spans="1:54" ht="18.75" customHeight="1" x14ac:dyDescent="0.25">
      <c r="A194" s="223">
        <v>36</v>
      </c>
      <c r="B194" s="224" t="s">
        <v>1279</v>
      </c>
      <c r="C194" s="225" t="s">
        <v>1193</v>
      </c>
      <c r="D194" s="225"/>
      <c r="E194" s="225" t="s">
        <v>941</v>
      </c>
      <c r="F194" s="225" t="s">
        <v>1</v>
      </c>
      <c r="G194" s="225" t="s">
        <v>949</v>
      </c>
      <c r="H194" s="224" t="s">
        <v>1</v>
      </c>
      <c r="I194" s="224" t="s">
        <v>437</v>
      </c>
      <c r="J194" s="226" t="s">
        <v>33</v>
      </c>
      <c r="K194" s="225" t="s">
        <v>1</v>
      </c>
      <c r="L194" s="225" t="s">
        <v>1</v>
      </c>
      <c r="M194" s="226" t="s">
        <v>33</v>
      </c>
      <c r="N194" s="225" t="s">
        <v>1</v>
      </c>
      <c r="O194" s="225" t="s">
        <v>1</v>
      </c>
      <c r="P194" s="225" t="s">
        <v>1</v>
      </c>
      <c r="Q194" s="225" t="s">
        <v>1</v>
      </c>
      <c r="R194" s="225" t="s">
        <v>1</v>
      </c>
      <c r="S194" s="225" t="s">
        <v>1</v>
      </c>
      <c r="T194" s="225" t="s">
        <v>1</v>
      </c>
      <c r="U194" s="225" t="s">
        <v>1</v>
      </c>
      <c r="V194" s="225" t="s">
        <v>1</v>
      </c>
      <c r="W194" s="225" t="s">
        <v>1</v>
      </c>
      <c r="X194" s="225" t="s">
        <v>1</v>
      </c>
      <c r="Y194" s="225" t="s">
        <v>1</v>
      </c>
      <c r="Z194" s="225" t="s">
        <v>1</v>
      </c>
      <c r="AA194" s="225" t="s">
        <v>1</v>
      </c>
      <c r="AB194" s="225" t="s">
        <v>1</v>
      </c>
      <c r="AC194" s="225" t="s">
        <v>1</v>
      </c>
      <c r="AD194" s="225" t="s">
        <v>1</v>
      </c>
      <c r="AE194" s="225" t="s">
        <v>1</v>
      </c>
      <c r="AF194" s="225" t="s">
        <v>1</v>
      </c>
      <c r="AG194" s="225" t="s">
        <v>1</v>
      </c>
      <c r="AH194" s="225" t="s">
        <v>1</v>
      </c>
      <c r="AI194" s="225" t="s">
        <v>1</v>
      </c>
      <c r="AJ194" s="225" t="s">
        <v>1</v>
      </c>
      <c r="AK194" s="225" t="s">
        <v>1</v>
      </c>
      <c r="AL194" s="225" t="s">
        <v>1</v>
      </c>
      <c r="AM194" s="225" t="s">
        <v>1</v>
      </c>
      <c r="AN194" s="225" t="s">
        <v>1</v>
      </c>
      <c r="AO194" s="225" t="s">
        <v>1</v>
      </c>
      <c r="AP194" s="225" t="s">
        <v>1</v>
      </c>
      <c r="AQ194" s="225" t="s">
        <v>1</v>
      </c>
      <c r="AR194" s="225" t="s">
        <v>1</v>
      </c>
      <c r="AS194" s="225" t="s">
        <v>1</v>
      </c>
      <c r="AT194" s="225" t="s">
        <v>1</v>
      </c>
      <c r="AU194" s="230" t="s">
        <v>22</v>
      </c>
      <c r="AV194" s="225" t="s">
        <v>1</v>
      </c>
      <c r="AW194" s="226" t="s">
        <v>1241</v>
      </c>
      <c r="AX194" s="226">
        <v>1</v>
      </c>
      <c r="AY194" s="226">
        <v>1</v>
      </c>
      <c r="AZ194" s="228">
        <v>0</v>
      </c>
      <c r="BA194" s="233">
        <v>5.0000000000000001E-3</v>
      </c>
      <c r="BB194" s="238">
        <v>0.22</v>
      </c>
    </row>
    <row r="195" spans="1:54" ht="18.75" customHeight="1" x14ac:dyDescent="0.25">
      <c r="A195" s="223">
        <v>1532</v>
      </c>
      <c r="B195" s="224" t="s">
        <v>950</v>
      </c>
      <c r="C195" s="225" t="s">
        <v>1193</v>
      </c>
      <c r="D195" s="225"/>
      <c r="E195" s="225" t="s">
        <v>941</v>
      </c>
      <c r="F195" s="225" t="s">
        <v>1</v>
      </c>
      <c r="G195" s="225" t="s">
        <v>1518</v>
      </c>
      <c r="H195" s="224" t="s">
        <v>1</v>
      </c>
      <c r="I195" s="224" t="s">
        <v>437</v>
      </c>
      <c r="J195" s="226" t="s">
        <v>33</v>
      </c>
      <c r="K195" s="225" t="s">
        <v>1</v>
      </c>
      <c r="L195" s="225" t="s">
        <v>1</v>
      </c>
      <c r="M195" s="226" t="s">
        <v>33</v>
      </c>
      <c r="N195" s="225" t="s">
        <v>1</v>
      </c>
      <c r="O195" s="225" t="s">
        <v>1</v>
      </c>
      <c r="P195" s="225" t="s">
        <v>1</v>
      </c>
      <c r="Q195" s="225" t="s">
        <v>1</v>
      </c>
      <c r="R195" s="225" t="s">
        <v>1</v>
      </c>
      <c r="S195" s="225" t="s">
        <v>1</v>
      </c>
      <c r="T195" s="225" t="s">
        <v>1</v>
      </c>
      <c r="U195" s="225" t="s">
        <v>1</v>
      </c>
      <c r="V195" s="225" t="s">
        <v>1</v>
      </c>
      <c r="W195" s="225" t="s">
        <v>1</v>
      </c>
      <c r="X195" s="225" t="s">
        <v>1</v>
      </c>
      <c r="Y195" s="225" t="s">
        <v>1</v>
      </c>
      <c r="Z195" s="225" t="s">
        <v>1</v>
      </c>
      <c r="AA195" s="225" t="s">
        <v>1</v>
      </c>
      <c r="AB195" s="225" t="s">
        <v>1</v>
      </c>
      <c r="AC195" s="225" t="s">
        <v>1</v>
      </c>
      <c r="AD195" s="225" t="s">
        <v>1</v>
      </c>
      <c r="AE195" s="225" t="s">
        <v>1</v>
      </c>
      <c r="AF195" s="225" t="s">
        <v>1</v>
      </c>
      <c r="AG195" s="225" t="s">
        <v>1</v>
      </c>
      <c r="AH195" s="225" t="s">
        <v>1</v>
      </c>
      <c r="AI195" s="225" t="s">
        <v>1</v>
      </c>
      <c r="AJ195" s="225" t="s">
        <v>1</v>
      </c>
      <c r="AK195" s="225" t="s">
        <v>1</v>
      </c>
      <c r="AL195" s="225" t="s">
        <v>1</v>
      </c>
      <c r="AM195" s="225" t="s">
        <v>1</v>
      </c>
      <c r="AN195" s="225" t="s">
        <v>1</v>
      </c>
      <c r="AO195" s="225" t="s">
        <v>1</v>
      </c>
      <c r="AP195" s="225" t="s">
        <v>1</v>
      </c>
      <c r="AQ195" s="225" t="s">
        <v>1</v>
      </c>
      <c r="AR195" s="225" t="s">
        <v>1</v>
      </c>
      <c r="AS195" s="225" t="s">
        <v>1</v>
      </c>
      <c r="AT195" s="225" t="s">
        <v>1</v>
      </c>
      <c r="AU195" s="225" t="s">
        <v>1</v>
      </c>
      <c r="AV195" s="225" t="s">
        <v>1</v>
      </c>
      <c r="AW195" s="226" t="s">
        <v>1241</v>
      </c>
      <c r="AX195" s="226">
        <v>1</v>
      </c>
      <c r="AY195" s="235">
        <v>0</v>
      </c>
      <c r="AZ195" s="228">
        <v>0</v>
      </c>
      <c r="BA195" s="228">
        <v>0</v>
      </c>
      <c r="BB195" s="229">
        <v>0</v>
      </c>
    </row>
    <row r="196" spans="1:54" ht="18.75" customHeight="1" x14ac:dyDescent="0.25">
      <c r="A196" s="223">
        <v>1405</v>
      </c>
      <c r="B196" s="224" t="s">
        <v>688</v>
      </c>
      <c r="C196" s="225" t="s">
        <v>1193</v>
      </c>
      <c r="D196" s="225"/>
      <c r="E196" s="225" t="s">
        <v>683</v>
      </c>
      <c r="F196" s="225" t="s">
        <v>1</v>
      </c>
      <c r="G196" s="225" t="s">
        <v>156</v>
      </c>
      <c r="H196" s="224" t="s">
        <v>1</v>
      </c>
      <c r="I196" s="224" t="s">
        <v>437</v>
      </c>
      <c r="J196" s="237" t="s">
        <v>26</v>
      </c>
      <c r="K196" s="225" t="s">
        <v>1</v>
      </c>
      <c r="L196" s="232" t="s">
        <v>23</v>
      </c>
      <c r="M196" s="227" t="s">
        <v>17</v>
      </c>
      <c r="N196" s="225" t="s">
        <v>1</v>
      </c>
      <c r="O196" s="232" t="s">
        <v>23</v>
      </c>
      <c r="P196" s="225" t="s">
        <v>1</v>
      </c>
      <c r="Q196" s="231" t="s">
        <v>20</v>
      </c>
      <c r="R196" s="231" t="s">
        <v>20</v>
      </c>
      <c r="S196" s="225" t="s">
        <v>1</v>
      </c>
      <c r="T196" s="225" t="s">
        <v>1</v>
      </c>
      <c r="U196" s="225" t="s">
        <v>1</v>
      </c>
      <c r="V196" s="231" t="s">
        <v>20</v>
      </c>
      <c r="W196" s="225" t="s">
        <v>1</v>
      </c>
      <c r="X196" s="225" t="s">
        <v>1</v>
      </c>
      <c r="Y196" s="225" t="s">
        <v>1</v>
      </c>
      <c r="Z196" s="225" t="s">
        <v>1</v>
      </c>
      <c r="AA196" s="225" t="s">
        <v>1</v>
      </c>
      <c r="AB196" s="225" t="s">
        <v>1</v>
      </c>
      <c r="AC196" s="225" t="s">
        <v>1</v>
      </c>
      <c r="AD196" s="225" t="s">
        <v>1</v>
      </c>
      <c r="AE196" s="232" t="s">
        <v>23</v>
      </c>
      <c r="AF196" s="232" t="s">
        <v>23</v>
      </c>
      <c r="AG196" s="225" t="s">
        <v>1</v>
      </c>
      <c r="AH196" s="225" t="s">
        <v>1</v>
      </c>
      <c r="AI196" s="225" t="s">
        <v>1</v>
      </c>
      <c r="AJ196" s="225" t="s">
        <v>1</v>
      </c>
      <c r="AK196" s="225" t="s">
        <v>1</v>
      </c>
      <c r="AL196" s="231" t="s">
        <v>20</v>
      </c>
      <c r="AM196" s="225" t="s">
        <v>1</v>
      </c>
      <c r="AN196" s="225" t="s">
        <v>1</v>
      </c>
      <c r="AO196" s="232" t="s">
        <v>23</v>
      </c>
      <c r="AP196" s="225" t="s">
        <v>1</v>
      </c>
      <c r="AQ196" s="225" t="s">
        <v>1</v>
      </c>
      <c r="AR196" s="232" t="s">
        <v>23</v>
      </c>
      <c r="AS196" s="225" t="s">
        <v>1</v>
      </c>
      <c r="AT196" s="225" t="s">
        <v>1</v>
      </c>
      <c r="AU196" s="230" t="s">
        <v>22</v>
      </c>
      <c r="AV196" s="232" t="s">
        <v>23</v>
      </c>
      <c r="AW196" s="231" t="s">
        <v>1240</v>
      </c>
      <c r="AX196" s="227">
        <v>2</v>
      </c>
      <c r="AY196" s="235">
        <v>0</v>
      </c>
      <c r="AZ196" s="228">
        <v>0</v>
      </c>
      <c r="BA196" s="233">
        <v>24.1</v>
      </c>
      <c r="BB196" s="238">
        <v>2.9</v>
      </c>
    </row>
    <row r="197" spans="1:54" ht="18.75" customHeight="1" x14ac:dyDescent="0.25">
      <c r="A197" s="223">
        <v>34</v>
      </c>
      <c r="B197" s="224" t="s">
        <v>1280</v>
      </c>
      <c r="C197" s="225" t="s">
        <v>1193</v>
      </c>
      <c r="D197" s="225"/>
      <c r="E197" s="225" t="s">
        <v>683</v>
      </c>
      <c r="F197" s="225" t="s">
        <v>1</v>
      </c>
      <c r="G197" s="225" t="s">
        <v>687</v>
      </c>
      <c r="H197" s="224" t="s">
        <v>1</v>
      </c>
      <c r="I197" s="224" t="s">
        <v>437</v>
      </c>
      <c r="J197" s="226" t="s">
        <v>33</v>
      </c>
      <c r="K197" s="225" t="s">
        <v>1</v>
      </c>
      <c r="L197" s="225" t="s">
        <v>1</v>
      </c>
      <c r="M197" s="226" t="s">
        <v>33</v>
      </c>
      <c r="N197" s="225" t="s">
        <v>1</v>
      </c>
      <c r="O197" s="225" t="s">
        <v>1</v>
      </c>
      <c r="P197" s="225" t="s">
        <v>1</v>
      </c>
      <c r="Q197" s="225" t="s">
        <v>1</v>
      </c>
      <c r="R197" s="225" t="s">
        <v>1</v>
      </c>
      <c r="S197" s="225" t="s">
        <v>1</v>
      </c>
      <c r="T197" s="225" t="s">
        <v>1</v>
      </c>
      <c r="U197" s="225" t="s">
        <v>1</v>
      </c>
      <c r="V197" s="225" t="s">
        <v>1</v>
      </c>
      <c r="W197" s="225" t="s">
        <v>1</v>
      </c>
      <c r="X197" s="225" t="s">
        <v>1</v>
      </c>
      <c r="Y197" s="225" t="s">
        <v>1</v>
      </c>
      <c r="Z197" s="225" t="s">
        <v>1</v>
      </c>
      <c r="AA197" s="225" t="s">
        <v>1</v>
      </c>
      <c r="AB197" s="225" t="s">
        <v>1</v>
      </c>
      <c r="AC197" s="225" t="s">
        <v>1</v>
      </c>
      <c r="AD197" s="225" t="s">
        <v>1</v>
      </c>
      <c r="AE197" s="225" t="s">
        <v>1</v>
      </c>
      <c r="AF197" s="225" t="s">
        <v>1</v>
      </c>
      <c r="AG197" s="225" t="s">
        <v>1</v>
      </c>
      <c r="AH197" s="225" t="s">
        <v>1</v>
      </c>
      <c r="AI197" s="225" t="s">
        <v>1</v>
      </c>
      <c r="AJ197" s="225" t="s">
        <v>1</v>
      </c>
      <c r="AK197" s="225" t="s">
        <v>1</v>
      </c>
      <c r="AL197" s="225" t="s">
        <v>1</v>
      </c>
      <c r="AM197" s="225" t="s">
        <v>1</v>
      </c>
      <c r="AN197" s="225" t="s">
        <v>1</v>
      </c>
      <c r="AO197" s="225" t="s">
        <v>1</v>
      </c>
      <c r="AP197" s="225" t="s">
        <v>1</v>
      </c>
      <c r="AQ197" s="225" t="s">
        <v>1</v>
      </c>
      <c r="AR197" s="225" t="s">
        <v>1</v>
      </c>
      <c r="AS197" s="225" t="s">
        <v>1</v>
      </c>
      <c r="AT197" s="225" t="s">
        <v>1</v>
      </c>
      <c r="AU197" s="232" t="s">
        <v>23</v>
      </c>
      <c r="AV197" s="232" t="s">
        <v>23</v>
      </c>
      <c r="AW197" s="226" t="s">
        <v>1241</v>
      </c>
      <c r="AX197" s="226">
        <v>1</v>
      </c>
      <c r="AY197" s="227">
        <v>2</v>
      </c>
      <c r="AZ197" s="228">
        <v>0</v>
      </c>
      <c r="BA197" s="228">
        <v>0</v>
      </c>
      <c r="BB197" s="229">
        <v>0</v>
      </c>
    </row>
    <row r="198" spans="1:54" ht="14.25" customHeight="1" x14ac:dyDescent="0.25">
      <c r="A198" s="223">
        <v>40</v>
      </c>
      <c r="B198" s="224" t="s">
        <v>182</v>
      </c>
      <c r="C198" s="225" t="s">
        <v>1193</v>
      </c>
      <c r="D198" s="225"/>
      <c r="E198" s="225" t="s">
        <v>941</v>
      </c>
      <c r="F198" s="225" t="s">
        <v>1</v>
      </c>
      <c r="G198" s="225" t="s">
        <v>949</v>
      </c>
      <c r="H198" s="224" t="s">
        <v>1</v>
      </c>
      <c r="I198" s="224" t="s">
        <v>437</v>
      </c>
      <c r="J198" s="239" t="s">
        <v>94</v>
      </c>
      <c r="K198" s="232" t="s">
        <v>23</v>
      </c>
      <c r="L198" s="232" t="s">
        <v>23</v>
      </c>
      <c r="M198" s="239" t="s">
        <v>94</v>
      </c>
      <c r="N198" s="232" t="s">
        <v>23</v>
      </c>
      <c r="O198" s="232" t="s">
        <v>23</v>
      </c>
      <c r="P198" s="232" t="s">
        <v>23</v>
      </c>
      <c r="Q198" s="232" t="s">
        <v>23</v>
      </c>
      <c r="R198" s="232" t="s">
        <v>23</v>
      </c>
      <c r="S198" s="232" t="s">
        <v>23</v>
      </c>
      <c r="T198" s="231" t="s">
        <v>20</v>
      </c>
      <c r="U198" s="232" t="s">
        <v>23</v>
      </c>
      <c r="V198" s="232" t="s">
        <v>23</v>
      </c>
      <c r="W198" s="232" t="s">
        <v>23</v>
      </c>
      <c r="X198" s="232" t="s">
        <v>23</v>
      </c>
      <c r="Y198" s="225" t="s">
        <v>1</v>
      </c>
      <c r="Z198" s="232" t="s">
        <v>23</v>
      </c>
      <c r="AA198" s="230" t="s">
        <v>22</v>
      </c>
      <c r="AB198" s="225" t="s">
        <v>1</v>
      </c>
      <c r="AC198" s="225" t="s">
        <v>1</v>
      </c>
      <c r="AD198" s="232" t="s">
        <v>23</v>
      </c>
      <c r="AE198" s="231" t="s">
        <v>20</v>
      </c>
      <c r="AF198" s="225" t="s">
        <v>1</v>
      </c>
      <c r="AG198" s="230" t="s">
        <v>22</v>
      </c>
      <c r="AH198" s="225" t="s">
        <v>1</v>
      </c>
      <c r="AI198" s="225" t="s">
        <v>1</v>
      </c>
      <c r="AJ198" s="225" t="s">
        <v>1</v>
      </c>
      <c r="AK198" s="232" t="s">
        <v>23</v>
      </c>
      <c r="AL198" s="231" t="s">
        <v>20</v>
      </c>
      <c r="AM198" s="225" t="s">
        <v>1</v>
      </c>
      <c r="AN198" s="225" t="s">
        <v>1</v>
      </c>
      <c r="AO198" s="231" t="s">
        <v>20</v>
      </c>
      <c r="AP198" s="225" t="s">
        <v>1</v>
      </c>
      <c r="AQ198" s="225" t="s">
        <v>1</v>
      </c>
      <c r="AR198" s="231" t="s">
        <v>20</v>
      </c>
      <c r="AS198" s="225" t="s">
        <v>1</v>
      </c>
      <c r="AT198" s="225" t="s">
        <v>1</v>
      </c>
      <c r="AU198" s="232" t="s">
        <v>23</v>
      </c>
      <c r="AV198" s="231" t="s">
        <v>20</v>
      </c>
      <c r="AW198" s="232" t="s">
        <v>1242</v>
      </c>
      <c r="AX198" s="239">
        <v>3</v>
      </c>
      <c r="AY198" s="239">
        <v>3</v>
      </c>
      <c r="AZ198" s="228">
        <v>0</v>
      </c>
      <c r="BA198" s="233">
        <v>16.899999999999999</v>
      </c>
      <c r="BB198" s="238">
        <v>84.3</v>
      </c>
    </row>
    <row r="199" spans="1:54" ht="18" customHeight="1" x14ac:dyDescent="0.25">
      <c r="A199" s="223">
        <v>41</v>
      </c>
      <c r="B199" s="224" t="s">
        <v>691</v>
      </c>
      <c r="C199" s="225" t="s">
        <v>1193</v>
      </c>
      <c r="D199" s="225"/>
      <c r="E199" s="225" t="s">
        <v>683</v>
      </c>
      <c r="F199" s="225" t="s">
        <v>1</v>
      </c>
      <c r="G199" s="225" t="s">
        <v>687</v>
      </c>
      <c r="H199" s="224" t="s">
        <v>1</v>
      </c>
      <c r="I199" s="224" t="s">
        <v>437</v>
      </c>
      <c r="J199" s="241" t="s">
        <v>39</v>
      </c>
      <c r="K199" s="225" t="s">
        <v>1</v>
      </c>
      <c r="L199" s="225" t="s">
        <v>1</v>
      </c>
      <c r="M199" s="226" t="s">
        <v>33</v>
      </c>
      <c r="N199" s="225" t="s">
        <v>1</v>
      </c>
      <c r="O199" s="225" t="s">
        <v>1</v>
      </c>
      <c r="P199" s="225" t="s">
        <v>1</v>
      </c>
      <c r="Q199" s="225" t="s">
        <v>1</v>
      </c>
      <c r="R199" s="225" t="s">
        <v>1</v>
      </c>
      <c r="S199" s="225" t="s">
        <v>1</v>
      </c>
      <c r="T199" s="225" t="s">
        <v>1</v>
      </c>
      <c r="U199" s="225" t="s">
        <v>1</v>
      </c>
      <c r="V199" s="225" t="s">
        <v>1</v>
      </c>
      <c r="W199" s="225" t="s">
        <v>1</v>
      </c>
      <c r="X199" s="225" t="s">
        <v>1</v>
      </c>
      <c r="Y199" s="225" t="s">
        <v>1</v>
      </c>
      <c r="Z199" s="225" t="s">
        <v>1</v>
      </c>
      <c r="AA199" s="225" t="s">
        <v>1</v>
      </c>
      <c r="AB199" s="225" t="s">
        <v>1</v>
      </c>
      <c r="AC199" s="225" t="s">
        <v>1</v>
      </c>
      <c r="AD199" s="225" t="s">
        <v>1</v>
      </c>
      <c r="AE199" s="225" t="s">
        <v>1</v>
      </c>
      <c r="AF199" s="225" t="s">
        <v>1</v>
      </c>
      <c r="AG199" s="225" t="s">
        <v>1</v>
      </c>
      <c r="AH199" s="225" t="s">
        <v>1</v>
      </c>
      <c r="AI199" s="225" t="s">
        <v>1</v>
      </c>
      <c r="AJ199" s="225" t="s">
        <v>1</v>
      </c>
      <c r="AK199" s="225" t="s">
        <v>1</v>
      </c>
      <c r="AL199" s="225" t="s">
        <v>1</v>
      </c>
      <c r="AM199" s="225" t="s">
        <v>1</v>
      </c>
      <c r="AN199" s="225" t="s">
        <v>1</v>
      </c>
      <c r="AO199" s="225" t="s">
        <v>1</v>
      </c>
      <c r="AP199" s="225" t="s">
        <v>1</v>
      </c>
      <c r="AQ199" s="225" t="s">
        <v>1</v>
      </c>
      <c r="AR199" s="225" t="s">
        <v>1</v>
      </c>
      <c r="AS199" s="225" t="s">
        <v>1</v>
      </c>
      <c r="AT199" s="225" t="s">
        <v>1</v>
      </c>
      <c r="AU199" s="230" t="s">
        <v>22</v>
      </c>
      <c r="AV199" s="232" t="s">
        <v>23</v>
      </c>
      <c r="AW199" s="226" t="s">
        <v>1241</v>
      </c>
      <c r="AX199" s="226">
        <v>1</v>
      </c>
      <c r="AY199" s="226">
        <v>1</v>
      </c>
      <c r="AZ199" s="228">
        <v>0</v>
      </c>
      <c r="BA199" s="236">
        <v>0.77</v>
      </c>
      <c r="BB199" s="229">
        <v>0</v>
      </c>
    </row>
    <row r="200" spans="1:54" ht="18.75" customHeight="1" x14ac:dyDescent="0.25">
      <c r="A200" s="223">
        <v>44</v>
      </c>
      <c r="B200" s="224" t="s">
        <v>173</v>
      </c>
      <c r="C200" s="225" t="s">
        <v>1193</v>
      </c>
      <c r="D200" s="225"/>
      <c r="E200" s="225" t="s">
        <v>683</v>
      </c>
      <c r="F200" s="225" t="s">
        <v>1</v>
      </c>
      <c r="G200" s="225" t="s">
        <v>169</v>
      </c>
      <c r="H200" s="224" t="s">
        <v>1</v>
      </c>
      <c r="I200" s="224" t="s">
        <v>437</v>
      </c>
      <c r="J200" s="241" t="s">
        <v>39</v>
      </c>
      <c r="K200" s="225" t="s">
        <v>1</v>
      </c>
      <c r="L200" s="230" t="s">
        <v>22</v>
      </c>
      <c r="M200" s="227" t="s">
        <v>17</v>
      </c>
      <c r="N200" s="225" t="s">
        <v>1</v>
      </c>
      <c r="O200" s="232" t="s">
        <v>23</v>
      </c>
      <c r="P200" s="225" t="s">
        <v>1</v>
      </c>
      <c r="Q200" s="225" t="s">
        <v>1</v>
      </c>
      <c r="R200" s="225" t="s">
        <v>1</v>
      </c>
      <c r="S200" s="225" t="s">
        <v>1</v>
      </c>
      <c r="T200" s="225" t="s">
        <v>1</v>
      </c>
      <c r="U200" s="225" t="s">
        <v>1</v>
      </c>
      <c r="V200" s="225" t="s">
        <v>1</v>
      </c>
      <c r="W200" s="225" t="s">
        <v>1</v>
      </c>
      <c r="X200" s="225" t="s">
        <v>1</v>
      </c>
      <c r="Y200" s="225" t="s">
        <v>1</v>
      </c>
      <c r="Z200" s="225" t="s">
        <v>1</v>
      </c>
      <c r="AA200" s="225" t="s">
        <v>1</v>
      </c>
      <c r="AB200" s="225" t="s">
        <v>1</v>
      </c>
      <c r="AC200" s="225" t="s">
        <v>1</v>
      </c>
      <c r="AD200" s="225" t="s">
        <v>1</v>
      </c>
      <c r="AE200" s="230" t="s">
        <v>22</v>
      </c>
      <c r="AF200" s="225" t="s">
        <v>1</v>
      </c>
      <c r="AG200" s="225" t="s">
        <v>1</v>
      </c>
      <c r="AH200" s="225" t="s">
        <v>1</v>
      </c>
      <c r="AI200" s="225" t="s">
        <v>1</v>
      </c>
      <c r="AJ200" s="225" t="s">
        <v>1</v>
      </c>
      <c r="AK200" s="225" t="s">
        <v>1</v>
      </c>
      <c r="AL200" s="225" t="s">
        <v>1</v>
      </c>
      <c r="AM200" s="225" t="s">
        <v>1</v>
      </c>
      <c r="AN200" s="225" t="s">
        <v>1</v>
      </c>
      <c r="AO200" s="225" t="s">
        <v>1</v>
      </c>
      <c r="AP200" s="225" t="s">
        <v>1</v>
      </c>
      <c r="AQ200" s="225" t="s">
        <v>1</v>
      </c>
      <c r="AR200" s="225" t="s">
        <v>1</v>
      </c>
      <c r="AS200" s="225" t="s">
        <v>1</v>
      </c>
      <c r="AT200" s="225" t="s">
        <v>1</v>
      </c>
      <c r="AU200" s="225" t="s">
        <v>1</v>
      </c>
      <c r="AV200" s="225" t="s">
        <v>1</v>
      </c>
      <c r="AW200" s="226" t="s">
        <v>1241</v>
      </c>
      <c r="AX200" s="226">
        <v>1</v>
      </c>
      <c r="AY200" s="227">
        <v>2</v>
      </c>
      <c r="AZ200" s="228">
        <v>0</v>
      </c>
      <c r="BA200" s="228">
        <v>0</v>
      </c>
      <c r="BB200" s="229">
        <v>0</v>
      </c>
    </row>
    <row r="201" spans="1:54" ht="18.75" customHeight="1" x14ac:dyDescent="0.25">
      <c r="A201" s="223">
        <v>45</v>
      </c>
      <c r="B201" s="224" t="s">
        <v>42</v>
      </c>
      <c r="C201" s="225" t="s">
        <v>1193</v>
      </c>
      <c r="D201" s="225"/>
      <c r="E201" s="225" t="s">
        <v>941</v>
      </c>
      <c r="F201" s="225" t="s">
        <v>28</v>
      </c>
      <c r="G201" s="225" t="s">
        <v>447</v>
      </c>
      <c r="H201" s="224" t="s">
        <v>1</v>
      </c>
      <c r="I201" s="224" t="s">
        <v>437</v>
      </c>
      <c r="J201" s="241" t="s">
        <v>39</v>
      </c>
      <c r="K201" s="230" t="s">
        <v>22</v>
      </c>
      <c r="L201" s="232" t="s">
        <v>23</v>
      </c>
      <c r="M201" s="237" t="s">
        <v>26</v>
      </c>
      <c r="N201" s="232" t="s">
        <v>23</v>
      </c>
      <c r="O201" s="232" t="s">
        <v>23</v>
      </c>
      <c r="P201" s="225" t="s">
        <v>1</v>
      </c>
      <c r="Q201" s="225" t="s">
        <v>1</v>
      </c>
      <c r="R201" s="225" t="s">
        <v>1</v>
      </c>
      <c r="S201" s="225" t="s">
        <v>1</v>
      </c>
      <c r="T201" s="225" t="s">
        <v>1</v>
      </c>
      <c r="U201" s="230" t="s">
        <v>22</v>
      </c>
      <c r="V201" s="225" t="s">
        <v>1</v>
      </c>
      <c r="W201" s="225" t="s">
        <v>1</v>
      </c>
      <c r="X201" s="225" t="s">
        <v>1</v>
      </c>
      <c r="Y201" s="225" t="s">
        <v>1</v>
      </c>
      <c r="Z201" s="230" t="s">
        <v>22</v>
      </c>
      <c r="AA201" s="230" t="s">
        <v>22</v>
      </c>
      <c r="AB201" s="225" t="s">
        <v>1</v>
      </c>
      <c r="AC201" s="225" t="s">
        <v>1</v>
      </c>
      <c r="AD201" s="225" t="s">
        <v>1</v>
      </c>
      <c r="AE201" s="232" t="s">
        <v>23</v>
      </c>
      <c r="AF201" s="230" t="s">
        <v>22</v>
      </c>
      <c r="AG201" s="225" t="s">
        <v>1</v>
      </c>
      <c r="AH201" s="225" t="s">
        <v>1</v>
      </c>
      <c r="AI201" s="225" t="s">
        <v>1</v>
      </c>
      <c r="AJ201" s="225" t="s">
        <v>1</v>
      </c>
      <c r="AK201" s="225" t="s">
        <v>1</v>
      </c>
      <c r="AL201" s="230" t="s">
        <v>22</v>
      </c>
      <c r="AM201" s="225" t="s">
        <v>1</v>
      </c>
      <c r="AN201" s="225" t="s">
        <v>1</v>
      </c>
      <c r="AO201" s="225" t="s">
        <v>1</v>
      </c>
      <c r="AP201" s="225" t="s">
        <v>1</v>
      </c>
      <c r="AQ201" s="225" t="s">
        <v>1</v>
      </c>
      <c r="AR201" s="225" t="s">
        <v>1</v>
      </c>
      <c r="AS201" s="225" t="s">
        <v>1</v>
      </c>
      <c r="AT201" s="225" t="s">
        <v>1</v>
      </c>
      <c r="AU201" s="232" t="s">
        <v>23</v>
      </c>
      <c r="AV201" s="230" t="s">
        <v>22</v>
      </c>
      <c r="AW201" s="226" t="s">
        <v>1241</v>
      </c>
      <c r="AX201" s="226">
        <v>1</v>
      </c>
      <c r="AY201" s="227">
        <v>2</v>
      </c>
      <c r="AZ201" s="228">
        <v>0</v>
      </c>
      <c r="BA201" s="233">
        <v>7.1</v>
      </c>
      <c r="BB201" s="234">
        <v>0</v>
      </c>
    </row>
    <row r="202" spans="1:54" ht="14.25" customHeight="1" x14ac:dyDescent="0.25">
      <c r="A202" s="223">
        <v>1359</v>
      </c>
      <c r="B202" s="224" t="s">
        <v>1281</v>
      </c>
      <c r="C202" s="225" t="s">
        <v>1193</v>
      </c>
      <c r="D202" s="225"/>
      <c r="E202" s="225" t="s">
        <v>625</v>
      </c>
      <c r="F202" s="225" t="s">
        <v>1</v>
      </c>
      <c r="G202" s="225" t="s">
        <v>1</v>
      </c>
      <c r="H202" s="224" t="s">
        <v>1</v>
      </c>
      <c r="I202" s="224" t="s">
        <v>625</v>
      </c>
      <c r="J202" s="237" t="s">
        <v>26</v>
      </c>
      <c r="K202" s="232" t="s">
        <v>23</v>
      </c>
      <c r="L202" s="232" t="s">
        <v>23</v>
      </c>
      <c r="M202" s="227" t="s">
        <v>17</v>
      </c>
      <c r="N202" s="231" t="s">
        <v>20</v>
      </c>
      <c r="O202" s="232" t="s">
        <v>23</v>
      </c>
      <c r="P202" s="225" t="s">
        <v>1</v>
      </c>
      <c r="Q202" s="225" t="s">
        <v>1</v>
      </c>
      <c r="R202" s="231" t="s">
        <v>20</v>
      </c>
      <c r="S202" s="225" t="s">
        <v>1</v>
      </c>
      <c r="T202" s="225" t="s">
        <v>1</v>
      </c>
      <c r="U202" s="225" t="s">
        <v>1</v>
      </c>
      <c r="V202" s="225" t="s">
        <v>1</v>
      </c>
      <c r="W202" s="225" t="s">
        <v>1</v>
      </c>
      <c r="X202" s="225" t="s">
        <v>1</v>
      </c>
      <c r="Y202" s="225" t="s">
        <v>1</v>
      </c>
      <c r="Z202" s="232" t="s">
        <v>23</v>
      </c>
      <c r="AA202" s="225" t="s">
        <v>1</v>
      </c>
      <c r="AB202" s="225" t="s">
        <v>1</v>
      </c>
      <c r="AC202" s="225" t="s">
        <v>1</v>
      </c>
      <c r="AD202" s="225" t="s">
        <v>1</v>
      </c>
      <c r="AE202" s="232" t="s">
        <v>23</v>
      </c>
      <c r="AF202" s="230" t="s">
        <v>22</v>
      </c>
      <c r="AG202" s="225" t="s">
        <v>1</v>
      </c>
      <c r="AH202" s="225" t="s">
        <v>1</v>
      </c>
      <c r="AI202" s="225" t="s">
        <v>1</v>
      </c>
      <c r="AJ202" s="225" t="s">
        <v>1</v>
      </c>
      <c r="AK202" s="225" t="s">
        <v>1</v>
      </c>
      <c r="AL202" s="232" t="s">
        <v>23</v>
      </c>
      <c r="AM202" s="225" t="s">
        <v>1</v>
      </c>
      <c r="AN202" s="225" t="s">
        <v>1</v>
      </c>
      <c r="AO202" s="225" t="s">
        <v>1</v>
      </c>
      <c r="AP202" s="225" t="s">
        <v>1</v>
      </c>
      <c r="AQ202" s="225" t="s">
        <v>1</v>
      </c>
      <c r="AR202" s="231" t="s">
        <v>20</v>
      </c>
      <c r="AS202" s="225" t="s">
        <v>1</v>
      </c>
      <c r="AT202" s="225" t="s">
        <v>1</v>
      </c>
      <c r="AU202" s="232" t="s">
        <v>23</v>
      </c>
      <c r="AV202" s="231" t="s">
        <v>20</v>
      </c>
      <c r="AW202" s="232" t="s">
        <v>1242</v>
      </c>
      <c r="AX202" s="227">
        <v>2</v>
      </c>
      <c r="AY202" s="235">
        <v>0</v>
      </c>
      <c r="AZ202" s="228">
        <v>0</v>
      </c>
      <c r="BA202" s="233">
        <v>0.33</v>
      </c>
      <c r="BB202" s="238">
        <v>2.6</v>
      </c>
    </row>
    <row r="203" spans="1:54" ht="18.75" customHeight="1" x14ac:dyDescent="0.25">
      <c r="A203" s="223">
        <v>51</v>
      </c>
      <c r="B203" s="224" t="s">
        <v>114</v>
      </c>
      <c r="C203" s="225" t="s">
        <v>1193</v>
      </c>
      <c r="D203" s="225"/>
      <c r="E203" s="225" t="s">
        <v>896</v>
      </c>
      <c r="F203" s="225" t="s">
        <v>1</v>
      </c>
      <c r="G203" s="225" t="s">
        <v>1517</v>
      </c>
      <c r="H203" s="224" t="s">
        <v>1</v>
      </c>
      <c r="I203" s="224" t="s">
        <v>437</v>
      </c>
      <c r="J203" s="227" t="s">
        <v>17</v>
      </c>
      <c r="K203" s="225" t="s">
        <v>1</v>
      </c>
      <c r="L203" s="231" t="s">
        <v>20</v>
      </c>
      <c r="M203" s="226" t="s">
        <v>33</v>
      </c>
      <c r="N203" s="225" t="s">
        <v>1</v>
      </c>
      <c r="O203" s="225" t="s">
        <v>1</v>
      </c>
      <c r="P203" s="225" t="s">
        <v>1</v>
      </c>
      <c r="Q203" s="225" t="s">
        <v>1</v>
      </c>
      <c r="R203" s="225" t="s">
        <v>1</v>
      </c>
      <c r="S203" s="225" t="s">
        <v>1</v>
      </c>
      <c r="T203" s="225" t="s">
        <v>1</v>
      </c>
      <c r="U203" s="225" t="s">
        <v>1</v>
      </c>
      <c r="V203" s="225" t="s">
        <v>1</v>
      </c>
      <c r="W203" s="225" t="s">
        <v>1</v>
      </c>
      <c r="X203" s="225" t="s">
        <v>1</v>
      </c>
      <c r="Y203" s="225" t="s">
        <v>1</v>
      </c>
      <c r="Z203" s="225" t="s">
        <v>1</v>
      </c>
      <c r="AA203" s="225" t="s">
        <v>1</v>
      </c>
      <c r="AB203" s="225" t="s">
        <v>1</v>
      </c>
      <c r="AC203" s="225" t="s">
        <v>1</v>
      </c>
      <c r="AD203" s="225" t="s">
        <v>1</v>
      </c>
      <c r="AE203" s="231" t="s">
        <v>20</v>
      </c>
      <c r="AF203" s="225" t="s">
        <v>1</v>
      </c>
      <c r="AG203" s="225" t="s">
        <v>1</v>
      </c>
      <c r="AH203" s="225" t="s">
        <v>1</v>
      </c>
      <c r="AI203" s="225" t="s">
        <v>1</v>
      </c>
      <c r="AJ203" s="225" t="s">
        <v>1</v>
      </c>
      <c r="AK203" s="225" t="s">
        <v>1</v>
      </c>
      <c r="AL203" s="225" t="s">
        <v>1</v>
      </c>
      <c r="AM203" s="225" t="s">
        <v>1</v>
      </c>
      <c r="AN203" s="225" t="s">
        <v>1</v>
      </c>
      <c r="AO203" s="225" t="s">
        <v>1</v>
      </c>
      <c r="AP203" s="225" t="s">
        <v>1</v>
      </c>
      <c r="AQ203" s="225" t="s">
        <v>1</v>
      </c>
      <c r="AR203" s="225" t="s">
        <v>1</v>
      </c>
      <c r="AS203" s="225" t="s">
        <v>1</v>
      </c>
      <c r="AT203" s="225" t="s">
        <v>1</v>
      </c>
      <c r="AU203" s="225" t="s">
        <v>1</v>
      </c>
      <c r="AV203" s="231" t="s">
        <v>20</v>
      </c>
      <c r="AW203" s="226" t="s">
        <v>1241</v>
      </c>
      <c r="AX203" s="226">
        <v>1</v>
      </c>
      <c r="AY203" s="235">
        <v>0</v>
      </c>
      <c r="AZ203" s="228">
        <v>0</v>
      </c>
      <c r="BA203" s="228">
        <v>0</v>
      </c>
      <c r="BB203" s="229">
        <v>0</v>
      </c>
    </row>
    <row r="204" spans="1:54" ht="18.75" customHeight="1" x14ac:dyDescent="0.25">
      <c r="A204" s="223">
        <v>53</v>
      </c>
      <c r="B204" s="224" t="s">
        <v>1282</v>
      </c>
      <c r="C204" s="225" t="s">
        <v>1193</v>
      </c>
      <c r="D204" s="225"/>
      <c r="E204" s="225" t="s">
        <v>815</v>
      </c>
      <c r="F204" s="225" t="s">
        <v>1</v>
      </c>
      <c r="G204" s="225" t="s">
        <v>1524</v>
      </c>
      <c r="H204" s="224" t="s">
        <v>1</v>
      </c>
      <c r="I204" s="224" t="s">
        <v>437</v>
      </c>
      <c r="J204" s="226" t="s">
        <v>33</v>
      </c>
      <c r="K204" s="225" t="s">
        <v>1</v>
      </c>
      <c r="L204" s="225" t="s">
        <v>1</v>
      </c>
      <c r="M204" s="226" t="s">
        <v>33</v>
      </c>
      <c r="N204" s="225" t="s">
        <v>1</v>
      </c>
      <c r="O204" s="225" t="s">
        <v>1</v>
      </c>
      <c r="P204" s="225" t="s">
        <v>1</v>
      </c>
      <c r="Q204" s="225" t="s">
        <v>1</v>
      </c>
      <c r="R204" s="225" t="s">
        <v>1</v>
      </c>
      <c r="S204" s="225" t="s">
        <v>1</v>
      </c>
      <c r="T204" s="225" t="s">
        <v>1</v>
      </c>
      <c r="U204" s="225" t="s">
        <v>1</v>
      </c>
      <c r="V204" s="225" t="s">
        <v>1</v>
      </c>
      <c r="W204" s="225" t="s">
        <v>1</v>
      </c>
      <c r="X204" s="225" t="s">
        <v>1</v>
      </c>
      <c r="Y204" s="225" t="s">
        <v>1</v>
      </c>
      <c r="Z204" s="225" t="s">
        <v>1</v>
      </c>
      <c r="AA204" s="225" t="s">
        <v>1</v>
      </c>
      <c r="AB204" s="225" t="s">
        <v>1</v>
      </c>
      <c r="AC204" s="225" t="s">
        <v>1</v>
      </c>
      <c r="AD204" s="225" t="s">
        <v>1</v>
      </c>
      <c r="AE204" s="225" t="s">
        <v>1</v>
      </c>
      <c r="AF204" s="225" t="s">
        <v>1</v>
      </c>
      <c r="AG204" s="225" t="s">
        <v>1</v>
      </c>
      <c r="AH204" s="225" t="s">
        <v>1</v>
      </c>
      <c r="AI204" s="225" t="s">
        <v>1</v>
      </c>
      <c r="AJ204" s="225" t="s">
        <v>1</v>
      </c>
      <c r="AK204" s="225" t="s">
        <v>1</v>
      </c>
      <c r="AL204" s="225" t="s">
        <v>1</v>
      </c>
      <c r="AM204" s="225" t="s">
        <v>1</v>
      </c>
      <c r="AN204" s="225" t="s">
        <v>1</v>
      </c>
      <c r="AO204" s="225" t="s">
        <v>1</v>
      </c>
      <c r="AP204" s="225" t="s">
        <v>1</v>
      </c>
      <c r="AQ204" s="225" t="s">
        <v>1</v>
      </c>
      <c r="AR204" s="225" t="s">
        <v>1</v>
      </c>
      <c r="AS204" s="225" t="s">
        <v>1</v>
      </c>
      <c r="AT204" s="225" t="s">
        <v>1</v>
      </c>
      <c r="AU204" s="225" t="s">
        <v>1</v>
      </c>
      <c r="AV204" s="225" t="s">
        <v>1</v>
      </c>
      <c r="AW204" s="231" t="s">
        <v>1240</v>
      </c>
      <c r="AX204" s="226">
        <v>1</v>
      </c>
      <c r="AY204" s="227">
        <v>2</v>
      </c>
      <c r="AZ204" s="228">
        <v>0</v>
      </c>
      <c r="BA204" s="233">
        <v>7.0000000000000007E-2</v>
      </c>
      <c r="BB204" s="229">
        <v>0</v>
      </c>
    </row>
    <row r="205" spans="1:54" ht="18" customHeight="1" x14ac:dyDescent="0.25">
      <c r="A205" s="223">
        <v>61</v>
      </c>
      <c r="B205" s="224" t="s">
        <v>694</v>
      </c>
      <c r="C205" s="225" t="s">
        <v>1193</v>
      </c>
      <c r="D205" s="225"/>
      <c r="E205" s="225" t="s">
        <v>683</v>
      </c>
      <c r="F205" s="225" t="s">
        <v>1</v>
      </c>
      <c r="G205" s="225" t="s">
        <v>209</v>
      </c>
      <c r="H205" s="224" t="s">
        <v>1</v>
      </c>
      <c r="I205" s="224" t="s">
        <v>437</v>
      </c>
      <c r="J205" s="226" t="s">
        <v>33</v>
      </c>
      <c r="K205" s="225" t="s">
        <v>1</v>
      </c>
      <c r="L205" s="225" t="s">
        <v>1</v>
      </c>
      <c r="M205" s="226" t="s">
        <v>33</v>
      </c>
      <c r="N205" s="225" t="s">
        <v>1</v>
      </c>
      <c r="O205" s="225" t="s">
        <v>1</v>
      </c>
      <c r="P205" s="225" t="s">
        <v>1</v>
      </c>
      <c r="Q205" s="225" t="s">
        <v>1</v>
      </c>
      <c r="R205" s="225" t="s">
        <v>1</v>
      </c>
      <c r="S205" s="225" t="s">
        <v>1</v>
      </c>
      <c r="T205" s="225" t="s">
        <v>1</v>
      </c>
      <c r="U205" s="225" t="s">
        <v>1</v>
      </c>
      <c r="V205" s="225" t="s">
        <v>1</v>
      </c>
      <c r="W205" s="225" t="s">
        <v>1</v>
      </c>
      <c r="X205" s="225" t="s">
        <v>1</v>
      </c>
      <c r="Y205" s="225" t="s">
        <v>1</v>
      </c>
      <c r="Z205" s="225" t="s">
        <v>1</v>
      </c>
      <c r="AA205" s="225" t="s">
        <v>1</v>
      </c>
      <c r="AB205" s="225" t="s">
        <v>1</v>
      </c>
      <c r="AC205" s="225" t="s">
        <v>1</v>
      </c>
      <c r="AD205" s="225" t="s">
        <v>1</v>
      </c>
      <c r="AE205" s="225" t="s">
        <v>1</v>
      </c>
      <c r="AF205" s="225" t="s">
        <v>1</v>
      </c>
      <c r="AG205" s="225" t="s">
        <v>1</v>
      </c>
      <c r="AH205" s="225" t="s">
        <v>1</v>
      </c>
      <c r="AI205" s="225" t="s">
        <v>1</v>
      </c>
      <c r="AJ205" s="225" t="s">
        <v>1</v>
      </c>
      <c r="AK205" s="225" t="s">
        <v>1</v>
      </c>
      <c r="AL205" s="225" t="s">
        <v>1</v>
      </c>
      <c r="AM205" s="225" t="s">
        <v>1</v>
      </c>
      <c r="AN205" s="225" t="s">
        <v>1</v>
      </c>
      <c r="AO205" s="225" t="s">
        <v>1</v>
      </c>
      <c r="AP205" s="225" t="s">
        <v>1</v>
      </c>
      <c r="AQ205" s="225" t="s">
        <v>1</v>
      </c>
      <c r="AR205" s="225" t="s">
        <v>1</v>
      </c>
      <c r="AS205" s="225" t="s">
        <v>1</v>
      </c>
      <c r="AT205" s="225" t="s">
        <v>1</v>
      </c>
      <c r="AU205" s="231" t="s">
        <v>20</v>
      </c>
      <c r="AV205" s="231" t="s">
        <v>20</v>
      </c>
      <c r="AW205" s="226" t="s">
        <v>1241</v>
      </c>
      <c r="AX205" s="226">
        <v>1</v>
      </c>
      <c r="AY205" s="227">
        <v>2</v>
      </c>
      <c r="AZ205" s="228">
        <v>0</v>
      </c>
      <c r="BA205" s="233">
        <v>0.04</v>
      </c>
      <c r="BB205" s="229">
        <v>0</v>
      </c>
    </row>
    <row r="206" spans="1:54" ht="27" customHeight="1" x14ac:dyDescent="0.25">
      <c r="A206" s="223">
        <v>506</v>
      </c>
      <c r="B206" s="224" t="s">
        <v>43</v>
      </c>
      <c r="C206" s="225" t="s">
        <v>1193</v>
      </c>
      <c r="D206" s="225"/>
      <c r="E206" s="225" t="s">
        <v>941</v>
      </c>
      <c r="F206" s="225" t="s">
        <v>1</v>
      </c>
      <c r="G206" s="225" t="s">
        <v>447</v>
      </c>
      <c r="H206" s="224" t="s">
        <v>1</v>
      </c>
      <c r="I206" s="224" t="s">
        <v>437</v>
      </c>
      <c r="J206" s="227" t="s">
        <v>17</v>
      </c>
      <c r="K206" s="231" t="s">
        <v>20</v>
      </c>
      <c r="L206" s="232" t="s">
        <v>23</v>
      </c>
      <c r="M206" s="227" t="s">
        <v>17</v>
      </c>
      <c r="N206" s="225" t="s">
        <v>1</v>
      </c>
      <c r="O206" s="232" t="s">
        <v>23</v>
      </c>
      <c r="P206" s="225" t="s">
        <v>1</v>
      </c>
      <c r="Q206" s="225" t="s">
        <v>1</v>
      </c>
      <c r="R206" s="225" t="s">
        <v>1</v>
      </c>
      <c r="S206" s="225" t="s">
        <v>1</v>
      </c>
      <c r="T206" s="225" t="s">
        <v>1</v>
      </c>
      <c r="U206" s="225" t="s">
        <v>1</v>
      </c>
      <c r="V206" s="225" t="s">
        <v>1</v>
      </c>
      <c r="W206" s="225" t="s">
        <v>1</v>
      </c>
      <c r="X206" s="225" t="s">
        <v>1</v>
      </c>
      <c r="Y206" s="225" t="s">
        <v>1</v>
      </c>
      <c r="Z206" s="225" t="s">
        <v>1</v>
      </c>
      <c r="AA206" s="231" t="s">
        <v>20</v>
      </c>
      <c r="AB206" s="225" t="s">
        <v>1</v>
      </c>
      <c r="AC206" s="225" t="s">
        <v>1</v>
      </c>
      <c r="AD206" s="225" t="s">
        <v>1</v>
      </c>
      <c r="AE206" s="232" t="s">
        <v>23</v>
      </c>
      <c r="AF206" s="225" t="s">
        <v>1</v>
      </c>
      <c r="AG206" s="225" t="s">
        <v>1</v>
      </c>
      <c r="AH206" s="225" t="s">
        <v>1</v>
      </c>
      <c r="AI206" s="225" t="s">
        <v>1</v>
      </c>
      <c r="AJ206" s="225" t="s">
        <v>1</v>
      </c>
      <c r="AK206" s="225" t="s">
        <v>1</v>
      </c>
      <c r="AL206" s="225" t="s">
        <v>1</v>
      </c>
      <c r="AM206" s="225" t="s">
        <v>1</v>
      </c>
      <c r="AN206" s="225" t="s">
        <v>1</v>
      </c>
      <c r="AO206" s="225" t="s">
        <v>1</v>
      </c>
      <c r="AP206" s="225" t="s">
        <v>1</v>
      </c>
      <c r="AQ206" s="225" t="s">
        <v>1</v>
      </c>
      <c r="AR206" s="225" t="s">
        <v>1</v>
      </c>
      <c r="AS206" s="225" t="s">
        <v>1</v>
      </c>
      <c r="AT206" s="225" t="s">
        <v>1</v>
      </c>
      <c r="AU206" s="231" t="s">
        <v>20</v>
      </c>
      <c r="AV206" s="225" t="s">
        <v>1</v>
      </c>
      <c r="AW206" s="226" t="s">
        <v>1241</v>
      </c>
      <c r="AX206" s="226">
        <v>1</v>
      </c>
      <c r="AY206" s="226">
        <v>1</v>
      </c>
      <c r="AZ206" s="228">
        <v>0</v>
      </c>
      <c r="BA206" s="233">
        <v>0</v>
      </c>
      <c r="BB206" s="234">
        <v>0.02</v>
      </c>
    </row>
    <row r="207" spans="1:54" ht="14.25" customHeight="1" x14ac:dyDescent="0.25">
      <c r="A207" s="223">
        <v>1118</v>
      </c>
      <c r="B207" s="224" t="s">
        <v>183</v>
      </c>
      <c r="C207" s="225" t="s">
        <v>1193</v>
      </c>
      <c r="D207" s="225"/>
      <c r="E207" s="225" t="s">
        <v>896</v>
      </c>
      <c r="F207" s="225" t="s">
        <v>1</v>
      </c>
      <c r="G207" s="225" t="s">
        <v>667</v>
      </c>
      <c r="H207" s="224" t="s">
        <v>1</v>
      </c>
      <c r="I207" s="224" t="s">
        <v>437</v>
      </c>
      <c r="J207" s="241" t="s">
        <v>39</v>
      </c>
      <c r="K207" s="230" t="s">
        <v>22</v>
      </c>
      <c r="L207" s="230" t="s">
        <v>22</v>
      </c>
      <c r="M207" s="239" t="s">
        <v>94</v>
      </c>
      <c r="N207" s="231" t="s">
        <v>20</v>
      </c>
      <c r="O207" s="232" t="s">
        <v>23</v>
      </c>
      <c r="P207" s="230" t="s">
        <v>22</v>
      </c>
      <c r="Q207" s="230" t="s">
        <v>22</v>
      </c>
      <c r="R207" s="230" t="s">
        <v>22</v>
      </c>
      <c r="S207" s="230" t="s">
        <v>22</v>
      </c>
      <c r="T207" s="231" t="s">
        <v>20</v>
      </c>
      <c r="U207" s="230" t="s">
        <v>22</v>
      </c>
      <c r="V207" s="230" t="s">
        <v>22</v>
      </c>
      <c r="W207" s="230" t="s">
        <v>22</v>
      </c>
      <c r="X207" s="230" t="s">
        <v>22</v>
      </c>
      <c r="Y207" s="225" t="s">
        <v>1</v>
      </c>
      <c r="Z207" s="225" t="s">
        <v>1</v>
      </c>
      <c r="AA207" s="225" t="s">
        <v>1</v>
      </c>
      <c r="AB207" s="225" t="s">
        <v>1</v>
      </c>
      <c r="AC207" s="230" t="s">
        <v>22</v>
      </c>
      <c r="AD207" s="225" t="s">
        <v>1</v>
      </c>
      <c r="AE207" s="230" t="s">
        <v>22</v>
      </c>
      <c r="AF207" s="230" t="s">
        <v>22</v>
      </c>
      <c r="AG207" s="230" t="s">
        <v>22</v>
      </c>
      <c r="AH207" s="230" t="s">
        <v>22</v>
      </c>
      <c r="AI207" s="225" t="s">
        <v>1</v>
      </c>
      <c r="AJ207" s="225" t="s">
        <v>1</v>
      </c>
      <c r="AK207" s="230" t="s">
        <v>22</v>
      </c>
      <c r="AL207" s="230" t="s">
        <v>22</v>
      </c>
      <c r="AM207" s="225" t="s">
        <v>1</v>
      </c>
      <c r="AN207" s="225" t="s">
        <v>1</v>
      </c>
      <c r="AO207" s="230" t="s">
        <v>22</v>
      </c>
      <c r="AP207" s="230" t="s">
        <v>22</v>
      </c>
      <c r="AQ207" s="225" t="s">
        <v>1</v>
      </c>
      <c r="AR207" s="230" t="s">
        <v>22</v>
      </c>
      <c r="AS207" s="225" t="s">
        <v>1</v>
      </c>
      <c r="AT207" s="225" t="s">
        <v>1</v>
      </c>
      <c r="AU207" s="230" t="s">
        <v>22</v>
      </c>
      <c r="AV207" s="230" t="s">
        <v>22</v>
      </c>
      <c r="AW207" s="235" t="s">
        <v>1</v>
      </c>
      <c r="AX207" s="235">
        <v>0</v>
      </c>
      <c r="AY207" s="235">
        <v>0</v>
      </c>
      <c r="AZ207" s="228">
        <v>0</v>
      </c>
      <c r="BA207" s="233">
        <v>0</v>
      </c>
      <c r="BB207" s="229">
        <v>0</v>
      </c>
    </row>
    <row r="208" spans="1:54" ht="14.25" customHeight="1" x14ac:dyDescent="0.25">
      <c r="A208" s="223">
        <v>1502</v>
      </c>
      <c r="B208" s="224" t="s">
        <v>184</v>
      </c>
      <c r="C208" s="225" t="s">
        <v>1193</v>
      </c>
      <c r="D208" s="225"/>
      <c r="E208" s="225" t="s">
        <v>896</v>
      </c>
      <c r="F208" s="225" t="s">
        <v>1</v>
      </c>
      <c r="G208" s="225" t="s">
        <v>667</v>
      </c>
      <c r="H208" s="224" t="s">
        <v>1</v>
      </c>
      <c r="I208" s="224" t="s">
        <v>437</v>
      </c>
      <c r="J208" s="241" t="s">
        <v>39</v>
      </c>
      <c r="K208" s="225" t="s">
        <v>1</v>
      </c>
      <c r="L208" s="230" t="s">
        <v>22</v>
      </c>
      <c r="M208" s="239" t="s">
        <v>94</v>
      </c>
      <c r="N208" s="225" t="s">
        <v>1</v>
      </c>
      <c r="O208" s="232" t="s">
        <v>23</v>
      </c>
      <c r="P208" s="230" t="s">
        <v>22</v>
      </c>
      <c r="Q208" s="230" t="s">
        <v>22</v>
      </c>
      <c r="R208" s="230" t="s">
        <v>22</v>
      </c>
      <c r="S208" s="230" t="s">
        <v>22</v>
      </c>
      <c r="T208" s="231" t="s">
        <v>20</v>
      </c>
      <c r="U208" s="230" t="s">
        <v>22</v>
      </c>
      <c r="V208" s="230" t="s">
        <v>22</v>
      </c>
      <c r="W208" s="230" t="s">
        <v>22</v>
      </c>
      <c r="X208" s="230" t="s">
        <v>22</v>
      </c>
      <c r="Y208" s="225" t="s">
        <v>1</v>
      </c>
      <c r="Z208" s="225" t="s">
        <v>1</v>
      </c>
      <c r="AA208" s="225" t="s">
        <v>1</v>
      </c>
      <c r="AB208" s="225" t="s">
        <v>1</v>
      </c>
      <c r="AC208" s="225" t="s">
        <v>1</v>
      </c>
      <c r="AD208" s="225" t="s">
        <v>1</v>
      </c>
      <c r="AE208" s="225" t="s">
        <v>1</v>
      </c>
      <c r="AF208" s="225" t="s">
        <v>1</v>
      </c>
      <c r="AG208" s="230" t="s">
        <v>22</v>
      </c>
      <c r="AH208" s="225" t="s">
        <v>1</v>
      </c>
      <c r="AI208" s="230" t="s">
        <v>22</v>
      </c>
      <c r="AJ208" s="225" t="s">
        <v>1</v>
      </c>
      <c r="AK208" s="230" t="s">
        <v>22</v>
      </c>
      <c r="AL208" s="230" t="s">
        <v>22</v>
      </c>
      <c r="AM208" s="225" t="s">
        <v>1</v>
      </c>
      <c r="AN208" s="225" t="s">
        <v>1</v>
      </c>
      <c r="AO208" s="230" t="s">
        <v>22</v>
      </c>
      <c r="AP208" s="230" t="s">
        <v>22</v>
      </c>
      <c r="AQ208" s="225" t="s">
        <v>1</v>
      </c>
      <c r="AR208" s="230" t="s">
        <v>22</v>
      </c>
      <c r="AS208" s="225" t="s">
        <v>1</v>
      </c>
      <c r="AT208" s="225" t="s">
        <v>1</v>
      </c>
      <c r="AU208" s="225" t="s">
        <v>1</v>
      </c>
      <c r="AV208" s="230" t="s">
        <v>22</v>
      </c>
      <c r="AW208" s="235" t="s">
        <v>1</v>
      </c>
      <c r="AX208" s="235">
        <v>0</v>
      </c>
      <c r="AY208" s="235">
        <v>0</v>
      </c>
      <c r="AZ208" s="228">
        <v>0</v>
      </c>
      <c r="BA208" s="233">
        <v>0</v>
      </c>
      <c r="BB208" s="229">
        <v>0</v>
      </c>
    </row>
    <row r="209" spans="1:54" ht="18" customHeight="1" x14ac:dyDescent="0.25">
      <c r="A209" s="223">
        <v>1169</v>
      </c>
      <c r="B209" s="224" t="s">
        <v>143</v>
      </c>
      <c r="C209" s="225" t="s">
        <v>1193</v>
      </c>
      <c r="D209" s="225"/>
      <c r="E209" s="225" t="s">
        <v>737</v>
      </c>
      <c r="F209" s="225" t="s">
        <v>1</v>
      </c>
      <c r="G209" s="225" t="s">
        <v>739</v>
      </c>
      <c r="H209" s="224" t="s">
        <v>1</v>
      </c>
      <c r="I209" s="224" t="s">
        <v>437</v>
      </c>
      <c r="J209" s="226" t="s">
        <v>33</v>
      </c>
      <c r="K209" s="225" t="s">
        <v>1</v>
      </c>
      <c r="L209" s="225" t="s">
        <v>1</v>
      </c>
      <c r="M209" s="226" t="s">
        <v>33</v>
      </c>
      <c r="N209" s="225" t="s">
        <v>1</v>
      </c>
      <c r="O209" s="225" t="s">
        <v>1</v>
      </c>
      <c r="P209" s="225" t="s">
        <v>1</v>
      </c>
      <c r="Q209" s="225" t="s">
        <v>1</v>
      </c>
      <c r="R209" s="225" t="s">
        <v>1</v>
      </c>
      <c r="S209" s="225" t="s">
        <v>1</v>
      </c>
      <c r="T209" s="225" t="s">
        <v>1</v>
      </c>
      <c r="U209" s="225" t="s">
        <v>1</v>
      </c>
      <c r="V209" s="225" t="s">
        <v>1</v>
      </c>
      <c r="W209" s="225" t="s">
        <v>1</v>
      </c>
      <c r="X209" s="225" t="s">
        <v>1</v>
      </c>
      <c r="Y209" s="225" t="s">
        <v>1</v>
      </c>
      <c r="Z209" s="225" t="s">
        <v>1</v>
      </c>
      <c r="AA209" s="225" t="s">
        <v>1</v>
      </c>
      <c r="AB209" s="225" t="s">
        <v>1</v>
      </c>
      <c r="AC209" s="225" t="s">
        <v>1</v>
      </c>
      <c r="AD209" s="225" t="s">
        <v>1</v>
      </c>
      <c r="AE209" s="225" t="s">
        <v>1</v>
      </c>
      <c r="AF209" s="225" t="s">
        <v>1</v>
      </c>
      <c r="AG209" s="225" t="s">
        <v>1</v>
      </c>
      <c r="AH209" s="225" t="s">
        <v>1</v>
      </c>
      <c r="AI209" s="225" t="s">
        <v>1</v>
      </c>
      <c r="AJ209" s="225" t="s">
        <v>1</v>
      </c>
      <c r="AK209" s="225" t="s">
        <v>1</v>
      </c>
      <c r="AL209" s="225" t="s">
        <v>1</v>
      </c>
      <c r="AM209" s="225" t="s">
        <v>1</v>
      </c>
      <c r="AN209" s="225" t="s">
        <v>1</v>
      </c>
      <c r="AO209" s="225" t="s">
        <v>1</v>
      </c>
      <c r="AP209" s="225" t="s">
        <v>1</v>
      </c>
      <c r="AQ209" s="225" t="s">
        <v>1</v>
      </c>
      <c r="AR209" s="225" t="s">
        <v>1</v>
      </c>
      <c r="AS209" s="225" t="s">
        <v>1</v>
      </c>
      <c r="AT209" s="225" t="s">
        <v>1</v>
      </c>
      <c r="AU209" s="225" t="s">
        <v>1</v>
      </c>
      <c r="AV209" s="232" t="s">
        <v>23</v>
      </c>
      <c r="AW209" s="226" t="s">
        <v>1241</v>
      </c>
      <c r="AX209" s="226">
        <v>1</v>
      </c>
      <c r="AY209" s="227">
        <v>2</v>
      </c>
      <c r="AZ209" s="228">
        <v>0</v>
      </c>
      <c r="BA209" s="233">
        <v>0</v>
      </c>
      <c r="BB209" s="229">
        <v>0</v>
      </c>
    </row>
    <row r="210" spans="1:54" ht="14.25" customHeight="1" x14ac:dyDescent="0.25">
      <c r="A210" s="223">
        <v>306</v>
      </c>
      <c r="B210" s="224" t="s">
        <v>828</v>
      </c>
      <c r="C210" s="225" t="s">
        <v>1193</v>
      </c>
      <c r="D210" s="225"/>
      <c r="E210" s="225" t="s">
        <v>815</v>
      </c>
      <c r="F210" s="225" t="s">
        <v>1</v>
      </c>
      <c r="G210" s="225" t="s">
        <v>1527</v>
      </c>
      <c r="H210" s="224" t="s">
        <v>1</v>
      </c>
      <c r="I210" s="224" t="s">
        <v>437</v>
      </c>
      <c r="J210" s="227" t="s">
        <v>17</v>
      </c>
      <c r="K210" s="231" t="s">
        <v>20</v>
      </c>
      <c r="L210" s="232" t="s">
        <v>23</v>
      </c>
      <c r="M210" s="227" t="s">
        <v>17</v>
      </c>
      <c r="N210" s="225" t="s">
        <v>1</v>
      </c>
      <c r="O210" s="232" t="s">
        <v>23</v>
      </c>
      <c r="P210" s="225" t="s">
        <v>1</v>
      </c>
      <c r="Q210" s="225" t="s">
        <v>1</v>
      </c>
      <c r="R210" s="225" t="s">
        <v>1</v>
      </c>
      <c r="S210" s="225" t="s">
        <v>1</v>
      </c>
      <c r="T210" s="225" t="s">
        <v>1</v>
      </c>
      <c r="U210" s="225" t="s">
        <v>1</v>
      </c>
      <c r="V210" s="225" t="s">
        <v>1</v>
      </c>
      <c r="W210" s="225" t="s">
        <v>1</v>
      </c>
      <c r="X210" s="225" t="s">
        <v>1</v>
      </c>
      <c r="Y210" s="225" t="s">
        <v>1</v>
      </c>
      <c r="Z210" s="225" t="s">
        <v>1</v>
      </c>
      <c r="AA210" s="231" t="s">
        <v>20</v>
      </c>
      <c r="AB210" s="225" t="s">
        <v>1</v>
      </c>
      <c r="AC210" s="225" t="s">
        <v>1</v>
      </c>
      <c r="AD210" s="225" t="s">
        <v>1</v>
      </c>
      <c r="AE210" s="231" t="s">
        <v>20</v>
      </c>
      <c r="AF210" s="225" t="s">
        <v>1</v>
      </c>
      <c r="AG210" s="225" t="s">
        <v>1</v>
      </c>
      <c r="AH210" s="225" t="s">
        <v>1</v>
      </c>
      <c r="AI210" s="225" t="s">
        <v>1</v>
      </c>
      <c r="AJ210" s="225" t="s">
        <v>1</v>
      </c>
      <c r="AK210" s="225" t="s">
        <v>1</v>
      </c>
      <c r="AL210" s="225" t="s">
        <v>1</v>
      </c>
      <c r="AM210" s="225" t="s">
        <v>1</v>
      </c>
      <c r="AN210" s="225" t="s">
        <v>1</v>
      </c>
      <c r="AO210" s="225" t="s">
        <v>1</v>
      </c>
      <c r="AP210" s="225" t="s">
        <v>1</v>
      </c>
      <c r="AQ210" s="225" t="s">
        <v>1</v>
      </c>
      <c r="AR210" s="232" t="s">
        <v>23</v>
      </c>
      <c r="AS210" s="225" t="s">
        <v>1</v>
      </c>
      <c r="AT210" s="225" t="s">
        <v>1</v>
      </c>
      <c r="AU210" s="232" t="s">
        <v>23</v>
      </c>
      <c r="AV210" s="232" t="s">
        <v>23</v>
      </c>
      <c r="AW210" s="231" t="s">
        <v>1240</v>
      </c>
      <c r="AX210" s="227">
        <v>2</v>
      </c>
      <c r="AY210" s="226">
        <v>1</v>
      </c>
      <c r="AZ210" s="228">
        <v>0</v>
      </c>
      <c r="BA210" s="236">
        <v>20.399999999999999</v>
      </c>
      <c r="BB210" s="238">
        <v>1.1000000000000001</v>
      </c>
    </row>
    <row r="211" spans="1:54" ht="14.25" customHeight="1" x14ac:dyDescent="0.25">
      <c r="A211" s="223">
        <v>98</v>
      </c>
      <c r="B211" s="224" t="s">
        <v>217</v>
      </c>
      <c r="C211" s="225" t="s">
        <v>1193</v>
      </c>
      <c r="D211" s="225"/>
      <c r="E211" s="225" t="s">
        <v>683</v>
      </c>
      <c r="F211" s="225" t="s">
        <v>1</v>
      </c>
      <c r="G211" s="225" t="s">
        <v>209</v>
      </c>
      <c r="H211" s="224" t="s">
        <v>1</v>
      </c>
      <c r="I211" s="224" t="s">
        <v>437</v>
      </c>
      <c r="J211" s="237" t="s">
        <v>26</v>
      </c>
      <c r="K211" s="231" t="s">
        <v>20</v>
      </c>
      <c r="L211" s="232" t="s">
        <v>23</v>
      </c>
      <c r="M211" s="227" t="s">
        <v>17</v>
      </c>
      <c r="N211" s="225" t="s">
        <v>1</v>
      </c>
      <c r="O211" s="231" t="s">
        <v>20</v>
      </c>
      <c r="P211" s="231" t="s">
        <v>20</v>
      </c>
      <c r="Q211" s="225" t="s">
        <v>1</v>
      </c>
      <c r="R211" s="225" t="s">
        <v>1</v>
      </c>
      <c r="S211" s="225" t="s">
        <v>1</v>
      </c>
      <c r="T211" s="225" t="s">
        <v>1</v>
      </c>
      <c r="U211" s="225" t="s">
        <v>1</v>
      </c>
      <c r="V211" s="225" t="s">
        <v>1</v>
      </c>
      <c r="W211" s="225" t="s">
        <v>1</v>
      </c>
      <c r="X211" s="225" t="s">
        <v>1</v>
      </c>
      <c r="Y211" s="225" t="s">
        <v>1</v>
      </c>
      <c r="Z211" s="225" t="s">
        <v>1</v>
      </c>
      <c r="AA211" s="225" t="s">
        <v>1</v>
      </c>
      <c r="AB211" s="225" t="s">
        <v>1</v>
      </c>
      <c r="AC211" s="225" t="s">
        <v>1</v>
      </c>
      <c r="AD211" s="231" t="s">
        <v>20</v>
      </c>
      <c r="AE211" s="232" t="s">
        <v>23</v>
      </c>
      <c r="AF211" s="225" t="s">
        <v>1</v>
      </c>
      <c r="AG211" s="225" t="s">
        <v>1</v>
      </c>
      <c r="AH211" s="225" t="s">
        <v>1</v>
      </c>
      <c r="AI211" s="225" t="s">
        <v>1</v>
      </c>
      <c r="AJ211" s="225" t="s">
        <v>1</v>
      </c>
      <c r="AK211" s="232" t="s">
        <v>23</v>
      </c>
      <c r="AL211" s="225" t="s">
        <v>1</v>
      </c>
      <c r="AM211" s="225" t="s">
        <v>1</v>
      </c>
      <c r="AN211" s="225" t="s">
        <v>1</v>
      </c>
      <c r="AO211" s="225" t="s">
        <v>1</v>
      </c>
      <c r="AP211" s="225" t="s">
        <v>1</v>
      </c>
      <c r="AQ211" s="225" t="s">
        <v>1</v>
      </c>
      <c r="AR211" s="231" t="s">
        <v>20</v>
      </c>
      <c r="AS211" s="225" t="s">
        <v>1</v>
      </c>
      <c r="AT211" s="225" t="s">
        <v>1</v>
      </c>
      <c r="AU211" s="232" t="s">
        <v>23</v>
      </c>
      <c r="AV211" s="232" t="s">
        <v>23</v>
      </c>
      <c r="AW211" s="226" t="s">
        <v>1241</v>
      </c>
      <c r="AX211" s="227">
        <v>2</v>
      </c>
      <c r="AY211" s="226">
        <v>1</v>
      </c>
      <c r="AZ211" s="228">
        <v>0</v>
      </c>
      <c r="BA211" s="233">
        <v>4.3</v>
      </c>
      <c r="BB211" s="234">
        <v>0.02</v>
      </c>
    </row>
    <row r="212" spans="1:54" ht="14.25" customHeight="1" x14ac:dyDescent="0.25">
      <c r="A212" s="223">
        <v>99</v>
      </c>
      <c r="B212" s="224" t="s">
        <v>1283</v>
      </c>
      <c r="C212" s="225" t="s">
        <v>1193</v>
      </c>
      <c r="D212" s="225"/>
      <c r="E212" s="225" t="s">
        <v>571</v>
      </c>
      <c r="F212" s="225" t="s">
        <v>1</v>
      </c>
      <c r="G212" s="225" t="s">
        <v>1</v>
      </c>
      <c r="H212" s="224" t="s">
        <v>1</v>
      </c>
      <c r="I212" s="224" t="s">
        <v>571</v>
      </c>
      <c r="J212" s="226" t="s">
        <v>33</v>
      </c>
      <c r="K212" s="225" t="s">
        <v>1</v>
      </c>
      <c r="L212" s="225" t="s">
        <v>1</v>
      </c>
      <c r="M212" s="226" t="s">
        <v>33</v>
      </c>
      <c r="N212" s="225" t="s">
        <v>1</v>
      </c>
      <c r="O212" s="225" t="s">
        <v>1</v>
      </c>
      <c r="P212" s="225" t="s">
        <v>1</v>
      </c>
      <c r="Q212" s="225" t="s">
        <v>1</v>
      </c>
      <c r="R212" s="225" t="s">
        <v>1</v>
      </c>
      <c r="S212" s="225" t="s">
        <v>1</v>
      </c>
      <c r="T212" s="225" t="s">
        <v>1</v>
      </c>
      <c r="U212" s="225" t="s">
        <v>1</v>
      </c>
      <c r="V212" s="225" t="s">
        <v>1</v>
      </c>
      <c r="W212" s="225" t="s">
        <v>1</v>
      </c>
      <c r="X212" s="225" t="s">
        <v>1</v>
      </c>
      <c r="Y212" s="225" t="s">
        <v>1</v>
      </c>
      <c r="Z212" s="225" t="s">
        <v>1</v>
      </c>
      <c r="AA212" s="225" t="s">
        <v>1</v>
      </c>
      <c r="AB212" s="225" t="s">
        <v>1</v>
      </c>
      <c r="AC212" s="225" t="s">
        <v>1</v>
      </c>
      <c r="AD212" s="225" t="s">
        <v>1</v>
      </c>
      <c r="AE212" s="225" t="s">
        <v>1</v>
      </c>
      <c r="AF212" s="225" t="s">
        <v>1</v>
      </c>
      <c r="AG212" s="225" t="s">
        <v>1</v>
      </c>
      <c r="AH212" s="225" t="s">
        <v>1</v>
      </c>
      <c r="AI212" s="225" t="s">
        <v>1</v>
      </c>
      <c r="AJ212" s="225" t="s">
        <v>1</v>
      </c>
      <c r="AK212" s="225" t="s">
        <v>1</v>
      </c>
      <c r="AL212" s="225" t="s">
        <v>1</v>
      </c>
      <c r="AM212" s="225" t="s">
        <v>1</v>
      </c>
      <c r="AN212" s="225" t="s">
        <v>1</v>
      </c>
      <c r="AO212" s="225" t="s">
        <v>1</v>
      </c>
      <c r="AP212" s="225" t="s">
        <v>1</v>
      </c>
      <c r="AQ212" s="225" t="s">
        <v>1</v>
      </c>
      <c r="AR212" s="225" t="s">
        <v>1</v>
      </c>
      <c r="AS212" s="225" t="s">
        <v>1</v>
      </c>
      <c r="AT212" s="225" t="s">
        <v>1</v>
      </c>
      <c r="AU212" s="225" t="s">
        <v>1</v>
      </c>
      <c r="AV212" s="232" t="s">
        <v>23</v>
      </c>
      <c r="AW212" s="226" t="s">
        <v>1241</v>
      </c>
      <c r="AX212" s="226">
        <v>1</v>
      </c>
      <c r="AY212" s="226">
        <v>1</v>
      </c>
      <c r="AZ212" s="228">
        <v>0</v>
      </c>
      <c r="BA212" s="236">
        <v>0.16</v>
      </c>
      <c r="BB212" s="238">
        <v>0.01</v>
      </c>
    </row>
    <row r="213" spans="1:54" ht="18.75" customHeight="1" x14ac:dyDescent="0.25">
      <c r="A213" s="223">
        <v>1293</v>
      </c>
      <c r="B213" s="224" t="s">
        <v>44</v>
      </c>
      <c r="C213" s="225" t="s">
        <v>1193</v>
      </c>
      <c r="D213" s="225"/>
      <c r="E213" s="225" t="s">
        <v>438</v>
      </c>
      <c r="F213" s="225" t="s">
        <v>28</v>
      </c>
      <c r="G213" s="225" t="s">
        <v>447</v>
      </c>
      <c r="H213" s="224" t="s">
        <v>1</v>
      </c>
      <c r="I213" s="224" t="s">
        <v>437</v>
      </c>
      <c r="J213" s="237" t="s">
        <v>26</v>
      </c>
      <c r="K213" s="225" t="s">
        <v>1</v>
      </c>
      <c r="L213" s="232" t="s">
        <v>23</v>
      </c>
      <c r="M213" s="227" t="s">
        <v>17</v>
      </c>
      <c r="N213" s="225" t="s">
        <v>1</v>
      </c>
      <c r="O213" s="232" t="s">
        <v>23</v>
      </c>
      <c r="P213" s="231" t="s">
        <v>20</v>
      </c>
      <c r="Q213" s="225" t="s">
        <v>1</v>
      </c>
      <c r="R213" s="231" t="s">
        <v>20</v>
      </c>
      <c r="S213" s="225" t="s">
        <v>1</v>
      </c>
      <c r="T213" s="231" t="s">
        <v>20</v>
      </c>
      <c r="U213" s="231" t="s">
        <v>20</v>
      </c>
      <c r="V213" s="225" t="s">
        <v>1</v>
      </c>
      <c r="W213" s="231" t="s">
        <v>20</v>
      </c>
      <c r="X213" s="225" t="s">
        <v>1</v>
      </c>
      <c r="Y213" s="225" t="s">
        <v>1</v>
      </c>
      <c r="Z213" s="225" t="s">
        <v>1</v>
      </c>
      <c r="AA213" s="225" t="s">
        <v>1</v>
      </c>
      <c r="AB213" s="225" t="s">
        <v>1</v>
      </c>
      <c r="AC213" s="225" t="s">
        <v>1</v>
      </c>
      <c r="AD213" s="225" t="s">
        <v>1</v>
      </c>
      <c r="AE213" s="232" t="s">
        <v>23</v>
      </c>
      <c r="AF213" s="225" t="s">
        <v>1</v>
      </c>
      <c r="AG213" s="225" t="s">
        <v>1</v>
      </c>
      <c r="AH213" s="225" t="s">
        <v>1</v>
      </c>
      <c r="AI213" s="225" t="s">
        <v>1</v>
      </c>
      <c r="AJ213" s="225" t="s">
        <v>1</v>
      </c>
      <c r="AK213" s="225" t="s">
        <v>1</v>
      </c>
      <c r="AL213" s="225" t="s">
        <v>1</v>
      </c>
      <c r="AM213" s="225" t="s">
        <v>1</v>
      </c>
      <c r="AN213" s="225" t="s">
        <v>1</v>
      </c>
      <c r="AO213" s="225" t="s">
        <v>1</v>
      </c>
      <c r="AP213" s="225" t="s">
        <v>1</v>
      </c>
      <c r="AQ213" s="225" t="s">
        <v>1</v>
      </c>
      <c r="AR213" s="225" t="s">
        <v>1</v>
      </c>
      <c r="AS213" s="225" t="s">
        <v>1</v>
      </c>
      <c r="AT213" s="225" t="s">
        <v>1</v>
      </c>
      <c r="AU213" s="225" t="s">
        <v>1</v>
      </c>
      <c r="AV213" s="225" t="s">
        <v>1</v>
      </c>
      <c r="AW213" s="231" t="s">
        <v>1240</v>
      </c>
      <c r="AX213" s="239">
        <v>3</v>
      </c>
      <c r="AY213" s="235">
        <v>0</v>
      </c>
      <c r="AZ213" s="228">
        <v>0</v>
      </c>
      <c r="BA213" s="228">
        <v>0</v>
      </c>
      <c r="BB213" s="229">
        <v>0</v>
      </c>
    </row>
    <row r="214" spans="1:54" ht="18.75" customHeight="1" x14ac:dyDescent="0.25">
      <c r="A214" s="223">
        <v>1138</v>
      </c>
      <c r="B214" s="224" t="s">
        <v>1284</v>
      </c>
      <c r="C214" s="225" t="s">
        <v>1193</v>
      </c>
      <c r="D214" s="225"/>
      <c r="E214" s="225" t="s">
        <v>438</v>
      </c>
      <c r="F214" s="225" t="s">
        <v>534</v>
      </c>
      <c r="G214" s="225" t="s">
        <v>1</v>
      </c>
      <c r="H214" s="224" t="s">
        <v>1</v>
      </c>
      <c r="I214" s="224" t="s">
        <v>438</v>
      </c>
      <c r="J214" s="226" t="s">
        <v>33</v>
      </c>
      <c r="K214" s="225" t="s">
        <v>1</v>
      </c>
      <c r="L214" s="225" t="s">
        <v>1</v>
      </c>
      <c r="M214" s="226" t="s">
        <v>33</v>
      </c>
      <c r="N214" s="225" t="s">
        <v>1</v>
      </c>
      <c r="O214" s="225" t="s">
        <v>1</v>
      </c>
      <c r="P214" s="225" t="s">
        <v>1</v>
      </c>
      <c r="Q214" s="225" t="s">
        <v>1</v>
      </c>
      <c r="R214" s="225" t="s">
        <v>1</v>
      </c>
      <c r="S214" s="225" t="s">
        <v>1</v>
      </c>
      <c r="T214" s="225" t="s">
        <v>1</v>
      </c>
      <c r="U214" s="225" t="s">
        <v>1</v>
      </c>
      <c r="V214" s="225" t="s">
        <v>1</v>
      </c>
      <c r="W214" s="225" t="s">
        <v>1</v>
      </c>
      <c r="X214" s="225" t="s">
        <v>1</v>
      </c>
      <c r="Y214" s="225" t="s">
        <v>1</v>
      </c>
      <c r="Z214" s="225" t="s">
        <v>1</v>
      </c>
      <c r="AA214" s="225" t="s">
        <v>1</v>
      </c>
      <c r="AB214" s="225" t="s">
        <v>1</v>
      </c>
      <c r="AC214" s="225" t="s">
        <v>1</v>
      </c>
      <c r="AD214" s="225" t="s">
        <v>1</v>
      </c>
      <c r="AE214" s="225" t="s">
        <v>1</v>
      </c>
      <c r="AF214" s="225" t="s">
        <v>1</v>
      </c>
      <c r="AG214" s="225" t="s">
        <v>1</v>
      </c>
      <c r="AH214" s="225" t="s">
        <v>1</v>
      </c>
      <c r="AI214" s="225" t="s">
        <v>1</v>
      </c>
      <c r="AJ214" s="225" t="s">
        <v>1</v>
      </c>
      <c r="AK214" s="225" t="s">
        <v>1</v>
      </c>
      <c r="AL214" s="225" t="s">
        <v>1</v>
      </c>
      <c r="AM214" s="225" t="s">
        <v>1</v>
      </c>
      <c r="AN214" s="225" t="s">
        <v>1</v>
      </c>
      <c r="AO214" s="225" t="s">
        <v>1</v>
      </c>
      <c r="AP214" s="225" t="s">
        <v>1</v>
      </c>
      <c r="AQ214" s="225" t="s">
        <v>1</v>
      </c>
      <c r="AR214" s="225" t="s">
        <v>1</v>
      </c>
      <c r="AS214" s="225" t="s">
        <v>1</v>
      </c>
      <c r="AT214" s="225" t="s">
        <v>1</v>
      </c>
      <c r="AU214" s="225" t="s">
        <v>1</v>
      </c>
      <c r="AV214" s="231" t="s">
        <v>20</v>
      </c>
      <c r="AW214" s="226" t="s">
        <v>1241</v>
      </c>
      <c r="AX214" s="226">
        <v>1</v>
      </c>
      <c r="AY214" s="235">
        <v>0</v>
      </c>
      <c r="AZ214" s="228">
        <v>0</v>
      </c>
      <c r="BA214" s="228">
        <v>0</v>
      </c>
      <c r="BB214" s="229">
        <v>0</v>
      </c>
    </row>
    <row r="215" spans="1:54" ht="18" customHeight="1" x14ac:dyDescent="0.25">
      <c r="A215" s="223">
        <v>100</v>
      </c>
      <c r="B215" s="224" t="s">
        <v>467</v>
      </c>
      <c r="C215" s="225" t="s">
        <v>1193</v>
      </c>
      <c r="D215" s="225"/>
      <c r="E215" s="225" t="s">
        <v>438</v>
      </c>
      <c r="F215" s="225" t="s">
        <v>1</v>
      </c>
      <c r="G215" s="225" t="s">
        <v>1</v>
      </c>
      <c r="H215" s="224" t="s">
        <v>1</v>
      </c>
      <c r="I215" s="224" t="s">
        <v>438</v>
      </c>
      <c r="J215" s="227" t="s">
        <v>17</v>
      </c>
      <c r="K215" s="225" t="s">
        <v>1</v>
      </c>
      <c r="L215" s="232" t="s">
        <v>23</v>
      </c>
      <c r="M215" s="227" t="s">
        <v>17</v>
      </c>
      <c r="N215" s="225" t="s">
        <v>1</v>
      </c>
      <c r="O215" s="232" t="s">
        <v>23</v>
      </c>
      <c r="P215" s="225" t="s">
        <v>1</v>
      </c>
      <c r="Q215" s="225" t="s">
        <v>1</v>
      </c>
      <c r="R215" s="225" t="s">
        <v>1</v>
      </c>
      <c r="S215" s="225" t="s">
        <v>1</v>
      </c>
      <c r="T215" s="225" t="s">
        <v>1</v>
      </c>
      <c r="U215" s="225" t="s">
        <v>1</v>
      </c>
      <c r="V215" s="225" t="s">
        <v>1</v>
      </c>
      <c r="W215" s="225" t="s">
        <v>1</v>
      </c>
      <c r="X215" s="225" t="s">
        <v>1</v>
      </c>
      <c r="Y215" s="225" t="s">
        <v>1</v>
      </c>
      <c r="Z215" s="225" t="s">
        <v>1</v>
      </c>
      <c r="AA215" s="225" t="s">
        <v>1</v>
      </c>
      <c r="AB215" s="225" t="s">
        <v>1</v>
      </c>
      <c r="AC215" s="225" t="s">
        <v>1</v>
      </c>
      <c r="AD215" s="225" t="s">
        <v>1</v>
      </c>
      <c r="AE215" s="225" t="s">
        <v>1</v>
      </c>
      <c r="AF215" s="225" t="s">
        <v>1</v>
      </c>
      <c r="AG215" s="225" t="s">
        <v>1</v>
      </c>
      <c r="AH215" s="225" t="s">
        <v>1</v>
      </c>
      <c r="AI215" s="225" t="s">
        <v>1</v>
      </c>
      <c r="AJ215" s="225" t="s">
        <v>1</v>
      </c>
      <c r="AK215" s="225" t="s">
        <v>1</v>
      </c>
      <c r="AL215" s="225" t="s">
        <v>1</v>
      </c>
      <c r="AM215" s="225" t="s">
        <v>1</v>
      </c>
      <c r="AN215" s="225" t="s">
        <v>1</v>
      </c>
      <c r="AO215" s="232" t="s">
        <v>23</v>
      </c>
      <c r="AP215" s="225" t="s">
        <v>1</v>
      </c>
      <c r="AQ215" s="225" t="s">
        <v>1</v>
      </c>
      <c r="AR215" s="225" t="s">
        <v>1</v>
      </c>
      <c r="AS215" s="225" t="s">
        <v>1</v>
      </c>
      <c r="AT215" s="225" t="s">
        <v>1</v>
      </c>
      <c r="AU215" s="232" t="s">
        <v>23</v>
      </c>
      <c r="AV215" s="231" t="s">
        <v>20</v>
      </c>
      <c r="AW215" s="231" t="s">
        <v>1240</v>
      </c>
      <c r="AX215" s="227">
        <v>2</v>
      </c>
      <c r="AY215" s="235">
        <v>0</v>
      </c>
      <c r="AZ215" s="228">
        <v>0</v>
      </c>
      <c r="BA215" s="236">
        <v>4.9000000000000004</v>
      </c>
      <c r="BB215" s="229">
        <v>0</v>
      </c>
    </row>
    <row r="216" spans="1:54" ht="18.75" customHeight="1" x14ac:dyDescent="0.25">
      <c r="A216" s="223">
        <v>1365</v>
      </c>
      <c r="B216" s="224" t="s">
        <v>469</v>
      </c>
      <c r="C216" s="225" t="s">
        <v>1193</v>
      </c>
      <c r="D216" s="225"/>
      <c r="E216" s="225" t="s">
        <v>438</v>
      </c>
      <c r="F216" s="225" t="s">
        <v>1</v>
      </c>
      <c r="G216" s="225" t="s">
        <v>1</v>
      </c>
      <c r="H216" s="224" t="s">
        <v>1</v>
      </c>
      <c r="I216" s="224" t="s">
        <v>438</v>
      </c>
      <c r="J216" s="226" t="s">
        <v>33</v>
      </c>
      <c r="K216" s="225" t="s">
        <v>1</v>
      </c>
      <c r="L216" s="225" t="s">
        <v>1</v>
      </c>
      <c r="M216" s="226" t="s">
        <v>33</v>
      </c>
      <c r="N216" s="225" t="s">
        <v>1</v>
      </c>
      <c r="O216" s="225" t="s">
        <v>1</v>
      </c>
      <c r="P216" s="225" t="s">
        <v>1</v>
      </c>
      <c r="Q216" s="225" t="s">
        <v>1</v>
      </c>
      <c r="R216" s="225" t="s">
        <v>1</v>
      </c>
      <c r="S216" s="225" t="s">
        <v>1</v>
      </c>
      <c r="T216" s="225" t="s">
        <v>1</v>
      </c>
      <c r="U216" s="225" t="s">
        <v>1</v>
      </c>
      <c r="V216" s="225" t="s">
        <v>1</v>
      </c>
      <c r="W216" s="225" t="s">
        <v>1</v>
      </c>
      <c r="X216" s="225" t="s">
        <v>1</v>
      </c>
      <c r="Y216" s="225" t="s">
        <v>1</v>
      </c>
      <c r="Z216" s="225" t="s">
        <v>1</v>
      </c>
      <c r="AA216" s="225" t="s">
        <v>1</v>
      </c>
      <c r="AB216" s="225" t="s">
        <v>1</v>
      </c>
      <c r="AC216" s="225" t="s">
        <v>1</v>
      </c>
      <c r="AD216" s="225" t="s">
        <v>1</v>
      </c>
      <c r="AE216" s="225" t="s">
        <v>1</v>
      </c>
      <c r="AF216" s="225" t="s">
        <v>1</v>
      </c>
      <c r="AG216" s="225" t="s">
        <v>1</v>
      </c>
      <c r="AH216" s="225" t="s">
        <v>1</v>
      </c>
      <c r="AI216" s="225" t="s">
        <v>1</v>
      </c>
      <c r="AJ216" s="225" t="s">
        <v>1</v>
      </c>
      <c r="AK216" s="225" t="s">
        <v>1</v>
      </c>
      <c r="AL216" s="225" t="s">
        <v>1</v>
      </c>
      <c r="AM216" s="225" t="s">
        <v>1</v>
      </c>
      <c r="AN216" s="225" t="s">
        <v>1</v>
      </c>
      <c r="AO216" s="225" t="s">
        <v>1</v>
      </c>
      <c r="AP216" s="225" t="s">
        <v>1</v>
      </c>
      <c r="AQ216" s="225" t="s">
        <v>1</v>
      </c>
      <c r="AR216" s="225" t="s">
        <v>1</v>
      </c>
      <c r="AS216" s="225" t="s">
        <v>1</v>
      </c>
      <c r="AT216" s="225" t="s">
        <v>1</v>
      </c>
      <c r="AU216" s="225" t="s">
        <v>1</v>
      </c>
      <c r="AV216" s="231" t="s">
        <v>20</v>
      </c>
      <c r="AW216" s="231" t="s">
        <v>1240</v>
      </c>
      <c r="AX216" s="226">
        <v>1</v>
      </c>
      <c r="AY216" s="235">
        <v>0</v>
      </c>
      <c r="AZ216" s="228">
        <v>0</v>
      </c>
      <c r="BA216" s="228">
        <v>0</v>
      </c>
      <c r="BB216" s="238">
        <v>5.0000000000000001E-3</v>
      </c>
    </row>
    <row r="217" spans="1:54" ht="18.75" customHeight="1" x14ac:dyDescent="0.25">
      <c r="A217" s="223">
        <v>1231</v>
      </c>
      <c r="B217" s="224" t="s">
        <v>471</v>
      </c>
      <c r="C217" s="225" t="s">
        <v>1193</v>
      </c>
      <c r="D217" s="225"/>
      <c r="E217" s="225" t="s">
        <v>438</v>
      </c>
      <c r="F217" s="225" t="s">
        <v>1</v>
      </c>
      <c r="G217" s="225" t="s">
        <v>1</v>
      </c>
      <c r="H217" s="224" t="s">
        <v>1</v>
      </c>
      <c r="I217" s="224" t="s">
        <v>438</v>
      </c>
      <c r="J217" s="226" t="s">
        <v>33</v>
      </c>
      <c r="K217" s="225" t="s">
        <v>1</v>
      </c>
      <c r="L217" s="225" t="s">
        <v>1</v>
      </c>
      <c r="M217" s="226" t="s">
        <v>33</v>
      </c>
      <c r="N217" s="225" t="s">
        <v>1</v>
      </c>
      <c r="O217" s="225" t="s">
        <v>1</v>
      </c>
      <c r="P217" s="225" t="s">
        <v>1</v>
      </c>
      <c r="Q217" s="225" t="s">
        <v>1</v>
      </c>
      <c r="R217" s="225" t="s">
        <v>1</v>
      </c>
      <c r="S217" s="225" t="s">
        <v>1</v>
      </c>
      <c r="T217" s="225" t="s">
        <v>1</v>
      </c>
      <c r="U217" s="225" t="s">
        <v>1</v>
      </c>
      <c r="V217" s="225" t="s">
        <v>1</v>
      </c>
      <c r="W217" s="225" t="s">
        <v>1</v>
      </c>
      <c r="X217" s="225" t="s">
        <v>1</v>
      </c>
      <c r="Y217" s="225" t="s">
        <v>1</v>
      </c>
      <c r="Z217" s="225" t="s">
        <v>1</v>
      </c>
      <c r="AA217" s="225" t="s">
        <v>1</v>
      </c>
      <c r="AB217" s="225" t="s">
        <v>1</v>
      </c>
      <c r="AC217" s="225" t="s">
        <v>1</v>
      </c>
      <c r="AD217" s="225" t="s">
        <v>1</v>
      </c>
      <c r="AE217" s="225" t="s">
        <v>1</v>
      </c>
      <c r="AF217" s="225" t="s">
        <v>1</v>
      </c>
      <c r="AG217" s="225" t="s">
        <v>1</v>
      </c>
      <c r="AH217" s="225" t="s">
        <v>1</v>
      </c>
      <c r="AI217" s="225" t="s">
        <v>1</v>
      </c>
      <c r="AJ217" s="225" t="s">
        <v>1</v>
      </c>
      <c r="AK217" s="225" t="s">
        <v>1</v>
      </c>
      <c r="AL217" s="225" t="s">
        <v>1</v>
      </c>
      <c r="AM217" s="225" t="s">
        <v>1</v>
      </c>
      <c r="AN217" s="225" t="s">
        <v>1</v>
      </c>
      <c r="AO217" s="225" t="s">
        <v>1</v>
      </c>
      <c r="AP217" s="225" t="s">
        <v>1</v>
      </c>
      <c r="AQ217" s="225" t="s">
        <v>1</v>
      </c>
      <c r="AR217" s="225" t="s">
        <v>1</v>
      </c>
      <c r="AS217" s="225" t="s">
        <v>1</v>
      </c>
      <c r="AT217" s="225" t="s">
        <v>1</v>
      </c>
      <c r="AU217" s="231" t="s">
        <v>20</v>
      </c>
      <c r="AV217" s="232" t="s">
        <v>23</v>
      </c>
      <c r="AW217" s="231" t="s">
        <v>1240</v>
      </c>
      <c r="AX217" s="226">
        <v>1</v>
      </c>
      <c r="AY217" s="235">
        <v>0</v>
      </c>
      <c r="AZ217" s="228">
        <v>0</v>
      </c>
      <c r="BA217" s="233">
        <v>0.84</v>
      </c>
      <c r="BB217" s="234">
        <v>0</v>
      </c>
    </row>
    <row r="218" spans="1:54" ht="18.75" customHeight="1" x14ac:dyDescent="0.25">
      <c r="A218" s="223">
        <v>529</v>
      </c>
      <c r="B218" s="224" t="s">
        <v>473</v>
      </c>
      <c r="C218" s="225" t="s">
        <v>1193</v>
      </c>
      <c r="D218" s="225"/>
      <c r="E218" s="225" t="s">
        <v>438</v>
      </c>
      <c r="F218" s="225" t="s">
        <v>1</v>
      </c>
      <c r="G218" s="225" t="s">
        <v>1</v>
      </c>
      <c r="H218" s="224" t="s">
        <v>1</v>
      </c>
      <c r="I218" s="224" t="s">
        <v>438</v>
      </c>
      <c r="J218" s="237" t="s">
        <v>26</v>
      </c>
      <c r="K218" s="232" t="s">
        <v>23</v>
      </c>
      <c r="L218" s="232" t="s">
        <v>23</v>
      </c>
      <c r="M218" s="239" t="s">
        <v>94</v>
      </c>
      <c r="N218" s="231" t="s">
        <v>20</v>
      </c>
      <c r="O218" s="232" t="s">
        <v>23</v>
      </c>
      <c r="P218" s="232" t="s">
        <v>23</v>
      </c>
      <c r="Q218" s="232" t="s">
        <v>23</v>
      </c>
      <c r="R218" s="230" t="s">
        <v>22</v>
      </c>
      <c r="S218" s="232" t="s">
        <v>23</v>
      </c>
      <c r="T218" s="230" t="s">
        <v>22</v>
      </c>
      <c r="U218" s="232" t="s">
        <v>23</v>
      </c>
      <c r="V218" s="230" t="s">
        <v>22</v>
      </c>
      <c r="W218" s="232" t="s">
        <v>23</v>
      </c>
      <c r="X218" s="230" t="s">
        <v>22</v>
      </c>
      <c r="Y218" s="231" t="s">
        <v>20</v>
      </c>
      <c r="Z218" s="232" t="s">
        <v>23</v>
      </c>
      <c r="AA218" s="232" t="s">
        <v>23</v>
      </c>
      <c r="AB218" s="225" t="s">
        <v>1</v>
      </c>
      <c r="AC218" s="225" t="s">
        <v>1</v>
      </c>
      <c r="AD218" s="225" t="s">
        <v>1</v>
      </c>
      <c r="AE218" s="232" t="s">
        <v>23</v>
      </c>
      <c r="AF218" s="232" t="s">
        <v>23</v>
      </c>
      <c r="AG218" s="225" t="s">
        <v>1</v>
      </c>
      <c r="AH218" s="225" t="s">
        <v>1</v>
      </c>
      <c r="AI218" s="225" t="s">
        <v>1</v>
      </c>
      <c r="AJ218" s="225" t="s">
        <v>1</v>
      </c>
      <c r="AK218" s="231" t="s">
        <v>20</v>
      </c>
      <c r="AL218" s="232" t="s">
        <v>23</v>
      </c>
      <c r="AM218" s="225" t="s">
        <v>1</v>
      </c>
      <c r="AN218" s="225" t="s">
        <v>1</v>
      </c>
      <c r="AO218" s="232" t="s">
        <v>23</v>
      </c>
      <c r="AP218" s="225" t="s">
        <v>1</v>
      </c>
      <c r="AQ218" s="225" t="s">
        <v>1</v>
      </c>
      <c r="AR218" s="230" t="s">
        <v>22</v>
      </c>
      <c r="AS218" s="225" t="s">
        <v>1</v>
      </c>
      <c r="AT218" s="225" t="s">
        <v>1</v>
      </c>
      <c r="AU218" s="232" t="s">
        <v>23</v>
      </c>
      <c r="AV218" s="232" t="s">
        <v>23</v>
      </c>
      <c r="AW218" s="226" t="s">
        <v>1241</v>
      </c>
      <c r="AX218" s="227">
        <v>2</v>
      </c>
      <c r="AY218" s="235">
        <v>0</v>
      </c>
      <c r="AZ218" s="228">
        <v>0</v>
      </c>
      <c r="BA218" s="236">
        <v>8.3000000000000007</v>
      </c>
      <c r="BB218" s="234">
        <v>1.2</v>
      </c>
    </row>
    <row r="219" spans="1:54" ht="26.25" customHeight="1" x14ac:dyDescent="0.25">
      <c r="A219" s="223">
        <v>121</v>
      </c>
      <c r="B219" s="224" t="s">
        <v>45</v>
      </c>
      <c r="C219" s="225" t="s">
        <v>1193</v>
      </c>
      <c r="D219" s="225"/>
      <c r="E219" s="225" t="s">
        <v>941</v>
      </c>
      <c r="F219" s="225" t="s">
        <v>1</v>
      </c>
      <c r="G219" s="225" t="s">
        <v>447</v>
      </c>
      <c r="H219" s="224" t="s">
        <v>1</v>
      </c>
      <c r="I219" s="224" t="s">
        <v>437</v>
      </c>
      <c r="J219" s="227" t="s">
        <v>17</v>
      </c>
      <c r="K219" s="225" t="s">
        <v>1</v>
      </c>
      <c r="L219" s="232" t="s">
        <v>23</v>
      </c>
      <c r="M219" s="237" t="s">
        <v>26</v>
      </c>
      <c r="N219" s="225" t="s">
        <v>1</v>
      </c>
      <c r="O219" s="231" t="s">
        <v>20</v>
      </c>
      <c r="P219" s="225" t="s">
        <v>1</v>
      </c>
      <c r="Q219" s="225" t="s">
        <v>1</v>
      </c>
      <c r="R219" s="230" t="s">
        <v>22</v>
      </c>
      <c r="S219" s="225" t="s">
        <v>1</v>
      </c>
      <c r="T219" s="225" t="s">
        <v>1</v>
      </c>
      <c r="U219" s="230" t="s">
        <v>22</v>
      </c>
      <c r="V219" s="225" t="s">
        <v>1</v>
      </c>
      <c r="W219" s="230" t="s">
        <v>22</v>
      </c>
      <c r="X219" s="225" t="s">
        <v>1</v>
      </c>
      <c r="Y219" s="225" t="s">
        <v>1</v>
      </c>
      <c r="Z219" s="225" t="s">
        <v>1</v>
      </c>
      <c r="AA219" s="225" t="s">
        <v>1</v>
      </c>
      <c r="AB219" s="225" t="s">
        <v>1</v>
      </c>
      <c r="AC219" s="225" t="s">
        <v>1</v>
      </c>
      <c r="AD219" s="225" t="s">
        <v>1</v>
      </c>
      <c r="AE219" s="232" t="s">
        <v>23</v>
      </c>
      <c r="AF219" s="225" t="s">
        <v>1</v>
      </c>
      <c r="AG219" s="225" t="s">
        <v>1</v>
      </c>
      <c r="AH219" s="225" t="s">
        <v>1</v>
      </c>
      <c r="AI219" s="225" t="s">
        <v>1</v>
      </c>
      <c r="AJ219" s="225" t="s">
        <v>1</v>
      </c>
      <c r="AK219" s="225" t="s">
        <v>1</v>
      </c>
      <c r="AL219" s="230" t="s">
        <v>22</v>
      </c>
      <c r="AM219" s="225" t="s">
        <v>1</v>
      </c>
      <c r="AN219" s="225" t="s">
        <v>1</v>
      </c>
      <c r="AO219" s="225" t="s">
        <v>1</v>
      </c>
      <c r="AP219" s="225" t="s">
        <v>1</v>
      </c>
      <c r="AQ219" s="225" t="s">
        <v>1</v>
      </c>
      <c r="AR219" s="225" t="s">
        <v>1</v>
      </c>
      <c r="AS219" s="225" t="s">
        <v>1</v>
      </c>
      <c r="AT219" s="225" t="s">
        <v>1</v>
      </c>
      <c r="AU219" s="232" t="s">
        <v>23</v>
      </c>
      <c r="AV219" s="232" t="s">
        <v>23</v>
      </c>
      <c r="AW219" s="226" t="s">
        <v>1241</v>
      </c>
      <c r="AX219" s="226">
        <v>1</v>
      </c>
      <c r="AY219" s="226">
        <v>1</v>
      </c>
      <c r="AZ219" s="228">
        <v>0</v>
      </c>
      <c r="BA219" s="236">
        <v>5.9</v>
      </c>
      <c r="BB219" s="234">
        <v>0.03</v>
      </c>
    </row>
    <row r="220" spans="1:54" ht="18.75" customHeight="1" x14ac:dyDescent="0.25">
      <c r="A220" s="223">
        <v>1328</v>
      </c>
      <c r="B220" s="224" t="s">
        <v>46</v>
      </c>
      <c r="C220" s="225" t="s">
        <v>1193</v>
      </c>
      <c r="D220" s="225"/>
      <c r="E220" s="225" t="s">
        <v>658</v>
      </c>
      <c r="F220" s="225" t="s">
        <v>1</v>
      </c>
      <c r="G220" s="225" t="s">
        <v>447</v>
      </c>
      <c r="H220" s="224" t="s">
        <v>1</v>
      </c>
      <c r="I220" s="224" t="s">
        <v>437</v>
      </c>
      <c r="J220" s="237" t="s">
        <v>26</v>
      </c>
      <c r="K220" s="225" t="s">
        <v>1</v>
      </c>
      <c r="L220" s="232" t="s">
        <v>23</v>
      </c>
      <c r="M220" s="240" t="s">
        <v>299</v>
      </c>
      <c r="N220" s="225" t="s">
        <v>1</v>
      </c>
      <c r="O220" s="232" t="s">
        <v>23</v>
      </c>
      <c r="P220" s="230" t="s">
        <v>22</v>
      </c>
      <c r="Q220" s="230" t="s">
        <v>22</v>
      </c>
      <c r="R220" s="232" t="s">
        <v>23</v>
      </c>
      <c r="S220" s="225" t="s">
        <v>1</v>
      </c>
      <c r="T220" s="231" t="s">
        <v>20</v>
      </c>
      <c r="U220" s="230" t="s">
        <v>22</v>
      </c>
      <c r="V220" s="225" t="s">
        <v>1</v>
      </c>
      <c r="W220" s="232" t="s">
        <v>23</v>
      </c>
      <c r="X220" s="225" t="s">
        <v>1</v>
      </c>
      <c r="Y220" s="230" t="s">
        <v>22</v>
      </c>
      <c r="Z220" s="225" t="s">
        <v>1</v>
      </c>
      <c r="AA220" s="225" t="s">
        <v>1</v>
      </c>
      <c r="AB220" s="225" t="s">
        <v>1</v>
      </c>
      <c r="AC220" s="225" t="s">
        <v>1</v>
      </c>
      <c r="AD220" s="225" t="s">
        <v>1</v>
      </c>
      <c r="AE220" s="232" t="s">
        <v>23</v>
      </c>
      <c r="AF220" s="225" t="s">
        <v>1</v>
      </c>
      <c r="AG220" s="225" t="s">
        <v>1</v>
      </c>
      <c r="AH220" s="225" t="s">
        <v>1</v>
      </c>
      <c r="AI220" s="225" t="s">
        <v>1</v>
      </c>
      <c r="AJ220" s="225" t="s">
        <v>1</v>
      </c>
      <c r="AK220" s="225" t="s">
        <v>1</v>
      </c>
      <c r="AL220" s="230" t="s">
        <v>22</v>
      </c>
      <c r="AM220" s="225" t="s">
        <v>1</v>
      </c>
      <c r="AN220" s="225" t="s">
        <v>1</v>
      </c>
      <c r="AO220" s="225" t="s">
        <v>1</v>
      </c>
      <c r="AP220" s="225" t="s">
        <v>1</v>
      </c>
      <c r="AQ220" s="225" t="s">
        <v>1</v>
      </c>
      <c r="AR220" s="225" t="s">
        <v>1</v>
      </c>
      <c r="AS220" s="225" t="s">
        <v>1</v>
      </c>
      <c r="AT220" s="225" t="s">
        <v>1</v>
      </c>
      <c r="AU220" s="225" t="s">
        <v>1</v>
      </c>
      <c r="AV220" s="230" t="s">
        <v>22</v>
      </c>
      <c r="AW220" s="231" t="s">
        <v>1240</v>
      </c>
      <c r="AX220" s="239">
        <v>3</v>
      </c>
      <c r="AY220" s="235">
        <v>0</v>
      </c>
      <c r="AZ220" s="228">
        <v>0</v>
      </c>
      <c r="BA220" s="228">
        <v>0</v>
      </c>
      <c r="BB220" s="229">
        <v>0</v>
      </c>
    </row>
    <row r="221" spans="1:54" ht="18.75" customHeight="1" x14ac:dyDescent="0.25">
      <c r="A221" s="223">
        <v>1305</v>
      </c>
      <c r="B221" s="224" t="s">
        <v>47</v>
      </c>
      <c r="C221" s="225" t="s">
        <v>1193</v>
      </c>
      <c r="D221" s="225"/>
      <c r="E221" s="225" t="s">
        <v>519</v>
      </c>
      <c r="F221" s="225" t="s">
        <v>28</v>
      </c>
      <c r="G221" s="225" t="s">
        <v>447</v>
      </c>
      <c r="H221" s="224" t="s">
        <v>1</v>
      </c>
      <c r="I221" s="224" t="s">
        <v>437</v>
      </c>
      <c r="J221" s="226" t="s">
        <v>33</v>
      </c>
      <c r="K221" s="225" t="s">
        <v>1</v>
      </c>
      <c r="L221" s="225" t="s">
        <v>1</v>
      </c>
      <c r="M221" s="226" t="s">
        <v>33</v>
      </c>
      <c r="N221" s="225" t="s">
        <v>1</v>
      </c>
      <c r="O221" s="230" t="s">
        <v>22</v>
      </c>
      <c r="P221" s="225" t="s">
        <v>1</v>
      </c>
      <c r="Q221" s="225" t="s">
        <v>1</v>
      </c>
      <c r="R221" s="225" t="s">
        <v>1</v>
      </c>
      <c r="S221" s="225" t="s">
        <v>1</v>
      </c>
      <c r="T221" s="225" t="s">
        <v>1</v>
      </c>
      <c r="U221" s="225" t="s">
        <v>1</v>
      </c>
      <c r="V221" s="225" t="s">
        <v>1</v>
      </c>
      <c r="W221" s="225" t="s">
        <v>1</v>
      </c>
      <c r="X221" s="225" t="s">
        <v>1</v>
      </c>
      <c r="Y221" s="225" t="s">
        <v>1</v>
      </c>
      <c r="Z221" s="225" t="s">
        <v>1</v>
      </c>
      <c r="AA221" s="225" t="s">
        <v>1</v>
      </c>
      <c r="AB221" s="225" t="s">
        <v>1</v>
      </c>
      <c r="AC221" s="225" t="s">
        <v>1</v>
      </c>
      <c r="AD221" s="225" t="s">
        <v>1</v>
      </c>
      <c r="AE221" s="225" t="s">
        <v>1</v>
      </c>
      <c r="AF221" s="225" t="s">
        <v>1</v>
      </c>
      <c r="AG221" s="225" t="s">
        <v>1</v>
      </c>
      <c r="AH221" s="225" t="s">
        <v>1</v>
      </c>
      <c r="AI221" s="225" t="s">
        <v>1</v>
      </c>
      <c r="AJ221" s="225" t="s">
        <v>1</v>
      </c>
      <c r="AK221" s="225" t="s">
        <v>1</v>
      </c>
      <c r="AL221" s="225" t="s">
        <v>1</v>
      </c>
      <c r="AM221" s="225" t="s">
        <v>1</v>
      </c>
      <c r="AN221" s="225" t="s">
        <v>1</v>
      </c>
      <c r="AO221" s="225" t="s">
        <v>1</v>
      </c>
      <c r="AP221" s="225" t="s">
        <v>1</v>
      </c>
      <c r="AQ221" s="225" t="s">
        <v>1</v>
      </c>
      <c r="AR221" s="225" t="s">
        <v>1</v>
      </c>
      <c r="AS221" s="225" t="s">
        <v>1</v>
      </c>
      <c r="AT221" s="225" t="s">
        <v>1</v>
      </c>
      <c r="AU221" s="225" t="s">
        <v>1</v>
      </c>
      <c r="AV221" s="230" t="s">
        <v>22</v>
      </c>
      <c r="AW221" s="226" t="s">
        <v>1241</v>
      </c>
      <c r="AX221" s="226">
        <v>1</v>
      </c>
      <c r="AY221" s="235">
        <v>0</v>
      </c>
      <c r="AZ221" s="228">
        <v>0</v>
      </c>
      <c r="BA221" s="228">
        <v>0</v>
      </c>
      <c r="BB221" s="229">
        <v>0</v>
      </c>
    </row>
    <row r="222" spans="1:54" ht="18.75" customHeight="1" x14ac:dyDescent="0.25">
      <c r="A222" s="223">
        <v>1306</v>
      </c>
      <c r="B222" s="224" t="s">
        <v>48</v>
      </c>
      <c r="C222" s="225" t="s">
        <v>1193</v>
      </c>
      <c r="D222" s="225"/>
      <c r="E222" s="225" t="s">
        <v>941</v>
      </c>
      <c r="F222" s="225" t="s">
        <v>1</v>
      </c>
      <c r="G222" s="225" t="s">
        <v>447</v>
      </c>
      <c r="H222" s="224" t="s">
        <v>1</v>
      </c>
      <c r="I222" s="224" t="s">
        <v>437</v>
      </c>
      <c r="J222" s="227" t="s">
        <v>17</v>
      </c>
      <c r="K222" s="225" t="s">
        <v>1</v>
      </c>
      <c r="L222" s="232" t="s">
        <v>23</v>
      </c>
      <c r="M222" s="227" t="s">
        <v>17</v>
      </c>
      <c r="N222" s="225" t="s">
        <v>1</v>
      </c>
      <c r="O222" s="232" t="s">
        <v>23</v>
      </c>
      <c r="P222" s="225" t="s">
        <v>1</v>
      </c>
      <c r="Q222" s="225" t="s">
        <v>1</v>
      </c>
      <c r="R222" s="225" t="s">
        <v>1</v>
      </c>
      <c r="S222" s="225" t="s">
        <v>1</v>
      </c>
      <c r="T222" s="225" t="s">
        <v>1</v>
      </c>
      <c r="U222" s="225" t="s">
        <v>1</v>
      </c>
      <c r="V222" s="225" t="s">
        <v>1</v>
      </c>
      <c r="W222" s="225" t="s">
        <v>1</v>
      </c>
      <c r="X222" s="225" t="s">
        <v>1</v>
      </c>
      <c r="Y222" s="225" t="s">
        <v>1</v>
      </c>
      <c r="Z222" s="225" t="s">
        <v>1</v>
      </c>
      <c r="AA222" s="225" t="s">
        <v>1</v>
      </c>
      <c r="AB222" s="225" t="s">
        <v>1</v>
      </c>
      <c r="AC222" s="225" t="s">
        <v>1</v>
      </c>
      <c r="AD222" s="225" t="s">
        <v>1</v>
      </c>
      <c r="AE222" s="232" t="s">
        <v>23</v>
      </c>
      <c r="AF222" s="225" t="s">
        <v>1</v>
      </c>
      <c r="AG222" s="225" t="s">
        <v>1</v>
      </c>
      <c r="AH222" s="225" t="s">
        <v>1</v>
      </c>
      <c r="AI222" s="225" t="s">
        <v>1</v>
      </c>
      <c r="AJ222" s="225" t="s">
        <v>1</v>
      </c>
      <c r="AK222" s="225" t="s">
        <v>1</v>
      </c>
      <c r="AL222" s="225" t="s">
        <v>1</v>
      </c>
      <c r="AM222" s="225" t="s">
        <v>1</v>
      </c>
      <c r="AN222" s="225" t="s">
        <v>1</v>
      </c>
      <c r="AO222" s="225" t="s">
        <v>1</v>
      </c>
      <c r="AP222" s="225" t="s">
        <v>1</v>
      </c>
      <c r="AQ222" s="225" t="s">
        <v>1</v>
      </c>
      <c r="AR222" s="225" t="s">
        <v>1</v>
      </c>
      <c r="AS222" s="225" t="s">
        <v>1</v>
      </c>
      <c r="AT222" s="225" t="s">
        <v>1</v>
      </c>
      <c r="AU222" s="225" t="s">
        <v>1</v>
      </c>
      <c r="AV222" s="225" t="s">
        <v>1</v>
      </c>
      <c r="AW222" s="226" t="s">
        <v>1241</v>
      </c>
      <c r="AX222" s="226">
        <v>1</v>
      </c>
      <c r="AY222" s="226">
        <v>1</v>
      </c>
      <c r="AZ222" s="228">
        <v>0</v>
      </c>
      <c r="BA222" s="228">
        <v>0</v>
      </c>
      <c r="BB222" s="229">
        <v>0</v>
      </c>
    </row>
    <row r="223" spans="1:54" ht="18.75" customHeight="1" x14ac:dyDescent="0.25">
      <c r="A223" s="223">
        <v>1313</v>
      </c>
      <c r="B223" s="224" t="s">
        <v>49</v>
      </c>
      <c r="C223" s="225" t="s">
        <v>1193</v>
      </c>
      <c r="D223" s="225"/>
      <c r="E223" s="225" t="s">
        <v>571</v>
      </c>
      <c r="F223" s="225" t="s">
        <v>1</v>
      </c>
      <c r="G223" s="225" t="s">
        <v>447</v>
      </c>
      <c r="H223" s="224" t="s">
        <v>1</v>
      </c>
      <c r="I223" s="224" t="s">
        <v>437</v>
      </c>
      <c r="J223" s="227" t="s">
        <v>17</v>
      </c>
      <c r="K223" s="225" t="s">
        <v>1</v>
      </c>
      <c r="L223" s="232" t="s">
        <v>23</v>
      </c>
      <c r="M223" s="227" t="s">
        <v>17</v>
      </c>
      <c r="N223" s="225" t="s">
        <v>1</v>
      </c>
      <c r="O223" s="232" t="s">
        <v>23</v>
      </c>
      <c r="P223" s="225" t="s">
        <v>1</v>
      </c>
      <c r="Q223" s="225" t="s">
        <v>1</v>
      </c>
      <c r="R223" s="225" t="s">
        <v>1</v>
      </c>
      <c r="S223" s="225" t="s">
        <v>1</v>
      </c>
      <c r="T223" s="225" t="s">
        <v>1</v>
      </c>
      <c r="U223" s="225" t="s">
        <v>1</v>
      </c>
      <c r="V223" s="225" t="s">
        <v>1</v>
      </c>
      <c r="W223" s="225" t="s">
        <v>1</v>
      </c>
      <c r="X223" s="225" t="s">
        <v>1</v>
      </c>
      <c r="Y223" s="225" t="s">
        <v>1</v>
      </c>
      <c r="Z223" s="225" t="s">
        <v>1</v>
      </c>
      <c r="AA223" s="225" t="s">
        <v>1</v>
      </c>
      <c r="AB223" s="225" t="s">
        <v>1</v>
      </c>
      <c r="AC223" s="225" t="s">
        <v>1</v>
      </c>
      <c r="AD223" s="225" t="s">
        <v>1</v>
      </c>
      <c r="AE223" s="232" t="s">
        <v>23</v>
      </c>
      <c r="AF223" s="225" t="s">
        <v>1</v>
      </c>
      <c r="AG223" s="225" t="s">
        <v>1</v>
      </c>
      <c r="AH223" s="232" t="s">
        <v>23</v>
      </c>
      <c r="AI223" s="225" t="s">
        <v>1</v>
      </c>
      <c r="AJ223" s="225" t="s">
        <v>1</v>
      </c>
      <c r="AK223" s="225" t="s">
        <v>1</v>
      </c>
      <c r="AL223" s="225" t="s">
        <v>1</v>
      </c>
      <c r="AM223" s="225" t="s">
        <v>1</v>
      </c>
      <c r="AN223" s="225" t="s">
        <v>1</v>
      </c>
      <c r="AO223" s="225" t="s">
        <v>1</v>
      </c>
      <c r="AP223" s="225" t="s">
        <v>1</v>
      </c>
      <c r="AQ223" s="225" t="s">
        <v>1</v>
      </c>
      <c r="AR223" s="225" t="s">
        <v>1</v>
      </c>
      <c r="AS223" s="225" t="s">
        <v>1</v>
      </c>
      <c r="AT223" s="225" t="s">
        <v>1</v>
      </c>
      <c r="AU223" s="225" t="s">
        <v>1</v>
      </c>
      <c r="AV223" s="225" t="s">
        <v>1</v>
      </c>
      <c r="AW223" s="226" t="s">
        <v>1241</v>
      </c>
      <c r="AX223" s="226">
        <v>1</v>
      </c>
      <c r="AY223" s="235">
        <v>0</v>
      </c>
      <c r="AZ223" s="228">
        <v>0</v>
      </c>
      <c r="BA223" s="228">
        <v>0</v>
      </c>
      <c r="BB223" s="229">
        <v>0</v>
      </c>
    </row>
    <row r="224" spans="1:54" ht="18" customHeight="1" x14ac:dyDescent="0.25">
      <c r="A224" s="223">
        <v>126</v>
      </c>
      <c r="B224" s="224" t="s">
        <v>50</v>
      </c>
      <c r="C224" s="225" t="s">
        <v>1193</v>
      </c>
      <c r="D224" s="225"/>
      <c r="E224" s="225" t="s">
        <v>941</v>
      </c>
      <c r="F224" s="225" t="s">
        <v>1</v>
      </c>
      <c r="G224" s="225" t="s">
        <v>447</v>
      </c>
      <c r="H224" s="224" t="s">
        <v>1</v>
      </c>
      <c r="I224" s="224" t="s">
        <v>437</v>
      </c>
      <c r="J224" s="237" t="s">
        <v>26</v>
      </c>
      <c r="K224" s="231" t="s">
        <v>20</v>
      </c>
      <c r="L224" s="232" t="s">
        <v>23</v>
      </c>
      <c r="M224" s="227" t="s">
        <v>17</v>
      </c>
      <c r="N224" s="230" t="s">
        <v>22</v>
      </c>
      <c r="O224" s="232" t="s">
        <v>23</v>
      </c>
      <c r="P224" s="225" t="s">
        <v>1</v>
      </c>
      <c r="Q224" s="225" t="s">
        <v>1</v>
      </c>
      <c r="R224" s="225" t="s">
        <v>1</v>
      </c>
      <c r="S224" s="225" t="s">
        <v>1</v>
      </c>
      <c r="T224" s="225" t="s">
        <v>1</v>
      </c>
      <c r="U224" s="231" t="s">
        <v>20</v>
      </c>
      <c r="V224" s="225" t="s">
        <v>1</v>
      </c>
      <c r="W224" s="225" t="s">
        <v>1</v>
      </c>
      <c r="X224" s="225" t="s">
        <v>1</v>
      </c>
      <c r="Y224" s="225" t="s">
        <v>1</v>
      </c>
      <c r="Z224" s="225" t="s">
        <v>1</v>
      </c>
      <c r="AA224" s="231" t="s">
        <v>20</v>
      </c>
      <c r="AB224" s="225" t="s">
        <v>1</v>
      </c>
      <c r="AC224" s="225" t="s">
        <v>1</v>
      </c>
      <c r="AD224" s="225" t="s">
        <v>1</v>
      </c>
      <c r="AE224" s="232" t="s">
        <v>23</v>
      </c>
      <c r="AF224" s="232" t="s">
        <v>23</v>
      </c>
      <c r="AG224" s="225" t="s">
        <v>1</v>
      </c>
      <c r="AH224" s="225" t="s">
        <v>1</v>
      </c>
      <c r="AI224" s="225" t="s">
        <v>1</v>
      </c>
      <c r="AJ224" s="225" t="s">
        <v>1</v>
      </c>
      <c r="AK224" s="231" t="s">
        <v>20</v>
      </c>
      <c r="AL224" s="225" t="s">
        <v>1</v>
      </c>
      <c r="AM224" s="225" t="s">
        <v>1</v>
      </c>
      <c r="AN224" s="225" t="s">
        <v>1</v>
      </c>
      <c r="AO224" s="225" t="s">
        <v>1</v>
      </c>
      <c r="AP224" s="225" t="s">
        <v>1</v>
      </c>
      <c r="AQ224" s="225" t="s">
        <v>1</v>
      </c>
      <c r="AR224" s="225" t="s">
        <v>1</v>
      </c>
      <c r="AS224" s="225" t="s">
        <v>1</v>
      </c>
      <c r="AT224" s="225" t="s">
        <v>1</v>
      </c>
      <c r="AU224" s="232" t="s">
        <v>23</v>
      </c>
      <c r="AV224" s="225" t="s">
        <v>1</v>
      </c>
      <c r="AW224" s="226" t="s">
        <v>1241</v>
      </c>
      <c r="AX224" s="226">
        <v>1</v>
      </c>
      <c r="AY224" s="226">
        <v>1</v>
      </c>
      <c r="AZ224" s="228">
        <v>0</v>
      </c>
      <c r="BA224" s="233">
        <v>8.1999999999999993</v>
      </c>
      <c r="BB224" s="238">
        <v>0.26</v>
      </c>
    </row>
    <row r="225" spans="1:54" ht="18.75" customHeight="1" x14ac:dyDescent="0.25">
      <c r="A225" s="223">
        <v>1314</v>
      </c>
      <c r="B225" s="224" t="s">
        <v>51</v>
      </c>
      <c r="C225" s="225" t="s">
        <v>1193</v>
      </c>
      <c r="D225" s="225"/>
      <c r="E225" s="225" t="s">
        <v>571</v>
      </c>
      <c r="F225" s="225" t="s">
        <v>1</v>
      </c>
      <c r="G225" s="225" t="s">
        <v>447</v>
      </c>
      <c r="H225" s="224" t="s">
        <v>1</v>
      </c>
      <c r="I225" s="224" t="s">
        <v>437</v>
      </c>
      <c r="J225" s="227" t="s">
        <v>17</v>
      </c>
      <c r="K225" s="225" t="s">
        <v>1</v>
      </c>
      <c r="L225" s="231" t="s">
        <v>20</v>
      </c>
      <c r="M225" s="226" t="s">
        <v>33</v>
      </c>
      <c r="N225" s="225" t="s">
        <v>1</v>
      </c>
      <c r="O225" s="225" t="s">
        <v>1</v>
      </c>
      <c r="P225" s="225" t="s">
        <v>1</v>
      </c>
      <c r="Q225" s="225" t="s">
        <v>1</v>
      </c>
      <c r="R225" s="225" t="s">
        <v>1</v>
      </c>
      <c r="S225" s="225" t="s">
        <v>1</v>
      </c>
      <c r="T225" s="225" t="s">
        <v>1</v>
      </c>
      <c r="U225" s="225" t="s">
        <v>1</v>
      </c>
      <c r="V225" s="225" t="s">
        <v>1</v>
      </c>
      <c r="W225" s="225" t="s">
        <v>1</v>
      </c>
      <c r="X225" s="225" t="s">
        <v>1</v>
      </c>
      <c r="Y225" s="225" t="s">
        <v>1</v>
      </c>
      <c r="Z225" s="225" t="s">
        <v>1</v>
      </c>
      <c r="AA225" s="225" t="s">
        <v>1</v>
      </c>
      <c r="AB225" s="225" t="s">
        <v>1</v>
      </c>
      <c r="AC225" s="225" t="s">
        <v>1</v>
      </c>
      <c r="AD225" s="225" t="s">
        <v>1</v>
      </c>
      <c r="AE225" s="231" t="s">
        <v>20</v>
      </c>
      <c r="AF225" s="225" t="s">
        <v>1</v>
      </c>
      <c r="AG225" s="225" t="s">
        <v>1</v>
      </c>
      <c r="AH225" s="225" t="s">
        <v>1</v>
      </c>
      <c r="AI225" s="225" t="s">
        <v>1</v>
      </c>
      <c r="AJ225" s="225" t="s">
        <v>1</v>
      </c>
      <c r="AK225" s="225" t="s">
        <v>1</v>
      </c>
      <c r="AL225" s="231" t="s">
        <v>20</v>
      </c>
      <c r="AM225" s="225" t="s">
        <v>1</v>
      </c>
      <c r="AN225" s="225" t="s">
        <v>1</v>
      </c>
      <c r="AO225" s="225" t="s">
        <v>1</v>
      </c>
      <c r="AP225" s="225" t="s">
        <v>1</v>
      </c>
      <c r="AQ225" s="225" t="s">
        <v>1</v>
      </c>
      <c r="AR225" s="231" t="s">
        <v>20</v>
      </c>
      <c r="AS225" s="225" t="s">
        <v>1</v>
      </c>
      <c r="AT225" s="225" t="s">
        <v>1</v>
      </c>
      <c r="AU225" s="225" t="s">
        <v>1</v>
      </c>
      <c r="AV225" s="231" t="s">
        <v>20</v>
      </c>
      <c r="AW225" s="226" t="s">
        <v>1241</v>
      </c>
      <c r="AX225" s="226">
        <v>1</v>
      </c>
      <c r="AY225" s="239">
        <v>3</v>
      </c>
      <c r="AZ225" s="228">
        <v>0</v>
      </c>
      <c r="BA225" s="228">
        <v>0</v>
      </c>
      <c r="BB225" s="229">
        <v>0</v>
      </c>
    </row>
    <row r="226" spans="1:54" ht="18.75" customHeight="1" x14ac:dyDescent="0.25">
      <c r="A226" s="223">
        <v>1338</v>
      </c>
      <c r="B226" s="224" t="s">
        <v>52</v>
      </c>
      <c r="C226" s="225" t="s">
        <v>1193</v>
      </c>
      <c r="D226" s="225"/>
      <c r="E226" s="225" t="s">
        <v>1086</v>
      </c>
      <c r="F226" s="225" t="s">
        <v>1</v>
      </c>
      <c r="G226" s="225" t="s">
        <v>447</v>
      </c>
      <c r="H226" s="224" t="s">
        <v>1</v>
      </c>
      <c r="I226" s="224" t="s">
        <v>437</v>
      </c>
      <c r="J226" s="237" t="s">
        <v>26</v>
      </c>
      <c r="K226" s="225" t="s">
        <v>1</v>
      </c>
      <c r="L226" s="232" t="s">
        <v>23</v>
      </c>
      <c r="M226" s="237" t="s">
        <v>26</v>
      </c>
      <c r="N226" s="225" t="s">
        <v>1</v>
      </c>
      <c r="O226" s="232" t="s">
        <v>23</v>
      </c>
      <c r="P226" s="225" t="s">
        <v>1</v>
      </c>
      <c r="Q226" s="232" t="s">
        <v>23</v>
      </c>
      <c r="R226" s="225" t="s">
        <v>1</v>
      </c>
      <c r="S226" s="225" t="s">
        <v>1</v>
      </c>
      <c r="T226" s="231" t="s">
        <v>20</v>
      </c>
      <c r="U226" s="231" t="s">
        <v>20</v>
      </c>
      <c r="V226" s="225" t="s">
        <v>1</v>
      </c>
      <c r="W226" s="225" t="s">
        <v>1</v>
      </c>
      <c r="X226" s="225" t="s">
        <v>1</v>
      </c>
      <c r="Y226" s="225" t="s">
        <v>1</v>
      </c>
      <c r="Z226" s="225" t="s">
        <v>1</v>
      </c>
      <c r="AA226" s="225" t="s">
        <v>1</v>
      </c>
      <c r="AB226" s="225" t="s">
        <v>1</v>
      </c>
      <c r="AC226" s="225" t="s">
        <v>1</v>
      </c>
      <c r="AD226" s="225" t="s">
        <v>1</v>
      </c>
      <c r="AE226" s="232" t="s">
        <v>23</v>
      </c>
      <c r="AF226" s="225" t="s">
        <v>1</v>
      </c>
      <c r="AG226" s="225" t="s">
        <v>1</v>
      </c>
      <c r="AH226" s="225" t="s">
        <v>1</v>
      </c>
      <c r="AI226" s="225" t="s">
        <v>1</v>
      </c>
      <c r="AJ226" s="225" t="s">
        <v>1</v>
      </c>
      <c r="AK226" s="225" t="s">
        <v>1</v>
      </c>
      <c r="AL226" s="225" t="s">
        <v>1</v>
      </c>
      <c r="AM226" s="225" t="s">
        <v>1</v>
      </c>
      <c r="AN226" s="225" t="s">
        <v>1</v>
      </c>
      <c r="AO226" s="225" t="s">
        <v>1</v>
      </c>
      <c r="AP226" s="225" t="s">
        <v>1</v>
      </c>
      <c r="AQ226" s="225" t="s">
        <v>1</v>
      </c>
      <c r="AR226" s="225" t="s">
        <v>1</v>
      </c>
      <c r="AS226" s="225" t="s">
        <v>1</v>
      </c>
      <c r="AT226" s="225" t="s">
        <v>1</v>
      </c>
      <c r="AU226" s="225" t="s">
        <v>1</v>
      </c>
      <c r="AV226" s="225" t="s">
        <v>1</v>
      </c>
      <c r="AW226" s="226" t="s">
        <v>1241</v>
      </c>
      <c r="AX226" s="226">
        <v>1</v>
      </c>
      <c r="AY226" s="226">
        <v>1</v>
      </c>
      <c r="AZ226" s="228">
        <v>0</v>
      </c>
      <c r="BA226" s="236">
        <v>0.04</v>
      </c>
      <c r="BB226" s="238">
        <v>0.01</v>
      </c>
    </row>
    <row r="227" spans="1:54" ht="26.25" customHeight="1" x14ac:dyDescent="0.25">
      <c r="A227" s="223">
        <v>1344</v>
      </c>
      <c r="B227" s="224" t="s">
        <v>53</v>
      </c>
      <c r="C227" s="225" t="s">
        <v>1193</v>
      </c>
      <c r="D227" s="225"/>
      <c r="E227" s="225" t="s">
        <v>941</v>
      </c>
      <c r="F227" s="225" t="s">
        <v>1</v>
      </c>
      <c r="G227" s="225" t="s">
        <v>447</v>
      </c>
      <c r="H227" s="224" t="s">
        <v>1</v>
      </c>
      <c r="I227" s="224" t="s">
        <v>437</v>
      </c>
      <c r="J227" s="226" t="s">
        <v>33</v>
      </c>
      <c r="K227" s="225" t="s">
        <v>1</v>
      </c>
      <c r="L227" s="230" t="s">
        <v>22</v>
      </c>
      <c r="M227" s="227" t="s">
        <v>17</v>
      </c>
      <c r="N227" s="225" t="s">
        <v>1</v>
      </c>
      <c r="O227" s="231" t="s">
        <v>20</v>
      </c>
      <c r="P227" s="225" t="s">
        <v>1</v>
      </c>
      <c r="Q227" s="225" t="s">
        <v>1</v>
      </c>
      <c r="R227" s="225" t="s">
        <v>1</v>
      </c>
      <c r="S227" s="225" t="s">
        <v>1</v>
      </c>
      <c r="T227" s="225" t="s">
        <v>1</v>
      </c>
      <c r="U227" s="225" t="s">
        <v>1</v>
      </c>
      <c r="V227" s="225" t="s">
        <v>1</v>
      </c>
      <c r="W227" s="225" t="s">
        <v>1</v>
      </c>
      <c r="X227" s="225" t="s">
        <v>1</v>
      </c>
      <c r="Y227" s="225" t="s">
        <v>1</v>
      </c>
      <c r="Z227" s="225" t="s">
        <v>1</v>
      </c>
      <c r="AA227" s="225" t="s">
        <v>1</v>
      </c>
      <c r="AB227" s="225" t="s">
        <v>1</v>
      </c>
      <c r="AC227" s="225" t="s">
        <v>1</v>
      </c>
      <c r="AD227" s="225" t="s">
        <v>1</v>
      </c>
      <c r="AE227" s="230" t="s">
        <v>22</v>
      </c>
      <c r="AF227" s="225" t="s">
        <v>1</v>
      </c>
      <c r="AG227" s="225" t="s">
        <v>1</v>
      </c>
      <c r="AH227" s="225" t="s">
        <v>1</v>
      </c>
      <c r="AI227" s="225" t="s">
        <v>1</v>
      </c>
      <c r="AJ227" s="225" t="s">
        <v>1</v>
      </c>
      <c r="AK227" s="225" t="s">
        <v>1</v>
      </c>
      <c r="AL227" s="225" t="s">
        <v>1</v>
      </c>
      <c r="AM227" s="225" t="s">
        <v>1</v>
      </c>
      <c r="AN227" s="225" t="s">
        <v>1</v>
      </c>
      <c r="AO227" s="225" t="s">
        <v>1</v>
      </c>
      <c r="AP227" s="225" t="s">
        <v>1</v>
      </c>
      <c r="AQ227" s="225" t="s">
        <v>1</v>
      </c>
      <c r="AR227" s="225" t="s">
        <v>1</v>
      </c>
      <c r="AS227" s="225" t="s">
        <v>1</v>
      </c>
      <c r="AT227" s="225" t="s">
        <v>1</v>
      </c>
      <c r="AU227" s="231" t="s">
        <v>20</v>
      </c>
      <c r="AV227" s="231" t="s">
        <v>20</v>
      </c>
      <c r="AW227" s="226" t="s">
        <v>1241</v>
      </c>
      <c r="AX227" s="226">
        <v>1</v>
      </c>
      <c r="AY227" s="226">
        <v>1</v>
      </c>
      <c r="AZ227" s="228">
        <v>0</v>
      </c>
      <c r="BA227" s="233">
        <v>3.7</v>
      </c>
      <c r="BB227" s="238">
        <v>0.11</v>
      </c>
    </row>
    <row r="228" spans="1:54" ht="27" customHeight="1" x14ac:dyDescent="0.25">
      <c r="A228" s="223">
        <v>133</v>
      </c>
      <c r="B228" s="224" t="s">
        <v>1285</v>
      </c>
      <c r="C228" s="225" t="s">
        <v>1193</v>
      </c>
      <c r="D228" s="225"/>
      <c r="E228" s="225" t="s">
        <v>896</v>
      </c>
      <c r="F228" s="225" t="s">
        <v>1</v>
      </c>
      <c r="G228" s="225" t="s">
        <v>837</v>
      </c>
      <c r="H228" s="224" t="s">
        <v>1</v>
      </c>
      <c r="I228" s="224" t="s">
        <v>437</v>
      </c>
      <c r="J228" s="227" t="s">
        <v>17</v>
      </c>
      <c r="K228" s="225" t="s">
        <v>1</v>
      </c>
      <c r="L228" s="231" t="s">
        <v>20</v>
      </c>
      <c r="M228" s="226" t="s">
        <v>33</v>
      </c>
      <c r="N228" s="225" t="s">
        <v>1</v>
      </c>
      <c r="O228" s="225" t="s">
        <v>1</v>
      </c>
      <c r="P228" s="225" t="s">
        <v>1</v>
      </c>
      <c r="Q228" s="225" t="s">
        <v>1</v>
      </c>
      <c r="R228" s="225" t="s">
        <v>1</v>
      </c>
      <c r="S228" s="225" t="s">
        <v>1</v>
      </c>
      <c r="T228" s="225" t="s">
        <v>1</v>
      </c>
      <c r="U228" s="225" t="s">
        <v>1</v>
      </c>
      <c r="V228" s="225" t="s">
        <v>1</v>
      </c>
      <c r="W228" s="225" t="s">
        <v>1</v>
      </c>
      <c r="X228" s="225" t="s">
        <v>1</v>
      </c>
      <c r="Y228" s="225" t="s">
        <v>1</v>
      </c>
      <c r="Z228" s="225" t="s">
        <v>1</v>
      </c>
      <c r="AA228" s="225" t="s">
        <v>1</v>
      </c>
      <c r="AB228" s="225" t="s">
        <v>1</v>
      </c>
      <c r="AC228" s="225" t="s">
        <v>1</v>
      </c>
      <c r="AD228" s="225" t="s">
        <v>1</v>
      </c>
      <c r="AE228" s="231" t="s">
        <v>20</v>
      </c>
      <c r="AF228" s="225" t="s">
        <v>1</v>
      </c>
      <c r="AG228" s="225" t="s">
        <v>1</v>
      </c>
      <c r="AH228" s="225" t="s">
        <v>1</v>
      </c>
      <c r="AI228" s="225" t="s">
        <v>1</v>
      </c>
      <c r="AJ228" s="225" t="s">
        <v>1</v>
      </c>
      <c r="AK228" s="225" t="s">
        <v>1</v>
      </c>
      <c r="AL228" s="225" t="s">
        <v>1</v>
      </c>
      <c r="AM228" s="225" t="s">
        <v>1</v>
      </c>
      <c r="AN228" s="225" t="s">
        <v>1</v>
      </c>
      <c r="AO228" s="225" t="s">
        <v>1</v>
      </c>
      <c r="AP228" s="225" t="s">
        <v>1</v>
      </c>
      <c r="AQ228" s="225" t="s">
        <v>1</v>
      </c>
      <c r="AR228" s="225" t="s">
        <v>1</v>
      </c>
      <c r="AS228" s="225" t="s">
        <v>1</v>
      </c>
      <c r="AT228" s="225" t="s">
        <v>1</v>
      </c>
      <c r="AU228" s="231" t="s">
        <v>20</v>
      </c>
      <c r="AV228" s="225" t="s">
        <v>1</v>
      </c>
      <c r="AW228" s="226" t="s">
        <v>1241</v>
      </c>
      <c r="AX228" s="226">
        <v>1</v>
      </c>
      <c r="AY228" s="235">
        <v>0</v>
      </c>
      <c r="AZ228" s="228">
        <v>0</v>
      </c>
      <c r="BA228" s="236">
        <v>0.3</v>
      </c>
      <c r="BB228" s="238">
        <v>8.0000000000000002E-3</v>
      </c>
    </row>
    <row r="229" spans="1:54" ht="18.75" customHeight="1" x14ac:dyDescent="0.25">
      <c r="A229" s="223">
        <v>138</v>
      </c>
      <c r="B229" s="224" t="s">
        <v>54</v>
      </c>
      <c r="C229" s="225" t="s">
        <v>1193</v>
      </c>
      <c r="D229" s="225"/>
      <c r="E229" s="225" t="s">
        <v>941</v>
      </c>
      <c r="F229" s="225" t="s">
        <v>1</v>
      </c>
      <c r="G229" s="225" t="s">
        <v>447</v>
      </c>
      <c r="H229" s="224" t="s">
        <v>1</v>
      </c>
      <c r="I229" s="224" t="s">
        <v>437</v>
      </c>
      <c r="J229" s="226" t="s">
        <v>33</v>
      </c>
      <c r="K229" s="225" t="s">
        <v>1</v>
      </c>
      <c r="L229" s="225" t="s">
        <v>1</v>
      </c>
      <c r="M229" s="226" t="s">
        <v>33</v>
      </c>
      <c r="N229" s="225" t="s">
        <v>1</v>
      </c>
      <c r="O229" s="225" t="s">
        <v>1</v>
      </c>
      <c r="P229" s="225" t="s">
        <v>1</v>
      </c>
      <c r="Q229" s="225" t="s">
        <v>1</v>
      </c>
      <c r="R229" s="225" t="s">
        <v>1</v>
      </c>
      <c r="S229" s="225" t="s">
        <v>1</v>
      </c>
      <c r="T229" s="225" t="s">
        <v>1</v>
      </c>
      <c r="U229" s="225" t="s">
        <v>1</v>
      </c>
      <c r="V229" s="225" t="s">
        <v>1</v>
      </c>
      <c r="W229" s="225" t="s">
        <v>1</v>
      </c>
      <c r="X229" s="225" t="s">
        <v>1</v>
      </c>
      <c r="Y229" s="225" t="s">
        <v>1</v>
      </c>
      <c r="Z229" s="225" t="s">
        <v>1</v>
      </c>
      <c r="AA229" s="225" t="s">
        <v>1</v>
      </c>
      <c r="AB229" s="225" t="s">
        <v>1</v>
      </c>
      <c r="AC229" s="225" t="s">
        <v>1</v>
      </c>
      <c r="AD229" s="225" t="s">
        <v>1</v>
      </c>
      <c r="AE229" s="225" t="s">
        <v>1</v>
      </c>
      <c r="AF229" s="225" t="s">
        <v>1</v>
      </c>
      <c r="AG229" s="225" t="s">
        <v>1</v>
      </c>
      <c r="AH229" s="225" t="s">
        <v>1</v>
      </c>
      <c r="AI229" s="225" t="s">
        <v>1</v>
      </c>
      <c r="AJ229" s="225" t="s">
        <v>1</v>
      </c>
      <c r="AK229" s="225" t="s">
        <v>1</v>
      </c>
      <c r="AL229" s="225" t="s">
        <v>1</v>
      </c>
      <c r="AM229" s="225" t="s">
        <v>1</v>
      </c>
      <c r="AN229" s="225" t="s">
        <v>1</v>
      </c>
      <c r="AO229" s="225" t="s">
        <v>1</v>
      </c>
      <c r="AP229" s="225" t="s">
        <v>1</v>
      </c>
      <c r="AQ229" s="225" t="s">
        <v>1</v>
      </c>
      <c r="AR229" s="225" t="s">
        <v>1</v>
      </c>
      <c r="AS229" s="225" t="s">
        <v>1</v>
      </c>
      <c r="AT229" s="225" t="s">
        <v>1</v>
      </c>
      <c r="AU229" s="225" t="s">
        <v>1</v>
      </c>
      <c r="AV229" s="225" t="s">
        <v>1</v>
      </c>
      <c r="AW229" s="231" t="s">
        <v>1240</v>
      </c>
      <c r="AX229" s="226">
        <v>1</v>
      </c>
      <c r="AY229" s="226">
        <v>1</v>
      </c>
      <c r="AZ229" s="228">
        <v>0</v>
      </c>
      <c r="BA229" s="233">
        <v>0</v>
      </c>
      <c r="BB229" s="238">
        <v>0.49</v>
      </c>
    </row>
    <row r="230" spans="1:54" ht="13.5" customHeight="1" x14ac:dyDescent="0.25">
      <c r="A230" s="223">
        <v>136</v>
      </c>
      <c r="B230" s="224" t="s">
        <v>766</v>
      </c>
      <c r="C230" s="225" t="s">
        <v>1193</v>
      </c>
      <c r="D230" s="225"/>
      <c r="E230" s="225" t="s">
        <v>737</v>
      </c>
      <c r="F230" s="225" t="s">
        <v>1</v>
      </c>
      <c r="G230" s="225" t="s">
        <v>739</v>
      </c>
      <c r="H230" s="224" t="s">
        <v>1</v>
      </c>
      <c r="I230" s="224" t="s">
        <v>437</v>
      </c>
      <c r="J230" s="226" t="s">
        <v>33</v>
      </c>
      <c r="K230" s="225" t="s">
        <v>1</v>
      </c>
      <c r="L230" s="225" t="s">
        <v>1</v>
      </c>
      <c r="M230" s="226" t="s">
        <v>33</v>
      </c>
      <c r="N230" s="225" t="s">
        <v>1</v>
      </c>
      <c r="O230" s="230" t="s">
        <v>22</v>
      </c>
      <c r="P230" s="225" t="s">
        <v>1</v>
      </c>
      <c r="Q230" s="225" t="s">
        <v>1</v>
      </c>
      <c r="R230" s="225" t="s">
        <v>1</v>
      </c>
      <c r="S230" s="225" t="s">
        <v>1</v>
      </c>
      <c r="T230" s="225" t="s">
        <v>1</v>
      </c>
      <c r="U230" s="225" t="s">
        <v>1</v>
      </c>
      <c r="V230" s="225" t="s">
        <v>1</v>
      </c>
      <c r="W230" s="225" t="s">
        <v>1</v>
      </c>
      <c r="X230" s="225" t="s">
        <v>1</v>
      </c>
      <c r="Y230" s="225" t="s">
        <v>1</v>
      </c>
      <c r="Z230" s="225" t="s">
        <v>1</v>
      </c>
      <c r="AA230" s="225" t="s">
        <v>1</v>
      </c>
      <c r="AB230" s="225" t="s">
        <v>1</v>
      </c>
      <c r="AC230" s="225" t="s">
        <v>1</v>
      </c>
      <c r="AD230" s="225" t="s">
        <v>1</v>
      </c>
      <c r="AE230" s="225" t="s">
        <v>1</v>
      </c>
      <c r="AF230" s="225" t="s">
        <v>1</v>
      </c>
      <c r="AG230" s="225" t="s">
        <v>1</v>
      </c>
      <c r="AH230" s="225" t="s">
        <v>1</v>
      </c>
      <c r="AI230" s="225" t="s">
        <v>1</v>
      </c>
      <c r="AJ230" s="225" t="s">
        <v>1</v>
      </c>
      <c r="AK230" s="225" t="s">
        <v>1</v>
      </c>
      <c r="AL230" s="225" t="s">
        <v>1</v>
      </c>
      <c r="AM230" s="225" t="s">
        <v>1</v>
      </c>
      <c r="AN230" s="225" t="s">
        <v>1</v>
      </c>
      <c r="AO230" s="225" t="s">
        <v>1</v>
      </c>
      <c r="AP230" s="225" t="s">
        <v>1</v>
      </c>
      <c r="AQ230" s="225" t="s">
        <v>1</v>
      </c>
      <c r="AR230" s="225" t="s">
        <v>1</v>
      </c>
      <c r="AS230" s="225" t="s">
        <v>1</v>
      </c>
      <c r="AT230" s="225" t="s">
        <v>1</v>
      </c>
      <c r="AU230" s="225" t="s">
        <v>1</v>
      </c>
      <c r="AV230" s="225" t="s">
        <v>1</v>
      </c>
      <c r="AW230" s="226" t="s">
        <v>1241</v>
      </c>
      <c r="AX230" s="226">
        <v>1</v>
      </c>
      <c r="AY230" s="226">
        <v>1</v>
      </c>
      <c r="AZ230" s="228">
        <v>0</v>
      </c>
      <c r="BA230" s="233">
        <v>1.1000000000000001</v>
      </c>
      <c r="BB230" s="234">
        <v>0</v>
      </c>
    </row>
    <row r="231" spans="1:54" ht="14.25" customHeight="1" x14ac:dyDescent="0.25">
      <c r="A231" s="223">
        <v>137</v>
      </c>
      <c r="B231" s="224" t="s">
        <v>767</v>
      </c>
      <c r="C231" s="225" t="s">
        <v>1193</v>
      </c>
      <c r="D231" s="225"/>
      <c r="E231" s="225" t="s">
        <v>737</v>
      </c>
      <c r="F231" s="225" t="s">
        <v>1</v>
      </c>
      <c r="G231" s="225" t="s">
        <v>739</v>
      </c>
      <c r="H231" s="224" t="s">
        <v>1</v>
      </c>
      <c r="I231" s="224" t="s">
        <v>437</v>
      </c>
      <c r="J231" s="226" t="s">
        <v>33</v>
      </c>
      <c r="K231" s="225" t="s">
        <v>1</v>
      </c>
      <c r="L231" s="225" t="s">
        <v>1</v>
      </c>
      <c r="M231" s="226" t="s">
        <v>33</v>
      </c>
      <c r="N231" s="225" t="s">
        <v>1</v>
      </c>
      <c r="O231" s="225" t="s">
        <v>1</v>
      </c>
      <c r="P231" s="225" t="s">
        <v>1</v>
      </c>
      <c r="Q231" s="225" t="s">
        <v>1</v>
      </c>
      <c r="R231" s="225" t="s">
        <v>1</v>
      </c>
      <c r="S231" s="225" t="s">
        <v>1</v>
      </c>
      <c r="T231" s="225" t="s">
        <v>1</v>
      </c>
      <c r="U231" s="225" t="s">
        <v>1</v>
      </c>
      <c r="V231" s="225" t="s">
        <v>1</v>
      </c>
      <c r="W231" s="225" t="s">
        <v>1</v>
      </c>
      <c r="X231" s="225" t="s">
        <v>1</v>
      </c>
      <c r="Y231" s="225" t="s">
        <v>1</v>
      </c>
      <c r="Z231" s="225" t="s">
        <v>1</v>
      </c>
      <c r="AA231" s="225" t="s">
        <v>1</v>
      </c>
      <c r="AB231" s="225" t="s">
        <v>1</v>
      </c>
      <c r="AC231" s="225" t="s">
        <v>1</v>
      </c>
      <c r="AD231" s="225" t="s">
        <v>1</v>
      </c>
      <c r="AE231" s="225" t="s">
        <v>1</v>
      </c>
      <c r="AF231" s="225" t="s">
        <v>1</v>
      </c>
      <c r="AG231" s="225" t="s">
        <v>1</v>
      </c>
      <c r="AH231" s="225" t="s">
        <v>1</v>
      </c>
      <c r="AI231" s="225" t="s">
        <v>1</v>
      </c>
      <c r="AJ231" s="225" t="s">
        <v>1</v>
      </c>
      <c r="AK231" s="225" t="s">
        <v>1</v>
      </c>
      <c r="AL231" s="225" t="s">
        <v>1</v>
      </c>
      <c r="AM231" s="225" t="s">
        <v>1</v>
      </c>
      <c r="AN231" s="225" t="s">
        <v>1</v>
      </c>
      <c r="AO231" s="225" t="s">
        <v>1</v>
      </c>
      <c r="AP231" s="225" t="s">
        <v>1</v>
      </c>
      <c r="AQ231" s="225" t="s">
        <v>1</v>
      </c>
      <c r="AR231" s="225" t="s">
        <v>1</v>
      </c>
      <c r="AS231" s="225" t="s">
        <v>1</v>
      </c>
      <c r="AT231" s="225" t="s">
        <v>1</v>
      </c>
      <c r="AU231" s="225" t="s">
        <v>1</v>
      </c>
      <c r="AV231" s="225" t="s">
        <v>1</v>
      </c>
      <c r="AW231" s="226" t="s">
        <v>1241</v>
      </c>
      <c r="AX231" s="226">
        <v>1</v>
      </c>
      <c r="AY231" s="226">
        <v>1</v>
      </c>
      <c r="AZ231" s="228">
        <v>0</v>
      </c>
      <c r="BA231" s="228">
        <v>0</v>
      </c>
      <c r="BB231" s="229">
        <v>0</v>
      </c>
    </row>
    <row r="232" spans="1:54" ht="18.75" customHeight="1" x14ac:dyDescent="0.25">
      <c r="A232" s="223">
        <v>1300</v>
      </c>
      <c r="B232" s="224" t="s">
        <v>55</v>
      </c>
      <c r="C232" s="225" t="s">
        <v>1193</v>
      </c>
      <c r="D232" s="225"/>
      <c r="E232" s="225" t="s">
        <v>492</v>
      </c>
      <c r="F232" s="225" t="s">
        <v>1</v>
      </c>
      <c r="G232" s="225" t="s">
        <v>447</v>
      </c>
      <c r="H232" s="224" t="s">
        <v>1</v>
      </c>
      <c r="I232" s="224" t="s">
        <v>437</v>
      </c>
      <c r="J232" s="237" t="s">
        <v>26</v>
      </c>
      <c r="K232" s="225" t="s">
        <v>1</v>
      </c>
      <c r="L232" s="232" t="s">
        <v>23</v>
      </c>
      <c r="M232" s="237" t="s">
        <v>26</v>
      </c>
      <c r="N232" s="225" t="s">
        <v>1</v>
      </c>
      <c r="O232" s="232" t="s">
        <v>23</v>
      </c>
      <c r="P232" s="232" t="s">
        <v>23</v>
      </c>
      <c r="Q232" s="225" t="s">
        <v>1</v>
      </c>
      <c r="R232" s="231" t="s">
        <v>20</v>
      </c>
      <c r="S232" s="225" t="s">
        <v>1</v>
      </c>
      <c r="T232" s="230" t="s">
        <v>22</v>
      </c>
      <c r="U232" s="232" t="s">
        <v>23</v>
      </c>
      <c r="V232" s="232" t="s">
        <v>23</v>
      </c>
      <c r="W232" s="232" t="s">
        <v>23</v>
      </c>
      <c r="X232" s="225" t="s">
        <v>1</v>
      </c>
      <c r="Y232" s="225" t="s">
        <v>1</v>
      </c>
      <c r="Z232" s="225" t="s">
        <v>1</v>
      </c>
      <c r="AA232" s="225" t="s">
        <v>1</v>
      </c>
      <c r="AB232" s="225" t="s">
        <v>1</v>
      </c>
      <c r="AC232" s="225" t="s">
        <v>1</v>
      </c>
      <c r="AD232" s="225" t="s">
        <v>1</v>
      </c>
      <c r="AE232" s="232" t="s">
        <v>23</v>
      </c>
      <c r="AF232" s="225" t="s">
        <v>1</v>
      </c>
      <c r="AG232" s="225" t="s">
        <v>1</v>
      </c>
      <c r="AH232" s="225" t="s">
        <v>1</v>
      </c>
      <c r="AI232" s="225" t="s">
        <v>1</v>
      </c>
      <c r="AJ232" s="225" t="s">
        <v>1</v>
      </c>
      <c r="AK232" s="225" t="s">
        <v>1</v>
      </c>
      <c r="AL232" s="225" t="s">
        <v>1</v>
      </c>
      <c r="AM232" s="225" t="s">
        <v>1</v>
      </c>
      <c r="AN232" s="225" t="s">
        <v>1</v>
      </c>
      <c r="AO232" s="225" t="s">
        <v>1</v>
      </c>
      <c r="AP232" s="225" t="s">
        <v>1</v>
      </c>
      <c r="AQ232" s="225" t="s">
        <v>1</v>
      </c>
      <c r="AR232" s="225" t="s">
        <v>1</v>
      </c>
      <c r="AS232" s="225" t="s">
        <v>1</v>
      </c>
      <c r="AT232" s="225" t="s">
        <v>1</v>
      </c>
      <c r="AU232" s="225" t="s">
        <v>1</v>
      </c>
      <c r="AV232" s="225" t="s">
        <v>1</v>
      </c>
      <c r="AW232" s="231" t="s">
        <v>1240</v>
      </c>
      <c r="AX232" s="227">
        <v>2</v>
      </c>
      <c r="AY232" s="227">
        <v>2</v>
      </c>
      <c r="AZ232" s="228">
        <v>0</v>
      </c>
      <c r="BA232" s="228">
        <v>0</v>
      </c>
      <c r="BB232" s="229">
        <v>0</v>
      </c>
    </row>
    <row r="233" spans="1:54" ht="27" customHeight="1" x14ac:dyDescent="0.25">
      <c r="A233" s="223">
        <v>143</v>
      </c>
      <c r="B233" s="224" t="s">
        <v>56</v>
      </c>
      <c r="C233" s="225" t="s">
        <v>1193</v>
      </c>
      <c r="D233" s="225"/>
      <c r="E233" s="225" t="s">
        <v>941</v>
      </c>
      <c r="F233" s="225" t="s">
        <v>1</v>
      </c>
      <c r="G233" s="225" t="s">
        <v>447</v>
      </c>
      <c r="H233" s="224" t="s">
        <v>1</v>
      </c>
      <c r="I233" s="224" t="s">
        <v>437</v>
      </c>
      <c r="J233" s="226" t="s">
        <v>33</v>
      </c>
      <c r="K233" s="225" t="s">
        <v>1</v>
      </c>
      <c r="L233" s="225" t="s">
        <v>1</v>
      </c>
      <c r="M233" s="226" t="s">
        <v>33</v>
      </c>
      <c r="N233" s="225" t="s">
        <v>1</v>
      </c>
      <c r="O233" s="230" t="s">
        <v>22</v>
      </c>
      <c r="P233" s="225" t="s">
        <v>1</v>
      </c>
      <c r="Q233" s="225" t="s">
        <v>1</v>
      </c>
      <c r="R233" s="225" t="s">
        <v>1</v>
      </c>
      <c r="S233" s="225" t="s">
        <v>1</v>
      </c>
      <c r="T233" s="225" t="s">
        <v>1</v>
      </c>
      <c r="U233" s="225" t="s">
        <v>1</v>
      </c>
      <c r="V233" s="225" t="s">
        <v>1</v>
      </c>
      <c r="W233" s="225" t="s">
        <v>1</v>
      </c>
      <c r="X233" s="225" t="s">
        <v>1</v>
      </c>
      <c r="Y233" s="225" t="s">
        <v>1</v>
      </c>
      <c r="Z233" s="225" t="s">
        <v>1</v>
      </c>
      <c r="AA233" s="225" t="s">
        <v>1</v>
      </c>
      <c r="AB233" s="225" t="s">
        <v>1</v>
      </c>
      <c r="AC233" s="225" t="s">
        <v>1</v>
      </c>
      <c r="AD233" s="225" t="s">
        <v>1</v>
      </c>
      <c r="AE233" s="225" t="s">
        <v>1</v>
      </c>
      <c r="AF233" s="225" t="s">
        <v>1</v>
      </c>
      <c r="AG233" s="225" t="s">
        <v>1</v>
      </c>
      <c r="AH233" s="225" t="s">
        <v>1</v>
      </c>
      <c r="AI233" s="225" t="s">
        <v>1</v>
      </c>
      <c r="AJ233" s="225" t="s">
        <v>1</v>
      </c>
      <c r="AK233" s="225" t="s">
        <v>1</v>
      </c>
      <c r="AL233" s="225" t="s">
        <v>1</v>
      </c>
      <c r="AM233" s="225" t="s">
        <v>1</v>
      </c>
      <c r="AN233" s="225" t="s">
        <v>1</v>
      </c>
      <c r="AO233" s="225" t="s">
        <v>1</v>
      </c>
      <c r="AP233" s="225" t="s">
        <v>1</v>
      </c>
      <c r="AQ233" s="225" t="s">
        <v>1</v>
      </c>
      <c r="AR233" s="225" t="s">
        <v>1</v>
      </c>
      <c r="AS233" s="225" t="s">
        <v>1</v>
      </c>
      <c r="AT233" s="225" t="s">
        <v>1</v>
      </c>
      <c r="AU233" s="232" t="s">
        <v>23</v>
      </c>
      <c r="AV233" s="230" t="s">
        <v>22</v>
      </c>
      <c r="AW233" s="226" t="s">
        <v>1241</v>
      </c>
      <c r="AX233" s="226">
        <v>1</v>
      </c>
      <c r="AY233" s="226">
        <v>1</v>
      </c>
      <c r="AZ233" s="228">
        <v>0</v>
      </c>
      <c r="BA233" s="233">
        <v>0</v>
      </c>
      <c r="BB233" s="229">
        <v>0</v>
      </c>
    </row>
    <row r="234" spans="1:54" ht="18" customHeight="1" x14ac:dyDescent="0.25">
      <c r="A234" s="223">
        <v>145</v>
      </c>
      <c r="B234" s="224" t="s">
        <v>498</v>
      </c>
      <c r="C234" s="225" t="s">
        <v>1193</v>
      </c>
      <c r="D234" s="225"/>
      <c r="E234" s="225" t="s">
        <v>492</v>
      </c>
      <c r="F234" s="225" t="s">
        <v>1</v>
      </c>
      <c r="G234" s="225" t="s">
        <v>1</v>
      </c>
      <c r="H234" s="224" t="s">
        <v>1</v>
      </c>
      <c r="I234" s="224" t="s">
        <v>492</v>
      </c>
      <c r="J234" s="237" t="s">
        <v>26</v>
      </c>
      <c r="K234" s="225" t="s">
        <v>1</v>
      </c>
      <c r="L234" s="232" t="s">
        <v>23</v>
      </c>
      <c r="M234" s="240" t="s">
        <v>299</v>
      </c>
      <c r="N234" s="230" t="s">
        <v>22</v>
      </c>
      <c r="O234" s="232" t="s">
        <v>23</v>
      </c>
      <c r="P234" s="232" t="s">
        <v>23</v>
      </c>
      <c r="Q234" s="231" t="s">
        <v>20</v>
      </c>
      <c r="R234" s="232" t="s">
        <v>23</v>
      </c>
      <c r="S234" s="225" t="s">
        <v>1</v>
      </c>
      <c r="T234" s="225" t="s">
        <v>1</v>
      </c>
      <c r="U234" s="231" t="s">
        <v>20</v>
      </c>
      <c r="V234" s="232" t="s">
        <v>23</v>
      </c>
      <c r="W234" s="225" t="s">
        <v>1</v>
      </c>
      <c r="X234" s="225" t="s">
        <v>1</v>
      </c>
      <c r="Y234" s="225" t="s">
        <v>1</v>
      </c>
      <c r="Z234" s="230" t="s">
        <v>22</v>
      </c>
      <c r="AA234" s="225" t="s">
        <v>1</v>
      </c>
      <c r="AB234" s="225" t="s">
        <v>1</v>
      </c>
      <c r="AC234" s="225" t="s">
        <v>1</v>
      </c>
      <c r="AD234" s="225" t="s">
        <v>1</v>
      </c>
      <c r="AE234" s="232" t="s">
        <v>23</v>
      </c>
      <c r="AF234" s="232" t="s">
        <v>23</v>
      </c>
      <c r="AG234" s="225" t="s">
        <v>1</v>
      </c>
      <c r="AH234" s="225" t="s">
        <v>1</v>
      </c>
      <c r="AI234" s="225" t="s">
        <v>1</v>
      </c>
      <c r="AJ234" s="225" t="s">
        <v>1</v>
      </c>
      <c r="AK234" s="225" t="s">
        <v>1</v>
      </c>
      <c r="AL234" s="232" t="s">
        <v>23</v>
      </c>
      <c r="AM234" s="225" t="s">
        <v>1</v>
      </c>
      <c r="AN234" s="225" t="s">
        <v>1</v>
      </c>
      <c r="AO234" s="232" t="s">
        <v>23</v>
      </c>
      <c r="AP234" s="225" t="s">
        <v>1</v>
      </c>
      <c r="AQ234" s="225" t="s">
        <v>1</v>
      </c>
      <c r="AR234" s="225" t="s">
        <v>1</v>
      </c>
      <c r="AS234" s="225" t="s">
        <v>1</v>
      </c>
      <c r="AT234" s="225" t="s">
        <v>1</v>
      </c>
      <c r="AU234" s="232" t="s">
        <v>23</v>
      </c>
      <c r="AV234" s="232" t="s">
        <v>23</v>
      </c>
      <c r="AW234" s="232" t="s">
        <v>1242</v>
      </c>
      <c r="AX234" s="239">
        <v>3</v>
      </c>
      <c r="AY234" s="239">
        <v>3</v>
      </c>
      <c r="AZ234" s="228">
        <v>0</v>
      </c>
      <c r="BA234" s="233">
        <v>4.7</v>
      </c>
      <c r="BB234" s="238">
        <v>274.10000000000002</v>
      </c>
    </row>
    <row r="235" spans="1:54" ht="18.75" customHeight="1" x14ac:dyDescent="0.25">
      <c r="A235" s="223">
        <v>139</v>
      </c>
      <c r="B235" s="224" t="s">
        <v>499</v>
      </c>
      <c r="C235" s="225" t="s">
        <v>1193</v>
      </c>
      <c r="D235" s="225"/>
      <c r="E235" s="225" t="s">
        <v>492</v>
      </c>
      <c r="F235" s="225" t="s">
        <v>1</v>
      </c>
      <c r="G235" s="225" t="s">
        <v>1</v>
      </c>
      <c r="H235" s="224" t="s">
        <v>1</v>
      </c>
      <c r="I235" s="224" t="s">
        <v>492</v>
      </c>
      <c r="J235" s="237" t="s">
        <v>26</v>
      </c>
      <c r="K235" s="225" t="s">
        <v>1</v>
      </c>
      <c r="L235" s="231" t="s">
        <v>20</v>
      </c>
      <c r="M235" s="226" t="s">
        <v>33</v>
      </c>
      <c r="N235" s="225" t="s">
        <v>1</v>
      </c>
      <c r="O235" s="225" t="s">
        <v>1</v>
      </c>
      <c r="P235" s="231" t="s">
        <v>20</v>
      </c>
      <c r="Q235" s="225" t="s">
        <v>1</v>
      </c>
      <c r="R235" s="225" t="s">
        <v>1</v>
      </c>
      <c r="S235" s="225" t="s">
        <v>1</v>
      </c>
      <c r="T235" s="225" t="s">
        <v>1</v>
      </c>
      <c r="U235" s="225" t="s">
        <v>1</v>
      </c>
      <c r="V235" s="225" t="s">
        <v>1</v>
      </c>
      <c r="W235" s="225" t="s">
        <v>1</v>
      </c>
      <c r="X235" s="225" t="s">
        <v>1</v>
      </c>
      <c r="Y235" s="225" t="s">
        <v>1</v>
      </c>
      <c r="Z235" s="225" t="s">
        <v>1</v>
      </c>
      <c r="AA235" s="225" t="s">
        <v>1</v>
      </c>
      <c r="AB235" s="225" t="s">
        <v>1</v>
      </c>
      <c r="AC235" s="225" t="s">
        <v>1</v>
      </c>
      <c r="AD235" s="225" t="s">
        <v>1</v>
      </c>
      <c r="AE235" s="231" t="s">
        <v>20</v>
      </c>
      <c r="AF235" s="225" t="s">
        <v>1</v>
      </c>
      <c r="AG235" s="225" t="s">
        <v>1</v>
      </c>
      <c r="AH235" s="225" t="s">
        <v>1</v>
      </c>
      <c r="AI235" s="225" t="s">
        <v>1</v>
      </c>
      <c r="AJ235" s="225" t="s">
        <v>1</v>
      </c>
      <c r="AK235" s="225" t="s">
        <v>1</v>
      </c>
      <c r="AL235" s="225" t="s">
        <v>1</v>
      </c>
      <c r="AM235" s="225" t="s">
        <v>1</v>
      </c>
      <c r="AN235" s="225" t="s">
        <v>1</v>
      </c>
      <c r="AO235" s="225" t="s">
        <v>1</v>
      </c>
      <c r="AP235" s="225" t="s">
        <v>1</v>
      </c>
      <c r="AQ235" s="225" t="s">
        <v>1</v>
      </c>
      <c r="AR235" s="225" t="s">
        <v>1</v>
      </c>
      <c r="AS235" s="225" t="s">
        <v>1</v>
      </c>
      <c r="AT235" s="225" t="s">
        <v>1</v>
      </c>
      <c r="AU235" s="225" t="s">
        <v>1</v>
      </c>
      <c r="AV235" s="231" t="s">
        <v>20</v>
      </c>
      <c r="AW235" s="231" t="s">
        <v>1240</v>
      </c>
      <c r="AX235" s="227">
        <v>2</v>
      </c>
      <c r="AY235" s="227">
        <v>2</v>
      </c>
      <c r="AZ235" s="228">
        <v>0</v>
      </c>
      <c r="BA235" s="228">
        <v>0</v>
      </c>
      <c r="BB235" s="229">
        <v>0</v>
      </c>
    </row>
    <row r="236" spans="1:54" ht="14.25" customHeight="1" x14ac:dyDescent="0.25">
      <c r="A236" s="223">
        <v>149</v>
      </c>
      <c r="B236" s="224" t="s">
        <v>1286</v>
      </c>
      <c r="C236" s="225" t="s">
        <v>1193</v>
      </c>
      <c r="D236" s="225"/>
      <c r="E236" s="225" t="s">
        <v>815</v>
      </c>
      <c r="F236" s="225" t="s">
        <v>1</v>
      </c>
      <c r="G236" s="225" t="s">
        <v>1527</v>
      </c>
      <c r="H236" s="224" t="s">
        <v>1</v>
      </c>
      <c r="I236" s="224" t="s">
        <v>437</v>
      </c>
      <c r="J236" s="237" t="s">
        <v>26</v>
      </c>
      <c r="K236" s="230" t="s">
        <v>22</v>
      </c>
      <c r="L236" s="232" t="s">
        <v>23</v>
      </c>
      <c r="M236" s="237" t="s">
        <v>26</v>
      </c>
      <c r="N236" s="231" t="s">
        <v>20</v>
      </c>
      <c r="O236" s="232" t="s">
        <v>23</v>
      </c>
      <c r="P236" s="232" t="s">
        <v>23</v>
      </c>
      <c r="Q236" s="225" t="s">
        <v>1</v>
      </c>
      <c r="R236" s="225" t="s">
        <v>1</v>
      </c>
      <c r="S236" s="225" t="s">
        <v>1</v>
      </c>
      <c r="T236" s="230" t="s">
        <v>22</v>
      </c>
      <c r="U236" s="230" t="s">
        <v>22</v>
      </c>
      <c r="V236" s="225" t="s">
        <v>1</v>
      </c>
      <c r="W236" s="225" t="s">
        <v>1</v>
      </c>
      <c r="X236" s="225" t="s">
        <v>1</v>
      </c>
      <c r="Y236" s="225" t="s">
        <v>1</v>
      </c>
      <c r="Z236" s="225" t="s">
        <v>1</v>
      </c>
      <c r="AA236" s="230" t="s">
        <v>22</v>
      </c>
      <c r="AB236" s="225" t="s">
        <v>1</v>
      </c>
      <c r="AC236" s="225" t="s">
        <v>1</v>
      </c>
      <c r="AD236" s="225" t="s">
        <v>1</v>
      </c>
      <c r="AE236" s="232" t="s">
        <v>23</v>
      </c>
      <c r="AF236" s="225" t="s">
        <v>1</v>
      </c>
      <c r="AG236" s="231" t="s">
        <v>20</v>
      </c>
      <c r="AH236" s="225" t="s">
        <v>1</v>
      </c>
      <c r="AI236" s="225" t="s">
        <v>1</v>
      </c>
      <c r="AJ236" s="225" t="s">
        <v>1</v>
      </c>
      <c r="AK236" s="230" t="s">
        <v>22</v>
      </c>
      <c r="AL236" s="230" t="s">
        <v>22</v>
      </c>
      <c r="AM236" s="225" t="s">
        <v>1</v>
      </c>
      <c r="AN236" s="225" t="s">
        <v>1</v>
      </c>
      <c r="AO236" s="225" t="s">
        <v>1</v>
      </c>
      <c r="AP236" s="225" t="s">
        <v>1</v>
      </c>
      <c r="AQ236" s="225" t="s">
        <v>1</v>
      </c>
      <c r="AR236" s="225" t="s">
        <v>1</v>
      </c>
      <c r="AS236" s="225" t="s">
        <v>1</v>
      </c>
      <c r="AT236" s="225" t="s">
        <v>1</v>
      </c>
      <c r="AU236" s="232" t="s">
        <v>23</v>
      </c>
      <c r="AV236" s="232" t="s">
        <v>23</v>
      </c>
      <c r="AW236" s="231" t="s">
        <v>1240</v>
      </c>
      <c r="AX236" s="226">
        <v>1</v>
      </c>
      <c r="AY236" s="226">
        <v>1</v>
      </c>
      <c r="AZ236" s="228">
        <v>0</v>
      </c>
      <c r="BA236" s="233">
        <v>0</v>
      </c>
      <c r="BB236" s="234">
        <v>0</v>
      </c>
    </row>
    <row r="237" spans="1:54" ht="18.75" customHeight="1" x14ac:dyDescent="0.25">
      <c r="A237" s="223">
        <v>154</v>
      </c>
      <c r="B237" s="224" t="s">
        <v>1525</v>
      </c>
      <c r="C237" s="225" t="s">
        <v>1193</v>
      </c>
      <c r="D237" s="225"/>
      <c r="E237" s="225" t="s">
        <v>571</v>
      </c>
      <c r="F237" s="225" t="s">
        <v>1</v>
      </c>
      <c r="G237" s="225" t="s">
        <v>1</v>
      </c>
      <c r="H237" s="224" t="s">
        <v>1</v>
      </c>
      <c r="I237" s="224" t="s">
        <v>571</v>
      </c>
      <c r="J237" s="226" t="s">
        <v>33</v>
      </c>
      <c r="K237" s="225" t="s">
        <v>1</v>
      </c>
      <c r="L237" s="225" t="s">
        <v>1</v>
      </c>
      <c r="M237" s="226" t="s">
        <v>33</v>
      </c>
      <c r="N237" s="225" t="s">
        <v>1</v>
      </c>
      <c r="O237" s="225" t="s">
        <v>1</v>
      </c>
      <c r="P237" s="225" t="s">
        <v>1</v>
      </c>
      <c r="Q237" s="225" t="s">
        <v>1</v>
      </c>
      <c r="R237" s="225" t="s">
        <v>1</v>
      </c>
      <c r="S237" s="225" t="s">
        <v>1</v>
      </c>
      <c r="T237" s="225" t="s">
        <v>1</v>
      </c>
      <c r="U237" s="225" t="s">
        <v>1</v>
      </c>
      <c r="V237" s="225" t="s">
        <v>1</v>
      </c>
      <c r="W237" s="225" t="s">
        <v>1</v>
      </c>
      <c r="X237" s="225" t="s">
        <v>1</v>
      </c>
      <c r="Y237" s="225" t="s">
        <v>1</v>
      </c>
      <c r="Z237" s="225" t="s">
        <v>1</v>
      </c>
      <c r="AA237" s="225" t="s">
        <v>1</v>
      </c>
      <c r="AB237" s="225" t="s">
        <v>1</v>
      </c>
      <c r="AC237" s="225" t="s">
        <v>1</v>
      </c>
      <c r="AD237" s="225" t="s">
        <v>1</v>
      </c>
      <c r="AE237" s="225" t="s">
        <v>1</v>
      </c>
      <c r="AF237" s="225" t="s">
        <v>1</v>
      </c>
      <c r="AG237" s="225" t="s">
        <v>1</v>
      </c>
      <c r="AH237" s="225" t="s">
        <v>1</v>
      </c>
      <c r="AI237" s="225" t="s">
        <v>1</v>
      </c>
      <c r="AJ237" s="225" t="s">
        <v>1</v>
      </c>
      <c r="AK237" s="225" t="s">
        <v>1</v>
      </c>
      <c r="AL237" s="225" t="s">
        <v>1</v>
      </c>
      <c r="AM237" s="225" t="s">
        <v>1</v>
      </c>
      <c r="AN237" s="225" t="s">
        <v>1</v>
      </c>
      <c r="AO237" s="225" t="s">
        <v>1</v>
      </c>
      <c r="AP237" s="225" t="s">
        <v>1</v>
      </c>
      <c r="AQ237" s="225" t="s">
        <v>1</v>
      </c>
      <c r="AR237" s="225" t="s">
        <v>1</v>
      </c>
      <c r="AS237" s="225" t="s">
        <v>1</v>
      </c>
      <c r="AT237" s="225" t="s">
        <v>1</v>
      </c>
      <c r="AU237" s="225" t="s">
        <v>1</v>
      </c>
      <c r="AV237" s="225" t="s">
        <v>1</v>
      </c>
      <c r="AW237" s="226" t="s">
        <v>1241</v>
      </c>
      <c r="AX237" s="226">
        <v>1</v>
      </c>
      <c r="AY237" s="226">
        <v>1</v>
      </c>
      <c r="AZ237" s="228">
        <v>0</v>
      </c>
      <c r="BA237" s="228">
        <v>0</v>
      </c>
      <c r="BB237" s="229">
        <v>0</v>
      </c>
    </row>
    <row r="238" spans="1:54" ht="18.75" customHeight="1" x14ac:dyDescent="0.25">
      <c r="A238" s="223">
        <v>1177</v>
      </c>
      <c r="B238" s="224" t="s">
        <v>115</v>
      </c>
      <c r="C238" s="225" t="s">
        <v>1193</v>
      </c>
      <c r="D238" s="225"/>
      <c r="E238" s="225" t="s">
        <v>1021</v>
      </c>
      <c r="F238" s="225" t="s">
        <v>1</v>
      </c>
      <c r="G238" s="225" t="s">
        <v>1517</v>
      </c>
      <c r="H238" s="224" t="s">
        <v>1</v>
      </c>
      <c r="I238" s="224" t="s">
        <v>437</v>
      </c>
      <c r="J238" s="227" t="s">
        <v>17</v>
      </c>
      <c r="K238" s="225" t="s">
        <v>1</v>
      </c>
      <c r="L238" s="232" t="s">
        <v>23</v>
      </c>
      <c r="M238" s="227" t="s">
        <v>17</v>
      </c>
      <c r="N238" s="225" t="s">
        <v>1</v>
      </c>
      <c r="O238" s="232" t="s">
        <v>23</v>
      </c>
      <c r="P238" s="225" t="s">
        <v>1</v>
      </c>
      <c r="Q238" s="225" t="s">
        <v>1</v>
      </c>
      <c r="R238" s="225" t="s">
        <v>1</v>
      </c>
      <c r="S238" s="225" t="s">
        <v>1</v>
      </c>
      <c r="T238" s="225" t="s">
        <v>1</v>
      </c>
      <c r="U238" s="225" t="s">
        <v>1</v>
      </c>
      <c r="V238" s="225" t="s">
        <v>1</v>
      </c>
      <c r="W238" s="225" t="s">
        <v>1</v>
      </c>
      <c r="X238" s="225" t="s">
        <v>1</v>
      </c>
      <c r="Y238" s="225" t="s">
        <v>1</v>
      </c>
      <c r="Z238" s="225" t="s">
        <v>1</v>
      </c>
      <c r="AA238" s="225" t="s">
        <v>1</v>
      </c>
      <c r="AB238" s="225" t="s">
        <v>1</v>
      </c>
      <c r="AC238" s="225" t="s">
        <v>1</v>
      </c>
      <c r="AD238" s="225" t="s">
        <v>1</v>
      </c>
      <c r="AE238" s="232" t="s">
        <v>23</v>
      </c>
      <c r="AF238" s="225" t="s">
        <v>1</v>
      </c>
      <c r="AG238" s="225" t="s">
        <v>1</v>
      </c>
      <c r="AH238" s="225" t="s">
        <v>1</v>
      </c>
      <c r="AI238" s="225" t="s">
        <v>1</v>
      </c>
      <c r="AJ238" s="225" t="s">
        <v>1</v>
      </c>
      <c r="AK238" s="225" t="s">
        <v>1</v>
      </c>
      <c r="AL238" s="225" t="s">
        <v>1</v>
      </c>
      <c r="AM238" s="225" t="s">
        <v>1</v>
      </c>
      <c r="AN238" s="225" t="s">
        <v>1</v>
      </c>
      <c r="AO238" s="225" t="s">
        <v>1</v>
      </c>
      <c r="AP238" s="225" t="s">
        <v>1</v>
      </c>
      <c r="AQ238" s="225" t="s">
        <v>1</v>
      </c>
      <c r="AR238" s="225" t="s">
        <v>1</v>
      </c>
      <c r="AS238" s="225" t="s">
        <v>1</v>
      </c>
      <c r="AT238" s="225" t="s">
        <v>1</v>
      </c>
      <c r="AU238" s="225" t="s">
        <v>1</v>
      </c>
      <c r="AV238" s="225" t="s">
        <v>1</v>
      </c>
      <c r="AW238" s="226" t="s">
        <v>1241</v>
      </c>
      <c r="AX238" s="226">
        <v>1</v>
      </c>
      <c r="AY238" s="235">
        <v>0</v>
      </c>
      <c r="AZ238" s="228">
        <v>0</v>
      </c>
      <c r="BA238" s="228">
        <v>0</v>
      </c>
      <c r="BB238" s="229">
        <v>0</v>
      </c>
    </row>
    <row r="239" spans="1:54" ht="14.25" customHeight="1" x14ac:dyDescent="0.25">
      <c r="A239" s="223">
        <v>155</v>
      </c>
      <c r="B239" s="224" t="s">
        <v>1287</v>
      </c>
      <c r="C239" s="225" t="s">
        <v>1193</v>
      </c>
      <c r="D239" s="225"/>
      <c r="E239" s="225" t="s">
        <v>625</v>
      </c>
      <c r="F239" s="225" t="s">
        <v>1</v>
      </c>
      <c r="G239" s="225" t="s">
        <v>1</v>
      </c>
      <c r="H239" s="224" t="s">
        <v>1</v>
      </c>
      <c r="I239" s="224" t="s">
        <v>625</v>
      </c>
      <c r="J239" s="227" t="s">
        <v>17</v>
      </c>
      <c r="K239" s="232" t="s">
        <v>23</v>
      </c>
      <c r="L239" s="232" t="s">
        <v>23</v>
      </c>
      <c r="M239" s="237" t="s">
        <v>26</v>
      </c>
      <c r="N239" s="232" t="s">
        <v>23</v>
      </c>
      <c r="O239" s="232" t="s">
        <v>23</v>
      </c>
      <c r="P239" s="225" t="s">
        <v>1</v>
      </c>
      <c r="Q239" s="225" t="s">
        <v>1</v>
      </c>
      <c r="R239" s="225" t="s">
        <v>1</v>
      </c>
      <c r="S239" s="225" t="s">
        <v>1</v>
      </c>
      <c r="T239" s="231" t="s">
        <v>20</v>
      </c>
      <c r="U239" s="225" t="s">
        <v>1</v>
      </c>
      <c r="V239" s="225" t="s">
        <v>1</v>
      </c>
      <c r="W239" s="225" t="s">
        <v>1</v>
      </c>
      <c r="X239" s="225" t="s">
        <v>1</v>
      </c>
      <c r="Y239" s="225" t="s">
        <v>1</v>
      </c>
      <c r="Z239" s="231" t="s">
        <v>20</v>
      </c>
      <c r="AA239" s="230" t="s">
        <v>22</v>
      </c>
      <c r="AB239" s="225" t="s">
        <v>1</v>
      </c>
      <c r="AC239" s="225" t="s">
        <v>1</v>
      </c>
      <c r="AD239" s="225" t="s">
        <v>1</v>
      </c>
      <c r="AE239" s="232" t="s">
        <v>23</v>
      </c>
      <c r="AF239" s="232" t="s">
        <v>23</v>
      </c>
      <c r="AG239" s="230" t="s">
        <v>22</v>
      </c>
      <c r="AH239" s="225" t="s">
        <v>1</v>
      </c>
      <c r="AI239" s="225" t="s">
        <v>1</v>
      </c>
      <c r="AJ239" s="225" t="s">
        <v>1</v>
      </c>
      <c r="AK239" s="230" t="s">
        <v>22</v>
      </c>
      <c r="AL239" s="225" t="s">
        <v>1</v>
      </c>
      <c r="AM239" s="225" t="s">
        <v>1</v>
      </c>
      <c r="AN239" s="225" t="s">
        <v>1</v>
      </c>
      <c r="AO239" s="232" t="s">
        <v>23</v>
      </c>
      <c r="AP239" s="225" t="s">
        <v>1</v>
      </c>
      <c r="AQ239" s="225" t="s">
        <v>1</v>
      </c>
      <c r="AR239" s="225" t="s">
        <v>1</v>
      </c>
      <c r="AS239" s="225" t="s">
        <v>1</v>
      </c>
      <c r="AT239" s="225" t="s">
        <v>1</v>
      </c>
      <c r="AU239" s="232" t="s">
        <v>23</v>
      </c>
      <c r="AV239" s="232" t="s">
        <v>23</v>
      </c>
      <c r="AW239" s="232" t="s">
        <v>1242</v>
      </c>
      <c r="AX239" s="227">
        <v>2</v>
      </c>
      <c r="AY239" s="239">
        <v>3</v>
      </c>
      <c r="AZ239" s="228">
        <v>0</v>
      </c>
      <c r="BA239" s="233">
        <v>0.36</v>
      </c>
      <c r="BB239" s="238">
        <v>1.7</v>
      </c>
    </row>
    <row r="240" spans="1:54" ht="14.25" customHeight="1" x14ac:dyDescent="0.25">
      <c r="A240" s="223">
        <v>157</v>
      </c>
      <c r="B240" s="224" t="s">
        <v>539</v>
      </c>
      <c r="C240" s="225" t="s">
        <v>1193</v>
      </c>
      <c r="D240" s="225"/>
      <c r="E240" s="225" t="s">
        <v>519</v>
      </c>
      <c r="F240" s="225" t="s">
        <v>1</v>
      </c>
      <c r="G240" s="225" t="s">
        <v>1</v>
      </c>
      <c r="H240" s="224" t="s">
        <v>1</v>
      </c>
      <c r="I240" s="224" t="s">
        <v>519</v>
      </c>
      <c r="J240" s="227" t="s">
        <v>17</v>
      </c>
      <c r="K240" s="225" t="s">
        <v>1</v>
      </c>
      <c r="L240" s="232" t="s">
        <v>23</v>
      </c>
      <c r="M240" s="227" t="s">
        <v>17</v>
      </c>
      <c r="N240" s="225" t="s">
        <v>1</v>
      </c>
      <c r="O240" s="232" t="s">
        <v>23</v>
      </c>
      <c r="P240" s="225" t="s">
        <v>1</v>
      </c>
      <c r="Q240" s="225" t="s">
        <v>1</v>
      </c>
      <c r="R240" s="225" t="s">
        <v>1</v>
      </c>
      <c r="S240" s="225" t="s">
        <v>1</v>
      </c>
      <c r="T240" s="225" t="s">
        <v>1</v>
      </c>
      <c r="U240" s="225" t="s">
        <v>1</v>
      </c>
      <c r="V240" s="225" t="s">
        <v>1</v>
      </c>
      <c r="W240" s="225" t="s">
        <v>1</v>
      </c>
      <c r="X240" s="225" t="s">
        <v>1</v>
      </c>
      <c r="Y240" s="225" t="s">
        <v>1</v>
      </c>
      <c r="Z240" s="225" t="s">
        <v>1</v>
      </c>
      <c r="AA240" s="225" t="s">
        <v>1</v>
      </c>
      <c r="AB240" s="225" t="s">
        <v>1</v>
      </c>
      <c r="AC240" s="225" t="s">
        <v>1</v>
      </c>
      <c r="AD240" s="225" t="s">
        <v>1</v>
      </c>
      <c r="AE240" s="225" t="s">
        <v>1</v>
      </c>
      <c r="AF240" s="232" t="s">
        <v>23</v>
      </c>
      <c r="AG240" s="225" t="s">
        <v>1</v>
      </c>
      <c r="AH240" s="225" t="s">
        <v>1</v>
      </c>
      <c r="AI240" s="225" t="s">
        <v>1</v>
      </c>
      <c r="AJ240" s="225" t="s">
        <v>1</v>
      </c>
      <c r="AK240" s="225" t="s">
        <v>1</v>
      </c>
      <c r="AL240" s="225" t="s">
        <v>1</v>
      </c>
      <c r="AM240" s="225" t="s">
        <v>1</v>
      </c>
      <c r="AN240" s="225" t="s">
        <v>1</v>
      </c>
      <c r="AO240" s="231" t="s">
        <v>20</v>
      </c>
      <c r="AP240" s="225" t="s">
        <v>1</v>
      </c>
      <c r="AQ240" s="225" t="s">
        <v>1</v>
      </c>
      <c r="AR240" s="225" t="s">
        <v>1</v>
      </c>
      <c r="AS240" s="225" t="s">
        <v>1</v>
      </c>
      <c r="AT240" s="225" t="s">
        <v>1</v>
      </c>
      <c r="AU240" s="230" t="s">
        <v>22</v>
      </c>
      <c r="AV240" s="231" t="s">
        <v>20</v>
      </c>
      <c r="AW240" s="231" t="s">
        <v>1240</v>
      </c>
      <c r="AX240" s="226">
        <v>1</v>
      </c>
      <c r="AY240" s="227">
        <v>2</v>
      </c>
      <c r="AZ240" s="228">
        <v>0</v>
      </c>
      <c r="BA240" s="236">
        <v>6.7</v>
      </c>
      <c r="BB240" s="238">
        <v>0.05</v>
      </c>
    </row>
    <row r="241" spans="1:54" ht="18" customHeight="1" x14ac:dyDescent="0.25">
      <c r="A241" s="223">
        <v>1385</v>
      </c>
      <c r="B241" s="224" t="s">
        <v>1288</v>
      </c>
      <c r="C241" s="225" t="s">
        <v>1193</v>
      </c>
      <c r="D241" s="225"/>
      <c r="E241" s="225" t="s">
        <v>519</v>
      </c>
      <c r="F241" s="225" t="s">
        <v>1</v>
      </c>
      <c r="G241" s="225" t="s">
        <v>1</v>
      </c>
      <c r="H241" s="224" t="s">
        <v>1</v>
      </c>
      <c r="I241" s="224" t="s">
        <v>519</v>
      </c>
      <c r="J241" s="226" t="s">
        <v>33</v>
      </c>
      <c r="K241" s="225" t="s">
        <v>1</v>
      </c>
      <c r="L241" s="225" t="s">
        <v>1</v>
      </c>
      <c r="M241" s="226" t="s">
        <v>33</v>
      </c>
      <c r="N241" s="225" t="s">
        <v>1</v>
      </c>
      <c r="O241" s="225" t="s">
        <v>1</v>
      </c>
      <c r="P241" s="225" t="s">
        <v>1</v>
      </c>
      <c r="Q241" s="225" t="s">
        <v>1</v>
      </c>
      <c r="R241" s="225" t="s">
        <v>1</v>
      </c>
      <c r="S241" s="225" t="s">
        <v>1</v>
      </c>
      <c r="T241" s="225" t="s">
        <v>1</v>
      </c>
      <c r="U241" s="225" t="s">
        <v>1</v>
      </c>
      <c r="V241" s="225" t="s">
        <v>1</v>
      </c>
      <c r="W241" s="225" t="s">
        <v>1</v>
      </c>
      <c r="X241" s="225" t="s">
        <v>1</v>
      </c>
      <c r="Y241" s="225" t="s">
        <v>1</v>
      </c>
      <c r="Z241" s="225" t="s">
        <v>1</v>
      </c>
      <c r="AA241" s="225" t="s">
        <v>1</v>
      </c>
      <c r="AB241" s="225" t="s">
        <v>1</v>
      </c>
      <c r="AC241" s="225" t="s">
        <v>1</v>
      </c>
      <c r="AD241" s="225" t="s">
        <v>1</v>
      </c>
      <c r="AE241" s="225" t="s">
        <v>1</v>
      </c>
      <c r="AF241" s="225" t="s">
        <v>1</v>
      </c>
      <c r="AG241" s="225" t="s">
        <v>1</v>
      </c>
      <c r="AH241" s="225" t="s">
        <v>1</v>
      </c>
      <c r="AI241" s="225" t="s">
        <v>1</v>
      </c>
      <c r="AJ241" s="225" t="s">
        <v>1</v>
      </c>
      <c r="AK241" s="225" t="s">
        <v>1</v>
      </c>
      <c r="AL241" s="225" t="s">
        <v>1</v>
      </c>
      <c r="AM241" s="225" t="s">
        <v>1</v>
      </c>
      <c r="AN241" s="225" t="s">
        <v>1</v>
      </c>
      <c r="AO241" s="225" t="s">
        <v>1</v>
      </c>
      <c r="AP241" s="225" t="s">
        <v>1</v>
      </c>
      <c r="AQ241" s="225" t="s">
        <v>1</v>
      </c>
      <c r="AR241" s="225" t="s">
        <v>1</v>
      </c>
      <c r="AS241" s="225" t="s">
        <v>1</v>
      </c>
      <c r="AT241" s="225" t="s">
        <v>1</v>
      </c>
      <c r="AU241" s="225" t="s">
        <v>1</v>
      </c>
      <c r="AV241" s="225" t="s">
        <v>1</v>
      </c>
      <c r="AW241" s="226" t="s">
        <v>1241</v>
      </c>
      <c r="AX241" s="226">
        <v>1</v>
      </c>
      <c r="AY241" s="235">
        <v>0</v>
      </c>
      <c r="AZ241" s="228">
        <v>0</v>
      </c>
      <c r="BA241" s="233">
        <v>0</v>
      </c>
      <c r="BB241" s="229">
        <v>0</v>
      </c>
    </row>
    <row r="242" spans="1:54" ht="14.25" customHeight="1" x14ac:dyDescent="0.25">
      <c r="A242" s="223">
        <v>161</v>
      </c>
      <c r="B242" s="224" t="s">
        <v>543</v>
      </c>
      <c r="C242" s="225" t="s">
        <v>1193</v>
      </c>
      <c r="D242" s="225"/>
      <c r="E242" s="225" t="s">
        <v>519</v>
      </c>
      <c r="F242" s="225" t="s">
        <v>1</v>
      </c>
      <c r="G242" s="225" t="s">
        <v>1</v>
      </c>
      <c r="H242" s="224" t="s">
        <v>1</v>
      </c>
      <c r="I242" s="224" t="s">
        <v>519</v>
      </c>
      <c r="J242" s="240" t="s">
        <v>299</v>
      </c>
      <c r="K242" s="225" t="s">
        <v>1</v>
      </c>
      <c r="L242" s="232" t="s">
        <v>23</v>
      </c>
      <c r="M242" s="239" t="s">
        <v>94</v>
      </c>
      <c r="N242" s="225" t="s">
        <v>1</v>
      </c>
      <c r="O242" s="232" t="s">
        <v>23</v>
      </c>
      <c r="P242" s="232" t="s">
        <v>23</v>
      </c>
      <c r="Q242" s="230" t="s">
        <v>22</v>
      </c>
      <c r="R242" s="232" t="s">
        <v>23</v>
      </c>
      <c r="S242" s="225" t="s">
        <v>1</v>
      </c>
      <c r="T242" s="225" t="s">
        <v>1</v>
      </c>
      <c r="U242" s="231" t="s">
        <v>20</v>
      </c>
      <c r="V242" s="230" t="s">
        <v>22</v>
      </c>
      <c r="W242" s="232" t="s">
        <v>23</v>
      </c>
      <c r="X242" s="225" t="s">
        <v>1</v>
      </c>
      <c r="Y242" s="225" t="s">
        <v>1</v>
      </c>
      <c r="Z242" s="225" t="s">
        <v>1</v>
      </c>
      <c r="AA242" s="225" t="s">
        <v>1</v>
      </c>
      <c r="AB242" s="225" t="s">
        <v>1</v>
      </c>
      <c r="AC242" s="225" t="s">
        <v>1</v>
      </c>
      <c r="AD242" s="225" t="s">
        <v>1</v>
      </c>
      <c r="AE242" s="232" t="s">
        <v>23</v>
      </c>
      <c r="AF242" s="225" t="s">
        <v>1</v>
      </c>
      <c r="AG242" s="225" t="s">
        <v>1</v>
      </c>
      <c r="AH242" s="231" t="s">
        <v>20</v>
      </c>
      <c r="AI242" s="225" t="s">
        <v>1</v>
      </c>
      <c r="AJ242" s="225" t="s">
        <v>1</v>
      </c>
      <c r="AK242" s="231" t="s">
        <v>20</v>
      </c>
      <c r="AL242" s="225" t="s">
        <v>1</v>
      </c>
      <c r="AM242" s="225" t="s">
        <v>1</v>
      </c>
      <c r="AN242" s="225" t="s">
        <v>1</v>
      </c>
      <c r="AO242" s="225" t="s">
        <v>1</v>
      </c>
      <c r="AP242" s="225" t="s">
        <v>1</v>
      </c>
      <c r="AQ242" s="225" t="s">
        <v>1</v>
      </c>
      <c r="AR242" s="225" t="s">
        <v>1</v>
      </c>
      <c r="AS242" s="225" t="s">
        <v>1</v>
      </c>
      <c r="AT242" s="225" t="s">
        <v>1</v>
      </c>
      <c r="AU242" s="225" t="s">
        <v>1</v>
      </c>
      <c r="AV242" s="225" t="s">
        <v>1</v>
      </c>
      <c r="AW242" s="232" t="s">
        <v>1242</v>
      </c>
      <c r="AX242" s="227">
        <v>2</v>
      </c>
      <c r="AY242" s="235">
        <v>0</v>
      </c>
      <c r="AZ242" s="228">
        <v>0</v>
      </c>
      <c r="BA242" s="228">
        <v>0</v>
      </c>
      <c r="BB242" s="229">
        <v>0</v>
      </c>
    </row>
    <row r="243" spans="1:54" ht="14.25" customHeight="1" x14ac:dyDescent="0.25">
      <c r="A243" s="223">
        <v>247</v>
      </c>
      <c r="B243" s="224" t="s">
        <v>548</v>
      </c>
      <c r="C243" s="225" t="s">
        <v>1193</v>
      </c>
      <c r="D243" s="225"/>
      <c r="E243" s="225" t="s">
        <v>519</v>
      </c>
      <c r="F243" s="225" t="s">
        <v>1</v>
      </c>
      <c r="G243" s="225" t="s">
        <v>1</v>
      </c>
      <c r="H243" s="224" t="s">
        <v>1</v>
      </c>
      <c r="I243" s="224" t="s">
        <v>519</v>
      </c>
      <c r="J243" s="227" t="s">
        <v>17</v>
      </c>
      <c r="K243" s="231" t="s">
        <v>20</v>
      </c>
      <c r="L243" s="232" t="s">
        <v>23</v>
      </c>
      <c r="M243" s="227" t="s">
        <v>17</v>
      </c>
      <c r="N243" s="225" t="s">
        <v>1</v>
      </c>
      <c r="O243" s="232" t="s">
        <v>23</v>
      </c>
      <c r="P243" s="225" t="s">
        <v>1</v>
      </c>
      <c r="Q243" s="225" t="s">
        <v>1</v>
      </c>
      <c r="R243" s="225" t="s">
        <v>1</v>
      </c>
      <c r="S243" s="225" t="s">
        <v>1</v>
      </c>
      <c r="T243" s="225" t="s">
        <v>1</v>
      </c>
      <c r="U243" s="225" t="s">
        <v>1</v>
      </c>
      <c r="V243" s="225" t="s">
        <v>1</v>
      </c>
      <c r="W243" s="225" t="s">
        <v>1</v>
      </c>
      <c r="X243" s="225" t="s">
        <v>1</v>
      </c>
      <c r="Y243" s="225" t="s">
        <v>1</v>
      </c>
      <c r="Z243" s="232" t="s">
        <v>23</v>
      </c>
      <c r="AA243" s="225" t="s">
        <v>1</v>
      </c>
      <c r="AB243" s="225" t="s">
        <v>1</v>
      </c>
      <c r="AC243" s="225" t="s">
        <v>1</v>
      </c>
      <c r="AD243" s="225" t="s">
        <v>1</v>
      </c>
      <c r="AE243" s="225" t="s">
        <v>1</v>
      </c>
      <c r="AF243" s="232" t="s">
        <v>23</v>
      </c>
      <c r="AG243" s="225" t="s">
        <v>1</v>
      </c>
      <c r="AH243" s="225" t="s">
        <v>1</v>
      </c>
      <c r="AI243" s="225" t="s">
        <v>1</v>
      </c>
      <c r="AJ243" s="225" t="s">
        <v>1</v>
      </c>
      <c r="AK243" s="232" t="s">
        <v>23</v>
      </c>
      <c r="AL243" s="230" t="s">
        <v>22</v>
      </c>
      <c r="AM243" s="225" t="s">
        <v>1</v>
      </c>
      <c r="AN243" s="225" t="s">
        <v>1</v>
      </c>
      <c r="AO243" s="225" t="s">
        <v>1</v>
      </c>
      <c r="AP243" s="225" t="s">
        <v>1</v>
      </c>
      <c r="AQ243" s="225" t="s">
        <v>1</v>
      </c>
      <c r="AR243" s="232" t="s">
        <v>23</v>
      </c>
      <c r="AS243" s="225" t="s">
        <v>1</v>
      </c>
      <c r="AT243" s="225" t="s">
        <v>1</v>
      </c>
      <c r="AU243" s="231" t="s">
        <v>20</v>
      </c>
      <c r="AV243" s="232" t="s">
        <v>23</v>
      </c>
      <c r="AW243" s="226" t="s">
        <v>1241</v>
      </c>
      <c r="AX243" s="227">
        <v>2</v>
      </c>
      <c r="AY243" s="227">
        <v>2</v>
      </c>
      <c r="AZ243" s="228">
        <v>0</v>
      </c>
      <c r="BA243" s="236">
        <v>12.4</v>
      </c>
      <c r="BB243" s="229">
        <v>0</v>
      </c>
    </row>
    <row r="244" spans="1:54" ht="14.25" customHeight="1" x14ac:dyDescent="0.25">
      <c r="A244" s="223">
        <v>165</v>
      </c>
      <c r="B244" s="224" t="s">
        <v>550</v>
      </c>
      <c r="C244" s="225" t="s">
        <v>1193</v>
      </c>
      <c r="D244" s="225"/>
      <c r="E244" s="225" t="s">
        <v>519</v>
      </c>
      <c r="F244" s="225" t="s">
        <v>1</v>
      </c>
      <c r="G244" s="225" t="s">
        <v>1</v>
      </c>
      <c r="H244" s="224" t="s">
        <v>1</v>
      </c>
      <c r="I244" s="224" t="s">
        <v>519</v>
      </c>
      <c r="J244" s="227" t="s">
        <v>17</v>
      </c>
      <c r="K244" s="230" t="s">
        <v>22</v>
      </c>
      <c r="L244" s="231" t="s">
        <v>20</v>
      </c>
      <c r="M244" s="227" t="s">
        <v>17</v>
      </c>
      <c r="N244" s="231" t="s">
        <v>20</v>
      </c>
      <c r="O244" s="230" t="s">
        <v>22</v>
      </c>
      <c r="P244" s="225" t="s">
        <v>1</v>
      </c>
      <c r="Q244" s="225" t="s">
        <v>1</v>
      </c>
      <c r="R244" s="225" t="s">
        <v>1</v>
      </c>
      <c r="S244" s="225" t="s">
        <v>1</v>
      </c>
      <c r="T244" s="225" t="s">
        <v>1</v>
      </c>
      <c r="U244" s="225" t="s">
        <v>1</v>
      </c>
      <c r="V244" s="225" t="s">
        <v>1</v>
      </c>
      <c r="W244" s="225" t="s">
        <v>1</v>
      </c>
      <c r="X244" s="225" t="s">
        <v>1</v>
      </c>
      <c r="Y244" s="225" t="s">
        <v>1</v>
      </c>
      <c r="Z244" s="230" t="s">
        <v>22</v>
      </c>
      <c r="AA244" s="230" t="s">
        <v>22</v>
      </c>
      <c r="AB244" s="225" t="s">
        <v>1</v>
      </c>
      <c r="AC244" s="225" t="s">
        <v>1</v>
      </c>
      <c r="AD244" s="225" t="s">
        <v>1</v>
      </c>
      <c r="AE244" s="231" t="s">
        <v>20</v>
      </c>
      <c r="AF244" s="225" t="s">
        <v>1</v>
      </c>
      <c r="AG244" s="225" t="s">
        <v>1</v>
      </c>
      <c r="AH244" s="225" t="s">
        <v>1</v>
      </c>
      <c r="AI244" s="225" t="s">
        <v>1</v>
      </c>
      <c r="AJ244" s="225" t="s">
        <v>1</v>
      </c>
      <c r="AK244" s="225" t="s">
        <v>1</v>
      </c>
      <c r="AL244" s="225" t="s">
        <v>1</v>
      </c>
      <c r="AM244" s="225" t="s">
        <v>1</v>
      </c>
      <c r="AN244" s="225" t="s">
        <v>1</v>
      </c>
      <c r="AO244" s="225" t="s">
        <v>1</v>
      </c>
      <c r="AP244" s="225" t="s">
        <v>1</v>
      </c>
      <c r="AQ244" s="225" t="s">
        <v>1</v>
      </c>
      <c r="AR244" s="225" t="s">
        <v>1</v>
      </c>
      <c r="AS244" s="225" t="s">
        <v>1</v>
      </c>
      <c r="AT244" s="225" t="s">
        <v>1</v>
      </c>
      <c r="AU244" s="230" t="s">
        <v>22</v>
      </c>
      <c r="AV244" s="231" t="s">
        <v>20</v>
      </c>
      <c r="AW244" s="226" t="s">
        <v>1241</v>
      </c>
      <c r="AX244" s="226">
        <v>1</v>
      </c>
      <c r="AY244" s="235">
        <v>0</v>
      </c>
      <c r="AZ244" s="228">
        <v>0</v>
      </c>
      <c r="BA244" s="233">
        <v>7.7</v>
      </c>
      <c r="BB244" s="229">
        <v>0</v>
      </c>
    </row>
    <row r="245" spans="1:54" ht="14.25" customHeight="1" x14ac:dyDescent="0.25">
      <c r="A245" s="223">
        <v>992</v>
      </c>
      <c r="B245" s="224" t="s">
        <v>558</v>
      </c>
      <c r="C245" s="225" t="s">
        <v>1193</v>
      </c>
      <c r="D245" s="225"/>
      <c r="E245" s="225" t="s">
        <v>519</v>
      </c>
      <c r="F245" s="225" t="s">
        <v>1</v>
      </c>
      <c r="G245" s="225" t="s">
        <v>1</v>
      </c>
      <c r="H245" s="224" t="s">
        <v>1</v>
      </c>
      <c r="I245" s="224" t="s">
        <v>519</v>
      </c>
      <c r="J245" s="226" t="s">
        <v>33</v>
      </c>
      <c r="K245" s="225" t="s">
        <v>1</v>
      </c>
      <c r="L245" s="225" t="s">
        <v>1</v>
      </c>
      <c r="M245" s="226" t="s">
        <v>33</v>
      </c>
      <c r="N245" s="225" t="s">
        <v>1</v>
      </c>
      <c r="O245" s="225" t="s">
        <v>1</v>
      </c>
      <c r="P245" s="225" t="s">
        <v>1</v>
      </c>
      <c r="Q245" s="225" t="s">
        <v>1</v>
      </c>
      <c r="R245" s="225" t="s">
        <v>1</v>
      </c>
      <c r="S245" s="225" t="s">
        <v>1</v>
      </c>
      <c r="T245" s="225" t="s">
        <v>1</v>
      </c>
      <c r="U245" s="225" t="s">
        <v>1</v>
      </c>
      <c r="V245" s="225" t="s">
        <v>1</v>
      </c>
      <c r="W245" s="225" t="s">
        <v>1</v>
      </c>
      <c r="X245" s="225" t="s">
        <v>1</v>
      </c>
      <c r="Y245" s="225" t="s">
        <v>1</v>
      </c>
      <c r="Z245" s="225" t="s">
        <v>1</v>
      </c>
      <c r="AA245" s="225" t="s">
        <v>1</v>
      </c>
      <c r="AB245" s="225" t="s">
        <v>1</v>
      </c>
      <c r="AC245" s="225" t="s">
        <v>1</v>
      </c>
      <c r="AD245" s="225" t="s">
        <v>1</v>
      </c>
      <c r="AE245" s="225" t="s">
        <v>1</v>
      </c>
      <c r="AF245" s="225" t="s">
        <v>1</v>
      </c>
      <c r="AG245" s="225" t="s">
        <v>1</v>
      </c>
      <c r="AH245" s="225" t="s">
        <v>1</v>
      </c>
      <c r="AI245" s="225" t="s">
        <v>1</v>
      </c>
      <c r="AJ245" s="225" t="s">
        <v>1</v>
      </c>
      <c r="AK245" s="225" t="s">
        <v>1</v>
      </c>
      <c r="AL245" s="225" t="s">
        <v>1</v>
      </c>
      <c r="AM245" s="225" t="s">
        <v>1</v>
      </c>
      <c r="AN245" s="225" t="s">
        <v>1</v>
      </c>
      <c r="AO245" s="225" t="s">
        <v>1</v>
      </c>
      <c r="AP245" s="225" t="s">
        <v>1</v>
      </c>
      <c r="AQ245" s="225" t="s">
        <v>1</v>
      </c>
      <c r="AR245" s="225" t="s">
        <v>1</v>
      </c>
      <c r="AS245" s="225" t="s">
        <v>1</v>
      </c>
      <c r="AT245" s="225" t="s">
        <v>1</v>
      </c>
      <c r="AU245" s="225" t="s">
        <v>1</v>
      </c>
      <c r="AV245" s="225" t="s">
        <v>1</v>
      </c>
      <c r="AW245" s="226" t="s">
        <v>1241</v>
      </c>
      <c r="AX245" s="226">
        <v>1</v>
      </c>
      <c r="AY245" s="226">
        <v>1</v>
      </c>
      <c r="AZ245" s="228">
        <v>0</v>
      </c>
      <c r="BA245" s="228">
        <v>0</v>
      </c>
      <c r="BB245" s="229">
        <v>0</v>
      </c>
    </row>
    <row r="246" spans="1:54" ht="18.75" customHeight="1" x14ac:dyDescent="0.25">
      <c r="A246" s="223">
        <v>1329</v>
      </c>
      <c r="B246" s="224" t="s">
        <v>57</v>
      </c>
      <c r="C246" s="225" t="s">
        <v>1193</v>
      </c>
      <c r="D246" s="225"/>
      <c r="E246" s="225" t="s">
        <v>658</v>
      </c>
      <c r="F246" s="225" t="s">
        <v>1</v>
      </c>
      <c r="G246" s="225" t="s">
        <v>447</v>
      </c>
      <c r="H246" s="224" t="s">
        <v>1</v>
      </c>
      <c r="I246" s="224" t="s">
        <v>437</v>
      </c>
      <c r="J246" s="227" t="s">
        <v>17</v>
      </c>
      <c r="K246" s="225" t="s">
        <v>1</v>
      </c>
      <c r="L246" s="232" t="s">
        <v>23</v>
      </c>
      <c r="M246" s="237" t="s">
        <v>26</v>
      </c>
      <c r="N246" s="225" t="s">
        <v>1</v>
      </c>
      <c r="O246" s="232" t="s">
        <v>23</v>
      </c>
      <c r="P246" s="225" t="s">
        <v>1</v>
      </c>
      <c r="Q246" s="225" t="s">
        <v>1</v>
      </c>
      <c r="R246" s="230" t="s">
        <v>22</v>
      </c>
      <c r="S246" s="225" t="s">
        <v>1</v>
      </c>
      <c r="T246" s="225" t="s">
        <v>1</v>
      </c>
      <c r="U246" s="225" t="s">
        <v>1</v>
      </c>
      <c r="V246" s="225" t="s">
        <v>1</v>
      </c>
      <c r="W246" s="225" t="s">
        <v>1</v>
      </c>
      <c r="X246" s="225" t="s">
        <v>1</v>
      </c>
      <c r="Y246" s="225" t="s">
        <v>1</v>
      </c>
      <c r="Z246" s="225" t="s">
        <v>1</v>
      </c>
      <c r="AA246" s="225" t="s">
        <v>1</v>
      </c>
      <c r="AB246" s="225" t="s">
        <v>1</v>
      </c>
      <c r="AC246" s="225" t="s">
        <v>1</v>
      </c>
      <c r="AD246" s="225" t="s">
        <v>1</v>
      </c>
      <c r="AE246" s="232" t="s">
        <v>23</v>
      </c>
      <c r="AF246" s="225" t="s">
        <v>1</v>
      </c>
      <c r="AG246" s="230" t="s">
        <v>22</v>
      </c>
      <c r="AH246" s="230" t="s">
        <v>22</v>
      </c>
      <c r="AI246" s="225" t="s">
        <v>1</v>
      </c>
      <c r="AJ246" s="225" t="s">
        <v>1</v>
      </c>
      <c r="AK246" s="225" t="s">
        <v>1</v>
      </c>
      <c r="AL246" s="225" t="s">
        <v>1</v>
      </c>
      <c r="AM246" s="225" t="s">
        <v>1</v>
      </c>
      <c r="AN246" s="225" t="s">
        <v>1</v>
      </c>
      <c r="AO246" s="225" t="s">
        <v>1</v>
      </c>
      <c r="AP246" s="225" t="s">
        <v>1</v>
      </c>
      <c r="AQ246" s="225" t="s">
        <v>1</v>
      </c>
      <c r="AR246" s="225" t="s">
        <v>1</v>
      </c>
      <c r="AS246" s="225" t="s">
        <v>1</v>
      </c>
      <c r="AT246" s="225" t="s">
        <v>1</v>
      </c>
      <c r="AU246" s="225" t="s">
        <v>1</v>
      </c>
      <c r="AV246" s="225" t="s">
        <v>1</v>
      </c>
      <c r="AW246" s="231" t="s">
        <v>1240</v>
      </c>
      <c r="AX246" s="226">
        <v>1</v>
      </c>
      <c r="AY246" s="235">
        <v>0</v>
      </c>
      <c r="AZ246" s="228">
        <v>0</v>
      </c>
      <c r="BA246" s="233">
        <v>0</v>
      </c>
      <c r="BB246" s="234">
        <v>0</v>
      </c>
    </row>
    <row r="247" spans="1:54" ht="14.25" customHeight="1" x14ac:dyDescent="0.25">
      <c r="A247" s="223">
        <v>150</v>
      </c>
      <c r="B247" s="224" t="s">
        <v>559</v>
      </c>
      <c r="C247" s="225" t="s">
        <v>1193</v>
      </c>
      <c r="D247" s="225"/>
      <c r="E247" s="225" t="s">
        <v>519</v>
      </c>
      <c r="F247" s="225" t="s">
        <v>1</v>
      </c>
      <c r="G247" s="225" t="s">
        <v>1</v>
      </c>
      <c r="H247" s="224" t="s">
        <v>1</v>
      </c>
      <c r="I247" s="224" t="s">
        <v>519</v>
      </c>
      <c r="J247" s="226" t="s">
        <v>33</v>
      </c>
      <c r="K247" s="230" t="s">
        <v>22</v>
      </c>
      <c r="L247" s="230" t="s">
        <v>22</v>
      </c>
      <c r="M247" s="227" t="s">
        <v>17</v>
      </c>
      <c r="N247" s="232" t="s">
        <v>23</v>
      </c>
      <c r="O247" s="232" t="s">
        <v>23</v>
      </c>
      <c r="P247" s="225" t="s">
        <v>1</v>
      </c>
      <c r="Q247" s="225" t="s">
        <v>1</v>
      </c>
      <c r="R247" s="225" t="s">
        <v>1</v>
      </c>
      <c r="S247" s="225" t="s">
        <v>1</v>
      </c>
      <c r="T247" s="225" t="s">
        <v>1</v>
      </c>
      <c r="U247" s="225" t="s">
        <v>1</v>
      </c>
      <c r="V247" s="225" t="s">
        <v>1</v>
      </c>
      <c r="W247" s="225" t="s">
        <v>1</v>
      </c>
      <c r="X247" s="225" t="s">
        <v>1</v>
      </c>
      <c r="Y247" s="225" t="s">
        <v>1</v>
      </c>
      <c r="Z247" s="225" t="s">
        <v>1</v>
      </c>
      <c r="AA247" s="230" t="s">
        <v>22</v>
      </c>
      <c r="AB247" s="225" t="s">
        <v>1</v>
      </c>
      <c r="AC247" s="225" t="s">
        <v>1</v>
      </c>
      <c r="AD247" s="225" t="s">
        <v>1</v>
      </c>
      <c r="AE247" s="225" t="s">
        <v>1</v>
      </c>
      <c r="AF247" s="225" t="s">
        <v>1</v>
      </c>
      <c r="AG247" s="225" t="s">
        <v>1</v>
      </c>
      <c r="AH247" s="225" t="s">
        <v>1</v>
      </c>
      <c r="AI247" s="225" t="s">
        <v>1</v>
      </c>
      <c r="AJ247" s="225" t="s">
        <v>1</v>
      </c>
      <c r="AK247" s="230" t="s">
        <v>22</v>
      </c>
      <c r="AL247" s="225" t="s">
        <v>1</v>
      </c>
      <c r="AM247" s="225" t="s">
        <v>1</v>
      </c>
      <c r="AN247" s="225" t="s">
        <v>1</v>
      </c>
      <c r="AO247" s="225" t="s">
        <v>1</v>
      </c>
      <c r="AP247" s="225" t="s">
        <v>1</v>
      </c>
      <c r="AQ247" s="225" t="s">
        <v>1</v>
      </c>
      <c r="AR247" s="225" t="s">
        <v>1</v>
      </c>
      <c r="AS247" s="225" t="s">
        <v>1</v>
      </c>
      <c r="AT247" s="225" t="s">
        <v>1</v>
      </c>
      <c r="AU247" s="230" t="s">
        <v>22</v>
      </c>
      <c r="AV247" s="225" t="s">
        <v>1</v>
      </c>
      <c r="AW247" s="226" t="s">
        <v>1241</v>
      </c>
      <c r="AX247" s="227">
        <v>2</v>
      </c>
      <c r="AY247" s="227">
        <v>2</v>
      </c>
      <c r="AZ247" s="228">
        <v>0</v>
      </c>
      <c r="BA247" s="233">
        <v>0.04</v>
      </c>
      <c r="BB247" s="234">
        <v>0.27</v>
      </c>
    </row>
    <row r="248" spans="1:54" ht="14.25" customHeight="1" x14ac:dyDescent="0.25">
      <c r="A248" s="223">
        <v>983</v>
      </c>
      <c r="B248" s="224" t="s">
        <v>1034</v>
      </c>
      <c r="C248" s="225" t="s">
        <v>1193</v>
      </c>
      <c r="D248" s="225"/>
      <c r="E248" s="225" t="s">
        <v>1021</v>
      </c>
      <c r="F248" s="225" t="s">
        <v>1</v>
      </c>
      <c r="G248" s="225" t="s">
        <v>1</v>
      </c>
      <c r="H248" s="224" t="s">
        <v>1</v>
      </c>
      <c r="I248" s="224" t="s">
        <v>1021</v>
      </c>
      <c r="J248" s="239" t="s">
        <v>94</v>
      </c>
      <c r="K248" s="225" t="s">
        <v>1</v>
      </c>
      <c r="L248" s="232" t="s">
        <v>23</v>
      </c>
      <c r="M248" s="237" t="s">
        <v>26</v>
      </c>
      <c r="N248" s="230" t="s">
        <v>22</v>
      </c>
      <c r="O248" s="232" t="s">
        <v>23</v>
      </c>
      <c r="P248" s="232" t="s">
        <v>23</v>
      </c>
      <c r="Q248" s="232" t="s">
        <v>23</v>
      </c>
      <c r="R248" s="232" t="s">
        <v>23</v>
      </c>
      <c r="S248" s="225" t="s">
        <v>1</v>
      </c>
      <c r="T248" s="231" t="s">
        <v>20</v>
      </c>
      <c r="U248" s="231" t="s">
        <v>20</v>
      </c>
      <c r="V248" s="231" t="s">
        <v>20</v>
      </c>
      <c r="W248" s="232" t="s">
        <v>23</v>
      </c>
      <c r="X248" s="225" t="s">
        <v>1</v>
      </c>
      <c r="Y248" s="225" t="s">
        <v>1</v>
      </c>
      <c r="Z248" s="225" t="s">
        <v>1</v>
      </c>
      <c r="AA248" s="225" t="s">
        <v>1</v>
      </c>
      <c r="AB248" s="225" t="s">
        <v>1</v>
      </c>
      <c r="AC248" s="225" t="s">
        <v>1</v>
      </c>
      <c r="AD248" s="225" t="s">
        <v>1</v>
      </c>
      <c r="AE248" s="232" t="s">
        <v>23</v>
      </c>
      <c r="AF248" s="232" t="s">
        <v>23</v>
      </c>
      <c r="AG248" s="225" t="s">
        <v>1</v>
      </c>
      <c r="AH248" s="230" t="s">
        <v>22</v>
      </c>
      <c r="AI248" s="225" t="s">
        <v>1</v>
      </c>
      <c r="AJ248" s="225" t="s">
        <v>1</v>
      </c>
      <c r="AK248" s="232" t="s">
        <v>23</v>
      </c>
      <c r="AL248" s="232" t="s">
        <v>23</v>
      </c>
      <c r="AM248" s="225" t="s">
        <v>1</v>
      </c>
      <c r="AN248" s="225" t="s">
        <v>1</v>
      </c>
      <c r="AO248" s="232" t="s">
        <v>23</v>
      </c>
      <c r="AP248" s="225" t="s">
        <v>1</v>
      </c>
      <c r="AQ248" s="225" t="s">
        <v>1</v>
      </c>
      <c r="AR248" s="232" t="s">
        <v>23</v>
      </c>
      <c r="AS248" s="225" t="s">
        <v>1</v>
      </c>
      <c r="AT248" s="225" t="s">
        <v>1</v>
      </c>
      <c r="AU248" s="225" t="s">
        <v>1</v>
      </c>
      <c r="AV248" s="231" t="s">
        <v>20</v>
      </c>
      <c r="AW248" s="232" t="s">
        <v>1242</v>
      </c>
      <c r="AX248" s="227">
        <v>2</v>
      </c>
      <c r="AY248" s="235">
        <v>0</v>
      </c>
      <c r="AZ248" s="228">
        <v>0</v>
      </c>
      <c r="BA248" s="236">
        <v>117</v>
      </c>
      <c r="BB248" s="234">
        <v>0</v>
      </c>
    </row>
    <row r="249" spans="1:54" ht="13.5" customHeight="1" x14ac:dyDescent="0.25">
      <c r="A249" s="223">
        <v>1031</v>
      </c>
      <c r="B249" s="224" t="s">
        <v>1035</v>
      </c>
      <c r="C249" s="225" t="s">
        <v>1193</v>
      </c>
      <c r="D249" s="225"/>
      <c r="E249" s="225" t="s">
        <v>1021</v>
      </c>
      <c r="F249" s="225" t="s">
        <v>1</v>
      </c>
      <c r="G249" s="225" t="s">
        <v>1</v>
      </c>
      <c r="H249" s="224" t="s">
        <v>1</v>
      </c>
      <c r="I249" s="224" t="s">
        <v>1021</v>
      </c>
      <c r="J249" s="239" t="s">
        <v>94</v>
      </c>
      <c r="K249" s="232" t="s">
        <v>23</v>
      </c>
      <c r="L249" s="232" t="s">
        <v>23</v>
      </c>
      <c r="M249" s="237" t="s">
        <v>26</v>
      </c>
      <c r="N249" s="232" t="s">
        <v>23</v>
      </c>
      <c r="O249" s="232" t="s">
        <v>23</v>
      </c>
      <c r="P249" s="232" t="s">
        <v>23</v>
      </c>
      <c r="Q249" s="232" t="s">
        <v>23</v>
      </c>
      <c r="R249" s="232" t="s">
        <v>23</v>
      </c>
      <c r="S249" s="225" t="s">
        <v>1</v>
      </c>
      <c r="T249" s="230" t="s">
        <v>22</v>
      </c>
      <c r="U249" s="232" t="s">
        <v>23</v>
      </c>
      <c r="V249" s="231" t="s">
        <v>20</v>
      </c>
      <c r="W249" s="232" t="s">
        <v>23</v>
      </c>
      <c r="X249" s="225" t="s">
        <v>1</v>
      </c>
      <c r="Y249" s="225" t="s">
        <v>1</v>
      </c>
      <c r="Z249" s="225" t="s">
        <v>1</v>
      </c>
      <c r="AA249" s="225" t="s">
        <v>1</v>
      </c>
      <c r="AB249" s="225" t="s">
        <v>1</v>
      </c>
      <c r="AC249" s="232" t="s">
        <v>23</v>
      </c>
      <c r="AD249" s="225" t="s">
        <v>1</v>
      </c>
      <c r="AE249" s="232" t="s">
        <v>23</v>
      </c>
      <c r="AF249" s="231" t="s">
        <v>20</v>
      </c>
      <c r="AG249" s="225" t="s">
        <v>1</v>
      </c>
      <c r="AH249" s="230" t="s">
        <v>22</v>
      </c>
      <c r="AI249" s="225" t="s">
        <v>1</v>
      </c>
      <c r="AJ249" s="225" t="s">
        <v>1</v>
      </c>
      <c r="AK249" s="232" t="s">
        <v>23</v>
      </c>
      <c r="AL249" s="232" t="s">
        <v>23</v>
      </c>
      <c r="AM249" s="225" t="s">
        <v>1</v>
      </c>
      <c r="AN249" s="225" t="s">
        <v>1</v>
      </c>
      <c r="AO249" s="232" t="s">
        <v>23</v>
      </c>
      <c r="AP249" s="231" t="s">
        <v>20</v>
      </c>
      <c r="AQ249" s="225" t="s">
        <v>1</v>
      </c>
      <c r="AR249" s="232" t="s">
        <v>23</v>
      </c>
      <c r="AS249" s="225" t="s">
        <v>1</v>
      </c>
      <c r="AT249" s="225" t="s">
        <v>1</v>
      </c>
      <c r="AU249" s="242" t="s">
        <v>1289</v>
      </c>
      <c r="AV249" s="231" t="s">
        <v>20</v>
      </c>
      <c r="AW249" s="232" t="s">
        <v>1242</v>
      </c>
      <c r="AX249" s="227">
        <v>2</v>
      </c>
      <c r="AY249" s="235">
        <v>0</v>
      </c>
      <c r="AZ249" s="228">
        <v>0</v>
      </c>
      <c r="BA249" s="233">
        <v>10.199999999999999</v>
      </c>
      <c r="BB249" s="234">
        <v>0</v>
      </c>
    </row>
    <row r="250" spans="1:54" ht="18.75" customHeight="1" x14ac:dyDescent="0.25">
      <c r="A250" s="223">
        <v>1301</v>
      </c>
      <c r="B250" s="224" t="s">
        <v>58</v>
      </c>
      <c r="C250" s="225" t="s">
        <v>1193</v>
      </c>
      <c r="D250" s="225"/>
      <c r="E250" s="225" t="s">
        <v>492</v>
      </c>
      <c r="F250" s="225" t="s">
        <v>1</v>
      </c>
      <c r="G250" s="225" t="s">
        <v>447</v>
      </c>
      <c r="H250" s="224" t="s">
        <v>1</v>
      </c>
      <c r="I250" s="224" t="s">
        <v>437</v>
      </c>
      <c r="J250" s="237" t="s">
        <v>26</v>
      </c>
      <c r="K250" s="225" t="s">
        <v>1</v>
      </c>
      <c r="L250" s="232" t="s">
        <v>23</v>
      </c>
      <c r="M250" s="237" t="s">
        <v>26</v>
      </c>
      <c r="N250" s="225" t="s">
        <v>1</v>
      </c>
      <c r="O250" s="232" t="s">
        <v>23</v>
      </c>
      <c r="P250" s="230" t="s">
        <v>22</v>
      </c>
      <c r="Q250" s="232" t="s">
        <v>23</v>
      </c>
      <c r="R250" s="232" t="s">
        <v>23</v>
      </c>
      <c r="S250" s="225" t="s">
        <v>1</v>
      </c>
      <c r="T250" s="225" t="s">
        <v>1</v>
      </c>
      <c r="U250" s="230" t="s">
        <v>22</v>
      </c>
      <c r="V250" s="225" t="s">
        <v>1</v>
      </c>
      <c r="W250" s="230" t="s">
        <v>22</v>
      </c>
      <c r="X250" s="225" t="s">
        <v>1</v>
      </c>
      <c r="Y250" s="225" t="s">
        <v>1</v>
      </c>
      <c r="Z250" s="225" t="s">
        <v>1</v>
      </c>
      <c r="AA250" s="225" t="s">
        <v>1</v>
      </c>
      <c r="AB250" s="225" t="s">
        <v>1</v>
      </c>
      <c r="AC250" s="225" t="s">
        <v>1</v>
      </c>
      <c r="AD250" s="225" t="s">
        <v>1</v>
      </c>
      <c r="AE250" s="232" t="s">
        <v>23</v>
      </c>
      <c r="AF250" s="225" t="s">
        <v>1</v>
      </c>
      <c r="AG250" s="225" t="s">
        <v>1</v>
      </c>
      <c r="AH250" s="225" t="s">
        <v>1</v>
      </c>
      <c r="AI250" s="225" t="s">
        <v>1</v>
      </c>
      <c r="AJ250" s="225" t="s">
        <v>1</v>
      </c>
      <c r="AK250" s="225" t="s">
        <v>1</v>
      </c>
      <c r="AL250" s="225" t="s">
        <v>1</v>
      </c>
      <c r="AM250" s="225" t="s">
        <v>1</v>
      </c>
      <c r="AN250" s="225" t="s">
        <v>1</v>
      </c>
      <c r="AO250" s="225" t="s">
        <v>1</v>
      </c>
      <c r="AP250" s="225" t="s">
        <v>1</v>
      </c>
      <c r="AQ250" s="225" t="s">
        <v>1</v>
      </c>
      <c r="AR250" s="225" t="s">
        <v>1</v>
      </c>
      <c r="AS250" s="225" t="s">
        <v>1</v>
      </c>
      <c r="AT250" s="225" t="s">
        <v>1</v>
      </c>
      <c r="AU250" s="225" t="s">
        <v>1</v>
      </c>
      <c r="AV250" s="225" t="s">
        <v>1</v>
      </c>
      <c r="AW250" s="226" t="s">
        <v>1241</v>
      </c>
      <c r="AX250" s="226">
        <v>1</v>
      </c>
      <c r="AY250" s="239">
        <v>3</v>
      </c>
      <c r="AZ250" s="228">
        <v>0</v>
      </c>
      <c r="BA250" s="228">
        <v>0</v>
      </c>
      <c r="BB250" s="229">
        <v>0</v>
      </c>
    </row>
    <row r="251" spans="1:54" ht="14.25" customHeight="1" x14ac:dyDescent="0.25">
      <c r="A251" s="223">
        <v>170</v>
      </c>
      <c r="B251" s="224" t="s">
        <v>1107</v>
      </c>
      <c r="C251" s="225" t="s">
        <v>1193</v>
      </c>
      <c r="D251" s="225"/>
      <c r="E251" s="225" t="s">
        <v>1086</v>
      </c>
      <c r="F251" s="225" t="s">
        <v>1</v>
      </c>
      <c r="G251" s="225" t="s">
        <v>1</v>
      </c>
      <c r="H251" s="224" t="s">
        <v>1</v>
      </c>
      <c r="I251" s="224" t="s">
        <v>1086</v>
      </c>
      <c r="J251" s="226" t="s">
        <v>33</v>
      </c>
      <c r="K251" s="225" t="s">
        <v>1</v>
      </c>
      <c r="L251" s="225" t="s">
        <v>1</v>
      </c>
      <c r="M251" s="226" t="s">
        <v>33</v>
      </c>
      <c r="N251" s="225" t="s">
        <v>1</v>
      </c>
      <c r="O251" s="225" t="s">
        <v>1</v>
      </c>
      <c r="P251" s="225" t="s">
        <v>1</v>
      </c>
      <c r="Q251" s="225" t="s">
        <v>1</v>
      </c>
      <c r="R251" s="225" t="s">
        <v>1</v>
      </c>
      <c r="S251" s="225" t="s">
        <v>1</v>
      </c>
      <c r="T251" s="225" t="s">
        <v>1</v>
      </c>
      <c r="U251" s="225" t="s">
        <v>1</v>
      </c>
      <c r="V251" s="225" t="s">
        <v>1</v>
      </c>
      <c r="W251" s="225" t="s">
        <v>1</v>
      </c>
      <c r="X251" s="225" t="s">
        <v>1</v>
      </c>
      <c r="Y251" s="225" t="s">
        <v>1</v>
      </c>
      <c r="Z251" s="225" t="s">
        <v>1</v>
      </c>
      <c r="AA251" s="225" t="s">
        <v>1</v>
      </c>
      <c r="AB251" s="225" t="s">
        <v>1</v>
      </c>
      <c r="AC251" s="225" t="s">
        <v>1</v>
      </c>
      <c r="AD251" s="225" t="s">
        <v>1</v>
      </c>
      <c r="AE251" s="225" t="s">
        <v>1</v>
      </c>
      <c r="AF251" s="225" t="s">
        <v>1</v>
      </c>
      <c r="AG251" s="225" t="s">
        <v>1</v>
      </c>
      <c r="AH251" s="225" t="s">
        <v>1</v>
      </c>
      <c r="AI251" s="225" t="s">
        <v>1</v>
      </c>
      <c r="AJ251" s="225" t="s">
        <v>1</v>
      </c>
      <c r="AK251" s="225" t="s">
        <v>1</v>
      </c>
      <c r="AL251" s="225" t="s">
        <v>1</v>
      </c>
      <c r="AM251" s="225" t="s">
        <v>1</v>
      </c>
      <c r="AN251" s="225" t="s">
        <v>1</v>
      </c>
      <c r="AO251" s="225" t="s">
        <v>1</v>
      </c>
      <c r="AP251" s="225" t="s">
        <v>1</v>
      </c>
      <c r="AQ251" s="225" t="s">
        <v>1</v>
      </c>
      <c r="AR251" s="225" t="s">
        <v>1</v>
      </c>
      <c r="AS251" s="225" t="s">
        <v>1</v>
      </c>
      <c r="AT251" s="225" t="s">
        <v>1</v>
      </c>
      <c r="AU251" s="225" t="s">
        <v>1</v>
      </c>
      <c r="AV251" s="231" t="s">
        <v>20</v>
      </c>
      <c r="AW251" s="226" t="s">
        <v>1241</v>
      </c>
      <c r="AX251" s="226">
        <v>1</v>
      </c>
      <c r="AY251" s="226">
        <v>1</v>
      </c>
      <c r="AZ251" s="228">
        <v>0</v>
      </c>
      <c r="BA251" s="228">
        <v>0</v>
      </c>
      <c r="BB251" s="229">
        <v>0</v>
      </c>
    </row>
    <row r="252" spans="1:54" ht="18.75" customHeight="1" x14ac:dyDescent="0.25">
      <c r="A252" s="223">
        <v>1223</v>
      </c>
      <c r="B252" s="224" t="s">
        <v>770</v>
      </c>
      <c r="C252" s="225" t="s">
        <v>1193</v>
      </c>
      <c r="D252" s="225"/>
      <c r="E252" s="225" t="s">
        <v>737</v>
      </c>
      <c r="F252" s="225" t="s">
        <v>1</v>
      </c>
      <c r="G252" s="225" t="s">
        <v>739</v>
      </c>
      <c r="H252" s="224" t="s">
        <v>1</v>
      </c>
      <c r="I252" s="224" t="s">
        <v>437</v>
      </c>
      <c r="J252" s="227" t="s">
        <v>17</v>
      </c>
      <c r="K252" s="225" t="s">
        <v>1</v>
      </c>
      <c r="L252" s="232" t="s">
        <v>23</v>
      </c>
      <c r="M252" s="227" t="s">
        <v>17</v>
      </c>
      <c r="N252" s="225" t="s">
        <v>1</v>
      </c>
      <c r="O252" s="232" t="s">
        <v>23</v>
      </c>
      <c r="P252" s="225" t="s">
        <v>1</v>
      </c>
      <c r="Q252" s="225" t="s">
        <v>1</v>
      </c>
      <c r="R252" s="225" t="s">
        <v>1</v>
      </c>
      <c r="S252" s="225" t="s">
        <v>1</v>
      </c>
      <c r="T252" s="225" t="s">
        <v>1</v>
      </c>
      <c r="U252" s="225" t="s">
        <v>1</v>
      </c>
      <c r="V252" s="225" t="s">
        <v>1</v>
      </c>
      <c r="W252" s="225" t="s">
        <v>1</v>
      </c>
      <c r="X252" s="225" t="s">
        <v>1</v>
      </c>
      <c r="Y252" s="225" t="s">
        <v>1</v>
      </c>
      <c r="Z252" s="225" t="s">
        <v>1</v>
      </c>
      <c r="AA252" s="225" t="s">
        <v>1</v>
      </c>
      <c r="AB252" s="225" t="s">
        <v>1</v>
      </c>
      <c r="AC252" s="225" t="s">
        <v>1</v>
      </c>
      <c r="AD252" s="225" t="s">
        <v>1</v>
      </c>
      <c r="AE252" s="231" t="s">
        <v>20</v>
      </c>
      <c r="AF252" s="225" t="s">
        <v>1</v>
      </c>
      <c r="AG252" s="225" t="s">
        <v>1</v>
      </c>
      <c r="AH252" s="225" t="s">
        <v>1</v>
      </c>
      <c r="AI252" s="225" t="s">
        <v>1</v>
      </c>
      <c r="AJ252" s="225" t="s">
        <v>1</v>
      </c>
      <c r="AK252" s="231" t="s">
        <v>20</v>
      </c>
      <c r="AL252" s="232" t="s">
        <v>23</v>
      </c>
      <c r="AM252" s="225" t="s">
        <v>1</v>
      </c>
      <c r="AN252" s="225" t="s">
        <v>1</v>
      </c>
      <c r="AO252" s="225" t="s">
        <v>1</v>
      </c>
      <c r="AP252" s="225" t="s">
        <v>1</v>
      </c>
      <c r="AQ252" s="225" t="s">
        <v>1</v>
      </c>
      <c r="AR252" s="232" t="s">
        <v>23</v>
      </c>
      <c r="AS252" s="225" t="s">
        <v>1</v>
      </c>
      <c r="AT252" s="225" t="s">
        <v>1</v>
      </c>
      <c r="AU252" s="231" t="s">
        <v>20</v>
      </c>
      <c r="AV252" s="232" t="s">
        <v>23</v>
      </c>
      <c r="AW252" s="226" t="s">
        <v>1241</v>
      </c>
      <c r="AX252" s="227">
        <v>2</v>
      </c>
      <c r="AY252" s="227">
        <v>2</v>
      </c>
      <c r="AZ252" s="228">
        <v>0</v>
      </c>
      <c r="BA252" s="233">
        <v>3.9</v>
      </c>
      <c r="BB252" s="234">
        <v>4.0000000000000001E-3</v>
      </c>
    </row>
    <row r="253" spans="1:54" ht="14.25" customHeight="1" x14ac:dyDescent="0.25">
      <c r="A253" s="223">
        <v>171</v>
      </c>
      <c r="B253" s="224" t="s">
        <v>916</v>
      </c>
      <c r="C253" s="225" t="s">
        <v>1193</v>
      </c>
      <c r="D253" s="225"/>
      <c r="E253" s="225" t="s">
        <v>896</v>
      </c>
      <c r="F253" s="225" t="s">
        <v>1</v>
      </c>
      <c r="G253" s="225" t="s">
        <v>900</v>
      </c>
      <c r="H253" s="224" t="s">
        <v>1</v>
      </c>
      <c r="I253" s="224" t="s">
        <v>437</v>
      </c>
      <c r="J253" s="237" t="s">
        <v>26</v>
      </c>
      <c r="K253" s="231" t="s">
        <v>20</v>
      </c>
      <c r="L253" s="232" t="s">
        <v>23</v>
      </c>
      <c r="M253" s="239" t="s">
        <v>94</v>
      </c>
      <c r="N253" s="225" t="s">
        <v>1</v>
      </c>
      <c r="O253" s="232" t="s">
        <v>23</v>
      </c>
      <c r="P253" s="232" t="s">
        <v>23</v>
      </c>
      <c r="Q253" s="232" t="s">
        <v>23</v>
      </c>
      <c r="R253" s="232" t="s">
        <v>23</v>
      </c>
      <c r="S253" s="225" t="s">
        <v>1</v>
      </c>
      <c r="T253" s="230" t="s">
        <v>22</v>
      </c>
      <c r="U253" s="225" t="s">
        <v>1</v>
      </c>
      <c r="V253" s="232" t="s">
        <v>23</v>
      </c>
      <c r="W253" s="230" t="s">
        <v>22</v>
      </c>
      <c r="X253" s="225" t="s">
        <v>1</v>
      </c>
      <c r="Y253" s="225" t="s">
        <v>1</v>
      </c>
      <c r="Z253" s="232" t="s">
        <v>23</v>
      </c>
      <c r="AA253" s="225" t="s">
        <v>1</v>
      </c>
      <c r="AB253" s="225" t="s">
        <v>1</v>
      </c>
      <c r="AC253" s="225" t="s">
        <v>1</v>
      </c>
      <c r="AD253" s="225" t="s">
        <v>1</v>
      </c>
      <c r="AE253" s="231" t="s">
        <v>20</v>
      </c>
      <c r="AF253" s="225" t="s">
        <v>1</v>
      </c>
      <c r="AG253" s="230" t="s">
        <v>22</v>
      </c>
      <c r="AH253" s="232" t="s">
        <v>23</v>
      </c>
      <c r="AI253" s="225" t="s">
        <v>1</v>
      </c>
      <c r="AJ253" s="225" t="s">
        <v>1</v>
      </c>
      <c r="AK253" s="230" t="s">
        <v>22</v>
      </c>
      <c r="AL253" s="231" t="s">
        <v>20</v>
      </c>
      <c r="AM253" s="225" t="s">
        <v>1</v>
      </c>
      <c r="AN253" s="225" t="s">
        <v>1</v>
      </c>
      <c r="AO253" s="232" t="s">
        <v>23</v>
      </c>
      <c r="AP253" s="225" t="s">
        <v>1</v>
      </c>
      <c r="AQ253" s="225" t="s">
        <v>1</v>
      </c>
      <c r="AR253" s="225" t="s">
        <v>1</v>
      </c>
      <c r="AS253" s="225" t="s">
        <v>1</v>
      </c>
      <c r="AT253" s="225" t="s">
        <v>1</v>
      </c>
      <c r="AU253" s="231" t="s">
        <v>20</v>
      </c>
      <c r="AV253" s="225" t="s">
        <v>1</v>
      </c>
      <c r="AW253" s="226" t="s">
        <v>1241</v>
      </c>
      <c r="AX253" s="226">
        <v>1</v>
      </c>
      <c r="AY253" s="239">
        <v>3</v>
      </c>
      <c r="AZ253" s="228">
        <v>0</v>
      </c>
      <c r="BA253" s="236">
        <v>142.6</v>
      </c>
      <c r="BB253" s="229">
        <v>0</v>
      </c>
    </row>
    <row r="254" spans="1:54" ht="18.75" customHeight="1" x14ac:dyDescent="0.25">
      <c r="A254" s="223">
        <v>1415</v>
      </c>
      <c r="B254" s="224" t="s">
        <v>771</v>
      </c>
      <c r="C254" s="225" t="s">
        <v>1193</v>
      </c>
      <c r="D254" s="225"/>
      <c r="E254" s="225" t="s">
        <v>737</v>
      </c>
      <c r="F254" s="225" t="s">
        <v>1</v>
      </c>
      <c r="G254" s="225" t="s">
        <v>739</v>
      </c>
      <c r="H254" s="224" t="s">
        <v>1</v>
      </c>
      <c r="I254" s="224" t="s">
        <v>437</v>
      </c>
      <c r="J254" s="226" t="s">
        <v>33</v>
      </c>
      <c r="K254" s="225" t="s">
        <v>1</v>
      </c>
      <c r="L254" s="225" t="s">
        <v>1</v>
      </c>
      <c r="M254" s="226" t="s">
        <v>33</v>
      </c>
      <c r="N254" s="230" t="s">
        <v>22</v>
      </c>
      <c r="O254" s="225" t="s">
        <v>1</v>
      </c>
      <c r="P254" s="225" t="s">
        <v>1</v>
      </c>
      <c r="Q254" s="225" t="s">
        <v>1</v>
      </c>
      <c r="R254" s="225" t="s">
        <v>1</v>
      </c>
      <c r="S254" s="225" t="s">
        <v>1</v>
      </c>
      <c r="T254" s="225" t="s">
        <v>1</v>
      </c>
      <c r="U254" s="225" t="s">
        <v>1</v>
      </c>
      <c r="V254" s="225" t="s">
        <v>1</v>
      </c>
      <c r="W254" s="225" t="s">
        <v>1</v>
      </c>
      <c r="X254" s="225" t="s">
        <v>1</v>
      </c>
      <c r="Y254" s="225" t="s">
        <v>1</v>
      </c>
      <c r="Z254" s="225" t="s">
        <v>1</v>
      </c>
      <c r="AA254" s="225" t="s">
        <v>1</v>
      </c>
      <c r="AB254" s="225" t="s">
        <v>1</v>
      </c>
      <c r="AC254" s="225" t="s">
        <v>1</v>
      </c>
      <c r="AD254" s="225" t="s">
        <v>1</v>
      </c>
      <c r="AE254" s="225" t="s">
        <v>1</v>
      </c>
      <c r="AF254" s="225" t="s">
        <v>1</v>
      </c>
      <c r="AG254" s="225" t="s">
        <v>1</v>
      </c>
      <c r="AH254" s="225" t="s">
        <v>1</v>
      </c>
      <c r="AI254" s="225" t="s">
        <v>1</v>
      </c>
      <c r="AJ254" s="225" t="s">
        <v>1</v>
      </c>
      <c r="AK254" s="225" t="s">
        <v>1</v>
      </c>
      <c r="AL254" s="225" t="s">
        <v>1</v>
      </c>
      <c r="AM254" s="225" t="s">
        <v>1</v>
      </c>
      <c r="AN254" s="225" t="s">
        <v>1</v>
      </c>
      <c r="AO254" s="225" t="s">
        <v>1</v>
      </c>
      <c r="AP254" s="225" t="s">
        <v>1</v>
      </c>
      <c r="AQ254" s="225" t="s">
        <v>1</v>
      </c>
      <c r="AR254" s="225" t="s">
        <v>1</v>
      </c>
      <c r="AS254" s="225" t="s">
        <v>1</v>
      </c>
      <c r="AT254" s="225" t="s">
        <v>1</v>
      </c>
      <c r="AU254" s="225" t="s">
        <v>1</v>
      </c>
      <c r="AV254" s="230" t="s">
        <v>22</v>
      </c>
      <c r="AW254" s="226" t="s">
        <v>1241</v>
      </c>
      <c r="AX254" s="226">
        <v>1</v>
      </c>
      <c r="AY254" s="227">
        <v>2</v>
      </c>
      <c r="AZ254" s="228">
        <v>0</v>
      </c>
      <c r="BA254" s="233">
        <v>19.2</v>
      </c>
      <c r="BB254" s="229">
        <v>0</v>
      </c>
    </row>
    <row r="255" spans="1:54" ht="14.25" customHeight="1" x14ac:dyDescent="0.25">
      <c r="A255" s="223">
        <v>1355</v>
      </c>
      <c r="B255" s="224" t="s">
        <v>1290</v>
      </c>
      <c r="C255" s="225" t="s">
        <v>1193</v>
      </c>
      <c r="D255" s="225"/>
      <c r="E255" s="225" t="s">
        <v>625</v>
      </c>
      <c r="F255" s="225" t="s">
        <v>1</v>
      </c>
      <c r="G255" s="225" t="s">
        <v>1</v>
      </c>
      <c r="H255" s="224" t="s">
        <v>1</v>
      </c>
      <c r="I255" s="224" t="s">
        <v>625</v>
      </c>
      <c r="J255" s="227" t="s">
        <v>17</v>
      </c>
      <c r="K255" s="231" t="s">
        <v>20</v>
      </c>
      <c r="L255" s="232" t="s">
        <v>23</v>
      </c>
      <c r="M255" s="227" t="s">
        <v>17</v>
      </c>
      <c r="N255" s="225" t="s">
        <v>1</v>
      </c>
      <c r="O255" s="232" t="s">
        <v>23</v>
      </c>
      <c r="P255" s="225" t="s">
        <v>1</v>
      </c>
      <c r="Q255" s="225" t="s">
        <v>1</v>
      </c>
      <c r="R255" s="225" t="s">
        <v>1</v>
      </c>
      <c r="S255" s="225" t="s">
        <v>1</v>
      </c>
      <c r="T255" s="225" t="s">
        <v>1</v>
      </c>
      <c r="U255" s="225" t="s">
        <v>1</v>
      </c>
      <c r="V255" s="225" t="s">
        <v>1</v>
      </c>
      <c r="W255" s="225" t="s">
        <v>1</v>
      </c>
      <c r="X255" s="225" t="s">
        <v>1</v>
      </c>
      <c r="Y255" s="225" t="s">
        <v>1</v>
      </c>
      <c r="Z255" s="231" t="s">
        <v>20</v>
      </c>
      <c r="AA255" s="225" t="s">
        <v>1</v>
      </c>
      <c r="AB255" s="225" t="s">
        <v>1</v>
      </c>
      <c r="AC255" s="225" t="s">
        <v>1</v>
      </c>
      <c r="AD255" s="225" t="s">
        <v>1</v>
      </c>
      <c r="AE255" s="232" t="s">
        <v>23</v>
      </c>
      <c r="AF255" s="232" t="s">
        <v>23</v>
      </c>
      <c r="AG255" s="225" t="s">
        <v>1</v>
      </c>
      <c r="AH255" s="225" t="s">
        <v>1</v>
      </c>
      <c r="AI255" s="225" t="s">
        <v>1</v>
      </c>
      <c r="AJ255" s="225" t="s">
        <v>1</v>
      </c>
      <c r="AK255" s="225" t="s">
        <v>1</v>
      </c>
      <c r="AL255" s="232" t="s">
        <v>23</v>
      </c>
      <c r="AM255" s="225" t="s">
        <v>1</v>
      </c>
      <c r="AN255" s="225" t="s">
        <v>1</v>
      </c>
      <c r="AO255" s="232" t="s">
        <v>23</v>
      </c>
      <c r="AP255" s="225" t="s">
        <v>1</v>
      </c>
      <c r="AQ255" s="225" t="s">
        <v>1</v>
      </c>
      <c r="AR255" s="232" t="s">
        <v>23</v>
      </c>
      <c r="AS255" s="225" t="s">
        <v>1</v>
      </c>
      <c r="AT255" s="225" t="s">
        <v>1</v>
      </c>
      <c r="AU255" s="232" t="s">
        <v>23</v>
      </c>
      <c r="AV255" s="232" t="s">
        <v>23</v>
      </c>
      <c r="AW255" s="232" t="s">
        <v>1242</v>
      </c>
      <c r="AX255" s="227">
        <v>2</v>
      </c>
      <c r="AY255" s="235">
        <v>0</v>
      </c>
      <c r="AZ255" s="228">
        <v>0</v>
      </c>
      <c r="BA255" s="233">
        <v>71.7</v>
      </c>
      <c r="BB255" s="238">
        <v>16.8</v>
      </c>
    </row>
    <row r="256" spans="1:54" ht="26.25" customHeight="1" x14ac:dyDescent="0.25">
      <c r="A256" s="223">
        <v>174</v>
      </c>
      <c r="B256" s="224" t="s">
        <v>702</v>
      </c>
      <c r="C256" s="225" t="s">
        <v>1193</v>
      </c>
      <c r="D256" s="225"/>
      <c r="E256" s="225" t="s">
        <v>683</v>
      </c>
      <c r="F256" s="225" t="s">
        <v>1</v>
      </c>
      <c r="G256" s="225" t="s">
        <v>695</v>
      </c>
      <c r="H256" s="224" t="s">
        <v>1</v>
      </c>
      <c r="I256" s="224" t="s">
        <v>437</v>
      </c>
      <c r="J256" s="226" t="s">
        <v>33</v>
      </c>
      <c r="K256" s="225" t="s">
        <v>1</v>
      </c>
      <c r="L256" s="225" t="s">
        <v>1</v>
      </c>
      <c r="M256" s="226" t="s">
        <v>33</v>
      </c>
      <c r="N256" s="225" t="s">
        <v>1</v>
      </c>
      <c r="O256" s="225" t="s">
        <v>1</v>
      </c>
      <c r="P256" s="225" t="s">
        <v>1</v>
      </c>
      <c r="Q256" s="225" t="s">
        <v>1</v>
      </c>
      <c r="R256" s="225" t="s">
        <v>1</v>
      </c>
      <c r="S256" s="225" t="s">
        <v>1</v>
      </c>
      <c r="T256" s="225" t="s">
        <v>1</v>
      </c>
      <c r="U256" s="225" t="s">
        <v>1</v>
      </c>
      <c r="V256" s="225" t="s">
        <v>1</v>
      </c>
      <c r="W256" s="225" t="s">
        <v>1</v>
      </c>
      <c r="X256" s="225" t="s">
        <v>1</v>
      </c>
      <c r="Y256" s="225" t="s">
        <v>1</v>
      </c>
      <c r="Z256" s="225" t="s">
        <v>1</v>
      </c>
      <c r="AA256" s="225" t="s">
        <v>1</v>
      </c>
      <c r="AB256" s="225" t="s">
        <v>1</v>
      </c>
      <c r="AC256" s="225" t="s">
        <v>1</v>
      </c>
      <c r="AD256" s="225" t="s">
        <v>1</v>
      </c>
      <c r="AE256" s="225" t="s">
        <v>1</v>
      </c>
      <c r="AF256" s="225" t="s">
        <v>1</v>
      </c>
      <c r="AG256" s="225" t="s">
        <v>1</v>
      </c>
      <c r="AH256" s="225" t="s">
        <v>1</v>
      </c>
      <c r="AI256" s="225" t="s">
        <v>1</v>
      </c>
      <c r="AJ256" s="225" t="s">
        <v>1</v>
      </c>
      <c r="AK256" s="225" t="s">
        <v>1</v>
      </c>
      <c r="AL256" s="225" t="s">
        <v>1</v>
      </c>
      <c r="AM256" s="225" t="s">
        <v>1</v>
      </c>
      <c r="AN256" s="225" t="s">
        <v>1</v>
      </c>
      <c r="AO256" s="225" t="s">
        <v>1</v>
      </c>
      <c r="AP256" s="225" t="s">
        <v>1</v>
      </c>
      <c r="AQ256" s="225" t="s">
        <v>1</v>
      </c>
      <c r="AR256" s="225" t="s">
        <v>1</v>
      </c>
      <c r="AS256" s="225" t="s">
        <v>1</v>
      </c>
      <c r="AT256" s="225" t="s">
        <v>1</v>
      </c>
      <c r="AU256" s="225" t="s">
        <v>1</v>
      </c>
      <c r="AV256" s="225" t="s">
        <v>1</v>
      </c>
      <c r="AW256" s="226" t="s">
        <v>1241</v>
      </c>
      <c r="AX256" s="226">
        <v>1</v>
      </c>
      <c r="AY256" s="235">
        <v>0</v>
      </c>
      <c r="AZ256" s="228">
        <v>0</v>
      </c>
      <c r="BA256" s="228">
        <v>0</v>
      </c>
      <c r="BB256" s="229">
        <v>0</v>
      </c>
    </row>
    <row r="257" spans="1:54" ht="18.75" customHeight="1" x14ac:dyDescent="0.25">
      <c r="A257" s="223">
        <v>184</v>
      </c>
      <c r="B257" s="224" t="s">
        <v>59</v>
      </c>
      <c r="C257" s="225" t="s">
        <v>1193</v>
      </c>
      <c r="D257" s="225"/>
      <c r="E257" s="225" t="s">
        <v>941</v>
      </c>
      <c r="F257" s="225" t="s">
        <v>1</v>
      </c>
      <c r="G257" s="225" t="s">
        <v>447</v>
      </c>
      <c r="H257" s="224" t="s">
        <v>1</v>
      </c>
      <c r="I257" s="224" t="s">
        <v>437</v>
      </c>
      <c r="J257" s="227" t="s">
        <v>17</v>
      </c>
      <c r="K257" s="225" t="s">
        <v>1</v>
      </c>
      <c r="L257" s="232" t="s">
        <v>23</v>
      </c>
      <c r="M257" s="237" t="s">
        <v>26</v>
      </c>
      <c r="N257" s="230" t="s">
        <v>22</v>
      </c>
      <c r="O257" s="232" t="s">
        <v>23</v>
      </c>
      <c r="P257" s="225" t="s">
        <v>1</v>
      </c>
      <c r="Q257" s="225" t="s">
        <v>1</v>
      </c>
      <c r="R257" s="230" t="s">
        <v>22</v>
      </c>
      <c r="S257" s="225" t="s">
        <v>1</v>
      </c>
      <c r="T257" s="225" t="s">
        <v>1</v>
      </c>
      <c r="U257" s="230" t="s">
        <v>22</v>
      </c>
      <c r="V257" s="225" t="s">
        <v>1</v>
      </c>
      <c r="W257" s="225" t="s">
        <v>1</v>
      </c>
      <c r="X257" s="225" t="s">
        <v>1</v>
      </c>
      <c r="Y257" s="225" t="s">
        <v>1</v>
      </c>
      <c r="Z257" s="225" t="s">
        <v>1</v>
      </c>
      <c r="AA257" s="225" t="s">
        <v>1</v>
      </c>
      <c r="AB257" s="225" t="s">
        <v>1</v>
      </c>
      <c r="AC257" s="225" t="s">
        <v>1</v>
      </c>
      <c r="AD257" s="225" t="s">
        <v>1</v>
      </c>
      <c r="AE257" s="232" t="s">
        <v>23</v>
      </c>
      <c r="AF257" s="225" t="s">
        <v>1</v>
      </c>
      <c r="AG257" s="225" t="s">
        <v>1</v>
      </c>
      <c r="AH257" s="225" t="s">
        <v>1</v>
      </c>
      <c r="AI257" s="225" t="s">
        <v>1</v>
      </c>
      <c r="AJ257" s="225" t="s">
        <v>1</v>
      </c>
      <c r="AK257" s="225" t="s">
        <v>1</v>
      </c>
      <c r="AL257" s="225" t="s">
        <v>1</v>
      </c>
      <c r="AM257" s="225" t="s">
        <v>1</v>
      </c>
      <c r="AN257" s="225" t="s">
        <v>1</v>
      </c>
      <c r="AO257" s="225" t="s">
        <v>1</v>
      </c>
      <c r="AP257" s="225" t="s">
        <v>1</v>
      </c>
      <c r="AQ257" s="225" t="s">
        <v>1</v>
      </c>
      <c r="AR257" s="230" t="s">
        <v>22</v>
      </c>
      <c r="AS257" s="225" t="s">
        <v>1</v>
      </c>
      <c r="AT257" s="225" t="s">
        <v>1</v>
      </c>
      <c r="AU257" s="230" t="s">
        <v>22</v>
      </c>
      <c r="AV257" s="232" t="s">
        <v>23</v>
      </c>
      <c r="AW257" s="226" t="s">
        <v>1241</v>
      </c>
      <c r="AX257" s="226">
        <v>1</v>
      </c>
      <c r="AY257" s="227">
        <v>2</v>
      </c>
      <c r="AZ257" s="228">
        <v>0</v>
      </c>
      <c r="BA257" s="233">
        <v>2.9</v>
      </c>
      <c r="BB257" s="238">
        <v>1.7</v>
      </c>
    </row>
    <row r="258" spans="1:54" ht="14.25" customHeight="1" x14ac:dyDescent="0.25">
      <c r="A258" s="223">
        <v>1034</v>
      </c>
      <c r="B258" s="224" t="s">
        <v>161</v>
      </c>
      <c r="C258" s="225" t="s">
        <v>1193</v>
      </c>
      <c r="D258" s="225"/>
      <c r="E258" s="225" t="s">
        <v>683</v>
      </c>
      <c r="F258" s="225" t="s">
        <v>1</v>
      </c>
      <c r="G258" s="225" t="s">
        <v>156</v>
      </c>
      <c r="H258" s="224" t="s">
        <v>1</v>
      </c>
      <c r="I258" s="224" t="s">
        <v>437</v>
      </c>
      <c r="J258" s="227" t="s">
        <v>17</v>
      </c>
      <c r="K258" s="225" t="s">
        <v>1</v>
      </c>
      <c r="L258" s="232" t="s">
        <v>23</v>
      </c>
      <c r="M258" s="227" t="s">
        <v>17</v>
      </c>
      <c r="N258" s="225" t="s">
        <v>1</v>
      </c>
      <c r="O258" s="232" t="s">
        <v>23</v>
      </c>
      <c r="P258" s="225" t="s">
        <v>1</v>
      </c>
      <c r="Q258" s="225" t="s">
        <v>1</v>
      </c>
      <c r="R258" s="225" t="s">
        <v>1</v>
      </c>
      <c r="S258" s="225" t="s">
        <v>1</v>
      </c>
      <c r="T258" s="225" t="s">
        <v>1</v>
      </c>
      <c r="U258" s="225" t="s">
        <v>1</v>
      </c>
      <c r="V258" s="225" t="s">
        <v>1</v>
      </c>
      <c r="W258" s="225" t="s">
        <v>1</v>
      </c>
      <c r="X258" s="225" t="s">
        <v>1</v>
      </c>
      <c r="Y258" s="225" t="s">
        <v>1</v>
      </c>
      <c r="Z258" s="225" t="s">
        <v>1</v>
      </c>
      <c r="AA258" s="225" t="s">
        <v>1</v>
      </c>
      <c r="AB258" s="225" t="s">
        <v>1</v>
      </c>
      <c r="AC258" s="225" t="s">
        <v>1</v>
      </c>
      <c r="AD258" s="225" t="s">
        <v>1</v>
      </c>
      <c r="AE258" s="232" t="s">
        <v>23</v>
      </c>
      <c r="AF258" s="230" t="s">
        <v>22</v>
      </c>
      <c r="AG258" s="225" t="s">
        <v>1</v>
      </c>
      <c r="AH258" s="225" t="s">
        <v>1</v>
      </c>
      <c r="AI258" s="225" t="s">
        <v>1</v>
      </c>
      <c r="AJ258" s="225" t="s">
        <v>1</v>
      </c>
      <c r="AK258" s="225" t="s">
        <v>1</v>
      </c>
      <c r="AL258" s="225" t="s">
        <v>1</v>
      </c>
      <c r="AM258" s="225" t="s">
        <v>1</v>
      </c>
      <c r="AN258" s="225" t="s">
        <v>1</v>
      </c>
      <c r="AO258" s="225" t="s">
        <v>1</v>
      </c>
      <c r="AP258" s="225" t="s">
        <v>1</v>
      </c>
      <c r="AQ258" s="225" t="s">
        <v>1</v>
      </c>
      <c r="AR258" s="225" t="s">
        <v>1</v>
      </c>
      <c r="AS258" s="225" t="s">
        <v>1</v>
      </c>
      <c r="AT258" s="225" t="s">
        <v>1</v>
      </c>
      <c r="AU258" s="230" t="s">
        <v>22</v>
      </c>
      <c r="AV258" s="225" t="s">
        <v>1</v>
      </c>
      <c r="AW258" s="226" t="s">
        <v>1241</v>
      </c>
      <c r="AX258" s="226">
        <v>1</v>
      </c>
      <c r="AY258" s="226">
        <v>1</v>
      </c>
      <c r="AZ258" s="228">
        <v>0</v>
      </c>
      <c r="BA258" s="233">
        <v>36.1</v>
      </c>
      <c r="BB258" s="234">
        <v>2.1</v>
      </c>
    </row>
    <row r="259" spans="1:54" ht="14.25" customHeight="1" x14ac:dyDescent="0.25">
      <c r="A259" s="223">
        <v>189</v>
      </c>
      <c r="B259" s="224" t="s">
        <v>1291</v>
      </c>
      <c r="C259" s="225" t="s">
        <v>1193</v>
      </c>
      <c r="D259" s="225"/>
      <c r="E259" s="225" t="s">
        <v>571</v>
      </c>
      <c r="F259" s="225" t="s">
        <v>1</v>
      </c>
      <c r="G259" s="225" t="s">
        <v>1</v>
      </c>
      <c r="H259" s="224" t="s">
        <v>1</v>
      </c>
      <c r="I259" s="224" t="s">
        <v>571</v>
      </c>
      <c r="J259" s="226" t="s">
        <v>33</v>
      </c>
      <c r="K259" s="225" t="s">
        <v>1</v>
      </c>
      <c r="L259" s="225" t="s">
        <v>1</v>
      </c>
      <c r="M259" s="226" t="s">
        <v>33</v>
      </c>
      <c r="N259" s="225" t="s">
        <v>1</v>
      </c>
      <c r="O259" s="225" t="s">
        <v>1</v>
      </c>
      <c r="P259" s="225" t="s">
        <v>1</v>
      </c>
      <c r="Q259" s="225" t="s">
        <v>1</v>
      </c>
      <c r="R259" s="225" t="s">
        <v>1</v>
      </c>
      <c r="S259" s="225" t="s">
        <v>1</v>
      </c>
      <c r="T259" s="225" t="s">
        <v>1</v>
      </c>
      <c r="U259" s="225" t="s">
        <v>1</v>
      </c>
      <c r="V259" s="225" t="s">
        <v>1</v>
      </c>
      <c r="W259" s="225" t="s">
        <v>1</v>
      </c>
      <c r="X259" s="225" t="s">
        <v>1</v>
      </c>
      <c r="Y259" s="225" t="s">
        <v>1</v>
      </c>
      <c r="Z259" s="225" t="s">
        <v>1</v>
      </c>
      <c r="AA259" s="225" t="s">
        <v>1</v>
      </c>
      <c r="AB259" s="225" t="s">
        <v>1</v>
      </c>
      <c r="AC259" s="225" t="s">
        <v>1</v>
      </c>
      <c r="AD259" s="225" t="s">
        <v>1</v>
      </c>
      <c r="AE259" s="225" t="s">
        <v>1</v>
      </c>
      <c r="AF259" s="225" t="s">
        <v>1</v>
      </c>
      <c r="AG259" s="225" t="s">
        <v>1</v>
      </c>
      <c r="AH259" s="225" t="s">
        <v>1</v>
      </c>
      <c r="AI259" s="225" t="s">
        <v>1</v>
      </c>
      <c r="AJ259" s="225" t="s">
        <v>1</v>
      </c>
      <c r="AK259" s="225" t="s">
        <v>1</v>
      </c>
      <c r="AL259" s="225" t="s">
        <v>1</v>
      </c>
      <c r="AM259" s="225" t="s">
        <v>1</v>
      </c>
      <c r="AN259" s="225" t="s">
        <v>1</v>
      </c>
      <c r="AO259" s="225" t="s">
        <v>1</v>
      </c>
      <c r="AP259" s="225" t="s">
        <v>1</v>
      </c>
      <c r="AQ259" s="225" t="s">
        <v>1</v>
      </c>
      <c r="AR259" s="225" t="s">
        <v>1</v>
      </c>
      <c r="AS259" s="225" t="s">
        <v>1</v>
      </c>
      <c r="AT259" s="225" t="s">
        <v>1</v>
      </c>
      <c r="AU259" s="225" t="s">
        <v>1</v>
      </c>
      <c r="AV259" s="225" t="s">
        <v>1</v>
      </c>
      <c r="AW259" s="231" t="s">
        <v>1240</v>
      </c>
      <c r="AX259" s="226">
        <v>1</v>
      </c>
      <c r="AY259" s="235">
        <v>0</v>
      </c>
      <c r="AZ259" s="228">
        <v>0</v>
      </c>
      <c r="BA259" s="228">
        <v>0</v>
      </c>
      <c r="BB259" s="229">
        <v>0</v>
      </c>
    </row>
    <row r="260" spans="1:54" ht="18" customHeight="1" x14ac:dyDescent="0.25">
      <c r="A260" s="223">
        <v>194</v>
      </c>
      <c r="B260" s="224" t="s">
        <v>831</v>
      </c>
      <c r="C260" s="225" t="s">
        <v>1193</v>
      </c>
      <c r="D260" s="225"/>
      <c r="E260" s="225" t="s">
        <v>815</v>
      </c>
      <c r="F260" s="225" t="s">
        <v>1</v>
      </c>
      <c r="G260" s="225" t="s">
        <v>1524</v>
      </c>
      <c r="H260" s="224" t="s">
        <v>1</v>
      </c>
      <c r="I260" s="224" t="s">
        <v>437</v>
      </c>
      <c r="J260" s="226" t="s">
        <v>33</v>
      </c>
      <c r="K260" s="225" t="s">
        <v>1</v>
      </c>
      <c r="L260" s="230" t="s">
        <v>22</v>
      </c>
      <c r="M260" s="227" t="s">
        <v>17</v>
      </c>
      <c r="N260" s="225" t="s">
        <v>1</v>
      </c>
      <c r="O260" s="232" t="s">
        <v>23</v>
      </c>
      <c r="P260" s="225" t="s">
        <v>1</v>
      </c>
      <c r="Q260" s="225" t="s">
        <v>1</v>
      </c>
      <c r="R260" s="225" t="s">
        <v>1</v>
      </c>
      <c r="S260" s="225" t="s">
        <v>1</v>
      </c>
      <c r="T260" s="225" t="s">
        <v>1</v>
      </c>
      <c r="U260" s="225" t="s">
        <v>1</v>
      </c>
      <c r="V260" s="225" t="s">
        <v>1</v>
      </c>
      <c r="W260" s="225" t="s">
        <v>1</v>
      </c>
      <c r="X260" s="225" t="s">
        <v>1</v>
      </c>
      <c r="Y260" s="225" t="s">
        <v>1</v>
      </c>
      <c r="Z260" s="225" t="s">
        <v>1</v>
      </c>
      <c r="AA260" s="225" t="s">
        <v>1</v>
      </c>
      <c r="AB260" s="225" t="s">
        <v>1</v>
      </c>
      <c r="AC260" s="225" t="s">
        <v>1</v>
      </c>
      <c r="AD260" s="225" t="s">
        <v>1</v>
      </c>
      <c r="AE260" s="230" t="s">
        <v>22</v>
      </c>
      <c r="AF260" s="225" t="s">
        <v>1</v>
      </c>
      <c r="AG260" s="225" t="s">
        <v>1</v>
      </c>
      <c r="AH260" s="225" t="s">
        <v>1</v>
      </c>
      <c r="AI260" s="225" t="s">
        <v>1</v>
      </c>
      <c r="AJ260" s="225" t="s">
        <v>1</v>
      </c>
      <c r="AK260" s="225" t="s">
        <v>1</v>
      </c>
      <c r="AL260" s="225" t="s">
        <v>1</v>
      </c>
      <c r="AM260" s="225" t="s">
        <v>1</v>
      </c>
      <c r="AN260" s="225" t="s">
        <v>1</v>
      </c>
      <c r="AO260" s="225" t="s">
        <v>1</v>
      </c>
      <c r="AP260" s="225" t="s">
        <v>1</v>
      </c>
      <c r="AQ260" s="225" t="s">
        <v>1</v>
      </c>
      <c r="AR260" s="225" t="s">
        <v>1</v>
      </c>
      <c r="AS260" s="225" t="s">
        <v>1</v>
      </c>
      <c r="AT260" s="225" t="s">
        <v>1</v>
      </c>
      <c r="AU260" s="225" t="s">
        <v>1</v>
      </c>
      <c r="AV260" s="230" t="s">
        <v>22</v>
      </c>
      <c r="AW260" s="231" t="s">
        <v>1240</v>
      </c>
      <c r="AX260" s="226">
        <v>1</v>
      </c>
      <c r="AY260" s="227">
        <v>2</v>
      </c>
      <c r="AZ260" s="228">
        <v>0</v>
      </c>
      <c r="BA260" s="233">
        <v>0.05</v>
      </c>
      <c r="BB260" s="234">
        <v>0.42</v>
      </c>
    </row>
    <row r="261" spans="1:54" ht="18.75" customHeight="1" x14ac:dyDescent="0.25">
      <c r="A261" s="223">
        <v>1294</v>
      </c>
      <c r="B261" s="224" t="s">
        <v>60</v>
      </c>
      <c r="C261" s="225" t="s">
        <v>1193</v>
      </c>
      <c r="D261" s="225"/>
      <c r="E261" s="225" t="s">
        <v>438</v>
      </c>
      <c r="F261" s="225" t="s">
        <v>1</v>
      </c>
      <c r="G261" s="225" t="s">
        <v>447</v>
      </c>
      <c r="H261" s="224" t="s">
        <v>1</v>
      </c>
      <c r="I261" s="224" t="s">
        <v>437</v>
      </c>
      <c r="J261" s="227" t="s">
        <v>17</v>
      </c>
      <c r="K261" s="225" t="s">
        <v>1</v>
      </c>
      <c r="L261" s="232" t="s">
        <v>23</v>
      </c>
      <c r="M261" s="227" t="s">
        <v>17</v>
      </c>
      <c r="N261" s="225" t="s">
        <v>1</v>
      </c>
      <c r="O261" s="232" t="s">
        <v>23</v>
      </c>
      <c r="P261" s="225" t="s">
        <v>1</v>
      </c>
      <c r="Q261" s="225" t="s">
        <v>1</v>
      </c>
      <c r="R261" s="225" t="s">
        <v>1</v>
      </c>
      <c r="S261" s="225" t="s">
        <v>1</v>
      </c>
      <c r="T261" s="225" t="s">
        <v>1</v>
      </c>
      <c r="U261" s="225" t="s">
        <v>1</v>
      </c>
      <c r="V261" s="225" t="s">
        <v>1</v>
      </c>
      <c r="W261" s="225" t="s">
        <v>1</v>
      </c>
      <c r="X261" s="225" t="s">
        <v>1</v>
      </c>
      <c r="Y261" s="225" t="s">
        <v>1</v>
      </c>
      <c r="Z261" s="225" t="s">
        <v>1</v>
      </c>
      <c r="AA261" s="225" t="s">
        <v>1</v>
      </c>
      <c r="AB261" s="225" t="s">
        <v>1</v>
      </c>
      <c r="AC261" s="225" t="s">
        <v>1</v>
      </c>
      <c r="AD261" s="225" t="s">
        <v>1</v>
      </c>
      <c r="AE261" s="232" t="s">
        <v>23</v>
      </c>
      <c r="AF261" s="225" t="s">
        <v>1</v>
      </c>
      <c r="AG261" s="225" t="s">
        <v>1</v>
      </c>
      <c r="AH261" s="225" t="s">
        <v>1</v>
      </c>
      <c r="AI261" s="225" t="s">
        <v>1</v>
      </c>
      <c r="AJ261" s="225" t="s">
        <v>1</v>
      </c>
      <c r="AK261" s="225" t="s">
        <v>1</v>
      </c>
      <c r="AL261" s="225" t="s">
        <v>1</v>
      </c>
      <c r="AM261" s="225" t="s">
        <v>1</v>
      </c>
      <c r="AN261" s="225" t="s">
        <v>1</v>
      </c>
      <c r="AO261" s="225" t="s">
        <v>1</v>
      </c>
      <c r="AP261" s="225" t="s">
        <v>1</v>
      </c>
      <c r="AQ261" s="225" t="s">
        <v>1</v>
      </c>
      <c r="AR261" s="225" t="s">
        <v>1</v>
      </c>
      <c r="AS261" s="225" t="s">
        <v>1</v>
      </c>
      <c r="AT261" s="225" t="s">
        <v>1</v>
      </c>
      <c r="AU261" s="225" t="s">
        <v>1</v>
      </c>
      <c r="AV261" s="225" t="s">
        <v>1</v>
      </c>
      <c r="AW261" s="226" t="s">
        <v>1241</v>
      </c>
      <c r="AX261" s="227">
        <v>2</v>
      </c>
      <c r="AY261" s="235">
        <v>0</v>
      </c>
      <c r="AZ261" s="228">
        <v>0</v>
      </c>
      <c r="BA261" s="228">
        <v>0</v>
      </c>
      <c r="BB261" s="229">
        <v>0</v>
      </c>
    </row>
    <row r="262" spans="1:54" ht="14.25" customHeight="1" x14ac:dyDescent="0.25">
      <c r="A262" s="223">
        <v>198</v>
      </c>
      <c r="B262" s="224" t="s">
        <v>174</v>
      </c>
      <c r="C262" s="225" t="s">
        <v>1193</v>
      </c>
      <c r="D262" s="225"/>
      <c r="E262" s="225" t="s">
        <v>683</v>
      </c>
      <c r="F262" s="225" t="s">
        <v>1</v>
      </c>
      <c r="G262" s="225" t="s">
        <v>168</v>
      </c>
      <c r="H262" s="224" t="s">
        <v>1</v>
      </c>
      <c r="I262" s="224" t="s">
        <v>437</v>
      </c>
      <c r="J262" s="241" t="s">
        <v>39</v>
      </c>
      <c r="K262" s="230" t="s">
        <v>22</v>
      </c>
      <c r="L262" s="230" t="s">
        <v>22</v>
      </c>
      <c r="M262" s="237" t="s">
        <v>26</v>
      </c>
      <c r="N262" s="232" t="s">
        <v>23</v>
      </c>
      <c r="O262" s="232" t="s">
        <v>23</v>
      </c>
      <c r="P262" s="225" t="s">
        <v>1</v>
      </c>
      <c r="Q262" s="230" t="s">
        <v>22</v>
      </c>
      <c r="R262" s="230" t="s">
        <v>22</v>
      </c>
      <c r="S262" s="225" t="s">
        <v>1</v>
      </c>
      <c r="T262" s="225" t="s">
        <v>1</v>
      </c>
      <c r="U262" s="230" t="s">
        <v>22</v>
      </c>
      <c r="V262" s="225" t="s">
        <v>1</v>
      </c>
      <c r="W262" s="225" t="s">
        <v>1</v>
      </c>
      <c r="X262" s="230" t="s">
        <v>22</v>
      </c>
      <c r="Y262" s="225" t="s">
        <v>1</v>
      </c>
      <c r="Z262" s="225" t="s">
        <v>1</v>
      </c>
      <c r="AA262" s="230" t="s">
        <v>22</v>
      </c>
      <c r="AB262" s="225" t="s">
        <v>1</v>
      </c>
      <c r="AC262" s="225" t="s">
        <v>1</v>
      </c>
      <c r="AD262" s="230" t="s">
        <v>22</v>
      </c>
      <c r="AE262" s="230" t="s">
        <v>22</v>
      </c>
      <c r="AF262" s="230" t="s">
        <v>22</v>
      </c>
      <c r="AG262" s="225" t="s">
        <v>1</v>
      </c>
      <c r="AH262" s="225" t="s">
        <v>1</v>
      </c>
      <c r="AI262" s="225" t="s">
        <v>1</v>
      </c>
      <c r="AJ262" s="225" t="s">
        <v>1</v>
      </c>
      <c r="AK262" s="230" t="s">
        <v>22</v>
      </c>
      <c r="AL262" s="230" t="s">
        <v>22</v>
      </c>
      <c r="AM262" s="225" t="s">
        <v>1</v>
      </c>
      <c r="AN262" s="225" t="s">
        <v>1</v>
      </c>
      <c r="AO262" s="230" t="s">
        <v>22</v>
      </c>
      <c r="AP262" s="225" t="s">
        <v>1</v>
      </c>
      <c r="AQ262" s="225" t="s">
        <v>1</v>
      </c>
      <c r="AR262" s="230" t="s">
        <v>22</v>
      </c>
      <c r="AS262" s="225" t="s">
        <v>1</v>
      </c>
      <c r="AT262" s="225" t="s">
        <v>1</v>
      </c>
      <c r="AU262" s="230" t="s">
        <v>22</v>
      </c>
      <c r="AV262" s="230" t="s">
        <v>22</v>
      </c>
      <c r="AW262" s="235" t="s">
        <v>1</v>
      </c>
      <c r="AX262" s="235">
        <v>0</v>
      </c>
      <c r="AY262" s="227">
        <v>2</v>
      </c>
      <c r="AZ262" s="228">
        <v>0</v>
      </c>
      <c r="BA262" s="233">
        <v>263.2</v>
      </c>
      <c r="BB262" s="238">
        <v>46.6</v>
      </c>
    </row>
    <row r="263" spans="1:54" ht="14.25" customHeight="1" x14ac:dyDescent="0.25">
      <c r="A263" s="223">
        <v>199</v>
      </c>
      <c r="B263" s="224" t="s">
        <v>1292</v>
      </c>
      <c r="C263" s="225" t="s">
        <v>1193</v>
      </c>
      <c r="D263" s="225"/>
      <c r="E263" s="225" t="s">
        <v>896</v>
      </c>
      <c r="F263" s="225" t="s">
        <v>1</v>
      </c>
      <c r="G263" s="225" t="s">
        <v>900</v>
      </c>
      <c r="H263" s="224" t="s">
        <v>1</v>
      </c>
      <c r="I263" s="224" t="s">
        <v>437</v>
      </c>
      <c r="J263" s="226" t="s">
        <v>33</v>
      </c>
      <c r="K263" s="225" t="s">
        <v>1</v>
      </c>
      <c r="L263" s="225" t="s">
        <v>1</v>
      </c>
      <c r="M263" s="226" t="s">
        <v>33</v>
      </c>
      <c r="N263" s="225" t="s">
        <v>1</v>
      </c>
      <c r="O263" s="225" t="s">
        <v>1</v>
      </c>
      <c r="P263" s="225" t="s">
        <v>1</v>
      </c>
      <c r="Q263" s="225" t="s">
        <v>1</v>
      </c>
      <c r="R263" s="225" t="s">
        <v>1</v>
      </c>
      <c r="S263" s="225" t="s">
        <v>1</v>
      </c>
      <c r="T263" s="225" t="s">
        <v>1</v>
      </c>
      <c r="U263" s="225" t="s">
        <v>1</v>
      </c>
      <c r="V263" s="225" t="s">
        <v>1</v>
      </c>
      <c r="W263" s="225" t="s">
        <v>1</v>
      </c>
      <c r="X263" s="225" t="s">
        <v>1</v>
      </c>
      <c r="Y263" s="225" t="s">
        <v>1</v>
      </c>
      <c r="Z263" s="225" t="s">
        <v>1</v>
      </c>
      <c r="AA263" s="225" t="s">
        <v>1</v>
      </c>
      <c r="AB263" s="225" t="s">
        <v>1</v>
      </c>
      <c r="AC263" s="225" t="s">
        <v>1</v>
      </c>
      <c r="AD263" s="225" t="s">
        <v>1</v>
      </c>
      <c r="AE263" s="225" t="s">
        <v>1</v>
      </c>
      <c r="AF263" s="225" t="s">
        <v>1</v>
      </c>
      <c r="AG263" s="225" t="s">
        <v>1</v>
      </c>
      <c r="AH263" s="225" t="s">
        <v>1</v>
      </c>
      <c r="AI263" s="225" t="s">
        <v>1</v>
      </c>
      <c r="AJ263" s="225" t="s">
        <v>1</v>
      </c>
      <c r="AK263" s="225" t="s">
        <v>1</v>
      </c>
      <c r="AL263" s="225" t="s">
        <v>1</v>
      </c>
      <c r="AM263" s="225" t="s">
        <v>1</v>
      </c>
      <c r="AN263" s="225" t="s">
        <v>1</v>
      </c>
      <c r="AO263" s="225" t="s">
        <v>1</v>
      </c>
      <c r="AP263" s="225" t="s">
        <v>1</v>
      </c>
      <c r="AQ263" s="225" t="s">
        <v>1</v>
      </c>
      <c r="AR263" s="225" t="s">
        <v>1</v>
      </c>
      <c r="AS263" s="225" t="s">
        <v>1</v>
      </c>
      <c r="AT263" s="225" t="s">
        <v>1</v>
      </c>
      <c r="AU263" s="230" t="s">
        <v>22</v>
      </c>
      <c r="AV263" s="232" t="s">
        <v>23</v>
      </c>
      <c r="AW263" s="226" t="s">
        <v>1241</v>
      </c>
      <c r="AX263" s="226">
        <v>1</v>
      </c>
      <c r="AY263" s="227">
        <v>2</v>
      </c>
      <c r="AZ263" s="228">
        <v>0</v>
      </c>
      <c r="BA263" s="233">
        <v>3.3</v>
      </c>
      <c r="BB263" s="238">
        <v>0.01</v>
      </c>
    </row>
    <row r="264" spans="1:54" ht="18.75" customHeight="1" x14ac:dyDescent="0.25">
      <c r="A264" s="223">
        <v>200</v>
      </c>
      <c r="B264" s="224" t="s">
        <v>772</v>
      </c>
      <c r="C264" s="225" t="s">
        <v>1193</v>
      </c>
      <c r="D264" s="225"/>
      <c r="E264" s="225" t="s">
        <v>737</v>
      </c>
      <c r="F264" s="225" t="s">
        <v>1</v>
      </c>
      <c r="G264" s="225" t="s">
        <v>739</v>
      </c>
      <c r="H264" s="224" t="s">
        <v>1</v>
      </c>
      <c r="I264" s="224" t="s">
        <v>437</v>
      </c>
      <c r="J264" s="226" t="s">
        <v>33</v>
      </c>
      <c r="K264" s="225" t="s">
        <v>1</v>
      </c>
      <c r="L264" s="225" t="s">
        <v>1</v>
      </c>
      <c r="M264" s="226" t="s">
        <v>33</v>
      </c>
      <c r="N264" s="225" t="s">
        <v>1</v>
      </c>
      <c r="O264" s="225" t="s">
        <v>1</v>
      </c>
      <c r="P264" s="225" t="s">
        <v>1</v>
      </c>
      <c r="Q264" s="225" t="s">
        <v>1</v>
      </c>
      <c r="R264" s="225" t="s">
        <v>1</v>
      </c>
      <c r="S264" s="225" t="s">
        <v>1</v>
      </c>
      <c r="T264" s="225" t="s">
        <v>1</v>
      </c>
      <c r="U264" s="225" t="s">
        <v>1</v>
      </c>
      <c r="V264" s="225" t="s">
        <v>1</v>
      </c>
      <c r="W264" s="225" t="s">
        <v>1</v>
      </c>
      <c r="X264" s="225" t="s">
        <v>1</v>
      </c>
      <c r="Y264" s="225" t="s">
        <v>1</v>
      </c>
      <c r="Z264" s="225" t="s">
        <v>1</v>
      </c>
      <c r="AA264" s="225" t="s">
        <v>1</v>
      </c>
      <c r="AB264" s="225" t="s">
        <v>1</v>
      </c>
      <c r="AC264" s="225" t="s">
        <v>1</v>
      </c>
      <c r="AD264" s="225" t="s">
        <v>1</v>
      </c>
      <c r="AE264" s="225" t="s">
        <v>1</v>
      </c>
      <c r="AF264" s="225" t="s">
        <v>1</v>
      </c>
      <c r="AG264" s="225" t="s">
        <v>1</v>
      </c>
      <c r="AH264" s="225" t="s">
        <v>1</v>
      </c>
      <c r="AI264" s="225" t="s">
        <v>1</v>
      </c>
      <c r="AJ264" s="225" t="s">
        <v>1</v>
      </c>
      <c r="AK264" s="225" t="s">
        <v>1</v>
      </c>
      <c r="AL264" s="225" t="s">
        <v>1</v>
      </c>
      <c r="AM264" s="225" t="s">
        <v>1</v>
      </c>
      <c r="AN264" s="225" t="s">
        <v>1</v>
      </c>
      <c r="AO264" s="225" t="s">
        <v>1</v>
      </c>
      <c r="AP264" s="225" t="s">
        <v>1</v>
      </c>
      <c r="AQ264" s="225" t="s">
        <v>1</v>
      </c>
      <c r="AR264" s="225" t="s">
        <v>1</v>
      </c>
      <c r="AS264" s="225" t="s">
        <v>1</v>
      </c>
      <c r="AT264" s="225" t="s">
        <v>1</v>
      </c>
      <c r="AU264" s="225" t="s">
        <v>1</v>
      </c>
      <c r="AV264" s="225" t="s">
        <v>1</v>
      </c>
      <c r="AW264" s="226" t="s">
        <v>1241</v>
      </c>
      <c r="AX264" s="226">
        <v>1</v>
      </c>
      <c r="AY264" s="226">
        <v>1</v>
      </c>
      <c r="AZ264" s="228">
        <v>0</v>
      </c>
      <c r="BA264" s="228">
        <v>0</v>
      </c>
      <c r="BB264" s="229">
        <v>0</v>
      </c>
    </row>
    <row r="265" spans="1:54" ht="18.75" customHeight="1" x14ac:dyDescent="0.25">
      <c r="A265" s="223">
        <v>1475</v>
      </c>
      <c r="B265" s="224" t="s">
        <v>583</v>
      </c>
      <c r="C265" s="225" t="s">
        <v>1193</v>
      </c>
      <c r="D265" s="225"/>
      <c r="E265" s="225" t="s">
        <v>571</v>
      </c>
      <c r="F265" s="225" t="s">
        <v>1</v>
      </c>
      <c r="G265" s="225" t="s">
        <v>1518</v>
      </c>
      <c r="H265" s="224" t="s">
        <v>1</v>
      </c>
      <c r="I265" s="224" t="s">
        <v>437</v>
      </c>
      <c r="J265" s="241" t="s">
        <v>39</v>
      </c>
      <c r="K265" s="225" t="s">
        <v>1</v>
      </c>
      <c r="L265" s="225" t="s">
        <v>1</v>
      </c>
      <c r="M265" s="237" t="s">
        <v>26</v>
      </c>
      <c r="N265" s="225" t="s">
        <v>1</v>
      </c>
      <c r="O265" s="225" t="s">
        <v>1</v>
      </c>
      <c r="P265" s="231" t="s">
        <v>20</v>
      </c>
      <c r="Q265" s="230" t="s">
        <v>22</v>
      </c>
      <c r="R265" s="225" t="s">
        <v>1</v>
      </c>
      <c r="S265" s="225" t="s">
        <v>1</v>
      </c>
      <c r="T265" s="225" t="s">
        <v>1</v>
      </c>
      <c r="U265" s="232" t="s">
        <v>23</v>
      </c>
      <c r="V265" s="225" t="s">
        <v>1</v>
      </c>
      <c r="W265" s="225" t="s">
        <v>1</v>
      </c>
      <c r="X265" s="225" t="s">
        <v>1</v>
      </c>
      <c r="Y265" s="225" t="s">
        <v>1</v>
      </c>
      <c r="Z265" s="225" t="s">
        <v>1</v>
      </c>
      <c r="AA265" s="225" t="s">
        <v>1</v>
      </c>
      <c r="AB265" s="225" t="s">
        <v>1</v>
      </c>
      <c r="AC265" s="225" t="s">
        <v>1</v>
      </c>
      <c r="AD265" s="225" t="s">
        <v>1</v>
      </c>
      <c r="AE265" s="225" t="s">
        <v>1</v>
      </c>
      <c r="AF265" s="225" t="s">
        <v>1</v>
      </c>
      <c r="AG265" s="225" t="s">
        <v>1</v>
      </c>
      <c r="AH265" s="225" t="s">
        <v>1</v>
      </c>
      <c r="AI265" s="225" t="s">
        <v>1</v>
      </c>
      <c r="AJ265" s="225" t="s">
        <v>1</v>
      </c>
      <c r="AK265" s="225" t="s">
        <v>1</v>
      </c>
      <c r="AL265" s="225" t="s">
        <v>1</v>
      </c>
      <c r="AM265" s="225" t="s">
        <v>1</v>
      </c>
      <c r="AN265" s="225" t="s">
        <v>1</v>
      </c>
      <c r="AO265" s="225" t="s">
        <v>1</v>
      </c>
      <c r="AP265" s="225" t="s">
        <v>1</v>
      </c>
      <c r="AQ265" s="225" t="s">
        <v>1</v>
      </c>
      <c r="AR265" s="225" t="s">
        <v>1</v>
      </c>
      <c r="AS265" s="225" t="s">
        <v>1</v>
      </c>
      <c r="AT265" s="225" t="s">
        <v>1</v>
      </c>
      <c r="AU265" s="225" t="s">
        <v>1</v>
      </c>
      <c r="AV265" s="225" t="s">
        <v>1</v>
      </c>
      <c r="AW265" s="231" t="s">
        <v>1240</v>
      </c>
      <c r="AX265" s="227">
        <v>2</v>
      </c>
      <c r="AY265" s="227">
        <v>2</v>
      </c>
      <c r="AZ265" s="228">
        <v>0</v>
      </c>
      <c r="BA265" s="228">
        <v>0</v>
      </c>
      <c r="BB265" s="229">
        <v>0</v>
      </c>
    </row>
    <row r="266" spans="1:54" ht="18" customHeight="1" x14ac:dyDescent="0.25">
      <c r="A266" s="223">
        <v>202</v>
      </c>
      <c r="B266" s="224" t="s">
        <v>585</v>
      </c>
      <c r="C266" s="225" t="s">
        <v>1193</v>
      </c>
      <c r="D266" s="225"/>
      <c r="E266" s="225" t="s">
        <v>571</v>
      </c>
      <c r="F266" s="225" t="s">
        <v>1</v>
      </c>
      <c r="G266" s="225" t="s">
        <v>1518</v>
      </c>
      <c r="H266" s="224" t="s">
        <v>1</v>
      </c>
      <c r="I266" s="224" t="s">
        <v>437</v>
      </c>
      <c r="J266" s="227" t="s">
        <v>17</v>
      </c>
      <c r="K266" s="225" t="s">
        <v>1</v>
      </c>
      <c r="L266" s="232" t="s">
        <v>23</v>
      </c>
      <c r="M266" s="227" t="s">
        <v>17</v>
      </c>
      <c r="N266" s="225" t="s">
        <v>1</v>
      </c>
      <c r="O266" s="232" t="s">
        <v>23</v>
      </c>
      <c r="P266" s="225" t="s">
        <v>1</v>
      </c>
      <c r="Q266" s="225" t="s">
        <v>1</v>
      </c>
      <c r="R266" s="225" t="s">
        <v>1</v>
      </c>
      <c r="S266" s="225" t="s">
        <v>1</v>
      </c>
      <c r="T266" s="225" t="s">
        <v>1</v>
      </c>
      <c r="U266" s="225" t="s">
        <v>1</v>
      </c>
      <c r="V266" s="225" t="s">
        <v>1</v>
      </c>
      <c r="W266" s="225" t="s">
        <v>1</v>
      </c>
      <c r="X266" s="225" t="s">
        <v>1</v>
      </c>
      <c r="Y266" s="225" t="s">
        <v>1</v>
      </c>
      <c r="Z266" s="225" t="s">
        <v>1</v>
      </c>
      <c r="AA266" s="225" t="s">
        <v>1</v>
      </c>
      <c r="AB266" s="225" t="s">
        <v>1</v>
      </c>
      <c r="AC266" s="225" t="s">
        <v>1</v>
      </c>
      <c r="AD266" s="225" t="s">
        <v>1</v>
      </c>
      <c r="AE266" s="231" t="s">
        <v>20</v>
      </c>
      <c r="AF266" s="232" t="s">
        <v>23</v>
      </c>
      <c r="AG266" s="225" t="s">
        <v>1</v>
      </c>
      <c r="AH266" s="225" t="s">
        <v>1</v>
      </c>
      <c r="AI266" s="225" t="s">
        <v>1</v>
      </c>
      <c r="AJ266" s="225" t="s">
        <v>1</v>
      </c>
      <c r="AK266" s="225" t="s">
        <v>1</v>
      </c>
      <c r="AL266" s="232" t="s">
        <v>23</v>
      </c>
      <c r="AM266" s="225" t="s">
        <v>1</v>
      </c>
      <c r="AN266" s="225" t="s">
        <v>1</v>
      </c>
      <c r="AO266" s="225" t="s">
        <v>1</v>
      </c>
      <c r="AP266" s="225" t="s">
        <v>1</v>
      </c>
      <c r="AQ266" s="225" t="s">
        <v>1</v>
      </c>
      <c r="AR266" s="232" t="s">
        <v>23</v>
      </c>
      <c r="AS266" s="225" t="s">
        <v>1</v>
      </c>
      <c r="AT266" s="225" t="s">
        <v>1</v>
      </c>
      <c r="AU266" s="225" t="s">
        <v>1</v>
      </c>
      <c r="AV266" s="232" t="s">
        <v>23</v>
      </c>
      <c r="AW266" s="226" t="s">
        <v>1241</v>
      </c>
      <c r="AX266" s="227">
        <v>2</v>
      </c>
      <c r="AY266" s="235">
        <v>0</v>
      </c>
      <c r="AZ266" s="228">
        <v>0</v>
      </c>
      <c r="BA266" s="233">
        <v>0.2</v>
      </c>
      <c r="BB266" s="234">
        <v>0</v>
      </c>
    </row>
    <row r="267" spans="1:54" ht="18.75" customHeight="1" x14ac:dyDescent="0.25">
      <c r="A267" s="223">
        <v>1295</v>
      </c>
      <c r="B267" s="224" t="s">
        <v>61</v>
      </c>
      <c r="C267" s="225" t="s">
        <v>1193</v>
      </c>
      <c r="D267" s="225"/>
      <c r="E267" s="225" t="s">
        <v>438</v>
      </c>
      <c r="F267" s="225" t="s">
        <v>1</v>
      </c>
      <c r="G267" s="225" t="s">
        <v>447</v>
      </c>
      <c r="H267" s="224" t="s">
        <v>1</v>
      </c>
      <c r="I267" s="224" t="s">
        <v>437</v>
      </c>
      <c r="J267" s="227" t="s">
        <v>17</v>
      </c>
      <c r="K267" s="225" t="s">
        <v>1</v>
      </c>
      <c r="L267" s="231" t="s">
        <v>20</v>
      </c>
      <c r="M267" s="226" t="s">
        <v>33</v>
      </c>
      <c r="N267" s="225" t="s">
        <v>1</v>
      </c>
      <c r="O267" s="230" t="s">
        <v>22</v>
      </c>
      <c r="P267" s="225" t="s">
        <v>1</v>
      </c>
      <c r="Q267" s="225" t="s">
        <v>1</v>
      </c>
      <c r="R267" s="225" t="s">
        <v>1</v>
      </c>
      <c r="S267" s="225" t="s">
        <v>1</v>
      </c>
      <c r="T267" s="225" t="s">
        <v>1</v>
      </c>
      <c r="U267" s="225" t="s">
        <v>1</v>
      </c>
      <c r="V267" s="225" t="s">
        <v>1</v>
      </c>
      <c r="W267" s="225" t="s">
        <v>1</v>
      </c>
      <c r="X267" s="225" t="s">
        <v>1</v>
      </c>
      <c r="Y267" s="225" t="s">
        <v>1</v>
      </c>
      <c r="Z267" s="225" t="s">
        <v>1</v>
      </c>
      <c r="AA267" s="225" t="s">
        <v>1</v>
      </c>
      <c r="AB267" s="225" t="s">
        <v>1</v>
      </c>
      <c r="AC267" s="225" t="s">
        <v>1</v>
      </c>
      <c r="AD267" s="225" t="s">
        <v>1</v>
      </c>
      <c r="AE267" s="231" t="s">
        <v>20</v>
      </c>
      <c r="AF267" s="225" t="s">
        <v>1</v>
      </c>
      <c r="AG267" s="225" t="s">
        <v>1</v>
      </c>
      <c r="AH267" s="225" t="s">
        <v>1</v>
      </c>
      <c r="AI267" s="225" t="s">
        <v>1</v>
      </c>
      <c r="AJ267" s="225" t="s">
        <v>1</v>
      </c>
      <c r="AK267" s="225" t="s">
        <v>1</v>
      </c>
      <c r="AL267" s="225" t="s">
        <v>1</v>
      </c>
      <c r="AM267" s="225" t="s">
        <v>1</v>
      </c>
      <c r="AN267" s="225" t="s">
        <v>1</v>
      </c>
      <c r="AO267" s="225" t="s">
        <v>1</v>
      </c>
      <c r="AP267" s="225" t="s">
        <v>1</v>
      </c>
      <c r="AQ267" s="225" t="s">
        <v>1</v>
      </c>
      <c r="AR267" s="225" t="s">
        <v>1</v>
      </c>
      <c r="AS267" s="225" t="s">
        <v>1</v>
      </c>
      <c r="AT267" s="225" t="s">
        <v>1</v>
      </c>
      <c r="AU267" s="225" t="s">
        <v>1</v>
      </c>
      <c r="AV267" s="225" t="s">
        <v>1</v>
      </c>
      <c r="AW267" s="226" t="s">
        <v>1241</v>
      </c>
      <c r="AX267" s="226">
        <v>1</v>
      </c>
      <c r="AY267" s="235">
        <v>0</v>
      </c>
      <c r="AZ267" s="228">
        <v>0</v>
      </c>
      <c r="BA267" s="228">
        <v>0</v>
      </c>
      <c r="BB267" s="229">
        <v>0</v>
      </c>
    </row>
    <row r="268" spans="1:54" ht="18.75" customHeight="1" x14ac:dyDescent="0.25">
      <c r="A268" s="223">
        <v>204</v>
      </c>
      <c r="B268" s="224" t="s">
        <v>62</v>
      </c>
      <c r="C268" s="225" t="s">
        <v>1193</v>
      </c>
      <c r="D268" s="225"/>
      <c r="E268" s="225" t="s">
        <v>941</v>
      </c>
      <c r="F268" s="225" t="s">
        <v>1</v>
      </c>
      <c r="G268" s="225" t="s">
        <v>447</v>
      </c>
      <c r="H268" s="224" t="s">
        <v>1</v>
      </c>
      <c r="I268" s="224" t="s">
        <v>437</v>
      </c>
      <c r="J268" s="237" t="s">
        <v>26</v>
      </c>
      <c r="K268" s="232" t="s">
        <v>23</v>
      </c>
      <c r="L268" s="232" t="s">
        <v>23</v>
      </c>
      <c r="M268" s="237" t="s">
        <v>26</v>
      </c>
      <c r="N268" s="232" t="s">
        <v>23</v>
      </c>
      <c r="O268" s="232" t="s">
        <v>23</v>
      </c>
      <c r="P268" s="225" t="s">
        <v>1</v>
      </c>
      <c r="Q268" s="225" t="s">
        <v>1</v>
      </c>
      <c r="R268" s="230" t="s">
        <v>22</v>
      </c>
      <c r="S268" s="225" t="s">
        <v>1</v>
      </c>
      <c r="T268" s="225" t="s">
        <v>1</v>
      </c>
      <c r="U268" s="230" t="s">
        <v>22</v>
      </c>
      <c r="V268" s="225" t="s">
        <v>1</v>
      </c>
      <c r="W268" s="231" t="s">
        <v>20</v>
      </c>
      <c r="X268" s="225" t="s">
        <v>1</v>
      </c>
      <c r="Y268" s="225" t="s">
        <v>1</v>
      </c>
      <c r="Z268" s="231" t="s">
        <v>20</v>
      </c>
      <c r="AA268" s="232" t="s">
        <v>23</v>
      </c>
      <c r="AB268" s="225" t="s">
        <v>1</v>
      </c>
      <c r="AC268" s="225" t="s">
        <v>1</v>
      </c>
      <c r="AD268" s="225" t="s">
        <v>1</v>
      </c>
      <c r="AE268" s="232" t="s">
        <v>23</v>
      </c>
      <c r="AF268" s="230" t="s">
        <v>22</v>
      </c>
      <c r="AG268" s="225" t="s">
        <v>1</v>
      </c>
      <c r="AH268" s="225" t="s">
        <v>1</v>
      </c>
      <c r="AI268" s="225" t="s">
        <v>1</v>
      </c>
      <c r="AJ268" s="225" t="s">
        <v>1</v>
      </c>
      <c r="AK268" s="225" t="s">
        <v>1</v>
      </c>
      <c r="AL268" s="225" t="s">
        <v>1</v>
      </c>
      <c r="AM268" s="225" t="s">
        <v>1</v>
      </c>
      <c r="AN268" s="225" t="s">
        <v>1</v>
      </c>
      <c r="AO268" s="225" t="s">
        <v>1</v>
      </c>
      <c r="AP268" s="225" t="s">
        <v>1</v>
      </c>
      <c r="AQ268" s="225" t="s">
        <v>1</v>
      </c>
      <c r="AR268" s="225" t="s">
        <v>1</v>
      </c>
      <c r="AS268" s="225" t="s">
        <v>1</v>
      </c>
      <c r="AT268" s="225" t="s">
        <v>1</v>
      </c>
      <c r="AU268" s="232" t="s">
        <v>23</v>
      </c>
      <c r="AV268" s="231" t="s">
        <v>20</v>
      </c>
      <c r="AW268" s="226" t="s">
        <v>1241</v>
      </c>
      <c r="AX268" s="226">
        <v>1</v>
      </c>
      <c r="AY268" s="226">
        <v>1</v>
      </c>
      <c r="AZ268" s="228">
        <v>0</v>
      </c>
      <c r="BA268" s="233">
        <v>0.68</v>
      </c>
      <c r="BB268" s="229">
        <v>0</v>
      </c>
    </row>
    <row r="269" spans="1:54" ht="18.75" customHeight="1" x14ac:dyDescent="0.25">
      <c r="A269" s="223">
        <v>209</v>
      </c>
      <c r="B269" s="224" t="s">
        <v>1293</v>
      </c>
      <c r="C269" s="225" t="s">
        <v>1193</v>
      </c>
      <c r="D269" s="225"/>
      <c r="E269" s="225" t="s">
        <v>571</v>
      </c>
      <c r="F269" s="225" t="s">
        <v>1</v>
      </c>
      <c r="G269" s="225" t="s">
        <v>1</v>
      </c>
      <c r="H269" s="224" t="s">
        <v>1</v>
      </c>
      <c r="I269" s="224" t="s">
        <v>571</v>
      </c>
      <c r="J269" s="226" t="s">
        <v>33</v>
      </c>
      <c r="K269" s="225" t="s">
        <v>1</v>
      </c>
      <c r="L269" s="230" t="s">
        <v>22</v>
      </c>
      <c r="M269" s="227" t="s">
        <v>17</v>
      </c>
      <c r="N269" s="225" t="s">
        <v>1</v>
      </c>
      <c r="O269" s="232" t="s">
        <v>23</v>
      </c>
      <c r="P269" s="225" t="s">
        <v>1</v>
      </c>
      <c r="Q269" s="225" t="s">
        <v>1</v>
      </c>
      <c r="R269" s="225" t="s">
        <v>1</v>
      </c>
      <c r="S269" s="225" t="s">
        <v>1</v>
      </c>
      <c r="T269" s="225" t="s">
        <v>1</v>
      </c>
      <c r="U269" s="225" t="s">
        <v>1</v>
      </c>
      <c r="V269" s="225" t="s">
        <v>1</v>
      </c>
      <c r="W269" s="225" t="s">
        <v>1</v>
      </c>
      <c r="X269" s="225" t="s">
        <v>1</v>
      </c>
      <c r="Y269" s="225" t="s">
        <v>1</v>
      </c>
      <c r="Z269" s="225" t="s">
        <v>1</v>
      </c>
      <c r="AA269" s="225" t="s">
        <v>1</v>
      </c>
      <c r="AB269" s="225" t="s">
        <v>1</v>
      </c>
      <c r="AC269" s="225" t="s">
        <v>1</v>
      </c>
      <c r="AD269" s="225" t="s">
        <v>1</v>
      </c>
      <c r="AE269" s="230" t="s">
        <v>22</v>
      </c>
      <c r="AF269" s="225" t="s">
        <v>1</v>
      </c>
      <c r="AG269" s="225" t="s">
        <v>1</v>
      </c>
      <c r="AH269" s="225" t="s">
        <v>1</v>
      </c>
      <c r="AI269" s="225" t="s">
        <v>1</v>
      </c>
      <c r="AJ269" s="225" t="s">
        <v>1</v>
      </c>
      <c r="AK269" s="225" t="s">
        <v>1</v>
      </c>
      <c r="AL269" s="225" t="s">
        <v>1</v>
      </c>
      <c r="AM269" s="225" t="s">
        <v>1</v>
      </c>
      <c r="AN269" s="225" t="s">
        <v>1</v>
      </c>
      <c r="AO269" s="225" t="s">
        <v>1</v>
      </c>
      <c r="AP269" s="225" t="s">
        <v>1</v>
      </c>
      <c r="AQ269" s="225" t="s">
        <v>1</v>
      </c>
      <c r="AR269" s="225" t="s">
        <v>1</v>
      </c>
      <c r="AS269" s="225" t="s">
        <v>1</v>
      </c>
      <c r="AT269" s="225" t="s">
        <v>1</v>
      </c>
      <c r="AU269" s="225" t="s">
        <v>1</v>
      </c>
      <c r="AV269" s="231" t="s">
        <v>20</v>
      </c>
      <c r="AW269" s="226" t="s">
        <v>1241</v>
      </c>
      <c r="AX269" s="226">
        <v>1</v>
      </c>
      <c r="AY269" s="227">
        <v>2</v>
      </c>
      <c r="AZ269" s="228">
        <v>0</v>
      </c>
      <c r="BA269" s="228">
        <v>0</v>
      </c>
      <c r="BB269" s="229">
        <v>0</v>
      </c>
    </row>
    <row r="270" spans="1:54" ht="14.25" customHeight="1" x14ac:dyDescent="0.25">
      <c r="A270" s="223">
        <v>210</v>
      </c>
      <c r="B270" s="224" t="s">
        <v>1294</v>
      </c>
      <c r="C270" s="225" t="s">
        <v>1193</v>
      </c>
      <c r="D270" s="225"/>
      <c r="E270" s="225" t="s">
        <v>571</v>
      </c>
      <c r="F270" s="225" t="s">
        <v>1</v>
      </c>
      <c r="G270" s="225" t="s">
        <v>1</v>
      </c>
      <c r="H270" s="224" t="s">
        <v>1</v>
      </c>
      <c r="I270" s="224" t="s">
        <v>571</v>
      </c>
      <c r="J270" s="227" t="s">
        <v>17</v>
      </c>
      <c r="K270" s="225" t="s">
        <v>1</v>
      </c>
      <c r="L270" s="232" t="s">
        <v>23</v>
      </c>
      <c r="M270" s="227" t="s">
        <v>17</v>
      </c>
      <c r="N270" s="225" t="s">
        <v>1</v>
      </c>
      <c r="O270" s="232" t="s">
        <v>23</v>
      </c>
      <c r="P270" s="225" t="s">
        <v>1</v>
      </c>
      <c r="Q270" s="225" t="s">
        <v>1</v>
      </c>
      <c r="R270" s="225" t="s">
        <v>1</v>
      </c>
      <c r="S270" s="225" t="s">
        <v>1</v>
      </c>
      <c r="T270" s="225" t="s">
        <v>1</v>
      </c>
      <c r="U270" s="225" t="s">
        <v>1</v>
      </c>
      <c r="V270" s="225" t="s">
        <v>1</v>
      </c>
      <c r="W270" s="225" t="s">
        <v>1</v>
      </c>
      <c r="X270" s="225" t="s">
        <v>1</v>
      </c>
      <c r="Y270" s="225" t="s">
        <v>1</v>
      </c>
      <c r="Z270" s="225" t="s">
        <v>1</v>
      </c>
      <c r="AA270" s="225" t="s">
        <v>1</v>
      </c>
      <c r="AB270" s="225" t="s">
        <v>1</v>
      </c>
      <c r="AC270" s="225" t="s">
        <v>1</v>
      </c>
      <c r="AD270" s="225" t="s">
        <v>1</v>
      </c>
      <c r="AE270" s="225" t="s">
        <v>1</v>
      </c>
      <c r="AF270" s="230" t="s">
        <v>22</v>
      </c>
      <c r="AG270" s="225" t="s">
        <v>1</v>
      </c>
      <c r="AH270" s="225" t="s">
        <v>1</v>
      </c>
      <c r="AI270" s="225" t="s">
        <v>1</v>
      </c>
      <c r="AJ270" s="225" t="s">
        <v>1</v>
      </c>
      <c r="AK270" s="225" t="s">
        <v>1</v>
      </c>
      <c r="AL270" s="231" t="s">
        <v>20</v>
      </c>
      <c r="AM270" s="225" t="s">
        <v>1</v>
      </c>
      <c r="AN270" s="225" t="s">
        <v>1</v>
      </c>
      <c r="AO270" s="225" t="s">
        <v>1</v>
      </c>
      <c r="AP270" s="230" t="s">
        <v>22</v>
      </c>
      <c r="AQ270" s="225" t="s">
        <v>1</v>
      </c>
      <c r="AR270" s="225" t="s">
        <v>1</v>
      </c>
      <c r="AS270" s="225" t="s">
        <v>1</v>
      </c>
      <c r="AT270" s="225" t="s">
        <v>1</v>
      </c>
      <c r="AU270" s="225" t="s">
        <v>1</v>
      </c>
      <c r="AV270" s="232" t="s">
        <v>23</v>
      </c>
      <c r="AW270" s="232" t="s">
        <v>1242</v>
      </c>
      <c r="AX270" s="226">
        <v>1</v>
      </c>
      <c r="AY270" s="227">
        <v>2</v>
      </c>
      <c r="AZ270" s="228">
        <v>0</v>
      </c>
      <c r="BA270" s="233">
        <v>1.4</v>
      </c>
      <c r="BB270" s="229">
        <v>0</v>
      </c>
    </row>
    <row r="271" spans="1:54" ht="14.25" customHeight="1" x14ac:dyDescent="0.25">
      <c r="A271" s="223">
        <v>211</v>
      </c>
      <c r="B271" s="224" t="s">
        <v>1111</v>
      </c>
      <c r="C271" s="225" t="s">
        <v>1193</v>
      </c>
      <c r="D271" s="225"/>
      <c r="E271" s="225" t="s">
        <v>1086</v>
      </c>
      <c r="F271" s="225" t="s">
        <v>1</v>
      </c>
      <c r="G271" s="225" t="s">
        <v>1527</v>
      </c>
      <c r="H271" s="224" t="s">
        <v>1</v>
      </c>
      <c r="I271" s="224" t="s">
        <v>437</v>
      </c>
      <c r="J271" s="237" t="s">
        <v>26</v>
      </c>
      <c r="K271" s="225" t="s">
        <v>1</v>
      </c>
      <c r="L271" s="232" t="s">
        <v>23</v>
      </c>
      <c r="M271" s="237" t="s">
        <v>26</v>
      </c>
      <c r="N271" s="225" t="s">
        <v>1</v>
      </c>
      <c r="O271" s="232" t="s">
        <v>23</v>
      </c>
      <c r="P271" s="232" t="s">
        <v>23</v>
      </c>
      <c r="Q271" s="225" t="s">
        <v>1</v>
      </c>
      <c r="R271" s="225" t="s">
        <v>1</v>
      </c>
      <c r="S271" s="225" t="s">
        <v>1</v>
      </c>
      <c r="T271" s="225" t="s">
        <v>1</v>
      </c>
      <c r="U271" s="225" t="s">
        <v>1</v>
      </c>
      <c r="V271" s="225" t="s">
        <v>1</v>
      </c>
      <c r="W271" s="225" t="s">
        <v>1</v>
      </c>
      <c r="X271" s="225" t="s">
        <v>1</v>
      </c>
      <c r="Y271" s="225" t="s">
        <v>1</v>
      </c>
      <c r="Z271" s="225" t="s">
        <v>1</v>
      </c>
      <c r="AA271" s="225" t="s">
        <v>1</v>
      </c>
      <c r="AB271" s="225" t="s">
        <v>1</v>
      </c>
      <c r="AC271" s="225" t="s">
        <v>1</v>
      </c>
      <c r="AD271" s="225" t="s">
        <v>1</v>
      </c>
      <c r="AE271" s="232" t="s">
        <v>23</v>
      </c>
      <c r="AF271" s="225" t="s">
        <v>1</v>
      </c>
      <c r="AG271" s="225" t="s">
        <v>1</v>
      </c>
      <c r="AH271" s="225" t="s">
        <v>1</v>
      </c>
      <c r="AI271" s="225" t="s">
        <v>1</v>
      </c>
      <c r="AJ271" s="225" t="s">
        <v>1</v>
      </c>
      <c r="AK271" s="225" t="s">
        <v>1</v>
      </c>
      <c r="AL271" s="225" t="s">
        <v>1</v>
      </c>
      <c r="AM271" s="225" t="s">
        <v>1</v>
      </c>
      <c r="AN271" s="225" t="s">
        <v>1</v>
      </c>
      <c r="AO271" s="225" t="s">
        <v>1</v>
      </c>
      <c r="AP271" s="225" t="s">
        <v>1</v>
      </c>
      <c r="AQ271" s="225" t="s">
        <v>1</v>
      </c>
      <c r="AR271" s="225" t="s">
        <v>1</v>
      </c>
      <c r="AS271" s="225" t="s">
        <v>1</v>
      </c>
      <c r="AT271" s="225" t="s">
        <v>1</v>
      </c>
      <c r="AU271" s="225" t="s">
        <v>1</v>
      </c>
      <c r="AV271" s="232" t="s">
        <v>23</v>
      </c>
      <c r="AW271" s="231" t="s">
        <v>1240</v>
      </c>
      <c r="AX271" s="226">
        <v>1</v>
      </c>
      <c r="AY271" s="226">
        <v>1</v>
      </c>
      <c r="AZ271" s="228">
        <v>0</v>
      </c>
      <c r="BA271" s="236">
        <v>2</v>
      </c>
      <c r="BB271" s="238">
        <v>0.03</v>
      </c>
    </row>
    <row r="272" spans="1:54" ht="26.25" customHeight="1" x14ac:dyDescent="0.25">
      <c r="A272" s="223">
        <v>504</v>
      </c>
      <c r="B272" s="224" t="s">
        <v>706</v>
      </c>
      <c r="C272" s="225" t="s">
        <v>1193</v>
      </c>
      <c r="D272" s="225"/>
      <c r="E272" s="225" t="s">
        <v>683</v>
      </c>
      <c r="F272" s="225" t="s">
        <v>1</v>
      </c>
      <c r="G272" s="225" t="s">
        <v>695</v>
      </c>
      <c r="H272" s="224" t="s">
        <v>1</v>
      </c>
      <c r="I272" s="224" t="s">
        <v>437</v>
      </c>
      <c r="J272" s="226" t="s">
        <v>33</v>
      </c>
      <c r="K272" s="225" t="s">
        <v>1</v>
      </c>
      <c r="L272" s="225" t="s">
        <v>1</v>
      </c>
      <c r="M272" s="226" t="s">
        <v>33</v>
      </c>
      <c r="N272" s="225" t="s">
        <v>1</v>
      </c>
      <c r="O272" s="225" t="s">
        <v>1</v>
      </c>
      <c r="P272" s="225" t="s">
        <v>1</v>
      </c>
      <c r="Q272" s="225" t="s">
        <v>1</v>
      </c>
      <c r="R272" s="225" t="s">
        <v>1</v>
      </c>
      <c r="S272" s="225" t="s">
        <v>1</v>
      </c>
      <c r="T272" s="225" t="s">
        <v>1</v>
      </c>
      <c r="U272" s="225" t="s">
        <v>1</v>
      </c>
      <c r="V272" s="225" t="s">
        <v>1</v>
      </c>
      <c r="W272" s="225" t="s">
        <v>1</v>
      </c>
      <c r="X272" s="225" t="s">
        <v>1</v>
      </c>
      <c r="Y272" s="225" t="s">
        <v>1</v>
      </c>
      <c r="Z272" s="225" t="s">
        <v>1</v>
      </c>
      <c r="AA272" s="225" t="s">
        <v>1</v>
      </c>
      <c r="AB272" s="225" t="s">
        <v>1</v>
      </c>
      <c r="AC272" s="225" t="s">
        <v>1</v>
      </c>
      <c r="AD272" s="225" t="s">
        <v>1</v>
      </c>
      <c r="AE272" s="225" t="s">
        <v>1</v>
      </c>
      <c r="AF272" s="225" t="s">
        <v>1</v>
      </c>
      <c r="AG272" s="225" t="s">
        <v>1</v>
      </c>
      <c r="AH272" s="225" t="s">
        <v>1</v>
      </c>
      <c r="AI272" s="225" t="s">
        <v>1</v>
      </c>
      <c r="AJ272" s="225" t="s">
        <v>1</v>
      </c>
      <c r="AK272" s="225" t="s">
        <v>1</v>
      </c>
      <c r="AL272" s="225" t="s">
        <v>1</v>
      </c>
      <c r="AM272" s="225" t="s">
        <v>1</v>
      </c>
      <c r="AN272" s="225" t="s">
        <v>1</v>
      </c>
      <c r="AO272" s="225" t="s">
        <v>1</v>
      </c>
      <c r="AP272" s="225" t="s">
        <v>1</v>
      </c>
      <c r="AQ272" s="225" t="s">
        <v>1</v>
      </c>
      <c r="AR272" s="225" t="s">
        <v>1</v>
      </c>
      <c r="AS272" s="225" t="s">
        <v>1</v>
      </c>
      <c r="AT272" s="225" t="s">
        <v>1</v>
      </c>
      <c r="AU272" s="225" t="s">
        <v>1</v>
      </c>
      <c r="AV272" s="225" t="s">
        <v>1</v>
      </c>
      <c r="AW272" s="226" t="s">
        <v>1241</v>
      </c>
      <c r="AX272" s="226">
        <v>1</v>
      </c>
      <c r="AY272" s="227">
        <v>2</v>
      </c>
      <c r="AZ272" s="228">
        <v>0</v>
      </c>
      <c r="BA272" s="228">
        <v>0</v>
      </c>
      <c r="BB272" s="229">
        <v>0</v>
      </c>
    </row>
    <row r="273" spans="1:54" ht="18.75" customHeight="1" x14ac:dyDescent="0.25">
      <c r="A273" s="223">
        <v>1296</v>
      </c>
      <c r="B273" s="224" t="s">
        <v>63</v>
      </c>
      <c r="C273" s="225" t="s">
        <v>1193</v>
      </c>
      <c r="D273" s="225"/>
      <c r="E273" s="225" t="s">
        <v>438</v>
      </c>
      <c r="F273" s="225" t="s">
        <v>1</v>
      </c>
      <c r="G273" s="225" t="s">
        <v>447</v>
      </c>
      <c r="H273" s="224" t="s">
        <v>1</v>
      </c>
      <c r="I273" s="224" t="s">
        <v>437</v>
      </c>
      <c r="J273" s="227" t="s">
        <v>17</v>
      </c>
      <c r="K273" s="225" t="s">
        <v>1</v>
      </c>
      <c r="L273" s="232" t="s">
        <v>23</v>
      </c>
      <c r="M273" s="227" t="s">
        <v>17</v>
      </c>
      <c r="N273" s="225" t="s">
        <v>1</v>
      </c>
      <c r="O273" s="232" t="s">
        <v>23</v>
      </c>
      <c r="P273" s="225" t="s">
        <v>1</v>
      </c>
      <c r="Q273" s="225" t="s">
        <v>1</v>
      </c>
      <c r="R273" s="225" t="s">
        <v>1</v>
      </c>
      <c r="S273" s="225" t="s">
        <v>1</v>
      </c>
      <c r="T273" s="225" t="s">
        <v>1</v>
      </c>
      <c r="U273" s="225" t="s">
        <v>1</v>
      </c>
      <c r="V273" s="225" t="s">
        <v>1</v>
      </c>
      <c r="W273" s="225" t="s">
        <v>1</v>
      </c>
      <c r="X273" s="225" t="s">
        <v>1</v>
      </c>
      <c r="Y273" s="225" t="s">
        <v>1</v>
      </c>
      <c r="Z273" s="225" t="s">
        <v>1</v>
      </c>
      <c r="AA273" s="225" t="s">
        <v>1</v>
      </c>
      <c r="AB273" s="225" t="s">
        <v>1</v>
      </c>
      <c r="AC273" s="225" t="s">
        <v>1</v>
      </c>
      <c r="AD273" s="225" t="s">
        <v>1</v>
      </c>
      <c r="AE273" s="232" t="s">
        <v>23</v>
      </c>
      <c r="AF273" s="225" t="s">
        <v>1</v>
      </c>
      <c r="AG273" s="225" t="s">
        <v>1</v>
      </c>
      <c r="AH273" s="225" t="s">
        <v>1</v>
      </c>
      <c r="AI273" s="225" t="s">
        <v>1</v>
      </c>
      <c r="AJ273" s="225" t="s">
        <v>1</v>
      </c>
      <c r="AK273" s="225" t="s">
        <v>1</v>
      </c>
      <c r="AL273" s="225" t="s">
        <v>1</v>
      </c>
      <c r="AM273" s="225" t="s">
        <v>1</v>
      </c>
      <c r="AN273" s="225" t="s">
        <v>1</v>
      </c>
      <c r="AO273" s="225" t="s">
        <v>1</v>
      </c>
      <c r="AP273" s="225" t="s">
        <v>1</v>
      </c>
      <c r="AQ273" s="225" t="s">
        <v>1</v>
      </c>
      <c r="AR273" s="225" t="s">
        <v>1</v>
      </c>
      <c r="AS273" s="225" t="s">
        <v>1</v>
      </c>
      <c r="AT273" s="225" t="s">
        <v>1</v>
      </c>
      <c r="AU273" s="225" t="s">
        <v>1</v>
      </c>
      <c r="AV273" s="225" t="s">
        <v>1</v>
      </c>
      <c r="AW273" s="231" t="s">
        <v>1240</v>
      </c>
      <c r="AX273" s="227">
        <v>2</v>
      </c>
      <c r="AY273" s="235">
        <v>0</v>
      </c>
      <c r="AZ273" s="228">
        <v>0</v>
      </c>
      <c r="BA273" s="228">
        <v>0</v>
      </c>
      <c r="BB273" s="234">
        <v>0.03</v>
      </c>
    </row>
    <row r="274" spans="1:54" ht="18.75" customHeight="1" x14ac:dyDescent="0.25">
      <c r="A274" s="223">
        <v>1297</v>
      </c>
      <c r="B274" s="224" t="s">
        <v>64</v>
      </c>
      <c r="C274" s="225" t="s">
        <v>1193</v>
      </c>
      <c r="D274" s="225"/>
      <c r="E274" s="225" t="s">
        <v>438</v>
      </c>
      <c r="F274" s="225" t="s">
        <v>28</v>
      </c>
      <c r="G274" s="225" t="s">
        <v>447</v>
      </c>
      <c r="H274" s="224" t="s">
        <v>1</v>
      </c>
      <c r="I274" s="224" t="s">
        <v>437</v>
      </c>
      <c r="J274" s="237" t="s">
        <v>26</v>
      </c>
      <c r="K274" s="225" t="s">
        <v>1</v>
      </c>
      <c r="L274" s="232" t="s">
        <v>23</v>
      </c>
      <c r="M274" s="237" t="s">
        <v>26</v>
      </c>
      <c r="N274" s="225" t="s">
        <v>1</v>
      </c>
      <c r="O274" s="232" t="s">
        <v>23</v>
      </c>
      <c r="P274" s="231" t="s">
        <v>20</v>
      </c>
      <c r="Q274" s="232" t="s">
        <v>23</v>
      </c>
      <c r="R274" s="225" t="s">
        <v>1</v>
      </c>
      <c r="S274" s="225" t="s">
        <v>1</v>
      </c>
      <c r="T274" s="225" t="s">
        <v>1</v>
      </c>
      <c r="U274" s="231" t="s">
        <v>20</v>
      </c>
      <c r="V274" s="225" t="s">
        <v>1</v>
      </c>
      <c r="W274" s="232" t="s">
        <v>23</v>
      </c>
      <c r="X274" s="225" t="s">
        <v>1</v>
      </c>
      <c r="Y274" s="231" t="s">
        <v>20</v>
      </c>
      <c r="Z274" s="225" t="s">
        <v>1</v>
      </c>
      <c r="AA274" s="225" t="s">
        <v>1</v>
      </c>
      <c r="AB274" s="225" t="s">
        <v>1</v>
      </c>
      <c r="AC274" s="225" t="s">
        <v>1</v>
      </c>
      <c r="AD274" s="225" t="s">
        <v>1</v>
      </c>
      <c r="AE274" s="232" t="s">
        <v>23</v>
      </c>
      <c r="AF274" s="225" t="s">
        <v>1</v>
      </c>
      <c r="AG274" s="225" t="s">
        <v>1</v>
      </c>
      <c r="AH274" s="225" t="s">
        <v>1</v>
      </c>
      <c r="AI274" s="225" t="s">
        <v>1</v>
      </c>
      <c r="AJ274" s="225" t="s">
        <v>1</v>
      </c>
      <c r="AK274" s="225" t="s">
        <v>1</v>
      </c>
      <c r="AL274" s="225" t="s">
        <v>1</v>
      </c>
      <c r="AM274" s="225" t="s">
        <v>1</v>
      </c>
      <c r="AN274" s="225" t="s">
        <v>1</v>
      </c>
      <c r="AO274" s="225" t="s">
        <v>1</v>
      </c>
      <c r="AP274" s="225" t="s">
        <v>1</v>
      </c>
      <c r="AQ274" s="225" t="s">
        <v>1</v>
      </c>
      <c r="AR274" s="225" t="s">
        <v>1</v>
      </c>
      <c r="AS274" s="225" t="s">
        <v>1</v>
      </c>
      <c r="AT274" s="225" t="s">
        <v>1</v>
      </c>
      <c r="AU274" s="225" t="s">
        <v>1</v>
      </c>
      <c r="AV274" s="225" t="s">
        <v>1</v>
      </c>
      <c r="AW274" s="231" t="s">
        <v>1240</v>
      </c>
      <c r="AX274" s="227">
        <v>2</v>
      </c>
      <c r="AY274" s="235">
        <v>0</v>
      </c>
      <c r="AZ274" s="228">
        <v>0</v>
      </c>
      <c r="BA274" s="228">
        <v>0</v>
      </c>
      <c r="BB274" s="229">
        <v>0</v>
      </c>
    </row>
    <row r="275" spans="1:54" ht="14.25" customHeight="1" x14ac:dyDescent="0.25">
      <c r="A275" s="223">
        <v>1159</v>
      </c>
      <c r="B275" s="224" t="s">
        <v>185</v>
      </c>
      <c r="C275" s="225" t="s">
        <v>1193</v>
      </c>
      <c r="D275" s="225"/>
      <c r="E275" s="225" t="s">
        <v>658</v>
      </c>
      <c r="F275" s="225" t="s">
        <v>1</v>
      </c>
      <c r="G275" s="225" t="s">
        <v>667</v>
      </c>
      <c r="H275" s="224" t="s">
        <v>1</v>
      </c>
      <c r="I275" s="224" t="s">
        <v>437</v>
      </c>
      <c r="J275" s="226" t="s">
        <v>33</v>
      </c>
      <c r="K275" s="225" t="s">
        <v>1</v>
      </c>
      <c r="L275" s="225" t="s">
        <v>1</v>
      </c>
      <c r="M275" s="226" t="s">
        <v>33</v>
      </c>
      <c r="N275" s="225" t="s">
        <v>1</v>
      </c>
      <c r="O275" s="230" t="s">
        <v>22</v>
      </c>
      <c r="P275" s="225" t="s">
        <v>1</v>
      </c>
      <c r="Q275" s="225" t="s">
        <v>1</v>
      </c>
      <c r="R275" s="225" t="s">
        <v>1</v>
      </c>
      <c r="S275" s="225" t="s">
        <v>1</v>
      </c>
      <c r="T275" s="225" t="s">
        <v>1</v>
      </c>
      <c r="U275" s="225" t="s">
        <v>1</v>
      </c>
      <c r="V275" s="225" t="s">
        <v>1</v>
      </c>
      <c r="W275" s="225" t="s">
        <v>1</v>
      </c>
      <c r="X275" s="225" t="s">
        <v>1</v>
      </c>
      <c r="Y275" s="225" t="s">
        <v>1</v>
      </c>
      <c r="Z275" s="225" t="s">
        <v>1</v>
      </c>
      <c r="AA275" s="225" t="s">
        <v>1</v>
      </c>
      <c r="AB275" s="225" t="s">
        <v>1</v>
      </c>
      <c r="AC275" s="225" t="s">
        <v>1</v>
      </c>
      <c r="AD275" s="225" t="s">
        <v>1</v>
      </c>
      <c r="AE275" s="225" t="s">
        <v>1</v>
      </c>
      <c r="AF275" s="225" t="s">
        <v>1</v>
      </c>
      <c r="AG275" s="225" t="s">
        <v>1</v>
      </c>
      <c r="AH275" s="225" t="s">
        <v>1</v>
      </c>
      <c r="AI275" s="225" t="s">
        <v>1</v>
      </c>
      <c r="AJ275" s="225" t="s">
        <v>1</v>
      </c>
      <c r="AK275" s="225" t="s">
        <v>1</v>
      </c>
      <c r="AL275" s="225" t="s">
        <v>1</v>
      </c>
      <c r="AM275" s="225" t="s">
        <v>1</v>
      </c>
      <c r="AN275" s="225" t="s">
        <v>1</v>
      </c>
      <c r="AO275" s="225" t="s">
        <v>1</v>
      </c>
      <c r="AP275" s="225" t="s">
        <v>1</v>
      </c>
      <c r="AQ275" s="225" t="s">
        <v>1</v>
      </c>
      <c r="AR275" s="225" t="s">
        <v>1</v>
      </c>
      <c r="AS275" s="225" t="s">
        <v>1</v>
      </c>
      <c r="AT275" s="225" t="s">
        <v>1</v>
      </c>
      <c r="AU275" s="225" t="s">
        <v>1</v>
      </c>
      <c r="AV275" s="232" t="s">
        <v>23</v>
      </c>
      <c r="AW275" s="231" t="s">
        <v>1240</v>
      </c>
      <c r="AX275" s="226">
        <v>1</v>
      </c>
      <c r="AY275" s="235">
        <v>0</v>
      </c>
      <c r="AZ275" s="228">
        <v>0</v>
      </c>
      <c r="BA275" s="233">
        <v>0.2</v>
      </c>
      <c r="BB275" s="234">
        <v>0</v>
      </c>
    </row>
    <row r="276" spans="1:54" ht="18" customHeight="1" x14ac:dyDescent="0.25">
      <c r="A276" s="223">
        <v>132</v>
      </c>
      <c r="B276" s="224" t="s">
        <v>1295</v>
      </c>
      <c r="C276" s="225" t="s">
        <v>1193</v>
      </c>
      <c r="D276" s="225"/>
      <c r="E276" s="225" t="s">
        <v>571</v>
      </c>
      <c r="F276" s="225" t="s">
        <v>1</v>
      </c>
      <c r="G276" s="225" t="s">
        <v>1</v>
      </c>
      <c r="H276" s="224" t="s">
        <v>1</v>
      </c>
      <c r="I276" s="224" t="s">
        <v>571</v>
      </c>
      <c r="J276" s="237" t="s">
        <v>26</v>
      </c>
      <c r="K276" s="230" t="s">
        <v>22</v>
      </c>
      <c r="L276" s="232" t="s">
        <v>23</v>
      </c>
      <c r="M276" s="237" t="s">
        <v>26</v>
      </c>
      <c r="N276" s="232" t="s">
        <v>23</v>
      </c>
      <c r="O276" s="232" t="s">
        <v>23</v>
      </c>
      <c r="P276" s="232" t="s">
        <v>23</v>
      </c>
      <c r="Q276" s="225" t="s">
        <v>1</v>
      </c>
      <c r="R276" s="225" t="s">
        <v>1</v>
      </c>
      <c r="S276" s="225" t="s">
        <v>1</v>
      </c>
      <c r="T276" s="225" t="s">
        <v>1</v>
      </c>
      <c r="U276" s="225" t="s">
        <v>1</v>
      </c>
      <c r="V276" s="225" t="s">
        <v>1</v>
      </c>
      <c r="W276" s="225" t="s">
        <v>1</v>
      </c>
      <c r="X276" s="232" t="s">
        <v>23</v>
      </c>
      <c r="Y276" s="225" t="s">
        <v>1</v>
      </c>
      <c r="Z276" s="230" t="s">
        <v>22</v>
      </c>
      <c r="AA276" s="230" t="s">
        <v>22</v>
      </c>
      <c r="AB276" s="225" t="s">
        <v>1</v>
      </c>
      <c r="AC276" s="225" t="s">
        <v>1</v>
      </c>
      <c r="AD276" s="225" t="s">
        <v>1</v>
      </c>
      <c r="AE276" s="232" t="s">
        <v>23</v>
      </c>
      <c r="AF276" s="232" t="s">
        <v>23</v>
      </c>
      <c r="AG276" s="225" t="s">
        <v>1</v>
      </c>
      <c r="AH276" s="225" t="s">
        <v>1</v>
      </c>
      <c r="AI276" s="225" t="s">
        <v>1</v>
      </c>
      <c r="AJ276" s="225" t="s">
        <v>1</v>
      </c>
      <c r="AK276" s="225" t="s">
        <v>1</v>
      </c>
      <c r="AL276" s="225" t="s">
        <v>1</v>
      </c>
      <c r="AM276" s="225" t="s">
        <v>1</v>
      </c>
      <c r="AN276" s="225" t="s">
        <v>1</v>
      </c>
      <c r="AO276" s="231" t="s">
        <v>20</v>
      </c>
      <c r="AP276" s="225" t="s">
        <v>1</v>
      </c>
      <c r="AQ276" s="225" t="s">
        <v>1</v>
      </c>
      <c r="AR276" s="232" t="s">
        <v>23</v>
      </c>
      <c r="AS276" s="225" t="s">
        <v>1</v>
      </c>
      <c r="AT276" s="225" t="s">
        <v>1</v>
      </c>
      <c r="AU276" s="230" t="s">
        <v>22</v>
      </c>
      <c r="AV276" s="232" t="s">
        <v>23</v>
      </c>
      <c r="AW276" s="231" t="s">
        <v>1240</v>
      </c>
      <c r="AX276" s="227">
        <v>2</v>
      </c>
      <c r="AY276" s="227">
        <v>2</v>
      </c>
      <c r="AZ276" s="228">
        <v>0</v>
      </c>
      <c r="BA276" s="236">
        <v>174.5</v>
      </c>
      <c r="BB276" s="238">
        <v>0.48</v>
      </c>
    </row>
    <row r="277" spans="1:54" ht="18.75" customHeight="1" x14ac:dyDescent="0.25">
      <c r="A277" s="223">
        <v>221</v>
      </c>
      <c r="B277" s="224" t="s">
        <v>144</v>
      </c>
      <c r="C277" s="225" t="s">
        <v>1193</v>
      </c>
      <c r="D277" s="225"/>
      <c r="E277" s="225" t="s">
        <v>737</v>
      </c>
      <c r="F277" s="225" t="s">
        <v>1</v>
      </c>
      <c r="G277" s="225" t="s">
        <v>739</v>
      </c>
      <c r="H277" s="224" t="s">
        <v>1</v>
      </c>
      <c r="I277" s="224" t="s">
        <v>437</v>
      </c>
      <c r="J277" s="241" t="s">
        <v>39</v>
      </c>
      <c r="K277" s="225" t="s">
        <v>1</v>
      </c>
      <c r="L277" s="232" t="s">
        <v>23</v>
      </c>
      <c r="M277" s="227" t="s">
        <v>17</v>
      </c>
      <c r="N277" s="225" t="s">
        <v>1</v>
      </c>
      <c r="O277" s="231" t="s">
        <v>20</v>
      </c>
      <c r="P277" s="225" t="s">
        <v>1</v>
      </c>
      <c r="Q277" s="225" t="s">
        <v>1</v>
      </c>
      <c r="R277" s="225" t="s">
        <v>1</v>
      </c>
      <c r="S277" s="225" t="s">
        <v>1</v>
      </c>
      <c r="T277" s="225" t="s">
        <v>1</v>
      </c>
      <c r="U277" s="225" t="s">
        <v>1</v>
      </c>
      <c r="V277" s="225" t="s">
        <v>1</v>
      </c>
      <c r="W277" s="225" t="s">
        <v>1</v>
      </c>
      <c r="X277" s="225" t="s">
        <v>1</v>
      </c>
      <c r="Y277" s="225" t="s">
        <v>1</v>
      </c>
      <c r="Z277" s="225" t="s">
        <v>1</v>
      </c>
      <c r="AA277" s="225" t="s">
        <v>1</v>
      </c>
      <c r="AB277" s="225" t="s">
        <v>1</v>
      </c>
      <c r="AC277" s="225" t="s">
        <v>1</v>
      </c>
      <c r="AD277" s="225" t="s">
        <v>1</v>
      </c>
      <c r="AE277" s="232" t="s">
        <v>23</v>
      </c>
      <c r="AF277" s="225" t="s">
        <v>1</v>
      </c>
      <c r="AG277" s="231" t="s">
        <v>20</v>
      </c>
      <c r="AH277" s="225" t="s">
        <v>1</v>
      </c>
      <c r="AI277" s="225" t="s">
        <v>1</v>
      </c>
      <c r="AJ277" s="225" t="s">
        <v>1</v>
      </c>
      <c r="AK277" s="225" t="s">
        <v>1</v>
      </c>
      <c r="AL277" s="225" t="s">
        <v>1</v>
      </c>
      <c r="AM277" s="225" t="s">
        <v>1</v>
      </c>
      <c r="AN277" s="225" t="s">
        <v>1</v>
      </c>
      <c r="AO277" s="225" t="s">
        <v>1</v>
      </c>
      <c r="AP277" s="225" t="s">
        <v>1</v>
      </c>
      <c r="AQ277" s="225" t="s">
        <v>1</v>
      </c>
      <c r="AR277" s="225" t="s">
        <v>1</v>
      </c>
      <c r="AS277" s="225" t="s">
        <v>1</v>
      </c>
      <c r="AT277" s="225" t="s">
        <v>1</v>
      </c>
      <c r="AU277" s="225" t="s">
        <v>1</v>
      </c>
      <c r="AV277" s="232" t="s">
        <v>23</v>
      </c>
      <c r="AW277" s="226" t="s">
        <v>1241</v>
      </c>
      <c r="AX277" s="226">
        <v>1</v>
      </c>
      <c r="AY277" s="227">
        <v>2</v>
      </c>
      <c r="AZ277" s="228">
        <v>0</v>
      </c>
      <c r="BA277" s="233">
        <v>0.06</v>
      </c>
      <c r="BB277" s="234">
        <v>0.82</v>
      </c>
    </row>
    <row r="278" spans="1:54" ht="14.25" customHeight="1" x14ac:dyDescent="0.25">
      <c r="A278" s="223">
        <v>1431</v>
      </c>
      <c r="B278" s="224" t="s">
        <v>145</v>
      </c>
      <c r="C278" s="225" t="s">
        <v>1193</v>
      </c>
      <c r="D278" s="225"/>
      <c r="E278" s="225" t="s">
        <v>737</v>
      </c>
      <c r="F278" s="225" t="s">
        <v>1</v>
      </c>
      <c r="G278" s="225" t="s">
        <v>739</v>
      </c>
      <c r="H278" s="224" t="s">
        <v>1</v>
      </c>
      <c r="I278" s="224" t="s">
        <v>437</v>
      </c>
      <c r="J278" s="241" t="s">
        <v>39</v>
      </c>
      <c r="K278" s="225" t="s">
        <v>1</v>
      </c>
      <c r="L278" s="231" t="s">
        <v>20</v>
      </c>
      <c r="M278" s="226" t="s">
        <v>33</v>
      </c>
      <c r="N278" s="225" t="s">
        <v>1</v>
      </c>
      <c r="O278" s="225" t="s">
        <v>1</v>
      </c>
      <c r="P278" s="225" t="s">
        <v>1</v>
      </c>
      <c r="Q278" s="225" t="s">
        <v>1</v>
      </c>
      <c r="R278" s="231" t="s">
        <v>20</v>
      </c>
      <c r="S278" s="225" t="s">
        <v>1</v>
      </c>
      <c r="T278" s="225" t="s">
        <v>1</v>
      </c>
      <c r="U278" s="225" t="s">
        <v>1</v>
      </c>
      <c r="V278" s="225" t="s">
        <v>1</v>
      </c>
      <c r="W278" s="225" t="s">
        <v>1</v>
      </c>
      <c r="X278" s="225" t="s">
        <v>1</v>
      </c>
      <c r="Y278" s="225" t="s">
        <v>1</v>
      </c>
      <c r="Z278" s="225" t="s">
        <v>1</v>
      </c>
      <c r="AA278" s="225" t="s">
        <v>1</v>
      </c>
      <c r="AB278" s="225" t="s">
        <v>1</v>
      </c>
      <c r="AC278" s="225" t="s">
        <v>1</v>
      </c>
      <c r="AD278" s="225" t="s">
        <v>1</v>
      </c>
      <c r="AE278" s="225" t="s">
        <v>1</v>
      </c>
      <c r="AF278" s="225" t="s">
        <v>1</v>
      </c>
      <c r="AG278" s="231" t="s">
        <v>20</v>
      </c>
      <c r="AH278" s="225" t="s">
        <v>1</v>
      </c>
      <c r="AI278" s="225" t="s">
        <v>1</v>
      </c>
      <c r="AJ278" s="225" t="s">
        <v>1</v>
      </c>
      <c r="AK278" s="225" t="s">
        <v>1</v>
      </c>
      <c r="AL278" s="225" t="s">
        <v>1</v>
      </c>
      <c r="AM278" s="225" t="s">
        <v>1</v>
      </c>
      <c r="AN278" s="225" t="s">
        <v>1</v>
      </c>
      <c r="AO278" s="225" t="s">
        <v>1</v>
      </c>
      <c r="AP278" s="225" t="s">
        <v>1</v>
      </c>
      <c r="AQ278" s="225" t="s">
        <v>1</v>
      </c>
      <c r="AR278" s="225" t="s">
        <v>1</v>
      </c>
      <c r="AS278" s="225" t="s">
        <v>1</v>
      </c>
      <c r="AT278" s="225" t="s">
        <v>1</v>
      </c>
      <c r="AU278" s="231" t="s">
        <v>20</v>
      </c>
      <c r="AV278" s="225" t="s">
        <v>1</v>
      </c>
      <c r="AW278" s="231" t="s">
        <v>1240</v>
      </c>
      <c r="AX278" s="226">
        <v>1</v>
      </c>
      <c r="AY278" s="235">
        <v>0</v>
      </c>
      <c r="AZ278" s="228">
        <v>0</v>
      </c>
      <c r="BA278" s="236">
        <v>1.6</v>
      </c>
      <c r="BB278" s="238">
        <v>0.28999999999999998</v>
      </c>
    </row>
    <row r="279" spans="1:54" ht="14.25" customHeight="1" x14ac:dyDescent="0.25">
      <c r="A279" s="223">
        <v>1183</v>
      </c>
      <c r="B279" s="224" t="s">
        <v>146</v>
      </c>
      <c r="C279" s="225" t="s">
        <v>1193</v>
      </c>
      <c r="D279" s="225"/>
      <c r="E279" s="225" t="s">
        <v>737</v>
      </c>
      <c r="F279" s="225" t="s">
        <v>1</v>
      </c>
      <c r="G279" s="225" t="s">
        <v>739</v>
      </c>
      <c r="H279" s="224" t="s">
        <v>1</v>
      </c>
      <c r="I279" s="224" t="s">
        <v>437</v>
      </c>
      <c r="J279" s="241" t="s">
        <v>39</v>
      </c>
      <c r="K279" s="231" t="s">
        <v>20</v>
      </c>
      <c r="L279" s="231" t="s">
        <v>20</v>
      </c>
      <c r="M279" s="226" t="s">
        <v>33</v>
      </c>
      <c r="N279" s="225" t="s">
        <v>1</v>
      </c>
      <c r="O279" s="225" t="s">
        <v>1</v>
      </c>
      <c r="P279" s="225" t="s">
        <v>1</v>
      </c>
      <c r="Q279" s="225" t="s">
        <v>1</v>
      </c>
      <c r="R279" s="225" t="s">
        <v>1</v>
      </c>
      <c r="S279" s="225" t="s">
        <v>1</v>
      </c>
      <c r="T279" s="225" t="s">
        <v>1</v>
      </c>
      <c r="U279" s="225" t="s">
        <v>1</v>
      </c>
      <c r="V279" s="225" t="s">
        <v>1</v>
      </c>
      <c r="W279" s="225" t="s">
        <v>1</v>
      </c>
      <c r="X279" s="225" t="s">
        <v>1</v>
      </c>
      <c r="Y279" s="225" t="s">
        <v>1</v>
      </c>
      <c r="Z279" s="225" t="s">
        <v>1</v>
      </c>
      <c r="AA279" s="231" t="s">
        <v>20</v>
      </c>
      <c r="AB279" s="225" t="s">
        <v>1</v>
      </c>
      <c r="AC279" s="225" t="s">
        <v>1</v>
      </c>
      <c r="AD279" s="225" t="s">
        <v>1</v>
      </c>
      <c r="AE279" s="225" t="s">
        <v>1</v>
      </c>
      <c r="AF279" s="225" t="s">
        <v>1</v>
      </c>
      <c r="AG279" s="231" t="s">
        <v>20</v>
      </c>
      <c r="AH279" s="225" t="s">
        <v>1</v>
      </c>
      <c r="AI279" s="225" t="s">
        <v>1</v>
      </c>
      <c r="AJ279" s="225" t="s">
        <v>1</v>
      </c>
      <c r="AK279" s="225" t="s">
        <v>1</v>
      </c>
      <c r="AL279" s="225" t="s">
        <v>1</v>
      </c>
      <c r="AM279" s="225" t="s">
        <v>1</v>
      </c>
      <c r="AN279" s="225" t="s">
        <v>1</v>
      </c>
      <c r="AO279" s="225" t="s">
        <v>1</v>
      </c>
      <c r="AP279" s="225" t="s">
        <v>1</v>
      </c>
      <c r="AQ279" s="225" t="s">
        <v>1</v>
      </c>
      <c r="AR279" s="225" t="s">
        <v>1</v>
      </c>
      <c r="AS279" s="225" t="s">
        <v>1</v>
      </c>
      <c r="AT279" s="225" t="s">
        <v>1</v>
      </c>
      <c r="AU279" s="231" t="s">
        <v>20</v>
      </c>
      <c r="AV279" s="225" t="s">
        <v>1</v>
      </c>
      <c r="AW279" s="231" t="s">
        <v>1240</v>
      </c>
      <c r="AX279" s="226">
        <v>1</v>
      </c>
      <c r="AY279" s="235">
        <v>0</v>
      </c>
      <c r="AZ279" s="228">
        <v>0</v>
      </c>
      <c r="BA279" s="236">
        <v>1.6</v>
      </c>
      <c r="BB279" s="238">
        <v>0.05</v>
      </c>
    </row>
    <row r="280" spans="1:54" ht="26.25" customHeight="1" x14ac:dyDescent="0.25">
      <c r="A280" s="223">
        <v>222</v>
      </c>
      <c r="B280" s="224" t="s">
        <v>707</v>
      </c>
      <c r="C280" s="225" t="s">
        <v>1193</v>
      </c>
      <c r="D280" s="225"/>
      <c r="E280" s="225" t="s">
        <v>683</v>
      </c>
      <c r="F280" s="225" t="s">
        <v>1</v>
      </c>
      <c r="G280" s="225" t="s">
        <v>695</v>
      </c>
      <c r="H280" s="224" t="s">
        <v>1</v>
      </c>
      <c r="I280" s="224" t="s">
        <v>437</v>
      </c>
      <c r="J280" s="226" t="s">
        <v>33</v>
      </c>
      <c r="K280" s="225" t="s">
        <v>1</v>
      </c>
      <c r="L280" s="225" t="s">
        <v>1</v>
      </c>
      <c r="M280" s="226" t="s">
        <v>33</v>
      </c>
      <c r="N280" s="225" t="s">
        <v>1</v>
      </c>
      <c r="O280" s="225" t="s">
        <v>1</v>
      </c>
      <c r="P280" s="225" t="s">
        <v>1</v>
      </c>
      <c r="Q280" s="225" t="s">
        <v>1</v>
      </c>
      <c r="R280" s="225" t="s">
        <v>1</v>
      </c>
      <c r="S280" s="225" t="s">
        <v>1</v>
      </c>
      <c r="T280" s="225" t="s">
        <v>1</v>
      </c>
      <c r="U280" s="225" t="s">
        <v>1</v>
      </c>
      <c r="V280" s="225" t="s">
        <v>1</v>
      </c>
      <c r="W280" s="225" t="s">
        <v>1</v>
      </c>
      <c r="X280" s="225" t="s">
        <v>1</v>
      </c>
      <c r="Y280" s="225" t="s">
        <v>1</v>
      </c>
      <c r="Z280" s="225" t="s">
        <v>1</v>
      </c>
      <c r="AA280" s="225" t="s">
        <v>1</v>
      </c>
      <c r="AB280" s="225" t="s">
        <v>1</v>
      </c>
      <c r="AC280" s="225" t="s">
        <v>1</v>
      </c>
      <c r="AD280" s="225" t="s">
        <v>1</v>
      </c>
      <c r="AE280" s="225" t="s">
        <v>1</v>
      </c>
      <c r="AF280" s="225" t="s">
        <v>1</v>
      </c>
      <c r="AG280" s="225" t="s">
        <v>1</v>
      </c>
      <c r="AH280" s="225" t="s">
        <v>1</v>
      </c>
      <c r="AI280" s="225" t="s">
        <v>1</v>
      </c>
      <c r="AJ280" s="225" t="s">
        <v>1</v>
      </c>
      <c r="AK280" s="225" t="s">
        <v>1</v>
      </c>
      <c r="AL280" s="225" t="s">
        <v>1</v>
      </c>
      <c r="AM280" s="225" t="s">
        <v>1</v>
      </c>
      <c r="AN280" s="225" t="s">
        <v>1</v>
      </c>
      <c r="AO280" s="225" t="s">
        <v>1</v>
      </c>
      <c r="AP280" s="225" t="s">
        <v>1</v>
      </c>
      <c r="AQ280" s="225" t="s">
        <v>1</v>
      </c>
      <c r="AR280" s="225" t="s">
        <v>1</v>
      </c>
      <c r="AS280" s="225" t="s">
        <v>1</v>
      </c>
      <c r="AT280" s="225" t="s">
        <v>1</v>
      </c>
      <c r="AU280" s="225" t="s">
        <v>1</v>
      </c>
      <c r="AV280" s="232" t="s">
        <v>23</v>
      </c>
      <c r="AW280" s="226" t="s">
        <v>1241</v>
      </c>
      <c r="AX280" s="226">
        <v>1</v>
      </c>
      <c r="AY280" s="226">
        <v>1</v>
      </c>
      <c r="AZ280" s="228">
        <v>0</v>
      </c>
      <c r="BA280" s="233">
        <v>4.7</v>
      </c>
      <c r="BB280" s="238">
        <v>0.02</v>
      </c>
    </row>
    <row r="281" spans="1:54" ht="18.75" customHeight="1" x14ac:dyDescent="0.25">
      <c r="A281" s="223">
        <v>1322</v>
      </c>
      <c r="B281" s="224" t="s">
        <v>65</v>
      </c>
      <c r="C281" s="225" t="s">
        <v>1193</v>
      </c>
      <c r="D281" s="225"/>
      <c r="E281" s="225" t="s">
        <v>625</v>
      </c>
      <c r="F281" s="225" t="s">
        <v>28</v>
      </c>
      <c r="G281" s="225" t="s">
        <v>447</v>
      </c>
      <c r="H281" s="224" t="s">
        <v>1</v>
      </c>
      <c r="I281" s="224" t="s">
        <v>437</v>
      </c>
      <c r="J281" s="237" t="s">
        <v>26</v>
      </c>
      <c r="K281" s="225" t="s">
        <v>1</v>
      </c>
      <c r="L281" s="232" t="s">
        <v>23</v>
      </c>
      <c r="M281" s="227" t="s">
        <v>17</v>
      </c>
      <c r="N281" s="225" t="s">
        <v>1</v>
      </c>
      <c r="O281" s="232" t="s">
        <v>23</v>
      </c>
      <c r="P281" s="231" t="s">
        <v>20</v>
      </c>
      <c r="Q281" s="225" t="s">
        <v>1</v>
      </c>
      <c r="R281" s="231" t="s">
        <v>20</v>
      </c>
      <c r="S281" s="225" t="s">
        <v>1</v>
      </c>
      <c r="T281" s="225" t="s">
        <v>1</v>
      </c>
      <c r="U281" s="225" t="s">
        <v>1</v>
      </c>
      <c r="V281" s="225" t="s">
        <v>1</v>
      </c>
      <c r="W281" s="225" t="s">
        <v>1</v>
      </c>
      <c r="X281" s="225" t="s">
        <v>1</v>
      </c>
      <c r="Y281" s="225" t="s">
        <v>1</v>
      </c>
      <c r="Z281" s="225" t="s">
        <v>1</v>
      </c>
      <c r="AA281" s="225" t="s">
        <v>1</v>
      </c>
      <c r="AB281" s="225" t="s">
        <v>1</v>
      </c>
      <c r="AC281" s="225" t="s">
        <v>1</v>
      </c>
      <c r="AD281" s="225" t="s">
        <v>1</v>
      </c>
      <c r="AE281" s="232" t="s">
        <v>23</v>
      </c>
      <c r="AF281" s="225" t="s">
        <v>1</v>
      </c>
      <c r="AG281" s="225" t="s">
        <v>1</v>
      </c>
      <c r="AH281" s="225" t="s">
        <v>1</v>
      </c>
      <c r="AI281" s="225" t="s">
        <v>1</v>
      </c>
      <c r="AJ281" s="225" t="s">
        <v>1</v>
      </c>
      <c r="AK281" s="225" t="s">
        <v>1</v>
      </c>
      <c r="AL281" s="231" t="s">
        <v>20</v>
      </c>
      <c r="AM281" s="225" t="s">
        <v>1</v>
      </c>
      <c r="AN281" s="225" t="s">
        <v>1</v>
      </c>
      <c r="AO281" s="225" t="s">
        <v>1</v>
      </c>
      <c r="AP281" s="225" t="s">
        <v>1</v>
      </c>
      <c r="AQ281" s="225" t="s">
        <v>1</v>
      </c>
      <c r="AR281" s="225" t="s">
        <v>1</v>
      </c>
      <c r="AS281" s="225" t="s">
        <v>1</v>
      </c>
      <c r="AT281" s="225" t="s">
        <v>1</v>
      </c>
      <c r="AU281" s="225" t="s">
        <v>1</v>
      </c>
      <c r="AV281" s="225" t="s">
        <v>1</v>
      </c>
      <c r="AW281" s="231" t="s">
        <v>1240</v>
      </c>
      <c r="AX281" s="227">
        <v>2</v>
      </c>
      <c r="AY281" s="227">
        <v>2</v>
      </c>
      <c r="AZ281" s="228">
        <v>0</v>
      </c>
      <c r="BA281" s="228">
        <v>0</v>
      </c>
      <c r="BB281" s="229">
        <v>0</v>
      </c>
    </row>
    <row r="282" spans="1:54" ht="18.75" customHeight="1" x14ac:dyDescent="0.25">
      <c r="A282" s="223">
        <v>1323</v>
      </c>
      <c r="B282" s="224" t="s">
        <v>66</v>
      </c>
      <c r="C282" s="225" t="s">
        <v>1193</v>
      </c>
      <c r="D282" s="225"/>
      <c r="E282" s="225" t="s">
        <v>625</v>
      </c>
      <c r="F282" s="225" t="s">
        <v>1</v>
      </c>
      <c r="G282" s="225" t="s">
        <v>447</v>
      </c>
      <c r="H282" s="224" t="s">
        <v>1</v>
      </c>
      <c r="I282" s="224" t="s">
        <v>437</v>
      </c>
      <c r="J282" s="227" t="s">
        <v>17</v>
      </c>
      <c r="K282" s="225" t="s">
        <v>1</v>
      </c>
      <c r="L282" s="232" t="s">
        <v>23</v>
      </c>
      <c r="M282" s="227" t="s">
        <v>17</v>
      </c>
      <c r="N282" s="225" t="s">
        <v>1</v>
      </c>
      <c r="O282" s="232" t="s">
        <v>23</v>
      </c>
      <c r="P282" s="225" t="s">
        <v>1</v>
      </c>
      <c r="Q282" s="225" t="s">
        <v>1</v>
      </c>
      <c r="R282" s="225" t="s">
        <v>1</v>
      </c>
      <c r="S282" s="225" t="s">
        <v>1</v>
      </c>
      <c r="T282" s="225" t="s">
        <v>1</v>
      </c>
      <c r="U282" s="225" t="s">
        <v>1</v>
      </c>
      <c r="V282" s="225" t="s">
        <v>1</v>
      </c>
      <c r="W282" s="225" t="s">
        <v>1</v>
      </c>
      <c r="X282" s="225" t="s">
        <v>1</v>
      </c>
      <c r="Y282" s="225" t="s">
        <v>1</v>
      </c>
      <c r="Z282" s="225" t="s">
        <v>1</v>
      </c>
      <c r="AA282" s="225" t="s">
        <v>1</v>
      </c>
      <c r="AB282" s="225" t="s">
        <v>1</v>
      </c>
      <c r="AC282" s="225" t="s">
        <v>1</v>
      </c>
      <c r="AD282" s="225" t="s">
        <v>1</v>
      </c>
      <c r="AE282" s="232" t="s">
        <v>23</v>
      </c>
      <c r="AF282" s="225" t="s">
        <v>1</v>
      </c>
      <c r="AG282" s="232" t="s">
        <v>23</v>
      </c>
      <c r="AH282" s="225" t="s">
        <v>1</v>
      </c>
      <c r="AI282" s="225" t="s">
        <v>1</v>
      </c>
      <c r="AJ282" s="225" t="s">
        <v>1</v>
      </c>
      <c r="AK282" s="225" t="s">
        <v>1</v>
      </c>
      <c r="AL282" s="225" t="s">
        <v>1</v>
      </c>
      <c r="AM282" s="225" t="s">
        <v>1</v>
      </c>
      <c r="AN282" s="225" t="s">
        <v>1</v>
      </c>
      <c r="AO282" s="225" t="s">
        <v>1</v>
      </c>
      <c r="AP282" s="232" t="s">
        <v>23</v>
      </c>
      <c r="AQ282" s="225" t="s">
        <v>1</v>
      </c>
      <c r="AR282" s="225" t="s">
        <v>1</v>
      </c>
      <c r="AS282" s="225" t="s">
        <v>1</v>
      </c>
      <c r="AT282" s="225" t="s">
        <v>1</v>
      </c>
      <c r="AU282" s="225" t="s">
        <v>1</v>
      </c>
      <c r="AV282" s="225" t="s">
        <v>1</v>
      </c>
      <c r="AW282" s="226" t="s">
        <v>1241</v>
      </c>
      <c r="AX282" s="226">
        <v>1</v>
      </c>
      <c r="AY282" s="226">
        <v>1</v>
      </c>
      <c r="AZ282" s="228">
        <v>0</v>
      </c>
      <c r="BA282" s="228">
        <v>0</v>
      </c>
      <c r="BB282" s="229">
        <v>0</v>
      </c>
    </row>
    <row r="283" spans="1:54" ht="18.75" customHeight="1" x14ac:dyDescent="0.25">
      <c r="A283" s="223">
        <v>1145</v>
      </c>
      <c r="B283" s="224" t="s">
        <v>638</v>
      </c>
      <c r="C283" s="225" t="s">
        <v>1193</v>
      </c>
      <c r="D283" s="225"/>
      <c r="E283" s="225" t="s">
        <v>625</v>
      </c>
      <c r="F283" s="225" t="s">
        <v>1</v>
      </c>
      <c r="G283" s="225" t="s">
        <v>1</v>
      </c>
      <c r="H283" s="224" t="s">
        <v>1</v>
      </c>
      <c r="I283" s="224" t="s">
        <v>625</v>
      </c>
      <c r="J283" s="237" t="s">
        <v>26</v>
      </c>
      <c r="K283" s="225" t="s">
        <v>1</v>
      </c>
      <c r="L283" s="232" t="s">
        <v>23</v>
      </c>
      <c r="M283" s="227" t="s">
        <v>17</v>
      </c>
      <c r="N283" s="225" t="s">
        <v>1</v>
      </c>
      <c r="O283" s="232" t="s">
        <v>23</v>
      </c>
      <c r="P283" s="231" t="s">
        <v>20</v>
      </c>
      <c r="Q283" s="225" t="s">
        <v>1</v>
      </c>
      <c r="R283" s="225" t="s">
        <v>1</v>
      </c>
      <c r="S283" s="225" t="s">
        <v>1</v>
      </c>
      <c r="T283" s="225" t="s">
        <v>1</v>
      </c>
      <c r="U283" s="225" t="s">
        <v>1</v>
      </c>
      <c r="V283" s="225" t="s">
        <v>1</v>
      </c>
      <c r="W283" s="225" t="s">
        <v>1</v>
      </c>
      <c r="X283" s="225" t="s">
        <v>1</v>
      </c>
      <c r="Y283" s="225" t="s">
        <v>1</v>
      </c>
      <c r="Z283" s="225" t="s">
        <v>1</v>
      </c>
      <c r="AA283" s="225" t="s">
        <v>1</v>
      </c>
      <c r="AB283" s="225" t="s">
        <v>1</v>
      </c>
      <c r="AC283" s="225" t="s">
        <v>1</v>
      </c>
      <c r="AD283" s="225" t="s">
        <v>1</v>
      </c>
      <c r="AE283" s="232" t="s">
        <v>23</v>
      </c>
      <c r="AF283" s="230" t="s">
        <v>22</v>
      </c>
      <c r="AG283" s="225" t="s">
        <v>1</v>
      </c>
      <c r="AH283" s="225" t="s">
        <v>1</v>
      </c>
      <c r="AI283" s="225" t="s">
        <v>1</v>
      </c>
      <c r="AJ283" s="225" t="s">
        <v>1</v>
      </c>
      <c r="AK283" s="225" t="s">
        <v>1</v>
      </c>
      <c r="AL283" s="232" t="s">
        <v>23</v>
      </c>
      <c r="AM283" s="225" t="s">
        <v>1</v>
      </c>
      <c r="AN283" s="225" t="s">
        <v>1</v>
      </c>
      <c r="AO283" s="232" t="s">
        <v>23</v>
      </c>
      <c r="AP283" s="225" t="s">
        <v>1</v>
      </c>
      <c r="AQ283" s="225" t="s">
        <v>1</v>
      </c>
      <c r="AR283" s="231" t="s">
        <v>20</v>
      </c>
      <c r="AS283" s="225" t="s">
        <v>1</v>
      </c>
      <c r="AT283" s="225" t="s">
        <v>1</v>
      </c>
      <c r="AU283" s="232" t="s">
        <v>23</v>
      </c>
      <c r="AV283" s="232" t="s">
        <v>23</v>
      </c>
      <c r="AW283" s="231" t="s">
        <v>1240</v>
      </c>
      <c r="AX283" s="227">
        <v>2</v>
      </c>
      <c r="AY283" s="227">
        <v>2</v>
      </c>
      <c r="AZ283" s="228">
        <v>0</v>
      </c>
      <c r="BA283" s="233">
        <v>0</v>
      </c>
      <c r="BB283" s="234">
        <v>0</v>
      </c>
    </row>
    <row r="284" spans="1:54" ht="14.25" customHeight="1" x14ac:dyDescent="0.25">
      <c r="A284" s="223">
        <v>223</v>
      </c>
      <c r="B284" s="224" t="s">
        <v>639</v>
      </c>
      <c r="C284" s="225" t="s">
        <v>1193</v>
      </c>
      <c r="D284" s="225"/>
      <c r="E284" s="225" t="s">
        <v>625</v>
      </c>
      <c r="F284" s="225" t="s">
        <v>1</v>
      </c>
      <c r="G284" s="225" t="s">
        <v>1</v>
      </c>
      <c r="H284" s="224" t="s">
        <v>1</v>
      </c>
      <c r="I284" s="224" t="s">
        <v>625</v>
      </c>
      <c r="J284" s="226" t="s">
        <v>33</v>
      </c>
      <c r="K284" s="225" t="s">
        <v>1</v>
      </c>
      <c r="L284" s="225" t="s">
        <v>1</v>
      </c>
      <c r="M284" s="226" t="s">
        <v>33</v>
      </c>
      <c r="N284" s="225" t="s">
        <v>1</v>
      </c>
      <c r="O284" s="225" t="s">
        <v>1</v>
      </c>
      <c r="P284" s="225" t="s">
        <v>1</v>
      </c>
      <c r="Q284" s="225" t="s">
        <v>1</v>
      </c>
      <c r="R284" s="225" t="s">
        <v>1</v>
      </c>
      <c r="S284" s="225" t="s">
        <v>1</v>
      </c>
      <c r="T284" s="225" t="s">
        <v>1</v>
      </c>
      <c r="U284" s="225" t="s">
        <v>1</v>
      </c>
      <c r="V284" s="225" t="s">
        <v>1</v>
      </c>
      <c r="W284" s="225" t="s">
        <v>1</v>
      </c>
      <c r="X284" s="225" t="s">
        <v>1</v>
      </c>
      <c r="Y284" s="225" t="s">
        <v>1</v>
      </c>
      <c r="Z284" s="225" t="s">
        <v>1</v>
      </c>
      <c r="AA284" s="225" t="s">
        <v>1</v>
      </c>
      <c r="AB284" s="225" t="s">
        <v>1</v>
      </c>
      <c r="AC284" s="225" t="s">
        <v>1</v>
      </c>
      <c r="AD284" s="225" t="s">
        <v>1</v>
      </c>
      <c r="AE284" s="225" t="s">
        <v>1</v>
      </c>
      <c r="AF284" s="225" t="s">
        <v>1</v>
      </c>
      <c r="AG284" s="225" t="s">
        <v>1</v>
      </c>
      <c r="AH284" s="225" t="s">
        <v>1</v>
      </c>
      <c r="AI284" s="225" t="s">
        <v>1</v>
      </c>
      <c r="AJ284" s="225" t="s">
        <v>1</v>
      </c>
      <c r="AK284" s="225" t="s">
        <v>1</v>
      </c>
      <c r="AL284" s="225" t="s">
        <v>1</v>
      </c>
      <c r="AM284" s="225" t="s">
        <v>1</v>
      </c>
      <c r="AN284" s="225" t="s">
        <v>1</v>
      </c>
      <c r="AO284" s="225" t="s">
        <v>1</v>
      </c>
      <c r="AP284" s="225" t="s">
        <v>1</v>
      </c>
      <c r="AQ284" s="225" t="s">
        <v>1</v>
      </c>
      <c r="AR284" s="225" t="s">
        <v>1</v>
      </c>
      <c r="AS284" s="225" t="s">
        <v>1</v>
      </c>
      <c r="AT284" s="225" t="s">
        <v>1</v>
      </c>
      <c r="AU284" s="225" t="s">
        <v>1</v>
      </c>
      <c r="AV284" s="231" t="s">
        <v>20</v>
      </c>
      <c r="AW284" s="226" t="s">
        <v>1241</v>
      </c>
      <c r="AX284" s="226">
        <v>1</v>
      </c>
      <c r="AY284" s="226">
        <v>1</v>
      </c>
      <c r="AZ284" s="228">
        <v>0</v>
      </c>
      <c r="BA284" s="228">
        <v>0</v>
      </c>
      <c r="BB284" s="238">
        <v>0.23</v>
      </c>
    </row>
    <row r="285" spans="1:54" ht="14.25" customHeight="1" x14ac:dyDescent="0.25">
      <c r="A285" s="223">
        <v>226</v>
      </c>
      <c r="B285" s="224" t="s">
        <v>640</v>
      </c>
      <c r="C285" s="225" t="s">
        <v>1193</v>
      </c>
      <c r="D285" s="225"/>
      <c r="E285" s="225" t="s">
        <v>625</v>
      </c>
      <c r="F285" s="225" t="s">
        <v>1</v>
      </c>
      <c r="G285" s="225" t="s">
        <v>1</v>
      </c>
      <c r="H285" s="224" t="s">
        <v>1</v>
      </c>
      <c r="I285" s="224" t="s">
        <v>625</v>
      </c>
      <c r="J285" s="226" t="s">
        <v>33</v>
      </c>
      <c r="K285" s="225" t="s">
        <v>1</v>
      </c>
      <c r="L285" s="230" t="s">
        <v>22</v>
      </c>
      <c r="M285" s="227" t="s">
        <v>17</v>
      </c>
      <c r="N285" s="230" t="s">
        <v>22</v>
      </c>
      <c r="O285" s="231" t="s">
        <v>20</v>
      </c>
      <c r="P285" s="225" t="s">
        <v>1</v>
      </c>
      <c r="Q285" s="225" t="s">
        <v>1</v>
      </c>
      <c r="R285" s="225" t="s">
        <v>1</v>
      </c>
      <c r="S285" s="225" t="s">
        <v>1</v>
      </c>
      <c r="T285" s="225" t="s">
        <v>1</v>
      </c>
      <c r="U285" s="225" t="s">
        <v>1</v>
      </c>
      <c r="V285" s="225" t="s">
        <v>1</v>
      </c>
      <c r="W285" s="225" t="s">
        <v>1</v>
      </c>
      <c r="X285" s="225" t="s">
        <v>1</v>
      </c>
      <c r="Y285" s="225" t="s">
        <v>1</v>
      </c>
      <c r="Z285" s="225" t="s">
        <v>1</v>
      </c>
      <c r="AA285" s="225" t="s">
        <v>1</v>
      </c>
      <c r="AB285" s="225" t="s">
        <v>1</v>
      </c>
      <c r="AC285" s="225" t="s">
        <v>1</v>
      </c>
      <c r="AD285" s="225" t="s">
        <v>1</v>
      </c>
      <c r="AE285" s="230" t="s">
        <v>22</v>
      </c>
      <c r="AF285" s="225" t="s">
        <v>1</v>
      </c>
      <c r="AG285" s="225" t="s">
        <v>1</v>
      </c>
      <c r="AH285" s="225" t="s">
        <v>1</v>
      </c>
      <c r="AI285" s="225" t="s">
        <v>1</v>
      </c>
      <c r="AJ285" s="225" t="s">
        <v>1</v>
      </c>
      <c r="AK285" s="225" t="s">
        <v>1</v>
      </c>
      <c r="AL285" s="225" t="s">
        <v>1</v>
      </c>
      <c r="AM285" s="225" t="s">
        <v>1</v>
      </c>
      <c r="AN285" s="225" t="s">
        <v>1</v>
      </c>
      <c r="AO285" s="225" t="s">
        <v>1</v>
      </c>
      <c r="AP285" s="225" t="s">
        <v>1</v>
      </c>
      <c r="AQ285" s="225" t="s">
        <v>1</v>
      </c>
      <c r="AR285" s="225" t="s">
        <v>1</v>
      </c>
      <c r="AS285" s="225" t="s">
        <v>1</v>
      </c>
      <c r="AT285" s="225" t="s">
        <v>1</v>
      </c>
      <c r="AU285" s="230" t="s">
        <v>22</v>
      </c>
      <c r="AV285" s="225" t="s">
        <v>1</v>
      </c>
      <c r="AW285" s="231" t="s">
        <v>1240</v>
      </c>
      <c r="AX285" s="226">
        <v>1</v>
      </c>
      <c r="AY285" s="235">
        <v>0</v>
      </c>
      <c r="AZ285" s="228">
        <v>0</v>
      </c>
      <c r="BA285" s="228">
        <v>0</v>
      </c>
      <c r="BB285" s="229">
        <v>0</v>
      </c>
    </row>
    <row r="286" spans="1:54" ht="18" customHeight="1" x14ac:dyDescent="0.25">
      <c r="A286" s="223">
        <v>237</v>
      </c>
      <c r="B286" s="224" t="s">
        <v>67</v>
      </c>
      <c r="C286" s="225" t="s">
        <v>1193</v>
      </c>
      <c r="D286" s="225"/>
      <c r="E286" s="225" t="s">
        <v>941</v>
      </c>
      <c r="F286" s="225" t="s">
        <v>1</v>
      </c>
      <c r="G286" s="225" t="s">
        <v>447</v>
      </c>
      <c r="H286" s="224" t="s">
        <v>1</v>
      </c>
      <c r="I286" s="224" t="s">
        <v>437</v>
      </c>
      <c r="J286" s="237" t="s">
        <v>26</v>
      </c>
      <c r="K286" s="225" t="s">
        <v>1</v>
      </c>
      <c r="L286" s="232" t="s">
        <v>23</v>
      </c>
      <c r="M286" s="239" t="s">
        <v>94</v>
      </c>
      <c r="N286" s="230" t="s">
        <v>22</v>
      </c>
      <c r="O286" s="232" t="s">
        <v>23</v>
      </c>
      <c r="P286" s="225" t="s">
        <v>1</v>
      </c>
      <c r="Q286" s="231" t="s">
        <v>20</v>
      </c>
      <c r="R286" s="230" t="s">
        <v>22</v>
      </c>
      <c r="S286" s="225" t="s">
        <v>1</v>
      </c>
      <c r="T286" s="225" t="s">
        <v>1</v>
      </c>
      <c r="U286" s="231" t="s">
        <v>20</v>
      </c>
      <c r="V286" s="231" t="s">
        <v>20</v>
      </c>
      <c r="W286" s="230" t="s">
        <v>22</v>
      </c>
      <c r="X286" s="225" t="s">
        <v>1</v>
      </c>
      <c r="Y286" s="230" t="s">
        <v>22</v>
      </c>
      <c r="Z286" s="225" t="s">
        <v>1</v>
      </c>
      <c r="AA286" s="225" t="s">
        <v>1</v>
      </c>
      <c r="AB286" s="225" t="s">
        <v>1</v>
      </c>
      <c r="AC286" s="225" t="s">
        <v>1</v>
      </c>
      <c r="AD286" s="225" t="s">
        <v>1</v>
      </c>
      <c r="AE286" s="232" t="s">
        <v>23</v>
      </c>
      <c r="AF286" s="230" t="s">
        <v>22</v>
      </c>
      <c r="AG286" s="225" t="s">
        <v>1</v>
      </c>
      <c r="AH286" s="225" t="s">
        <v>1</v>
      </c>
      <c r="AI286" s="225" t="s">
        <v>1</v>
      </c>
      <c r="AJ286" s="225" t="s">
        <v>1</v>
      </c>
      <c r="AK286" s="225" t="s">
        <v>1</v>
      </c>
      <c r="AL286" s="225" t="s">
        <v>1</v>
      </c>
      <c r="AM286" s="225" t="s">
        <v>1</v>
      </c>
      <c r="AN286" s="225" t="s">
        <v>1</v>
      </c>
      <c r="AO286" s="225" t="s">
        <v>1</v>
      </c>
      <c r="AP286" s="225" t="s">
        <v>1</v>
      </c>
      <c r="AQ286" s="225" t="s">
        <v>1</v>
      </c>
      <c r="AR286" s="230" t="s">
        <v>22</v>
      </c>
      <c r="AS286" s="225" t="s">
        <v>1</v>
      </c>
      <c r="AT286" s="225" t="s">
        <v>1</v>
      </c>
      <c r="AU286" s="230" t="s">
        <v>22</v>
      </c>
      <c r="AV286" s="230" t="s">
        <v>22</v>
      </c>
      <c r="AW286" s="226" t="s">
        <v>1241</v>
      </c>
      <c r="AX286" s="227">
        <v>2</v>
      </c>
      <c r="AY286" s="227">
        <v>2</v>
      </c>
      <c r="AZ286" s="228">
        <v>0</v>
      </c>
      <c r="BA286" s="233">
        <v>12</v>
      </c>
      <c r="BB286" s="238">
        <v>39.799999999999997</v>
      </c>
    </row>
    <row r="287" spans="1:54" ht="18.75" customHeight="1" x14ac:dyDescent="0.25">
      <c r="A287" s="223">
        <v>1298</v>
      </c>
      <c r="B287" s="224" t="s">
        <v>68</v>
      </c>
      <c r="C287" s="225" t="s">
        <v>1193</v>
      </c>
      <c r="D287" s="225"/>
      <c r="E287" s="225" t="s">
        <v>438</v>
      </c>
      <c r="F287" s="225" t="s">
        <v>1</v>
      </c>
      <c r="G287" s="225" t="s">
        <v>447</v>
      </c>
      <c r="H287" s="224" t="s">
        <v>1</v>
      </c>
      <c r="I287" s="224" t="s">
        <v>437</v>
      </c>
      <c r="J287" s="227" t="s">
        <v>17</v>
      </c>
      <c r="K287" s="225" t="s">
        <v>1</v>
      </c>
      <c r="L287" s="231" t="s">
        <v>20</v>
      </c>
      <c r="M287" s="226" t="s">
        <v>33</v>
      </c>
      <c r="N287" s="225" t="s">
        <v>1</v>
      </c>
      <c r="O287" s="230" t="s">
        <v>22</v>
      </c>
      <c r="P287" s="225" t="s">
        <v>1</v>
      </c>
      <c r="Q287" s="225" t="s">
        <v>1</v>
      </c>
      <c r="R287" s="225" t="s">
        <v>1</v>
      </c>
      <c r="S287" s="225" t="s">
        <v>1</v>
      </c>
      <c r="T287" s="225" t="s">
        <v>1</v>
      </c>
      <c r="U287" s="225" t="s">
        <v>1</v>
      </c>
      <c r="V287" s="225" t="s">
        <v>1</v>
      </c>
      <c r="W287" s="225" t="s">
        <v>1</v>
      </c>
      <c r="X287" s="225" t="s">
        <v>1</v>
      </c>
      <c r="Y287" s="225" t="s">
        <v>1</v>
      </c>
      <c r="Z287" s="225" t="s">
        <v>1</v>
      </c>
      <c r="AA287" s="225" t="s">
        <v>1</v>
      </c>
      <c r="AB287" s="225" t="s">
        <v>1</v>
      </c>
      <c r="AC287" s="225" t="s">
        <v>1</v>
      </c>
      <c r="AD287" s="225" t="s">
        <v>1</v>
      </c>
      <c r="AE287" s="231" t="s">
        <v>20</v>
      </c>
      <c r="AF287" s="225" t="s">
        <v>1</v>
      </c>
      <c r="AG287" s="225" t="s">
        <v>1</v>
      </c>
      <c r="AH287" s="225" t="s">
        <v>1</v>
      </c>
      <c r="AI287" s="225" t="s">
        <v>1</v>
      </c>
      <c r="AJ287" s="225" t="s">
        <v>1</v>
      </c>
      <c r="AK287" s="225" t="s">
        <v>1</v>
      </c>
      <c r="AL287" s="225" t="s">
        <v>1</v>
      </c>
      <c r="AM287" s="225" t="s">
        <v>1</v>
      </c>
      <c r="AN287" s="225" t="s">
        <v>1</v>
      </c>
      <c r="AO287" s="225" t="s">
        <v>1</v>
      </c>
      <c r="AP287" s="225" t="s">
        <v>1</v>
      </c>
      <c r="AQ287" s="225" t="s">
        <v>1</v>
      </c>
      <c r="AR287" s="231" t="s">
        <v>20</v>
      </c>
      <c r="AS287" s="225" t="s">
        <v>1</v>
      </c>
      <c r="AT287" s="225" t="s">
        <v>1</v>
      </c>
      <c r="AU287" s="225" t="s">
        <v>1</v>
      </c>
      <c r="AV287" s="225" t="s">
        <v>1</v>
      </c>
      <c r="AW287" s="231" t="s">
        <v>1240</v>
      </c>
      <c r="AX287" s="227">
        <v>2</v>
      </c>
      <c r="AY287" s="235">
        <v>0</v>
      </c>
      <c r="AZ287" s="228">
        <v>0</v>
      </c>
      <c r="BA287" s="228">
        <v>0</v>
      </c>
      <c r="BB287" s="229">
        <v>0</v>
      </c>
    </row>
    <row r="288" spans="1:54" ht="18.75" customHeight="1" x14ac:dyDescent="0.25">
      <c r="A288" s="223">
        <v>1315</v>
      </c>
      <c r="B288" s="224" t="s">
        <v>69</v>
      </c>
      <c r="C288" s="225" t="s">
        <v>1193</v>
      </c>
      <c r="D288" s="225"/>
      <c r="E288" s="225" t="s">
        <v>571</v>
      </c>
      <c r="F288" s="225" t="s">
        <v>28</v>
      </c>
      <c r="G288" s="225" t="s">
        <v>447</v>
      </c>
      <c r="H288" s="224" t="s">
        <v>1</v>
      </c>
      <c r="I288" s="224" t="s">
        <v>437</v>
      </c>
      <c r="J288" s="227" t="s">
        <v>17</v>
      </c>
      <c r="K288" s="225" t="s">
        <v>1</v>
      </c>
      <c r="L288" s="232" t="s">
        <v>23</v>
      </c>
      <c r="M288" s="237" t="s">
        <v>26</v>
      </c>
      <c r="N288" s="225" t="s">
        <v>1</v>
      </c>
      <c r="O288" s="232" t="s">
        <v>23</v>
      </c>
      <c r="P288" s="230" t="s">
        <v>22</v>
      </c>
      <c r="Q288" s="225" t="s">
        <v>1</v>
      </c>
      <c r="R288" s="225" t="s">
        <v>1</v>
      </c>
      <c r="S288" s="225" t="s">
        <v>1</v>
      </c>
      <c r="T288" s="231" t="s">
        <v>20</v>
      </c>
      <c r="U288" s="230" t="s">
        <v>22</v>
      </c>
      <c r="V288" s="230" t="s">
        <v>22</v>
      </c>
      <c r="W288" s="230" t="s">
        <v>22</v>
      </c>
      <c r="X288" s="225" t="s">
        <v>1</v>
      </c>
      <c r="Y288" s="225" t="s">
        <v>1</v>
      </c>
      <c r="Z288" s="225" t="s">
        <v>1</v>
      </c>
      <c r="AA288" s="225" t="s">
        <v>1</v>
      </c>
      <c r="AB288" s="225" t="s">
        <v>1</v>
      </c>
      <c r="AC288" s="225" t="s">
        <v>1</v>
      </c>
      <c r="AD288" s="225" t="s">
        <v>1</v>
      </c>
      <c r="AE288" s="232" t="s">
        <v>23</v>
      </c>
      <c r="AF288" s="225" t="s">
        <v>1</v>
      </c>
      <c r="AG288" s="225" t="s">
        <v>1</v>
      </c>
      <c r="AH288" s="225" t="s">
        <v>1</v>
      </c>
      <c r="AI288" s="225" t="s">
        <v>1</v>
      </c>
      <c r="AJ288" s="225" t="s">
        <v>1</v>
      </c>
      <c r="AK288" s="225" t="s">
        <v>1</v>
      </c>
      <c r="AL288" s="225" t="s">
        <v>1</v>
      </c>
      <c r="AM288" s="225" t="s">
        <v>1</v>
      </c>
      <c r="AN288" s="225" t="s">
        <v>1</v>
      </c>
      <c r="AO288" s="225" t="s">
        <v>1</v>
      </c>
      <c r="AP288" s="225" t="s">
        <v>1</v>
      </c>
      <c r="AQ288" s="225" t="s">
        <v>1</v>
      </c>
      <c r="AR288" s="232" t="s">
        <v>23</v>
      </c>
      <c r="AS288" s="225" t="s">
        <v>1</v>
      </c>
      <c r="AT288" s="225" t="s">
        <v>1</v>
      </c>
      <c r="AU288" s="225" t="s">
        <v>1</v>
      </c>
      <c r="AV288" s="232" t="s">
        <v>23</v>
      </c>
      <c r="AW288" s="226" t="s">
        <v>1241</v>
      </c>
      <c r="AX288" s="226">
        <v>1</v>
      </c>
      <c r="AY288" s="235">
        <v>0</v>
      </c>
      <c r="AZ288" s="228">
        <v>0</v>
      </c>
      <c r="BA288" s="228">
        <v>0</v>
      </c>
      <c r="BB288" s="229">
        <v>0</v>
      </c>
    </row>
    <row r="289" spans="1:54" ht="18.75" customHeight="1" x14ac:dyDescent="0.25">
      <c r="A289" s="223">
        <v>1302</v>
      </c>
      <c r="B289" s="224" t="s">
        <v>70</v>
      </c>
      <c r="C289" s="225" t="s">
        <v>1193</v>
      </c>
      <c r="D289" s="225"/>
      <c r="E289" s="225" t="s">
        <v>492</v>
      </c>
      <c r="F289" s="225" t="s">
        <v>28</v>
      </c>
      <c r="G289" s="225" t="s">
        <v>447</v>
      </c>
      <c r="H289" s="224" t="s">
        <v>1</v>
      </c>
      <c r="I289" s="224" t="s">
        <v>437</v>
      </c>
      <c r="J289" s="227" t="s">
        <v>17</v>
      </c>
      <c r="K289" s="225" t="s">
        <v>1</v>
      </c>
      <c r="L289" s="232" t="s">
        <v>23</v>
      </c>
      <c r="M289" s="227" t="s">
        <v>17</v>
      </c>
      <c r="N289" s="225" t="s">
        <v>1</v>
      </c>
      <c r="O289" s="232" t="s">
        <v>23</v>
      </c>
      <c r="P289" s="225" t="s">
        <v>1</v>
      </c>
      <c r="Q289" s="225" t="s">
        <v>1</v>
      </c>
      <c r="R289" s="225" t="s">
        <v>1</v>
      </c>
      <c r="S289" s="225" t="s">
        <v>1</v>
      </c>
      <c r="T289" s="225" t="s">
        <v>1</v>
      </c>
      <c r="U289" s="225" t="s">
        <v>1</v>
      </c>
      <c r="V289" s="225" t="s">
        <v>1</v>
      </c>
      <c r="W289" s="225" t="s">
        <v>1</v>
      </c>
      <c r="X289" s="225" t="s">
        <v>1</v>
      </c>
      <c r="Y289" s="225" t="s">
        <v>1</v>
      </c>
      <c r="Z289" s="225" t="s">
        <v>1</v>
      </c>
      <c r="AA289" s="225" t="s">
        <v>1</v>
      </c>
      <c r="AB289" s="225" t="s">
        <v>1</v>
      </c>
      <c r="AC289" s="225" t="s">
        <v>1</v>
      </c>
      <c r="AD289" s="225" t="s">
        <v>1</v>
      </c>
      <c r="AE289" s="232" t="s">
        <v>23</v>
      </c>
      <c r="AF289" s="225" t="s">
        <v>1</v>
      </c>
      <c r="AG289" s="225" t="s">
        <v>1</v>
      </c>
      <c r="AH289" s="225" t="s">
        <v>1</v>
      </c>
      <c r="AI289" s="225" t="s">
        <v>1</v>
      </c>
      <c r="AJ289" s="225" t="s">
        <v>1</v>
      </c>
      <c r="AK289" s="225" t="s">
        <v>1</v>
      </c>
      <c r="AL289" s="225" t="s">
        <v>1</v>
      </c>
      <c r="AM289" s="225" t="s">
        <v>1</v>
      </c>
      <c r="AN289" s="225" t="s">
        <v>1</v>
      </c>
      <c r="AO289" s="225" t="s">
        <v>1</v>
      </c>
      <c r="AP289" s="225" t="s">
        <v>1</v>
      </c>
      <c r="AQ289" s="225" t="s">
        <v>1</v>
      </c>
      <c r="AR289" s="225" t="s">
        <v>1</v>
      </c>
      <c r="AS289" s="225" t="s">
        <v>1</v>
      </c>
      <c r="AT289" s="225" t="s">
        <v>1</v>
      </c>
      <c r="AU289" s="225" t="s">
        <v>1</v>
      </c>
      <c r="AV289" s="230" t="s">
        <v>22</v>
      </c>
      <c r="AW289" s="231" t="s">
        <v>1240</v>
      </c>
      <c r="AX289" s="227">
        <v>2</v>
      </c>
      <c r="AY289" s="227">
        <v>2</v>
      </c>
      <c r="AZ289" s="228">
        <v>0</v>
      </c>
      <c r="BA289" s="228">
        <v>0</v>
      </c>
      <c r="BB289" s="229">
        <v>0</v>
      </c>
    </row>
    <row r="290" spans="1:54" ht="14.25" customHeight="1" x14ac:dyDescent="0.25">
      <c r="A290" s="223">
        <v>1115</v>
      </c>
      <c r="B290" s="224" t="s">
        <v>186</v>
      </c>
      <c r="C290" s="225" t="s">
        <v>1193</v>
      </c>
      <c r="D290" s="225"/>
      <c r="E290" s="225" t="s">
        <v>896</v>
      </c>
      <c r="F290" s="225" t="s">
        <v>1</v>
      </c>
      <c r="G290" s="225" t="s">
        <v>667</v>
      </c>
      <c r="H290" s="224" t="s">
        <v>1</v>
      </c>
      <c r="I290" s="224" t="s">
        <v>437</v>
      </c>
      <c r="J290" s="241" t="s">
        <v>39</v>
      </c>
      <c r="K290" s="225" t="s">
        <v>1</v>
      </c>
      <c r="L290" s="225" t="s">
        <v>1</v>
      </c>
      <c r="M290" s="241" t="s">
        <v>39</v>
      </c>
      <c r="N290" s="230" t="s">
        <v>22</v>
      </c>
      <c r="O290" s="230" t="s">
        <v>22</v>
      </c>
      <c r="P290" s="225" t="s">
        <v>1</v>
      </c>
      <c r="Q290" s="225" t="s">
        <v>1</v>
      </c>
      <c r="R290" s="225" t="s">
        <v>1</v>
      </c>
      <c r="S290" s="225" t="s">
        <v>1</v>
      </c>
      <c r="T290" s="225" t="s">
        <v>1</v>
      </c>
      <c r="U290" s="225" t="s">
        <v>1</v>
      </c>
      <c r="V290" s="225" t="s">
        <v>1</v>
      </c>
      <c r="W290" s="225" t="s">
        <v>1</v>
      </c>
      <c r="X290" s="225" t="s">
        <v>1</v>
      </c>
      <c r="Y290" s="225" t="s">
        <v>1</v>
      </c>
      <c r="Z290" s="225" t="s">
        <v>1</v>
      </c>
      <c r="AA290" s="225" t="s">
        <v>1</v>
      </c>
      <c r="AB290" s="225" t="s">
        <v>1</v>
      </c>
      <c r="AC290" s="225" t="s">
        <v>1</v>
      </c>
      <c r="AD290" s="225" t="s">
        <v>1</v>
      </c>
      <c r="AE290" s="225" t="s">
        <v>1</v>
      </c>
      <c r="AF290" s="225" t="s">
        <v>1</v>
      </c>
      <c r="AG290" s="225" t="s">
        <v>1</v>
      </c>
      <c r="AH290" s="225" t="s">
        <v>1</v>
      </c>
      <c r="AI290" s="225" t="s">
        <v>1</v>
      </c>
      <c r="AJ290" s="225" t="s">
        <v>1</v>
      </c>
      <c r="AK290" s="225" t="s">
        <v>1</v>
      </c>
      <c r="AL290" s="225" t="s">
        <v>1</v>
      </c>
      <c r="AM290" s="225" t="s">
        <v>1</v>
      </c>
      <c r="AN290" s="225" t="s">
        <v>1</v>
      </c>
      <c r="AO290" s="225" t="s">
        <v>1</v>
      </c>
      <c r="AP290" s="225" t="s">
        <v>1</v>
      </c>
      <c r="AQ290" s="225" t="s">
        <v>1</v>
      </c>
      <c r="AR290" s="225" t="s">
        <v>1</v>
      </c>
      <c r="AS290" s="225" t="s">
        <v>1</v>
      </c>
      <c r="AT290" s="225" t="s">
        <v>1</v>
      </c>
      <c r="AU290" s="225" t="s">
        <v>1</v>
      </c>
      <c r="AV290" s="225" t="s">
        <v>1</v>
      </c>
      <c r="AW290" s="235" t="s">
        <v>1</v>
      </c>
      <c r="AX290" s="235">
        <v>0</v>
      </c>
      <c r="AY290" s="235">
        <v>0</v>
      </c>
      <c r="AZ290" s="228">
        <v>0</v>
      </c>
      <c r="BA290" s="228">
        <v>0</v>
      </c>
      <c r="BB290" s="229">
        <v>0</v>
      </c>
    </row>
    <row r="291" spans="1:54" ht="26.25" customHeight="1" x14ac:dyDescent="0.25">
      <c r="A291" s="223">
        <v>240</v>
      </c>
      <c r="B291" s="224" t="s">
        <v>71</v>
      </c>
      <c r="C291" s="225" t="s">
        <v>1193</v>
      </c>
      <c r="D291" s="225"/>
      <c r="E291" s="225" t="s">
        <v>941</v>
      </c>
      <c r="F291" s="225" t="s">
        <v>28</v>
      </c>
      <c r="G291" s="225" t="s">
        <v>447</v>
      </c>
      <c r="H291" s="224" t="s">
        <v>1</v>
      </c>
      <c r="I291" s="224" t="s">
        <v>437</v>
      </c>
      <c r="J291" s="241" t="s">
        <v>39</v>
      </c>
      <c r="K291" s="232" t="s">
        <v>23</v>
      </c>
      <c r="L291" s="232" t="s">
        <v>23</v>
      </c>
      <c r="M291" s="237" t="s">
        <v>26</v>
      </c>
      <c r="N291" s="232" t="s">
        <v>23</v>
      </c>
      <c r="O291" s="232" t="s">
        <v>23</v>
      </c>
      <c r="P291" s="225" t="s">
        <v>1</v>
      </c>
      <c r="Q291" s="225" t="s">
        <v>1</v>
      </c>
      <c r="R291" s="231" t="s">
        <v>20</v>
      </c>
      <c r="S291" s="225" t="s">
        <v>1</v>
      </c>
      <c r="T291" s="225" t="s">
        <v>1</v>
      </c>
      <c r="U291" s="230" t="s">
        <v>22</v>
      </c>
      <c r="V291" s="225" t="s">
        <v>1</v>
      </c>
      <c r="W291" s="225" t="s">
        <v>1</v>
      </c>
      <c r="X291" s="225" t="s">
        <v>1</v>
      </c>
      <c r="Y291" s="225" t="s">
        <v>1</v>
      </c>
      <c r="Z291" s="225" t="s">
        <v>1</v>
      </c>
      <c r="AA291" s="232" t="s">
        <v>23</v>
      </c>
      <c r="AB291" s="225" t="s">
        <v>1</v>
      </c>
      <c r="AC291" s="225" t="s">
        <v>1</v>
      </c>
      <c r="AD291" s="225" t="s">
        <v>1</v>
      </c>
      <c r="AE291" s="230" t="s">
        <v>22</v>
      </c>
      <c r="AF291" s="230" t="s">
        <v>22</v>
      </c>
      <c r="AG291" s="231" t="s">
        <v>20</v>
      </c>
      <c r="AH291" s="225" t="s">
        <v>1</v>
      </c>
      <c r="AI291" s="225" t="s">
        <v>1</v>
      </c>
      <c r="AJ291" s="225" t="s">
        <v>1</v>
      </c>
      <c r="AK291" s="225" t="s">
        <v>1</v>
      </c>
      <c r="AL291" s="230" t="s">
        <v>22</v>
      </c>
      <c r="AM291" s="225" t="s">
        <v>1</v>
      </c>
      <c r="AN291" s="225" t="s">
        <v>1</v>
      </c>
      <c r="AO291" s="225" t="s">
        <v>1</v>
      </c>
      <c r="AP291" s="225" t="s">
        <v>1</v>
      </c>
      <c r="AQ291" s="225" t="s">
        <v>1</v>
      </c>
      <c r="AR291" s="225" t="s">
        <v>1</v>
      </c>
      <c r="AS291" s="225" t="s">
        <v>1</v>
      </c>
      <c r="AT291" s="225" t="s">
        <v>1</v>
      </c>
      <c r="AU291" s="232" t="s">
        <v>23</v>
      </c>
      <c r="AV291" s="225" t="s">
        <v>1</v>
      </c>
      <c r="AW291" s="235" t="s">
        <v>1</v>
      </c>
      <c r="AX291" s="226">
        <v>1</v>
      </c>
      <c r="AY291" s="235">
        <v>0</v>
      </c>
      <c r="AZ291" s="228">
        <v>0</v>
      </c>
      <c r="BA291" s="233">
        <v>3</v>
      </c>
      <c r="BB291" s="234">
        <v>4.0000000000000001E-3</v>
      </c>
    </row>
    <row r="292" spans="1:54" ht="27" customHeight="1" x14ac:dyDescent="0.25">
      <c r="A292" s="223">
        <v>241</v>
      </c>
      <c r="B292" s="224" t="s">
        <v>1116</v>
      </c>
      <c r="C292" s="225" t="s">
        <v>1193</v>
      </c>
      <c r="D292" s="225"/>
      <c r="E292" s="225" t="s">
        <v>1086</v>
      </c>
      <c r="F292" s="225" t="s">
        <v>530</v>
      </c>
      <c r="G292" s="225" t="s">
        <v>1526</v>
      </c>
      <c r="H292" s="224" t="s">
        <v>1</v>
      </c>
      <c r="I292" s="224" t="s">
        <v>437</v>
      </c>
      <c r="J292" s="226" t="s">
        <v>33</v>
      </c>
      <c r="K292" s="225" t="s">
        <v>1</v>
      </c>
      <c r="L292" s="225" t="s">
        <v>1</v>
      </c>
      <c r="M292" s="226" t="s">
        <v>33</v>
      </c>
      <c r="N292" s="225" t="s">
        <v>1</v>
      </c>
      <c r="O292" s="230" t="s">
        <v>22</v>
      </c>
      <c r="P292" s="225" t="s">
        <v>1</v>
      </c>
      <c r="Q292" s="225" t="s">
        <v>1</v>
      </c>
      <c r="R292" s="225" t="s">
        <v>1</v>
      </c>
      <c r="S292" s="225" t="s">
        <v>1</v>
      </c>
      <c r="T292" s="225" t="s">
        <v>1</v>
      </c>
      <c r="U292" s="225" t="s">
        <v>1</v>
      </c>
      <c r="V292" s="225" t="s">
        <v>1</v>
      </c>
      <c r="W292" s="225" t="s">
        <v>1</v>
      </c>
      <c r="X292" s="225" t="s">
        <v>1</v>
      </c>
      <c r="Y292" s="225" t="s">
        <v>1</v>
      </c>
      <c r="Z292" s="225" t="s">
        <v>1</v>
      </c>
      <c r="AA292" s="225" t="s">
        <v>1</v>
      </c>
      <c r="AB292" s="225" t="s">
        <v>1</v>
      </c>
      <c r="AC292" s="225" t="s">
        <v>1</v>
      </c>
      <c r="AD292" s="225" t="s">
        <v>1</v>
      </c>
      <c r="AE292" s="225" t="s">
        <v>1</v>
      </c>
      <c r="AF292" s="225" t="s">
        <v>1</v>
      </c>
      <c r="AG292" s="225" t="s">
        <v>1</v>
      </c>
      <c r="AH292" s="225" t="s">
        <v>1</v>
      </c>
      <c r="AI292" s="225" t="s">
        <v>1</v>
      </c>
      <c r="AJ292" s="225" t="s">
        <v>1</v>
      </c>
      <c r="AK292" s="225" t="s">
        <v>1</v>
      </c>
      <c r="AL292" s="225" t="s">
        <v>1</v>
      </c>
      <c r="AM292" s="225" t="s">
        <v>1</v>
      </c>
      <c r="AN292" s="225" t="s">
        <v>1</v>
      </c>
      <c r="AO292" s="225" t="s">
        <v>1</v>
      </c>
      <c r="AP292" s="225" t="s">
        <v>1</v>
      </c>
      <c r="AQ292" s="225" t="s">
        <v>1</v>
      </c>
      <c r="AR292" s="225" t="s">
        <v>1</v>
      </c>
      <c r="AS292" s="225" t="s">
        <v>1</v>
      </c>
      <c r="AT292" s="225" t="s">
        <v>1</v>
      </c>
      <c r="AU292" s="231" t="s">
        <v>20</v>
      </c>
      <c r="AV292" s="232" t="s">
        <v>23</v>
      </c>
      <c r="AW292" s="226" t="s">
        <v>1241</v>
      </c>
      <c r="AX292" s="226">
        <v>1</v>
      </c>
      <c r="AY292" s="227">
        <v>2</v>
      </c>
      <c r="AZ292" s="228">
        <v>0</v>
      </c>
      <c r="BA292" s="233">
        <v>0.05</v>
      </c>
      <c r="BB292" s="229">
        <v>0</v>
      </c>
    </row>
    <row r="293" spans="1:54" ht="13.5" customHeight="1" x14ac:dyDescent="0.25">
      <c r="A293" s="223">
        <v>243</v>
      </c>
      <c r="B293" s="224" t="s">
        <v>476</v>
      </c>
      <c r="C293" s="225" t="s">
        <v>1193</v>
      </c>
      <c r="D293" s="225"/>
      <c r="E293" s="225" t="s">
        <v>438</v>
      </c>
      <c r="F293" s="225" t="s">
        <v>209</v>
      </c>
      <c r="G293" s="225" t="s">
        <v>1</v>
      </c>
      <c r="H293" s="224" t="s">
        <v>1</v>
      </c>
      <c r="I293" s="224" t="s">
        <v>438</v>
      </c>
      <c r="J293" s="227" t="s">
        <v>17</v>
      </c>
      <c r="K293" s="225" t="s">
        <v>1</v>
      </c>
      <c r="L293" s="232" t="s">
        <v>23</v>
      </c>
      <c r="M293" s="237" t="s">
        <v>26</v>
      </c>
      <c r="N293" s="225" t="s">
        <v>1</v>
      </c>
      <c r="O293" s="232" t="s">
        <v>23</v>
      </c>
      <c r="P293" s="225" t="s">
        <v>1</v>
      </c>
      <c r="Q293" s="225" t="s">
        <v>1</v>
      </c>
      <c r="R293" s="225" t="s">
        <v>1</v>
      </c>
      <c r="S293" s="225" t="s">
        <v>1</v>
      </c>
      <c r="T293" s="225" t="s">
        <v>1</v>
      </c>
      <c r="U293" s="225" t="s">
        <v>1</v>
      </c>
      <c r="V293" s="225" t="s">
        <v>1</v>
      </c>
      <c r="W293" s="230" t="s">
        <v>22</v>
      </c>
      <c r="X293" s="225" t="s">
        <v>1</v>
      </c>
      <c r="Y293" s="225" t="s">
        <v>1</v>
      </c>
      <c r="Z293" s="225" t="s">
        <v>1</v>
      </c>
      <c r="AA293" s="225" t="s">
        <v>1</v>
      </c>
      <c r="AB293" s="225" t="s">
        <v>1</v>
      </c>
      <c r="AC293" s="225" t="s">
        <v>1</v>
      </c>
      <c r="AD293" s="225" t="s">
        <v>1</v>
      </c>
      <c r="AE293" s="231" t="s">
        <v>20</v>
      </c>
      <c r="AF293" s="231" t="s">
        <v>20</v>
      </c>
      <c r="AG293" s="230" t="s">
        <v>22</v>
      </c>
      <c r="AH293" s="225" t="s">
        <v>1</v>
      </c>
      <c r="AI293" s="225" t="s">
        <v>1</v>
      </c>
      <c r="AJ293" s="225" t="s">
        <v>1</v>
      </c>
      <c r="AK293" s="230" t="s">
        <v>22</v>
      </c>
      <c r="AL293" s="225" t="s">
        <v>1</v>
      </c>
      <c r="AM293" s="225" t="s">
        <v>1</v>
      </c>
      <c r="AN293" s="225" t="s">
        <v>1</v>
      </c>
      <c r="AO293" s="225" t="s">
        <v>1</v>
      </c>
      <c r="AP293" s="225" t="s">
        <v>1</v>
      </c>
      <c r="AQ293" s="225" t="s">
        <v>1</v>
      </c>
      <c r="AR293" s="231" t="s">
        <v>20</v>
      </c>
      <c r="AS293" s="225" t="s">
        <v>1</v>
      </c>
      <c r="AT293" s="225" t="s">
        <v>1</v>
      </c>
      <c r="AU293" s="225" t="s">
        <v>1</v>
      </c>
      <c r="AV293" s="231" t="s">
        <v>20</v>
      </c>
      <c r="AW293" s="226" t="s">
        <v>1241</v>
      </c>
      <c r="AX293" s="227">
        <v>2</v>
      </c>
      <c r="AY293" s="227">
        <v>2</v>
      </c>
      <c r="AZ293" s="233">
        <v>0</v>
      </c>
      <c r="BA293" s="233">
        <v>17.899999999999999</v>
      </c>
      <c r="BB293" s="234">
        <v>0</v>
      </c>
    </row>
    <row r="294" spans="1:54" ht="18.75" customHeight="1" x14ac:dyDescent="0.25">
      <c r="A294" s="223">
        <v>246</v>
      </c>
      <c r="B294" s="224" t="s">
        <v>779</v>
      </c>
      <c r="C294" s="225" t="s">
        <v>1193</v>
      </c>
      <c r="D294" s="225"/>
      <c r="E294" s="225" t="s">
        <v>737</v>
      </c>
      <c r="F294" s="225" t="s">
        <v>1</v>
      </c>
      <c r="G294" s="225" t="s">
        <v>750</v>
      </c>
      <c r="H294" s="224" t="s">
        <v>1</v>
      </c>
      <c r="I294" s="224" t="s">
        <v>437</v>
      </c>
      <c r="J294" s="237" t="s">
        <v>26</v>
      </c>
      <c r="K294" s="225" t="s">
        <v>1</v>
      </c>
      <c r="L294" s="232" t="s">
        <v>23</v>
      </c>
      <c r="M294" s="237" t="s">
        <v>26</v>
      </c>
      <c r="N294" s="225" t="s">
        <v>1</v>
      </c>
      <c r="O294" s="232" t="s">
        <v>23</v>
      </c>
      <c r="P294" s="231" t="s">
        <v>20</v>
      </c>
      <c r="Q294" s="225" t="s">
        <v>1</v>
      </c>
      <c r="R294" s="225" t="s">
        <v>1</v>
      </c>
      <c r="S294" s="225" t="s">
        <v>1</v>
      </c>
      <c r="T294" s="230" t="s">
        <v>22</v>
      </c>
      <c r="U294" s="230" t="s">
        <v>22</v>
      </c>
      <c r="V294" s="225" t="s">
        <v>1</v>
      </c>
      <c r="W294" s="232" t="s">
        <v>23</v>
      </c>
      <c r="X294" s="225" t="s">
        <v>1</v>
      </c>
      <c r="Y294" s="225" t="s">
        <v>1</v>
      </c>
      <c r="Z294" s="225" t="s">
        <v>1</v>
      </c>
      <c r="AA294" s="225" t="s">
        <v>1</v>
      </c>
      <c r="AB294" s="225" t="s">
        <v>1</v>
      </c>
      <c r="AC294" s="225" t="s">
        <v>1</v>
      </c>
      <c r="AD294" s="225" t="s">
        <v>1</v>
      </c>
      <c r="AE294" s="232" t="s">
        <v>23</v>
      </c>
      <c r="AF294" s="225" t="s">
        <v>1</v>
      </c>
      <c r="AG294" s="232" t="s">
        <v>23</v>
      </c>
      <c r="AH294" s="225" t="s">
        <v>1</v>
      </c>
      <c r="AI294" s="225" t="s">
        <v>1</v>
      </c>
      <c r="AJ294" s="225" t="s">
        <v>1</v>
      </c>
      <c r="AK294" s="225" t="s">
        <v>1</v>
      </c>
      <c r="AL294" s="225" t="s">
        <v>1</v>
      </c>
      <c r="AM294" s="225" t="s">
        <v>1</v>
      </c>
      <c r="AN294" s="225" t="s">
        <v>1</v>
      </c>
      <c r="AO294" s="225" t="s">
        <v>1</v>
      </c>
      <c r="AP294" s="225" t="s">
        <v>1</v>
      </c>
      <c r="AQ294" s="225" t="s">
        <v>1</v>
      </c>
      <c r="AR294" s="232" t="s">
        <v>23</v>
      </c>
      <c r="AS294" s="225" t="s">
        <v>1</v>
      </c>
      <c r="AT294" s="225" t="s">
        <v>1</v>
      </c>
      <c r="AU294" s="230" t="s">
        <v>22</v>
      </c>
      <c r="AV294" s="232" t="s">
        <v>23</v>
      </c>
      <c r="AW294" s="226" t="s">
        <v>1241</v>
      </c>
      <c r="AX294" s="226">
        <v>1</v>
      </c>
      <c r="AY294" s="235">
        <v>0</v>
      </c>
      <c r="AZ294" s="228">
        <v>0</v>
      </c>
      <c r="BA294" s="233">
        <v>3.4</v>
      </c>
      <c r="BB294" s="238">
        <v>0.49</v>
      </c>
    </row>
    <row r="295" spans="1:54" ht="34.5" customHeight="1" x14ac:dyDescent="0.25">
      <c r="A295" s="223">
        <v>1342</v>
      </c>
      <c r="B295" s="224" t="s">
        <v>72</v>
      </c>
      <c r="C295" s="225" t="s">
        <v>1193</v>
      </c>
      <c r="D295" s="225"/>
      <c r="E295" s="225" t="s">
        <v>941</v>
      </c>
      <c r="F295" s="225" t="s">
        <v>1</v>
      </c>
      <c r="G295" s="225" t="s">
        <v>447</v>
      </c>
      <c r="H295" s="224" t="s">
        <v>1</v>
      </c>
      <c r="I295" s="224" t="s">
        <v>437</v>
      </c>
      <c r="J295" s="226" t="s">
        <v>33</v>
      </c>
      <c r="K295" s="225" t="s">
        <v>1</v>
      </c>
      <c r="L295" s="225" t="s">
        <v>1</v>
      </c>
      <c r="M295" s="226" t="s">
        <v>33</v>
      </c>
      <c r="N295" s="230" t="s">
        <v>22</v>
      </c>
      <c r="O295" s="225" t="s">
        <v>1</v>
      </c>
      <c r="P295" s="225" t="s">
        <v>1</v>
      </c>
      <c r="Q295" s="225" t="s">
        <v>1</v>
      </c>
      <c r="R295" s="225" t="s">
        <v>1</v>
      </c>
      <c r="S295" s="225" t="s">
        <v>1</v>
      </c>
      <c r="T295" s="225" t="s">
        <v>1</v>
      </c>
      <c r="U295" s="225" t="s">
        <v>1</v>
      </c>
      <c r="V295" s="225" t="s">
        <v>1</v>
      </c>
      <c r="W295" s="225" t="s">
        <v>1</v>
      </c>
      <c r="X295" s="225" t="s">
        <v>1</v>
      </c>
      <c r="Y295" s="225" t="s">
        <v>1</v>
      </c>
      <c r="Z295" s="225" t="s">
        <v>1</v>
      </c>
      <c r="AA295" s="225" t="s">
        <v>1</v>
      </c>
      <c r="AB295" s="225" t="s">
        <v>1</v>
      </c>
      <c r="AC295" s="225" t="s">
        <v>1</v>
      </c>
      <c r="AD295" s="225" t="s">
        <v>1</v>
      </c>
      <c r="AE295" s="225" t="s">
        <v>1</v>
      </c>
      <c r="AF295" s="225" t="s">
        <v>1</v>
      </c>
      <c r="AG295" s="225" t="s">
        <v>1</v>
      </c>
      <c r="AH295" s="225" t="s">
        <v>1</v>
      </c>
      <c r="AI295" s="225" t="s">
        <v>1</v>
      </c>
      <c r="AJ295" s="225" t="s">
        <v>1</v>
      </c>
      <c r="AK295" s="225" t="s">
        <v>1</v>
      </c>
      <c r="AL295" s="225" t="s">
        <v>1</v>
      </c>
      <c r="AM295" s="225" t="s">
        <v>1</v>
      </c>
      <c r="AN295" s="225" t="s">
        <v>1</v>
      </c>
      <c r="AO295" s="225" t="s">
        <v>1</v>
      </c>
      <c r="AP295" s="225" t="s">
        <v>1</v>
      </c>
      <c r="AQ295" s="225" t="s">
        <v>1</v>
      </c>
      <c r="AR295" s="225" t="s">
        <v>1</v>
      </c>
      <c r="AS295" s="225" t="s">
        <v>1</v>
      </c>
      <c r="AT295" s="225" t="s">
        <v>1</v>
      </c>
      <c r="AU295" s="231" t="s">
        <v>20</v>
      </c>
      <c r="AV295" s="225" t="s">
        <v>1</v>
      </c>
      <c r="AW295" s="226" t="s">
        <v>1241</v>
      </c>
      <c r="AX295" s="226">
        <v>1</v>
      </c>
      <c r="AY295" s="227">
        <v>2</v>
      </c>
      <c r="AZ295" s="228">
        <v>0</v>
      </c>
      <c r="BA295" s="233">
        <v>0</v>
      </c>
      <c r="BB295" s="238">
        <v>0.12</v>
      </c>
    </row>
    <row r="296" spans="1:54" ht="18.75" customHeight="1" x14ac:dyDescent="0.25">
      <c r="A296" s="223">
        <v>30</v>
      </c>
      <c r="B296" s="224" t="s">
        <v>866</v>
      </c>
      <c r="C296" s="225" t="s">
        <v>1193</v>
      </c>
      <c r="D296" s="225"/>
      <c r="E296" s="225" t="s">
        <v>854</v>
      </c>
      <c r="F296" s="225" t="s">
        <v>1</v>
      </c>
      <c r="G296" s="225" t="s">
        <v>151</v>
      </c>
      <c r="H296" s="224" t="s">
        <v>1</v>
      </c>
      <c r="I296" s="224" t="s">
        <v>437</v>
      </c>
      <c r="J296" s="227" t="s">
        <v>17</v>
      </c>
      <c r="K296" s="231" t="s">
        <v>20</v>
      </c>
      <c r="L296" s="231" t="s">
        <v>20</v>
      </c>
      <c r="M296" s="226" t="s">
        <v>33</v>
      </c>
      <c r="N296" s="225" t="s">
        <v>1</v>
      </c>
      <c r="O296" s="225" t="s">
        <v>1</v>
      </c>
      <c r="P296" s="225" t="s">
        <v>1</v>
      </c>
      <c r="Q296" s="225" t="s">
        <v>1</v>
      </c>
      <c r="R296" s="225" t="s">
        <v>1</v>
      </c>
      <c r="S296" s="225" t="s">
        <v>1</v>
      </c>
      <c r="T296" s="225" t="s">
        <v>1</v>
      </c>
      <c r="U296" s="225" t="s">
        <v>1</v>
      </c>
      <c r="V296" s="225" t="s">
        <v>1</v>
      </c>
      <c r="W296" s="225" t="s">
        <v>1</v>
      </c>
      <c r="X296" s="225" t="s">
        <v>1</v>
      </c>
      <c r="Y296" s="225" t="s">
        <v>1</v>
      </c>
      <c r="Z296" s="225" t="s">
        <v>1</v>
      </c>
      <c r="AA296" s="225" t="s">
        <v>1</v>
      </c>
      <c r="AB296" s="225" t="s">
        <v>1</v>
      </c>
      <c r="AC296" s="231" t="s">
        <v>20</v>
      </c>
      <c r="AD296" s="225" t="s">
        <v>1</v>
      </c>
      <c r="AE296" s="231" t="s">
        <v>20</v>
      </c>
      <c r="AF296" s="225" t="s">
        <v>1</v>
      </c>
      <c r="AG296" s="225" t="s">
        <v>1</v>
      </c>
      <c r="AH296" s="225" t="s">
        <v>1</v>
      </c>
      <c r="AI296" s="225" t="s">
        <v>1</v>
      </c>
      <c r="AJ296" s="225" t="s">
        <v>1</v>
      </c>
      <c r="AK296" s="225" t="s">
        <v>1</v>
      </c>
      <c r="AL296" s="231" t="s">
        <v>20</v>
      </c>
      <c r="AM296" s="225" t="s">
        <v>1</v>
      </c>
      <c r="AN296" s="225" t="s">
        <v>1</v>
      </c>
      <c r="AO296" s="231" t="s">
        <v>20</v>
      </c>
      <c r="AP296" s="231" t="s">
        <v>20</v>
      </c>
      <c r="AQ296" s="225" t="s">
        <v>1</v>
      </c>
      <c r="AR296" s="225" t="s">
        <v>1</v>
      </c>
      <c r="AS296" s="225" t="s">
        <v>1</v>
      </c>
      <c r="AT296" s="225" t="s">
        <v>1</v>
      </c>
      <c r="AU296" s="242" t="s">
        <v>1289</v>
      </c>
      <c r="AV296" s="225" t="s">
        <v>1</v>
      </c>
      <c r="AW296" s="226" t="s">
        <v>1241</v>
      </c>
      <c r="AX296" s="227">
        <v>2</v>
      </c>
      <c r="AY296" s="235">
        <v>0</v>
      </c>
      <c r="AZ296" s="228">
        <v>0</v>
      </c>
      <c r="BA296" s="233">
        <v>0</v>
      </c>
      <c r="BB296" s="234">
        <v>0</v>
      </c>
    </row>
    <row r="297" spans="1:54" ht="18.75" customHeight="1" x14ac:dyDescent="0.25">
      <c r="A297" s="223">
        <v>250</v>
      </c>
      <c r="B297" s="224" t="s">
        <v>1296</v>
      </c>
      <c r="C297" s="225" t="s">
        <v>1193</v>
      </c>
      <c r="D297" s="225"/>
      <c r="E297" s="225" t="s">
        <v>941</v>
      </c>
      <c r="F297" s="225" t="s">
        <v>1</v>
      </c>
      <c r="G297" s="225" t="s">
        <v>447</v>
      </c>
      <c r="H297" s="224" t="s">
        <v>1</v>
      </c>
      <c r="I297" s="224" t="s">
        <v>437</v>
      </c>
      <c r="J297" s="226" t="s">
        <v>33</v>
      </c>
      <c r="K297" s="225" t="s">
        <v>1</v>
      </c>
      <c r="L297" s="225" t="s">
        <v>1</v>
      </c>
      <c r="M297" s="226" t="s">
        <v>33</v>
      </c>
      <c r="N297" s="225" t="s">
        <v>1</v>
      </c>
      <c r="O297" s="225" t="s">
        <v>1</v>
      </c>
      <c r="P297" s="225" t="s">
        <v>1</v>
      </c>
      <c r="Q297" s="225" t="s">
        <v>1</v>
      </c>
      <c r="R297" s="225" t="s">
        <v>1</v>
      </c>
      <c r="S297" s="225" t="s">
        <v>1</v>
      </c>
      <c r="T297" s="225" t="s">
        <v>1</v>
      </c>
      <c r="U297" s="225" t="s">
        <v>1</v>
      </c>
      <c r="V297" s="225" t="s">
        <v>1</v>
      </c>
      <c r="W297" s="225" t="s">
        <v>1</v>
      </c>
      <c r="X297" s="225" t="s">
        <v>1</v>
      </c>
      <c r="Y297" s="225" t="s">
        <v>1</v>
      </c>
      <c r="Z297" s="225" t="s">
        <v>1</v>
      </c>
      <c r="AA297" s="225" t="s">
        <v>1</v>
      </c>
      <c r="AB297" s="225" t="s">
        <v>1</v>
      </c>
      <c r="AC297" s="225" t="s">
        <v>1</v>
      </c>
      <c r="AD297" s="225" t="s">
        <v>1</v>
      </c>
      <c r="AE297" s="225" t="s">
        <v>1</v>
      </c>
      <c r="AF297" s="225" t="s">
        <v>1</v>
      </c>
      <c r="AG297" s="225" t="s">
        <v>1</v>
      </c>
      <c r="AH297" s="225" t="s">
        <v>1</v>
      </c>
      <c r="AI297" s="225" t="s">
        <v>1</v>
      </c>
      <c r="AJ297" s="225" t="s">
        <v>1</v>
      </c>
      <c r="AK297" s="225" t="s">
        <v>1</v>
      </c>
      <c r="AL297" s="225" t="s">
        <v>1</v>
      </c>
      <c r="AM297" s="225" t="s">
        <v>1</v>
      </c>
      <c r="AN297" s="225" t="s">
        <v>1</v>
      </c>
      <c r="AO297" s="225" t="s">
        <v>1</v>
      </c>
      <c r="AP297" s="225" t="s">
        <v>1</v>
      </c>
      <c r="AQ297" s="225" t="s">
        <v>1</v>
      </c>
      <c r="AR297" s="225" t="s">
        <v>1</v>
      </c>
      <c r="AS297" s="225" t="s">
        <v>1</v>
      </c>
      <c r="AT297" s="225" t="s">
        <v>1</v>
      </c>
      <c r="AU297" s="225" t="s">
        <v>1</v>
      </c>
      <c r="AV297" s="225" t="s">
        <v>1</v>
      </c>
      <c r="AW297" s="226" t="s">
        <v>1241</v>
      </c>
      <c r="AX297" s="226">
        <v>1</v>
      </c>
      <c r="AY297" s="226">
        <v>1</v>
      </c>
      <c r="AZ297" s="228">
        <v>0</v>
      </c>
      <c r="BA297" s="233">
        <v>0.02</v>
      </c>
      <c r="BB297" s="229">
        <v>0</v>
      </c>
    </row>
    <row r="298" spans="1:54" ht="18.75" customHeight="1" x14ac:dyDescent="0.25">
      <c r="A298" s="223">
        <v>55</v>
      </c>
      <c r="B298" s="224" t="s">
        <v>561</v>
      </c>
      <c r="C298" s="225" t="s">
        <v>1193</v>
      </c>
      <c r="D298" s="225"/>
      <c r="E298" s="225" t="s">
        <v>519</v>
      </c>
      <c r="F298" s="225" t="s">
        <v>1</v>
      </c>
      <c r="G298" s="225" t="s">
        <v>1517</v>
      </c>
      <c r="H298" s="224" t="s">
        <v>1</v>
      </c>
      <c r="I298" s="224" t="s">
        <v>437</v>
      </c>
      <c r="J298" s="226" t="s">
        <v>33</v>
      </c>
      <c r="K298" s="225" t="s">
        <v>1</v>
      </c>
      <c r="L298" s="230" t="s">
        <v>22</v>
      </c>
      <c r="M298" s="227" t="s">
        <v>17</v>
      </c>
      <c r="N298" s="225" t="s">
        <v>1</v>
      </c>
      <c r="O298" s="232" t="s">
        <v>23</v>
      </c>
      <c r="P298" s="225" t="s">
        <v>1</v>
      </c>
      <c r="Q298" s="225" t="s">
        <v>1</v>
      </c>
      <c r="R298" s="225" t="s">
        <v>1</v>
      </c>
      <c r="S298" s="225" t="s">
        <v>1</v>
      </c>
      <c r="T298" s="225" t="s">
        <v>1</v>
      </c>
      <c r="U298" s="225" t="s">
        <v>1</v>
      </c>
      <c r="V298" s="225" t="s">
        <v>1</v>
      </c>
      <c r="W298" s="225" t="s">
        <v>1</v>
      </c>
      <c r="X298" s="225" t="s">
        <v>1</v>
      </c>
      <c r="Y298" s="225" t="s">
        <v>1</v>
      </c>
      <c r="Z298" s="225" t="s">
        <v>1</v>
      </c>
      <c r="AA298" s="225" t="s">
        <v>1</v>
      </c>
      <c r="AB298" s="225" t="s">
        <v>1</v>
      </c>
      <c r="AC298" s="225" t="s">
        <v>1</v>
      </c>
      <c r="AD298" s="225" t="s">
        <v>1</v>
      </c>
      <c r="AE298" s="230" t="s">
        <v>22</v>
      </c>
      <c r="AF298" s="230" t="s">
        <v>22</v>
      </c>
      <c r="AG298" s="225" t="s">
        <v>1</v>
      </c>
      <c r="AH298" s="225" t="s">
        <v>1</v>
      </c>
      <c r="AI298" s="225" t="s">
        <v>1</v>
      </c>
      <c r="AJ298" s="225" t="s">
        <v>1</v>
      </c>
      <c r="AK298" s="225" t="s">
        <v>1</v>
      </c>
      <c r="AL298" s="230" t="s">
        <v>22</v>
      </c>
      <c r="AM298" s="225" t="s">
        <v>1</v>
      </c>
      <c r="AN298" s="225" t="s">
        <v>1</v>
      </c>
      <c r="AO298" s="225" t="s">
        <v>1</v>
      </c>
      <c r="AP298" s="225" t="s">
        <v>1</v>
      </c>
      <c r="AQ298" s="225" t="s">
        <v>1</v>
      </c>
      <c r="AR298" s="225" t="s">
        <v>1</v>
      </c>
      <c r="AS298" s="225" t="s">
        <v>1</v>
      </c>
      <c r="AT298" s="225" t="s">
        <v>1</v>
      </c>
      <c r="AU298" s="225" t="s">
        <v>1</v>
      </c>
      <c r="AV298" s="225" t="s">
        <v>1</v>
      </c>
      <c r="AW298" s="226" t="s">
        <v>1241</v>
      </c>
      <c r="AX298" s="226">
        <v>1</v>
      </c>
      <c r="AY298" s="227">
        <v>2</v>
      </c>
      <c r="AZ298" s="228">
        <v>0</v>
      </c>
      <c r="BA298" s="233">
        <v>3.2</v>
      </c>
      <c r="BB298" s="238">
        <v>5.6</v>
      </c>
    </row>
    <row r="299" spans="1:54" ht="18" customHeight="1" x14ac:dyDescent="0.25">
      <c r="A299" s="223">
        <v>252</v>
      </c>
      <c r="B299" s="224" t="s">
        <v>1042</v>
      </c>
      <c r="C299" s="225" t="s">
        <v>1193</v>
      </c>
      <c r="D299" s="225"/>
      <c r="E299" s="225" t="s">
        <v>1021</v>
      </c>
      <c r="F299" s="225" t="s">
        <v>1</v>
      </c>
      <c r="G299" s="225" t="s">
        <v>1</v>
      </c>
      <c r="H299" s="224" t="s">
        <v>1</v>
      </c>
      <c r="I299" s="224" t="s">
        <v>1021</v>
      </c>
      <c r="J299" s="227" t="s">
        <v>17</v>
      </c>
      <c r="K299" s="225" t="s">
        <v>1</v>
      </c>
      <c r="L299" s="232" t="s">
        <v>23</v>
      </c>
      <c r="M299" s="227" t="s">
        <v>17</v>
      </c>
      <c r="N299" s="225" t="s">
        <v>1</v>
      </c>
      <c r="O299" s="232" t="s">
        <v>23</v>
      </c>
      <c r="P299" s="225" t="s">
        <v>1</v>
      </c>
      <c r="Q299" s="225" t="s">
        <v>1</v>
      </c>
      <c r="R299" s="225" t="s">
        <v>1</v>
      </c>
      <c r="S299" s="225" t="s">
        <v>1</v>
      </c>
      <c r="T299" s="225" t="s">
        <v>1</v>
      </c>
      <c r="U299" s="225" t="s">
        <v>1</v>
      </c>
      <c r="V299" s="225" t="s">
        <v>1</v>
      </c>
      <c r="W299" s="225" t="s">
        <v>1</v>
      </c>
      <c r="X299" s="225" t="s">
        <v>1</v>
      </c>
      <c r="Y299" s="225" t="s">
        <v>1</v>
      </c>
      <c r="Z299" s="225" t="s">
        <v>1</v>
      </c>
      <c r="AA299" s="225" t="s">
        <v>1</v>
      </c>
      <c r="AB299" s="225" t="s">
        <v>1</v>
      </c>
      <c r="AC299" s="225" t="s">
        <v>1</v>
      </c>
      <c r="AD299" s="225" t="s">
        <v>1</v>
      </c>
      <c r="AE299" s="230" t="s">
        <v>22</v>
      </c>
      <c r="AF299" s="230" t="s">
        <v>22</v>
      </c>
      <c r="AG299" s="225" t="s">
        <v>1</v>
      </c>
      <c r="AH299" s="225" t="s">
        <v>1</v>
      </c>
      <c r="AI299" s="225" t="s">
        <v>1</v>
      </c>
      <c r="AJ299" s="225" t="s">
        <v>1</v>
      </c>
      <c r="AK299" s="225" t="s">
        <v>1</v>
      </c>
      <c r="AL299" s="225" t="s">
        <v>1</v>
      </c>
      <c r="AM299" s="225" t="s">
        <v>1</v>
      </c>
      <c r="AN299" s="225" t="s">
        <v>1</v>
      </c>
      <c r="AO299" s="232" t="s">
        <v>23</v>
      </c>
      <c r="AP299" s="225" t="s">
        <v>1</v>
      </c>
      <c r="AQ299" s="225" t="s">
        <v>1</v>
      </c>
      <c r="AR299" s="230" t="s">
        <v>22</v>
      </c>
      <c r="AS299" s="225" t="s">
        <v>1</v>
      </c>
      <c r="AT299" s="225" t="s">
        <v>1</v>
      </c>
      <c r="AU299" s="225" t="s">
        <v>1</v>
      </c>
      <c r="AV299" s="230" t="s">
        <v>22</v>
      </c>
      <c r="AW299" s="226" t="s">
        <v>1241</v>
      </c>
      <c r="AX299" s="226">
        <v>1</v>
      </c>
      <c r="AY299" s="226">
        <v>1</v>
      </c>
      <c r="AZ299" s="228">
        <v>0</v>
      </c>
      <c r="BA299" s="233">
        <v>0.01</v>
      </c>
      <c r="BB299" s="234">
        <v>0.01</v>
      </c>
    </row>
    <row r="300" spans="1:54" ht="18.75" customHeight="1" x14ac:dyDescent="0.25">
      <c r="A300" s="223">
        <v>1316</v>
      </c>
      <c r="B300" s="224" t="s">
        <v>73</v>
      </c>
      <c r="C300" s="225" t="s">
        <v>1193</v>
      </c>
      <c r="D300" s="225"/>
      <c r="E300" s="225" t="s">
        <v>571</v>
      </c>
      <c r="F300" s="225" t="s">
        <v>1</v>
      </c>
      <c r="G300" s="225" t="s">
        <v>447</v>
      </c>
      <c r="H300" s="224" t="s">
        <v>1</v>
      </c>
      <c r="I300" s="224" t="s">
        <v>437</v>
      </c>
      <c r="J300" s="237" t="s">
        <v>26</v>
      </c>
      <c r="K300" s="225" t="s">
        <v>1</v>
      </c>
      <c r="L300" s="232" t="s">
        <v>23</v>
      </c>
      <c r="M300" s="237" t="s">
        <v>26</v>
      </c>
      <c r="N300" s="225" t="s">
        <v>1</v>
      </c>
      <c r="O300" s="232" t="s">
        <v>23</v>
      </c>
      <c r="P300" s="225" t="s">
        <v>1</v>
      </c>
      <c r="Q300" s="230" t="s">
        <v>22</v>
      </c>
      <c r="R300" s="225" t="s">
        <v>1</v>
      </c>
      <c r="S300" s="225" t="s">
        <v>1</v>
      </c>
      <c r="T300" s="225" t="s">
        <v>1</v>
      </c>
      <c r="U300" s="225" t="s">
        <v>1</v>
      </c>
      <c r="V300" s="225" t="s">
        <v>1</v>
      </c>
      <c r="W300" s="232" t="s">
        <v>23</v>
      </c>
      <c r="X300" s="225" t="s">
        <v>1</v>
      </c>
      <c r="Y300" s="225" t="s">
        <v>1</v>
      </c>
      <c r="Z300" s="225" t="s">
        <v>1</v>
      </c>
      <c r="AA300" s="225" t="s">
        <v>1</v>
      </c>
      <c r="AB300" s="225" t="s">
        <v>1</v>
      </c>
      <c r="AC300" s="225" t="s">
        <v>1</v>
      </c>
      <c r="AD300" s="225" t="s">
        <v>1</v>
      </c>
      <c r="AE300" s="232" t="s">
        <v>23</v>
      </c>
      <c r="AF300" s="225" t="s">
        <v>1</v>
      </c>
      <c r="AG300" s="225" t="s">
        <v>1</v>
      </c>
      <c r="AH300" s="225" t="s">
        <v>1</v>
      </c>
      <c r="AI300" s="225" t="s">
        <v>1</v>
      </c>
      <c r="AJ300" s="225" t="s">
        <v>1</v>
      </c>
      <c r="AK300" s="225" t="s">
        <v>1</v>
      </c>
      <c r="AL300" s="225" t="s">
        <v>1</v>
      </c>
      <c r="AM300" s="225" t="s">
        <v>1</v>
      </c>
      <c r="AN300" s="225" t="s">
        <v>1</v>
      </c>
      <c r="AO300" s="225" t="s">
        <v>1</v>
      </c>
      <c r="AP300" s="225" t="s">
        <v>1</v>
      </c>
      <c r="AQ300" s="225" t="s">
        <v>1</v>
      </c>
      <c r="AR300" s="225" t="s">
        <v>1</v>
      </c>
      <c r="AS300" s="225" t="s">
        <v>1</v>
      </c>
      <c r="AT300" s="225" t="s">
        <v>1</v>
      </c>
      <c r="AU300" s="225" t="s">
        <v>1</v>
      </c>
      <c r="AV300" s="231" t="s">
        <v>20</v>
      </c>
      <c r="AW300" s="231" t="s">
        <v>1240</v>
      </c>
      <c r="AX300" s="226">
        <v>1</v>
      </c>
      <c r="AY300" s="235">
        <v>0</v>
      </c>
      <c r="AZ300" s="228">
        <v>0</v>
      </c>
      <c r="BA300" s="228">
        <v>0</v>
      </c>
      <c r="BB300" s="229">
        <v>0</v>
      </c>
    </row>
    <row r="301" spans="1:54" ht="18.75" customHeight="1" x14ac:dyDescent="0.25">
      <c r="A301" s="223">
        <v>1324</v>
      </c>
      <c r="B301" s="224" t="s">
        <v>74</v>
      </c>
      <c r="C301" s="225" t="s">
        <v>1193</v>
      </c>
      <c r="D301" s="225"/>
      <c r="E301" s="225" t="s">
        <v>625</v>
      </c>
      <c r="F301" s="225" t="s">
        <v>1</v>
      </c>
      <c r="G301" s="225" t="s">
        <v>447</v>
      </c>
      <c r="H301" s="224" t="s">
        <v>1</v>
      </c>
      <c r="I301" s="224" t="s">
        <v>437</v>
      </c>
      <c r="J301" s="237" t="s">
        <v>26</v>
      </c>
      <c r="K301" s="225" t="s">
        <v>1</v>
      </c>
      <c r="L301" s="232" t="s">
        <v>23</v>
      </c>
      <c r="M301" s="237" t="s">
        <v>26</v>
      </c>
      <c r="N301" s="225" t="s">
        <v>1</v>
      </c>
      <c r="O301" s="232" t="s">
        <v>23</v>
      </c>
      <c r="P301" s="232" t="s">
        <v>23</v>
      </c>
      <c r="Q301" s="232" t="s">
        <v>23</v>
      </c>
      <c r="R301" s="225" t="s">
        <v>1</v>
      </c>
      <c r="S301" s="225" t="s">
        <v>1</v>
      </c>
      <c r="T301" s="225" t="s">
        <v>1</v>
      </c>
      <c r="U301" s="225" t="s">
        <v>1</v>
      </c>
      <c r="V301" s="225" t="s">
        <v>1</v>
      </c>
      <c r="W301" s="225" t="s">
        <v>1</v>
      </c>
      <c r="X301" s="225" t="s">
        <v>1</v>
      </c>
      <c r="Y301" s="225" t="s">
        <v>1</v>
      </c>
      <c r="Z301" s="225" t="s">
        <v>1</v>
      </c>
      <c r="AA301" s="225" t="s">
        <v>1</v>
      </c>
      <c r="AB301" s="225" t="s">
        <v>1</v>
      </c>
      <c r="AC301" s="225" t="s">
        <v>1</v>
      </c>
      <c r="AD301" s="225" t="s">
        <v>1</v>
      </c>
      <c r="AE301" s="232" t="s">
        <v>23</v>
      </c>
      <c r="AF301" s="225" t="s">
        <v>1</v>
      </c>
      <c r="AG301" s="225" t="s">
        <v>1</v>
      </c>
      <c r="AH301" s="225" t="s">
        <v>1</v>
      </c>
      <c r="AI301" s="225" t="s">
        <v>1</v>
      </c>
      <c r="AJ301" s="225" t="s">
        <v>1</v>
      </c>
      <c r="AK301" s="225" t="s">
        <v>1</v>
      </c>
      <c r="AL301" s="225" t="s">
        <v>1</v>
      </c>
      <c r="AM301" s="225" t="s">
        <v>1</v>
      </c>
      <c r="AN301" s="225" t="s">
        <v>1</v>
      </c>
      <c r="AO301" s="225" t="s">
        <v>1</v>
      </c>
      <c r="AP301" s="225" t="s">
        <v>1</v>
      </c>
      <c r="AQ301" s="225" t="s">
        <v>1</v>
      </c>
      <c r="AR301" s="225" t="s">
        <v>1</v>
      </c>
      <c r="AS301" s="225" t="s">
        <v>1</v>
      </c>
      <c r="AT301" s="225" t="s">
        <v>1</v>
      </c>
      <c r="AU301" s="225" t="s">
        <v>1</v>
      </c>
      <c r="AV301" s="225" t="s">
        <v>1</v>
      </c>
      <c r="AW301" s="226" t="s">
        <v>1241</v>
      </c>
      <c r="AX301" s="227">
        <v>2</v>
      </c>
      <c r="AY301" s="235">
        <v>0</v>
      </c>
      <c r="AZ301" s="228">
        <v>0</v>
      </c>
      <c r="BA301" s="228">
        <v>0</v>
      </c>
      <c r="BB301" s="229">
        <v>0</v>
      </c>
    </row>
    <row r="302" spans="1:54" ht="18.75" customHeight="1" x14ac:dyDescent="0.25">
      <c r="A302" s="223">
        <v>1303</v>
      </c>
      <c r="B302" s="224" t="s">
        <v>75</v>
      </c>
      <c r="C302" s="225" t="s">
        <v>1193</v>
      </c>
      <c r="D302" s="225"/>
      <c r="E302" s="225" t="s">
        <v>492</v>
      </c>
      <c r="F302" s="225" t="s">
        <v>1</v>
      </c>
      <c r="G302" s="225" t="s">
        <v>447</v>
      </c>
      <c r="H302" s="224" t="s">
        <v>1</v>
      </c>
      <c r="I302" s="224" t="s">
        <v>437</v>
      </c>
      <c r="J302" s="227" t="s">
        <v>17</v>
      </c>
      <c r="K302" s="225" t="s">
        <v>1</v>
      </c>
      <c r="L302" s="232" t="s">
        <v>23</v>
      </c>
      <c r="M302" s="237" t="s">
        <v>26</v>
      </c>
      <c r="N302" s="225" t="s">
        <v>1</v>
      </c>
      <c r="O302" s="232" t="s">
        <v>23</v>
      </c>
      <c r="P302" s="230" t="s">
        <v>22</v>
      </c>
      <c r="Q302" s="230" t="s">
        <v>22</v>
      </c>
      <c r="R302" s="230" t="s">
        <v>22</v>
      </c>
      <c r="S302" s="225" t="s">
        <v>1</v>
      </c>
      <c r="T302" s="231" t="s">
        <v>20</v>
      </c>
      <c r="U302" s="230" t="s">
        <v>22</v>
      </c>
      <c r="V302" s="225" t="s">
        <v>1</v>
      </c>
      <c r="W302" s="225" t="s">
        <v>1</v>
      </c>
      <c r="X302" s="225" t="s">
        <v>1</v>
      </c>
      <c r="Y302" s="230" t="s">
        <v>22</v>
      </c>
      <c r="Z302" s="225" t="s">
        <v>1</v>
      </c>
      <c r="AA302" s="225" t="s">
        <v>1</v>
      </c>
      <c r="AB302" s="225" t="s">
        <v>1</v>
      </c>
      <c r="AC302" s="225" t="s">
        <v>1</v>
      </c>
      <c r="AD302" s="225" t="s">
        <v>1</v>
      </c>
      <c r="AE302" s="232" t="s">
        <v>23</v>
      </c>
      <c r="AF302" s="225" t="s">
        <v>1</v>
      </c>
      <c r="AG302" s="225" t="s">
        <v>1</v>
      </c>
      <c r="AH302" s="225" t="s">
        <v>1</v>
      </c>
      <c r="AI302" s="225" t="s">
        <v>1</v>
      </c>
      <c r="AJ302" s="225" t="s">
        <v>1</v>
      </c>
      <c r="AK302" s="225" t="s">
        <v>1</v>
      </c>
      <c r="AL302" s="225" t="s">
        <v>1</v>
      </c>
      <c r="AM302" s="225" t="s">
        <v>1</v>
      </c>
      <c r="AN302" s="225" t="s">
        <v>1</v>
      </c>
      <c r="AO302" s="225" t="s">
        <v>1</v>
      </c>
      <c r="AP302" s="225" t="s">
        <v>1</v>
      </c>
      <c r="AQ302" s="225" t="s">
        <v>1</v>
      </c>
      <c r="AR302" s="225" t="s">
        <v>1</v>
      </c>
      <c r="AS302" s="225" t="s">
        <v>1</v>
      </c>
      <c r="AT302" s="225" t="s">
        <v>1</v>
      </c>
      <c r="AU302" s="225" t="s">
        <v>1</v>
      </c>
      <c r="AV302" s="225" t="s">
        <v>1</v>
      </c>
      <c r="AW302" s="231" t="s">
        <v>1240</v>
      </c>
      <c r="AX302" s="226">
        <v>1</v>
      </c>
      <c r="AY302" s="227">
        <v>2</v>
      </c>
      <c r="AZ302" s="228">
        <v>0</v>
      </c>
      <c r="BA302" s="228">
        <v>0</v>
      </c>
      <c r="BB302" s="229">
        <v>0</v>
      </c>
    </row>
    <row r="303" spans="1:54" ht="18.75" customHeight="1" x14ac:dyDescent="0.25">
      <c r="A303" s="223">
        <v>1215</v>
      </c>
      <c r="B303" s="224" t="s">
        <v>1297</v>
      </c>
      <c r="C303" s="225" t="s">
        <v>1193</v>
      </c>
      <c r="D303" s="225"/>
      <c r="E303" s="225" t="s">
        <v>658</v>
      </c>
      <c r="F303" s="225" t="s">
        <v>1</v>
      </c>
      <c r="G303" s="225" t="s">
        <v>1</v>
      </c>
      <c r="H303" s="224" t="s">
        <v>1</v>
      </c>
      <c r="I303" s="224" t="s">
        <v>658</v>
      </c>
      <c r="J303" s="227" t="s">
        <v>17</v>
      </c>
      <c r="K303" s="230" t="s">
        <v>22</v>
      </c>
      <c r="L303" s="232" t="s">
        <v>23</v>
      </c>
      <c r="M303" s="227" t="s">
        <v>17</v>
      </c>
      <c r="N303" s="231" t="s">
        <v>20</v>
      </c>
      <c r="O303" s="232" t="s">
        <v>23</v>
      </c>
      <c r="P303" s="225" t="s">
        <v>1</v>
      </c>
      <c r="Q303" s="225" t="s">
        <v>1</v>
      </c>
      <c r="R303" s="225" t="s">
        <v>1</v>
      </c>
      <c r="S303" s="225" t="s">
        <v>1</v>
      </c>
      <c r="T303" s="225" t="s">
        <v>1</v>
      </c>
      <c r="U303" s="225" t="s">
        <v>1</v>
      </c>
      <c r="V303" s="225" t="s">
        <v>1</v>
      </c>
      <c r="W303" s="225" t="s">
        <v>1</v>
      </c>
      <c r="X303" s="225" t="s">
        <v>1</v>
      </c>
      <c r="Y303" s="225" t="s">
        <v>1</v>
      </c>
      <c r="Z303" s="225" t="s">
        <v>1</v>
      </c>
      <c r="AA303" s="230" t="s">
        <v>22</v>
      </c>
      <c r="AB303" s="225" t="s">
        <v>1</v>
      </c>
      <c r="AC303" s="225" t="s">
        <v>1</v>
      </c>
      <c r="AD303" s="225" t="s">
        <v>1</v>
      </c>
      <c r="AE303" s="232" t="s">
        <v>23</v>
      </c>
      <c r="AF303" s="232" t="s">
        <v>23</v>
      </c>
      <c r="AG303" s="225" t="s">
        <v>1</v>
      </c>
      <c r="AH303" s="225" t="s">
        <v>1</v>
      </c>
      <c r="AI303" s="225" t="s">
        <v>1</v>
      </c>
      <c r="AJ303" s="225" t="s">
        <v>1</v>
      </c>
      <c r="AK303" s="225" t="s">
        <v>1</v>
      </c>
      <c r="AL303" s="225" t="s">
        <v>1</v>
      </c>
      <c r="AM303" s="225" t="s">
        <v>1</v>
      </c>
      <c r="AN303" s="225" t="s">
        <v>1</v>
      </c>
      <c r="AO303" s="232" t="s">
        <v>23</v>
      </c>
      <c r="AP303" s="225" t="s">
        <v>1</v>
      </c>
      <c r="AQ303" s="225" t="s">
        <v>1</v>
      </c>
      <c r="AR303" s="232" t="s">
        <v>23</v>
      </c>
      <c r="AS303" s="225" t="s">
        <v>1</v>
      </c>
      <c r="AT303" s="225" t="s">
        <v>1</v>
      </c>
      <c r="AU303" s="232" t="s">
        <v>23</v>
      </c>
      <c r="AV303" s="232" t="s">
        <v>23</v>
      </c>
      <c r="AW303" s="232" t="s">
        <v>1242</v>
      </c>
      <c r="AX303" s="239">
        <v>3</v>
      </c>
      <c r="AY303" s="226">
        <v>1</v>
      </c>
      <c r="AZ303" s="228">
        <v>0</v>
      </c>
      <c r="BA303" s="236">
        <v>18.100000000000001</v>
      </c>
      <c r="BB303" s="234">
        <v>0.1</v>
      </c>
    </row>
    <row r="304" spans="1:54" ht="18" customHeight="1" x14ac:dyDescent="0.25">
      <c r="A304" s="223">
        <v>258</v>
      </c>
      <c r="B304" s="224" t="s">
        <v>672</v>
      </c>
      <c r="C304" s="225" t="s">
        <v>1193</v>
      </c>
      <c r="D304" s="225"/>
      <c r="E304" s="225" t="s">
        <v>658</v>
      </c>
      <c r="F304" s="225" t="s">
        <v>1</v>
      </c>
      <c r="G304" s="225" t="s">
        <v>1</v>
      </c>
      <c r="H304" s="224" t="s">
        <v>1</v>
      </c>
      <c r="I304" s="224" t="s">
        <v>658</v>
      </c>
      <c r="J304" s="237" t="s">
        <v>26</v>
      </c>
      <c r="K304" s="225" t="s">
        <v>1</v>
      </c>
      <c r="L304" s="232" t="s">
        <v>23</v>
      </c>
      <c r="M304" s="237" t="s">
        <v>26</v>
      </c>
      <c r="N304" s="225" t="s">
        <v>1</v>
      </c>
      <c r="O304" s="232" t="s">
        <v>23</v>
      </c>
      <c r="P304" s="232" t="s">
        <v>23</v>
      </c>
      <c r="Q304" s="225" t="s">
        <v>1</v>
      </c>
      <c r="R304" s="225" t="s">
        <v>1</v>
      </c>
      <c r="S304" s="225" t="s">
        <v>1</v>
      </c>
      <c r="T304" s="225" t="s">
        <v>1</v>
      </c>
      <c r="U304" s="231" t="s">
        <v>20</v>
      </c>
      <c r="V304" s="225" t="s">
        <v>1</v>
      </c>
      <c r="W304" s="225" t="s">
        <v>1</v>
      </c>
      <c r="X304" s="225" t="s">
        <v>1</v>
      </c>
      <c r="Y304" s="225" t="s">
        <v>1</v>
      </c>
      <c r="Z304" s="225" t="s">
        <v>1</v>
      </c>
      <c r="AA304" s="225" t="s">
        <v>1</v>
      </c>
      <c r="AB304" s="225" t="s">
        <v>1</v>
      </c>
      <c r="AC304" s="225" t="s">
        <v>1</v>
      </c>
      <c r="AD304" s="225" t="s">
        <v>1</v>
      </c>
      <c r="AE304" s="232" t="s">
        <v>23</v>
      </c>
      <c r="AF304" s="232" t="s">
        <v>23</v>
      </c>
      <c r="AG304" s="225" t="s">
        <v>1</v>
      </c>
      <c r="AH304" s="225" t="s">
        <v>1</v>
      </c>
      <c r="AI304" s="225" t="s">
        <v>1</v>
      </c>
      <c r="AJ304" s="225" t="s">
        <v>1</v>
      </c>
      <c r="AK304" s="232" t="s">
        <v>23</v>
      </c>
      <c r="AL304" s="231" t="s">
        <v>20</v>
      </c>
      <c r="AM304" s="225" t="s">
        <v>1</v>
      </c>
      <c r="AN304" s="225" t="s">
        <v>1</v>
      </c>
      <c r="AO304" s="232" t="s">
        <v>23</v>
      </c>
      <c r="AP304" s="225" t="s">
        <v>1</v>
      </c>
      <c r="AQ304" s="225" t="s">
        <v>1</v>
      </c>
      <c r="AR304" s="232" t="s">
        <v>23</v>
      </c>
      <c r="AS304" s="225" t="s">
        <v>1</v>
      </c>
      <c r="AT304" s="225" t="s">
        <v>1</v>
      </c>
      <c r="AU304" s="232" t="s">
        <v>23</v>
      </c>
      <c r="AV304" s="232" t="s">
        <v>23</v>
      </c>
      <c r="AW304" s="232" t="s">
        <v>1242</v>
      </c>
      <c r="AX304" s="227">
        <v>2</v>
      </c>
      <c r="AY304" s="235">
        <v>0</v>
      </c>
      <c r="AZ304" s="228">
        <v>0</v>
      </c>
      <c r="BA304" s="233">
        <v>9</v>
      </c>
      <c r="BB304" s="238">
        <v>0.41</v>
      </c>
    </row>
    <row r="305" spans="1:54" ht="18.75" customHeight="1" x14ac:dyDescent="0.25">
      <c r="A305" s="223">
        <v>259</v>
      </c>
      <c r="B305" s="224" t="s">
        <v>1299</v>
      </c>
      <c r="C305" s="225" t="s">
        <v>1193</v>
      </c>
      <c r="D305" s="225"/>
      <c r="E305" s="225" t="s">
        <v>658</v>
      </c>
      <c r="F305" s="225" t="s">
        <v>1</v>
      </c>
      <c r="G305" s="225" t="s">
        <v>1</v>
      </c>
      <c r="H305" s="224" t="s">
        <v>1</v>
      </c>
      <c r="I305" s="224" t="s">
        <v>658</v>
      </c>
      <c r="J305" s="226" t="s">
        <v>33</v>
      </c>
      <c r="K305" s="225" t="s">
        <v>1</v>
      </c>
      <c r="L305" s="225" t="s">
        <v>1</v>
      </c>
      <c r="M305" s="226" t="s">
        <v>33</v>
      </c>
      <c r="N305" s="225" t="s">
        <v>1</v>
      </c>
      <c r="O305" s="225" t="s">
        <v>1</v>
      </c>
      <c r="P305" s="225" t="s">
        <v>1</v>
      </c>
      <c r="Q305" s="225" t="s">
        <v>1</v>
      </c>
      <c r="R305" s="225" t="s">
        <v>1</v>
      </c>
      <c r="S305" s="225" t="s">
        <v>1</v>
      </c>
      <c r="T305" s="225" t="s">
        <v>1</v>
      </c>
      <c r="U305" s="225" t="s">
        <v>1</v>
      </c>
      <c r="V305" s="225" t="s">
        <v>1</v>
      </c>
      <c r="W305" s="225" t="s">
        <v>1</v>
      </c>
      <c r="X305" s="225" t="s">
        <v>1</v>
      </c>
      <c r="Y305" s="225" t="s">
        <v>1</v>
      </c>
      <c r="Z305" s="225" t="s">
        <v>1</v>
      </c>
      <c r="AA305" s="225" t="s">
        <v>1</v>
      </c>
      <c r="AB305" s="225" t="s">
        <v>1</v>
      </c>
      <c r="AC305" s="225" t="s">
        <v>1</v>
      </c>
      <c r="AD305" s="225" t="s">
        <v>1</v>
      </c>
      <c r="AE305" s="225" t="s">
        <v>1</v>
      </c>
      <c r="AF305" s="225" t="s">
        <v>1</v>
      </c>
      <c r="AG305" s="225" t="s">
        <v>1</v>
      </c>
      <c r="AH305" s="225" t="s">
        <v>1</v>
      </c>
      <c r="AI305" s="225" t="s">
        <v>1</v>
      </c>
      <c r="AJ305" s="225" t="s">
        <v>1</v>
      </c>
      <c r="AK305" s="225" t="s">
        <v>1</v>
      </c>
      <c r="AL305" s="225" t="s">
        <v>1</v>
      </c>
      <c r="AM305" s="225" t="s">
        <v>1</v>
      </c>
      <c r="AN305" s="225" t="s">
        <v>1</v>
      </c>
      <c r="AO305" s="225" t="s">
        <v>1</v>
      </c>
      <c r="AP305" s="225" t="s">
        <v>1</v>
      </c>
      <c r="AQ305" s="225" t="s">
        <v>1</v>
      </c>
      <c r="AR305" s="225" t="s">
        <v>1</v>
      </c>
      <c r="AS305" s="225" t="s">
        <v>1</v>
      </c>
      <c r="AT305" s="225" t="s">
        <v>1</v>
      </c>
      <c r="AU305" s="232" t="s">
        <v>23</v>
      </c>
      <c r="AV305" s="231" t="s">
        <v>20</v>
      </c>
      <c r="AW305" s="231" t="s">
        <v>1240</v>
      </c>
      <c r="AX305" s="226">
        <v>1</v>
      </c>
      <c r="AY305" s="235">
        <v>0</v>
      </c>
      <c r="AZ305" s="228">
        <v>0</v>
      </c>
      <c r="BA305" s="233">
        <v>3.7</v>
      </c>
      <c r="BB305" s="238">
        <v>0.05</v>
      </c>
    </row>
    <row r="306" spans="1:54" ht="18.75" customHeight="1" x14ac:dyDescent="0.25">
      <c r="A306" s="223">
        <v>1317</v>
      </c>
      <c r="B306" s="224" t="s">
        <v>76</v>
      </c>
      <c r="C306" s="225" t="s">
        <v>1193</v>
      </c>
      <c r="D306" s="225"/>
      <c r="E306" s="225" t="s">
        <v>571</v>
      </c>
      <c r="F306" s="225" t="s">
        <v>1</v>
      </c>
      <c r="G306" s="225" t="s">
        <v>447</v>
      </c>
      <c r="H306" s="224" t="s">
        <v>1</v>
      </c>
      <c r="I306" s="224" t="s">
        <v>437</v>
      </c>
      <c r="J306" s="227" t="s">
        <v>17</v>
      </c>
      <c r="K306" s="225" t="s">
        <v>1</v>
      </c>
      <c r="L306" s="232" t="s">
        <v>23</v>
      </c>
      <c r="M306" s="227" t="s">
        <v>17</v>
      </c>
      <c r="N306" s="225" t="s">
        <v>1</v>
      </c>
      <c r="O306" s="232" t="s">
        <v>23</v>
      </c>
      <c r="P306" s="225" t="s">
        <v>1</v>
      </c>
      <c r="Q306" s="225" t="s">
        <v>1</v>
      </c>
      <c r="R306" s="225" t="s">
        <v>1</v>
      </c>
      <c r="S306" s="225" t="s">
        <v>1</v>
      </c>
      <c r="T306" s="225" t="s">
        <v>1</v>
      </c>
      <c r="U306" s="225" t="s">
        <v>1</v>
      </c>
      <c r="V306" s="225" t="s">
        <v>1</v>
      </c>
      <c r="W306" s="225" t="s">
        <v>1</v>
      </c>
      <c r="X306" s="225" t="s">
        <v>1</v>
      </c>
      <c r="Y306" s="225" t="s">
        <v>1</v>
      </c>
      <c r="Z306" s="225" t="s">
        <v>1</v>
      </c>
      <c r="AA306" s="225" t="s">
        <v>1</v>
      </c>
      <c r="AB306" s="225" t="s">
        <v>1</v>
      </c>
      <c r="AC306" s="225" t="s">
        <v>1</v>
      </c>
      <c r="AD306" s="225" t="s">
        <v>1</v>
      </c>
      <c r="AE306" s="232" t="s">
        <v>23</v>
      </c>
      <c r="AF306" s="225" t="s">
        <v>1</v>
      </c>
      <c r="AG306" s="225" t="s">
        <v>1</v>
      </c>
      <c r="AH306" s="225" t="s">
        <v>1</v>
      </c>
      <c r="AI306" s="225" t="s">
        <v>1</v>
      </c>
      <c r="AJ306" s="225" t="s">
        <v>1</v>
      </c>
      <c r="AK306" s="225" t="s">
        <v>1</v>
      </c>
      <c r="AL306" s="225" t="s">
        <v>1</v>
      </c>
      <c r="AM306" s="225" t="s">
        <v>1</v>
      </c>
      <c r="AN306" s="225" t="s">
        <v>1</v>
      </c>
      <c r="AO306" s="225" t="s">
        <v>1</v>
      </c>
      <c r="AP306" s="225" t="s">
        <v>1</v>
      </c>
      <c r="AQ306" s="225" t="s">
        <v>1</v>
      </c>
      <c r="AR306" s="225" t="s">
        <v>1</v>
      </c>
      <c r="AS306" s="225" t="s">
        <v>1</v>
      </c>
      <c r="AT306" s="225" t="s">
        <v>1</v>
      </c>
      <c r="AU306" s="225" t="s">
        <v>1</v>
      </c>
      <c r="AV306" s="225" t="s">
        <v>1</v>
      </c>
      <c r="AW306" s="226" t="s">
        <v>1241</v>
      </c>
      <c r="AX306" s="227">
        <v>2</v>
      </c>
      <c r="AY306" s="227">
        <v>2</v>
      </c>
      <c r="AZ306" s="228">
        <v>0</v>
      </c>
      <c r="BA306" s="228">
        <v>0</v>
      </c>
      <c r="BB306" s="229">
        <v>0</v>
      </c>
    </row>
    <row r="307" spans="1:54" ht="27" customHeight="1" x14ac:dyDescent="0.25">
      <c r="A307" s="223">
        <v>260</v>
      </c>
      <c r="B307" s="224" t="s">
        <v>1300</v>
      </c>
      <c r="C307" s="225" t="s">
        <v>1193</v>
      </c>
      <c r="D307" s="225"/>
      <c r="E307" s="225" t="s">
        <v>737</v>
      </c>
      <c r="F307" s="225" t="s">
        <v>1</v>
      </c>
      <c r="G307" s="225" t="s">
        <v>754</v>
      </c>
      <c r="H307" s="224" t="s">
        <v>1</v>
      </c>
      <c r="I307" s="224" t="s">
        <v>437</v>
      </c>
      <c r="J307" s="227" t="s">
        <v>17</v>
      </c>
      <c r="K307" s="225" t="s">
        <v>1</v>
      </c>
      <c r="L307" s="231" t="s">
        <v>20</v>
      </c>
      <c r="M307" s="226" t="s">
        <v>33</v>
      </c>
      <c r="N307" s="225" t="s">
        <v>1</v>
      </c>
      <c r="O307" s="225" t="s">
        <v>1</v>
      </c>
      <c r="P307" s="225" t="s">
        <v>1</v>
      </c>
      <c r="Q307" s="225" t="s">
        <v>1</v>
      </c>
      <c r="R307" s="225" t="s">
        <v>1</v>
      </c>
      <c r="S307" s="225" t="s">
        <v>1</v>
      </c>
      <c r="T307" s="225" t="s">
        <v>1</v>
      </c>
      <c r="U307" s="225" t="s">
        <v>1</v>
      </c>
      <c r="V307" s="225" t="s">
        <v>1</v>
      </c>
      <c r="W307" s="225" t="s">
        <v>1</v>
      </c>
      <c r="X307" s="225" t="s">
        <v>1</v>
      </c>
      <c r="Y307" s="225" t="s">
        <v>1</v>
      </c>
      <c r="Z307" s="225" t="s">
        <v>1</v>
      </c>
      <c r="AA307" s="225" t="s">
        <v>1</v>
      </c>
      <c r="AB307" s="225" t="s">
        <v>1</v>
      </c>
      <c r="AC307" s="225" t="s">
        <v>1</v>
      </c>
      <c r="AD307" s="225" t="s">
        <v>1</v>
      </c>
      <c r="AE307" s="225" t="s">
        <v>1</v>
      </c>
      <c r="AF307" s="225" t="s">
        <v>1</v>
      </c>
      <c r="AG307" s="231" t="s">
        <v>20</v>
      </c>
      <c r="AH307" s="225" t="s">
        <v>1</v>
      </c>
      <c r="AI307" s="225" t="s">
        <v>1</v>
      </c>
      <c r="AJ307" s="225" t="s">
        <v>1</v>
      </c>
      <c r="AK307" s="225" t="s">
        <v>1</v>
      </c>
      <c r="AL307" s="225" t="s">
        <v>1</v>
      </c>
      <c r="AM307" s="225" t="s">
        <v>1</v>
      </c>
      <c r="AN307" s="225" t="s">
        <v>1</v>
      </c>
      <c r="AO307" s="225" t="s">
        <v>1</v>
      </c>
      <c r="AP307" s="225" t="s">
        <v>1</v>
      </c>
      <c r="AQ307" s="225" t="s">
        <v>1</v>
      </c>
      <c r="AR307" s="225" t="s">
        <v>1</v>
      </c>
      <c r="AS307" s="225" t="s">
        <v>1</v>
      </c>
      <c r="AT307" s="225" t="s">
        <v>1</v>
      </c>
      <c r="AU307" s="231" t="s">
        <v>20</v>
      </c>
      <c r="AV307" s="231" t="s">
        <v>20</v>
      </c>
      <c r="AW307" s="226" t="s">
        <v>1241</v>
      </c>
      <c r="AX307" s="226">
        <v>1</v>
      </c>
      <c r="AY307" s="226">
        <v>1</v>
      </c>
      <c r="AZ307" s="228">
        <v>0</v>
      </c>
      <c r="BA307" s="233">
        <v>1.4</v>
      </c>
      <c r="BB307" s="238">
        <v>4.0000000000000001E-3</v>
      </c>
    </row>
    <row r="308" spans="1:54" ht="26.25" customHeight="1" x14ac:dyDescent="0.25">
      <c r="A308" s="223">
        <v>1402</v>
      </c>
      <c r="B308" s="224" t="s">
        <v>1301</v>
      </c>
      <c r="C308" s="225" t="s">
        <v>1193</v>
      </c>
      <c r="D308" s="225"/>
      <c r="E308" s="225" t="s">
        <v>737</v>
      </c>
      <c r="F308" s="225" t="s">
        <v>1</v>
      </c>
      <c r="G308" s="225" t="s">
        <v>754</v>
      </c>
      <c r="H308" s="224" t="s">
        <v>1</v>
      </c>
      <c r="I308" s="224" t="s">
        <v>437</v>
      </c>
      <c r="J308" s="226" t="s">
        <v>33</v>
      </c>
      <c r="K308" s="225" t="s">
        <v>1</v>
      </c>
      <c r="L308" s="225" t="s">
        <v>1</v>
      </c>
      <c r="M308" s="226" t="s">
        <v>33</v>
      </c>
      <c r="N308" s="225" t="s">
        <v>1</v>
      </c>
      <c r="O308" s="225" t="s">
        <v>1</v>
      </c>
      <c r="P308" s="225" t="s">
        <v>1</v>
      </c>
      <c r="Q308" s="225" t="s">
        <v>1</v>
      </c>
      <c r="R308" s="225" t="s">
        <v>1</v>
      </c>
      <c r="S308" s="225" t="s">
        <v>1</v>
      </c>
      <c r="T308" s="225" t="s">
        <v>1</v>
      </c>
      <c r="U308" s="225" t="s">
        <v>1</v>
      </c>
      <c r="V308" s="225" t="s">
        <v>1</v>
      </c>
      <c r="W308" s="225" t="s">
        <v>1</v>
      </c>
      <c r="X308" s="225" t="s">
        <v>1</v>
      </c>
      <c r="Y308" s="225" t="s">
        <v>1</v>
      </c>
      <c r="Z308" s="225" t="s">
        <v>1</v>
      </c>
      <c r="AA308" s="225" t="s">
        <v>1</v>
      </c>
      <c r="AB308" s="225" t="s">
        <v>1</v>
      </c>
      <c r="AC308" s="225" t="s">
        <v>1</v>
      </c>
      <c r="AD308" s="225" t="s">
        <v>1</v>
      </c>
      <c r="AE308" s="225" t="s">
        <v>1</v>
      </c>
      <c r="AF308" s="225" t="s">
        <v>1</v>
      </c>
      <c r="AG308" s="225" t="s">
        <v>1</v>
      </c>
      <c r="AH308" s="225" t="s">
        <v>1</v>
      </c>
      <c r="AI308" s="225" t="s">
        <v>1</v>
      </c>
      <c r="AJ308" s="225" t="s">
        <v>1</v>
      </c>
      <c r="AK308" s="225" t="s">
        <v>1</v>
      </c>
      <c r="AL308" s="225" t="s">
        <v>1</v>
      </c>
      <c r="AM308" s="225" t="s">
        <v>1</v>
      </c>
      <c r="AN308" s="225" t="s">
        <v>1</v>
      </c>
      <c r="AO308" s="225" t="s">
        <v>1</v>
      </c>
      <c r="AP308" s="225" t="s">
        <v>1</v>
      </c>
      <c r="AQ308" s="225" t="s">
        <v>1</v>
      </c>
      <c r="AR308" s="225" t="s">
        <v>1</v>
      </c>
      <c r="AS308" s="225" t="s">
        <v>1</v>
      </c>
      <c r="AT308" s="225" t="s">
        <v>1</v>
      </c>
      <c r="AU308" s="231" t="s">
        <v>20</v>
      </c>
      <c r="AV308" s="225" t="s">
        <v>1</v>
      </c>
      <c r="AW308" s="226" t="s">
        <v>1241</v>
      </c>
      <c r="AX308" s="226">
        <v>1</v>
      </c>
      <c r="AY308" s="226">
        <v>1</v>
      </c>
      <c r="AZ308" s="228">
        <v>0</v>
      </c>
      <c r="BA308" s="228">
        <v>0</v>
      </c>
      <c r="BB308" s="229">
        <v>0</v>
      </c>
    </row>
    <row r="309" spans="1:54" ht="18.75" customHeight="1" x14ac:dyDescent="0.25">
      <c r="A309" s="223">
        <v>266</v>
      </c>
      <c r="B309" s="224" t="s">
        <v>977</v>
      </c>
      <c r="C309" s="225" t="s">
        <v>1193</v>
      </c>
      <c r="D309" s="225"/>
      <c r="E309" s="225" t="s">
        <v>941</v>
      </c>
      <c r="F309" s="225" t="s">
        <v>1</v>
      </c>
      <c r="G309" s="225" t="s">
        <v>1526</v>
      </c>
      <c r="H309" s="224" t="s">
        <v>1</v>
      </c>
      <c r="I309" s="224" t="s">
        <v>437</v>
      </c>
      <c r="J309" s="237" t="s">
        <v>26</v>
      </c>
      <c r="K309" s="225" t="s">
        <v>1</v>
      </c>
      <c r="L309" s="232" t="s">
        <v>23</v>
      </c>
      <c r="M309" s="227" t="s">
        <v>17</v>
      </c>
      <c r="N309" s="225" t="s">
        <v>1</v>
      </c>
      <c r="O309" s="232" t="s">
        <v>23</v>
      </c>
      <c r="P309" s="225" t="s">
        <v>1</v>
      </c>
      <c r="Q309" s="225" t="s">
        <v>1</v>
      </c>
      <c r="R309" s="225" t="s">
        <v>1</v>
      </c>
      <c r="S309" s="225" t="s">
        <v>1</v>
      </c>
      <c r="T309" s="231" t="s">
        <v>20</v>
      </c>
      <c r="U309" s="225" t="s">
        <v>1</v>
      </c>
      <c r="V309" s="225" t="s">
        <v>1</v>
      </c>
      <c r="W309" s="225" t="s">
        <v>1</v>
      </c>
      <c r="X309" s="225" t="s">
        <v>1</v>
      </c>
      <c r="Y309" s="225" t="s">
        <v>1</v>
      </c>
      <c r="Z309" s="225" t="s">
        <v>1</v>
      </c>
      <c r="AA309" s="225" t="s">
        <v>1</v>
      </c>
      <c r="AB309" s="225" t="s">
        <v>1</v>
      </c>
      <c r="AC309" s="225" t="s">
        <v>1</v>
      </c>
      <c r="AD309" s="225" t="s">
        <v>1</v>
      </c>
      <c r="AE309" s="231" t="s">
        <v>20</v>
      </c>
      <c r="AF309" s="225" t="s">
        <v>1</v>
      </c>
      <c r="AG309" s="225" t="s">
        <v>1</v>
      </c>
      <c r="AH309" s="231" t="s">
        <v>20</v>
      </c>
      <c r="AI309" s="225" t="s">
        <v>1</v>
      </c>
      <c r="AJ309" s="225" t="s">
        <v>1</v>
      </c>
      <c r="AK309" s="225" t="s">
        <v>1</v>
      </c>
      <c r="AL309" s="230" t="s">
        <v>22</v>
      </c>
      <c r="AM309" s="225" t="s">
        <v>1</v>
      </c>
      <c r="AN309" s="225" t="s">
        <v>1</v>
      </c>
      <c r="AO309" s="225" t="s">
        <v>1</v>
      </c>
      <c r="AP309" s="231" t="s">
        <v>20</v>
      </c>
      <c r="AQ309" s="225" t="s">
        <v>1</v>
      </c>
      <c r="AR309" s="225" t="s">
        <v>1</v>
      </c>
      <c r="AS309" s="225" t="s">
        <v>1</v>
      </c>
      <c r="AT309" s="225" t="s">
        <v>1</v>
      </c>
      <c r="AU309" s="232" t="s">
        <v>23</v>
      </c>
      <c r="AV309" s="232" t="s">
        <v>23</v>
      </c>
      <c r="AW309" s="231" t="s">
        <v>1240</v>
      </c>
      <c r="AX309" s="226">
        <v>1</v>
      </c>
      <c r="AY309" s="226">
        <v>1</v>
      </c>
      <c r="AZ309" s="228">
        <v>0</v>
      </c>
      <c r="BA309" s="233">
        <v>0.02</v>
      </c>
      <c r="BB309" s="238">
        <v>0.03</v>
      </c>
    </row>
    <row r="310" spans="1:54" ht="18.75" customHeight="1" x14ac:dyDescent="0.25">
      <c r="A310" s="223">
        <v>269</v>
      </c>
      <c r="B310" s="224" t="s">
        <v>834</v>
      </c>
      <c r="C310" s="225" t="s">
        <v>1193</v>
      </c>
      <c r="D310" s="225"/>
      <c r="E310" s="225" t="s">
        <v>815</v>
      </c>
      <c r="F310" s="225" t="s">
        <v>1</v>
      </c>
      <c r="G310" s="225" t="s">
        <v>687</v>
      </c>
      <c r="H310" s="224" t="s">
        <v>1</v>
      </c>
      <c r="I310" s="224" t="s">
        <v>437</v>
      </c>
      <c r="J310" s="226" t="s">
        <v>33</v>
      </c>
      <c r="K310" s="225" t="s">
        <v>1</v>
      </c>
      <c r="L310" s="225" t="s">
        <v>1</v>
      </c>
      <c r="M310" s="226" t="s">
        <v>33</v>
      </c>
      <c r="N310" s="225" t="s">
        <v>1</v>
      </c>
      <c r="O310" s="230" t="s">
        <v>22</v>
      </c>
      <c r="P310" s="225" t="s">
        <v>1</v>
      </c>
      <c r="Q310" s="225" t="s">
        <v>1</v>
      </c>
      <c r="R310" s="225" t="s">
        <v>1</v>
      </c>
      <c r="S310" s="225" t="s">
        <v>1</v>
      </c>
      <c r="T310" s="225" t="s">
        <v>1</v>
      </c>
      <c r="U310" s="225" t="s">
        <v>1</v>
      </c>
      <c r="V310" s="225" t="s">
        <v>1</v>
      </c>
      <c r="W310" s="225" t="s">
        <v>1</v>
      </c>
      <c r="X310" s="225" t="s">
        <v>1</v>
      </c>
      <c r="Y310" s="225" t="s">
        <v>1</v>
      </c>
      <c r="Z310" s="225" t="s">
        <v>1</v>
      </c>
      <c r="AA310" s="225" t="s">
        <v>1</v>
      </c>
      <c r="AB310" s="225" t="s">
        <v>1</v>
      </c>
      <c r="AC310" s="225" t="s">
        <v>1</v>
      </c>
      <c r="AD310" s="225" t="s">
        <v>1</v>
      </c>
      <c r="AE310" s="225" t="s">
        <v>1</v>
      </c>
      <c r="AF310" s="225" t="s">
        <v>1</v>
      </c>
      <c r="AG310" s="225" t="s">
        <v>1</v>
      </c>
      <c r="AH310" s="225" t="s">
        <v>1</v>
      </c>
      <c r="AI310" s="225" t="s">
        <v>1</v>
      </c>
      <c r="AJ310" s="225" t="s">
        <v>1</v>
      </c>
      <c r="AK310" s="225" t="s">
        <v>1</v>
      </c>
      <c r="AL310" s="225" t="s">
        <v>1</v>
      </c>
      <c r="AM310" s="225" t="s">
        <v>1</v>
      </c>
      <c r="AN310" s="225" t="s">
        <v>1</v>
      </c>
      <c r="AO310" s="225" t="s">
        <v>1</v>
      </c>
      <c r="AP310" s="225" t="s">
        <v>1</v>
      </c>
      <c r="AQ310" s="225" t="s">
        <v>1</v>
      </c>
      <c r="AR310" s="225" t="s">
        <v>1</v>
      </c>
      <c r="AS310" s="225" t="s">
        <v>1</v>
      </c>
      <c r="AT310" s="225" t="s">
        <v>1</v>
      </c>
      <c r="AU310" s="225" t="s">
        <v>1</v>
      </c>
      <c r="AV310" s="230" t="s">
        <v>22</v>
      </c>
      <c r="AW310" s="226" t="s">
        <v>1241</v>
      </c>
      <c r="AX310" s="226">
        <v>1</v>
      </c>
      <c r="AY310" s="226">
        <v>1</v>
      </c>
      <c r="AZ310" s="228">
        <v>0</v>
      </c>
      <c r="BA310" s="233">
        <v>0</v>
      </c>
      <c r="BB310" s="238">
        <v>23.2</v>
      </c>
    </row>
    <row r="311" spans="1:54" ht="13.5" customHeight="1" x14ac:dyDescent="0.25">
      <c r="A311" s="223">
        <v>270</v>
      </c>
      <c r="B311" s="224" t="s">
        <v>835</v>
      </c>
      <c r="C311" s="225" t="s">
        <v>1193</v>
      </c>
      <c r="D311" s="225"/>
      <c r="E311" s="225" t="s">
        <v>815</v>
      </c>
      <c r="F311" s="225" t="s">
        <v>1</v>
      </c>
      <c r="G311" s="225" t="s">
        <v>463</v>
      </c>
      <c r="H311" s="224" t="s">
        <v>1</v>
      </c>
      <c r="I311" s="224" t="s">
        <v>437</v>
      </c>
      <c r="J311" s="227" t="s">
        <v>17</v>
      </c>
      <c r="K311" s="231" t="s">
        <v>20</v>
      </c>
      <c r="L311" s="231" t="s">
        <v>20</v>
      </c>
      <c r="M311" s="226" t="s">
        <v>33</v>
      </c>
      <c r="N311" s="225" t="s">
        <v>1</v>
      </c>
      <c r="O311" s="230" t="s">
        <v>22</v>
      </c>
      <c r="P311" s="225" t="s">
        <v>1</v>
      </c>
      <c r="Q311" s="225" t="s">
        <v>1</v>
      </c>
      <c r="R311" s="225" t="s">
        <v>1</v>
      </c>
      <c r="S311" s="225" t="s">
        <v>1</v>
      </c>
      <c r="T311" s="225" t="s">
        <v>1</v>
      </c>
      <c r="U311" s="225" t="s">
        <v>1</v>
      </c>
      <c r="V311" s="225" t="s">
        <v>1</v>
      </c>
      <c r="W311" s="225" t="s">
        <v>1</v>
      </c>
      <c r="X311" s="225" t="s">
        <v>1</v>
      </c>
      <c r="Y311" s="225" t="s">
        <v>1</v>
      </c>
      <c r="Z311" s="225" t="s">
        <v>1</v>
      </c>
      <c r="AA311" s="231" t="s">
        <v>20</v>
      </c>
      <c r="AB311" s="225" t="s">
        <v>1</v>
      </c>
      <c r="AC311" s="225" t="s">
        <v>1</v>
      </c>
      <c r="AD311" s="225" t="s">
        <v>1</v>
      </c>
      <c r="AE311" s="231" t="s">
        <v>20</v>
      </c>
      <c r="AF311" s="231" t="s">
        <v>20</v>
      </c>
      <c r="AG311" s="231" t="s">
        <v>20</v>
      </c>
      <c r="AH311" s="225" t="s">
        <v>1</v>
      </c>
      <c r="AI311" s="225" t="s">
        <v>1</v>
      </c>
      <c r="AJ311" s="225" t="s">
        <v>1</v>
      </c>
      <c r="AK311" s="225" t="s">
        <v>1</v>
      </c>
      <c r="AL311" s="231" t="s">
        <v>20</v>
      </c>
      <c r="AM311" s="225" t="s">
        <v>1</v>
      </c>
      <c r="AN311" s="225" t="s">
        <v>1</v>
      </c>
      <c r="AO311" s="225" t="s">
        <v>1</v>
      </c>
      <c r="AP311" s="225" t="s">
        <v>1</v>
      </c>
      <c r="AQ311" s="225" t="s">
        <v>1</v>
      </c>
      <c r="AR311" s="225" t="s">
        <v>1</v>
      </c>
      <c r="AS311" s="225" t="s">
        <v>1</v>
      </c>
      <c r="AT311" s="225" t="s">
        <v>1</v>
      </c>
      <c r="AU311" s="232" t="s">
        <v>23</v>
      </c>
      <c r="AV311" s="232" t="s">
        <v>23</v>
      </c>
      <c r="AW311" s="226" t="s">
        <v>1241</v>
      </c>
      <c r="AX311" s="226">
        <v>1</v>
      </c>
      <c r="AY311" s="226">
        <v>1</v>
      </c>
      <c r="AZ311" s="228">
        <v>0</v>
      </c>
      <c r="BA311" s="236">
        <v>0.81</v>
      </c>
      <c r="BB311" s="234">
        <v>0.12</v>
      </c>
    </row>
    <row r="312" spans="1:54" ht="18.75" customHeight="1" x14ac:dyDescent="0.25">
      <c r="A312" s="223">
        <v>1067</v>
      </c>
      <c r="B312" s="224" t="s">
        <v>1302</v>
      </c>
      <c r="C312" s="225" t="s">
        <v>1193</v>
      </c>
      <c r="D312" s="225"/>
      <c r="E312" s="225" t="s">
        <v>941</v>
      </c>
      <c r="F312" s="225" t="s">
        <v>1</v>
      </c>
      <c r="G312" s="225" t="s">
        <v>949</v>
      </c>
      <c r="H312" s="224" t="s">
        <v>1</v>
      </c>
      <c r="I312" s="224" t="s">
        <v>437</v>
      </c>
      <c r="J312" s="226" t="s">
        <v>33</v>
      </c>
      <c r="K312" s="225" t="s">
        <v>1</v>
      </c>
      <c r="L312" s="230" t="s">
        <v>22</v>
      </c>
      <c r="M312" s="227" t="s">
        <v>17</v>
      </c>
      <c r="N312" s="225" t="s">
        <v>1</v>
      </c>
      <c r="O312" s="232" t="s">
        <v>23</v>
      </c>
      <c r="P312" s="225" t="s">
        <v>1</v>
      </c>
      <c r="Q312" s="225" t="s">
        <v>1</v>
      </c>
      <c r="R312" s="225" t="s">
        <v>1</v>
      </c>
      <c r="S312" s="225" t="s">
        <v>1</v>
      </c>
      <c r="T312" s="225" t="s">
        <v>1</v>
      </c>
      <c r="U312" s="225" t="s">
        <v>1</v>
      </c>
      <c r="V312" s="225" t="s">
        <v>1</v>
      </c>
      <c r="W312" s="225" t="s">
        <v>1</v>
      </c>
      <c r="X312" s="225" t="s">
        <v>1</v>
      </c>
      <c r="Y312" s="225" t="s">
        <v>1</v>
      </c>
      <c r="Z312" s="225" t="s">
        <v>1</v>
      </c>
      <c r="AA312" s="225" t="s">
        <v>1</v>
      </c>
      <c r="AB312" s="225" t="s">
        <v>1</v>
      </c>
      <c r="AC312" s="225" t="s">
        <v>1</v>
      </c>
      <c r="AD312" s="225" t="s">
        <v>1</v>
      </c>
      <c r="AE312" s="230" t="s">
        <v>22</v>
      </c>
      <c r="AF312" s="225" t="s">
        <v>1</v>
      </c>
      <c r="AG312" s="225" t="s">
        <v>1</v>
      </c>
      <c r="AH312" s="225" t="s">
        <v>1</v>
      </c>
      <c r="AI312" s="225" t="s">
        <v>1</v>
      </c>
      <c r="AJ312" s="225" t="s">
        <v>1</v>
      </c>
      <c r="AK312" s="225" t="s">
        <v>1</v>
      </c>
      <c r="AL312" s="225" t="s">
        <v>1</v>
      </c>
      <c r="AM312" s="225" t="s">
        <v>1</v>
      </c>
      <c r="AN312" s="225" t="s">
        <v>1</v>
      </c>
      <c r="AO312" s="225" t="s">
        <v>1</v>
      </c>
      <c r="AP312" s="225" t="s">
        <v>1</v>
      </c>
      <c r="AQ312" s="225" t="s">
        <v>1</v>
      </c>
      <c r="AR312" s="225" t="s">
        <v>1</v>
      </c>
      <c r="AS312" s="225" t="s">
        <v>1</v>
      </c>
      <c r="AT312" s="225" t="s">
        <v>1</v>
      </c>
      <c r="AU312" s="232" t="s">
        <v>23</v>
      </c>
      <c r="AV312" s="232" t="s">
        <v>23</v>
      </c>
      <c r="AW312" s="231" t="s">
        <v>1240</v>
      </c>
      <c r="AX312" s="226">
        <v>1</v>
      </c>
      <c r="AY312" s="226">
        <v>1</v>
      </c>
      <c r="AZ312" s="228">
        <v>0</v>
      </c>
      <c r="BA312" s="236">
        <v>0.67</v>
      </c>
      <c r="BB312" s="229">
        <v>0</v>
      </c>
    </row>
    <row r="313" spans="1:54" ht="18.75" customHeight="1" x14ac:dyDescent="0.25">
      <c r="A313" s="223">
        <v>272</v>
      </c>
      <c r="B313" s="224" t="s">
        <v>116</v>
      </c>
      <c r="C313" s="225" t="s">
        <v>1193</v>
      </c>
      <c r="D313" s="225"/>
      <c r="E313" s="225" t="s">
        <v>896</v>
      </c>
      <c r="F313" s="225" t="s">
        <v>1</v>
      </c>
      <c r="G313" s="225" t="s">
        <v>1517</v>
      </c>
      <c r="H313" s="224" t="s">
        <v>1</v>
      </c>
      <c r="I313" s="224" t="s">
        <v>437</v>
      </c>
      <c r="J313" s="227" t="s">
        <v>17</v>
      </c>
      <c r="K313" s="231" t="s">
        <v>20</v>
      </c>
      <c r="L313" s="225" t="s">
        <v>1</v>
      </c>
      <c r="M313" s="226" t="s">
        <v>33</v>
      </c>
      <c r="N313" s="225" t="s">
        <v>1</v>
      </c>
      <c r="O313" s="225" t="s">
        <v>1</v>
      </c>
      <c r="P313" s="225" t="s">
        <v>1</v>
      </c>
      <c r="Q313" s="225" t="s">
        <v>1</v>
      </c>
      <c r="R313" s="225" t="s">
        <v>1</v>
      </c>
      <c r="S313" s="225" t="s">
        <v>1</v>
      </c>
      <c r="T313" s="225" t="s">
        <v>1</v>
      </c>
      <c r="U313" s="225" t="s">
        <v>1</v>
      </c>
      <c r="V313" s="225" t="s">
        <v>1</v>
      </c>
      <c r="W313" s="225" t="s">
        <v>1</v>
      </c>
      <c r="X313" s="225" t="s">
        <v>1</v>
      </c>
      <c r="Y313" s="225" t="s">
        <v>1</v>
      </c>
      <c r="Z313" s="231" t="s">
        <v>20</v>
      </c>
      <c r="AA313" s="231" t="s">
        <v>20</v>
      </c>
      <c r="AB313" s="225" t="s">
        <v>1</v>
      </c>
      <c r="AC313" s="225" t="s">
        <v>1</v>
      </c>
      <c r="AD313" s="225" t="s">
        <v>1</v>
      </c>
      <c r="AE313" s="225" t="s">
        <v>1</v>
      </c>
      <c r="AF313" s="225" t="s">
        <v>1</v>
      </c>
      <c r="AG313" s="225" t="s">
        <v>1</v>
      </c>
      <c r="AH313" s="225" t="s">
        <v>1</v>
      </c>
      <c r="AI313" s="225" t="s">
        <v>1</v>
      </c>
      <c r="AJ313" s="225" t="s">
        <v>1</v>
      </c>
      <c r="AK313" s="225" t="s">
        <v>1</v>
      </c>
      <c r="AL313" s="225" t="s">
        <v>1</v>
      </c>
      <c r="AM313" s="225" t="s">
        <v>1</v>
      </c>
      <c r="AN313" s="225" t="s">
        <v>1</v>
      </c>
      <c r="AO313" s="225" t="s">
        <v>1</v>
      </c>
      <c r="AP313" s="225" t="s">
        <v>1</v>
      </c>
      <c r="AQ313" s="225" t="s">
        <v>1</v>
      </c>
      <c r="AR313" s="225" t="s">
        <v>1</v>
      </c>
      <c r="AS313" s="225" t="s">
        <v>1</v>
      </c>
      <c r="AT313" s="225" t="s">
        <v>1</v>
      </c>
      <c r="AU313" s="231" t="s">
        <v>20</v>
      </c>
      <c r="AV313" s="225" t="s">
        <v>1</v>
      </c>
      <c r="AW313" s="226" t="s">
        <v>1241</v>
      </c>
      <c r="AX313" s="226">
        <v>1</v>
      </c>
      <c r="AY313" s="226">
        <v>1</v>
      </c>
      <c r="AZ313" s="228">
        <v>0</v>
      </c>
      <c r="BA313" s="228">
        <v>0</v>
      </c>
      <c r="BB313" s="229">
        <v>0</v>
      </c>
    </row>
    <row r="314" spans="1:54" ht="18.75" customHeight="1" x14ac:dyDescent="0.25">
      <c r="A314" s="223">
        <v>277</v>
      </c>
      <c r="B314" s="224" t="s">
        <v>163</v>
      </c>
      <c r="C314" s="225" t="s">
        <v>1193</v>
      </c>
      <c r="D314" s="225"/>
      <c r="E314" s="225" t="s">
        <v>683</v>
      </c>
      <c r="F314" s="225" t="s">
        <v>1</v>
      </c>
      <c r="G314" s="225" t="s">
        <v>156</v>
      </c>
      <c r="H314" s="224" t="s">
        <v>1</v>
      </c>
      <c r="I314" s="224" t="s">
        <v>437</v>
      </c>
      <c r="J314" s="227" t="s">
        <v>17</v>
      </c>
      <c r="K314" s="225" t="s">
        <v>1</v>
      </c>
      <c r="L314" s="232" t="s">
        <v>23</v>
      </c>
      <c r="M314" s="227" t="s">
        <v>17</v>
      </c>
      <c r="N314" s="230" t="s">
        <v>22</v>
      </c>
      <c r="O314" s="232" t="s">
        <v>23</v>
      </c>
      <c r="P314" s="225" t="s">
        <v>1</v>
      </c>
      <c r="Q314" s="225" t="s">
        <v>1</v>
      </c>
      <c r="R314" s="225" t="s">
        <v>1</v>
      </c>
      <c r="S314" s="225" t="s">
        <v>1</v>
      </c>
      <c r="T314" s="225" t="s">
        <v>1</v>
      </c>
      <c r="U314" s="225" t="s">
        <v>1</v>
      </c>
      <c r="V314" s="225" t="s">
        <v>1</v>
      </c>
      <c r="W314" s="225" t="s">
        <v>1</v>
      </c>
      <c r="X314" s="225" t="s">
        <v>1</v>
      </c>
      <c r="Y314" s="225" t="s">
        <v>1</v>
      </c>
      <c r="Z314" s="225" t="s">
        <v>1</v>
      </c>
      <c r="AA314" s="225" t="s">
        <v>1</v>
      </c>
      <c r="AB314" s="225" t="s">
        <v>1</v>
      </c>
      <c r="AC314" s="225" t="s">
        <v>1</v>
      </c>
      <c r="AD314" s="225" t="s">
        <v>1</v>
      </c>
      <c r="AE314" s="225" t="s">
        <v>1</v>
      </c>
      <c r="AF314" s="225" t="s">
        <v>1</v>
      </c>
      <c r="AG314" s="225" t="s">
        <v>1</v>
      </c>
      <c r="AH314" s="225" t="s">
        <v>1</v>
      </c>
      <c r="AI314" s="225" t="s">
        <v>1</v>
      </c>
      <c r="AJ314" s="225" t="s">
        <v>1</v>
      </c>
      <c r="AK314" s="225" t="s">
        <v>1</v>
      </c>
      <c r="AL314" s="232" t="s">
        <v>23</v>
      </c>
      <c r="AM314" s="225" t="s">
        <v>1</v>
      </c>
      <c r="AN314" s="225" t="s">
        <v>1</v>
      </c>
      <c r="AO314" s="225" t="s">
        <v>1</v>
      </c>
      <c r="AP314" s="225" t="s">
        <v>1</v>
      </c>
      <c r="AQ314" s="225" t="s">
        <v>1</v>
      </c>
      <c r="AR314" s="225" t="s">
        <v>1</v>
      </c>
      <c r="AS314" s="225" t="s">
        <v>1</v>
      </c>
      <c r="AT314" s="225" t="s">
        <v>1</v>
      </c>
      <c r="AU314" s="232" t="s">
        <v>23</v>
      </c>
      <c r="AV314" s="230" t="s">
        <v>22</v>
      </c>
      <c r="AW314" s="231" t="s">
        <v>1240</v>
      </c>
      <c r="AX314" s="226">
        <v>1</v>
      </c>
      <c r="AY314" s="239">
        <v>3</v>
      </c>
      <c r="AZ314" s="228">
        <v>0</v>
      </c>
      <c r="BA314" s="228">
        <v>0</v>
      </c>
      <c r="BB314" s="234">
        <v>0</v>
      </c>
    </row>
    <row r="315" spans="1:54" ht="18.75" customHeight="1" x14ac:dyDescent="0.25">
      <c r="A315" s="223">
        <v>1036</v>
      </c>
      <c r="B315" s="224" t="s">
        <v>1303</v>
      </c>
      <c r="C315" s="225" t="s">
        <v>1193</v>
      </c>
      <c r="D315" s="225"/>
      <c r="E315" s="225" t="s">
        <v>737</v>
      </c>
      <c r="F315" s="225" t="s">
        <v>1</v>
      </c>
      <c r="G315" s="225" t="s">
        <v>156</v>
      </c>
      <c r="H315" s="224" t="s">
        <v>1</v>
      </c>
      <c r="I315" s="224" t="s">
        <v>437</v>
      </c>
      <c r="J315" s="241" t="s">
        <v>39</v>
      </c>
      <c r="K315" s="231" t="s">
        <v>20</v>
      </c>
      <c r="L315" s="232" t="s">
        <v>23</v>
      </c>
      <c r="M315" s="227" t="s">
        <v>17</v>
      </c>
      <c r="N315" s="225" t="s">
        <v>1</v>
      </c>
      <c r="O315" s="232" t="s">
        <v>23</v>
      </c>
      <c r="P315" s="225" t="s">
        <v>1</v>
      </c>
      <c r="Q315" s="225" t="s">
        <v>1</v>
      </c>
      <c r="R315" s="225" t="s">
        <v>1</v>
      </c>
      <c r="S315" s="225" t="s">
        <v>1</v>
      </c>
      <c r="T315" s="225" t="s">
        <v>1</v>
      </c>
      <c r="U315" s="225" t="s">
        <v>1</v>
      </c>
      <c r="V315" s="225" t="s">
        <v>1</v>
      </c>
      <c r="W315" s="225" t="s">
        <v>1</v>
      </c>
      <c r="X315" s="225" t="s">
        <v>1</v>
      </c>
      <c r="Y315" s="225" t="s">
        <v>1</v>
      </c>
      <c r="Z315" s="225" t="s">
        <v>1</v>
      </c>
      <c r="AA315" s="231" t="s">
        <v>20</v>
      </c>
      <c r="AB315" s="225" t="s">
        <v>1</v>
      </c>
      <c r="AC315" s="225" t="s">
        <v>1</v>
      </c>
      <c r="AD315" s="225" t="s">
        <v>1</v>
      </c>
      <c r="AE315" s="225" t="s">
        <v>1</v>
      </c>
      <c r="AF315" s="225" t="s">
        <v>1</v>
      </c>
      <c r="AG315" s="231" t="s">
        <v>20</v>
      </c>
      <c r="AH315" s="225" t="s">
        <v>1</v>
      </c>
      <c r="AI315" s="225" t="s">
        <v>1</v>
      </c>
      <c r="AJ315" s="225" t="s">
        <v>1</v>
      </c>
      <c r="AK315" s="232" t="s">
        <v>23</v>
      </c>
      <c r="AL315" s="231" t="s">
        <v>20</v>
      </c>
      <c r="AM315" s="225" t="s">
        <v>1</v>
      </c>
      <c r="AN315" s="225" t="s">
        <v>1</v>
      </c>
      <c r="AO315" s="225" t="s">
        <v>1</v>
      </c>
      <c r="AP315" s="225" t="s">
        <v>1</v>
      </c>
      <c r="AQ315" s="225" t="s">
        <v>1</v>
      </c>
      <c r="AR315" s="231" t="s">
        <v>20</v>
      </c>
      <c r="AS315" s="225" t="s">
        <v>1</v>
      </c>
      <c r="AT315" s="225" t="s">
        <v>1</v>
      </c>
      <c r="AU315" s="231" t="s">
        <v>20</v>
      </c>
      <c r="AV315" s="225" t="s">
        <v>1</v>
      </c>
      <c r="AW315" s="226" t="s">
        <v>1241</v>
      </c>
      <c r="AX315" s="226">
        <v>1</v>
      </c>
      <c r="AY315" s="227">
        <v>2</v>
      </c>
      <c r="AZ315" s="228">
        <v>0</v>
      </c>
      <c r="BA315" s="236">
        <v>8.6</v>
      </c>
      <c r="BB315" s="238">
        <v>0.32</v>
      </c>
    </row>
    <row r="316" spans="1:54" ht="18" customHeight="1" x14ac:dyDescent="0.25">
      <c r="A316" s="223">
        <v>281</v>
      </c>
      <c r="B316" s="224" t="s">
        <v>147</v>
      </c>
      <c r="C316" s="225" t="s">
        <v>1193</v>
      </c>
      <c r="D316" s="225"/>
      <c r="E316" s="225" t="s">
        <v>683</v>
      </c>
      <c r="F316" s="225" t="s">
        <v>1</v>
      </c>
      <c r="G316" s="225" t="s">
        <v>687</v>
      </c>
      <c r="H316" s="224" t="s">
        <v>1</v>
      </c>
      <c r="I316" s="224" t="s">
        <v>437</v>
      </c>
      <c r="J316" s="241" t="s">
        <v>39</v>
      </c>
      <c r="K316" s="230" t="s">
        <v>22</v>
      </c>
      <c r="L316" s="230" t="s">
        <v>22</v>
      </c>
      <c r="M316" s="237" t="s">
        <v>26</v>
      </c>
      <c r="N316" s="231" t="s">
        <v>20</v>
      </c>
      <c r="O316" s="232" t="s">
        <v>23</v>
      </c>
      <c r="P316" s="225" t="s">
        <v>1</v>
      </c>
      <c r="Q316" s="225" t="s">
        <v>1</v>
      </c>
      <c r="R316" s="225" t="s">
        <v>1</v>
      </c>
      <c r="S316" s="225" t="s">
        <v>1</v>
      </c>
      <c r="T316" s="225" t="s">
        <v>1</v>
      </c>
      <c r="U316" s="225" t="s">
        <v>1</v>
      </c>
      <c r="V316" s="225" t="s">
        <v>1</v>
      </c>
      <c r="W316" s="230" t="s">
        <v>22</v>
      </c>
      <c r="X316" s="225" t="s">
        <v>1</v>
      </c>
      <c r="Y316" s="225" t="s">
        <v>1</v>
      </c>
      <c r="Z316" s="230" t="s">
        <v>22</v>
      </c>
      <c r="AA316" s="225" t="s">
        <v>1</v>
      </c>
      <c r="AB316" s="225" t="s">
        <v>1</v>
      </c>
      <c r="AC316" s="225" t="s">
        <v>1</v>
      </c>
      <c r="AD316" s="225" t="s">
        <v>1</v>
      </c>
      <c r="AE316" s="230" t="s">
        <v>22</v>
      </c>
      <c r="AF316" s="225" t="s">
        <v>1</v>
      </c>
      <c r="AG316" s="225" t="s">
        <v>1</v>
      </c>
      <c r="AH316" s="225" t="s">
        <v>1</v>
      </c>
      <c r="AI316" s="225" t="s">
        <v>1</v>
      </c>
      <c r="AJ316" s="225" t="s">
        <v>1</v>
      </c>
      <c r="AK316" s="230" t="s">
        <v>22</v>
      </c>
      <c r="AL316" s="230" t="s">
        <v>22</v>
      </c>
      <c r="AM316" s="225" t="s">
        <v>1</v>
      </c>
      <c r="AN316" s="225" t="s">
        <v>1</v>
      </c>
      <c r="AO316" s="225" t="s">
        <v>1</v>
      </c>
      <c r="AP316" s="225" t="s">
        <v>1</v>
      </c>
      <c r="AQ316" s="225" t="s">
        <v>1</v>
      </c>
      <c r="AR316" s="230" t="s">
        <v>22</v>
      </c>
      <c r="AS316" s="225" t="s">
        <v>1</v>
      </c>
      <c r="AT316" s="225" t="s">
        <v>1</v>
      </c>
      <c r="AU316" s="230" t="s">
        <v>22</v>
      </c>
      <c r="AV316" s="230" t="s">
        <v>22</v>
      </c>
      <c r="AW316" s="235" t="s">
        <v>1</v>
      </c>
      <c r="AX316" s="235">
        <v>0</v>
      </c>
      <c r="AY316" s="227">
        <v>2</v>
      </c>
      <c r="AZ316" s="228">
        <v>0</v>
      </c>
      <c r="BA316" s="233">
        <v>174.9</v>
      </c>
      <c r="BB316" s="238">
        <v>7.0000000000000007E-2</v>
      </c>
    </row>
    <row r="317" spans="1:54" ht="18.75" customHeight="1" x14ac:dyDescent="0.25">
      <c r="A317" s="223">
        <v>282</v>
      </c>
      <c r="B317" s="224" t="s">
        <v>713</v>
      </c>
      <c r="C317" s="225" t="s">
        <v>1193</v>
      </c>
      <c r="D317" s="225"/>
      <c r="E317" s="225" t="s">
        <v>683</v>
      </c>
      <c r="F317" s="225" t="s">
        <v>1</v>
      </c>
      <c r="G317" s="225" t="s">
        <v>687</v>
      </c>
      <c r="H317" s="224" t="s">
        <v>1</v>
      </c>
      <c r="I317" s="224" t="s">
        <v>437</v>
      </c>
      <c r="J317" s="241" t="s">
        <v>39</v>
      </c>
      <c r="K317" s="225" t="s">
        <v>1</v>
      </c>
      <c r="L317" s="230" t="s">
        <v>22</v>
      </c>
      <c r="M317" s="237" t="s">
        <v>26</v>
      </c>
      <c r="N317" s="225" t="s">
        <v>1</v>
      </c>
      <c r="O317" s="232" t="s">
        <v>23</v>
      </c>
      <c r="P317" s="225" t="s">
        <v>1</v>
      </c>
      <c r="Q317" s="225" t="s">
        <v>1</v>
      </c>
      <c r="R317" s="225" t="s">
        <v>1</v>
      </c>
      <c r="S317" s="225" t="s">
        <v>1</v>
      </c>
      <c r="T317" s="225" t="s">
        <v>1</v>
      </c>
      <c r="U317" s="225" t="s">
        <v>1</v>
      </c>
      <c r="V317" s="225" t="s">
        <v>1</v>
      </c>
      <c r="W317" s="230" t="s">
        <v>22</v>
      </c>
      <c r="X317" s="225" t="s">
        <v>1</v>
      </c>
      <c r="Y317" s="225" t="s">
        <v>1</v>
      </c>
      <c r="Z317" s="225" t="s">
        <v>1</v>
      </c>
      <c r="AA317" s="225" t="s">
        <v>1</v>
      </c>
      <c r="AB317" s="225" t="s">
        <v>1</v>
      </c>
      <c r="AC317" s="225" t="s">
        <v>1</v>
      </c>
      <c r="AD317" s="225" t="s">
        <v>1</v>
      </c>
      <c r="AE317" s="230" t="s">
        <v>22</v>
      </c>
      <c r="AF317" s="225" t="s">
        <v>1</v>
      </c>
      <c r="AG317" s="225" t="s">
        <v>1</v>
      </c>
      <c r="AH317" s="225" t="s">
        <v>1</v>
      </c>
      <c r="AI317" s="225" t="s">
        <v>1</v>
      </c>
      <c r="AJ317" s="225" t="s">
        <v>1</v>
      </c>
      <c r="AK317" s="230" t="s">
        <v>22</v>
      </c>
      <c r="AL317" s="225" t="s">
        <v>1</v>
      </c>
      <c r="AM317" s="225" t="s">
        <v>1</v>
      </c>
      <c r="AN317" s="225" t="s">
        <v>1</v>
      </c>
      <c r="AO317" s="225" t="s">
        <v>1</v>
      </c>
      <c r="AP317" s="225" t="s">
        <v>1</v>
      </c>
      <c r="AQ317" s="225" t="s">
        <v>1</v>
      </c>
      <c r="AR317" s="225" t="s">
        <v>1</v>
      </c>
      <c r="AS317" s="225" t="s">
        <v>1</v>
      </c>
      <c r="AT317" s="225" t="s">
        <v>1</v>
      </c>
      <c r="AU317" s="225" t="s">
        <v>1</v>
      </c>
      <c r="AV317" s="225" t="s">
        <v>1</v>
      </c>
      <c r="AW317" s="235" t="s">
        <v>1</v>
      </c>
      <c r="AX317" s="235">
        <v>0</v>
      </c>
      <c r="AY317" s="235">
        <v>0</v>
      </c>
      <c r="AZ317" s="228">
        <v>0</v>
      </c>
      <c r="BA317" s="233">
        <v>0</v>
      </c>
      <c r="BB317" s="238">
        <v>13.6</v>
      </c>
    </row>
    <row r="318" spans="1:54" ht="18.75" customHeight="1" x14ac:dyDescent="0.25">
      <c r="A318" s="223">
        <v>284</v>
      </c>
      <c r="B318" s="224" t="s">
        <v>117</v>
      </c>
      <c r="C318" s="225" t="s">
        <v>1193</v>
      </c>
      <c r="D318" s="225"/>
      <c r="E318" s="225" t="s">
        <v>896</v>
      </c>
      <c r="F318" s="225" t="s">
        <v>1</v>
      </c>
      <c r="G318" s="225" t="s">
        <v>1517</v>
      </c>
      <c r="H318" s="224" t="s">
        <v>1</v>
      </c>
      <c r="I318" s="224" t="s">
        <v>437</v>
      </c>
      <c r="J318" s="226" t="s">
        <v>33</v>
      </c>
      <c r="K318" s="225" t="s">
        <v>1</v>
      </c>
      <c r="L318" s="225" t="s">
        <v>1</v>
      </c>
      <c r="M318" s="226" t="s">
        <v>33</v>
      </c>
      <c r="N318" s="225" t="s">
        <v>1</v>
      </c>
      <c r="O318" s="225" t="s">
        <v>1</v>
      </c>
      <c r="P318" s="225" t="s">
        <v>1</v>
      </c>
      <c r="Q318" s="225" t="s">
        <v>1</v>
      </c>
      <c r="R318" s="225" t="s">
        <v>1</v>
      </c>
      <c r="S318" s="225" t="s">
        <v>1</v>
      </c>
      <c r="T318" s="225" t="s">
        <v>1</v>
      </c>
      <c r="U318" s="225" t="s">
        <v>1</v>
      </c>
      <c r="V318" s="225" t="s">
        <v>1</v>
      </c>
      <c r="W318" s="225" t="s">
        <v>1</v>
      </c>
      <c r="X318" s="225" t="s">
        <v>1</v>
      </c>
      <c r="Y318" s="225" t="s">
        <v>1</v>
      </c>
      <c r="Z318" s="225" t="s">
        <v>1</v>
      </c>
      <c r="AA318" s="225" t="s">
        <v>1</v>
      </c>
      <c r="AB318" s="225" t="s">
        <v>1</v>
      </c>
      <c r="AC318" s="225" t="s">
        <v>1</v>
      </c>
      <c r="AD318" s="225" t="s">
        <v>1</v>
      </c>
      <c r="AE318" s="225" t="s">
        <v>1</v>
      </c>
      <c r="AF318" s="225" t="s">
        <v>1</v>
      </c>
      <c r="AG318" s="225" t="s">
        <v>1</v>
      </c>
      <c r="AH318" s="225" t="s">
        <v>1</v>
      </c>
      <c r="AI318" s="225" t="s">
        <v>1</v>
      </c>
      <c r="AJ318" s="225" t="s">
        <v>1</v>
      </c>
      <c r="AK318" s="225" t="s">
        <v>1</v>
      </c>
      <c r="AL318" s="225" t="s">
        <v>1</v>
      </c>
      <c r="AM318" s="225" t="s">
        <v>1</v>
      </c>
      <c r="AN318" s="225" t="s">
        <v>1</v>
      </c>
      <c r="AO318" s="225" t="s">
        <v>1</v>
      </c>
      <c r="AP318" s="225" t="s">
        <v>1</v>
      </c>
      <c r="AQ318" s="225" t="s">
        <v>1</v>
      </c>
      <c r="AR318" s="225" t="s">
        <v>1</v>
      </c>
      <c r="AS318" s="225" t="s">
        <v>1</v>
      </c>
      <c r="AT318" s="225" t="s">
        <v>1</v>
      </c>
      <c r="AU318" s="230" t="s">
        <v>22</v>
      </c>
      <c r="AV318" s="230" t="s">
        <v>22</v>
      </c>
      <c r="AW318" s="226" t="s">
        <v>1241</v>
      </c>
      <c r="AX318" s="226">
        <v>1</v>
      </c>
      <c r="AY318" s="235">
        <v>0</v>
      </c>
      <c r="AZ318" s="228">
        <v>0</v>
      </c>
      <c r="BA318" s="228">
        <v>0</v>
      </c>
      <c r="BB318" s="229">
        <v>0</v>
      </c>
    </row>
    <row r="319" spans="1:54" ht="18.75" customHeight="1" x14ac:dyDescent="0.25">
      <c r="A319" s="223">
        <v>286</v>
      </c>
      <c r="B319" s="224" t="s">
        <v>715</v>
      </c>
      <c r="C319" s="225" t="s">
        <v>1193</v>
      </c>
      <c r="D319" s="225"/>
      <c r="E319" s="225" t="s">
        <v>683</v>
      </c>
      <c r="F319" s="225" t="s">
        <v>1</v>
      </c>
      <c r="G319" s="225" t="s">
        <v>687</v>
      </c>
      <c r="H319" s="224" t="s">
        <v>1</v>
      </c>
      <c r="I319" s="224" t="s">
        <v>437</v>
      </c>
      <c r="J319" s="227" t="s">
        <v>17</v>
      </c>
      <c r="K319" s="231" t="s">
        <v>20</v>
      </c>
      <c r="L319" s="225" t="s">
        <v>1</v>
      </c>
      <c r="M319" s="226" t="s">
        <v>33</v>
      </c>
      <c r="N319" s="225" t="s">
        <v>1</v>
      </c>
      <c r="O319" s="230" t="s">
        <v>22</v>
      </c>
      <c r="P319" s="225" t="s">
        <v>1</v>
      </c>
      <c r="Q319" s="225" t="s">
        <v>1</v>
      </c>
      <c r="R319" s="225" t="s">
        <v>1</v>
      </c>
      <c r="S319" s="225" t="s">
        <v>1</v>
      </c>
      <c r="T319" s="225" t="s">
        <v>1</v>
      </c>
      <c r="U319" s="225" t="s">
        <v>1</v>
      </c>
      <c r="V319" s="225" t="s">
        <v>1</v>
      </c>
      <c r="W319" s="225" t="s">
        <v>1</v>
      </c>
      <c r="X319" s="225" t="s">
        <v>1</v>
      </c>
      <c r="Y319" s="225" t="s">
        <v>1</v>
      </c>
      <c r="Z319" s="231" t="s">
        <v>20</v>
      </c>
      <c r="AA319" s="225" t="s">
        <v>1</v>
      </c>
      <c r="AB319" s="225" t="s">
        <v>1</v>
      </c>
      <c r="AC319" s="225" t="s">
        <v>1</v>
      </c>
      <c r="AD319" s="225" t="s">
        <v>1</v>
      </c>
      <c r="AE319" s="225" t="s">
        <v>1</v>
      </c>
      <c r="AF319" s="225" t="s">
        <v>1</v>
      </c>
      <c r="AG319" s="225" t="s">
        <v>1</v>
      </c>
      <c r="AH319" s="225" t="s">
        <v>1</v>
      </c>
      <c r="AI319" s="225" t="s">
        <v>1</v>
      </c>
      <c r="AJ319" s="225" t="s">
        <v>1</v>
      </c>
      <c r="AK319" s="225" t="s">
        <v>1</v>
      </c>
      <c r="AL319" s="225" t="s">
        <v>1</v>
      </c>
      <c r="AM319" s="225" t="s">
        <v>1</v>
      </c>
      <c r="AN319" s="225" t="s">
        <v>1</v>
      </c>
      <c r="AO319" s="225" t="s">
        <v>1</v>
      </c>
      <c r="AP319" s="225" t="s">
        <v>1</v>
      </c>
      <c r="AQ319" s="225" t="s">
        <v>1</v>
      </c>
      <c r="AR319" s="225" t="s">
        <v>1</v>
      </c>
      <c r="AS319" s="225" t="s">
        <v>1</v>
      </c>
      <c r="AT319" s="225" t="s">
        <v>1</v>
      </c>
      <c r="AU319" s="232" t="s">
        <v>23</v>
      </c>
      <c r="AV319" s="232" t="s">
        <v>23</v>
      </c>
      <c r="AW319" s="232" t="s">
        <v>1242</v>
      </c>
      <c r="AX319" s="227">
        <v>2</v>
      </c>
      <c r="AY319" s="227">
        <v>2</v>
      </c>
      <c r="AZ319" s="228">
        <v>0</v>
      </c>
      <c r="BA319" s="233">
        <v>0.65</v>
      </c>
      <c r="BB319" s="238">
        <v>0.22</v>
      </c>
    </row>
    <row r="320" spans="1:54" ht="18.75" customHeight="1" x14ac:dyDescent="0.25">
      <c r="A320" s="223">
        <v>287</v>
      </c>
      <c r="B320" s="224" t="s">
        <v>840</v>
      </c>
      <c r="C320" s="225" t="s">
        <v>1193</v>
      </c>
      <c r="D320" s="225"/>
      <c r="E320" s="225" t="s">
        <v>815</v>
      </c>
      <c r="F320" s="225" t="s">
        <v>1</v>
      </c>
      <c r="G320" s="225" t="s">
        <v>1524</v>
      </c>
      <c r="H320" s="224" t="s">
        <v>1</v>
      </c>
      <c r="I320" s="224" t="s">
        <v>437</v>
      </c>
      <c r="J320" s="226" t="s">
        <v>33</v>
      </c>
      <c r="K320" s="225" t="s">
        <v>1</v>
      </c>
      <c r="L320" s="225" t="s">
        <v>1</v>
      </c>
      <c r="M320" s="226" t="s">
        <v>33</v>
      </c>
      <c r="N320" s="225" t="s">
        <v>1</v>
      </c>
      <c r="O320" s="225" t="s">
        <v>1</v>
      </c>
      <c r="P320" s="225" t="s">
        <v>1</v>
      </c>
      <c r="Q320" s="225" t="s">
        <v>1</v>
      </c>
      <c r="R320" s="225" t="s">
        <v>1</v>
      </c>
      <c r="S320" s="225" t="s">
        <v>1</v>
      </c>
      <c r="T320" s="225" t="s">
        <v>1</v>
      </c>
      <c r="U320" s="225" t="s">
        <v>1</v>
      </c>
      <c r="V320" s="225" t="s">
        <v>1</v>
      </c>
      <c r="W320" s="225" t="s">
        <v>1</v>
      </c>
      <c r="X320" s="225" t="s">
        <v>1</v>
      </c>
      <c r="Y320" s="225" t="s">
        <v>1</v>
      </c>
      <c r="Z320" s="225" t="s">
        <v>1</v>
      </c>
      <c r="AA320" s="225" t="s">
        <v>1</v>
      </c>
      <c r="AB320" s="225" t="s">
        <v>1</v>
      </c>
      <c r="AC320" s="225" t="s">
        <v>1</v>
      </c>
      <c r="AD320" s="225" t="s">
        <v>1</v>
      </c>
      <c r="AE320" s="225" t="s">
        <v>1</v>
      </c>
      <c r="AF320" s="225" t="s">
        <v>1</v>
      </c>
      <c r="AG320" s="225" t="s">
        <v>1</v>
      </c>
      <c r="AH320" s="225" t="s">
        <v>1</v>
      </c>
      <c r="AI320" s="225" t="s">
        <v>1</v>
      </c>
      <c r="AJ320" s="225" t="s">
        <v>1</v>
      </c>
      <c r="AK320" s="225" t="s">
        <v>1</v>
      </c>
      <c r="AL320" s="225" t="s">
        <v>1</v>
      </c>
      <c r="AM320" s="225" t="s">
        <v>1</v>
      </c>
      <c r="AN320" s="225" t="s">
        <v>1</v>
      </c>
      <c r="AO320" s="225" t="s">
        <v>1</v>
      </c>
      <c r="AP320" s="225" t="s">
        <v>1</v>
      </c>
      <c r="AQ320" s="225" t="s">
        <v>1</v>
      </c>
      <c r="AR320" s="225" t="s">
        <v>1</v>
      </c>
      <c r="AS320" s="225" t="s">
        <v>1</v>
      </c>
      <c r="AT320" s="225" t="s">
        <v>1</v>
      </c>
      <c r="AU320" s="225" t="s">
        <v>1</v>
      </c>
      <c r="AV320" s="231" t="s">
        <v>20</v>
      </c>
      <c r="AW320" s="226" t="s">
        <v>1241</v>
      </c>
      <c r="AX320" s="226">
        <v>1</v>
      </c>
      <c r="AY320" s="226">
        <v>1</v>
      </c>
      <c r="AZ320" s="228">
        <v>0</v>
      </c>
      <c r="BA320" s="228">
        <v>0</v>
      </c>
      <c r="BB320" s="238">
        <v>0.02</v>
      </c>
    </row>
    <row r="321" spans="1:54" ht="18.75" customHeight="1" x14ac:dyDescent="0.25">
      <c r="A321" s="223">
        <v>1026</v>
      </c>
      <c r="B321" s="224" t="s">
        <v>928</v>
      </c>
      <c r="C321" s="225" t="s">
        <v>1193</v>
      </c>
      <c r="D321" s="225"/>
      <c r="E321" s="225" t="s">
        <v>896</v>
      </c>
      <c r="F321" s="225" t="s">
        <v>1</v>
      </c>
      <c r="G321" s="225" t="s">
        <v>902</v>
      </c>
      <c r="H321" s="224" t="s">
        <v>1</v>
      </c>
      <c r="I321" s="224" t="s">
        <v>437</v>
      </c>
      <c r="J321" s="226" t="s">
        <v>33</v>
      </c>
      <c r="K321" s="225" t="s">
        <v>1</v>
      </c>
      <c r="L321" s="225" t="s">
        <v>1</v>
      </c>
      <c r="M321" s="226" t="s">
        <v>33</v>
      </c>
      <c r="N321" s="225" t="s">
        <v>1</v>
      </c>
      <c r="O321" s="230" t="s">
        <v>22</v>
      </c>
      <c r="P321" s="225" t="s">
        <v>1</v>
      </c>
      <c r="Q321" s="225" t="s">
        <v>1</v>
      </c>
      <c r="R321" s="225" t="s">
        <v>1</v>
      </c>
      <c r="S321" s="225" t="s">
        <v>1</v>
      </c>
      <c r="T321" s="225" t="s">
        <v>1</v>
      </c>
      <c r="U321" s="225" t="s">
        <v>1</v>
      </c>
      <c r="V321" s="225" t="s">
        <v>1</v>
      </c>
      <c r="W321" s="225" t="s">
        <v>1</v>
      </c>
      <c r="X321" s="225" t="s">
        <v>1</v>
      </c>
      <c r="Y321" s="225" t="s">
        <v>1</v>
      </c>
      <c r="Z321" s="225" t="s">
        <v>1</v>
      </c>
      <c r="AA321" s="225" t="s">
        <v>1</v>
      </c>
      <c r="AB321" s="225" t="s">
        <v>1</v>
      </c>
      <c r="AC321" s="225" t="s">
        <v>1</v>
      </c>
      <c r="AD321" s="225" t="s">
        <v>1</v>
      </c>
      <c r="AE321" s="225" t="s">
        <v>1</v>
      </c>
      <c r="AF321" s="225" t="s">
        <v>1</v>
      </c>
      <c r="AG321" s="225" t="s">
        <v>1</v>
      </c>
      <c r="AH321" s="225" t="s">
        <v>1</v>
      </c>
      <c r="AI321" s="225" t="s">
        <v>1</v>
      </c>
      <c r="AJ321" s="225" t="s">
        <v>1</v>
      </c>
      <c r="AK321" s="225" t="s">
        <v>1</v>
      </c>
      <c r="AL321" s="225" t="s">
        <v>1</v>
      </c>
      <c r="AM321" s="225" t="s">
        <v>1</v>
      </c>
      <c r="AN321" s="225" t="s">
        <v>1</v>
      </c>
      <c r="AO321" s="225" t="s">
        <v>1</v>
      </c>
      <c r="AP321" s="225" t="s">
        <v>1</v>
      </c>
      <c r="AQ321" s="225" t="s">
        <v>1</v>
      </c>
      <c r="AR321" s="225" t="s">
        <v>1</v>
      </c>
      <c r="AS321" s="225" t="s">
        <v>1</v>
      </c>
      <c r="AT321" s="225" t="s">
        <v>1</v>
      </c>
      <c r="AU321" s="225" t="s">
        <v>1</v>
      </c>
      <c r="AV321" s="225" t="s">
        <v>1</v>
      </c>
      <c r="AW321" s="226" t="s">
        <v>1241</v>
      </c>
      <c r="AX321" s="226">
        <v>1</v>
      </c>
      <c r="AY321" s="235">
        <v>0</v>
      </c>
      <c r="AZ321" s="228">
        <v>0</v>
      </c>
      <c r="BA321" s="236">
        <v>0.08</v>
      </c>
      <c r="BB321" s="238">
        <v>0.1</v>
      </c>
    </row>
    <row r="322" spans="1:54" ht="18" customHeight="1" x14ac:dyDescent="0.25">
      <c r="A322" s="223">
        <v>288</v>
      </c>
      <c r="B322" s="224" t="s">
        <v>980</v>
      </c>
      <c r="C322" s="225" t="s">
        <v>1193</v>
      </c>
      <c r="D322" s="225"/>
      <c r="E322" s="225" t="s">
        <v>941</v>
      </c>
      <c r="F322" s="225" t="s">
        <v>1</v>
      </c>
      <c r="G322" s="225" t="s">
        <v>447</v>
      </c>
      <c r="H322" s="224" t="s">
        <v>1</v>
      </c>
      <c r="I322" s="224" t="s">
        <v>437</v>
      </c>
      <c r="J322" s="237" t="s">
        <v>26</v>
      </c>
      <c r="K322" s="232" t="s">
        <v>23</v>
      </c>
      <c r="L322" s="232" t="s">
        <v>23</v>
      </c>
      <c r="M322" s="237" t="s">
        <v>26</v>
      </c>
      <c r="N322" s="232" t="s">
        <v>23</v>
      </c>
      <c r="O322" s="232" t="s">
        <v>23</v>
      </c>
      <c r="P322" s="225" t="s">
        <v>1</v>
      </c>
      <c r="Q322" s="225" t="s">
        <v>1</v>
      </c>
      <c r="R322" s="230" t="s">
        <v>22</v>
      </c>
      <c r="S322" s="225" t="s">
        <v>1</v>
      </c>
      <c r="T322" s="225" t="s">
        <v>1</v>
      </c>
      <c r="U322" s="225" t="s">
        <v>1</v>
      </c>
      <c r="V322" s="225" t="s">
        <v>1</v>
      </c>
      <c r="W322" s="232" t="s">
        <v>23</v>
      </c>
      <c r="X322" s="225" t="s">
        <v>1</v>
      </c>
      <c r="Y322" s="225" t="s">
        <v>1</v>
      </c>
      <c r="Z322" s="225" t="s">
        <v>1</v>
      </c>
      <c r="AA322" s="232" t="s">
        <v>23</v>
      </c>
      <c r="AB322" s="225" t="s">
        <v>1</v>
      </c>
      <c r="AC322" s="225" t="s">
        <v>1</v>
      </c>
      <c r="AD322" s="225" t="s">
        <v>1</v>
      </c>
      <c r="AE322" s="232" t="s">
        <v>23</v>
      </c>
      <c r="AF322" s="225" t="s">
        <v>1</v>
      </c>
      <c r="AG322" s="225" t="s">
        <v>1</v>
      </c>
      <c r="AH322" s="225" t="s">
        <v>1</v>
      </c>
      <c r="AI322" s="225" t="s">
        <v>1</v>
      </c>
      <c r="AJ322" s="225" t="s">
        <v>1</v>
      </c>
      <c r="AK322" s="225" t="s">
        <v>1</v>
      </c>
      <c r="AL322" s="232" t="s">
        <v>23</v>
      </c>
      <c r="AM322" s="225" t="s">
        <v>1</v>
      </c>
      <c r="AN322" s="225" t="s">
        <v>1</v>
      </c>
      <c r="AO322" s="225" t="s">
        <v>1</v>
      </c>
      <c r="AP322" s="225" t="s">
        <v>1</v>
      </c>
      <c r="AQ322" s="225" t="s">
        <v>1</v>
      </c>
      <c r="AR322" s="225" t="s">
        <v>1</v>
      </c>
      <c r="AS322" s="225" t="s">
        <v>1</v>
      </c>
      <c r="AT322" s="225" t="s">
        <v>1</v>
      </c>
      <c r="AU322" s="232" t="s">
        <v>23</v>
      </c>
      <c r="AV322" s="225" t="s">
        <v>1</v>
      </c>
      <c r="AW322" s="226" t="s">
        <v>1241</v>
      </c>
      <c r="AX322" s="227">
        <v>2</v>
      </c>
      <c r="AY322" s="226">
        <v>1</v>
      </c>
      <c r="AZ322" s="228">
        <v>0</v>
      </c>
      <c r="BA322" s="228">
        <v>0</v>
      </c>
      <c r="BB322" s="229">
        <v>0</v>
      </c>
    </row>
    <row r="323" spans="1:54" ht="18.75" customHeight="1" x14ac:dyDescent="0.25">
      <c r="A323" s="223">
        <v>289</v>
      </c>
      <c r="B323" s="224" t="s">
        <v>77</v>
      </c>
      <c r="C323" s="225" t="s">
        <v>1193</v>
      </c>
      <c r="D323" s="225"/>
      <c r="E323" s="225" t="s">
        <v>1086</v>
      </c>
      <c r="F323" s="225" t="s">
        <v>1</v>
      </c>
      <c r="G323" s="225" t="s">
        <v>447</v>
      </c>
      <c r="H323" s="224" t="s">
        <v>1</v>
      </c>
      <c r="I323" s="224" t="s">
        <v>437</v>
      </c>
      <c r="J323" s="241" t="s">
        <v>39</v>
      </c>
      <c r="K323" s="230" t="s">
        <v>22</v>
      </c>
      <c r="L323" s="230" t="s">
        <v>22</v>
      </c>
      <c r="M323" s="241" t="s">
        <v>39</v>
      </c>
      <c r="N323" s="232" t="s">
        <v>23</v>
      </c>
      <c r="O323" s="232" t="s">
        <v>23</v>
      </c>
      <c r="P323" s="225" t="s">
        <v>1</v>
      </c>
      <c r="Q323" s="230" t="s">
        <v>22</v>
      </c>
      <c r="R323" s="230" t="s">
        <v>22</v>
      </c>
      <c r="S323" s="225" t="s">
        <v>1</v>
      </c>
      <c r="T323" s="231" t="s">
        <v>20</v>
      </c>
      <c r="U323" s="230" t="s">
        <v>22</v>
      </c>
      <c r="V323" s="230" t="s">
        <v>22</v>
      </c>
      <c r="W323" s="230" t="s">
        <v>22</v>
      </c>
      <c r="X323" s="230" t="s">
        <v>22</v>
      </c>
      <c r="Y323" s="225" t="s">
        <v>1</v>
      </c>
      <c r="Z323" s="230" t="s">
        <v>22</v>
      </c>
      <c r="AA323" s="230" t="s">
        <v>22</v>
      </c>
      <c r="AB323" s="225" t="s">
        <v>1</v>
      </c>
      <c r="AC323" s="225" t="s">
        <v>1</v>
      </c>
      <c r="AD323" s="225" t="s">
        <v>1</v>
      </c>
      <c r="AE323" s="230" t="s">
        <v>22</v>
      </c>
      <c r="AF323" s="225" t="s">
        <v>1</v>
      </c>
      <c r="AG323" s="230" t="s">
        <v>22</v>
      </c>
      <c r="AH323" s="225" t="s">
        <v>1</v>
      </c>
      <c r="AI323" s="225" t="s">
        <v>1</v>
      </c>
      <c r="AJ323" s="225" t="s">
        <v>1</v>
      </c>
      <c r="AK323" s="225" t="s">
        <v>1</v>
      </c>
      <c r="AL323" s="225" t="s">
        <v>1</v>
      </c>
      <c r="AM323" s="225" t="s">
        <v>1</v>
      </c>
      <c r="AN323" s="225" t="s">
        <v>1</v>
      </c>
      <c r="AO323" s="230" t="s">
        <v>22</v>
      </c>
      <c r="AP323" s="230" t="s">
        <v>22</v>
      </c>
      <c r="AQ323" s="225" t="s">
        <v>1</v>
      </c>
      <c r="AR323" s="230" t="s">
        <v>22</v>
      </c>
      <c r="AS323" s="225" t="s">
        <v>1</v>
      </c>
      <c r="AT323" s="225" t="s">
        <v>1</v>
      </c>
      <c r="AU323" s="230" t="s">
        <v>22</v>
      </c>
      <c r="AV323" s="230" t="s">
        <v>22</v>
      </c>
      <c r="AW323" s="235" t="s">
        <v>1</v>
      </c>
      <c r="AX323" s="235">
        <v>0</v>
      </c>
      <c r="AY323" s="235">
        <v>0</v>
      </c>
      <c r="AZ323" s="228">
        <v>0</v>
      </c>
      <c r="BA323" s="233">
        <v>0</v>
      </c>
      <c r="BB323" s="229">
        <v>0</v>
      </c>
    </row>
    <row r="324" spans="1:54" ht="27" customHeight="1" x14ac:dyDescent="0.25">
      <c r="A324" s="223">
        <v>1011</v>
      </c>
      <c r="B324" s="224" t="s">
        <v>148</v>
      </c>
      <c r="C324" s="225" t="s">
        <v>1193</v>
      </c>
      <c r="D324" s="225"/>
      <c r="E324" s="225" t="s">
        <v>683</v>
      </c>
      <c r="F324" s="225" t="s">
        <v>1</v>
      </c>
      <c r="G324" s="225" t="s">
        <v>698</v>
      </c>
      <c r="H324" s="224" t="s">
        <v>1</v>
      </c>
      <c r="I324" s="224" t="s">
        <v>437</v>
      </c>
      <c r="J324" s="237" t="s">
        <v>26</v>
      </c>
      <c r="K324" s="225" t="s">
        <v>1</v>
      </c>
      <c r="L324" s="231" t="s">
        <v>20</v>
      </c>
      <c r="M324" s="226" t="s">
        <v>33</v>
      </c>
      <c r="N324" s="225" t="s">
        <v>1</v>
      </c>
      <c r="O324" s="225" t="s">
        <v>1</v>
      </c>
      <c r="P324" s="225" t="s">
        <v>1</v>
      </c>
      <c r="Q324" s="225" t="s">
        <v>1</v>
      </c>
      <c r="R324" s="231" t="s">
        <v>20</v>
      </c>
      <c r="S324" s="225" t="s">
        <v>1</v>
      </c>
      <c r="T324" s="225" t="s">
        <v>1</v>
      </c>
      <c r="U324" s="225" t="s">
        <v>1</v>
      </c>
      <c r="V324" s="225" t="s">
        <v>1</v>
      </c>
      <c r="W324" s="225" t="s">
        <v>1</v>
      </c>
      <c r="X324" s="225" t="s">
        <v>1</v>
      </c>
      <c r="Y324" s="225" t="s">
        <v>1</v>
      </c>
      <c r="Z324" s="225" t="s">
        <v>1</v>
      </c>
      <c r="AA324" s="225" t="s">
        <v>1</v>
      </c>
      <c r="AB324" s="225" t="s">
        <v>1</v>
      </c>
      <c r="AC324" s="225" t="s">
        <v>1</v>
      </c>
      <c r="AD324" s="225" t="s">
        <v>1</v>
      </c>
      <c r="AE324" s="231" t="s">
        <v>20</v>
      </c>
      <c r="AF324" s="225" t="s">
        <v>1</v>
      </c>
      <c r="AG324" s="231" t="s">
        <v>20</v>
      </c>
      <c r="AH324" s="225" t="s">
        <v>1</v>
      </c>
      <c r="AI324" s="225" t="s">
        <v>1</v>
      </c>
      <c r="AJ324" s="225" t="s">
        <v>1</v>
      </c>
      <c r="AK324" s="225" t="s">
        <v>1</v>
      </c>
      <c r="AL324" s="225" t="s">
        <v>1</v>
      </c>
      <c r="AM324" s="225" t="s">
        <v>1</v>
      </c>
      <c r="AN324" s="225" t="s">
        <v>1</v>
      </c>
      <c r="AO324" s="225" t="s">
        <v>1</v>
      </c>
      <c r="AP324" s="225" t="s">
        <v>1</v>
      </c>
      <c r="AQ324" s="225" t="s">
        <v>1</v>
      </c>
      <c r="AR324" s="225" t="s">
        <v>1</v>
      </c>
      <c r="AS324" s="225" t="s">
        <v>1</v>
      </c>
      <c r="AT324" s="225" t="s">
        <v>1</v>
      </c>
      <c r="AU324" s="225" t="s">
        <v>1</v>
      </c>
      <c r="AV324" s="225" t="s">
        <v>1</v>
      </c>
      <c r="AW324" s="231" t="s">
        <v>1240</v>
      </c>
      <c r="AX324" s="226">
        <v>1</v>
      </c>
      <c r="AY324" s="227">
        <v>2</v>
      </c>
      <c r="AZ324" s="228">
        <v>0</v>
      </c>
      <c r="BA324" s="228">
        <v>0</v>
      </c>
      <c r="BB324" s="234">
        <v>0</v>
      </c>
    </row>
    <row r="325" spans="1:54" ht="18" customHeight="1" x14ac:dyDescent="0.25">
      <c r="A325" s="223">
        <v>1330</v>
      </c>
      <c r="B325" s="224" t="s">
        <v>78</v>
      </c>
      <c r="C325" s="225" t="s">
        <v>1193</v>
      </c>
      <c r="D325" s="225"/>
      <c r="E325" s="225" t="s">
        <v>658</v>
      </c>
      <c r="F325" s="225" t="s">
        <v>1</v>
      </c>
      <c r="G325" s="225" t="s">
        <v>447</v>
      </c>
      <c r="H325" s="224" t="s">
        <v>1</v>
      </c>
      <c r="I325" s="224" t="s">
        <v>437</v>
      </c>
      <c r="J325" s="227" t="s">
        <v>17</v>
      </c>
      <c r="K325" s="225" t="s">
        <v>1</v>
      </c>
      <c r="L325" s="232" t="s">
        <v>23</v>
      </c>
      <c r="M325" s="227" t="s">
        <v>17</v>
      </c>
      <c r="N325" s="225" t="s">
        <v>1</v>
      </c>
      <c r="O325" s="232" t="s">
        <v>23</v>
      </c>
      <c r="P325" s="225" t="s">
        <v>1</v>
      </c>
      <c r="Q325" s="225" t="s">
        <v>1</v>
      </c>
      <c r="R325" s="225" t="s">
        <v>1</v>
      </c>
      <c r="S325" s="225" t="s">
        <v>1</v>
      </c>
      <c r="T325" s="225" t="s">
        <v>1</v>
      </c>
      <c r="U325" s="225" t="s">
        <v>1</v>
      </c>
      <c r="V325" s="225" t="s">
        <v>1</v>
      </c>
      <c r="W325" s="225" t="s">
        <v>1</v>
      </c>
      <c r="X325" s="225" t="s">
        <v>1</v>
      </c>
      <c r="Y325" s="225" t="s">
        <v>1</v>
      </c>
      <c r="Z325" s="225" t="s">
        <v>1</v>
      </c>
      <c r="AA325" s="225" t="s">
        <v>1</v>
      </c>
      <c r="AB325" s="225" t="s">
        <v>1</v>
      </c>
      <c r="AC325" s="225" t="s">
        <v>1</v>
      </c>
      <c r="AD325" s="225" t="s">
        <v>1</v>
      </c>
      <c r="AE325" s="232" t="s">
        <v>23</v>
      </c>
      <c r="AF325" s="225" t="s">
        <v>1</v>
      </c>
      <c r="AG325" s="225" t="s">
        <v>1</v>
      </c>
      <c r="AH325" s="225" t="s">
        <v>1</v>
      </c>
      <c r="AI325" s="225" t="s">
        <v>1</v>
      </c>
      <c r="AJ325" s="225" t="s">
        <v>1</v>
      </c>
      <c r="AK325" s="225" t="s">
        <v>1</v>
      </c>
      <c r="AL325" s="225" t="s">
        <v>1</v>
      </c>
      <c r="AM325" s="225" t="s">
        <v>1</v>
      </c>
      <c r="AN325" s="225" t="s">
        <v>1</v>
      </c>
      <c r="AO325" s="225" t="s">
        <v>1</v>
      </c>
      <c r="AP325" s="225" t="s">
        <v>1</v>
      </c>
      <c r="AQ325" s="225" t="s">
        <v>1</v>
      </c>
      <c r="AR325" s="225" t="s">
        <v>1</v>
      </c>
      <c r="AS325" s="225" t="s">
        <v>1</v>
      </c>
      <c r="AT325" s="225" t="s">
        <v>1</v>
      </c>
      <c r="AU325" s="225" t="s">
        <v>1</v>
      </c>
      <c r="AV325" s="230" t="s">
        <v>22</v>
      </c>
      <c r="AW325" s="231" t="s">
        <v>1240</v>
      </c>
      <c r="AX325" s="227">
        <v>2</v>
      </c>
      <c r="AY325" s="235">
        <v>0</v>
      </c>
      <c r="AZ325" s="228">
        <v>0</v>
      </c>
      <c r="BA325" s="228">
        <v>0</v>
      </c>
      <c r="BB325" s="234">
        <v>0</v>
      </c>
    </row>
    <row r="326" spans="1:54" ht="18.75" customHeight="1" x14ac:dyDescent="0.25">
      <c r="A326" s="223">
        <v>297</v>
      </c>
      <c r="B326" s="224" t="s">
        <v>1045</v>
      </c>
      <c r="C326" s="225" t="s">
        <v>1193</v>
      </c>
      <c r="D326" s="225"/>
      <c r="E326" s="225" t="s">
        <v>1021</v>
      </c>
      <c r="F326" s="225" t="s">
        <v>1</v>
      </c>
      <c r="G326" s="225" t="s">
        <v>1</v>
      </c>
      <c r="H326" s="224" t="s">
        <v>1</v>
      </c>
      <c r="I326" s="224" t="s">
        <v>1021</v>
      </c>
      <c r="J326" s="240" t="s">
        <v>299</v>
      </c>
      <c r="K326" s="232" t="s">
        <v>23</v>
      </c>
      <c r="L326" s="232" t="s">
        <v>23</v>
      </c>
      <c r="M326" s="237" t="s">
        <v>26</v>
      </c>
      <c r="N326" s="232" t="s">
        <v>23</v>
      </c>
      <c r="O326" s="232" t="s">
        <v>23</v>
      </c>
      <c r="P326" s="232" t="s">
        <v>23</v>
      </c>
      <c r="Q326" s="225" t="s">
        <v>1</v>
      </c>
      <c r="R326" s="231" t="s">
        <v>20</v>
      </c>
      <c r="S326" s="225" t="s">
        <v>1</v>
      </c>
      <c r="T326" s="231" t="s">
        <v>20</v>
      </c>
      <c r="U326" s="230" t="s">
        <v>22</v>
      </c>
      <c r="V326" s="231" t="s">
        <v>20</v>
      </c>
      <c r="W326" s="231" t="s">
        <v>20</v>
      </c>
      <c r="X326" s="231" t="s">
        <v>20</v>
      </c>
      <c r="Y326" s="225" t="s">
        <v>1</v>
      </c>
      <c r="Z326" s="230" t="s">
        <v>22</v>
      </c>
      <c r="AA326" s="232" t="s">
        <v>23</v>
      </c>
      <c r="AB326" s="225" t="s">
        <v>1</v>
      </c>
      <c r="AC326" s="225" t="s">
        <v>1</v>
      </c>
      <c r="AD326" s="225" t="s">
        <v>1</v>
      </c>
      <c r="AE326" s="232" t="s">
        <v>23</v>
      </c>
      <c r="AF326" s="232" t="s">
        <v>23</v>
      </c>
      <c r="AG326" s="225" t="s">
        <v>1</v>
      </c>
      <c r="AH326" s="230" t="s">
        <v>22</v>
      </c>
      <c r="AI326" s="232" t="s">
        <v>23</v>
      </c>
      <c r="AJ326" s="225" t="s">
        <v>1</v>
      </c>
      <c r="AK326" s="225" t="s">
        <v>1</v>
      </c>
      <c r="AL326" s="232" t="s">
        <v>23</v>
      </c>
      <c r="AM326" s="225" t="s">
        <v>1</v>
      </c>
      <c r="AN326" s="225" t="s">
        <v>1</v>
      </c>
      <c r="AO326" s="232" t="s">
        <v>23</v>
      </c>
      <c r="AP326" s="230" t="s">
        <v>22</v>
      </c>
      <c r="AQ326" s="225" t="s">
        <v>1</v>
      </c>
      <c r="AR326" s="231" t="s">
        <v>20</v>
      </c>
      <c r="AS326" s="225" t="s">
        <v>1</v>
      </c>
      <c r="AT326" s="225" t="s">
        <v>1</v>
      </c>
      <c r="AU326" s="232" t="s">
        <v>23</v>
      </c>
      <c r="AV326" s="232" t="s">
        <v>23</v>
      </c>
      <c r="AW326" s="232" t="s">
        <v>1242</v>
      </c>
      <c r="AX326" s="239">
        <v>3</v>
      </c>
      <c r="AY326" s="226">
        <v>1</v>
      </c>
      <c r="AZ326" s="228">
        <v>0</v>
      </c>
      <c r="BA326" s="233">
        <v>0</v>
      </c>
      <c r="BB326" s="238">
        <v>8.1</v>
      </c>
    </row>
    <row r="327" spans="1:54" ht="18.75" customHeight="1" x14ac:dyDescent="0.25">
      <c r="A327" s="223">
        <v>1571</v>
      </c>
      <c r="B327" s="224" t="s">
        <v>1048</v>
      </c>
      <c r="C327" s="225" t="s">
        <v>1193</v>
      </c>
      <c r="D327" s="225"/>
      <c r="E327" s="225" t="s">
        <v>1021</v>
      </c>
      <c r="F327" s="225" t="s">
        <v>1</v>
      </c>
      <c r="G327" s="225" t="s">
        <v>1</v>
      </c>
      <c r="H327" s="224" t="s">
        <v>1</v>
      </c>
      <c r="I327" s="224" t="s">
        <v>1021</v>
      </c>
      <c r="J327" s="239" t="s">
        <v>94</v>
      </c>
      <c r="K327" s="231" t="s">
        <v>20</v>
      </c>
      <c r="L327" s="231" t="s">
        <v>20</v>
      </c>
      <c r="M327" s="225" t="s">
        <v>1</v>
      </c>
      <c r="N327" s="225" t="s">
        <v>1</v>
      </c>
      <c r="O327" s="225" t="s">
        <v>1</v>
      </c>
      <c r="P327" s="231" t="s">
        <v>20</v>
      </c>
      <c r="Q327" s="231" t="s">
        <v>20</v>
      </c>
      <c r="R327" s="231" t="s">
        <v>20</v>
      </c>
      <c r="S327" s="225" t="s">
        <v>1</v>
      </c>
      <c r="T327" s="231" t="s">
        <v>20</v>
      </c>
      <c r="U327" s="231" t="s">
        <v>20</v>
      </c>
      <c r="V327" s="231" t="s">
        <v>20</v>
      </c>
      <c r="W327" s="231" t="s">
        <v>20</v>
      </c>
      <c r="X327" s="225" t="s">
        <v>1</v>
      </c>
      <c r="Y327" s="225" t="s">
        <v>1</v>
      </c>
      <c r="Z327" s="231" t="s">
        <v>20</v>
      </c>
      <c r="AA327" s="225" t="s">
        <v>1</v>
      </c>
      <c r="AB327" s="225" t="s">
        <v>1</v>
      </c>
      <c r="AC327" s="225" t="s">
        <v>1</v>
      </c>
      <c r="AD327" s="225" t="s">
        <v>1</v>
      </c>
      <c r="AE327" s="231" t="s">
        <v>20</v>
      </c>
      <c r="AF327" s="231" t="s">
        <v>20</v>
      </c>
      <c r="AG327" s="225" t="s">
        <v>1</v>
      </c>
      <c r="AH327" s="231" t="s">
        <v>20</v>
      </c>
      <c r="AI327" s="225" t="s">
        <v>1</v>
      </c>
      <c r="AJ327" s="225" t="s">
        <v>1</v>
      </c>
      <c r="AK327" s="225" t="s">
        <v>1</v>
      </c>
      <c r="AL327" s="231" t="s">
        <v>20</v>
      </c>
      <c r="AM327" s="225" t="s">
        <v>1</v>
      </c>
      <c r="AN327" s="225" t="s">
        <v>1</v>
      </c>
      <c r="AO327" s="231" t="s">
        <v>20</v>
      </c>
      <c r="AP327" s="225" t="s">
        <v>1</v>
      </c>
      <c r="AQ327" s="225" t="s">
        <v>1</v>
      </c>
      <c r="AR327" s="231" t="s">
        <v>20</v>
      </c>
      <c r="AS327" s="225" t="s">
        <v>1</v>
      </c>
      <c r="AT327" s="225" t="s">
        <v>1</v>
      </c>
      <c r="AU327" s="231" t="s">
        <v>20</v>
      </c>
      <c r="AV327" s="231" t="s">
        <v>20</v>
      </c>
      <c r="AW327" s="232" t="s">
        <v>23</v>
      </c>
      <c r="AX327" s="227">
        <v>2</v>
      </c>
      <c r="AY327" s="235">
        <v>0</v>
      </c>
      <c r="AZ327" s="228">
        <v>0</v>
      </c>
      <c r="BA327" s="236">
        <v>82</v>
      </c>
      <c r="BB327" s="238">
        <v>0.31</v>
      </c>
    </row>
    <row r="328" spans="1:54" ht="14.25" customHeight="1" x14ac:dyDescent="0.25">
      <c r="A328" s="223">
        <v>563</v>
      </c>
      <c r="B328" s="224" t="s">
        <v>1049</v>
      </c>
      <c r="C328" s="225" t="s">
        <v>1193</v>
      </c>
      <c r="D328" s="225"/>
      <c r="E328" s="225" t="s">
        <v>1021</v>
      </c>
      <c r="F328" s="225" t="s">
        <v>1</v>
      </c>
      <c r="G328" s="225" t="s">
        <v>1</v>
      </c>
      <c r="H328" s="224" t="s">
        <v>1</v>
      </c>
      <c r="I328" s="224" t="s">
        <v>1021</v>
      </c>
      <c r="J328" s="241" t="s">
        <v>39</v>
      </c>
      <c r="K328" s="225" t="s">
        <v>1</v>
      </c>
      <c r="L328" s="225" t="s">
        <v>1</v>
      </c>
      <c r="M328" s="241" t="s">
        <v>39</v>
      </c>
      <c r="N328" s="225" t="s">
        <v>1</v>
      </c>
      <c r="O328" s="225" t="s">
        <v>1</v>
      </c>
      <c r="P328" s="225" t="s">
        <v>1</v>
      </c>
      <c r="Q328" s="225" t="s">
        <v>1</v>
      </c>
      <c r="R328" s="225" t="s">
        <v>1</v>
      </c>
      <c r="S328" s="225" t="s">
        <v>1</v>
      </c>
      <c r="T328" s="225" t="s">
        <v>1</v>
      </c>
      <c r="U328" s="225" t="s">
        <v>1</v>
      </c>
      <c r="V328" s="225" t="s">
        <v>1</v>
      </c>
      <c r="W328" s="225" t="s">
        <v>1</v>
      </c>
      <c r="X328" s="225" t="s">
        <v>1</v>
      </c>
      <c r="Y328" s="225" t="s">
        <v>1</v>
      </c>
      <c r="Z328" s="225" t="s">
        <v>1</v>
      </c>
      <c r="AA328" s="225" t="s">
        <v>1</v>
      </c>
      <c r="AB328" s="225" t="s">
        <v>1</v>
      </c>
      <c r="AC328" s="225" t="s">
        <v>1</v>
      </c>
      <c r="AD328" s="225" t="s">
        <v>1</v>
      </c>
      <c r="AE328" s="225" t="s">
        <v>1</v>
      </c>
      <c r="AF328" s="225" t="s">
        <v>1</v>
      </c>
      <c r="AG328" s="225" t="s">
        <v>1</v>
      </c>
      <c r="AH328" s="225" t="s">
        <v>1</v>
      </c>
      <c r="AI328" s="225" t="s">
        <v>1</v>
      </c>
      <c r="AJ328" s="225" t="s">
        <v>1</v>
      </c>
      <c r="AK328" s="225" t="s">
        <v>1</v>
      </c>
      <c r="AL328" s="225" t="s">
        <v>1</v>
      </c>
      <c r="AM328" s="225" t="s">
        <v>1</v>
      </c>
      <c r="AN328" s="225" t="s">
        <v>1</v>
      </c>
      <c r="AO328" s="225" t="s">
        <v>1</v>
      </c>
      <c r="AP328" s="225" t="s">
        <v>1</v>
      </c>
      <c r="AQ328" s="225" t="s">
        <v>1</v>
      </c>
      <c r="AR328" s="225" t="s">
        <v>1</v>
      </c>
      <c r="AS328" s="225" t="s">
        <v>1</v>
      </c>
      <c r="AT328" s="225" t="s">
        <v>1</v>
      </c>
      <c r="AU328" s="225" t="s">
        <v>1</v>
      </c>
      <c r="AV328" s="225" t="s">
        <v>1</v>
      </c>
      <c r="AW328" s="235" t="s">
        <v>1</v>
      </c>
      <c r="AX328" s="235">
        <v>0</v>
      </c>
      <c r="AY328" s="235">
        <v>0</v>
      </c>
      <c r="AZ328" s="228" t="s">
        <v>1</v>
      </c>
      <c r="BA328" s="228" t="s">
        <v>1</v>
      </c>
      <c r="BB328" s="229" t="s">
        <v>1</v>
      </c>
    </row>
    <row r="329" spans="1:54" ht="14.25" customHeight="1" x14ac:dyDescent="0.25">
      <c r="A329" s="223">
        <v>302</v>
      </c>
      <c r="B329" s="224" t="s">
        <v>1050</v>
      </c>
      <c r="C329" s="225" t="s">
        <v>1193</v>
      </c>
      <c r="D329" s="225"/>
      <c r="E329" s="225" t="s">
        <v>1021</v>
      </c>
      <c r="F329" s="225" t="s">
        <v>1</v>
      </c>
      <c r="G329" s="225" t="s">
        <v>1</v>
      </c>
      <c r="H329" s="224" t="s">
        <v>1</v>
      </c>
      <c r="I329" s="224" t="s">
        <v>1021</v>
      </c>
      <c r="J329" s="241" t="s">
        <v>39</v>
      </c>
      <c r="K329" s="225" t="s">
        <v>1</v>
      </c>
      <c r="L329" s="225" t="s">
        <v>1</v>
      </c>
      <c r="M329" s="241" t="s">
        <v>39</v>
      </c>
      <c r="N329" s="225" t="s">
        <v>1</v>
      </c>
      <c r="O329" s="225" t="s">
        <v>1</v>
      </c>
      <c r="P329" s="225" t="s">
        <v>1</v>
      </c>
      <c r="Q329" s="225" t="s">
        <v>1</v>
      </c>
      <c r="R329" s="225" t="s">
        <v>1</v>
      </c>
      <c r="S329" s="225" t="s">
        <v>1</v>
      </c>
      <c r="T329" s="225" t="s">
        <v>1</v>
      </c>
      <c r="U329" s="225" t="s">
        <v>1</v>
      </c>
      <c r="V329" s="225" t="s">
        <v>1</v>
      </c>
      <c r="W329" s="225" t="s">
        <v>1</v>
      </c>
      <c r="X329" s="225" t="s">
        <v>1</v>
      </c>
      <c r="Y329" s="225" t="s">
        <v>1</v>
      </c>
      <c r="Z329" s="225" t="s">
        <v>1</v>
      </c>
      <c r="AA329" s="225" t="s">
        <v>1</v>
      </c>
      <c r="AB329" s="225" t="s">
        <v>1</v>
      </c>
      <c r="AC329" s="225" t="s">
        <v>1</v>
      </c>
      <c r="AD329" s="225" t="s">
        <v>1</v>
      </c>
      <c r="AE329" s="225" t="s">
        <v>1</v>
      </c>
      <c r="AF329" s="225" t="s">
        <v>1</v>
      </c>
      <c r="AG329" s="225" t="s">
        <v>1</v>
      </c>
      <c r="AH329" s="225" t="s">
        <v>1</v>
      </c>
      <c r="AI329" s="225" t="s">
        <v>1</v>
      </c>
      <c r="AJ329" s="225" t="s">
        <v>1</v>
      </c>
      <c r="AK329" s="225" t="s">
        <v>1</v>
      </c>
      <c r="AL329" s="225" t="s">
        <v>1</v>
      </c>
      <c r="AM329" s="225" t="s">
        <v>1</v>
      </c>
      <c r="AN329" s="225" t="s">
        <v>1</v>
      </c>
      <c r="AO329" s="225" t="s">
        <v>1</v>
      </c>
      <c r="AP329" s="225" t="s">
        <v>1</v>
      </c>
      <c r="AQ329" s="225" t="s">
        <v>1</v>
      </c>
      <c r="AR329" s="225" t="s">
        <v>1</v>
      </c>
      <c r="AS329" s="225" t="s">
        <v>1</v>
      </c>
      <c r="AT329" s="225" t="s">
        <v>1</v>
      </c>
      <c r="AU329" s="225" t="s">
        <v>1</v>
      </c>
      <c r="AV329" s="225" t="s">
        <v>1</v>
      </c>
      <c r="AW329" s="235" t="s">
        <v>1</v>
      </c>
      <c r="AX329" s="235">
        <v>0</v>
      </c>
      <c r="AY329" s="235">
        <v>0</v>
      </c>
      <c r="AZ329" s="228" t="s">
        <v>1</v>
      </c>
      <c r="BA329" s="228" t="s">
        <v>1</v>
      </c>
      <c r="BB329" s="229" t="s">
        <v>1</v>
      </c>
    </row>
    <row r="330" spans="1:54" ht="18.75" customHeight="1" x14ac:dyDescent="0.25">
      <c r="A330" s="223">
        <v>1331</v>
      </c>
      <c r="B330" s="224" t="s">
        <v>79</v>
      </c>
      <c r="C330" s="225" t="s">
        <v>1193</v>
      </c>
      <c r="D330" s="225"/>
      <c r="E330" s="225" t="s">
        <v>1065</v>
      </c>
      <c r="F330" s="225" t="s">
        <v>1</v>
      </c>
      <c r="G330" s="225" t="s">
        <v>447</v>
      </c>
      <c r="H330" s="224" t="s">
        <v>1</v>
      </c>
      <c r="I330" s="224" t="s">
        <v>437</v>
      </c>
      <c r="J330" s="227" t="s">
        <v>17</v>
      </c>
      <c r="K330" s="225" t="s">
        <v>1</v>
      </c>
      <c r="L330" s="232" t="s">
        <v>23</v>
      </c>
      <c r="M330" s="237" t="s">
        <v>26</v>
      </c>
      <c r="N330" s="225" t="s">
        <v>1</v>
      </c>
      <c r="O330" s="232" t="s">
        <v>23</v>
      </c>
      <c r="P330" s="225" t="s">
        <v>1</v>
      </c>
      <c r="Q330" s="225" t="s">
        <v>1</v>
      </c>
      <c r="R330" s="230" t="s">
        <v>22</v>
      </c>
      <c r="S330" s="225" t="s">
        <v>1</v>
      </c>
      <c r="T330" s="225" t="s">
        <v>1</v>
      </c>
      <c r="U330" s="225" t="s">
        <v>1</v>
      </c>
      <c r="V330" s="225" t="s">
        <v>1</v>
      </c>
      <c r="W330" s="225" t="s">
        <v>1</v>
      </c>
      <c r="X330" s="225" t="s">
        <v>1</v>
      </c>
      <c r="Y330" s="225" t="s">
        <v>1</v>
      </c>
      <c r="Z330" s="225" t="s">
        <v>1</v>
      </c>
      <c r="AA330" s="225" t="s">
        <v>1</v>
      </c>
      <c r="AB330" s="225" t="s">
        <v>1</v>
      </c>
      <c r="AC330" s="225" t="s">
        <v>1</v>
      </c>
      <c r="AD330" s="225" t="s">
        <v>1</v>
      </c>
      <c r="AE330" s="232" t="s">
        <v>23</v>
      </c>
      <c r="AF330" s="225" t="s">
        <v>1</v>
      </c>
      <c r="AG330" s="225" t="s">
        <v>1</v>
      </c>
      <c r="AH330" s="225" t="s">
        <v>1</v>
      </c>
      <c r="AI330" s="225" t="s">
        <v>1</v>
      </c>
      <c r="AJ330" s="225" t="s">
        <v>1</v>
      </c>
      <c r="AK330" s="225" t="s">
        <v>1</v>
      </c>
      <c r="AL330" s="225" t="s">
        <v>1</v>
      </c>
      <c r="AM330" s="225" t="s">
        <v>1</v>
      </c>
      <c r="AN330" s="225" t="s">
        <v>1</v>
      </c>
      <c r="AO330" s="225" t="s">
        <v>1</v>
      </c>
      <c r="AP330" s="225" t="s">
        <v>1</v>
      </c>
      <c r="AQ330" s="225" t="s">
        <v>1</v>
      </c>
      <c r="AR330" s="225" t="s">
        <v>1</v>
      </c>
      <c r="AS330" s="225" t="s">
        <v>1</v>
      </c>
      <c r="AT330" s="225" t="s">
        <v>1</v>
      </c>
      <c r="AU330" s="225" t="s">
        <v>1</v>
      </c>
      <c r="AV330" s="225" t="s">
        <v>1</v>
      </c>
      <c r="AW330" s="232" t="s">
        <v>1242</v>
      </c>
      <c r="AX330" s="227">
        <v>2</v>
      </c>
      <c r="AY330" s="235">
        <v>0</v>
      </c>
      <c r="AZ330" s="228">
        <v>0</v>
      </c>
      <c r="BA330" s="228">
        <v>0</v>
      </c>
      <c r="BB330" s="229">
        <v>0</v>
      </c>
    </row>
    <row r="331" spans="1:54" ht="18" customHeight="1" x14ac:dyDescent="0.25">
      <c r="A331" s="223">
        <v>1332</v>
      </c>
      <c r="B331" s="224" t="s">
        <v>80</v>
      </c>
      <c r="C331" s="225" t="s">
        <v>1193</v>
      </c>
      <c r="D331" s="225"/>
      <c r="E331" s="225" t="s">
        <v>1065</v>
      </c>
      <c r="F331" s="225" t="s">
        <v>1</v>
      </c>
      <c r="G331" s="225" t="s">
        <v>447</v>
      </c>
      <c r="H331" s="224" t="s">
        <v>1</v>
      </c>
      <c r="I331" s="224" t="s">
        <v>437</v>
      </c>
      <c r="J331" s="237" t="s">
        <v>26</v>
      </c>
      <c r="K331" s="225" t="s">
        <v>1</v>
      </c>
      <c r="L331" s="232" t="s">
        <v>23</v>
      </c>
      <c r="M331" s="237" t="s">
        <v>26</v>
      </c>
      <c r="N331" s="225" t="s">
        <v>1</v>
      </c>
      <c r="O331" s="232" t="s">
        <v>23</v>
      </c>
      <c r="P331" s="230" t="s">
        <v>22</v>
      </c>
      <c r="Q331" s="230" t="s">
        <v>22</v>
      </c>
      <c r="R331" s="232" t="s">
        <v>23</v>
      </c>
      <c r="S331" s="225" t="s">
        <v>1</v>
      </c>
      <c r="T331" s="225" t="s">
        <v>1</v>
      </c>
      <c r="U331" s="231" t="s">
        <v>20</v>
      </c>
      <c r="V331" s="230" t="s">
        <v>22</v>
      </c>
      <c r="W331" s="230" t="s">
        <v>22</v>
      </c>
      <c r="X331" s="225" t="s">
        <v>1</v>
      </c>
      <c r="Y331" s="231" t="s">
        <v>20</v>
      </c>
      <c r="Z331" s="225" t="s">
        <v>1</v>
      </c>
      <c r="AA331" s="225" t="s">
        <v>1</v>
      </c>
      <c r="AB331" s="225" t="s">
        <v>1</v>
      </c>
      <c r="AC331" s="225" t="s">
        <v>1</v>
      </c>
      <c r="AD331" s="225" t="s">
        <v>1</v>
      </c>
      <c r="AE331" s="232" t="s">
        <v>23</v>
      </c>
      <c r="AF331" s="225" t="s">
        <v>1</v>
      </c>
      <c r="AG331" s="225" t="s">
        <v>1</v>
      </c>
      <c r="AH331" s="230" t="s">
        <v>22</v>
      </c>
      <c r="AI331" s="225" t="s">
        <v>1</v>
      </c>
      <c r="AJ331" s="225" t="s">
        <v>1</v>
      </c>
      <c r="AK331" s="225" t="s">
        <v>1</v>
      </c>
      <c r="AL331" s="225" t="s">
        <v>1</v>
      </c>
      <c r="AM331" s="225" t="s">
        <v>1</v>
      </c>
      <c r="AN331" s="225" t="s">
        <v>1</v>
      </c>
      <c r="AO331" s="225" t="s">
        <v>1</v>
      </c>
      <c r="AP331" s="225" t="s">
        <v>1</v>
      </c>
      <c r="AQ331" s="225" t="s">
        <v>1</v>
      </c>
      <c r="AR331" s="225" t="s">
        <v>1</v>
      </c>
      <c r="AS331" s="225" t="s">
        <v>1</v>
      </c>
      <c r="AT331" s="225" t="s">
        <v>1</v>
      </c>
      <c r="AU331" s="225" t="s">
        <v>1</v>
      </c>
      <c r="AV331" s="232" t="s">
        <v>23</v>
      </c>
      <c r="AW331" s="231" t="s">
        <v>1240</v>
      </c>
      <c r="AX331" s="226">
        <v>1</v>
      </c>
      <c r="AY331" s="226">
        <v>1</v>
      </c>
      <c r="AZ331" s="228">
        <v>0</v>
      </c>
      <c r="BA331" s="228">
        <v>0</v>
      </c>
      <c r="BB331" s="229">
        <v>0</v>
      </c>
    </row>
    <row r="332" spans="1:54" ht="18.75" customHeight="1" x14ac:dyDescent="0.25">
      <c r="A332" s="223">
        <v>1339</v>
      </c>
      <c r="B332" s="224" t="s">
        <v>81</v>
      </c>
      <c r="C332" s="225" t="s">
        <v>1193</v>
      </c>
      <c r="D332" s="225"/>
      <c r="E332" s="225" t="s">
        <v>1086</v>
      </c>
      <c r="F332" s="225" t="s">
        <v>1</v>
      </c>
      <c r="G332" s="225" t="s">
        <v>447</v>
      </c>
      <c r="H332" s="224" t="s">
        <v>1</v>
      </c>
      <c r="I332" s="224" t="s">
        <v>437</v>
      </c>
      <c r="J332" s="226" t="s">
        <v>33</v>
      </c>
      <c r="K332" s="225" t="s">
        <v>1</v>
      </c>
      <c r="L332" s="225" t="s">
        <v>1</v>
      </c>
      <c r="M332" s="226" t="s">
        <v>33</v>
      </c>
      <c r="N332" s="225" t="s">
        <v>1</v>
      </c>
      <c r="O332" s="225" t="s">
        <v>1</v>
      </c>
      <c r="P332" s="225" t="s">
        <v>1</v>
      </c>
      <c r="Q332" s="225" t="s">
        <v>1</v>
      </c>
      <c r="R332" s="225" t="s">
        <v>1</v>
      </c>
      <c r="S332" s="225" t="s">
        <v>1</v>
      </c>
      <c r="T332" s="225" t="s">
        <v>1</v>
      </c>
      <c r="U332" s="225" t="s">
        <v>1</v>
      </c>
      <c r="V332" s="225" t="s">
        <v>1</v>
      </c>
      <c r="W332" s="225" t="s">
        <v>1</v>
      </c>
      <c r="X332" s="225" t="s">
        <v>1</v>
      </c>
      <c r="Y332" s="225" t="s">
        <v>1</v>
      </c>
      <c r="Z332" s="225" t="s">
        <v>1</v>
      </c>
      <c r="AA332" s="225" t="s">
        <v>1</v>
      </c>
      <c r="AB332" s="225" t="s">
        <v>1</v>
      </c>
      <c r="AC332" s="225" t="s">
        <v>1</v>
      </c>
      <c r="AD332" s="225" t="s">
        <v>1</v>
      </c>
      <c r="AE332" s="225" t="s">
        <v>1</v>
      </c>
      <c r="AF332" s="225" t="s">
        <v>1</v>
      </c>
      <c r="AG332" s="225" t="s">
        <v>1</v>
      </c>
      <c r="AH332" s="225" t="s">
        <v>1</v>
      </c>
      <c r="AI332" s="225" t="s">
        <v>1</v>
      </c>
      <c r="AJ332" s="225" t="s">
        <v>1</v>
      </c>
      <c r="AK332" s="225" t="s">
        <v>1</v>
      </c>
      <c r="AL332" s="225" t="s">
        <v>1</v>
      </c>
      <c r="AM332" s="225" t="s">
        <v>1</v>
      </c>
      <c r="AN332" s="225" t="s">
        <v>1</v>
      </c>
      <c r="AO332" s="225" t="s">
        <v>1</v>
      </c>
      <c r="AP332" s="225" t="s">
        <v>1</v>
      </c>
      <c r="AQ332" s="225" t="s">
        <v>1</v>
      </c>
      <c r="AR332" s="225" t="s">
        <v>1</v>
      </c>
      <c r="AS332" s="225" t="s">
        <v>1</v>
      </c>
      <c r="AT332" s="225" t="s">
        <v>1</v>
      </c>
      <c r="AU332" s="225" t="s">
        <v>1</v>
      </c>
      <c r="AV332" s="225" t="s">
        <v>1</v>
      </c>
      <c r="AW332" s="226" t="s">
        <v>1241</v>
      </c>
      <c r="AX332" s="226">
        <v>1</v>
      </c>
      <c r="AY332" s="235">
        <v>0</v>
      </c>
      <c r="AZ332" s="228">
        <v>0</v>
      </c>
      <c r="BA332" s="228">
        <v>0</v>
      </c>
      <c r="BB332" s="229">
        <v>0</v>
      </c>
    </row>
    <row r="333" spans="1:54" ht="18.75" customHeight="1" x14ac:dyDescent="0.25">
      <c r="A333" s="223">
        <v>308</v>
      </c>
      <c r="B333" s="224" t="s">
        <v>118</v>
      </c>
      <c r="C333" s="225" t="s">
        <v>1193</v>
      </c>
      <c r="D333" s="225"/>
      <c r="E333" s="225" t="s">
        <v>1021</v>
      </c>
      <c r="F333" s="225" t="s">
        <v>1</v>
      </c>
      <c r="G333" s="225" t="s">
        <v>1517</v>
      </c>
      <c r="H333" s="224" t="s">
        <v>1</v>
      </c>
      <c r="I333" s="224" t="s">
        <v>437</v>
      </c>
      <c r="J333" s="226" t="s">
        <v>33</v>
      </c>
      <c r="K333" s="225" t="s">
        <v>1</v>
      </c>
      <c r="L333" s="230" t="s">
        <v>22</v>
      </c>
      <c r="M333" s="227" t="s">
        <v>17</v>
      </c>
      <c r="N333" s="225" t="s">
        <v>1</v>
      </c>
      <c r="O333" s="232" t="s">
        <v>23</v>
      </c>
      <c r="P333" s="225" t="s">
        <v>1</v>
      </c>
      <c r="Q333" s="225" t="s">
        <v>1</v>
      </c>
      <c r="R333" s="225" t="s">
        <v>1</v>
      </c>
      <c r="S333" s="225" t="s">
        <v>1</v>
      </c>
      <c r="T333" s="225" t="s">
        <v>1</v>
      </c>
      <c r="U333" s="225" t="s">
        <v>1</v>
      </c>
      <c r="V333" s="225" t="s">
        <v>1</v>
      </c>
      <c r="W333" s="225" t="s">
        <v>1</v>
      </c>
      <c r="X333" s="225" t="s">
        <v>1</v>
      </c>
      <c r="Y333" s="225" t="s">
        <v>1</v>
      </c>
      <c r="Z333" s="225" t="s">
        <v>1</v>
      </c>
      <c r="AA333" s="225" t="s">
        <v>1</v>
      </c>
      <c r="AB333" s="225" t="s">
        <v>1</v>
      </c>
      <c r="AC333" s="225" t="s">
        <v>1</v>
      </c>
      <c r="AD333" s="225" t="s">
        <v>1</v>
      </c>
      <c r="AE333" s="230" t="s">
        <v>22</v>
      </c>
      <c r="AF333" s="225" t="s">
        <v>1</v>
      </c>
      <c r="AG333" s="225" t="s">
        <v>1</v>
      </c>
      <c r="AH333" s="225" t="s">
        <v>1</v>
      </c>
      <c r="AI333" s="225" t="s">
        <v>1</v>
      </c>
      <c r="AJ333" s="225" t="s">
        <v>1</v>
      </c>
      <c r="AK333" s="225" t="s">
        <v>1</v>
      </c>
      <c r="AL333" s="225" t="s">
        <v>1</v>
      </c>
      <c r="AM333" s="225" t="s">
        <v>1</v>
      </c>
      <c r="AN333" s="225" t="s">
        <v>1</v>
      </c>
      <c r="AO333" s="225" t="s">
        <v>1</v>
      </c>
      <c r="AP333" s="225" t="s">
        <v>1</v>
      </c>
      <c r="AQ333" s="225" t="s">
        <v>1</v>
      </c>
      <c r="AR333" s="225" t="s">
        <v>1</v>
      </c>
      <c r="AS333" s="225" t="s">
        <v>1</v>
      </c>
      <c r="AT333" s="225" t="s">
        <v>1</v>
      </c>
      <c r="AU333" s="225" t="s">
        <v>1</v>
      </c>
      <c r="AV333" s="225" t="s">
        <v>1</v>
      </c>
      <c r="AW333" s="226" t="s">
        <v>1241</v>
      </c>
      <c r="AX333" s="226">
        <v>1</v>
      </c>
      <c r="AY333" s="235">
        <v>0</v>
      </c>
      <c r="AZ333" s="228">
        <v>0</v>
      </c>
      <c r="BA333" s="228">
        <v>0</v>
      </c>
      <c r="BB333" s="229">
        <v>0</v>
      </c>
    </row>
    <row r="334" spans="1:54" ht="18.75" customHeight="1" x14ac:dyDescent="0.25">
      <c r="A334" s="223">
        <v>1498</v>
      </c>
      <c r="B334" s="224" t="s">
        <v>985</v>
      </c>
      <c r="C334" s="225" t="s">
        <v>1193</v>
      </c>
      <c r="D334" s="225"/>
      <c r="E334" s="225" t="s">
        <v>941</v>
      </c>
      <c r="F334" s="225" t="s">
        <v>461</v>
      </c>
      <c r="G334" s="225" t="s">
        <v>1518</v>
      </c>
      <c r="H334" s="224" t="s">
        <v>1</v>
      </c>
      <c r="I334" s="224" t="s">
        <v>437</v>
      </c>
      <c r="J334" s="237" t="s">
        <v>26</v>
      </c>
      <c r="K334" s="231" t="s">
        <v>20</v>
      </c>
      <c r="L334" s="231" t="s">
        <v>20</v>
      </c>
      <c r="M334" s="226" t="s">
        <v>33</v>
      </c>
      <c r="N334" s="225" t="s">
        <v>1</v>
      </c>
      <c r="O334" s="225" t="s">
        <v>1</v>
      </c>
      <c r="P334" s="225" t="s">
        <v>1</v>
      </c>
      <c r="Q334" s="225" t="s">
        <v>1</v>
      </c>
      <c r="R334" s="231" t="s">
        <v>20</v>
      </c>
      <c r="S334" s="225" t="s">
        <v>1</v>
      </c>
      <c r="T334" s="225" t="s">
        <v>1</v>
      </c>
      <c r="U334" s="231" t="s">
        <v>20</v>
      </c>
      <c r="V334" s="225" t="s">
        <v>1</v>
      </c>
      <c r="W334" s="225" t="s">
        <v>1</v>
      </c>
      <c r="X334" s="225" t="s">
        <v>1</v>
      </c>
      <c r="Y334" s="231" t="s">
        <v>20</v>
      </c>
      <c r="Z334" s="225" t="s">
        <v>1</v>
      </c>
      <c r="AA334" s="231" t="s">
        <v>20</v>
      </c>
      <c r="AB334" s="225" t="s">
        <v>1</v>
      </c>
      <c r="AC334" s="225" t="s">
        <v>1</v>
      </c>
      <c r="AD334" s="225" t="s">
        <v>1</v>
      </c>
      <c r="AE334" s="231" t="s">
        <v>20</v>
      </c>
      <c r="AF334" s="225" t="s">
        <v>1</v>
      </c>
      <c r="AG334" s="225" t="s">
        <v>1</v>
      </c>
      <c r="AH334" s="225" t="s">
        <v>1</v>
      </c>
      <c r="AI334" s="225" t="s">
        <v>1</v>
      </c>
      <c r="AJ334" s="225" t="s">
        <v>1</v>
      </c>
      <c r="AK334" s="225" t="s">
        <v>1</v>
      </c>
      <c r="AL334" s="225" t="s">
        <v>1</v>
      </c>
      <c r="AM334" s="225" t="s">
        <v>1</v>
      </c>
      <c r="AN334" s="225" t="s">
        <v>1</v>
      </c>
      <c r="AO334" s="225" t="s">
        <v>1</v>
      </c>
      <c r="AP334" s="225" t="s">
        <v>1</v>
      </c>
      <c r="AQ334" s="225" t="s">
        <v>1</v>
      </c>
      <c r="AR334" s="225" t="s">
        <v>1</v>
      </c>
      <c r="AS334" s="225" t="s">
        <v>1</v>
      </c>
      <c r="AT334" s="225" t="s">
        <v>1</v>
      </c>
      <c r="AU334" s="232" t="s">
        <v>23</v>
      </c>
      <c r="AV334" s="232" t="s">
        <v>23</v>
      </c>
      <c r="AW334" s="231" t="s">
        <v>1240</v>
      </c>
      <c r="AX334" s="227">
        <v>2</v>
      </c>
      <c r="AY334" s="227">
        <v>2</v>
      </c>
      <c r="AZ334" s="228">
        <v>0</v>
      </c>
      <c r="BA334" s="236">
        <v>1.6</v>
      </c>
      <c r="BB334" s="229">
        <v>0</v>
      </c>
    </row>
    <row r="335" spans="1:54" ht="18.75" customHeight="1" x14ac:dyDescent="0.25">
      <c r="A335" s="223">
        <v>319</v>
      </c>
      <c r="B335" s="224" t="s">
        <v>1304</v>
      </c>
      <c r="C335" s="225" t="s">
        <v>1193</v>
      </c>
      <c r="D335" s="225"/>
      <c r="E335" s="225" t="s">
        <v>737</v>
      </c>
      <c r="F335" s="225" t="s">
        <v>1</v>
      </c>
      <c r="G335" s="225" t="s">
        <v>739</v>
      </c>
      <c r="H335" s="224" t="s">
        <v>1</v>
      </c>
      <c r="I335" s="224" t="s">
        <v>437</v>
      </c>
      <c r="J335" s="226" t="s">
        <v>33</v>
      </c>
      <c r="K335" s="225" t="s">
        <v>1</v>
      </c>
      <c r="L335" s="225" t="s">
        <v>1</v>
      </c>
      <c r="M335" s="226" t="s">
        <v>33</v>
      </c>
      <c r="N335" s="225" t="s">
        <v>1</v>
      </c>
      <c r="O335" s="230" t="s">
        <v>22</v>
      </c>
      <c r="P335" s="225" t="s">
        <v>1</v>
      </c>
      <c r="Q335" s="225" t="s">
        <v>1</v>
      </c>
      <c r="R335" s="225" t="s">
        <v>1</v>
      </c>
      <c r="S335" s="225" t="s">
        <v>1</v>
      </c>
      <c r="T335" s="225" t="s">
        <v>1</v>
      </c>
      <c r="U335" s="225" t="s">
        <v>1</v>
      </c>
      <c r="V335" s="225" t="s">
        <v>1</v>
      </c>
      <c r="W335" s="225" t="s">
        <v>1</v>
      </c>
      <c r="X335" s="225" t="s">
        <v>1</v>
      </c>
      <c r="Y335" s="225" t="s">
        <v>1</v>
      </c>
      <c r="Z335" s="225" t="s">
        <v>1</v>
      </c>
      <c r="AA335" s="225" t="s">
        <v>1</v>
      </c>
      <c r="AB335" s="225" t="s">
        <v>1</v>
      </c>
      <c r="AC335" s="225" t="s">
        <v>1</v>
      </c>
      <c r="AD335" s="225" t="s">
        <v>1</v>
      </c>
      <c r="AE335" s="225" t="s">
        <v>1</v>
      </c>
      <c r="AF335" s="225" t="s">
        <v>1</v>
      </c>
      <c r="AG335" s="225" t="s">
        <v>1</v>
      </c>
      <c r="AH335" s="225" t="s">
        <v>1</v>
      </c>
      <c r="AI335" s="225" t="s">
        <v>1</v>
      </c>
      <c r="AJ335" s="225" t="s">
        <v>1</v>
      </c>
      <c r="AK335" s="225" t="s">
        <v>1</v>
      </c>
      <c r="AL335" s="225" t="s">
        <v>1</v>
      </c>
      <c r="AM335" s="225" t="s">
        <v>1</v>
      </c>
      <c r="AN335" s="225" t="s">
        <v>1</v>
      </c>
      <c r="AO335" s="225" t="s">
        <v>1</v>
      </c>
      <c r="AP335" s="225" t="s">
        <v>1</v>
      </c>
      <c r="AQ335" s="225" t="s">
        <v>1</v>
      </c>
      <c r="AR335" s="225" t="s">
        <v>1</v>
      </c>
      <c r="AS335" s="225" t="s">
        <v>1</v>
      </c>
      <c r="AT335" s="225" t="s">
        <v>1</v>
      </c>
      <c r="AU335" s="230" t="s">
        <v>22</v>
      </c>
      <c r="AV335" s="225" t="s">
        <v>1</v>
      </c>
      <c r="AW335" s="226" t="s">
        <v>1241</v>
      </c>
      <c r="AX335" s="226">
        <v>1</v>
      </c>
      <c r="AY335" s="226">
        <v>1</v>
      </c>
      <c r="AZ335" s="228">
        <v>0</v>
      </c>
      <c r="BA335" s="233">
        <v>0</v>
      </c>
      <c r="BB335" s="229">
        <v>0</v>
      </c>
    </row>
    <row r="336" spans="1:54" ht="18" customHeight="1" x14ac:dyDescent="0.25">
      <c r="A336" s="223">
        <v>1071</v>
      </c>
      <c r="B336" s="224" t="s">
        <v>1305</v>
      </c>
      <c r="C336" s="225" t="s">
        <v>1193</v>
      </c>
      <c r="D336" s="225"/>
      <c r="E336" s="225" t="s">
        <v>941</v>
      </c>
      <c r="F336" s="225" t="s">
        <v>1</v>
      </c>
      <c r="G336" s="225" t="s">
        <v>1526</v>
      </c>
      <c r="H336" s="224" t="s">
        <v>1</v>
      </c>
      <c r="I336" s="224" t="s">
        <v>437</v>
      </c>
      <c r="J336" s="237" t="s">
        <v>26</v>
      </c>
      <c r="K336" s="231" t="s">
        <v>20</v>
      </c>
      <c r="L336" s="232" t="s">
        <v>23</v>
      </c>
      <c r="M336" s="237" t="s">
        <v>26</v>
      </c>
      <c r="N336" s="230" t="s">
        <v>22</v>
      </c>
      <c r="O336" s="231" t="s">
        <v>20</v>
      </c>
      <c r="P336" s="225" t="s">
        <v>1</v>
      </c>
      <c r="Q336" s="232" t="s">
        <v>23</v>
      </c>
      <c r="R336" s="225" t="s">
        <v>1</v>
      </c>
      <c r="S336" s="231" t="s">
        <v>20</v>
      </c>
      <c r="T336" s="231" t="s">
        <v>20</v>
      </c>
      <c r="U336" s="225" t="s">
        <v>1</v>
      </c>
      <c r="V336" s="231" t="s">
        <v>20</v>
      </c>
      <c r="W336" s="232" t="s">
        <v>23</v>
      </c>
      <c r="X336" s="225" t="s">
        <v>1</v>
      </c>
      <c r="Y336" s="225" t="s">
        <v>1</v>
      </c>
      <c r="Z336" s="231" t="s">
        <v>20</v>
      </c>
      <c r="AA336" s="231" t="s">
        <v>20</v>
      </c>
      <c r="AB336" s="225" t="s">
        <v>1</v>
      </c>
      <c r="AC336" s="225" t="s">
        <v>1</v>
      </c>
      <c r="AD336" s="225" t="s">
        <v>1</v>
      </c>
      <c r="AE336" s="232" t="s">
        <v>23</v>
      </c>
      <c r="AF336" s="225" t="s">
        <v>1</v>
      </c>
      <c r="AG336" s="225" t="s">
        <v>1</v>
      </c>
      <c r="AH336" s="225" t="s">
        <v>1</v>
      </c>
      <c r="AI336" s="225" t="s">
        <v>1</v>
      </c>
      <c r="AJ336" s="225" t="s">
        <v>1</v>
      </c>
      <c r="AK336" s="231" t="s">
        <v>20</v>
      </c>
      <c r="AL336" s="225" t="s">
        <v>1</v>
      </c>
      <c r="AM336" s="225" t="s">
        <v>1</v>
      </c>
      <c r="AN336" s="225" t="s">
        <v>1</v>
      </c>
      <c r="AO336" s="225" t="s">
        <v>1</v>
      </c>
      <c r="AP336" s="225" t="s">
        <v>1</v>
      </c>
      <c r="AQ336" s="225" t="s">
        <v>1</v>
      </c>
      <c r="AR336" s="231" t="s">
        <v>20</v>
      </c>
      <c r="AS336" s="225" t="s">
        <v>1</v>
      </c>
      <c r="AT336" s="225" t="s">
        <v>1</v>
      </c>
      <c r="AU336" s="232" t="s">
        <v>23</v>
      </c>
      <c r="AV336" s="231" t="s">
        <v>20</v>
      </c>
      <c r="AW336" s="226" t="s">
        <v>1241</v>
      </c>
      <c r="AX336" s="227">
        <v>2</v>
      </c>
      <c r="AY336" s="226">
        <v>1</v>
      </c>
      <c r="AZ336" s="228">
        <v>0</v>
      </c>
      <c r="BA336" s="236">
        <v>3.2</v>
      </c>
      <c r="BB336" s="234">
        <v>0</v>
      </c>
    </row>
    <row r="337" spans="1:54" ht="18.75" customHeight="1" x14ac:dyDescent="0.25">
      <c r="A337" s="223">
        <v>1333</v>
      </c>
      <c r="B337" s="224" t="s">
        <v>82</v>
      </c>
      <c r="C337" s="225" t="s">
        <v>1193</v>
      </c>
      <c r="D337" s="225"/>
      <c r="E337" s="225" t="s">
        <v>1021</v>
      </c>
      <c r="F337" s="225" t="s">
        <v>1</v>
      </c>
      <c r="G337" s="225" t="s">
        <v>447</v>
      </c>
      <c r="H337" s="224" t="s">
        <v>1</v>
      </c>
      <c r="I337" s="224" t="s">
        <v>437</v>
      </c>
      <c r="J337" s="227" t="s">
        <v>17</v>
      </c>
      <c r="K337" s="225" t="s">
        <v>1</v>
      </c>
      <c r="L337" s="232" t="s">
        <v>23</v>
      </c>
      <c r="M337" s="227" t="s">
        <v>17</v>
      </c>
      <c r="N337" s="225" t="s">
        <v>1</v>
      </c>
      <c r="O337" s="232" t="s">
        <v>23</v>
      </c>
      <c r="P337" s="225" t="s">
        <v>1</v>
      </c>
      <c r="Q337" s="225" t="s">
        <v>1</v>
      </c>
      <c r="R337" s="225" t="s">
        <v>1</v>
      </c>
      <c r="S337" s="225" t="s">
        <v>1</v>
      </c>
      <c r="T337" s="225" t="s">
        <v>1</v>
      </c>
      <c r="U337" s="225" t="s">
        <v>1</v>
      </c>
      <c r="V337" s="225" t="s">
        <v>1</v>
      </c>
      <c r="W337" s="225" t="s">
        <v>1</v>
      </c>
      <c r="X337" s="225" t="s">
        <v>1</v>
      </c>
      <c r="Y337" s="225" t="s">
        <v>1</v>
      </c>
      <c r="Z337" s="225" t="s">
        <v>1</v>
      </c>
      <c r="AA337" s="225" t="s">
        <v>1</v>
      </c>
      <c r="AB337" s="225" t="s">
        <v>1</v>
      </c>
      <c r="AC337" s="225" t="s">
        <v>1</v>
      </c>
      <c r="AD337" s="225" t="s">
        <v>1</v>
      </c>
      <c r="AE337" s="232" t="s">
        <v>23</v>
      </c>
      <c r="AF337" s="225" t="s">
        <v>1</v>
      </c>
      <c r="AG337" s="225" t="s">
        <v>1</v>
      </c>
      <c r="AH337" s="225" t="s">
        <v>1</v>
      </c>
      <c r="AI337" s="225" t="s">
        <v>1</v>
      </c>
      <c r="AJ337" s="225" t="s">
        <v>1</v>
      </c>
      <c r="AK337" s="225" t="s">
        <v>1</v>
      </c>
      <c r="AL337" s="225" t="s">
        <v>1</v>
      </c>
      <c r="AM337" s="225" t="s">
        <v>1</v>
      </c>
      <c r="AN337" s="225" t="s">
        <v>1</v>
      </c>
      <c r="AO337" s="225" t="s">
        <v>1</v>
      </c>
      <c r="AP337" s="225" t="s">
        <v>1</v>
      </c>
      <c r="AQ337" s="225" t="s">
        <v>1</v>
      </c>
      <c r="AR337" s="225" t="s">
        <v>1</v>
      </c>
      <c r="AS337" s="225" t="s">
        <v>1</v>
      </c>
      <c r="AT337" s="225" t="s">
        <v>1</v>
      </c>
      <c r="AU337" s="225" t="s">
        <v>1</v>
      </c>
      <c r="AV337" s="225" t="s">
        <v>1</v>
      </c>
      <c r="AW337" s="226" t="s">
        <v>1241</v>
      </c>
      <c r="AX337" s="226">
        <v>1</v>
      </c>
      <c r="AY337" s="235">
        <v>0</v>
      </c>
      <c r="AZ337" s="228">
        <v>0</v>
      </c>
      <c r="BA337" s="228">
        <v>0</v>
      </c>
      <c r="BB337" s="229">
        <v>0</v>
      </c>
    </row>
    <row r="338" spans="1:54" ht="18.75" customHeight="1" x14ac:dyDescent="0.25">
      <c r="A338" s="223">
        <v>321</v>
      </c>
      <c r="B338" s="224" t="s">
        <v>1306</v>
      </c>
      <c r="C338" s="225" t="s">
        <v>1193</v>
      </c>
      <c r="D338" s="225"/>
      <c r="E338" s="225" t="s">
        <v>815</v>
      </c>
      <c r="F338" s="225" t="s">
        <v>1</v>
      </c>
      <c r="G338" s="225" t="s">
        <v>1527</v>
      </c>
      <c r="H338" s="224" t="s">
        <v>1</v>
      </c>
      <c r="I338" s="224" t="s">
        <v>437</v>
      </c>
      <c r="J338" s="227" t="s">
        <v>17</v>
      </c>
      <c r="K338" s="225" t="s">
        <v>1</v>
      </c>
      <c r="L338" s="232" t="s">
        <v>23</v>
      </c>
      <c r="M338" s="227" t="s">
        <v>17</v>
      </c>
      <c r="N338" s="225" t="s">
        <v>1</v>
      </c>
      <c r="O338" s="231" t="s">
        <v>20</v>
      </c>
      <c r="P338" s="225" t="s">
        <v>1</v>
      </c>
      <c r="Q338" s="225" t="s">
        <v>1</v>
      </c>
      <c r="R338" s="225" t="s">
        <v>1</v>
      </c>
      <c r="S338" s="225" t="s">
        <v>1</v>
      </c>
      <c r="T338" s="225" t="s">
        <v>1</v>
      </c>
      <c r="U338" s="225" t="s">
        <v>1</v>
      </c>
      <c r="V338" s="225" t="s">
        <v>1</v>
      </c>
      <c r="W338" s="225" t="s">
        <v>1</v>
      </c>
      <c r="X338" s="225" t="s">
        <v>1</v>
      </c>
      <c r="Y338" s="225" t="s">
        <v>1</v>
      </c>
      <c r="Z338" s="225" t="s">
        <v>1</v>
      </c>
      <c r="AA338" s="225" t="s">
        <v>1</v>
      </c>
      <c r="AB338" s="225" t="s">
        <v>1</v>
      </c>
      <c r="AC338" s="225" t="s">
        <v>1</v>
      </c>
      <c r="AD338" s="225" t="s">
        <v>1</v>
      </c>
      <c r="AE338" s="232" t="s">
        <v>23</v>
      </c>
      <c r="AF338" s="231" t="s">
        <v>20</v>
      </c>
      <c r="AG338" s="225" t="s">
        <v>1</v>
      </c>
      <c r="AH338" s="225" t="s">
        <v>1</v>
      </c>
      <c r="AI338" s="225" t="s">
        <v>1</v>
      </c>
      <c r="AJ338" s="225" t="s">
        <v>1</v>
      </c>
      <c r="AK338" s="225" t="s">
        <v>1</v>
      </c>
      <c r="AL338" s="225" t="s">
        <v>1</v>
      </c>
      <c r="AM338" s="225" t="s">
        <v>1</v>
      </c>
      <c r="AN338" s="225" t="s">
        <v>1</v>
      </c>
      <c r="AO338" s="225" t="s">
        <v>1</v>
      </c>
      <c r="AP338" s="225" t="s">
        <v>1</v>
      </c>
      <c r="AQ338" s="225" t="s">
        <v>1</v>
      </c>
      <c r="AR338" s="231" t="s">
        <v>20</v>
      </c>
      <c r="AS338" s="225" t="s">
        <v>1</v>
      </c>
      <c r="AT338" s="225" t="s">
        <v>1</v>
      </c>
      <c r="AU338" s="232" t="s">
        <v>23</v>
      </c>
      <c r="AV338" s="232" t="s">
        <v>23</v>
      </c>
      <c r="AW338" s="226" t="s">
        <v>1241</v>
      </c>
      <c r="AX338" s="226">
        <v>1</v>
      </c>
      <c r="AY338" s="235">
        <v>0</v>
      </c>
      <c r="AZ338" s="228">
        <v>0</v>
      </c>
      <c r="BA338" s="236">
        <v>4.0999999999999996</v>
      </c>
      <c r="BB338" s="234">
        <v>0.05</v>
      </c>
    </row>
    <row r="339" spans="1:54" ht="18.75" customHeight="1" x14ac:dyDescent="0.25">
      <c r="A339" s="223">
        <v>324</v>
      </c>
      <c r="B339" s="224" t="s">
        <v>218</v>
      </c>
      <c r="C339" s="225" t="s">
        <v>1193</v>
      </c>
      <c r="D339" s="225"/>
      <c r="E339" s="225" t="s">
        <v>683</v>
      </c>
      <c r="F339" s="225" t="s">
        <v>1</v>
      </c>
      <c r="G339" s="225" t="s">
        <v>209</v>
      </c>
      <c r="H339" s="224" t="s">
        <v>1</v>
      </c>
      <c r="I339" s="224" t="s">
        <v>437</v>
      </c>
      <c r="J339" s="241" t="s">
        <v>39</v>
      </c>
      <c r="K339" s="225" t="s">
        <v>1</v>
      </c>
      <c r="L339" s="232" t="s">
        <v>23</v>
      </c>
      <c r="M339" s="237" t="s">
        <v>26</v>
      </c>
      <c r="N339" s="225" t="s">
        <v>1</v>
      </c>
      <c r="O339" s="232" t="s">
        <v>23</v>
      </c>
      <c r="P339" s="232" t="s">
        <v>23</v>
      </c>
      <c r="Q339" s="225" t="s">
        <v>1</v>
      </c>
      <c r="R339" s="225" t="s">
        <v>1</v>
      </c>
      <c r="S339" s="225" t="s">
        <v>1</v>
      </c>
      <c r="T339" s="225" t="s">
        <v>1</v>
      </c>
      <c r="U339" s="232" t="s">
        <v>23</v>
      </c>
      <c r="V339" s="225" t="s">
        <v>1</v>
      </c>
      <c r="W339" s="225" t="s">
        <v>1</v>
      </c>
      <c r="X339" s="225" t="s">
        <v>1</v>
      </c>
      <c r="Y339" s="225" t="s">
        <v>1</v>
      </c>
      <c r="Z339" s="225" t="s">
        <v>1</v>
      </c>
      <c r="AA339" s="225" t="s">
        <v>1</v>
      </c>
      <c r="AB339" s="225" t="s">
        <v>1</v>
      </c>
      <c r="AC339" s="225" t="s">
        <v>1</v>
      </c>
      <c r="AD339" s="225" t="s">
        <v>1</v>
      </c>
      <c r="AE339" s="232" t="s">
        <v>23</v>
      </c>
      <c r="AF339" s="232" t="s">
        <v>23</v>
      </c>
      <c r="AG339" s="230" t="s">
        <v>22</v>
      </c>
      <c r="AH339" s="225" t="s">
        <v>1</v>
      </c>
      <c r="AI339" s="225" t="s">
        <v>1</v>
      </c>
      <c r="AJ339" s="225" t="s">
        <v>1</v>
      </c>
      <c r="AK339" s="225" t="s">
        <v>1</v>
      </c>
      <c r="AL339" s="232" t="s">
        <v>23</v>
      </c>
      <c r="AM339" s="225" t="s">
        <v>1</v>
      </c>
      <c r="AN339" s="225" t="s">
        <v>1</v>
      </c>
      <c r="AO339" s="231" t="s">
        <v>20</v>
      </c>
      <c r="AP339" s="225" t="s">
        <v>1</v>
      </c>
      <c r="AQ339" s="225" t="s">
        <v>1</v>
      </c>
      <c r="AR339" s="231" t="s">
        <v>20</v>
      </c>
      <c r="AS339" s="225" t="s">
        <v>1</v>
      </c>
      <c r="AT339" s="225" t="s">
        <v>1</v>
      </c>
      <c r="AU339" s="225" t="s">
        <v>1</v>
      </c>
      <c r="AV339" s="232" t="s">
        <v>23</v>
      </c>
      <c r="AW339" s="231" t="s">
        <v>1240</v>
      </c>
      <c r="AX339" s="227">
        <v>2</v>
      </c>
      <c r="AY339" s="239">
        <v>3</v>
      </c>
      <c r="AZ339" s="228">
        <v>0</v>
      </c>
      <c r="BA339" s="233">
        <v>5631.7</v>
      </c>
      <c r="BB339" s="234">
        <v>110</v>
      </c>
    </row>
    <row r="340" spans="1:54" ht="18.75" customHeight="1" x14ac:dyDescent="0.25">
      <c r="A340" s="223">
        <v>326</v>
      </c>
      <c r="B340" s="224" t="s">
        <v>119</v>
      </c>
      <c r="C340" s="225" t="s">
        <v>1193</v>
      </c>
      <c r="D340" s="225"/>
      <c r="E340" s="225" t="s">
        <v>1021</v>
      </c>
      <c r="F340" s="225" t="s">
        <v>1</v>
      </c>
      <c r="G340" s="225" t="s">
        <v>1517</v>
      </c>
      <c r="H340" s="224" t="s">
        <v>1</v>
      </c>
      <c r="I340" s="224" t="s">
        <v>437</v>
      </c>
      <c r="J340" s="227" t="s">
        <v>17</v>
      </c>
      <c r="K340" s="225" t="s">
        <v>1</v>
      </c>
      <c r="L340" s="232" t="s">
        <v>23</v>
      </c>
      <c r="M340" s="227" t="s">
        <v>17</v>
      </c>
      <c r="N340" s="225" t="s">
        <v>1</v>
      </c>
      <c r="O340" s="232" t="s">
        <v>23</v>
      </c>
      <c r="P340" s="225" t="s">
        <v>1</v>
      </c>
      <c r="Q340" s="225" t="s">
        <v>1</v>
      </c>
      <c r="R340" s="225" t="s">
        <v>1</v>
      </c>
      <c r="S340" s="225" t="s">
        <v>1</v>
      </c>
      <c r="T340" s="225" t="s">
        <v>1</v>
      </c>
      <c r="U340" s="225" t="s">
        <v>1</v>
      </c>
      <c r="V340" s="225" t="s">
        <v>1</v>
      </c>
      <c r="W340" s="225" t="s">
        <v>1</v>
      </c>
      <c r="X340" s="225" t="s">
        <v>1</v>
      </c>
      <c r="Y340" s="225" t="s">
        <v>1</v>
      </c>
      <c r="Z340" s="225" t="s">
        <v>1</v>
      </c>
      <c r="AA340" s="225" t="s">
        <v>1</v>
      </c>
      <c r="AB340" s="225" t="s">
        <v>1</v>
      </c>
      <c r="AC340" s="225" t="s">
        <v>1</v>
      </c>
      <c r="AD340" s="225" t="s">
        <v>1</v>
      </c>
      <c r="AE340" s="232" t="s">
        <v>23</v>
      </c>
      <c r="AF340" s="231" t="s">
        <v>20</v>
      </c>
      <c r="AG340" s="225" t="s">
        <v>1</v>
      </c>
      <c r="AH340" s="225" t="s">
        <v>1</v>
      </c>
      <c r="AI340" s="225" t="s">
        <v>1</v>
      </c>
      <c r="AJ340" s="225" t="s">
        <v>1</v>
      </c>
      <c r="AK340" s="225" t="s">
        <v>1</v>
      </c>
      <c r="AL340" s="231" t="s">
        <v>20</v>
      </c>
      <c r="AM340" s="225" t="s">
        <v>1</v>
      </c>
      <c r="AN340" s="225" t="s">
        <v>1</v>
      </c>
      <c r="AO340" s="225" t="s">
        <v>1</v>
      </c>
      <c r="AP340" s="225" t="s">
        <v>1</v>
      </c>
      <c r="AQ340" s="225" t="s">
        <v>1</v>
      </c>
      <c r="AR340" s="225" t="s">
        <v>1</v>
      </c>
      <c r="AS340" s="225" t="s">
        <v>1</v>
      </c>
      <c r="AT340" s="225" t="s">
        <v>1</v>
      </c>
      <c r="AU340" s="230" t="s">
        <v>22</v>
      </c>
      <c r="AV340" s="232" t="s">
        <v>23</v>
      </c>
      <c r="AW340" s="232" t="s">
        <v>1242</v>
      </c>
      <c r="AX340" s="226">
        <v>1</v>
      </c>
      <c r="AY340" s="235">
        <v>0</v>
      </c>
      <c r="AZ340" s="228">
        <v>0</v>
      </c>
      <c r="BA340" s="233">
        <v>2.1</v>
      </c>
      <c r="BB340" s="229">
        <v>0</v>
      </c>
    </row>
    <row r="341" spans="1:54" ht="18.75" customHeight="1" x14ac:dyDescent="0.25">
      <c r="A341" s="223">
        <v>327</v>
      </c>
      <c r="B341" s="224" t="s">
        <v>1307</v>
      </c>
      <c r="C341" s="225" t="s">
        <v>1193</v>
      </c>
      <c r="D341" s="225"/>
      <c r="E341" s="225" t="s">
        <v>737</v>
      </c>
      <c r="F341" s="225" t="s">
        <v>1</v>
      </c>
      <c r="G341" s="225" t="s">
        <v>739</v>
      </c>
      <c r="H341" s="224" t="s">
        <v>1</v>
      </c>
      <c r="I341" s="224" t="s">
        <v>437</v>
      </c>
      <c r="J341" s="226" t="s">
        <v>33</v>
      </c>
      <c r="K341" s="225" t="s">
        <v>1</v>
      </c>
      <c r="L341" s="225" t="s">
        <v>1</v>
      </c>
      <c r="M341" s="226" t="s">
        <v>33</v>
      </c>
      <c r="N341" s="225" t="s">
        <v>1</v>
      </c>
      <c r="O341" s="230" t="s">
        <v>22</v>
      </c>
      <c r="P341" s="225" t="s">
        <v>1</v>
      </c>
      <c r="Q341" s="225" t="s">
        <v>1</v>
      </c>
      <c r="R341" s="225" t="s">
        <v>1</v>
      </c>
      <c r="S341" s="225" t="s">
        <v>1</v>
      </c>
      <c r="T341" s="225" t="s">
        <v>1</v>
      </c>
      <c r="U341" s="225" t="s">
        <v>1</v>
      </c>
      <c r="V341" s="225" t="s">
        <v>1</v>
      </c>
      <c r="W341" s="225" t="s">
        <v>1</v>
      </c>
      <c r="X341" s="225" t="s">
        <v>1</v>
      </c>
      <c r="Y341" s="225" t="s">
        <v>1</v>
      </c>
      <c r="Z341" s="225" t="s">
        <v>1</v>
      </c>
      <c r="AA341" s="225" t="s">
        <v>1</v>
      </c>
      <c r="AB341" s="225" t="s">
        <v>1</v>
      </c>
      <c r="AC341" s="225" t="s">
        <v>1</v>
      </c>
      <c r="AD341" s="225" t="s">
        <v>1</v>
      </c>
      <c r="AE341" s="225" t="s">
        <v>1</v>
      </c>
      <c r="AF341" s="225" t="s">
        <v>1</v>
      </c>
      <c r="AG341" s="225" t="s">
        <v>1</v>
      </c>
      <c r="AH341" s="225" t="s">
        <v>1</v>
      </c>
      <c r="AI341" s="225" t="s">
        <v>1</v>
      </c>
      <c r="AJ341" s="225" t="s">
        <v>1</v>
      </c>
      <c r="AK341" s="225" t="s">
        <v>1</v>
      </c>
      <c r="AL341" s="225" t="s">
        <v>1</v>
      </c>
      <c r="AM341" s="225" t="s">
        <v>1</v>
      </c>
      <c r="AN341" s="225" t="s">
        <v>1</v>
      </c>
      <c r="AO341" s="225" t="s">
        <v>1</v>
      </c>
      <c r="AP341" s="225" t="s">
        <v>1</v>
      </c>
      <c r="AQ341" s="225" t="s">
        <v>1</v>
      </c>
      <c r="AR341" s="225" t="s">
        <v>1</v>
      </c>
      <c r="AS341" s="225" t="s">
        <v>1</v>
      </c>
      <c r="AT341" s="225" t="s">
        <v>1</v>
      </c>
      <c r="AU341" s="230" t="s">
        <v>22</v>
      </c>
      <c r="AV341" s="225" t="s">
        <v>1</v>
      </c>
      <c r="AW341" s="226" t="s">
        <v>1241</v>
      </c>
      <c r="AX341" s="226">
        <v>1</v>
      </c>
      <c r="AY341" s="235">
        <v>0</v>
      </c>
      <c r="AZ341" s="228">
        <v>0</v>
      </c>
      <c r="BA341" s="236">
        <v>0.04</v>
      </c>
      <c r="BB341" s="229">
        <v>0</v>
      </c>
    </row>
    <row r="342" spans="1:54" ht="18" customHeight="1" x14ac:dyDescent="0.25">
      <c r="A342" s="223">
        <v>1299</v>
      </c>
      <c r="B342" s="224" t="s">
        <v>83</v>
      </c>
      <c r="C342" s="225" t="s">
        <v>1193</v>
      </c>
      <c r="D342" s="225"/>
      <c r="E342" s="225" t="s">
        <v>438</v>
      </c>
      <c r="F342" s="225" t="s">
        <v>1</v>
      </c>
      <c r="G342" s="225" t="s">
        <v>447</v>
      </c>
      <c r="H342" s="224" t="s">
        <v>1</v>
      </c>
      <c r="I342" s="224" t="s">
        <v>437</v>
      </c>
      <c r="J342" s="237" t="s">
        <v>26</v>
      </c>
      <c r="K342" s="225" t="s">
        <v>1</v>
      </c>
      <c r="L342" s="232" t="s">
        <v>23</v>
      </c>
      <c r="M342" s="237" t="s">
        <v>26</v>
      </c>
      <c r="N342" s="225" t="s">
        <v>1</v>
      </c>
      <c r="O342" s="232" t="s">
        <v>23</v>
      </c>
      <c r="P342" s="232" t="s">
        <v>23</v>
      </c>
      <c r="Q342" s="232" t="s">
        <v>23</v>
      </c>
      <c r="R342" s="232" t="s">
        <v>23</v>
      </c>
      <c r="S342" s="225" t="s">
        <v>1</v>
      </c>
      <c r="T342" s="230" t="s">
        <v>22</v>
      </c>
      <c r="U342" s="232" t="s">
        <v>23</v>
      </c>
      <c r="V342" s="232" t="s">
        <v>23</v>
      </c>
      <c r="W342" s="232" t="s">
        <v>23</v>
      </c>
      <c r="X342" s="225" t="s">
        <v>1</v>
      </c>
      <c r="Y342" s="225" t="s">
        <v>1</v>
      </c>
      <c r="Z342" s="225" t="s">
        <v>1</v>
      </c>
      <c r="AA342" s="225" t="s">
        <v>1</v>
      </c>
      <c r="AB342" s="225" t="s">
        <v>1</v>
      </c>
      <c r="AC342" s="225" t="s">
        <v>1</v>
      </c>
      <c r="AD342" s="225" t="s">
        <v>1</v>
      </c>
      <c r="AE342" s="232" t="s">
        <v>23</v>
      </c>
      <c r="AF342" s="225" t="s">
        <v>1</v>
      </c>
      <c r="AG342" s="225" t="s">
        <v>1</v>
      </c>
      <c r="AH342" s="225" t="s">
        <v>1</v>
      </c>
      <c r="AI342" s="225" t="s">
        <v>1</v>
      </c>
      <c r="AJ342" s="225" t="s">
        <v>1</v>
      </c>
      <c r="AK342" s="225" t="s">
        <v>1</v>
      </c>
      <c r="AL342" s="225" t="s">
        <v>1</v>
      </c>
      <c r="AM342" s="225" t="s">
        <v>1</v>
      </c>
      <c r="AN342" s="225" t="s">
        <v>1</v>
      </c>
      <c r="AO342" s="225" t="s">
        <v>1</v>
      </c>
      <c r="AP342" s="225" t="s">
        <v>1</v>
      </c>
      <c r="AQ342" s="225" t="s">
        <v>1</v>
      </c>
      <c r="AR342" s="225" t="s">
        <v>1</v>
      </c>
      <c r="AS342" s="225" t="s">
        <v>1</v>
      </c>
      <c r="AT342" s="225" t="s">
        <v>1</v>
      </c>
      <c r="AU342" s="225" t="s">
        <v>1</v>
      </c>
      <c r="AV342" s="225" t="s">
        <v>1</v>
      </c>
      <c r="AW342" s="231" t="s">
        <v>1240</v>
      </c>
      <c r="AX342" s="239">
        <v>3</v>
      </c>
      <c r="AY342" s="235">
        <v>0</v>
      </c>
      <c r="AZ342" s="228">
        <v>0</v>
      </c>
      <c r="BA342" s="228">
        <v>0</v>
      </c>
      <c r="BB342" s="229">
        <v>0</v>
      </c>
    </row>
    <row r="343" spans="1:54" ht="27" customHeight="1" x14ac:dyDescent="0.25">
      <c r="A343" s="223">
        <v>1508</v>
      </c>
      <c r="B343" s="224" t="s">
        <v>187</v>
      </c>
      <c r="C343" s="225" t="s">
        <v>1193</v>
      </c>
      <c r="D343" s="225"/>
      <c r="E343" s="225" t="s">
        <v>854</v>
      </c>
      <c r="F343" s="225" t="s">
        <v>1</v>
      </c>
      <c r="G343" s="225" t="s">
        <v>837</v>
      </c>
      <c r="H343" s="224" t="s">
        <v>1</v>
      </c>
      <c r="I343" s="224" t="s">
        <v>437</v>
      </c>
      <c r="J343" s="241" t="s">
        <v>39</v>
      </c>
      <c r="K343" s="225" t="s">
        <v>1</v>
      </c>
      <c r="L343" s="230" t="s">
        <v>22</v>
      </c>
      <c r="M343" s="239" t="s">
        <v>94</v>
      </c>
      <c r="N343" s="225" t="s">
        <v>1</v>
      </c>
      <c r="O343" s="232" t="s">
        <v>23</v>
      </c>
      <c r="P343" s="225" t="s">
        <v>1</v>
      </c>
      <c r="Q343" s="230" t="s">
        <v>22</v>
      </c>
      <c r="R343" s="230" t="s">
        <v>22</v>
      </c>
      <c r="S343" s="230" t="s">
        <v>22</v>
      </c>
      <c r="T343" s="225" t="s">
        <v>1</v>
      </c>
      <c r="U343" s="230" t="s">
        <v>22</v>
      </c>
      <c r="V343" s="230" t="s">
        <v>22</v>
      </c>
      <c r="W343" s="225" t="s">
        <v>1</v>
      </c>
      <c r="X343" s="225" t="s">
        <v>1</v>
      </c>
      <c r="Y343" s="225" t="s">
        <v>1</v>
      </c>
      <c r="Z343" s="225" t="s">
        <v>1</v>
      </c>
      <c r="AA343" s="225" t="s">
        <v>1</v>
      </c>
      <c r="AB343" s="225" t="s">
        <v>1</v>
      </c>
      <c r="AC343" s="225" t="s">
        <v>1</v>
      </c>
      <c r="AD343" s="225" t="s">
        <v>1</v>
      </c>
      <c r="AE343" s="230" t="s">
        <v>22</v>
      </c>
      <c r="AF343" s="230" t="s">
        <v>22</v>
      </c>
      <c r="AG343" s="225" t="s">
        <v>1</v>
      </c>
      <c r="AH343" s="225" t="s">
        <v>1</v>
      </c>
      <c r="AI343" s="225" t="s">
        <v>1</v>
      </c>
      <c r="AJ343" s="225" t="s">
        <v>1</v>
      </c>
      <c r="AK343" s="225" t="s">
        <v>1</v>
      </c>
      <c r="AL343" s="230" t="s">
        <v>22</v>
      </c>
      <c r="AM343" s="225" t="s">
        <v>1</v>
      </c>
      <c r="AN343" s="225" t="s">
        <v>1</v>
      </c>
      <c r="AO343" s="230" t="s">
        <v>22</v>
      </c>
      <c r="AP343" s="230" t="s">
        <v>22</v>
      </c>
      <c r="AQ343" s="225" t="s">
        <v>1</v>
      </c>
      <c r="AR343" s="230" t="s">
        <v>22</v>
      </c>
      <c r="AS343" s="225" t="s">
        <v>1</v>
      </c>
      <c r="AT343" s="225" t="s">
        <v>1</v>
      </c>
      <c r="AU343" s="225" t="s">
        <v>1</v>
      </c>
      <c r="AV343" s="230" t="s">
        <v>22</v>
      </c>
      <c r="AW343" s="235" t="s">
        <v>1</v>
      </c>
      <c r="AX343" s="235">
        <v>0</v>
      </c>
      <c r="AY343" s="235">
        <v>0</v>
      </c>
      <c r="AZ343" s="228">
        <v>0</v>
      </c>
      <c r="BA343" s="233">
        <v>0</v>
      </c>
      <c r="BB343" s="234">
        <v>0</v>
      </c>
    </row>
    <row r="344" spans="1:54" ht="18.75" customHeight="1" x14ac:dyDescent="0.25">
      <c r="A344" s="223">
        <v>345</v>
      </c>
      <c r="B344" s="224" t="s">
        <v>871</v>
      </c>
      <c r="C344" s="225" t="s">
        <v>1193</v>
      </c>
      <c r="D344" s="225"/>
      <c r="E344" s="225" t="s">
        <v>854</v>
      </c>
      <c r="F344" s="225" t="s">
        <v>1</v>
      </c>
      <c r="G344" s="225" t="s">
        <v>856</v>
      </c>
      <c r="H344" s="224" t="s">
        <v>1</v>
      </c>
      <c r="I344" s="224" t="s">
        <v>437</v>
      </c>
      <c r="J344" s="237" t="s">
        <v>26</v>
      </c>
      <c r="K344" s="225" t="s">
        <v>1</v>
      </c>
      <c r="L344" s="232" t="s">
        <v>23</v>
      </c>
      <c r="M344" s="227" t="s">
        <v>17</v>
      </c>
      <c r="N344" s="225" t="s">
        <v>1</v>
      </c>
      <c r="O344" s="232" t="s">
        <v>23</v>
      </c>
      <c r="P344" s="225" t="s">
        <v>1</v>
      </c>
      <c r="Q344" s="225" t="s">
        <v>1</v>
      </c>
      <c r="R344" s="225" t="s">
        <v>1</v>
      </c>
      <c r="S344" s="225" t="s">
        <v>1</v>
      </c>
      <c r="T344" s="231" t="s">
        <v>20</v>
      </c>
      <c r="U344" s="231" t="s">
        <v>20</v>
      </c>
      <c r="V344" s="225" t="s">
        <v>1</v>
      </c>
      <c r="W344" s="225" t="s">
        <v>1</v>
      </c>
      <c r="X344" s="225" t="s">
        <v>1</v>
      </c>
      <c r="Y344" s="225" t="s">
        <v>1</v>
      </c>
      <c r="Z344" s="225" t="s">
        <v>1</v>
      </c>
      <c r="AA344" s="225" t="s">
        <v>1</v>
      </c>
      <c r="AB344" s="225" t="s">
        <v>1</v>
      </c>
      <c r="AC344" s="225" t="s">
        <v>1</v>
      </c>
      <c r="AD344" s="225" t="s">
        <v>1</v>
      </c>
      <c r="AE344" s="232" t="s">
        <v>23</v>
      </c>
      <c r="AF344" s="225" t="s">
        <v>1</v>
      </c>
      <c r="AG344" s="225" t="s">
        <v>1</v>
      </c>
      <c r="AH344" s="225" t="s">
        <v>1</v>
      </c>
      <c r="AI344" s="225" t="s">
        <v>1</v>
      </c>
      <c r="AJ344" s="225" t="s">
        <v>1</v>
      </c>
      <c r="AK344" s="225" t="s">
        <v>1</v>
      </c>
      <c r="AL344" s="225" t="s">
        <v>1</v>
      </c>
      <c r="AM344" s="225" t="s">
        <v>1</v>
      </c>
      <c r="AN344" s="225" t="s">
        <v>1</v>
      </c>
      <c r="AO344" s="231" t="s">
        <v>20</v>
      </c>
      <c r="AP344" s="225" t="s">
        <v>1</v>
      </c>
      <c r="AQ344" s="225" t="s">
        <v>1</v>
      </c>
      <c r="AR344" s="225" t="s">
        <v>1</v>
      </c>
      <c r="AS344" s="225" t="s">
        <v>1</v>
      </c>
      <c r="AT344" s="225" t="s">
        <v>1</v>
      </c>
      <c r="AU344" s="225" t="s">
        <v>1</v>
      </c>
      <c r="AV344" s="232" t="s">
        <v>23</v>
      </c>
      <c r="AW344" s="231" t="s">
        <v>1240</v>
      </c>
      <c r="AX344" s="226">
        <v>1</v>
      </c>
      <c r="AY344" s="227">
        <v>2</v>
      </c>
      <c r="AZ344" s="228">
        <v>0</v>
      </c>
      <c r="BA344" s="233">
        <v>3.2</v>
      </c>
      <c r="BB344" s="234">
        <v>0.05</v>
      </c>
    </row>
    <row r="345" spans="1:54" ht="18" customHeight="1" x14ac:dyDescent="0.25">
      <c r="A345" s="223">
        <v>558</v>
      </c>
      <c r="B345" s="224" t="s">
        <v>175</v>
      </c>
      <c r="C345" s="225" t="s">
        <v>1193</v>
      </c>
      <c r="D345" s="225"/>
      <c r="E345" s="225" t="s">
        <v>683</v>
      </c>
      <c r="F345" s="225" t="s">
        <v>1</v>
      </c>
      <c r="G345" s="225" t="s">
        <v>169</v>
      </c>
      <c r="H345" s="224" t="s">
        <v>1</v>
      </c>
      <c r="I345" s="224" t="s">
        <v>437</v>
      </c>
      <c r="J345" s="241" t="s">
        <v>39</v>
      </c>
      <c r="K345" s="225" t="s">
        <v>1</v>
      </c>
      <c r="L345" s="232" t="s">
        <v>23</v>
      </c>
      <c r="M345" s="237" t="s">
        <v>26</v>
      </c>
      <c r="N345" s="225" t="s">
        <v>1</v>
      </c>
      <c r="O345" s="232" t="s">
        <v>23</v>
      </c>
      <c r="P345" s="231" t="s">
        <v>20</v>
      </c>
      <c r="Q345" s="225" t="s">
        <v>1</v>
      </c>
      <c r="R345" s="232" t="s">
        <v>23</v>
      </c>
      <c r="S345" s="225" t="s">
        <v>1</v>
      </c>
      <c r="T345" s="225" t="s">
        <v>1</v>
      </c>
      <c r="U345" s="232" t="s">
        <v>23</v>
      </c>
      <c r="V345" s="230" t="s">
        <v>22</v>
      </c>
      <c r="W345" s="225" t="s">
        <v>1</v>
      </c>
      <c r="X345" s="225" t="s">
        <v>1</v>
      </c>
      <c r="Y345" s="225" t="s">
        <v>1</v>
      </c>
      <c r="Z345" s="225" t="s">
        <v>1</v>
      </c>
      <c r="AA345" s="225" t="s">
        <v>1</v>
      </c>
      <c r="AB345" s="225" t="s">
        <v>1</v>
      </c>
      <c r="AC345" s="225" t="s">
        <v>1</v>
      </c>
      <c r="AD345" s="225" t="s">
        <v>1</v>
      </c>
      <c r="AE345" s="232" t="s">
        <v>23</v>
      </c>
      <c r="AF345" s="232" t="s">
        <v>23</v>
      </c>
      <c r="AG345" s="231" t="s">
        <v>20</v>
      </c>
      <c r="AH345" s="232" t="s">
        <v>23</v>
      </c>
      <c r="AI345" s="225" t="s">
        <v>1</v>
      </c>
      <c r="AJ345" s="225" t="s">
        <v>1</v>
      </c>
      <c r="AK345" s="232" t="s">
        <v>23</v>
      </c>
      <c r="AL345" s="232" t="s">
        <v>23</v>
      </c>
      <c r="AM345" s="225" t="s">
        <v>1</v>
      </c>
      <c r="AN345" s="225" t="s">
        <v>1</v>
      </c>
      <c r="AO345" s="232" t="s">
        <v>23</v>
      </c>
      <c r="AP345" s="225" t="s">
        <v>1</v>
      </c>
      <c r="AQ345" s="225" t="s">
        <v>1</v>
      </c>
      <c r="AR345" s="231" t="s">
        <v>20</v>
      </c>
      <c r="AS345" s="225" t="s">
        <v>1</v>
      </c>
      <c r="AT345" s="225" t="s">
        <v>1</v>
      </c>
      <c r="AU345" s="225" t="s">
        <v>1</v>
      </c>
      <c r="AV345" s="232" t="s">
        <v>23</v>
      </c>
      <c r="AW345" s="232" t="s">
        <v>1242</v>
      </c>
      <c r="AX345" s="227">
        <v>2</v>
      </c>
      <c r="AY345" s="226">
        <v>1</v>
      </c>
      <c r="AZ345" s="228">
        <v>0</v>
      </c>
      <c r="BA345" s="236">
        <v>257.10000000000002</v>
      </c>
      <c r="BB345" s="234">
        <v>20.8</v>
      </c>
    </row>
    <row r="346" spans="1:54" ht="18.75" customHeight="1" x14ac:dyDescent="0.25">
      <c r="A346" s="223">
        <v>1559</v>
      </c>
      <c r="B346" s="224" t="s">
        <v>720</v>
      </c>
      <c r="C346" s="225" t="s">
        <v>1193</v>
      </c>
      <c r="D346" s="225"/>
      <c r="E346" s="225" t="s">
        <v>683</v>
      </c>
      <c r="F346" s="225" t="s">
        <v>1</v>
      </c>
      <c r="G346" s="225" t="s">
        <v>156</v>
      </c>
      <c r="H346" s="224" t="s">
        <v>1</v>
      </c>
      <c r="I346" s="224" t="s">
        <v>437</v>
      </c>
      <c r="J346" s="237" t="s">
        <v>26</v>
      </c>
      <c r="K346" s="232" t="s">
        <v>23</v>
      </c>
      <c r="L346" s="232" t="s">
        <v>23</v>
      </c>
      <c r="M346" s="237" t="s">
        <v>26</v>
      </c>
      <c r="N346" s="231" t="s">
        <v>20</v>
      </c>
      <c r="O346" s="231" t="s">
        <v>20</v>
      </c>
      <c r="P346" s="225" t="s">
        <v>1</v>
      </c>
      <c r="Q346" s="232" t="s">
        <v>23</v>
      </c>
      <c r="R346" s="232" t="s">
        <v>23</v>
      </c>
      <c r="S346" s="225" t="s">
        <v>1</v>
      </c>
      <c r="T346" s="225" t="s">
        <v>1</v>
      </c>
      <c r="U346" s="225" t="s">
        <v>1</v>
      </c>
      <c r="V346" s="230" t="s">
        <v>22</v>
      </c>
      <c r="W346" s="232" t="s">
        <v>23</v>
      </c>
      <c r="X346" s="225" t="s">
        <v>1</v>
      </c>
      <c r="Y346" s="225" t="s">
        <v>1</v>
      </c>
      <c r="Z346" s="225" t="s">
        <v>1</v>
      </c>
      <c r="AA346" s="232" t="s">
        <v>23</v>
      </c>
      <c r="AB346" s="225" t="s">
        <v>1</v>
      </c>
      <c r="AC346" s="225" t="s">
        <v>1</v>
      </c>
      <c r="AD346" s="225" t="s">
        <v>1</v>
      </c>
      <c r="AE346" s="232" t="s">
        <v>23</v>
      </c>
      <c r="AF346" s="225" t="s">
        <v>1</v>
      </c>
      <c r="AG346" s="225" t="s">
        <v>1</v>
      </c>
      <c r="AH346" s="225" t="s">
        <v>1</v>
      </c>
      <c r="AI346" s="225" t="s">
        <v>1</v>
      </c>
      <c r="AJ346" s="225" t="s">
        <v>1</v>
      </c>
      <c r="AK346" s="232" t="s">
        <v>23</v>
      </c>
      <c r="AL346" s="231" t="s">
        <v>20</v>
      </c>
      <c r="AM346" s="225" t="s">
        <v>1</v>
      </c>
      <c r="AN346" s="225" t="s">
        <v>1</v>
      </c>
      <c r="AO346" s="230" t="s">
        <v>22</v>
      </c>
      <c r="AP346" s="225" t="s">
        <v>1</v>
      </c>
      <c r="AQ346" s="225" t="s">
        <v>1</v>
      </c>
      <c r="AR346" s="232" t="s">
        <v>23</v>
      </c>
      <c r="AS346" s="225" t="s">
        <v>1</v>
      </c>
      <c r="AT346" s="225" t="s">
        <v>1</v>
      </c>
      <c r="AU346" s="232" t="s">
        <v>23</v>
      </c>
      <c r="AV346" s="232" t="s">
        <v>23</v>
      </c>
      <c r="AW346" s="232" t="s">
        <v>1242</v>
      </c>
      <c r="AX346" s="227">
        <v>2</v>
      </c>
      <c r="AY346" s="227">
        <v>2</v>
      </c>
      <c r="AZ346" s="228">
        <v>0</v>
      </c>
      <c r="BA346" s="233">
        <v>12.8</v>
      </c>
      <c r="BB346" s="234">
        <v>7.0000000000000007E-2</v>
      </c>
    </row>
    <row r="347" spans="1:54" ht="14.25" customHeight="1" x14ac:dyDescent="0.25">
      <c r="A347" s="223">
        <v>404</v>
      </c>
      <c r="B347" s="224" t="s">
        <v>188</v>
      </c>
      <c r="C347" s="225" t="s">
        <v>1193</v>
      </c>
      <c r="D347" s="225"/>
      <c r="E347" s="225" t="s">
        <v>737</v>
      </c>
      <c r="F347" s="225" t="s">
        <v>1</v>
      </c>
      <c r="G347" s="225" t="s">
        <v>739</v>
      </c>
      <c r="H347" s="224" t="s">
        <v>1</v>
      </c>
      <c r="I347" s="224" t="s">
        <v>437</v>
      </c>
      <c r="J347" s="227" t="s">
        <v>17</v>
      </c>
      <c r="K347" s="231" t="s">
        <v>20</v>
      </c>
      <c r="L347" s="232" t="s">
        <v>23</v>
      </c>
      <c r="M347" s="227" t="s">
        <v>17</v>
      </c>
      <c r="N347" s="225" t="s">
        <v>1</v>
      </c>
      <c r="O347" s="232" t="s">
        <v>23</v>
      </c>
      <c r="P347" s="225" t="s">
        <v>1</v>
      </c>
      <c r="Q347" s="225" t="s">
        <v>1</v>
      </c>
      <c r="R347" s="225" t="s">
        <v>1</v>
      </c>
      <c r="S347" s="225" t="s">
        <v>1</v>
      </c>
      <c r="T347" s="225" t="s">
        <v>1</v>
      </c>
      <c r="U347" s="225" t="s">
        <v>1</v>
      </c>
      <c r="V347" s="225" t="s">
        <v>1</v>
      </c>
      <c r="W347" s="225" t="s">
        <v>1</v>
      </c>
      <c r="X347" s="225" t="s">
        <v>1</v>
      </c>
      <c r="Y347" s="225" t="s">
        <v>1</v>
      </c>
      <c r="Z347" s="231" t="s">
        <v>20</v>
      </c>
      <c r="AA347" s="225" t="s">
        <v>1</v>
      </c>
      <c r="AB347" s="225" t="s">
        <v>1</v>
      </c>
      <c r="AC347" s="225" t="s">
        <v>1</v>
      </c>
      <c r="AD347" s="225" t="s">
        <v>1</v>
      </c>
      <c r="AE347" s="225" t="s">
        <v>1</v>
      </c>
      <c r="AF347" s="225" t="s">
        <v>1</v>
      </c>
      <c r="AG347" s="225" t="s">
        <v>1</v>
      </c>
      <c r="AH347" s="232" t="s">
        <v>23</v>
      </c>
      <c r="AI347" s="225" t="s">
        <v>1</v>
      </c>
      <c r="AJ347" s="225" t="s">
        <v>1</v>
      </c>
      <c r="AK347" s="231" t="s">
        <v>20</v>
      </c>
      <c r="AL347" s="225" t="s">
        <v>1</v>
      </c>
      <c r="AM347" s="225" t="s">
        <v>1</v>
      </c>
      <c r="AN347" s="225" t="s">
        <v>1</v>
      </c>
      <c r="AO347" s="225" t="s">
        <v>1</v>
      </c>
      <c r="AP347" s="225" t="s">
        <v>1</v>
      </c>
      <c r="AQ347" s="225" t="s">
        <v>1</v>
      </c>
      <c r="AR347" s="225" t="s">
        <v>1</v>
      </c>
      <c r="AS347" s="225" t="s">
        <v>1</v>
      </c>
      <c r="AT347" s="225" t="s">
        <v>1</v>
      </c>
      <c r="AU347" s="231" t="s">
        <v>20</v>
      </c>
      <c r="AV347" s="225" t="s">
        <v>1</v>
      </c>
      <c r="AW347" s="226" t="s">
        <v>1241</v>
      </c>
      <c r="AX347" s="226">
        <v>1</v>
      </c>
      <c r="AY347" s="227">
        <v>2</v>
      </c>
      <c r="AZ347" s="228">
        <v>0</v>
      </c>
      <c r="BA347" s="236">
        <v>1.2</v>
      </c>
      <c r="BB347" s="238">
        <v>0.35</v>
      </c>
    </row>
    <row r="348" spans="1:54" ht="18.75" customHeight="1" x14ac:dyDescent="0.25">
      <c r="A348" s="223">
        <v>406</v>
      </c>
      <c r="B348" s="224" t="s">
        <v>84</v>
      </c>
      <c r="C348" s="225" t="s">
        <v>1193</v>
      </c>
      <c r="D348" s="225"/>
      <c r="E348" s="225" t="s">
        <v>941</v>
      </c>
      <c r="F348" s="225" t="s">
        <v>1</v>
      </c>
      <c r="G348" s="225" t="s">
        <v>447</v>
      </c>
      <c r="H348" s="224" t="s">
        <v>1</v>
      </c>
      <c r="I348" s="224" t="s">
        <v>437</v>
      </c>
      <c r="J348" s="226" t="s">
        <v>33</v>
      </c>
      <c r="K348" s="225" t="s">
        <v>1</v>
      </c>
      <c r="L348" s="225" t="s">
        <v>1</v>
      </c>
      <c r="M348" s="226" t="s">
        <v>33</v>
      </c>
      <c r="N348" s="225" t="s">
        <v>1</v>
      </c>
      <c r="O348" s="225" t="s">
        <v>1</v>
      </c>
      <c r="P348" s="225" t="s">
        <v>1</v>
      </c>
      <c r="Q348" s="225" t="s">
        <v>1</v>
      </c>
      <c r="R348" s="225" t="s">
        <v>1</v>
      </c>
      <c r="S348" s="225" t="s">
        <v>1</v>
      </c>
      <c r="T348" s="225" t="s">
        <v>1</v>
      </c>
      <c r="U348" s="225" t="s">
        <v>1</v>
      </c>
      <c r="V348" s="225" t="s">
        <v>1</v>
      </c>
      <c r="W348" s="225" t="s">
        <v>1</v>
      </c>
      <c r="X348" s="225" t="s">
        <v>1</v>
      </c>
      <c r="Y348" s="225" t="s">
        <v>1</v>
      </c>
      <c r="Z348" s="225" t="s">
        <v>1</v>
      </c>
      <c r="AA348" s="225" t="s">
        <v>1</v>
      </c>
      <c r="AB348" s="225" t="s">
        <v>1</v>
      </c>
      <c r="AC348" s="225" t="s">
        <v>1</v>
      </c>
      <c r="AD348" s="225" t="s">
        <v>1</v>
      </c>
      <c r="AE348" s="225" t="s">
        <v>1</v>
      </c>
      <c r="AF348" s="225" t="s">
        <v>1</v>
      </c>
      <c r="AG348" s="225" t="s">
        <v>1</v>
      </c>
      <c r="AH348" s="225" t="s">
        <v>1</v>
      </c>
      <c r="AI348" s="225" t="s">
        <v>1</v>
      </c>
      <c r="AJ348" s="225" t="s">
        <v>1</v>
      </c>
      <c r="AK348" s="225" t="s">
        <v>1</v>
      </c>
      <c r="AL348" s="225" t="s">
        <v>1</v>
      </c>
      <c r="AM348" s="225" t="s">
        <v>1</v>
      </c>
      <c r="AN348" s="225" t="s">
        <v>1</v>
      </c>
      <c r="AO348" s="225" t="s">
        <v>1</v>
      </c>
      <c r="AP348" s="225" t="s">
        <v>1</v>
      </c>
      <c r="AQ348" s="225" t="s">
        <v>1</v>
      </c>
      <c r="AR348" s="225" t="s">
        <v>1</v>
      </c>
      <c r="AS348" s="225" t="s">
        <v>1</v>
      </c>
      <c r="AT348" s="225" t="s">
        <v>1</v>
      </c>
      <c r="AU348" s="225" t="s">
        <v>1</v>
      </c>
      <c r="AV348" s="225" t="s">
        <v>1</v>
      </c>
      <c r="AW348" s="226" t="s">
        <v>1241</v>
      </c>
      <c r="AX348" s="226">
        <v>1</v>
      </c>
      <c r="AY348" s="226">
        <v>1</v>
      </c>
      <c r="AZ348" s="228">
        <v>0</v>
      </c>
      <c r="BA348" s="233">
        <v>0</v>
      </c>
      <c r="BB348" s="229">
        <v>0</v>
      </c>
    </row>
    <row r="349" spans="1:54" ht="18.75" customHeight="1" x14ac:dyDescent="0.25">
      <c r="A349" s="223">
        <v>1347</v>
      </c>
      <c r="B349" s="224" t="s">
        <v>85</v>
      </c>
      <c r="C349" s="225" t="s">
        <v>1193</v>
      </c>
      <c r="D349" s="225"/>
      <c r="E349" s="225" t="s">
        <v>941</v>
      </c>
      <c r="F349" s="225" t="s">
        <v>1</v>
      </c>
      <c r="G349" s="225" t="s">
        <v>447</v>
      </c>
      <c r="H349" s="224" t="s">
        <v>1</v>
      </c>
      <c r="I349" s="224" t="s">
        <v>437</v>
      </c>
      <c r="J349" s="226" t="s">
        <v>33</v>
      </c>
      <c r="K349" s="225" t="s">
        <v>1</v>
      </c>
      <c r="L349" s="225" t="s">
        <v>1</v>
      </c>
      <c r="M349" s="226" t="s">
        <v>33</v>
      </c>
      <c r="N349" s="225" t="s">
        <v>1</v>
      </c>
      <c r="O349" s="225" t="s">
        <v>1</v>
      </c>
      <c r="P349" s="225" t="s">
        <v>1</v>
      </c>
      <c r="Q349" s="225" t="s">
        <v>1</v>
      </c>
      <c r="R349" s="225" t="s">
        <v>1</v>
      </c>
      <c r="S349" s="225" t="s">
        <v>1</v>
      </c>
      <c r="T349" s="225" t="s">
        <v>1</v>
      </c>
      <c r="U349" s="225" t="s">
        <v>1</v>
      </c>
      <c r="V349" s="225" t="s">
        <v>1</v>
      </c>
      <c r="W349" s="225" t="s">
        <v>1</v>
      </c>
      <c r="X349" s="225" t="s">
        <v>1</v>
      </c>
      <c r="Y349" s="225" t="s">
        <v>1</v>
      </c>
      <c r="Z349" s="225" t="s">
        <v>1</v>
      </c>
      <c r="AA349" s="225" t="s">
        <v>1</v>
      </c>
      <c r="AB349" s="225" t="s">
        <v>1</v>
      </c>
      <c r="AC349" s="225" t="s">
        <v>1</v>
      </c>
      <c r="AD349" s="225" t="s">
        <v>1</v>
      </c>
      <c r="AE349" s="225" t="s">
        <v>1</v>
      </c>
      <c r="AF349" s="225" t="s">
        <v>1</v>
      </c>
      <c r="AG349" s="225" t="s">
        <v>1</v>
      </c>
      <c r="AH349" s="225" t="s">
        <v>1</v>
      </c>
      <c r="AI349" s="225" t="s">
        <v>1</v>
      </c>
      <c r="AJ349" s="225" t="s">
        <v>1</v>
      </c>
      <c r="AK349" s="225" t="s">
        <v>1</v>
      </c>
      <c r="AL349" s="225" t="s">
        <v>1</v>
      </c>
      <c r="AM349" s="225" t="s">
        <v>1</v>
      </c>
      <c r="AN349" s="225" t="s">
        <v>1</v>
      </c>
      <c r="AO349" s="225" t="s">
        <v>1</v>
      </c>
      <c r="AP349" s="225" t="s">
        <v>1</v>
      </c>
      <c r="AQ349" s="225" t="s">
        <v>1</v>
      </c>
      <c r="AR349" s="225" t="s">
        <v>1</v>
      </c>
      <c r="AS349" s="225" t="s">
        <v>1</v>
      </c>
      <c r="AT349" s="225" t="s">
        <v>1</v>
      </c>
      <c r="AU349" s="225" t="s">
        <v>1</v>
      </c>
      <c r="AV349" s="232" t="s">
        <v>23</v>
      </c>
      <c r="AW349" s="226" t="s">
        <v>1241</v>
      </c>
      <c r="AX349" s="226">
        <v>1</v>
      </c>
      <c r="AY349" s="226">
        <v>1</v>
      </c>
      <c r="AZ349" s="228">
        <v>0</v>
      </c>
      <c r="BA349" s="228">
        <v>0</v>
      </c>
      <c r="BB349" s="238">
        <v>0.02</v>
      </c>
    </row>
    <row r="350" spans="1:54" ht="14.25" customHeight="1" x14ac:dyDescent="0.25">
      <c r="A350" s="223">
        <v>415</v>
      </c>
      <c r="B350" s="224" t="s">
        <v>723</v>
      </c>
      <c r="C350" s="225" t="s">
        <v>1193</v>
      </c>
      <c r="D350" s="225"/>
      <c r="E350" s="225" t="s">
        <v>683</v>
      </c>
      <c r="F350" s="225" t="s">
        <v>1</v>
      </c>
      <c r="G350" s="225" t="s">
        <v>209</v>
      </c>
      <c r="H350" s="224" t="s">
        <v>1</v>
      </c>
      <c r="I350" s="224" t="s">
        <v>437</v>
      </c>
      <c r="J350" s="241" t="s">
        <v>39</v>
      </c>
      <c r="K350" s="225" t="s">
        <v>1</v>
      </c>
      <c r="L350" s="232" t="s">
        <v>23</v>
      </c>
      <c r="M350" s="227" t="s">
        <v>17</v>
      </c>
      <c r="N350" s="225" t="s">
        <v>1</v>
      </c>
      <c r="O350" s="231" t="s">
        <v>20</v>
      </c>
      <c r="P350" s="225" t="s">
        <v>1</v>
      </c>
      <c r="Q350" s="225" t="s">
        <v>1</v>
      </c>
      <c r="R350" s="225" t="s">
        <v>1</v>
      </c>
      <c r="S350" s="225" t="s">
        <v>1</v>
      </c>
      <c r="T350" s="225" t="s">
        <v>1</v>
      </c>
      <c r="U350" s="225" t="s">
        <v>1</v>
      </c>
      <c r="V350" s="225" t="s">
        <v>1</v>
      </c>
      <c r="W350" s="225" t="s">
        <v>1</v>
      </c>
      <c r="X350" s="225" t="s">
        <v>1</v>
      </c>
      <c r="Y350" s="225" t="s">
        <v>1</v>
      </c>
      <c r="Z350" s="225" t="s">
        <v>1</v>
      </c>
      <c r="AA350" s="225" t="s">
        <v>1</v>
      </c>
      <c r="AB350" s="225" t="s">
        <v>1</v>
      </c>
      <c r="AC350" s="225" t="s">
        <v>1</v>
      </c>
      <c r="AD350" s="225" t="s">
        <v>1</v>
      </c>
      <c r="AE350" s="231" t="s">
        <v>20</v>
      </c>
      <c r="AF350" s="230" t="s">
        <v>22</v>
      </c>
      <c r="AG350" s="225" t="s">
        <v>1</v>
      </c>
      <c r="AH350" s="225" t="s">
        <v>1</v>
      </c>
      <c r="AI350" s="225" t="s">
        <v>1</v>
      </c>
      <c r="AJ350" s="225" t="s">
        <v>1</v>
      </c>
      <c r="AK350" s="225" t="s">
        <v>1</v>
      </c>
      <c r="AL350" s="225" t="s">
        <v>1</v>
      </c>
      <c r="AM350" s="225" t="s">
        <v>1</v>
      </c>
      <c r="AN350" s="225" t="s">
        <v>1</v>
      </c>
      <c r="AO350" s="225" t="s">
        <v>1</v>
      </c>
      <c r="AP350" s="225" t="s">
        <v>1</v>
      </c>
      <c r="AQ350" s="225" t="s">
        <v>1</v>
      </c>
      <c r="AR350" s="225" t="s">
        <v>1</v>
      </c>
      <c r="AS350" s="225" t="s">
        <v>1</v>
      </c>
      <c r="AT350" s="225" t="s">
        <v>1</v>
      </c>
      <c r="AU350" s="225" t="s">
        <v>1</v>
      </c>
      <c r="AV350" s="225" t="s">
        <v>1</v>
      </c>
      <c r="AW350" s="226" t="s">
        <v>1241</v>
      </c>
      <c r="AX350" s="226">
        <v>1</v>
      </c>
      <c r="AY350" s="235">
        <v>0</v>
      </c>
      <c r="AZ350" s="228">
        <v>0</v>
      </c>
      <c r="BA350" s="236">
        <v>84</v>
      </c>
      <c r="BB350" s="229">
        <v>0</v>
      </c>
    </row>
    <row r="351" spans="1:54" ht="18" customHeight="1" x14ac:dyDescent="0.25">
      <c r="A351" s="223">
        <v>419</v>
      </c>
      <c r="B351" s="224" t="s">
        <v>164</v>
      </c>
      <c r="C351" s="225" t="s">
        <v>1193</v>
      </c>
      <c r="D351" s="225"/>
      <c r="E351" s="225" t="s">
        <v>941</v>
      </c>
      <c r="F351" s="225" t="s">
        <v>1</v>
      </c>
      <c r="G351" s="225" t="s">
        <v>1518</v>
      </c>
      <c r="H351" s="224" t="s">
        <v>1</v>
      </c>
      <c r="I351" s="224" t="s">
        <v>437</v>
      </c>
      <c r="J351" s="227" t="s">
        <v>17</v>
      </c>
      <c r="K351" s="225" t="s">
        <v>1</v>
      </c>
      <c r="L351" s="232" t="s">
        <v>23</v>
      </c>
      <c r="M351" s="227" t="s">
        <v>17</v>
      </c>
      <c r="N351" s="225" t="s">
        <v>1</v>
      </c>
      <c r="O351" s="232" t="s">
        <v>23</v>
      </c>
      <c r="P351" s="225" t="s">
        <v>1</v>
      </c>
      <c r="Q351" s="225" t="s">
        <v>1</v>
      </c>
      <c r="R351" s="225" t="s">
        <v>1</v>
      </c>
      <c r="S351" s="225" t="s">
        <v>1</v>
      </c>
      <c r="T351" s="225" t="s">
        <v>1</v>
      </c>
      <c r="U351" s="225" t="s">
        <v>1</v>
      </c>
      <c r="V351" s="225" t="s">
        <v>1</v>
      </c>
      <c r="W351" s="225" t="s">
        <v>1</v>
      </c>
      <c r="X351" s="225" t="s">
        <v>1</v>
      </c>
      <c r="Y351" s="225" t="s">
        <v>1</v>
      </c>
      <c r="Z351" s="225" t="s">
        <v>1</v>
      </c>
      <c r="AA351" s="225" t="s">
        <v>1</v>
      </c>
      <c r="AB351" s="225" t="s">
        <v>1</v>
      </c>
      <c r="AC351" s="225" t="s">
        <v>1</v>
      </c>
      <c r="AD351" s="225" t="s">
        <v>1</v>
      </c>
      <c r="AE351" s="231" t="s">
        <v>20</v>
      </c>
      <c r="AF351" s="231" t="s">
        <v>20</v>
      </c>
      <c r="AG351" s="225" t="s">
        <v>1</v>
      </c>
      <c r="AH351" s="225" t="s">
        <v>1</v>
      </c>
      <c r="AI351" s="225" t="s">
        <v>1</v>
      </c>
      <c r="AJ351" s="225" t="s">
        <v>1</v>
      </c>
      <c r="AK351" s="225" t="s">
        <v>1</v>
      </c>
      <c r="AL351" s="232" t="s">
        <v>23</v>
      </c>
      <c r="AM351" s="225" t="s">
        <v>1</v>
      </c>
      <c r="AN351" s="225" t="s">
        <v>1</v>
      </c>
      <c r="AO351" s="225" t="s">
        <v>1</v>
      </c>
      <c r="AP351" s="225" t="s">
        <v>1</v>
      </c>
      <c r="AQ351" s="225" t="s">
        <v>1</v>
      </c>
      <c r="AR351" s="225" t="s">
        <v>1</v>
      </c>
      <c r="AS351" s="225" t="s">
        <v>1</v>
      </c>
      <c r="AT351" s="225" t="s">
        <v>1</v>
      </c>
      <c r="AU351" s="225" t="s">
        <v>1</v>
      </c>
      <c r="AV351" s="232" t="s">
        <v>23</v>
      </c>
      <c r="AW351" s="226" t="s">
        <v>1241</v>
      </c>
      <c r="AX351" s="226">
        <v>1</v>
      </c>
      <c r="AY351" s="227">
        <v>2</v>
      </c>
      <c r="AZ351" s="228">
        <v>0</v>
      </c>
      <c r="BA351" s="236">
        <v>1.1000000000000001</v>
      </c>
      <c r="BB351" s="238">
        <v>2.9</v>
      </c>
    </row>
    <row r="352" spans="1:54" ht="14.25" customHeight="1" x14ac:dyDescent="0.25">
      <c r="A352" s="223">
        <v>422</v>
      </c>
      <c r="B352" s="224" t="s">
        <v>219</v>
      </c>
      <c r="C352" s="225" t="s">
        <v>1193</v>
      </c>
      <c r="D352" s="225"/>
      <c r="E352" s="225" t="s">
        <v>737</v>
      </c>
      <c r="F352" s="225" t="s">
        <v>1</v>
      </c>
      <c r="G352" s="225" t="s">
        <v>209</v>
      </c>
      <c r="H352" s="224" t="s">
        <v>1</v>
      </c>
      <c r="I352" s="224" t="s">
        <v>437</v>
      </c>
      <c r="J352" s="240" t="s">
        <v>299</v>
      </c>
      <c r="K352" s="225" t="s">
        <v>1</v>
      </c>
      <c r="L352" s="232" t="s">
        <v>23</v>
      </c>
      <c r="M352" s="240" t="s">
        <v>299</v>
      </c>
      <c r="N352" s="230" t="s">
        <v>22</v>
      </c>
      <c r="O352" s="232" t="s">
        <v>23</v>
      </c>
      <c r="P352" s="225" t="s">
        <v>1</v>
      </c>
      <c r="Q352" s="225" t="s">
        <v>1</v>
      </c>
      <c r="R352" s="232" t="s">
        <v>23</v>
      </c>
      <c r="S352" s="225" t="s">
        <v>1</v>
      </c>
      <c r="T352" s="225" t="s">
        <v>1</v>
      </c>
      <c r="U352" s="225" t="s">
        <v>1</v>
      </c>
      <c r="V352" s="225" t="s">
        <v>1</v>
      </c>
      <c r="W352" s="232" t="s">
        <v>23</v>
      </c>
      <c r="X352" s="225" t="s">
        <v>1</v>
      </c>
      <c r="Y352" s="225" t="s">
        <v>1</v>
      </c>
      <c r="Z352" s="225" t="s">
        <v>1</v>
      </c>
      <c r="AA352" s="225" t="s">
        <v>1</v>
      </c>
      <c r="AB352" s="225" t="s">
        <v>1</v>
      </c>
      <c r="AC352" s="225" t="s">
        <v>1</v>
      </c>
      <c r="AD352" s="225" t="s">
        <v>1</v>
      </c>
      <c r="AE352" s="232" t="s">
        <v>23</v>
      </c>
      <c r="AF352" s="225" t="s">
        <v>1</v>
      </c>
      <c r="AG352" s="232" t="s">
        <v>23</v>
      </c>
      <c r="AH352" s="225" t="s">
        <v>1</v>
      </c>
      <c r="AI352" s="225" t="s">
        <v>1</v>
      </c>
      <c r="AJ352" s="225" t="s">
        <v>1</v>
      </c>
      <c r="AK352" s="225" t="s">
        <v>1</v>
      </c>
      <c r="AL352" s="225" t="s">
        <v>1</v>
      </c>
      <c r="AM352" s="225" t="s">
        <v>1</v>
      </c>
      <c r="AN352" s="225" t="s">
        <v>1</v>
      </c>
      <c r="AO352" s="225" t="s">
        <v>1</v>
      </c>
      <c r="AP352" s="225" t="s">
        <v>1</v>
      </c>
      <c r="AQ352" s="225" t="s">
        <v>1</v>
      </c>
      <c r="AR352" s="225" t="s">
        <v>1</v>
      </c>
      <c r="AS352" s="225" t="s">
        <v>1</v>
      </c>
      <c r="AT352" s="225" t="s">
        <v>1</v>
      </c>
      <c r="AU352" s="230" t="s">
        <v>22</v>
      </c>
      <c r="AV352" s="231" t="s">
        <v>20</v>
      </c>
      <c r="AW352" s="232" t="s">
        <v>1242</v>
      </c>
      <c r="AX352" s="226">
        <v>1</v>
      </c>
      <c r="AY352" s="227">
        <v>2</v>
      </c>
      <c r="AZ352" s="228">
        <v>0</v>
      </c>
      <c r="BA352" s="233">
        <v>0.28000000000000003</v>
      </c>
      <c r="BB352" s="234">
        <v>0.04</v>
      </c>
    </row>
    <row r="353" spans="1:54" ht="14.25" customHeight="1" x14ac:dyDescent="0.25">
      <c r="A353" s="223">
        <v>1224</v>
      </c>
      <c r="B353" s="224" t="s">
        <v>220</v>
      </c>
      <c r="C353" s="225" t="s">
        <v>1193</v>
      </c>
      <c r="D353" s="225"/>
      <c r="E353" s="225" t="s">
        <v>683</v>
      </c>
      <c r="F353" s="225" t="s">
        <v>1</v>
      </c>
      <c r="G353" s="225" t="s">
        <v>209</v>
      </c>
      <c r="H353" s="224" t="s">
        <v>1</v>
      </c>
      <c r="I353" s="224" t="s">
        <v>437</v>
      </c>
      <c r="J353" s="237" t="s">
        <v>26</v>
      </c>
      <c r="K353" s="225" t="s">
        <v>1</v>
      </c>
      <c r="L353" s="232" t="s">
        <v>23</v>
      </c>
      <c r="M353" s="237" t="s">
        <v>26</v>
      </c>
      <c r="N353" s="225" t="s">
        <v>1</v>
      </c>
      <c r="O353" s="232" t="s">
        <v>23</v>
      </c>
      <c r="P353" s="225" t="s">
        <v>1</v>
      </c>
      <c r="Q353" s="225" t="s">
        <v>1</v>
      </c>
      <c r="R353" s="232" t="s">
        <v>23</v>
      </c>
      <c r="S353" s="225" t="s">
        <v>1</v>
      </c>
      <c r="T353" s="225" t="s">
        <v>1</v>
      </c>
      <c r="U353" s="230" t="s">
        <v>22</v>
      </c>
      <c r="V353" s="225" t="s">
        <v>1</v>
      </c>
      <c r="W353" s="225" t="s">
        <v>1</v>
      </c>
      <c r="X353" s="225" t="s">
        <v>1</v>
      </c>
      <c r="Y353" s="225" t="s">
        <v>1</v>
      </c>
      <c r="Z353" s="230" t="s">
        <v>22</v>
      </c>
      <c r="AA353" s="225" t="s">
        <v>1</v>
      </c>
      <c r="AB353" s="225" t="s">
        <v>1</v>
      </c>
      <c r="AC353" s="225" t="s">
        <v>1</v>
      </c>
      <c r="AD353" s="225" t="s">
        <v>1</v>
      </c>
      <c r="AE353" s="231" t="s">
        <v>20</v>
      </c>
      <c r="AF353" s="225" t="s">
        <v>1</v>
      </c>
      <c r="AG353" s="230" t="s">
        <v>22</v>
      </c>
      <c r="AH353" s="225" t="s">
        <v>1</v>
      </c>
      <c r="AI353" s="225" t="s">
        <v>1</v>
      </c>
      <c r="AJ353" s="225" t="s">
        <v>1</v>
      </c>
      <c r="AK353" s="230" t="s">
        <v>22</v>
      </c>
      <c r="AL353" s="232" t="s">
        <v>23</v>
      </c>
      <c r="AM353" s="225" t="s">
        <v>1</v>
      </c>
      <c r="AN353" s="225" t="s">
        <v>1</v>
      </c>
      <c r="AO353" s="225" t="s">
        <v>1</v>
      </c>
      <c r="AP353" s="225" t="s">
        <v>1</v>
      </c>
      <c r="AQ353" s="225" t="s">
        <v>1</v>
      </c>
      <c r="AR353" s="225" t="s">
        <v>1</v>
      </c>
      <c r="AS353" s="225" t="s">
        <v>1</v>
      </c>
      <c r="AT353" s="225" t="s">
        <v>1</v>
      </c>
      <c r="AU353" s="232" t="s">
        <v>23</v>
      </c>
      <c r="AV353" s="232" t="s">
        <v>23</v>
      </c>
      <c r="AW353" s="231" t="s">
        <v>1240</v>
      </c>
      <c r="AX353" s="227">
        <v>2</v>
      </c>
      <c r="AY353" s="226">
        <v>1</v>
      </c>
      <c r="AZ353" s="228">
        <v>0</v>
      </c>
      <c r="BA353" s="233">
        <v>0.56999999999999995</v>
      </c>
      <c r="BB353" s="234">
        <v>0</v>
      </c>
    </row>
    <row r="354" spans="1:54" ht="18.75" customHeight="1" x14ac:dyDescent="0.25">
      <c r="A354" s="223">
        <v>423</v>
      </c>
      <c r="B354" s="224" t="s">
        <v>221</v>
      </c>
      <c r="C354" s="225" t="s">
        <v>1193</v>
      </c>
      <c r="D354" s="225"/>
      <c r="E354" s="225" t="s">
        <v>683</v>
      </c>
      <c r="F354" s="225" t="s">
        <v>1</v>
      </c>
      <c r="G354" s="225" t="s">
        <v>209</v>
      </c>
      <c r="H354" s="224" t="s">
        <v>1</v>
      </c>
      <c r="I354" s="224" t="s">
        <v>437</v>
      </c>
      <c r="J354" s="226" t="s">
        <v>33</v>
      </c>
      <c r="K354" s="225" t="s">
        <v>1</v>
      </c>
      <c r="L354" s="225" t="s">
        <v>1</v>
      </c>
      <c r="M354" s="226" t="s">
        <v>33</v>
      </c>
      <c r="N354" s="225" t="s">
        <v>1</v>
      </c>
      <c r="O354" s="225" t="s">
        <v>1</v>
      </c>
      <c r="P354" s="225" t="s">
        <v>1</v>
      </c>
      <c r="Q354" s="225" t="s">
        <v>1</v>
      </c>
      <c r="R354" s="225" t="s">
        <v>1</v>
      </c>
      <c r="S354" s="225" t="s">
        <v>1</v>
      </c>
      <c r="T354" s="225" t="s">
        <v>1</v>
      </c>
      <c r="U354" s="225" t="s">
        <v>1</v>
      </c>
      <c r="V354" s="225" t="s">
        <v>1</v>
      </c>
      <c r="W354" s="225" t="s">
        <v>1</v>
      </c>
      <c r="X354" s="225" t="s">
        <v>1</v>
      </c>
      <c r="Y354" s="225" t="s">
        <v>1</v>
      </c>
      <c r="Z354" s="225" t="s">
        <v>1</v>
      </c>
      <c r="AA354" s="225" t="s">
        <v>1</v>
      </c>
      <c r="AB354" s="225" t="s">
        <v>1</v>
      </c>
      <c r="AC354" s="225" t="s">
        <v>1</v>
      </c>
      <c r="AD354" s="225" t="s">
        <v>1</v>
      </c>
      <c r="AE354" s="225" t="s">
        <v>1</v>
      </c>
      <c r="AF354" s="225" t="s">
        <v>1</v>
      </c>
      <c r="AG354" s="225" t="s">
        <v>1</v>
      </c>
      <c r="AH354" s="225" t="s">
        <v>1</v>
      </c>
      <c r="AI354" s="225" t="s">
        <v>1</v>
      </c>
      <c r="AJ354" s="225" t="s">
        <v>1</v>
      </c>
      <c r="AK354" s="225" t="s">
        <v>1</v>
      </c>
      <c r="AL354" s="225" t="s">
        <v>1</v>
      </c>
      <c r="AM354" s="225" t="s">
        <v>1</v>
      </c>
      <c r="AN354" s="225" t="s">
        <v>1</v>
      </c>
      <c r="AO354" s="225" t="s">
        <v>1</v>
      </c>
      <c r="AP354" s="225" t="s">
        <v>1</v>
      </c>
      <c r="AQ354" s="225" t="s">
        <v>1</v>
      </c>
      <c r="AR354" s="225" t="s">
        <v>1</v>
      </c>
      <c r="AS354" s="225" t="s">
        <v>1</v>
      </c>
      <c r="AT354" s="225" t="s">
        <v>1</v>
      </c>
      <c r="AU354" s="225" t="s">
        <v>1</v>
      </c>
      <c r="AV354" s="232" t="s">
        <v>23</v>
      </c>
      <c r="AW354" s="226" t="s">
        <v>1241</v>
      </c>
      <c r="AX354" s="226">
        <v>1</v>
      </c>
      <c r="AY354" s="227">
        <v>2</v>
      </c>
      <c r="AZ354" s="228">
        <v>0</v>
      </c>
      <c r="BA354" s="228">
        <v>0</v>
      </c>
      <c r="BB354" s="234">
        <v>0.09</v>
      </c>
    </row>
    <row r="355" spans="1:54" ht="14.25" customHeight="1" x14ac:dyDescent="0.25">
      <c r="A355" s="223">
        <v>225</v>
      </c>
      <c r="B355" s="224" t="s">
        <v>222</v>
      </c>
      <c r="C355" s="225" t="s">
        <v>1193</v>
      </c>
      <c r="D355" s="225"/>
      <c r="E355" s="225" t="s">
        <v>625</v>
      </c>
      <c r="F355" s="225" t="s">
        <v>1</v>
      </c>
      <c r="G355" s="225" t="s">
        <v>1</v>
      </c>
      <c r="H355" s="224" t="s">
        <v>1</v>
      </c>
      <c r="I355" s="224" t="s">
        <v>625</v>
      </c>
      <c r="J355" s="227" t="s">
        <v>17</v>
      </c>
      <c r="K355" s="225" t="s">
        <v>1</v>
      </c>
      <c r="L355" s="232" t="s">
        <v>23</v>
      </c>
      <c r="M355" s="227" t="s">
        <v>17</v>
      </c>
      <c r="N355" s="225" t="s">
        <v>1</v>
      </c>
      <c r="O355" s="232" t="s">
        <v>23</v>
      </c>
      <c r="P355" s="225" t="s">
        <v>1</v>
      </c>
      <c r="Q355" s="225" t="s">
        <v>1</v>
      </c>
      <c r="R355" s="225" t="s">
        <v>1</v>
      </c>
      <c r="S355" s="225" t="s">
        <v>1</v>
      </c>
      <c r="T355" s="225" t="s">
        <v>1</v>
      </c>
      <c r="U355" s="225" t="s">
        <v>1</v>
      </c>
      <c r="V355" s="225" t="s">
        <v>1</v>
      </c>
      <c r="W355" s="225" t="s">
        <v>1</v>
      </c>
      <c r="X355" s="225" t="s">
        <v>1</v>
      </c>
      <c r="Y355" s="225" t="s">
        <v>1</v>
      </c>
      <c r="Z355" s="225" t="s">
        <v>1</v>
      </c>
      <c r="AA355" s="225" t="s">
        <v>1</v>
      </c>
      <c r="AB355" s="225" t="s">
        <v>1</v>
      </c>
      <c r="AC355" s="225" t="s">
        <v>1</v>
      </c>
      <c r="AD355" s="225" t="s">
        <v>1</v>
      </c>
      <c r="AE355" s="232" t="s">
        <v>23</v>
      </c>
      <c r="AF355" s="232" t="s">
        <v>23</v>
      </c>
      <c r="AG355" s="225" t="s">
        <v>1</v>
      </c>
      <c r="AH355" s="225" t="s">
        <v>1</v>
      </c>
      <c r="AI355" s="225" t="s">
        <v>1</v>
      </c>
      <c r="AJ355" s="225" t="s">
        <v>1</v>
      </c>
      <c r="AK355" s="232" t="s">
        <v>23</v>
      </c>
      <c r="AL355" s="225" t="s">
        <v>1</v>
      </c>
      <c r="AM355" s="225" t="s">
        <v>1</v>
      </c>
      <c r="AN355" s="225" t="s">
        <v>1</v>
      </c>
      <c r="AO355" s="225" t="s">
        <v>1</v>
      </c>
      <c r="AP355" s="232" t="s">
        <v>23</v>
      </c>
      <c r="AQ355" s="225" t="s">
        <v>1</v>
      </c>
      <c r="AR355" s="232" t="s">
        <v>23</v>
      </c>
      <c r="AS355" s="225" t="s">
        <v>1</v>
      </c>
      <c r="AT355" s="225" t="s">
        <v>1</v>
      </c>
      <c r="AU355" s="231" t="s">
        <v>20</v>
      </c>
      <c r="AV355" s="232" t="s">
        <v>23</v>
      </c>
      <c r="AW355" s="231" t="s">
        <v>1240</v>
      </c>
      <c r="AX355" s="227">
        <v>2</v>
      </c>
      <c r="AY355" s="226">
        <v>1</v>
      </c>
      <c r="AZ355" s="228">
        <v>0</v>
      </c>
      <c r="BA355" s="236">
        <v>2150.5</v>
      </c>
      <c r="BB355" s="234">
        <v>1E-3</v>
      </c>
    </row>
    <row r="356" spans="1:54" ht="14.25" customHeight="1" x14ac:dyDescent="0.25">
      <c r="A356" s="223">
        <v>427</v>
      </c>
      <c r="B356" s="224" t="s">
        <v>1139</v>
      </c>
      <c r="C356" s="225" t="s">
        <v>1193</v>
      </c>
      <c r="D356" s="225"/>
      <c r="E356" s="225" t="s">
        <v>1086</v>
      </c>
      <c r="F356" s="225" t="s">
        <v>1</v>
      </c>
      <c r="G356" s="225" t="s">
        <v>1527</v>
      </c>
      <c r="H356" s="224" t="s">
        <v>1</v>
      </c>
      <c r="I356" s="224" t="s">
        <v>437</v>
      </c>
      <c r="J356" s="226" t="s">
        <v>33</v>
      </c>
      <c r="K356" s="225" t="s">
        <v>1</v>
      </c>
      <c r="L356" s="230" t="s">
        <v>22</v>
      </c>
      <c r="M356" s="227" t="s">
        <v>17</v>
      </c>
      <c r="N356" s="230" t="s">
        <v>22</v>
      </c>
      <c r="O356" s="232" t="s">
        <v>23</v>
      </c>
      <c r="P356" s="225" t="s">
        <v>1</v>
      </c>
      <c r="Q356" s="225" t="s">
        <v>1</v>
      </c>
      <c r="R356" s="225" t="s">
        <v>1</v>
      </c>
      <c r="S356" s="225" t="s">
        <v>1</v>
      </c>
      <c r="T356" s="225" t="s">
        <v>1</v>
      </c>
      <c r="U356" s="225" t="s">
        <v>1</v>
      </c>
      <c r="V356" s="225" t="s">
        <v>1</v>
      </c>
      <c r="W356" s="225" t="s">
        <v>1</v>
      </c>
      <c r="X356" s="225" t="s">
        <v>1</v>
      </c>
      <c r="Y356" s="225" t="s">
        <v>1</v>
      </c>
      <c r="Z356" s="225" t="s">
        <v>1</v>
      </c>
      <c r="AA356" s="225" t="s">
        <v>1</v>
      </c>
      <c r="AB356" s="225" t="s">
        <v>1</v>
      </c>
      <c r="AC356" s="225" t="s">
        <v>1</v>
      </c>
      <c r="AD356" s="225" t="s">
        <v>1</v>
      </c>
      <c r="AE356" s="225" t="s">
        <v>1</v>
      </c>
      <c r="AF356" s="225" t="s">
        <v>1</v>
      </c>
      <c r="AG356" s="225" t="s">
        <v>1</v>
      </c>
      <c r="AH356" s="225" t="s">
        <v>1</v>
      </c>
      <c r="AI356" s="225" t="s">
        <v>1</v>
      </c>
      <c r="AJ356" s="225" t="s">
        <v>1</v>
      </c>
      <c r="AK356" s="225" t="s">
        <v>1</v>
      </c>
      <c r="AL356" s="225" t="s">
        <v>1</v>
      </c>
      <c r="AM356" s="225" t="s">
        <v>1</v>
      </c>
      <c r="AN356" s="225" t="s">
        <v>1</v>
      </c>
      <c r="AO356" s="225" t="s">
        <v>1</v>
      </c>
      <c r="AP356" s="225" t="s">
        <v>1</v>
      </c>
      <c r="AQ356" s="225" t="s">
        <v>1</v>
      </c>
      <c r="AR356" s="230" t="s">
        <v>22</v>
      </c>
      <c r="AS356" s="225" t="s">
        <v>1</v>
      </c>
      <c r="AT356" s="225" t="s">
        <v>1</v>
      </c>
      <c r="AU356" s="230" t="s">
        <v>22</v>
      </c>
      <c r="AV356" s="232" t="s">
        <v>23</v>
      </c>
      <c r="AW356" s="226" t="s">
        <v>1241</v>
      </c>
      <c r="AX356" s="226">
        <v>1</v>
      </c>
      <c r="AY356" s="235">
        <v>0</v>
      </c>
      <c r="AZ356" s="228">
        <v>0</v>
      </c>
      <c r="BA356" s="233">
        <v>0.38</v>
      </c>
      <c r="BB356" s="238">
        <v>0.03</v>
      </c>
    </row>
    <row r="357" spans="1:54" ht="18.75" customHeight="1" x14ac:dyDescent="0.25">
      <c r="A357" s="223">
        <v>329</v>
      </c>
      <c r="B357" s="224" t="s">
        <v>120</v>
      </c>
      <c r="C357" s="225" t="s">
        <v>1193</v>
      </c>
      <c r="D357" s="225"/>
      <c r="E357" s="225" t="s">
        <v>1086</v>
      </c>
      <c r="F357" s="225" t="s">
        <v>1</v>
      </c>
      <c r="G357" s="225" t="s">
        <v>1517</v>
      </c>
      <c r="H357" s="224" t="s">
        <v>1</v>
      </c>
      <c r="I357" s="224" t="s">
        <v>437</v>
      </c>
      <c r="J357" s="227" t="s">
        <v>17</v>
      </c>
      <c r="K357" s="225" t="s">
        <v>1</v>
      </c>
      <c r="L357" s="232" t="s">
        <v>23</v>
      </c>
      <c r="M357" s="227" t="s">
        <v>17</v>
      </c>
      <c r="N357" s="225" t="s">
        <v>1</v>
      </c>
      <c r="O357" s="232" t="s">
        <v>23</v>
      </c>
      <c r="P357" s="225" t="s">
        <v>1</v>
      </c>
      <c r="Q357" s="225" t="s">
        <v>1</v>
      </c>
      <c r="R357" s="225" t="s">
        <v>1</v>
      </c>
      <c r="S357" s="225" t="s">
        <v>1</v>
      </c>
      <c r="T357" s="225" t="s">
        <v>1</v>
      </c>
      <c r="U357" s="225" t="s">
        <v>1</v>
      </c>
      <c r="V357" s="225" t="s">
        <v>1</v>
      </c>
      <c r="W357" s="225" t="s">
        <v>1</v>
      </c>
      <c r="X357" s="225" t="s">
        <v>1</v>
      </c>
      <c r="Y357" s="225" t="s">
        <v>1</v>
      </c>
      <c r="Z357" s="225" t="s">
        <v>1</v>
      </c>
      <c r="AA357" s="225" t="s">
        <v>1</v>
      </c>
      <c r="AB357" s="225" t="s">
        <v>1</v>
      </c>
      <c r="AC357" s="225" t="s">
        <v>1</v>
      </c>
      <c r="AD357" s="225" t="s">
        <v>1</v>
      </c>
      <c r="AE357" s="232" t="s">
        <v>23</v>
      </c>
      <c r="AF357" s="225" t="s">
        <v>1</v>
      </c>
      <c r="AG357" s="225" t="s">
        <v>1</v>
      </c>
      <c r="AH357" s="225" t="s">
        <v>1</v>
      </c>
      <c r="AI357" s="225" t="s">
        <v>1</v>
      </c>
      <c r="AJ357" s="225" t="s">
        <v>1</v>
      </c>
      <c r="AK357" s="225" t="s">
        <v>1</v>
      </c>
      <c r="AL357" s="225" t="s">
        <v>1</v>
      </c>
      <c r="AM357" s="225" t="s">
        <v>1</v>
      </c>
      <c r="AN357" s="225" t="s">
        <v>1</v>
      </c>
      <c r="AO357" s="225" t="s">
        <v>1</v>
      </c>
      <c r="AP357" s="225" t="s">
        <v>1</v>
      </c>
      <c r="AQ357" s="225" t="s">
        <v>1</v>
      </c>
      <c r="AR357" s="225" t="s">
        <v>1</v>
      </c>
      <c r="AS357" s="225" t="s">
        <v>1</v>
      </c>
      <c r="AT357" s="225" t="s">
        <v>1</v>
      </c>
      <c r="AU357" s="232" t="s">
        <v>23</v>
      </c>
      <c r="AV357" s="230" t="s">
        <v>22</v>
      </c>
      <c r="AW357" s="226" t="s">
        <v>1241</v>
      </c>
      <c r="AX357" s="226">
        <v>1</v>
      </c>
      <c r="AY357" s="226">
        <v>1</v>
      </c>
      <c r="AZ357" s="228">
        <v>0</v>
      </c>
      <c r="BA357" s="236">
        <v>12.7</v>
      </c>
      <c r="BB357" s="234">
        <v>0</v>
      </c>
    </row>
    <row r="358" spans="1:54" ht="18" customHeight="1" x14ac:dyDescent="0.25">
      <c r="A358" s="223">
        <v>429</v>
      </c>
      <c r="B358" s="224" t="s">
        <v>1308</v>
      </c>
      <c r="C358" s="225" t="s">
        <v>1193</v>
      </c>
      <c r="D358" s="225"/>
      <c r="E358" s="225" t="s">
        <v>737</v>
      </c>
      <c r="F358" s="225" t="s">
        <v>1</v>
      </c>
      <c r="G358" s="225" t="s">
        <v>209</v>
      </c>
      <c r="H358" s="224" t="s">
        <v>1</v>
      </c>
      <c r="I358" s="224" t="s">
        <v>437</v>
      </c>
      <c r="J358" s="226" t="s">
        <v>33</v>
      </c>
      <c r="K358" s="225" t="s">
        <v>1</v>
      </c>
      <c r="L358" s="225" t="s">
        <v>1</v>
      </c>
      <c r="M358" s="226" t="s">
        <v>33</v>
      </c>
      <c r="N358" s="225" t="s">
        <v>1</v>
      </c>
      <c r="O358" s="225" t="s">
        <v>1</v>
      </c>
      <c r="P358" s="225" t="s">
        <v>1</v>
      </c>
      <c r="Q358" s="225" t="s">
        <v>1</v>
      </c>
      <c r="R358" s="225" t="s">
        <v>1</v>
      </c>
      <c r="S358" s="225" t="s">
        <v>1</v>
      </c>
      <c r="T358" s="225" t="s">
        <v>1</v>
      </c>
      <c r="U358" s="225" t="s">
        <v>1</v>
      </c>
      <c r="V358" s="225" t="s">
        <v>1</v>
      </c>
      <c r="W358" s="225" t="s">
        <v>1</v>
      </c>
      <c r="X358" s="225" t="s">
        <v>1</v>
      </c>
      <c r="Y358" s="225" t="s">
        <v>1</v>
      </c>
      <c r="Z358" s="225" t="s">
        <v>1</v>
      </c>
      <c r="AA358" s="225" t="s">
        <v>1</v>
      </c>
      <c r="AB358" s="225" t="s">
        <v>1</v>
      </c>
      <c r="AC358" s="225" t="s">
        <v>1</v>
      </c>
      <c r="AD358" s="225" t="s">
        <v>1</v>
      </c>
      <c r="AE358" s="225" t="s">
        <v>1</v>
      </c>
      <c r="AF358" s="225" t="s">
        <v>1</v>
      </c>
      <c r="AG358" s="225" t="s">
        <v>1</v>
      </c>
      <c r="AH358" s="225" t="s">
        <v>1</v>
      </c>
      <c r="AI358" s="225" t="s">
        <v>1</v>
      </c>
      <c r="AJ358" s="225" t="s">
        <v>1</v>
      </c>
      <c r="AK358" s="225" t="s">
        <v>1</v>
      </c>
      <c r="AL358" s="225" t="s">
        <v>1</v>
      </c>
      <c r="AM358" s="225" t="s">
        <v>1</v>
      </c>
      <c r="AN358" s="225" t="s">
        <v>1</v>
      </c>
      <c r="AO358" s="225" t="s">
        <v>1</v>
      </c>
      <c r="AP358" s="225" t="s">
        <v>1</v>
      </c>
      <c r="AQ358" s="225" t="s">
        <v>1</v>
      </c>
      <c r="AR358" s="225" t="s">
        <v>1</v>
      </c>
      <c r="AS358" s="225" t="s">
        <v>1</v>
      </c>
      <c r="AT358" s="225" t="s">
        <v>1</v>
      </c>
      <c r="AU358" s="225" t="s">
        <v>1</v>
      </c>
      <c r="AV358" s="225" t="s">
        <v>1</v>
      </c>
      <c r="AW358" s="226" t="s">
        <v>1241</v>
      </c>
      <c r="AX358" s="226">
        <v>1</v>
      </c>
      <c r="AY358" s="235">
        <v>0</v>
      </c>
      <c r="AZ358" s="228">
        <v>0</v>
      </c>
      <c r="BA358" s="233">
        <v>0</v>
      </c>
      <c r="BB358" s="229">
        <v>0</v>
      </c>
    </row>
    <row r="359" spans="1:54" ht="27" customHeight="1" x14ac:dyDescent="0.25">
      <c r="A359" s="223">
        <v>433</v>
      </c>
      <c r="B359" s="224" t="s">
        <v>1309</v>
      </c>
      <c r="C359" s="225" t="s">
        <v>1193</v>
      </c>
      <c r="D359" s="225"/>
      <c r="E359" s="225" t="s">
        <v>683</v>
      </c>
      <c r="F359" s="225" t="s">
        <v>1</v>
      </c>
      <c r="G359" s="225" t="s">
        <v>695</v>
      </c>
      <c r="H359" s="224" t="s">
        <v>1</v>
      </c>
      <c r="I359" s="224" t="s">
        <v>437</v>
      </c>
      <c r="J359" s="227" t="s">
        <v>17</v>
      </c>
      <c r="K359" s="232" t="s">
        <v>23</v>
      </c>
      <c r="L359" s="232" t="s">
        <v>23</v>
      </c>
      <c r="M359" s="227" t="s">
        <v>17</v>
      </c>
      <c r="N359" s="232" t="s">
        <v>23</v>
      </c>
      <c r="O359" s="232" t="s">
        <v>23</v>
      </c>
      <c r="P359" s="225" t="s">
        <v>1</v>
      </c>
      <c r="Q359" s="225" t="s">
        <v>1</v>
      </c>
      <c r="R359" s="225" t="s">
        <v>1</v>
      </c>
      <c r="S359" s="225" t="s">
        <v>1</v>
      </c>
      <c r="T359" s="225" t="s">
        <v>1</v>
      </c>
      <c r="U359" s="225" t="s">
        <v>1</v>
      </c>
      <c r="V359" s="225" t="s">
        <v>1</v>
      </c>
      <c r="W359" s="225" t="s">
        <v>1</v>
      </c>
      <c r="X359" s="225" t="s">
        <v>1</v>
      </c>
      <c r="Y359" s="225" t="s">
        <v>1</v>
      </c>
      <c r="Z359" s="230" t="s">
        <v>22</v>
      </c>
      <c r="AA359" s="232" t="s">
        <v>23</v>
      </c>
      <c r="AB359" s="225" t="s">
        <v>1</v>
      </c>
      <c r="AC359" s="225" t="s">
        <v>1</v>
      </c>
      <c r="AD359" s="225" t="s">
        <v>1</v>
      </c>
      <c r="AE359" s="225" t="s">
        <v>1</v>
      </c>
      <c r="AF359" s="232" t="s">
        <v>23</v>
      </c>
      <c r="AG359" s="225" t="s">
        <v>1</v>
      </c>
      <c r="AH359" s="230" t="s">
        <v>22</v>
      </c>
      <c r="AI359" s="225" t="s">
        <v>1</v>
      </c>
      <c r="AJ359" s="225" t="s">
        <v>1</v>
      </c>
      <c r="AK359" s="232" t="s">
        <v>23</v>
      </c>
      <c r="AL359" s="232" t="s">
        <v>23</v>
      </c>
      <c r="AM359" s="225" t="s">
        <v>1</v>
      </c>
      <c r="AN359" s="225" t="s">
        <v>1</v>
      </c>
      <c r="AO359" s="225" t="s">
        <v>1</v>
      </c>
      <c r="AP359" s="225" t="s">
        <v>1</v>
      </c>
      <c r="AQ359" s="225" t="s">
        <v>1</v>
      </c>
      <c r="AR359" s="232" t="s">
        <v>23</v>
      </c>
      <c r="AS359" s="225" t="s">
        <v>1</v>
      </c>
      <c r="AT359" s="225" t="s">
        <v>1</v>
      </c>
      <c r="AU359" s="232" t="s">
        <v>23</v>
      </c>
      <c r="AV359" s="232" t="s">
        <v>23</v>
      </c>
      <c r="AW359" s="226" t="s">
        <v>1241</v>
      </c>
      <c r="AX359" s="227">
        <v>2</v>
      </c>
      <c r="AY359" s="235">
        <v>0</v>
      </c>
      <c r="AZ359" s="228">
        <v>0</v>
      </c>
      <c r="BA359" s="233">
        <v>6.5</v>
      </c>
      <c r="BB359" s="238">
        <v>0.16</v>
      </c>
    </row>
    <row r="360" spans="1:54" ht="18.75" customHeight="1" x14ac:dyDescent="0.25">
      <c r="A360" s="223">
        <v>435</v>
      </c>
      <c r="B360" s="224" t="s">
        <v>1310</v>
      </c>
      <c r="C360" s="225" t="s">
        <v>1193</v>
      </c>
      <c r="D360" s="225"/>
      <c r="E360" s="225" t="s">
        <v>737</v>
      </c>
      <c r="F360" s="225" t="s">
        <v>1</v>
      </c>
      <c r="G360" s="225" t="s">
        <v>209</v>
      </c>
      <c r="H360" s="224" t="s">
        <v>1</v>
      </c>
      <c r="I360" s="224" t="s">
        <v>437</v>
      </c>
      <c r="J360" s="227" t="s">
        <v>17</v>
      </c>
      <c r="K360" s="225" t="s">
        <v>1</v>
      </c>
      <c r="L360" s="232" t="s">
        <v>23</v>
      </c>
      <c r="M360" s="227" t="s">
        <v>17</v>
      </c>
      <c r="N360" s="225" t="s">
        <v>1</v>
      </c>
      <c r="O360" s="232" t="s">
        <v>23</v>
      </c>
      <c r="P360" s="225" t="s">
        <v>1</v>
      </c>
      <c r="Q360" s="225" t="s">
        <v>1</v>
      </c>
      <c r="R360" s="225" t="s">
        <v>1</v>
      </c>
      <c r="S360" s="225" t="s">
        <v>1</v>
      </c>
      <c r="T360" s="225" t="s">
        <v>1</v>
      </c>
      <c r="U360" s="225" t="s">
        <v>1</v>
      </c>
      <c r="V360" s="225" t="s">
        <v>1</v>
      </c>
      <c r="W360" s="225" t="s">
        <v>1</v>
      </c>
      <c r="X360" s="225" t="s">
        <v>1</v>
      </c>
      <c r="Y360" s="225" t="s">
        <v>1</v>
      </c>
      <c r="Z360" s="225" t="s">
        <v>1</v>
      </c>
      <c r="AA360" s="225" t="s">
        <v>1</v>
      </c>
      <c r="AB360" s="225" t="s">
        <v>1</v>
      </c>
      <c r="AC360" s="225" t="s">
        <v>1</v>
      </c>
      <c r="AD360" s="225" t="s">
        <v>1</v>
      </c>
      <c r="AE360" s="225" t="s">
        <v>1</v>
      </c>
      <c r="AF360" s="232" t="s">
        <v>23</v>
      </c>
      <c r="AG360" s="230" t="s">
        <v>22</v>
      </c>
      <c r="AH360" s="225" t="s">
        <v>1</v>
      </c>
      <c r="AI360" s="225" t="s">
        <v>1</v>
      </c>
      <c r="AJ360" s="225" t="s">
        <v>1</v>
      </c>
      <c r="AK360" s="225" t="s">
        <v>1</v>
      </c>
      <c r="AL360" s="225" t="s">
        <v>1</v>
      </c>
      <c r="AM360" s="225" t="s">
        <v>1</v>
      </c>
      <c r="AN360" s="225" t="s">
        <v>1</v>
      </c>
      <c r="AO360" s="232" t="s">
        <v>23</v>
      </c>
      <c r="AP360" s="225" t="s">
        <v>1</v>
      </c>
      <c r="AQ360" s="225" t="s">
        <v>1</v>
      </c>
      <c r="AR360" s="232" t="s">
        <v>23</v>
      </c>
      <c r="AS360" s="225" t="s">
        <v>1</v>
      </c>
      <c r="AT360" s="225" t="s">
        <v>1</v>
      </c>
      <c r="AU360" s="225" t="s">
        <v>1</v>
      </c>
      <c r="AV360" s="232" t="s">
        <v>23</v>
      </c>
      <c r="AW360" s="226" t="s">
        <v>1241</v>
      </c>
      <c r="AX360" s="226">
        <v>1</v>
      </c>
      <c r="AY360" s="227">
        <v>2</v>
      </c>
      <c r="AZ360" s="228">
        <v>0</v>
      </c>
      <c r="BA360" s="236">
        <v>19</v>
      </c>
      <c r="BB360" s="234">
        <v>0.02</v>
      </c>
    </row>
    <row r="361" spans="1:54" ht="18" customHeight="1" x14ac:dyDescent="0.25">
      <c r="A361" s="223">
        <v>436</v>
      </c>
      <c r="B361" s="224" t="s">
        <v>1311</v>
      </c>
      <c r="C361" s="225" t="s">
        <v>1193</v>
      </c>
      <c r="D361" s="225"/>
      <c r="E361" s="225" t="s">
        <v>1086</v>
      </c>
      <c r="F361" s="225" t="s">
        <v>1</v>
      </c>
      <c r="G361" s="225" t="s">
        <v>151</v>
      </c>
      <c r="H361" s="224" t="s">
        <v>1</v>
      </c>
      <c r="I361" s="224" t="s">
        <v>437</v>
      </c>
      <c r="J361" s="226" t="s">
        <v>33</v>
      </c>
      <c r="K361" s="225" t="s">
        <v>1</v>
      </c>
      <c r="L361" s="225" t="s">
        <v>1</v>
      </c>
      <c r="M361" s="226" t="s">
        <v>33</v>
      </c>
      <c r="N361" s="225" t="s">
        <v>1</v>
      </c>
      <c r="O361" s="225" t="s">
        <v>1</v>
      </c>
      <c r="P361" s="225" t="s">
        <v>1</v>
      </c>
      <c r="Q361" s="225" t="s">
        <v>1</v>
      </c>
      <c r="R361" s="225" t="s">
        <v>1</v>
      </c>
      <c r="S361" s="225" t="s">
        <v>1</v>
      </c>
      <c r="T361" s="225" t="s">
        <v>1</v>
      </c>
      <c r="U361" s="225" t="s">
        <v>1</v>
      </c>
      <c r="V361" s="225" t="s">
        <v>1</v>
      </c>
      <c r="W361" s="225" t="s">
        <v>1</v>
      </c>
      <c r="X361" s="225" t="s">
        <v>1</v>
      </c>
      <c r="Y361" s="225" t="s">
        <v>1</v>
      </c>
      <c r="Z361" s="225" t="s">
        <v>1</v>
      </c>
      <c r="AA361" s="225" t="s">
        <v>1</v>
      </c>
      <c r="AB361" s="225" t="s">
        <v>1</v>
      </c>
      <c r="AC361" s="225" t="s">
        <v>1</v>
      </c>
      <c r="AD361" s="225" t="s">
        <v>1</v>
      </c>
      <c r="AE361" s="225" t="s">
        <v>1</v>
      </c>
      <c r="AF361" s="225" t="s">
        <v>1</v>
      </c>
      <c r="AG361" s="225" t="s">
        <v>1</v>
      </c>
      <c r="AH361" s="225" t="s">
        <v>1</v>
      </c>
      <c r="AI361" s="225" t="s">
        <v>1</v>
      </c>
      <c r="AJ361" s="225" t="s">
        <v>1</v>
      </c>
      <c r="AK361" s="225" t="s">
        <v>1</v>
      </c>
      <c r="AL361" s="225" t="s">
        <v>1</v>
      </c>
      <c r="AM361" s="225" t="s">
        <v>1</v>
      </c>
      <c r="AN361" s="225" t="s">
        <v>1</v>
      </c>
      <c r="AO361" s="225" t="s">
        <v>1</v>
      </c>
      <c r="AP361" s="225" t="s">
        <v>1</v>
      </c>
      <c r="AQ361" s="225" t="s">
        <v>1</v>
      </c>
      <c r="AR361" s="225" t="s">
        <v>1</v>
      </c>
      <c r="AS361" s="225" t="s">
        <v>1</v>
      </c>
      <c r="AT361" s="225" t="s">
        <v>1</v>
      </c>
      <c r="AU361" s="225" t="s">
        <v>1</v>
      </c>
      <c r="AV361" s="225" t="s">
        <v>1</v>
      </c>
      <c r="AW361" s="226" t="s">
        <v>1241</v>
      </c>
      <c r="AX361" s="226">
        <v>1</v>
      </c>
      <c r="AY361" s="227">
        <v>2</v>
      </c>
      <c r="AZ361" s="228">
        <v>0</v>
      </c>
      <c r="BA361" s="228">
        <v>0</v>
      </c>
      <c r="BB361" s="234">
        <v>2E-3</v>
      </c>
    </row>
    <row r="362" spans="1:54" ht="14.25" customHeight="1" x14ac:dyDescent="0.25">
      <c r="A362" s="223">
        <v>1114</v>
      </c>
      <c r="B362" s="224" t="s">
        <v>189</v>
      </c>
      <c r="C362" s="225" t="s">
        <v>1193</v>
      </c>
      <c r="D362" s="225"/>
      <c r="E362" s="225" t="s">
        <v>896</v>
      </c>
      <c r="F362" s="225" t="s">
        <v>1</v>
      </c>
      <c r="G362" s="225" t="s">
        <v>667</v>
      </c>
      <c r="H362" s="224" t="s">
        <v>1</v>
      </c>
      <c r="I362" s="224" t="s">
        <v>437</v>
      </c>
      <c r="J362" s="241" t="s">
        <v>39</v>
      </c>
      <c r="K362" s="225" t="s">
        <v>1</v>
      </c>
      <c r="L362" s="225" t="s">
        <v>1</v>
      </c>
      <c r="M362" s="241" t="s">
        <v>39</v>
      </c>
      <c r="N362" s="230" t="s">
        <v>22</v>
      </c>
      <c r="O362" s="230" t="s">
        <v>22</v>
      </c>
      <c r="P362" s="225" t="s">
        <v>1</v>
      </c>
      <c r="Q362" s="225" t="s">
        <v>1</v>
      </c>
      <c r="R362" s="225" t="s">
        <v>1</v>
      </c>
      <c r="S362" s="225" t="s">
        <v>1</v>
      </c>
      <c r="T362" s="225" t="s">
        <v>1</v>
      </c>
      <c r="U362" s="225" t="s">
        <v>1</v>
      </c>
      <c r="V362" s="225" t="s">
        <v>1</v>
      </c>
      <c r="W362" s="225" t="s">
        <v>1</v>
      </c>
      <c r="X362" s="225" t="s">
        <v>1</v>
      </c>
      <c r="Y362" s="225" t="s">
        <v>1</v>
      </c>
      <c r="Z362" s="225" t="s">
        <v>1</v>
      </c>
      <c r="AA362" s="225" t="s">
        <v>1</v>
      </c>
      <c r="AB362" s="225" t="s">
        <v>1</v>
      </c>
      <c r="AC362" s="225" t="s">
        <v>1</v>
      </c>
      <c r="AD362" s="225" t="s">
        <v>1</v>
      </c>
      <c r="AE362" s="225" t="s">
        <v>1</v>
      </c>
      <c r="AF362" s="225" t="s">
        <v>1</v>
      </c>
      <c r="AG362" s="225" t="s">
        <v>1</v>
      </c>
      <c r="AH362" s="225" t="s">
        <v>1</v>
      </c>
      <c r="AI362" s="225" t="s">
        <v>1</v>
      </c>
      <c r="AJ362" s="225" t="s">
        <v>1</v>
      </c>
      <c r="AK362" s="225" t="s">
        <v>1</v>
      </c>
      <c r="AL362" s="225" t="s">
        <v>1</v>
      </c>
      <c r="AM362" s="225" t="s">
        <v>1</v>
      </c>
      <c r="AN362" s="225" t="s">
        <v>1</v>
      </c>
      <c r="AO362" s="225" t="s">
        <v>1</v>
      </c>
      <c r="AP362" s="225" t="s">
        <v>1</v>
      </c>
      <c r="AQ362" s="225" t="s">
        <v>1</v>
      </c>
      <c r="AR362" s="225" t="s">
        <v>1</v>
      </c>
      <c r="AS362" s="225" t="s">
        <v>1</v>
      </c>
      <c r="AT362" s="225" t="s">
        <v>1</v>
      </c>
      <c r="AU362" s="225" t="s">
        <v>1</v>
      </c>
      <c r="AV362" s="225" t="s">
        <v>1</v>
      </c>
      <c r="AW362" s="235" t="s">
        <v>1</v>
      </c>
      <c r="AX362" s="235">
        <v>0</v>
      </c>
      <c r="AY362" s="235">
        <v>0</v>
      </c>
      <c r="AZ362" s="228">
        <v>0</v>
      </c>
      <c r="BA362" s="228">
        <v>0</v>
      </c>
      <c r="BB362" s="229">
        <v>0</v>
      </c>
    </row>
    <row r="363" spans="1:54" ht="18.75" customHeight="1" x14ac:dyDescent="0.25">
      <c r="A363" s="223">
        <v>341</v>
      </c>
      <c r="B363" s="224" t="s">
        <v>86</v>
      </c>
      <c r="C363" s="225" t="s">
        <v>1193</v>
      </c>
      <c r="D363" s="225"/>
      <c r="E363" s="225" t="s">
        <v>941</v>
      </c>
      <c r="F363" s="225" t="s">
        <v>1</v>
      </c>
      <c r="G363" s="225" t="s">
        <v>447</v>
      </c>
      <c r="H363" s="224" t="s">
        <v>1</v>
      </c>
      <c r="I363" s="224" t="s">
        <v>437</v>
      </c>
      <c r="J363" s="226" t="s">
        <v>33</v>
      </c>
      <c r="K363" s="225" t="s">
        <v>1</v>
      </c>
      <c r="L363" s="225" t="s">
        <v>1</v>
      </c>
      <c r="M363" s="226" t="s">
        <v>33</v>
      </c>
      <c r="N363" s="225" t="s">
        <v>1</v>
      </c>
      <c r="O363" s="225" t="s">
        <v>1</v>
      </c>
      <c r="P363" s="225" t="s">
        <v>1</v>
      </c>
      <c r="Q363" s="225" t="s">
        <v>1</v>
      </c>
      <c r="R363" s="225" t="s">
        <v>1</v>
      </c>
      <c r="S363" s="225" t="s">
        <v>1</v>
      </c>
      <c r="T363" s="225" t="s">
        <v>1</v>
      </c>
      <c r="U363" s="225" t="s">
        <v>1</v>
      </c>
      <c r="V363" s="225" t="s">
        <v>1</v>
      </c>
      <c r="W363" s="225" t="s">
        <v>1</v>
      </c>
      <c r="X363" s="225" t="s">
        <v>1</v>
      </c>
      <c r="Y363" s="225" t="s">
        <v>1</v>
      </c>
      <c r="Z363" s="225" t="s">
        <v>1</v>
      </c>
      <c r="AA363" s="225" t="s">
        <v>1</v>
      </c>
      <c r="AB363" s="225" t="s">
        <v>1</v>
      </c>
      <c r="AC363" s="225" t="s">
        <v>1</v>
      </c>
      <c r="AD363" s="225" t="s">
        <v>1</v>
      </c>
      <c r="AE363" s="225" t="s">
        <v>1</v>
      </c>
      <c r="AF363" s="225" t="s">
        <v>1</v>
      </c>
      <c r="AG363" s="225" t="s">
        <v>1</v>
      </c>
      <c r="AH363" s="225" t="s">
        <v>1</v>
      </c>
      <c r="AI363" s="225" t="s">
        <v>1</v>
      </c>
      <c r="AJ363" s="225" t="s">
        <v>1</v>
      </c>
      <c r="AK363" s="225" t="s">
        <v>1</v>
      </c>
      <c r="AL363" s="225" t="s">
        <v>1</v>
      </c>
      <c r="AM363" s="225" t="s">
        <v>1</v>
      </c>
      <c r="AN363" s="225" t="s">
        <v>1</v>
      </c>
      <c r="AO363" s="225" t="s">
        <v>1</v>
      </c>
      <c r="AP363" s="225" t="s">
        <v>1</v>
      </c>
      <c r="AQ363" s="225" t="s">
        <v>1</v>
      </c>
      <c r="AR363" s="225" t="s">
        <v>1</v>
      </c>
      <c r="AS363" s="225" t="s">
        <v>1</v>
      </c>
      <c r="AT363" s="225" t="s">
        <v>1</v>
      </c>
      <c r="AU363" s="225" t="s">
        <v>1</v>
      </c>
      <c r="AV363" s="225" t="s">
        <v>1</v>
      </c>
      <c r="AW363" s="226" t="s">
        <v>1241</v>
      </c>
      <c r="AX363" s="226">
        <v>1</v>
      </c>
      <c r="AY363" s="235">
        <v>0</v>
      </c>
      <c r="AZ363" s="228">
        <v>0</v>
      </c>
      <c r="BA363" s="236">
        <v>1.3</v>
      </c>
      <c r="BB363" s="229">
        <v>0</v>
      </c>
    </row>
    <row r="364" spans="1:54" ht="27" customHeight="1" x14ac:dyDescent="0.25">
      <c r="A364" s="223">
        <v>1419</v>
      </c>
      <c r="B364" s="224" t="s">
        <v>1312</v>
      </c>
      <c r="C364" s="225" t="s">
        <v>1193</v>
      </c>
      <c r="D364" s="225"/>
      <c r="E364" s="225" t="s">
        <v>1086</v>
      </c>
      <c r="F364" s="225" t="s">
        <v>1103</v>
      </c>
      <c r="G364" s="225" t="s">
        <v>1</v>
      </c>
      <c r="H364" s="224" t="s">
        <v>1</v>
      </c>
      <c r="I364" s="224" t="s">
        <v>1086</v>
      </c>
      <c r="J364" s="226" t="s">
        <v>33</v>
      </c>
      <c r="K364" s="225" t="s">
        <v>1</v>
      </c>
      <c r="L364" s="225" t="s">
        <v>1</v>
      </c>
      <c r="M364" s="226" t="s">
        <v>33</v>
      </c>
      <c r="N364" s="225" t="s">
        <v>1</v>
      </c>
      <c r="O364" s="225" t="s">
        <v>1</v>
      </c>
      <c r="P364" s="225" t="s">
        <v>1</v>
      </c>
      <c r="Q364" s="225" t="s">
        <v>1</v>
      </c>
      <c r="R364" s="225" t="s">
        <v>1</v>
      </c>
      <c r="S364" s="225" t="s">
        <v>1</v>
      </c>
      <c r="T364" s="225" t="s">
        <v>1</v>
      </c>
      <c r="U364" s="225" t="s">
        <v>1</v>
      </c>
      <c r="V364" s="225" t="s">
        <v>1</v>
      </c>
      <c r="W364" s="225" t="s">
        <v>1</v>
      </c>
      <c r="X364" s="225" t="s">
        <v>1</v>
      </c>
      <c r="Y364" s="225" t="s">
        <v>1</v>
      </c>
      <c r="Z364" s="225" t="s">
        <v>1</v>
      </c>
      <c r="AA364" s="225" t="s">
        <v>1</v>
      </c>
      <c r="AB364" s="225" t="s">
        <v>1</v>
      </c>
      <c r="AC364" s="225" t="s">
        <v>1</v>
      </c>
      <c r="AD364" s="225" t="s">
        <v>1</v>
      </c>
      <c r="AE364" s="225" t="s">
        <v>1</v>
      </c>
      <c r="AF364" s="225" t="s">
        <v>1</v>
      </c>
      <c r="AG364" s="225" t="s">
        <v>1</v>
      </c>
      <c r="AH364" s="225" t="s">
        <v>1</v>
      </c>
      <c r="AI364" s="225" t="s">
        <v>1</v>
      </c>
      <c r="AJ364" s="225" t="s">
        <v>1</v>
      </c>
      <c r="AK364" s="225" t="s">
        <v>1</v>
      </c>
      <c r="AL364" s="225" t="s">
        <v>1</v>
      </c>
      <c r="AM364" s="225" t="s">
        <v>1</v>
      </c>
      <c r="AN364" s="225" t="s">
        <v>1</v>
      </c>
      <c r="AO364" s="225" t="s">
        <v>1</v>
      </c>
      <c r="AP364" s="225" t="s">
        <v>1</v>
      </c>
      <c r="AQ364" s="225" t="s">
        <v>1</v>
      </c>
      <c r="AR364" s="225" t="s">
        <v>1</v>
      </c>
      <c r="AS364" s="225" t="s">
        <v>1</v>
      </c>
      <c r="AT364" s="225" t="s">
        <v>1</v>
      </c>
      <c r="AU364" s="225" t="s">
        <v>1</v>
      </c>
      <c r="AV364" s="231" t="s">
        <v>20</v>
      </c>
      <c r="AW364" s="226" t="s">
        <v>1241</v>
      </c>
      <c r="AX364" s="226">
        <v>1</v>
      </c>
      <c r="AY364" s="235">
        <v>0</v>
      </c>
      <c r="AZ364" s="228">
        <v>0</v>
      </c>
      <c r="BA364" s="228">
        <v>0</v>
      </c>
      <c r="BB364" s="229">
        <v>0</v>
      </c>
    </row>
    <row r="365" spans="1:54" ht="18" customHeight="1" x14ac:dyDescent="0.25">
      <c r="A365" s="223">
        <v>451</v>
      </c>
      <c r="B365" s="224" t="s">
        <v>149</v>
      </c>
      <c r="C365" s="225" t="s">
        <v>1193</v>
      </c>
      <c r="D365" s="225"/>
      <c r="E365" s="225" t="s">
        <v>737</v>
      </c>
      <c r="F365" s="225" t="s">
        <v>1175</v>
      </c>
      <c r="G365" s="225" t="s">
        <v>739</v>
      </c>
      <c r="H365" s="224" t="s">
        <v>1</v>
      </c>
      <c r="I365" s="224" t="s">
        <v>437</v>
      </c>
      <c r="J365" s="226" t="s">
        <v>33</v>
      </c>
      <c r="K365" s="225" t="s">
        <v>1</v>
      </c>
      <c r="L365" s="225" t="s">
        <v>1</v>
      </c>
      <c r="M365" s="226" t="s">
        <v>33</v>
      </c>
      <c r="N365" s="225" t="s">
        <v>1</v>
      </c>
      <c r="O365" s="230" t="s">
        <v>22</v>
      </c>
      <c r="P365" s="225" t="s">
        <v>1</v>
      </c>
      <c r="Q365" s="225" t="s">
        <v>1</v>
      </c>
      <c r="R365" s="225" t="s">
        <v>1</v>
      </c>
      <c r="S365" s="225" t="s">
        <v>1</v>
      </c>
      <c r="T365" s="225" t="s">
        <v>1</v>
      </c>
      <c r="U365" s="225" t="s">
        <v>1</v>
      </c>
      <c r="V365" s="225" t="s">
        <v>1</v>
      </c>
      <c r="W365" s="225" t="s">
        <v>1</v>
      </c>
      <c r="X365" s="225" t="s">
        <v>1</v>
      </c>
      <c r="Y365" s="225" t="s">
        <v>1</v>
      </c>
      <c r="Z365" s="225" t="s">
        <v>1</v>
      </c>
      <c r="AA365" s="225" t="s">
        <v>1</v>
      </c>
      <c r="AB365" s="225" t="s">
        <v>1</v>
      </c>
      <c r="AC365" s="225" t="s">
        <v>1</v>
      </c>
      <c r="AD365" s="225" t="s">
        <v>1</v>
      </c>
      <c r="AE365" s="225" t="s">
        <v>1</v>
      </c>
      <c r="AF365" s="225" t="s">
        <v>1</v>
      </c>
      <c r="AG365" s="225" t="s">
        <v>1</v>
      </c>
      <c r="AH365" s="225" t="s">
        <v>1</v>
      </c>
      <c r="AI365" s="225" t="s">
        <v>1</v>
      </c>
      <c r="AJ365" s="225" t="s">
        <v>1</v>
      </c>
      <c r="AK365" s="225" t="s">
        <v>1</v>
      </c>
      <c r="AL365" s="225" t="s">
        <v>1</v>
      </c>
      <c r="AM365" s="225" t="s">
        <v>1</v>
      </c>
      <c r="AN365" s="225" t="s">
        <v>1</v>
      </c>
      <c r="AO365" s="225" t="s">
        <v>1</v>
      </c>
      <c r="AP365" s="225" t="s">
        <v>1</v>
      </c>
      <c r="AQ365" s="225" t="s">
        <v>1</v>
      </c>
      <c r="AR365" s="225" t="s">
        <v>1</v>
      </c>
      <c r="AS365" s="225" t="s">
        <v>1</v>
      </c>
      <c r="AT365" s="225" t="s">
        <v>1</v>
      </c>
      <c r="AU365" s="225" t="s">
        <v>1</v>
      </c>
      <c r="AV365" s="232" t="s">
        <v>23</v>
      </c>
      <c r="AW365" s="226" t="s">
        <v>1241</v>
      </c>
      <c r="AX365" s="226">
        <v>1</v>
      </c>
      <c r="AY365" s="227">
        <v>2</v>
      </c>
      <c r="AZ365" s="228">
        <v>0</v>
      </c>
      <c r="BA365" s="236">
        <v>32.5</v>
      </c>
      <c r="BB365" s="229">
        <v>0</v>
      </c>
    </row>
    <row r="366" spans="1:54" ht="18.75" customHeight="1" x14ac:dyDescent="0.25">
      <c r="A366" s="223">
        <v>1307</v>
      </c>
      <c r="B366" s="224" t="s">
        <v>87</v>
      </c>
      <c r="C366" s="225" t="s">
        <v>1193</v>
      </c>
      <c r="D366" s="225"/>
      <c r="E366" s="225" t="s">
        <v>519</v>
      </c>
      <c r="F366" s="225" t="s">
        <v>28</v>
      </c>
      <c r="G366" s="225" t="s">
        <v>447</v>
      </c>
      <c r="H366" s="224" t="s">
        <v>1</v>
      </c>
      <c r="I366" s="224" t="s">
        <v>437</v>
      </c>
      <c r="J366" s="227" t="s">
        <v>17</v>
      </c>
      <c r="K366" s="225" t="s">
        <v>1</v>
      </c>
      <c r="L366" s="232" t="s">
        <v>23</v>
      </c>
      <c r="M366" s="227" t="s">
        <v>17</v>
      </c>
      <c r="N366" s="225" t="s">
        <v>1</v>
      </c>
      <c r="O366" s="232" t="s">
        <v>23</v>
      </c>
      <c r="P366" s="225" t="s">
        <v>1</v>
      </c>
      <c r="Q366" s="225" t="s">
        <v>1</v>
      </c>
      <c r="R366" s="225" t="s">
        <v>1</v>
      </c>
      <c r="S366" s="225" t="s">
        <v>1</v>
      </c>
      <c r="T366" s="225" t="s">
        <v>1</v>
      </c>
      <c r="U366" s="225" t="s">
        <v>1</v>
      </c>
      <c r="V366" s="225" t="s">
        <v>1</v>
      </c>
      <c r="W366" s="225" t="s">
        <v>1</v>
      </c>
      <c r="X366" s="225" t="s">
        <v>1</v>
      </c>
      <c r="Y366" s="225" t="s">
        <v>1</v>
      </c>
      <c r="Z366" s="225" t="s">
        <v>1</v>
      </c>
      <c r="AA366" s="225" t="s">
        <v>1</v>
      </c>
      <c r="AB366" s="225" t="s">
        <v>1</v>
      </c>
      <c r="AC366" s="225" t="s">
        <v>1</v>
      </c>
      <c r="AD366" s="225" t="s">
        <v>1</v>
      </c>
      <c r="AE366" s="232" t="s">
        <v>23</v>
      </c>
      <c r="AF366" s="225" t="s">
        <v>1</v>
      </c>
      <c r="AG366" s="225" t="s">
        <v>1</v>
      </c>
      <c r="AH366" s="225" t="s">
        <v>1</v>
      </c>
      <c r="AI366" s="225" t="s">
        <v>1</v>
      </c>
      <c r="AJ366" s="225" t="s">
        <v>1</v>
      </c>
      <c r="AK366" s="225" t="s">
        <v>1</v>
      </c>
      <c r="AL366" s="225" t="s">
        <v>1</v>
      </c>
      <c r="AM366" s="225" t="s">
        <v>1</v>
      </c>
      <c r="AN366" s="225" t="s">
        <v>1</v>
      </c>
      <c r="AO366" s="225" t="s">
        <v>1</v>
      </c>
      <c r="AP366" s="225" t="s">
        <v>1</v>
      </c>
      <c r="AQ366" s="225" t="s">
        <v>1</v>
      </c>
      <c r="AR366" s="225" t="s">
        <v>1</v>
      </c>
      <c r="AS366" s="225" t="s">
        <v>1</v>
      </c>
      <c r="AT366" s="225" t="s">
        <v>1</v>
      </c>
      <c r="AU366" s="225" t="s">
        <v>1</v>
      </c>
      <c r="AV366" s="225" t="s">
        <v>1</v>
      </c>
      <c r="AW366" s="226" t="s">
        <v>1241</v>
      </c>
      <c r="AX366" s="226">
        <v>1</v>
      </c>
      <c r="AY366" s="235">
        <v>0</v>
      </c>
      <c r="AZ366" s="228">
        <v>0</v>
      </c>
      <c r="BA366" s="228">
        <v>0</v>
      </c>
      <c r="BB366" s="229">
        <v>0</v>
      </c>
    </row>
    <row r="367" spans="1:54" ht="18.75" customHeight="1" x14ac:dyDescent="0.25">
      <c r="A367" s="223">
        <v>1325</v>
      </c>
      <c r="B367" s="224" t="s">
        <v>88</v>
      </c>
      <c r="C367" s="225" t="s">
        <v>1193</v>
      </c>
      <c r="D367" s="225"/>
      <c r="E367" s="225" t="s">
        <v>625</v>
      </c>
      <c r="F367" s="225" t="s">
        <v>28</v>
      </c>
      <c r="G367" s="225" t="s">
        <v>447</v>
      </c>
      <c r="H367" s="224" t="s">
        <v>1</v>
      </c>
      <c r="I367" s="224" t="s">
        <v>437</v>
      </c>
      <c r="J367" s="227" t="s">
        <v>17</v>
      </c>
      <c r="K367" s="225" t="s">
        <v>1</v>
      </c>
      <c r="L367" s="232" t="s">
        <v>23</v>
      </c>
      <c r="M367" s="227" t="s">
        <v>17</v>
      </c>
      <c r="N367" s="225" t="s">
        <v>1</v>
      </c>
      <c r="O367" s="232" t="s">
        <v>23</v>
      </c>
      <c r="P367" s="225" t="s">
        <v>1</v>
      </c>
      <c r="Q367" s="225" t="s">
        <v>1</v>
      </c>
      <c r="R367" s="225" t="s">
        <v>1</v>
      </c>
      <c r="S367" s="225" t="s">
        <v>1</v>
      </c>
      <c r="T367" s="225" t="s">
        <v>1</v>
      </c>
      <c r="U367" s="225" t="s">
        <v>1</v>
      </c>
      <c r="V367" s="225" t="s">
        <v>1</v>
      </c>
      <c r="W367" s="225" t="s">
        <v>1</v>
      </c>
      <c r="X367" s="225" t="s">
        <v>1</v>
      </c>
      <c r="Y367" s="225" t="s">
        <v>1</v>
      </c>
      <c r="Z367" s="225" t="s">
        <v>1</v>
      </c>
      <c r="AA367" s="225" t="s">
        <v>1</v>
      </c>
      <c r="AB367" s="225" t="s">
        <v>1</v>
      </c>
      <c r="AC367" s="225" t="s">
        <v>1</v>
      </c>
      <c r="AD367" s="225" t="s">
        <v>1</v>
      </c>
      <c r="AE367" s="232" t="s">
        <v>23</v>
      </c>
      <c r="AF367" s="225" t="s">
        <v>1</v>
      </c>
      <c r="AG367" s="225" t="s">
        <v>1</v>
      </c>
      <c r="AH367" s="225" t="s">
        <v>1</v>
      </c>
      <c r="AI367" s="225" t="s">
        <v>1</v>
      </c>
      <c r="AJ367" s="225" t="s">
        <v>1</v>
      </c>
      <c r="AK367" s="225" t="s">
        <v>1</v>
      </c>
      <c r="AL367" s="225" t="s">
        <v>1</v>
      </c>
      <c r="AM367" s="225" t="s">
        <v>1</v>
      </c>
      <c r="AN367" s="225" t="s">
        <v>1</v>
      </c>
      <c r="AO367" s="225" t="s">
        <v>1</v>
      </c>
      <c r="AP367" s="225" t="s">
        <v>1</v>
      </c>
      <c r="AQ367" s="225" t="s">
        <v>1</v>
      </c>
      <c r="AR367" s="225" t="s">
        <v>1</v>
      </c>
      <c r="AS367" s="225" t="s">
        <v>1</v>
      </c>
      <c r="AT367" s="225" t="s">
        <v>1</v>
      </c>
      <c r="AU367" s="225" t="s">
        <v>1</v>
      </c>
      <c r="AV367" s="225" t="s">
        <v>1</v>
      </c>
      <c r="AW367" s="226" t="s">
        <v>1241</v>
      </c>
      <c r="AX367" s="227">
        <v>2</v>
      </c>
      <c r="AY367" s="235">
        <v>0</v>
      </c>
      <c r="AZ367" s="228">
        <v>0</v>
      </c>
      <c r="BA367" s="228">
        <v>0</v>
      </c>
      <c r="BB367" s="229">
        <v>0</v>
      </c>
    </row>
    <row r="368" spans="1:54" ht="18.75" customHeight="1" x14ac:dyDescent="0.25">
      <c r="A368" s="223">
        <v>452</v>
      </c>
      <c r="B368" s="224" t="s">
        <v>89</v>
      </c>
      <c r="C368" s="225" t="s">
        <v>1193</v>
      </c>
      <c r="D368" s="225"/>
      <c r="E368" s="225" t="s">
        <v>941</v>
      </c>
      <c r="F368" s="225" t="s">
        <v>28</v>
      </c>
      <c r="G368" s="225" t="s">
        <v>447</v>
      </c>
      <c r="H368" s="224" t="s">
        <v>1</v>
      </c>
      <c r="I368" s="224" t="s">
        <v>437</v>
      </c>
      <c r="J368" s="237" t="s">
        <v>26</v>
      </c>
      <c r="K368" s="230" t="s">
        <v>22</v>
      </c>
      <c r="L368" s="232" t="s">
        <v>23</v>
      </c>
      <c r="M368" s="237" t="s">
        <v>26</v>
      </c>
      <c r="N368" s="232" t="s">
        <v>23</v>
      </c>
      <c r="O368" s="232" t="s">
        <v>23</v>
      </c>
      <c r="P368" s="225" t="s">
        <v>1</v>
      </c>
      <c r="Q368" s="225" t="s">
        <v>1</v>
      </c>
      <c r="R368" s="231" t="s">
        <v>20</v>
      </c>
      <c r="S368" s="225" t="s">
        <v>1</v>
      </c>
      <c r="T368" s="225" t="s">
        <v>1</v>
      </c>
      <c r="U368" s="232" t="s">
        <v>23</v>
      </c>
      <c r="V368" s="225" t="s">
        <v>1</v>
      </c>
      <c r="W368" s="225" t="s">
        <v>1</v>
      </c>
      <c r="X368" s="225" t="s">
        <v>1</v>
      </c>
      <c r="Y368" s="225" t="s">
        <v>1</v>
      </c>
      <c r="Z368" s="225" t="s">
        <v>1</v>
      </c>
      <c r="AA368" s="230" t="s">
        <v>22</v>
      </c>
      <c r="AB368" s="225" t="s">
        <v>1</v>
      </c>
      <c r="AC368" s="225" t="s">
        <v>1</v>
      </c>
      <c r="AD368" s="225" t="s">
        <v>1</v>
      </c>
      <c r="AE368" s="232" t="s">
        <v>23</v>
      </c>
      <c r="AF368" s="232" t="s">
        <v>23</v>
      </c>
      <c r="AG368" s="225" t="s">
        <v>1</v>
      </c>
      <c r="AH368" s="225" t="s">
        <v>1</v>
      </c>
      <c r="AI368" s="225" t="s">
        <v>1</v>
      </c>
      <c r="AJ368" s="225" t="s">
        <v>1</v>
      </c>
      <c r="AK368" s="225" t="s">
        <v>1</v>
      </c>
      <c r="AL368" s="225" t="s">
        <v>1</v>
      </c>
      <c r="AM368" s="225" t="s">
        <v>1</v>
      </c>
      <c r="AN368" s="225" t="s">
        <v>1</v>
      </c>
      <c r="AO368" s="225" t="s">
        <v>1</v>
      </c>
      <c r="AP368" s="225" t="s">
        <v>1</v>
      </c>
      <c r="AQ368" s="225" t="s">
        <v>1</v>
      </c>
      <c r="AR368" s="225" t="s">
        <v>1</v>
      </c>
      <c r="AS368" s="225" t="s">
        <v>1</v>
      </c>
      <c r="AT368" s="225" t="s">
        <v>1</v>
      </c>
      <c r="AU368" s="232" t="s">
        <v>23</v>
      </c>
      <c r="AV368" s="231" t="s">
        <v>20</v>
      </c>
      <c r="AW368" s="226" t="s">
        <v>1241</v>
      </c>
      <c r="AX368" s="226">
        <v>1</v>
      </c>
      <c r="AY368" s="227">
        <v>2</v>
      </c>
      <c r="AZ368" s="228">
        <v>0</v>
      </c>
      <c r="BA368" s="233">
        <v>193.1</v>
      </c>
      <c r="BB368" s="234">
        <v>0.2</v>
      </c>
    </row>
    <row r="369" spans="1:54" ht="18.75" customHeight="1" x14ac:dyDescent="0.25">
      <c r="A369" s="223">
        <v>453</v>
      </c>
      <c r="B369" s="224" t="s">
        <v>121</v>
      </c>
      <c r="C369" s="225" t="s">
        <v>1193</v>
      </c>
      <c r="D369" s="225"/>
      <c r="E369" s="225" t="s">
        <v>1086</v>
      </c>
      <c r="F369" s="225" t="s">
        <v>1</v>
      </c>
      <c r="G369" s="225" t="s">
        <v>1517</v>
      </c>
      <c r="H369" s="224" t="s">
        <v>1</v>
      </c>
      <c r="I369" s="224" t="s">
        <v>437</v>
      </c>
      <c r="J369" s="227" t="s">
        <v>17</v>
      </c>
      <c r="K369" s="231" t="s">
        <v>20</v>
      </c>
      <c r="L369" s="232" t="s">
        <v>23</v>
      </c>
      <c r="M369" s="227" t="s">
        <v>17</v>
      </c>
      <c r="N369" s="225" t="s">
        <v>1</v>
      </c>
      <c r="O369" s="232" t="s">
        <v>23</v>
      </c>
      <c r="P369" s="225" t="s">
        <v>1</v>
      </c>
      <c r="Q369" s="225" t="s">
        <v>1</v>
      </c>
      <c r="R369" s="225" t="s">
        <v>1</v>
      </c>
      <c r="S369" s="225" t="s">
        <v>1</v>
      </c>
      <c r="T369" s="225" t="s">
        <v>1</v>
      </c>
      <c r="U369" s="225" t="s">
        <v>1</v>
      </c>
      <c r="V369" s="225" t="s">
        <v>1</v>
      </c>
      <c r="W369" s="225" t="s">
        <v>1</v>
      </c>
      <c r="X369" s="225" t="s">
        <v>1</v>
      </c>
      <c r="Y369" s="225" t="s">
        <v>1</v>
      </c>
      <c r="Z369" s="232" t="s">
        <v>23</v>
      </c>
      <c r="AA369" s="225" t="s">
        <v>1</v>
      </c>
      <c r="AB369" s="225" t="s">
        <v>1</v>
      </c>
      <c r="AC369" s="225" t="s">
        <v>1</v>
      </c>
      <c r="AD369" s="225" t="s">
        <v>1</v>
      </c>
      <c r="AE369" s="230" t="s">
        <v>22</v>
      </c>
      <c r="AF369" s="225" t="s">
        <v>1</v>
      </c>
      <c r="AG369" s="225" t="s">
        <v>1</v>
      </c>
      <c r="AH369" s="225" t="s">
        <v>1</v>
      </c>
      <c r="AI369" s="225" t="s">
        <v>1</v>
      </c>
      <c r="AJ369" s="225" t="s">
        <v>1</v>
      </c>
      <c r="AK369" s="225" t="s">
        <v>1</v>
      </c>
      <c r="AL369" s="225" t="s">
        <v>1</v>
      </c>
      <c r="AM369" s="225" t="s">
        <v>1</v>
      </c>
      <c r="AN369" s="225" t="s">
        <v>1</v>
      </c>
      <c r="AO369" s="225" t="s">
        <v>1</v>
      </c>
      <c r="AP369" s="225" t="s">
        <v>1</v>
      </c>
      <c r="AQ369" s="225" t="s">
        <v>1</v>
      </c>
      <c r="AR369" s="231" t="s">
        <v>20</v>
      </c>
      <c r="AS369" s="225" t="s">
        <v>1</v>
      </c>
      <c r="AT369" s="225" t="s">
        <v>1</v>
      </c>
      <c r="AU369" s="232" t="s">
        <v>23</v>
      </c>
      <c r="AV369" s="232" t="s">
        <v>23</v>
      </c>
      <c r="AW369" s="231" t="s">
        <v>1240</v>
      </c>
      <c r="AX369" s="226">
        <v>1</v>
      </c>
      <c r="AY369" s="235">
        <v>0</v>
      </c>
      <c r="AZ369" s="228">
        <v>0</v>
      </c>
      <c r="BA369" s="233">
        <v>4.9000000000000004</v>
      </c>
      <c r="BB369" s="234">
        <v>0.02</v>
      </c>
    </row>
    <row r="370" spans="1:54" ht="18" customHeight="1" x14ac:dyDescent="0.25">
      <c r="A370" s="223">
        <v>454</v>
      </c>
      <c r="B370" s="224" t="s">
        <v>995</v>
      </c>
      <c r="C370" s="225" t="s">
        <v>1193</v>
      </c>
      <c r="D370" s="225"/>
      <c r="E370" s="225" t="s">
        <v>941</v>
      </c>
      <c r="F370" s="225" t="s">
        <v>534</v>
      </c>
      <c r="G370" s="225" t="s">
        <v>949</v>
      </c>
      <c r="H370" s="224" t="s">
        <v>1</v>
      </c>
      <c r="I370" s="224" t="s">
        <v>437</v>
      </c>
      <c r="J370" s="240" t="s">
        <v>299</v>
      </c>
      <c r="K370" s="225" t="s">
        <v>1</v>
      </c>
      <c r="L370" s="232" t="s">
        <v>23</v>
      </c>
      <c r="M370" s="240" t="s">
        <v>299</v>
      </c>
      <c r="N370" s="230" t="s">
        <v>22</v>
      </c>
      <c r="O370" s="232" t="s">
        <v>23</v>
      </c>
      <c r="P370" s="230" t="s">
        <v>22</v>
      </c>
      <c r="Q370" s="232" t="s">
        <v>23</v>
      </c>
      <c r="R370" s="232" t="s">
        <v>23</v>
      </c>
      <c r="S370" s="225" t="s">
        <v>1</v>
      </c>
      <c r="T370" s="231" t="s">
        <v>20</v>
      </c>
      <c r="U370" s="230" t="s">
        <v>22</v>
      </c>
      <c r="V370" s="225" t="s">
        <v>1</v>
      </c>
      <c r="W370" s="232" t="s">
        <v>23</v>
      </c>
      <c r="X370" s="225" t="s">
        <v>1</v>
      </c>
      <c r="Y370" s="225" t="s">
        <v>1</v>
      </c>
      <c r="Z370" s="225" t="s">
        <v>1</v>
      </c>
      <c r="AA370" s="225" t="s">
        <v>1</v>
      </c>
      <c r="AB370" s="225" t="s">
        <v>1</v>
      </c>
      <c r="AC370" s="225" t="s">
        <v>1</v>
      </c>
      <c r="AD370" s="225" t="s">
        <v>1</v>
      </c>
      <c r="AE370" s="232" t="s">
        <v>23</v>
      </c>
      <c r="AF370" s="230" t="s">
        <v>22</v>
      </c>
      <c r="AG370" s="230" t="s">
        <v>22</v>
      </c>
      <c r="AH370" s="232" t="s">
        <v>23</v>
      </c>
      <c r="AI370" s="225" t="s">
        <v>1</v>
      </c>
      <c r="AJ370" s="225" t="s">
        <v>1</v>
      </c>
      <c r="AK370" s="232" t="s">
        <v>23</v>
      </c>
      <c r="AL370" s="232" t="s">
        <v>23</v>
      </c>
      <c r="AM370" s="225" t="s">
        <v>1</v>
      </c>
      <c r="AN370" s="225" t="s">
        <v>1</v>
      </c>
      <c r="AO370" s="232" t="s">
        <v>23</v>
      </c>
      <c r="AP370" s="225" t="s">
        <v>1</v>
      </c>
      <c r="AQ370" s="225" t="s">
        <v>1</v>
      </c>
      <c r="AR370" s="225" t="s">
        <v>1</v>
      </c>
      <c r="AS370" s="225" t="s">
        <v>1</v>
      </c>
      <c r="AT370" s="225" t="s">
        <v>1</v>
      </c>
      <c r="AU370" s="225" t="s">
        <v>1</v>
      </c>
      <c r="AV370" s="231" t="s">
        <v>20</v>
      </c>
      <c r="AW370" s="232" t="s">
        <v>1242</v>
      </c>
      <c r="AX370" s="227">
        <v>2</v>
      </c>
      <c r="AY370" s="226">
        <v>1</v>
      </c>
      <c r="AZ370" s="228">
        <v>0</v>
      </c>
      <c r="BA370" s="236">
        <v>5.4</v>
      </c>
      <c r="BB370" s="238">
        <v>1.6</v>
      </c>
    </row>
    <row r="371" spans="1:54" ht="18.75" customHeight="1" x14ac:dyDescent="0.25">
      <c r="A371" s="223">
        <v>455</v>
      </c>
      <c r="B371" s="224" t="s">
        <v>1313</v>
      </c>
      <c r="C371" s="225" t="s">
        <v>1193</v>
      </c>
      <c r="D371" s="225"/>
      <c r="E371" s="225" t="s">
        <v>737</v>
      </c>
      <c r="F371" s="225" t="s">
        <v>1</v>
      </c>
      <c r="G371" s="225" t="s">
        <v>762</v>
      </c>
      <c r="H371" s="224" t="s">
        <v>1</v>
      </c>
      <c r="I371" s="224" t="s">
        <v>437</v>
      </c>
      <c r="J371" s="227" t="s">
        <v>17</v>
      </c>
      <c r="K371" s="232" t="s">
        <v>23</v>
      </c>
      <c r="L371" s="225" t="s">
        <v>1</v>
      </c>
      <c r="M371" s="227" t="s">
        <v>17</v>
      </c>
      <c r="N371" s="232" t="s">
        <v>23</v>
      </c>
      <c r="O371" s="225" t="s">
        <v>1</v>
      </c>
      <c r="P371" s="225" t="s">
        <v>1</v>
      </c>
      <c r="Q371" s="225" t="s">
        <v>1</v>
      </c>
      <c r="R371" s="225" t="s">
        <v>1</v>
      </c>
      <c r="S371" s="225" t="s">
        <v>1</v>
      </c>
      <c r="T371" s="225" t="s">
        <v>1</v>
      </c>
      <c r="U371" s="225" t="s">
        <v>1</v>
      </c>
      <c r="V371" s="225" t="s">
        <v>1</v>
      </c>
      <c r="W371" s="225" t="s">
        <v>1</v>
      </c>
      <c r="X371" s="225" t="s">
        <v>1</v>
      </c>
      <c r="Y371" s="225" t="s">
        <v>1</v>
      </c>
      <c r="Z371" s="232" t="s">
        <v>23</v>
      </c>
      <c r="AA371" s="232" t="s">
        <v>23</v>
      </c>
      <c r="AB371" s="225" t="s">
        <v>1</v>
      </c>
      <c r="AC371" s="225" t="s">
        <v>1</v>
      </c>
      <c r="AD371" s="225" t="s">
        <v>1</v>
      </c>
      <c r="AE371" s="225" t="s">
        <v>1</v>
      </c>
      <c r="AF371" s="225" t="s">
        <v>1</v>
      </c>
      <c r="AG371" s="225" t="s">
        <v>1</v>
      </c>
      <c r="AH371" s="225" t="s">
        <v>1</v>
      </c>
      <c r="AI371" s="225" t="s">
        <v>1</v>
      </c>
      <c r="AJ371" s="225" t="s">
        <v>1</v>
      </c>
      <c r="AK371" s="225" t="s">
        <v>1</v>
      </c>
      <c r="AL371" s="225" t="s">
        <v>1</v>
      </c>
      <c r="AM371" s="225" t="s">
        <v>1</v>
      </c>
      <c r="AN371" s="225" t="s">
        <v>1</v>
      </c>
      <c r="AO371" s="225" t="s">
        <v>1</v>
      </c>
      <c r="AP371" s="225" t="s">
        <v>1</v>
      </c>
      <c r="AQ371" s="225" t="s">
        <v>1</v>
      </c>
      <c r="AR371" s="225" t="s">
        <v>1</v>
      </c>
      <c r="AS371" s="225" t="s">
        <v>1</v>
      </c>
      <c r="AT371" s="225" t="s">
        <v>1</v>
      </c>
      <c r="AU371" s="232" t="s">
        <v>23</v>
      </c>
      <c r="AV371" s="231" t="s">
        <v>20</v>
      </c>
      <c r="AW371" s="226" t="s">
        <v>1241</v>
      </c>
      <c r="AX371" s="227">
        <v>2</v>
      </c>
      <c r="AY371" s="226">
        <v>1</v>
      </c>
      <c r="AZ371" s="228">
        <v>0</v>
      </c>
      <c r="BA371" s="233">
        <v>0.14000000000000001</v>
      </c>
      <c r="BB371" s="234">
        <v>1E-3</v>
      </c>
    </row>
    <row r="372" spans="1:54" ht="18.75" customHeight="1" x14ac:dyDescent="0.25">
      <c r="A372" s="223">
        <v>430</v>
      </c>
      <c r="B372" s="224" t="s">
        <v>1315</v>
      </c>
      <c r="C372" s="225" t="s">
        <v>1193</v>
      </c>
      <c r="D372" s="225"/>
      <c r="E372" s="225" t="s">
        <v>519</v>
      </c>
      <c r="F372" s="225" t="s">
        <v>1528</v>
      </c>
      <c r="G372" s="225" t="s">
        <v>1517</v>
      </c>
      <c r="H372" s="224" t="s">
        <v>1</v>
      </c>
      <c r="I372" s="224" t="s">
        <v>437</v>
      </c>
      <c r="J372" s="226" t="s">
        <v>33</v>
      </c>
      <c r="K372" s="225" t="s">
        <v>1</v>
      </c>
      <c r="L372" s="225" t="s">
        <v>1</v>
      </c>
      <c r="M372" s="226" t="s">
        <v>33</v>
      </c>
      <c r="N372" s="225" t="s">
        <v>1</v>
      </c>
      <c r="O372" s="230" t="s">
        <v>22</v>
      </c>
      <c r="P372" s="225" t="s">
        <v>1</v>
      </c>
      <c r="Q372" s="225" t="s">
        <v>1</v>
      </c>
      <c r="R372" s="225" t="s">
        <v>1</v>
      </c>
      <c r="S372" s="225" t="s">
        <v>1</v>
      </c>
      <c r="T372" s="225" t="s">
        <v>1</v>
      </c>
      <c r="U372" s="225" t="s">
        <v>1</v>
      </c>
      <c r="V372" s="225" t="s">
        <v>1</v>
      </c>
      <c r="W372" s="225" t="s">
        <v>1</v>
      </c>
      <c r="X372" s="225" t="s">
        <v>1</v>
      </c>
      <c r="Y372" s="225" t="s">
        <v>1</v>
      </c>
      <c r="Z372" s="225" t="s">
        <v>1</v>
      </c>
      <c r="AA372" s="225" t="s">
        <v>1</v>
      </c>
      <c r="AB372" s="225" t="s">
        <v>1</v>
      </c>
      <c r="AC372" s="225" t="s">
        <v>1</v>
      </c>
      <c r="AD372" s="225" t="s">
        <v>1</v>
      </c>
      <c r="AE372" s="225" t="s">
        <v>1</v>
      </c>
      <c r="AF372" s="225" t="s">
        <v>1</v>
      </c>
      <c r="AG372" s="225" t="s">
        <v>1</v>
      </c>
      <c r="AH372" s="225" t="s">
        <v>1</v>
      </c>
      <c r="AI372" s="225" t="s">
        <v>1</v>
      </c>
      <c r="AJ372" s="225" t="s">
        <v>1</v>
      </c>
      <c r="AK372" s="225" t="s">
        <v>1</v>
      </c>
      <c r="AL372" s="225" t="s">
        <v>1</v>
      </c>
      <c r="AM372" s="225" t="s">
        <v>1</v>
      </c>
      <c r="AN372" s="225" t="s">
        <v>1</v>
      </c>
      <c r="AO372" s="225" t="s">
        <v>1</v>
      </c>
      <c r="AP372" s="225" t="s">
        <v>1</v>
      </c>
      <c r="AQ372" s="225" t="s">
        <v>1</v>
      </c>
      <c r="AR372" s="225" t="s">
        <v>1</v>
      </c>
      <c r="AS372" s="225" t="s">
        <v>1</v>
      </c>
      <c r="AT372" s="225" t="s">
        <v>1</v>
      </c>
      <c r="AU372" s="230" t="s">
        <v>22</v>
      </c>
      <c r="AV372" s="225" t="s">
        <v>1</v>
      </c>
      <c r="AW372" s="226" t="s">
        <v>1241</v>
      </c>
      <c r="AX372" s="226">
        <v>1</v>
      </c>
      <c r="AY372" s="235">
        <v>0</v>
      </c>
      <c r="AZ372" s="228">
        <v>0</v>
      </c>
      <c r="BA372" s="236">
        <v>0.23</v>
      </c>
      <c r="BB372" s="229">
        <v>0</v>
      </c>
    </row>
    <row r="373" spans="1:54" ht="14.25" customHeight="1" x14ac:dyDescent="0.25">
      <c r="A373" s="223">
        <v>1120</v>
      </c>
      <c r="B373" s="224" t="s">
        <v>190</v>
      </c>
      <c r="C373" s="225" t="s">
        <v>1193</v>
      </c>
      <c r="D373" s="225"/>
      <c r="E373" s="225" t="s">
        <v>896</v>
      </c>
      <c r="F373" s="225" t="s">
        <v>1</v>
      </c>
      <c r="G373" s="225" t="s">
        <v>667</v>
      </c>
      <c r="H373" s="224" t="s">
        <v>1</v>
      </c>
      <c r="I373" s="224" t="s">
        <v>437</v>
      </c>
      <c r="J373" s="241" t="s">
        <v>39</v>
      </c>
      <c r="K373" s="225" t="s">
        <v>1</v>
      </c>
      <c r="L373" s="230" t="s">
        <v>22</v>
      </c>
      <c r="M373" s="241" t="s">
        <v>39</v>
      </c>
      <c r="N373" s="230" t="s">
        <v>22</v>
      </c>
      <c r="O373" s="232" t="s">
        <v>23</v>
      </c>
      <c r="P373" s="225" t="s">
        <v>1</v>
      </c>
      <c r="Q373" s="225" t="s">
        <v>1</v>
      </c>
      <c r="R373" s="225" t="s">
        <v>1</v>
      </c>
      <c r="S373" s="225" t="s">
        <v>1</v>
      </c>
      <c r="T373" s="225" t="s">
        <v>1</v>
      </c>
      <c r="U373" s="225" t="s">
        <v>1</v>
      </c>
      <c r="V373" s="230" t="s">
        <v>22</v>
      </c>
      <c r="W373" s="225" t="s">
        <v>1</v>
      </c>
      <c r="X373" s="225" t="s">
        <v>1</v>
      </c>
      <c r="Y373" s="225" t="s">
        <v>1</v>
      </c>
      <c r="Z373" s="225" t="s">
        <v>1</v>
      </c>
      <c r="AA373" s="225" t="s">
        <v>1</v>
      </c>
      <c r="AB373" s="225" t="s">
        <v>1</v>
      </c>
      <c r="AC373" s="225" t="s">
        <v>1</v>
      </c>
      <c r="AD373" s="225" t="s">
        <v>1</v>
      </c>
      <c r="AE373" s="225" t="s">
        <v>1</v>
      </c>
      <c r="AF373" s="230" t="s">
        <v>22</v>
      </c>
      <c r="AG373" s="230" t="s">
        <v>22</v>
      </c>
      <c r="AH373" s="225" t="s">
        <v>1</v>
      </c>
      <c r="AI373" s="225" t="s">
        <v>1</v>
      </c>
      <c r="AJ373" s="225" t="s">
        <v>1</v>
      </c>
      <c r="AK373" s="230" t="s">
        <v>22</v>
      </c>
      <c r="AL373" s="225" t="s">
        <v>1</v>
      </c>
      <c r="AM373" s="225" t="s">
        <v>1</v>
      </c>
      <c r="AN373" s="225" t="s">
        <v>1</v>
      </c>
      <c r="AO373" s="230" t="s">
        <v>22</v>
      </c>
      <c r="AP373" s="230" t="s">
        <v>22</v>
      </c>
      <c r="AQ373" s="225" t="s">
        <v>1</v>
      </c>
      <c r="AR373" s="225" t="s">
        <v>1</v>
      </c>
      <c r="AS373" s="225" t="s">
        <v>1</v>
      </c>
      <c r="AT373" s="225" t="s">
        <v>1</v>
      </c>
      <c r="AU373" s="225" t="s">
        <v>1</v>
      </c>
      <c r="AV373" s="230" t="s">
        <v>22</v>
      </c>
      <c r="AW373" s="235" t="s">
        <v>1</v>
      </c>
      <c r="AX373" s="235">
        <v>0</v>
      </c>
      <c r="AY373" s="235">
        <v>0</v>
      </c>
      <c r="AZ373" s="228">
        <v>0</v>
      </c>
      <c r="BA373" s="233">
        <v>0</v>
      </c>
      <c r="BB373" s="234">
        <v>0</v>
      </c>
    </row>
    <row r="374" spans="1:54" ht="26.25" customHeight="1" x14ac:dyDescent="0.25">
      <c r="A374" s="223">
        <v>1062</v>
      </c>
      <c r="B374" s="224" t="s">
        <v>191</v>
      </c>
      <c r="C374" s="225" t="s">
        <v>1193</v>
      </c>
      <c r="D374" s="225"/>
      <c r="E374" s="225" t="s">
        <v>854</v>
      </c>
      <c r="F374" s="225" t="s">
        <v>1</v>
      </c>
      <c r="G374" s="225" t="s">
        <v>837</v>
      </c>
      <c r="H374" s="224" t="s">
        <v>1</v>
      </c>
      <c r="I374" s="224" t="s">
        <v>437</v>
      </c>
      <c r="J374" s="227" t="s">
        <v>17</v>
      </c>
      <c r="K374" s="225" t="s">
        <v>1</v>
      </c>
      <c r="L374" s="232" t="s">
        <v>23</v>
      </c>
      <c r="M374" s="239" t="s">
        <v>94</v>
      </c>
      <c r="N374" s="230" t="s">
        <v>22</v>
      </c>
      <c r="O374" s="232" t="s">
        <v>23</v>
      </c>
      <c r="P374" s="225" t="s">
        <v>1</v>
      </c>
      <c r="Q374" s="225" t="s">
        <v>1</v>
      </c>
      <c r="R374" s="225" t="s">
        <v>1</v>
      </c>
      <c r="S374" s="225" t="s">
        <v>1</v>
      </c>
      <c r="T374" s="225" t="s">
        <v>1</v>
      </c>
      <c r="U374" s="230" t="s">
        <v>22</v>
      </c>
      <c r="V374" s="225" t="s">
        <v>1</v>
      </c>
      <c r="W374" s="225" t="s">
        <v>1</v>
      </c>
      <c r="X374" s="225" t="s">
        <v>1</v>
      </c>
      <c r="Y374" s="225" t="s">
        <v>1</v>
      </c>
      <c r="Z374" s="225" t="s">
        <v>1</v>
      </c>
      <c r="AA374" s="225" t="s">
        <v>1</v>
      </c>
      <c r="AB374" s="225" t="s">
        <v>1</v>
      </c>
      <c r="AC374" s="225" t="s">
        <v>1</v>
      </c>
      <c r="AD374" s="225" t="s">
        <v>1</v>
      </c>
      <c r="AE374" s="232" t="s">
        <v>23</v>
      </c>
      <c r="AF374" s="232" t="s">
        <v>23</v>
      </c>
      <c r="AG374" s="225" t="s">
        <v>1</v>
      </c>
      <c r="AH374" s="225" t="s">
        <v>1</v>
      </c>
      <c r="AI374" s="225" t="s">
        <v>1</v>
      </c>
      <c r="AJ374" s="225" t="s">
        <v>1</v>
      </c>
      <c r="AK374" s="225" t="s">
        <v>1</v>
      </c>
      <c r="AL374" s="232" t="s">
        <v>23</v>
      </c>
      <c r="AM374" s="225" t="s">
        <v>1</v>
      </c>
      <c r="AN374" s="225" t="s">
        <v>1</v>
      </c>
      <c r="AO374" s="225" t="s">
        <v>1</v>
      </c>
      <c r="AP374" s="225" t="s">
        <v>1</v>
      </c>
      <c r="AQ374" s="225" t="s">
        <v>1</v>
      </c>
      <c r="AR374" s="225" t="s">
        <v>1</v>
      </c>
      <c r="AS374" s="225" t="s">
        <v>1</v>
      </c>
      <c r="AT374" s="225" t="s">
        <v>1</v>
      </c>
      <c r="AU374" s="230" t="s">
        <v>22</v>
      </c>
      <c r="AV374" s="232" t="s">
        <v>23</v>
      </c>
      <c r="AW374" s="232" t="s">
        <v>1242</v>
      </c>
      <c r="AX374" s="227">
        <v>2</v>
      </c>
      <c r="AY374" s="227">
        <v>2</v>
      </c>
      <c r="AZ374" s="228">
        <v>0</v>
      </c>
      <c r="BA374" s="236">
        <v>35.1</v>
      </c>
      <c r="BB374" s="238">
        <v>60.2</v>
      </c>
    </row>
    <row r="375" spans="1:54" ht="18.75" customHeight="1" x14ac:dyDescent="0.25">
      <c r="A375" s="223">
        <v>468</v>
      </c>
      <c r="B375" s="224" t="s">
        <v>1316</v>
      </c>
      <c r="C375" s="225" t="s">
        <v>1193</v>
      </c>
      <c r="D375" s="225"/>
      <c r="E375" s="225" t="s">
        <v>815</v>
      </c>
      <c r="F375" s="225" t="s">
        <v>1</v>
      </c>
      <c r="G375" s="225" t="s">
        <v>687</v>
      </c>
      <c r="H375" s="224" t="s">
        <v>1</v>
      </c>
      <c r="I375" s="224" t="s">
        <v>437</v>
      </c>
      <c r="J375" s="227" t="s">
        <v>17</v>
      </c>
      <c r="K375" s="225" t="s">
        <v>1</v>
      </c>
      <c r="L375" s="232" t="s">
        <v>23</v>
      </c>
      <c r="M375" s="227" t="s">
        <v>17</v>
      </c>
      <c r="N375" s="230" t="s">
        <v>22</v>
      </c>
      <c r="O375" s="232" t="s">
        <v>23</v>
      </c>
      <c r="P375" s="225" t="s">
        <v>1</v>
      </c>
      <c r="Q375" s="225" t="s">
        <v>1</v>
      </c>
      <c r="R375" s="225" t="s">
        <v>1</v>
      </c>
      <c r="S375" s="225" t="s">
        <v>1</v>
      </c>
      <c r="T375" s="225" t="s">
        <v>1</v>
      </c>
      <c r="U375" s="225" t="s">
        <v>1</v>
      </c>
      <c r="V375" s="225" t="s">
        <v>1</v>
      </c>
      <c r="W375" s="225" t="s">
        <v>1</v>
      </c>
      <c r="X375" s="225" t="s">
        <v>1</v>
      </c>
      <c r="Y375" s="225" t="s">
        <v>1</v>
      </c>
      <c r="Z375" s="225" t="s">
        <v>1</v>
      </c>
      <c r="AA375" s="225" t="s">
        <v>1</v>
      </c>
      <c r="AB375" s="225" t="s">
        <v>1</v>
      </c>
      <c r="AC375" s="225" t="s">
        <v>1</v>
      </c>
      <c r="AD375" s="225" t="s">
        <v>1</v>
      </c>
      <c r="AE375" s="232" t="s">
        <v>23</v>
      </c>
      <c r="AF375" s="232" t="s">
        <v>23</v>
      </c>
      <c r="AG375" s="230" t="s">
        <v>22</v>
      </c>
      <c r="AH375" s="225" t="s">
        <v>1</v>
      </c>
      <c r="AI375" s="225" t="s">
        <v>1</v>
      </c>
      <c r="AJ375" s="225" t="s">
        <v>1</v>
      </c>
      <c r="AK375" s="225" t="s">
        <v>1</v>
      </c>
      <c r="AL375" s="225" t="s">
        <v>1</v>
      </c>
      <c r="AM375" s="225" t="s">
        <v>1</v>
      </c>
      <c r="AN375" s="225" t="s">
        <v>1</v>
      </c>
      <c r="AO375" s="230" t="s">
        <v>22</v>
      </c>
      <c r="AP375" s="231" t="s">
        <v>20</v>
      </c>
      <c r="AQ375" s="225" t="s">
        <v>1</v>
      </c>
      <c r="AR375" s="225" t="s">
        <v>1</v>
      </c>
      <c r="AS375" s="225" t="s">
        <v>1</v>
      </c>
      <c r="AT375" s="225" t="s">
        <v>1</v>
      </c>
      <c r="AU375" s="230" t="s">
        <v>22</v>
      </c>
      <c r="AV375" s="232" t="s">
        <v>23</v>
      </c>
      <c r="AW375" s="231" t="s">
        <v>1240</v>
      </c>
      <c r="AX375" s="227">
        <v>2</v>
      </c>
      <c r="AY375" s="239">
        <v>3</v>
      </c>
      <c r="AZ375" s="228">
        <v>0</v>
      </c>
      <c r="BA375" s="236">
        <v>6.2</v>
      </c>
      <c r="BB375" s="234">
        <v>4.3</v>
      </c>
    </row>
    <row r="376" spans="1:54" ht="14.25" customHeight="1" x14ac:dyDescent="0.25">
      <c r="A376" s="223">
        <v>1122</v>
      </c>
      <c r="B376" s="224" t="s">
        <v>192</v>
      </c>
      <c r="C376" s="225" t="s">
        <v>1193</v>
      </c>
      <c r="D376" s="225"/>
      <c r="E376" s="225" t="s">
        <v>896</v>
      </c>
      <c r="F376" s="225" t="s">
        <v>1</v>
      </c>
      <c r="G376" s="225" t="s">
        <v>667</v>
      </c>
      <c r="H376" s="224" t="s">
        <v>1</v>
      </c>
      <c r="I376" s="224" t="s">
        <v>437</v>
      </c>
      <c r="J376" s="241" t="s">
        <v>39</v>
      </c>
      <c r="K376" s="225" t="s">
        <v>1</v>
      </c>
      <c r="L376" s="232" t="s">
        <v>23</v>
      </c>
      <c r="M376" s="227" t="s">
        <v>17</v>
      </c>
      <c r="N376" s="225" t="s">
        <v>1</v>
      </c>
      <c r="O376" s="232" t="s">
        <v>23</v>
      </c>
      <c r="P376" s="225" t="s">
        <v>1</v>
      </c>
      <c r="Q376" s="225" t="s">
        <v>1</v>
      </c>
      <c r="R376" s="225" t="s">
        <v>1</v>
      </c>
      <c r="S376" s="225" t="s">
        <v>1</v>
      </c>
      <c r="T376" s="225" t="s">
        <v>1</v>
      </c>
      <c r="U376" s="225" t="s">
        <v>1</v>
      </c>
      <c r="V376" s="225" t="s">
        <v>1</v>
      </c>
      <c r="W376" s="225" t="s">
        <v>1</v>
      </c>
      <c r="X376" s="225" t="s">
        <v>1</v>
      </c>
      <c r="Y376" s="225" t="s">
        <v>1</v>
      </c>
      <c r="Z376" s="225" t="s">
        <v>1</v>
      </c>
      <c r="AA376" s="225" t="s">
        <v>1</v>
      </c>
      <c r="AB376" s="225" t="s">
        <v>1</v>
      </c>
      <c r="AC376" s="225" t="s">
        <v>1</v>
      </c>
      <c r="AD376" s="225" t="s">
        <v>1</v>
      </c>
      <c r="AE376" s="230" t="s">
        <v>22</v>
      </c>
      <c r="AF376" s="225" t="s">
        <v>1</v>
      </c>
      <c r="AG376" s="225" t="s">
        <v>1</v>
      </c>
      <c r="AH376" s="225" t="s">
        <v>1</v>
      </c>
      <c r="AI376" s="225" t="s">
        <v>1</v>
      </c>
      <c r="AJ376" s="225" t="s">
        <v>1</v>
      </c>
      <c r="AK376" s="225" t="s">
        <v>1</v>
      </c>
      <c r="AL376" s="231" t="s">
        <v>20</v>
      </c>
      <c r="AM376" s="225" t="s">
        <v>1</v>
      </c>
      <c r="AN376" s="225" t="s">
        <v>1</v>
      </c>
      <c r="AO376" s="225" t="s">
        <v>1</v>
      </c>
      <c r="AP376" s="225" t="s">
        <v>1</v>
      </c>
      <c r="AQ376" s="225" t="s">
        <v>1</v>
      </c>
      <c r="AR376" s="225" t="s">
        <v>1</v>
      </c>
      <c r="AS376" s="225" t="s">
        <v>1</v>
      </c>
      <c r="AT376" s="225" t="s">
        <v>1</v>
      </c>
      <c r="AU376" s="231" t="s">
        <v>20</v>
      </c>
      <c r="AV376" s="225" t="s">
        <v>1</v>
      </c>
      <c r="AW376" s="231" t="s">
        <v>1240</v>
      </c>
      <c r="AX376" s="226">
        <v>1</v>
      </c>
      <c r="AY376" s="239">
        <v>3</v>
      </c>
      <c r="AZ376" s="228">
        <v>0</v>
      </c>
      <c r="BA376" s="236">
        <v>0.31</v>
      </c>
      <c r="BB376" s="234">
        <v>3.0000000000000001E-3</v>
      </c>
    </row>
    <row r="377" spans="1:54" ht="18.75" customHeight="1" x14ac:dyDescent="0.25">
      <c r="A377" s="223">
        <v>1527</v>
      </c>
      <c r="B377" s="224" t="s">
        <v>154</v>
      </c>
      <c r="C377" s="225" t="s">
        <v>1193</v>
      </c>
      <c r="D377" s="225"/>
      <c r="E377" s="225" t="s">
        <v>854</v>
      </c>
      <c r="F377" s="225" t="s">
        <v>1</v>
      </c>
      <c r="G377" s="225" t="s">
        <v>151</v>
      </c>
      <c r="H377" s="224" t="s">
        <v>1</v>
      </c>
      <c r="I377" s="224" t="s">
        <v>437</v>
      </c>
      <c r="J377" s="226" t="s">
        <v>33</v>
      </c>
      <c r="K377" s="230" t="s">
        <v>22</v>
      </c>
      <c r="L377" s="230" t="s">
        <v>22</v>
      </c>
      <c r="M377" s="227" t="s">
        <v>17</v>
      </c>
      <c r="N377" s="231" t="s">
        <v>20</v>
      </c>
      <c r="O377" s="232" t="s">
        <v>23</v>
      </c>
      <c r="P377" s="225" t="s">
        <v>1</v>
      </c>
      <c r="Q377" s="225" t="s">
        <v>1</v>
      </c>
      <c r="R377" s="225" t="s">
        <v>1</v>
      </c>
      <c r="S377" s="225" t="s">
        <v>1</v>
      </c>
      <c r="T377" s="225" t="s">
        <v>1</v>
      </c>
      <c r="U377" s="225" t="s">
        <v>1</v>
      </c>
      <c r="V377" s="225" t="s">
        <v>1</v>
      </c>
      <c r="W377" s="225" t="s">
        <v>1</v>
      </c>
      <c r="X377" s="225" t="s">
        <v>1</v>
      </c>
      <c r="Y377" s="225" t="s">
        <v>1</v>
      </c>
      <c r="Z377" s="225" t="s">
        <v>1</v>
      </c>
      <c r="AA377" s="230" t="s">
        <v>22</v>
      </c>
      <c r="AB377" s="225" t="s">
        <v>1</v>
      </c>
      <c r="AC377" s="225" t="s">
        <v>1</v>
      </c>
      <c r="AD377" s="225" t="s">
        <v>1</v>
      </c>
      <c r="AE377" s="230" t="s">
        <v>22</v>
      </c>
      <c r="AF377" s="225" t="s">
        <v>1</v>
      </c>
      <c r="AG377" s="225" t="s">
        <v>1</v>
      </c>
      <c r="AH377" s="225" t="s">
        <v>1</v>
      </c>
      <c r="AI377" s="225" t="s">
        <v>1</v>
      </c>
      <c r="AJ377" s="225" t="s">
        <v>1</v>
      </c>
      <c r="AK377" s="225" t="s">
        <v>1</v>
      </c>
      <c r="AL377" s="225" t="s">
        <v>1</v>
      </c>
      <c r="AM377" s="225" t="s">
        <v>1</v>
      </c>
      <c r="AN377" s="225" t="s">
        <v>1</v>
      </c>
      <c r="AO377" s="230" t="s">
        <v>22</v>
      </c>
      <c r="AP377" s="225" t="s">
        <v>1</v>
      </c>
      <c r="AQ377" s="225" t="s">
        <v>1</v>
      </c>
      <c r="AR377" s="225" t="s">
        <v>1</v>
      </c>
      <c r="AS377" s="225" t="s">
        <v>1</v>
      </c>
      <c r="AT377" s="225" t="s">
        <v>1</v>
      </c>
      <c r="AU377" s="230" t="s">
        <v>22</v>
      </c>
      <c r="AV377" s="230" t="s">
        <v>22</v>
      </c>
      <c r="AW377" s="226" t="s">
        <v>1241</v>
      </c>
      <c r="AX377" s="226">
        <v>1</v>
      </c>
      <c r="AY377" s="227">
        <v>2</v>
      </c>
      <c r="AZ377" s="228">
        <v>0</v>
      </c>
      <c r="BA377" s="228">
        <v>0</v>
      </c>
      <c r="BB377" s="234">
        <v>0</v>
      </c>
    </row>
    <row r="378" spans="1:54" ht="26.25" customHeight="1" x14ac:dyDescent="0.25">
      <c r="A378" s="223">
        <v>470</v>
      </c>
      <c r="B378" s="224" t="s">
        <v>1317</v>
      </c>
      <c r="C378" s="225" t="s">
        <v>1193</v>
      </c>
      <c r="D378" s="225"/>
      <c r="E378" s="225" t="s">
        <v>737</v>
      </c>
      <c r="F378" s="225" t="s">
        <v>1</v>
      </c>
      <c r="G378" s="225" t="s">
        <v>754</v>
      </c>
      <c r="H378" s="224" t="s">
        <v>1</v>
      </c>
      <c r="I378" s="224" t="s">
        <v>437</v>
      </c>
      <c r="J378" s="226" t="s">
        <v>33</v>
      </c>
      <c r="K378" s="225" t="s">
        <v>1</v>
      </c>
      <c r="L378" s="225" t="s">
        <v>1</v>
      </c>
      <c r="M378" s="226" t="s">
        <v>33</v>
      </c>
      <c r="N378" s="225" t="s">
        <v>1</v>
      </c>
      <c r="O378" s="225" t="s">
        <v>1</v>
      </c>
      <c r="P378" s="225" t="s">
        <v>1</v>
      </c>
      <c r="Q378" s="225" t="s">
        <v>1</v>
      </c>
      <c r="R378" s="225" t="s">
        <v>1</v>
      </c>
      <c r="S378" s="225" t="s">
        <v>1</v>
      </c>
      <c r="T378" s="225" t="s">
        <v>1</v>
      </c>
      <c r="U378" s="225" t="s">
        <v>1</v>
      </c>
      <c r="V378" s="225" t="s">
        <v>1</v>
      </c>
      <c r="W378" s="225" t="s">
        <v>1</v>
      </c>
      <c r="X378" s="225" t="s">
        <v>1</v>
      </c>
      <c r="Y378" s="225" t="s">
        <v>1</v>
      </c>
      <c r="Z378" s="225" t="s">
        <v>1</v>
      </c>
      <c r="AA378" s="225" t="s">
        <v>1</v>
      </c>
      <c r="AB378" s="225" t="s">
        <v>1</v>
      </c>
      <c r="AC378" s="225" t="s">
        <v>1</v>
      </c>
      <c r="AD378" s="225" t="s">
        <v>1</v>
      </c>
      <c r="AE378" s="225" t="s">
        <v>1</v>
      </c>
      <c r="AF378" s="225" t="s">
        <v>1</v>
      </c>
      <c r="AG378" s="225" t="s">
        <v>1</v>
      </c>
      <c r="AH378" s="225" t="s">
        <v>1</v>
      </c>
      <c r="AI378" s="225" t="s">
        <v>1</v>
      </c>
      <c r="AJ378" s="225" t="s">
        <v>1</v>
      </c>
      <c r="AK378" s="225" t="s">
        <v>1</v>
      </c>
      <c r="AL378" s="225" t="s">
        <v>1</v>
      </c>
      <c r="AM378" s="225" t="s">
        <v>1</v>
      </c>
      <c r="AN378" s="225" t="s">
        <v>1</v>
      </c>
      <c r="AO378" s="225" t="s">
        <v>1</v>
      </c>
      <c r="AP378" s="225" t="s">
        <v>1</v>
      </c>
      <c r="AQ378" s="225" t="s">
        <v>1</v>
      </c>
      <c r="AR378" s="225" t="s">
        <v>1</v>
      </c>
      <c r="AS378" s="225" t="s">
        <v>1</v>
      </c>
      <c r="AT378" s="225" t="s">
        <v>1</v>
      </c>
      <c r="AU378" s="225" t="s">
        <v>1</v>
      </c>
      <c r="AV378" s="225" t="s">
        <v>1</v>
      </c>
      <c r="AW378" s="226" t="s">
        <v>1241</v>
      </c>
      <c r="AX378" s="226">
        <v>1</v>
      </c>
      <c r="AY378" s="226">
        <v>1</v>
      </c>
      <c r="AZ378" s="228">
        <v>0</v>
      </c>
      <c r="BA378" s="228">
        <v>0</v>
      </c>
      <c r="BB378" s="238">
        <v>0.16</v>
      </c>
    </row>
    <row r="379" spans="1:54" ht="18.75" customHeight="1" x14ac:dyDescent="0.25">
      <c r="A379" s="223">
        <v>439</v>
      </c>
      <c r="B379" s="224" t="s">
        <v>125</v>
      </c>
      <c r="C379" s="225" t="s">
        <v>1193</v>
      </c>
      <c r="D379" s="225"/>
      <c r="E379" s="225" t="s">
        <v>854</v>
      </c>
      <c r="F379" s="225" t="s">
        <v>1</v>
      </c>
      <c r="G379" s="225" t="s">
        <v>859</v>
      </c>
      <c r="H379" s="224" t="s">
        <v>1</v>
      </c>
      <c r="I379" s="224" t="s">
        <v>437</v>
      </c>
      <c r="J379" s="227" t="s">
        <v>17</v>
      </c>
      <c r="K379" s="230" t="s">
        <v>22</v>
      </c>
      <c r="L379" s="232" t="s">
        <v>23</v>
      </c>
      <c r="M379" s="227" t="s">
        <v>17</v>
      </c>
      <c r="N379" s="232" t="s">
        <v>23</v>
      </c>
      <c r="O379" s="232" t="s">
        <v>23</v>
      </c>
      <c r="P379" s="225" t="s">
        <v>1</v>
      </c>
      <c r="Q379" s="225" t="s">
        <v>1</v>
      </c>
      <c r="R379" s="225" t="s">
        <v>1</v>
      </c>
      <c r="S379" s="225" t="s">
        <v>1</v>
      </c>
      <c r="T379" s="225" t="s">
        <v>1</v>
      </c>
      <c r="U379" s="225" t="s">
        <v>1</v>
      </c>
      <c r="V379" s="225" t="s">
        <v>1</v>
      </c>
      <c r="W379" s="225" t="s">
        <v>1</v>
      </c>
      <c r="X379" s="225" t="s">
        <v>1</v>
      </c>
      <c r="Y379" s="225" t="s">
        <v>1</v>
      </c>
      <c r="Z379" s="225" t="s">
        <v>1</v>
      </c>
      <c r="AA379" s="230" t="s">
        <v>22</v>
      </c>
      <c r="AB379" s="225" t="s">
        <v>1</v>
      </c>
      <c r="AC379" s="225" t="s">
        <v>1</v>
      </c>
      <c r="AD379" s="225" t="s">
        <v>1</v>
      </c>
      <c r="AE379" s="232" t="s">
        <v>23</v>
      </c>
      <c r="AF379" s="232" t="s">
        <v>23</v>
      </c>
      <c r="AG379" s="225" t="s">
        <v>1</v>
      </c>
      <c r="AH379" s="225" t="s">
        <v>1</v>
      </c>
      <c r="AI379" s="225" t="s">
        <v>1</v>
      </c>
      <c r="AJ379" s="225" t="s">
        <v>1</v>
      </c>
      <c r="AK379" s="225" t="s">
        <v>1</v>
      </c>
      <c r="AL379" s="225" t="s">
        <v>1</v>
      </c>
      <c r="AM379" s="225" t="s">
        <v>1</v>
      </c>
      <c r="AN379" s="225" t="s">
        <v>1</v>
      </c>
      <c r="AO379" s="231" t="s">
        <v>20</v>
      </c>
      <c r="AP379" s="225" t="s">
        <v>1</v>
      </c>
      <c r="AQ379" s="225" t="s">
        <v>1</v>
      </c>
      <c r="AR379" s="225" t="s">
        <v>1</v>
      </c>
      <c r="AS379" s="225" t="s">
        <v>1</v>
      </c>
      <c r="AT379" s="225" t="s">
        <v>1</v>
      </c>
      <c r="AU379" s="230" t="s">
        <v>22</v>
      </c>
      <c r="AV379" s="230" t="s">
        <v>22</v>
      </c>
      <c r="AW379" s="226" t="s">
        <v>1241</v>
      </c>
      <c r="AX379" s="226">
        <v>1</v>
      </c>
      <c r="AY379" s="227">
        <v>2</v>
      </c>
      <c r="AZ379" s="228">
        <v>0</v>
      </c>
      <c r="BA379" s="236">
        <v>2.2000000000000002</v>
      </c>
      <c r="BB379" s="234">
        <v>0</v>
      </c>
    </row>
    <row r="380" spans="1:54" ht="18.75" customHeight="1" x14ac:dyDescent="0.25">
      <c r="A380" s="223">
        <v>1368</v>
      </c>
      <c r="B380" s="224" t="s">
        <v>122</v>
      </c>
      <c r="C380" s="225" t="s">
        <v>1193</v>
      </c>
      <c r="D380" s="225"/>
      <c r="E380" s="225" t="s">
        <v>519</v>
      </c>
      <c r="F380" s="225" t="s">
        <v>1</v>
      </c>
      <c r="G380" s="225" t="s">
        <v>1517</v>
      </c>
      <c r="H380" s="224" t="s">
        <v>1</v>
      </c>
      <c r="I380" s="224" t="s">
        <v>437</v>
      </c>
      <c r="J380" s="226" t="s">
        <v>33</v>
      </c>
      <c r="K380" s="225" t="s">
        <v>1</v>
      </c>
      <c r="L380" s="225" t="s">
        <v>1</v>
      </c>
      <c r="M380" s="226" t="s">
        <v>33</v>
      </c>
      <c r="N380" s="225" t="s">
        <v>1</v>
      </c>
      <c r="O380" s="225" t="s">
        <v>1</v>
      </c>
      <c r="P380" s="225" t="s">
        <v>1</v>
      </c>
      <c r="Q380" s="225" t="s">
        <v>1</v>
      </c>
      <c r="R380" s="225" t="s">
        <v>1</v>
      </c>
      <c r="S380" s="225" t="s">
        <v>1</v>
      </c>
      <c r="T380" s="225" t="s">
        <v>1</v>
      </c>
      <c r="U380" s="225" t="s">
        <v>1</v>
      </c>
      <c r="V380" s="225" t="s">
        <v>1</v>
      </c>
      <c r="W380" s="225" t="s">
        <v>1</v>
      </c>
      <c r="X380" s="225" t="s">
        <v>1</v>
      </c>
      <c r="Y380" s="225" t="s">
        <v>1</v>
      </c>
      <c r="Z380" s="225" t="s">
        <v>1</v>
      </c>
      <c r="AA380" s="225" t="s">
        <v>1</v>
      </c>
      <c r="AB380" s="225" t="s">
        <v>1</v>
      </c>
      <c r="AC380" s="225" t="s">
        <v>1</v>
      </c>
      <c r="AD380" s="225" t="s">
        <v>1</v>
      </c>
      <c r="AE380" s="225" t="s">
        <v>1</v>
      </c>
      <c r="AF380" s="225" t="s">
        <v>1</v>
      </c>
      <c r="AG380" s="225" t="s">
        <v>1</v>
      </c>
      <c r="AH380" s="225" t="s">
        <v>1</v>
      </c>
      <c r="AI380" s="225" t="s">
        <v>1</v>
      </c>
      <c r="AJ380" s="225" t="s">
        <v>1</v>
      </c>
      <c r="AK380" s="225" t="s">
        <v>1</v>
      </c>
      <c r="AL380" s="225" t="s">
        <v>1</v>
      </c>
      <c r="AM380" s="225" t="s">
        <v>1</v>
      </c>
      <c r="AN380" s="225" t="s">
        <v>1</v>
      </c>
      <c r="AO380" s="225" t="s">
        <v>1</v>
      </c>
      <c r="AP380" s="225" t="s">
        <v>1</v>
      </c>
      <c r="AQ380" s="225" t="s">
        <v>1</v>
      </c>
      <c r="AR380" s="225" t="s">
        <v>1</v>
      </c>
      <c r="AS380" s="225" t="s">
        <v>1</v>
      </c>
      <c r="AT380" s="225" t="s">
        <v>1</v>
      </c>
      <c r="AU380" s="231" t="s">
        <v>20</v>
      </c>
      <c r="AV380" s="225" t="s">
        <v>1</v>
      </c>
      <c r="AW380" s="226" t="s">
        <v>1241</v>
      </c>
      <c r="AX380" s="226">
        <v>1</v>
      </c>
      <c r="AY380" s="226">
        <v>1</v>
      </c>
      <c r="AZ380" s="228">
        <v>0</v>
      </c>
      <c r="BA380" s="228">
        <v>0</v>
      </c>
      <c r="BB380" s="238">
        <v>0.05</v>
      </c>
    </row>
    <row r="381" spans="1:54" ht="18.75" customHeight="1" x14ac:dyDescent="0.25">
      <c r="A381" s="223">
        <v>471</v>
      </c>
      <c r="B381" s="224" t="s">
        <v>127</v>
      </c>
      <c r="C381" s="225" t="s">
        <v>1193</v>
      </c>
      <c r="D381" s="225"/>
      <c r="E381" s="225" t="s">
        <v>854</v>
      </c>
      <c r="F381" s="225" t="s">
        <v>1</v>
      </c>
      <c r="G381" s="225" t="s">
        <v>859</v>
      </c>
      <c r="H381" s="224" t="s">
        <v>1</v>
      </c>
      <c r="I381" s="224" t="s">
        <v>437</v>
      </c>
      <c r="J381" s="227" t="s">
        <v>17</v>
      </c>
      <c r="K381" s="225" t="s">
        <v>1</v>
      </c>
      <c r="L381" s="232" t="s">
        <v>23</v>
      </c>
      <c r="M381" s="227" t="s">
        <v>17</v>
      </c>
      <c r="N381" s="230" t="s">
        <v>22</v>
      </c>
      <c r="O381" s="232" t="s">
        <v>23</v>
      </c>
      <c r="P381" s="225" t="s">
        <v>1</v>
      </c>
      <c r="Q381" s="225" t="s">
        <v>1</v>
      </c>
      <c r="R381" s="225" t="s">
        <v>1</v>
      </c>
      <c r="S381" s="225" t="s">
        <v>1</v>
      </c>
      <c r="T381" s="225" t="s">
        <v>1</v>
      </c>
      <c r="U381" s="225" t="s">
        <v>1</v>
      </c>
      <c r="V381" s="225" t="s">
        <v>1</v>
      </c>
      <c r="W381" s="225" t="s">
        <v>1</v>
      </c>
      <c r="X381" s="225" t="s">
        <v>1</v>
      </c>
      <c r="Y381" s="225" t="s">
        <v>1</v>
      </c>
      <c r="Z381" s="225" t="s">
        <v>1</v>
      </c>
      <c r="AA381" s="225" t="s">
        <v>1</v>
      </c>
      <c r="AB381" s="225" t="s">
        <v>1</v>
      </c>
      <c r="AC381" s="225" t="s">
        <v>1</v>
      </c>
      <c r="AD381" s="225" t="s">
        <v>1</v>
      </c>
      <c r="AE381" s="232" t="s">
        <v>23</v>
      </c>
      <c r="AF381" s="232" t="s">
        <v>23</v>
      </c>
      <c r="AG381" s="225" t="s">
        <v>1</v>
      </c>
      <c r="AH381" s="231" t="s">
        <v>20</v>
      </c>
      <c r="AI381" s="225" t="s">
        <v>1</v>
      </c>
      <c r="AJ381" s="225" t="s">
        <v>1</v>
      </c>
      <c r="AK381" s="225" t="s">
        <v>1</v>
      </c>
      <c r="AL381" s="232" t="s">
        <v>23</v>
      </c>
      <c r="AM381" s="225" t="s">
        <v>1</v>
      </c>
      <c r="AN381" s="225" t="s">
        <v>1</v>
      </c>
      <c r="AO381" s="232" t="s">
        <v>23</v>
      </c>
      <c r="AP381" s="225" t="s">
        <v>1</v>
      </c>
      <c r="AQ381" s="225" t="s">
        <v>1</v>
      </c>
      <c r="AR381" s="232" t="s">
        <v>23</v>
      </c>
      <c r="AS381" s="225" t="s">
        <v>1</v>
      </c>
      <c r="AT381" s="225" t="s">
        <v>1</v>
      </c>
      <c r="AU381" s="231" t="s">
        <v>20</v>
      </c>
      <c r="AV381" s="232" t="s">
        <v>23</v>
      </c>
      <c r="AW381" s="226" t="s">
        <v>1241</v>
      </c>
      <c r="AX381" s="226">
        <v>1</v>
      </c>
      <c r="AY381" s="227">
        <v>2</v>
      </c>
      <c r="AZ381" s="228">
        <v>0</v>
      </c>
      <c r="BA381" s="236">
        <v>523.1</v>
      </c>
      <c r="BB381" s="238">
        <v>0.03</v>
      </c>
    </row>
    <row r="382" spans="1:54" ht="18" customHeight="1" x14ac:dyDescent="0.25">
      <c r="A382" s="223">
        <v>441</v>
      </c>
      <c r="B382" s="224" t="s">
        <v>223</v>
      </c>
      <c r="C382" s="225" t="s">
        <v>1193</v>
      </c>
      <c r="D382" s="225"/>
      <c r="E382" s="225" t="s">
        <v>683</v>
      </c>
      <c r="F382" s="225" t="s">
        <v>1</v>
      </c>
      <c r="G382" s="225" t="s">
        <v>209</v>
      </c>
      <c r="H382" s="224" t="s">
        <v>1</v>
      </c>
      <c r="I382" s="224" t="s">
        <v>437</v>
      </c>
      <c r="J382" s="241" t="s">
        <v>39</v>
      </c>
      <c r="K382" s="232" t="s">
        <v>23</v>
      </c>
      <c r="L382" s="231" t="s">
        <v>20</v>
      </c>
      <c r="M382" s="227" t="s">
        <v>17</v>
      </c>
      <c r="N382" s="232" t="s">
        <v>23</v>
      </c>
      <c r="O382" s="230" t="s">
        <v>22</v>
      </c>
      <c r="P382" s="225" t="s">
        <v>1</v>
      </c>
      <c r="Q382" s="225" t="s">
        <v>1</v>
      </c>
      <c r="R382" s="225" t="s">
        <v>1</v>
      </c>
      <c r="S382" s="225" t="s">
        <v>1</v>
      </c>
      <c r="T382" s="225" t="s">
        <v>1</v>
      </c>
      <c r="U382" s="225" t="s">
        <v>1</v>
      </c>
      <c r="V382" s="225" t="s">
        <v>1</v>
      </c>
      <c r="W382" s="225" t="s">
        <v>1</v>
      </c>
      <c r="X382" s="225" t="s">
        <v>1</v>
      </c>
      <c r="Y382" s="225" t="s">
        <v>1</v>
      </c>
      <c r="Z382" s="225" t="s">
        <v>1</v>
      </c>
      <c r="AA382" s="232" t="s">
        <v>23</v>
      </c>
      <c r="AB382" s="225" t="s">
        <v>1</v>
      </c>
      <c r="AC382" s="225" t="s">
        <v>1</v>
      </c>
      <c r="AD382" s="225" t="s">
        <v>1</v>
      </c>
      <c r="AE382" s="225" t="s">
        <v>1</v>
      </c>
      <c r="AF382" s="225" t="s">
        <v>1</v>
      </c>
      <c r="AG382" s="225" t="s">
        <v>1</v>
      </c>
      <c r="AH382" s="225" t="s">
        <v>1</v>
      </c>
      <c r="AI382" s="225" t="s">
        <v>1</v>
      </c>
      <c r="AJ382" s="225" t="s">
        <v>1</v>
      </c>
      <c r="AK382" s="225" t="s">
        <v>1</v>
      </c>
      <c r="AL382" s="225" t="s">
        <v>1</v>
      </c>
      <c r="AM382" s="225" t="s">
        <v>1</v>
      </c>
      <c r="AN382" s="225" t="s">
        <v>1</v>
      </c>
      <c r="AO382" s="225" t="s">
        <v>1</v>
      </c>
      <c r="AP382" s="225" t="s">
        <v>1</v>
      </c>
      <c r="AQ382" s="225" t="s">
        <v>1</v>
      </c>
      <c r="AR382" s="231" t="s">
        <v>20</v>
      </c>
      <c r="AS382" s="225" t="s">
        <v>1</v>
      </c>
      <c r="AT382" s="225" t="s">
        <v>1</v>
      </c>
      <c r="AU382" s="232" t="s">
        <v>23</v>
      </c>
      <c r="AV382" s="232" t="s">
        <v>23</v>
      </c>
      <c r="AW382" s="226" t="s">
        <v>1241</v>
      </c>
      <c r="AX382" s="226">
        <v>1</v>
      </c>
      <c r="AY382" s="227">
        <v>2</v>
      </c>
      <c r="AZ382" s="228">
        <v>0</v>
      </c>
      <c r="BA382" s="233">
        <v>495.1</v>
      </c>
      <c r="BB382" s="234">
        <v>0</v>
      </c>
    </row>
    <row r="383" spans="1:54" ht="27" customHeight="1" x14ac:dyDescent="0.25">
      <c r="A383" s="223">
        <v>1063</v>
      </c>
      <c r="B383" s="224" t="s">
        <v>193</v>
      </c>
      <c r="C383" s="225" t="s">
        <v>1193</v>
      </c>
      <c r="D383" s="225"/>
      <c r="E383" s="225" t="s">
        <v>854</v>
      </c>
      <c r="F383" s="225" t="s">
        <v>1</v>
      </c>
      <c r="G383" s="225" t="s">
        <v>837</v>
      </c>
      <c r="H383" s="224" t="s">
        <v>1</v>
      </c>
      <c r="I383" s="224" t="s">
        <v>437</v>
      </c>
      <c r="J383" s="241" t="s">
        <v>39</v>
      </c>
      <c r="K383" s="230" t="s">
        <v>22</v>
      </c>
      <c r="L383" s="230" t="s">
        <v>22</v>
      </c>
      <c r="M383" s="239" t="s">
        <v>94</v>
      </c>
      <c r="N383" s="232" t="s">
        <v>23</v>
      </c>
      <c r="O383" s="232" t="s">
        <v>23</v>
      </c>
      <c r="P383" s="230" t="s">
        <v>22</v>
      </c>
      <c r="Q383" s="230" t="s">
        <v>22</v>
      </c>
      <c r="R383" s="230" t="s">
        <v>22</v>
      </c>
      <c r="S383" s="225" t="s">
        <v>1</v>
      </c>
      <c r="T383" s="231" t="s">
        <v>20</v>
      </c>
      <c r="U383" s="230" t="s">
        <v>22</v>
      </c>
      <c r="V383" s="230" t="s">
        <v>22</v>
      </c>
      <c r="W383" s="230" t="s">
        <v>22</v>
      </c>
      <c r="X383" s="225" t="s">
        <v>1</v>
      </c>
      <c r="Y383" s="225" t="s">
        <v>1</v>
      </c>
      <c r="Z383" s="225" t="s">
        <v>1</v>
      </c>
      <c r="AA383" s="230" t="s">
        <v>22</v>
      </c>
      <c r="AB383" s="225" t="s">
        <v>1</v>
      </c>
      <c r="AC383" s="225" t="s">
        <v>1</v>
      </c>
      <c r="AD383" s="225" t="s">
        <v>1</v>
      </c>
      <c r="AE383" s="230" t="s">
        <v>22</v>
      </c>
      <c r="AF383" s="230" t="s">
        <v>22</v>
      </c>
      <c r="AG383" s="225" t="s">
        <v>1</v>
      </c>
      <c r="AH383" s="225" t="s">
        <v>1</v>
      </c>
      <c r="AI383" s="225" t="s">
        <v>1</v>
      </c>
      <c r="AJ383" s="225" t="s">
        <v>1</v>
      </c>
      <c r="AK383" s="225" t="s">
        <v>1</v>
      </c>
      <c r="AL383" s="230" t="s">
        <v>22</v>
      </c>
      <c r="AM383" s="225" t="s">
        <v>1</v>
      </c>
      <c r="AN383" s="225" t="s">
        <v>1</v>
      </c>
      <c r="AO383" s="230" t="s">
        <v>22</v>
      </c>
      <c r="AP383" s="230" t="s">
        <v>22</v>
      </c>
      <c r="AQ383" s="225" t="s">
        <v>1</v>
      </c>
      <c r="AR383" s="230" t="s">
        <v>22</v>
      </c>
      <c r="AS383" s="225" t="s">
        <v>1</v>
      </c>
      <c r="AT383" s="225" t="s">
        <v>1</v>
      </c>
      <c r="AU383" s="230" t="s">
        <v>22</v>
      </c>
      <c r="AV383" s="230" t="s">
        <v>22</v>
      </c>
      <c r="AW383" s="235" t="s">
        <v>1</v>
      </c>
      <c r="AX383" s="235">
        <v>0</v>
      </c>
      <c r="AY383" s="235">
        <v>0</v>
      </c>
      <c r="AZ383" s="228">
        <v>0</v>
      </c>
      <c r="BA383" s="233">
        <v>0</v>
      </c>
      <c r="BB383" s="234">
        <v>0</v>
      </c>
    </row>
    <row r="384" spans="1:54" ht="18.75" customHeight="1" x14ac:dyDescent="0.25">
      <c r="A384" s="223">
        <v>472</v>
      </c>
      <c r="B384" s="224" t="s">
        <v>90</v>
      </c>
      <c r="C384" s="225" t="s">
        <v>1193</v>
      </c>
      <c r="D384" s="225"/>
      <c r="E384" s="225" t="s">
        <v>941</v>
      </c>
      <c r="F384" s="225" t="s">
        <v>1</v>
      </c>
      <c r="G384" s="225" t="s">
        <v>447</v>
      </c>
      <c r="H384" s="224" t="s">
        <v>1</v>
      </c>
      <c r="I384" s="224" t="s">
        <v>437</v>
      </c>
      <c r="J384" s="226" t="s">
        <v>33</v>
      </c>
      <c r="K384" s="225" t="s">
        <v>1</v>
      </c>
      <c r="L384" s="225" t="s">
        <v>1</v>
      </c>
      <c r="M384" s="226" t="s">
        <v>33</v>
      </c>
      <c r="N384" s="225" t="s">
        <v>1</v>
      </c>
      <c r="O384" s="230" t="s">
        <v>22</v>
      </c>
      <c r="P384" s="225" t="s">
        <v>1</v>
      </c>
      <c r="Q384" s="225" t="s">
        <v>1</v>
      </c>
      <c r="R384" s="225" t="s">
        <v>1</v>
      </c>
      <c r="S384" s="225" t="s">
        <v>1</v>
      </c>
      <c r="T384" s="225" t="s">
        <v>1</v>
      </c>
      <c r="U384" s="225" t="s">
        <v>1</v>
      </c>
      <c r="V384" s="225" t="s">
        <v>1</v>
      </c>
      <c r="W384" s="225" t="s">
        <v>1</v>
      </c>
      <c r="X384" s="225" t="s">
        <v>1</v>
      </c>
      <c r="Y384" s="225" t="s">
        <v>1</v>
      </c>
      <c r="Z384" s="225" t="s">
        <v>1</v>
      </c>
      <c r="AA384" s="225" t="s">
        <v>1</v>
      </c>
      <c r="AB384" s="225" t="s">
        <v>1</v>
      </c>
      <c r="AC384" s="225" t="s">
        <v>1</v>
      </c>
      <c r="AD384" s="225" t="s">
        <v>1</v>
      </c>
      <c r="AE384" s="225" t="s">
        <v>1</v>
      </c>
      <c r="AF384" s="225" t="s">
        <v>1</v>
      </c>
      <c r="AG384" s="225" t="s">
        <v>1</v>
      </c>
      <c r="AH384" s="225" t="s">
        <v>1</v>
      </c>
      <c r="AI384" s="225" t="s">
        <v>1</v>
      </c>
      <c r="AJ384" s="225" t="s">
        <v>1</v>
      </c>
      <c r="AK384" s="225" t="s">
        <v>1</v>
      </c>
      <c r="AL384" s="225" t="s">
        <v>1</v>
      </c>
      <c r="AM384" s="225" t="s">
        <v>1</v>
      </c>
      <c r="AN384" s="225" t="s">
        <v>1</v>
      </c>
      <c r="AO384" s="225" t="s">
        <v>1</v>
      </c>
      <c r="AP384" s="225" t="s">
        <v>1</v>
      </c>
      <c r="AQ384" s="225" t="s">
        <v>1</v>
      </c>
      <c r="AR384" s="225" t="s">
        <v>1</v>
      </c>
      <c r="AS384" s="225" t="s">
        <v>1</v>
      </c>
      <c r="AT384" s="225" t="s">
        <v>1</v>
      </c>
      <c r="AU384" s="230" t="s">
        <v>22</v>
      </c>
      <c r="AV384" s="225" t="s">
        <v>1</v>
      </c>
      <c r="AW384" s="226" t="s">
        <v>1241</v>
      </c>
      <c r="AX384" s="226">
        <v>1</v>
      </c>
      <c r="AY384" s="235">
        <v>0</v>
      </c>
      <c r="AZ384" s="228">
        <v>0</v>
      </c>
      <c r="BA384" s="228">
        <v>0</v>
      </c>
      <c r="BB384" s="229">
        <v>0</v>
      </c>
    </row>
    <row r="385" spans="1:54" ht="18" customHeight="1" x14ac:dyDescent="0.25">
      <c r="A385" s="223">
        <v>474</v>
      </c>
      <c r="B385" s="224" t="s">
        <v>194</v>
      </c>
      <c r="C385" s="225" t="s">
        <v>1193</v>
      </c>
      <c r="D385" s="225"/>
      <c r="E385" s="225" t="s">
        <v>815</v>
      </c>
      <c r="F385" s="225" t="s">
        <v>1</v>
      </c>
      <c r="G385" s="225" t="s">
        <v>463</v>
      </c>
      <c r="H385" s="224" t="s">
        <v>1</v>
      </c>
      <c r="I385" s="224" t="s">
        <v>437</v>
      </c>
      <c r="J385" s="227" t="s">
        <v>17</v>
      </c>
      <c r="K385" s="232" t="s">
        <v>23</v>
      </c>
      <c r="L385" s="232" t="s">
        <v>23</v>
      </c>
      <c r="M385" s="227" t="s">
        <v>17</v>
      </c>
      <c r="N385" s="232" t="s">
        <v>23</v>
      </c>
      <c r="O385" s="232" t="s">
        <v>23</v>
      </c>
      <c r="P385" s="225" t="s">
        <v>1</v>
      </c>
      <c r="Q385" s="225" t="s">
        <v>1</v>
      </c>
      <c r="R385" s="225" t="s">
        <v>1</v>
      </c>
      <c r="S385" s="225" t="s">
        <v>1</v>
      </c>
      <c r="T385" s="225" t="s">
        <v>1</v>
      </c>
      <c r="U385" s="225" t="s">
        <v>1</v>
      </c>
      <c r="V385" s="225" t="s">
        <v>1</v>
      </c>
      <c r="W385" s="225" t="s">
        <v>1</v>
      </c>
      <c r="X385" s="225" t="s">
        <v>1</v>
      </c>
      <c r="Y385" s="225" t="s">
        <v>1</v>
      </c>
      <c r="Z385" s="225" t="s">
        <v>1</v>
      </c>
      <c r="AA385" s="232" t="s">
        <v>23</v>
      </c>
      <c r="AB385" s="225" t="s">
        <v>1</v>
      </c>
      <c r="AC385" s="225" t="s">
        <v>1</v>
      </c>
      <c r="AD385" s="225" t="s">
        <v>1</v>
      </c>
      <c r="AE385" s="225" t="s">
        <v>1</v>
      </c>
      <c r="AF385" s="232" t="s">
        <v>23</v>
      </c>
      <c r="AG385" s="225" t="s">
        <v>1</v>
      </c>
      <c r="AH385" s="225" t="s">
        <v>1</v>
      </c>
      <c r="AI385" s="225" t="s">
        <v>1</v>
      </c>
      <c r="AJ385" s="225" t="s">
        <v>1</v>
      </c>
      <c r="AK385" s="225" t="s">
        <v>1</v>
      </c>
      <c r="AL385" s="225" t="s">
        <v>1</v>
      </c>
      <c r="AM385" s="225" t="s">
        <v>1</v>
      </c>
      <c r="AN385" s="225" t="s">
        <v>1</v>
      </c>
      <c r="AO385" s="225" t="s">
        <v>1</v>
      </c>
      <c r="AP385" s="225" t="s">
        <v>1</v>
      </c>
      <c r="AQ385" s="225" t="s">
        <v>1</v>
      </c>
      <c r="AR385" s="225" t="s">
        <v>1</v>
      </c>
      <c r="AS385" s="225" t="s">
        <v>1</v>
      </c>
      <c r="AT385" s="225" t="s">
        <v>1</v>
      </c>
      <c r="AU385" s="232" t="s">
        <v>23</v>
      </c>
      <c r="AV385" s="232" t="s">
        <v>23</v>
      </c>
      <c r="AW385" s="226" t="s">
        <v>1241</v>
      </c>
      <c r="AX385" s="226">
        <v>1</v>
      </c>
      <c r="AY385" s="227">
        <v>2</v>
      </c>
      <c r="AZ385" s="228">
        <v>0</v>
      </c>
      <c r="BA385" s="236">
        <v>35</v>
      </c>
      <c r="BB385" s="234">
        <v>0.06</v>
      </c>
    </row>
    <row r="386" spans="1:54" ht="14.25" customHeight="1" x14ac:dyDescent="0.25">
      <c r="A386" s="223">
        <v>475</v>
      </c>
      <c r="B386" s="224" t="s">
        <v>808</v>
      </c>
      <c r="C386" s="225" t="s">
        <v>1193</v>
      </c>
      <c r="D386" s="225"/>
      <c r="E386" s="225" t="s">
        <v>737</v>
      </c>
      <c r="F386" s="225" t="s">
        <v>1</v>
      </c>
      <c r="G386" s="225" t="s">
        <v>764</v>
      </c>
      <c r="H386" s="224" t="s">
        <v>1</v>
      </c>
      <c r="I386" s="224" t="s">
        <v>437</v>
      </c>
      <c r="J386" s="237" t="s">
        <v>26</v>
      </c>
      <c r="K386" s="225" t="s">
        <v>1</v>
      </c>
      <c r="L386" s="232" t="s">
        <v>23</v>
      </c>
      <c r="M386" s="227" t="s">
        <v>17</v>
      </c>
      <c r="N386" s="225" t="s">
        <v>1</v>
      </c>
      <c r="O386" s="232" t="s">
        <v>23</v>
      </c>
      <c r="P386" s="225" t="s">
        <v>1</v>
      </c>
      <c r="Q386" s="231" t="s">
        <v>20</v>
      </c>
      <c r="R386" s="231" t="s">
        <v>20</v>
      </c>
      <c r="S386" s="225" t="s">
        <v>1</v>
      </c>
      <c r="T386" s="231" t="s">
        <v>20</v>
      </c>
      <c r="U386" s="225" t="s">
        <v>1</v>
      </c>
      <c r="V386" s="225" t="s">
        <v>1</v>
      </c>
      <c r="W386" s="231" t="s">
        <v>20</v>
      </c>
      <c r="X386" s="225" t="s">
        <v>1</v>
      </c>
      <c r="Y386" s="225" t="s">
        <v>1</v>
      </c>
      <c r="Z386" s="225" t="s">
        <v>1</v>
      </c>
      <c r="AA386" s="225" t="s">
        <v>1</v>
      </c>
      <c r="AB386" s="225" t="s">
        <v>1</v>
      </c>
      <c r="AC386" s="225" t="s">
        <v>1</v>
      </c>
      <c r="AD386" s="225" t="s">
        <v>1</v>
      </c>
      <c r="AE386" s="232" t="s">
        <v>23</v>
      </c>
      <c r="AF386" s="232" t="s">
        <v>23</v>
      </c>
      <c r="AG386" s="225" t="s">
        <v>1</v>
      </c>
      <c r="AH386" s="225" t="s">
        <v>1</v>
      </c>
      <c r="AI386" s="225" t="s">
        <v>1</v>
      </c>
      <c r="AJ386" s="225" t="s">
        <v>1</v>
      </c>
      <c r="AK386" s="230" t="s">
        <v>22</v>
      </c>
      <c r="AL386" s="225" t="s">
        <v>1</v>
      </c>
      <c r="AM386" s="225" t="s">
        <v>1</v>
      </c>
      <c r="AN386" s="225" t="s">
        <v>1</v>
      </c>
      <c r="AO386" s="225" t="s">
        <v>1</v>
      </c>
      <c r="AP386" s="225" t="s">
        <v>1</v>
      </c>
      <c r="AQ386" s="225" t="s">
        <v>1</v>
      </c>
      <c r="AR386" s="225" t="s">
        <v>1</v>
      </c>
      <c r="AS386" s="225" t="s">
        <v>1</v>
      </c>
      <c r="AT386" s="225" t="s">
        <v>1</v>
      </c>
      <c r="AU386" s="225" t="s">
        <v>1</v>
      </c>
      <c r="AV386" s="232" t="s">
        <v>23</v>
      </c>
      <c r="AW386" s="226" t="s">
        <v>1241</v>
      </c>
      <c r="AX386" s="226">
        <v>1</v>
      </c>
      <c r="AY386" s="227">
        <v>2</v>
      </c>
      <c r="AZ386" s="228">
        <v>0</v>
      </c>
      <c r="BA386" s="236">
        <v>24.2</v>
      </c>
      <c r="BB386" s="238">
        <v>4.2</v>
      </c>
    </row>
    <row r="387" spans="1:54" ht="18.75" customHeight="1" x14ac:dyDescent="0.25">
      <c r="A387" s="223">
        <v>476</v>
      </c>
      <c r="B387" s="224" t="s">
        <v>128</v>
      </c>
      <c r="C387" s="225" t="s">
        <v>1193</v>
      </c>
      <c r="D387" s="225"/>
      <c r="E387" s="225" t="s">
        <v>854</v>
      </c>
      <c r="F387" s="225" t="s">
        <v>1</v>
      </c>
      <c r="G387" s="225" t="s">
        <v>859</v>
      </c>
      <c r="H387" s="224" t="s">
        <v>1</v>
      </c>
      <c r="I387" s="224" t="s">
        <v>437</v>
      </c>
      <c r="J387" s="226" t="s">
        <v>33</v>
      </c>
      <c r="K387" s="225" t="s">
        <v>1</v>
      </c>
      <c r="L387" s="225" t="s">
        <v>1</v>
      </c>
      <c r="M387" s="226" t="s">
        <v>33</v>
      </c>
      <c r="N387" s="225" t="s">
        <v>1</v>
      </c>
      <c r="O387" s="230" t="s">
        <v>22</v>
      </c>
      <c r="P387" s="225" t="s">
        <v>1</v>
      </c>
      <c r="Q387" s="225" t="s">
        <v>1</v>
      </c>
      <c r="R387" s="225" t="s">
        <v>1</v>
      </c>
      <c r="S387" s="225" t="s">
        <v>1</v>
      </c>
      <c r="T387" s="225" t="s">
        <v>1</v>
      </c>
      <c r="U387" s="225" t="s">
        <v>1</v>
      </c>
      <c r="V387" s="225" t="s">
        <v>1</v>
      </c>
      <c r="W387" s="225" t="s">
        <v>1</v>
      </c>
      <c r="X387" s="225" t="s">
        <v>1</v>
      </c>
      <c r="Y387" s="225" t="s">
        <v>1</v>
      </c>
      <c r="Z387" s="225" t="s">
        <v>1</v>
      </c>
      <c r="AA387" s="225" t="s">
        <v>1</v>
      </c>
      <c r="AB387" s="225" t="s">
        <v>1</v>
      </c>
      <c r="AC387" s="225" t="s">
        <v>1</v>
      </c>
      <c r="AD387" s="225" t="s">
        <v>1</v>
      </c>
      <c r="AE387" s="225" t="s">
        <v>1</v>
      </c>
      <c r="AF387" s="225" t="s">
        <v>1</v>
      </c>
      <c r="AG387" s="225" t="s">
        <v>1</v>
      </c>
      <c r="AH387" s="225" t="s">
        <v>1</v>
      </c>
      <c r="AI387" s="225" t="s">
        <v>1</v>
      </c>
      <c r="AJ387" s="225" t="s">
        <v>1</v>
      </c>
      <c r="AK387" s="225" t="s">
        <v>1</v>
      </c>
      <c r="AL387" s="225" t="s">
        <v>1</v>
      </c>
      <c r="AM387" s="225" t="s">
        <v>1</v>
      </c>
      <c r="AN387" s="225" t="s">
        <v>1</v>
      </c>
      <c r="AO387" s="225" t="s">
        <v>1</v>
      </c>
      <c r="AP387" s="225" t="s">
        <v>1</v>
      </c>
      <c r="AQ387" s="225" t="s">
        <v>1</v>
      </c>
      <c r="AR387" s="225" t="s">
        <v>1</v>
      </c>
      <c r="AS387" s="225" t="s">
        <v>1</v>
      </c>
      <c r="AT387" s="225" t="s">
        <v>1</v>
      </c>
      <c r="AU387" s="225" t="s">
        <v>1</v>
      </c>
      <c r="AV387" s="232" t="s">
        <v>23</v>
      </c>
      <c r="AW387" s="226" t="s">
        <v>1241</v>
      </c>
      <c r="AX387" s="226">
        <v>1</v>
      </c>
      <c r="AY387" s="227">
        <v>2</v>
      </c>
      <c r="AZ387" s="228">
        <v>0</v>
      </c>
      <c r="BA387" s="233">
        <v>0.05</v>
      </c>
      <c r="BB387" s="229">
        <v>0</v>
      </c>
    </row>
    <row r="388" spans="1:54" ht="18.75" customHeight="1" x14ac:dyDescent="0.25">
      <c r="A388" s="223">
        <v>1340</v>
      </c>
      <c r="B388" s="224" t="s">
        <v>91</v>
      </c>
      <c r="C388" s="225" t="s">
        <v>1193</v>
      </c>
      <c r="D388" s="225"/>
      <c r="E388" s="225" t="s">
        <v>1086</v>
      </c>
      <c r="F388" s="225" t="s">
        <v>1</v>
      </c>
      <c r="G388" s="225" t="s">
        <v>447</v>
      </c>
      <c r="H388" s="224" t="s">
        <v>1</v>
      </c>
      <c r="I388" s="224" t="s">
        <v>437</v>
      </c>
      <c r="J388" s="227" t="s">
        <v>17</v>
      </c>
      <c r="K388" s="225" t="s">
        <v>1</v>
      </c>
      <c r="L388" s="232" t="s">
        <v>23</v>
      </c>
      <c r="M388" s="227" t="s">
        <v>17</v>
      </c>
      <c r="N388" s="225" t="s">
        <v>1</v>
      </c>
      <c r="O388" s="231" t="s">
        <v>20</v>
      </c>
      <c r="P388" s="225" t="s">
        <v>1</v>
      </c>
      <c r="Q388" s="225" t="s">
        <v>1</v>
      </c>
      <c r="R388" s="225" t="s">
        <v>1</v>
      </c>
      <c r="S388" s="225" t="s">
        <v>1</v>
      </c>
      <c r="T388" s="225" t="s">
        <v>1</v>
      </c>
      <c r="U388" s="225" t="s">
        <v>1</v>
      </c>
      <c r="V388" s="225" t="s">
        <v>1</v>
      </c>
      <c r="W388" s="225" t="s">
        <v>1</v>
      </c>
      <c r="X388" s="225" t="s">
        <v>1</v>
      </c>
      <c r="Y388" s="225" t="s">
        <v>1</v>
      </c>
      <c r="Z388" s="225" t="s">
        <v>1</v>
      </c>
      <c r="AA388" s="225" t="s">
        <v>1</v>
      </c>
      <c r="AB388" s="225" t="s">
        <v>1</v>
      </c>
      <c r="AC388" s="225" t="s">
        <v>1</v>
      </c>
      <c r="AD388" s="225" t="s">
        <v>1</v>
      </c>
      <c r="AE388" s="232" t="s">
        <v>23</v>
      </c>
      <c r="AF388" s="225" t="s">
        <v>1</v>
      </c>
      <c r="AG388" s="225" t="s">
        <v>1</v>
      </c>
      <c r="AH388" s="225" t="s">
        <v>1</v>
      </c>
      <c r="AI388" s="225" t="s">
        <v>1</v>
      </c>
      <c r="AJ388" s="225" t="s">
        <v>1</v>
      </c>
      <c r="AK388" s="225" t="s">
        <v>1</v>
      </c>
      <c r="AL388" s="225" t="s">
        <v>1</v>
      </c>
      <c r="AM388" s="225" t="s">
        <v>1</v>
      </c>
      <c r="AN388" s="225" t="s">
        <v>1</v>
      </c>
      <c r="AO388" s="225" t="s">
        <v>1</v>
      </c>
      <c r="AP388" s="225" t="s">
        <v>1</v>
      </c>
      <c r="AQ388" s="225" t="s">
        <v>1</v>
      </c>
      <c r="AR388" s="225" t="s">
        <v>1</v>
      </c>
      <c r="AS388" s="225" t="s">
        <v>1</v>
      </c>
      <c r="AT388" s="225" t="s">
        <v>1</v>
      </c>
      <c r="AU388" s="225" t="s">
        <v>1</v>
      </c>
      <c r="AV388" s="225" t="s">
        <v>1</v>
      </c>
      <c r="AW388" s="226" t="s">
        <v>1241</v>
      </c>
      <c r="AX388" s="226">
        <v>1</v>
      </c>
      <c r="AY388" s="235">
        <v>0</v>
      </c>
      <c r="AZ388" s="228">
        <v>0</v>
      </c>
      <c r="BA388" s="233">
        <v>0</v>
      </c>
      <c r="BB388" s="234">
        <v>0</v>
      </c>
    </row>
    <row r="389" spans="1:54" ht="18.75" customHeight="1" x14ac:dyDescent="0.25">
      <c r="A389" s="223">
        <v>1308</v>
      </c>
      <c r="B389" s="224" t="s">
        <v>92</v>
      </c>
      <c r="C389" s="225" t="s">
        <v>1193</v>
      </c>
      <c r="D389" s="225"/>
      <c r="E389" s="225" t="s">
        <v>519</v>
      </c>
      <c r="F389" s="225" t="s">
        <v>1</v>
      </c>
      <c r="G389" s="225" t="s">
        <v>447</v>
      </c>
      <c r="H389" s="224" t="s">
        <v>1</v>
      </c>
      <c r="I389" s="224" t="s">
        <v>437</v>
      </c>
      <c r="J389" s="227" t="s">
        <v>17</v>
      </c>
      <c r="K389" s="225" t="s">
        <v>1</v>
      </c>
      <c r="L389" s="232" t="s">
        <v>23</v>
      </c>
      <c r="M389" s="227" t="s">
        <v>17</v>
      </c>
      <c r="N389" s="225" t="s">
        <v>1</v>
      </c>
      <c r="O389" s="232" t="s">
        <v>23</v>
      </c>
      <c r="P389" s="225" t="s">
        <v>1</v>
      </c>
      <c r="Q389" s="225" t="s">
        <v>1</v>
      </c>
      <c r="R389" s="225" t="s">
        <v>1</v>
      </c>
      <c r="S389" s="225" t="s">
        <v>1</v>
      </c>
      <c r="T389" s="225" t="s">
        <v>1</v>
      </c>
      <c r="U389" s="225" t="s">
        <v>1</v>
      </c>
      <c r="V389" s="225" t="s">
        <v>1</v>
      </c>
      <c r="W389" s="225" t="s">
        <v>1</v>
      </c>
      <c r="X389" s="225" t="s">
        <v>1</v>
      </c>
      <c r="Y389" s="225" t="s">
        <v>1</v>
      </c>
      <c r="Z389" s="225" t="s">
        <v>1</v>
      </c>
      <c r="AA389" s="225" t="s">
        <v>1</v>
      </c>
      <c r="AB389" s="225" t="s">
        <v>1</v>
      </c>
      <c r="AC389" s="225" t="s">
        <v>1</v>
      </c>
      <c r="AD389" s="225" t="s">
        <v>1</v>
      </c>
      <c r="AE389" s="232" t="s">
        <v>23</v>
      </c>
      <c r="AF389" s="225" t="s">
        <v>1</v>
      </c>
      <c r="AG389" s="225" t="s">
        <v>1</v>
      </c>
      <c r="AH389" s="225" t="s">
        <v>1</v>
      </c>
      <c r="AI389" s="225" t="s">
        <v>1</v>
      </c>
      <c r="AJ389" s="225" t="s">
        <v>1</v>
      </c>
      <c r="AK389" s="225" t="s">
        <v>1</v>
      </c>
      <c r="AL389" s="225" t="s">
        <v>1</v>
      </c>
      <c r="AM389" s="225" t="s">
        <v>1</v>
      </c>
      <c r="AN389" s="225" t="s">
        <v>1</v>
      </c>
      <c r="AO389" s="225" t="s">
        <v>1</v>
      </c>
      <c r="AP389" s="225" t="s">
        <v>1</v>
      </c>
      <c r="AQ389" s="225" t="s">
        <v>1</v>
      </c>
      <c r="AR389" s="225" t="s">
        <v>1</v>
      </c>
      <c r="AS389" s="225" t="s">
        <v>1</v>
      </c>
      <c r="AT389" s="225" t="s">
        <v>1</v>
      </c>
      <c r="AU389" s="225" t="s">
        <v>1</v>
      </c>
      <c r="AV389" s="230" t="s">
        <v>22</v>
      </c>
      <c r="AW389" s="226" t="s">
        <v>1241</v>
      </c>
      <c r="AX389" s="226">
        <v>1</v>
      </c>
      <c r="AY389" s="235">
        <v>0</v>
      </c>
      <c r="AZ389" s="228">
        <v>0</v>
      </c>
      <c r="BA389" s="233">
        <v>0.06</v>
      </c>
      <c r="BB389" s="234">
        <v>0.03</v>
      </c>
    </row>
    <row r="390" spans="1:54" ht="26.25" customHeight="1" x14ac:dyDescent="0.25">
      <c r="A390" s="223">
        <v>478</v>
      </c>
      <c r="B390" s="224" t="s">
        <v>731</v>
      </c>
      <c r="C390" s="225" t="s">
        <v>1193</v>
      </c>
      <c r="D390" s="225"/>
      <c r="E390" s="225" t="s">
        <v>683</v>
      </c>
      <c r="F390" s="225" t="s">
        <v>1</v>
      </c>
      <c r="G390" s="225" t="s">
        <v>695</v>
      </c>
      <c r="H390" s="224" t="s">
        <v>1</v>
      </c>
      <c r="I390" s="224" t="s">
        <v>437</v>
      </c>
      <c r="J390" s="227" t="s">
        <v>17</v>
      </c>
      <c r="K390" s="225" t="s">
        <v>1</v>
      </c>
      <c r="L390" s="232" t="s">
        <v>23</v>
      </c>
      <c r="M390" s="237" t="s">
        <v>26</v>
      </c>
      <c r="N390" s="225" t="s">
        <v>1</v>
      </c>
      <c r="O390" s="231" t="s">
        <v>20</v>
      </c>
      <c r="P390" s="225" t="s">
        <v>1</v>
      </c>
      <c r="Q390" s="225" t="s">
        <v>1</v>
      </c>
      <c r="R390" s="225" t="s">
        <v>1</v>
      </c>
      <c r="S390" s="225" t="s">
        <v>1</v>
      </c>
      <c r="T390" s="225" t="s">
        <v>1</v>
      </c>
      <c r="U390" s="225" t="s">
        <v>1</v>
      </c>
      <c r="V390" s="230" t="s">
        <v>22</v>
      </c>
      <c r="W390" s="225" t="s">
        <v>1</v>
      </c>
      <c r="X390" s="225" t="s">
        <v>1</v>
      </c>
      <c r="Y390" s="225" t="s">
        <v>1</v>
      </c>
      <c r="Z390" s="225" t="s">
        <v>1</v>
      </c>
      <c r="AA390" s="225" t="s">
        <v>1</v>
      </c>
      <c r="AB390" s="225" t="s">
        <v>1</v>
      </c>
      <c r="AC390" s="225" t="s">
        <v>1</v>
      </c>
      <c r="AD390" s="225" t="s">
        <v>1</v>
      </c>
      <c r="AE390" s="231" t="s">
        <v>20</v>
      </c>
      <c r="AF390" s="225" t="s">
        <v>1</v>
      </c>
      <c r="AG390" s="230" t="s">
        <v>22</v>
      </c>
      <c r="AH390" s="225" t="s">
        <v>1</v>
      </c>
      <c r="AI390" s="225" t="s">
        <v>1</v>
      </c>
      <c r="AJ390" s="225" t="s">
        <v>1</v>
      </c>
      <c r="AK390" s="225" t="s">
        <v>1</v>
      </c>
      <c r="AL390" s="225" t="s">
        <v>1</v>
      </c>
      <c r="AM390" s="225" t="s">
        <v>1</v>
      </c>
      <c r="AN390" s="225" t="s">
        <v>1</v>
      </c>
      <c r="AO390" s="225" t="s">
        <v>1</v>
      </c>
      <c r="AP390" s="225" t="s">
        <v>1</v>
      </c>
      <c r="AQ390" s="225" t="s">
        <v>1</v>
      </c>
      <c r="AR390" s="231" t="s">
        <v>20</v>
      </c>
      <c r="AS390" s="225" t="s">
        <v>1</v>
      </c>
      <c r="AT390" s="225" t="s">
        <v>1</v>
      </c>
      <c r="AU390" s="230" t="s">
        <v>22</v>
      </c>
      <c r="AV390" s="231" t="s">
        <v>20</v>
      </c>
      <c r="AW390" s="231" t="s">
        <v>1240</v>
      </c>
      <c r="AX390" s="227">
        <v>2</v>
      </c>
      <c r="AY390" s="235">
        <v>0</v>
      </c>
      <c r="AZ390" s="228">
        <v>0</v>
      </c>
      <c r="BA390" s="236">
        <v>14.8</v>
      </c>
      <c r="BB390" s="229">
        <v>0</v>
      </c>
    </row>
    <row r="391" spans="1:54" ht="18.75" customHeight="1" x14ac:dyDescent="0.25">
      <c r="A391" s="223">
        <v>487</v>
      </c>
      <c r="B391" s="224" t="s">
        <v>566</v>
      </c>
      <c r="C391" s="225" t="s">
        <v>1193</v>
      </c>
      <c r="D391" s="225"/>
      <c r="E391" s="225" t="s">
        <v>519</v>
      </c>
      <c r="F391" s="225" t="s">
        <v>1</v>
      </c>
      <c r="G391" s="225" t="s">
        <v>1517</v>
      </c>
      <c r="H391" s="224" t="s">
        <v>1</v>
      </c>
      <c r="I391" s="224" t="s">
        <v>437</v>
      </c>
      <c r="J391" s="226" t="s">
        <v>33</v>
      </c>
      <c r="K391" s="230" t="s">
        <v>22</v>
      </c>
      <c r="L391" s="225" t="s">
        <v>1</v>
      </c>
      <c r="M391" s="227" t="s">
        <v>17</v>
      </c>
      <c r="N391" s="231" t="s">
        <v>20</v>
      </c>
      <c r="O391" s="225" t="s">
        <v>1</v>
      </c>
      <c r="P391" s="225" t="s">
        <v>1</v>
      </c>
      <c r="Q391" s="225" t="s">
        <v>1</v>
      </c>
      <c r="R391" s="225" t="s">
        <v>1</v>
      </c>
      <c r="S391" s="225" t="s">
        <v>1</v>
      </c>
      <c r="T391" s="225" t="s">
        <v>1</v>
      </c>
      <c r="U391" s="225" t="s">
        <v>1</v>
      </c>
      <c r="V391" s="225" t="s">
        <v>1</v>
      </c>
      <c r="W391" s="225" t="s">
        <v>1</v>
      </c>
      <c r="X391" s="225" t="s">
        <v>1</v>
      </c>
      <c r="Y391" s="225" t="s">
        <v>1</v>
      </c>
      <c r="Z391" s="230" t="s">
        <v>22</v>
      </c>
      <c r="AA391" s="225" t="s">
        <v>1</v>
      </c>
      <c r="AB391" s="225" t="s">
        <v>1</v>
      </c>
      <c r="AC391" s="225" t="s">
        <v>1</v>
      </c>
      <c r="AD391" s="225" t="s">
        <v>1</v>
      </c>
      <c r="AE391" s="225" t="s">
        <v>1</v>
      </c>
      <c r="AF391" s="225" t="s">
        <v>1</v>
      </c>
      <c r="AG391" s="225" t="s">
        <v>1</v>
      </c>
      <c r="AH391" s="225" t="s">
        <v>1</v>
      </c>
      <c r="AI391" s="225" t="s">
        <v>1</v>
      </c>
      <c r="AJ391" s="225" t="s">
        <v>1</v>
      </c>
      <c r="AK391" s="225" t="s">
        <v>1</v>
      </c>
      <c r="AL391" s="225" t="s">
        <v>1</v>
      </c>
      <c r="AM391" s="225" t="s">
        <v>1</v>
      </c>
      <c r="AN391" s="225" t="s">
        <v>1</v>
      </c>
      <c r="AO391" s="225" t="s">
        <v>1</v>
      </c>
      <c r="AP391" s="225" t="s">
        <v>1</v>
      </c>
      <c r="AQ391" s="225" t="s">
        <v>1</v>
      </c>
      <c r="AR391" s="225" t="s">
        <v>1</v>
      </c>
      <c r="AS391" s="225" t="s">
        <v>1</v>
      </c>
      <c r="AT391" s="225" t="s">
        <v>1</v>
      </c>
      <c r="AU391" s="230" t="s">
        <v>22</v>
      </c>
      <c r="AV391" s="225" t="s">
        <v>1</v>
      </c>
      <c r="AW391" s="226" t="s">
        <v>1241</v>
      </c>
      <c r="AX391" s="226">
        <v>1</v>
      </c>
      <c r="AY391" s="235">
        <v>0</v>
      </c>
      <c r="AZ391" s="228">
        <v>0</v>
      </c>
      <c r="BA391" s="228">
        <v>0</v>
      </c>
      <c r="BB391" s="229">
        <v>0</v>
      </c>
    </row>
    <row r="392" spans="1:54" ht="26.25" customHeight="1" x14ac:dyDescent="0.25">
      <c r="A392" s="223">
        <v>488</v>
      </c>
      <c r="B392" s="224" t="s">
        <v>205</v>
      </c>
      <c r="C392" s="225" t="s">
        <v>1193</v>
      </c>
      <c r="D392" s="225"/>
      <c r="E392" s="225" t="s">
        <v>896</v>
      </c>
      <c r="F392" s="225" t="s">
        <v>1</v>
      </c>
      <c r="G392" s="225" t="s">
        <v>837</v>
      </c>
      <c r="H392" s="224" t="s">
        <v>1</v>
      </c>
      <c r="I392" s="224" t="s">
        <v>437</v>
      </c>
      <c r="J392" s="241" t="s">
        <v>39</v>
      </c>
      <c r="K392" s="230" t="s">
        <v>22</v>
      </c>
      <c r="L392" s="230" t="s">
        <v>22</v>
      </c>
      <c r="M392" s="237" t="s">
        <v>26</v>
      </c>
      <c r="N392" s="231" t="s">
        <v>20</v>
      </c>
      <c r="O392" s="232" t="s">
        <v>23</v>
      </c>
      <c r="P392" s="230" t="s">
        <v>22</v>
      </c>
      <c r="Q392" s="230" t="s">
        <v>22</v>
      </c>
      <c r="R392" s="225" t="s">
        <v>1</v>
      </c>
      <c r="S392" s="225" t="s">
        <v>1</v>
      </c>
      <c r="T392" s="225" t="s">
        <v>1</v>
      </c>
      <c r="U392" s="230" t="s">
        <v>22</v>
      </c>
      <c r="V392" s="230" t="s">
        <v>22</v>
      </c>
      <c r="W392" s="230" t="s">
        <v>22</v>
      </c>
      <c r="X392" s="225" t="s">
        <v>1</v>
      </c>
      <c r="Y392" s="225" t="s">
        <v>1</v>
      </c>
      <c r="Z392" s="225" t="s">
        <v>1</v>
      </c>
      <c r="AA392" s="230" t="s">
        <v>22</v>
      </c>
      <c r="AB392" s="225" t="s">
        <v>1</v>
      </c>
      <c r="AC392" s="225" t="s">
        <v>1</v>
      </c>
      <c r="AD392" s="225" t="s">
        <v>1</v>
      </c>
      <c r="AE392" s="230" t="s">
        <v>22</v>
      </c>
      <c r="AF392" s="230" t="s">
        <v>22</v>
      </c>
      <c r="AG392" s="225" t="s">
        <v>1</v>
      </c>
      <c r="AH392" s="225" t="s">
        <v>1</v>
      </c>
      <c r="AI392" s="225" t="s">
        <v>1</v>
      </c>
      <c r="AJ392" s="225" t="s">
        <v>1</v>
      </c>
      <c r="AK392" s="230" t="s">
        <v>22</v>
      </c>
      <c r="AL392" s="230" t="s">
        <v>22</v>
      </c>
      <c r="AM392" s="225" t="s">
        <v>1</v>
      </c>
      <c r="AN392" s="225" t="s">
        <v>1</v>
      </c>
      <c r="AO392" s="225" t="s">
        <v>1</v>
      </c>
      <c r="AP392" s="225" t="s">
        <v>1</v>
      </c>
      <c r="AQ392" s="225" t="s">
        <v>1</v>
      </c>
      <c r="AR392" s="225" t="s">
        <v>1</v>
      </c>
      <c r="AS392" s="225" t="s">
        <v>1</v>
      </c>
      <c r="AT392" s="225" t="s">
        <v>1</v>
      </c>
      <c r="AU392" s="230" t="s">
        <v>22</v>
      </c>
      <c r="AV392" s="225" t="s">
        <v>1</v>
      </c>
      <c r="AW392" s="235" t="s">
        <v>1</v>
      </c>
      <c r="AX392" s="235">
        <v>0</v>
      </c>
      <c r="AY392" s="239">
        <v>3</v>
      </c>
      <c r="AZ392" s="228">
        <v>0</v>
      </c>
      <c r="BA392" s="233">
        <v>188.3</v>
      </c>
      <c r="BB392" s="234">
        <v>0.5</v>
      </c>
    </row>
    <row r="393" spans="1:54" ht="18.75" customHeight="1" x14ac:dyDescent="0.25">
      <c r="A393" s="223">
        <v>918</v>
      </c>
      <c r="B393" s="224" t="s">
        <v>1318</v>
      </c>
      <c r="C393" s="225" t="s">
        <v>1193</v>
      </c>
      <c r="D393" s="225"/>
      <c r="E393" s="225" t="s">
        <v>519</v>
      </c>
      <c r="F393" s="225" t="s">
        <v>1</v>
      </c>
      <c r="G393" s="225" t="s">
        <v>1</v>
      </c>
      <c r="H393" s="224" t="s">
        <v>1</v>
      </c>
      <c r="I393" s="224" t="s">
        <v>519</v>
      </c>
      <c r="J393" s="226" t="s">
        <v>33</v>
      </c>
      <c r="K393" s="225" t="s">
        <v>1</v>
      </c>
      <c r="L393" s="225" t="s">
        <v>1</v>
      </c>
      <c r="M393" s="226" t="s">
        <v>33</v>
      </c>
      <c r="N393" s="225" t="s">
        <v>1</v>
      </c>
      <c r="O393" s="225" t="s">
        <v>1</v>
      </c>
      <c r="P393" s="225" t="s">
        <v>1</v>
      </c>
      <c r="Q393" s="225" t="s">
        <v>1</v>
      </c>
      <c r="R393" s="225" t="s">
        <v>1</v>
      </c>
      <c r="S393" s="225" t="s">
        <v>1</v>
      </c>
      <c r="T393" s="225" t="s">
        <v>1</v>
      </c>
      <c r="U393" s="225" t="s">
        <v>1</v>
      </c>
      <c r="V393" s="225" t="s">
        <v>1</v>
      </c>
      <c r="W393" s="225" t="s">
        <v>1</v>
      </c>
      <c r="X393" s="225" t="s">
        <v>1</v>
      </c>
      <c r="Y393" s="225" t="s">
        <v>1</v>
      </c>
      <c r="Z393" s="225" t="s">
        <v>1</v>
      </c>
      <c r="AA393" s="225" t="s">
        <v>1</v>
      </c>
      <c r="AB393" s="225" t="s">
        <v>1</v>
      </c>
      <c r="AC393" s="225" t="s">
        <v>1</v>
      </c>
      <c r="AD393" s="225" t="s">
        <v>1</v>
      </c>
      <c r="AE393" s="225" t="s">
        <v>1</v>
      </c>
      <c r="AF393" s="225" t="s">
        <v>1</v>
      </c>
      <c r="AG393" s="225" t="s">
        <v>1</v>
      </c>
      <c r="AH393" s="225" t="s">
        <v>1</v>
      </c>
      <c r="AI393" s="225" t="s">
        <v>1</v>
      </c>
      <c r="AJ393" s="225" t="s">
        <v>1</v>
      </c>
      <c r="AK393" s="225" t="s">
        <v>1</v>
      </c>
      <c r="AL393" s="225" t="s">
        <v>1</v>
      </c>
      <c r="AM393" s="225" t="s">
        <v>1</v>
      </c>
      <c r="AN393" s="225" t="s">
        <v>1</v>
      </c>
      <c r="AO393" s="225" t="s">
        <v>1</v>
      </c>
      <c r="AP393" s="225" t="s">
        <v>1</v>
      </c>
      <c r="AQ393" s="225" t="s">
        <v>1</v>
      </c>
      <c r="AR393" s="225" t="s">
        <v>1</v>
      </c>
      <c r="AS393" s="225" t="s">
        <v>1</v>
      </c>
      <c r="AT393" s="225" t="s">
        <v>1</v>
      </c>
      <c r="AU393" s="225" t="s">
        <v>1</v>
      </c>
      <c r="AV393" s="225" t="s">
        <v>1</v>
      </c>
      <c r="AW393" s="226" t="s">
        <v>1241</v>
      </c>
      <c r="AX393" s="226">
        <v>1</v>
      </c>
      <c r="AY393" s="235">
        <v>0</v>
      </c>
      <c r="AZ393" s="228">
        <v>0</v>
      </c>
      <c r="BA393" s="228">
        <v>0</v>
      </c>
      <c r="BB393" s="234">
        <v>0</v>
      </c>
    </row>
    <row r="394" spans="1:54" ht="18.75" customHeight="1" x14ac:dyDescent="0.25">
      <c r="A394" s="223">
        <v>1334</v>
      </c>
      <c r="B394" s="224" t="s">
        <v>93</v>
      </c>
      <c r="C394" s="225" t="s">
        <v>1193</v>
      </c>
      <c r="D394" s="225"/>
      <c r="E394" s="225" t="s">
        <v>1021</v>
      </c>
      <c r="F394" s="225" t="s">
        <v>1</v>
      </c>
      <c r="G394" s="225" t="s">
        <v>447</v>
      </c>
      <c r="H394" s="224" t="s">
        <v>1</v>
      </c>
      <c r="I394" s="224" t="s">
        <v>437</v>
      </c>
      <c r="J394" s="241" t="s">
        <v>39</v>
      </c>
      <c r="K394" s="225" t="s">
        <v>1</v>
      </c>
      <c r="L394" s="232" t="s">
        <v>23</v>
      </c>
      <c r="M394" s="239" t="s">
        <v>94</v>
      </c>
      <c r="N394" s="225" t="s">
        <v>1</v>
      </c>
      <c r="O394" s="232" t="s">
        <v>23</v>
      </c>
      <c r="P394" s="232" t="s">
        <v>23</v>
      </c>
      <c r="Q394" s="232" t="s">
        <v>23</v>
      </c>
      <c r="R394" s="232" t="s">
        <v>23</v>
      </c>
      <c r="S394" s="225" t="s">
        <v>1</v>
      </c>
      <c r="T394" s="225" t="s">
        <v>1</v>
      </c>
      <c r="U394" s="232" t="s">
        <v>23</v>
      </c>
      <c r="V394" s="230" t="s">
        <v>22</v>
      </c>
      <c r="W394" s="232" t="s">
        <v>23</v>
      </c>
      <c r="X394" s="230" t="s">
        <v>22</v>
      </c>
      <c r="Y394" s="230" t="s">
        <v>22</v>
      </c>
      <c r="Z394" s="225" t="s">
        <v>1</v>
      </c>
      <c r="AA394" s="225" t="s">
        <v>1</v>
      </c>
      <c r="AB394" s="225" t="s">
        <v>1</v>
      </c>
      <c r="AC394" s="225" t="s">
        <v>1</v>
      </c>
      <c r="AD394" s="225" t="s">
        <v>1</v>
      </c>
      <c r="AE394" s="231" t="s">
        <v>20</v>
      </c>
      <c r="AF394" s="225" t="s">
        <v>1</v>
      </c>
      <c r="AG394" s="232" t="s">
        <v>23</v>
      </c>
      <c r="AH394" s="230" t="s">
        <v>22</v>
      </c>
      <c r="AI394" s="225" t="s">
        <v>1</v>
      </c>
      <c r="AJ394" s="225" t="s">
        <v>1</v>
      </c>
      <c r="AK394" s="225" t="s">
        <v>1</v>
      </c>
      <c r="AL394" s="225" t="s">
        <v>1</v>
      </c>
      <c r="AM394" s="225" t="s">
        <v>1</v>
      </c>
      <c r="AN394" s="225" t="s">
        <v>1</v>
      </c>
      <c r="AO394" s="225" t="s">
        <v>1</v>
      </c>
      <c r="AP394" s="225" t="s">
        <v>1</v>
      </c>
      <c r="AQ394" s="225" t="s">
        <v>1</v>
      </c>
      <c r="AR394" s="225" t="s">
        <v>1</v>
      </c>
      <c r="AS394" s="225" t="s">
        <v>1</v>
      </c>
      <c r="AT394" s="225" t="s">
        <v>1</v>
      </c>
      <c r="AU394" s="225" t="s">
        <v>1</v>
      </c>
      <c r="AV394" s="225" t="s">
        <v>1</v>
      </c>
      <c r="AW394" s="232" t="s">
        <v>1242</v>
      </c>
      <c r="AX394" s="227">
        <v>2</v>
      </c>
      <c r="AY394" s="235">
        <v>0</v>
      </c>
      <c r="AZ394" s="228">
        <v>0</v>
      </c>
      <c r="BA394" s="233">
        <v>0</v>
      </c>
      <c r="BB394" s="234">
        <v>0</v>
      </c>
    </row>
    <row r="395" spans="1:54" ht="34.5" customHeight="1" x14ac:dyDescent="0.25">
      <c r="A395" s="223">
        <v>60</v>
      </c>
      <c r="B395" s="224" t="s">
        <v>1319</v>
      </c>
      <c r="C395" s="225" t="s">
        <v>1193</v>
      </c>
      <c r="D395" s="225"/>
      <c r="E395" s="225" t="s">
        <v>737</v>
      </c>
      <c r="F395" s="225" t="s">
        <v>1</v>
      </c>
      <c r="G395" s="225" t="s">
        <v>754</v>
      </c>
      <c r="H395" s="224" t="s">
        <v>1</v>
      </c>
      <c r="I395" s="224" t="s">
        <v>437</v>
      </c>
      <c r="J395" s="227" t="s">
        <v>17</v>
      </c>
      <c r="K395" s="231" t="s">
        <v>20</v>
      </c>
      <c r="L395" s="231" t="s">
        <v>20</v>
      </c>
      <c r="M395" s="226" t="s">
        <v>33</v>
      </c>
      <c r="N395" s="225" t="s">
        <v>1</v>
      </c>
      <c r="O395" s="225" t="s">
        <v>1</v>
      </c>
      <c r="P395" s="225" t="s">
        <v>1</v>
      </c>
      <c r="Q395" s="225" t="s">
        <v>1</v>
      </c>
      <c r="R395" s="225" t="s">
        <v>1</v>
      </c>
      <c r="S395" s="225" t="s">
        <v>1</v>
      </c>
      <c r="T395" s="225" t="s">
        <v>1</v>
      </c>
      <c r="U395" s="225" t="s">
        <v>1</v>
      </c>
      <c r="V395" s="225" t="s">
        <v>1</v>
      </c>
      <c r="W395" s="225" t="s">
        <v>1</v>
      </c>
      <c r="X395" s="225" t="s">
        <v>1</v>
      </c>
      <c r="Y395" s="225" t="s">
        <v>1</v>
      </c>
      <c r="Z395" s="231" t="s">
        <v>20</v>
      </c>
      <c r="AA395" s="225" t="s">
        <v>1</v>
      </c>
      <c r="AB395" s="225" t="s">
        <v>1</v>
      </c>
      <c r="AC395" s="225" t="s">
        <v>1</v>
      </c>
      <c r="AD395" s="225" t="s">
        <v>1</v>
      </c>
      <c r="AE395" s="225" t="s">
        <v>1</v>
      </c>
      <c r="AF395" s="225" t="s">
        <v>1</v>
      </c>
      <c r="AG395" s="225" t="s">
        <v>1</v>
      </c>
      <c r="AH395" s="225" t="s">
        <v>1</v>
      </c>
      <c r="AI395" s="225" t="s">
        <v>1</v>
      </c>
      <c r="AJ395" s="225" t="s">
        <v>1</v>
      </c>
      <c r="AK395" s="225" t="s">
        <v>1</v>
      </c>
      <c r="AL395" s="225" t="s">
        <v>1</v>
      </c>
      <c r="AM395" s="225" t="s">
        <v>1</v>
      </c>
      <c r="AN395" s="225" t="s">
        <v>1</v>
      </c>
      <c r="AO395" s="225" t="s">
        <v>1</v>
      </c>
      <c r="AP395" s="225" t="s">
        <v>1</v>
      </c>
      <c r="AQ395" s="225" t="s">
        <v>1</v>
      </c>
      <c r="AR395" s="231" t="s">
        <v>20</v>
      </c>
      <c r="AS395" s="225" t="s">
        <v>1</v>
      </c>
      <c r="AT395" s="225" t="s">
        <v>1</v>
      </c>
      <c r="AU395" s="231" t="s">
        <v>20</v>
      </c>
      <c r="AV395" s="231" t="s">
        <v>20</v>
      </c>
      <c r="AW395" s="226" t="s">
        <v>1241</v>
      </c>
      <c r="AX395" s="226">
        <v>1</v>
      </c>
      <c r="AY395" s="235">
        <v>0</v>
      </c>
      <c r="AZ395" s="228">
        <v>0</v>
      </c>
      <c r="BA395" s="233">
        <v>0</v>
      </c>
      <c r="BB395" s="234">
        <v>0</v>
      </c>
    </row>
    <row r="396" spans="1:54" ht="26.25" customHeight="1" x14ac:dyDescent="0.25">
      <c r="A396" s="223">
        <v>493</v>
      </c>
      <c r="B396" s="224" t="s">
        <v>732</v>
      </c>
      <c r="C396" s="225" t="s">
        <v>1193</v>
      </c>
      <c r="D396" s="225"/>
      <c r="E396" s="225" t="s">
        <v>683</v>
      </c>
      <c r="F396" s="225" t="s">
        <v>1</v>
      </c>
      <c r="G396" s="225" t="s">
        <v>698</v>
      </c>
      <c r="H396" s="224" t="s">
        <v>1</v>
      </c>
      <c r="I396" s="224" t="s">
        <v>437</v>
      </c>
      <c r="J396" s="227" t="s">
        <v>17</v>
      </c>
      <c r="K396" s="225" t="s">
        <v>1</v>
      </c>
      <c r="L396" s="232" t="s">
        <v>23</v>
      </c>
      <c r="M396" s="227" t="s">
        <v>17</v>
      </c>
      <c r="N396" s="225" t="s">
        <v>1</v>
      </c>
      <c r="O396" s="232" t="s">
        <v>23</v>
      </c>
      <c r="P396" s="225" t="s">
        <v>1</v>
      </c>
      <c r="Q396" s="225" t="s">
        <v>1</v>
      </c>
      <c r="R396" s="225" t="s">
        <v>1</v>
      </c>
      <c r="S396" s="225" t="s">
        <v>1</v>
      </c>
      <c r="T396" s="225" t="s">
        <v>1</v>
      </c>
      <c r="U396" s="225" t="s">
        <v>1</v>
      </c>
      <c r="V396" s="225" t="s">
        <v>1</v>
      </c>
      <c r="W396" s="225" t="s">
        <v>1</v>
      </c>
      <c r="X396" s="225" t="s">
        <v>1</v>
      </c>
      <c r="Y396" s="225" t="s">
        <v>1</v>
      </c>
      <c r="Z396" s="225" t="s">
        <v>1</v>
      </c>
      <c r="AA396" s="225" t="s">
        <v>1</v>
      </c>
      <c r="AB396" s="225" t="s">
        <v>1</v>
      </c>
      <c r="AC396" s="225" t="s">
        <v>1</v>
      </c>
      <c r="AD396" s="225" t="s">
        <v>1</v>
      </c>
      <c r="AE396" s="230" t="s">
        <v>22</v>
      </c>
      <c r="AF396" s="225" t="s">
        <v>1</v>
      </c>
      <c r="AG396" s="225" t="s">
        <v>1</v>
      </c>
      <c r="AH396" s="225" t="s">
        <v>1</v>
      </c>
      <c r="AI396" s="225" t="s">
        <v>1</v>
      </c>
      <c r="AJ396" s="225" t="s">
        <v>1</v>
      </c>
      <c r="AK396" s="230" t="s">
        <v>22</v>
      </c>
      <c r="AL396" s="232" t="s">
        <v>23</v>
      </c>
      <c r="AM396" s="225" t="s">
        <v>1</v>
      </c>
      <c r="AN396" s="225" t="s">
        <v>1</v>
      </c>
      <c r="AO396" s="225" t="s">
        <v>1</v>
      </c>
      <c r="AP396" s="225" t="s">
        <v>1</v>
      </c>
      <c r="AQ396" s="225" t="s">
        <v>1</v>
      </c>
      <c r="AR396" s="230" t="s">
        <v>22</v>
      </c>
      <c r="AS396" s="225" t="s">
        <v>1</v>
      </c>
      <c r="AT396" s="225" t="s">
        <v>1</v>
      </c>
      <c r="AU396" s="231" t="s">
        <v>20</v>
      </c>
      <c r="AV396" s="232" t="s">
        <v>23</v>
      </c>
      <c r="AW396" s="231" t="s">
        <v>1240</v>
      </c>
      <c r="AX396" s="227">
        <v>2</v>
      </c>
      <c r="AY396" s="235">
        <v>0</v>
      </c>
      <c r="AZ396" s="228">
        <v>0</v>
      </c>
      <c r="BA396" s="233">
        <v>4</v>
      </c>
      <c r="BB396" s="234">
        <v>0.35</v>
      </c>
    </row>
    <row r="397" spans="1:54" ht="18.75" customHeight="1" x14ac:dyDescent="0.25">
      <c r="A397" s="223">
        <v>494</v>
      </c>
      <c r="B397" s="224" t="s">
        <v>1320</v>
      </c>
      <c r="C397" s="225" t="s">
        <v>1193</v>
      </c>
      <c r="D397" s="225"/>
      <c r="E397" s="225" t="s">
        <v>1086</v>
      </c>
      <c r="F397" s="225" t="s">
        <v>1</v>
      </c>
      <c r="G397" s="225" t="s">
        <v>739</v>
      </c>
      <c r="H397" s="224" t="s">
        <v>1</v>
      </c>
      <c r="I397" s="224" t="s">
        <v>437</v>
      </c>
      <c r="J397" s="227" t="s">
        <v>17</v>
      </c>
      <c r="K397" s="225" t="s">
        <v>1</v>
      </c>
      <c r="L397" s="231" t="s">
        <v>20</v>
      </c>
      <c r="M397" s="226" t="s">
        <v>33</v>
      </c>
      <c r="N397" s="225" t="s">
        <v>1</v>
      </c>
      <c r="O397" s="230" t="s">
        <v>22</v>
      </c>
      <c r="P397" s="225" t="s">
        <v>1</v>
      </c>
      <c r="Q397" s="225" t="s">
        <v>1</v>
      </c>
      <c r="R397" s="225" t="s">
        <v>1</v>
      </c>
      <c r="S397" s="225" t="s">
        <v>1</v>
      </c>
      <c r="T397" s="225" t="s">
        <v>1</v>
      </c>
      <c r="U397" s="225" t="s">
        <v>1</v>
      </c>
      <c r="V397" s="225" t="s">
        <v>1</v>
      </c>
      <c r="W397" s="225" t="s">
        <v>1</v>
      </c>
      <c r="X397" s="225" t="s">
        <v>1</v>
      </c>
      <c r="Y397" s="225" t="s">
        <v>1</v>
      </c>
      <c r="Z397" s="225" t="s">
        <v>1</v>
      </c>
      <c r="AA397" s="225" t="s">
        <v>1</v>
      </c>
      <c r="AB397" s="225" t="s">
        <v>1</v>
      </c>
      <c r="AC397" s="225" t="s">
        <v>1</v>
      </c>
      <c r="AD397" s="225" t="s">
        <v>1</v>
      </c>
      <c r="AE397" s="231" t="s">
        <v>20</v>
      </c>
      <c r="AF397" s="225" t="s">
        <v>1</v>
      </c>
      <c r="AG397" s="225" t="s">
        <v>1</v>
      </c>
      <c r="AH397" s="231" t="s">
        <v>20</v>
      </c>
      <c r="AI397" s="225" t="s">
        <v>1</v>
      </c>
      <c r="AJ397" s="225" t="s">
        <v>1</v>
      </c>
      <c r="AK397" s="231" t="s">
        <v>20</v>
      </c>
      <c r="AL397" s="225" t="s">
        <v>1</v>
      </c>
      <c r="AM397" s="225" t="s">
        <v>1</v>
      </c>
      <c r="AN397" s="225" t="s">
        <v>1</v>
      </c>
      <c r="AO397" s="225" t="s">
        <v>1</v>
      </c>
      <c r="AP397" s="225" t="s">
        <v>1</v>
      </c>
      <c r="AQ397" s="225" t="s">
        <v>1</v>
      </c>
      <c r="AR397" s="225" t="s">
        <v>1</v>
      </c>
      <c r="AS397" s="225" t="s">
        <v>1</v>
      </c>
      <c r="AT397" s="225" t="s">
        <v>1</v>
      </c>
      <c r="AU397" s="225" t="s">
        <v>1</v>
      </c>
      <c r="AV397" s="230" t="s">
        <v>22</v>
      </c>
      <c r="AW397" s="231" t="s">
        <v>1240</v>
      </c>
      <c r="AX397" s="239">
        <v>3</v>
      </c>
      <c r="AY397" s="235">
        <v>0</v>
      </c>
      <c r="AZ397" s="228">
        <v>0</v>
      </c>
      <c r="BA397" s="233">
        <v>0.26</v>
      </c>
      <c r="BB397" s="234">
        <v>0</v>
      </c>
    </row>
    <row r="398" spans="1:54" ht="27" customHeight="1" x14ac:dyDescent="0.25">
      <c r="A398" s="223">
        <v>495</v>
      </c>
      <c r="B398" s="224" t="s">
        <v>1321</v>
      </c>
      <c r="C398" s="225" t="s">
        <v>1193</v>
      </c>
      <c r="D398" s="225"/>
      <c r="E398" s="225" t="s">
        <v>854</v>
      </c>
      <c r="F398" s="225" t="s">
        <v>1</v>
      </c>
      <c r="G398" s="225" t="s">
        <v>837</v>
      </c>
      <c r="H398" s="224" t="s">
        <v>1</v>
      </c>
      <c r="I398" s="224" t="s">
        <v>437</v>
      </c>
      <c r="J398" s="227" t="s">
        <v>17</v>
      </c>
      <c r="K398" s="225" t="s">
        <v>1</v>
      </c>
      <c r="L398" s="232" t="s">
        <v>23</v>
      </c>
      <c r="M398" s="227" t="s">
        <v>17</v>
      </c>
      <c r="N398" s="225" t="s">
        <v>1</v>
      </c>
      <c r="O398" s="232" t="s">
        <v>23</v>
      </c>
      <c r="P398" s="225" t="s">
        <v>1</v>
      </c>
      <c r="Q398" s="225" t="s">
        <v>1</v>
      </c>
      <c r="R398" s="225" t="s">
        <v>1</v>
      </c>
      <c r="S398" s="225" t="s">
        <v>1</v>
      </c>
      <c r="T398" s="225" t="s">
        <v>1</v>
      </c>
      <c r="U398" s="225" t="s">
        <v>1</v>
      </c>
      <c r="V398" s="225" t="s">
        <v>1</v>
      </c>
      <c r="W398" s="225" t="s">
        <v>1</v>
      </c>
      <c r="X398" s="225" t="s">
        <v>1</v>
      </c>
      <c r="Y398" s="225" t="s">
        <v>1</v>
      </c>
      <c r="Z398" s="225" t="s">
        <v>1</v>
      </c>
      <c r="AA398" s="225" t="s">
        <v>1</v>
      </c>
      <c r="AB398" s="225" t="s">
        <v>1</v>
      </c>
      <c r="AC398" s="225" t="s">
        <v>1</v>
      </c>
      <c r="AD398" s="225" t="s">
        <v>1</v>
      </c>
      <c r="AE398" s="232" t="s">
        <v>23</v>
      </c>
      <c r="AF398" s="232" t="s">
        <v>23</v>
      </c>
      <c r="AG398" s="225" t="s">
        <v>1</v>
      </c>
      <c r="AH398" s="225" t="s">
        <v>1</v>
      </c>
      <c r="AI398" s="225" t="s">
        <v>1</v>
      </c>
      <c r="AJ398" s="225" t="s">
        <v>1</v>
      </c>
      <c r="AK398" s="232" t="s">
        <v>23</v>
      </c>
      <c r="AL398" s="232" t="s">
        <v>23</v>
      </c>
      <c r="AM398" s="225" t="s">
        <v>1</v>
      </c>
      <c r="AN398" s="225" t="s">
        <v>1</v>
      </c>
      <c r="AO398" s="225" t="s">
        <v>1</v>
      </c>
      <c r="AP398" s="225" t="s">
        <v>1</v>
      </c>
      <c r="AQ398" s="225" t="s">
        <v>1</v>
      </c>
      <c r="AR398" s="231" t="s">
        <v>20</v>
      </c>
      <c r="AS398" s="225" t="s">
        <v>1</v>
      </c>
      <c r="AT398" s="225" t="s">
        <v>1</v>
      </c>
      <c r="AU398" s="225" t="s">
        <v>1</v>
      </c>
      <c r="AV398" s="232" t="s">
        <v>23</v>
      </c>
      <c r="AW398" s="226" t="s">
        <v>1241</v>
      </c>
      <c r="AX398" s="226">
        <v>1</v>
      </c>
      <c r="AY398" s="227">
        <v>2</v>
      </c>
      <c r="AZ398" s="228">
        <v>0</v>
      </c>
      <c r="BA398" s="236">
        <v>52.1</v>
      </c>
      <c r="BB398" s="234">
        <v>0.41</v>
      </c>
    </row>
    <row r="399" spans="1:54" ht="18" customHeight="1" x14ac:dyDescent="0.25">
      <c r="A399" s="223">
        <v>499</v>
      </c>
      <c r="B399" s="224" t="s">
        <v>123</v>
      </c>
      <c r="C399" s="225" t="s">
        <v>1193</v>
      </c>
      <c r="D399" s="225"/>
      <c r="E399" s="225" t="s">
        <v>1086</v>
      </c>
      <c r="F399" s="225" t="s">
        <v>1</v>
      </c>
      <c r="G399" s="225" t="s">
        <v>1517</v>
      </c>
      <c r="H399" s="224" t="s">
        <v>1</v>
      </c>
      <c r="I399" s="224" t="s">
        <v>437</v>
      </c>
      <c r="J399" s="227" t="s">
        <v>17</v>
      </c>
      <c r="K399" s="230" t="s">
        <v>22</v>
      </c>
      <c r="L399" s="232" t="s">
        <v>23</v>
      </c>
      <c r="M399" s="227" t="s">
        <v>17</v>
      </c>
      <c r="N399" s="231" t="s">
        <v>20</v>
      </c>
      <c r="O399" s="232" t="s">
        <v>23</v>
      </c>
      <c r="P399" s="225" t="s">
        <v>1</v>
      </c>
      <c r="Q399" s="225" t="s">
        <v>1</v>
      </c>
      <c r="R399" s="225" t="s">
        <v>1</v>
      </c>
      <c r="S399" s="225" t="s">
        <v>1</v>
      </c>
      <c r="T399" s="225" t="s">
        <v>1</v>
      </c>
      <c r="U399" s="225" t="s">
        <v>1</v>
      </c>
      <c r="V399" s="225" t="s">
        <v>1</v>
      </c>
      <c r="W399" s="225" t="s">
        <v>1</v>
      </c>
      <c r="X399" s="225" t="s">
        <v>1</v>
      </c>
      <c r="Y399" s="225" t="s">
        <v>1</v>
      </c>
      <c r="Z399" s="230" t="s">
        <v>22</v>
      </c>
      <c r="AA399" s="225" t="s">
        <v>1</v>
      </c>
      <c r="AB399" s="225" t="s">
        <v>1</v>
      </c>
      <c r="AC399" s="225" t="s">
        <v>1</v>
      </c>
      <c r="AD399" s="225" t="s">
        <v>1</v>
      </c>
      <c r="AE399" s="232" t="s">
        <v>23</v>
      </c>
      <c r="AF399" s="225" t="s">
        <v>1</v>
      </c>
      <c r="AG399" s="225" t="s">
        <v>1</v>
      </c>
      <c r="AH399" s="225" t="s">
        <v>1</v>
      </c>
      <c r="AI399" s="225" t="s">
        <v>1</v>
      </c>
      <c r="AJ399" s="225" t="s">
        <v>1</v>
      </c>
      <c r="AK399" s="225" t="s">
        <v>1</v>
      </c>
      <c r="AL399" s="225" t="s">
        <v>1</v>
      </c>
      <c r="AM399" s="225" t="s">
        <v>1</v>
      </c>
      <c r="AN399" s="225" t="s">
        <v>1</v>
      </c>
      <c r="AO399" s="225" t="s">
        <v>1</v>
      </c>
      <c r="AP399" s="230" t="s">
        <v>22</v>
      </c>
      <c r="AQ399" s="225" t="s">
        <v>1</v>
      </c>
      <c r="AR399" s="225" t="s">
        <v>1</v>
      </c>
      <c r="AS399" s="225" t="s">
        <v>1</v>
      </c>
      <c r="AT399" s="225" t="s">
        <v>1</v>
      </c>
      <c r="AU399" s="232" t="s">
        <v>23</v>
      </c>
      <c r="AV399" s="232" t="s">
        <v>23</v>
      </c>
      <c r="AW399" s="232" t="s">
        <v>1242</v>
      </c>
      <c r="AX399" s="227">
        <v>2</v>
      </c>
      <c r="AY399" s="227">
        <v>2</v>
      </c>
      <c r="AZ399" s="228">
        <v>0</v>
      </c>
      <c r="BA399" s="236">
        <v>430.2</v>
      </c>
      <c r="BB399" s="238">
        <v>0.98</v>
      </c>
    </row>
    <row r="400" spans="1:54" ht="27" customHeight="1" x14ac:dyDescent="0.25">
      <c r="A400" s="223">
        <v>502</v>
      </c>
      <c r="B400" s="224" t="s">
        <v>733</v>
      </c>
      <c r="C400" s="225" t="s">
        <v>1193</v>
      </c>
      <c r="D400" s="225"/>
      <c r="E400" s="225" t="s">
        <v>683</v>
      </c>
      <c r="F400" s="225" t="s">
        <v>1</v>
      </c>
      <c r="G400" s="225" t="s">
        <v>695</v>
      </c>
      <c r="H400" s="224" t="s">
        <v>1</v>
      </c>
      <c r="I400" s="224" t="s">
        <v>437</v>
      </c>
      <c r="J400" s="227" t="s">
        <v>17</v>
      </c>
      <c r="K400" s="225" t="s">
        <v>1</v>
      </c>
      <c r="L400" s="232" t="s">
        <v>23</v>
      </c>
      <c r="M400" s="227" t="s">
        <v>17</v>
      </c>
      <c r="N400" s="225" t="s">
        <v>1</v>
      </c>
      <c r="O400" s="231" t="s">
        <v>20</v>
      </c>
      <c r="P400" s="225" t="s">
        <v>1</v>
      </c>
      <c r="Q400" s="225" t="s">
        <v>1</v>
      </c>
      <c r="R400" s="225" t="s">
        <v>1</v>
      </c>
      <c r="S400" s="225" t="s">
        <v>1</v>
      </c>
      <c r="T400" s="225" t="s">
        <v>1</v>
      </c>
      <c r="U400" s="225" t="s">
        <v>1</v>
      </c>
      <c r="V400" s="225" t="s">
        <v>1</v>
      </c>
      <c r="W400" s="225" t="s">
        <v>1</v>
      </c>
      <c r="X400" s="225" t="s">
        <v>1</v>
      </c>
      <c r="Y400" s="225" t="s">
        <v>1</v>
      </c>
      <c r="Z400" s="225" t="s">
        <v>1</v>
      </c>
      <c r="AA400" s="225" t="s">
        <v>1</v>
      </c>
      <c r="AB400" s="225" t="s">
        <v>1</v>
      </c>
      <c r="AC400" s="225" t="s">
        <v>1</v>
      </c>
      <c r="AD400" s="225" t="s">
        <v>1</v>
      </c>
      <c r="AE400" s="225" t="s">
        <v>1</v>
      </c>
      <c r="AF400" s="225" t="s">
        <v>1</v>
      </c>
      <c r="AG400" s="225" t="s">
        <v>1</v>
      </c>
      <c r="AH400" s="225" t="s">
        <v>1</v>
      </c>
      <c r="AI400" s="225" t="s">
        <v>1</v>
      </c>
      <c r="AJ400" s="225" t="s">
        <v>1</v>
      </c>
      <c r="AK400" s="225" t="s">
        <v>1</v>
      </c>
      <c r="AL400" s="231" t="s">
        <v>20</v>
      </c>
      <c r="AM400" s="225" t="s">
        <v>1</v>
      </c>
      <c r="AN400" s="225" t="s">
        <v>1</v>
      </c>
      <c r="AO400" s="225" t="s">
        <v>1</v>
      </c>
      <c r="AP400" s="225" t="s">
        <v>1</v>
      </c>
      <c r="AQ400" s="225" t="s">
        <v>1</v>
      </c>
      <c r="AR400" s="230" t="s">
        <v>22</v>
      </c>
      <c r="AS400" s="225" t="s">
        <v>1</v>
      </c>
      <c r="AT400" s="225" t="s">
        <v>1</v>
      </c>
      <c r="AU400" s="225" t="s">
        <v>1</v>
      </c>
      <c r="AV400" s="232" t="s">
        <v>23</v>
      </c>
      <c r="AW400" s="226" t="s">
        <v>1241</v>
      </c>
      <c r="AX400" s="226">
        <v>1</v>
      </c>
      <c r="AY400" s="226">
        <v>1</v>
      </c>
      <c r="AZ400" s="228">
        <v>0</v>
      </c>
      <c r="BA400" s="233">
        <v>5.8</v>
      </c>
      <c r="BB400" s="234">
        <v>0.21</v>
      </c>
    </row>
    <row r="401" spans="1:54" ht="18.75" customHeight="1" x14ac:dyDescent="0.25">
      <c r="A401" s="223">
        <v>442</v>
      </c>
      <c r="B401" s="224" t="s">
        <v>124</v>
      </c>
      <c r="C401" s="225" t="s">
        <v>1193</v>
      </c>
      <c r="D401" s="225"/>
      <c r="E401" s="225" t="s">
        <v>1021</v>
      </c>
      <c r="F401" s="225" t="s">
        <v>1</v>
      </c>
      <c r="G401" s="225" t="s">
        <v>1517</v>
      </c>
      <c r="H401" s="224" t="s">
        <v>1</v>
      </c>
      <c r="I401" s="224" t="s">
        <v>437</v>
      </c>
      <c r="J401" s="227" t="s">
        <v>17</v>
      </c>
      <c r="K401" s="225" t="s">
        <v>1</v>
      </c>
      <c r="L401" s="232" t="s">
        <v>23</v>
      </c>
      <c r="M401" s="237" t="s">
        <v>26</v>
      </c>
      <c r="N401" s="230" t="s">
        <v>22</v>
      </c>
      <c r="O401" s="232" t="s">
        <v>23</v>
      </c>
      <c r="P401" s="230" t="s">
        <v>22</v>
      </c>
      <c r="Q401" s="225" t="s">
        <v>1</v>
      </c>
      <c r="R401" s="230" t="s">
        <v>22</v>
      </c>
      <c r="S401" s="225" t="s">
        <v>1</v>
      </c>
      <c r="T401" s="225" t="s">
        <v>1</v>
      </c>
      <c r="U401" s="225" t="s">
        <v>1</v>
      </c>
      <c r="V401" s="230" t="s">
        <v>22</v>
      </c>
      <c r="W401" s="230" t="s">
        <v>22</v>
      </c>
      <c r="X401" s="225" t="s">
        <v>1</v>
      </c>
      <c r="Y401" s="225" t="s">
        <v>1</v>
      </c>
      <c r="Z401" s="225" t="s">
        <v>1</v>
      </c>
      <c r="AA401" s="225" t="s">
        <v>1</v>
      </c>
      <c r="AB401" s="225" t="s">
        <v>1</v>
      </c>
      <c r="AC401" s="225" t="s">
        <v>1</v>
      </c>
      <c r="AD401" s="225" t="s">
        <v>1</v>
      </c>
      <c r="AE401" s="232" t="s">
        <v>23</v>
      </c>
      <c r="AF401" s="230" t="s">
        <v>22</v>
      </c>
      <c r="AG401" s="225" t="s">
        <v>1</v>
      </c>
      <c r="AH401" s="225" t="s">
        <v>1</v>
      </c>
      <c r="AI401" s="225" t="s">
        <v>1</v>
      </c>
      <c r="AJ401" s="225" t="s">
        <v>1</v>
      </c>
      <c r="AK401" s="225" t="s">
        <v>1</v>
      </c>
      <c r="AL401" s="232" t="s">
        <v>23</v>
      </c>
      <c r="AM401" s="225" t="s">
        <v>1</v>
      </c>
      <c r="AN401" s="225" t="s">
        <v>1</v>
      </c>
      <c r="AO401" s="232" t="s">
        <v>23</v>
      </c>
      <c r="AP401" s="225" t="s">
        <v>1</v>
      </c>
      <c r="AQ401" s="225" t="s">
        <v>1</v>
      </c>
      <c r="AR401" s="225" t="s">
        <v>1</v>
      </c>
      <c r="AS401" s="225" t="s">
        <v>1</v>
      </c>
      <c r="AT401" s="225" t="s">
        <v>1</v>
      </c>
      <c r="AU401" s="230" t="s">
        <v>22</v>
      </c>
      <c r="AV401" s="232" t="s">
        <v>23</v>
      </c>
      <c r="AW401" s="231" t="s">
        <v>1240</v>
      </c>
      <c r="AX401" s="226">
        <v>1</v>
      </c>
      <c r="AY401" s="226">
        <v>1</v>
      </c>
      <c r="AZ401" s="228">
        <v>0</v>
      </c>
      <c r="BA401" s="233">
        <v>3.8</v>
      </c>
      <c r="BB401" s="234">
        <v>0</v>
      </c>
    </row>
    <row r="402" spans="1:54" ht="18" customHeight="1" x14ac:dyDescent="0.25">
      <c r="A402" s="223">
        <v>1318</v>
      </c>
      <c r="B402" s="224" t="s">
        <v>95</v>
      </c>
      <c r="C402" s="225" t="s">
        <v>1193</v>
      </c>
      <c r="D402" s="225"/>
      <c r="E402" s="225" t="s">
        <v>571</v>
      </c>
      <c r="F402" s="225" t="s">
        <v>1</v>
      </c>
      <c r="G402" s="225" t="s">
        <v>447</v>
      </c>
      <c r="H402" s="224" t="s">
        <v>1</v>
      </c>
      <c r="I402" s="224" t="s">
        <v>437</v>
      </c>
      <c r="J402" s="227" t="s">
        <v>17</v>
      </c>
      <c r="K402" s="225" t="s">
        <v>1</v>
      </c>
      <c r="L402" s="232" t="s">
        <v>23</v>
      </c>
      <c r="M402" s="227" t="s">
        <v>17</v>
      </c>
      <c r="N402" s="225" t="s">
        <v>1</v>
      </c>
      <c r="O402" s="232" t="s">
        <v>23</v>
      </c>
      <c r="P402" s="225" t="s">
        <v>1</v>
      </c>
      <c r="Q402" s="225" t="s">
        <v>1</v>
      </c>
      <c r="R402" s="225" t="s">
        <v>1</v>
      </c>
      <c r="S402" s="225" t="s">
        <v>1</v>
      </c>
      <c r="T402" s="225" t="s">
        <v>1</v>
      </c>
      <c r="U402" s="225" t="s">
        <v>1</v>
      </c>
      <c r="V402" s="225" t="s">
        <v>1</v>
      </c>
      <c r="W402" s="225" t="s">
        <v>1</v>
      </c>
      <c r="X402" s="225" t="s">
        <v>1</v>
      </c>
      <c r="Y402" s="225" t="s">
        <v>1</v>
      </c>
      <c r="Z402" s="225" t="s">
        <v>1</v>
      </c>
      <c r="AA402" s="225" t="s">
        <v>1</v>
      </c>
      <c r="AB402" s="225" t="s">
        <v>1</v>
      </c>
      <c r="AC402" s="225" t="s">
        <v>1</v>
      </c>
      <c r="AD402" s="225" t="s">
        <v>1</v>
      </c>
      <c r="AE402" s="232" t="s">
        <v>23</v>
      </c>
      <c r="AF402" s="225" t="s">
        <v>1</v>
      </c>
      <c r="AG402" s="225" t="s">
        <v>1</v>
      </c>
      <c r="AH402" s="225" t="s">
        <v>1</v>
      </c>
      <c r="AI402" s="225" t="s">
        <v>1</v>
      </c>
      <c r="AJ402" s="225" t="s">
        <v>1</v>
      </c>
      <c r="AK402" s="225" t="s">
        <v>1</v>
      </c>
      <c r="AL402" s="225" t="s">
        <v>1</v>
      </c>
      <c r="AM402" s="225" t="s">
        <v>1</v>
      </c>
      <c r="AN402" s="225" t="s">
        <v>1</v>
      </c>
      <c r="AO402" s="225" t="s">
        <v>1</v>
      </c>
      <c r="AP402" s="225" t="s">
        <v>1</v>
      </c>
      <c r="AQ402" s="225" t="s">
        <v>1</v>
      </c>
      <c r="AR402" s="225" t="s">
        <v>1</v>
      </c>
      <c r="AS402" s="225" t="s">
        <v>1</v>
      </c>
      <c r="AT402" s="225" t="s">
        <v>1</v>
      </c>
      <c r="AU402" s="225" t="s">
        <v>1</v>
      </c>
      <c r="AV402" s="225" t="s">
        <v>1</v>
      </c>
      <c r="AW402" s="226" t="s">
        <v>1241</v>
      </c>
      <c r="AX402" s="226">
        <v>1</v>
      </c>
      <c r="AY402" s="235">
        <v>0</v>
      </c>
      <c r="AZ402" s="228">
        <v>0</v>
      </c>
      <c r="BA402" s="228">
        <v>0</v>
      </c>
      <c r="BB402" s="229">
        <v>0</v>
      </c>
    </row>
    <row r="403" spans="1:54" ht="18.75" customHeight="1" x14ac:dyDescent="0.25">
      <c r="A403" s="223">
        <v>513</v>
      </c>
      <c r="B403" s="224" t="s">
        <v>1430</v>
      </c>
      <c r="C403" s="225" t="s">
        <v>1193</v>
      </c>
      <c r="D403" s="225"/>
      <c r="E403" s="225" t="s">
        <v>571</v>
      </c>
      <c r="F403" s="225" t="s">
        <v>1</v>
      </c>
      <c r="G403" s="225" t="s">
        <v>1</v>
      </c>
      <c r="H403" s="224" t="s">
        <v>1</v>
      </c>
      <c r="I403" s="224" t="s">
        <v>571</v>
      </c>
      <c r="J403" s="226" t="s">
        <v>33</v>
      </c>
      <c r="K403" s="225" t="s">
        <v>1</v>
      </c>
      <c r="L403" s="225" t="s">
        <v>1</v>
      </c>
      <c r="M403" s="226" t="s">
        <v>33</v>
      </c>
      <c r="N403" s="225" t="s">
        <v>1</v>
      </c>
      <c r="O403" s="225" t="s">
        <v>1</v>
      </c>
      <c r="P403" s="225" t="s">
        <v>1</v>
      </c>
      <c r="Q403" s="225" t="s">
        <v>1</v>
      </c>
      <c r="R403" s="225" t="s">
        <v>1</v>
      </c>
      <c r="S403" s="225" t="s">
        <v>1</v>
      </c>
      <c r="T403" s="225" t="s">
        <v>1</v>
      </c>
      <c r="U403" s="225" t="s">
        <v>1</v>
      </c>
      <c r="V403" s="225" t="s">
        <v>1</v>
      </c>
      <c r="W403" s="225" t="s">
        <v>1</v>
      </c>
      <c r="X403" s="225" t="s">
        <v>1</v>
      </c>
      <c r="Y403" s="225" t="s">
        <v>1</v>
      </c>
      <c r="Z403" s="225" t="s">
        <v>1</v>
      </c>
      <c r="AA403" s="225" t="s">
        <v>1</v>
      </c>
      <c r="AB403" s="225" t="s">
        <v>1</v>
      </c>
      <c r="AC403" s="225" t="s">
        <v>1</v>
      </c>
      <c r="AD403" s="225" t="s">
        <v>1</v>
      </c>
      <c r="AE403" s="225" t="s">
        <v>1</v>
      </c>
      <c r="AF403" s="225" t="s">
        <v>1</v>
      </c>
      <c r="AG403" s="225" t="s">
        <v>1</v>
      </c>
      <c r="AH403" s="225" t="s">
        <v>1</v>
      </c>
      <c r="AI403" s="225" t="s">
        <v>1</v>
      </c>
      <c r="AJ403" s="225" t="s">
        <v>1</v>
      </c>
      <c r="AK403" s="225" t="s">
        <v>1</v>
      </c>
      <c r="AL403" s="225" t="s">
        <v>1</v>
      </c>
      <c r="AM403" s="225" t="s">
        <v>1</v>
      </c>
      <c r="AN403" s="225" t="s">
        <v>1</v>
      </c>
      <c r="AO403" s="225" t="s">
        <v>1</v>
      </c>
      <c r="AP403" s="225" t="s">
        <v>1</v>
      </c>
      <c r="AQ403" s="225" t="s">
        <v>1</v>
      </c>
      <c r="AR403" s="225" t="s">
        <v>1</v>
      </c>
      <c r="AS403" s="225" t="s">
        <v>1</v>
      </c>
      <c r="AT403" s="225" t="s">
        <v>1</v>
      </c>
      <c r="AU403" s="225" t="s">
        <v>1</v>
      </c>
      <c r="AV403" s="225" t="s">
        <v>1</v>
      </c>
      <c r="AW403" s="226" t="s">
        <v>1241</v>
      </c>
      <c r="AX403" s="226">
        <v>1</v>
      </c>
      <c r="AY403" s="227">
        <v>2</v>
      </c>
      <c r="AZ403" s="228">
        <v>0</v>
      </c>
      <c r="BA403" s="228">
        <v>0</v>
      </c>
      <c r="BB403" s="229">
        <v>0</v>
      </c>
    </row>
    <row r="404" spans="1:54" ht="18.75" customHeight="1" x14ac:dyDescent="0.25">
      <c r="A404" s="223">
        <v>1065</v>
      </c>
      <c r="B404" s="224" t="s">
        <v>227</v>
      </c>
      <c r="C404" s="225" t="s">
        <v>1193</v>
      </c>
      <c r="D404" s="225"/>
      <c r="E404" s="225" t="s">
        <v>854</v>
      </c>
      <c r="F404" s="225" t="s">
        <v>1</v>
      </c>
      <c r="G404" s="225" t="s">
        <v>439</v>
      </c>
      <c r="H404" s="224" t="s">
        <v>1</v>
      </c>
      <c r="I404" s="224" t="s">
        <v>437</v>
      </c>
      <c r="J404" s="227" t="s">
        <v>17</v>
      </c>
      <c r="K404" s="225" t="s">
        <v>1</v>
      </c>
      <c r="L404" s="232" t="s">
        <v>23</v>
      </c>
      <c r="M404" s="227" t="s">
        <v>17</v>
      </c>
      <c r="N404" s="225" t="s">
        <v>1</v>
      </c>
      <c r="O404" s="232" t="s">
        <v>23</v>
      </c>
      <c r="P404" s="225" t="s">
        <v>1</v>
      </c>
      <c r="Q404" s="225" t="s">
        <v>1</v>
      </c>
      <c r="R404" s="225" t="s">
        <v>1</v>
      </c>
      <c r="S404" s="225" t="s">
        <v>1</v>
      </c>
      <c r="T404" s="225" t="s">
        <v>1</v>
      </c>
      <c r="U404" s="225" t="s">
        <v>1</v>
      </c>
      <c r="V404" s="225" t="s">
        <v>1</v>
      </c>
      <c r="W404" s="225" t="s">
        <v>1</v>
      </c>
      <c r="X404" s="225" t="s">
        <v>1</v>
      </c>
      <c r="Y404" s="225" t="s">
        <v>1</v>
      </c>
      <c r="Z404" s="225" t="s">
        <v>1</v>
      </c>
      <c r="AA404" s="225" t="s">
        <v>1</v>
      </c>
      <c r="AB404" s="225" t="s">
        <v>1</v>
      </c>
      <c r="AC404" s="225" t="s">
        <v>1</v>
      </c>
      <c r="AD404" s="225" t="s">
        <v>1</v>
      </c>
      <c r="AE404" s="232" t="s">
        <v>23</v>
      </c>
      <c r="AF404" s="230" t="s">
        <v>22</v>
      </c>
      <c r="AG404" s="225" t="s">
        <v>1</v>
      </c>
      <c r="AH404" s="225" t="s">
        <v>1</v>
      </c>
      <c r="AI404" s="225" t="s">
        <v>1</v>
      </c>
      <c r="AJ404" s="225" t="s">
        <v>1</v>
      </c>
      <c r="AK404" s="225" t="s">
        <v>1</v>
      </c>
      <c r="AL404" s="232" t="s">
        <v>23</v>
      </c>
      <c r="AM404" s="225" t="s">
        <v>1</v>
      </c>
      <c r="AN404" s="225" t="s">
        <v>1</v>
      </c>
      <c r="AO404" s="225" t="s">
        <v>1</v>
      </c>
      <c r="AP404" s="225" t="s">
        <v>1</v>
      </c>
      <c r="AQ404" s="225" t="s">
        <v>1</v>
      </c>
      <c r="AR404" s="225" t="s">
        <v>1</v>
      </c>
      <c r="AS404" s="225" t="s">
        <v>1</v>
      </c>
      <c r="AT404" s="225" t="s">
        <v>1</v>
      </c>
      <c r="AU404" s="225" t="s">
        <v>1</v>
      </c>
      <c r="AV404" s="232" t="s">
        <v>23</v>
      </c>
      <c r="AW404" s="226" t="s">
        <v>1241</v>
      </c>
      <c r="AX404" s="226">
        <v>1</v>
      </c>
      <c r="AY404" s="227">
        <v>2</v>
      </c>
      <c r="AZ404" s="228">
        <v>0</v>
      </c>
      <c r="BA404" s="233">
        <v>0.18</v>
      </c>
      <c r="BB404" s="234">
        <v>0</v>
      </c>
    </row>
    <row r="405" spans="1:54" ht="14.25" customHeight="1" x14ac:dyDescent="0.25">
      <c r="A405" s="223">
        <v>1123</v>
      </c>
      <c r="B405" s="224" t="s">
        <v>224</v>
      </c>
      <c r="C405" s="225" t="s">
        <v>1193</v>
      </c>
      <c r="D405" s="225"/>
      <c r="E405" s="225" t="s">
        <v>896</v>
      </c>
      <c r="F405" s="225" t="s">
        <v>1</v>
      </c>
      <c r="G405" s="225" t="s">
        <v>667</v>
      </c>
      <c r="H405" s="224" t="s">
        <v>1</v>
      </c>
      <c r="I405" s="224" t="s">
        <v>437</v>
      </c>
      <c r="J405" s="227" t="s">
        <v>17</v>
      </c>
      <c r="K405" s="232" t="s">
        <v>23</v>
      </c>
      <c r="L405" s="232" t="s">
        <v>23</v>
      </c>
      <c r="M405" s="227" t="s">
        <v>17</v>
      </c>
      <c r="N405" s="231" t="s">
        <v>20</v>
      </c>
      <c r="O405" s="232" t="s">
        <v>23</v>
      </c>
      <c r="P405" s="225" t="s">
        <v>1</v>
      </c>
      <c r="Q405" s="225" t="s">
        <v>1</v>
      </c>
      <c r="R405" s="225" t="s">
        <v>1</v>
      </c>
      <c r="S405" s="225" t="s">
        <v>1</v>
      </c>
      <c r="T405" s="225" t="s">
        <v>1</v>
      </c>
      <c r="U405" s="225" t="s">
        <v>1</v>
      </c>
      <c r="V405" s="225" t="s">
        <v>1</v>
      </c>
      <c r="W405" s="225" t="s">
        <v>1</v>
      </c>
      <c r="X405" s="225" t="s">
        <v>1</v>
      </c>
      <c r="Y405" s="225" t="s">
        <v>1</v>
      </c>
      <c r="Z405" s="230" t="s">
        <v>22</v>
      </c>
      <c r="AA405" s="232" t="s">
        <v>23</v>
      </c>
      <c r="AB405" s="225" t="s">
        <v>1</v>
      </c>
      <c r="AC405" s="225" t="s">
        <v>1</v>
      </c>
      <c r="AD405" s="225" t="s">
        <v>1</v>
      </c>
      <c r="AE405" s="232" t="s">
        <v>23</v>
      </c>
      <c r="AF405" s="231" t="s">
        <v>20</v>
      </c>
      <c r="AG405" s="225" t="s">
        <v>1</v>
      </c>
      <c r="AH405" s="225" t="s">
        <v>1</v>
      </c>
      <c r="AI405" s="225" t="s">
        <v>1</v>
      </c>
      <c r="AJ405" s="225" t="s">
        <v>1</v>
      </c>
      <c r="AK405" s="230" t="s">
        <v>22</v>
      </c>
      <c r="AL405" s="232" t="s">
        <v>23</v>
      </c>
      <c r="AM405" s="225" t="s">
        <v>1</v>
      </c>
      <c r="AN405" s="225" t="s">
        <v>1</v>
      </c>
      <c r="AO405" s="232" t="s">
        <v>23</v>
      </c>
      <c r="AP405" s="225" t="s">
        <v>1</v>
      </c>
      <c r="AQ405" s="225" t="s">
        <v>1</v>
      </c>
      <c r="AR405" s="232" t="s">
        <v>23</v>
      </c>
      <c r="AS405" s="225" t="s">
        <v>1</v>
      </c>
      <c r="AT405" s="225" t="s">
        <v>1</v>
      </c>
      <c r="AU405" s="232" t="s">
        <v>23</v>
      </c>
      <c r="AV405" s="232" t="s">
        <v>23</v>
      </c>
      <c r="AW405" s="232" t="s">
        <v>1242</v>
      </c>
      <c r="AX405" s="227">
        <v>2</v>
      </c>
      <c r="AY405" s="227">
        <v>2</v>
      </c>
      <c r="AZ405" s="228">
        <v>0</v>
      </c>
      <c r="BA405" s="236">
        <v>4243.2</v>
      </c>
      <c r="BB405" s="238">
        <v>575.20000000000005</v>
      </c>
    </row>
    <row r="406" spans="1:54" ht="18.75" customHeight="1" x14ac:dyDescent="0.25">
      <c r="A406" s="223">
        <v>518</v>
      </c>
      <c r="B406" s="224" t="s">
        <v>96</v>
      </c>
      <c r="C406" s="225" t="s">
        <v>1193</v>
      </c>
      <c r="D406" s="225"/>
      <c r="E406" s="225" t="s">
        <v>941</v>
      </c>
      <c r="F406" s="225" t="s">
        <v>1</v>
      </c>
      <c r="G406" s="225" t="s">
        <v>447</v>
      </c>
      <c r="H406" s="224" t="s">
        <v>1</v>
      </c>
      <c r="I406" s="224" t="s">
        <v>437</v>
      </c>
      <c r="J406" s="237" t="s">
        <v>26</v>
      </c>
      <c r="K406" s="230" t="s">
        <v>22</v>
      </c>
      <c r="L406" s="232" t="s">
        <v>23</v>
      </c>
      <c r="M406" s="237" t="s">
        <v>26</v>
      </c>
      <c r="N406" s="231" t="s">
        <v>20</v>
      </c>
      <c r="O406" s="232" t="s">
        <v>23</v>
      </c>
      <c r="P406" s="225" t="s">
        <v>1</v>
      </c>
      <c r="Q406" s="225" t="s">
        <v>1</v>
      </c>
      <c r="R406" s="232" t="s">
        <v>23</v>
      </c>
      <c r="S406" s="225" t="s">
        <v>1</v>
      </c>
      <c r="T406" s="225" t="s">
        <v>1</v>
      </c>
      <c r="U406" s="232" t="s">
        <v>23</v>
      </c>
      <c r="V406" s="225" t="s">
        <v>1</v>
      </c>
      <c r="W406" s="232" t="s">
        <v>23</v>
      </c>
      <c r="X406" s="225" t="s">
        <v>1</v>
      </c>
      <c r="Y406" s="225" t="s">
        <v>1</v>
      </c>
      <c r="Z406" s="225" t="s">
        <v>1</v>
      </c>
      <c r="AA406" s="230" t="s">
        <v>22</v>
      </c>
      <c r="AB406" s="225" t="s">
        <v>1</v>
      </c>
      <c r="AC406" s="225" t="s">
        <v>1</v>
      </c>
      <c r="AD406" s="225" t="s">
        <v>1</v>
      </c>
      <c r="AE406" s="232" t="s">
        <v>23</v>
      </c>
      <c r="AF406" s="225" t="s">
        <v>1</v>
      </c>
      <c r="AG406" s="225" t="s">
        <v>1</v>
      </c>
      <c r="AH406" s="225" t="s">
        <v>1</v>
      </c>
      <c r="AI406" s="225" t="s">
        <v>1</v>
      </c>
      <c r="AJ406" s="225" t="s">
        <v>1</v>
      </c>
      <c r="AK406" s="225" t="s">
        <v>1</v>
      </c>
      <c r="AL406" s="225" t="s">
        <v>1</v>
      </c>
      <c r="AM406" s="225" t="s">
        <v>1</v>
      </c>
      <c r="AN406" s="225" t="s">
        <v>1</v>
      </c>
      <c r="AO406" s="225" t="s">
        <v>1</v>
      </c>
      <c r="AP406" s="225" t="s">
        <v>1</v>
      </c>
      <c r="AQ406" s="225" t="s">
        <v>1</v>
      </c>
      <c r="AR406" s="225" t="s">
        <v>1</v>
      </c>
      <c r="AS406" s="225" t="s">
        <v>1</v>
      </c>
      <c r="AT406" s="225" t="s">
        <v>1</v>
      </c>
      <c r="AU406" s="232" t="s">
        <v>23</v>
      </c>
      <c r="AV406" s="230" t="s">
        <v>22</v>
      </c>
      <c r="AW406" s="226" t="s">
        <v>1241</v>
      </c>
      <c r="AX406" s="226">
        <v>1</v>
      </c>
      <c r="AY406" s="227">
        <v>2</v>
      </c>
      <c r="AZ406" s="228">
        <v>0</v>
      </c>
      <c r="BA406" s="228">
        <v>0</v>
      </c>
      <c r="BB406" s="238">
        <v>5.2</v>
      </c>
    </row>
    <row r="407" spans="1:54" ht="18.75" customHeight="1" x14ac:dyDescent="0.25">
      <c r="A407" s="223">
        <v>1553</v>
      </c>
      <c r="B407" s="224" t="s">
        <v>735</v>
      </c>
      <c r="C407" s="225" t="s">
        <v>1193</v>
      </c>
      <c r="D407" s="225"/>
      <c r="E407" s="225" t="s">
        <v>683</v>
      </c>
      <c r="F407" s="225" t="s">
        <v>1</v>
      </c>
      <c r="G407" s="225" t="s">
        <v>687</v>
      </c>
      <c r="H407" s="224" t="s">
        <v>1</v>
      </c>
      <c r="I407" s="224" t="s">
        <v>437</v>
      </c>
      <c r="J407" s="226" t="s">
        <v>33</v>
      </c>
      <c r="K407" s="225" t="s">
        <v>1</v>
      </c>
      <c r="L407" s="225" t="s">
        <v>1</v>
      </c>
      <c r="M407" s="226" t="s">
        <v>33</v>
      </c>
      <c r="N407" s="225" t="s">
        <v>1</v>
      </c>
      <c r="O407" s="225" t="s">
        <v>1</v>
      </c>
      <c r="P407" s="225" t="s">
        <v>1</v>
      </c>
      <c r="Q407" s="225" t="s">
        <v>1</v>
      </c>
      <c r="R407" s="225" t="s">
        <v>1</v>
      </c>
      <c r="S407" s="225" t="s">
        <v>1</v>
      </c>
      <c r="T407" s="225" t="s">
        <v>1</v>
      </c>
      <c r="U407" s="225" t="s">
        <v>1</v>
      </c>
      <c r="V407" s="225" t="s">
        <v>1</v>
      </c>
      <c r="W407" s="225" t="s">
        <v>1</v>
      </c>
      <c r="X407" s="225" t="s">
        <v>1</v>
      </c>
      <c r="Y407" s="225" t="s">
        <v>1</v>
      </c>
      <c r="Z407" s="225" t="s">
        <v>1</v>
      </c>
      <c r="AA407" s="225" t="s">
        <v>1</v>
      </c>
      <c r="AB407" s="225" t="s">
        <v>1</v>
      </c>
      <c r="AC407" s="225" t="s">
        <v>1</v>
      </c>
      <c r="AD407" s="225" t="s">
        <v>1</v>
      </c>
      <c r="AE407" s="225" t="s">
        <v>1</v>
      </c>
      <c r="AF407" s="225" t="s">
        <v>1</v>
      </c>
      <c r="AG407" s="225" t="s">
        <v>1</v>
      </c>
      <c r="AH407" s="225" t="s">
        <v>1</v>
      </c>
      <c r="AI407" s="225" t="s">
        <v>1</v>
      </c>
      <c r="AJ407" s="225" t="s">
        <v>1</v>
      </c>
      <c r="AK407" s="225" t="s">
        <v>1</v>
      </c>
      <c r="AL407" s="225" t="s">
        <v>1</v>
      </c>
      <c r="AM407" s="225" t="s">
        <v>1</v>
      </c>
      <c r="AN407" s="225" t="s">
        <v>1</v>
      </c>
      <c r="AO407" s="225" t="s">
        <v>1</v>
      </c>
      <c r="AP407" s="225" t="s">
        <v>1</v>
      </c>
      <c r="AQ407" s="225" t="s">
        <v>1</v>
      </c>
      <c r="AR407" s="225" t="s">
        <v>1</v>
      </c>
      <c r="AS407" s="225" t="s">
        <v>1</v>
      </c>
      <c r="AT407" s="225" t="s">
        <v>1</v>
      </c>
      <c r="AU407" s="231" t="s">
        <v>20</v>
      </c>
      <c r="AV407" s="225" t="s">
        <v>1</v>
      </c>
      <c r="AW407" s="226" t="s">
        <v>1241</v>
      </c>
      <c r="AX407" s="226">
        <v>1</v>
      </c>
      <c r="AY407" s="235">
        <v>0</v>
      </c>
      <c r="AZ407" s="228">
        <v>0</v>
      </c>
      <c r="BA407" s="228">
        <v>0</v>
      </c>
      <c r="BB407" s="229">
        <v>0</v>
      </c>
    </row>
    <row r="408" spans="1:54" ht="18" customHeight="1" x14ac:dyDescent="0.25">
      <c r="A408" s="223">
        <v>1309</v>
      </c>
      <c r="B408" s="224" t="s">
        <v>97</v>
      </c>
      <c r="C408" s="225" t="s">
        <v>1193</v>
      </c>
      <c r="D408" s="225"/>
      <c r="E408" s="225" t="s">
        <v>941</v>
      </c>
      <c r="F408" s="225" t="s">
        <v>1</v>
      </c>
      <c r="G408" s="225" t="s">
        <v>447</v>
      </c>
      <c r="H408" s="224" t="s">
        <v>1</v>
      </c>
      <c r="I408" s="224" t="s">
        <v>437</v>
      </c>
      <c r="J408" s="227" t="s">
        <v>17</v>
      </c>
      <c r="K408" s="225" t="s">
        <v>1</v>
      </c>
      <c r="L408" s="232" t="s">
        <v>23</v>
      </c>
      <c r="M408" s="237" t="s">
        <v>26</v>
      </c>
      <c r="N408" s="225" t="s">
        <v>1</v>
      </c>
      <c r="O408" s="232" t="s">
        <v>23</v>
      </c>
      <c r="P408" s="225" t="s">
        <v>1</v>
      </c>
      <c r="Q408" s="230" t="s">
        <v>22</v>
      </c>
      <c r="R408" s="230" t="s">
        <v>22</v>
      </c>
      <c r="S408" s="225" t="s">
        <v>1</v>
      </c>
      <c r="T408" s="225" t="s">
        <v>1</v>
      </c>
      <c r="U408" s="225" t="s">
        <v>1</v>
      </c>
      <c r="V408" s="230" t="s">
        <v>22</v>
      </c>
      <c r="W408" s="225" t="s">
        <v>1</v>
      </c>
      <c r="X408" s="225" t="s">
        <v>1</v>
      </c>
      <c r="Y408" s="225" t="s">
        <v>1</v>
      </c>
      <c r="Z408" s="225" t="s">
        <v>1</v>
      </c>
      <c r="AA408" s="225" t="s">
        <v>1</v>
      </c>
      <c r="AB408" s="225" t="s">
        <v>1</v>
      </c>
      <c r="AC408" s="225" t="s">
        <v>1</v>
      </c>
      <c r="AD408" s="225" t="s">
        <v>1</v>
      </c>
      <c r="AE408" s="232" t="s">
        <v>23</v>
      </c>
      <c r="AF408" s="225" t="s">
        <v>1</v>
      </c>
      <c r="AG408" s="230" t="s">
        <v>22</v>
      </c>
      <c r="AH408" s="225" t="s">
        <v>1</v>
      </c>
      <c r="AI408" s="225" t="s">
        <v>1</v>
      </c>
      <c r="AJ408" s="225" t="s">
        <v>1</v>
      </c>
      <c r="AK408" s="225" t="s">
        <v>1</v>
      </c>
      <c r="AL408" s="225" t="s">
        <v>1</v>
      </c>
      <c r="AM408" s="225" t="s">
        <v>1</v>
      </c>
      <c r="AN408" s="225" t="s">
        <v>1</v>
      </c>
      <c r="AO408" s="225" t="s">
        <v>1</v>
      </c>
      <c r="AP408" s="225" t="s">
        <v>1</v>
      </c>
      <c r="AQ408" s="225" t="s">
        <v>1</v>
      </c>
      <c r="AR408" s="225" t="s">
        <v>1</v>
      </c>
      <c r="AS408" s="225" t="s">
        <v>1</v>
      </c>
      <c r="AT408" s="225" t="s">
        <v>1</v>
      </c>
      <c r="AU408" s="225" t="s">
        <v>1</v>
      </c>
      <c r="AV408" s="225" t="s">
        <v>1</v>
      </c>
      <c r="AW408" s="231" t="s">
        <v>1240</v>
      </c>
      <c r="AX408" s="226">
        <v>1</v>
      </c>
      <c r="AY408" s="226">
        <v>1</v>
      </c>
      <c r="AZ408" s="228">
        <v>0</v>
      </c>
      <c r="BA408" s="228">
        <v>0</v>
      </c>
      <c r="BB408" s="229">
        <v>0</v>
      </c>
    </row>
    <row r="409" spans="1:54" ht="18.75" customHeight="1" x14ac:dyDescent="0.25">
      <c r="A409" s="223">
        <v>1310</v>
      </c>
      <c r="B409" s="224" t="s">
        <v>98</v>
      </c>
      <c r="C409" s="225" t="s">
        <v>1193</v>
      </c>
      <c r="D409" s="225"/>
      <c r="E409" s="225" t="s">
        <v>941</v>
      </c>
      <c r="F409" s="225" t="s">
        <v>1</v>
      </c>
      <c r="G409" s="225" t="s">
        <v>447</v>
      </c>
      <c r="H409" s="224" t="s">
        <v>1</v>
      </c>
      <c r="I409" s="224" t="s">
        <v>437</v>
      </c>
      <c r="J409" s="237" t="s">
        <v>26</v>
      </c>
      <c r="K409" s="225" t="s">
        <v>1</v>
      </c>
      <c r="L409" s="232" t="s">
        <v>23</v>
      </c>
      <c r="M409" s="237" t="s">
        <v>26</v>
      </c>
      <c r="N409" s="225" t="s">
        <v>1</v>
      </c>
      <c r="O409" s="232" t="s">
        <v>23</v>
      </c>
      <c r="P409" s="225" t="s">
        <v>1</v>
      </c>
      <c r="Q409" s="225" t="s">
        <v>1</v>
      </c>
      <c r="R409" s="231" t="s">
        <v>20</v>
      </c>
      <c r="S409" s="225" t="s">
        <v>1</v>
      </c>
      <c r="T409" s="231" t="s">
        <v>20</v>
      </c>
      <c r="U409" s="231" t="s">
        <v>20</v>
      </c>
      <c r="V409" s="225" t="s">
        <v>1</v>
      </c>
      <c r="W409" s="232" t="s">
        <v>23</v>
      </c>
      <c r="X409" s="225" t="s">
        <v>1</v>
      </c>
      <c r="Y409" s="225" t="s">
        <v>1</v>
      </c>
      <c r="Z409" s="225" t="s">
        <v>1</v>
      </c>
      <c r="AA409" s="225" t="s">
        <v>1</v>
      </c>
      <c r="AB409" s="225" t="s">
        <v>1</v>
      </c>
      <c r="AC409" s="225" t="s">
        <v>1</v>
      </c>
      <c r="AD409" s="225" t="s">
        <v>1</v>
      </c>
      <c r="AE409" s="232" t="s">
        <v>23</v>
      </c>
      <c r="AF409" s="225" t="s">
        <v>1</v>
      </c>
      <c r="AG409" s="225" t="s">
        <v>1</v>
      </c>
      <c r="AH409" s="225" t="s">
        <v>1</v>
      </c>
      <c r="AI409" s="225" t="s">
        <v>1</v>
      </c>
      <c r="AJ409" s="225" t="s">
        <v>1</v>
      </c>
      <c r="AK409" s="225" t="s">
        <v>1</v>
      </c>
      <c r="AL409" s="225" t="s">
        <v>1</v>
      </c>
      <c r="AM409" s="225" t="s">
        <v>1</v>
      </c>
      <c r="AN409" s="225" t="s">
        <v>1</v>
      </c>
      <c r="AO409" s="225" t="s">
        <v>1</v>
      </c>
      <c r="AP409" s="231" t="s">
        <v>20</v>
      </c>
      <c r="AQ409" s="225" t="s">
        <v>1</v>
      </c>
      <c r="AR409" s="231" t="s">
        <v>20</v>
      </c>
      <c r="AS409" s="225" t="s">
        <v>1</v>
      </c>
      <c r="AT409" s="225" t="s">
        <v>1</v>
      </c>
      <c r="AU409" s="225" t="s">
        <v>1</v>
      </c>
      <c r="AV409" s="225" t="s">
        <v>1</v>
      </c>
      <c r="AW409" s="231" t="s">
        <v>1240</v>
      </c>
      <c r="AX409" s="226">
        <v>1</v>
      </c>
      <c r="AY409" s="227">
        <v>2</v>
      </c>
      <c r="AZ409" s="228">
        <v>0</v>
      </c>
      <c r="BA409" s="228">
        <v>0</v>
      </c>
      <c r="BB409" s="229">
        <v>0</v>
      </c>
    </row>
    <row r="410" spans="1:54" ht="18.75" customHeight="1" x14ac:dyDescent="0.25">
      <c r="A410" s="223">
        <v>1319</v>
      </c>
      <c r="B410" s="224" t="s">
        <v>99</v>
      </c>
      <c r="C410" s="225" t="s">
        <v>1193</v>
      </c>
      <c r="D410" s="225"/>
      <c r="E410" s="225" t="s">
        <v>571</v>
      </c>
      <c r="F410" s="225" t="s">
        <v>1</v>
      </c>
      <c r="G410" s="225" t="s">
        <v>447</v>
      </c>
      <c r="H410" s="224" t="s">
        <v>1</v>
      </c>
      <c r="I410" s="224" t="s">
        <v>437</v>
      </c>
      <c r="J410" s="227" t="s">
        <v>17</v>
      </c>
      <c r="K410" s="225" t="s">
        <v>1</v>
      </c>
      <c r="L410" s="232" t="s">
        <v>23</v>
      </c>
      <c r="M410" s="237" t="s">
        <v>26</v>
      </c>
      <c r="N410" s="225" t="s">
        <v>1</v>
      </c>
      <c r="O410" s="232" t="s">
        <v>23</v>
      </c>
      <c r="P410" s="230" t="s">
        <v>22</v>
      </c>
      <c r="Q410" s="230" t="s">
        <v>22</v>
      </c>
      <c r="R410" s="230" t="s">
        <v>22</v>
      </c>
      <c r="S410" s="225" t="s">
        <v>1</v>
      </c>
      <c r="T410" s="225" t="s">
        <v>1</v>
      </c>
      <c r="U410" s="230" t="s">
        <v>22</v>
      </c>
      <c r="V410" s="230" t="s">
        <v>22</v>
      </c>
      <c r="W410" s="230" t="s">
        <v>22</v>
      </c>
      <c r="X410" s="225" t="s">
        <v>1</v>
      </c>
      <c r="Y410" s="225" t="s">
        <v>1</v>
      </c>
      <c r="Z410" s="225" t="s">
        <v>1</v>
      </c>
      <c r="AA410" s="225" t="s">
        <v>1</v>
      </c>
      <c r="AB410" s="225" t="s">
        <v>1</v>
      </c>
      <c r="AC410" s="225" t="s">
        <v>1</v>
      </c>
      <c r="AD410" s="225" t="s">
        <v>1</v>
      </c>
      <c r="AE410" s="232" t="s">
        <v>23</v>
      </c>
      <c r="AF410" s="225" t="s">
        <v>1</v>
      </c>
      <c r="AG410" s="225" t="s">
        <v>1</v>
      </c>
      <c r="AH410" s="231" t="s">
        <v>20</v>
      </c>
      <c r="AI410" s="225" t="s">
        <v>1</v>
      </c>
      <c r="AJ410" s="225" t="s">
        <v>1</v>
      </c>
      <c r="AK410" s="225" t="s">
        <v>1</v>
      </c>
      <c r="AL410" s="225" t="s">
        <v>1</v>
      </c>
      <c r="AM410" s="225" t="s">
        <v>1</v>
      </c>
      <c r="AN410" s="225" t="s">
        <v>1</v>
      </c>
      <c r="AO410" s="225" t="s">
        <v>1</v>
      </c>
      <c r="AP410" s="225" t="s">
        <v>1</v>
      </c>
      <c r="AQ410" s="225" t="s">
        <v>1</v>
      </c>
      <c r="AR410" s="225" t="s">
        <v>1</v>
      </c>
      <c r="AS410" s="225" t="s">
        <v>1</v>
      </c>
      <c r="AT410" s="225" t="s">
        <v>1</v>
      </c>
      <c r="AU410" s="225" t="s">
        <v>1</v>
      </c>
      <c r="AV410" s="230" t="s">
        <v>22</v>
      </c>
      <c r="AW410" s="232" t="s">
        <v>1242</v>
      </c>
      <c r="AX410" s="227">
        <v>2</v>
      </c>
      <c r="AY410" s="235">
        <v>0</v>
      </c>
      <c r="AZ410" s="228">
        <v>0</v>
      </c>
      <c r="BA410" s="228">
        <v>0</v>
      </c>
      <c r="BB410" s="229">
        <v>0</v>
      </c>
    </row>
    <row r="411" spans="1:54" ht="18.75" customHeight="1" x14ac:dyDescent="0.25">
      <c r="A411" s="223">
        <v>1320</v>
      </c>
      <c r="B411" s="224" t="s">
        <v>100</v>
      </c>
      <c r="C411" s="225" t="s">
        <v>1193</v>
      </c>
      <c r="D411" s="225"/>
      <c r="E411" s="225" t="s">
        <v>571</v>
      </c>
      <c r="F411" s="225" t="s">
        <v>1</v>
      </c>
      <c r="G411" s="225" t="s">
        <v>447</v>
      </c>
      <c r="H411" s="224" t="s">
        <v>1</v>
      </c>
      <c r="I411" s="224" t="s">
        <v>437</v>
      </c>
      <c r="J411" s="226" t="s">
        <v>33</v>
      </c>
      <c r="K411" s="225" t="s">
        <v>1</v>
      </c>
      <c r="L411" s="225" t="s">
        <v>1</v>
      </c>
      <c r="M411" s="226" t="s">
        <v>33</v>
      </c>
      <c r="N411" s="225" t="s">
        <v>1</v>
      </c>
      <c r="O411" s="230" t="s">
        <v>22</v>
      </c>
      <c r="P411" s="225" t="s">
        <v>1</v>
      </c>
      <c r="Q411" s="225" t="s">
        <v>1</v>
      </c>
      <c r="R411" s="225" t="s">
        <v>1</v>
      </c>
      <c r="S411" s="225" t="s">
        <v>1</v>
      </c>
      <c r="T411" s="225" t="s">
        <v>1</v>
      </c>
      <c r="U411" s="225" t="s">
        <v>1</v>
      </c>
      <c r="V411" s="225" t="s">
        <v>1</v>
      </c>
      <c r="W411" s="225" t="s">
        <v>1</v>
      </c>
      <c r="X411" s="225" t="s">
        <v>1</v>
      </c>
      <c r="Y411" s="225" t="s">
        <v>1</v>
      </c>
      <c r="Z411" s="225" t="s">
        <v>1</v>
      </c>
      <c r="AA411" s="225" t="s">
        <v>1</v>
      </c>
      <c r="AB411" s="225" t="s">
        <v>1</v>
      </c>
      <c r="AC411" s="225" t="s">
        <v>1</v>
      </c>
      <c r="AD411" s="225" t="s">
        <v>1</v>
      </c>
      <c r="AE411" s="225" t="s">
        <v>1</v>
      </c>
      <c r="AF411" s="225" t="s">
        <v>1</v>
      </c>
      <c r="AG411" s="225" t="s">
        <v>1</v>
      </c>
      <c r="AH411" s="225" t="s">
        <v>1</v>
      </c>
      <c r="AI411" s="225" t="s">
        <v>1</v>
      </c>
      <c r="AJ411" s="225" t="s">
        <v>1</v>
      </c>
      <c r="AK411" s="225" t="s">
        <v>1</v>
      </c>
      <c r="AL411" s="225" t="s">
        <v>1</v>
      </c>
      <c r="AM411" s="225" t="s">
        <v>1</v>
      </c>
      <c r="AN411" s="225" t="s">
        <v>1</v>
      </c>
      <c r="AO411" s="225" t="s">
        <v>1</v>
      </c>
      <c r="AP411" s="225" t="s">
        <v>1</v>
      </c>
      <c r="AQ411" s="225" t="s">
        <v>1</v>
      </c>
      <c r="AR411" s="225" t="s">
        <v>1</v>
      </c>
      <c r="AS411" s="225" t="s">
        <v>1</v>
      </c>
      <c r="AT411" s="225" t="s">
        <v>1</v>
      </c>
      <c r="AU411" s="225" t="s">
        <v>1</v>
      </c>
      <c r="AV411" s="231" t="s">
        <v>20</v>
      </c>
      <c r="AW411" s="226" t="s">
        <v>1241</v>
      </c>
      <c r="AX411" s="226">
        <v>1</v>
      </c>
      <c r="AY411" s="235">
        <v>0</v>
      </c>
      <c r="AZ411" s="228">
        <v>0</v>
      </c>
      <c r="BA411" s="228">
        <v>0</v>
      </c>
      <c r="BB411" s="229">
        <v>0</v>
      </c>
    </row>
    <row r="412" spans="1:54" ht="14.25" customHeight="1" x14ac:dyDescent="0.25">
      <c r="A412" s="223">
        <v>522</v>
      </c>
      <c r="B412" s="224" t="s">
        <v>195</v>
      </c>
      <c r="C412" s="225" t="s">
        <v>1193</v>
      </c>
      <c r="D412" s="225"/>
      <c r="E412" s="225" t="s">
        <v>941</v>
      </c>
      <c r="F412" s="225" t="s">
        <v>1</v>
      </c>
      <c r="G412" s="225" t="s">
        <v>949</v>
      </c>
      <c r="H412" s="224" t="s">
        <v>1</v>
      </c>
      <c r="I412" s="224" t="s">
        <v>437</v>
      </c>
      <c r="J412" s="241" t="s">
        <v>39</v>
      </c>
      <c r="K412" s="230" t="s">
        <v>22</v>
      </c>
      <c r="L412" s="230" t="s">
        <v>22</v>
      </c>
      <c r="M412" s="237" t="s">
        <v>26</v>
      </c>
      <c r="N412" s="232" t="s">
        <v>23</v>
      </c>
      <c r="O412" s="232" t="s">
        <v>23</v>
      </c>
      <c r="P412" s="230" t="s">
        <v>22</v>
      </c>
      <c r="Q412" s="230" t="s">
        <v>22</v>
      </c>
      <c r="R412" s="225" t="s">
        <v>1</v>
      </c>
      <c r="S412" s="225" t="s">
        <v>1</v>
      </c>
      <c r="T412" s="231" t="s">
        <v>20</v>
      </c>
      <c r="U412" s="230" t="s">
        <v>22</v>
      </c>
      <c r="V412" s="230" t="s">
        <v>22</v>
      </c>
      <c r="W412" s="230" t="s">
        <v>22</v>
      </c>
      <c r="X412" s="225" t="s">
        <v>1</v>
      </c>
      <c r="Y412" s="225" t="s">
        <v>1</v>
      </c>
      <c r="Z412" s="225" t="s">
        <v>1</v>
      </c>
      <c r="AA412" s="230" t="s">
        <v>22</v>
      </c>
      <c r="AB412" s="225" t="s">
        <v>1</v>
      </c>
      <c r="AC412" s="225" t="s">
        <v>1</v>
      </c>
      <c r="AD412" s="225" t="s">
        <v>1</v>
      </c>
      <c r="AE412" s="230" t="s">
        <v>22</v>
      </c>
      <c r="AF412" s="230" t="s">
        <v>22</v>
      </c>
      <c r="AG412" s="230" t="s">
        <v>22</v>
      </c>
      <c r="AH412" s="225" t="s">
        <v>1</v>
      </c>
      <c r="AI412" s="225" t="s">
        <v>1</v>
      </c>
      <c r="AJ412" s="225" t="s">
        <v>1</v>
      </c>
      <c r="AK412" s="225" t="s">
        <v>1</v>
      </c>
      <c r="AL412" s="230" t="s">
        <v>22</v>
      </c>
      <c r="AM412" s="225" t="s">
        <v>1</v>
      </c>
      <c r="AN412" s="225" t="s">
        <v>1</v>
      </c>
      <c r="AO412" s="225" t="s">
        <v>1</v>
      </c>
      <c r="AP412" s="225" t="s">
        <v>1</v>
      </c>
      <c r="AQ412" s="225" t="s">
        <v>1</v>
      </c>
      <c r="AR412" s="230" t="s">
        <v>22</v>
      </c>
      <c r="AS412" s="225" t="s">
        <v>1</v>
      </c>
      <c r="AT412" s="225" t="s">
        <v>1</v>
      </c>
      <c r="AU412" s="230" t="s">
        <v>22</v>
      </c>
      <c r="AV412" s="230" t="s">
        <v>22</v>
      </c>
      <c r="AW412" s="235" t="s">
        <v>1</v>
      </c>
      <c r="AX412" s="235">
        <v>0</v>
      </c>
      <c r="AY412" s="235">
        <v>0</v>
      </c>
      <c r="AZ412" s="228">
        <v>0</v>
      </c>
      <c r="BA412" s="233">
        <v>0</v>
      </c>
      <c r="BB412" s="234">
        <v>0</v>
      </c>
    </row>
    <row r="413" spans="1:54" ht="18.75" customHeight="1" x14ac:dyDescent="0.25">
      <c r="A413" s="223">
        <v>1326</v>
      </c>
      <c r="B413" s="224" t="s">
        <v>101</v>
      </c>
      <c r="C413" s="225" t="s">
        <v>1193</v>
      </c>
      <c r="D413" s="225"/>
      <c r="E413" s="225" t="s">
        <v>625</v>
      </c>
      <c r="F413" s="225" t="s">
        <v>1</v>
      </c>
      <c r="G413" s="225" t="s">
        <v>447</v>
      </c>
      <c r="H413" s="224" t="s">
        <v>1</v>
      </c>
      <c r="I413" s="224" t="s">
        <v>437</v>
      </c>
      <c r="J413" s="227" t="s">
        <v>17</v>
      </c>
      <c r="K413" s="225" t="s">
        <v>1</v>
      </c>
      <c r="L413" s="232" t="s">
        <v>23</v>
      </c>
      <c r="M413" s="237" t="s">
        <v>26</v>
      </c>
      <c r="N413" s="225" t="s">
        <v>1</v>
      </c>
      <c r="O413" s="232" t="s">
        <v>23</v>
      </c>
      <c r="P413" s="230" t="s">
        <v>22</v>
      </c>
      <c r="Q413" s="225" t="s">
        <v>1</v>
      </c>
      <c r="R413" s="225" t="s">
        <v>1</v>
      </c>
      <c r="S413" s="225" t="s">
        <v>1</v>
      </c>
      <c r="T413" s="225" t="s">
        <v>1</v>
      </c>
      <c r="U413" s="225" t="s">
        <v>1</v>
      </c>
      <c r="V413" s="225" t="s">
        <v>1</v>
      </c>
      <c r="W413" s="225" t="s">
        <v>1</v>
      </c>
      <c r="X413" s="225" t="s">
        <v>1</v>
      </c>
      <c r="Y413" s="225" t="s">
        <v>1</v>
      </c>
      <c r="Z413" s="225" t="s">
        <v>1</v>
      </c>
      <c r="AA413" s="225" t="s">
        <v>1</v>
      </c>
      <c r="AB413" s="225" t="s">
        <v>1</v>
      </c>
      <c r="AC413" s="225" t="s">
        <v>1</v>
      </c>
      <c r="AD413" s="225" t="s">
        <v>1</v>
      </c>
      <c r="AE413" s="232" t="s">
        <v>23</v>
      </c>
      <c r="AF413" s="225" t="s">
        <v>1</v>
      </c>
      <c r="AG413" s="225" t="s">
        <v>1</v>
      </c>
      <c r="AH413" s="225" t="s">
        <v>1</v>
      </c>
      <c r="AI413" s="225" t="s">
        <v>1</v>
      </c>
      <c r="AJ413" s="225" t="s">
        <v>1</v>
      </c>
      <c r="AK413" s="225" t="s">
        <v>1</v>
      </c>
      <c r="AL413" s="225" t="s">
        <v>1</v>
      </c>
      <c r="AM413" s="225" t="s">
        <v>1</v>
      </c>
      <c r="AN413" s="225" t="s">
        <v>1</v>
      </c>
      <c r="AO413" s="225" t="s">
        <v>1</v>
      </c>
      <c r="AP413" s="225" t="s">
        <v>1</v>
      </c>
      <c r="AQ413" s="225" t="s">
        <v>1</v>
      </c>
      <c r="AR413" s="225" t="s">
        <v>1</v>
      </c>
      <c r="AS413" s="225" t="s">
        <v>1</v>
      </c>
      <c r="AT413" s="225" t="s">
        <v>1</v>
      </c>
      <c r="AU413" s="225" t="s">
        <v>1</v>
      </c>
      <c r="AV413" s="225" t="s">
        <v>1</v>
      </c>
      <c r="AW413" s="231" t="s">
        <v>1240</v>
      </c>
      <c r="AX413" s="227">
        <v>2</v>
      </c>
      <c r="AY413" s="226">
        <v>1</v>
      </c>
      <c r="AZ413" s="228">
        <v>0</v>
      </c>
      <c r="BA413" s="228">
        <v>0</v>
      </c>
      <c r="BB413" s="229">
        <v>0</v>
      </c>
    </row>
    <row r="414" spans="1:54" ht="18" customHeight="1" x14ac:dyDescent="0.25">
      <c r="A414" s="223">
        <v>1335</v>
      </c>
      <c r="B414" s="224" t="s">
        <v>102</v>
      </c>
      <c r="C414" s="225" t="s">
        <v>1193</v>
      </c>
      <c r="D414" s="225"/>
      <c r="E414" s="225" t="s">
        <v>1021</v>
      </c>
      <c r="F414" s="225" t="s">
        <v>1</v>
      </c>
      <c r="G414" s="225" t="s">
        <v>447</v>
      </c>
      <c r="H414" s="224" t="s">
        <v>1</v>
      </c>
      <c r="I414" s="224" t="s">
        <v>437</v>
      </c>
      <c r="J414" s="241" t="s">
        <v>39</v>
      </c>
      <c r="K414" s="225" t="s">
        <v>1</v>
      </c>
      <c r="L414" s="232" t="s">
        <v>23</v>
      </c>
      <c r="M414" s="237" t="s">
        <v>26</v>
      </c>
      <c r="N414" s="225" t="s">
        <v>1</v>
      </c>
      <c r="O414" s="232" t="s">
        <v>23</v>
      </c>
      <c r="P414" s="232" t="s">
        <v>23</v>
      </c>
      <c r="Q414" s="232" t="s">
        <v>23</v>
      </c>
      <c r="R414" s="232" t="s">
        <v>23</v>
      </c>
      <c r="S414" s="225" t="s">
        <v>1</v>
      </c>
      <c r="T414" s="225" t="s">
        <v>1</v>
      </c>
      <c r="U414" s="231" t="s">
        <v>20</v>
      </c>
      <c r="V414" s="230" t="s">
        <v>22</v>
      </c>
      <c r="W414" s="230" t="s">
        <v>22</v>
      </c>
      <c r="X414" s="225" t="s">
        <v>1</v>
      </c>
      <c r="Y414" s="225" t="s">
        <v>1</v>
      </c>
      <c r="Z414" s="225" t="s">
        <v>1</v>
      </c>
      <c r="AA414" s="225" t="s">
        <v>1</v>
      </c>
      <c r="AB414" s="225" t="s">
        <v>1</v>
      </c>
      <c r="AC414" s="225" t="s">
        <v>1</v>
      </c>
      <c r="AD414" s="225" t="s">
        <v>1</v>
      </c>
      <c r="AE414" s="232" t="s">
        <v>23</v>
      </c>
      <c r="AF414" s="225" t="s">
        <v>1</v>
      </c>
      <c r="AG414" s="225" t="s">
        <v>1</v>
      </c>
      <c r="AH414" s="230" t="s">
        <v>22</v>
      </c>
      <c r="AI414" s="225" t="s">
        <v>1</v>
      </c>
      <c r="AJ414" s="225" t="s">
        <v>1</v>
      </c>
      <c r="AK414" s="225" t="s">
        <v>1</v>
      </c>
      <c r="AL414" s="225" t="s">
        <v>1</v>
      </c>
      <c r="AM414" s="225" t="s">
        <v>1</v>
      </c>
      <c r="AN414" s="225" t="s">
        <v>1</v>
      </c>
      <c r="AO414" s="225" t="s">
        <v>1</v>
      </c>
      <c r="AP414" s="225" t="s">
        <v>1</v>
      </c>
      <c r="AQ414" s="225" t="s">
        <v>1</v>
      </c>
      <c r="AR414" s="225" t="s">
        <v>1</v>
      </c>
      <c r="AS414" s="225" t="s">
        <v>1</v>
      </c>
      <c r="AT414" s="225" t="s">
        <v>1</v>
      </c>
      <c r="AU414" s="225" t="s">
        <v>1</v>
      </c>
      <c r="AV414" s="225" t="s">
        <v>1</v>
      </c>
      <c r="AW414" s="226" t="s">
        <v>1241</v>
      </c>
      <c r="AX414" s="226">
        <v>1</v>
      </c>
      <c r="AY414" s="235">
        <v>0</v>
      </c>
      <c r="AZ414" s="228">
        <v>0</v>
      </c>
      <c r="BA414" s="228">
        <v>0</v>
      </c>
      <c r="BB414" s="229">
        <v>0</v>
      </c>
    </row>
    <row r="415" spans="1:54" ht="18.75" customHeight="1" x14ac:dyDescent="0.25">
      <c r="A415" s="223">
        <v>533</v>
      </c>
      <c r="B415" s="224" t="s">
        <v>228</v>
      </c>
      <c r="C415" s="225" t="s">
        <v>1193</v>
      </c>
      <c r="D415" s="225"/>
      <c r="E415" s="225" t="s">
        <v>854</v>
      </c>
      <c r="F415" s="225" t="s">
        <v>1</v>
      </c>
      <c r="G415" s="225" t="s">
        <v>439</v>
      </c>
      <c r="H415" s="224" t="s">
        <v>1</v>
      </c>
      <c r="I415" s="224" t="s">
        <v>437</v>
      </c>
      <c r="J415" s="227" t="s">
        <v>17</v>
      </c>
      <c r="K415" s="225" t="s">
        <v>1</v>
      </c>
      <c r="L415" s="232" t="s">
        <v>23</v>
      </c>
      <c r="M415" s="227" t="s">
        <v>17</v>
      </c>
      <c r="N415" s="225" t="s">
        <v>1</v>
      </c>
      <c r="O415" s="232" t="s">
        <v>23</v>
      </c>
      <c r="P415" s="225" t="s">
        <v>1</v>
      </c>
      <c r="Q415" s="225" t="s">
        <v>1</v>
      </c>
      <c r="R415" s="225" t="s">
        <v>1</v>
      </c>
      <c r="S415" s="225" t="s">
        <v>1</v>
      </c>
      <c r="T415" s="225" t="s">
        <v>1</v>
      </c>
      <c r="U415" s="225" t="s">
        <v>1</v>
      </c>
      <c r="V415" s="225" t="s">
        <v>1</v>
      </c>
      <c r="W415" s="225" t="s">
        <v>1</v>
      </c>
      <c r="X415" s="225" t="s">
        <v>1</v>
      </c>
      <c r="Y415" s="225" t="s">
        <v>1</v>
      </c>
      <c r="Z415" s="225" t="s">
        <v>1</v>
      </c>
      <c r="AA415" s="225" t="s">
        <v>1</v>
      </c>
      <c r="AB415" s="225" t="s">
        <v>1</v>
      </c>
      <c r="AC415" s="225" t="s">
        <v>1</v>
      </c>
      <c r="AD415" s="225" t="s">
        <v>1</v>
      </c>
      <c r="AE415" s="232" t="s">
        <v>23</v>
      </c>
      <c r="AF415" s="232" t="s">
        <v>23</v>
      </c>
      <c r="AG415" s="225" t="s">
        <v>1</v>
      </c>
      <c r="AH415" s="225" t="s">
        <v>1</v>
      </c>
      <c r="AI415" s="225" t="s">
        <v>1</v>
      </c>
      <c r="AJ415" s="225" t="s">
        <v>1</v>
      </c>
      <c r="AK415" s="225" t="s">
        <v>1</v>
      </c>
      <c r="AL415" s="230" t="s">
        <v>22</v>
      </c>
      <c r="AM415" s="225" t="s">
        <v>1</v>
      </c>
      <c r="AN415" s="225" t="s">
        <v>1</v>
      </c>
      <c r="AO415" s="231" t="s">
        <v>20</v>
      </c>
      <c r="AP415" s="225" t="s">
        <v>1</v>
      </c>
      <c r="AQ415" s="225" t="s">
        <v>1</v>
      </c>
      <c r="AR415" s="230" t="s">
        <v>22</v>
      </c>
      <c r="AS415" s="225" t="s">
        <v>1</v>
      </c>
      <c r="AT415" s="225" t="s">
        <v>1</v>
      </c>
      <c r="AU415" s="225" t="s">
        <v>1</v>
      </c>
      <c r="AV415" s="230" t="s">
        <v>22</v>
      </c>
      <c r="AW415" s="231" t="s">
        <v>1240</v>
      </c>
      <c r="AX415" s="227">
        <v>2</v>
      </c>
      <c r="AY415" s="227">
        <v>2</v>
      </c>
      <c r="AZ415" s="228">
        <v>0</v>
      </c>
      <c r="BA415" s="236">
        <v>464</v>
      </c>
      <c r="BB415" s="238">
        <v>100.3</v>
      </c>
    </row>
    <row r="416" spans="1:54" ht="18.75" customHeight="1" x14ac:dyDescent="0.25">
      <c r="A416" s="223">
        <v>1327</v>
      </c>
      <c r="B416" s="224" t="s">
        <v>103</v>
      </c>
      <c r="C416" s="225" t="s">
        <v>1193</v>
      </c>
      <c r="D416" s="225"/>
      <c r="E416" s="225" t="s">
        <v>625</v>
      </c>
      <c r="F416" s="225" t="s">
        <v>1</v>
      </c>
      <c r="G416" s="225" t="s">
        <v>447</v>
      </c>
      <c r="H416" s="224" t="s">
        <v>1</v>
      </c>
      <c r="I416" s="224" t="s">
        <v>437</v>
      </c>
      <c r="J416" s="227" t="s">
        <v>17</v>
      </c>
      <c r="K416" s="225" t="s">
        <v>1</v>
      </c>
      <c r="L416" s="232" t="s">
        <v>23</v>
      </c>
      <c r="M416" s="227" t="s">
        <v>17</v>
      </c>
      <c r="N416" s="225" t="s">
        <v>1</v>
      </c>
      <c r="O416" s="232" t="s">
        <v>23</v>
      </c>
      <c r="P416" s="225" t="s">
        <v>1</v>
      </c>
      <c r="Q416" s="225" t="s">
        <v>1</v>
      </c>
      <c r="R416" s="225" t="s">
        <v>1</v>
      </c>
      <c r="S416" s="225" t="s">
        <v>1</v>
      </c>
      <c r="T416" s="225" t="s">
        <v>1</v>
      </c>
      <c r="U416" s="225" t="s">
        <v>1</v>
      </c>
      <c r="V416" s="225" t="s">
        <v>1</v>
      </c>
      <c r="W416" s="225" t="s">
        <v>1</v>
      </c>
      <c r="X416" s="225" t="s">
        <v>1</v>
      </c>
      <c r="Y416" s="225" t="s">
        <v>1</v>
      </c>
      <c r="Z416" s="225" t="s">
        <v>1</v>
      </c>
      <c r="AA416" s="225" t="s">
        <v>1</v>
      </c>
      <c r="AB416" s="225" t="s">
        <v>1</v>
      </c>
      <c r="AC416" s="225" t="s">
        <v>1</v>
      </c>
      <c r="AD416" s="225" t="s">
        <v>1</v>
      </c>
      <c r="AE416" s="232" t="s">
        <v>23</v>
      </c>
      <c r="AF416" s="225" t="s">
        <v>1</v>
      </c>
      <c r="AG416" s="225" t="s">
        <v>1</v>
      </c>
      <c r="AH416" s="225" t="s">
        <v>1</v>
      </c>
      <c r="AI416" s="225" t="s">
        <v>1</v>
      </c>
      <c r="AJ416" s="225" t="s">
        <v>1</v>
      </c>
      <c r="AK416" s="225" t="s">
        <v>1</v>
      </c>
      <c r="AL416" s="225" t="s">
        <v>1</v>
      </c>
      <c r="AM416" s="225" t="s">
        <v>1</v>
      </c>
      <c r="AN416" s="225" t="s">
        <v>1</v>
      </c>
      <c r="AO416" s="225" t="s">
        <v>1</v>
      </c>
      <c r="AP416" s="225" t="s">
        <v>1</v>
      </c>
      <c r="AQ416" s="225" t="s">
        <v>1</v>
      </c>
      <c r="AR416" s="230" t="s">
        <v>22</v>
      </c>
      <c r="AS416" s="225" t="s">
        <v>1</v>
      </c>
      <c r="AT416" s="225" t="s">
        <v>1</v>
      </c>
      <c r="AU416" s="225" t="s">
        <v>1</v>
      </c>
      <c r="AV416" s="230" t="s">
        <v>22</v>
      </c>
      <c r="AW416" s="226" t="s">
        <v>1241</v>
      </c>
      <c r="AX416" s="227">
        <v>2</v>
      </c>
      <c r="AY416" s="227">
        <v>2</v>
      </c>
      <c r="AZ416" s="228">
        <v>0</v>
      </c>
      <c r="BA416" s="228">
        <v>0</v>
      </c>
      <c r="BB416" s="229">
        <v>0</v>
      </c>
    </row>
    <row r="417" spans="1:54" ht="18.75" customHeight="1" x14ac:dyDescent="0.25">
      <c r="A417" s="223">
        <v>1341</v>
      </c>
      <c r="B417" s="224" t="s">
        <v>104</v>
      </c>
      <c r="C417" s="225" t="s">
        <v>1193</v>
      </c>
      <c r="D417" s="225"/>
      <c r="E417" s="225" t="s">
        <v>1086</v>
      </c>
      <c r="F417" s="225" t="s">
        <v>1</v>
      </c>
      <c r="G417" s="225" t="s">
        <v>447</v>
      </c>
      <c r="H417" s="224" t="s">
        <v>1</v>
      </c>
      <c r="I417" s="224" t="s">
        <v>437</v>
      </c>
      <c r="J417" s="226" t="s">
        <v>33</v>
      </c>
      <c r="K417" s="225" t="s">
        <v>1</v>
      </c>
      <c r="L417" s="225" t="s">
        <v>1</v>
      </c>
      <c r="M417" s="226" t="s">
        <v>33</v>
      </c>
      <c r="N417" s="225" t="s">
        <v>1</v>
      </c>
      <c r="O417" s="225" t="s">
        <v>1</v>
      </c>
      <c r="P417" s="225" t="s">
        <v>1</v>
      </c>
      <c r="Q417" s="225" t="s">
        <v>1</v>
      </c>
      <c r="R417" s="225" t="s">
        <v>1</v>
      </c>
      <c r="S417" s="225" t="s">
        <v>1</v>
      </c>
      <c r="T417" s="225" t="s">
        <v>1</v>
      </c>
      <c r="U417" s="225" t="s">
        <v>1</v>
      </c>
      <c r="V417" s="225" t="s">
        <v>1</v>
      </c>
      <c r="W417" s="225" t="s">
        <v>1</v>
      </c>
      <c r="X417" s="225" t="s">
        <v>1</v>
      </c>
      <c r="Y417" s="225" t="s">
        <v>1</v>
      </c>
      <c r="Z417" s="225" t="s">
        <v>1</v>
      </c>
      <c r="AA417" s="225" t="s">
        <v>1</v>
      </c>
      <c r="AB417" s="225" t="s">
        <v>1</v>
      </c>
      <c r="AC417" s="225" t="s">
        <v>1</v>
      </c>
      <c r="AD417" s="225" t="s">
        <v>1</v>
      </c>
      <c r="AE417" s="225" t="s">
        <v>1</v>
      </c>
      <c r="AF417" s="225" t="s">
        <v>1</v>
      </c>
      <c r="AG417" s="225" t="s">
        <v>1</v>
      </c>
      <c r="AH417" s="225" t="s">
        <v>1</v>
      </c>
      <c r="AI417" s="225" t="s">
        <v>1</v>
      </c>
      <c r="AJ417" s="225" t="s">
        <v>1</v>
      </c>
      <c r="AK417" s="225" t="s">
        <v>1</v>
      </c>
      <c r="AL417" s="225" t="s">
        <v>1</v>
      </c>
      <c r="AM417" s="225" t="s">
        <v>1</v>
      </c>
      <c r="AN417" s="225" t="s">
        <v>1</v>
      </c>
      <c r="AO417" s="225" t="s">
        <v>1</v>
      </c>
      <c r="AP417" s="225" t="s">
        <v>1</v>
      </c>
      <c r="AQ417" s="225" t="s">
        <v>1</v>
      </c>
      <c r="AR417" s="225" t="s">
        <v>1</v>
      </c>
      <c r="AS417" s="225" t="s">
        <v>1</v>
      </c>
      <c r="AT417" s="225" t="s">
        <v>1</v>
      </c>
      <c r="AU417" s="225" t="s">
        <v>1</v>
      </c>
      <c r="AV417" s="225" t="s">
        <v>1</v>
      </c>
      <c r="AW417" s="226" t="s">
        <v>1241</v>
      </c>
      <c r="AX417" s="226">
        <v>1</v>
      </c>
      <c r="AY417" s="226">
        <v>1</v>
      </c>
      <c r="AZ417" s="228">
        <v>0</v>
      </c>
      <c r="BA417" s="228">
        <v>0</v>
      </c>
      <c r="BB417" s="229">
        <v>0</v>
      </c>
    </row>
    <row r="418" spans="1:54" ht="18.75" customHeight="1" x14ac:dyDescent="0.25">
      <c r="A418" s="223">
        <v>538</v>
      </c>
      <c r="B418" s="224" t="s">
        <v>129</v>
      </c>
      <c r="C418" s="225" t="s">
        <v>1193</v>
      </c>
      <c r="D418" s="225"/>
      <c r="E418" s="225" t="s">
        <v>1086</v>
      </c>
      <c r="F418" s="225" t="s">
        <v>1</v>
      </c>
      <c r="G418" s="225" t="s">
        <v>1</v>
      </c>
      <c r="H418" s="224" t="s">
        <v>1</v>
      </c>
      <c r="I418" s="224" t="s">
        <v>1086</v>
      </c>
      <c r="J418" s="226" t="s">
        <v>33</v>
      </c>
      <c r="K418" s="225" t="s">
        <v>1</v>
      </c>
      <c r="L418" s="225" t="s">
        <v>1</v>
      </c>
      <c r="M418" s="226" t="s">
        <v>33</v>
      </c>
      <c r="N418" s="225" t="s">
        <v>1</v>
      </c>
      <c r="O418" s="225" t="s">
        <v>1</v>
      </c>
      <c r="P418" s="225" t="s">
        <v>1</v>
      </c>
      <c r="Q418" s="225" t="s">
        <v>1</v>
      </c>
      <c r="R418" s="225" t="s">
        <v>1</v>
      </c>
      <c r="S418" s="225" t="s">
        <v>1</v>
      </c>
      <c r="T418" s="225" t="s">
        <v>1</v>
      </c>
      <c r="U418" s="225" t="s">
        <v>1</v>
      </c>
      <c r="V418" s="225" t="s">
        <v>1</v>
      </c>
      <c r="W418" s="225" t="s">
        <v>1</v>
      </c>
      <c r="X418" s="225" t="s">
        <v>1</v>
      </c>
      <c r="Y418" s="225" t="s">
        <v>1</v>
      </c>
      <c r="Z418" s="225" t="s">
        <v>1</v>
      </c>
      <c r="AA418" s="225" t="s">
        <v>1</v>
      </c>
      <c r="AB418" s="225" t="s">
        <v>1</v>
      </c>
      <c r="AC418" s="225" t="s">
        <v>1</v>
      </c>
      <c r="AD418" s="225" t="s">
        <v>1</v>
      </c>
      <c r="AE418" s="225" t="s">
        <v>1</v>
      </c>
      <c r="AF418" s="225" t="s">
        <v>1</v>
      </c>
      <c r="AG418" s="225" t="s">
        <v>1</v>
      </c>
      <c r="AH418" s="225" t="s">
        <v>1</v>
      </c>
      <c r="AI418" s="225" t="s">
        <v>1</v>
      </c>
      <c r="AJ418" s="225" t="s">
        <v>1</v>
      </c>
      <c r="AK418" s="225" t="s">
        <v>1</v>
      </c>
      <c r="AL418" s="225" t="s">
        <v>1</v>
      </c>
      <c r="AM418" s="225" t="s">
        <v>1</v>
      </c>
      <c r="AN418" s="225" t="s">
        <v>1</v>
      </c>
      <c r="AO418" s="225" t="s">
        <v>1</v>
      </c>
      <c r="AP418" s="225" t="s">
        <v>1</v>
      </c>
      <c r="AQ418" s="225" t="s">
        <v>1</v>
      </c>
      <c r="AR418" s="225" t="s">
        <v>1</v>
      </c>
      <c r="AS418" s="225" t="s">
        <v>1</v>
      </c>
      <c r="AT418" s="225" t="s">
        <v>1</v>
      </c>
      <c r="AU418" s="225" t="s">
        <v>1</v>
      </c>
      <c r="AV418" s="231" t="s">
        <v>20</v>
      </c>
      <c r="AW418" s="226" t="s">
        <v>1241</v>
      </c>
      <c r="AX418" s="226">
        <v>1</v>
      </c>
      <c r="AY418" s="227">
        <v>2</v>
      </c>
      <c r="AZ418" s="228">
        <v>0</v>
      </c>
      <c r="BA418" s="228">
        <v>0</v>
      </c>
      <c r="BB418" s="238">
        <v>0.05</v>
      </c>
    </row>
    <row r="419" spans="1:54" ht="18" customHeight="1" x14ac:dyDescent="0.25">
      <c r="A419" s="223">
        <v>536</v>
      </c>
      <c r="B419" s="224" t="s">
        <v>1160</v>
      </c>
      <c r="C419" s="225" t="s">
        <v>1193</v>
      </c>
      <c r="D419" s="225"/>
      <c r="E419" s="225" t="s">
        <v>1086</v>
      </c>
      <c r="F419" s="225" t="s">
        <v>1</v>
      </c>
      <c r="G419" s="225" t="s">
        <v>1</v>
      </c>
      <c r="H419" s="224" t="s">
        <v>1</v>
      </c>
      <c r="I419" s="224" t="s">
        <v>1086</v>
      </c>
      <c r="J419" s="226" t="s">
        <v>33</v>
      </c>
      <c r="K419" s="225" t="s">
        <v>1</v>
      </c>
      <c r="L419" s="230" t="s">
        <v>22</v>
      </c>
      <c r="M419" s="227" t="s">
        <v>17</v>
      </c>
      <c r="N419" s="230" t="s">
        <v>22</v>
      </c>
      <c r="O419" s="232" t="s">
        <v>23</v>
      </c>
      <c r="P419" s="225" t="s">
        <v>1</v>
      </c>
      <c r="Q419" s="225" t="s">
        <v>1</v>
      </c>
      <c r="R419" s="225" t="s">
        <v>1</v>
      </c>
      <c r="S419" s="225" t="s">
        <v>1</v>
      </c>
      <c r="T419" s="225" t="s">
        <v>1</v>
      </c>
      <c r="U419" s="225" t="s">
        <v>1</v>
      </c>
      <c r="V419" s="225" t="s">
        <v>1</v>
      </c>
      <c r="W419" s="225" t="s">
        <v>1</v>
      </c>
      <c r="X419" s="225" t="s">
        <v>1</v>
      </c>
      <c r="Y419" s="225" t="s">
        <v>1</v>
      </c>
      <c r="Z419" s="225" t="s">
        <v>1</v>
      </c>
      <c r="AA419" s="225" t="s">
        <v>1</v>
      </c>
      <c r="AB419" s="225" t="s">
        <v>1</v>
      </c>
      <c r="AC419" s="225" t="s">
        <v>1</v>
      </c>
      <c r="AD419" s="225" t="s">
        <v>1</v>
      </c>
      <c r="AE419" s="225" t="s">
        <v>1</v>
      </c>
      <c r="AF419" s="230" t="s">
        <v>22</v>
      </c>
      <c r="AG419" s="225" t="s">
        <v>1</v>
      </c>
      <c r="AH419" s="225" t="s">
        <v>1</v>
      </c>
      <c r="AI419" s="225" t="s">
        <v>1</v>
      </c>
      <c r="AJ419" s="225" t="s">
        <v>1</v>
      </c>
      <c r="AK419" s="225" t="s">
        <v>1</v>
      </c>
      <c r="AL419" s="225" t="s">
        <v>1</v>
      </c>
      <c r="AM419" s="225" t="s">
        <v>1</v>
      </c>
      <c r="AN419" s="225" t="s">
        <v>1</v>
      </c>
      <c r="AO419" s="225" t="s">
        <v>1</v>
      </c>
      <c r="AP419" s="225" t="s">
        <v>1</v>
      </c>
      <c r="AQ419" s="225" t="s">
        <v>1</v>
      </c>
      <c r="AR419" s="230" t="s">
        <v>22</v>
      </c>
      <c r="AS419" s="225" t="s">
        <v>1</v>
      </c>
      <c r="AT419" s="225" t="s">
        <v>1</v>
      </c>
      <c r="AU419" s="225" t="s">
        <v>1</v>
      </c>
      <c r="AV419" s="230" t="s">
        <v>22</v>
      </c>
      <c r="AW419" s="226" t="s">
        <v>1241</v>
      </c>
      <c r="AX419" s="226">
        <v>1</v>
      </c>
      <c r="AY419" s="226">
        <v>1</v>
      </c>
      <c r="AZ419" s="228">
        <v>0</v>
      </c>
      <c r="BA419" s="233">
        <v>1.1000000000000001</v>
      </c>
      <c r="BB419" s="234">
        <v>0.06</v>
      </c>
    </row>
    <row r="420" spans="1:54" ht="18.75" customHeight="1" x14ac:dyDescent="0.25">
      <c r="A420" s="223">
        <v>1311</v>
      </c>
      <c r="B420" s="224" t="s">
        <v>105</v>
      </c>
      <c r="C420" s="225" t="s">
        <v>1193</v>
      </c>
      <c r="D420" s="225"/>
      <c r="E420" s="225" t="s">
        <v>941</v>
      </c>
      <c r="F420" s="225" t="s">
        <v>1</v>
      </c>
      <c r="G420" s="225" t="s">
        <v>447</v>
      </c>
      <c r="H420" s="224" t="s">
        <v>1</v>
      </c>
      <c r="I420" s="224" t="s">
        <v>437</v>
      </c>
      <c r="J420" s="227" t="s">
        <v>17</v>
      </c>
      <c r="K420" s="225" t="s">
        <v>1</v>
      </c>
      <c r="L420" s="232" t="s">
        <v>23</v>
      </c>
      <c r="M420" s="227" t="s">
        <v>17</v>
      </c>
      <c r="N420" s="225" t="s">
        <v>1</v>
      </c>
      <c r="O420" s="232" t="s">
        <v>23</v>
      </c>
      <c r="P420" s="225" t="s">
        <v>1</v>
      </c>
      <c r="Q420" s="225" t="s">
        <v>1</v>
      </c>
      <c r="R420" s="225" t="s">
        <v>1</v>
      </c>
      <c r="S420" s="225" t="s">
        <v>1</v>
      </c>
      <c r="T420" s="225" t="s">
        <v>1</v>
      </c>
      <c r="U420" s="225" t="s">
        <v>1</v>
      </c>
      <c r="V420" s="225" t="s">
        <v>1</v>
      </c>
      <c r="W420" s="225" t="s">
        <v>1</v>
      </c>
      <c r="X420" s="225" t="s">
        <v>1</v>
      </c>
      <c r="Y420" s="225" t="s">
        <v>1</v>
      </c>
      <c r="Z420" s="225" t="s">
        <v>1</v>
      </c>
      <c r="AA420" s="225" t="s">
        <v>1</v>
      </c>
      <c r="AB420" s="225" t="s">
        <v>1</v>
      </c>
      <c r="AC420" s="225" t="s">
        <v>1</v>
      </c>
      <c r="AD420" s="225" t="s">
        <v>1</v>
      </c>
      <c r="AE420" s="232" t="s">
        <v>23</v>
      </c>
      <c r="AF420" s="225" t="s">
        <v>1</v>
      </c>
      <c r="AG420" s="225" t="s">
        <v>1</v>
      </c>
      <c r="AH420" s="225" t="s">
        <v>1</v>
      </c>
      <c r="AI420" s="225" t="s">
        <v>1</v>
      </c>
      <c r="AJ420" s="225" t="s">
        <v>1</v>
      </c>
      <c r="AK420" s="225" t="s">
        <v>1</v>
      </c>
      <c r="AL420" s="225" t="s">
        <v>1</v>
      </c>
      <c r="AM420" s="225" t="s">
        <v>1</v>
      </c>
      <c r="AN420" s="225" t="s">
        <v>1</v>
      </c>
      <c r="AO420" s="225" t="s">
        <v>1</v>
      </c>
      <c r="AP420" s="225" t="s">
        <v>1</v>
      </c>
      <c r="AQ420" s="225" t="s">
        <v>1</v>
      </c>
      <c r="AR420" s="225" t="s">
        <v>1</v>
      </c>
      <c r="AS420" s="225" t="s">
        <v>1</v>
      </c>
      <c r="AT420" s="225" t="s">
        <v>1</v>
      </c>
      <c r="AU420" s="225" t="s">
        <v>1</v>
      </c>
      <c r="AV420" s="230" t="s">
        <v>22</v>
      </c>
      <c r="AW420" s="226" t="s">
        <v>1241</v>
      </c>
      <c r="AX420" s="226">
        <v>1</v>
      </c>
      <c r="AY420" s="226">
        <v>1</v>
      </c>
      <c r="AZ420" s="228">
        <v>0</v>
      </c>
      <c r="BA420" s="228">
        <v>0</v>
      </c>
      <c r="BB420" s="229">
        <v>0</v>
      </c>
    </row>
    <row r="421" spans="1:54" ht="18.75" customHeight="1" x14ac:dyDescent="0.25">
      <c r="A421" s="223">
        <v>539</v>
      </c>
      <c r="B421" s="224" t="s">
        <v>106</v>
      </c>
      <c r="C421" s="225" t="s">
        <v>1193</v>
      </c>
      <c r="D421" s="225"/>
      <c r="E421" s="225" t="s">
        <v>941</v>
      </c>
      <c r="F421" s="225" t="s">
        <v>1</v>
      </c>
      <c r="G421" s="225" t="s">
        <v>447</v>
      </c>
      <c r="H421" s="224" t="s">
        <v>1</v>
      </c>
      <c r="I421" s="224" t="s">
        <v>437</v>
      </c>
      <c r="J421" s="227" t="s">
        <v>17</v>
      </c>
      <c r="K421" s="225" t="s">
        <v>1</v>
      </c>
      <c r="L421" s="232" t="s">
        <v>23</v>
      </c>
      <c r="M421" s="227" t="s">
        <v>17</v>
      </c>
      <c r="N421" s="230" t="s">
        <v>22</v>
      </c>
      <c r="O421" s="232" t="s">
        <v>23</v>
      </c>
      <c r="P421" s="225" t="s">
        <v>1</v>
      </c>
      <c r="Q421" s="225" t="s">
        <v>1</v>
      </c>
      <c r="R421" s="225" t="s">
        <v>1</v>
      </c>
      <c r="S421" s="225" t="s">
        <v>1</v>
      </c>
      <c r="T421" s="225" t="s">
        <v>1</v>
      </c>
      <c r="U421" s="225" t="s">
        <v>1</v>
      </c>
      <c r="V421" s="225" t="s">
        <v>1</v>
      </c>
      <c r="W421" s="225" t="s">
        <v>1</v>
      </c>
      <c r="X421" s="225" t="s">
        <v>1</v>
      </c>
      <c r="Y421" s="225" t="s">
        <v>1</v>
      </c>
      <c r="Z421" s="225" t="s">
        <v>1</v>
      </c>
      <c r="AA421" s="225" t="s">
        <v>1</v>
      </c>
      <c r="AB421" s="225" t="s">
        <v>1</v>
      </c>
      <c r="AC421" s="225" t="s">
        <v>1</v>
      </c>
      <c r="AD421" s="225" t="s">
        <v>1</v>
      </c>
      <c r="AE421" s="232" t="s">
        <v>23</v>
      </c>
      <c r="AF421" s="230" t="s">
        <v>22</v>
      </c>
      <c r="AG421" s="225" t="s">
        <v>1</v>
      </c>
      <c r="AH421" s="225" t="s">
        <v>1</v>
      </c>
      <c r="AI421" s="225" t="s">
        <v>1</v>
      </c>
      <c r="AJ421" s="225" t="s">
        <v>1</v>
      </c>
      <c r="AK421" s="225" t="s">
        <v>1</v>
      </c>
      <c r="AL421" s="230" t="s">
        <v>22</v>
      </c>
      <c r="AM421" s="225" t="s">
        <v>1</v>
      </c>
      <c r="AN421" s="225" t="s">
        <v>1</v>
      </c>
      <c r="AO421" s="225" t="s">
        <v>1</v>
      </c>
      <c r="AP421" s="225" t="s">
        <v>1</v>
      </c>
      <c r="AQ421" s="225" t="s">
        <v>1</v>
      </c>
      <c r="AR421" s="225" t="s">
        <v>1</v>
      </c>
      <c r="AS421" s="225" t="s">
        <v>1</v>
      </c>
      <c r="AT421" s="225" t="s">
        <v>1</v>
      </c>
      <c r="AU421" s="230" t="s">
        <v>22</v>
      </c>
      <c r="AV421" s="232" t="s">
        <v>23</v>
      </c>
      <c r="AW421" s="226" t="s">
        <v>1241</v>
      </c>
      <c r="AX421" s="226">
        <v>1</v>
      </c>
      <c r="AY421" s="235">
        <v>0</v>
      </c>
      <c r="AZ421" s="228">
        <v>0</v>
      </c>
      <c r="BA421" s="233">
        <v>15.3</v>
      </c>
      <c r="BB421" s="238">
        <v>0.35</v>
      </c>
    </row>
    <row r="422" spans="1:54" ht="14.25" customHeight="1" x14ac:dyDescent="0.25">
      <c r="A422" s="367" t="s">
        <v>1538</v>
      </c>
      <c r="B422" s="367"/>
      <c r="C422" s="367"/>
      <c r="D422" s="367"/>
      <c r="E422" s="367"/>
      <c r="F422" s="367"/>
      <c r="G422" s="367"/>
      <c r="H422" s="367"/>
      <c r="I422" s="367"/>
      <c r="J422" s="366" t="s">
        <v>1</v>
      </c>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c r="AH422" s="366"/>
      <c r="AI422" s="366"/>
      <c r="AJ422" s="366"/>
      <c r="AK422" s="366"/>
      <c r="AL422" s="366"/>
      <c r="AM422" s="366"/>
      <c r="AN422" s="366"/>
      <c r="AO422" s="366"/>
      <c r="AP422" s="366"/>
      <c r="AQ422" s="366"/>
      <c r="AR422" s="366"/>
      <c r="AS422" s="366"/>
      <c r="AT422" s="366"/>
      <c r="AU422" s="366"/>
      <c r="AV422" s="366"/>
      <c r="AW422" s="366"/>
      <c r="AX422" s="366"/>
      <c r="AY422" s="366"/>
      <c r="AZ422" s="366"/>
      <c r="BA422" s="366"/>
      <c r="BB422" s="366"/>
    </row>
    <row r="423" spans="1:54" ht="14.25" customHeight="1" x14ac:dyDescent="0.25">
      <c r="A423" s="223">
        <v>1561</v>
      </c>
      <c r="B423" s="224" t="s">
        <v>1322</v>
      </c>
      <c r="C423" s="225" t="s">
        <v>1193</v>
      </c>
      <c r="D423" s="225"/>
      <c r="E423" s="225" t="s">
        <v>737</v>
      </c>
      <c r="F423" s="225" t="s">
        <v>1</v>
      </c>
      <c r="G423" s="225" t="s">
        <v>156</v>
      </c>
      <c r="H423" s="224" t="s">
        <v>1</v>
      </c>
      <c r="I423" s="224" t="s">
        <v>437</v>
      </c>
      <c r="J423" s="239" t="s">
        <v>94</v>
      </c>
      <c r="K423" s="225" t="s">
        <v>1</v>
      </c>
      <c r="L423" s="232" t="s">
        <v>23</v>
      </c>
      <c r="M423" s="239" t="s">
        <v>94</v>
      </c>
      <c r="N423" s="225" t="s">
        <v>1</v>
      </c>
      <c r="O423" s="232" t="s">
        <v>23</v>
      </c>
      <c r="P423" s="225" t="s">
        <v>1</v>
      </c>
      <c r="Q423" s="230" t="s">
        <v>22</v>
      </c>
      <c r="R423" s="232" t="s">
        <v>23</v>
      </c>
      <c r="S423" s="231" t="s">
        <v>20</v>
      </c>
      <c r="T423" s="230" t="s">
        <v>22</v>
      </c>
      <c r="U423" s="232" t="s">
        <v>23</v>
      </c>
      <c r="V423" s="230" t="s">
        <v>22</v>
      </c>
      <c r="W423" s="232" t="s">
        <v>23</v>
      </c>
      <c r="X423" s="225" t="s">
        <v>1</v>
      </c>
      <c r="Y423" s="225" t="s">
        <v>1</v>
      </c>
      <c r="Z423" s="225" t="s">
        <v>1</v>
      </c>
      <c r="AA423" s="225" t="s">
        <v>1</v>
      </c>
      <c r="AB423" s="225" t="s">
        <v>1</v>
      </c>
      <c r="AC423" s="225" t="s">
        <v>1</v>
      </c>
      <c r="AD423" s="225" t="s">
        <v>1</v>
      </c>
      <c r="AE423" s="232" t="s">
        <v>23</v>
      </c>
      <c r="AF423" s="225" t="s">
        <v>1</v>
      </c>
      <c r="AG423" s="225" t="s">
        <v>1</v>
      </c>
      <c r="AH423" s="225" t="s">
        <v>1</v>
      </c>
      <c r="AI423" s="225" t="s">
        <v>1</v>
      </c>
      <c r="AJ423" s="225" t="s">
        <v>1</v>
      </c>
      <c r="AK423" s="225" t="s">
        <v>1</v>
      </c>
      <c r="AL423" s="225" t="s">
        <v>1</v>
      </c>
      <c r="AM423" s="225" t="s">
        <v>1</v>
      </c>
      <c r="AN423" s="225" t="s">
        <v>1</v>
      </c>
      <c r="AO423" s="230" t="s">
        <v>22</v>
      </c>
      <c r="AP423" s="225" t="s">
        <v>1</v>
      </c>
      <c r="AQ423" s="225" t="s">
        <v>1</v>
      </c>
      <c r="AR423" s="225" t="s">
        <v>1</v>
      </c>
      <c r="AS423" s="225" t="s">
        <v>1</v>
      </c>
      <c r="AT423" s="225" t="s">
        <v>1</v>
      </c>
      <c r="AU423" s="225" t="s">
        <v>1</v>
      </c>
      <c r="AV423" s="225" t="s">
        <v>1</v>
      </c>
      <c r="AW423" s="232" t="s">
        <v>1242</v>
      </c>
      <c r="AX423" s="239">
        <v>3</v>
      </c>
      <c r="AY423" s="235">
        <v>0</v>
      </c>
      <c r="AZ423" s="228" t="s">
        <v>1</v>
      </c>
      <c r="BA423" s="228" t="s">
        <v>1</v>
      </c>
      <c r="BB423" s="229" t="s">
        <v>1</v>
      </c>
    </row>
    <row r="424" spans="1:54" ht="14.25" customHeight="1" x14ac:dyDescent="0.25">
      <c r="A424" s="223">
        <v>1170</v>
      </c>
      <c r="B424" s="224" t="s">
        <v>738</v>
      </c>
      <c r="C424" s="225" t="s">
        <v>1388</v>
      </c>
      <c r="D424" s="225"/>
      <c r="E424" s="225" t="s">
        <v>737</v>
      </c>
      <c r="F424" s="225" t="s">
        <v>1</v>
      </c>
      <c r="G424" s="225" t="s">
        <v>739</v>
      </c>
      <c r="H424" s="224" t="s">
        <v>1</v>
      </c>
      <c r="I424" s="224" t="s">
        <v>437</v>
      </c>
      <c r="J424" s="226" t="s">
        <v>33</v>
      </c>
      <c r="K424" s="225" t="s">
        <v>1</v>
      </c>
      <c r="L424" s="225" t="s">
        <v>1</v>
      </c>
      <c r="M424" s="226" t="s">
        <v>33</v>
      </c>
      <c r="N424" s="225" t="s">
        <v>1</v>
      </c>
      <c r="O424" s="225" t="s">
        <v>1</v>
      </c>
      <c r="P424" s="225" t="s">
        <v>1</v>
      </c>
      <c r="Q424" s="225" t="s">
        <v>1</v>
      </c>
      <c r="R424" s="225" t="s">
        <v>1</v>
      </c>
      <c r="S424" s="225" t="s">
        <v>1</v>
      </c>
      <c r="T424" s="225" t="s">
        <v>1</v>
      </c>
      <c r="U424" s="225" t="s">
        <v>1</v>
      </c>
      <c r="V424" s="225" t="s">
        <v>1</v>
      </c>
      <c r="W424" s="225" t="s">
        <v>1</v>
      </c>
      <c r="X424" s="225" t="s">
        <v>1</v>
      </c>
      <c r="Y424" s="225" t="s">
        <v>1</v>
      </c>
      <c r="Z424" s="225" t="s">
        <v>1</v>
      </c>
      <c r="AA424" s="225" t="s">
        <v>1</v>
      </c>
      <c r="AB424" s="225" t="s">
        <v>1</v>
      </c>
      <c r="AC424" s="225" t="s">
        <v>1</v>
      </c>
      <c r="AD424" s="225" t="s">
        <v>1</v>
      </c>
      <c r="AE424" s="225" t="s">
        <v>1</v>
      </c>
      <c r="AF424" s="225" t="s">
        <v>1</v>
      </c>
      <c r="AG424" s="225" t="s">
        <v>1</v>
      </c>
      <c r="AH424" s="225" t="s">
        <v>1</v>
      </c>
      <c r="AI424" s="225" t="s">
        <v>1</v>
      </c>
      <c r="AJ424" s="225" t="s">
        <v>1</v>
      </c>
      <c r="AK424" s="225" t="s">
        <v>1</v>
      </c>
      <c r="AL424" s="225" t="s">
        <v>1</v>
      </c>
      <c r="AM424" s="225" t="s">
        <v>1</v>
      </c>
      <c r="AN424" s="225" t="s">
        <v>1</v>
      </c>
      <c r="AO424" s="225" t="s">
        <v>1</v>
      </c>
      <c r="AP424" s="225" t="s">
        <v>1</v>
      </c>
      <c r="AQ424" s="225" t="s">
        <v>1</v>
      </c>
      <c r="AR424" s="225" t="s">
        <v>1</v>
      </c>
      <c r="AS424" s="225" t="s">
        <v>1</v>
      </c>
      <c r="AT424" s="225" t="s">
        <v>1</v>
      </c>
      <c r="AU424" s="225" t="s">
        <v>1</v>
      </c>
      <c r="AV424" s="225" t="s">
        <v>1</v>
      </c>
      <c r="AW424" s="235" t="s">
        <v>1</v>
      </c>
      <c r="AX424" s="235">
        <v>0</v>
      </c>
      <c r="AY424" s="235">
        <v>0</v>
      </c>
      <c r="AZ424" s="228" t="s">
        <v>1</v>
      </c>
      <c r="BA424" s="228" t="s">
        <v>1</v>
      </c>
      <c r="BB424" s="229" t="s">
        <v>1</v>
      </c>
    </row>
    <row r="425" spans="1:54" ht="14.25" customHeight="1" x14ac:dyDescent="0.25">
      <c r="A425" s="223">
        <v>1465</v>
      </c>
      <c r="B425" s="224" t="s">
        <v>1392</v>
      </c>
      <c r="C425" s="225" t="s">
        <v>1193</v>
      </c>
      <c r="D425" s="225"/>
      <c r="E425" s="225" t="s">
        <v>737</v>
      </c>
      <c r="F425" s="225" t="s">
        <v>1</v>
      </c>
      <c r="G425" s="225" t="s">
        <v>209</v>
      </c>
      <c r="H425" s="224" t="s">
        <v>1</v>
      </c>
      <c r="I425" s="224" t="s">
        <v>437</v>
      </c>
      <c r="J425" s="226" t="s">
        <v>33</v>
      </c>
      <c r="K425" s="225" t="s">
        <v>1</v>
      </c>
      <c r="L425" s="225" t="s">
        <v>1</v>
      </c>
      <c r="M425" s="226" t="s">
        <v>33</v>
      </c>
      <c r="N425" s="225" t="s">
        <v>1</v>
      </c>
      <c r="O425" s="225" t="s">
        <v>1</v>
      </c>
      <c r="P425" s="225" t="s">
        <v>1</v>
      </c>
      <c r="Q425" s="225" t="s">
        <v>1</v>
      </c>
      <c r="R425" s="225" t="s">
        <v>1</v>
      </c>
      <c r="S425" s="225" t="s">
        <v>1</v>
      </c>
      <c r="T425" s="225" t="s">
        <v>1</v>
      </c>
      <c r="U425" s="225" t="s">
        <v>1</v>
      </c>
      <c r="V425" s="225" t="s">
        <v>1</v>
      </c>
      <c r="W425" s="225" t="s">
        <v>1</v>
      </c>
      <c r="X425" s="225" t="s">
        <v>1</v>
      </c>
      <c r="Y425" s="225" t="s">
        <v>1</v>
      </c>
      <c r="Z425" s="225" t="s">
        <v>1</v>
      </c>
      <c r="AA425" s="225" t="s">
        <v>1</v>
      </c>
      <c r="AB425" s="225" t="s">
        <v>1</v>
      </c>
      <c r="AC425" s="225" t="s">
        <v>1</v>
      </c>
      <c r="AD425" s="225" t="s">
        <v>1</v>
      </c>
      <c r="AE425" s="225" t="s">
        <v>1</v>
      </c>
      <c r="AF425" s="225" t="s">
        <v>1</v>
      </c>
      <c r="AG425" s="225" t="s">
        <v>1</v>
      </c>
      <c r="AH425" s="225" t="s">
        <v>1</v>
      </c>
      <c r="AI425" s="225" t="s">
        <v>1</v>
      </c>
      <c r="AJ425" s="225" t="s">
        <v>1</v>
      </c>
      <c r="AK425" s="225" t="s">
        <v>1</v>
      </c>
      <c r="AL425" s="225" t="s">
        <v>1</v>
      </c>
      <c r="AM425" s="225" t="s">
        <v>1</v>
      </c>
      <c r="AN425" s="225" t="s">
        <v>1</v>
      </c>
      <c r="AO425" s="225" t="s">
        <v>1</v>
      </c>
      <c r="AP425" s="225" t="s">
        <v>1</v>
      </c>
      <c r="AQ425" s="225" t="s">
        <v>1</v>
      </c>
      <c r="AR425" s="225" t="s">
        <v>1</v>
      </c>
      <c r="AS425" s="225" t="s">
        <v>1</v>
      </c>
      <c r="AT425" s="225" t="s">
        <v>1</v>
      </c>
      <c r="AU425" s="225" t="s">
        <v>1</v>
      </c>
      <c r="AV425" s="225" t="s">
        <v>1</v>
      </c>
      <c r="AW425" s="235" t="s">
        <v>1</v>
      </c>
      <c r="AX425" s="235">
        <v>0</v>
      </c>
      <c r="AY425" s="235">
        <v>0</v>
      </c>
      <c r="AZ425" s="228">
        <v>0</v>
      </c>
      <c r="BA425" s="228">
        <v>0</v>
      </c>
      <c r="BB425" s="229">
        <v>0</v>
      </c>
    </row>
    <row r="426" spans="1:54" ht="18" customHeight="1" x14ac:dyDescent="0.25">
      <c r="A426" s="223">
        <v>2</v>
      </c>
      <c r="B426" s="224" t="s">
        <v>1324</v>
      </c>
      <c r="C426" s="225" t="s">
        <v>1193</v>
      </c>
      <c r="D426" s="225"/>
      <c r="E426" s="225" t="s">
        <v>1021</v>
      </c>
      <c r="F426" s="225" t="s">
        <v>1</v>
      </c>
      <c r="G426" s="225" t="s">
        <v>1517</v>
      </c>
      <c r="H426" s="224" t="s">
        <v>1</v>
      </c>
      <c r="I426" s="224" t="s">
        <v>437</v>
      </c>
      <c r="J426" s="227" t="s">
        <v>17</v>
      </c>
      <c r="K426" s="230" t="s">
        <v>22</v>
      </c>
      <c r="L426" s="232" t="s">
        <v>23</v>
      </c>
      <c r="M426" s="237" t="s">
        <v>26</v>
      </c>
      <c r="N426" s="232" t="s">
        <v>23</v>
      </c>
      <c r="O426" s="232" t="s">
        <v>23</v>
      </c>
      <c r="P426" s="225" t="s">
        <v>1</v>
      </c>
      <c r="Q426" s="230" t="s">
        <v>22</v>
      </c>
      <c r="R426" s="225" t="s">
        <v>1</v>
      </c>
      <c r="S426" s="225" t="s">
        <v>1</v>
      </c>
      <c r="T426" s="225" t="s">
        <v>1</v>
      </c>
      <c r="U426" s="225" t="s">
        <v>1</v>
      </c>
      <c r="V426" s="225" t="s">
        <v>1</v>
      </c>
      <c r="W426" s="225" t="s">
        <v>1</v>
      </c>
      <c r="X426" s="225" t="s">
        <v>1</v>
      </c>
      <c r="Y426" s="225" t="s">
        <v>1</v>
      </c>
      <c r="Z426" s="225" t="s">
        <v>1</v>
      </c>
      <c r="AA426" s="230" t="s">
        <v>22</v>
      </c>
      <c r="AB426" s="225" t="s">
        <v>1</v>
      </c>
      <c r="AC426" s="225" t="s">
        <v>1</v>
      </c>
      <c r="AD426" s="230" t="s">
        <v>22</v>
      </c>
      <c r="AE426" s="232" t="s">
        <v>23</v>
      </c>
      <c r="AF426" s="225" t="s">
        <v>1</v>
      </c>
      <c r="AG426" s="225" t="s">
        <v>1</v>
      </c>
      <c r="AH426" s="225" t="s">
        <v>1</v>
      </c>
      <c r="AI426" s="225" t="s">
        <v>1</v>
      </c>
      <c r="AJ426" s="225" t="s">
        <v>1</v>
      </c>
      <c r="AK426" s="225" t="s">
        <v>1</v>
      </c>
      <c r="AL426" s="225" t="s">
        <v>1</v>
      </c>
      <c r="AM426" s="225" t="s">
        <v>1</v>
      </c>
      <c r="AN426" s="225" t="s">
        <v>1</v>
      </c>
      <c r="AO426" s="232" t="s">
        <v>23</v>
      </c>
      <c r="AP426" s="225" t="s">
        <v>1</v>
      </c>
      <c r="AQ426" s="225" t="s">
        <v>1</v>
      </c>
      <c r="AR426" s="225" t="s">
        <v>1</v>
      </c>
      <c r="AS426" s="225" t="s">
        <v>1</v>
      </c>
      <c r="AT426" s="225" t="s">
        <v>1</v>
      </c>
      <c r="AU426" s="232" t="s">
        <v>23</v>
      </c>
      <c r="AV426" s="225" t="s">
        <v>1</v>
      </c>
      <c r="AW426" s="235" t="s">
        <v>1</v>
      </c>
      <c r="AX426" s="235">
        <v>0</v>
      </c>
      <c r="AY426" s="235">
        <v>0</v>
      </c>
      <c r="AZ426" s="228">
        <v>0</v>
      </c>
      <c r="BA426" s="236">
        <v>0.36</v>
      </c>
      <c r="BB426" s="234">
        <v>0</v>
      </c>
    </row>
    <row r="427" spans="1:54" ht="18.75" customHeight="1" x14ac:dyDescent="0.25">
      <c r="A427" s="223">
        <v>1494</v>
      </c>
      <c r="B427" s="224" t="s">
        <v>682</v>
      </c>
      <c r="C427" s="225" t="s">
        <v>1388</v>
      </c>
      <c r="D427" s="225"/>
      <c r="E427" s="225" t="s">
        <v>683</v>
      </c>
      <c r="F427" s="225" t="s">
        <v>1</v>
      </c>
      <c r="G427" s="225" t="s">
        <v>169</v>
      </c>
      <c r="H427" s="224" t="s">
        <v>1</v>
      </c>
      <c r="I427" s="224" t="s">
        <v>437</v>
      </c>
      <c r="J427" s="227" t="s">
        <v>17</v>
      </c>
      <c r="K427" s="225" t="s">
        <v>1</v>
      </c>
      <c r="L427" s="232" t="s">
        <v>23</v>
      </c>
      <c r="M427" s="227" t="s">
        <v>17</v>
      </c>
      <c r="N427" s="225" t="s">
        <v>1</v>
      </c>
      <c r="O427" s="232" t="s">
        <v>23</v>
      </c>
      <c r="P427" s="225" t="s">
        <v>1</v>
      </c>
      <c r="Q427" s="225" t="s">
        <v>1</v>
      </c>
      <c r="R427" s="225" t="s">
        <v>1</v>
      </c>
      <c r="S427" s="225" t="s">
        <v>1</v>
      </c>
      <c r="T427" s="225" t="s">
        <v>1</v>
      </c>
      <c r="U427" s="225" t="s">
        <v>1</v>
      </c>
      <c r="V427" s="225" t="s">
        <v>1</v>
      </c>
      <c r="W427" s="225" t="s">
        <v>1</v>
      </c>
      <c r="X427" s="225" t="s">
        <v>1</v>
      </c>
      <c r="Y427" s="225" t="s">
        <v>1</v>
      </c>
      <c r="Z427" s="225" t="s">
        <v>1</v>
      </c>
      <c r="AA427" s="225" t="s">
        <v>1</v>
      </c>
      <c r="AB427" s="225" t="s">
        <v>1</v>
      </c>
      <c r="AC427" s="225" t="s">
        <v>1</v>
      </c>
      <c r="AD427" s="225" t="s">
        <v>1</v>
      </c>
      <c r="AE427" s="225" t="s">
        <v>1</v>
      </c>
      <c r="AF427" s="232" t="s">
        <v>23</v>
      </c>
      <c r="AG427" s="225" t="s">
        <v>1</v>
      </c>
      <c r="AH427" s="225" t="s">
        <v>1</v>
      </c>
      <c r="AI427" s="225" t="s">
        <v>1</v>
      </c>
      <c r="AJ427" s="225" t="s">
        <v>1</v>
      </c>
      <c r="AK427" s="225" t="s">
        <v>1</v>
      </c>
      <c r="AL427" s="225" t="s">
        <v>1</v>
      </c>
      <c r="AM427" s="225" t="s">
        <v>1</v>
      </c>
      <c r="AN427" s="225" t="s">
        <v>1</v>
      </c>
      <c r="AO427" s="225" t="s">
        <v>1</v>
      </c>
      <c r="AP427" s="225" t="s">
        <v>1</v>
      </c>
      <c r="AQ427" s="225" t="s">
        <v>1</v>
      </c>
      <c r="AR427" s="231" t="s">
        <v>20</v>
      </c>
      <c r="AS427" s="225" t="s">
        <v>1</v>
      </c>
      <c r="AT427" s="225" t="s">
        <v>1</v>
      </c>
      <c r="AU427" s="225" t="s">
        <v>1</v>
      </c>
      <c r="AV427" s="225" t="s">
        <v>1</v>
      </c>
      <c r="AW427" s="235" t="s">
        <v>1</v>
      </c>
      <c r="AX427" s="235">
        <v>0</v>
      </c>
      <c r="AY427" s="235">
        <v>0</v>
      </c>
      <c r="AZ427" s="228" t="s">
        <v>1</v>
      </c>
      <c r="BA427" s="228" t="s">
        <v>1</v>
      </c>
      <c r="BB427" s="229" t="s">
        <v>1</v>
      </c>
    </row>
    <row r="428" spans="1:54" ht="14.25" customHeight="1" x14ac:dyDescent="0.25">
      <c r="A428" s="223">
        <v>564</v>
      </c>
      <c r="B428" s="224" t="s">
        <v>1022</v>
      </c>
      <c r="C428" s="225" t="s">
        <v>1193</v>
      </c>
      <c r="D428" s="225"/>
      <c r="E428" s="225" t="s">
        <v>1021</v>
      </c>
      <c r="F428" s="225" t="s">
        <v>1</v>
      </c>
      <c r="G428" s="225" t="s">
        <v>1</v>
      </c>
      <c r="H428" s="224" t="s">
        <v>1</v>
      </c>
      <c r="I428" s="224" t="s">
        <v>1021</v>
      </c>
      <c r="J428" s="241" t="s">
        <v>39</v>
      </c>
      <c r="K428" s="225" t="s">
        <v>1</v>
      </c>
      <c r="L428" s="225" t="s">
        <v>1</v>
      </c>
      <c r="M428" s="241" t="s">
        <v>39</v>
      </c>
      <c r="N428" s="225" t="s">
        <v>1</v>
      </c>
      <c r="O428" s="225" t="s">
        <v>1</v>
      </c>
      <c r="P428" s="225" t="s">
        <v>1</v>
      </c>
      <c r="Q428" s="225" t="s">
        <v>1</v>
      </c>
      <c r="R428" s="225" t="s">
        <v>1</v>
      </c>
      <c r="S428" s="225" t="s">
        <v>1</v>
      </c>
      <c r="T428" s="225" t="s">
        <v>1</v>
      </c>
      <c r="U428" s="225" t="s">
        <v>1</v>
      </c>
      <c r="V428" s="225" t="s">
        <v>1</v>
      </c>
      <c r="W428" s="225" t="s">
        <v>1</v>
      </c>
      <c r="X428" s="225" t="s">
        <v>1</v>
      </c>
      <c r="Y428" s="225" t="s">
        <v>1</v>
      </c>
      <c r="Z428" s="225" t="s">
        <v>1</v>
      </c>
      <c r="AA428" s="225" t="s">
        <v>1</v>
      </c>
      <c r="AB428" s="225" t="s">
        <v>1</v>
      </c>
      <c r="AC428" s="225" t="s">
        <v>1</v>
      </c>
      <c r="AD428" s="225" t="s">
        <v>1</v>
      </c>
      <c r="AE428" s="225" t="s">
        <v>1</v>
      </c>
      <c r="AF428" s="225" t="s">
        <v>1</v>
      </c>
      <c r="AG428" s="225" t="s">
        <v>1</v>
      </c>
      <c r="AH428" s="225" t="s">
        <v>1</v>
      </c>
      <c r="AI428" s="225" t="s">
        <v>1</v>
      </c>
      <c r="AJ428" s="225" t="s">
        <v>1</v>
      </c>
      <c r="AK428" s="225" t="s">
        <v>1</v>
      </c>
      <c r="AL428" s="225" t="s">
        <v>1</v>
      </c>
      <c r="AM428" s="225" t="s">
        <v>1</v>
      </c>
      <c r="AN428" s="225" t="s">
        <v>1</v>
      </c>
      <c r="AO428" s="225" t="s">
        <v>1</v>
      </c>
      <c r="AP428" s="225" t="s">
        <v>1</v>
      </c>
      <c r="AQ428" s="225" t="s">
        <v>1</v>
      </c>
      <c r="AR428" s="225" t="s">
        <v>1</v>
      </c>
      <c r="AS428" s="225" t="s">
        <v>1</v>
      </c>
      <c r="AT428" s="225" t="s">
        <v>1</v>
      </c>
      <c r="AU428" s="225" t="s">
        <v>1</v>
      </c>
      <c r="AV428" s="225" t="s">
        <v>1</v>
      </c>
      <c r="AW428" s="235" t="s">
        <v>1</v>
      </c>
      <c r="AX428" s="235">
        <v>0</v>
      </c>
      <c r="AY428" s="235">
        <v>0</v>
      </c>
      <c r="AZ428" s="228" t="s">
        <v>1</v>
      </c>
      <c r="BA428" s="228" t="s">
        <v>1</v>
      </c>
      <c r="BB428" s="229" t="s">
        <v>1</v>
      </c>
    </row>
    <row r="429" spans="1:54" ht="18.75" customHeight="1" x14ac:dyDescent="0.25">
      <c r="A429" s="223">
        <v>215</v>
      </c>
      <c r="B429" s="224" t="s">
        <v>570</v>
      </c>
      <c r="C429" s="225" t="s">
        <v>1193</v>
      </c>
      <c r="D429" s="225"/>
      <c r="E429" s="225" t="s">
        <v>571</v>
      </c>
      <c r="F429" s="225" t="s">
        <v>1</v>
      </c>
      <c r="G429" s="225" t="s">
        <v>1</v>
      </c>
      <c r="H429" s="224" t="s">
        <v>1</v>
      </c>
      <c r="I429" s="224" t="s">
        <v>571</v>
      </c>
      <c r="J429" s="237" t="s">
        <v>26</v>
      </c>
      <c r="K429" s="225" t="s">
        <v>1</v>
      </c>
      <c r="L429" s="232" t="s">
        <v>23</v>
      </c>
      <c r="M429" s="227" t="s">
        <v>17</v>
      </c>
      <c r="N429" s="225" t="s">
        <v>1</v>
      </c>
      <c r="O429" s="231" t="s">
        <v>20</v>
      </c>
      <c r="P429" s="225" t="s">
        <v>1</v>
      </c>
      <c r="Q429" s="231" t="s">
        <v>20</v>
      </c>
      <c r="R429" s="225" t="s">
        <v>1</v>
      </c>
      <c r="S429" s="225" t="s">
        <v>1</v>
      </c>
      <c r="T429" s="225" t="s">
        <v>1</v>
      </c>
      <c r="U429" s="225" t="s">
        <v>1</v>
      </c>
      <c r="V429" s="225" t="s">
        <v>1</v>
      </c>
      <c r="W429" s="231" t="s">
        <v>20</v>
      </c>
      <c r="X429" s="231" t="s">
        <v>20</v>
      </c>
      <c r="Y429" s="225" t="s">
        <v>1</v>
      </c>
      <c r="Z429" s="225" t="s">
        <v>1</v>
      </c>
      <c r="AA429" s="225" t="s">
        <v>1</v>
      </c>
      <c r="AB429" s="225" t="s">
        <v>1</v>
      </c>
      <c r="AC429" s="225" t="s">
        <v>1</v>
      </c>
      <c r="AD429" s="225" t="s">
        <v>1</v>
      </c>
      <c r="AE429" s="232" t="s">
        <v>23</v>
      </c>
      <c r="AF429" s="225" t="s">
        <v>1</v>
      </c>
      <c r="AG429" s="225" t="s">
        <v>1</v>
      </c>
      <c r="AH429" s="225" t="s">
        <v>1</v>
      </c>
      <c r="AI429" s="225" t="s">
        <v>1</v>
      </c>
      <c r="AJ429" s="225" t="s">
        <v>1</v>
      </c>
      <c r="AK429" s="225" t="s">
        <v>1</v>
      </c>
      <c r="AL429" s="225" t="s">
        <v>1</v>
      </c>
      <c r="AM429" s="225" t="s">
        <v>1</v>
      </c>
      <c r="AN429" s="225" t="s">
        <v>1</v>
      </c>
      <c r="AO429" s="230" t="s">
        <v>22</v>
      </c>
      <c r="AP429" s="225" t="s">
        <v>1</v>
      </c>
      <c r="AQ429" s="225" t="s">
        <v>1</v>
      </c>
      <c r="AR429" s="230" t="s">
        <v>22</v>
      </c>
      <c r="AS429" s="225" t="s">
        <v>1</v>
      </c>
      <c r="AT429" s="225" t="s">
        <v>1</v>
      </c>
      <c r="AU429" s="225" t="s">
        <v>1</v>
      </c>
      <c r="AV429" s="225" t="s">
        <v>1</v>
      </c>
      <c r="AW429" s="235" t="s">
        <v>1</v>
      </c>
      <c r="AX429" s="226">
        <v>1</v>
      </c>
      <c r="AY429" s="235">
        <v>0</v>
      </c>
      <c r="AZ429" s="228">
        <v>0</v>
      </c>
      <c r="BA429" s="233">
        <v>1.4</v>
      </c>
      <c r="BB429" s="234">
        <v>0</v>
      </c>
    </row>
    <row r="430" spans="1:54" ht="14.25" customHeight="1" x14ac:dyDescent="0.25">
      <c r="A430" s="223">
        <v>16</v>
      </c>
      <c r="B430" s="224" t="s">
        <v>1325</v>
      </c>
      <c r="C430" s="225" t="s">
        <v>1193</v>
      </c>
      <c r="D430" s="225"/>
      <c r="E430" s="225" t="s">
        <v>571</v>
      </c>
      <c r="F430" s="225" t="s">
        <v>1</v>
      </c>
      <c r="G430" s="225" t="s">
        <v>1</v>
      </c>
      <c r="H430" s="224" t="s">
        <v>1</v>
      </c>
      <c r="I430" s="224" t="s">
        <v>571</v>
      </c>
      <c r="J430" s="226" t="s">
        <v>33</v>
      </c>
      <c r="K430" s="225" t="s">
        <v>1</v>
      </c>
      <c r="L430" s="230" t="s">
        <v>22</v>
      </c>
      <c r="M430" s="227" t="s">
        <v>17</v>
      </c>
      <c r="N430" s="225" t="s">
        <v>1</v>
      </c>
      <c r="O430" s="232" t="s">
        <v>23</v>
      </c>
      <c r="P430" s="225" t="s">
        <v>1</v>
      </c>
      <c r="Q430" s="225" t="s">
        <v>1</v>
      </c>
      <c r="R430" s="225" t="s">
        <v>1</v>
      </c>
      <c r="S430" s="225" t="s">
        <v>1</v>
      </c>
      <c r="T430" s="225" t="s">
        <v>1</v>
      </c>
      <c r="U430" s="225" t="s">
        <v>1</v>
      </c>
      <c r="V430" s="225" t="s">
        <v>1</v>
      </c>
      <c r="W430" s="225" t="s">
        <v>1</v>
      </c>
      <c r="X430" s="225" t="s">
        <v>1</v>
      </c>
      <c r="Y430" s="225" t="s">
        <v>1</v>
      </c>
      <c r="Z430" s="225" t="s">
        <v>1</v>
      </c>
      <c r="AA430" s="225" t="s">
        <v>1</v>
      </c>
      <c r="AB430" s="225" t="s">
        <v>1</v>
      </c>
      <c r="AC430" s="225" t="s">
        <v>1</v>
      </c>
      <c r="AD430" s="225" t="s">
        <v>1</v>
      </c>
      <c r="AE430" s="225" t="s">
        <v>1</v>
      </c>
      <c r="AF430" s="225" t="s">
        <v>1</v>
      </c>
      <c r="AG430" s="225" t="s">
        <v>1</v>
      </c>
      <c r="AH430" s="225" t="s">
        <v>1</v>
      </c>
      <c r="AI430" s="225" t="s">
        <v>1</v>
      </c>
      <c r="AJ430" s="225" t="s">
        <v>1</v>
      </c>
      <c r="AK430" s="225" t="s">
        <v>1</v>
      </c>
      <c r="AL430" s="230" t="s">
        <v>22</v>
      </c>
      <c r="AM430" s="225" t="s">
        <v>1</v>
      </c>
      <c r="AN430" s="225" t="s">
        <v>1</v>
      </c>
      <c r="AO430" s="225" t="s">
        <v>1</v>
      </c>
      <c r="AP430" s="225" t="s">
        <v>1</v>
      </c>
      <c r="AQ430" s="225" t="s">
        <v>1</v>
      </c>
      <c r="AR430" s="225" t="s">
        <v>1</v>
      </c>
      <c r="AS430" s="225" t="s">
        <v>1</v>
      </c>
      <c r="AT430" s="225" t="s">
        <v>1</v>
      </c>
      <c r="AU430" s="225" t="s">
        <v>1</v>
      </c>
      <c r="AV430" s="225" t="s">
        <v>1</v>
      </c>
      <c r="AW430" s="235" t="s">
        <v>1</v>
      </c>
      <c r="AX430" s="235">
        <v>0</v>
      </c>
      <c r="AY430" s="235">
        <v>0</v>
      </c>
      <c r="AZ430" s="228">
        <v>0</v>
      </c>
      <c r="BA430" s="233">
        <v>0</v>
      </c>
      <c r="BB430" s="229">
        <v>0</v>
      </c>
    </row>
    <row r="431" spans="1:54" ht="18.75" customHeight="1" x14ac:dyDescent="0.25">
      <c r="A431" s="223">
        <v>496</v>
      </c>
      <c r="B431" s="224" t="s">
        <v>1326</v>
      </c>
      <c r="C431" s="225" t="s">
        <v>1193</v>
      </c>
      <c r="D431" s="225"/>
      <c r="E431" s="225" t="s">
        <v>438</v>
      </c>
      <c r="F431" s="225" t="s">
        <v>1</v>
      </c>
      <c r="G431" s="225" t="s">
        <v>1527</v>
      </c>
      <c r="H431" s="224" t="s">
        <v>1</v>
      </c>
      <c r="I431" s="224" t="s">
        <v>437</v>
      </c>
      <c r="J431" s="227" t="s">
        <v>17</v>
      </c>
      <c r="K431" s="231" t="s">
        <v>20</v>
      </c>
      <c r="L431" s="232" t="s">
        <v>23</v>
      </c>
      <c r="M431" s="227" t="s">
        <v>17</v>
      </c>
      <c r="N431" s="230" t="s">
        <v>22</v>
      </c>
      <c r="O431" s="232" t="s">
        <v>23</v>
      </c>
      <c r="P431" s="225" t="s">
        <v>1</v>
      </c>
      <c r="Q431" s="225" t="s">
        <v>1</v>
      </c>
      <c r="R431" s="225" t="s">
        <v>1</v>
      </c>
      <c r="S431" s="225" t="s">
        <v>1</v>
      </c>
      <c r="T431" s="225" t="s">
        <v>1</v>
      </c>
      <c r="U431" s="225" t="s">
        <v>1</v>
      </c>
      <c r="V431" s="225" t="s">
        <v>1</v>
      </c>
      <c r="W431" s="225" t="s">
        <v>1</v>
      </c>
      <c r="X431" s="225" t="s">
        <v>1</v>
      </c>
      <c r="Y431" s="225" t="s">
        <v>1</v>
      </c>
      <c r="Z431" s="231" t="s">
        <v>20</v>
      </c>
      <c r="AA431" s="225" t="s">
        <v>1</v>
      </c>
      <c r="AB431" s="225" t="s">
        <v>1</v>
      </c>
      <c r="AC431" s="225" t="s">
        <v>1</v>
      </c>
      <c r="AD431" s="225" t="s">
        <v>1</v>
      </c>
      <c r="AE431" s="232" t="s">
        <v>23</v>
      </c>
      <c r="AF431" s="225" t="s">
        <v>1</v>
      </c>
      <c r="AG431" s="225" t="s">
        <v>1</v>
      </c>
      <c r="AH431" s="225" t="s">
        <v>1</v>
      </c>
      <c r="AI431" s="225" t="s">
        <v>1</v>
      </c>
      <c r="AJ431" s="225" t="s">
        <v>1</v>
      </c>
      <c r="AK431" s="225" t="s">
        <v>1</v>
      </c>
      <c r="AL431" s="225" t="s">
        <v>1</v>
      </c>
      <c r="AM431" s="225" t="s">
        <v>1</v>
      </c>
      <c r="AN431" s="225" t="s">
        <v>1</v>
      </c>
      <c r="AO431" s="225" t="s">
        <v>1</v>
      </c>
      <c r="AP431" s="225" t="s">
        <v>1</v>
      </c>
      <c r="AQ431" s="225" t="s">
        <v>1</v>
      </c>
      <c r="AR431" s="232" t="s">
        <v>23</v>
      </c>
      <c r="AS431" s="225" t="s">
        <v>1</v>
      </c>
      <c r="AT431" s="225" t="s">
        <v>1</v>
      </c>
      <c r="AU431" s="231" t="s">
        <v>20</v>
      </c>
      <c r="AV431" s="225" t="s">
        <v>1</v>
      </c>
      <c r="AW431" s="231" t="s">
        <v>1240</v>
      </c>
      <c r="AX431" s="226">
        <v>1</v>
      </c>
      <c r="AY431" s="235">
        <v>0</v>
      </c>
      <c r="AZ431" s="228">
        <v>0</v>
      </c>
      <c r="BA431" s="236">
        <v>0.28000000000000003</v>
      </c>
      <c r="BB431" s="229">
        <v>0</v>
      </c>
    </row>
    <row r="432" spans="1:54" ht="14.25" customHeight="1" x14ac:dyDescent="0.25">
      <c r="A432" s="223">
        <v>22</v>
      </c>
      <c r="B432" s="224" t="s">
        <v>1087</v>
      </c>
      <c r="C432" s="225" t="s">
        <v>1193</v>
      </c>
      <c r="D432" s="225"/>
      <c r="E432" s="225" t="s">
        <v>1086</v>
      </c>
      <c r="F432" s="225" t="s">
        <v>1</v>
      </c>
      <c r="G432" s="225" t="s">
        <v>1527</v>
      </c>
      <c r="H432" s="224" t="s">
        <v>1</v>
      </c>
      <c r="I432" s="224" t="s">
        <v>437</v>
      </c>
      <c r="J432" s="226" t="s">
        <v>33</v>
      </c>
      <c r="K432" s="225" t="s">
        <v>1</v>
      </c>
      <c r="L432" s="230" t="s">
        <v>22</v>
      </c>
      <c r="M432" s="227" t="s">
        <v>17</v>
      </c>
      <c r="N432" s="225" t="s">
        <v>1</v>
      </c>
      <c r="O432" s="231" t="s">
        <v>20</v>
      </c>
      <c r="P432" s="225" t="s">
        <v>1</v>
      </c>
      <c r="Q432" s="225" t="s">
        <v>1</v>
      </c>
      <c r="R432" s="225" t="s">
        <v>1</v>
      </c>
      <c r="S432" s="225" t="s">
        <v>1</v>
      </c>
      <c r="T432" s="225" t="s">
        <v>1</v>
      </c>
      <c r="U432" s="225" t="s">
        <v>1</v>
      </c>
      <c r="V432" s="225" t="s">
        <v>1</v>
      </c>
      <c r="W432" s="225" t="s">
        <v>1</v>
      </c>
      <c r="X432" s="225" t="s">
        <v>1</v>
      </c>
      <c r="Y432" s="225" t="s">
        <v>1</v>
      </c>
      <c r="Z432" s="225" t="s">
        <v>1</v>
      </c>
      <c r="AA432" s="225" t="s">
        <v>1</v>
      </c>
      <c r="AB432" s="225" t="s">
        <v>1</v>
      </c>
      <c r="AC432" s="225" t="s">
        <v>1</v>
      </c>
      <c r="AD432" s="225" t="s">
        <v>1</v>
      </c>
      <c r="AE432" s="225" t="s">
        <v>1</v>
      </c>
      <c r="AF432" s="225" t="s">
        <v>1</v>
      </c>
      <c r="AG432" s="225" t="s">
        <v>1</v>
      </c>
      <c r="AH432" s="225" t="s">
        <v>1</v>
      </c>
      <c r="AI432" s="225" t="s">
        <v>1</v>
      </c>
      <c r="AJ432" s="225" t="s">
        <v>1</v>
      </c>
      <c r="AK432" s="225" t="s">
        <v>1</v>
      </c>
      <c r="AL432" s="225" t="s">
        <v>1</v>
      </c>
      <c r="AM432" s="225" t="s">
        <v>1</v>
      </c>
      <c r="AN432" s="225" t="s">
        <v>1</v>
      </c>
      <c r="AO432" s="225" t="s">
        <v>1</v>
      </c>
      <c r="AP432" s="225" t="s">
        <v>1</v>
      </c>
      <c r="AQ432" s="225" t="s">
        <v>1</v>
      </c>
      <c r="AR432" s="230" t="s">
        <v>22</v>
      </c>
      <c r="AS432" s="225" t="s">
        <v>1</v>
      </c>
      <c r="AT432" s="225" t="s">
        <v>1</v>
      </c>
      <c r="AU432" s="225" t="s">
        <v>1</v>
      </c>
      <c r="AV432" s="225" t="s">
        <v>1</v>
      </c>
      <c r="AW432" s="235" t="s">
        <v>1</v>
      </c>
      <c r="AX432" s="235">
        <v>0</v>
      </c>
      <c r="AY432" s="235">
        <v>0</v>
      </c>
      <c r="AZ432" s="228">
        <v>0</v>
      </c>
      <c r="BA432" s="236">
        <v>0.67</v>
      </c>
      <c r="BB432" s="229">
        <v>0</v>
      </c>
    </row>
    <row r="433" spans="1:54" ht="13.5" customHeight="1" x14ac:dyDescent="0.25">
      <c r="A433" s="223">
        <v>1382</v>
      </c>
      <c r="B433" s="224" t="s">
        <v>626</v>
      </c>
      <c r="C433" s="225" t="s">
        <v>1193</v>
      </c>
      <c r="D433" s="225"/>
      <c r="E433" s="225" t="s">
        <v>625</v>
      </c>
      <c r="F433" s="225" t="s">
        <v>1</v>
      </c>
      <c r="G433" s="225" t="s">
        <v>1</v>
      </c>
      <c r="H433" s="224" t="s">
        <v>1</v>
      </c>
      <c r="I433" s="224" t="s">
        <v>625</v>
      </c>
      <c r="J433" s="226" t="s">
        <v>33</v>
      </c>
      <c r="K433" s="225" t="s">
        <v>1</v>
      </c>
      <c r="L433" s="225" t="s">
        <v>1</v>
      </c>
      <c r="M433" s="226" t="s">
        <v>33</v>
      </c>
      <c r="N433" s="225" t="s">
        <v>1</v>
      </c>
      <c r="O433" s="225" t="s">
        <v>1</v>
      </c>
      <c r="P433" s="225" t="s">
        <v>1</v>
      </c>
      <c r="Q433" s="225" t="s">
        <v>1</v>
      </c>
      <c r="R433" s="225" t="s">
        <v>1</v>
      </c>
      <c r="S433" s="225" t="s">
        <v>1</v>
      </c>
      <c r="T433" s="225" t="s">
        <v>1</v>
      </c>
      <c r="U433" s="225" t="s">
        <v>1</v>
      </c>
      <c r="V433" s="225" t="s">
        <v>1</v>
      </c>
      <c r="W433" s="225" t="s">
        <v>1</v>
      </c>
      <c r="X433" s="225" t="s">
        <v>1</v>
      </c>
      <c r="Y433" s="225" t="s">
        <v>1</v>
      </c>
      <c r="Z433" s="225" t="s">
        <v>1</v>
      </c>
      <c r="AA433" s="225" t="s">
        <v>1</v>
      </c>
      <c r="AB433" s="225" t="s">
        <v>1</v>
      </c>
      <c r="AC433" s="225" t="s">
        <v>1</v>
      </c>
      <c r="AD433" s="225" t="s">
        <v>1</v>
      </c>
      <c r="AE433" s="225" t="s">
        <v>1</v>
      </c>
      <c r="AF433" s="225" t="s">
        <v>1</v>
      </c>
      <c r="AG433" s="225" t="s">
        <v>1</v>
      </c>
      <c r="AH433" s="225" t="s">
        <v>1</v>
      </c>
      <c r="AI433" s="225" t="s">
        <v>1</v>
      </c>
      <c r="AJ433" s="225" t="s">
        <v>1</v>
      </c>
      <c r="AK433" s="225" t="s">
        <v>1</v>
      </c>
      <c r="AL433" s="225" t="s">
        <v>1</v>
      </c>
      <c r="AM433" s="225" t="s">
        <v>1</v>
      </c>
      <c r="AN433" s="225" t="s">
        <v>1</v>
      </c>
      <c r="AO433" s="225" t="s">
        <v>1</v>
      </c>
      <c r="AP433" s="225" t="s">
        <v>1</v>
      </c>
      <c r="AQ433" s="225" t="s">
        <v>1</v>
      </c>
      <c r="AR433" s="225" t="s">
        <v>1</v>
      </c>
      <c r="AS433" s="225" t="s">
        <v>1</v>
      </c>
      <c r="AT433" s="225" t="s">
        <v>1</v>
      </c>
      <c r="AU433" s="225" t="s">
        <v>1</v>
      </c>
      <c r="AV433" s="225" t="s">
        <v>1</v>
      </c>
      <c r="AW433" s="235" t="s">
        <v>1</v>
      </c>
      <c r="AX433" s="235">
        <v>0</v>
      </c>
      <c r="AY433" s="235">
        <v>0</v>
      </c>
      <c r="AZ433" s="228" t="s">
        <v>1</v>
      </c>
      <c r="BA433" s="228" t="s">
        <v>1</v>
      </c>
      <c r="BB433" s="229" t="s">
        <v>1</v>
      </c>
    </row>
    <row r="434" spans="1:54" ht="14.25" customHeight="1" x14ac:dyDescent="0.25">
      <c r="A434" s="223">
        <v>1511</v>
      </c>
      <c r="B434" s="224" t="s">
        <v>1547</v>
      </c>
      <c r="C434" s="225" t="s">
        <v>1193</v>
      </c>
      <c r="D434" s="225"/>
      <c r="E434" s="225" t="s">
        <v>625</v>
      </c>
      <c r="F434" s="225" t="s">
        <v>1</v>
      </c>
      <c r="G434" s="225" t="s">
        <v>1</v>
      </c>
      <c r="H434" s="224" t="s">
        <v>1</v>
      </c>
      <c r="I434" s="224" t="s">
        <v>625</v>
      </c>
      <c r="J434" s="241" t="s">
        <v>39</v>
      </c>
      <c r="K434" s="225" t="s">
        <v>1</v>
      </c>
      <c r="L434" s="225" t="s">
        <v>1</v>
      </c>
      <c r="M434" s="241" t="s">
        <v>39</v>
      </c>
      <c r="N434" s="225" t="s">
        <v>1</v>
      </c>
      <c r="O434" s="225" t="s">
        <v>1</v>
      </c>
      <c r="P434" s="225" t="s">
        <v>1</v>
      </c>
      <c r="Q434" s="225" t="s">
        <v>1</v>
      </c>
      <c r="R434" s="225" t="s">
        <v>1</v>
      </c>
      <c r="S434" s="225" t="s">
        <v>1</v>
      </c>
      <c r="T434" s="225" t="s">
        <v>1</v>
      </c>
      <c r="U434" s="225" t="s">
        <v>1</v>
      </c>
      <c r="V434" s="225" t="s">
        <v>1</v>
      </c>
      <c r="W434" s="225" t="s">
        <v>1</v>
      </c>
      <c r="X434" s="225" t="s">
        <v>1</v>
      </c>
      <c r="Y434" s="225" t="s">
        <v>1</v>
      </c>
      <c r="Z434" s="225" t="s">
        <v>1</v>
      </c>
      <c r="AA434" s="225" t="s">
        <v>1</v>
      </c>
      <c r="AB434" s="225" t="s">
        <v>1</v>
      </c>
      <c r="AC434" s="225" t="s">
        <v>1</v>
      </c>
      <c r="AD434" s="225" t="s">
        <v>1</v>
      </c>
      <c r="AE434" s="225" t="s">
        <v>1</v>
      </c>
      <c r="AF434" s="225" t="s">
        <v>1</v>
      </c>
      <c r="AG434" s="225" t="s">
        <v>1</v>
      </c>
      <c r="AH434" s="225" t="s">
        <v>1</v>
      </c>
      <c r="AI434" s="225" t="s">
        <v>1</v>
      </c>
      <c r="AJ434" s="225" t="s">
        <v>1</v>
      </c>
      <c r="AK434" s="225" t="s">
        <v>1</v>
      </c>
      <c r="AL434" s="225" t="s">
        <v>1</v>
      </c>
      <c r="AM434" s="225" t="s">
        <v>1</v>
      </c>
      <c r="AN434" s="225" t="s">
        <v>1</v>
      </c>
      <c r="AO434" s="225" t="s">
        <v>1</v>
      </c>
      <c r="AP434" s="225" t="s">
        <v>1</v>
      </c>
      <c r="AQ434" s="225" t="s">
        <v>1</v>
      </c>
      <c r="AR434" s="225" t="s">
        <v>1</v>
      </c>
      <c r="AS434" s="225" t="s">
        <v>1</v>
      </c>
      <c r="AT434" s="225" t="s">
        <v>1</v>
      </c>
      <c r="AU434" s="225" t="s">
        <v>1</v>
      </c>
      <c r="AV434" s="225" t="s">
        <v>1</v>
      </c>
      <c r="AW434" s="235" t="s">
        <v>1</v>
      </c>
      <c r="AX434" s="235">
        <v>0</v>
      </c>
      <c r="AY434" s="235">
        <v>0</v>
      </c>
      <c r="AZ434" s="228" t="s">
        <v>1</v>
      </c>
      <c r="BA434" s="228" t="s">
        <v>1</v>
      </c>
      <c r="BB434" s="229" t="s">
        <v>1</v>
      </c>
    </row>
    <row r="435" spans="1:54" ht="14.25" customHeight="1" x14ac:dyDescent="0.25">
      <c r="A435" s="223">
        <v>995</v>
      </c>
      <c r="B435" s="224" t="s">
        <v>1089</v>
      </c>
      <c r="C435" s="225" t="s">
        <v>1388</v>
      </c>
      <c r="D435" s="225"/>
      <c r="E435" s="225" t="s">
        <v>1086</v>
      </c>
      <c r="F435" s="225" t="s">
        <v>1</v>
      </c>
      <c r="G435" s="225" t="s">
        <v>1</v>
      </c>
      <c r="H435" s="224" t="s">
        <v>1</v>
      </c>
      <c r="I435" s="224" t="s">
        <v>1086</v>
      </c>
      <c r="J435" s="241" t="s">
        <v>39</v>
      </c>
      <c r="K435" s="225" t="s">
        <v>1</v>
      </c>
      <c r="L435" s="225" t="s">
        <v>1</v>
      </c>
      <c r="M435" s="226" t="s">
        <v>33</v>
      </c>
      <c r="N435" s="225" t="s">
        <v>1</v>
      </c>
      <c r="O435" s="225" t="s">
        <v>1</v>
      </c>
      <c r="P435" s="225" t="s">
        <v>1</v>
      </c>
      <c r="Q435" s="225" t="s">
        <v>1</v>
      </c>
      <c r="R435" s="225" t="s">
        <v>1</v>
      </c>
      <c r="S435" s="225" t="s">
        <v>1</v>
      </c>
      <c r="T435" s="225" t="s">
        <v>1</v>
      </c>
      <c r="U435" s="225" t="s">
        <v>1</v>
      </c>
      <c r="V435" s="225" t="s">
        <v>1</v>
      </c>
      <c r="W435" s="225" t="s">
        <v>1</v>
      </c>
      <c r="X435" s="225" t="s">
        <v>1</v>
      </c>
      <c r="Y435" s="225" t="s">
        <v>1</v>
      </c>
      <c r="Z435" s="225" t="s">
        <v>1</v>
      </c>
      <c r="AA435" s="225" t="s">
        <v>1</v>
      </c>
      <c r="AB435" s="225" t="s">
        <v>1</v>
      </c>
      <c r="AC435" s="225" t="s">
        <v>1</v>
      </c>
      <c r="AD435" s="225" t="s">
        <v>1</v>
      </c>
      <c r="AE435" s="225" t="s">
        <v>1</v>
      </c>
      <c r="AF435" s="225" t="s">
        <v>1</v>
      </c>
      <c r="AG435" s="225" t="s">
        <v>1</v>
      </c>
      <c r="AH435" s="225" t="s">
        <v>1</v>
      </c>
      <c r="AI435" s="225" t="s">
        <v>1</v>
      </c>
      <c r="AJ435" s="225" t="s">
        <v>1</v>
      </c>
      <c r="AK435" s="225" t="s">
        <v>1</v>
      </c>
      <c r="AL435" s="225" t="s">
        <v>1</v>
      </c>
      <c r="AM435" s="225" t="s">
        <v>1</v>
      </c>
      <c r="AN435" s="225" t="s">
        <v>1</v>
      </c>
      <c r="AO435" s="225" t="s">
        <v>1</v>
      </c>
      <c r="AP435" s="225" t="s">
        <v>1</v>
      </c>
      <c r="AQ435" s="225" t="s">
        <v>1</v>
      </c>
      <c r="AR435" s="225" t="s">
        <v>1</v>
      </c>
      <c r="AS435" s="225" t="s">
        <v>1</v>
      </c>
      <c r="AT435" s="225" t="s">
        <v>1</v>
      </c>
      <c r="AU435" s="225" t="s">
        <v>1</v>
      </c>
      <c r="AV435" s="225" t="s">
        <v>1</v>
      </c>
      <c r="AW435" s="235" t="s">
        <v>1</v>
      </c>
      <c r="AX435" s="235">
        <v>0</v>
      </c>
      <c r="AY435" s="235">
        <v>0</v>
      </c>
      <c r="AZ435" s="228" t="s">
        <v>1</v>
      </c>
      <c r="BA435" s="228" t="s">
        <v>1</v>
      </c>
      <c r="BB435" s="229" t="s">
        <v>1</v>
      </c>
    </row>
    <row r="436" spans="1:54" ht="27" customHeight="1" x14ac:dyDescent="0.25">
      <c r="A436" s="223">
        <v>26</v>
      </c>
      <c r="B436" s="224" t="s">
        <v>1327</v>
      </c>
      <c r="C436" s="225" t="s">
        <v>1193</v>
      </c>
      <c r="D436" s="225"/>
      <c r="E436" s="225" t="s">
        <v>815</v>
      </c>
      <c r="F436" s="225" t="s">
        <v>1</v>
      </c>
      <c r="G436" s="225" t="s">
        <v>1530</v>
      </c>
      <c r="H436" s="224" t="s">
        <v>1</v>
      </c>
      <c r="I436" s="224" t="s">
        <v>437</v>
      </c>
      <c r="J436" s="237" t="s">
        <v>26</v>
      </c>
      <c r="K436" s="225" t="s">
        <v>1</v>
      </c>
      <c r="L436" s="232" t="s">
        <v>23</v>
      </c>
      <c r="M436" s="227" t="s">
        <v>17</v>
      </c>
      <c r="N436" s="230" t="s">
        <v>22</v>
      </c>
      <c r="O436" s="232" t="s">
        <v>23</v>
      </c>
      <c r="P436" s="225" t="s">
        <v>1</v>
      </c>
      <c r="Q436" s="231" t="s">
        <v>20</v>
      </c>
      <c r="R436" s="225" t="s">
        <v>1</v>
      </c>
      <c r="S436" s="225" t="s">
        <v>1</v>
      </c>
      <c r="T436" s="225" t="s">
        <v>1</v>
      </c>
      <c r="U436" s="225" t="s">
        <v>1</v>
      </c>
      <c r="V436" s="231" t="s">
        <v>20</v>
      </c>
      <c r="W436" s="231" t="s">
        <v>20</v>
      </c>
      <c r="X436" s="225" t="s">
        <v>1</v>
      </c>
      <c r="Y436" s="225" t="s">
        <v>1</v>
      </c>
      <c r="Z436" s="225" t="s">
        <v>1</v>
      </c>
      <c r="AA436" s="225" t="s">
        <v>1</v>
      </c>
      <c r="AB436" s="225" t="s">
        <v>1</v>
      </c>
      <c r="AC436" s="225" t="s">
        <v>1</v>
      </c>
      <c r="AD436" s="225" t="s">
        <v>1</v>
      </c>
      <c r="AE436" s="232" t="s">
        <v>23</v>
      </c>
      <c r="AF436" s="225" t="s">
        <v>1</v>
      </c>
      <c r="AG436" s="225" t="s">
        <v>1</v>
      </c>
      <c r="AH436" s="225" t="s">
        <v>1</v>
      </c>
      <c r="AI436" s="225" t="s">
        <v>1</v>
      </c>
      <c r="AJ436" s="225" t="s">
        <v>1</v>
      </c>
      <c r="AK436" s="225" t="s">
        <v>1</v>
      </c>
      <c r="AL436" s="232" t="s">
        <v>23</v>
      </c>
      <c r="AM436" s="225" t="s">
        <v>1</v>
      </c>
      <c r="AN436" s="225" t="s">
        <v>1</v>
      </c>
      <c r="AO436" s="232" t="s">
        <v>23</v>
      </c>
      <c r="AP436" s="225" t="s">
        <v>1</v>
      </c>
      <c r="AQ436" s="225" t="s">
        <v>1</v>
      </c>
      <c r="AR436" s="225" t="s">
        <v>1</v>
      </c>
      <c r="AS436" s="225" t="s">
        <v>1</v>
      </c>
      <c r="AT436" s="225" t="s">
        <v>1</v>
      </c>
      <c r="AU436" s="225" t="s">
        <v>1</v>
      </c>
      <c r="AV436" s="225" t="s">
        <v>1</v>
      </c>
      <c r="AW436" s="235" t="s">
        <v>1</v>
      </c>
      <c r="AX436" s="235">
        <v>0</v>
      </c>
      <c r="AY436" s="235">
        <v>0</v>
      </c>
      <c r="AZ436" s="228">
        <v>0</v>
      </c>
      <c r="BA436" s="233">
        <v>0.24</v>
      </c>
      <c r="BB436" s="229">
        <v>0</v>
      </c>
    </row>
    <row r="437" spans="1:54" ht="14.25" customHeight="1" x14ac:dyDescent="0.25">
      <c r="A437" s="223">
        <v>996</v>
      </c>
      <c r="B437" s="224" t="s">
        <v>1090</v>
      </c>
      <c r="C437" s="225" t="s">
        <v>1388</v>
      </c>
      <c r="D437" s="225"/>
      <c r="E437" s="225" t="s">
        <v>1086</v>
      </c>
      <c r="F437" s="225" t="s">
        <v>1</v>
      </c>
      <c r="G437" s="225" t="s">
        <v>1</v>
      </c>
      <c r="H437" s="224" t="s">
        <v>1</v>
      </c>
      <c r="I437" s="224" t="s">
        <v>1086</v>
      </c>
      <c r="J437" s="241" t="s">
        <v>39</v>
      </c>
      <c r="K437" s="225" t="s">
        <v>1</v>
      </c>
      <c r="L437" s="225" t="s">
        <v>1</v>
      </c>
      <c r="M437" s="237" t="s">
        <v>26</v>
      </c>
      <c r="N437" s="225" t="s">
        <v>1</v>
      </c>
      <c r="O437" s="225" t="s">
        <v>1</v>
      </c>
      <c r="P437" s="230" t="s">
        <v>22</v>
      </c>
      <c r="Q437" s="225" t="s">
        <v>1</v>
      </c>
      <c r="R437" s="225" t="s">
        <v>1</v>
      </c>
      <c r="S437" s="225" t="s">
        <v>1</v>
      </c>
      <c r="T437" s="225" t="s">
        <v>1</v>
      </c>
      <c r="U437" s="225" t="s">
        <v>1</v>
      </c>
      <c r="V437" s="225" t="s">
        <v>1</v>
      </c>
      <c r="W437" s="225" t="s">
        <v>1</v>
      </c>
      <c r="X437" s="225" t="s">
        <v>1</v>
      </c>
      <c r="Y437" s="225" t="s">
        <v>1</v>
      </c>
      <c r="Z437" s="225" t="s">
        <v>1</v>
      </c>
      <c r="AA437" s="225" t="s">
        <v>1</v>
      </c>
      <c r="AB437" s="225" t="s">
        <v>1</v>
      </c>
      <c r="AC437" s="225" t="s">
        <v>1</v>
      </c>
      <c r="AD437" s="225" t="s">
        <v>1</v>
      </c>
      <c r="AE437" s="225" t="s">
        <v>1</v>
      </c>
      <c r="AF437" s="225" t="s">
        <v>1</v>
      </c>
      <c r="AG437" s="225" t="s">
        <v>1</v>
      </c>
      <c r="AH437" s="225" t="s">
        <v>1</v>
      </c>
      <c r="AI437" s="225" t="s">
        <v>1</v>
      </c>
      <c r="AJ437" s="225" t="s">
        <v>1</v>
      </c>
      <c r="AK437" s="225" t="s">
        <v>1</v>
      </c>
      <c r="AL437" s="225" t="s">
        <v>1</v>
      </c>
      <c r="AM437" s="225" t="s">
        <v>1</v>
      </c>
      <c r="AN437" s="225" t="s">
        <v>1</v>
      </c>
      <c r="AO437" s="225" t="s">
        <v>1</v>
      </c>
      <c r="AP437" s="225" t="s">
        <v>1</v>
      </c>
      <c r="AQ437" s="225" t="s">
        <v>1</v>
      </c>
      <c r="AR437" s="225" t="s">
        <v>1</v>
      </c>
      <c r="AS437" s="225" t="s">
        <v>1</v>
      </c>
      <c r="AT437" s="225" t="s">
        <v>1</v>
      </c>
      <c r="AU437" s="225" t="s">
        <v>1</v>
      </c>
      <c r="AV437" s="225" t="s">
        <v>1</v>
      </c>
      <c r="AW437" s="235" t="s">
        <v>1</v>
      </c>
      <c r="AX437" s="235">
        <v>0</v>
      </c>
      <c r="AY437" s="235">
        <v>0</v>
      </c>
      <c r="AZ437" s="228" t="s">
        <v>1</v>
      </c>
      <c r="BA437" s="228" t="s">
        <v>1</v>
      </c>
      <c r="BB437" s="229" t="s">
        <v>1</v>
      </c>
    </row>
    <row r="438" spans="1:54" ht="18" customHeight="1" x14ac:dyDescent="0.25">
      <c r="A438" s="223">
        <v>1512</v>
      </c>
      <c r="B438" s="224" t="s">
        <v>1328</v>
      </c>
      <c r="C438" s="225" t="s">
        <v>1193</v>
      </c>
      <c r="D438" s="225"/>
      <c r="E438" s="225" t="s">
        <v>737</v>
      </c>
      <c r="F438" s="225" t="s">
        <v>1</v>
      </c>
      <c r="G438" s="225" t="s">
        <v>156</v>
      </c>
      <c r="H438" s="224" t="s">
        <v>1</v>
      </c>
      <c r="I438" s="224" t="s">
        <v>437</v>
      </c>
      <c r="J438" s="237" t="s">
        <v>26</v>
      </c>
      <c r="K438" s="225" t="s">
        <v>1</v>
      </c>
      <c r="L438" s="232" t="s">
        <v>23</v>
      </c>
      <c r="M438" s="237" t="s">
        <v>26</v>
      </c>
      <c r="N438" s="225" t="s">
        <v>1</v>
      </c>
      <c r="O438" s="232" t="s">
        <v>23</v>
      </c>
      <c r="P438" s="232" t="s">
        <v>23</v>
      </c>
      <c r="Q438" s="225" t="s">
        <v>1</v>
      </c>
      <c r="R438" s="225" t="s">
        <v>1</v>
      </c>
      <c r="S438" s="225" t="s">
        <v>1</v>
      </c>
      <c r="T438" s="225" t="s">
        <v>1</v>
      </c>
      <c r="U438" s="225" t="s">
        <v>1</v>
      </c>
      <c r="V438" s="225" t="s">
        <v>1</v>
      </c>
      <c r="W438" s="225" t="s">
        <v>1</v>
      </c>
      <c r="X438" s="225" t="s">
        <v>1</v>
      </c>
      <c r="Y438" s="225" t="s">
        <v>1</v>
      </c>
      <c r="Z438" s="225" t="s">
        <v>1</v>
      </c>
      <c r="AA438" s="225" t="s">
        <v>1</v>
      </c>
      <c r="AB438" s="225" t="s">
        <v>1</v>
      </c>
      <c r="AC438" s="225" t="s">
        <v>1</v>
      </c>
      <c r="AD438" s="225" t="s">
        <v>1</v>
      </c>
      <c r="AE438" s="232" t="s">
        <v>23</v>
      </c>
      <c r="AF438" s="225" t="s">
        <v>1</v>
      </c>
      <c r="AG438" s="232" t="s">
        <v>23</v>
      </c>
      <c r="AH438" s="225" t="s">
        <v>1</v>
      </c>
      <c r="AI438" s="225" t="s">
        <v>1</v>
      </c>
      <c r="AJ438" s="225" t="s">
        <v>1</v>
      </c>
      <c r="AK438" s="225" t="s">
        <v>1</v>
      </c>
      <c r="AL438" s="225" t="s">
        <v>1</v>
      </c>
      <c r="AM438" s="225" t="s">
        <v>1</v>
      </c>
      <c r="AN438" s="225" t="s">
        <v>1</v>
      </c>
      <c r="AO438" s="230" t="s">
        <v>22</v>
      </c>
      <c r="AP438" s="225" t="s">
        <v>1</v>
      </c>
      <c r="AQ438" s="225" t="s">
        <v>1</v>
      </c>
      <c r="AR438" s="225" t="s">
        <v>1</v>
      </c>
      <c r="AS438" s="225" t="s">
        <v>1</v>
      </c>
      <c r="AT438" s="225" t="s">
        <v>1</v>
      </c>
      <c r="AU438" s="225" t="s">
        <v>1</v>
      </c>
      <c r="AV438" s="225" t="s">
        <v>1</v>
      </c>
      <c r="AW438" s="226" t="s">
        <v>1241</v>
      </c>
      <c r="AX438" s="227">
        <v>2</v>
      </c>
      <c r="AY438" s="235">
        <v>0</v>
      </c>
      <c r="AZ438" s="228">
        <v>0</v>
      </c>
      <c r="BA438" s="228">
        <v>0</v>
      </c>
      <c r="BB438" s="238">
        <v>7.0000000000000007E-2</v>
      </c>
    </row>
    <row r="439" spans="1:54" ht="18.75" customHeight="1" x14ac:dyDescent="0.25">
      <c r="A439" s="223">
        <v>29</v>
      </c>
      <c r="B439" s="224" t="s">
        <v>1094</v>
      </c>
      <c r="C439" s="225" t="s">
        <v>1193</v>
      </c>
      <c r="D439" s="225"/>
      <c r="E439" s="225" t="s">
        <v>1086</v>
      </c>
      <c r="F439" s="225" t="s">
        <v>1</v>
      </c>
      <c r="G439" s="225" t="s">
        <v>817</v>
      </c>
      <c r="H439" s="224" t="s">
        <v>1</v>
      </c>
      <c r="I439" s="224" t="s">
        <v>437</v>
      </c>
      <c r="J439" s="227" t="s">
        <v>17</v>
      </c>
      <c r="K439" s="225" t="s">
        <v>1</v>
      </c>
      <c r="L439" s="232" t="s">
        <v>23</v>
      </c>
      <c r="M439" s="227" t="s">
        <v>17</v>
      </c>
      <c r="N439" s="225" t="s">
        <v>1</v>
      </c>
      <c r="O439" s="231" t="s">
        <v>20</v>
      </c>
      <c r="P439" s="225" t="s">
        <v>1</v>
      </c>
      <c r="Q439" s="225" t="s">
        <v>1</v>
      </c>
      <c r="R439" s="225" t="s">
        <v>1</v>
      </c>
      <c r="S439" s="225" t="s">
        <v>1</v>
      </c>
      <c r="T439" s="225" t="s">
        <v>1</v>
      </c>
      <c r="U439" s="225" t="s">
        <v>1</v>
      </c>
      <c r="V439" s="225" t="s">
        <v>1</v>
      </c>
      <c r="W439" s="225" t="s">
        <v>1</v>
      </c>
      <c r="X439" s="225" t="s">
        <v>1</v>
      </c>
      <c r="Y439" s="225" t="s">
        <v>1</v>
      </c>
      <c r="Z439" s="225" t="s">
        <v>1</v>
      </c>
      <c r="AA439" s="225" t="s">
        <v>1</v>
      </c>
      <c r="AB439" s="225" t="s">
        <v>1</v>
      </c>
      <c r="AC439" s="225" t="s">
        <v>1</v>
      </c>
      <c r="AD439" s="225" t="s">
        <v>1</v>
      </c>
      <c r="AE439" s="225" t="s">
        <v>1</v>
      </c>
      <c r="AF439" s="231" t="s">
        <v>20</v>
      </c>
      <c r="AG439" s="225" t="s">
        <v>1</v>
      </c>
      <c r="AH439" s="225" t="s">
        <v>1</v>
      </c>
      <c r="AI439" s="225" t="s">
        <v>1</v>
      </c>
      <c r="AJ439" s="225" t="s">
        <v>1</v>
      </c>
      <c r="AK439" s="225" t="s">
        <v>1</v>
      </c>
      <c r="AL439" s="225" t="s">
        <v>1</v>
      </c>
      <c r="AM439" s="225" t="s">
        <v>1</v>
      </c>
      <c r="AN439" s="225" t="s">
        <v>1</v>
      </c>
      <c r="AO439" s="225" t="s">
        <v>1</v>
      </c>
      <c r="AP439" s="225" t="s">
        <v>1</v>
      </c>
      <c r="AQ439" s="225" t="s">
        <v>1</v>
      </c>
      <c r="AR439" s="232" t="s">
        <v>23</v>
      </c>
      <c r="AS439" s="225" t="s">
        <v>1</v>
      </c>
      <c r="AT439" s="225" t="s">
        <v>1</v>
      </c>
      <c r="AU439" s="230" t="s">
        <v>22</v>
      </c>
      <c r="AV439" s="225" t="s">
        <v>1</v>
      </c>
      <c r="AW439" s="235" t="s">
        <v>1</v>
      </c>
      <c r="AX439" s="226">
        <v>1</v>
      </c>
      <c r="AY439" s="235">
        <v>0</v>
      </c>
      <c r="AZ439" s="228">
        <v>0</v>
      </c>
      <c r="BA439" s="233">
        <v>0.05</v>
      </c>
      <c r="BB439" s="229">
        <v>0</v>
      </c>
    </row>
    <row r="440" spans="1:54" ht="18.75" customHeight="1" x14ac:dyDescent="0.25">
      <c r="A440" s="223">
        <v>1456</v>
      </c>
      <c r="B440" s="224" t="s">
        <v>1329</v>
      </c>
      <c r="C440" s="225" t="s">
        <v>1193</v>
      </c>
      <c r="D440" s="225"/>
      <c r="E440" s="225" t="s">
        <v>896</v>
      </c>
      <c r="F440" s="225" t="s">
        <v>1</v>
      </c>
      <c r="G440" s="225" t="s">
        <v>902</v>
      </c>
      <c r="H440" s="224" t="s">
        <v>1</v>
      </c>
      <c r="I440" s="224" t="s">
        <v>437</v>
      </c>
      <c r="J440" s="226" t="s">
        <v>33</v>
      </c>
      <c r="K440" s="225" t="s">
        <v>1</v>
      </c>
      <c r="L440" s="225" t="s">
        <v>1</v>
      </c>
      <c r="M440" s="226" t="s">
        <v>33</v>
      </c>
      <c r="N440" s="225" t="s">
        <v>1</v>
      </c>
      <c r="O440" s="225" t="s">
        <v>1</v>
      </c>
      <c r="P440" s="225" t="s">
        <v>1</v>
      </c>
      <c r="Q440" s="225" t="s">
        <v>1</v>
      </c>
      <c r="R440" s="225" t="s">
        <v>1</v>
      </c>
      <c r="S440" s="225" t="s">
        <v>1</v>
      </c>
      <c r="T440" s="225" t="s">
        <v>1</v>
      </c>
      <c r="U440" s="225" t="s">
        <v>1</v>
      </c>
      <c r="V440" s="225" t="s">
        <v>1</v>
      </c>
      <c r="W440" s="225" t="s">
        <v>1</v>
      </c>
      <c r="X440" s="225" t="s">
        <v>1</v>
      </c>
      <c r="Y440" s="225" t="s">
        <v>1</v>
      </c>
      <c r="Z440" s="225" t="s">
        <v>1</v>
      </c>
      <c r="AA440" s="225" t="s">
        <v>1</v>
      </c>
      <c r="AB440" s="225" t="s">
        <v>1</v>
      </c>
      <c r="AC440" s="225" t="s">
        <v>1</v>
      </c>
      <c r="AD440" s="225" t="s">
        <v>1</v>
      </c>
      <c r="AE440" s="225" t="s">
        <v>1</v>
      </c>
      <c r="AF440" s="225" t="s">
        <v>1</v>
      </c>
      <c r="AG440" s="225" t="s">
        <v>1</v>
      </c>
      <c r="AH440" s="225" t="s">
        <v>1</v>
      </c>
      <c r="AI440" s="225" t="s">
        <v>1</v>
      </c>
      <c r="AJ440" s="225" t="s">
        <v>1</v>
      </c>
      <c r="AK440" s="225" t="s">
        <v>1</v>
      </c>
      <c r="AL440" s="225" t="s">
        <v>1</v>
      </c>
      <c r="AM440" s="225" t="s">
        <v>1</v>
      </c>
      <c r="AN440" s="225" t="s">
        <v>1</v>
      </c>
      <c r="AO440" s="225" t="s">
        <v>1</v>
      </c>
      <c r="AP440" s="225" t="s">
        <v>1</v>
      </c>
      <c r="AQ440" s="225" t="s">
        <v>1</v>
      </c>
      <c r="AR440" s="225" t="s">
        <v>1</v>
      </c>
      <c r="AS440" s="225" t="s">
        <v>1</v>
      </c>
      <c r="AT440" s="225" t="s">
        <v>1</v>
      </c>
      <c r="AU440" s="225" t="s">
        <v>1</v>
      </c>
      <c r="AV440" s="225" t="s">
        <v>1</v>
      </c>
      <c r="AW440" s="235" t="s">
        <v>1</v>
      </c>
      <c r="AX440" s="226">
        <v>1</v>
      </c>
      <c r="AY440" s="235">
        <v>0</v>
      </c>
      <c r="AZ440" s="228">
        <v>0</v>
      </c>
      <c r="BA440" s="233">
        <v>0</v>
      </c>
      <c r="BB440" s="229">
        <v>0</v>
      </c>
    </row>
    <row r="441" spans="1:54" ht="14.25" customHeight="1" x14ac:dyDescent="0.25">
      <c r="A441" s="223">
        <v>925</v>
      </c>
      <c r="B441" s="224" t="s">
        <v>1095</v>
      </c>
      <c r="C441" s="225" t="s">
        <v>1388</v>
      </c>
      <c r="D441" s="225"/>
      <c r="E441" s="225" t="s">
        <v>1086</v>
      </c>
      <c r="F441" s="225" t="s">
        <v>1</v>
      </c>
      <c r="G441" s="225" t="s">
        <v>1</v>
      </c>
      <c r="H441" s="224" t="s">
        <v>1</v>
      </c>
      <c r="I441" s="224" t="s">
        <v>1086</v>
      </c>
      <c r="J441" s="237" t="s">
        <v>26</v>
      </c>
      <c r="K441" s="225" t="s">
        <v>1</v>
      </c>
      <c r="L441" s="225" t="s">
        <v>1</v>
      </c>
      <c r="M441" s="237" t="s">
        <v>26</v>
      </c>
      <c r="N441" s="225" t="s">
        <v>1</v>
      </c>
      <c r="O441" s="225" t="s">
        <v>1</v>
      </c>
      <c r="P441" s="225" t="s">
        <v>1</v>
      </c>
      <c r="Q441" s="225" t="s">
        <v>1</v>
      </c>
      <c r="R441" s="225" t="s">
        <v>1</v>
      </c>
      <c r="S441" s="225" t="s">
        <v>1</v>
      </c>
      <c r="T441" s="225" t="s">
        <v>1</v>
      </c>
      <c r="U441" s="225" t="s">
        <v>1</v>
      </c>
      <c r="V441" s="232" t="s">
        <v>23</v>
      </c>
      <c r="W441" s="225" t="s">
        <v>1</v>
      </c>
      <c r="X441" s="225" t="s">
        <v>1</v>
      </c>
      <c r="Y441" s="225" t="s">
        <v>1</v>
      </c>
      <c r="Z441" s="225" t="s">
        <v>1</v>
      </c>
      <c r="AA441" s="225" t="s">
        <v>1</v>
      </c>
      <c r="AB441" s="225" t="s">
        <v>1</v>
      </c>
      <c r="AC441" s="225" t="s">
        <v>1</v>
      </c>
      <c r="AD441" s="225" t="s">
        <v>1</v>
      </c>
      <c r="AE441" s="225" t="s">
        <v>1</v>
      </c>
      <c r="AF441" s="225" t="s">
        <v>1</v>
      </c>
      <c r="AG441" s="225" t="s">
        <v>1</v>
      </c>
      <c r="AH441" s="225" t="s">
        <v>1</v>
      </c>
      <c r="AI441" s="225" t="s">
        <v>1</v>
      </c>
      <c r="AJ441" s="225" t="s">
        <v>1</v>
      </c>
      <c r="AK441" s="225" t="s">
        <v>1</v>
      </c>
      <c r="AL441" s="225" t="s">
        <v>1</v>
      </c>
      <c r="AM441" s="225" t="s">
        <v>1</v>
      </c>
      <c r="AN441" s="225" t="s">
        <v>1</v>
      </c>
      <c r="AO441" s="225" t="s">
        <v>1</v>
      </c>
      <c r="AP441" s="225" t="s">
        <v>1</v>
      </c>
      <c r="AQ441" s="225" t="s">
        <v>1</v>
      </c>
      <c r="AR441" s="225" t="s">
        <v>1</v>
      </c>
      <c r="AS441" s="225" t="s">
        <v>1</v>
      </c>
      <c r="AT441" s="225" t="s">
        <v>1</v>
      </c>
      <c r="AU441" s="225" t="s">
        <v>1</v>
      </c>
      <c r="AV441" s="225" t="s">
        <v>1</v>
      </c>
      <c r="AW441" s="235" t="s">
        <v>1</v>
      </c>
      <c r="AX441" s="235">
        <v>0</v>
      </c>
      <c r="AY441" s="235">
        <v>0</v>
      </c>
      <c r="AZ441" s="228" t="s">
        <v>1</v>
      </c>
      <c r="BA441" s="228" t="s">
        <v>1</v>
      </c>
      <c r="BB441" s="229" t="s">
        <v>1</v>
      </c>
    </row>
    <row r="442" spans="1:54" ht="18.75" customHeight="1" x14ac:dyDescent="0.25">
      <c r="A442" s="223">
        <v>1369</v>
      </c>
      <c r="B442" s="224" t="s">
        <v>690</v>
      </c>
      <c r="C442" s="225" t="s">
        <v>1388</v>
      </c>
      <c r="D442" s="225"/>
      <c r="E442" s="225" t="s">
        <v>683</v>
      </c>
      <c r="F442" s="225" t="s">
        <v>1</v>
      </c>
      <c r="G442" s="225" t="s">
        <v>687</v>
      </c>
      <c r="H442" s="224" t="s">
        <v>1</v>
      </c>
      <c r="I442" s="224" t="s">
        <v>437</v>
      </c>
      <c r="J442" s="226" t="s">
        <v>33</v>
      </c>
      <c r="K442" s="225" t="s">
        <v>1</v>
      </c>
      <c r="L442" s="225" t="s">
        <v>1</v>
      </c>
      <c r="M442" s="226" t="s">
        <v>33</v>
      </c>
      <c r="N442" s="225" t="s">
        <v>1</v>
      </c>
      <c r="O442" s="225" t="s">
        <v>1</v>
      </c>
      <c r="P442" s="225" t="s">
        <v>1</v>
      </c>
      <c r="Q442" s="225" t="s">
        <v>1</v>
      </c>
      <c r="R442" s="225" t="s">
        <v>1</v>
      </c>
      <c r="S442" s="225" t="s">
        <v>1</v>
      </c>
      <c r="T442" s="225" t="s">
        <v>1</v>
      </c>
      <c r="U442" s="225" t="s">
        <v>1</v>
      </c>
      <c r="V442" s="225" t="s">
        <v>1</v>
      </c>
      <c r="W442" s="225" t="s">
        <v>1</v>
      </c>
      <c r="X442" s="225" t="s">
        <v>1</v>
      </c>
      <c r="Y442" s="225" t="s">
        <v>1</v>
      </c>
      <c r="Z442" s="225" t="s">
        <v>1</v>
      </c>
      <c r="AA442" s="225" t="s">
        <v>1</v>
      </c>
      <c r="AB442" s="225" t="s">
        <v>1</v>
      </c>
      <c r="AC442" s="225" t="s">
        <v>1</v>
      </c>
      <c r="AD442" s="225" t="s">
        <v>1</v>
      </c>
      <c r="AE442" s="225" t="s">
        <v>1</v>
      </c>
      <c r="AF442" s="225" t="s">
        <v>1</v>
      </c>
      <c r="AG442" s="225" t="s">
        <v>1</v>
      </c>
      <c r="AH442" s="225" t="s">
        <v>1</v>
      </c>
      <c r="AI442" s="225" t="s">
        <v>1</v>
      </c>
      <c r="AJ442" s="225" t="s">
        <v>1</v>
      </c>
      <c r="AK442" s="225" t="s">
        <v>1</v>
      </c>
      <c r="AL442" s="225" t="s">
        <v>1</v>
      </c>
      <c r="AM442" s="225" t="s">
        <v>1</v>
      </c>
      <c r="AN442" s="225" t="s">
        <v>1</v>
      </c>
      <c r="AO442" s="225" t="s">
        <v>1</v>
      </c>
      <c r="AP442" s="225" t="s">
        <v>1</v>
      </c>
      <c r="AQ442" s="225" t="s">
        <v>1</v>
      </c>
      <c r="AR442" s="225" t="s">
        <v>1</v>
      </c>
      <c r="AS442" s="225" t="s">
        <v>1</v>
      </c>
      <c r="AT442" s="225" t="s">
        <v>1</v>
      </c>
      <c r="AU442" s="225" t="s">
        <v>1</v>
      </c>
      <c r="AV442" s="225" t="s">
        <v>1</v>
      </c>
      <c r="AW442" s="235" t="s">
        <v>1</v>
      </c>
      <c r="AX442" s="235">
        <v>0</v>
      </c>
      <c r="AY442" s="235">
        <v>0</v>
      </c>
      <c r="AZ442" s="228" t="s">
        <v>1</v>
      </c>
      <c r="BA442" s="228" t="s">
        <v>1</v>
      </c>
      <c r="BB442" s="229" t="s">
        <v>1</v>
      </c>
    </row>
    <row r="443" spans="1:54" ht="18" customHeight="1" x14ac:dyDescent="0.25">
      <c r="A443" s="223">
        <v>42</v>
      </c>
      <c r="B443" s="224" t="s">
        <v>692</v>
      </c>
      <c r="C443" s="225" t="s">
        <v>1193</v>
      </c>
      <c r="D443" s="225"/>
      <c r="E443" s="225" t="s">
        <v>683</v>
      </c>
      <c r="F443" s="225" t="s">
        <v>1</v>
      </c>
      <c r="G443" s="225" t="s">
        <v>687</v>
      </c>
      <c r="H443" s="224" t="s">
        <v>1</v>
      </c>
      <c r="I443" s="224" t="s">
        <v>437</v>
      </c>
      <c r="J443" s="226" t="s">
        <v>33</v>
      </c>
      <c r="K443" s="225" t="s">
        <v>1</v>
      </c>
      <c r="L443" s="225" t="s">
        <v>1</v>
      </c>
      <c r="M443" s="226" t="s">
        <v>33</v>
      </c>
      <c r="N443" s="225" t="s">
        <v>1</v>
      </c>
      <c r="O443" s="225" t="s">
        <v>1</v>
      </c>
      <c r="P443" s="225" t="s">
        <v>1</v>
      </c>
      <c r="Q443" s="225" t="s">
        <v>1</v>
      </c>
      <c r="R443" s="225" t="s">
        <v>1</v>
      </c>
      <c r="S443" s="225" t="s">
        <v>1</v>
      </c>
      <c r="T443" s="225" t="s">
        <v>1</v>
      </c>
      <c r="U443" s="225" t="s">
        <v>1</v>
      </c>
      <c r="V443" s="225" t="s">
        <v>1</v>
      </c>
      <c r="W443" s="225" t="s">
        <v>1</v>
      </c>
      <c r="X443" s="225" t="s">
        <v>1</v>
      </c>
      <c r="Y443" s="225" t="s">
        <v>1</v>
      </c>
      <c r="Z443" s="225" t="s">
        <v>1</v>
      </c>
      <c r="AA443" s="225" t="s">
        <v>1</v>
      </c>
      <c r="AB443" s="225" t="s">
        <v>1</v>
      </c>
      <c r="AC443" s="225" t="s">
        <v>1</v>
      </c>
      <c r="AD443" s="225" t="s">
        <v>1</v>
      </c>
      <c r="AE443" s="225" t="s">
        <v>1</v>
      </c>
      <c r="AF443" s="225" t="s">
        <v>1</v>
      </c>
      <c r="AG443" s="225" t="s">
        <v>1</v>
      </c>
      <c r="AH443" s="225" t="s">
        <v>1</v>
      </c>
      <c r="AI443" s="225" t="s">
        <v>1</v>
      </c>
      <c r="AJ443" s="225" t="s">
        <v>1</v>
      </c>
      <c r="AK443" s="225" t="s">
        <v>1</v>
      </c>
      <c r="AL443" s="225" t="s">
        <v>1</v>
      </c>
      <c r="AM443" s="225" t="s">
        <v>1</v>
      </c>
      <c r="AN443" s="225" t="s">
        <v>1</v>
      </c>
      <c r="AO443" s="225" t="s">
        <v>1</v>
      </c>
      <c r="AP443" s="225" t="s">
        <v>1</v>
      </c>
      <c r="AQ443" s="225" t="s">
        <v>1</v>
      </c>
      <c r="AR443" s="225" t="s">
        <v>1</v>
      </c>
      <c r="AS443" s="225" t="s">
        <v>1</v>
      </c>
      <c r="AT443" s="225" t="s">
        <v>1</v>
      </c>
      <c r="AU443" s="230" t="s">
        <v>22</v>
      </c>
      <c r="AV443" s="225" t="s">
        <v>1</v>
      </c>
      <c r="AW443" s="235" t="s">
        <v>1</v>
      </c>
      <c r="AX443" s="226">
        <v>1</v>
      </c>
      <c r="AY443" s="235">
        <v>0</v>
      </c>
      <c r="AZ443" s="228">
        <v>0</v>
      </c>
      <c r="BA443" s="233">
        <v>0</v>
      </c>
      <c r="BB443" s="229">
        <v>0</v>
      </c>
    </row>
    <row r="444" spans="1:54" ht="18.75" customHeight="1" x14ac:dyDescent="0.25">
      <c r="A444" s="223">
        <v>43</v>
      </c>
      <c r="B444" s="224" t="s">
        <v>1330</v>
      </c>
      <c r="C444" s="225" t="s">
        <v>1193</v>
      </c>
      <c r="D444" s="225"/>
      <c r="E444" s="225" t="s">
        <v>519</v>
      </c>
      <c r="F444" s="225" t="s">
        <v>1</v>
      </c>
      <c r="G444" s="225" t="s">
        <v>1</v>
      </c>
      <c r="H444" s="224" t="s">
        <v>1</v>
      </c>
      <c r="I444" s="224" t="s">
        <v>519</v>
      </c>
      <c r="J444" s="226" t="s">
        <v>33</v>
      </c>
      <c r="K444" s="225" t="s">
        <v>1</v>
      </c>
      <c r="L444" s="225" t="s">
        <v>1</v>
      </c>
      <c r="M444" s="226" t="s">
        <v>33</v>
      </c>
      <c r="N444" s="225" t="s">
        <v>1</v>
      </c>
      <c r="O444" s="225" t="s">
        <v>1</v>
      </c>
      <c r="P444" s="225" t="s">
        <v>1</v>
      </c>
      <c r="Q444" s="225" t="s">
        <v>1</v>
      </c>
      <c r="R444" s="225" t="s">
        <v>1</v>
      </c>
      <c r="S444" s="225" t="s">
        <v>1</v>
      </c>
      <c r="T444" s="225" t="s">
        <v>1</v>
      </c>
      <c r="U444" s="225" t="s">
        <v>1</v>
      </c>
      <c r="V444" s="225" t="s">
        <v>1</v>
      </c>
      <c r="W444" s="225" t="s">
        <v>1</v>
      </c>
      <c r="X444" s="225" t="s">
        <v>1</v>
      </c>
      <c r="Y444" s="225" t="s">
        <v>1</v>
      </c>
      <c r="Z444" s="225" t="s">
        <v>1</v>
      </c>
      <c r="AA444" s="225" t="s">
        <v>1</v>
      </c>
      <c r="AB444" s="225" t="s">
        <v>1</v>
      </c>
      <c r="AC444" s="225" t="s">
        <v>1</v>
      </c>
      <c r="AD444" s="225" t="s">
        <v>1</v>
      </c>
      <c r="AE444" s="225" t="s">
        <v>1</v>
      </c>
      <c r="AF444" s="225" t="s">
        <v>1</v>
      </c>
      <c r="AG444" s="225" t="s">
        <v>1</v>
      </c>
      <c r="AH444" s="225" t="s">
        <v>1</v>
      </c>
      <c r="AI444" s="225" t="s">
        <v>1</v>
      </c>
      <c r="AJ444" s="225" t="s">
        <v>1</v>
      </c>
      <c r="AK444" s="225" t="s">
        <v>1</v>
      </c>
      <c r="AL444" s="225" t="s">
        <v>1</v>
      </c>
      <c r="AM444" s="225" t="s">
        <v>1</v>
      </c>
      <c r="AN444" s="225" t="s">
        <v>1</v>
      </c>
      <c r="AO444" s="225" t="s">
        <v>1</v>
      </c>
      <c r="AP444" s="225" t="s">
        <v>1</v>
      </c>
      <c r="AQ444" s="225" t="s">
        <v>1</v>
      </c>
      <c r="AR444" s="225" t="s">
        <v>1</v>
      </c>
      <c r="AS444" s="225" t="s">
        <v>1</v>
      </c>
      <c r="AT444" s="225" t="s">
        <v>1</v>
      </c>
      <c r="AU444" s="230" t="s">
        <v>22</v>
      </c>
      <c r="AV444" s="225" t="s">
        <v>1</v>
      </c>
      <c r="AW444" s="235" t="s">
        <v>1</v>
      </c>
      <c r="AX444" s="226">
        <v>1</v>
      </c>
      <c r="AY444" s="235">
        <v>0</v>
      </c>
      <c r="AZ444" s="228">
        <v>0</v>
      </c>
      <c r="BA444" s="233">
        <v>0</v>
      </c>
      <c r="BB444" s="229">
        <v>0</v>
      </c>
    </row>
    <row r="445" spans="1:54" ht="18.75" customHeight="1" x14ac:dyDescent="0.25">
      <c r="A445" s="223">
        <v>1222</v>
      </c>
      <c r="B445" s="224" t="s">
        <v>752</v>
      </c>
      <c r="C445" s="225" t="s">
        <v>1193</v>
      </c>
      <c r="D445" s="225"/>
      <c r="E445" s="225" t="s">
        <v>737</v>
      </c>
      <c r="F445" s="225" t="s">
        <v>1</v>
      </c>
      <c r="G445" s="225" t="s">
        <v>739</v>
      </c>
      <c r="H445" s="224" t="s">
        <v>1</v>
      </c>
      <c r="I445" s="224" t="s">
        <v>437</v>
      </c>
      <c r="J445" s="226" t="s">
        <v>33</v>
      </c>
      <c r="K445" s="225" t="s">
        <v>1</v>
      </c>
      <c r="L445" s="230" t="s">
        <v>22</v>
      </c>
      <c r="M445" s="227" t="s">
        <v>17</v>
      </c>
      <c r="N445" s="230" t="s">
        <v>22</v>
      </c>
      <c r="O445" s="232" t="s">
        <v>23</v>
      </c>
      <c r="P445" s="225" t="s">
        <v>1</v>
      </c>
      <c r="Q445" s="225" t="s">
        <v>1</v>
      </c>
      <c r="R445" s="225" t="s">
        <v>1</v>
      </c>
      <c r="S445" s="225" t="s">
        <v>1</v>
      </c>
      <c r="T445" s="225" t="s">
        <v>1</v>
      </c>
      <c r="U445" s="225" t="s">
        <v>1</v>
      </c>
      <c r="V445" s="225" t="s">
        <v>1</v>
      </c>
      <c r="W445" s="225" t="s">
        <v>1</v>
      </c>
      <c r="X445" s="225" t="s">
        <v>1</v>
      </c>
      <c r="Y445" s="225" t="s">
        <v>1</v>
      </c>
      <c r="Z445" s="225" t="s">
        <v>1</v>
      </c>
      <c r="AA445" s="225" t="s">
        <v>1</v>
      </c>
      <c r="AB445" s="225" t="s">
        <v>1</v>
      </c>
      <c r="AC445" s="225" t="s">
        <v>1</v>
      </c>
      <c r="AD445" s="225" t="s">
        <v>1</v>
      </c>
      <c r="AE445" s="225" t="s">
        <v>1</v>
      </c>
      <c r="AF445" s="225" t="s">
        <v>1</v>
      </c>
      <c r="AG445" s="225" t="s">
        <v>1</v>
      </c>
      <c r="AH445" s="225" t="s">
        <v>1</v>
      </c>
      <c r="AI445" s="225" t="s">
        <v>1</v>
      </c>
      <c r="AJ445" s="225" t="s">
        <v>1</v>
      </c>
      <c r="AK445" s="225" t="s">
        <v>1</v>
      </c>
      <c r="AL445" s="230" t="s">
        <v>22</v>
      </c>
      <c r="AM445" s="225" t="s">
        <v>1</v>
      </c>
      <c r="AN445" s="225" t="s">
        <v>1</v>
      </c>
      <c r="AO445" s="225" t="s">
        <v>1</v>
      </c>
      <c r="AP445" s="225" t="s">
        <v>1</v>
      </c>
      <c r="AQ445" s="225" t="s">
        <v>1</v>
      </c>
      <c r="AR445" s="225" t="s">
        <v>1</v>
      </c>
      <c r="AS445" s="225" t="s">
        <v>1</v>
      </c>
      <c r="AT445" s="225" t="s">
        <v>1</v>
      </c>
      <c r="AU445" s="225" t="s">
        <v>1</v>
      </c>
      <c r="AV445" s="225" t="s">
        <v>1</v>
      </c>
      <c r="AW445" s="226" t="s">
        <v>1241</v>
      </c>
      <c r="AX445" s="226">
        <v>1</v>
      </c>
      <c r="AY445" s="235">
        <v>0</v>
      </c>
      <c r="AZ445" s="228">
        <v>0</v>
      </c>
      <c r="BA445" s="228">
        <v>0</v>
      </c>
      <c r="BB445" s="229">
        <v>0</v>
      </c>
    </row>
    <row r="446" spans="1:54" ht="18.75" customHeight="1" x14ac:dyDescent="0.25">
      <c r="A446" s="223">
        <v>50</v>
      </c>
      <c r="B446" s="224" t="s">
        <v>952</v>
      </c>
      <c r="C446" s="225" t="s">
        <v>1388</v>
      </c>
      <c r="D446" s="225"/>
      <c r="E446" s="225" t="s">
        <v>941</v>
      </c>
      <c r="F446" s="225" t="s">
        <v>1</v>
      </c>
      <c r="G446" s="225" t="s">
        <v>1526</v>
      </c>
      <c r="H446" s="224" t="s">
        <v>1</v>
      </c>
      <c r="I446" s="224" t="s">
        <v>437</v>
      </c>
      <c r="J446" s="241" t="s">
        <v>39</v>
      </c>
      <c r="K446" s="225" t="s">
        <v>1</v>
      </c>
      <c r="L446" s="225" t="s">
        <v>1</v>
      </c>
      <c r="M446" s="241" t="s">
        <v>39</v>
      </c>
      <c r="N446" s="225" t="s">
        <v>1</v>
      </c>
      <c r="O446" s="225" t="s">
        <v>1</v>
      </c>
      <c r="P446" s="225" t="s">
        <v>1</v>
      </c>
      <c r="Q446" s="225" t="s">
        <v>1</v>
      </c>
      <c r="R446" s="225" t="s">
        <v>1</v>
      </c>
      <c r="S446" s="225" t="s">
        <v>1</v>
      </c>
      <c r="T446" s="225" t="s">
        <v>1</v>
      </c>
      <c r="U446" s="225" t="s">
        <v>1</v>
      </c>
      <c r="V446" s="225" t="s">
        <v>1</v>
      </c>
      <c r="W446" s="225" t="s">
        <v>1</v>
      </c>
      <c r="X446" s="225" t="s">
        <v>1</v>
      </c>
      <c r="Y446" s="225" t="s">
        <v>1</v>
      </c>
      <c r="Z446" s="225" t="s">
        <v>1</v>
      </c>
      <c r="AA446" s="225" t="s">
        <v>1</v>
      </c>
      <c r="AB446" s="225" t="s">
        <v>1</v>
      </c>
      <c r="AC446" s="225" t="s">
        <v>1</v>
      </c>
      <c r="AD446" s="225" t="s">
        <v>1</v>
      </c>
      <c r="AE446" s="225" t="s">
        <v>1</v>
      </c>
      <c r="AF446" s="225" t="s">
        <v>1</v>
      </c>
      <c r="AG446" s="225" t="s">
        <v>1</v>
      </c>
      <c r="AH446" s="225" t="s">
        <v>1</v>
      </c>
      <c r="AI446" s="225" t="s">
        <v>1</v>
      </c>
      <c r="AJ446" s="225" t="s">
        <v>1</v>
      </c>
      <c r="AK446" s="225" t="s">
        <v>1</v>
      </c>
      <c r="AL446" s="225" t="s">
        <v>1</v>
      </c>
      <c r="AM446" s="225" t="s">
        <v>1</v>
      </c>
      <c r="AN446" s="225" t="s">
        <v>1</v>
      </c>
      <c r="AO446" s="225" t="s">
        <v>1</v>
      </c>
      <c r="AP446" s="225" t="s">
        <v>1</v>
      </c>
      <c r="AQ446" s="225" t="s">
        <v>1</v>
      </c>
      <c r="AR446" s="225" t="s">
        <v>1</v>
      </c>
      <c r="AS446" s="225" t="s">
        <v>1</v>
      </c>
      <c r="AT446" s="225" t="s">
        <v>1</v>
      </c>
      <c r="AU446" s="225" t="s">
        <v>1</v>
      </c>
      <c r="AV446" s="225" t="s">
        <v>1</v>
      </c>
      <c r="AW446" s="235" t="s">
        <v>1</v>
      </c>
      <c r="AX446" s="235">
        <v>0</v>
      </c>
      <c r="AY446" s="235">
        <v>0</v>
      </c>
      <c r="AZ446" s="228" t="s">
        <v>1</v>
      </c>
      <c r="BA446" s="228" t="s">
        <v>1</v>
      </c>
      <c r="BB446" s="229" t="s">
        <v>1</v>
      </c>
    </row>
    <row r="447" spans="1:54" ht="14.25" customHeight="1" x14ac:dyDescent="0.25">
      <c r="A447" s="223">
        <v>52</v>
      </c>
      <c r="B447" s="224" t="s">
        <v>857</v>
      </c>
      <c r="C447" s="225" t="s">
        <v>1193</v>
      </c>
      <c r="D447" s="225"/>
      <c r="E447" s="225" t="s">
        <v>854</v>
      </c>
      <c r="F447" s="225" t="s">
        <v>1</v>
      </c>
      <c r="G447" s="225" t="s">
        <v>151</v>
      </c>
      <c r="H447" s="224" t="s">
        <v>1</v>
      </c>
      <c r="I447" s="224" t="s">
        <v>437</v>
      </c>
      <c r="J447" s="227" t="s">
        <v>17</v>
      </c>
      <c r="K447" s="225" t="s">
        <v>1</v>
      </c>
      <c r="L447" s="232" t="s">
        <v>23</v>
      </c>
      <c r="M447" s="227" t="s">
        <v>17</v>
      </c>
      <c r="N447" s="225" t="s">
        <v>1</v>
      </c>
      <c r="O447" s="232" t="s">
        <v>23</v>
      </c>
      <c r="P447" s="225" t="s">
        <v>1</v>
      </c>
      <c r="Q447" s="225" t="s">
        <v>1</v>
      </c>
      <c r="R447" s="225" t="s">
        <v>1</v>
      </c>
      <c r="S447" s="225" t="s">
        <v>1</v>
      </c>
      <c r="T447" s="225" t="s">
        <v>1</v>
      </c>
      <c r="U447" s="225" t="s">
        <v>1</v>
      </c>
      <c r="V447" s="225" t="s">
        <v>1</v>
      </c>
      <c r="W447" s="225" t="s">
        <v>1</v>
      </c>
      <c r="X447" s="225" t="s">
        <v>1</v>
      </c>
      <c r="Y447" s="225" t="s">
        <v>1</v>
      </c>
      <c r="Z447" s="225" t="s">
        <v>1</v>
      </c>
      <c r="AA447" s="225" t="s">
        <v>1</v>
      </c>
      <c r="AB447" s="225" t="s">
        <v>1</v>
      </c>
      <c r="AC447" s="225" t="s">
        <v>1</v>
      </c>
      <c r="AD447" s="225" t="s">
        <v>1</v>
      </c>
      <c r="AE447" s="225" t="s">
        <v>1</v>
      </c>
      <c r="AF447" s="230" t="s">
        <v>22</v>
      </c>
      <c r="AG447" s="225" t="s">
        <v>1</v>
      </c>
      <c r="AH447" s="225" t="s">
        <v>1</v>
      </c>
      <c r="AI447" s="225" t="s">
        <v>1</v>
      </c>
      <c r="AJ447" s="225" t="s">
        <v>1</v>
      </c>
      <c r="AK447" s="225" t="s">
        <v>1</v>
      </c>
      <c r="AL447" s="232" t="s">
        <v>23</v>
      </c>
      <c r="AM447" s="225" t="s">
        <v>1</v>
      </c>
      <c r="AN447" s="225" t="s">
        <v>1</v>
      </c>
      <c r="AO447" s="225" t="s">
        <v>1</v>
      </c>
      <c r="AP447" s="225" t="s">
        <v>1</v>
      </c>
      <c r="AQ447" s="225" t="s">
        <v>1</v>
      </c>
      <c r="AR447" s="225" t="s">
        <v>1</v>
      </c>
      <c r="AS447" s="225" t="s">
        <v>1</v>
      </c>
      <c r="AT447" s="225" t="s">
        <v>1</v>
      </c>
      <c r="AU447" s="225" t="s">
        <v>1</v>
      </c>
      <c r="AV447" s="225" t="s">
        <v>1</v>
      </c>
      <c r="AW447" s="226" t="s">
        <v>1241</v>
      </c>
      <c r="AX447" s="235">
        <v>0</v>
      </c>
      <c r="AY447" s="235">
        <v>0</v>
      </c>
      <c r="AZ447" s="228">
        <v>0</v>
      </c>
      <c r="BA447" s="233">
        <v>0.94</v>
      </c>
      <c r="BB447" s="234">
        <v>0</v>
      </c>
    </row>
    <row r="448" spans="1:54" ht="18.75" customHeight="1" x14ac:dyDescent="0.25">
      <c r="A448" s="223">
        <v>54</v>
      </c>
      <c r="B448" s="224" t="s">
        <v>693</v>
      </c>
      <c r="C448" s="225" t="s">
        <v>1388</v>
      </c>
      <c r="D448" s="225"/>
      <c r="E448" s="225" t="s">
        <v>683</v>
      </c>
      <c r="F448" s="225" t="s">
        <v>1</v>
      </c>
      <c r="G448" s="225" t="s">
        <v>169</v>
      </c>
      <c r="H448" s="224" t="s">
        <v>1</v>
      </c>
      <c r="I448" s="224" t="s">
        <v>437</v>
      </c>
      <c r="J448" s="226" t="s">
        <v>33</v>
      </c>
      <c r="K448" s="225" t="s">
        <v>1</v>
      </c>
      <c r="L448" s="225" t="s">
        <v>1</v>
      </c>
      <c r="M448" s="226" t="s">
        <v>33</v>
      </c>
      <c r="N448" s="225" t="s">
        <v>1</v>
      </c>
      <c r="O448" s="225" t="s">
        <v>1</v>
      </c>
      <c r="P448" s="225" t="s">
        <v>1</v>
      </c>
      <c r="Q448" s="225" t="s">
        <v>1</v>
      </c>
      <c r="R448" s="225" t="s">
        <v>1</v>
      </c>
      <c r="S448" s="225" t="s">
        <v>1</v>
      </c>
      <c r="T448" s="225" t="s">
        <v>1</v>
      </c>
      <c r="U448" s="225" t="s">
        <v>1</v>
      </c>
      <c r="V448" s="225" t="s">
        <v>1</v>
      </c>
      <c r="W448" s="225" t="s">
        <v>1</v>
      </c>
      <c r="X448" s="225" t="s">
        <v>1</v>
      </c>
      <c r="Y448" s="225" t="s">
        <v>1</v>
      </c>
      <c r="Z448" s="225" t="s">
        <v>1</v>
      </c>
      <c r="AA448" s="225" t="s">
        <v>1</v>
      </c>
      <c r="AB448" s="225" t="s">
        <v>1</v>
      </c>
      <c r="AC448" s="225" t="s">
        <v>1</v>
      </c>
      <c r="AD448" s="225" t="s">
        <v>1</v>
      </c>
      <c r="AE448" s="225" t="s">
        <v>1</v>
      </c>
      <c r="AF448" s="225" t="s">
        <v>1</v>
      </c>
      <c r="AG448" s="225" t="s">
        <v>1</v>
      </c>
      <c r="AH448" s="225" t="s">
        <v>1</v>
      </c>
      <c r="AI448" s="225" t="s">
        <v>1</v>
      </c>
      <c r="AJ448" s="225" t="s">
        <v>1</v>
      </c>
      <c r="AK448" s="225" t="s">
        <v>1</v>
      </c>
      <c r="AL448" s="225" t="s">
        <v>1</v>
      </c>
      <c r="AM448" s="225" t="s">
        <v>1</v>
      </c>
      <c r="AN448" s="225" t="s">
        <v>1</v>
      </c>
      <c r="AO448" s="225" t="s">
        <v>1</v>
      </c>
      <c r="AP448" s="225" t="s">
        <v>1</v>
      </c>
      <c r="AQ448" s="225" t="s">
        <v>1</v>
      </c>
      <c r="AR448" s="225" t="s">
        <v>1</v>
      </c>
      <c r="AS448" s="225" t="s">
        <v>1</v>
      </c>
      <c r="AT448" s="225" t="s">
        <v>1</v>
      </c>
      <c r="AU448" s="225" t="s">
        <v>1</v>
      </c>
      <c r="AV448" s="225" t="s">
        <v>1</v>
      </c>
      <c r="AW448" s="235" t="s">
        <v>1</v>
      </c>
      <c r="AX448" s="235">
        <v>0</v>
      </c>
      <c r="AY448" s="235">
        <v>0</v>
      </c>
      <c r="AZ448" s="228" t="s">
        <v>1</v>
      </c>
      <c r="BA448" s="228" t="s">
        <v>1</v>
      </c>
      <c r="BB448" s="229" t="s">
        <v>1</v>
      </c>
    </row>
    <row r="449" spans="1:54" ht="18" customHeight="1" x14ac:dyDescent="0.25">
      <c r="A449" s="223">
        <v>56</v>
      </c>
      <c r="B449" s="224" t="s">
        <v>954</v>
      </c>
      <c r="C449" s="225" t="s">
        <v>1193</v>
      </c>
      <c r="D449" s="225"/>
      <c r="E449" s="225" t="s">
        <v>941</v>
      </c>
      <c r="F449" s="225" t="s">
        <v>1</v>
      </c>
      <c r="G449" s="225" t="s">
        <v>447</v>
      </c>
      <c r="H449" s="224" t="s">
        <v>1</v>
      </c>
      <c r="I449" s="224" t="s">
        <v>437</v>
      </c>
      <c r="J449" s="226" t="s">
        <v>33</v>
      </c>
      <c r="K449" s="225" t="s">
        <v>1</v>
      </c>
      <c r="L449" s="225" t="s">
        <v>1</v>
      </c>
      <c r="M449" s="226" t="s">
        <v>33</v>
      </c>
      <c r="N449" s="225" t="s">
        <v>1</v>
      </c>
      <c r="O449" s="230" t="s">
        <v>22</v>
      </c>
      <c r="P449" s="225" t="s">
        <v>1</v>
      </c>
      <c r="Q449" s="225" t="s">
        <v>1</v>
      </c>
      <c r="R449" s="225" t="s">
        <v>1</v>
      </c>
      <c r="S449" s="225" t="s">
        <v>1</v>
      </c>
      <c r="T449" s="225" t="s">
        <v>1</v>
      </c>
      <c r="U449" s="225" t="s">
        <v>1</v>
      </c>
      <c r="V449" s="225" t="s">
        <v>1</v>
      </c>
      <c r="W449" s="225" t="s">
        <v>1</v>
      </c>
      <c r="X449" s="225" t="s">
        <v>1</v>
      </c>
      <c r="Y449" s="225" t="s">
        <v>1</v>
      </c>
      <c r="Z449" s="225" t="s">
        <v>1</v>
      </c>
      <c r="AA449" s="225" t="s">
        <v>1</v>
      </c>
      <c r="AB449" s="225" t="s">
        <v>1</v>
      </c>
      <c r="AC449" s="225" t="s">
        <v>1</v>
      </c>
      <c r="AD449" s="225" t="s">
        <v>1</v>
      </c>
      <c r="AE449" s="225" t="s">
        <v>1</v>
      </c>
      <c r="AF449" s="225" t="s">
        <v>1</v>
      </c>
      <c r="AG449" s="225" t="s">
        <v>1</v>
      </c>
      <c r="AH449" s="225" t="s">
        <v>1</v>
      </c>
      <c r="AI449" s="225" t="s">
        <v>1</v>
      </c>
      <c r="AJ449" s="225" t="s">
        <v>1</v>
      </c>
      <c r="AK449" s="225" t="s">
        <v>1</v>
      </c>
      <c r="AL449" s="225" t="s">
        <v>1</v>
      </c>
      <c r="AM449" s="225" t="s">
        <v>1</v>
      </c>
      <c r="AN449" s="225" t="s">
        <v>1</v>
      </c>
      <c r="AO449" s="225" t="s">
        <v>1</v>
      </c>
      <c r="AP449" s="225" t="s">
        <v>1</v>
      </c>
      <c r="AQ449" s="225" t="s">
        <v>1</v>
      </c>
      <c r="AR449" s="225" t="s">
        <v>1</v>
      </c>
      <c r="AS449" s="225" t="s">
        <v>1</v>
      </c>
      <c r="AT449" s="225" t="s">
        <v>1</v>
      </c>
      <c r="AU449" s="225" t="s">
        <v>1</v>
      </c>
      <c r="AV449" s="225" t="s">
        <v>1</v>
      </c>
      <c r="AW449" s="226" t="s">
        <v>1241</v>
      </c>
      <c r="AX449" s="226">
        <v>1</v>
      </c>
      <c r="AY449" s="235">
        <v>0</v>
      </c>
      <c r="AZ449" s="228">
        <v>0</v>
      </c>
      <c r="BA449" s="236">
        <v>0.02</v>
      </c>
      <c r="BB449" s="238">
        <v>0.1</v>
      </c>
    </row>
    <row r="450" spans="1:54" ht="14.25" customHeight="1" x14ac:dyDescent="0.25">
      <c r="A450" s="223">
        <v>928</v>
      </c>
      <c r="B450" s="224" t="s">
        <v>1097</v>
      </c>
      <c r="C450" s="225" t="s">
        <v>1388</v>
      </c>
      <c r="D450" s="225"/>
      <c r="E450" s="225" t="s">
        <v>1086</v>
      </c>
      <c r="F450" s="225" t="s">
        <v>1</v>
      </c>
      <c r="G450" s="225" t="s">
        <v>1</v>
      </c>
      <c r="H450" s="224" t="s">
        <v>1</v>
      </c>
      <c r="I450" s="224" t="s">
        <v>1086</v>
      </c>
      <c r="J450" s="241" t="s">
        <v>39</v>
      </c>
      <c r="K450" s="225" t="s">
        <v>1</v>
      </c>
      <c r="L450" s="225" t="s">
        <v>1</v>
      </c>
      <c r="M450" s="237" t="s">
        <v>26</v>
      </c>
      <c r="N450" s="225" t="s">
        <v>1</v>
      </c>
      <c r="O450" s="225" t="s">
        <v>1</v>
      </c>
      <c r="P450" s="225" t="s">
        <v>1</v>
      </c>
      <c r="Q450" s="230" t="s">
        <v>22</v>
      </c>
      <c r="R450" s="225" t="s">
        <v>1</v>
      </c>
      <c r="S450" s="225" t="s">
        <v>1</v>
      </c>
      <c r="T450" s="225" t="s">
        <v>1</v>
      </c>
      <c r="U450" s="225" t="s">
        <v>1</v>
      </c>
      <c r="V450" s="225" t="s">
        <v>1</v>
      </c>
      <c r="W450" s="225" t="s">
        <v>1</v>
      </c>
      <c r="X450" s="225" t="s">
        <v>1</v>
      </c>
      <c r="Y450" s="225" t="s">
        <v>1</v>
      </c>
      <c r="Z450" s="225" t="s">
        <v>1</v>
      </c>
      <c r="AA450" s="225" t="s">
        <v>1</v>
      </c>
      <c r="AB450" s="225" t="s">
        <v>1</v>
      </c>
      <c r="AC450" s="225" t="s">
        <v>1</v>
      </c>
      <c r="AD450" s="225" t="s">
        <v>1</v>
      </c>
      <c r="AE450" s="225" t="s">
        <v>1</v>
      </c>
      <c r="AF450" s="225" t="s">
        <v>1</v>
      </c>
      <c r="AG450" s="225" t="s">
        <v>1</v>
      </c>
      <c r="AH450" s="225" t="s">
        <v>1</v>
      </c>
      <c r="AI450" s="225" t="s">
        <v>1</v>
      </c>
      <c r="AJ450" s="225" t="s">
        <v>1</v>
      </c>
      <c r="AK450" s="225" t="s">
        <v>1</v>
      </c>
      <c r="AL450" s="225" t="s">
        <v>1</v>
      </c>
      <c r="AM450" s="225" t="s">
        <v>1</v>
      </c>
      <c r="AN450" s="225" t="s">
        <v>1</v>
      </c>
      <c r="AO450" s="225" t="s">
        <v>1</v>
      </c>
      <c r="AP450" s="225" t="s">
        <v>1</v>
      </c>
      <c r="AQ450" s="225" t="s">
        <v>1</v>
      </c>
      <c r="AR450" s="225" t="s">
        <v>1</v>
      </c>
      <c r="AS450" s="225" t="s">
        <v>1</v>
      </c>
      <c r="AT450" s="225" t="s">
        <v>1</v>
      </c>
      <c r="AU450" s="225" t="s">
        <v>1</v>
      </c>
      <c r="AV450" s="225" t="s">
        <v>1</v>
      </c>
      <c r="AW450" s="235" t="s">
        <v>1</v>
      </c>
      <c r="AX450" s="235">
        <v>0</v>
      </c>
      <c r="AY450" s="235">
        <v>0</v>
      </c>
      <c r="AZ450" s="228" t="s">
        <v>1</v>
      </c>
      <c r="BA450" s="228" t="s">
        <v>1</v>
      </c>
      <c r="BB450" s="229" t="s">
        <v>1</v>
      </c>
    </row>
    <row r="451" spans="1:54" ht="18.75" customHeight="1" x14ac:dyDescent="0.25">
      <c r="A451" s="223">
        <v>58</v>
      </c>
      <c r="B451" s="224" t="s">
        <v>1331</v>
      </c>
      <c r="C451" s="225" t="s">
        <v>1193</v>
      </c>
      <c r="D451" s="225"/>
      <c r="E451" s="225" t="s">
        <v>519</v>
      </c>
      <c r="F451" s="225" t="s">
        <v>1</v>
      </c>
      <c r="G451" s="225" t="s">
        <v>1</v>
      </c>
      <c r="H451" s="224" t="s">
        <v>1</v>
      </c>
      <c r="I451" s="224" t="s">
        <v>519</v>
      </c>
      <c r="J451" s="226" t="s">
        <v>33</v>
      </c>
      <c r="K451" s="225" t="s">
        <v>1</v>
      </c>
      <c r="L451" s="225" t="s">
        <v>1</v>
      </c>
      <c r="M451" s="226" t="s">
        <v>33</v>
      </c>
      <c r="N451" s="230" t="s">
        <v>22</v>
      </c>
      <c r="O451" s="225" t="s">
        <v>1</v>
      </c>
      <c r="P451" s="225" t="s">
        <v>1</v>
      </c>
      <c r="Q451" s="225" t="s">
        <v>1</v>
      </c>
      <c r="R451" s="225" t="s">
        <v>1</v>
      </c>
      <c r="S451" s="225" t="s">
        <v>1</v>
      </c>
      <c r="T451" s="225" t="s">
        <v>1</v>
      </c>
      <c r="U451" s="225" t="s">
        <v>1</v>
      </c>
      <c r="V451" s="225" t="s">
        <v>1</v>
      </c>
      <c r="W451" s="225" t="s">
        <v>1</v>
      </c>
      <c r="X451" s="225" t="s">
        <v>1</v>
      </c>
      <c r="Y451" s="225" t="s">
        <v>1</v>
      </c>
      <c r="Z451" s="225" t="s">
        <v>1</v>
      </c>
      <c r="AA451" s="225" t="s">
        <v>1</v>
      </c>
      <c r="AB451" s="225" t="s">
        <v>1</v>
      </c>
      <c r="AC451" s="225" t="s">
        <v>1</v>
      </c>
      <c r="AD451" s="225" t="s">
        <v>1</v>
      </c>
      <c r="AE451" s="225" t="s">
        <v>1</v>
      </c>
      <c r="AF451" s="225" t="s">
        <v>1</v>
      </c>
      <c r="AG451" s="225" t="s">
        <v>1</v>
      </c>
      <c r="AH451" s="225" t="s">
        <v>1</v>
      </c>
      <c r="AI451" s="225" t="s">
        <v>1</v>
      </c>
      <c r="AJ451" s="225" t="s">
        <v>1</v>
      </c>
      <c r="AK451" s="225" t="s">
        <v>1</v>
      </c>
      <c r="AL451" s="225" t="s">
        <v>1</v>
      </c>
      <c r="AM451" s="225" t="s">
        <v>1</v>
      </c>
      <c r="AN451" s="225" t="s">
        <v>1</v>
      </c>
      <c r="AO451" s="225" t="s">
        <v>1</v>
      </c>
      <c r="AP451" s="225" t="s">
        <v>1</v>
      </c>
      <c r="AQ451" s="225" t="s">
        <v>1</v>
      </c>
      <c r="AR451" s="225" t="s">
        <v>1</v>
      </c>
      <c r="AS451" s="225" t="s">
        <v>1</v>
      </c>
      <c r="AT451" s="225" t="s">
        <v>1</v>
      </c>
      <c r="AU451" s="225" t="s">
        <v>1</v>
      </c>
      <c r="AV451" s="225" t="s">
        <v>1</v>
      </c>
      <c r="AW451" s="235" t="s">
        <v>1</v>
      </c>
      <c r="AX451" s="226">
        <v>1</v>
      </c>
      <c r="AY451" s="235">
        <v>0</v>
      </c>
      <c r="AZ451" s="228">
        <v>0</v>
      </c>
      <c r="BA451" s="228">
        <v>0</v>
      </c>
      <c r="BB451" s="229">
        <v>0</v>
      </c>
    </row>
    <row r="452" spans="1:54" ht="14.25" customHeight="1" x14ac:dyDescent="0.25">
      <c r="A452" s="223">
        <v>93</v>
      </c>
      <c r="B452" s="224" t="s">
        <v>1332</v>
      </c>
      <c r="C452" s="225" t="s">
        <v>1193</v>
      </c>
      <c r="D452" s="225"/>
      <c r="E452" s="225" t="s">
        <v>1086</v>
      </c>
      <c r="F452" s="225" t="s">
        <v>1</v>
      </c>
      <c r="G452" s="225" t="s">
        <v>1527</v>
      </c>
      <c r="H452" s="224" t="s">
        <v>1</v>
      </c>
      <c r="I452" s="224" t="s">
        <v>437</v>
      </c>
      <c r="J452" s="226" t="s">
        <v>33</v>
      </c>
      <c r="K452" s="225" t="s">
        <v>1</v>
      </c>
      <c r="L452" s="225" t="s">
        <v>1</v>
      </c>
      <c r="M452" s="226" t="s">
        <v>33</v>
      </c>
      <c r="N452" s="225" t="s">
        <v>1</v>
      </c>
      <c r="O452" s="225" t="s">
        <v>1</v>
      </c>
      <c r="P452" s="225" t="s">
        <v>1</v>
      </c>
      <c r="Q452" s="225" t="s">
        <v>1</v>
      </c>
      <c r="R452" s="225" t="s">
        <v>1</v>
      </c>
      <c r="S452" s="225" t="s">
        <v>1</v>
      </c>
      <c r="T452" s="225" t="s">
        <v>1</v>
      </c>
      <c r="U452" s="225" t="s">
        <v>1</v>
      </c>
      <c r="V452" s="225" t="s">
        <v>1</v>
      </c>
      <c r="W452" s="225" t="s">
        <v>1</v>
      </c>
      <c r="X452" s="225" t="s">
        <v>1</v>
      </c>
      <c r="Y452" s="225" t="s">
        <v>1</v>
      </c>
      <c r="Z452" s="225" t="s">
        <v>1</v>
      </c>
      <c r="AA452" s="225" t="s">
        <v>1</v>
      </c>
      <c r="AB452" s="225" t="s">
        <v>1</v>
      </c>
      <c r="AC452" s="225" t="s">
        <v>1</v>
      </c>
      <c r="AD452" s="225" t="s">
        <v>1</v>
      </c>
      <c r="AE452" s="225" t="s">
        <v>1</v>
      </c>
      <c r="AF452" s="225" t="s">
        <v>1</v>
      </c>
      <c r="AG452" s="225" t="s">
        <v>1</v>
      </c>
      <c r="AH452" s="225" t="s">
        <v>1</v>
      </c>
      <c r="AI452" s="225" t="s">
        <v>1</v>
      </c>
      <c r="AJ452" s="225" t="s">
        <v>1</v>
      </c>
      <c r="AK452" s="225" t="s">
        <v>1</v>
      </c>
      <c r="AL452" s="225" t="s">
        <v>1</v>
      </c>
      <c r="AM452" s="225" t="s">
        <v>1</v>
      </c>
      <c r="AN452" s="225" t="s">
        <v>1</v>
      </c>
      <c r="AO452" s="225" t="s">
        <v>1</v>
      </c>
      <c r="AP452" s="225" t="s">
        <v>1</v>
      </c>
      <c r="AQ452" s="225" t="s">
        <v>1</v>
      </c>
      <c r="AR452" s="225" t="s">
        <v>1</v>
      </c>
      <c r="AS452" s="225" t="s">
        <v>1</v>
      </c>
      <c r="AT452" s="225" t="s">
        <v>1</v>
      </c>
      <c r="AU452" s="225" t="s">
        <v>1</v>
      </c>
      <c r="AV452" s="225" t="s">
        <v>1</v>
      </c>
      <c r="AW452" s="235" t="s">
        <v>1</v>
      </c>
      <c r="AX452" s="235">
        <v>0</v>
      </c>
      <c r="AY452" s="235">
        <v>0</v>
      </c>
      <c r="AZ452" s="228">
        <v>0</v>
      </c>
      <c r="BA452" s="233">
        <v>0</v>
      </c>
      <c r="BB452" s="234">
        <v>0</v>
      </c>
    </row>
    <row r="453" spans="1:54" ht="14.25" customHeight="1" x14ac:dyDescent="0.25">
      <c r="A453" s="223">
        <v>94</v>
      </c>
      <c r="B453" s="224" t="s">
        <v>1333</v>
      </c>
      <c r="C453" s="225" t="s">
        <v>1193</v>
      </c>
      <c r="D453" s="225"/>
      <c r="E453" s="225" t="s">
        <v>519</v>
      </c>
      <c r="F453" s="225" t="s">
        <v>1</v>
      </c>
      <c r="G453" s="225" t="s">
        <v>1</v>
      </c>
      <c r="H453" s="224" t="s">
        <v>1</v>
      </c>
      <c r="I453" s="224" t="s">
        <v>519</v>
      </c>
      <c r="J453" s="226" t="s">
        <v>33</v>
      </c>
      <c r="K453" s="225" t="s">
        <v>1</v>
      </c>
      <c r="L453" s="225" t="s">
        <v>1</v>
      </c>
      <c r="M453" s="226" t="s">
        <v>33</v>
      </c>
      <c r="N453" s="230" t="s">
        <v>22</v>
      </c>
      <c r="O453" s="225" t="s">
        <v>1</v>
      </c>
      <c r="P453" s="225" t="s">
        <v>1</v>
      </c>
      <c r="Q453" s="225" t="s">
        <v>1</v>
      </c>
      <c r="R453" s="225" t="s">
        <v>1</v>
      </c>
      <c r="S453" s="225" t="s">
        <v>1</v>
      </c>
      <c r="T453" s="225" t="s">
        <v>1</v>
      </c>
      <c r="U453" s="225" t="s">
        <v>1</v>
      </c>
      <c r="V453" s="225" t="s">
        <v>1</v>
      </c>
      <c r="W453" s="225" t="s">
        <v>1</v>
      </c>
      <c r="X453" s="225" t="s">
        <v>1</v>
      </c>
      <c r="Y453" s="225" t="s">
        <v>1</v>
      </c>
      <c r="Z453" s="225" t="s">
        <v>1</v>
      </c>
      <c r="AA453" s="225" t="s">
        <v>1</v>
      </c>
      <c r="AB453" s="225" t="s">
        <v>1</v>
      </c>
      <c r="AC453" s="225" t="s">
        <v>1</v>
      </c>
      <c r="AD453" s="225" t="s">
        <v>1</v>
      </c>
      <c r="AE453" s="225" t="s">
        <v>1</v>
      </c>
      <c r="AF453" s="225" t="s">
        <v>1</v>
      </c>
      <c r="AG453" s="225" t="s">
        <v>1</v>
      </c>
      <c r="AH453" s="225" t="s">
        <v>1</v>
      </c>
      <c r="AI453" s="225" t="s">
        <v>1</v>
      </c>
      <c r="AJ453" s="225" t="s">
        <v>1</v>
      </c>
      <c r="AK453" s="225" t="s">
        <v>1</v>
      </c>
      <c r="AL453" s="225" t="s">
        <v>1</v>
      </c>
      <c r="AM453" s="225" t="s">
        <v>1</v>
      </c>
      <c r="AN453" s="225" t="s">
        <v>1</v>
      </c>
      <c r="AO453" s="225" t="s">
        <v>1</v>
      </c>
      <c r="AP453" s="225" t="s">
        <v>1</v>
      </c>
      <c r="AQ453" s="225" t="s">
        <v>1</v>
      </c>
      <c r="AR453" s="225" t="s">
        <v>1</v>
      </c>
      <c r="AS453" s="225" t="s">
        <v>1</v>
      </c>
      <c r="AT453" s="225" t="s">
        <v>1</v>
      </c>
      <c r="AU453" s="230" t="s">
        <v>22</v>
      </c>
      <c r="AV453" s="225" t="s">
        <v>1</v>
      </c>
      <c r="AW453" s="235" t="s">
        <v>1</v>
      </c>
      <c r="AX453" s="226">
        <v>1</v>
      </c>
      <c r="AY453" s="235">
        <v>0</v>
      </c>
      <c r="AZ453" s="228">
        <v>0</v>
      </c>
      <c r="BA453" s="228">
        <v>0</v>
      </c>
      <c r="BB453" s="229">
        <v>0</v>
      </c>
    </row>
    <row r="454" spans="1:54" ht="14.25" customHeight="1" x14ac:dyDescent="0.25">
      <c r="A454" s="223">
        <v>95</v>
      </c>
      <c r="B454" s="224" t="s">
        <v>827</v>
      </c>
      <c r="C454" s="225" t="s">
        <v>1193</v>
      </c>
      <c r="D454" s="225"/>
      <c r="E454" s="225" t="s">
        <v>815</v>
      </c>
      <c r="F454" s="225" t="s">
        <v>1</v>
      </c>
      <c r="G454" s="225" t="s">
        <v>463</v>
      </c>
      <c r="H454" s="224" t="s">
        <v>1</v>
      </c>
      <c r="I454" s="224" t="s">
        <v>437</v>
      </c>
      <c r="J454" s="226" t="s">
        <v>33</v>
      </c>
      <c r="K454" s="225" t="s">
        <v>1</v>
      </c>
      <c r="L454" s="225" t="s">
        <v>1</v>
      </c>
      <c r="M454" s="226" t="s">
        <v>33</v>
      </c>
      <c r="N454" s="225" t="s">
        <v>1</v>
      </c>
      <c r="O454" s="225" t="s">
        <v>1</v>
      </c>
      <c r="P454" s="225" t="s">
        <v>1</v>
      </c>
      <c r="Q454" s="225" t="s">
        <v>1</v>
      </c>
      <c r="R454" s="225" t="s">
        <v>1</v>
      </c>
      <c r="S454" s="225" t="s">
        <v>1</v>
      </c>
      <c r="T454" s="225" t="s">
        <v>1</v>
      </c>
      <c r="U454" s="225" t="s">
        <v>1</v>
      </c>
      <c r="V454" s="225" t="s">
        <v>1</v>
      </c>
      <c r="W454" s="225" t="s">
        <v>1</v>
      </c>
      <c r="X454" s="225" t="s">
        <v>1</v>
      </c>
      <c r="Y454" s="225" t="s">
        <v>1</v>
      </c>
      <c r="Z454" s="225" t="s">
        <v>1</v>
      </c>
      <c r="AA454" s="225" t="s">
        <v>1</v>
      </c>
      <c r="AB454" s="225" t="s">
        <v>1</v>
      </c>
      <c r="AC454" s="225" t="s">
        <v>1</v>
      </c>
      <c r="AD454" s="225" t="s">
        <v>1</v>
      </c>
      <c r="AE454" s="225" t="s">
        <v>1</v>
      </c>
      <c r="AF454" s="225" t="s">
        <v>1</v>
      </c>
      <c r="AG454" s="225" t="s">
        <v>1</v>
      </c>
      <c r="AH454" s="225" t="s">
        <v>1</v>
      </c>
      <c r="AI454" s="225" t="s">
        <v>1</v>
      </c>
      <c r="AJ454" s="225" t="s">
        <v>1</v>
      </c>
      <c r="AK454" s="225" t="s">
        <v>1</v>
      </c>
      <c r="AL454" s="225" t="s">
        <v>1</v>
      </c>
      <c r="AM454" s="225" t="s">
        <v>1</v>
      </c>
      <c r="AN454" s="225" t="s">
        <v>1</v>
      </c>
      <c r="AO454" s="225" t="s">
        <v>1</v>
      </c>
      <c r="AP454" s="225" t="s">
        <v>1</v>
      </c>
      <c r="AQ454" s="225" t="s">
        <v>1</v>
      </c>
      <c r="AR454" s="225" t="s">
        <v>1</v>
      </c>
      <c r="AS454" s="225" t="s">
        <v>1</v>
      </c>
      <c r="AT454" s="225" t="s">
        <v>1</v>
      </c>
      <c r="AU454" s="225" t="s">
        <v>1</v>
      </c>
      <c r="AV454" s="225" t="s">
        <v>1</v>
      </c>
      <c r="AW454" s="235" t="s">
        <v>1</v>
      </c>
      <c r="AX454" s="235">
        <v>0</v>
      </c>
      <c r="AY454" s="235">
        <v>0</v>
      </c>
      <c r="AZ454" s="228" t="s">
        <v>1</v>
      </c>
      <c r="BA454" s="228" t="s">
        <v>1</v>
      </c>
      <c r="BB454" s="229" t="s">
        <v>1</v>
      </c>
    </row>
    <row r="455" spans="1:54" ht="18.75" customHeight="1" x14ac:dyDescent="0.25">
      <c r="A455" s="223">
        <v>96</v>
      </c>
      <c r="B455" s="224" t="s">
        <v>908</v>
      </c>
      <c r="C455" s="225" t="s">
        <v>1193</v>
      </c>
      <c r="D455" s="225"/>
      <c r="E455" s="225" t="s">
        <v>896</v>
      </c>
      <c r="F455" s="225" t="s">
        <v>1</v>
      </c>
      <c r="G455" s="225" t="s">
        <v>1517</v>
      </c>
      <c r="H455" s="224" t="s">
        <v>1</v>
      </c>
      <c r="I455" s="224" t="s">
        <v>437</v>
      </c>
      <c r="J455" s="241" t="s">
        <v>39</v>
      </c>
      <c r="K455" s="225" t="s">
        <v>1</v>
      </c>
      <c r="L455" s="225" t="s">
        <v>1</v>
      </c>
      <c r="M455" s="226" t="s">
        <v>33</v>
      </c>
      <c r="N455" s="225" t="s">
        <v>1</v>
      </c>
      <c r="O455" s="225" t="s">
        <v>1</v>
      </c>
      <c r="P455" s="225" t="s">
        <v>1</v>
      </c>
      <c r="Q455" s="225" t="s">
        <v>1</v>
      </c>
      <c r="R455" s="225" t="s">
        <v>1</v>
      </c>
      <c r="S455" s="225" t="s">
        <v>1</v>
      </c>
      <c r="T455" s="225" t="s">
        <v>1</v>
      </c>
      <c r="U455" s="225" t="s">
        <v>1</v>
      </c>
      <c r="V455" s="225" t="s">
        <v>1</v>
      </c>
      <c r="W455" s="225" t="s">
        <v>1</v>
      </c>
      <c r="X455" s="225" t="s">
        <v>1</v>
      </c>
      <c r="Y455" s="225" t="s">
        <v>1</v>
      </c>
      <c r="Z455" s="225" t="s">
        <v>1</v>
      </c>
      <c r="AA455" s="225" t="s">
        <v>1</v>
      </c>
      <c r="AB455" s="225" t="s">
        <v>1</v>
      </c>
      <c r="AC455" s="225" t="s">
        <v>1</v>
      </c>
      <c r="AD455" s="225" t="s">
        <v>1</v>
      </c>
      <c r="AE455" s="225" t="s">
        <v>1</v>
      </c>
      <c r="AF455" s="225" t="s">
        <v>1</v>
      </c>
      <c r="AG455" s="225" t="s">
        <v>1</v>
      </c>
      <c r="AH455" s="225" t="s">
        <v>1</v>
      </c>
      <c r="AI455" s="225" t="s">
        <v>1</v>
      </c>
      <c r="AJ455" s="225" t="s">
        <v>1</v>
      </c>
      <c r="AK455" s="225" t="s">
        <v>1</v>
      </c>
      <c r="AL455" s="225" t="s">
        <v>1</v>
      </c>
      <c r="AM455" s="225" t="s">
        <v>1</v>
      </c>
      <c r="AN455" s="225" t="s">
        <v>1</v>
      </c>
      <c r="AO455" s="225" t="s">
        <v>1</v>
      </c>
      <c r="AP455" s="225" t="s">
        <v>1</v>
      </c>
      <c r="AQ455" s="225" t="s">
        <v>1</v>
      </c>
      <c r="AR455" s="225" t="s">
        <v>1</v>
      </c>
      <c r="AS455" s="225" t="s">
        <v>1</v>
      </c>
      <c r="AT455" s="225" t="s">
        <v>1</v>
      </c>
      <c r="AU455" s="225" t="s">
        <v>1</v>
      </c>
      <c r="AV455" s="225" t="s">
        <v>1</v>
      </c>
      <c r="AW455" s="235" t="s">
        <v>1</v>
      </c>
      <c r="AX455" s="235">
        <v>0</v>
      </c>
      <c r="AY455" s="235">
        <v>0</v>
      </c>
      <c r="AZ455" s="228">
        <v>0</v>
      </c>
      <c r="BA455" s="228">
        <v>0</v>
      </c>
      <c r="BB455" s="229">
        <v>0</v>
      </c>
    </row>
    <row r="456" spans="1:54" ht="14.25" customHeight="1" x14ac:dyDescent="0.25">
      <c r="A456" s="223">
        <v>1472</v>
      </c>
      <c r="B456" s="224" t="s">
        <v>1334</v>
      </c>
      <c r="C456" s="225" t="s">
        <v>1193</v>
      </c>
      <c r="D456" s="225"/>
      <c r="E456" s="225" t="s">
        <v>1021</v>
      </c>
      <c r="F456" s="225" t="s">
        <v>1</v>
      </c>
      <c r="G456" s="225" t="s">
        <v>1</v>
      </c>
      <c r="H456" s="224" t="s">
        <v>1</v>
      </c>
      <c r="I456" s="224" t="s">
        <v>1021</v>
      </c>
      <c r="J456" s="237" t="s">
        <v>26</v>
      </c>
      <c r="K456" s="232" t="s">
        <v>23</v>
      </c>
      <c r="L456" s="232" t="s">
        <v>23</v>
      </c>
      <c r="M456" s="237" t="s">
        <v>26</v>
      </c>
      <c r="N456" s="232" t="s">
        <v>23</v>
      </c>
      <c r="O456" s="232" t="s">
        <v>23</v>
      </c>
      <c r="P456" s="225" t="s">
        <v>1</v>
      </c>
      <c r="Q456" s="225" t="s">
        <v>1</v>
      </c>
      <c r="R456" s="225" t="s">
        <v>1</v>
      </c>
      <c r="S456" s="232" t="s">
        <v>23</v>
      </c>
      <c r="T456" s="225" t="s">
        <v>1</v>
      </c>
      <c r="U456" s="225" t="s">
        <v>1</v>
      </c>
      <c r="V456" s="225" t="s">
        <v>1</v>
      </c>
      <c r="W456" s="225" t="s">
        <v>1</v>
      </c>
      <c r="X456" s="225" t="s">
        <v>1</v>
      </c>
      <c r="Y456" s="225" t="s">
        <v>1</v>
      </c>
      <c r="Z456" s="231" t="s">
        <v>20</v>
      </c>
      <c r="AA456" s="225" t="s">
        <v>1</v>
      </c>
      <c r="AB456" s="225" t="s">
        <v>1</v>
      </c>
      <c r="AC456" s="230" t="s">
        <v>22</v>
      </c>
      <c r="AD456" s="225" t="s">
        <v>1</v>
      </c>
      <c r="AE456" s="225" t="s">
        <v>1</v>
      </c>
      <c r="AF456" s="225" t="s">
        <v>1</v>
      </c>
      <c r="AG456" s="225" t="s">
        <v>1</v>
      </c>
      <c r="AH456" s="225" t="s">
        <v>1</v>
      </c>
      <c r="AI456" s="225" t="s">
        <v>1</v>
      </c>
      <c r="AJ456" s="225" t="s">
        <v>1</v>
      </c>
      <c r="AK456" s="225" t="s">
        <v>1</v>
      </c>
      <c r="AL456" s="232" t="s">
        <v>23</v>
      </c>
      <c r="AM456" s="225" t="s">
        <v>1</v>
      </c>
      <c r="AN456" s="225" t="s">
        <v>1</v>
      </c>
      <c r="AO456" s="225" t="s">
        <v>1</v>
      </c>
      <c r="AP456" s="232" t="s">
        <v>23</v>
      </c>
      <c r="AQ456" s="225" t="s">
        <v>1</v>
      </c>
      <c r="AR456" s="225" t="s">
        <v>1</v>
      </c>
      <c r="AS456" s="225" t="s">
        <v>1</v>
      </c>
      <c r="AT456" s="225" t="s">
        <v>1</v>
      </c>
      <c r="AU456" s="232" t="s">
        <v>23</v>
      </c>
      <c r="AV456" s="225" t="s">
        <v>1</v>
      </c>
      <c r="AW456" s="231" t="s">
        <v>1240</v>
      </c>
      <c r="AX456" s="226">
        <v>1</v>
      </c>
      <c r="AY456" s="235">
        <v>0</v>
      </c>
      <c r="AZ456" s="228">
        <v>0</v>
      </c>
      <c r="BA456" s="228">
        <v>0</v>
      </c>
      <c r="BB456" s="229">
        <v>0</v>
      </c>
    </row>
    <row r="457" spans="1:54" ht="18" customHeight="1" x14ac:dyDescent="0.25">
      <c r="A457" s="223">
        <v>97</v>
      </c>
      <c r="B457" s="224" t="s">
        <v>958</v>
      </c>
      <c r="C457" s="225" t="s">
        <v>1388</v>
      </c>
      <c r="D457" s="225"/>
      <c r="E457" s="225" t="s">
        <v>941</v>
      </c>
      <c r="F457" s="225" t="s">
        <v>1</v>
      </c>
      <c r="G457" s="225" t="s">
        <v>1526</v>
      </c>
      <c r="H457" s="224" t="s">
        <v>1</v>
      </c>
      <c r="I457" s="224" t="s">
        <v>437</v>
      </c>
      <c r="J457" s="241" t="s">
        <v>39</v>
      </c>
      <c r="K457" s="225" t="s">
        <v>1</v>
      </c>
      <c r="L457" s="225" t="s">
        <v>1</v>
      </c>
      <c r="M457" s="241" t="s">
        <v>39</v>
      </c>
      <c r="N457" s="225" t="s">
        <v>1</v>
      </c>
      <c r="O457" s="225" t="s">
        <v>1</v>
      </c>
      <c r="P457" s="225" t="s">
        <v>1</v>
      </c>
      <c r="Q457" s="225" t="s">
        <v>1</v>
      </c>
      <c r="R457" s="225" t="s">
        <v>1</v>
      </c>
      <c r="S457" s="225" t="s">
        <v>1</v>
      </c>
      <c r="T457" s="225" t="s">
        <v>1</v>
      </c>
      <c r="U457" s="225" t="s">
        <v>1</v>
      </c>
      <c r="V457" s="225" t="s">
        <v>1</v>
      </c>
      <c r="W457" s="225" t="s">
        <v>1</v>
      </c>
      <c r="X457" s="225" t="s">
        <v>1</v>
      </c>
      <c r="Y457" s="225" t="s">
        <v>1</v>
      </c>
      <c r="Z457" s="225" t="s">
        <v>1</v>
      </c>
      <c r="AA457" s="225" t="s">
        <v>1</v>
      </c>
      <c r="AB457" s="225" t="s">
        <v>1</v>
      </c>
      <c r="AC457" s="225" t="s">
        <v>1</v>
      </c>
      <c r="AD457" s="225" t="s">
        <v>1</v>
      </c>
      <c r="AE457" s="225" t="s">
        <v>1</v>
      </c>
      <c r="AF457" s="225" t="s">
        <v>1</v>
      </c>
      <c r="AG457" s="225" t="s">
        <v>1</v>
      </c>
      <c r="AH457" s="225" t="s">
        <v>1</v>
      </c>
      <c r="AI457" s="225" t="s">
        <v>1</v>
      </c>
      <c r="AJ457" s="225" t="s">
        <v>1</v>
      </c>
      <c r="AK457" s="225" t="s">
        <v>1</v>
      </c>
      <c r="AL457" s="225" t="s">
        <v>1</v>
      </c>
      <c r="AM457" s="225" t="s">
        <v>1</v>
      </c>
      <c r="AN457" s="225" t="s">
        <v>1</v>
      </c>
      <c r="AO457" s="225" t="s">
        <v>1</v>
      </c>
      <c r="AP457" s="225" t="s">
        <v>1</v>
      </c>
      <c r="AQ457" s="225" t="s">
        <v>1</v>
      </c>
      <c r="AR457" s="225" t="s">
        <v>1</v>
      </c>
      <c r="AS457" s="225" t="s">
        <v>1</v>
      </c>
      <c r="AT457" s="225" t="s">
        <v>1</v>
      </c>
      <c r="AU457" s="225" t="s">
        <v>1</v>
      </c>
      <c r="AV457" s="225" t="s">
        <v>1</v>
      </c>
      <c r="AW457" s="235" t="s">
        <v>1</v>
      </c>
      <c r="AX457" s="235">
        <v>0</v>
      </c>
      <c r="AY457" s="235">
        <v>0</v>
      </c>
      <c r="AZ457" s="228" t="s">
        <v>1</v>
      </c>
      <c r="BA457" s="228" t="s">
        <v>1</v>
      </c>
      <c r="BB457" s="229" t="s">
        <v>1</v>
      </c>
    </row>
    <row r="458" spans="1:54" ht="14.25" customHeight="1" x14ac:dyDescent="0.25">
      <c r="A458" s="223">
        <v>929</v>
      </c>
      <c r="B458" s="224" t="s">
        <v>1101</v>
      </c>
      <c r="C458" s="225" t="s">
        <v>1388</v>
      </c>
      <c r="D458" s="225"/>
      <c r="E458" s="225" t="s">
        <v>1086</v>
      </c>
      <c r="F458" s="225" t="s">
        <v>1</v>
      </c>
      <c r="G458" s="225" t="s">
        <v>1</v>
      </c>
      <c r="H458" s="224" t="s">
        <v>1</v>
      </c>
      <c r="I458" s="224" t="s">
        <v>1086</v>
      </c>
      <c r="J458" s="241" t="s">
        <v>39</v>
      </c>
      <c r="K458" s="225" t="s">
        <v>1</v>
      </c>
      <c r="L458" s="225" t="s">
        <v>1</v>
      </c>
      <c r="M458" s="237" t="s">
        <v>26</v>
      </c>
      <c r="N458" s="225" t="s">
        <v>1</v>
      </c>
      <c r="O458" s="225" t="s">
        <v>1</v>
      </c>
      <c r="P458" s="230" t="s">
        <v>22</v>
      </c>
      <c r="Q458" s="225" t="s">
        <v>1</v>
      </c>
      <c r="R458" s="225" t="s">
        <v>1</v>
      </c>
      <c r="S458" s="225" t="s">
        <v>1</v>
      </c>
      <c r="T458" s="225" t="s">
        <v>1</v>
      </c>
      <c r="U458" s="225" t="s">
        <v>1</v>
      </c>
      <c r="V458" s="225" t="s">
        <v>1</v>
      </c>
      <c r="W458" s="225" t="s">
        <v>1</v>
      </c>
      <c r="X458" s="225" t="s">
        <v>1</v>
      </c>
      <c r="Y458" s="225" t="s">
        <v>1</v>
      </c>
      <c r="Z458" s="225" t="s">
        <v>1</v>
      </c>
      <c r="AA458" s="225" t="s">
        <v>1</v>
      </c>
      <c r="AB458" s="225" t="s">
        <v>1</v>
      </c>
      <c r="AC458" s="225" t="s">
        <v>1</v>
      </c>
      <c r="AD458" s="225" t="s">
        <v>1</v>
      </c>
      <c r="AE458" s="225" t="s">
        <v>1</v>
      </c>
      <c r="AF458" s="225" t="s">
        <v>1</v>
      </c>
      <c r="AG458" s="225" t="s">
        <v>1</v>
      </c>
      <c r="AH458" s="225" t="s">
        <v>1</v>
      </c>
      <c r="AI458" s="225" t="s">
        <v>1</v>
      </c>
      <c r="AJ458" s="225" t="s">
        <v>1</v>
      </c>
      <c r="AK458" s="225" t="s">
        <v>1</v>
      </c>
      <c r="AL458" s="225" t="s">
        <v>1</v>
      </c>
      <c r="AM458" s="225" t="s">
        <v>1</v>
      </c>
      <c r="AN458" s="225" t="s">
        <v>1</v>
      </c>
      <c r="AO458" s="225" t="s">
        <v>1</v>
      </c>
      <c r="AP458" s="225" t="s">
        <v>1</v>
      </c>
      <c r="AQ458" s="225" t="s">
        <v>1</v>
      </c>
      <c r="AR458" s="225" t="s">
        <v>1</v>
      </c>
      <c r="AS458" s="225" t="s">
        <v>1</v>
      </c>
      <c r="AT458" s="225" t="s">
        <v>1</v>
      </c>
      <c r="AU458" s="225" t="s">
        <v>1</v>
      </c>
      <c r="AV458" s="225" t="s">
        <v>1</v>
      </c>
      <c r="AW458" s="235" t="s">
        <v>1</v>
      </c>
      <c r="AX458" s="235">
        <v>0</v>
      </c>
      <c r="AY458" s="235">
        <v>0</v>
      </c>
      <c r="AZ458" s="228" t="s">
        <v>1</v>
      </c>
      <c r="BA458" s="228" t="s">
        <v>1</v>
      </c>
      <c r="BB458" s="229" t="s">
        <v>1</v>
      </c>
    </row>
    <row r="459" spans="1:54" ht="14.25" customHeight="1" x14ac:dyDescent="0.25">
      <c r="A459" s="223">
        <v>1152</v>
      </c>
      <c r="B459" s="224" t="s">
        <v>579</v>
      </c>
      <c r="C459" s="225" t="s">
        <v>1388</v>
      </c>
      <c r="D459" s="225"/>
      <c r="E459" s="225" t="s">
        <v>571</v>
      </c>
      <c r="F459" s="225" t="s">
        <v>1</v>
      </c>
      <c r="G459" s="225" t="s">
        <v>1</v>
      </c>
      <c r="H459" s="224" t="s">
        <v>1</v>
      </c>
      <c r="I459" s="224" t="s">
        <v>571</v>
      </c>
      <c r="J459" s="226" t="s">
        <v>33</v>
      </c>
      <c r="K459" s="225" t="s">
        <v>1</v>
      </c>
      <c r="L459" s="225" t="s">
        <v>1</v>
      </c>
      <c r="M459" s="226" t="s">
        <v>33</v>
      </c>
      <c r="N459" s="225" t="s">
        <v>1</v>
      </c>
      <c r="O459" s="225" t="s">
        <v>1</v>
      </c>
      <c r="P459" s="225" t="s">
        <v>1</v>
      </c>
      <c r="Q459" s="225" t="s">
        <v>1</v>
      </c>
      <c r="R459" s="225" t="s">
        <v>1</v>
      </c>
      <c r="S459" s="225" t="s">
        <v>1</v>
      </c>
      <c r="T459" s="225" t="s">
        <v>1</v>
      </c>
      <c r="U459" s="225" t="s">
        <v>1</v>
      </c>
      <c r="V459" s="225" t="s">
        <v>1</v>
      </c>
      <c r="W459" s="225" t="s">
        <v>1</v>
      </c>
      <c r="X459" s="225" t="s">
        <v>1</v>
      </c>
      <c r="Y459" s="225" t="s">
        <v>1</v>
      </c>
      <c r="Z459" s="225" t="s">
        <v>1</v>
      </c>
      <c r="AA459" s="225" t="s">
        <v>1</v>
      </c>
      <c r="AB459" s="225" t="s">
        <v>1</v>
      </c>
      <c r="AC459" s="225" t="s">
        <v>1</v>
      </c>
      <c r="AD459" s="225" t="s">
        <v>1</v>
      </c>
      <c r="AE459" s="225" t="s">
        <v>1</v>
      </c>
      <c r="AF459" s="225" t="s">
        <v>1</v>
      </c>
      <c r="AG459" s="225" t="s">
        <v>1</v>
      </c>
      <c r="AH459" s="225" t="s">
        <v>1</v>
      </c>
      <c r="AI459" s="225" t="s">
        <v>1</v>
      </c>
      <c r="AJ459" s="225" t="s">
        <v>1</v>
      </c>
      <c r="AK459" s="225" t="s">
        <v>1</v>
      </c>
      <c r="AL459" s="225" t="s">
        <v>1</v>
      </c>
      <c r="AM459" s="225" t="s">
        <v>1</v>
      </c>
      <c r="AN459" s="225" t="s">
        <v>1</v>
      </c>
      <c r="AO459" s="225" t="s">
        <v>1</v>
      </c>
      <c r="AP459" s="225" t="s">
        <v>1</v>
      </c>
      <c r="AQ459" s="225" t="s">
        <v>1</v>
      </c>
      <c r="AR459" s="225" t="s">
        <v>1</v>
      </c>
      <c r="AS459" s="225" t="s">
        <v>1</v>
      </c>
      <c r="AT459" s="225" t="s">
        <v>1</v>
      </c>
      <c r="AU459" s="225" t="s">
        <v>1</v>
      </c>
      <c r="AV459" s="225" t="s">
        <v>1</v>
      </c>
      <c r="AW459" s="235" t="s">
        <v>1</v>
      </c>
      <c r="AX459" s="235">
        <v>0</v>
      </c>
      <c r="AY459" s="235">
        <v>0</v>
      </c>
      <c r="AZ459" s="228" t="s">
        <v>1</v>
      </c>
      <c r="BA459" s="228" t="s">
        <v>1</v>
      </c>
      <c r="BB459" s="229" t="s">
        <v>1</v>
      </c>
    </row>
    <row r="460" spans="1:54" ht="18.75" customHeight="1" x14ac:dyDescent="0.25">
      <c r="A460" s="223">
        <v>151</v>
      </c>
      <c r="B460" s="224" t="s">
        <v>468</v>
      </c>
      <c r="C460" s="225" t="s">
        <v>1193</v>
      </c>
      <c r="D460" s="225"/>
      <c r="E460" s="225" t="s">
        <v>438</v>
      </c>
      <c r="F460" s="225" t="s">
        <v>1</v>
      </c>
      <c r="G460" s="225" t="s">
        <v>1</v>
      </c>
      <c r="H460" s="224" t="s">
        <v>1</v>
      </c>
      <c r="I460" s="224" t="s">
        <v>438</v>
      </c>
      <c r="J460" s="226" t="s">
        <v>33</v>
      </c>
      <c r="K460" s="225" t="s">
        <v>1</v>
      </c>
      <c r="L460" s="225" t="s">
        <v>1</v>
      </c>
      <c r="M460" s="226" t="s">
        <v>33</v>
      </c>
      <c r="N460" s="225" t="s">
        <v>1</v>
      </c>
      <c r="O460" s="225" t="s">
        <v>1</v>
      </c>
      <c r="P460" s="225" t="s">
        <v>1</v>
      </c>
      <c r="Q460" s="225" t="s">
        <v>1</v>
      </c>
      <c r="R460" s="225" t="s">
        <v>1</v>
      </c>
      <c r="S460" s="225" t="s">
        <v>1</v>
      </c>
      <c r="T460" s="225" t="s">
        <v>1</v>
      </c>
      <c r="U460" s="225" t="s">
        <v>1</v>
      </c>
      <c r="V460" s="225" t="s">
        <v>1</v>
      </c>
      <c r="W460" s="225" t="s">
        <v>1</v>
      </c>
      <c r="X460" s="225" t="s">
        <v>1</v>
      </c>
      <c r="Y460" s="225" t="s">
        <v>1</v>
      </c>
      <c r="Z460" s="225" t="s">
        <v>1</v>
      </c>
      <c r="AA460" s="225" t="s">
        <v>1</v>
      </c>
      <c r="AB460" s="225" t="s">
        <v>1</v>
      </c>
      <c r="AC460" s="225" t="s">
        <v>1</v>
      </c>
      <c r="AD460" s="225" t="s">
        <v>1</v>
      </c>
      <c r="AE460" s="225" t="s">
        <v>1</v>
      </c>
      <c r="AF460" s="225" t="s">
        <v>1</v>
      </c>
      <c r="AG460" s="225" t="s">
        <v>1</v>
      </c>
      <c r="AH460" s="225" t="s">
        <v>1</v>
      </c>
      <c r="AI460" s="225" t="s">
        <v>1</v>
      </c>
      <c r="AJ460" s="225" t="s">
        <v>1</v>
      </c>
      <c r="AK460" s="225" t="s">
        <v>1</v>
      </c>
      <c r="AL460" s="225" t="s">
        <v>1</v>
      </c>
      <c r="AM460" s="225" t="s">
        <v>1</v>
      </c>
      <c r="AN460" s="225" t="s">
        <v>1</v>
      </c>
      <c r="AO460" s="225" t="s">
        <v>1</v>
      </c>
      <c r="AP460" s="225" t="s">
        <v>1</v>
      </c>
      <c r="AQ460" s="225" t="s">
        <v>1</v>
      </c>
      <c r="AR460" s="225" t="s">
        <v>1</v>
      </c>
      <c r="AS460" s="225" t="s">
        <v>1</v>
      </c>
      <c r="AT460" s="225" t="s">
        <v>1</v>
      </c>
      <c r="AU460" s="225" t="s">
        <v>1</v>
      </c>
      <c r="AV460" s="225" t="s">
        <v>1</v>
      </c>
      <c r="AW460" s="226" t="s">
        <v>1241</v>
      </c>
      <c r="AX460" s="226">
        <v>1</v>
      </c>
      <c r="AY460" s="235">
        <v>0</v>
      </c>
      <c r="AZ460" s="228">
        <v>0</v>
      </c>
      <c r="BA460" s="228">
        <v>0</v>
      </c>
      <c r="BB460" s="229">
        <v>0</v>
      </c>
    </row>
    <row r="461" spans="1:54" ht="14.25" customHeight="1" x14ac:dyDescent="0.25">
      <c r="A461" s="223">
        <v>228</v>
      </c>
      <c r="B461" s="224" t="s">
        <v>470</v>
      </c>
      <c r="C461" s="225" t="s">
        <v>1193</v>
      </c>
      <c r="D461" s="225"/>
      <c r="E461" s="225" t="s">
        <v>438</v>
      </c>
      <c r="F461" s="225" t="s">
        <v>1</v>
      </c>
      <c r="G461" s="225" t="s">
        <v>1</v>
      </c>
      <c r="H461" s="224" t="s">
        <v>1</v>
      </c>
      <c r="I461" s="224" t="s">
        <v>438</v>
      </c>
      <c r="J461" s="226" t="s">
        <v>33</v>
      </c>
      <c r="K461" s="225" t="s">
        <v>1</v>
      </c>
      <c r="L461" s="225" t="s">
        <v>1</v>
      </c>
      <c r="M461" s="226" t="s">
        <v>33</v>
      </c>
      <c r="N461" s="225" t="s">
        <v>1</v>
      </c>
      <c r="O461" s="225" t="s">
        <v>1</v>
      </c>
      <c r="P461" s="225" t="s">
        <v>1</v>
      </c>
      <c r="Q461" s="225" t="s">
        <v>1</v>
      </c>
      <c r="R461" s="225" t="s">
        <v>1</v>
      </c>
      <c r="S461" s="225" t="s">
        <v>1</v>
      </c>
      <c r="T461" s="225" t="s">
        <v>1</v>
      </c>
      <c r="U461" s="225" t="s">
        <v>1</v>
      </c>
      <c r="V461" s="225" t="s">
        <v>1</v>
      </c>
      <c r="W461" s="225" t="s">
        <v>1</v>
      </c>
      <c r="X461" s="225" t="s">
        <v>1</v>
      </c>
      <c r="Y461" s="225" t="s">
        <v>1</v>
      </c>
      <c r="Z461" s="225" t="s">
        <v>1</v>
      </c>
      <c r="AA461" s="225" t="s">
        <v>1</v>
      </c>
      <c r="AB461" s="225" t="s">
        <v>1</v>
      </c>
      <c r="AC461" s="225" t="s">
        <v>1</v>
      </c>
      <c r="AD461" s="225" t="s">
        <v>1</v>
      </c>
      <c r="AE461" s="225" t="s">
        <v>1</v>
      </c>
      <c r="AF461" s="225" t="s">
        <v>1</v>
      </c>
      <c r="AG461" s="225" t="s">
        <v>1</v>
      </c>
      <c r="AH461" s="225" t="s">
        <v>1</v>
      </c>
      <c r="AI461" s="225" t="s">
        <v>1</v>
      </c>
      <c r="AJ461" s="225" t="s">
        <v>1</v>
      </c>
      <c r="AK461" s="225" t="s">
        <v>1</v>
      </c>
      <c r="AL461" s="225" t="s">
        <v>1</v>
      </c>
      <c r="AM461" s="225" t="s">
        <v>1</v>
      </c>
      <c r="AN461" s="225" t="s">
        <v>1</v>
      </c>
      <c r="AO461" s="225" t="s">
        <v>1</v>
      </c>
      <c r="AP461" s="225" t="s">
        <v>1</v>
      </c>
      <c r="AQ461" s="225" t="s">
        <v>1</v>
      </c>
      <c r="AR461" s="225" t="s">
        <v>1</v>
      </c>
      <c r="AS461" s="225" t="s">
        <v>1</v>
      </c>
      <c r="AT461" s="225" t="s">
        <v>1</v>
      </c>
      <c r="AU461" s="232" t="s">
        <v>23</v>
      </c>
      <c r="AV461" s="225" t="s">
        <v>1</v>
      </c>
      <c r="AW461" s="226" t="s">
        <v>1241</v>
      </c>
      <c r="AX461" s="226">
        <v>1</v>
      </c>
      <c r="AY461" s="235">
        <v>0</v>
      </c>
      <c r="AZ461" s="228">
        <v>0</v>
      </c>
      <c r="BA461" s="228">
        <v>0</v>
      </c>
      <c r="BB461" s="234">
        <v>6.0000000000000001E-3</v>
      </c>
    </row>
    <row r="462" spans="1:54" ht="18.75" customHeight="1" x14ac:dyDescent="0.25">
      <c r="A462" s="223">
        <v>347</v>
      </c>
      <c r="B462" s="224" t="s">
        <v>472</v>
      </c>
      <c r="C462" s="225" t="s">
        <v>1193</v>
      </c>
      <c r="D462" s="225"/>
      <c r="E462" s="225" t="s">
        <v>438</v>
      </c>
      <c r="F462" s="225" t="s">
        <v>1</v>
      </c>
      <c r="G462" s="225" t="s">
        <v>1</v>
      </c>
      <c r="H462" s="224" t="s">
        <v>1</v>
      </c>
      <c r="I462" s="224" t="s">
        <v>438</v>
      </c>
      <c r="J462" s="226" t="s">
        <v>33</v>
      </c>
      <c r="K462" s="225" t="s">
        <v>1</v>
      </c>
      <c r="L462" s="230" t="s">
        <v>22</v>
      </c>
      <c r="M462" s="227" t="s">
        <v>17</v>
      </c>
      <c r="N462" s="225" t="s">
        <v>1</v>
      </c>
      <c r="O462" s="232" t="s">
        <v>23</v>
      </c>
      <c r="P462" s="225" t="s">
        <v>1</v>
      </c>
      <c r="Q462" s="225" t="s">
        <v>1</v>
      </c>
      <c r="R462" s="225" t="s">
        <v>1</v>
      </c>
      <c r="S462" s="225" t="s">
        <v>1</v>
      </c>
      <c r="T462" s="225" t="s">
        <v>1</v>
      </c>
      <c r="U462" s="225" t="s">
        <v>1</v>
      </c>
      <c r="V462" s="225" t="s">
        <v>1</v>
      </c>
      <c r="W462" s="225" t="s">
        <v>1</v>
      </c>
      <c r="X462" s="225" t="s">
        <v>1</v>
      </c>
      <c r="Y462" s="225" t="s">
        <v>1</v>
      </c>
      <c r="Z462" s="225" t="s">
        <v>1</v>
      </c>
      <c r="AA462" s="225" t="s">
        <v>1</v>
      </c>
      <c r="AB462" s="225" t="s">
        <v>1</v>
      </c>
      <c r="AC462" s="225" t="s">
        <v>1</v>
      </c>
      <c r="AD462" s="225" t="s">
        <v>1</v>
      </c>
      <c r="AE462" s="230" t="s">
        <v>22</v>
      </c>
      <c r="AF462" s="225" t="s">
        <v>1</v>
      </c>
      <c r="AG462" s="225" t="s">
        <v>1</v>
      </c>
      <c r="AH462" s="225" t="s">
        <v>1</v>
      </c>
      <c r="AI462" s="225" t="s">
        <v>1</v>
      </c>
      <c r="AJ462" s="225" t="s">
        <v>1</v>
      </c>
      <c r="AK462" s="225" t="s">
        <v>1</v>
      </c>
      <c r="AL462" s="230" t="s">
        <v>22</v>
      </c>
      <c r="AM462" s="225" t="s">
        <v>1</v>
      </c>
      <c r="AN462" s="225" t="s">
        <v>1</v>
      </c>
      <c r="AO462" s="225" t="s">
        <v>1</v>
      </c>
      <c r="AP462" s="225" t="s">
        <v>1</v>
      </c>
      <c r="AQ462" s="225" t="s">
        <v>1</v>
      </c>
      <c r="AR462" s="225" t="s">
        <v>1</v>
      </c>
      <c r="AS462" s="225" t="s">
        <v>1</v>
      </c>
      <c r="AT462" s="225" t="s">
        <v>1</v>
      </c>
      <c r="AU462" s="230" t="s">
        <v>22</v>
      </c>
      <c r="AV462" s="225" t="s">
        <v>1</v>
      </c>
      <c r="AW462" s="226" t="s">
        <v>1241</v>
      </c>
      <c r="AX462" s="226">
        <v>1</v>
      </c>
      <c r="AY462" s="235">
        <v>0</v>
      </c>
      <c r="AZ462" s="228">
        <v>0</v>
      </c>
      <c r="BA462" s="233">
        <v>0.01</v>
      </c>
      <c r="BB462" s="229">
        <v>0</v>
      </c>
    </row>
    <row r="463" spans="1:54" ht="18" customHeight="1" x14ac:dyDescent="0.25">
      <c r="A463" s="223">
        <v>102</v>
      </c>
      <c r="B463" s="224" t="s">
        <v>1335</v>
      </c>
      <c r="C463" s="225" t="s">
        <v>1193</v>
      </c>
      <c r="D463" s="225"/>
      <c r="E463" s="225" t="s">
        <v>438</v>
      </c>
      <c r="F463" s="225" t="s">
        <v>1</v>
      </c>
      <c r="G463" s="225" t="s">
        <v>1</v>
      </c>
      <c r="H463" s="224" t="s">
        <v>1</v>
      </c>
      <c r="I463" s="224" t="s">
        <v>438</v>
      </c>
      <c r="J463" s="226" t="s">
        <v>33</v>
      </c>
      <c r="K463" s="225" t="s">
        <v>1</v>
      </c>
      <c r="L463" s="225" t="s">
        <v>1</v>
      </c>
      <c r="M463" s="226" t="s">
        <v>33</v>
      </c>
      <c r="N463" s="225" t="s">
        <v>1</v>
      </c>
      <c r="O463" s="225" t="s">
        <v>1</v>
      </c>
      <c r="P463" s="225" t="s">
        <v>1</v>
      </c>
      <c r="Q463" s="225" t="s">
        <v>1</v>
      </c>
      <c r="R463" s="225" t="s">
        <v>1</v>
      </c>
      <c r="S463" s="225" t="s">
        <v>1</v>
      </c>
      <c r="T463" s="225" t="s">
        <v>1</v>
      </c>
      <c r="U463" s="225" t="s">
        <v>1</v>
      </c>
      <c r="V463" s="225" t="s">
        <v>1</v>
      </c>
      <c r="W463" s="225" t="s">
        <v>1</v>
      </c>
      <c r="X463" s="225" t="s">
        <v>1</v>
      </c>
      <c r="Y463" s="225" t="s">
        <v>1</v>
      </c>
      <c r="Z463" s="225" t="s">
        <v>1</v>
      </c>
      <c r="AA463" s="225" t="s">
        <v>1</v>
      </c>
      <c r="AB463" s="225" t="s">
        <v>1</v>
      </c>
      <c r="AC463" s="225" t="s">
        <v>1</v>
      </c>
      <c r="AD463" s="225" t="s">
        <v>1</v>
      </c>
      <c r="AE463" s="225" t="s">
        <v>1</v>
      </c>
      <c r="AF463" s="225" t="s">
        <v>1</v>
      </c>
      <c r="AG463" s="225" t="s">
        <v>1</v>
      </c>
      <c r="AH463" s="225" t="s">
        <v>1</v>
      </c>
      <c r="AI463" s="225" t="s">
        <v>1</v>
      </c>
      <c r="AJ463" s="225" t="s">
        <v>1</v>
      </c>
      <c r="AK463" s="225" t="s">
        <v>1</v>
      </c>
      <c r="AL463" s="225" t="s">
        <v>1</v>
      </c>
      <c r="AM463" s="225" t="s">
        <v>1</v>
      </c>
      <c r="AN463" s="225" t="s">
        <v>1</v>
      </c>
      <c r="AO463" s="225" t="s">
        <v>1</v>
      </c>
      <c r="AP463" s="225" t="s">
        <v>1</v>
      </c>
      <c r="AQ463" s="225" t="s">
        <v>1</v>
      </c>
      <c r="AR463" s="225" t="s">
        <v>1</v>
      </c>
      <c r="AS463" s="225" t="s">
        <v>1</v>
      </c>
      <c r="AT463" s="225" t="s">
        <v>1</v>
      </c>
      <c r="AU463" s="225" t="s">
        <v>1</v>
      </c>
      <c r="AV463" s="225" t="s">
        <v>1</v>
      </c>
      <c r="AW463" s="235" t="s">
        <v>1</v>
      </c>
      <c r="AX463" s="226">
        <v>1</v>
      </c>
      <c r="AY463" s="235">
        <v>0</v>
      </c>
      <c r="AZ463" s="228">
        <v>0</v>
      </c>
      <c r="BA463" s="228">
        <v>0</v>
      </c>
      <c r="BB463" s="238">
        <v>5.0000000000000001E-3</v>
      </c>
    </row>
    <row r="464" spans="1:54" ht="18.75" customHeight="1" x14ac:dyDescent="0.25">
      <c r="A464" s="223">
        <v>128</v>
      </c>
      <c r="B464" s="224" t="s">
        <v>527</v>
      </c>
      <c r="C464" s="225" t="s">
        <v>1193</v>
      </c>
      <c r="D464" s="225"/>
      <c r="E464" s="225" t="s">
        <v>519</v>
      </c>
      <c r="F464" s="225" t="s">
        <v>1</v>
      </c>
      <c r="G464" s="225" t="s">
        <v>1517</v>
      </c>
      <c r="H464" s="224" t="s">
        <v>1</v>
      </c>
      <c r="I464" s="224" t="s">
        <v>437</v>
      </c>
      <c r="J464" s="226" t="s">
        <v>33</v>
      </c>
      <c r="K464" s="225" t="s">
        <v>1</v>
      </c>
      <c r="L464" s="225" t="s">
        <v>1</v>
      </c>
      <c r="M464" s="226" t="s">
        <v>33</v>
      </c>
      <c r="N464" s="225" t="s">
        <v>1</v>
      </c>
      <c r="O464" s="225" t="s">
        <v>1</v>
      </c>
      <c r="P464" s="225" t="s">
        <v>1</v>
      </c>
      <c r="Q464" s="225" t="s">
        <v>1</v>
      </c>
      <c r="R464" s="225" t="s">
        <v>1</v>
      </c>
      <c r="S464" s="225" t="s">
        <v>1</v>
      </c>
      <c r="T464" s="225" t="s">
        <v>1</v>
      </c>
      <c r="U464" s="225" t="s">
        <v>1</v>
      </c>
      <c r="V464" s="225" t="s">
        <v>1</v>
      </c>
      <c r="W464" s="225" t="s">
        <v>1</v>
      </c>
      <c r="X464" s="225" t="s">
        <v>1</v>
      </c>
      <c r="Y464" s="225" t="s">
        <v>1</v>
      </c>
      <c r="Z464" s="225" t="s">
        <v>1</v>
      </c>
      <c r="AA464" s="225" t="s">
        <v>1</v>
      </c>
      <c r="AB464" s="225" t="s">
        <v>1</v>
      </c>
      <c r="AC464" s="225" t="s">
        <v>1</v>
      </c>
      <c r="AD464" s="225" t="s">
        <v>1</v>
      </c>
      <c r="AE464" s="225" t="s">
        <v>1</v>
      </c>
      <c r="AF464" s="225" t="s">
        <v>1</v>
      </c>
      <c r="AG464" s="225" t="s">
        <v>1</v>
      </c>
      <c r="AH464" s="225" t="s">
        <v>1</v>
      </c>
      <c r="AI464" s="225" t="s">
        <v>1</v>
      </c>
      <c r="AJ464" s="225" t="s">
        <v>1</v>
      </c>
      <c r="AK464" s="225" t="s">
        <v>1</v>
      </c>
      <c r="AL464" s="225" t="s">
        <v>1</v>
      </c>
      <c r="AM464" s="225" t="s">
        <v>1</v>
      </c>
      <c r="AN464" s="225" t="s">
        <v>1</v>
      </c>
      <c r="AO464" s="225" t="s">
        <v>1</v>
      </c>
      <c r="AP464" s="225" t="s">
        <v>1</v>
      </c>
      <c r="AQ464" s="225" t="s">
        <v>1</v>
      </c>
      <c r="AR464" s="225" t="s">
        <v>1</v>
      </c>
      <c r="AS464" s="225" t="s">
        <v>1</v>
      </c>
      <c r="AT464" s="225" t="s">
        <v>1</v>
      </c>
      <c r="AU464" s="225" t="s">
        <v>1</v>
      </c>
      <c r="AV464" s="225" t="s">
        <v>1</v>
      </c>
      <c r="AW464" s="226" t="s">
        <v>1241</v>
      </c>
      <c r="AX464" s="226">
        <v>1</v>
      </c>
      <c r="AY464" s="235">
        <v>0</v>
      </c>
      <c r="AZ464" s="228">
        <v>0</v>
      </c>
      <c r="BA464" s="228">
        <v>0</v>
      </c>
      <c r="BB464" s="229">
        <v>0</v>
      </c>
    </row>
    <row r="465" spans="1:54" ht="14.25" customHeight="1" x14ac:dyDescent="0.25">
      <c r="A465" s="223">
        <v>1572</v>
      </c>
      <c r="B465" s="224" t="s">
        <v>1336</v>
      </c>
      <c r="C465" s="225" t="s">
        <v>1193</v>
      </c>
      <c r="D465" s="225"/>
      <c r="E465" s="225" t="s">
        <v>625</v>
      </c>
      <c r="F465" s="225" t="s">
        <v>1</v>
      </c>
      <c r="G465" s="225" t="s">
        <v>1</v>
      </c>
      <c r="H465" s="224" t="s">
        <v>1</v>
      </c>
      <c r="I465" s="224" t="s">
        <v>625</v>
      </c>
      <c r="J465" s="226" t="s">
        <v>33</v>
      </c>
      <c r="K465" s="225" t="s">
        <v>1</v>
      </c>
      <c r="L465" s="225" t="s">
        <v>1</v>
      </c>
      <c r="M465" s="225" t="s">
        <v>1</v>
      </c>
      <c r="N465" s="225" t="s">
        <v>1</v>
      </c>
      <c r="O465" s="225" t="s">
        <v>1</v>
      </c>
      <c r="P465" s="225" t="s">
        <v>1</v>
      </c>
      <c r="Q465" s="225" t="s">
        <v>1</v>
      </c>
      <c r="R465" s="225" t="s">
        <v>1</v>
      </c>
      <c r="S465" s="225" t="s">
        <v>1</v>
      </c>
      <c r="T465" s="225" t="s">
        <v>1</v>
      </c>
      <c r="U465" s="225" t="s">
        <v>1</v>
      </c>
      <c r="V465" s="225" t="s">
        <v>1</v>
      </c>
      <c r="W465" s="225" t="s">
        <v>1</v>
      </c>
      <c r="X465" s="225" t="s">
        <v>1</v>
      </c>
      <c r="Y465" s="225" t="s">
        <v>1</v>
      </c>
      <c r="Z465" s="225" t="s">
        <v>1</v>
      </c>
      <c r="AA465" s="225" t="s">
        <v>1</v>
      </c>
      <c r="AB465" s="225" t="s">
        <v>1</v>
      </c>
      <c r="AC465" s="225" t="s">
        <v>1</v>
      </c>
      <c r="AD465" s="225" t="s">
        <v>1</v>
      </c>
      <c r="AE465" s="225" t="s">
        <v>1</v>
      </c>
      <c r="AF465" s="225" t="s">
        <v>1</v>
      </c>
      <c r="AG465" s="225" t="s">
        <v>1</v>
      </c>
      <c r="AH465" s="225" t="s">
        <v>1</v>
      </c>
      <c r="AI465" s="225" t="s">
        <v>1</v>
      </c>
      <c r="AJ465" s="225" t="s">
        <v>1</v>
      </c>
      <c r="AK465" s="225" t="s">
        <v>1</v>
      </c>
      <c r="AL465" s="225" t="s">
        <v>1</v>
      </c>
      <c r="AM465" s="225" t="s">
        <v>1</v>
      </c>
      <c r="AN465" s="225" t="s">
        <v>1</v>
      </c>
      <c r="AO465" s="225" t="s">
        <v>1</v>
      </c>
      <c r="AP465" s="225" t="s">
        <v>1</v>
      </c>
      <c r="AQ465" s="225" t="s">
        <v>1</v>
      </c>
      <c r="AR465" s="225" t="s">
        <v>1</v>
      </c>
      <c r="AS465" s="225" t="s">
        <v>1</v>
      </c>
      <c r="AT465" s="225" t="s">
        <v>1</v>
      </c>
      <c r="AU465" s="231" t="s">
        <v>20</v>
      </c>
      <c r="AV465" s="225" t="s">
        <v>1</v>
      </c>
      <c r="AW465" s="235" t="s">
        <v>1</v>
      </c>
      <c r="AX465" s="235">
        <v>0</v>
      </c>
      <c r="AY465" s="235">
        <v>0</v>
      </c>
      <c r="AZ465" s="228">
        <v>0</v>
      </c>
      <c r="BA465" s="228">
        <v>0</v>
      </c>
      <c r="BB465" s="229">
        <v>0</v>
      </c>
    </row>
    <row r="466" spans="1:54" ht="18.75" customHeight="1" x14ac:dyDescent="0.25">
      <c r="A466" s="223">
        <v>1232</v>
      </c>
      <c r="B466" s="224" t="s">
        <v>1337</v>
      </c>
      <c r="C466" s="225" t="s">
        <v>1193</v>
      </c>
      <c r="D466" s="225"/>
      <c r="E466" s="225" t="s">
        <v>492</v>
      </c>
      <c r="F466" s="225" t="s">
        <v>1</v>
      </c>
      <c r="G466" s="225" t="s">
        <v>1</v>
      </c>
      <c r="H466" s="224" t="s">
        <v>1</v>
      </c>
      <c r="I466" s="224" t="s">
        <v>492</v>
      </c>
      <c r="J466" s="237" t="s">
        <v>26</v>
      </c>
      <c r="K466" s="231" t="s">
        <v>20</v>
      </c>
      <c r="L466" s="232" t="s">
        <v>23</v>
      </c>
      <c r="M466" s="227" t="s">
        <v>17</v>
      </c>
      <c r="N466" s="225" t="s">
        <v>1</v>
      </c>
      <c r="O466" s="232" t="s">
        <v>23</v>
      </c>
      <c r="P466" s="225" t="s">
        <v>1</v>
      </c>
      <c r="Q466" s="225" t="s">
        <v>1</v>
      </c>
      <c r="R466" s="225" t="s">
        <v>1</v>
      </c>
      <c r="S466" s="225" t="s">
        <v>1</v>
      </c>
      <c r="T466" s="225" t="s">
        <v>1</v>
      </c>
      <c r="U466" s="231" t="s">
        <v>20</v>
      </c>
      <c r="V466" s="225" t="s">
        <v>1</v>
      </c>
      <c r="W466" s="225" t="s">
        <v>1</v>
      </c>
      <c r="X466" s="225" t="s">
        <v>1</v>
      </c>
      <c r="Y466" s="225" t="s">
        <v>1</v>
      </c>
      <c r="Z466" s="231" t="s">
        <v>20</v>
      </c>
      <c r="AA466" s="225" t="s">
        <v>1</v>
      </c>
      <c r="AB466" s="225" t="s">
        <v>1</v>
      </c>
      <c r="AC466" s="225" t="s">
        <v>1</v>
      </c>
      <c r="AD466" s="225" t="s">
        <v>1</v>
      </c>
      <c r="AE466" s="232" t="s">
        <v>23</v>
      </c>
      <c r="AF466" s="232" t="s">
        <v>23</v>
      </c>
      <c r="AG466" s="225" t="s">
        <v>1</v>
      </c>
      <c r="AH466" s="225" t="s">
        <v>1</v>
      </c>
      <c r="AI466" s="225" t="s">
        <v>1</v>
      </c>
      <c r="AJ466" s="225" t="s">
        <v>1</v>
      </c>
      <c r="AK466" s="231" t="s">
        <v>20</v>
      </c>
      <c r="AL466" s="232" t="s">
        <v>23</v>
      </c>
      <c r="AM466" s="225" t="s">
        <v>1</v>
      </c>
      <c r="AN466" s="225" t="s">
        <v>1</v>
      </c>
      <c r="AO466" s="225" t="s">
        <v>1</v>
      </c>
      <c r="AP466" s="231" t="s">
        <v>20</v>
      </c>
      <c r="AQ466" s="225" t="s">
        <v>1</v>
      </c>
      <c r="AR466" s="232" t="s">
        <v>23</v>
      </c>
      <c r="AS466" s="225" t="s">
        <v>1</v>
      </c>
      <c r="AT466" s="225" t="s">
        <v>1</v>
      </c>
      <c r="AU466" s="231" t="s">
        <v>20</v>
      </c>
      <c r="AV466" s="225" t="s">
        <v>1</v>
      </c>
      <c r="AW466" s="231" t="s">
        <v>1240</v>
      </c>
      <c r="AX466" s="235">
        <v>0</v>
      </c>
      <c r="AY466" s="235">
        <v>0</v>
      </c>
      <c r="AZ466" s="228">
        <v>0</v>
      </c>
      <c r="BA466" s="236">
        <v>19.7</v>
      </c>
      <c r="BB466" s="234">
        <v>0.14000000000000001</v>
      </c>
    </row>
    <row r="467" spans="1:54" ht="14.25" customHeight="1" x14ac:dyDescent="0.25">
      <c r="A467" s="223">
        <v>1356</v>
      </c>
      <c r="B467" s="224" t="s">
        <v>1338</v>
      </c>
      <c r="C467" s="225" t="s">
        <v>1193</v>
      </c>
      <c r="D467" s="225"/>
      <c r="E467" s="225" t="s">
        <v>625</v>
      </c>
      <c r="F467" s="225" t="s">
        <v>1</v>
      </c>
      <c r="G467" s="225" t="s">
        <v>1</v>
      </c>
      <c r="H467" s="224" t="s">
        <v>1</v>
      </c>
      <c r="I467" s="224" t="s">
        <v>625</v>
      </c>
      <c r="J467" s="226" t="s">
        <v>33</v>
      </c>
      <c r="K467" s="225" t="s">
        <v>1</v>
      </c>
      <c r="L467" s="225" t="s">
        <v>1</v>
      </c>
      <c r="M467" s="226" t="s">
        <v>33</v>
      </c>
      <c r="N467" s="225" t="s">
        <v>1</v>
      </c>
      <c r="O467" s="225" t="s">
        <v>1</v>
      </c>
      <c r="P467" s="225" t="s">
        <v>1</v>
      </c>
      <c r="Q467" s="225" t="s">
        <v>1</v>
      </c>
      <c r="R467" s="225" t="s">
        <v>1</v>
      </c>
      <c r="S467" s="225" t="s">
        <v>1</v>
      </c>
      <c r="T467" s="225" t="s">
        <v>1</v>
      </c>
      <c r="U467" s="225" t="s">
        <v>1</v>
      </c>
      <c r="V467" s="225" t="s">
        <v>1</v>
      </c>
      <c r="W467" s="225" t="s">
        <v>1</v>
      </c>
      <c r="X467" s="225" t="s">
        <v>1</v>
      </c>
      <c r="Y467" s="225" t="s">
        <v>1</v>
      </c>
      <c r="Z467" s="225" t="s">
        <v>1</v>
      </c>
      <c r="AA467" s="225" t="s">
        <v>1</v>
      </c>
      <c r="AB467" s="225" t="s">
        <v>1</v>
      </c>
      <c r="AC467" s="225" t="s">
        <v>1</v>
      </c>
      <c r="AD467" s="225" t="s">
        <v>1</v>
      </c>
      <c r="AE467" s="225" t="s">
        <v>1</v>
      </c>
      <c r="AF467" s="225" t="s">
        <v>1</v>
      </c>
      <c r="AG467" s="225" t="s">
        <v>1</v>
      </c>
      <c r="AH467" s="225" t="s">
        <v>1</v>
      </c>
      <c r="AI467" s="225" t="s">
        <v>1</v>
      </c>
      <c r="AJ467" s="225" t="s">
        <v>1</v>
      </c>
      <c r="AK467" s="225" t="s">
        <v>1</v>
      </c>
      <c r="AL467" s="225" t="s">
        <v>1</v>
      </c>
      <c r="AM467" s="225" t="s">
        <v>1</v>
      </c>
      <c r="AN467" s="225" t="s">
        <v>1</v>
      </c>
      <c r="AO467" s="225" t="s">
        <v>1</v>
      </c>
      <c r="AP467" s="225" t="s">
        <v>1</v>
      </c>
      <c r="AQ467" s="225" t="s">
        <v>1</v>
      </c>
      <c r="AR467" s="225" t="s">
        <v>1</v>
      </c>
      <c r="AS467" s="225" t="s">
        <v>1</v>
      </c>
      <c r="AT467" s="225" t="s">
        <v>1</v>
      </c>
      <c r="AU467" s="225" t="s">
        <v>1</v>
      </c>
      <c r="AV467" s="225" t="s">
        <v>1</v>
      </c>
      <c r="AW467" s="235" t="s">
        <v>1</v>
      </c>
      <c r="AX467" s="235">
        <v>0</v>
      </c>
      <c r="AY467" s="235">
        <v>0</v>
      </c>
      <c r="AZ467" s="228" t="s">
        <v>1</v>
      </c>
      <c r="BA467" s="228" t="s">
        <v>1</v>
      </c>
      <c r="BB467" s="229" t="s">
        <v>1</v>
      </c>
    </row>
    <row r="468" spans="1:54" ht="18.75" customHeight="1" x14ac:dyDescent="0.25">
      <c r="A468" s="223">
        <v>153</v>
      </c>
      <c r="B468" s="224" t="s">
        <v>1339</v>
      </c>
      <c r="C468" s="225" t="s">
        <v>1193</v>
      </c>
      <c r="D468" s="225"/>
      <c r="E468" s="225" t="s">
        <v>1086</v>
      </c>
      <c r="F468" s="225" t="s">
        <v>1</v>
      </c>
      <c r="G468" s="225" t="s">
        <v>1</v>
      </c>
      <c r="H468" s="224" t="s">
        <v>1</v>
      </c>
      <c r="I468" s="224" t="s">
        <v>1086</v>
      </c>
      <c r="J468" s="226" t="s">
        <v>33</v>
      </c>
      <c r="K468" s="225" t="s">
        <v>1</v>
      </c>
      <c r="L468" s="225" t="s">
        <v>1</v>
      </c>
      <c r="M468" s="226" t="s">
        <v>33</v>
      </c>
      <c r="N468" s="225" t="s">
        <v>1</v>
      </c>
      <c r="O468" s="225" t="s">
        <v>1</v>
      </c>
      <c r="P468" s="225" t="s">
        <v>1</v>
      </c>
      <c r="Q468" s="225" t="s">
        <v>1</v>
      </c>
      <c r="R468" s="225" t="s">
        <v>1</v>
      </c>
      <c r="S468" s="225" t="s">
        <v>1</v>
      </c>
      <c r="T468" s="225" t="s">
        <v>1</v>
      </c>
      <c r="U468" s="225" t="s">
        <v>1</v>
      </c>
      <c r="V468" s="225" t="s">
        <v>1</v>
      </c>
      <c r="W468" s="225" t="s">
        <v>1</v>
      </c>
      <c r="X468" s="225" t="s">
        <v>1</v>
      </c>
      <c r="Y468" s="225" t="s">
        <v>1</v>
      </c>
      <c r="Z468" s="225" t="s">
        <v>1</v>
      </c>
      <c r="AA468" s="225" t="s">
        <v>1</v>
      </c>
      <c r="AB468" s="225" t="s">
        <v>1</v>
      </c>
      <c r="AC468" s="225" t="s">
        <v>1</v>
      </c>
      <c r="AD468" s="225" t="s">
        <v>1</v>
      </c>
      <c r="AE468" s="225" t="s">
        <v>1</v>
      </c>
      <c r="AF468" s="225" t="s">
        <v>1</v>
      </c>
      <c r="AG468" s="225" t="s">
        <v>1</v>
      </c>
      <c r="AH468" s="225" t="s">
        <v>1</v>
      </c>
      <c r="AI468" s="225" t="s">
        <v>1</v>
      </c>
      <c r="AJ468" s="225" t="s">
        <v>1</v>
      </c>
      <c r="AK468" s="225" t="s">
        <v>1</v>
      </c>
      <c r="AL468" s="225" t="s">
        <v>1</v>
      </c>
      <c r="AM468" s="225" t="s">
        <v>1</v>
      </c>
      <c r="AN468" s="225" t="s">
        <v>1</v>
      </c>
      <c r="AO468" s="225" t="s">
        <v>1</v>
      </c>
      <c r="AP468" s="225" t="s">
        <v>1</v>
      </c>
      <c r="AQ468" s="225" t="s">
        <v>1</v>
      </c>
      <c r="AR468" s="225" t="s">
        <v>1</v>
      </c>
      <c r="AS468" s="225" t="s">
        <v>1</v>
      </c>
      <c r="AT468" s="225" t="s">
        <v>1</v>
      </c>
      <c r="AU468" s="225" t="s">
        <v>1</v>
      </c>
      <c r="AV468" s="230" t="s">
        <v>22</v>
      </c>
      <c r="AW468" s="226" t="s">
        <v>1241</v>
      </c>
      <c r="AX468" s="226">
        <v>1</v>
      </c>
      <c r="AY468" s="235">
        <v>0</v>
      </c>
      <c r="AZ468" s="228">
        <v>0</v>
      </c>
      <c r="BA468" s="233">
        <v>0</v>
      </c>
      <c r="BB468" s="238">
        <v>0.01</v>
      </c>
    </row>
    <row r="469" spans="1:54" ht="14.25" customHeight="1" x14ac:dyDescent="0.25">
      <c r="A469" s="223">
        <v>158</v>
      </c>
      <c r="B469" s="224" t="s">
        <v>540</v>
      </c>
      <c r="C469" s="225" t="s">
        <v>1193</v>
      </c>
      <c r="D469" s="225"/>
      <c r="E469" s="225" t="s">
        <v>519</v>
      </c>
      <c r="F469" s="225" t="s">
        <v>1</v>
      </c>
      <c r="G469" s="225" t="s">
        <v>1</v>
      </c>
      <c r="H469" s="224" t="s">
        <v>1</v>
      </c>
      <c r="I469" s="224" t="s">
        <v>519</v>
      </c>
      <c r="J469" s="226" t="s">
        <v>33</v>
      </c>
      <c r="K469" s="225" t="s">
        <v>1</v>
      </c>
      <c r="L469" s="225" t="s">
        <v>1</v>
      </c>
      <c r="M469" s="226" t="s">
        <v>33</v>
      </c>
      <c r="N469" s="225" t="s">
        <v>1</v>
      </c>
      <c r="O469" s="225" t="s">
        <v>1</v>
      </c>
      <c r="P469" s="225" t="s">
        <v>1</v>
      </c>
      <c r="Q469" s="225" t="s">
        <v>1</v>
      </c>
      <c r="R469" s="225" t="s">
        <v>1</v>
      </c>
      <c r="S469" s="225" t="s">
        <v>1</v>
      </c>
      <c r="T469" s="225" t="s">
        <v>1</v>
      </c>
      <c r="U469" s="225" t="s">
        <v>1</v>
      </c>
      <c r="V469" s="225" t="s">
        <v>1</v>
      </c>
      <c r="W469" s="225" t="s">
        <v>1</v>
      </c>
      <c r="X469" s="225" t="s">
        <v>1</v>
      </c>
      <c r="Y469" s="225" t="s">
        <v>1</v>
      </c>
      <c r="Z469" s="225" t="s">
        <v>1</v>
      </c>
      <c r="AA469" s="225" t="s">
        <v>1</v>
      </c>
      <c r="AB469" s="225" t="s">
        <v>1</v>
      </c>
      <c r="AC469" s="225" t="s">
        <v>1</v>
      </c>
      <c r="AD469" s="225" t="s">
        <v>1</v>
      </c>
      <c r="AE469" s="225" t="s">
        <v>1</v>
      </c>
      <c r="AF469" s="225" t="s">
        <v>1</v>
      </c>
      <c r="AG469" s="225" t="s">
        <v>1</v>
      </c>
      <c r="AH469" s="225" t="s">
        <v>1</v>
      </c>
      <c r="AI469" s="225" t="s">
        <v>1</v>
      </c>
      <c r="AJ469" s="225" t="s">
        <v>1</v>
      </c>
      <c r="AK469" s="225" t="s">
        <v>1</v>
      </c>
      <c r="AL469" s="225" t="s">
        <v>1</v>
      </c>
      <c r="AM469" s="225" t="s">
        <v>1</v>
      </c>
      <c r="AN469" s="225" t="s">
        <v>1</v>
      </c>
      <c r="AO469" s="225" t="s">
        <v>1</v>
      </c>
      <c r="AP469" s="225" t="s">
        <v>1</v>
      </c>
      <c r="AQ469" s="225" t="s">
        <v>1</v>
      </c>
      <c r="AR469" s="225" t="s">
        <v>1</v>
      </c>
      <c r="AS469" s="225" t="s">
        <v>1</v>
      </c>
      <c r="AT469" s="225" t="s">
        <v>1</v>
      </c>
      <c r="AU469" s="225" t="s">
        <v>1</v>
      </c>
      <c r="AV469" s="225" t="s">
        <v>1</v>
      </c>
      <c r="AW469" s="235" t="s">
        <v>1</v>
      </c>
      <c r="AX469" s="226">
        <v>1</v>
      </c>
      <c r="AY469" s="235">
        <v>0</v>
      </c>
      <c r="AZ469" s="228">
        <v>0</v>
      </c>
      <c r="BA469" s="228">
        <v>0</v>
      </c>
      <c r="BB469" s="229">
        <v>0</v>
      </c>
    </row>
    <row r="470" spans="1:54" ht="14.25" customHeight="1" x14ac:dyDescent="0.25">
      <c r="A470" s="223">
        <v>160</v>
      </c>
      <c r="B470" s="224" t="s">
        <v>541</v>
      </c>
      <c r="C470" s="225" t="s">
        <v>1193</v>
      </c>
      <c r="D470" s="225"/>
      <c r="E470" s="225" t="s">
        <v>519</v>
      </c>
      <c r="F470" s="225" t="s">
        <v>1</v>
      </c>
      <c r="G470" s="225" t="s">
        <v>1</v>
      </c>
      <c r="H470" s="224" t="s">
        <v>1</v>
      </c>
      <c r="I470" s="224" t="s">
        <v>519</v>
      </c>
      <c r="J470" s="226" t="s">
        <v>33</v>
      </c>
      <c r="K470" s="225" t="s">
        <v>1</v>
      </c>
      <c r="L470" s="230" t="s">
        <v>22</v>
      </c>
      <c r="M470" s="227" t="s">
        <v>17</v>
      </c>
      <c r="N470" s="225" t="s">
        <v>1</v>
      </c>
      <c r="O470" s="231" t="s">
        <v>20</v>
      </c>
      <c r="P470" s="225" t="s">
        <v>1</v>
      </c>
      <c r="Q470" s="225" t="s">
        <v>1</v>
      </c>
      <c r="R470" s="225" t="s">
        <v>1</v>
      </c>
      <c r="S470" s="225" t="s">
        <v>1</v>
      </c>
      <c r="T470" s="225" t="s">
        <v>1</v>
      </c>
      <c r="U470" s="225" t="s">
        <v>1</v>
      </c>
      <c r="V470" s="225" t="s">
        <v>1</v>
      </c>
      <c r="W470" s="225" t="s">
        <v>1</v>
      </c>
      <c r="X470" s="225" t="s">
        <v>1</v>
      </c>
      <c r="Y470" s="225" t="s">
        <v>1</v>
      </c>
      <c r="Z470" s="225" t="s">
        <v>1</v>
      </c>
      <c r="AA470" s="225" t="s">
        <v>1</v>
      </c>
      <c r="AB470" s="225" t="s">
        <v>1</v>
      </c>
      <c r="AC470" s="225" t="s">
        <v>1</v>
      </c>
      <c r="AD470" s="225" t="s">
        <v>1</v>
      </c>
      <c r="AE470" s="230" t="s">
        <v>22</v>
      </c>
      <c r="AF470" s="225" t="s">
        <v>1</v>
      </c>
      <c r="AG470" s="225" t="s">
        <v>1</v>
      </c>
      <c r="AH470" s="225" t="s">
        <v>1</v>
      </c>
      <c r="AI470" s="225" t="s">
        <v>1</v>
      </c>
      <c r="AJ470" s="225" t="s">
        <v>1</v>
      </c>
      <c r="AK470" s="225" t="s">
        <v>1</v>
      </c>
      <c r="AL470" s="225" t="s">
        <v>1</v>
      </c>
      <c r="AM470" s="225" t="s">
        <v>1</v>
      </c>
      <c r="AN470" s="225" t="s">
        <v>1</v>
      </c>
      <c r="AO470" s="225" t="s">
        <v>1</v>
      </c>
      <c r="AP470" s="225" t="s">
        <v>1</v>
      </c>
      <c r="AQ470" s="225" t="s">
        <v>1</v>
      </c>
      <c r="AR470" s="225" t="s">
        <v>1</v>
      </c>
      <c r="AS470" s="225" t="s">
        <v>1</v>
      </c>
      <c r="AT470" s="225" t="s">
        <v>1</v>
      </c>
      <c r="AU470" s="225" t="s">
        <v>1</v>
      </c>
      <c r="AV470" s="225" t="s">
        <v>1</v>
      </c>
      <c r="AW470" s="231" t="s">
        <v>1240</v>
      </c>
      <c r="AX470" s="226">
        <v>1</v>
      </c>
      <c r="AY470" s="235">
        <v>0</v>
      </c>
      <c r="AZ470" s="228">
        <v>0</v>
      </c>
      <c r="BA470" s="233">
        <v>0</v>
      </c>
      <c r="BB470" s="234">
        <v>0</v>
      </c>
    </row>
    <row r="471" spans="1:54" ht="18" customHeight="1" x14ac:dyDescent="0.25">
      <c r="A471" s="223">
        <v>1364</v>
      </c>
      <c r="B471" s="224" t="s">
        <v>1340</v>
      </c>
      <c r="C471" s="225" t="s">
        <v>1193</v>
      </c>
      <c r="D471" s="225"/>
      <c r="E471" s="225" t="s">
        <v>519</v>
      </c>
      <c r="F471" s="225" t="s">
        <v>1</v>
      </c>
      <c r="G471" s="225" t="s">
        <v>1</v>
      </c>
      <c r="H471" s="224" t="s">
        <v>1</v>
      </c>
      <c r="I471" s="224" t="s">
        <v>519</v>
      </c>
      <c r="J471" s="226" t="s">
        <v>33</v>
      </c>
      <c r="K471" s="225" t="s">
        <v>1</v>
      </c>
      <c r="L471" s="225" t="s">
        <v>1</v>
      </c>
      <c r="M471" s="226" t="s">
        <v>33</v>
      </c>
      <c r="N471" s="225" t="s">
        <v>1</v>
      </c>
      <c r="O471" s="225" t="s">
        <v>1</v>
      </c>
      <c r="P471" s="225" t="s">
        <v>1</v>
      </c>
      <c r="Q471" s="225" t="s">
        <v>1</v>
      </c>
      <c r="R471" s="225" t="s">
        <v>1</v>
      </c>
      <c r="S471" s="225" t="s">
        <v>1</v>
      </c>
      <c r="T471" s="225" t="s">
        <v>1</v>
      </c>
      <c r="U471" s="225" t="s">
        <v>1</v>
      </c>
      <c r="V471" s="225" t="s">
        <v>1</v>
      </c>
      <c r="W471" s="225" t="s">
        <v>1</v>
      </c>
      <c r="X471" s="225" t="s">
        <v>1</v>
      </c>
      <c r="Y471" s="225" t="s">
        <v>1</v>
      </c>
      <c r="Z471" s="225" t="s">
        <v>1</v>
      </c>
      <c r="AA471" s="225" t="s">
        <v>1</v>
      </c>
      <c r="AB471" s="225" t="s">
        <v>1</v>
      </c>
      <c r="AC471" s="225" t="s">
        <v>1</v>
      </c>
      <c r="AD471" s="225" t="s">
        <v>1</v>
      </c>
      <c r="AE471" s="225" t="s">
        <v>1</v>
      </c>
      <c r="AF471" s="225" t="s">
        <v>1</v>
      </c>
      <c r="AG471" s="225" t="s">
        <v>1</v>
      </c>
      <c r="AH471" s="225" t="s">
        <v>1</v>
      </c>
      <c r="AI471" s="225" t="s">
        <v>1</v>
      </c>
      <c r="AJ471" s="225" t="s">
        <v>1</v>
      </c>
      <c r="AK471" s="225" t="s">
        <v>1</v>
      </c>
      <c r="AL471" s="225" t="s">
        <v>1</v>
      </c>
      <c r="AM471" s="225" t="s">
        <v>1</v>
      </c>
      <c r="AN471" s="225" t="s">
        <v>1</v>
      </c>
      <c r="AO471" s="225" t="s">
        <v>1</v>
      </c>
      <c r="AP471" s="225" t="s">
        <v>1</v>
      </c>
      <c r="AQ471" s="225" t="s">
        <v>1</v>
      </c>
      <c r="AR471" s="225" t="s">
        <v>1</v>
      </c>
      <c r="AS471" s="225" t="s">
        <v>1</v>
      </c>
      <c r="AT471" s="225" t="s">
        <v>1</v>
      </c>
      <c r="AU471" s="225" t="s">
        <v>1</v>
      </c>
      <c r="AV471" s="225" t="s">
        <v>1</v>
      </c>
      <c r="AW471" s="235" t="s">
        <v>1</v>
      </c>
      <c r="AX471" s="226">
        <v>1</v>
      </c>
      <c r="AY471" s="235">
        <v>0</v>
      </c>
      <c r="AZ471" s="228">
        <v>0</v>
      </c>
      <c r="BA471" s="233">
        <v>0</v>
      </c>
      <c r="BB471" s="234">
        <v>0</v>
      </c>
    </row>
    <row r="472" spans="1:54" ht="18.75" customHeight="1" x14ac:dyDescent="0.25">
      <c r="A472" s="223">
        <v>159</v>
      </c>
      <c r="B472" s="224" t="s">
        <v>545</v>
      </c>
      <c r="C472" s="225" t="s">
        <v>1193</v>
      </c>
      <c r="D472" s="225"/>
      <c r="E472" s="225" t="s">
        <v>519</v>
      </c>
      <c r="F472" s="225" t="s">
        <v>1</v>
      </c>
      <c r="G472" s="225" t="s">
        <v>1</v>
      </c>
      <c r="H472" s="224" t="s">
        <v>1</v>
      </c>
      <c r="I472" s="224" t="s">
        <v>519</v>
      </c>
      <c r="J472" s="226" t="s">
        <v>33</v>
      </c>
      <c r="K472" s="225" t="s">
        <v>1</v>
      </c>
      <c r="L472" s="225" t="s">
        <v>1</v>
      </c>
      <c r="M472" s="226" t="s">
        <v>33</v>
      </c>
      <c r="N472" s="225" t="s">
        <v>1</v>
      </c>
      <c r="O472" s="225" t="s">
        <v>1</v>
      </c>
      <c r="P472" s="225" t="s">
        <v>1</v>
      </c>
      <c r="Q472" s="225" t="s">
        <v>1</v>
      </c>
      <c r="R472" s="225" t="s">
        <v>1</v>
      </c>
      <c r="S472" s="225" t="s">
        <v>1</v>
      </c>
      <c r="T472" s="225" t="s">
        <v>1</v>
      </c>
      <c r="U472" s="225" t="s">
        <v>1</v>
      </c>
      <c r="V472" s="225" t="s">
        <v>1</v>
      </c>
      <c r="W472" s="225" t="s">
        <v>1</v>
      </c>
      <c r="X472" s="225" t="s">
        <v>1</v>
      </c>
      <c r="Y472" s="225" t="s">
        <v>1</v>
      </c>
      <c r="Z472" s="225" t="s">
        <v>1</v>
      </c>
      <c r="AA472" s="225" t="s">
        <v>1</v>
      </c>
      <c r="AB472" s="225" t="s">
        <v>1</v>
      </c>
      <c r="AC472" s="225" t="s">
        <v>1</v>
      </c>
      <c r="AD472" s="225" t="s">
        <v>1</v>
      </c>
      <c r="AE472" s="225" t="s">
        <v>1</v>
      </c>
      <c r="AF472" s="225" t="s">
        <v>1</v>
      </c>
      <c r="AG472" s="225" t="s">
        <v>1</v>
      </c>
      <c r="AH472" s="225" t="s">
        <v>1</v>
      </c>
      <c r="AI472" s="225" t="s">
        <v>1</v>
      </c>
      <c r="AJ472" s="225" t="s">
        <v>1</v>
      </c>
      <c r="AK472" s="225" t="s">
        <v>1</v>
      </c>
      <c r="AL472" s="225" t="s">
        <v>1</v>
      </c>
      <c r="AM472" s="225" t="s">
        <v>1</v>
      </c>
      <c r="AN472" s="225" t="s">
        <v>1</v>
      </c>
      <c r="AO472" s="225" t="s">
        <v>1</v>
      </c>
      <c r="AP472" s="225" t="s">
        <v>1</v>
      </c>
      <c r="AQ472" s="225" t="s">
        <v>1</v>
      </c>
      <c r="AR472" s="225" t="s">
        <v>1</v>
      </c>
      <c r="AS472" s="225" t="s">
        <v>1</v>
      </c>
      <c r="AT472" s="225" t="s">
        <v>1</v>
      </c>
      <c r="AU472" s="232" t="s">
        <v>23</v>
      </c>
      <c r="AV472" s="225" t="s">
        <v>1</v>
      </c>
      <c r="AW472" s="235" t="s">
        <v>1</v>
      </c>
      <c r="AX472" s="226">
        <v>1</v>
      </c>
      <c r="AY472" s="235">
        <v>0</v>
      </c>
      <c r="AZ472" s="228">
        <v>0</v>
      </c>
      <c r="BA472" s="228">
        <v>0</v>
      </c>
      <c r="BB472" s="229">
        <v>0</v>
      </c>
    </row>
    <row r="473" spans="1:54" ht="14.25" customHeight="1" x14ac:dyDescent="0.25">
      <c r="A473" s="223">
        <v>163</v>
      </c>
      <c r="B473" s="224" t="s">
        <v>547</v>
      </c>
      <c r="C473" s="225" t="s">
        <v>1193</v>
      </c>
      <c r="D473" s="225"/>
      <c r="E473" s="225" t="s">
        <v>519</v>
      </c>
      <c r="F473" s="225" t="s">
        <v>1</v>
      </c>
      <c r="G473" s="225" t="s">
        <v>1</v>
      </c>
      <c r="H473" s="224" t="s">
        <v>1</v>
      </c>
      <c r="I473" s="224" t="s">
        <v>519</v>
      </c>
      <c r="J473" s="226" t="s">
        <v>33</v>
      </c>
      <c r="K473" s="225" t="s">
        <v>1</v>
      </c>
      <c r="L473" s="225" t="s">
        <v>1</v>
      </c>
      <c r="M473" s="226" t="s">
        <v>33</v>
      </c>
      <c r="N473" s="225" t="s">
        <v>1</v>
      </c>
      <c r="O473" s="230" t="s">
        <v>22</v>
      </c>
      <c r="P473" s="225" t="s">
        <v>1</v>
      </c>
      <c r="Q473" s="225" t="s">
        <v>1</v>
      </c>
      <c r="R473" s="225" t="s">
        <v>1</v>
      </c>
      <c r="S473" s="225" t="s">
        <v>1</v>
      </c>
      <c r="T473" s="225" t="s">
        <v>1</v>
      </c>
      <c r="U473" s="225" t="s">
        <v>1</v>
      </c>
      <c r="V473" s="225" t="s">
        <v>1</v>
      </c>
      <c r="W473" s="225" t="s">
        <v>1</v>
      </c>
      <c r="X473" s="225" t="s">
        <v>1</v>
      </c>
      <c r="Y473" s="225" t="s">
        <v>1</v>
      </c>
      <c r="Z473" s="225" t="s">
        <v>1</v>
      </c>
      <c r="AA473" s="225" t="s">
        <v>1</v>
      </c>
      <c r="AB473" s="225" t="s">
        <v>1</v>
      </c>
      <c r="AC473" s="225" t="s">
        <v>1</v>
      </c>
      <c r="AD473" s="225" t="s">
        <v>1</v>
      </c>
      <c r="AE473" s="225" t="s">
        <v>1</v>
      </c>
      <c r="AF473" s="225" t="s">
        <v>1</v>
      </c>
      <c r="AG473" s="225" t="s">
        <v>1</v>
      </c>
      <c r="AH473" s="225" t="s">
        <v>1</v>
      </c>
      <c r="AI473" s="225" t="s">
        <v>1</v>
      </c>
      <c r="AJ473" s="225" t="s">
        <v>1</v>
      </c>
      <c r="AK473" s="225" t="s">
        <v>1</v>
      </c>
      <c r="AL473" s="225" t="s">
        <v>1</v>
      </c>
      <c r="AM473" s="225" t="s">
        <v>1</v>
      </c>
      <c r="AN473" s="225" t="s">
        <v>1</v>
      </c>
      <c r="AO473" s="225" t="s">
        <v>1</v>
      </c>
      <c r="AP473" s="225" t="s">
        <v>1</v>
      </c>
      <c r="AQ473" s="225" t="s">
        <v>1</v>
      </c>
      <c r="AR473" s="225" t="s">
        <v>1</v>
      </c>
      <c r="AS473" s="225" t="s">
        <v>1</v>
      </c>
      <c r="AT473" s="225" t="s">
        <v>1</v>
      </c>
      <c r="AU473" s="225" t="s">
        <v>1</v>
      </c>
      <c r="AV473" s="225" t="s">
        <v>1</v>
      </c>
      <c r="AW473" s="226" t="s">
        <v>1241</v>
      </c>
      <c r="AX473" s="226">
        <v>1</v>
      </c>
      <c r="AY473" s="235">
        <v>0</v>
      </c>
      <c r="AZ473" s="228">
        <v>0</v>
      </c>
      <c r="BA473" s="228">
        <v>0</v>
      </c>
      <c r="BB473" s="234">
        <v>2E-3</v>
      </c>
    </row>
    <row r="474" spans="1:54" ht="14.25" customHeight="1" x14ac:dyDescent="0.25">
      <c r="A474" s="223">
        <v>167</v>
      </c>
      <c r="B474" s="224" t="s">
        <v>557</v>
      </c>
      <c r="C474" s="225" t="s">
        <v>1193</v>
      </c>
      <c r="D474" s="225"/>
      <c r="E474" s="225" t="s">
        <v>519</v>
      </c>
      <c r="F474" s="225" t="s">
        <v>1</v>
      </c>
      <c r="G474" s="225" t="s">
        <v>1</v>
      </c>
      <c r="H474" s="224" t="s">
        <v>1</v>
      </c>
      <c r="I474" s="224" t="s">
        <v>519</v>
      </c>
      <c r="J474" s="226" t="s">
        <v>33</v>
      </c>
      <c r="K474" s="230" t="s">
        <v>22</v>
      </c>
      <c r="L474" s="225" t="s">
        <v>1</v>
      </c>
      <c r="M474" s="227" t="s">
        <v>17</v>
      </c>
      <c r="N474" s="232" t="s">
        <v>23</v>
      </c>
      <c r="O474" s="225" t="s">
        <v>1</v>
      </c>
      <c r="P474" s="225" t="s">
        <v>1</v>
      </c>
      <c r="Q474" s="225" t="s">
        <v>1</v>
      </c>
      <c r="R474" s="225" t="s">
        <v>1</v>
      </c>
      <c r="S474" s="225" t="s">
        <v>1</v>
      </c>
      <c r="T474" s="225" t="s">
        <v>1</v>
      </c>
      <c r="U474" s="225" t="s">
        <v>1</v>
      </c>
      <c r="V474" s="225" t="s">
        <v>1</v>
      </c>
      <c r="W474" s="225" t="s">
        <v>1</v>
      </c>
      <c r="X474" s="225" t="s">
        <v>1</v>
      </c>
      <c r="Y474" s="225" t="s">
        <v>1</v>
      </c>
      <c r="Z474" s="225" t="s">
        <v>1</v>
      </c>
      <c r="AA474" s="230" t="s">
        <v>22</v>
      </c>
      <c r="AB474" s="225" t="s">
        <v>1</v>
      </c>
      <c r="AC474" s="225" t="s">
        <v>1</v>
      </c>
      <c r="AD474" s="225" t="s">
        <v>1</v>
      </c>
      <c r="AE474" s="225" t="s">
        <v>1</v>
      </c>
      <c r="AF474" s="225" t="s">
        <v>1</v>
      </c>
      <c r="AG474" s="225" t="s">
        <v>1</v>
      </c>
      <c r="AH474" s="225" t="s">
        <v>1</v>
      </c>
      <c r="AI474" s="225" t="s">
        <v>1</v>
      </c>
      <c r="AJ474" s="225" t="s">
        <v>1</v>
      </c>
      <c r="AK474" s="225" t="s">
        <v>1</v>
      </c>
      <c r="AL474" s="225" t="s">
        <v>1</v>
      </c>
      <c r="AM474" s="225" t="s">
        <v>1</v>
      </c>
      <c r="AN474" s="225" t="s">
        <v>1</v>
      </c>
      <c r="AO474" s="225" t="s">
        <v>1</v>
      </c>
      <c r="AP474" s="225" t="s">
        <v>1</v>
      </c>
      <c r="AQ474" s="225" t="s">
        <v>1</v>
      </c>
      <c r="AR474" s="225" t="s">
        <v>1</v>
      </c>
      <c r="AS474" s="225" t="s">
        <v>1</v>
      </c>
      <c r="AT474" s="225" t="s">
        <v>1</v>
      </c>
      <c r="AU474" s="230" t="s">
        <v>22</v>
      </c>
      <c r="AV474" s="225" t="s">
        <v>1</v>
      </c>
      <c r="AW474" s="235" t="s">
        <v>1</v>
      </c>
      <c r="AX474" s="226">
        <v>1</v>
      </c>
      <c r="AY474" s="235">
        <v>0</v>
      </c>
      <c r="AZ474" s="228">
        <v>0</v>
      </c>
      <c r="BA474" s="228">
        <v>0</v>
      </c>
      <c r="BB474" s="229">
        <v>0</v>
      </c>
    </row>
    <row r="475" spans="1:54" ht="14.25" customHeight="1" x14ac:dyDescent="0.25">
      <c r="A475" s="223">
        <v>997</v>
      </c>
      <c r="B475" s="224" t="s">
        <v>1106</v>
      </c>
      <c r="C475" s="225" t="s">
        <v>1388</v>
      </c>
      <c r="D475" s="225"/>
      <c r="E475" s="225" t="s">
        <v>1086</v>
      </c>
      <c r="F475" s="225" t="s">
        <v>1</v>
      </c>
      <c r="G475" s="225" t="s">
        <v>1</v>
      </c>
      <c r="H475" s="224" t="s">
        <v>1</v>
      </c>
      <c r="I475" s="224" t="s">
        <v>1086</v>
      </c>
      <c r="J475" s="241" t="s">
        <v>39</v>
      </c>
      <c r="K475" s="225" t="s">
        <v>1</v>
      </c>
      <c r="L475" s="225" t="s">
        <v>1</v>
      </c>
      <c r="M475" s="237" t="s">
        <v>26</v>
      </c>
      <c r="N475" s="225" t="s">
        <v>1</v>
      </c>
      <c r="O475" s="225" t="s">
        <v>1</v>
      </c>
      <c r="P475" s="230" t="s">
        <v>22</v>
      </c>
      <c r="Q475" s="225" t="s">
        <v>1</v>
      </c>
      <c r="R475" s="225" t="s">
        <v>1</v>
      </c>
      <c r="S475" s="225" t="s">
        <v>1</v>
      </c>
      <c r="T475" s="225" t="s">
        <v>1</v>
      </c>
      <c r="U475" s="225" t="s">
        <v>1</v>
      </c>
      <c r="V475" s="225" t="s">
        <v>1</v>
      </c>
      <c r="W475" s="225" t="s">
        <v>1</v>
      </c>
      <c r="X475" s="225" t="s">
        <v>1</v>
      </c>
      <c r="Y475" s="225" t="s">
        <v>1</v>
      </c>
      <c r="Z475" s="225" t="s">
        <v>1</v>
      </c>
      <c r="AA475" s="225" t="s">
        <v>1</v>
      </c>
      <c r="AB475" s="225" t="s">
        <v>1</v>
      </c>
      <c r="AC475" s="225" t="s">
        <v>1</v>
      </c>
      <c r="AD475" s="225" t="s">
        <v>1</v>
      </c>
      <c r="AE475" s="225" t="s">
        <v>1</v>
      </c>
      <c r="AF475" s="225" t="s">
        <v>1</v>
      </c>
      <c r="AG475" s="225" t="s">
        <v>1</v>
      </c>
      <c r="AH475" s="225" t="s">
        <v>1</v>
      </c>
      <c r="AI475" s="225" t="s">
        <v>1</v>
      </c>
      <c r="AJ475" s="225" t="s">
        <v>1</v>
      </c>
      <c r="AK475" s="225" t="s">
        <v>1</v>
      </c>
      <c r="AL475" s="225" t="s">
        <v>1</v>
      </c>
      <c r="AM475" s="225" t="s">
        <v>1</v>
      </c>
      <c r="AN475" s="225" t="s">
        <v>1</v>
      </c>
      <c r="AO475" s="225" t="s">
        <v>1</v>
      </c>
      <c r="AP475" s="225" t="s">
        <v>1</v>
      </c>
      <c r="AQ475" s="225" t="s">
        <v>1</v>
      </c>
      <c r="AR475" s="225" t="s">
        <v>1</v>
      </c>
      <c r="AS475" s="225" t="s">
        <v>1</v>
      </c>
      <c r="AT475" s="225" t="s">
        <v>1</v>
      </c>
      <c r="AU475" s="225" t="s">
        <v>1</v>
      </c>
      <c r="AV475" s="225" t="s">
        <v>1</v>
      </c>
      <c r="AW475" s="235" t="s">
        <v>1</v>
      </c>
      <c r="AX475" s="235">
        <v>0</v>
      </c>
      <c r="AY475" s="235">
        <v>0</v>
      </c>
      <c r="AZ475" s="228" t="s">
        <v>1</v>
      </c>
      <c r="BA475" s="228" t="s">
        <v>1</v>
      </c>
      <c r="BB475" s="229" t="s">
        <v>1</v>
      </c>
    </row>
    <row r="476" spans="1:54" ht="14.25" customHeight="1" x14ac:dyDescent="0.25">
      <c r="A476" s="223">
        <v>185</v>
      </c>
      <c r="B476" s="224" t="s">
        <v>1108</v>
      </c>
      <c r="C476" s="225" t="s">
        <v>1193</v>
      </c>
      <c r="D476" s="225"/>
      <c r="E476" s="225" t="s">
        <v>1086</v>
      </c>
      <c r="F476" s="225" t="s">
        <v>1</v>
      </c>
      <c r="G476" s="225" t="s">
        <v>1</v>
      </c>
      <c r="H476" s="224" t="s">
        <v>1</v>
      </c>
      <c r="I476" s="224" t="s">
        <v>1086</v>
      </c>
      <c r="J476" s="226" t="s">
        <v>33</v>
      </c>
      <c r="K476" s="225" t="s">
        <v>1</v>
      </c>
      <c r="L476" s="225" t="s">
        <v>1</v>
      </c>
      <c r="M476" s="226" t="s">
        <v>33</v>
      </c>
      <c r="N476" s="225" t="s">
        <v>1</v>
      </c>
      <c r="O476" s="225" t="s">
        <v>1</v>
      </c>
      <c r="P476" s="225" t="s">
        <v>1</v>
      </c>
      <c r="Q476" s="225" t="s">
        <v>1</v>
      </c>
      <c r="R476" s="225" t="s">
        <v>1</v>
      </c>
      <c r="S476" s="225" t="s">
        <v>1</v>
      </c>
      <c r="T476" s="225" t="s">
        <v>1</v>
      </c>
      <c r="U476" s="225" t="s">
        <v>1</v>
      </c>
      <c r="V476" s="225" t="s">
        <v>1</v>
      </c>
      <c r="W476" s="225" t="s">
        <v>1</v>
      </c>
      <c r="X476" s="225" t="s">
        <v>1</v>
      </c>
      <c r="Y476" s="225" t="s">
        <v>1</v>
      </c>
      <c r="Z476" s="225" t="s">
        <v>1</v>
      </c>
      <c r="AA476" s="225" t="s">
        <v>1</v>
      </c>
      <c r="AB476" s="225" t="s">
        <v>1</v>
      </c>
      <c r="AC476" s="225" t="s">
        <v>1</v>
      </c>
      <c r="AD476" s="225" t="s">
        <v>1</v>
      </c>
      <c r="AE476" s="225" t="s">
        <v>1</v>
      </c>
      <c r="AF476" s="225" t="s">
        <v>1</v>
      </c>
      <c r="AG476" s="225" t="s">
        <v>1</v>
      </c>
      <c r="AH476" s="225" t="s">
        <v>1</v>
      </c>
      <c r="AI476" s="225" t="s">
        <v>1</v>
      </c>
      <c r="AJ476" s="225" t="s">
        <v>1</v>
      </c>
      <c r="AK476" s="225" t="s">
        <v>1</v>
      </c>
      <c r="AL476" s="225" t="s">
        <v>1</v>
      </c>
      <c r="AM476" s="225" t="s">
        <v>1</v>
      </c>
      <c r="AN476" s="225" t="s">
        <v>1</v>
      </c>
      <c r="AO476" s="225" t="s">
        <v>1</v>
      </c>
      <c r="AP476" s="225" t="s">
        <v>1</v>
      </c>
      <c r="AQ476" s="225" t="s">
        <v>1</v>
      </c>
      <c r="AR476" s="225" t="s">
        <v>1</v>
      </c>
      <c r="AS476" s="225" t="s">
        <v>1</v>
      </c>
      <c r="AT476" s="225" t="s">
        <v>1</v>
      </c>
      <c r="AU476" s="225" t="s">
        <v>1</v>
      </c>
      <c r="AV476" s="225" t="s">
        <v>1</v>
      </c>
      <c r="AW476" s="235" t="s">
        <v>1</v>
      </c>
      <c r="AX476" s="235">
        <v>0</v>
      </c>
      <c r="AY476" s="235">
        <v>0</v>
      </c>
      <c r="AZ476" s="228">
        <v>0</v>
      </c>
      <c r="BA476" s="228">
        <v>0</v>
      </c>
      <c r="BB476" s="229">
        <v>0</v>
      </c>
    </row>
    <row r="477" spans="1:54" ht="14.25" customHeight="1" x14ac:dyDescent="0.25">
      <c r="A477" s="223">
        <v>193</v>
      </c>
      <c r="B477" s="224" t="s">
        <v>1341</v>
      </c>
      <c r="C477" s="225" t="s">
        <v>1193</v>
      </c>
      <c r="D477" s="225"/>
      <c r="E477" s="225" t="s">
        <v>1065</v>
      </c>
      <c r="F477" s="225" t="s">
        <v>1</v>
      </c>
      <c r="G477" s="225" t="s">
        <v>1</v>
      </c>
      <c r="H477" s="224" t="s">
        <v>1</v>
      </c>
      <c r="I477" s="224" t="s">
        <v>1065</v>
      </c>
      <c r="J477" s="226" t="s">
        <v>33</v>
      </c>
      <c r="K477" s="225" t="s">
        <v>1</v>
      </c>
      <c r="L477" s="225" t="s">
        <v>1</v>
      </c>
      <c r="M477" s="226" t="s">
        <v>33</v>
      </c>
      <c r="N477" s="225" t="s">
        <v>1</v>
      </c>
      <c r="O477" s="225" t="s">
        <v>1</v>
      </c>
      <c r="P477" s="225" t="s">
        <v>1</v>
      </c>
      <c r="Q477" s="225" t="s">
        <v>1</v>
      </c>
      <c r="R477" s="225" t="s">
        <v>1</v>
      </c>
      <c r="S477" s="225" t="s">
        <v>1</v>
      </c>
      <c r="T477" s="225" t="s">
        <v>1</v>
      </c>
      <c r="U477" s="225" t="s">
        <v>1</v>
      </c>
      <c r="V477" s="225" t="s">
        <v>1</v>
      </c>
      <c r="W477" s="225" t="s">
        <v>1</v>
      </c>
      <c r="X477" s="225" t="s">
        <v>1</v>
      </c>
      <c r="Y477" s="225" t="s">
        <v>1</v>
      </c>
      <c r="Z477" s="225" t="s">
        <v>1</v>
      </c>
      <c r="AA477" s="225" t="s">
        <v>1</v>
      </c>
      <c r="AB477" s="225" t="s">
        <v>1</v>
      </c>
      <c r="AC477" s="225" t="s">
        <v>1</v>
      </c>
      <c r="AD477" s="225" t="s">
        <v>1</v>
      </c>
      <c r="AE477" s="225" t="s">
        <v>1</v>
      </c>
      <c r="AF477" s="225" t="s">
        <v>1</v>
      </c>
      <c r="AG477" s="225" t="s">
        <v>1</v>
      </c>
      <c r="AH477" s="225" t="s">
        <v>1</v>
      </c>
      <c r="AI477" s="225" t="s">
        <v>1</v>
      </c>
      <c r="AJ477" s="225" t="s">
        <v>1</v>
      </c>
      <c r="AK477" s="225" t="s">
        <v>1</v>
      </c>
      <c r="AL477" s="225" t="s">
        <v>1</v>
      </c>
      <c r="AM477" s="225" t="s">
        <v>1</v>
      </c>
      <c r="AN477" s="225" t="s">
        <v>1</v>
      </c>
      <c r="AO477" s="225" t="s">
        <v>1</v>
      </c>
      <c r="AP477" s="225" t="s">
        <v>1</v>
      </c>
      <c r="AQ477" s="225" t="s">
        <v>1</v>
      </c>
      <c r="AR477" s="225" t="s">
        <v>1</v>
      </c>
      <c r="AS477" s="225" t="s">
        <v>1</v>
      </c>
      <c r="AT477" s="225" t="s">
        <v>1</v>
      </c>
      <c r="AU477" s="225" t="s">
        <v>1</v>
      </c>
      <c r="AV477" s="225" t="s">
        <v>1</v>
      </c>
      <c r="AW477" s="235" t="s">
        <v>1</v>
      </c>
      <c r="AX477" s="235">
        <v>0</v>
      </c>
      <c r="AY477" s="235">
        <v>0</v>
      </c>
      <c r="AZ477" s="228">
        <v>0</v>
      </c>
      <c r="BA477" s="228">
        <v>0</v>
      </c>
      <c r="BB477" s="229">
        <v>0</v>
      </c>
    </row>
    <row r="478" spans="1:54" ht="14.25" customHeight="1" x14ac:dyDescent="0.25">
      <c r="A478" s="223">
        <v>945</v>
      </c>
      <c r="B478" s="224" t="s">
        <v>1109</v>
      </c>
      <c r="C478" s="225" t="s">
        <v>1388</v>
      </c>
      <c r="D478" s="225"/>
      <c r="E478" s="225" t="s">
        <v>1086</v>
      </c>
      <c r="F478" s="225" t="s">
        <v>1</v>
      </c>
      <c r="G478" s="225" t="s">
        <v>1</v>
      </c>
      <c r="H478" s="224" t="s">
        <v>1</v>
      </c>
      <c r="I478" s="224" t="s">
        <v>1086</v>
      </c>
      <c r="J478" s="241" t="s">
        <v>39</v>
      </c>
      <c r="K478" s="225" t="s">
        <v>1</v>
      </c>
      <c r="L478" s="225" t="s">
        <v>1</v>
      </c>
      <c r="M478" s="226" t="s">
        <v>33</v>
      </c>
      <c r="N478" s="225" t="s">
        <v>1</v>
      </c>
      <c r="O478" s="225" t="s">
        <v>1</v>
      </c>
      <c r="P478" s="225" t="s">
        <v>1</v>
      </c>
      <c r="Q478" s="225" t="s">
        <v>1</v>
      </c>
      <c r="R478" s="225" t="s">
        <v>1</v>
      </c>
      <c r="S478" s="225" t="s">
        <v>1</v>
      </c>
      <c r="T478" s="225" t="s">
        <v>1</v>
      </c>
      <c r="U478" s="225" t="s">
        <v>1</v>
      </c>
      <c r="V478" s="225" t="s">
        <v>1</v>
      </c>
      <c r="W478" s="225" t="s">
        <v>1</v>
      </c>
      <c r="X478" s="225" t="s">
        <v>1</v>
      </c>
      <c r="Y478" s="225" t="s">
        <v>1</v>
      </c>
      <c r="Z478" s="225" t="s">
        <v>1</v>
      </c>
      <c r="AA478" s="225" t="s">
        <v>1</v>
      </c>
      <c r="AB478" s="225" t="s">
        <v>1</v>
      </c>
      <c r="AC478" s="225" t="s">
        <v>1</v>
      </c>
      <c r="AD478" s="225" t="s">
        <v>1</v>
      </c>
      <c r="AE478" s="225" t="s">
        <v>1</v>
      </c>
      <c r="AF478" s="225" t="s">
        <v>1</v>
      </c>
      <c r="AG478" s="225" t="s">
        <v>1</v>
      </c>
      <c r="AH478" s="225" t="s">
        <v>1</v>
      </c>
      <c r="AI478" s="225" t="s">
        <v>1</v>
      </c>
      <c r="AJ478" s="225" t="s">
        <v>1</v>
      </c>
      <c r="AK478" s="225" t="s">
        <v>1</v>
      </c>
      <c r="AL478" s="225" t="s">
        <v>1</v>
      </c>
      <c r="AM478" s="225" t="s">
        <v>1</v>
      </c>
      <c r="AN478" s="225" t="s">
        <v>1</v>
      </c>
      <c r="AO478" s="225" t="s">
        <v>1</v>
      </c>
      <c r="AP478" s="225" t="s">
        <v>1</v>
      </c>
      <c r="AQ478" s="225" t="s">
        <v>1</v>
      </c>
      <c r="AR478" s="225" t="s">
        <v>1</v>
      </c>
      <c r="AS478" s="225" t="s">
        <v>1</v>
      </c>
      <c r="AT478" s="225" t="s">
        <v>1</v>
      </c>
      <c r="AU478" s="225" t="s">
        <v>1</v>
      </c>
      <c r="AV478" s="225" t="s">
        <v>1</v>
      </c>
      <c r="AW478" s="235" t="s">
        <v>1</v>
      </c>
      <c r="AX478" s="235">
        <v>0</v>
      </c>
      <c r="AY478" s="235">
        <v>0</v>
      </c>
      <c r="AZ478" s="228" t="s">
        <v>1</v>
      </c>
      <c r="BA478" s="228" t="s">
        <v>1</v>
      </c>
      <c r="BB478" s="229" t="s">
        <v>1</v>
      </c>
    </row>
    <row r="479" spans="1:54" ht="13.5" customHeight="1" x14ac:dyDescent="0.25">
      <c r="A479" s="223">
        <v>946</v>
      </c>
      <c r="B479" s="224" t="s">
        <v>1110</v>
      </c>
      <c r="C479" s="225" t="s">
        <v>1388</v>
      </c>
      <c r="D479" s="225"/>
      <c r="E479" s="225" t="s">
        <v>1086</v>
      </c>
      <c r="F479" s="225" t="s">
        <v>1</v>
      </c>
      <c r="G479" s="225" t="s">
        <v>1</v>
      </c>
      <c r="H479" s="224" t="s">
        <v>1</v>
      </c>
      <c r="I479" s="224" t="s">
        <v>1086</v>
      </c>
      <c r="J479" s="241" t="s">
        <v>39</v>
      </c>
      <c r="K479" s="225" t="s">
        <v>1</v>
      </c>
      <c r="L479" s="230" t="s">
        <v>22</v>
      </c>
      <c r="M479" s="237" t="s">
        <v>26</v>
      </c>
      <c r="N479" s="225" t="s">
        <v>1</v>
      </c>
      <c r="O479" s="231" t="s">
        <v>20</v>
      </c>
      <c r="P479" s="225" t="s">
        <v>1</v>
      </c>
      <c r="Q479" s="230" t="s">
        <v>22</v>
      </c>
      <c r="R479" s="225" t="s">
        <v>1</v>
      </c>
      <c r="S479" s="225" t="s">
        <v>1</v>
      </c>
      <c r="T479" s="225" t="s">
        <v>1</v>
      </c>
      <c r="U479" s="225" t="s">
        <v>1</v>
      </c>
      <c r="V479" s="230" t="s">
        <v>22</v>
      </c>
      <c r="W479" s="225" t="s">
        <v>1</v>
      </c>
      <c r="X479" s="225" t="s">
        <v>1</v>
      </c>
      <c r="Y479" s="225" t="s">
        <v>1</v>
      </c>
      <c r="Z479" s="225" t="s">
        <v>1</v>
      </c>
      <c r="AA479" s="225" t="s">
        <v>1</v>
      </c>
      <c r="AB479" s="225" t="s">
        <v>1</v>
      </c>
      <c r="AC479" s="225" t="s">
        <v>1</v>
      </c>
      <c r="AD479" s="225" t="s">
        <v>1</v>
      </c>
      <c r="AE479" s="225" t="s">
        <v>1</v>
      </c>
      <c r="AF479" s="225" t="s">
        <v>1</v>
      </c>
      <c r="AG479" s="230" t="s">
        <v>22</v>
      </c>
      <c r="AH479" s="225" t="s">
        <v>1</v>
      </c>
      <c r="AI479" s="225" t="s">
        <v>1</v>
      </c>
      <c r="AJ479" s="225" t="s">
        <v>1</v>
      </c>
      <c r="AK479" s="225" t="s">
        <v>1</v>
      </c>
      <c r="AL479" s="225" t="s">
        <v>1</v>
      </c>
      <c r="AM479" s="225" t="s">
        <v>1</v>
      </c>
      <c r="AN479" s="225" t="s">
        <v>1</v>
      </c>
      <c r="AO479" s="225" t="s">
        <v>1</v>
      </c>
      <c r="AP479" s="225" t="s">
        <v>1</v>
      </c>
      <c r="AQ479" s="225" t="s">
        <v>1</v>
      </c>
      <c r="AR479" s="225" t="s">
        <v>1</v>
      </c>
      <c r="AS479" s="225" t="s">
        <v>1</v>
      </c>
      <c r="AT479" s="225" t="s">
        <v>1</v>
      </c>
      <c r="AU479" s="225" t="s">
        <v>1</v>
      </c>
      <c r="AV479" s="225" t="s">
        <v>1</v>
      </c>
      <c r="AW479" s="235" t="s">
        <v>1</v>
      </c>
      <c r="AX479" s="235">
        <v>0</v>
      </c>
      <c r="AY479" s="235">
        <v>0</v>
      </c>
      <c r="AZ479" s="228" t="s">
        <v>1</v>
      </c>
      <c r="BA479" s="228" t="s">
        <v>1</v>
      </c>
      <c r="BB479" s="229" t="s">
        <v>1</v>
      </c>
    </row>
    <row r="480" spans="1:54" ht="18.75" customHeight="1" x14ac:dyDescent="0.25">
      <c r="A480" s="223">
        <v>1180</v>
      </c>
      <c r="B480" s="224" t="s">
        <v>1342</v>
      </c>
      <c r="C480" s="225" t="s">
        <v>1193</v>
      </c>
      <c r="D480" s="225"/>
      <c r="E480" s="225" t="s">
        <v>737</v>
      </c>
      <c r="F480" s="225" t="s">
        <v>1</v>
      </c>
      <c r="G480" s="225" t="s">
        <v>739</v>
      </c>
      <c r="H480" s="224" t="s">
        <v>1</v>
      </c>
      <c r="I480" s="224" t="s">
        <v>437</v>
      </c>
      <c r="J480" s="226" t="s">
        <v>33</v>
      </c>
      <c r="K480" s="225" t="s">
        <v>1</v>
      </c>
      <c r="L480" s="225" t="s">
        <v>1</v>
      </c>
      <c r="M480" s="226" t="s">
        <v>33</v>
      </c>
      <c r="N480" s="225" t="s">
        <v>1</v>
      </c>
      <c r="O480" s="225" t="s">
        <v>1</v>
      </c>
      <c r="P480" s="225" t="s">
        <v>1</v>
      </c>
      <c r="Q480" s="225" t="s">
        <v>1</v>
      </c>
      <c r="R480" s="225" t="s">
        <v>1</v>
      </c>
      <c r="S480" s="225" t="s">
        <v>1</v>
      </c>
      <c r="T480" s="225" t="s">
        <v>1</v>
      </c>
      <c r="U480" s="225" t="s">
        <v>1</v>
      </c>
      <c r="V480" s="225" t="s">
        <v>1</v>
      </c>
      <c r="W480" s="225" t="s">
        <v>1</v>
      </c>
      <c r="X480" s="225" t="s">
        <v>1</v>
      </c>
      <c r="Y480" s="225" t="s">
        <v>1</v>
      </c>
      <c r="Z480" s="225" t="s">
        <v>1</v>
      </c>
      <c r="AA480" s="225" t="s">
        <v>1</v>
      </c>
      <c r="AB480" s="225" t="s">
        <v>1</v>
      </c>
      <c r="AC480" s="225" t="s">
        <v>1</v>
      </c>
      <c r="AD480" s="225" t="s">
        <v>1</v>
      </c>
      <c r="AE480" s="225" t="s">
        <v>1</v>
      </c>
      <c r="AF480" s="225" t="s">
        <v>1</v>
      </c>
      <c r="AG480" s="225" t="s">
        <v>1</v>
      </c>
      <c r="AH480" s="225" t="s">
        <v>1</v>
      </c>
      <c r="AI480" s="225" t="s">
        <v>1</v>
      </c>
      <c r="AJ480" s="225" t="s">
        <v>1</v>
      </c>
      <c r="AK480" s="225" t="s">
        <v>1</v>
      </c>
      <c r="AL480" s="225" t="s">
        <v>1</v>
      </c>
      <c r="AM480" s="225" t="s">
        <v>1</v>
      </c>
      <c r="AN480" s="225" t="s">
        <v>1</v>
      </c>
      <c r="AO480" s="225" t="s">
        <v>1</v>
      </c>
      <c r="AP480" s="225" t="s">
        <v>1</v>
      </c>
      <c r="AQ480" s="225" t="s">
        <v>1</v>
      </c>
      <c r="AR480" s="225" t="s">
        <v>1</v>
      </c>
      <c r="AS480" s="225" t="s">
        <v>1</v>
      </c>
      <c r="AT480" s="225" t="s">
        <v>1</v>
      </c>
      <c r="AU480" s="225" t="s">
        <v>1</v>
      </c>
      <c r="AV480" s="225" t="s">
        <v>1</v>
      </c>
      <c r="AW480" s="226" t="s">
        <v>1241</v>
      </c>
      <c r="AX480" s="226">
        <v>1</v>
      </c>
      <c r="AY480" s="235">
        <v>0</v>
      </c>
      <c r="AZ480" s="228">
        <v>0</v>
      </c>
      <c r="BA480" s="228">
        <v>0</v>
      </c>
      <c r="BB480" s="229">
        <v>0</v>
      </c>
    </row>
    <row r="481" spans="1:54" ht="18.75" customHeight="1" x14ac:dyDescent="0.25">
      <c r="A481" s="223">
        <v>1179</v>
      </c>
      <c r="B481" s="224" t="s">
        <v>1343</v>
      </c>
      <c r="C481" s="225" t="s">
        <v>1193</v>
      </c>
      <c r="D481" s="225"/>
      <c r="E481" s="225" t="s">
        <v>683</v>
      </c>
      <c r="F481" s="225" t="s">
        <v>1</v>
      </c>
      <c r="G481" s="225" t="s">
        <v>209</v>
      </c>
      <c r="H481" s="224" t="s">
        <v>1</v>
      </c>
      <c r="I481" s="224" t="s">
        <v>437</v>
      </c>
      <c r="J481" s="226" t="s">
        <v>33</v>
      </c>
      <c r="K481" s="225" t="s">
        <v>1</v>
      </c>
      <c r="L481" s="225" t="s">
        <v>1</v>
      </c>
      <c r="M481" s="226" t="s">
        <v>33</v>
      </c>
      <c r="N481" s="225" t="s">
        <v>1</v>
      </c>
      <c r="O481" s="225" t="s">
        <v>1</v>
      </c>
      <c r="P481" s="225" t="s">
        <v>1</v>
      </c>
      <c r="Q481" s="225" t="s">
        <v>1</v>
      </c>
      <c r="R481" s="225" t="s">
        <v>1</v>
      </c>
      <c r="S481" s="225" t="s">
        <v>1</v>
      </c>
      <c r="T481" s="225" t="s">
        <v>1</v>
      </c>
      <c r="U481" s="225" t="s">
        <v>1</v>
      </c>
      <c r="V481" s="225" t="s">
        <v>1</v>
      </c>
      <c r="W481" s="225" t="s">
        <v>1</v>
      </c>
      <c r="X481" s="225" t="s">
        <v>1</v>
      </c>
      <c r="Y481" s="225" t="s">
        <v>1</v>
      </c>
      <c r="Z481" s="225" t="s">
        <v>1</v>
      </c>
      <c r="AA481" s="225" t="s">
        <v>1</v>
      </c>
      <c r="AB481" s="225" t="s">
        <v>1</v>
      </c>
      <c r="AC481" s="225" t="s">
        <v>1</v>
      </c>
      <c r="AD481" s="225" t="s">
        <v>1</v>
      </c>
      <c r="AE481" s="225" t="s">
        <v>1</v>
      </c>
      <c r="AF481" s="225" t="s">
        <v>1</v>
      </c>
      <c r="AG481" s="225" t="s">
        <v>1</v>
      </c>
      <c r="AH481" s="225" t="s">
        <v>1</v>
      </c>
      <c r="AI481" s="225" t="s">
        <v>1</v>
      </c>
      <c r="AJ481" s="225" t="s">
        <v>1</v>
      </c>
      <c r="AK481" s="225" t="s">
        <v>1</v>
      </c>
      <c r="AL481" s="225" t="s">
        <v>1</v>
      </c>
      <c r="AM481" s="225" t="s">
        <v>1</v>
      </c>
      <c r="AN481" s="225" t="s">
        <v>1</v>
      </c>
      <c r="AO481" s="225" t="s">
        <v>1</v>
      </c>
      <c r="AP481" s="225" t="s">
        <v>1</v>
      </c>
      <c r="AQ481" s="225" t="s">
        <v>1</v>
      </c>
      <c r="AR481" s="225" t="s">
        <v>1</v>
      </c>
      <c r="AS481" s="225" t="s">
        <v>1</v>
      </c>
      <c r="AT481" s="225" t="s">
        <v>1</v>
      </c>
      <c r="AU481" s="225" t="s">
        <v>1</v>
      </c>
      <c r="AV481" s="225" t="s">
        <v>1</v>
      </c>
      <c r="AW481" s="235" t="s">
        <v>1</v>
      </c>
      <c r="AX481" s="226">
        <v>1</v>
      </c>
      <c r="AY481" s="235">
        <v>0</v>
      </c>
      <c r="AZ481" s="228">
        <v>0</v>
      </c>
      <c r="BA481" s="228">
        <v>0</v>
      </c>
      <c r="BB481" s="229">
        <v>0</v>
      </c>
    </row>
    <row r="482" spans="1:54" ht="18.75" customHeight="1" x14ac:dyDescent="0.25">
      <c r="A482" s="223">
        <v>208</v>
      </c>
      <c r="B482" s="224" t="s">
        <v>1344</v>
      </c>
      <c r="C482" s="225" t="s">
        <v>1193</v>
      </c>
      <c r="D482" s="225"/>
      <c r="E482" s="225" t="s">
        <v>571</v>
      </c>
      <c r="F482" s="225" t="s">
        <v>1</v>
      </c>
      <c r="G482" s="225" t="s">
        <v>859</v>
      </c>
      <c r="H482" s="224" t="s">
        <v>1</v>
      </c>
      <c r="I482" s="224" t="s">
        <v>437</v>
      </c>
      <c r="J482" s="226" t="s">
        <v>33</v>
      </c>
      <c r="K482" s="225" t="s">
        <v>1</v>
      </c>
      <c r="L482" s="225" t="s">
        <v>1</v>
      </c>
      <c r="M482" s="226" t="s">
        <v>33</v>
      </c>
      <c r="N482" s="225" t="s">
        <v>1</v>
      </c>
      <c r="O482" s="230" t="s">
        <v>22</v>
      </c>
      <c r="P482" s="225" t="s">
        <v>1</v>
      </c>
      <c r="Q482" s="225" t="s">
        <v>1</v>
      </c>
      <c r="R482" s="225" t="s">
        <v>1</v>
      </c>
      <c r="S482" s="225" t="s">
        <v>1</v>
      </c>
      <c r="T482" s="225" t="s">
        <v>1</v>
      </c>
      <c r="U482" s="225" t="s">
        <v>1</v>
      </c>
      <c r="V482" s="225" t="s">
        <v>1</v>
      </c>
      <c r="W482" s="225" t="s">
        <v>1</v>
      </c>
      <c r="X482" s="225" t="s">
        <v>1</v>
      </c>
      <c r="Y482" s="225" t="s">
        <v>1</v>
      </c>
      <c r="Z482" s="225" t="s">
        <v>1</v>
      </c>
      <c r="AA482" s="225" t="s">
        <v>1</v>
      </c>
      <c r="AB482" s="225" t="s">
        <v>1</v>
      </c>
      <c r="AC482" s="225" t="s">
        <v>1</v>
      </c>
      <c r="AD482" s="225" t="s">
        <v>1</v>
      </c>
      <c r="AE482" s="225" t="s">
        <v>1</v>
      </c>
      <c r="AF482" s="225" t="s">
        <v>1</v>
      </c>
      <c r="AG482" s="225" t="s">
        <v>1</v>
      </c>
      <c r="AH482" s="225" t="s">
        <v>1</v>
      </c>
      <c r="AI482" s="225" t="s">
        <v>1</v>
      </c>
      <c r="AJ482" s="225" t="s">
        <v>1</v>
      </c>
      <c r="AK482" s="225" t="s">
        <v>1</v>
      </c>
      <c r="AL482" s="225" t="s">
        <v>1</v>
      </c>
      <c r="AM482" s="225" t="s">
        <v>1</v>
      </c>
      <c r="AN482" s="225" t="s">
        <v>1</v>
      </c>
      <c r="AO482" s="225" t="s">
        <v>1</v>
      </c>
      <c r="AP482" s="225" t="s">
        <v>1</v>
      </c>
      <c r="AQ482" s="225" t="s">
        <v>1</v>
      </c>
      <c r="AR482" s="225" t="s">
        <v>1</v>
      </c>
      <c r="AS482" s="225" t="s">
        <v>1</v>
      </c>
      <c r="AT482" s="225" t="s">
        <v>1</v>
      </c>
      <c r="AU482" s="225" t="s">
        <v>1</v>
      </c>
      <c r="AV482" s="225" t="s">
        <v>1</v>
      </c>
      <c r="AW482" s="235" t="s">
        <v>1</v>
      </c>
      <c r="AX482" s="226">
        <v>1</v>
      </c>
      <c r="AY482" s="235">
        <v>0</v>
      </c>
      <c r="AZ482" s="228">
        <v>0</v>
      </c>
      <c r="BA482" s="233">
        <v>0</v>
      </c>
      <c r="BB482" s="238">
        <v>0.34</v>
      </c>
    </row>
    <row r="483" spans="1:54" ht="14.25" customHeight="1" x14ac:dyDescent="0.25">
      <c r="A483" s="223">
        <v>1441</v>
      </c>
      <c r="B483" s="224" t="s">
        <v>774</v>
      </c>
      <c r="C483" s="225" t="s">
        <v>1193</v>
      </c>
      <c r="D483" s="225"/>
      <c r="E483" s="225" t="s">
        <v>737</v>
      </c>
      <c r="F483" s="225" t="s">
        <v>1</v>
      </c>
      <c r="G483" s="225" t="s">
        <v>209</v>
      </c>
      <c r="H483" s="224" t="s">
        <v>1</v>
      </c>
      <c r="I483" s="224" t="s">
        <v>437</v>
      </c>
      <c r="J483" s="226" t="s">
        <v>33</v>
      </c>
      <c r="K483" s="225" t="s">
        <v>1</v>
      </c>
      <c r="L483" s="225" t="s">
        <v>1</v>
      </c>
      <c r="M483" s="226" t="s">
        <v>33</v>
      </c>
      <c r="N483" s="225" t="s">
        <v>1</v>
      </c>
      <c r="O483" s="225" t="s">
        <v>1</v>
      </c>
      <c r="P483" s="225" t="s">
        <v>1</v>
      </c>
      <c r="Q483" s="225" t="s">
        <v>1</v>
      </c>
      <c r="R483" s="225" t="s">
        <v>1</v>
      </c>
      <c r="S483" s="225" t="s">
        <v>1</v>
      </c>
      <c r="T483" s="225" t="s">
        <v>1</v>
      </c>
      <c r="U483" s="225" t="s">
        <v>1</v>
      </c>
      <c r="V483" s="225" t="s">
        <v>1</v>
      </c>
      <c r="W483" s="225" t="s">
        <v>1</v>
      </c>
      <c r="X483" s="225" t="s">
        <v>1</v>
      </c>
      <c r="Y483" s="225" t="s">
        <v>1</v>
      </c>
      <c r="Z483" s="225" t="s">
        <v>1</v>
      </c>
      <c r="AA483" s="225" t="s">
        <v>1</v>
      </c>
      <c r="AB483" s="225" t="s">
        <v>1</v>
      </c>
      <c r="AC483" s="225" t="s">
        <v>1</v>
      </c>
      <c r="AD483" s="225" t="s">
        <v>1</v>
      </c>
      <c r="AE483" s="225" t="s">
        <v>1</v>
      </c>
      <c r="AF483" s="225" t="s">
        <v>1</v>
      </c>
      <c r="AG483" s="225" t="s">
        <v>1</v>
      </c>
      <c r="AH483" s="225" t="s">
        <v>1</v>
      </c>
      <c r="AI483" s="225" t="s">
        <v>1</v>
      </c>
      <c r="AJ483" s="225" t="s">
        <v>1</v>
      </c>
      <c r="AK483" s="225" t="s">
        <v>1</v>
      </c>
      <c r="AL483" s="225" t="s">
        <v>1</v>
      </c>
      <c r="AM483" s="225" t="s">
        <v>1</v>
      </c>
      <c r="AN483" s="225" t="s">
        <v>1</v>
      </c>
      <c r="AO483" s="225" t="s">
        <v>1</v>
      </c>
      <c r="AP483" s="225" t="s">
        <v>1</v>
      </c>
      <c r="AQ483" s="225" t="s">
        <v>1</v>
      </c>
      <c r="AR483" s="225" t="s">
        <v>1</v>
      </c>
      <c r="AS483" s="225" t="s">
        <v>1</v>
      </c>
      <c r="AT483" s="225" t="s">
        <v>1</v>
      </c>
      <c r="AU483" s="225" t="s">
        <v>1</v>
      </c>
      <c r="AV483" s="225" t="s">
        <v>1</v>
      </c>
      <c r="AW483" s="226" t="s">
        <v>1241</v>
      </c>
      <c r="AX483" s="226">
        <v>1</v>
      </c>
      <c r="AY483" s="235">
        <v>0</v>
      </c>
      <c r="AZ483" s="228">
        <v>0</v>
      </c>
      <c r="BA483" s="228">
        <v>0</v>
      </c>
      <c r="BB483" s="229">
        <v>0</v>
      </c>
    </row>
    <row r="484" spans="1:54" ht="14.25" customHeight="1" x14ac:dyDescent="0.25">
      <c r="A484" s="223">
        <v>1235</v>
      </c>
      <c r="B484" s="224" t="s">
        <v>1068</v>
      </c>
      <c r="C484" s="225" t="s">
        <v>1388</v>
      </c>
      <c r="D484" s="225"/>
      <c r="E484" s="225" t="s">
        <v>1065</v>
      </c>
      <c r="F484" s="225" t="s">
        <v>1</v>
      </c>
      <c r="G484" s="225" t="s">
        <v>1</v>
      </c>
      <c r="H484" s="224" t="s">
        <v>1</v>
      </c>
      <c r="I484" s="224" t="s">
        <v>1065</v>
      </c>
      <c r="J484" s="227" t="s">
        <v>17</v>
      </c>
      <c r="K484" s="225" t="s">
        <v>1</v>
      </c>
      <c r="L484" s="232" t="s">
        <v>23</v>
      </c>
      <c r="M484" s="227" t="s">
        <v>17</v>
      </c>
      <c r="N484" s="225" t="s">
        <v>1</v>
      </c>
      <c r="O484" s="232" t="s">
        <v>23</v>
      </c>
      <c r="P484" s="225" t="s">
        <v>1</v>
      </c>
      <c r="Q484" s="225" t="s">
        <v>1</v>
      </c>
      <c r="R484" s="225" t="s">
        <v>1</v>
      </c>
      <c r="S484" s="225" t="s">
        <v>1</v>
      </c>
      <c r="T484" s="225" t="s">
        <v>1</v>
      </c>
      <c r="U484" s="225" t="s">
        <v>1</v>
      </c>
      <c r="V484" s="225" t="s">
        <v>1</v>
      </c>
      <c r="W484" s="225" t="s">
        <v>1</v>
      </c>
      <c r="X484" s="225" t="s">
        <v>1</v>
      </c>
      <c r="Y484" s="225" t="s">
        <v>1</v>
      </c>
      <c r="Z484" s="225" t="s">
        <v>1</v>
      </c>
      <c r="AA484" s="225" t="s">
        <v>1</v>
      </c>
      <c r="AB484" s="225" t="s">
        <v>1</v>
      </c>
      <c r="AC484" s="225" t="s">
        <v>1</v>
      </c>
      <c r="AD484" s="225" t="s">
        <v>1</v>
      </c>
      <c r="AE484" s="225" t="s">
        <v>1</v>
      </c>
      <c r="AF484" s="232" t="s">
        <v>23</v>
      </c>
      <c r="AG484" s="225" t="s">
        <v>1</v>
      </c>
      <c r="AH484" s="225" t="s">
        <v>1</v>
      </c>
      <c r="AI484" s="225" t="s">
        <v>1</v>
      </c>
      <c r="AJ484" s="225" t="s">
        <v>1</v>
      </c>
      <c r="AK484" s="225" t="s">
        <v>1</v>
      </c>
      <c r="AL484" s="232" t="s">
        <v>23</v>
      </c>
      <c r="AM484" s="225" t="s">
        <v>1</v>
      </c>
      <c r="AN484" s="225" t="s">
        <v>1</v>
      </c>
      <c r="AO484" s="225" t="s">
        <v>1</v>
      </c>
      <c r="AP484" s="225" t="s">
        <v>1</v>
      </c>
      <c r="AQ484" s="225" t="s">
        <v>1</v>
      </c>
      <c r="AR484" s="231" t="s">
        <v>20</v>
      </c>
      <c r="AS484" s="225" t="s">
        <v>1</v>
      </c>
      <c r="AT484" s="225" t="s">
        <v>1</v>
      </c>
      <c r="AU484" s="225" t="s">
        <v>1</v>
      </c>
      <c r="AV484" s="225" t="s">
        <v>1</v>
      </c>
      <c r="AW484" s="235" t="s">
        <v>1</v>
      </c>
      <c r="AX484" s="235">
        <v>0</v>
      </c>
      <c r="AY484" s="235">
        <v>0</v>
      </c>
      <c r="AZ484" s="228" t="s">
        <v>1</v>
      </c>
      <c r="BA484" s="228" t="s">
        <v>1</v>
      </c>
      <c r="BB484" s="229" t="s">
        <v>1</v>
      </c>
    </row>
    <row r="485" spans="1:54" ht="14.25" customHeight="1" x14ac:dyDescent="0.25">
      <c r="A485" s="223">
        <v>1163</v>
      </c>
      <c r="B485" s="224" t="s">
        <v>1345</v>
      </c>
      <c r="C485" s="225" t="s">
        <v>1193</v>
      </c>
      <c r="D485" s="225"/>
      <c r="E485" s="225" t="s">
        <v>896</v>
      </c>
      <c r="F485" s="225" t="s">
        <v>1</v>
      </c>
      <c r="G485" s="225" t="s">
        <v>667</v>
      </c>
      <c r="H485" s="224" t="s">
        <v>1</v>
      </c>
      <c r="I485" s="224" t="s">
        <v>437</v>
      </c>
      <c r="J485" s="226" t="s">
        <v>33</v>
      </c>
      <c r="K485" s="225" t="s">
        <v>1</v>
      </c>
      <c r="L485" s="225" t="s">
        <v>1</v>
      </c>
      <c r="M485" s="226" t="s">
        <v>33</v>
      </c>
      <c r="N485" s="225" t="s">
        <v>1</v>
      </c>
      <c r="O485" s="225" t="s">
        <v>1</v>
      </c>
      <c r="P485" s="225" t="s">
        <v>1</v>
      </c>
      <c r="Q485" s="225" t="s">
        <v>1</v>
      </c>
      <c r="R485" s="225" t="s">
        <v>1</v>
      </c>
      <c r="S485" s="225" t="s">
        <v>1</v>
      </c>
      <c r="T485" s="225" t="s">
        <v>1</v>
      </c>
      <c r="U485" s="225" t="s">
        <v>1</v>
      </c>
      <c r="V485" s="225" t="s">
        <v>1</v>
      </c>
      <c r="W485" s="225" t="s">
        <v>1</v>
      </c>
      <c r="X485" s="225" t="s">
        <v>1</v>
      </c>
      <c r="Y485" s="225" t="s">
        <v>1</v>
      </c>
      <c r="Z485" s="225" t="s">
        <v>1</v>
      </c>
      <c r="AA485" s="225" t="s">
        <v>1</v>
      </c>
      <c r="AB485" s="225" t="s">
        <v>1</v>
      </c>
      <c r="AC485" s="225" t="s">
        <v>1</v>
      </c>
      <c r="AD485" s="225" t="s">
        <v>1</v>
      </c>
      <c r="AE485" s="225" t="s">
        <v>1</v>
      </c>
      <c r="AF485" s="225" t="s">
        <v>1</v>
      </c>
      <c r="AG485" s="225" t="s">
        <v>1</v>
      </c>
      <c r="AH485" s="225" t="s">
        <v>1</v>
      </c>
      <c r="AI485" s="225" t="s">
        <v>1</v>
      </c>
      <c r="AJ485" s="225" t="s">
        <v>1</v>
      </c>
      <c r="AK485" s="225" t="s">
        <v>1</v>
      </c>
      <c r="AL485" s="225" t="s">
        <v>1</v>
      </c>
      <c r="AM485" s="225" t="s">
        <v>1</v>
      </c>
      <c r="AN485" s="225" t="s">
        <v>1</v>
      </c>
      <c r="AO485" s="225" t="s">
        <v>1</v>
      </c>
      <c r="AP485" s="225" t="s">
        <v>1</v>
      </c>
      <c r="AQ485" s="225" t="s">
        <v>1</v>
      </c>
      <c r="AR485" s="225" t="s">
        <v>1</v>
      </c>
      <c r="AS485" s="225" t="s">
        <v>1</v>
      </c>
      <c r="AT485" s="225" t="s">
        <v>1</v>
      </c>
      <c r="AU485" s="225" t="s">
        <v>1</v>
      </c>
      <c r="AV485" s="225" t="s">
        <v>1</v>
      </c>
      <c r="AW485" s="235" t="s">
        <v>1</v>
      </c>
      <c r="AX485" s="226">
        <v>1</v>
      </c>
      <c r="AY485" s="235">
        <v>0</v>
      </c>
      <c r="AZ485" s="228">
        <v>0</v>
      </c>
      <c r="BA485" s="228">
        <v>0</v>
      </c>
      <c r="BB485" s="229">
        <v>0</v>
      </c>
    </row>
    <row r="486" spans="1:54" ht="13.5" customHeight="1" x14ac:dyDescent="0.25">
      <c r="A486" s="223">
        <v>1023</v>
      </c>
      <c r="B486" s="224" t="s">
        <v>1038</v>
      </c>
      <c r="C486" s="225" t="s">
        <v>1193</v>
      </c>
      <c r="D486" s="225"/>
      <c r="E486" s="225" t="s">
        <v>1021</v>
      </c>
      <c r="F486" s="225" t="s">
        <v>1</v>
      </c>
      <c r="G486" s="225" t="s">
        <v>1</v>
      </c>
      <c r="H486" s="224" t="s">
        <v>1</v>
      </c>
      <c r="I486" s="224" t="s">
        <v>1021</v>
      </c>
      <c r="J486" s="226" t="s">
        <v>33</v>
      </c>
      <c r="K486" s="225" t="s">
        <v>1</v>
      </c>
      <c r="L486" s="225" t="s">
        <v>1</v>
      </c>
      <c r="M486" s="226" t="s">
        <v>33</v>
      </c>
      <c r="N486" s="225" t="s">
        <v>1</v>
      </c>
      <c r="O486" s="225" t="s">
        <v>1</v>
      </c>
      <c r="P486" s="225" t="s">
        <v>1</v>
      </c>
      <c r="Q486" s="225" t="s">
        <v>1</v>
      </c>
      <c r="R486" s="225" t="s">
        <v>1</v>
      </c>
      <c r="S486" s="225" t="s">
        <v>1</v>
      </c>
      <c r="T486" s="225" t="s">
        <v>1</v>
      </c>
      <c r="U486" s="225" t="s">
        <v>1</v>
      </c>
      <c r="V486" s="225" t="s">
        <v>1</v>
      </c>
      <c r="W486" s="225" t="s">
        <v>1</v>
      </c>
      <c r="X486" s="225" t="s">
        <v>1</v>
      </c>
      <c r="Y486" s="225" t="s">
        <v>1</v>
      </c>
      <c r="Z486" s="225" t="s">
        <v>1</v>
      </c>
      <c r="AA486" s="225" t="s">
        <v>1</v>
      </c>
      <c r="AB486" s="225" t="s">
        <v>1</v>
      </c>
      <c r="AC486" s="225" t="s">
        <v>1</v>
      </c>
      <c r="AD486" s="225" t="s">
        <v>1</v>
      </c>
      <c r="AE486" s="225" t="s">
        <v>1</v>
      </c>
      <c r="AF486" s="225" t="s">
        <v>1</v>
      </c>
      <c r="AG486" s="225" t="s">
        <v>1</v>
      </c>
      <c r="AH486" s="225" t="s">
        <v>1</v>
      </c>
      <c r="AI486" s="225" t="s">
        <v>1</v>
      </c>
      <c r="AJ486" s="225" t="s">
        <v>1</v>
      </c>
      <c r="AK486" s="225" t="s">
        <v>1</v>
      </c>
      <c r="AL486" s="225" t="s">
        <v>1</v>
      </c>
      <c r="AM486" s="225" t="s">
        <v>1</v>
      </c>
      <c r="AN486" s="225" t="s">
        <v>1</v>
      </c>
      <c r="AO486" s="225" t="s">
        <v>1</v>
      </c>
      <c r="AP486" s="225" t="s">
        <v>1</v>
      </c>
      <c r="AQ486" s="225" t="s">
        <v>1</v>
      </c>
      <c r="AR486" s="225" t="s">
        <v>1</v>
      </c>
      <c r="AS486" s="225" t="s">
        <v>1</v>
      </c>
      <c r="AT486" s="225" t="s">
        <v>1</v>
      </c>
      <c r="AU486" s="225" t="s">
        <v>1</v>
      </c>
      <c r="AV486" s="225" t="s">
        <v>1</v>
      </c>
      <c r="AW486" s="235" t="s">
        <v>1</v>
      </c>
      <c r="AX486" s="235">
        <v>0</v>
      </c>
      <c r="AY486" s="235">
        <v>0</v>
      </c>
      <c r="AZ486" s="228">
        <v>0</v>
      </c>
      <c r="BA486" s="228">
        <v>0</v>
      </c>
      <c r="BB486" s="238">
        <v>5.0000000000000001E-3</v>
      </c>
    </row>
    <row r="487" spans="1:54" ht="14.25" customHeight="1" x14ac:dyDescent="0.25">
      <c r="A487" s="223">
        <v>1358</v>
      </c>
      <c r="B487" s="224" t="s">
        <v>1346</v>
      </c>
      <c r="C487" s="225" t="s">
        <v>1193</v>
      </c>
      <c r="D487" s="225"/>
      <c r="E487" s="225" t="s">
        <v>625</v>
      </c>
      <c r="F487" s="225" t="s">
        <v>1</v>
      </c>
      <c r="G487" s="225" t="s">
        <v>1</v>
      </c>
      <c r="H487" s="224" t="s">
        <v>1</v>
      </c>
      <c r="I487" s="224" t="s">
        <v>625</v>
      </c>
      <c r="J487" s="226" t="s">
        <v>33</v>
      </c>
      <c r="K487" s="225" t="s">
        <v>1</v>
      </c>
      <c r="L487" s="225" t="s">
        <v>1</v>
      </c>
      <c r="M487" s="226" t="s">
        <v>33</v>
      </c>
      <c r="N487" s="225" t="s">
        <v>1</v>
      </c>
      <c r="O487" s="225" t="s">
        <v>1</v>
      </c>
      <c r="P487" s="225" t="s">
        <v>1</v>
      </c>
      <c r="Q487" s="225" t="s">
        <v>1</v>
      </c>
      <c r="R487" s="225" t="s">
        <v>1</v>
      </c>
      <c r="S487" s="225" t="s">
        <v>1</v>
      </c>
      <c r="T487" s="225" t="s">
        <v>1</v>
      </c>
      <c r="U487" s="225" t="s">
        <v>1</v>
      </c>
      <c r="V487" s="225" t="s">
        <v>1</v>
      </c>
      <c r="W487" s="225" t="s">
        <v>1</v>
      </c>
      <c r="X487" s="225" t="s">
        <v>1</v>
      </c>
      <c r="Y487" s="225" t="s">
        <v>1</v>
      </c>
      <c r="Z487" s="225" t="s">
        <v>1</v>
      </c>
      <c r="AA487" s="225" t="s">
        <v>1</v>
      </c>
      <c r="AB487" s="225" t="s">
        <v>1</v>
      </c>
      <c r="AC487" s="225" t="s">
        <v>1</v>
      </c>
      <c r="AD487" s="225" t="s">
        <v>1</v>
      </c>
      <c r="AE487" s="225" t="s">
        <v>1</v>
      </c>
      <c r="AF487" s="225" t="s">
        <v>1</v>
      </c>
      <c r="AG487" s="225" t="s">
        <v>1</v>
      </c>
      <c r="AH487" s="225" t="s">
        <v>1</v>
      </c>
      <c r="AI487" s="225" t="s">
        <v>1</v>
      </c>
      <c r="AJ487" s="225" t="s">
        <v>1</v>
      </c>
      <c r="AK487" s="225" t="s">
        <v>1</v>
      </c>
      <c r="AL487" s="225" t="s">
        <v>1</v>
      </c>
      <c r="AM487" s="225" t="s">
        <v>1</v>
      </c>
      <c r="AN487" s="225" t="s">
        <v>1</v>
      </c>
      <c r="AO487" s="225" t="s">
        <v>1</v>
      </c>
      <c r="AP487" s="225" t="s">
        <v>1</v>
      </c>
      <c r="AQ487" s="225" t="s">
        <v>1</v>
      </c>
      <c r="AR487" s="225" t="s">
        <v>1</v>
      </c>
      <c r="AS487" s="225" t="s">
        <v>1</v>
      </c>
      <c r="AT487" s="225" t="s">
        <v>1</v>
      </c>
      <c r="AU487" s="225" t="s">
        <v>1</v>
      </c>
      <c r="AV487" s="225" t="s">
        <v>1</v>
      </c>
      <c r="AW487" s="235" t="s">
        <v>1</v>
      </c>
      <c r="AX487" s="235">
        <v>0</v>
      </c>
      <c r="AY487" s="235">
        <v>0</v>
      </c>
      <c r="AZ487" s="228" t="s">
        <v>1</v>
      </c>
      <c r="BA487" s="228" t="s">
        <v>1</v>
      </c>
      <c r="BB487" s="229" t="s">
        <v>1</v>
      </c>
    </row>
    <row r="488" spans="1:54" ht="14.25" customHeight="1" x14ac:dyDescent="0.25">
      <c r="A488" s="223">
        <v>1473</v>
      </c>
      <c r="B488" s="224" t="s">
        <v>1347</v>
      </c>
      <c r="C488" s="225" t="s">
        <v>1193</v>
      </c>
      <c r="D488" s="225"/>
      <c r="E488" s="225" t="s">
        <v>1021</v>
      </c>
      <c r="F488" s="225" t="s">
        <v>1</v>
      </c>
      <c r="G488" s="225" t="s">
        <v>1</v>
      </c>
      <c r="H488" s="224" t="s">
        <v>1</v>
      </c>
      <c r="I488" s="224" t="s">
        <v>1021</v>
      </c>
      <c r="J488" s="237" t="s">
        <v>26</v>
      </c>
      <c r="K488" s="232" t="s">
        <v>23</v>
      </c>
      <c r="L488" s="232" t="s">
        <v>23</v>
      </c>
      <c r="M488" s="227" t="s">
        <v>17</v>
      </c>
      <c r="N488" s="232" t="s">
        <v>23</v>
      </c>
      <c r="O488" s="232" t="s">
        <v>23</v>
      </c>
      <c r="P488" s="231" t="s">
        <v>20</v>
      </c>
      <c r="Q488" s="225" t="s">
        <v>1</v>
      </c>
      <c r="R488" s="225" t="s">
        <v>1</v>
      </c>
      <c r="S488" s="225" t="s">
        <v>1</v>
      </c>
      <c r="T488" s="225" t="s">
        <v>1</v>
      </c>
      <c r="U488" s="225" t="s">
        <v>1</v>
      </c>
      <c r="V488" s="225" t="s">
        <v>1</v>
      </c>
      <c r="W488" s="225" t="s">
        <v>1</v>
      </c>
      <c r="X488" s="225" t="s">
        <v>1</v>
      </c>
      <c r="Y488" s="225" t="s">
        <v>1</v>
      </c>
      <c r="Z488" s="231" t="s">
        <v>20</v>
      </c>
      <c r="AA488" s="225" t="s">
        <v>1</v>
      </c>
      <c r="AB488" s="225" t="s">
        <v>1</v>
      </c>
      <c r="AC488" s="230" t="s">
        <v>22</v>
      </c>
      <c r="AD488" s="225" t="s">
        <v>1</v>
      </c>
      <c r="AE488" s="225" t="s">
        <v>1</v>
      </c>
      <c r="AF488" s="225" t="s">
        <v>1</v>
      </c>
      <c r="AG488" s="225" t="s">
        <v>1</v>
      </c>
      <c r="AH488" s="225" t="s">
        <v>1</v>
      </c>
      <c r="AI488" s="225" t="s">
        <v>1</v>
      </c>
      <c r="AJ488" s="225" t="s">
        <v>1</v>
      </c>
      <c r="AK488" s="225" t="s">
        <v>1</v>
      </c>
      <c r="AL488" s="232" t="s">
        <v>23</v>
      </c>
      <c r="AM488" s="225" t="s">
        <v>1</v>
      </c>
      <c r="AN488" s="225" t="s">
        <v>1</v>
      </c>
      <c r="AO488" s="225" t="s">
        <v>1</v>
      </c>
      <c r="AP488" s="232" t="s">
        <v>23</v>
      </c>
      <c r="AQ488" s="225" t="s">
        <v>1</v>
      </c>
      <c r="AR488" s="225" t="s">
        <v>1</v>
      </c>
      <c r="AS488" s="225" t="s">
        <v>1</v>
      </c>
      <c r="AT488" s="225" t="s">
        <v>1</v>
      </c>
      <c r="AU488" s="232" t="s">
        <v>23</v>
      </c>
      <c r="AV488" s="225" t="s">
        <v>1</v>
      </c>
      <c r="AW488" s="231" t="s">
        <v>1240</v>
      </c>
      <c r="AX488" s="235">
        <v>0</v>
      </c>
      <c r="AY488" s="235">
        <v>0</v>
      </c>
      <c r="AZ488" s="228">
        <v>0</v>
      </c>
      <c r="BA488" s="228">
        <v>0</v>
      </c>
      <c r="BB488" s="229">
        <v>0</v>
      </c>
    </row>
    <row r="489" spans="1:54" ht="14.25" customHeight="1" x14ac:dyDescent="0.25">
      <c r="A489" s="223">
        <v>264</v>
      </c>
      <c r="B489" s="224" t="s">
        <v>1348</v>
      </c>
      <c r="C489" s="225" t="s">
        <v>1193</v>
      </c>
      <c r="D489" s="225"/>
      <c r="E489" s="225" t="s">
        <v>571</v>
      </c>
      <c r="F489" s="225" t="s">
        <v>1</v>
      </c>
      <c r="G489" s="225" t="s">
        <v>1527</v>
      </c>
      <c r="H489" s="224" t="s">
        <v>1</v>
      </c>
      <c r="I489" s="224" t="s">
        <v>437</v>
      </c>
      <c r="J489" s="226" t="s">
        <v>33</v>
      </c>
      <c r="K489" s="225" t="s">
        <v>1</v>
      </c>
      <c r="L489" s="225" t="s">
        <v>1</v>
      </c>
      <c r="M489" s="226" t="s">
        <v>33</v>
      </c>
      <c r="N489" s="225" t="s">
        <v>1</v>
      </c>
      <c r="O489" s="225" t="s">
        <v>1</v>
      </c>
      <c r="P489" s="225" t="s">
        <v>1</v>
      </c>
      <c r="Q489" s="225" t="s">
        <v>1</v>
      </c>
      <c r="R489" s="225" t="s">
        <v>1</v>
      </c>
      <c r="S489" s="225" t="s">
        <v>1</v>
      </c>
      <c r="T489" s="225" t="s">
        <v>1</v>
      </c>
      <c r="U489" s="225" t="s">
        <v>1</v>
      </c>
      <c r="V489" s="225" t="s">
        <v>1</v>
      </c>
      <c r="W489" s="225" t="s">
        <v>1</v>
      </c>
      <c r="X489" s="225" t="s">
        <v>1</v>
      </c>
      <c r="Y489" s="225" t="s">
        <v>1</v>
      </c>
      <c r="Z489" s="225" t="s">
        <v>1</v>
      </c>
      <c r="AA489" s="225" t="s">
        <v>1</v>
      </c>
      <c r="AB489" s="225" t="s">
        <v>1</v>
      </c>
      <c r="AC489" s="225" t="s">
        <v>1</v>
      </c>
      <c r="AD489" s="225" t="s">
        <v>1</v>
      </c>
      <c r="AE489" s="225" t="s">
        <v>1</v>
      </c>
      <c r="AF489" s="225" t="s">
        <v>1</v>
      </c>
      <c r="AG489" s="225" t="s">
        <v>1</v>
      </c>
      <c r="AH489" s="225" t="s">
        <v>1</v>
      </c>
      <c r="AI489" s="225" t="s">
        <v>1</v>
      </c>
      <c r="AJ489" s="225" t="s">
        <v>1</v>
      </c>
      <c r="AK489" s="225" t="s">
        <v>1</v>
      </c>
      <c r="AL489" s="225" t="s">
        <v>1</v>
      </c>
      <c r="AM489" s="225" t="s">
        <v>1</v>
      </c>
      <c r="AN489" s="225" t="s">
        <v>1</v>
      </c>
      <c r="AO489" s="225" t="s">
        <v>1</v>
      </c>
      <c r="AP489" s="225" t="s">
        <v>1</v>
      </c>
      <c r="AQ489" s="225" t="s">
        <v>1</v>
      </c>
      <c r="AR489" s="225" t="s">
        <v>1</v>
      </c>
      <c r="AS489" s="225" t="s">
        <v>1</v>
      </c>
      <c r="AT489" s="225" t="s">
        <v>1</v>
      </c>
      <c r="AU489" s="225" t="s">
        <v>1</v>
      </c>
      <c r="AV489" s="225" t="s">
        <v>1</v>
      </c>
      <c r="AW489" s="235" t="s">
        <v>1</v>
      </c>
      <c r="AX489" s="235">
        <v>0</v>
      </c>
      <c r="AY489" s="235">
        <v>0</v>
      </c>
      <c r="AZ489" s="228">
        <v>0</v>
      </c>
      <c r="BA489" s="228">
        <v>0</v>
      </c>
      <c r="BB489" s="229">
        <v>0</v>
      </c>
    </row>
    <row r="490" spans="1:54" ht="14.25" customHeight="1" x14ac:dyDescent="0.25">
      <c r="A490" s="223">
        <v>265</v>
      </c>
      <c r="B490" s="224" t="s">
        <v>1349</v>
      </c>
      <c r="C490" s="225" t="s">
        <v>1193</v>
      </c>
      <c r="D490" s="225"/>
      <c r="E490" s="225" t="s">
        <v>571</v>
      </c>
      <c r="F490" s="225" t="s">
        <v>1</v>
      </c>
      <c r="G490" s="225" t="s">
        <v>1</v>
      </c>
      <c r="H490" s="224" t="s">
        <v>1</v>
      </c>
      <c r="I490" s="224" t="s">
        <v>571</v>
      </c>
      <c r="J490" s="227" t="s">
        <v>17</v>
      </c>
      <c r="K490" s="225" t="s">
        <v>1</v>
      </c>
      <c r="L490" s="231" t="s">
        <v>20</v>
      </c>
      <c r="M490" s="226" t="s">
        <v>33</v>
      </c>
      <c r="N490" s="225" t="s">
        <v>1</v>
      </c>
      <c r="O490" s="225" t="s">
        <v>1</v>
      </c>
      <c r="P490" s="225" t="s">
        <v>1</v>
      </c>
      <c r="Q490" s="225" t="s">
        <v>1</v>
      </c>
      <c r="R490" s="225" t="s">
        <v>1</v>
      </c>
      <c r="S490" s="225" t="s">
        <v>1</v>
      </c>
      <c r="T490" s="225" t="s">
        <v>1</v>
      </c>
      <c r="U490" s="225" t="s">
        <v>1</v>
      </c>
      <c r="V490" s="225" t="s">
        <v>1</v>
      </c>
      <c r="W490" s="225" t="s">
        <v>1</v>
      </c>
      <c r="X490" s="225" t="s">
        <v>1</v>
      </c>
      <c r="Y490" s="225" t="s">
        <v>1</v>
      </c>
      <c r="Z490" s="225" t="s">
        <v>1</v>
      </c>
      <c r="AA490" s="225" t="s">
        <v>1</v>
      </c>
      <c r="AB490" s="225" t="s">
        <v>1</v>
      </c>
      <c r="AC490" s="225" t="s">
        <v>1</v>
      </c>
      <c r="AD490" s="225" t="s">
        <v>1</v>
      </c>
      <c r="AE490" s="231" t="s">
        <v>20</v>
      </c>
      <c r="AF490" s="225" t="s">
        <v>1</v>
      </c>
      <c r="AG490" s="225" t="s">
        <v>1</v>
      </c>
      <c r="AH490" s="225" t="s">
        <v>1</v>
      </c>
      <c r="AI490" s="225" t="s">
        <v>1</v>
      </c>
      <c r="AJ490" s="225" t="s">
        <v>1</v>
      </c>
      <c r="AK490" s="225" t="s">
        <v>1</v>
      </c>
      <c r="AL490" s="225" t="s">
        <v>1</v>
      </c>
      <c r="AM490" s="225" t="s">
        <v>1</v>
      </c>
      <c r="AN490" s="225" t="s">
        <v>1</v>
      </c>
      <c r="AO490" s="225" t="s">
        <v>1</v>
      </c>
      <c r="AP490" s="225" t="s">
        <v>1</v>
      </c>
      <c r="AQ490" s="225" t="s">
        <v>1</v>
      </c>
      <c r="AR490" s="225" t="s">
        <v>1</v>
      </c>
      <c r="AS490" s="225" t="s">
        <v>1</v>
      </c>
      <c r="AT490" s="225" t="s">
        <v>1</v>
      </c>
      <c r="AU490" s="232" t="s">
        <v>23</v>
      </c>
      <c r="AV490" s="225" t="s">
        <v>1</v>
      </c>
      <c r="AW490" s="235" t="s">
        <v>1</v>
      </c>
      <c r="AX490" s="235">
        <v>0</v>
      </c>
      <c r="AY490" s="235">
        <v>0</v>
      </c>
      <c r="AZ490" s="228">
        <v>0</v>
      </c>
      <c r="BA490" s="228">
        <v>0</v>
      </c>
      <c r="BB490" s="234">
        <v>0</v>
      </c>
    </row>
    <row r="491" spans="1:54" ht="14.25" customHeight="1" x14ac:dyDescent="0.25">
      <c r="A491" s="223">
        <v>985</v>
      </c>
      <c r="B491" s="224" t="s">
        <v>1539</v>
      </c>
      <c r="C491" s="225" t="s">
        <v>1193</v>
      </c>
      <c r="D491" s="225"/>
      <c r="E491" s="225" t="s">
        <v>571</v>
      </c>
      <c r="F491" s="225" t="s">
        <v>1</v>
      </c>
      <c r="G491" s="225" t="s">
        <v>1</v>
      </c>
      <c r="H491" s="224" t="s">
        <v>1</v>
      </c>
      <c r="I491" s="224" t="s">
        <v>571</v>
      </c>
      <c r="J491" s="226" t="s">
        <v>33</v>
      </c>
      <c r="K491" s="225" t="s">
        <v>1</v>
      </c>
      <c r="L491" s="225" t="s">
        <v>1</v>
      </c>
      <c r="M491" s="226" t="s">
        <v>33</v>
      </c>
      <c r="N491" s="225" t="s">
        <v>1</v>
      </c>
      <c r="O491" s="225" t="s">
        <v>1</v>
      </c>
      <c r="P491" s="225" t="s">
        <v>1</v>
      </c>
      <c r="Q491" s="225" t="s">
        <v>1</v>
      </c>
      <c r="R491" s="225" t="s">
        <v>1</v>
      </c>
      <c r="S491" s="225" t="s">
        <v>1</v>
      </c>
      <c r="T491" s="225" t="s">
        <v>1</v>
      </c>
      <c r="U491" s="225" t="s">
        <v>1</v>
      </c>
      <c r="V491" s="225" t="s">
        <v>1</v>
      </c>
      <c r="W491" s="225" t="s">
        <v>1</v>
      </c>
      <c r="X491" s="225" t="s">
        <v>1</v>
      </c>
      <c r="Y491" s="225" t="s">
        <v>1</v>
      </c>
      <c r="Z491" s="225" t="s">
        <v>1</v>
      </c>
      <c r="AA491" s="225" t="s">
        <v>1</v>
      </c>
      <c r="AB491" s="225" t="s">
        <v>1</v>
      </c>
      <c r="AC491" s="225" t="s">
        <v>1</v>
      </c>
      <c r="AD491" s="225" t="s">
        <v>1</v>
      </c>
      <c r="AE491" s="225" t="s">
        <v>1</v>
      </c>
      <c r="AF491" s="225" t="s">
        <v>1</v>
      </c>
      <c r="AG491" s="225" t="s">
        <v>1</v>
      </c>
      <c r="AH491" s="225" t="s">
        <v>1</v>
      </c>
      <c r="AI491" s="225" t="s">
        <v>1</v>
      </c>
      <c r="AJ491" s="225" t="s">
        <v>1</v>
      </c>
      <c r="AK491" s="225" t="s">
        <v>1</v>
      </c>
      <c r="AL491" s="225" t="s">
        <v>1</v>
      </c>
      <c r="AM491" s="225" t="s">
        <v>1</v>
      </c>
      <c r="AN491" s="225" t="s">
        <v>1</v>
      </c>
      <c r="AO491" s="225" t="s">
        <v>1</v>
      </c>
      <c r="AP491" s="225" t="s">
        <v>1</v>
      </c>
      <c r="AQ491" s="225" t="s">
        <v>1</v>
      </c>
      <c r="AR491" s="225" t="s">
        <v>1</v>
      </c>
      <c r="AS491" s="225" t="s">
        <v>1</v>
      </c>
      <c r="AT491" s="225" t="s">
        <v>1</v>
      </c>
      <c r="AU491" s="231" t="s">
        <v>20</v>
      </c>
      <c r="AV491" s="225" t="s">
        <v>1</v>
      </c>
      <c r="AW491" s="235" t="s">
        <v>1</v>
      </c>
      <c r="AX491" s="226">
        <v>1</v>
      </c>
      <c r="AY491" s="235">
        <v>0</v>
      </c>
      <c r="AZ491" s="228">
        <v>0</v>
      </c>
      <c r="BA491" s="233">
        <v>0</v>
      </c>
      <c r="BB491" s="234">
        <v>0</v>
      </c>
    </row>
    <row r="492" spans="1:54" ht="14.25" customHeight="1" x14ac:dyDescent="0.25">
      <c r="A492" s="223">
        <v>1432</v>
      </c>
      <c r="B492" s="224" t="s">
        <v>595</v>
      </c>
      <c r="C492" s="225" t="s">
        <v>1193</v>
      </c>
      <c r="D492" s="225"/>
      <c r="E492" s="225" t="s">
        <v>571</v>
      </c>
      <c r="F492" s="225" t="s">
        <v>1</v>
      </c>
      <c r="G492" s="225" t="s">
        <v>1</v>
      </c>
      <c r="H492" s="224" t="s">
        <v>1</v>
      </c>
      <c r="I492" s="224" t="s">
        <v>571</v>
      </c>
      <c r="J492" s="226" t="s">
        <v>33</v>
      </c>
      <c r="K492" s="225" t="s">
        <v>1</v>
      </c>
      <c r="L492" s="225" t="s">
        <v>1</v>
      </c>
      <c r="M492" s="226" t="s">
        <v>33</v>
      </c>
      <c r="N492" s="225" t="s">
        <v>1</v>
      </c>
      <c r="O492" s="225" t="s">
        <v>1</v>
      </c>
      <c r="P492" s="225" t="s">
        <v>1</v>
      </c>
      <c r="Q492" s="225" t="s">
        <v>1</v>
      </c>
      <c r="R492" s="225" t="s">
        <v>1</v>
      </c>
      <c r="S492" s="225" t="s">
        <v>1</v>
      </c>
      <c r="T492" s="225" t="s">
        <v>1</v>
      </c>
      <c r="U492" s="225" t="s">
        <v>1</v>
      </c>
      <c r="V492" s="225" t="s">
        <v>1</v>
      </c>
      <c r="W492" s="225" t="s">
        <v>1</v>
      </c>
      <c r="X492" s="225" t="s">
        <v>1</v>
      </c>
      <c r="Y492" s="225" t="s">
        <v>1</v>
      </c>
      <c r="Z492" s="225" t="s">
        <v>1</v>
      </c>
      <c r="AA492" s="225" t="s">
        <v>1</v>
      </c>
      <c r="AB492" s="225" t="s">
        <v>1</v>
      </c>
      <c r="AC492" s="225" t="s">
        <v>1</v>
      </c>
      <c r="AD492" s="225" t="s">
        <v>1</v>
      </c>
      <c r="AE492" s="225" t="s">
        <v>1</v>
      </c>
      <c r="AF492" s="225" t="s">
        <v>1</v>
      </c>
      <c r="AG492" s="225" t="s">
        <v>1</v>
      </c>
      <c r="AH492" s="225" t="s">
        <v>1</v>
      </c>
      <c r="AI492" s="225" t="s">
        <v>1</v>
      </c>
      <c r="AJ492" s="225" t="s">
        <v>1</v>
      </c>
      <c r="AK492" s="225" t="s">
        <v>1</v>
      </c>
      <c r="AL492" s="225" t="s">
        <v>1</v>
      </c>
      <c r="AM492" s="225" t="s">
        <v>1</v>
      </c>
      <c r="AN492" s="225" t="s">
        <v>1</v>
      </c>
      <c r="AO492" s="225" t="s">
        <v>1</v>
      </c>
      <c r="AP492" s="225" t="s">
        <v>1</v>
      </c>
      <c r="AQ492" s="225" t="s">
        <v>1</v>
      </c>
      <c r="AR492" s="225" t="s">
        <v>1</v>
      </c>
      <c r="AS492" s="225" t="s">
        <v>1</v>
      </c>
      <c r="AT492" s="225" t="s">
        <v>1</v>
      </c>
      <c r="AU492" s="225" t="s">
        <v>1</v>
      </c>
      <c r="AV492" s="225" t="s">
        <v>1</v>
      </c>
      <c r="AW492" s="235" t="s">
        <v>1</v>
      </c>
      <c r="AX492" s="235">
        <v>0</v>
      </c>
      <c r="AY492" s="226">
        <v>1</v>
      </c>
      <c r="AZ492" s="228">
        <v>0</v>
      </c>
      <c r="BA492" s="228">
        <v>0</v>
      </c>
      <c r="BB492" s="229">
        <v>0</v>
      </c>
    </row>
    <row r="493" spans="1:54" ht="14.25" customHeight="1" x14ac:dyDescent="0.25">
      <c r="A493" s="223">
        <v>986</v>
      </c>
      <c r="B493" s="224" t="s">
        <v>1540</v>
      </c>
      <c r="C493" s="225" t="s">
        <v>1193</v>
      </c>
      <c r="D493" s="225"/>
      <c r="E493" s="225" t="s">
        <v>571</v>
      </c>
      <c r="F493" s="225" t="s">
        <v>1</v>
      </c>
      <c r="G493" s="225" t="s">
        <v>1</v>
      </c>
      <c r="H493" s="224" t="s">
        <v>1</v>
      </c>
      <c r="I493" s="224" t="s">
        <v>571</v>
      </c>
      <c r="J493" s="226" t="s">
        <v>33</v>
      </c>
      <c r="K493" s="225" t="s">
        <v>1</v>
      </c>
      <c r="L493" s="225" t="s">
        <v>1</v>
      </c>
      <c r="M493" s="226" t="s">
        <v>33</v>
      </c>
      <c r="N493" s="225" t="s">
        <v>1</v>
      </c>
      <c r="O493" s="225" t="s">
        <v>1</v>
      </c>
      <c r="P493" s="225" t="s">
        <v>1</v>
      </c>
      <c r="Q493" s="225" t="s">
        <v>1</v>
      </c>
      <c r="R493" s="225" t="s">
        <v>1</v>
      </c>
      <c r="S493" s="225" t="s">
        <v>1</v>
      </c>
      <c r="T493" s="225" t="s">
        <v>1</v>
      </c>
      <c r="U493" s="225" t="s">
        <v>1</v>
      </c>
      <c r="V493" s="225" t="s">
        <v>1</v>
      </c>
      <c r="W493" s="225" t="s">
        <v>1</v>
      </c>
      <c r="X493" s="225" t="s">
        <v>1</v>
      </c>
      <c r="Y493" s="225" t="s">
        <v>1</v>
      </c>
      <c r="Z493" s="225" t="s">
        <v>1</v>
      </c>
      <c r="AA493" s="225" t="s">
        <v>1</v>
      </c>
      <c r="AB493" s="225" t="s">
        <v>1</v>
      </c>
      <c r="AC493" s="225" t="s">
        <v>1</v>
      </c>
      <c r="AD493" s="225" t="s">
        <v>1</v>
      </c>
      <c r="AE493" s="225" t="s">
        <v>1</v>
      </c>
      <c r="AF493" s="225" t="s">
        <v>1</v>
      </c>
      <c r="AG493" s="225" t="s">
        <v>1</v>
      </c>
      <c r="AH493" s="225" t="s">
        <v>1</v>
      </c>
      <c r="AI493" s="225" t="s">
        <v>1</v>
      </c>
      <c r="AJ493" s="225" t="s">
        <v>1</v>
      </c>
      <c r="AK493" s="225" t="s">
        <v>1</v>
      </c>
      <c r="AL493" s="225" t="s">
        <v>1</v>
      </c>
      <c r="AM493" s="225" t="s">
        <v>1</v>
      </c>
      <c r="AN493" s="225" t="s">
        <v>1</v>
      </c>
      <c r="AO493" s="225" t="s">
        <v>1</v>
      </c>
      <c r="AP493" s="225" t="s">
        <v>1</v>
      </c>
      <c r="AQ493" s="225" t="s">
        <v>1</v>
      </c>
      <c r="AR493" s="225" t="s">
        <v>1</v>
      </c>
      <c r="AS493" s="225" t="s">
        <v>1</v>
      </c>
      <c r="AT493" s="225" t="s">
        <v>1</v>
      </c>
      <c r="AU493" s="232" t="s">
        <v>23</v>
      </c>
      <c r="AV493" s="225" t="s">
        <v>1</v>
      </c>
      <c r="AW493" s="235" t="s">
        <v>1</v>
      </c>
      <c r="AX493" s="226">
        <v>1</v>
      </c>
      <c r="AY493" s="235">
        <v>0</v>
      </c>
      <c r="AZ493" s="228">
        <v>0</v>
      </c>
      <c r="BA493" s="228">
        <v>0</v>
      </c>
      <c r="BB493" s="229">
        <v>0</v>
      </c>
    </row>
    <row r="494" spans="1:54" ht="14.25" customHeight="1" x14ac:dyDescent="0.25">
      <c r="A494" s="223">
        <v>220</v>
      </c>
      <c r="B494" s="224" t="s">
        <v>1544</v>
      </c>
      <c r="C494" s="225" t="s">
        <v>1193</v>
      </c>
      <c r="D494" s="225"/>
      <c r="E494" s="225" t="s">
        <v>571</v>
      </c>
      <c r="F494" s="225" t="s">
        <v>1</v>
      </c>
      <c r="G494" s="225" t="s">
        <v>1</v>
      </c>
      <c r="H494" s="224" t="s">
        <v>1</v>
      </c>
      <c r="I494" s="224" t="s">
        <v>571</v>
      </c>
      <c r="J494" s="227" t="s">
        <v>17</v>
      </c>
      <c r="K494" s="225" t="s">
        <v>1</v>
      </c>
      <c r="L494" s="232" t="s">
        <v>23</v>
      </c>
      <c r="M494" s="227" t="s">
        <v>17</v>
      </c>
      <c r="N494" s="225" t="s">
        <v>1</v>
      </c>
      <c r="O494" s="232" t="s">
        <v>23</v>
      </c>
      <c r="P494" s="225" t="s">
        <v>1</v>
      </c>
      <c r="Q494" s="225" t="s">
        <v>1</v>
      </c>
      <c r="R494" s="225" t="s">
        <v>1</v>
      </c>
      <c r="S494" s="225" t="s">
        <v>1</v>
      </c>
      <c r="T494" s="225" t="s">
        <v>1</v>
      </c>
      <c r="U494" s="225" t="s">
        <v>1</v>
      </c>
      <c r="V494" s="225" t="s">
        <v>1</v>
      </c>
      <c r="W494" s="225" t="s">
        <v>1</v>
      </c>
      <c r="X494" s="225" t="s">
        <v>1</v>
      </c>
      <c r="Y494" s="225" t="s">
        <v>1</v>
      </c>
      <c r="Z494" s="225" t="s">
        <v>1</v>
      </c>
      <c r="AA494" s="225" t="s">
        <v>1</v>
      </c>
      <c r="AB494" s="225" t="s">
        <v>1</v>
      </c>
      <c r="AC494" s="225" t="s">
        <v>1</v>
      </c>
      <c r="AD494" s="225" t="s">
        <v>1</v>
      </c>
      <c r="AE494" s="225" t="s">
        <v>1</v>
      </c>
      <c r="AF494" s="232" t="s">
        <v>23</v>
      </c>
      <c r="AG494" s="225" t="s">
        <v>1</v>
      </c>
      <c r="AH494" s="225" t="s">
        <v>1</v>
      </c>
      <c r="AI494" s="225" t="s">
        <v>1</v>
      </c>
      <c r="AJ494" s="225" t="s">
        <v>1</v>
      </c>
      <c r="AK494" s="225" t="s">
        <v>1</v>
      </c>
      <c r="AL494" s="225" t="s">
        <v>1</v>
      </c>
      <c r="AM494" s="225" t="s">
        <v>1</v>
      </c>
      <c r="AN494" s="225" t="s">
        <v>1</v>
      </c>
      <c r="AO494" s="225" t="s">
        <v>1</v>
      </c>
      <c r="AP494" s="225" t="s">
        <v>1</v>
      </c>
      <c r="AQ494" s="225" t="s">
        <v>1</v>
      </c>
      <c r="AR494" s="230" t="s">
        <v>22</v>
      </c>
      <c r="AS494" s="225" t="s">
        <v>1</v>
      </c>
      <c r="AT494" s="225" t="s">
        <v>1</v>
      </c>
      <c r="AU494" s="225" t="s">
        <v>1</v>
      </c>
      <c r="AV494" s="225" t="s">
        <v>1</v>
      </c>
      <c r="AW494" s="235" t="s">
        <v>1</v>
      </c>
      <c r="AX494" s="226">
        <v>1</v>
      </c>
      <c r="AY494" s="235">
        <v>0</v>
      </c>
      <c r="AZ494" s="228">
        <v>0</v>
      </c>
      <c r="BA494" s="236">
        <v>2.2999999999999998</v>
      </c>
      <c r="BB494" s="238">
        <v>0.11</v>
      </c>
    </row>
    <row r="495" spans="1:54" ht="14.25" customHeight="1" x14ac:dyDescent="0.25">
      <c r="A495" s="223">
        <v>1381</v>
      </c>
      <c r="B495" s="224" t="s">
        <v>1350</v>
      </c>
      <c r="C495" s="225" t="s">
        <v>1193</v>
      </c>
      <c r="D495" s="225"/>
      <c r="E495" s="225" t="s">
        <v>625</v>
      </c>
      <c r="F495" s="225" t="s">
        <v>1</v>
      </c>
      <c r="G495" s="225" t="s">
        <v>1</v>
      </c>
      <c r="H495" s="224" t="s">
        <v>1</v>
      </c>
      <c r="I495" s="224" t="s">
        <v>625</v>
      </c>
      <c r="J495" s="226" t="s">
        <v>33</v>
      </c>
      <c r="K495" s="225" t="s">
        <v>1</v>
      </c>
      <c r="L495" s="230" t="s">
        <v>22</v>
      </c>
      <c r="M495" s="227" t="s">
        <v>17</v>
      </c>
      <c r="N495" s="225" t="s">
        <v>1</v>
      </c>
      <c r="O495" s="232" t="s">
        <v>23</v>
      </c>
      <c r="P495" s="225" t="s">
        <v>1</v>
      </c>
      <c r="Q495" s="225" t="s">
        <v>1</v>
      </c>
      <c r="R495" s="225" t="s">
        <v>1</v>
      </c>
      <c r="S495" s="225" t="s">
        <v>1</v>
      </c>
      <c r="T495" s="225" t="s">
        <v>1</v>
      </c>
      <c r="U495" s="225" t="s">
        <v>1</v>
      </c>
      <c r="V495" s="225" t="s">
        <v>1</v>
      </c>
      <c r="W495" s="225" t="s">
        <v>1</v>
      </c>
      <c r="X495" s="225" t="s">
        <v>1</v>
      </c>
      <c r="Y495" s="225" t="s">
        <v>1</v>
      </c>
      <c r="Z495" s="225" t="s">
        <v>1</v>
      </c>
      <c r="AA495" s="225" t="s">
        <v>1</v>
      </c>
      <c r="AB495" s="225" t="s">
        <v>1</v>
      </c>
      <c r="AC495" s="225" t="s">
        <v>1</v>
      </c>
      <c r="AD495" s="225" t="s">
        <v>1</v>
      </c>
      <c r="AE495" s="230" t="s">
        <v>22</v>
      </c>
      <c r="AF495" s="225" t="s">
        <v>1</v>
      </c>
      <c r="AG495" s="225" t="s">
        <v>1</v>
      </c>
      <c r="AH495" s="225" t="s">
        <v>1</v>
      </c>
      <c r="AI495" s="225" t="s">
        <v>1</v>
      </c>
      <c r="AJ495" s="225" t="s">
        <v>1</v>
      </c>
      <c r="AK495" s="225" t="s">
        <v>1</v>
      </c>
      <c r="AL495" s="225" t="s">
        <v>1</v>
      </c>
      <c r="AM495" s="225" t="s">
        <v>1</v>
      </c>
      <c r="AN495" s="225" t="s">
        <v>1</v>
      </c>
      <c r="AO495" s="225" t="s">
        <v>1</v>
      </c>
      <c r="AP495" s="225" t="s">
        <v>1</v>
      </c>
      <c r="AQ495" s="225" t="s">
        <v>1</v>
      </c>
      <c r="AR495" s="225" t="s">
        <v>1</v>
      </c>
      <c r="AS495" s="225" t="s">
        <v>1</v>
      </c>
      <c r="AT495" s="225" t="s">
        <v>1</v>
      </c>
      <c r="AU495" s="225" t="s">
        <v>1</v>
      </c>
      <c r="AV495" s="225" t="s">
        <v>1</v>
      </c>
      <c r="AW495" s="226" t="s">
        <v>1241</v>
      </c>
      <c r="AX495" s="235">
        <v>0</v>
      </c>
      <c r="AY495" s="235">
        <v>0</v>
      </c>
      <c r="AZ495" s="228">
        <v>0</v>
      </c>
      <c r="BA495" s="228">
        <v>0</v>
      </c>
      <c r="BB495" s="234">
        <v>0</v>
      </c>
    </row>
    <row r="496" spans="1:54" ht="13.5" customHeight="1" x14ac:dyDescent="0.25">
      <c r="A496" s="223">
        <v>227</v>
      </c>
      <c r="B496" s="224" t="s">
        <v>1351</v>
      </c>
      <c r="C496" s="225" t="s">
        <v>1193</v>
      </c>
      <c r="D496" s="225"/>
      <c r="E496" s="225" t="s">
        <v>625</v>
      </c>
      <c r="F496" s="225" t="s">
        <v>1</v>
      </c>
      <c r="G496" s="225" t="s">
        <v>1</v>
      </c>
      <c r="H496" s="224" t="s">
        <v>1</v>
      </c>
      <c r="I496" s="224" t="s">
        <v>625</v>
      </c>
      <c r="J496" s="241" t="s">
        <v>39</v>
      </c>
      <c r="K496" s="225" t="s">
        <v>1</v>
      </c>
      <c r="L496" s="225" t="s">
        <v>1</v>
      </c>
      <c r="M496" s="241" t="s">
        <v>39</v>
      </c>
      <c r="N496" s="225" t="s">
        <v>1</v>
      </c>
      <c r="O496" s="225" t="s">
        <v>1</v>
      </c>
      <c r="P496" s="225" t="s">
        <v>1</v>
      </c>
      <c r="Q496" s="225" t="s">
        <v>1</v>
      </c>
      <c r="R496" s="225" t="s">
        <v>1</v>
      </c>
      <c r="S496" s="225" t="s">
        <v>1</v>
      </c>
      <c r="T496" s="225" t="s">
        <v>1</v>
      </c>
      <c r="U496" s="225" t="s">
        <v>1</v>
      </c>
      <c r="V496" s="225" t="s">
        <v>1</v>
      </c>
      <c r="W496" s="225" t="s">
        <v>1</v>
      </c>
      <c r="X496" s="225" t="s">
        <v>1</v>
      </c>
      <c r="Y496" s="225" t="s">
        <v>1</v>
      </c>
      <c r="Z496" s="225" t="s">
        <v>1</v>
      </c>
      <c r="AA496" s="225" t="s">
        <v>1</v>
      </c>
      <c r="AB496" s="225" t="s">
        <v>1</v>
      </c>
      <c r="AC496" s="225" t="s">
        <v>1</v>
      </c>
      <c r="AD496" s="225" t="s">
        <v>1</v>
      </c>
      <c r="AE496" s="225" t="s">
        <v>1</v>
      </c>
      <c r="AF496" s="225" t="s">
        <v>1</v>
      </c>
      <c r="AG496" s="225" t="s">
        <v>1</v>
      </c>
      <c r="AH496" s="225" t="s">
        <v>1</v>
      </c>
      <c r="AI496" s="225" t="s">
        <v>1</v>
      </c>
      <c r="AJ496" s="225" t="s">
        <v>1</v>
      </c>
      <c r="AK496" s="225" t="s">
        <v>1</v>
      </c>
      <c r="AL496" s="225" t="s">
        <v>1</v>
      </c>
      <c r="AM496" s="225" t="s">
        <v>1</v>
      </c>
      <c r="AN496" s="225" t="s">
        <v>1</v>
      </c>
      <c r="AO496" s="225" t="s">
        <v>1</v>
      </c>
      <c r="AP496" s="225" t="s">
        <v>1</v>
      </c>
      <c r="AQ496" s="225" t="s">
        <v>1</v>
      </c>
      <c r="AR496" s="225" t="s">
        <v>1</v>
      </c>
      <c r="AS496" s="225" t="s">
        <v>1</v>
      </c>
      <c r="AT496" s="225" t="s">
        <v>1</v>
      </c>
      <c r="AU496" s="225" t="s">
        <v>1</v>
      </c>
      <c r="AV496" s="225" t="s">
        <v>1</v>
      </c>
      <c r="AW496" s="235" t="s">
        <v>1</v>
      </c>
      <c r="AX496" s="235">
        <v>0</v>
      </c>
      <c r="AY496" s="235">
        <v>0</v>
      </c>
      <c r="AZ496" s="228" t="s">
        <v>1</v>
      </c>
      <c r="BA496" s="228" t="s">
        <v>1</v>
      </c>
      <c r="BB496" s="229" t="s">
        <v>1</v>
      </c>
    </row>
    <row r="497" spans="1:54" ht="14.25" customHeight="1" x14ac:dyDescent="0.25">
      <c r="A497" s="223">
        <v>1500</v>
      </c>
      <c r="B497" s="224" t="s">
        <v>1352</v>
      </c>
      <c r="C497" s="225" t="s">
        <v>1193</v>
      </c>
      <c r="D497" s="225"/>
      <c r="E497" s="225" t="s">
        <v>896</v>
      </c>
      <c r="F497" s="225" t="s">
        <v>1</v>
      </c>
      <c r="G497" s="225" t="s">
        <v>667</v>
      </c>
      <c r="H497" s="224" t="s">
        <v>1</v>
      </c>
      <c r="I497" s="224" t="s">
        <v>437</v>
      </c>
      <c r="J497" s="241" t="s">
        <v>39</v>
      </c>
      <c r="K497" s="225" t="s">
        <v>1</v>
      </c>
      <c r="L497" s="225" t="s">
        <v>1</v>
      </c>
      <c r="M497" s="241" t="s">
        <v>39</v>
      </c>
      <c r="N497" s="225" t="s">
        <v>1</v>
      </c>
      <c r="O497" s="225" t="s">
        <v>1</v>
      </c>
      <c r="P497" s="225" t="s">
        <v>1</v>
      </c>
      <c r="Q497" s="225" t="s">
        <v>1</v>
      </c>
      <c r="R497" s="225" t="s">
        <v>1</v>
      </c>
      <c r="S497" s="225" t="s">
        <v>1</v>
      </c>
      <c r="T497" s="225" t="s">
        <v>1</v>
      </c>
      <c r="U497" s="225" t="s">
        <v>1</v>
      </c>
      <c r="V497" s="225" t="s">
        <v>1</v>
      </c>
      <c r="W497" s="225" t="s">
        <v>1</v>
      </c>
      <c r="X497" s="225" t="s">
        <v>1</v>
      </c>
      <c r="Y497" s="225" t="s">
        <v>1</v>
      </c>
      <c r="Z497" s="225" t="s">
        <v>1</v>
      </c>
      <c r="AA497" s="225" t="s">
        <v>1</v>
      </c>
      <c r="AB497" s="225" t="s">
        <v>1</v>
      </c>
      <c r="AC497" s="225" t="s">
        <v>1</v>
      </c>
      <c r="AD497" s="225" t="s">
        <v>1</v>
      </c>
      <c r="AE497" s="225" t="s">
        <v>1</v>
      </c>
      <c r="AF497" s="225" t="s">
        <v>1</v>
      </c>
      <c r="AG497" s="225" t="s">
        <v>1</v>
      </c>
      <c r="AH497" s="225" t="s">
        <v>1</v>
      </c>
      <c r="AI497" s="225" t="s">
        <v>1</v>
      </c>
      <c r="AJ497" s="225" t="s">
        <v>1</v>
      </c>
      <c r="AK497" s="225" t="s">
        <v>1</v>
      </c>
      <c r="AL497" s="225" t="s">
        <v>1</v>
      </c>
      <c r="AM497" s="225" t="s">
        <v>1</v>
      </c>
      <c r="AN497" s="225" t="s">
        <v>1</v>
      </c>
      <c r="AO497" s="225" t="s">
        <v>1</v>
      </c>
      <c r="AP497" s="225" t="s">
        <v>1</v>
      </c>
      <c r="AQ497" s="225" t="s">
        <v>1</v>
      </c>
      <c r="AR497" s="225" t="s">
        <v>1</v>
      </c>
      <c r="AS497" s="225" t="s">
        <v>1</v>
      </c>
      <c r="AT497" s="225" t="s">
        <v>1</v>
      </c>
      <c r="AU497" s="225" t="s">
        <v>1</v>
      </c>
      <c r="AV497" s="225" t="s">
        <v>1</v>
      </c>
      <c r="AW497" s="235" t="s">
        <v>1</v>
      </c>
      <c r="AX497" s="235">
        <v>0</v>
      </c>
      <c r="AY497" s="235">
        <v>0</v>
      </c>
      <c r="AZ497" s="228" t="s">
        <v>1</v>
      </c>
      <c r="BA497" s="228" t="s">
        <v>1</v>
      </c>
      <c r="BB497" s="229" t="s">
        <v>1</v>
      </c>
    </row>
    <row r="498" spans="1:54" ht="14.25" customHeight="1" x14ac:dyDescent="0.25">
      <c r="A498" s="223">
        <v>1504</v>
      </c>
      <c r="B498" s="224" t="s">
        <v>1353</v>
      </c>
      <c r="C498" s="225" t="s">
        <v>1193</v>
      </c>
      <c r="D498" s="225"/>
      <c r="E498" s="225" t="s">
        <v>896</v>
      </c>
      <c r="F498" s="225" t="s">
        <v>1</v>
      </c>
      <c r="G498" s="225" t="s">
        <v>667</v>
      </c>
      <c r="H498" s="224" t="s">
        <v>1</v>
      </c>
      <c r="I498" s="224" t="s">
        <v>437</v>
      </c>
      <c r="J498" s="241" t="s">
        <v>39</v>
      </c>
      <c r="K498" s="225" t="s">
        <v>1</v>
      </c>
      <c r="L498" s="225" t="s">
        <v>1</v>
      </c>
      <c r="M498" s="241" t="s">
        <v>39</v>
      </c>
      <c r="N498" s="225" t="s">
        <v>1</v>
      </c>
      <c r="O498" s="225" t="s">
        <v>1</v>
      </c>
      <c r="P498" s="225" t="s">
        <v>1</v>
      </c>
      <c r="Q498" s="225" t="s">
        <v>1</v>
      </c>
      <c r="R498" s="225" t="s">
        <v>1</v>
      </c>
      <c r="S498" s="225" t="s">
        <v>1</v>
      </c>
      <c r="T498" s="225" t="s">
        <v>1</v>
      </c>
      <c r="U498" s="225" t="s">
        <v>1</v>
      </c>
      <c r="V498" s="225" t="s">
        <v>1</v>
      </c>
      <c r="W498" s="225" t="s">
        <v>1</v>
      </c>
      <c r="X498" s="225" t="s">
        <v>1</v>
      </c>
      <c r="Y498" s="225" t="s">
        <v>1</v>
      </c>
      <c r="Z498" s="225" t="s">
        <v>1</v>
      </c>
      <c r="AA498" s="225" t="s">
        <v>1</v>
      </c>
      <c r="AB498" s="225" t="s">
        <v>1</v>
      </c>
      <c r="AC498" s="225" t="s">
        <v>1</v>
      </c>
      <c r="AD498" s="225" t="s">
        <v>1</v>
      </c>
      <c r="AE498" s="225" t="s">
        <v>1</v>
      </c>
      <c r="AF498" s="225" t="s">
        <v>1</v>
      </c>
      <c r="AG498" s="225" t="s">
        <v>1</v>
      </c>
      <c r="AH498" s="225" t="s">
        <v>1</v>
      </c>
      <c r="AI498" s="225" t="s">
        <v>1</v>
      </c>
      <c r="AJ498" s="225" t="s">
        <v>1</v>
      </c>
      <c r="AK498" s="225" t="s">
        <v>1</v>
      </c>
      <c r="AL498" s="225" t="s">
        <v>1</v>
      </c>
      <c r="AM498" s="225" t="s">
        <v>1</v>
      </c>
      <c r="AN498" s="225" t="s">
        <v>1</v>
      </c>
      <c r="AO498" s="225" t="s">
        <v>1</v>
      </c>
      <c r="AP498" s="225" t="s">
        <v>1</v>
      </c>
      <c r="AQ498" s="225" t="s">
        <v>1</v>
      </c>
      <c r="AR498" s="225" t="s">
        <v>1</v>
      </c>
      <c r="AS498" s="225" t="s">
        <v>1</v>
      </c>
      <c r="AT498" s="225" t="s">
        <v>1</v>
      </c>
      <c r="AU498" s="225" t="s">
        <v>1</v>
      </c>
      <c r="AV498" s="225" t="s">
        <v>1</v>
      </c>
      <c r="AW498" s="235" t="s">
        <v>1</v>
      </c>
      <c r="AX498" s="235">
        <v>0</v>
      </c>
      <c r="AY498" s="235">
        <v>0</v>
      </c>
      <c r="AZ498" s="228" t="s">
        <v>1</v>
      </c>
      <c r="BA498" s="228" t="s">
        <v>1</v>
      </c>
      <c r="BB498" s="229" t="s">
        <v>1</v>
      </c>
    </row>
    <row r="499" spans="1:54" ht="18.75" customHeight="1" x14ac:dyDescent="0.25">
      <c r="A499" s="223">
        <v>238</v>
      </c>
      <c r="B499" s="224" t="s">
        <v>599</v>
      </c>
      <c r="C499" s="225" t="s">
        <v>1193</v>
      </c>
      <c r="D499" s="225"/>
      <c r="E499" s="225" t="s">
        <v>571</v>
      </c>
      <c r="F499" s="225" t="s">
        <v>465</v>
      </c>
      <c r="G499" s="225" t="s">
        <v>1527</v>
      </c>
      <c r="H499" s="224" t="s">
        <v>1</v>
      </c>
      <c r="I499" s="224" t="s">
        <v>437</v>
      </c>
      <c r="J499" s="227" t="s">
        <v>17</v>
      </c>
      <c r="K499" s="225" t="s">
        <v>1</v>
      </c>
      <c r="L499" s="232" t="s">
        <v>23</v>
      </c>
      <c r="M499" s="227" t="s">
        <v>17</v>
      </c>
      <c r="N499" s="225" t="s">
        <v>1</v>
      </c>
      <c r="O499" s="232" t="s">
        <v>23</v>
      </c>
      <c r="P499" s="225" t="s">
        <v>1</v>
      </c>
      <c r="Q499" s="225" t="s">
        <v>1</v>
      </c>
      <c r="R499" s="225" t="s">
        <v>1</v>
      </c>
      <c r="S499" s="225" t="s">
        <v>1</v>
      </c>
      <c r="T499" s="225" t="s">
        <v>1</v>
      </c>
      <c r="U499" s="225" t="s">
        <v>1</v>
      </c>
      <c r="V499" s="225" t="s">
        <v>1</v>
      </c>
      <c r="W499" s="225" t="s">
        <v>1</v>
      </c>
      <c r="X499" s="225" t="s">
        <v>1</v>
      </c>
      <c r="Y499" s="225" t="s">
        <v>1</v>
      </c>
      <c r="Z499" s="225" t="s">
        <v>1</v>
      </c>
      <c r="AA499" s="225" t="s">
        <v>1</v>
      </c>
      <c r="AB499" s="225" t="s">
        <v>1</v>
      </c>
      <c r="AC499" s="225" t="s">
        <v>1</v>
      </c>
      <c r="AD499" s="225" t="s">
        <v>1</v>
      </c>
      <c r="AE499" s="230" t="s">
        <v>22</v>
      </c>
      <c r="AF499" s="232" t="s">
        <v>23</v>
      </c>
      <c r="AG499" s="225" t="s">
        <v>1</v>
      </c>
      <c r="AH499" s="225" t="s">
        <v>1</v>
      </c>
      <c r="AI499" s="225" t="s">
        <v>1</v>
      </c>
      <c r="AJ499" s="225" t="s">
        <v>1</v>
      </c>
      <c r="AK499" s="225" t="s">
        <v>1</v>
      </c>
      <c r="AL499" s="225" t="s">
        <v>1</v>
      </c>
      <c r="AM499" s="225" t="s">
        <v>1</v>
      </c>
      <c r="AN499" s="225" t="s">
        <v>1</v>
      </c>
      <c r="AO499" s="225" t="s">
        <v>1</v>
      </c>
      <c r="AP499" s="225" t="s">
        <v>1</v>
      </c>
      <c r="AQ499" s="225" t="s">
        <v>1</v>
      </c>
      <c r="AR499" s="232" t="s">
        <v>23</v>
      </c>
      <c r="AS499" s="225" t="s">
        <v>1</v>
      </c>
      <c r="AT499" s="225" t="s">
        <v>1</v>
      </c>
      <c r="AU499" s="232" t="s">
        <v>23</v>
      </c>
      <c r="AV499" s="225" t="s">
        <v>1</v>
      </c>
      <c r="AW499" s="235" t="s">
        <v>1</v>
      </c>
      <c r="AX499" s="226">
        <v>1</v>
      </c>
      <c r="AY499" s="235">
        <v>0</v>
      </c>
      <c r="AZ499" s="228">
        <v>0</v>
      </c>
      <c r="BA499" s="233">
        <v>0.84</v>
      </c>
      <c r="BB499" s="229">
        <v>0</v>
      </c>
    </row>
    <row r="500" spans="1:54" ht="14.25" customHeight="1" x14ac:dyDescent="0.25">
      <c r="A500" s="223">
        <v>1420</v>
      </c>
      <c r="B500" s="224" t="s">
        <v>1390</v>
      </c>
      <c r="C500" s="225" t="s">
        <v>1388</v>
      </c>
      <c r="D500" s="225"/>
      <c r="E500" s="225" t="s">
        <v>1086</v>
      </c>
      <c r="F500" s="225" t="s">
        <v>1</v>
      </c>
      <c r="G500" s="225" t="s">
        <v>1</v>
      </c>
      <c r="H500" s="224" t="s">
        <v>1</v>
      </c>
      <c r="I500" s="224" t="s">
        <v>1086</v>
      </c>
      <c r="J500" s="241" t="s">
        <v>39</v>
      </c>
      <c r="K500" s="225" t="s">
        <v>1</v>
      </c>
      <c r="L500" s="225" t="s">
        <v>1</v>
      </c>
      <c r="M500" s="226" t="s">
        <v>33</v>
      </c>
      <c r="N500" s="225" t="s">
        <v>1</v>
      </c>
      <c r="O500" s="225" t="s">
        <v>1</v>
      </c>
      <c r="P500" s="225" t="s">
        <v>1</v>
      </c>
      <c r="Q500" s="225" t="s">
        <v>1</v>
      </c>
      <c r="R500" s="225" t="s">
        <v>1</v>
      </c>
      <c r="S500" s="225" t="s">
        <v>1</v>
      </c>
      <c r="T500" s="225" t="s">
        <v>1</v>
      </c>
      <c r="U500" s="225" t="s">
        <v>1</v>
      </c>
      <c r="V500" s="225" t="s">
        <v>1</v>
      </c>
      <c r="W500" s="225" t="s">
        <v>1</v>
      </c>
      <c r="X500" s="225" t="s">
        <v>1</v>
      </c>
      <c r="Y500" s="225" t="s">
        <v>1</v>
      </c>
      <c r="Z500" s="225" t="s">
        <v>1</v>
      </c>
      <c r="AA500" s="225" t="s">
        <v>1</v>
      </c>
      <c r="AB500" s="225" t="s">
        <v>1</v>
      </c>
      <c r="AC500" s="225" t="s">
        <v>1</v>
      </c>
      <c r="AD500" s="225" t="s">
        <v>1</v>
      </c>
      <c r="AE500" s="225" t="s">
        <v>1</v>
      </c>
      <c r="AF500" s="225" t="s">
        <v>1</v>
      </c>
      <c r="AG500" s="225" t="s">
        <v>1</v>
      </c>
      <c r="AH500" s="225" t="s">
        <v>1</v>
      </c>
      <c r="AI500" s="225" t="s">
        <v>1</v>
      </c>
      <c r="AJ500" s="225" t="s">
        <v>1</v>
      </c>
      <c r="AK500" s="225" t="s">
        <v>1</v>
      </c>
      <c r="AL500" s="225" t="s">
        <v>1</v>
      </c>
      <c r="AM500" s="225" t="s">
        <v>1</v>
      </c>
      <c r="AN500" s="225" t="s">
        <v>1</v>
      </c>
      <c r="AO500" s="225" t="s">
        <v>1</v>
      </c>
      <c r="AP500" s="225" t="s">
        <v>1</v>
      </c>
      <c r="AQ500" s="225" t="s">
        <v>1</v>
      </c>
      <c r="AR500" s="225" t="s">
        <v>1</v>
      </c>
      <c r="AS500" s="225" t="s">
        <v>1</v>
      </c>
      <c r="AT500" s="225" t="s">
        <v>1</v>
      </c>
      <c r="AU500" s="225" t="s">
        <v>1</v>
      </c>
      <c r="AV500" s="225" t="s">
        <v>1</v>
      </c>
      <c r="AW500" s="235" t="s">
        <v>1</v>
      </c>
      <c r="AX500" s="235">
        <v>0</v>
      </c>
      <c r="AY500" s="235">
        <v>0</v>
      </c>
      <c r="AZ500" s="228" t="s">
        <v>1</v>
      </c>
      <c r="BA500" s="228" t="s">
        <v>1</v>
      </c>
      <c r="BB500" s="229" t="s">
        <v>1</v>
      </c>
    </row>
    <row r="501" spans="1:54" ht="14.25" customHeight="1" x14ac:dyDescent="0.25">
      <c r="A501" s="223">
        <v>1346</v>
      </c>
      <c r="B501" s="224" t="s">
        <v>1041</v>
      </c>
      <c r="C501" s="225" t="s">
        <v>1193</v>
      </c>
      <c r="D501" s="225"/>
      <c r="E501" s="225" t="s">
        <v>1021</v>
      </c>
      <c r="F501" s="225" t="s">
        <v>1</v>
      </c>
      <c r="G501" s="225" t="s">
        <v>1</v>
      </c>
      <c r="H501" s="224" t="s">
        <v>1</v>
      </c>
      <c r="I501" s="224" t="s">
        <v>1021</v>
      </c>
      <c r="J501" s="237" t="s">
        <v>26</v>
      </c>
      <c r="K501" s="225" t="s">
        <v>1</v>
      </c>
      <c r="L501" s="232" t="s">
        <v>23</v>
      </c>
      <c r="M501" s="241" t="s">
        <v>39</v>
      </c>
      <c r="N501" s="225" t="s">
        <v>1</v>
      </c>
      <c r="O501" s="232" t="s">
        <v>23</v>
      </c>
      <c r="P501" s="230" t="s">
        <v>22</v>
      </c>
      <c r="Q501" s="232" t="s">
        <v>23</v>
      </c>
      <c r="R501" s="232" t="s">
        <v>23</v>
      </c>
      <c r="S501" s="225" t="s">
        <v>1</v>
      </c>
      <c r="T501" s="230" t="s">
        <v>22</v>
      </c>
      <c r="U501" s="232" t="s">
        <v>23</v>
      </c>
      <c r="V501" s="225" t="s">
        <v>1</v>
      </c>
      <c r="W501" s="232" t="s">
        <v>23</v>
      </c>
      <c r="X501" s="225" t="s">
        <v>1</v>
      </c>
      <c r="Y501" s="225" t="s">
        <v>1</v>
      </c>
      <c r="Z501" s="225" t="s">
        <v>1</v>
      </c>
      <c r="AA501" s="225" t="s">
        <v>1</v>
      </c>
      <c r="AB501" s="225" t="s">
        <v>1</v>
      </c>
      <c r="AC501" s="225" t="s">
        <v>1</v>
      </c>
      <c r="AD501" s="225" t="s">
        <v>1</v>
      </c>
      <c r="AE501" s="232" t="s">
        <v>23</v>
      </c>
      <c r="AF501" s="232" t="s">
        <v>23</v>
      </c>
      <c r="AG501" s="225" t="s">
        <v>1</v>
      </c>
      <c r="AH501" s="225" t="s">
        <v>1</v>
      </c>
      <c r="AI501" s="225" t="s">
        <v>1</v>
      </c>
      <c r="AJ501" s="225" t="s">
        <v>1</v>
      </c>
      <c r="AK501" s="232" t="s">
        <v>23</v>
      </c>
      <c r="AL501" s="232" t="s">
        <v>23</v>
      </c>
      <c r="AM501" s="225" t="s">
        <v>1</v>
      </c>
      <c r="AN501" s="225" t="s">
        <v>1</v>
      </c>
      <c r="AO501" s="232" t="s">
        <v>23</v>
      </c>
      <c r="AP501" s="225" t="s">
        <v>1</v>
      </c>
      <c r="AQ501" s="225" t="s">
        <v>1</v>
      </c>
      <c r="AR501" s="232" t="s">
        <v>23</v>
      </c>
      <c r="AS501" s="225" t="s">
        <v>1</v>
      </c>
      <c r="AT501" s="225" t="s">
        <v>1</v>
      </c>
      <c r="AU501" s="225" t="s">
        <v>1</v>
      </c>
      <c r="AV501" s="225" t="s">
        <v>1</v>
      </c>
      <c r="AW501" s="235" t="s">
        <v>1</v>
      </c>
      <c r="AX501" s="239">
        <v>3</v>
      </c>
      <c r="AY501" s="235">
        <v>0</v>
      </c>
      <c r="AZ501" s="228">
        <v>0</v>
      </c>
      <c r="BA501" s="236">
        <v>20.399999999999999</v>
      </c>
      <c r="BB501" s="234">
        <v>0</v>
      </c>
    </row>
    <row r="502" spans="1:54" ht="14.25" customHeight="1" x14ac:dyDescent="0.25">
      <c r="A502" s="223">
        <v>1507</v>
      </c>
      <c r="B502" s="224" t="s">
        <v>1354</v>
      </c>
      <c r="C502" s="225" t="s">
        <v>1193</v>
      </c>
      <c r="D502" s="225"/>
      <c r="E502" s="225" t="s">
        <v>492</v>
      </c>
      <c r="F502" s="225" t="s">
        <v>1</v>
      </c>
      <c r="G502" s="225" t="s">
        <v>1</v>
      </c>
      <c r="H502" s="224" t="s">
        <v>1</v>
      </c>
      <c r="I502" s="224" t="s">
        <v>492</v>
      </c>
      <c r="J502" s="227" t="s">
        <v>17</v>
      </c>
      <c r="K502" s="232" t="s">
        <v>23</v>
      </c>
      <c r="L502" s="232" t="s">
        <v>23</v>
      </c>
      <c r="M502" s="227" t="s">
        <v>17</v>
      </c>
      <c r="N502" s="232" t="s">
        <v>23</v>
      </c>
      <c r="O502" s="232" t="s">
        <v>23</v>
      </c>
      <c r="P502" s="225" t="s">
        <v>1</v>
      </c>
      <c r="Q502" s="225" t="s">
        <v>1</v>
      </c>
      <c r="R502" s="225" t="s">
        <v>1</v>
      </c>
      <c r="S502" s="225" t="s">
        <v>1</v>
      </c>
      <c r="T502" s="225" t="s">
        <v>1</v>
      </c>
      <c r="U502" s="225" t="s">
        <v>1</v>
      </c>
      <c r="V502" s="225" t="s">
        <v>1</v>
      </c>
      <c r="W502" s="225" t="s">
        <v>1</v>
      </c>
      <c r="X502" s="225" t="s">
        <v>1</v>
      </c>
      <c r="Y502" s="225" t="s">
        <v>1</v>
      </c>
      <c r="Z502" s="225" t="s">
        <v>1</v>
      </c>
      <c r="AA502" s="232" t="s">
        <v>23</v>
      </c>
      <c r="AB502" s="225" t="s">
        <v>1</v>
      </c>
      <c r="AC502" s="225" t="s">
        <v>1</v>
      </c>
      <c r="AD502" s="225" t="s">
        <v>1</v>
      </c>
      <c r="AE502" s="232" t="s">
        <v>23</v>
      </c>
      <c r="AF502" s="232" t="s">
        <v>23</v>
      </c>
      <c r="AG502" s="225" t="s">
        <v>1</v>
      </c>
      <c r="AH502" s="225" t="s">
        <v>1</v>
      </c>
      <c r="AI502" s="225" t="s">
        <v>1</v>
      </c>
      <c r="AJ502" s="225" t="s">
        <v>1</v>
      </c>
      <c r="AK502" s="225" t="s">
        <v>1</v>
      </c>
      <c r="AL502" s="232" t="s">
        <v>23</v>
      </c>
      <c r="AM502" s="225" t="s">
        <v>1</v>
      </c>
      <c r="AN502" s="225" t="s">
        <v>1</v>
      </c>
      <c r="AO502" s="225" t="s">
        <v>1</v>
      </c>
      <c r="AP502" s="225" t="s">
        <v>1</v>
      </c>
      <c r="AQ502" s="225" t="s">
        <v>1</v>
      </c>
      <c r="AR502" s="232" t="s">
        <v>23</v>
      </c>
      <c r="AS502" s="225" t="s">
        <v>1</v>
      </c>
      <c r="AT502" s="225" t="s">
        <v>1</v>
      </c>
      <c r="AU502" s="232" t="s">
        <v>23</v>
      </c>
      <c r="AV502" s="225" t="s">
        <v>1</v>
      </c>
      <c r="AW502" s="235" t="s">
        <v>1</v>
      </c>
      <c r="AX502" s="235">
        <v>0</v>
      </c>
      <c r="AY502" s="235">
        <v>0</v>
      </c>
      <c r="AZ502" s="228">
        <v>0</v>
      </c>
      <c r="BA502" s="236">
        <v>4.7</v>
      </c>
      <c r="BB502" s="238">
        <v>0.05</v>
      </c>
    </row>
    <row r="503" spans="1:54" ht="14.25" customHeight="1" x14ac:dyDescent="0.25">
      <c r="A503" s="223">
        <v>1566</v>
      </c>
      <c r="B503" s="224" t="s">
        <v>475</v>
      </c>
      <c r="C503" s="225" t="s">
        <v>1193</v>
      </c>
      <c r="D503" s="225"/>
      <c r="E503" s="225" t="s">
        <v>438</v>
      </c>
      <c r="F503" s="225" t="s">
        <v>1</v>
      </c>
      <c r="G503" s="225" t="s">
        <v>1</v>
      </c>
      <c r="H503" s="224" t="s">
        <v>1</v>
      </c>
      <c r="I503" s="224" t="s">
        <v>438</v>
      </c>
      <c r="J503" s="237" t="s">
        <v>26</v>
      </c>
      <c r="K503" s="225" t="s">
        <v>1</v>
      </c>
      <c r="L503" s="225" t="s">
        <v>1</v>
      </c>
      <c r="M503" s="239" t="s">
        <v>94</v>
      </c>
      <c r="N503" s="225" t="s">
        <v>1</v>
      </c>
      <c r="O503" s="225" t="s">
        <v>1</v>
      </c>
      <c r="P503" s="230" t="s">
        <v>22</v>
      </c>
      <c r="Q503" s="230" t="s">
        <v>22</v>
      </c>
      <c r="R503" s="232" t="s">
        <v>23</v>
      </c>
      <c r="S503" s="225" t="s">
        <v>1</v>
      </c>
      <c r="T503" s="231" t="s">
        <v>20</v>
      </c>
      <c r="U503" s="230" t="s">
        <v>22</v>
      </c>
      <c r="V503" s="230" t="s">
        <v>22</v>
      </c>
      <c r="W503" s="230" t="s">
        <v>22</v>
      </c>
      <c r="X503" s="225" t="s">
        <v>1</v>
      </c>
      <c r="Y503" s="232" t="s">
        <v>23</v>
      </c>
      <c r="Z503" s="225" t="s">
        <v>1</v>
      </c>
      <c r="AA503" s="225" t="s">
        <v>1</v>
      </c>
      <c r="AB503" s="225" t="s">
        <v>1</v>
      </c>
      <c r="AC503" s="225" t="s">
        <v>1</v>
      </c>
      <c r="AD503" s="225" t="s">
        <v>1</v>
      </c>
      <c r="AE503" s="225" t="s">
        <v>1</v>
      </c>
      <c r="AF503" s="225" t="s">
        <v>1</v>
      </c>
      <c r="AG503" s="225" t="s">
        <v>1</v>
      </c>
      <c r="AH503" s="225" t="s">
        <v>1</v>
      </c>
      <c r="AI503" s="225" t="s">
        <v>1</v>
      </c>
      <c r="AJ503" s="225" t="s">
        <v>1</v>
      </c>
      <c r="AK503" s="225" t="s">
        <v>1</v>
      </c>
      <c r="AL503" s="225" t="s">
        <v>1</v>
      </c>
      <c r="AM503" s="225" t="s">
        <v>1</v>
      </c>
      <c r="AN503" s="225" t="s">
        <v>1</v>
      </c>
      <c r="AO503" s="225" t="s">
        <v>1</v>
      </c>
      <c r="AP503" s="225" t="s">
        <v>1</v>
      </c>
      <c r="AQ503" s="225" t="s">
        <v>1</v>
      </c>
      <c r="AR503" s="225" t="s">
        <v>1</v>
      </c>
      <c r="AS503" s="225" t="s">
        <v>1</v>
      </c>
      <c r="AT503" s="225" t="s">
        <v>1</v>
      </c>
      <c r="AU503" s="225" t="s">
        <v>1</v>
      </c>
      <c r="AV503" s="225" t="s">
        <v>1</v>
      </c>
      <c r="AW503" s="231" t="s">
        <v>1240</v>
      </c>
      <c r="AX503" s="239">
        <v>3</v>
      </c>
      <c r="AY503" s="235">
        <v>0</v>
      </c>
      <c r="AZ503" s="228">
        <v>0</v>
      </c>
      <c r="BA503" s="228">
        <v>0</v>
      </c>
      <c r="BB503" s="229">
        <v>0</v>
      </c>
    </row>
    <row r="504" spans="1:54" ht="14.25" customHeight="1" x14ac:dyDescent="0.25">
      <c r="A504" s="223">
        <v>242</v>
      </c>
      <c r="B504" s="224" t="s">
        <v>832</v>
      </c>
      <c r="C504" s="225" t="s">
        <v>1193</v>
      </c>
      <c r="D504" s="225"/>
      <c r="E504" s="225" t="s">
        <v>815</v>
      </c>
      <c r="F504" s="225" t="s">
        <v>1</v>
      </c>
      <c r="G504" s="225" t="s">
        <v>1527</v>
      </c>
      <c r="H504" s="224" t="s">
        <v>1</v>
      </c>
      <c r="I504" s="224" t="s">
        <v>437</v>
      </c>
      <c r="J504" s="227" t="s">
        <v>17</v>
      </c>
      <c r="K504" s="225" t="s">
        <v>1</v>
      </c>
      <c r="L504" s="232" t="s">
        <v>23</v>
      </c>
      <c r="M504" s="227" t="s">
        <v>17</v>
      </c>
      <c r="N504" s="225" t="s">
        <v>1</v>
      </c>
      <c r="O504" s="232" t="s">
        <v>23</v>
      </c>
      <c r="P504" s="225" t="s">
        <v>1</v>
      </c>
      <c r="Q504" s="225" t="s">
        <v>1</v>
      </c>
      <c r="R504" s="225" t="s">
        <v>1</v>
      </c>
      <c r="S504" s="225" t="s">
        <v>1</v>
      </c>
      <c r="T504" s="225" t="s">
        <v>1</v>
      </c>
      <c r="U504" s="225" t="s">
        <v>1</v>
      </c>
      <c r="V504" s="225" t="s">
        <v>1</v>
      </c>
      <c r="W504" s="225" t="s">
        <v>1</v>
      </c>
      <c r="X504" s="225" t="s">
        <v>1</v>
      </c>
      <c r="Y504" s="225" t="s">
        <v>1</v>
      </c>
      <c r="Z504" s="225" t="s">
        <v>1</v>
      </c>
      <c r="AA504" s="225" t="s">
        <v>1</v>
      </c>
      <c r="AB504" s="225" t="s">
        <v>1</v>
      </c>
      <c r="AC504" s="225" t="s">
        <v>1</v>
      </c>
      <c r="AD504" s="225" t="s">
        <v>1</v>
      </c>
      <c r="AE504" s="225" t="s">
        <v>1</v>
      </c>
      <c r="AF504" s="232" t="s">
        <v>23</v>
      </c>
      <c r="AG504" s="225" t="s">
        <v>1</v>
      </c>
      <c r="AH504" s="225" t="s">
        <v>1</v>
      </c>
      <c r="AI504" s="225" t="s">
        <v>1</v>
      </c>
      <c r="AJ504" s="225" t="s">
        <v>1</v>
      </c>
      <c r="AK504" s="225" t="s">
        <v>1</v>
      </c>
      <c r="AL504" s="225" t="s">
        <v>1</v>
      </c>
      <c r="AM504" s="225" t="s">
        <v>1</v>
      </c>
      <c r="AN504" s="225" t="s">
        <v>1</v>
      </c>
      <c r="AO504" s="225" t="s">
        <v>1</v>
      </c>
      <c r="AP504" s="225" t="s">
        <v>1</v>
      </c>
      <c r="AQ504" s="225" t="s">
        <v>1</v>
      </c>
      <c r="AR504" s="230" t="s">
        <v>22</v>
      </c>
      <c r="AS504" s="225" t="s">
        <v>1</v>
      </c>
      <c r="AT504" s="225" t="s">
        <v>1</v>
      </c>
      <c r="AU504" s="225" t="s">
        <v>1</v>
      </c>
      <c r="AV504" s="225" t="s">
        <v>1</v>
      </c>
      <c r="AW504" s="235" t="s">
        <v>1</v>
      </c>
      <c r="AX504" s="235">
        <v>0</v>
      </c>
      <c r="AY504" s="235">
        <v>0</v>
      </c>
      <c r="AZ504" s="228">
        <v>0</v>
      </c>
      <c r="BA504" s="236">
        <v>0.66</v>
      </c>
      <c r="BB504" s="238">
        <v>0.02</v>
      </c>
    </row>
    <row r="505" spans="1:54" ht="13.5" customHeight="1" x14ac:dyDescent="0.25">
      <c r="A505" s="223">
        <v>244</v>
      </c>
      <c r="B505" s="224" t="s">
        <v>1069</v>
      </c>
      <c r="C505" s="225" t="s">
        <v>1193</v>
      </c>
      <c r="D505" s="225"/>
      <c r="E505" s="225" t="s">
        <v>1065</v>
      </c>
      <c r="F505" s="225" t="s">
        <v>1</v>
      </c>
      <c r="G505" s="225" t="s">
        <v>1</v>
      </c>
      <c r="H505" s="224" t="s">
        <v>1</v>
      </c>
      <c r="I505" s="224" t="s">
        <v>1065</v>
      </c>
      <c r="J505" s="227" t="s">
        <v>17</v>
      </c>
      <c r="K505" s="225" t="s">
        <v>1</v>
      </c>
      <c r="L505" s="231" t="s">
        <v>20</v>
      </c>
      <c r="M505" s="237" t="s">
        <v>26</v>
      </c>
      <c r="N505" s="225" t="s">
        <v>1</v>
      </c>
      <c r="O505" s="230" t="s">
        <v>22</v>
      </c>
      <c r="P505" s="230" t="s">
        <v>22</v>
      </c>
      <c r="Q505" s="225" t="s">
        <v>1</v>
      </c>
      <c r="R505" s="225" t="s">
        <v>1</v>
      </c>
      <c r="S505" s="225" t="s">
        <v>1</v>
      </c>
      <c r="T505" s="225" t="s">
        <v>1</v>
      </c>
      <c r="U505" s="225" t="s">
        <v>1</v>
      </c>
      <c r="V505" s="225" t="s">
        <v>1</v>
      </c>
      <c r="W505" s="225" t="s">
        <v>1</v>
      </c>
      <c r="X505" s="225" t="s">
        <v>1</v>
      </c>
      <c r="Y505" s="225" t="s">
        <v>1</v>
      </c>
      <c r="Z505" s="225" t="s">
        <v>1</v>
      </c>
      <c r="AA505" s="225" t="s">
        <v>1</v>
      </c>
      <c r="AB505" s="225" t="s">
        <v>1</v>
      </c>
      <c r="AC505" s="225" t="s">
        <v>1</v>
      </c>
      <c r="AD505" s="225" t="s">
        <v>1</v>
      </c>
      <c r="AE505" s="231" t="s">
        <v>20</v>
      </c>
      <c r="AF505" s="225" t="s">
        <v>1</v>
      </c>
      <c r="AG505" s="225" t="s">
        <v>1</v>
      </c>
      <c r="AH505" s="225" t="s">
        <v>1</v>
      </c>
      <c r="AI505" s="225" t="s">
        <v>1</v>
      </c>
      <c r="AJ505" s="225" t="s">
        <v>1</v>
      </c>
      <c r="AK505" s="225" t="s">
        <v>1</v>
      </c>
      <c r="AL505" s="225" t="s">
        <v>1</v>
      </c>
      <c r="AM505" s="225" t="s">
        <v>1</v>
      </c>
      <c r="AN505" s="225" t="s">
        <v>1</v>
      </c>
      <c r="AO505" s="225" t="s">
        <v>1</v>
      </c>
      <c r="AP505" s="225" t="s">
        <v>1</v>
      </c>
      <c r="AQ505" s="225" t="s">
        <v>1</v>
      </c>
      <c r="AR505" s="225" t="s">
        <v>1</v>
      </c>
      <c r="AS505" s="225" t="s">
        <v>1</v>
      </c>
      <c r="AT505" s="225" t="s">
        <v>1</v>
      </c>
      <c r="AU505" s="225" t="s">
        <v>1</v>
      </c>
      <c r="AV505" s="225" t="s">
        <v>1</v>
      </c>
      <c r="AW505" s="226" t="s">
        <v>1241</v>
      </c>
      <c r="AX505" s="235">
        <v>0</v>
      </c>
      <c r="AY505" s="235">
        <v>0</v>
      </c>
      <c r="AZ505" s="228">
        <v>0</v>
      </c>
      <c r="BA505" s="228">
        <v>0</v>
      </c>
      <c r="BB505" s="234">
        <v>0</v>
      </c>
    </row>
    <row r="506" spans="1:54" ht="18.75" customHeight="1" x14ac:dyDescent="0.25">
      <c r="A506" s="223">
        <v>249</v>
      </c>
      <c r="B506" s="224" t="s">
        <v>924</v>
      </c>
      <c r="C506" s="225" t="s">
        <v>1193</v>
      </c>
      <c r="D506" s="225"/>
      <c r="E506" s="225" t="s">
        <v>896</v>
      </c>
      <c r="F506" s="225" t="s">
        <v>1</v>
      </c>
      <c r="G506" s="225" t="s">
        <v>1517</v>
      </c>
      <c r="H506" s="224" t="s">
        <v>1</v>
      </c>
      <c r="I506" s="224" t="s">
        <v>437</v>
      </c>
      <c r="J506" s="227" t="s">
        <v>17</v>
      </c>
      <c r="K506" s="225" t="s">
        <v>1</v>
      </c>
      <c r="L506" s="232" t="s">
        <v>23</v>
      </c>
      <c r="M506" s="227" t="s">
        <v>17</v>
      </c>
      <c r="N506" s="225" t="s">
        <v>1</v>
      </c>
      <c r="O506" s="232" t="s">
        <v>23</v>
      </c>
      <c r="P506" s="225" t="s">
        <v>1</v>
      </c>
      <c r="Q506" s="225" t="s">
        <v>1</v>
      </c>
      <c r="R506" s="225" t="s">
        <v>1</v>
      </c>
      <c r="S506" s="225" t="s">
        <v>1</v>
      </c>
      <c r="T506" s="225" t="s">
        <v>1</v>
      </c>
      <c r="U506" s="225" t="s">
        <v>1</v>
      </c>
      <c r="V506" s="225" t="s">
        <v>1</v>
      </c>
      <c r="W506" s="225" t="s">
        <v>1</v>
      </c>
      <c r="X506" s="225" t="s">
        <v>1</v>
      </c>
      <c r="Y506" s="225" t="s">
        <v>1</v>
      </c>
      <c r="Z506" s="225" t="s">
        <v>1</v>
      </c>
      <c r="AA506" s="225" t="s">
        <v>1</v>
      </c>
      <c r="AB506" s="225" t="s">
        <v>1</v>
      </c>
      <c r="AC506" s="225" t="s">
        <v>1</v>
      </c>
      <c r="AD506" s="225" t="s">
        <v>1</v>
      </c>
      <c r="AE506" s="231" t="s">
        <v>20</v>
      </c>
      <c r="AF506" s="225" t="s">
        <v>1</v>
      </c>
      <c r="AG506" s="230" t="s">
        <v>22</v>
      </c>
      <c r="AH506" s="225" t="s">
        <v>1</v>
      </c>
      <c r="AI506" s="225" t="s">
        <v>1</v>
      </c>
      <c r="AJ506" s="225" t="s">
        <v>1</v>
      </c>
      <c r="AK506" s="225" t="s">
        <v>1</v>
      </c>
      <c r="AL506" s="230" t="s">
        <v>22</v>
      </c>
      <c r="AM506" s="225" t="s">
        <v>1</v>
      </c>
      <c r="AN506" s="225" t="s">
        <v>1</v>
      </c>
      <c r="AO506" s="230" t="s">
        <v>22</v>
      </c>
      <c r="AP506" s="225" t="s">
        <v>1</v>
      </c>
      <c r="AQ506" s="225" t="s">
        <v>1</v>
      </c>
      <c r="AR506" s="225" t="s">
        <v>1</v>
      </c>
      <c r="AS506" s="225" t="s">
        <v>1</v>
      </c>
      <c r="AT506" s="225" t="s">
        <v>1</v>
      </c>
      <c r="AU506" s="225" t="s">
        <v>1</v>
      </c>
      <c r="AV506" s="225" t="s">
        <v>1</v>
      </c>
      <c r="AW506" s="235" t="s">
        <v>1</v>
      </c>
      <c r="AX506" s="226">
        <v>1</v>
      </c>
      <c r="AY506" s="235">
        <v>0</v>
      </c>
      <c r="AZ506" s="228">
        <v>0</v>
      </c>
      <c r="BA506" s="228">
        <v>0</v>
      </c>
      <c r="BB506" s="234">
        <v>0.06</v>
      </c>
    </row>
    <row r="507" spans="1:54" ht="18.75" customHeight="1" x14ac:dyDescent="0.25">
      <c r="A507" s="223">
        <v>1361</v>
      </c>
      <c r="B507" s="224" t="s">
        <v>1355</v>
      </c>
      <c r="C507" s="225" t="s">
        <v>1193</v>
      </c>
      <c r="D507" s="225"/>
      <c r="E507" s="225" t="s">
        <v>625</v>
      </c>
      <c r="F507" s="225" t="s">
        <v>1</v>
      </c>
      <c r="G507" s="225" t="s">
        <v>1</v>
      </c>
      <c r="H507" s="224" t="s">
        <v>1</v>
      </c>
      <c r="I507" s="224" t="s">
        <v>625</v>
      </c>
      <c r="J507" s="226" t="s">
        <v>33</v>
      </c>
      <c r="K507" s="225" t="s">
        <v>1</v>
      </c>
      <c r="L507" s="225" t="s">
        <v>1</v>
      </c>
      <c r="M507" s="226" t="s">
        <v>33</v>
      </c>
      <c r="N507" s="225" t="s">
        <v>1</v>
      </c>
      <c r="O507" s="225" t="s">
        <v>1</v>
      </c>
      <c r="P507" s="225" t="s">
        <v>1</v>
      </c>
      <c r="Q507" s="225" t="s">
        <v>1</v>
      </c>
      <c r="R507" s="225" t="s">
        <v>1</v>
      </c>
      <c r="S507" s="225" t="s">
        <v>1</v>
      </c>
      <c r="T507" s="225" t="s">
        <v>1</v>
      </c>
      <c r="U507" s="225" t="s">
        <v>1</v>
      </c>
      <c r="V507" s="225" t="s">
        <v>1</v>
      </c>
      <c r="W507" s="225" t="s">
        <v>1</v>
      </c>
      <c r="X507" s="225" t="s">
        <v>1</v>
      </c>
      <c r="Y507" s="225" t="s">
        <v>1</v>
      </c>
      <c r="Z507" s="225" t="s">
        <v>1</v>
      </c>
      <c r="AA507" s="225" t="s">
        <v>1</v>
      </c>
      <c r="AB507" s="225" t="s">
        <v>1</v>
      </c>
      <c r="AC507" s="225" t="s">
        <v>1</v>
      </c>
      <c r="AD507" s="225" t="s">
        <v>1</v>
      </c>
      <c r="AE507" s="225" t="s">
        <v>1</v>
      </c>
      <c r="AF507" s="225" t="s">
        <v>1</v>
      </c>
      <c r="AG507" s="225" t="s">
        <v>1</v>
      </c>
      <c r="AH507" s="225" t="s">
        <v>1</v>
      </c>
      <c r="AI507" s="225" t="s">
        <v>1</v>
      </c>
      <c r="AJ507" s="225" t="s">
        <v>1</v>
      </c>
      <c r="AK507" s="225" t="s">
        <v>1</v>
      </c>
      <c r="AL507" s="225" t="s">
        <v>1</v>
      </c>
      <c r="AM507" s="225" t="s">
        <v>1</v>
      </c>
      <c r="AN507" s="225" t="s">
        <v>1</v>
      </c>
      <c r="AO507" s="225" t="s">
        <v>1</v>
      </c>
      <c r="AP507" s="225" t="s">
        <v>1</v>
      </c>
      <c r="AQ507" s="225" t="s">
        <v>1</v>
      </c>
      <c r="AR507" s="225" t="s">
        <v>1</v>
      </c>
      <c r="AS507" s="225" t="s">
        <v>1</v>
      </c>
      <c r="AT507" s="225" t="s">
        <v>1</v>
      </c>
      <c r="AU507" s="225" t="s">
        <v>1</v>
      </c>
      <c r="AV507" s="225" t="s">
        <v>1</v>
      </c>
      <c r="AW507" s="235" t="s">
        <v>1</v>
      </c>
      <c r="AX507" s="235">
        <v>0</v>
      </c>
      <c r="AY507" s="235">
        <v>0</v>
      </c>
      <c r="AZ507" s="228" t="s">
        <v>1</v>
      </c>
      <c r="BA507" s="228" t="s">
        <v>1</v>
      </c>
      <c r="BB507" s="229" t="s">
        <v>1</v>
      </c>
    </row>
    <row r="508" spans="1:54" ht="14.25" customHeight="1" x14ac:dyDescent="0.25">
      <c r="A508" s="223">
        <v>998</v>
      </c>
      <c r="B508" s="224" t="s">
        <v>1117</v>
      </c>
      <c r="C508" s="225" t="s">
        <v>1388</v>
      </c>
      <c r="D508" s="225"/>
      <c r="E508" s="225" t="s">
        <v>1086</v>
      </c>
      <c r="F508" s="225" t="s">
        <v>1</v>
      </c>
      <c r="G508" s="225" t="s">
        <v>1</v>
      </c>
      <c r="H508" s="224" t="s">
        <v>1</v>
      </c>
      <c r="I508" s="224" t="s">
        <v>1086</v>
      </c>
      <c r="J508" s="237" t="s">
        <v>26</v>
      </c>
      <c r="K508" s="225" t="s">
        <v>1</v>
      </c>
      <c r="L508" s="225" t="s">
        <v>1</v>
      </c>
      <c r="M508" s="237" t="s">
        <v>26</v>
      </c>
      <c r="N508" s="225" t="s">
        <v>1</v>
      </c>
      <c r="O508" s="225" t="s">
        <v>1</v>
      </c>
      <c r="P508" s="231" t="s">
        <v>20</v>
      </c>
      <c r="Q508" s="232" t="s">
        <v>23</v>
      </c>
      <c r="R508" s="225" t="s">
        <v>1</v>
      </c>
      <c r="S508" s="225" t="s">
        <v>1</v>
      </c>
      <c r="T508" s="225" t="s">
        <v>1</v>
      </c>
      <c r="U508" s="225" t="s">
        <v>1</v>
      </c>
      <c r="V508" s="232" t="s">
        <v>23</v>
      </c>
      <c r="W508" s="225" t="s">
        <v>1</v>
      </c>
      <c r="X508" s="225" t="s">
        <v>1</v>
      </c>
      <c r="Y508" s="225" t="s">
        <v>1</v>
      </c>
      <c r="Z508" s="225" t="s">
        <v>1</v>
      </c>
      <c r="AA508" s="225" t="s">
        <v>1</v>
      </c>
      <c r="AB508" s="225" t="s">
        <v>1</v>
      </c>
      <c r="AC508" s="225" t="s">
        <v>1</v>
      </c>
      <c r="AD508" s="225" t="s">
        <v>1</v>
      </c>
      <c r="AE508" s="225" t="s">
        <v>1</v>
      </c>
      <c r="AF508" s="225" t="s">
        <v>1</v>
      </c>
      <c r="AG508" s="225" t="s">
        <v>1</v>
      </c>
      <c r="AH508" s="225" t="s">
        <v>1</v>
      </c>
      <c r="AI508" s="225" t="s">
        <v>1</v>
      </c>
      <c r="AJ508" s="225" t="s">
        <v>1</v>
      </c>
      <c r="AK508" s="225" t="s">
        <v>1</v>
      </c>
      <c r="AL508" s="225" t="s">
        <v>1</v>
      </c>
      <c r="AM508" s="225" t="s">
        <v>1</v>
      </c>
      <c r="AN508" s="225" t="s">
        <v>1</v>
      </c>
      <c r="AO508" s="225" t="s">
        <v>1</v>
      </c>
      <c r="AP508" s="225" t="s">
        <v>1</v>
      </c>
      <c r="AQ508" s="225" t="s">
        <v>1</v>
      </c>
      <c r="AR508" s="225" t="s">
        <v>1</v>
      </c>
      <c r="AS508" s="225" t="s">
        <v>1</v>
      </c>
      <c r="AT508" s="225" t="s">
        <v>1</v>
      </c>
      <c r="AU508" s="225" t="s">
        <v>1</v>
      </c>
      <c r="AV508" s="225" t="s">
        <v>1</v>
      </c>
      <c r="AW508" s="235" t="s">
        <v>1</v>
      </c>
      <c r="AX508" s="235">
        <v>0</v>
      </c>
      <c r="AY508" s="235">
        <v>0</v>
      </c>
      <c r="AZ508" s="228" t="s">
        <v>1</v>
      </c>
      <c r="BA508" s="228" t="s">
        <v>1</v>
      </c>
      <c r="BB508" s="229" t="s">
        <v>1</v>
      </c>
    </row>
    <row r="509" spans="1:54" ht="14.25" customHeight="1" x14ac:dyDescent="0.25">
      <c r="A509" s="223">
        <v>1174</v>
      </c>
      <c r="B509" s="224" t="s">
        <v>1541</v>
      </c>
      <c r="C509" s="225" t="s">
        <v>1193</v>
      </c>
      <c r="D509" s="225"/>
      <c r="E509" s="225" t="s">
        <v>571</v>
      </c>
      <c r="F509" s="225" t="s">
        <v>1</v>
      </c>
      <c r="G509" s="225" t="s">
        <v>1</v>
      </c>
      <c r="H509" s="224" t="s">
        <v>1</v>
      </c>
      <c r="I509" s="224" t="s">
        <v>571</v>
      </c>
      <c r="J509" s="226" t="s">
        <v>33</v>
      </c>
      <c r="K509" s="225" t="s">
        <v>1</v>
      </c>
      <c r="L509" s="225" t="s">
        <v>1</v>
      </c>
      <c r="M509" s="226" t="s">
        <v>33</v>
      </c>
      <c r="N509" s="225" t="s">
        <v>1</v>
      </c>
      <c r="O509" s="225" t="s">
        <v>1</v>
      </c>
      <c r="P509" s="225" t="s">
        <v>1</v>
      </c>
      <c r="Q509" s="225" t="s">
        <v>1</v>
      </c>
      <c r="R509" s="225" t="s">
        <v>1</v>
      </c>
      <c r="S509" s="225" t="s">
        <v>1</v>
      </c>
      <c r="T509" s="225" t="s">
        <v>1</v>
      </c>
      <c r="U509" s="225" t="s">
        <v>1</v>
      </c>
      <c r="V509" s="225" t="s">
        <v>1</v>
      </c>
      <c r="W509" s="225" t="s">
        <v>1</v>
      </c>
      <c r="X509" s="225" t="s">
        <v>1</v>
      </c>
      <c r="Y509" s="225" t="s">
        <v>1</v>
      </c>
      <c r="Z509" s="225" t="s">
        <v>1</v>
      </c>
      <c r="AA509" s="225" t="s">
        <v>1</v>
      </c>
      <c r="AB509" s="225" t="s">
        <v>1</v>
      </c>
      <c r="AC509" s="225" t="s">
        <v>1</v>
      </c>
      <c r="AD509" s="225" t="s">
        <v>1</v>
      </c>
      <c r="AE509" s="225" t="s">
        <v>1</v>
      </c>
      <c r="AF509" s="225" t="s">
        <v>1</v>
      </c>
      <c r="AG509" s="225" t="s">
        <v>1</v>
      </c>
      <c r="AH509" s="225" t="s">
        <v>1</v>
      </c>
      <c r="AI509" s="225" t="s">
        <v>1</v>
      </c>
      <c r="AJ509" s="225" t="s">
        <v>1</v>
      </c>
      <c r="AK509" s="225" t="s">
        <v>1</v>
      </c>
      <c r="AL509" s="225" t="s">
        <v>1</v>
      </c>
      <c r="AM509" s="225" t="s">
        <v>1</v>
      </c>
      <c r="AN509" s="225" t="s">
        <v>1</v>
      </c>
      <c r="AO509" s="225" t="s">
        <v>1</v>
      </c>
      <c r="AP509" s="225" t="s">
        <v>1</v>
      </c>
      <c r="AQ509" s="225" t="s">
        <v>1</v>
      </c>
      <c r="AR509" s="225" t="s">
        <v>1</v>
      </c>
      <c r="AS509" s="225" t="s">
        <v>1</v>
      </c>
      <c r="AT509" s="225" t="s">
        <v>1</v>
      </c>
      <c r="AU509" s="225" t="s">
        <v>1</v>
      </c>
      <c r="AV509" s="225" t="s">
        <v>1</v>
      </c>
      <c r="AW509" s="235" t="s">
        <v>1</v>
      </c>
      <c r="AX509" s="226">
        <v>1</v>
      </c>
      <c r="AY509" s="235">
        <v>0</v>
      </c>
      <c r="AZ509" s="228">
        <v>0</v>
      </c>
      <c r="BA509" s="228">
        <v>0</v>
      </c>
      <c r="BB509" s="229">
        <v>0</v>
      </c>
    </row>
    <row r="510" spans="1:54" ht="14.25" customHeight="1" x14ac:dyDescent="0.25">
      <c r="A510" s="223">
        <v>1505</v>
      </c>
      <c r="B510" s="224" t="s">
        <v>669</v>
      </c>
      <c r="C510" s="225" t="s">
        <v>1193</v>
      </c>
      <c r="D510" s="225"/>
      <c r="E510" s="225" t="s">
        <v>658</v>
      </c>
      <c r="F510" s="225" t="s">
        <v>1</v>
      </c>
      <c r="G510" s="225" t="s">
        <v>1</v>
      </c>
      <c r="H510" s="224" t="s">
        <v>1</v>
      </c>
      <c r="I510" s="224" t="s">
        <v>658</v>
      </c>
      <c r="J510" s="241" t="s">
        <v>39</v>
      </c>
      <c r="K510" s="225" t="s">
        <v>1</v>
      </c>
      <c r="L510" s="225" t="s">
        <v>1</v>
      </c>
      <c r="M510" s="226" t="s">
        <v>33</v>
      </c>
      <c r="N510" s="225" t="s">
        <v>1</v>
      </c>
      <c r="O510" s="225" t="s">
        <v>1</v>
      </c>
      <c r="P510" s="225" t="s">
        <v>1</v>
      </c>
      <c r="Q510" s="225" t="s">
        <v>1</v>
      </c>
      <c r="R510" s="225" t="s">
        <v>1</v>
      </c>
      <c r="S510" s="225" t="s">
        <v>1</v>
      </c>
      <c r="T510" s="225" t="s">
        <v>1</v>
      </c>
      <c r="U510" s="225" t="s">
        <v>1</v>
      </c>
      <c r="V510" s="225" t="s">
        <v>1</v>
      </c>
      <c r="W510" s="225" t="s">
        <v>1</v>
      </c>
      <c r="X510" s="225" t="s">
        <v>1</v>
      </c>
      <c r="Y510" s="225" t="s">
        <v>1</v>
      </c>
      <c r="Z510" s="225" t="s">
        <v>1</v>
      </c>
      <c r="AA510" s="225" t="s">
        <v>1</v>
      </c>
      <c r="AB510" s="225" t="s">
        <v>1</v>
      </c>
      <c r="AC510" s="225" t="s">
        <v>1</v>
      </c>
      <c r="AD510" s="225" t="s">
        <v>1</v>
      </c>
      <c r="AE510" s="225" t="s">
        <v>1</v>
      </c>
      <c r="AF510" s="225" t="s">
        <v>1</v>
      </c>
      <c r="AG510" s="225" t="s">
        <v>1</v>
      </c>
      <c r="AH510" s="225" t="s">
        <v>1</v>
      </c>
      <c r="AI510" s="225" t="s">
        <v>1</v>
      </c>
      <c r="AJ510" s="225" t="s">
        <v>1</v>
      </c>
      <c r="AK510" s="225" t="s">
        <v>1</v>
      </c>
      <c r="AL510" s="225" t="s">
        <v>1</v>
      </c>
      <c r="AM510" s="225" t="s">
        <v>1</v>
      </c>
      <c r="AN510" s="225" t="s">
        <v>1</v>
      </c>
      <c r="AO510" s="225" t="s">
        <v>1</v>
      </c>
      <c r="AP510" s="225" t="s">
        <v>1</v>
      </c>
      <c r="AQ510" s="225" t="s">
        <v>1</v>
      </c>
      <c r="AR510" s="225" t="s">
        <v>1</v>
      </c>
      <c r="AS510" s="225" t="s">
        <v>1</v>
      </c>
      <c r="AT510" s="225" t="s">
        <v>1</v>
      </c>
      <c r="AU510" s="225" t="s">
        <v>1</v>
      </c>
      <c r="AV510" s="225" t="s">
        <v>1</v>
      </c>
      <c r="AW510" s="235" t="s">
        <v>1</v>
      </c>
      <c r="AX510" s="226">
        <v>1</v>
      </c>
      <c r="AY510" s="235">
        <v>0</v>
      </c>
      <c r="AZ510" s="228">
        <v>0</v>
      </c>
      <c r="BA510" s="228">
        <v>0</v>
      </c>
      <c r="BB510" s="229">
        <v>0</v>
      </c>
    </row>
    <row r="511" spans="1:54" ht="18.75" customHeight="1" x14ac:dyDescent="0.25">
      <c r="A511" s="223">
        <v>1568</v>
      </c>
      <c r="B511" s="224" t="s">
        <v>1356</v>
      </c>
      <c r="C511" s="225" t="s">
        <v>1193</v>
      </c>
      <c r="D511" s="225"/>
      <c r="E511" s="225" t="s">
        <v>658</v>
      </c>
      <c r="F511" s="225" t="s">
        <v>1</v>
      </c>
      <c r="G511" s="225" t="s">
        <v>1</v>
      </c>
      <c r="H511" s="224" t="s">
        <v>1</v>
      </c>
      <c r="I511" s="224" t="s">
        <v>658</v>
      </c>
      <c r="J511" s="241" t="s">
        <v>39</v>
      </c>
      <c r="K511" s="225" t="s">
        <v>1</v>
      </c>
      <c r="L511" s="231" t="s">
        <v>20</v>
      </c>
      <c r="M511" s="225" t="s">
        <v>1</v>
      </c>
      <c r="N511" s="225" t="s">
        <v>1</v>
      </c>
      <c r="O511" s="225" t="s">
        <v>1</v>
      </c>
      <c r="P511" s="225" t="s">
        <v>1</v>
      </c>
      <c r="Q511" s="231" t="s">
        <v>20</v>
      </c>
      <c r="R511" s="225" t="s">
        <v>1</v>
      </c>
      <c r="S511" s="225" t="s">
        <v>1</v>
      </c>
      <c r="T511" s="225" t="s">
        <v>1</v>
      </c>
      <c r="U511" s="231" t="s">
        <v>20</v>
      </c>
      <c r="V511" s="225" t="s">
        <v>1</v>
      </c>
      <c r="W511" s="225" t="s">
        <v>1</v>
      </c>
      <c r="X511" s="231" t="s">
        <v>20</v>
      </c>
      <c r="Y511" s="225" t="s">
        <v>1</v>
      </c>
      <c r="Z511" s="225" t="s">
        <v>1</v>
      </c>
      <c r="AA511" s="225" t="s">
        <v>1</v>
      </c>
      <c r="AB511" s="225" t="s">
        <v>1</v>
      </c>
      <c r="AC511" s="225" t="s">
        <v>1</v>
      </c>
      <c r="AD511" s="225" t="s">
        <v>1</v>
      </c>
      <c r="AE511" s="231" t="s">
        <v>20</v>
      </c>
      <c r="AF511" s="225" t="s">
        <v>1</v>
      </c>
      <c r="AG511" s="225" t="s">
        <v>1</v>
      </c>
      <c r="AH511" s="225" t="s">
        <v>1</v>
      </c>
      <c r="AI511" s="225" t="s">
        <v>1</v>
      </c>
      <c r="AJ511" s="225" t="s">
        <v>1</v>
      </c>
      <c r="AK511" s="231" t="s">
        <v>20</v>
      </c>
      <c r="AL511" s="225" t="s">
        <v>1</v>
      </c>
      <c r="AM511" s="225" t="s">
        <v>1</v>
      </c>
      <c r="AN511" s="225" t="s">
        <v>1</v>
      </c>
      <c r="AO511" s="225" t="s">
        <v>1</v>
      </c>
      <c r="AP511" s="225" t="s">
        <v>1</v>
      </c>
      <c r="AQ511" s="225" t="s">
        <v>1</v>
      </c>
      <c r="AR511" s="225" t="s">
        <v>1</v>
      </c>
      <c r="AS511" s="225" t="s">
        <v>1</v>
      </c>
      <c r="AT511" s="225" t="s">
        <v>1</v>
      </c>
      <c r="AU511" s="225" t="s">
        <v>1</v>
      </c>
      <c r="AV511" s="225" t="s">
        <v>1</v>
      </c>
      <c r="AW511" s="235" t="s">
        <v>1</v>
      </c>
      <c r="AX511" s="239">
        <v>3</v>
      </c>
      <c r="AY511" s="235">
        <v>0</v>
      </c>
      <c r="AZ511" s="228">
        <v>0</v>
      </c>
      <c r="BA511" s="228">
        <v>0</v>
      </c>
      <c r="BB511" s="229">
        <v>0</v>
      </c>
    </row>
    <row r="512" spans="1:54" ht="18" customHeight="1" x14ac:dyDescent="0.25">
      <c r="A512" s="223">
        <v>1528</v>
      </c>
      <c r="B512" s="224" t="s">
        <v>1357</v>
      </c>
      <c r="C512" s="225" t="s">
        <v>1193</v>
      </c>
      <c r="D512" s="225"/>
      <c r="E512" s="225" t="s">
        <v>571</v>
      </c>
      <c r="F512" s="225" t="s">
        <v>1</v>
      </c>
      <c r="G512" s="225" t="s">
        <v>439</v>
      </c>
      <c r="H512" s="224" t="s">
        <v>1</v>
      </c>
      <c r="I512" s="224" t="s">
        <v>437</v>
      </c>
      <c r="J512" s="241" t="s">
        <v>39</v>
      </c>
      <c r="K512" s="225" t="s">
        <v>1</v>
      </c>
      <c r="L512" s="225" t="s">
        <v>1</v>
      </c>
      <c r="M512" s="226" t="s">
        <v>33</v>
      </c>
      <c r="N512" s="225" t="s">
        <v>1</v>
      </c>
      <c r="O512" s="230" t="s">
        <v>22</v>
      </c>
      <c r="P512" s="225" t="s">
        <v>1</v>
      </c>
      <c r="Q512" s="225" t="s">
        <v>1</v>
      </c>
      <c r="R512" s="225" t="s">
        <v>1</v>
      </c>
      <c r="S512" s="225" t="s">
        <v>1</v>
      </c>
      <c r="T512" s="225" t="s">
        <v>1</v>
      </c>
      <c r="U512" s="225" t="s">
        <v>1</v>
      </c>
      <c r="V512" s="225" t="s">
        <v>1</v>
      </c>
      <c r="W512" s="225" t="s">
        <v>1</v>
      </c>
      <c r="X512" s="225" t="s">
        <v>1</v>
      </c>
      <c r="Y512" s="225" t="s">
        <v>1</v>
      </c>
      <c r="Z512" s="225" t="s">
        <v>1</v>
      </c>
      <c r="AA512" s="225" t="s">
        <v>1</v>
      </c>
      <c r="AB512" s="225" t="s">
        <v>1</v>
      </c>
      <c r="AC512" s="225" t="s">
        <v>1</v>
      </c>
      <c r="AD512" s="225" t="s">
        <v>1</v>
      </c>
      <c r="AE512" s="225" t="s">
        <v>1</v>
      </c>
      <c r="AF512" s="225" t="s">
        <v>1</v>
      </c>
      <c r="AG512" s="225" t="s">
        <v>1</v>
      </c>
      <c r="AH512" s="225" t="s">
        <v>1</v>
      </c>
      <c r="AI512" s="225" t="s">
        <v>1</v>
      </c>
      <c r="AJ512" s="225" t="s">
        <v>1</v>
      </c>
      <c r="AK512" s="225" t="s">
        <v>1</v>
      </c>
      <c r="AL512" s="225" t="s">
        <v>1</v>
      </c>
      <c r="AM512" s="225" t="s">
        <v>1</v>
      </c>
      <c r="AN512" s="225" t="s">
        <v>1</v>
      </c>
      <c r="AO512" s="225" t="s">
        <v>1</v>
      </c>
      <c r="AP512" s="225" t="s">
        <v>1</v>
      </c>
      <c r="AQ512" s="225" t="s">
        <v>1</v>
      </c>
      <c r="AR512" s="225" t="s">
        <v>1</v>
      </c>
      <c r="AS512" s="225" t="s">
        <v>1</v>
      </c>
      <c r="AT512" s="225" t="s">
        <v>1</v>
      </c>
      <c r="AU512" s="232" t="s">
        <v>23</v>
      </c>
      <c r="AV512" s="225" t="s">
        <v>1</v>
      </c>
      <c r="AW512" s="235" t="s">
        <v>1</v>
      </c>
      <c r="AX512" s="235">
        <v>0</v>
      </c>
      <c r="AY512" s="235">
        <v>0</v>
      </c>
      <c r="AZ512" s="228">
        <v>0</v>
      </c>
      <c r="BA512" s="236">
        <v>0.06</v>
      </c>
      <c r="BB512" s="238">
        <v>0.35</v>
      </c>
    </row>
    <row r="513" spans="1:54" ht="14.25" customHeight="1" x14ac:dyDescent="0.25">
      <c r="A513" s="223">
        <v>530</v>
      </c>
      <c r="B513" s="224" t="s">
        <v>1358</v>
      </c>
      <c r="C513" s="225" t="s">
        <v>1193</v>
      </c>
      <c r="D513" s="225"/>
      <c r="E513" s="225" t="s">
        <v>571</v>
      </c>
      <c r="F513" s="225" t="s">
        <v>1</v>
      </c>
      <c r="G513" s="225" t="s">
        <v>1527</v>
      </c>
      <c r="H513" s="224" t="s">
        <v>1</v>
      </c>
      <c r="I513" s="224" t="s">
        <v>437</v>
      </c>
      <c r="J513" s="226" t="s">
        <v>33</v>
      </c>
      <c r="K513" s="225" t="s">
        <v>1</v>
      </c>
      <c r="L513" s="230" t="s">
        <v>22</v>
      </c>
      <c r="M513" s="227" t="s">
        <v>17</v>
      </c>
      <c r="N513" s="225" t="s">
        <v>1</v>
      </c>
      <c r="O513" s="231" t="s">
        <v>20</v>
      </c>
      <c r="P513" s="225" t="s">
        <v>1</v>
      </c>
      <c r="Q513" s="225" t="s">
        <v>1</v>
      </c>
      <c r="R513" s="225" t="s">
        <v>1</v>
      </c>
      <c r="S513" s="225" t="s">
        <v>1</v>
      </c>
      <c r="T513" s="225" t="s">
        <v>1</v>
      </c>
      <c r="U513" s="225" t="s">
        <v>1</v>
      </c>
      <c r="V513" s="225" t="s">
        <v>1</v>
      </c>
      <c r="W513" s="225" t="s">
        <v>1</v>
      </c>
      <c r="X513" s="225" t="s">
        <v>1</v>
      </c>
      <c r="Y513" s="225" t="s">
        <v>1</v>
      </c>
      <c r="Z513" s="225" t="s">
        <v>1</v>
      </c>
      <c r="AA513" s="225" t="s">
        <v>1</v>
      </c>
      <c r="AB513" s="225" t="s">
        <v>1</v>
      </c>
      <c r="AC513" s="225" t="s">
        <v>1</v>
      </c>
      <c r="AD513" s="225" t="s">
        <v>1</v>
      </c>
      <c r="AE513" s="225" t="s">
        <v>1</v>
      </c>
      <c r="AF513" s="225" t="s">
        <v>1</v>
      </c>
      <c r="AG513" s="225" t="s">
        <v>1</v>
      </c>
      <c r="AH513" s="225" t="s">
        <v>1</v>
      </c>
      <c r="AI513" s="225" t="s">
        <v>1</v>
      </c>
      <c r="AJ513" s="225" t="s">
        <v>1</v>
      </c>
      <c r="AK513" s="225" t="s">
        <v>1</v>
      </c>
      <c r="AL513" s="225" t="s">
        <v>1</v>
      </c>
      <c r="AM513" s="225" t="s">
        <v>1</v>
      </c>
      <c r="AN513" s="225" t="s">
        <v>1</v>
      </c>
      <c r="AO513" s="225" t="s">
        <v>1</v>
      </c>
      <c r="AP513" s="225" t="s">
        <v>1</v>
      </c>
      <c r="AQ513" s="225" t="s">
        <v>1</v>
      </c>
      <c r="AR513" s="230" t="s">
        <v>22</v>
      </c>
      <c r="AS513" s="225" t="s">
        <v>1</v>
      </c>
      <c r="AT513" s="225" t="s">
        <v>1</v>
      </c>
      <c r="AU513" s="225" t="s">
        <v>1</v>
      </c>
      <c r="AV513" s="225" t="s">
        <v>1</v>
      </c>
      <c r="AW513" s="235" t="s">
        <v>1</v>
      </c>
      <c r="AX513" s="226">
        <v>1</v>
      </c>
      <c r="AY513" s="235">
        <v>0</v>
      </c>
      <c r="AZ513" s="228">
        <v>0</v>
      </c>
      <c r="BA513" s="236">
        <v>0.21</v>
      </c>
      <c r="BB513" s="229">
        <v>0</v>
      </c>
    </row>
    <row r="514" spans="1:54" ht="18.75" customHeight="1" x14ac:dyDescent="0.25">
      <c r="A514" s="223">
        <v>1509</v>
      </c>
      <c r="B514" s="224" t="s">
        <v>1359</v>
      </c>
      <c r="C514" s="225" t="s">
        <v>1193</v>
      </c>
      <c r="D514" s="225"/>
      <c r="E514" s="225" t="s">
        <v>625</v>
      </c>
      <c r="F514" s="225" t="s">
        <v>1</v>
      </c>
      <c r="G514" s="225" t="s">
        <v>1</v>
      </c>
      <c r="H514" s="224" t="s">
        <v>1</v>
      </c>
      <c r="I514" s="224" t="s">
        <v>625</v>
      </c>
      <c r="J514" s="227" t="s">
        <v>17</v>
      </c>
      <c r="K514" s="232" t="s">
        <v>23</v>
      </c>
      <c r="L514" s="232" t="s">
        <v>23</v>
      </c>
      <c r="M514" s="227" t="s">
        <v>17</v>
      </c>
      <c r="N514" s="231" t="s">
        <v>20</v>
      </c>
      <c r="O514" s="232" t="s">
        <v>23</v>
      </c>
      <c r="P514" s="225" t="s">
        <v>1</v>
      </c>
      <c r="Q514" s="225" t="s">
        <v>1</v>
      </c>
      <c r="R514" s="225" t="s">
        <v>1</v>
      </c>
      <c r="S514" s="225" t="s">
        <v>1</v>
      </c>
      <c r="T514" s="225" t="s">
        <v>1</v>
      </c>
      <c r="U514" s="225" t="s">
        <v>1</v>
      </c>
      <c r="V514" s="225" t="s">
        <v>1</v>
      </c>
      <c r="W514" s="225" t="s">
        <v>1</v>
      </c>
      <c r="X514" s="225" t="s">
        <v>1</v>
      </c>
      <c r="Y514" s="225" t="s">
        <v>1</v>
      </c>
      <c r="Z514" s="232" t="s">
        <v>23</v>
      </c>
      <c r="AA514" s="225" t="s">
        <v>1</v>
      </c>
      <c r="AB514" s="225" t="s">
        <v>1</v>
      </c>
      <c r="AC514" s="225" t="s">
        <v>1</v>
      </c>
      <c r="AD514" s="225" t="s">
        <v>1</v>
      </c>
      <c r="AE514" s="232" t="s">
        <v>23</v>
      </c>
      <c r="AF514" s="225" t="s">
        <v>1</v>
      </c>
      <c r="AG514" s="225" t="s">
        <v>1</v>
      </c>
      <c r="AH514" s="225" t="s">
        <v>1</v>
      </c>
      <c r="AI514" s="225" t="s">
        <v>1</v>
      </c>
      <c r="AJ514" s="225" t="s">
        <v>1</v>
      </c>
      <c r="AK514" s="225" t="s">
        <v>1</v>
      </c>
      <c r="AL514" s="225" t="s">
        <v>1</v>
      </c>
      <c r="AM514" s="225" t="s">
        <v>1</v>
      </c>
      <c r="AN514" s="225" t="s">
        <v>1</v>
      </c>
      <c r="AO514" s="225" t="s">
        <v>1</v>
      </c>
      <c r="AP514" s="225" t="s">
        <v>1</v>
      </c>
      <c r="AQ514" s="225" t="s">
        <v>1</v>
      </c>
      <c r="AR514" s="225" t="s">
        <v>1</v>
      </c>
      <c r="AS514" s="225" t="s">
        <v>1</v>
      </c>
      <c r="AT514" s="225" t="s">
        <v>1</v>
      </c>
      <c r="AU514" s="232" t="s">
        <v>23</v>
      </c>
      <c r="AV514" s="225" t="s">
        <v>1</v>
      </c>
      <c r="AW514" s="226" t="s">
        <v>1241</v>
      </c>
      <c r="AX514" s="226">
        <v>1</v>
      </c>
      <c r="AY514" s="235">
        <v>0</v>
      </c>
      <c r="AZ514" s="228">
        <v>0</v>
      </c>
      <c r="BA514" s="233">
        <v>0</v>
      </c>
      <c r="BB514" s="234">
        <v>0</v>
      </c>
    </row>
    <row r="515" spans="1:54" ht="18.75" customHeight="1" x14ac:dyDescent="0.25">
      <c r="A515" s="223">
        <v>267</v>
      </c>
      <c r="B515" s="224" t="s">
        <v>833</v>
      </c>
      <c r="C515" s="225" t="s">
        <v>1193</v>
      </c>
      <c r="D515" s="225"/>
      <c r="E515" s="225" t="s">
        <v>815</v>
      </c>
      <c r="F515" s="225" t="s">
        <v>1</v>
      </c>
      <c r="G515" s="225" t="s">
        <v>1527</v>
      </c>
      <c r="H515" s="224" t="s">
        <v>1</v>
      </c>
      <c r="I515" s="224" t="s">
        <v>437</v>
      </c>
      <c r="J515" s="227" t="s">
        <v>17</v>
      </c>
      <c r="K515" s="231" t="s">
        <v>20</v>
      </c>
      <c r="L515" s="232" t="s">
        <v>23</v>
      </c>
      <c r="M515" s="227" t="s">
        <v>17</v>
      </c>
      <c r="N515" s="225" t="s">
        <v>1</v>
      </c>
      <c r="O515" s="232" t="s">
        <v>23</v>
      </c>
      <c r="P515" s="225" t="s">
        <v>1</v>
      </c>
      <c r="Q515" s="225" t="s">
        <v>1</v>
      </c>
      <c r="R515" s="225" t="s">
        <v>1</v>
      </c>
      <c r="S515" s="225" t="s">
        <v>1</v>
      </c>
      <c r="T515" s="225" t="s">
        <v>1</v>
      </c>
      <c r="U515" s="225" t="s">
        <v>1</v>
      </c>
      <c r="V515" s="225" t="s">
        <v>1</v>
      </c>
      <c r="W515" s="225" t="s">
        <v>1</v>
      </c>
      <c r="X515" s="225" t="s">
        <v>1</v>
      </c>
      <c r="Y515" s="225" t="s">
        <v>1</v>
      </c>
      <c r="Z515" s="231" t="s">
        <v>20</v>
      </c>
      <c r="AA515" s="231" t="s">
        <v>20</v>
      </c>
      <c r="AB515" s="225" t="s">
        <v>1</v>
      </c>
      <c r="AC515" s="225" t="s">
        <v>1</v>
      </c>
      <c r="AD515" s="225" t="s">
        <v>1</v>
      </c>
      <c r="AE515" s="230" t="s">
        <v>22</v>
      </c>
      <c r="AF515" s="232" t="s">
        <v>23</v>
      </c>
      <c r="AG515" s="225" t="s">
        <v>1</v>
      </c>
      <c r="AH515" s="225" t="s">
        <v>1</v>
      </c>
      <c r="AI515" s="225" t="s">
        <v>1</v>
      </c>
      <c r="AJ515" s="225" t="s">
        <v>1</v>
      </c>
      <c r="AK515" s="232" t="s">
        <v>23</v>
      </c>
      <c r="AL515" s="232" t="s">
        <v>23</v>
      </c>
      <c r="AM515" s="225" t="s">
        <v>1</v>
      </c>
      <c r="AN515" s="225" t="s">
        <v>1</v>
      </c>
      <c r="AO515" s="225" t="s">
        <v>1</v>
      </c>
      <c r="AP515" s="232" t="s">
        <v>23</v>
      </c>
      <c r="AQ515" s="225" t="s">
        <v>1</v>
      </c>
      <c r="AR515" s="225" t="s">
        <v>1</v>
      </c>
      <c r="AS515" s="225" t="s">
        <v>1</v>
      </c>
      <c r="AT515" s="225" t="s">
        <v>1</v>
      </c>
      <c r="AU515" s="232" t="s">
        <v>23</v>
      </c>
      <c r="AV515" s="225" t="s">
        <v>1</v>
      </c>
      <c r="AW515" s="235" t="s">
        <v>1</v>
      </c>
      <c r="AX515" s="235">
        <v>0</v>
      </c>
      <c r="AY515" s="235">
        <v>0</v>
      </c>
      <c r="AZ515" s="228">
        <v>0</v>
      </c>
      <c r="BA515" s="233">
        <v>2.1</v>
      </c>
      <c r="BB515" s="234">
        <v>0</v>
      </c>
    </row>
    <row r="516" spans="1:54" ht="26.25" customHeight="1" x14ac:dyDescent="0.25">
      <c r="A516" s="223">
        <v>271</v>
      </c>
      <c r="B516" s="224" t="s">
        <v>1360</v>
      </c>
      <c r="C516" s="225" t="s">
        <v>1193</v>
      </c>
      <c r="D516" s="225"/>
      <c r="E516" s="225" t="s">
        <v>815</v>
      </c>
      <c r="F516" s="225" t="s">
        <v>1</v>
      </c>
      <c r="G516" s="225" t="s">
        <v>837</v>
      </c>
      <c r="H516" s="224" t="s">
        <v>1</v>
      </c>
      <c r="I516" s="224" t="s">
        <v>437</v>
      </c>
      <c r="J516" s="226" t="s">
        <v>33</v>
      </c>
      <c r="K516" s="225" t="s">
        <v>1</v>
      </c>
      <c r="L516" s="225" t="s">
        <v>1</v>
      </c>
      <c r="M516" s="226" t="s">
        <v>33</v>
      </c>
      <c r="N516" s="225" t="s">
        <v>1</v>
      </c>
      <c r="O516" s="230" t="s">
        <v>22</v>
      </c>
      <c r="P516" s="225" t="s">
        <v>1</v>
      </c>
      <c r="Q516" s="225" t="s">
        <v>1</v>
      </c>
      <c r="R516" s="225" t="s">
        <v>1</v>
      </c>
      <c r="S516" s="225" t="s">
        <v>1</v>
      </c>
      <c r="T516" s="225" t="s">
        <v>1</v>
      </c>
      <c r="U516" s="225" t="s">
        <v>1</v>
      </c>
      <c r="V516" s="225" t="s">
        <v>1</v>
      </c>
      <c r="W516" s="225" t="s">
        <v>1</v>
      </c>
      <c r="X516" s="225" t="s">
        <v>1</v>
      </c>
      <c r="Y516" s="225" t="s">
        <v>1</v>
      </c>
      <c r="Z516" s="225" t="s">
        <v>1</v>
      </c>
      <c r="AA516" s="225" t="s">
        <v>1</v>
      </c>
      <c r="AB516" s="225" t="s">
        <v>1</v>
      </c>
      <c r="AC516" s="225" t="s">
        <v>1</v>
      </c>
      <c r="AD516" s="225" t="s">
        <v>1</v>
      </c>
      <c r="AE516" s="225" t="s">
        <v>1</v>
      </c>
      <c r="AF516" s="225" t="s">
        <v>1</v>
      </c>
      <c r="AG516" s="225" t="s">
        <v>1</v>
      </c>
      <c r="AH516" s="225" t="s">
        <v>1</v>
      </c>
      <c r="AI516" s="225" t="s">
        <v>1</v>
      </c>
      <c r="AJ516" s="225" t="s">
        <v>1</v>
      </c>
      <c r="AK516" s="225" t="s">
        <v>1</v>
      </c>
      <c r="AL516" s="225" t="s">
        <v>1</v>
      </c>
      <c r="AM516" s="225" t="s">
        <v>1</v>
      </c>
      <c r="AN516" s="225" t="s">
        <v>1</v>
      </c>
      <c r="AO516" s="225" t="s">
        <v>1</v>
      </c>
      <c r="AP516" s="225" t="s">
        <v>1</v>
      </c>
      <c r="AQ516" s="225" t="s">
        <v>1</v>
      </c>
      <c r="AR516" s="225" t="s">
        <v>1</v>
      </c>
      <c r="AS516" s="225" t="s">
        <v>1</v>
      </c>
      <c r="AT516" s="225" t="s">
        <v>1</v>
      </c>
      <c r="AU516" s="225" t="s">
        <v>1</v>
      </c>
      <c r="AV516" s="225" t="s">
        <v>1</v>
      </c>
      <c r="AW516" s="235" t="s">
        <v>1</v>
      </c>
      <c r="AX516" s="235">
        <v>0</v>
      </c>
      <c r="AY516" s="235">
        <v>0</v>
      </c>
      <c r="AZ516" s="228">
        <v>0</v>
      </c>
      <c r="BA516" s="233">
        <v>0.2</v>
      </c>
      <c r="BB516" s="238">
        <v>0.08</v>
      </c>
    </row>
    <row r="517" spans="1:54" ht="18.75" customHeight="1" x14ac:dyDescent="0.25">
      <c r="A517" s="223">
        <v>273</v>
      </c>
      <c r="B517" s="224" t="s">
        <v>562</v>
      </c>
      <c r="C517" s="225" t="s">
        <v>1193</v>
      </c>
      <c r="D517" s="225"/>
      <c r="E517" s="225" t="s">
        <v>519</v>
      </c>
      <c r="F517" s="225" t="s">
        <v>465</v>
      </c>
      <c r="G517" s="225" t="s">
        <v>1527</v>
      </c>
      <c r="H517" s="224" t="s">
        <v>1</v>
      </c>
      <c r="I517" s="224" t="s">
        <v>437</v>
      </c>
      <c r="J517" s="227" t="s">
        <v>17</v>
      </c>
      <c r="K517" s="225" t="s">
        <v>1</v>
      </c>
      <c r="L517" s="232" t="s">
        <v>23</v>
      </c>
      <c r="M517" s="227" t="s">
        <v>17</v>
      </c>
      <c r="N517" s="230" t="s">
        <v>22</v>
      </c>
      <c r="O517" s="232" t="s">
        <v>23</v>
      </c>
      <c r="P517" s="225" t="s">
        <v>1</v>
      </c>
      <c r="Q517" s="225" t="s">
        <v>1</v>
      </c>
      <c r="R517" s="225" t="s">
        <v>1</v>
      </c>
      <c r="S517" s="225" t="s">
        <v>1</v>
      </c>
      <c r="T517" s="225" t="s">
        <v>1</v>
      </c>
      <c r="U517" s="225" t="s">
        <v>1</v>
      </c>
      <c r="V517" s="225" t="s">
        <v>1</v>
      </c>
      <c r="W517" s="225" t="s">
        <v>1</v>
      </c>
      <c r="X517" s="225" t="s">
        <v>1</v>
      </c>
      <c r="Y517" s="225" t="s">
        <v>1</v>
      </c>
      <c r="Z517" s="225" t="s">
        <v>1</v>
      </c>
      <c r="AA517" s="225" t="s">
        <v>1</v>
      </c>
      <c r="AB517" s="225" t="s">
        <v>1</v>
      </c>
      <c r="AC517" s="225" t="s">
        <v>1</v>
      </c>
      <c r="AD517" s="225" t="s">
        <v>1</v>
      </c>
      <c r="AE517" s="232" t="s">
        <v>23</v>
      </c>
      <c r="AF517" s="230" t="s">
        <v>22</v>
      </c>
      <c r="AG517" s="225" t="s">
        <v>1</v>
      </c>
      <c r="AH517" s="225" t="s">
        <v>1</v>
      </c>
      <c r="AI517" s="225" t="s">
        <v>1</v>
      </c>
      <c r="AJ517" s="225" t="s">
        <v>1</v>
      </c>
      <c r="AK517" s="225" t="s">
        <v>1</v>
      </c>
      <c r="AL517" s="225" t="s">
        <v>1</v>
      </c>
      <c r="AM517" s="225" t="s">
        <v>1</v>
      </c>
      <c r="AN517" s="225" t="s">
        <v>1</v>
      </c>
      <c r="AO517" s="225" t="s">
        <v>1</v>
      </c>
      <c r="AP517" s="225" t="s">
        <v>1</v>
      </c>
      <c r="AQ517" s="225" t="s">
        <v>1</v>
      </c>
      <c r="AR517" s="225" t="s">
        <v>1</v>
      </c>
      <c r="AS517" s="225" t="s">
        <v>1</v>
      </c>
      <c r="AT517" s="225" t="s">
        <v>1</v>
      </c>
      <c r="AU517" s="232" t="s">
        <v>23</v>
      </c>
      <c r="AV517" s="225" t="s">
        <v>1</v>
      </c>
      <c r="AW517" s="226" t="s">
        <v>1241</v>
      </c>
      <c r="AX517" s="226">
        <v>1</v>
      </c>
      <c r="AY517" s="226">
        <v>1</v>
      </c>
      <c r="AZ517" s="228">
        <v>0</v>
      </c>
      <c r="BA517" s="233">
        <v>0</v>
      </c>
      <c r="BB517" s="234">
        <v>0</v>
      </c>
    </row>
    <row r="518" spans="1:54" ht="18.75" customHeight="1" x14ac:dyDescent="0.25">
      <c r="A518" s="223">
        <v>276</v>
      </c>
      <c r="B518" s="224" t="s">
        <v>1361</v>
      </c>
      <c r="C518" s="225" t="s">
        <v>1193</v>
      </c>
      <c r="D518" s="225"/>
      <c r="E518" s="225" t="s">
        <v>815</v>
      </c>
      <c r="F518" s="225" t="s">
        <v>1</v>
      </c>
      <c r="G518" s="225" t="s">
        <v>1527</v>
      </c>
      <c r="H518" s="224" t="s">
        <v>1</v>
      </c>
      <c r="I518" s="224" t="s">
        <v>437</v>
      </c>
      <c r="J518" s="237" t="s">
        <v>26</v>
      </c>
      <c r="K518" s="225" t="s">
        <v>1</v>
      </c>
      <c r="L518" s="232" t="s">
        <v>23</v>
      </c>
      <c r="M518" s="227" t="s">
        <v>17</v>
      </c>
      <c r="N518" s="225" t="s">
        <v>1</v>
      </c>
      <c r="O518" s="232" t="s">
        <v>23</v>
      </c>
      <c r="P518" s="225" t="s">
        <v>1</v>
      </c>
      <c r="Q518" s="231" t="s">
        <v>20</v>
      </c>
      <c r="R518" s="225" t="s">
        <v>1</v>
      </c>
      <c r="S518" s="225" t="s">
        <v>1</v>
      </c>
      <c r="T518" s="225" t="s">
        <v>1</v>
      </c>
      <c r="U518" s="225" t="s">
        <v>1</v>
      </c>
      <c r="V518" s="225" t="s">
        <v>1</v>
      </c>
      <c r="W518" s="225" t="s">
        <v>1</v>
      </c>
      <c r="X518" s="225" t="s">
        <v>1</v>
      </c>
      <c r="Y518" s="225" t="s">
        <v>1</v>
      </c>
      <c r="Z518" s="225" t="s">
        <v>1</v>
      </c>
      <c r="AA518" s="225" t="s">
        <v>1</v>
      </c>
      <c r="AB518" s="225" t="s">
        <v>1</v>
      </c>
      <c r="AC518" s="225" t="s">
        <v>1</v>
      </c>
      <c r="AD518" s="225" t="s">
        <v>1</v>
      </c>
      <c r="AE518" s="231" t="s">
        <v>20</v>
      </c>
      <c r="AF518" s="232" t="s">
        <v>23</v>
      </c>
      <c r="AG518" s="225" t="s">
        <v>1</v>
      </c>
      <c r="AH518" s="225" t="s">
        <v>1</v>
      </c>
      <c r="AI518" s="225" t="s">
        <v>1</v>
      </c>
      <c r="AJ518" s="225" t="s">
        <v>1</v>
      </c>
      <c r="AK518" s="225" t="s">
        <v>1</v>
      </c>
      <c r="AL518" s="225" t="s">
        <v>1</v>
      </c>
      <c r="AM518" s="225" t="s">
        <v>1</v>
      </c>
      <c r="AN518" s="225" t="s">
        <v>1</v>
      </c>
      <c r="AO518" s="225" t="s">
        <v>1</v>
      </c>
      <c r="AP518" s="225" t="s">
        <v>1</v>
      </c>
      <c r="AQ518" s="225" t="s">
        <v>1</v>
      </c>
      <c r="AR518" s="231" t="s">
        <v>20</v>
      </c>
      <c r="AS518" s="225" t="s">
        <v>1</v>
      </c>
      <c r="AT518" s="225" t="s">
        <v>1</v>
      </c>
      <c r="AU518" s="231" t="s">
        <v>20</v>
      </c>
      <c r="AV518" s="225" t="s">
        <v>1</v>
      </c>
      <c r="AW518" s="235" t="s">
        <v>1</v>
      </c>
      <c r="AX518" s="235">
        <v>0</v>
      </c>
      <c r="AY518" s="235">
        <v>0</v>
      </c>
      <c r="AZ518" s="228">
        <v>0</v>
      </c>
      <c r="BA518" s="236">
        <v>7</v>
      </c>
      <c r="BB518" s="238">
        <v>0.08</v>
      </c>
    </row>
    <row r="519" spans="1:54" ht="18.75" customHeight="1" x14ac:dyDescent="0.25">
      <c r="A519" s="223">
        <v>1458</v>
      </c>
      <c r="B519" s="224" t="s">
        <v>979</v>
      </c>
      <c r="C519" s="225" t="s">
        <v>1193</v>
      </c>
      <c r="D519" s="225"/>
      <c r="E519" s="225" t="s">
        <v>941</v>
      </c>
      <c r="F519" s="225" t="s">
        <v>28</v>
      </c>
      <c r="G519" s="225" t="s">
        <v>447</v>
      </c>
      <c r="H519" s="224" t="s">
        <v>1</v>
      </c>
      <c r="I519" s="224" t="s">
        <v>437</v>
      </c>
      <c r="J519" s="227" t="s">
        <v>17</v>
      </c>
      <c r="K519" s="231" t="s">
        <v>20</v>
      </c>
      <c r="L519" s="225" t="s">
        <v>1</v>
      </c>
      <c r="M519" s="226" t="s">
        <v>33</v>
      </c>
      <c r="N519" s="225" t="s">
        <v>1</v>
      </c>
      <c r="O519" s="225" t="s">
        <v>1</v>
      </c>
      <c r="P519" s="225" t="s">
        <v>1</v>
      </c>
      <c r="Q519" s="225" t="s">
        <v>1</v>
      </c>
      <c r="R519" s="225" t="s">
        <v>1</v>
      </c>
      <c r="S519" s="225" t="s">
        <v>1</v>
      </c>
      <c r="T519" s="225" t="s">
        <v>1</v>
      </c>
      <c r="U519" s="225" t="s">
        <v>1</v>
      </c>
      <c r="V519" s="225" t="s">
        <v>1</v>
      </c>
      <c r="W519" s="225" t="s">
        <v>1</v>
      </c>
      <c r="X519" s="225" t="s">
        <v>1</v>
      </c>
      <c r="Y519" s="225" t="s">
        <v>1</v>
      </c>
      <c r="Z519" s="225" t="s">
        <v>1</v>
      </c>
      <c r="AA519" s="225" t="s">
        <v>1</v>
      </c>
      <c r="AB519" s="225" t="s">
        <v>1</v>
      </c>
      <c r="AC519" s="225" t="s">
        <v>1</v>
      </c>
      <c r="AD519" s="231" t="s">
        <v>20</v>
      </c>
      <c r="AE519" s="225" t="s">
        <v>1</v>
      </c>
      <c r="AF519" s="225" t="s">
        <v>1</v>
      </c>
      <c r="AG519" s="225" t="s">
        <v>1</v>
      </c>
      <c r="AH519" s="225" t="s">
        <v>1</v>
      </c>
      <c r="AI519" s="225" t="s">
        <v>1</v>
      </c>
      <c r="AJ519" s="225" t="s">
        <v>1</v>
      </c>
      <c r="AK519" s="225" t="s">
        <v>1</v>
      </c>
      <c r="AL519" s="225" t="s">
        <v>1</v>
      </c>
      <c r="AM519" s="225" t="s">
        <v>1</v>
      </c>
      <c r="AN519" s="225" t="s">
        <v>1</v>
      </c>
      <c r="AO519" s="225" t="s">
        <v>1</v>
      </c>
      <c r="AP519" s="225" t="s">
        <v>1</v>
      </c>
      <c r="AQ519" s="225" t="s">
        <v>1</v>
      </c>
      <c r="AR519" s="225" t="s">
        <v>1</v>
      </c>
      <c r="AS519" s="225" t="s">
        <v>1</v>
      </c>
      <c r="AT519" s="225" t="s">
        <v>1</v>
      </c>
      <c r="AU519" s="231" t="s">
        <v>20</v>
      </c>
      <c r="AV519" s="225" t="s">
        <v>1</v>
      </c>
      <c r="AW519" s="226" t="s">
        <v>1241</v>
      </c>
      <c r="AX519" s="239">
        <v>3</v>
      </c>
      <c r="AY519" s="235">
        <v>0</v>
      </c>
      <c r="AZ519" s="228">
        <v>0</v>
      </c>
      <c r="BA519" s="228">
        <v>0</v>
      </c>
      <c r="BB519" s="238">
        <v>0.17</v>
      </c>
    </row>
    <row r="520" spans="1:54" ht="14.25" customHeight="1" x14ac:dyDescent="0.25">
      <c r="A520" s="223">
        <v>280</v>
      </c>
      <c r="B520" s="224" t="s">
        <v>839</v>
      </c>
      <c r="C520" s="225" t="s">
        <v>1193</v>
      </c>
      <c r="D520" s="225"/>
      <c r="E520" s="225" t="s">
        <v>815</v>
      </c>
      <c r="F520" s="225" t="s">
        <v>1</v>
      </c>
      <c r="G520" s="225" t="s">
        <v>1527</v>
      </c>
      <c r="H520" s="224" t="s">
        <v>1</v>
      </c>
      <c r="I520" s="224" t="s">
        <v>437</v>
      </c>
      <c r="J520" s="237" t="s">
        <v>26</v>
      </c>
      <c r="K520" s="225" t="s">
        <v>1</v>
      </c>
      <c r="L520" s="232" t="s">
        <v>23</v>
      </c>
      <c r="M520" s="237" t="s">
        <v>26</v>
      </c>
      <c r="N520" s="225" t="s">
        <v>1</v>
      </c>
      <c r="O520" s="231" t="s">
        <v>20</v>
      </c>
      <c r="P520" s="232" t="s">
        <v>23</v>
      </c>
      <c r="Q520" s="225" t="s">
        <v>1</v>
      </c>
      <c r="R520" s="225" t="s">
        <v>1</v>
      </c>
      <c r="S520" s="225" t="s">
        <v>1</v>
      </c>
      <c r="T520" s="225" t="s">
        <v>1</v>
      </c>
      <c r="U520" s="225" t="s">
        <v>1</v>
      </c>
      <c r="V520" s="225" t="s">
        <v>1</v>
      </c>
      <c r="W520" s="225" t="s">
        <v>1</v>
      </c>
      <c r="X520" s="225" t="s">
        <v>1</v>
      </c>
      <c r="Y520" s="225" t="s">
        <v>1</v>
      </c>
      <c r="Z520" s="225" t="s">
        <v>1</v>
      </c>
      <c r="AA520" s="225" t="s">
        <v>1</v>
      </c>
      <c r="AB520" s="225" t="s">
        <v>1</v>
      </c>
      <c r="AC520" s="225" t="s">
        <v>1</v>
      </c>
      <c r="AD520" s="225" t="s">
        <v>1</v>
      </c>
      <c r="AE520" s="232" t="s">
        <v>23</v>
      </c>
      <c r="AF520" s="225" t="s">
        <v>1</v>
      </c>
      <c r="AG520" s="225" t="s">
        <v>1</v>
      </c>
      <c r="AH520" s="225" t="s">
        <v>1</v>
      </c>
      <c r="AI520" s="225" t="s">
        <v>1</v>
      </c>
      <c r="AJ520" s="225" t="s">
        <v>1</v>
      </c>
      <c r="AK520" s="225" t="s">
        <v>1</v>
      </c>
      <c r="AL520" s="225" t="s">
        <v>1</v>
      </c>
      <c r="AM520" s="225" t="s">
        <v>1</v>
      </c>
      <c r="AN520" s="225" t="s">
        <v>1</v>
      </c>
      <c r="AO520" s="225" t="s">
        <v>1</v>
      </c>
      <c r="AP520" s="225" t="s">
        <v>1</v>
      </c>
      <c r="AQ520" s="225" t="s">
        <v>1</v>
      </c>
      <c r="AR520" s="225" t="s">
        <v>1</v>
      </c>
      <c r="AS520" s="225" t="s">
        <v>1</v>
      </c>
      <c r="AT520" s="225" t="s">
        <v>1</v>
      </c>
      <c r="AU520" s="225" t="s">
        <v>1</v>
      </c>
      <c r="AV520" s="225" t="s">
        <v>1</v>
      </c>
      <c r="AW520" s="235" t="s">
        <v>1</v>
      </c>
      <c r="AX520" s="235">
        <v>0</v>
      </c>
      <c r="AY520" s="235">
        <v>0</v>
      </c>
      <c r="AZ520" s="228">
        <v>0</v>
      </c>
      <c r="BA520" s="233">
        <v>0</v>
      </c>
      <c r="BB520" s="234">
        <v>0</v>
      </c>
    </row>
    <row r="521" spans="1:54" ht="18" customHeight="1" x14ac:dyDescent="0.25">
      <c r="A521" s="223">
        <v>1524</v>
      </c>
      <c r="B521" s="224" t="s">
        <v>712</v>
      </c>
      <c r="C521" s="225" t="s">
        <v>1193</v>
      </c>
      <c r="D521" s="225"/>
      <c r="E521" s="225" t="s">
        <v>683</v>
      </c>
      <c r="F521" s="225" t="s">
        <v>1</v>
      </c>
      <c r="G521" s="225" t="s">
        <v>687</v>
      </c>
      <c r="H521" s="224" t="s">
        <v>1</v>
      </c>
      <c r="I521" s="224" t="s">
        <v>437</v>
      </c>
      <c r="J521" s="226" t="s">
        <v>33</v>
      </c>
      <c r="K521" s="225" t="s">
        <v>1</v>
      </c>
      <c r="L521" s="225" t="s">
        <v>1</v>
      </c>
      <c r="M521" s="226" t="s">
        <v>33</v>
      </c>
      <c r="N521" s="225" t="s">
        <v>1</v>
      </c>
      <c r="O521" s="225" t="s">
        <v>1</v>
      </c>
      <c r="P521" s="225" t="s">
        <v>1</v>
      </c>
      <c r="Q521" s="225" t="s">
        <v>1</v>
      </c>
      <c r="R521" s="225" t="s">
        <v>1</v>
      </c>
      <c r="S521" s="225" t="s">
        <v>1</v>
      </c>
      <c r="T521" s="225" t="s">
        <v>1</v>
      </c>
      <c r="U521" s="225" t="s">
        <v>1</v>
      </c>
      <c r="V521" s="225" t="s">
        <v>1</v>
      </c>
      <c r="W521" s="225" t="s">
        <v>1</v>
      </c>
      <c r="X521" s="225" t="s">
        <v>1</v>
      </c>
      <c r="Y521" s="225" t="s">
        <v>1</v>
      </c>
      <c r="Z521" s="225" t="s">
        <v>1</v>
      </c>
      <c r="AA521" s="225" t="s">
        <v>1</v>
      </c>
      <c r="AB521" s="225" t="s">
        <v>1</v>
      </c>
      <c r="AC521" s="225" t="s">
        <v>1</v>
      </c>
      <c r="AD521" s="225" t="s">
        <v>1</v>
      </c>
      <c r="AE521" s="225" t="s">
        <v>1</v>
      </c>
      <c r="AF521" s="225" t="s">
        <v>1</v>
      </c>
      <c r="AG521" s="225" t="s">
        <v>1</v>
      </c>
      <c r="AH521" s="225" t="s">
        <v>1</v>
      </c>
      <c r="AI521" s="225" t="s">
        <v>1</v>
      </c>
      <c r="AJ521" s="225" t="s">
        <v>1</v>
      </c>
      <c r="AK521" s="225" t="s">
        <v>1</v>
      </c>
      <c r="AL521" s="225" t="s">
        <v>1</v>
      </c>
      <c r="AM521" s="225" t="s">
        <v>1</v>
      </c>
      <c r="AN521" s="225" t="s">
        <v>1</v>
      </c>
      <c r="AO521" s="225" t="s">
        <v>1</v>
      </c>
      <c r="AP521" s="225" t="s">
        <v>1</v>
      </c>
      <c r="AQ521" s="225" t="s">
        <v>1</v>
      </c>
      <c r="AR521" s="225" t="s">
        <v>1</v>
      </c>
      <c r="AS521" s="225" t="s">
        <v>1</v>
      </c>
      <c r="AT521" s="225" t="s">
        <v>1</v>
      </c>
      <c r="AU521" s="225" t="s">
        <v>1</v>
      </c>
      <c r="AV521" s="225" t="s">
        <v>1</v>
      </c>
      <c r="AW521" s="235" t="s">
        <v>1</v>
      </c>
      <c r="AX521" s="226">
        <v>1</v>
      </c>
      <c r="AY521" s="235">
        <v>0</v>
      </c>
      <c r="AZ521" s="228">
        <v>0</v>
      </c>
      <c r="BA521" s="228">
        <v>0</v>
      </c>
      <c r="BB521" s="229">
        <v>0</v>
      </c>
    </row>
    <row r="522" spans="1:54" ht="14.25" customHeight="1" x14ac:dyDescent="0.25">
      <c r="A522" s="223">
        <v>283</v>
      </c>
      <c r="B522" s="224" t="s">
        <v>1362</v>
      </c>
      <c r="C522" s="225" t="s">
        <v>1193</v>
      </c>
      <c r="D522" s="225"/>
      <c r="E522" s="225" t="s">
        <v>492</v>
      </c>
      <c r="F522" s="225" t="s">
        <v>1</v>
      </c>
      <c r="G522" s="225" t="s">
        <v>1527</v>
      </c>
      <c r="H522" s="224" t="s">
        <v>1</v>
      </c>
      <c r="I522" s="224" t="s">
        <v>437</v>
      </c>
      <c r="J522" s="226" t="s">
        <v>33</v>
      </c>
      <c r="K522" s="225" t="s">
        <v>1</v>
      </c>
      <c r="L522" s="225" t="s">
        <v>1</v>
      </c>
      <c r="M522" s="226" t="s">
        <v>33</v>
      </c>
      <c r="N522" s="225" t="s">
        <v>1</v>
      </c>
      <c r="O522" s="225" t="s">
        <v>1</v>
      </c>
      <c r="P522" s="225" t="s">
        <v>1</v>
      </c>
      <c r="Q522" s="225" t="s">
        <v>1</v>
      </c>
      <c r="R522" s="225" t="s">
        <v>1</v>
      </c>
      <c r="S522" s="225" t="s">
        <v>1</v>
      </c>
      <c r="T522" s="225" t="s">
        <v>1</v>
      </c>
      <c r="U522" s="225" t="s">
        <v>1</v>
      </c>
      <c r="V522" s="225" t="s">
        <v>1</v>
      </c>
      <c r="W522" s="225" t="s">
        <v>1</v>
      </c>
      <c r="X522" s="225" t="s">
        <v>1</v>
      </c>
      <c r="Y522" s="225" t="s">
        <v>1</v>
      </c>
      <c r="Z522" s="225" t="s">
        <v>1</v>
      </c>
      <c r="AA522" s="225" t="s">
        <v>1</v>
      </c>
      <c r="AB522" s="225" t="s">
        <v>1</v>
      </c>
      <c r="AC522" s="225" t="s">
        <v>1</v>
      </c>
      <c r="AD522" s="225" t="s">
        <v>1</v>
      </c>
      <c r="AE522" s="225" t="s">
        <v>1</v>
      </c>
      <c r="AF522" s="225" t="s">
        <v>1</v>
      </c>
      <c r="AG522" s="225" t="s">
        <v>1</v>
      </c>
      <c r="AH522" s="225" t="s">
        <v>1</v>
      </c>
      <c r="AI522" s="225" t="s">
        <v>1</v>
      </c>
      <c r="AJ522" s="225" t="s">
        <v>1</v>
      </c>
      <c r="AK522" s="225" t="s">
        <v>1</v>
      </c>
      <c r="AL522" s="225" t="s">
        <v>1</v>
      </c>
      <c r="AM522" s="225" t="s">
        <v>1</v>
      </c>
      <c r="AN522" s="225" t="s">
        <v>1</v>
      </c>
      <c r="AO522" s="225" t="s">
        <v>1</v>
      </c>
      <c r="AP522" s="225" t="s">
        <v>1</v>
      </c>
      <c r="AQ522" s="225" t="s">
        <v>1</v>
      </c>
      <c r="AR522" s="225" t="s">
        <v>1</v>
      </c>
      <c r="AS522" s="225" t="s">
        <v>1</v>
      </c>
      <c r="AT522" s="225" t="s">
        <v>1</v>
      </c>
      <c r="AU522" s="225" t="s">
        <v>1</v>
      </c>
      <c r="AV522" s="225" t="s">
        <v>1</v>
      </c>
      <c r="AW522" s="235" t="s">
        <v>1</v>
      </c>
      <c r="AX522" s="235">
        <v>0</v>
      </c>
      <c r="AY522" s="235">
        <v>0</v>
      </c>
      <c r="AZ522" s="228">
        <v>0</v>
      </c>
      <c r="BA522" s="228">
        <v>0</v>
      </c>
      <c r="BB522" s="234">
        <v>0</v>
      </c>
    </row>
    <row r="523" spans="1:54" ht="18.75" customHeight="1" x14ac:dyDescent="0.25">
      <c r="A523" s="223">
        <v>1440</v>
      </c>
      <c r="B523" s="224" t="s">
        <v>1043</v>
      </c>
      <c r="C523" s="225" t="s">
        <v>1193</v>
      </c>
      <c r="D523" s="225"/>
      <c r="E523" s="225" t="s">
        <v>1021</v>
      </c>
      <c r="F523" s="225" t="s">
        <v>1</v>
      </c>
      <c r="G523" s="225" t="s">
        <v>1517</v>
      </c>
      <c r="H523" s="224" t="s">
        <v>1</v>
      </c>
      <c r="I523" s="224" t="s">
        <v>437</v>
      </c>
      <c r="J523" s="226" t="s">
        <v>33</v>
      </c>
      <c r="K523" s="225" t="s">
        <v>1</v>
      </c>
      <c r="L523" s="225" t="s">
        <v>1</v>
      </c>
      <c r="M523" s="226" t="s">
        <v>33</v>
      </c>
      <c r="N523" s="225" t="s">
        <v>1</v>
      </c>
      <c r="O523" s="225" t="s">
        <v>1</v>
      </c>
      <c r="P523" s="225" t="s">
        <v>1</v>
      </c>
      <c r="Q523" s="225" t="s">
        <v>1</v>
      </c>
      <c r="R523" s="225" t="s">
        <v>1</v>
      </c>
      <c r="S523" s="225" t="s">
        <v>1</v>
      </c>
      <c r="T523" s="225" t="s">
        <v>1</v>
      </c>
      <c r="U523" s="225" t="s">
        <v>1</v>
      </c>
      <c r="V523" s="225" t="s">
        <v>1</v>
      </c>
      <c r="W523" s="225" t="s">
        <v>1</v>
      </c>
      <c r="X523" s="225" t="s">
        <v>1</v>
      </c>
      <c r="Y523" s="225" t="s">
        <v>1</v>
      </c>
      <c r="Z523" s="225" t="s">
        <v>1</v>
      </c>
      <c r="AA523" s="225" t="s">
        <v>1</v>
      </c>
      <c r="AB523" s="225" t="s">
        <v>1</v>
      </c>
      <c r="AC523" s="225" t="s">
        <v>1</v>
      </c>
      <c r="AD523" s="225" t="s">
        <v>1</v>
      </c>
      <c r="AE523" s="225" t="s">
        <v>1</v>
      </c>
      <c r="AF523" s="225" t="s">
        <v>1</v>
      </c>
      <c r="AG523" s="225" t="s">
        <v>1</v>
      </c>
      <c r="AH523" s="225" t="s">
        <v>1</v>
      </c>
      <c r="AI523" s="225" t="s">
        <v>1</v>
      </c>
      <c r="AJ523" s="225" t="s">
        <v>1</v>
      </c>
      <c r="AK523" s="225" t="s">
        <v>1</v>
      </c>
      <c r="AL523" s="225" t="s">
        <v>1</v>
      </c>
      <c r="AM523" s="225" t="s">
        <v>1</v>
      </c>
      <c r="AN523" s="225" t="s">
        <v>1</v>
      </c>
      <c r="AO523" s="225" t="s">
        <v>1</v>
      </c>
      <c r="AP523" s="225" t="s">
        <v>1</v>
      </c>
      <c r="AQ523" s="225" t="s">
        <v>1</v>
      </c>
      <c r="AR523" s="225" t="s">
        <v>1</v>
      </c>
      <c r="AS523" s="225" t="s">
        <v>1</v>
      </c>
      <c r="AT523" s="225" t="s">
        <v>1</v>
      </c>
      <c r="AU523" s="225" t="s">
        <v>1</v>
      </c>
      <c r="AV523" s="225" t="s">
        <v>1</v>
      </c>
      <c r="AW523" s="226" t="s">
        <v>1241</v>
      </c>
      <c r="AX523" s="226">
        <v>1</v>
      </c>
      <c r="AY523" s="235">
        <v>0</v>
      </c>
      <c r="AZ523" s="228">
        <v>0</v>
      </c>
      <c r="BA523" s="236">
        <v>0.3</v>
      </c>
      <c r="BB523" s="229">
        <v>0</v>
      </c>
    </row>
    <row r="524" spans="1:54" ht="14.25" customHeight="1" x14ac:dyDescent="0.25">
      <c r="A524" s="223">
        <v>295</v>
      </c>
      <c r="B524" s="224" t="s">
        <v>1363</v>
      </c>
      <c r="C524" s="225" t="s">
        <v>1193</v>
      </c>
      <c r="D524" s="225"/>
      <c r="E524" s="225" t="s">
        <v>438</v>
      </c>
      <c r="F524" s="225" t="s">
        <v>1</v>
      </c>
      <c r="G524" s="225" t="s">
        <v>1527</v>
      </c>
      <c r="H524" s="224" t="s">
        <v>1</v>
      </c>
      <c r="I524" s="224" t="s">
        <v>437</v>
      </c>
      <c r="J524" s="227" t="s">
        <v>17</v>
      </c>
      <c r="K524" s="230" t="s">
        <v>22</v>
      </c>
      <c r="L524" s="232" t="s">
        <v>23</v>
      </c>
      <c r="M524" s="227" t="s">
        <v>17</v>
      </c>
      <c r="N524" s="231" t="s">
        <v>20</v>
      </c>
      <c r="O524" s="232" t="s">
        <v>23</v>
      </c>
      <c r="P524" s="225" t="s">
        <v>1</v>
      </c>
      <c r="Q524" s="225" t="s">
        <v>1</v>
      </c>
      <c r="R524" s="225" t="s">
        <v>1</v>
      </c>
      <c r="S524" s="225" t="s">
        <v>1</v>
      </c>
      <c r="T524" s="225" t="s">
        <v>1</v>
      </c>
      <c r="U524" s="225" t="s">
        <v>1</v>
      </c>
      <c r="V524" s="225" t="s">
        <v>1</v>
      </c>
      <c r="W524" s="225" t="s">
        <v>1</v>
      </c>
      <c r="X524" s="225" t="s">
        <v>1</v>
      </c>
      <c r="Y524" s="225" t="s">
        <v>1</v>
      </c>
      <c r="Z524" s="230" t="s">
        <v>22</v>
      </c>
      <c r="AA524" s="225" t="s">
        <v>1</v>
      </c>
      <c r="AB524" s="225" t="s">
        <v>1</v>
      </c>
      <c r="AC524" s="225" t="s">
        <v>1</v>
      </c>
      <c r="AD524" s="225" t="s">
        <v>1</v>
      </c>
      <c r="AE524" s="230" t="s">
        <v>22</v>
      </c>
      <c r="AF524" s="225" t="s">
        <v>1</v>
      </c>
      <c r="AG524" s="225" t="s">
        <v>1</v>
      </c>
      <c r="AH524" s="225" t="s">
        <v>1</v>
      </c>
      <c r="AI524" s="225" t="s">
        <v>1</v>
      </c>
      <c r="AJ524" s="225" t="s">
        <v>1</v>
      </c>
      <c r="AK524" s="231" t="s">
        <v>20</v>
      </c>
      <c r="AL524" s="225" t="s">
        <v>1</v>
      </c>
      <c r="AM524" s="225" t="s">
        <v>1</v>
      </c>
      <c r="AN524" s="225" t="s">
        <v>1</v>
      </c>
      <c r="AO524" s="225" t="s">
        <v>1</v>
      </c>
      <c r="AP524" s="225" t="s">
        <v>1</v>
      </c>
      <c r="AQ524" s="225" t="s">
        <v>1</v>
      </c>
      <c r="AR524" s="232" t="s">
        <v>23</v>
      </c>
      <c r="AS524" s="225" t="s">
        <v>1</v>
      </c>
      <c r="AT524" s="225" t="s">
        <v>1</v>
      </c>
      <c r="AU524" s="232" t="s">
        <v>23</v>
      </c>
      <c r="AV524" s="225" t="s">
        <v>1</v>
      </c>
      <c r="AW524" s="231" t="s">
        <v>1240</v>
      </c>
      <c r="AX524" s="227">
        <v>2</v>
      </c>
      <c r="AY524" s="235">
        <v>0</v>
      </c>
      <c r="AZ524" s="228">
        <v>0</v>
      </c>
      <c r="BA524" s="236">
        <v>5.3</v>
      </c>
      <c r="BB524" s="234">
        <v>0</v>
      </c>
    </row>
    <row r="525" spans="1:54" ht="14.25" customHeight="1" x14ac:dyDescent="0.25">
      <c r="A525" s="223">
        <v>1510</v>
      </c>
      <c r="B525" s="224" t="s">
        <v>1393</v>
      </c>
      <c r="C525" s="225" t="s">
        <v>1388</v>
      </c>
      <c r="D525" s="225"/>
      <c r="E525" s="225" t="s">
        <v>625</v>
      </c>
      <c r="F525" s="225" t="s">
        <v>1</v>
      </c>
      <c r="G525" s="225" t="s">
        <v>1</v>
      </c>
      <c r="H525" s="224" t="s">
        <v>1</v>
      </c>
      <c r="I525" s="224" t="s">
        <v>625</v>
      </c>
      <c r="J525" s="241" t="s">
        <v>39</v>
      </c>
      <c r="K525" s="225" t="s">
        <v>1</v>
      </c>
      <c r="L525" s="225" t="s">
        <v>1</v>
      </c>
      <c r="M525" s="239" t="s">
        <v>94</v>
      </c>
      <c r="N525" s="225" t="s">
        <v>1</v>
      </c>
      <c r="O525" s="225" t="s">
        <v>1</v>
      </c>
      <c r="P525" s="225" t="s">
        <v>1</v>
      </c>
      <c r="Q525" s="225" t="s">
        <v>1</v>
      </c>
      <c r="R525" s="225" t="s">
        <v>1</v>
      </c>
      <c r="S525" s="225" t="s">
        <v>1</v>
      </c>
      <c r="T525" s="225" t="s">
        <v>1</v>
      </c>
      <c r="U525" s="225" t="s">
        <v>1</v>
      </c>
      <c r="V525" s="225" t="s">
        <v>1</v>
      </c>
      <c r="W525" s="225" t="s">
        <v>1</v>
      </c>
      <c r="X525" s="225" t="s">
        <v>1</v>
      </c>
      <c r="Y525" s="225" t="s">
        <v>1</v>
      </c>
      <c r="Z525" s="225" t="s">
        <v>1</v>
      </c>
      <c r="AA525" s="225" t="s">
        <v>1</v>
      </c>
      <c r="AB525" s="225" t="s">
        <v>1</v>
      </c>
      <c r="AC525" s="225" t="s">
        <v>1</v>
      </c>
      <c r="AD525" s="225" t="s">
        <v>1</v>
      </c>
      <c r="AE525" s="225" t="s">
        <v>1</v>
      </c>
      <c r="AF525" s="225" t="s">
        <v>1</v>
      </c>
      <c r="AG525" s="225" t="s">
        <v>1</v>
      </c>
      <c r="AH525" s="225" t="s">
        <v>1</v>
      </c>
      <c r="AI525" s="225" t="s">
        <v>1</v>
      </c>
      <c r="AJ525" s="225" t="s">
        <v>1</v>
      </c>
      <c r="AK525" s="225" t="s">
        <v>1</v>
      </c>
      <c r="AL525" s="225" t="s">
        <v>1</v>
      </c>
      <c r="AM525" s="225" t="s">
        <v>1</v>
      </c>
      <c r="AN525" s="225" t="s">
        <v>1</v>
      </c>
      <c r="AO525" s="225" t="s">
        <v>1</v>
      </c>
      <c r="AP525" s="225" t="s">
        <v>1</v>
      </c>
      <c r="AQ525" s="225" t="s">
        <v>1</v>
      </c>
      <c r="AR525" s="225" t="s">
        <v>1</v>
      </c>
      <c r="AS525" s="225" t="s">
        <v>1</v>
      </c>
      <c r="AT525" s="225" t="s">
        <v>1</v>
      </c>
      <c r="AU525" s="225" t="s">
        <v>1</v>
      </c>
      <c r="AV525" s="225" t="s">
        <v>1</v>
      </c>
      <c r="AW525" s="232" t="s">
        <v>1242</v>
      </c>
      <c r="AX525" s="235">
        <v>0</v>
      </c>
      <c r="AY525" s="235">
        <v>0</v>
      </c>
      <c r="AZ525" s="228" t="s">
        <v>1</v>
      </c>
      <c r="BA525" s="228" t="s">
        <v>1</v>
      </c>
      <c r="BB525" s="229" t="s">
        <v>1</v>
      </c>
    </row>
    <row r="526" spans="1:54" ht="14.25" customHeight="1" x14ac:dyDescent="0.25">
      <c r="A526" s="223">
        <v>1258</v>
      </c>
      <c r="B526" s="224" t="s">
        <v>1364</v>
      </c>
      <c r="C526" s="225" t="s">
        <v>1193</v>
      </c>
      <c r="D526" s="225"/>
      <c r="E526" s="225" t="s">
        <v>1065</v>
      </c>
      <c r="F526" s="225" t="s">
        <v>1</v>
      </c>
      <c r="G526" s="225" t="s">
        <v>1</v>
      </c>
      <c r="H526" s="224" t="s">
        <v>1</v>
      </c>
      <c r="I526" s="224" t="s">
        <v>1065</v>
      </c>
      <c r="J526" s="227" t="s">
        <v>17</v>
      </c>
      <c r="K526" s="225" t="s">
        <v>1</v>
      </c>
      <c r="L526" s="232" t="s">
        <v>23</v>
      </c>
      <c r="M526" s="227" t="s">
        <v>17</v>
      </c>
      <c r="N526" s="225" t="s">
        <v>1</v>
      </c>
      <c r="O526" s="232" t="s">
        <v>23</v>
      </c>
      <c r="P526" s="225" t="s">
        <v>1</v>
      </c>
      <c r="Q526" s="225" t="s">
        <v>1</v>
      </c>
      <c r="R526" s="225" t="s">
        <v>1</v>
      </c>
      <c r="S526" s="225" t="s">
        <v>1</v>
      </c>
      <c r="T526" s="225" t="s">
        <v>1</v>
      </c>
      <c r="U526" s="225" t="s">
        <v>1</v>
      </c>
      <c r="V526" s="225" t="s">
        <v>1</v>
      </c>
      <c r="W526" s="225" t="s">
        <v>1</v>
      </c>
      <c r="X526" s="225" t="s">
        <v>1</v>
      </c>
      <c r="Y526" s="225" t="s">
        <v>1</v>
      </c>
      <c r="Z526" s="225" t="s">
        <v>1</v>
      </c>
      <c r="AA526" s="225" t="s">
        <v>1</v>
      </c>
      <c r="AB526" s="225" t="s">
        <v>1</v>
      </c>
      <c r="AC526" s="225" t="s">
        <v>1</v>
      </c>
      <c r="AD526" s="225" t="s">
        <v>1</v>
      </c>
      <c r="AE526" s="230" t="s">
        <v>22</v>
      </c>
      <c r="AF526" s="225" t="s">
        <v>1</v>
      </c>
      <c r="AG526" s="225" t="s">
        <v>1</v>
      </c>
      <c r="AH526" s="225" t="s">
        <v>1</v>
      </c>
      <c r="AI526" s="225" t="s">
        <v>1</v>
      </c>
      <c r="AJ526" s="225" t="s">
        <v>1</v>
      </c>
      <c r="AK526" s="232" t="s">
        <v>23</v>
      </c>
      <c r="AL526" s="232" t="s">
        <v>23</v>
      </c>
      <c r="AM526" s="225" t="s">
        <v>1</v>
      </c>
      <c r="AN526" s="225" t="s">
        <v>1</v>
      </c>
      <c r="AO526" s="225" t="s">
        <v>1</v>
      </c>
      <c r="AP526" s="225" t="s">
        <v>1</v>
      </c>
      <c r="AQ526" s="225" t="s">
        <v>1</v>
      </c>
      <c r="AR526" s="232" t="s">
        <v>23</v>
      </c>
      <c r="AS526" s="225" t="s">
        <v>1</v>
      </c>
      <c r="AT526" s="225" t="s">
        <v>1</v>
      </c>
      <c r="AU526" s="225" t="s">
        <v>1</v>
      </c>
      <c r="AV526" s="225" t="s">
        <v>1</v>
      </c>
      <c r="AW526" s="235" t="s">
        <v>1</v>
      </c>
      <c r="AX526" s="235">
        <v>0</v>
      </c>
      <c r="AY526" s="235">
        <v>0</v>
      </c>
      <c r="AZ526" s="228">
        <v>0</v>
      </c>
      <c r="BA526" s="233">
        <v>0.83</v>
      </c>
      <c r="BB526" s="238">
        <v>0.24</v>
      </c>
    </row>
    <row r="527" spans="1:54" ht="14.25" customHeight="1" x14ac:dyDescent="0.25">
      <c r="A527" s="223">
        <v>1521</v>
      </c>
      <c r="B527" s="224" t="s">
        <v>1365</v>
      </c>
      <c r="C527" s="225" t="s">
        <v>1193</v>
      </c>
      <c r="D527" s="225"/>
      <c r="E527" s="225" t="s">
        <v>737</v>
      </c>
      <c r="F527" s="225" t="s">
        <v>1</v>
      </c>
      <c r="G527" s="225" t="s">
        <v>156</v>
      </c>
      <c r="H527" s="224" t="s">
        <v>1</v>
      </c>
      <c r="I527" s="224" t="s">
        <v>437</v>
      </c>
      <c r="J527" s="227" t="s">
        <v>17</v>
      </c>
      <c r="K527" s="225" t="s">
        <v>1</v>
      </c>
      <c r="L527" s="231" t="s">
        <v>20</v>
      </c>
      <c r="M527" s="226" t="s">
        <v>33</v>
      </c>
      <c r="N527" s="225" t="s">
        <v>1</v>
      </c>
      <c r="O527" s="225" t="s">
        <v>1</v>
      </c>
      <c r="P527" s="225" t="s">
        <v>1</v>
      </c>
      <c r="Q527" s="225" t="s">
        <v>1</v>
      </c>
      <c r="R527" s="225" t="s">
        <v>1</v>
      </c>
      <c r="S527" s="225" t="s">
        <v>1</v>
      </c>
      <c r="T527" s="225" t="s">
        <v>1</v>
      </c>
      <c r="U527" s="225" t="s">
        <v>1</v>
      </c>
      <c r="V527" s="225" t="s">
        <v>1</v>
      </c>
      <c r="W527" s="225" t="s">
        <v>1</v>
      </c>
      <c r="X527" s="225" t="s">
        <v>1</v>
      </c>
      <c r="Y527" s="225" t="s">
        <v>1</v>
      </c>
      <c r="Z527" s="225" t="s">
        <v>1</v>
      </c>
      <c r="AA527" s="225" t="s">
        <v>1</v>
      </c>
      <c r="AB527" s="225" t="s">
        <v>1</v>
      </c>
      <c r="AC527" s="225" t="s">
        <v>1</v>
      </c>
      <c r="AD527" s="225" t="s">
        <v>1</v>
      </c>
      <c r="AE527" s="225" t="s">
        <v>1</v>
      </c>
      <c r="AF527" s="225" t="s">
        <v>1</v>
      </c>
      <c r="AG527" s="231" t="s">
        <v>20</v>
      </c>
      <c r="AH527" s="225" t="s">
        <v>1</v>
      </c>
      <c r="AI527" s="225" t="s">
        <v>1</v>
      </c>
      <c r="AJ527" s="225" t="s">
        <v>1</v>
      </c>
      <c r="AK527" s="225" t="s">
        <v>1</v>
      </c>
      <c r="AL527" s="225" t="s">
        <v>1</v>
      </c>
      <c r="AM527" s="225" t="s">
        <v>1</v>
      </c>
      <c r="AN527" s="225" t="s">
        <v>1</v>
      </c>
      <c r="AO527" s="225" t="s">
        <v>1</v>
      </c>
      <c r="AP527" s="225" t="s">
        <v>1</v>
      </c>
      <c r="AQ527" s="225" t="s">
        <v>1</v>
      </c>
      <c r="AR527" s="225" t="s">
        <v>1</v>
      </c>
      <c r="AS527" s="225" t="s">
        <v>1</v>
      </c>
      <c r="AT527" s="225" t="s">
        <v>1</v>
      </c>
      <c r="AU527" s="225" t="s">
        <v>1</v>
      </c>
      <c r="AV527" s="225" t="s">
        <v>1</v>
      </c>
      <c r="AW527" s="226" t="s">
        <v>1241</v>
      </c>
      <c r="AX527" s="226">
        <v>1</v>
      </c>
      <c r="AY527" s="235">
        <v>0</v>
      </c>
      <c r="AZ527" s="228">
        <v>0</v>
      </c>
      <c r="BA527" s="228">
        <v>0</v>
      </c>
      <c r="BB527" s="238">
        <v>0.24</v>
      </c>
    </row>
    <row r="528" spans="1:54" ht="14.25" customHeight="1" x14ac:dyDescent="0.25">
      <c r="A528" s="223">
        <v>1154</v>
      </c>
      <c r="B528" s="224" t="s">
        <v>606</v>
      </c>
      <c r="C528" s="225" t="s">
        <v>1388</v>
      </c>
      <c r="D528" s="225"/>
      <c r="E528" s="225" t="s">
        <v>571</v>
      </c>
      <c r="F528" s="225" t="s">
        <v>1</v>
      </c>
      <c r="G528" s="225" t="s">
        <v>1</v>
      </c>
      <c r="H528" s="224" t="s">
        <v>1</v>
      </c>
      <c r="I528" s="224" t="s">
        <v>571</v>
      </c>
      <c r="J528" s="226" t="s">
        <v>33</v>
      </c>
      <c r="K528" s="225" t="s">
        <v>1</v>
      </c>
      <c r="L528" s="225" t="s">
        <v>1</v>
      </c>
      <c r="M528" s="226" t="s">
        <v>33</v>
      </c>
      <c r="N528" s="225" t="s">
        <v>1</v>
      </c>
      <c r="O528" s="225" t="s">
        <v>1</v>
      </c>
      <c r="P528" s="225" t="s">
        <v>1</v>
      </c>
      <c r="Q528" s="225" t="s">
        <v>1</v>
      </c>
      <c r="R528" s="225" t="s">
        <v>1</v>
      </c>
      <c r="S528" s="225" t="s">
        <v>1</v>
      </c>
      <c r="T528" s="225" t="s">
        <v>1</v>
      </c>
      <c r="U528" s="225" t="s">
        <v>1</v>
      </c>
      <c r="V528" s="225" t="s">
        <v>1</v>
      </c>
      <c r="W528" s="225" t="s">
        <v>1</v>
      </c>
      <c r="X528" s="225" t="s">
        <v>1</v>
      </c>
      <c r="Y528" s="225" t="s">
        <v>1</v>
      </c>
      <c r="Z528" s="225" t="s">
        <v>1</v>
      </c>
      <c r="AA528" s="225" t="s">
        <v>1</v>
      </c>
      <c r="AB528" s="225" t="s">
        <v>1</v>
      </c>
      <c r="AC528" s="225" t="s">
        <v>1</v>
      </c>
      <c r="AD528" s="225" t="s">
        <v>1</v>
      </c>
      <c r="AE528" s="225" t="s">
        <v>1</v>
      </c>
      <c r="AF528" s="225" t="s">
        <v>1</v>
      </c>
      <c r="AG528" s="225" t="s">
        <v>1</v>
      </c>
      <c r="AH528" s="225" t="s">
        <v>1</v>
      </c>
      <c r="AI528" s="225" t="s">
        <v>1</v>
      </c>
      <c r="AJ528" s="225" t="s">
        <v>1</v>
      </c>
      <c r="AK528" s="225" t="s">
        <v>1</v>
      </c>
      <c r="AL528" s="225" t="s">
        <v>1</v>
      </c>
      <c r="AM528" s="225" t="s">
        <v>1</v>
      </c>
      <c r="AN528" s="225" t="s">
        <v>1</v>
      </c>
      <c r="AO528" s="225" t="s">
        <v>1</v>
      </c>
      <c r="AP528" s="225" t="s">
        <v>1</v>
      </c>
      <c r="AQ528" s="225" t="s">
        <v>1</v>
      </c>
      <c r="AR528" s="225" t="s">
        <v>1</v>
      </c>
      <c r="AS528" s="225" t="s">
        <v>1</v>
      </c>
      <c r="AT528" s="225" t="s">
        <v>1</v>
      </c>
      <c r="AU528" s="225" t="s">
        <v>1</v>
      </c>
      <c r="AV528" s="225" t="s">
        <v>1</v>
      </c>
      <c r="AW528" s="235" t="s">
        <v>1</v>
      </c>
      <c r="AX528" s="235">
        <v>0</v>
      </c>
      <c r="AY528" s="235">
        <v>0</v>
      </c>
      <c r="AZ528" s="228" t="s">
        <v>1</v>
      </c>
      <c r="BA528" s="228" t="s">
        <v>1</v>
      </c>
      <c r="BB528" s="229" t="s">
        <v>1</v>
      </c>
    </row>
    <row r="529" spans="1:54" ht="13.5" customHeight="1" x14ac:dyDescent="0.25">
      <c r="A529" s="223">
        <v>561</v>
      </c>
      <c r="B529" s="224" t="s">
        <v>1366</v>
      </c>
      <c r="C529" s="225" t="s">
        <v>1193</v>
      </c>
      <c r="D529" s="225"/>
      <c r="E529" s="225" t="s">
        <v>1021</v>
      </c>
      <c r="F529" s="225" t="s">
        <v>1</v>
      </c>
      <c r="G529" s="225" t="s">
        <v>1</v>
      </c>
      <c r="H529" s="224" t="s">
        <v>1</v>
      </c>
      <c r="I529" s="224" t="s">
        <v>1021</v>
      </c>
      <c r="J529" s="226" t="s">
        <v>33</v>
      </c>
      <c r="K529" s="225" t="s">
        <v>1</v>
      </c>
      <c r="L529" s="225" t="s">
        <v>1</v>
      </c>
      <c r="M529" s="226" t="s">
        <v>33</v>
      </c>
      <c r="N529" s="225" t="s">
        <v>1</v>
      </c>
      <c r="O529" s="225" t="s">
        <v>1</v>
      </c>
      <c r="P529" s="225" t="s">
        <v>1</v>
      </c>
      <c r="Q529" s="225" t="s">
        <v>1</v>
      </c>
      <c r="R529" s="225" t="s">
        <v>1</v>
      </c>
      <c r="S529" s="225" t="s">
        <v>1</v>
      </c>
      <c r="T529" s="225" t="s">
        <v>1</v>
      </c>
      <c r="U529" s="225" t="s">
        <v>1</v>
      </c>
      <c r="V529" s="225" t="s">
        <v>1</v>
      </c>
      <c r="W529" s="225" t="s">
        <v>1</v>
      </c>
      <c r="X529" s="225" t="s">
        <v>1</v>
      </c>
      <c r="Y529" s="225" t="s">
        <v>1</v>
      </c>
      <c r="Z529" s="225" t="s">
        <v>1</v>
      </c>
      <c r="AA529" s="225" t="s">
        <v>1</v>
      </c>
      <c r="AB529" s="225" t="s">
        <v>1</v>
      </c>
      <c r="AC529" s="225" t="s">
        <v>1</v>
      </c>
      <c r="AD529" s="225" t="s">
        <v>1</v>
      </c>
      <c r="AE529" s="225" t="s">
        <v>1</v>
      </c>
      <c r="AF529" s="225" t="s">
        <v>1</v>
      </c>
      <c r="AG529" s="225" t="s">
        <v>1</v>
      </c>
      <c r="AH529" s="225" t="s">
        <v>1</v>
      </c>
      <c r="AI529" s="225" t="s">
        <v>1</v>
      </c>
      <c r="AJ529" s="225" t="s">
        <v>1</v>
      </c>
      <c r="AK529" s="225" t="s">
        <v>1</v>
      </c>
      <c r="AL529" s="225" t="s">
        <v>1</v>
      </c>
      <c r="AM529" s="225" t="s">
        <v>1</v>
      </c>
      <c r="AN529" s="225" t="s">
        <v>1</v>
      </c>
      <c r="AO529" s="225" t="s">
        <v>1</v>
      </c>
      <c r="AP529" s="225" t="s">
        <v>1</v>
      </c>
      <c r="AQ529" s="225" t="s">
        <v>1</v>
      </c>
      <c r="AR529" s="225" t="s">
        <v>1</v>
      </c>
      <c r="AS529" s="225" t="s">
        <v>1</v>
      </c>
      <c r="AT529" s="225" t="s">
        <v>1</v>
      </c>
      <c r="AU529" s="225" t="s">
        <v>1</v>
      </c>
      <c r="AV529" s="225" t="s">
        <v>1</v>
      </c>
      <c r="AW529" s="235" t="s">
        <v>1</v>
      </c>
      <c r="AX529" s="235">
        <v>0</v>
      </c>
      <c r="AY529" s="235">
        <v>0</v>
      </c>
      <c r="AZ529" s="228" t="s">
        <v>1</v>
      </c>
      <c r="BA529" s="228" t="s">
        <v>1</v>
      </c>
      <c r="BB529" s="229" t="s">
        <v>1</v>
      </c>
    </row>
    <row r="530" spans="1:54" ht="14.25" customHeight="1" x14ac:dyDescent="0.25">
      <c r="A530" s="223">
        <v>298</v>
      </c>
      <c r="B530" s="224" t="s">
        <v>1046</v>
      </c>
      <c r="C530" s="225" t="s">
        <v>1193</v>
      </c>
      <c r="D530" s="225"/>
      <c r="E530" s="225" t="s">
        <v>1021</v>
      </c>
      <c r="F530" s="225" t="s">
        <v>1</v>
      </c>
      <c r="G530" s="225" t="s">
        <v>1</v>
      </c>
      <c r="H530" s="224" t="s">
        <v>1</v>
      </c>
      <c r="I530" s="224" t="s">
        <v>1021</v>
      </c>
      <c r="J530" s="227" t="s">
        <v>17</v>
      </c>
      <c r="K530" s="230" t="s">
        <v>22</v>
      </c>
      <c r="L530" s="232" t="s">
        <v>23</v>
      </c>
      <c r="M530" s="227" t="s">
        <v>17</v>
      </c>
      <c r="N530" s="231" t="s">
        <v>20</v>
      </c>
      <c r="O530" s="231" t="s">
        <v>20</v>
      </c>
      <c r="P530" s="225" t="s">
        <v>1</v>
      </c>
      <c r="Q530" s="225" t="s">
        <v>1</v>
      </c>
      <c r="R530" s="225" t="s">
        <v>1</v>
      </c>
      <c r="S530" s="225" t="s">
        <v>1</v>
      </c>
      <c r="T530" s="225" t="s">
        <v>1</v>
      </c>
      <c r="U530" s="225" t="s">
        <v>1</v>
      </c>
      <c r="V530" s="225" t="s">
        <v>1</v>
      </c>
      <c r="W530" s="225" t="s">
        <v>1</v>
      </c>
      <c r="X530" s="225" t="s">
        <v>1</v>
      </c>
      <c r="Y530" s="225" t="s">
        <v>1</v>
      </c>
      <c r="Z530" s="225" t="s">
        <v>1</v>
      </c>
      <c r="AA530" s="230" t="s">
        <v>22</v>
      </c>
      <c r="AB530" s="225" t="s">
        <v>1</v>
      </c>
      <c r="AC530" s="225" t="s">
        <v>1</v>
      </c>
      <c r="AD530" s="225" t="s">
        <v>1</v>
      </c>
      <c r="AE530" s="230" t="s">
        <v>22</v>
      </c>
      <c r="AF530" s="230" t="s">
        <v>22</v>
      </c>
      <c r="AG530" s="225" t="s">
        <v>1</v>
      </c>
      <c r="AH530" s="225" t="s">
        <v>1</v>
      </c>
      <c r="AI530" s="225" t="s">
        <v>1</v>
      </c>
      <c r="AJ530" s="225" t="s">
        <v>1</v>
      </c>
      <c r="AK530" s="225" t="s">
        <v>1</v>
      </c>
      <c r="AL530" s="230" t="s">
        <v>22</v>
      </c>
      <c r="AM530" s="225" t="s">
        <v>1</v>
      </c>
      <c r="AN530" s="225" t="s">
        <v>1</v>
      </c>
      <c r="AO530" s="225" t="s">
        <v>1</v>
      </c>
      <c r="AP530" s="225" t="s">
        <v>1</v>
      </c>
      <c r="AQ530" s="225" t="s">
        <v>1</v>
      </c>
      <c r="AR530" s="232" t="s">
        <v>23</v>
      </c>
      <c r="AS530" s="225" t="s">
        <v>1</v>
      </c>
      <c r="AT530" s="225" t="s">
        <v>1</v>
      </c>
      <c r="AU530" s="230" t="s">
        <v>22</v>
      </c>
      <c r="AV530" s="225" t="s">
        <v>1</v>
      </c>
      <c r="AW530" s="226" t="s">
        <v>1241</v>
      </c>
      <c r="AX530" s="227">
        <v>2</v>
      </c>
      <c r="AY530" s="235">
        <v>0</v>
      </c>
      <c r="AZ530" s="228">
        <v>0</v>
      </c>
      <c r="BA530" s="233">
        <v>2.5</v>
      </c>
      <c r="BB530" s="238">
        <v>3.0000000000000001E-3</v>
      </c>
    </row>
    <row r="531" spans="1:54" ht="14.25" customHeight="1" x14ac:dyDescent="0.25">
      <c r="A531" s="223">
        <v>299</v>
      </c>
      <c r="B531" s="224" t="s">
        <v>1047</v>
      </c>
      <c r="C531" s="225" t="s">
        <v>1193</v>
      </c>
      <c r="D531" s="225"/>
      <c r="E531" s="225" t="s">
        <v>1021</v>
      </c>
      <c r="F531" s="225" t="s">
        <v>1</v>
      </c>
      <c r="G531" s="225" t="s">
        <v>1</v>
      </c>
      <c r="H531" s="224" t="s">
        <v>1</v>
      </c>
      <c r="I531" s="224" t="s">
        <v>1021</v>
      </c>
      <c r="J531" s="227" t="s">
        <v>17</v>
      </c>
      <c r="K531" s="225" t="s">
        <v>1</v>
      </c>
      <c r="L531" s="232" t="s">
        <v>23</v>
      </c>
      <c r="M531" s="227" t="s">
        <v>17</v>
      </c>
      <c r="N531" s="225" t="s">
        <v>1</v>
      </c>
      <c r="O531" s="232" t="s">
        <v>23</v>
      </c>
      <c r="P531" s="225" t="s">
        <v>1</v>
      </c>
      <c r="Q531" s="225" t="s">
        <v>1</v>
      </c>
      <c r="R531" s="225" t="s">
        <v>1</v>
      </c>
      <c r="S531" s="225" t="s">
        <v>1</v>
      </c>
      <c r="T531" s="225" t="s">
        <v>1</v>
      </c>
      <c r="U531" s="225" t="s">
        <v>1</v>
      </c>
      <c r="V531" s="225" t="s">
        <v>1</v>
      </c>
      <c r="W531" s="225" t="s">
        <v>1</v>
      </c>
      <c r="X531" s="225" t="s">
        <v>1</v>
      </c>
      <c r="Y531" s="225" t="s">
        <v>1</v>
      </c>
      <c r="Z531" s="225" t="s">
        <v>1</v>
      </c>
      <c r="AA531" s="225" t="s">
        <v>1</v>
      </c>
      <c r="AB531" s="225" t="s">
        <v>1</v>
      </c>
      <c r="AC531" s="225" t="s">
        <v>1</v>
      </c>
      <c r="AD531" s="225" t="s">
        <v>1</v>
      </c>
      <c r="AE531" s="232" t="s">
        <v>23</v>
      </c>
      <c r="AF531" s="232" t="s">
        <v>23</v>
      </c>
      <c r="AG531" s="225" t="s">
        <v>1</v>
      </c>
      <c r="AH531" s="225" t="s">
        <v>1</v>
      </c>
      <c r="AI531" s="225" t="s">
        <v>1</v>
      </c>
      <c r="AJ531" s="225" t="s">
        <v>1</v>
      </c>
      <c r="AK531" s="231" t="s">
        <v>20</v>
      </c>
      <c r="AL531" s="232" t="s">
        <v>23</v>
      </c>
      <c r="AM531" s="225" t="s">
        <v>1</v>
      </c>
      <c r="AN531" s="225" t="s">
        <v>1</v>
      </c>
      <c r="AO531" s="232" t="s">
        <v>23</v>
      </c>
      <c r="AP531" s="225" t="s">
        <v>1</v>
      </c>
      <c r="AQ531" s="225" t="s">
        <v>1</v>
      </c>
      <c r="AR531" s="225" t="s">
        <v>1</v>
      </c>
      <c r="AS531" s="225" t="s">
        <v>1</v>
      </c>
      <c r="AT531" s="225" t="s">
        <v>1</v>
      </c>
      <c r="AU531" s="232" t="s">
        <v>23</v>
      </c>
      <c r="AV531" s="225" t="s">
        <v>1</v>
      </c>
      <c r="AW531" s="226" t="s">
        <v>1241</v>
      </c>
      <c r="AX531" s="227">
        <v>2</v>
      </c>
      <c r="AY531" s="235">
        <v>0</v>
      </c>
      <c r="AZ531" s="228">
        <v>0</v>
      </c>
      <c r="BA531" s="236">
        <v>4.5</v>
      </c>
      <c r="BB531" s="234">
        <v>2</v>
      </c>
    </row>
    <row r="532" spans="1:54" ht="18.75" customHeight="1" x14ac:dyDescent="0.25">
      <c r="A532" s="223">
        <v>1471</v>
      </c>
      <c r="B532" s="224" t="s">
        <v>1052</v>
      </c>
      <c r="C532" s="225" t="s">
        <v>1193</v>
      </c>
      <c r="D532" s="225"/>
      <c r="E532" s="225" t="s">
        <v>1021</v>
      </c>
      <c r="F532" s="225" t="s">
        <v>1</v>
      </c>
      <c r="G532" s="225" t="s">
        <v>1</v>
      </c>
      <c r="H532" s="224" t="s">
        <v>1</v>
      </c>
      <c r="I532" s="224" t="s">
        <v>1021</v>
      </c>
      <c r="J532" s="226" t="s">
        <v>33</v>
      </c>
      <c r="K532" s="225" t="s">
        <v>1</v>
      </c>
      <c r="L532" s="225" t="s">
        <v>1</v>
      </c>
      <c r="M532" s="226" t="s">
        <v>33</v>
      </c>
      <c r="N532" s="225" t="s">
        <v>1</v>
      </c>
      <c r="O532" s="225" t="s">
        <v>1</v>
      </c>
      <c r="P532" s="225" t="s">
        <v>1</v>
      </c>
      <c r="Q532" s="225" t="s">
        <v>1</v>
      </c>
      <c r="R532" s="225" t="s">
        <v>1</v>
      </c>
      <c r="S532" s="225" t="s">
        <v>1</v>
      </c>
      <c r="T532" s="225" t="s">
        <v>1</v>
      </c>
      <c r="U532" s="225" t="s">
        <v>1</v>
      </c>
      <c r="V532" s="225" t="s">
        <v>1</v>
      </c>
      <c r="W532" s="225" t="s">
        <v>1</v>
      </c>
      <c r="X532" s="225" t="s">
        <v>1</v>
      </c>
      <c r="Y532" s="225" t="s">
        <v>1</v>
      </c>
      <c r="Z532" s="225" t="s">
        <v>1</v>
      </c>
      <c r="AA532" s="225" t="s">
        <v>1</v>
      </c>
      <c r="AB532" s="225" t="s">
        <v>1</v>
      </c>
      <c r="AC532" s="225" t="s">
        <v>1</v>
      </c>
      <c r="AD532" s="225" t="s">
        <v>1</v>
      </c>
      <c r="AE532" s="225" t="s">
        <v>1</v>
      </c>
      <c r="AF532" s="225" t="s">
        <v>1</v>
      </c>
      <c r="AG532" s="225" t="s">
        <v>1</v>
      </c>
      <c r="AH532" s="225" t="s">
        <v>1</v>
      </c>
      <c r="AI532" s="225" t="s">
        <v>1</v>
      </c>
      <c r="AJ532" s="225" t="s">
        <v>1</v>
      </c>
      <c r="AK532" s="225" t="s">
        <v>1</v>
      </c>
      <c r="AL532" s="225" t="s">
        <v>1</v>
      </c>
      <c r="AM532" s="225" t="s">
        <v>1</v>
      </c>
      <c r="AN532" s="225" t="s">
        <v>1</v>
      </c>
      <c r="AO532" s="225" t="s">
        <v>1</v>
      </c>
      <c r="AP532" s="225" t="s">
        <v>1</v>
      </c>
      <c r="AQ532" s="225" t="s">
        <v>1</v>
      </c>
      <c r="AR532" s="225" t="s">
        <v>1</v>
      </c>
      <c r="AS532" s="225" t="s">
        <v>1</v>
      </c>
      <c r="AT532" s="225" t="s">
        <v>1</v>
      </c>
      <c r="AU532" s="225" t="s">
        <v>1</v>
      </c>
      <c r="AV532" s="225" t="s">
        <v>1</v>
      </c>
      <c r="AW532" s="235" t="s">
        <v>1</v>
      </c>
      <c r="AX532" s="235">
        <v>0</v>
      </c>
      <c r="AY532" s="235">
        <v>0</v>
      </c>
      <c r="AZ532" s="228" t="s">
        <v>1</v>
      </c>
      <c r="BA532" s="228" t="s">
        <v>1</v>
      </c>
      <c r="BB532" s="229" t="s">
        <v>1</v>
      </c>
    </row>
    <row r="533" spans="1:54" ht="18.75" customHeight="1" x14ac:dyDescent="0.25">
      <c r="A533" s="223">
        <v>303</v>
      </c>
      <c r="B533" s="224" t="s">
        <v>1071</v>
      </c>
      <c r="C533" s="225" t="s">
        <v>1193</v>
      </c>
      <c r="D533" s="225"/>
      <c r="E533" s="225" t="s">
        <v>1065</v>
      </c>
      <c r="F533" s="225" t="s">
        <v>1</v>
      </c>
      <c r="G533" s="225" t="s">
        <v>1</v>
      </c>
      <c r="H533" s="224" t="s">
        <v>1</v>
      </c>
      <c r="I533" s="224" t="s">
        <v>1065</v>
      </c>
      <c r="J533" s="237" t="s">
        <v>26</v>
      </c>
      <c r="K533" s="225" t="s">
        <v>1</v>
      </c>
      <c r="L533" s="232" t="s">
        <v>23</v>
      </c>
      <c r="M533" s="237" t="s">
        <v>26</v>
      </c>
      <c r="N533" s="225" t="s">
        <v>1</v>
      </c>
      <c r="O533" s="232" t="s">
        <v>23</v>
      </c>
      <c r="P533" s="232" t="s">
        <v>23</v>
      </c>
      <c r="Q533" s="230" t="s">
        <v>22</v>
      </c>
      <c r="R533" s="231" t="s">
        <v>20</v>
      </c>
      <c r="S533" s="225" t="s">
        <v>1</v>
      </c>
      <c r="T533" s="225" t="s">
        <v>1</v>
      </c>
      <c r="U533" s="225" t="s">
        <v>1</v>
      </c>
      <c r="V533" s="232" t="s">
        <v>23</v>
      </c>
      <c r="W533" s="232" t="s">
        <v>23</v>
      </c>
      <c r="X533" s="225" t="s">
        <v>1</v>
      </c>
      <c r="Y533" s="225" t="s">
        <v>1</v>
      </c>
      <c r="Z533" s="225" t="s">
        <v>1</v>
      </c>
      <c r="AA533" s="225" t="s">
        <v>1</v>
      </c>
      <c r="AB533" s="225" t="s">
        <v>1</v>
      </c>
      <c r="AC533" s="225" t="s">
        <v>1</v>
      </c>
      <c r="AD533" s="225" t="s">
        <v>1</v>
      </c>
      <c r="AE533" s="232" t="s">
        <v>23</v>
      </c>
      <c r="AF533" s="225" t="s">
        <v>1</v>
      </c>
      <c r="AG533" s="225" t="s">
        <v>1</v>
      </c>
      <c r="AH533" s="225" t="s">
        <v>1</v>
      </c>
      <c r="AI533" s="225" t="s">
        <v>1</v>
      </c>
      <c r="AJ533" s="225" t="s">
        <v>1</v>
      </c>
      <c r="AK533" s="232" t="s">
        <v>23</v>
      </c>
      <c r="AL533" s="232" t="s">
        <v>23</v>
      </c>
      <c r="AM533" s="225" t="s">
        <v>1</v>
      </c>
      <c r="AN533" s="225" t="s">
        <v>1</v>
      </c>
      <c r="AO533" s="231" t="s">
        <v>20</v>
      </c>
      <c r="AP533" s="225" t="s">
        <v>1</v>
      </c>
      <c r="AQ533" s="225" t="s">
        <v>1</v>
      </c>
      <c r="AR533" s="232" t="s">
        <v>23</v>
      </c>
      <c r="AS533" s="225" t="s">
        <v>1</v>
      </c>
      <c r="AT533" s="225" t="s">
        <v>1</v>
      </c>
      <c r="AU533" s="225" t="s">
        <v>1</v>
      </c>
      <c r="AV533" s="225" t="s">
        <v>1</v>
      </c>
      <c r="AW533" s="235" t="s">
        <v>1</v>
      </c>
      <c r="AX533" s="235">
        <v>0</v>
      </c>
      <c r="AY533" s="235">
        <v>0</v>
      </c>
      <c r="AZ533" s="228">
        <v>0</v>
      </c>
      <c r="BA533" s="236">
        <v>9.5</v>
      </c>
      <c r="BB533" s="238">
        <v>0.11</v>
      </c>
    </row>
    <row r="534" spans="1:54" ht="26.25" customHeight="1" x14ac:dyDescent="0.25">
      <c r="A534" s="223">
        <v>1234</v>
      </c>
      <c r="B534" s="224" t="s">
        <v>1072</v>
      </c>
      <c r="C534" s="225" t="s">
        <v>1193</v>
      </c>
      <c r="D534" s="225"/>
      <c r="E534" s="225" t="s">
        <v>1065</v>
      </c>
      <c r="F534" s="225" t="s">
        <v>1</v>
      </c>
      <c r="G534" s="225" t="s">
        <v>1</v>
      </c>
      <c r="H534" s="224" t="s">
        <v>1</v>
      </c>
      <c r="I534" s="224" t="s">
        <v>1065</v>
      </c>
      <c r="J534" s="237" t="s">
        <v>26</v>
      </c>
      <c r="K534" s="225" t="s">
        <v>1</v>
      </c>
      <c r="L534" s="232" t="s">
        <v>23</v>
      </c>
      <c r="M534" s="227" t="s">
        <v>17</v>
      </c>
      <c r="N534" s="225" t="s">
        <v>1</v>
      </c>
      <c r="O534" s="232" t="s">
        <v>23</v>
      </c>
      <c r="P534" s="225" t="s">
        <v>1</v>
      </c>
      <c r="Q534" s="225" t="s">
        <v>1</v>
      </c>
      <c r="R534" s="225" t="s">
        <v>1</v>
      </c>
      <c r="S534" s="225" t="s">
        <v>1</v>
      </c>
      <c r="T534" s="225" t="s">
        <v>1</v>
      </c>
      <c r="U534" s="231" t="s">
        <v>20</v>
      </c>
      <c r="V534" s="225" t="s">
        <v>1</v>
      </c>
      <c r="W534" s="225" t="s">
        <v>1</v>
      </c>
      <c r="X534" s="225" t="s">
        <v>1</v>
      </c>
      <c r="Y534" s="225" t="s">
        <v>1</v>
      </c>
      <c r="Z534" s="225" t="s">
        <v>1</v>
      </c>
      <c r="AA534" s="225" t="s">
        <v>1</v>
      </c>
      <c r="AB534" s="225" t="s">
        <v>1</v>
      </c>
      <c r="AC534" s="225" t="s">
        <v>1</v>
      </c>
      <c r="AD534" s="225" t="s">
        <v>1</v>
      </c>
      <c r="AE534" s="232" t="s">
        <v>23</v>
      </c>
      <c r="AF534" s="225" t="s">
        <v>1</v>
      </c>
      <c r="AG534" s="225" t="s">
        <v>1</v>
      </c>
      <c r="AH534" s="225" t="s">
        <v>1</v>
      </c>
      <c r="AI534" s="225" t="s">
        <v>1</v>
      </c>
      <c r="AJ534" s="225" t="s">
        <v>1</v>
      </c>
      <c r="AK534" s="225" t="s">
        <v>1</v>
      </c>
      <c r="AL534" s="225" t="s">
        <v>1</v>
      </c>
      <c r="AM534" s="225" t="s">
        <v>1</v>
      </c>
      <c r="AN534" s="225" t="s">
        <v>1</v>
      </c>
      <c r="AO534" s="225" t="s">
        <v>1</v>
      </c>
      <c r="AP534" s="225" t="s">
        <v>1</v>
      </c>
      <c r="AQ534" s="225" t="s">
        <v>1</v>
      </c>
      <c r="AR534" s="230" t="s">
        <v>22</v>
      </c>
      <c r="AS534" s="225" t="s">
        <v>1</v>
      </c>
      <c r="AT534" s="225" t="s">
        <v>1</v>
      </c>
      <c r="AU534" s="232" t="s">
        <v>23</v>
      </c>
      <c r="AV534" s="225" t="s">
        <v>1</v>
      </c>
      <c r="AW534" s="226" t="s">
        <v>1241</v>
      </c>
      <c r="AX534" s="235">
        <v>0</v>
      </c>
      <c r="AY534" s="235">
        <v>0</v>
      </c>
      <c r="AZ534" s="228">
        <v>0</v>
      </c>
      <c r="BA534" s="233">
        <v>0</v>
      </c>
      <c r="BB534" s="238">
        <v>8.0000000000000002E-3</v>
      </c>
    </row>
    <row r="535" spans="1:54" ht="18.75" customHeight="1" x14ac:dyDescent="0.25">
      <c r="A535" s="223">
        <v>426</v>
      </c>
      <c r="B535" s="224" t="s">
        <v>1073</v>
      </c>
      <c r="C535" s="225" t="s">
        <v>1193</v>
      </c>
      <c r="D535" s="225"/>
      <c r="E535" s="225" t="s">
        <v>1065</v>
      </c>
      <c r="F535" s="225" t="s">
        <v>1</v>
      </c>
      <c r="G535" s="225" t="s">
        <v>1</v>
      </c>
      <c r="H535" s="224" t="s">
        <v>1</v>
      </c>
      <c r="I535" s="224" t="s">
        <v>1065</v>
      </c>
      <c r="J535" s="227" t="s">
        <v>17</v>
      </c>
      <c r="K535" s="225" t="s">
        <v>1</v>
      </c>
      <c r="L535" s="231" t="s">
        <v>20</v>
      </c>
      <c r="M535" s="226" t="s">
        <v>33</v>
      </c>
      <c r="N535" s="225" t="s">
        <v>1</v>
      </c>
      <c r="O535" s="230" t="s">
        <v>22</v>
      </c>
      <c r="P535" s="225" t="s">
        <v>1</v>
      </c>
      <c r="Q535" s="225" t="s">
        <v>1</v>
      </c>
      <c r="R535" s="225" t="s">
        <v>1</v>
      </c>
      <c r="S535" s="225" t="s">
        <v>1</v>
      </c>
      <c r="T535" s="225" t="s">
        <v>1</v>
      </c>
      <c r="U535" s="225" t="s">
        <v>1</v>
      </c>
      <c r="V535" s="225" t="s">
        <v>1</v>
      </c>
      <c r="W535" s="225" t="s">
        <v>1</v>
      </c>
      <c r="X535" s="225" t="s">
        <v>1</v>
      </c>
      <c r="Y535" s="225" t="s">
        <v>1</v>
      </c>
      <c r="Z535" s="225" t="s">
        <v>1</v>
      </c>
      <c r="AA535" s="225" t="s">
        <v>1</v>
      </c>
      <c r="AB535" s="225" t="s">
        <v>1</v>
      </c>
      <c r="AC535" s="225" t="s">
        <v>1</v>
      </c>
      <c r="AD535" s="225" t="s">
        <v>1</v>
      </c>
      <c r="AE535" s="231" t="s">
        <v>20</v>
      </c>
      <c r="AF535" s="225" t="s">
        <v>1</v>
      </c>
      <c r="AG535" s="225" t="s">
        <v>1</v>
      </c>
      <c r="AH535" s="225" t="s">
        <v>1</v>
      </c>
      <c r="AI535" s="225" t="s">
        <v>1</v>
      </c>
      <c r="AJ535" s="225" t="s">
        <v>1</v>
      </c>
      <c r="AK535" s="225" t="s">
        <v>1</v>
      </c>
      <c r="AL535" s="225" t="s">
        <v>1</v>
      </c>
      <c r="AM535" s="225" t="s">
        <v>1</v>
      </c>
      <c r="AN535" s="225" t="s">
        <v>1</v>
      </c>
      <c r="AO535" s="225" t="s">
        <v>1</v>
      </c>
      <c r="AP535" s="225" t="s">
        <v>1</v>
      </c>
      <c r="AQ535" s="225" t="s">
        <v>1</v>
      </c>
      <c r="AR535" s="231" t="s">
        <v>20</v>
      </c>
      <c r="AS535" s="225" t="s">
        <v>1</v>
      </c>
      <c r="AT535" s="225" t="s">
        <v>1</v>
      </c>
      <c r="AU535" s="225" t="s">
        <v>1</v>
      </c>
      <c r="AV535" s="225" t="s">
        <v>1</v>
      </c>
      <c r="AW535" s="235" t="s">
        <v>1</v>
      </c>
      <c r="AX535" s="235">
        <v>0</v>
      </c>
      <c r="AY535" s="235">
        <v>0</v>
      </c>
      <c r="AZ535" s="228">
        <v>0</v>
      </c>
      <c r="BA535" s="236">
        <v>6.1</v>
      </c>
      <c r="BB535" s="229">
        <v>0</v>
      </c>
    </row>
    <row r="536" spans="1:54" ht="14.25" customHeight="1" x14ac:dyDescent="0.25">
      <c r="A536" s="223">
        <v>1265</v>
      </c>
      <c r="B536" s="224" t="s">
        <v>1545</v>
      </c>
      <c r="C536" s="225" t="s">
        <v>1193</v>
      </c>
      <c r="D536" s="225"/>
      <c r="E536" s="225" t="s">
        <v>1065</v>
      </c>
      <c r="F536" s="225" t="s">
        <v>1</v>
      </c>
      <c r="G536" s="225" t="s">
        <v>1</v>
      </c>
      <c r="H536" s="224" t="s">
        <v>1</v>
      </c>
      <c r="I536" s="224" t="s">
        <v>1065</v>
      </c>
      <c r="J536" s="227" t="s">
        <v>17</v>
      </c>
      <c r="K536" s="225" t="s">
        <v>1</v>
      </c>
      <c r="L536" s="232" t="s">
        <v>23</v>
      </c>
      <c r="M536" s="227" t="s">
        <v>17</v>
      </c>
      <c r="N536" s="225" t="s">
        <v>1</v>
      </c>
      <c r="O536" s="232" t="s">
        <v>23</v>
      </c>
      <c r="P536" s="225" t="s">
        <v>1</v>
      </c>
      <c r="Q536" s="225" t="s">
        <v>1</v>
      </c>
      <c r="R536" s="225" t="s">
        <v>1</v>
      </c>
      <c r="S536" s="225" t="s">
        <v>1</v>
      </c>
      <c r="T536" s="225" t="s">
        <v>1</v>
      </c>
      <c r="U536" s="225" t="s">
        <v>1</v>
      </c>
      <c r="V536" s="225" t="s">
        <v>1</v>
      </c>
      <c r="W536" s="225" t="s">
        <v>1</v>
      </c>
      <c r="X536" s="225" t="s">
        <v>1</v>
      </c>
      <c r="Y536" s="225" t="s">
        <v>1</v>
      </c>
      <c r="Z536" s="225" t="s">
        <v>1</v>
      </c>
      <c r="AA536" s="225" t="s">
        <v>1</v>
      </c>
      <c r="AB536" s="225" t="s">
        <v>1</v>
      </c>
      <c r="AC536" s="225" t="s">
        <v>1</v>
      </c>
      <c r="AD536" s="225" t="s">
        <v>1</v>
      </c>
      <c r="AE536" s="230" t="s">
        <v>22</v>
      </c>
      <c r="AF536" s="231" t="s">
        <v>20</v>
      </c>
      <c r="AG536" s="225" t="s">
        <v>1</v>
      </c>
      <c r="AH536" s="225" t="s">
        <v>1</v>
      </c>
      <c r="AI536" s="225" t="s">
        <v>1</v>
      </c>
      <c r="AJ536" s="225" t="s">
        <v>1</v>
      </c>
      <c r="AK536" s="225" t="s">
        <v>1</v>
      </c>
      <c r="AL536" s="225" t="s">
        <v>1</v>
      </c>
      <c r="AM536" s="225" t="s">
        <v>1</v>
      </c>
      <c r="AN536" s="225" t="s">
        <v>1</v>
      </c>
      <c r="AO536" s="225" t="s">
        <v>1</v>
      </c>
      <c r="AP536" s="225" t="s">
        <v>1</v>
      </c>
      <c r="AQ536" s="225" t="s">
        <v>1</v>
      </c>
      <c r="AR536" s="232" t="s">
        <v>23</v>
      </c>
      <c r="AS536" s="225" t="s">
        <v>1</v>
      </c>
      <c r="AT536" s="225" t="s">
        <v>1</v>
      </c>
      <c r="AU536" s="225" t="s">
        <v>1</v>
      </c>
      <c r="AV536" s="225" t="s">
        <v>1</v>
      </c>
      <c r="AW536" s="235" t="s">
        <v>1</v>
      </c>
      <c r="AX536" s="235">
        <v>0</v>
      </c>
      <c r="AY536" s="235">
        <v>0</v>
      </c>
      <c r="AZ536" s="228">
        <v>0</v>
      </c>
      <c r="BA536" s="233">
        <v>0.06</v>
      </c>
      <c r="BB536" s="234">
        <v>8.9999999999999993E-3</v>
      </c>
    </row>
    <row r="537" spans="1:54" ht="14.25" customHeight="1" x14ac:dyDescent="0.25">
      <c r="A537" s="223">
        <v>1266</v>
      </c>
      <c r="B537" s="224" t="s">
        <v>1546</v>
      </c>
      <c r="C537" s="225" t="s">
        <v>1193</v>
      </c>
      <c r="D537" s="225"/>
      <c r="E537" s="225" t="s">
        <v>1065</v>
      </c>
      <c r="F537" s="225" t="s">
        <v>1</v>
      </c>
      <c r="G537" s="225" t="s">
        <v>1</v>
      </c>
      <c r="H537" s="224" t="s">
        <v>1</v>
      </c>
      <c r="I537" s="224" t="s">
        <v>1065</v>
      </c>
      <c r="J537" s="227" t="s">
        <v>17</v>
      </c>
      <c r="K537" s="232" t="s">
        <v>23</v>
      </c>
      <c r="L537" s="232" t="s">
        <v>23</v>
      </c>
      <c r="M537" s="227" t="s">
        <v>17</v>
      </c>
      <c r="N537" s="232" t="s">
        <v>23</v>
      </c>
      <c r="O537" s="232" t="s">
        <v>23</v>
      </c>
      <c r="P537" s="225" t="s">
        <v>1</v>
      </c>
      <c r="Q537" s="225" t="s">
        <v>1</v>
      </c>
      <c r="R537" s="225" t="s">
        <v>1</v>
      </c>
      <c r="S537" s="225" t="s">
        <v>1</v>
      </c>
      <c r="T537" s="225" t="s">
        <v>1</v>
      </c>
      <c r="U537" s="225" t="s">
        <v>1</v>
      </c>
      <c r="V537" s="225" t="s">
        <v>1</v>
      </c>
      <c r="W537" s="225" t="s">
        <v>1</v>
      </c>
      <c r="X537" s="225" t="s">
        <v>1</v>
      </c>
      <c r="Y537" s="225" t="s">
        <v>1</v>
      </c>
      <c r="Z537" s="231" t="s">
        <v>20</v>
      </c>
      <c r="AA537" s="231" t="s">
        <v>20</v>
      </c>
      <c r="AB537" s="225" t="s">
        <v>1</v>
      </c>
      <c r="AC537" s="225" t="s">
        <v>1</v>
      </c>
      <c r="AD537" s="230" t="s">
        <v>22</v>
      </c>
      <c r="AE537" s="231" t="s">
        <v>20</v>
      </c>
      <c r="AF537" s="230" t="s">
        <v>22</v>
      </c>
      <c r="AG537" s="225" t="s">
        <v>1</v>
      </c>
      <c r="AH537" s="225" t="s">
        <v>1</v>
      </c>
      <c r="AI537" s="225" t="s">
        <v>1</v>
      </c>
      <c r="AJ537" s="225" t="s">
        <v>1</v>
      </c>
      <c r="AK537" s="225" t="s">
        <v>1</v>
      </c>
      <c r="AL537" s="225" t="s">
        <v>1</v>
      </c>
      <c r="AM537" s="225" t="s">
        <v>1</v>
      </c>
      <c r="AN537" s="225" t="s">
        <v>1</v>
      </c>
      <c r="AO537" s="225" t="s">
        <v>1</v>
      </c>
      <c r="AP537" s="232" t="s">
        <v>23</v>
      </c>
      <c r="AQ537" s="225" t="s">
        <v>1</v>
      </c>
      <c r="AR537" s="232" t="s">
        <v>23</v>
      </c>
      <c r="AS537" s="225" t="s">
        <v>1</v>
      </c>
      <c r="AT537" s="225" t="s">
        <v>1</v>
      </c>
      <c r="AU537" s="232" t="s">
        <v>23</v>
      </c>
      <c r="AV537" s="225" t="s">
        <v>1</v>
      </c>
      <c r="AW537" s="235" t="s">
        <v>1</v>
      </c>
      <c r="AX537" s="235">
        <v>0</v>
      </c>
      <c r="AY537" s="235">
        <v>0</v>
      </c>
      <c r="AZ537" s="228">
        <v>0</v>
      </c>
      <c r="BA537" s="233">
        <v>0.05</v>
      </c>
      <c r="BB537" s="234">
        <v>0</v>
      </c>
    </row>
    <row r="538" spans="1:54" ht="18.75" customHeight="1" x14ac:dyDescent="0.25">
      <c r="A538" s="223">
        <v>304</v>
      </c>
      <c r="B538" s="224" t="s">
        <v>1075</v>
      </c>
      <c r="C538" s="225" t="s">
        <v>1388</v>
      </c>
      <c r="D538" s="225"/>
      <c r="E538" s="225" t="s">
        <v>1065</v>
      </c>
      <c r="F538" s="225" t="s">
        <v>1</v>
      </c>
      <c r="G538" s="225" t="s">
        <v>1</v>
      </c>
      <c r="H538" s="224" t="s">
        <v>1</v>
      </c>
      <c r="I538" s="224" t="s">
        <v>1065</v>
      </c>
      <c r="J538" s="241" t="s">
        <v>39</v>
      </c>
      <c r="K538" s="225" t="s">
        <v>1</v>
      </c>
      <c r="L538" s="225" t="s">
        <v>1</v>
      </c>
      <c r="M538" s="226" t="s">
        <v>33</v>
      </c>
      <c r="N538" s="225" t="s">
        <v>1</v>
      </c>
      <c r="O538" s="225" t="s">
        <v>1</v>
      </c>
      <c r="P538" s="225" t="s">
        <v>1</v>
      </c>
      <c r="Q538" s="225" t="s">
        <v>1</v>
      </c>
      <c r="R538" s="225" t="s">
        <v>1</v>
      </c>
      <c r="S538" s="225" t="s">
        <v>1</v>
      </c>
      <c r="T538" s="225" t="s">
        <v>1</v>
      </c>
      <c r="U538" s="225" t="s">
        <v>1</v>
      </c>
      <c r="V538" s="225" t="s">
        <v>1</v>
      </c>
      <c r="W538" s="225" t="s">
        <v>1</v>
      </c>
      <c r="X538" s="225" t="s">
        <v>1</v>
      </c>
      <c r="Y538" s="225" t="s">
        <v>1</v>
      </c>
      <c r="Z538" s="225" t="s">
        <v>1</v>
      </c>
      <c r="AA538" s="225" t="s">
        <v>1</v>
      </c>
      <c r="AB538" s="225" t="s">
        <v>1</v>
      </c>
      <c r="AC538" s="225" t="s">
        <v>1</v>
      </c>
      <c r="AD538" s="225" t="s">
        <v>1</v>
      </c>
      <c r="AE538" s="225" t="s">
        <v>1</v>
      </c>
      <c r="AF538" s="225" t="s">
        <v>1</v>
      </c>
      <c r="AG538" s="225" t="s">
        <v>1</v>
      </c>
      <c r="AH538" s="225" t="s">
        <v>1</v>
      </c>
      <c r="AI538" s="225" t="s">
        <v>1</v>
      </c>
      <c r="AJ538" s="225" t="s">
        <v>1</v>
      </c>
      <c r="AK538" s="225" t="s">
        <v>1</v>
      </c>
      <c r="AL538" s="225" t="s">
        <v>1</v>
      </c>
      <c r="AM538" s="225" t="s">
        <v>1</v>
      </c>
      <c r="AN538" s="225" t="s">
        <v>1</v>
      </c>
      <c r="AO538" s="225" t="s">
        <v>1</v>
      </c>
      <c r="AP538" s="225" t="s">
        <v>1</v>
      </c>
      <c r="AQ538" s="225" t="s">
        <v>1</v>
      </c>
      <c r="AR538" s="225" t="s">
        <v>1</v>
      </c>
      <c r="AS538" s="225" t="s">
        <v>1</v>
      </c>
      <c r="AT538" s="225" t="s">
        <v>1</v>
      </c>
      <c r="AU538" s="225" t="s">
        <v>1</v>
      </c>
      <c r="AV538" s="225" t="s">
        <v>1</v>
      </c>
      <c r="AW538" s="235" t="s">
        <v>1</v>
      </c>
      <c r="AX538" s="235">
        <v>0</v>
      </c>
      <c r="AY538" s="235">
        <v>0</v>
      </c>
      <c r="AZ538" s="228" t="s">
        <v>1</v>
      </c>
      <c r="BA538" s="228" t="s">
        <v>1</v>
      </c>
      <c r="BB538" s="229" t="s">
        <v>1</v>
      </c>
    </row>
    <row r="539" spans="1:54" ht="14.25" customHeight="1" x14ac:dyDescent="0.25">
      <c r="A539" s="223">
        <v>305</v>
      </c>
      <c r="B539" s="224" t="s">
        <v>1542</v>
      </c>
      <c r="C539" s="225" t="s">
        <v>1193</v>
      </c>
      <c r="D539" s="225"/>
      <c r="E539" s="225" t="s">
        <v>1065</v>
      </c>
      <c r="F539" s="225" t="s">
        <v>1</v>
      </c>
      <c r="G539" s="225" t="s">
        <v>1</v>
      </c>
      <c r="H539" s="224" t="s">
        <v>1</v>
      </c>
      <c r="I539" s="224" t="s">
        <v>1065</v>
      </c>
      <c r="J539" s="226" t="s">
        <v>33</v>
      </c>
      <c r="K539" s="225" t="s">
        <v>1</v>
      </c>
      <c r="L539" s="225" t="s">
        <v>1</v>
      </c>
      <c r="M539" s="226" t="s">
        <v>33</v>
      </c>
      <c r="N539" s="225" t="s">
        <v>1</v>
      </c>
      <c r="O539" s="225" t="s">
        <v>1</v>
      </c>
      <c r="P539" s="225" t="s">
        <v>1</v>
      </c>
      <c r="Q539" s="225" t="s">
        <v>1</v>
      </c>
      <c r="R539" s="225" t="s">
        <v>1</v>
      </c>
      <c r="S539" s="225" t="s">
        <v>1</v>
      </c>
      <c r="T539" s="225" t="s">
        <v>1</v>
      </c>
      <c r="U539" s="225" t="s">
        <v>1</v>
      </c>
      <c r="V539" s="225" t="s">
        <v>1</v>
      </c>
      <c r="W539" s="225" t="s">
        <v>1</v>
      </c>
      <c r="X539" s="225" t="s">
        <v>1</v>
      </c>
      <c r="Y539" s="225" t="s">
        <v>1</v>
      </c>
      <c r="Z539" s="225" t="s">
        <v>1</v>
      </c>
      <c r="AA539" s="225" t="s">
        <v>1</v>
      </c>
      <c r="AB539" s="225" t="s">
        <v>1</v>
      </c>
      <c r="AC539" s="225" t="s">
        <v>1</v>
      </c>
      <c r="AD539" s="225" t="s">
        <v>1</v>
      </c>
      <c r="AE539" s="225" t="s">
        <v>1</v>
      </c>
      <c r="AF539" s="225" t="s">
        <v>1</v>
      </c>
      <c r="AG539" s="225" t="s">
        <v>1</v>
      </c>
      <c r="AH539" s="225" t="s">
        <v>1</v>
      </c>
      <c r="AI539" s="225" t="s">
        <v>1</v>
      </c>
      <c r="AJ539" s="225" t="s">
        <v>1</v>
      </c>
      <c r="AK539" s="225" t="s">
        <v>1</v>
      </c>
      <c r="AL539" s="225" t="s">
        <v>1</v>
      </c>
      <c r="AM539" s="225" t="s">
        <v>1</v>
      </c>
      <c r="AN539" s="225" t="s">
        <v>1</v>
      </c>
      <c r="AO539" s="225" t="s">
        <v>1</v>
      </c>
      <c r="AP539" s="225" t="s">
        <v>1</v>
      </c>
      <c r="AQ539" s="225" t="s">
        <v>1</v>
      </c>
      <c r="AR539" s="225" t="s">
        <v>1</v>
      </c>
      <c r="AS539" s="225" t="s">
        <v>1</v>
      </c>
      <c r="AT539" s="225" t="s">
        <v>1</v>
      </c>
      <c r="AU539" s="225" t="s">
        <v>1</v>
      </c>
      <c r="AV539" s="225" t="s">
        <v>1</v>
      </c>
      <c r="AW539" s="235" t="s">
        <v>1</v>
      </c>
      <c r="AX539" s="235">
        <v>0</v>
      </c>
      <c r="AY539" s="235">
        <v>0</v>
      </c>
      <c r="AZ539" s="228">
        <v>0</v>
      </c>
      <c r="BA539" s="228">
        <v>0</v>
      </c>
      <c r="BB539" s="229">
        <v>0</v>
      </c>
    </row>
    <row r="540" spans="1:54" ht="18" customHeight="1" x14ac:dyDescent="0.25">
      <c r="A540" s="223">
        <v>307</v>
      </c>
      <c r="B540" s="224" t="s">
        <v>1367</v>
      </c>
      <c r="C540" s="225" t="s">
        <v>1193</v>
      </c>
      <c r="D540" s="225"/>
      <c r="E540" s="225" t="s">
        <v>1021</v>
      </c>
      <c r="F540" s="225" t="s">
        <v>1</v>
      </c>
      <c r="G540" s="225" t="s">
        <v>1517</v>
      </c>
      <c r="H540" s="224" t="s">
        <v>1</v>
      </c>
      <c r="I540" s="224" t="s">
        <v>437</v>
      </c>
      <c r="J540" s="226" t="s">
        <v>33</v>
      </c>
      <c r="K540" s="225" t="s">
        <v>1</v>
      </c>
      <c r="L540" s="225" t="s">
        <v>1</v>
      </c>
      <c r="M540" s="226" t="s">
        <v>33</v>
      </c>
      <c r="N540" s="225" t="s">
        <v>1</v>
      </c>
      <c r="O540" s="225" t="s">
        <v>1</v>
      </c>
      <c r="P540" s="225" t="s">
        <v>1</v>
      </c>
      <c r="Q540" s="225" t="s">
        <v>1</v>
      </c>
      <c r="R540" s="225" t="s">
        <v>1</v>
      </c>
      <c r="S540" s="225" t="s">
        <v>1</v>
      </c>
      <c r="T540" s="225" t="s">
        <v>1</v>
      </c>
      <c r="U540" s="225" t="s">
        <v>1</v>
      </c>
      <c r="V540" s="225" t="s">
        <v>1</v>
      </c>
      <c r="W540" s="225" t="s">
        <v>1</v>
      </c>
      <c r="X540" s="225" t="s">
        <v>1</v>
      </c>
      <c r="Y540" s="225" t="s">
        <v>1</v>
      </c>
      <c r="Z540" s="225" t="s">
        <v>1</v>
      </c>
      <c r="AA540" s="225" t="s">
        <v>1</v>
      </c>
      <c r="AB540" s="225" t="s">
        <v>1</v>
      </c>
      <c r="AC540" s="225" t="s">
        <v>1</v>
      </c>
      <c r="AD540" s="225" t="s">
        <v>1</v>
      </c>
      <c r="AE540" s="225" t="s">
        <v>1</v>
      </c>
      <c r="AF540" s="225" t="s">
        <v>1</v>
      </c>
      <c r="AG540" s="225" t="s">
        <v>1</v>
      </c>
      <c r="AH540" s="225" t="s">
        <v>1</v>
      </c>
      <c r="AI540" s="225" t="s">
        <v>1</v>
      </c>
      <c r="AJ540" s="225" t="s">
        <v>1</v>
      </c>
      <c r="AK540" s="225" t="s">
        <v>1</v>
      </c>
      <c r="AL540" s="225" t="s">
        <v>1</v>
      </c>
      <c r="AM540" s="225" t="s">
        <v>1</v>
      </c>
      <c r="AN540" s="225" t="s">
        <v>1</v>
      </c>
      <c r="AO540" s="225" t="s">
        <v>1</v>
      </c>
      <c r="AP540" s="225" t="s">
        <v>1</v>
      </c>
      <c r="AQ540" s="225" t="s">
        <v>1</v>
      </c>
      <c r="AR540" s="225" t="s">
        <v>1</v>
      </c>
      <c r="AS540" s="225" t="s">
        <v>1</v>
      </c>
      <c r="AT540" s="225" t="s">
        <v>1</v>
      </c>
      <c r="AU540" s="225" t="s">
        <v>1</v>
      </c>
      <c r="AV540" s="225" t="s">
        <v>1</v>
      </c>
      <c r="AW540" s="226" t="s">
        <v>1241</v>
      </c>
      <c r="AX540" s="226">
        <v>1</v>
      </c>
      <c r="AY540" s="235">
        <v>0</v>
      </c>
      <c r="AZ540" s="228">
        <v>0</v>
      </c>
      <c r="BA540" s="228">
        <v>0</v>
      </c>
      <c r="BB540" s="229">
        <v>0</v>
      </c>
    </row>
    <row r="541" spans="1:54" ht="18.75" customHeight="1" x14ac:dyDescent="0.25">
      <c r="A541" s="223">
        <v>1455</v>
      </c>
      <c r="B541" s="224" t="s">
        <v>1368</v>
      </c>
      <c r="C541" s="225" t="s">
        <v>1193</v>
      </c>
      <c r="D541" s="225"/>
      <c r="E541" s="225" t="s">
        <v>854</v>
      </c>
      <c r="F541" s="225" t="s">
        <v>1</v>
      </c>
      <c r="G541" s="225" t="s">
        <v>151</v>
      </c>
      <c r="H541" s="224" t="s">
        <v>1</v>
      </c>
      <c r="I541" s="224" t="s">
        <v>437</v>
      </c>
      <c r="J541" s="226" t="s">
        <v>33</v>
      </c>
      <c r="K541" s="225" t="s">
        <v>1</v>
      </c>
      <c r="L541" s="225" t="s">
        <v>1</v>
      </c>
      <c r="M541" s="226" t="s">
        <v>33</v>
      </c>
      <c r="N541" s="225" t="s">
        <v>1</v>
      </c>
      <c r="O541" s="225" t="s">
        <v>1</v>
      </c>
      <c r="P541" s="225" t="s">
        <v>1</v>
      </c>
      <c r="Q541" s="225" t="s">
        <v>1</v>
      </c>
      <c r="R541" s="225" t="s">
        <v>1</v>
      </c>
      <c r="S541" s="225" t="s">
        <v>1</v>
      </c>
      <c r="T541" s="225" t="s">
        <v>1</v>
      </c>
      <c r="U541" s="225" t="s">
        <v>1</v>
      </c>
      <c r="V541" s="225" t="s">
        <v>1</v>
      </c>
      <c r="W541" s="225" t="s">
        <v>1</v>
      </c>
      <c r="X541" s="225" t="s">
        <v>1</v>
      </c>
      <c r="Y541" s="225" t="s">
        <v>1</v>
      </c>
      <c r="Z541" s="225" t="s">
        <v>1</v>
      </c>
      <c r="AA541" s="225" t="s">
        <v>1</v>
      </c>
      <c r="AB541" s="225" t="s">
        <v>1</v>
      </c>
      <c r="AC541" s="225" t="s">
        <v>1</v>
      </c>
      <c r="AD541" s="225" t="s">
        <v>1</v>
      </c>
      <c r="AE541" s="225" t="s">
        <v>1</v>
      </c>
      <c r="AF541" s="225" t="s">
        <v>1</v>
      </c>
      <c r="AG541" s="225" t="s">
        <v>1</v>
      </c>
      <c r="AH541" s="225" t="s">
        <v>1</v>
      </c>
      <c r="AI541" s="225" t="s">
        <v>1</v>
      </c>
      <c r="AJ541" s="225" t="s">
        <v>1</v>
      </c>
      <c r="AK541" s="225" t="s">
        <v>1</v>
      </c>
      <c r="AL541" s="225" t="s">
        <v>1</v>
      </c>
      <c r="AM541" s="225" t="s">
        <v>1</v>
      </c>
      <c r="AN541" s="225" t="s">
        <v>1</v>
      </c>
      <c r="AO541" s="225" t="s">
        <v>1</v>
      </c>
      <c r="AP541" s="225" t="s">
        <v>1</v>
      </c>
      <c r="AQ541" s="225" t="s">
        <v>1</v>
      </c>
      <c r="AR541" s="225" t="s">
        <v>1</v>
      </c>
      <c r="AS541" s="225" t="s">
        <v>1</v>
      </c>
      <c r="AT541" s="225" t="s">
        <v>1</v>
      </c>
      <c r="AU541" s="225" t="s">
        <v>1</v>
      </c>
      <c r="AV541" s="225" t="s">
        <v>1</v>
      </c>
      <c r="AW541" s="226" t="s">
        <v>1241</v>
      </c>
      <c r="AX541" s="226">
        <v>1</v>
      </c>
      <c r="AY541" s="235">
        <v>0</v>
      </c>
      <c r="AZ541" s="228">
        <v>0</v>
      </c>
      <c r="BA541" s="228">
        <v>0</v>
      </c>
      <c r="BB541" s="234">
        <v>0</v>
      </c>
    </row>
    <row r="542" spans="1:54" ht="14.25" customHeight="1" x14ac:dyDescent="0.25">
      <c r="A542" s="223">
        <v>954</v>
      </c>
      <c r="B542" s="224" t="s">
        <v>1119</v>
      </c>
      <c r="C542" s="225" t="s">
        <v>1388</v>
      </c>
      <c r="D542" s="225"/>
      <c r="E542" s="225" t="s">
        <v>1086</v>
      </c>
      <c r="F542" s="225" t="s">
        <v>1</v>
      </c>
      <c r="G542" s="225" t="s">
        <v>1</v>
      </c>
      <c r="H542" s="224" t="s">
        <v>1</v>
      </c>
      <c r="I542" s="224" t="s">
        <v>1086</v>
      </c>
      <c r="J542" s="241" t="s">
        <v>39</v>
      </c>
      <c r="K542" s="225" t="s">
        <v>1</v>
      </c>
      <c r="L542" s="225" t="s">
        <v>1</v>
      </c>
      <c r="M542" s="237" t="s">
        <v>26</v>
      </c>
      <c r="N542" s="225" t="s">
        <v>1</v>
      </c>
      <c r="O542" s="225" t="s">
        <v>1</v>
      </c>
      <c r="P542" s="230" t="s">
        <v>22</v>
      </c>
      <c r="Q542" s="225" t="s">
        <v>1</v>
      </c>
      <c r="R542" s="225" t="s">
        <v>1</v>
      </c>
      <c r="S542" s="225" t="s">
        <v>1</v>
      </c>
      <c r="T542" s="225" t="s">
        <v>1</v>
      </c>
      <c r="U542" s="225" t="s">
        <v>1</v>
      </c>
      <c r="V542" s="225" t="s">
        <v>1</v>
      </c>
      <c r="W542" s="225" t="s">
        <v>1</v>
      </c>
      <c r="X542" s="225" t="s">
        <v>1</v>
      </c>
      <c r="Y542" s="225" t="s">
        <v>1</v>
      </c>
      <c r="Z542" s="225" t="s">
        <v>1</v>
      </c>
      <c r="AA542" s="225" t="s">
        <v>1</v>
      </c>
      <c r="AB542" s="225" t="s">
        <v>1</v>
      </c>
      <c r="AC542" s="225" t="s">
        <v>1</v>
      </c>
      <c r="AD542" s="225" t="s">
        <v>1</v>
      </c>
      <c r="AE542" s="225" t="s">
        <v>1</v>
      </c>
      <c r="AF542" s="225" t="s">
        <v>1</v>
      </c>
      <c r="AG542" s="225" t="s">
        <v>1</v>
      </c>
      <c r="AH542" s="225" t="s">
        <v>1</v>
      </c>
      <c r="AI542" s="225" t="s">
        <v>1</v>
      </c>
      <c r="AJ542" s="225" t="s">
        <v>1</v>
      </c>
      <c r="AK542" s="225" t="s">
        <v>1</v>
      </c>
      <c r="AL542" s="225" t="s">
        <v>1</v>
      </c>
      <c r="AM542" s="225" t="s">
        <v>1</v>
      </c>
      <c r="AN542" s="225" t="s">
        <v>1</v>
      </c>
      <c r="AO542" s="225" t="s">
        <v>1</v>
      </c>
      <c r="AP542" s="225" t="s">
        <v>1</v>
      </c>
      <c r="AQ542" s="225" t="s">
        <v>1</v>
      </c>
      <c r="AR542" s="225" t="s">
        <v>1</v>
      </c>
      <c r="AS542" s="225" t="s">
        <v>1</v>
      </c>
      <c r="AT542" s="225" t="s">
        <v>1</v>
      </c>
      <c r="AU542" s="225" t="s">
        <v>1</v>
      </c>
      <c r="AV542" s="225" t="s">
        <v>1</v>
      </c>
      <c r="AW542" s="235" t="s">
        <v>1</v>
      </c>
      <c r="AX542" s="235">
        <v>0</v>
      </c>
      <c r="AY542" s="235">
        <v>0</v>
      </c>
      <c r="AZ542" s="228" t="s">
        <v>1</v>
      </c>
      <c r="BA542" s="228" t="s">
        <v>1</v>
      </c>
      <c r="BB542" s="229" t="s">
        <v>1</v>
      </c>
    </row>
    <row r="543" spans="1:54" ht="14.25" customHeight="1" x14ac:dyDescent="0.25">
      <c r="A543" s="223">
        <v>955</v>
      </c>
      <c r="B543" s="224" t="s">
        <v>1120</v>
      </c>
      <c r="C543" s="225" t="s">
        <v>1388</v>
      </c>
      <c r="D543" s="225"/>
      <c r="E543" s="225" t="s">
        <v>1086</v>
      </c>
      <c r="F543" s="225" t="s">
        <v>1</v>
      </c>
      <c r="G543" s="225" t="s">
        <v>1</v>
      </c>
      <c r="H543" s="224" t="s">
        <v>1</v>
      </c>
      <c r="I543" s="224" t="s">
        <v>1086</v>
      </c>
      <c r="J543" s="237" t="s">
        <v>26</v>
      </c>
      <c r="K543" s="225" t="s">
        <v>1</v>
      </c>
      <c r="L543" s="225" t="s">
        <v>1</v>
      </c>
      <c r="M543" s="237" t="s">
        <v>26</v>
      </c>
      <c r="N543" s="225" t="s">
        <v>1</v>
      </c>
      <c r="O543" s="225" t="s">
        <v>1</v>
      </c>
      <c r="P543" s="231" t="s">
        <v>20</v>
      </c>
      <c r="Q543" s="225" t="s">
        <v>1</v>
      </c>
      <c r="R543" s="225" t="s">
        <v>1</v>
      </c>
      <c r="S543" s="225" t="s">
        <v>1</v>
      </c>
      <c r="T543" s="225" t="s">
        <v>1</v>
      </c>
      <c r="U543" s="225" t="s">
        <v>1</v>
      </c>
      <c r="V543" s="232" t="s">
        <v>23</v>
      </c>
      <c r="W543" s="225" t="s">
        <v>1</v>
      </c>
      <c r="X543" s="225" t="s">
        <v>1</v>
      </c>
      <c r="Y543" s="225" t="s">
        <v>1</v>
      </c>
      <c r="Z543" s="225" t="s">
        <v>1</v>
      </c>
      <c r="AA543" s="225" t="s">
        <v>1</v>
      </c>
      <c r="AB543" s="225" t="s">
        <v>1</v>
      </c>
      <c r="AC543" s="225" t="s">
        <v>1</v>
      </c>
      <c r="AD543" s="225" t="s">
        <v>1</v>
      </c>
      <c r="AE543" s="225" t="s">
        <v>1</v>
      </c>
      <c r="AF543" s="225" t="s">
        <v>1</v>
      </c>
      <c r="AG543" s="225" t="s">
        <v>1</v>
      </c>
      <c r="AH543" s="225" t="s">
        <v>1</v>
      </c>
      <c r="AI543" s="225" t="s">
        <v>1</v>
      </c>
      <c r="AJ543" s="225" t="s">
        <v>1</v>
      </c>
      <c r="AK543" s="225" t="s">
        <v>1</v>
      </c>
      <c r="AL543" s="225" t="s">
        <v>1</v>
      </c>
      <c r="AM543" s="225" t="s">
        <v>1</v>
      </c>
      <c r="AN543" s="225" t="s">
        <v>1</v>
      </c>
      <c r="AO543" s="225" t="s">
        <v>1</v>
      </c>
      <c r="AP543" s="225" t="s">
        <v>1</v>
      </c>
      <c r="AQ543" s="225" t="s">
        <v>1</v>
      </c>
      <c r="AR543" s="225" t="s">
        <v>1</v>
      </c>
      <c r="AS543" s="225" t="s">
        <v>1</v>
      </c>
      <c r="AT543" s="225" t="s">
        <v>1</v>
      </c>
      <c r="AU543" s="225" t="s">
        <v>1</v>
      </c>
      <c r="AV543" s="225" t="s">
        <v>1</v>
      </c>
      <c r="AW543" s="235" t="s">
        <v>1</v>
      </c>
      <c r="AX543" s="235">
        <v>0</v>
      </c>
      <c r="AY543" s="235">
        <v>0</v>
      </c>
      <c r="AZ543" s="228" t="s">
        <v>1</v>
      </c>
      <c r="BA543" s="228" t="s">
        <v>1</v>
      </c>
      <c r="BB543" s="229" t="s">
        <v>1</v>
      </c>
    </row>
    <row r="544" spans="1:54" ht="14.25" customHeight="1" x14ac:dyDescent="0.25">
      <c r="A544" s="223">
        <v>959</v>
      </c>
      <c r="B544" s="224" t="s">
        <v>1122</v>
      </c>
      <c r="C544" s="225" t="s">
        <v>1388</v>
      </c>
      <c r="D544" s="225"/>
      <c r="E544" s="225" t="s">
        <v>1086</v>
      </c>
      <c r="F544" s="225" t="s">
        <v>1</v>
      </c>
      <c r="G544" s="225" t="s">
        <v>1</v>
      </c>
      <c r="H544" s="224" t="s">
        <v>1</v>
      </c>
      <c r="I544" s="224" t="s">
        <v>1086</v>
      </c>
      <c r="J544" s="237" t="s">
        <v>26</v>
      </c>
      <c r="K544" s="225" t="s">
        <v>1</v>
      </c>
      <c r="L544" s="225" t="s">
        <v>1</v>
      </c>
      <c r="M544" s="237" t="s">
        <v>26</v>
      </c>
      <c r="N544" s="225" t="s">
        <v>1</v>
      </c>
      <c r="O544" s="225" t="s">
        <v>1</v>
      </c>
      <c r="P544" s="225" t="s">
        <v>1</v>
      </c>
      <c r="Q544" s="225" t="s">
        <v>1</v>
      </c>
      <c r="R544" s="225" t="s">
        <v>1</v>
      </c>
      <c r="S544" s="225" t="s">
        <v>1</v>
      </c>
      <c r="T544" s="225" t="s">
        <v>1</v>
      </c>
      <c r="U544" s="225" t="s">
        <v>1</v>
      </c>
      <c r="V544" s="232" t="s">
        <v>23</v>
      </c>
      <c r="W544" s="225" t="s">
        <v>1</v>
      </c>
      <c r="X544" s="225" t="s">
        <v>1</v>
      </c>
      <c r="Y544" s="225" t="s">
        <v>1</v>
      </c>
      <c r="Z544" s="225" t="s">
        <v>1</v>
      </c>
      <c r="AA544" s="225" t="s">
        <v>1</v>
      </c>
      <c r="AB544" s="225" t="s">
        <v>1</v>
      </c>
      <c r="AC544" s="225" t="s">
        <v>1</v>
      </c>
      <c r="AD544" s="225" t="s">
        <v>1</v>
      </c>
      <c r="AE544" s="225" t="s">
        <v>1</v>
      </c>
      <c r="AF544" s="225" t="s">
        <v>1</v>
      </c>
      <c r="AG544" s="225" t="s">
        <v>1</v>
      </c>
      <c r="AH544" s="225" t="s">
        <v>1</v>
      </c>
      <c r="AI544" s="225" t="s">
        <v>1</v>
      </c>
      <c r="AJ544" s="225" t="s">
        <v>1</v>
      </c>
      <c r="AK544" s="225" t="s">
        <v>1</v>
      </c>
      <c r="AL544" s="225" t="s">
        <v>1</v>
      </c>
      <c r="AM544" s="225" t="s">
        <v>1</v>
      </c>
      <c r="AN544" s="225" t="s">
        <v>1</v>
      </c>
      <c r="AO544" s="225" t="s">
        <v>1</v>
      </c>
      <c r="AP544" s="225" t="s">
        <v>1</v>
      </c>
      <c r="AQ544" s="225" t="s">
        <v>1</v>
      </c>
      <c r="AR544" s="225" t="s">
        <v>1</v>
      </c>
      <c r="AS544" s="225" t="s">
        <v>1</v>
      </c>
      <c r="AT544" s="225" t="s">
        <v>1</v>
      </c>
      <c r="AU544" s="225" t="s">
        <v>1</v>
      </c>
      <c r="AV544" s="225" t="s">
        <v>1</v>
      </c>
      <c r="AW544" s="235" t="s">
        <v>1</v>
      </c>
      <c r="AX544" s="235">
        <v>0</v>
      </c>
      <c r="AY544" s="235">
        <v>0</v>
      </c>
      <c r="AZ544" s="228" t="s">
        <v>1</v>
      </c>
      <c r="BA544" s="228" t="s">
        <v>1</v>
      </c>
      <c r="BB544" s="229" t="s">
        <v>1</v>
      </c>
    </row>
    <row r="545" spans="1:54" ht="18.75" customHeight="1" x14ac:dyDescent="0.25">
      <c r="A545" s="223">
        <v>323</v>
      </c>
      <c r="B545" s="224" t="s">
        <v>1124</v>
      </c>
      <c r="C545" s="225" t="s">
        <v>1193</v>
      </c>
      <c r="D545" s="225"/>
      <c r="E545" s="225" t="s">
        <v>1086</v>
      </c>
      <c r="F545" s="225" t="s">
        <v>1</v>
      </c>
      <c r="G545" s="225" t="s">
        <v>169</v>
      </c>
      <c r="H545" s="224" t="s">
        <v>1</v>
      </c>
      <c r="I545" s="224" t="s">
        <v>437</v>
      </c>
      <c r="J545" s="241" t="s">
        <v>39</v>
      </c>
      <c r="K545" s="225" t="s">
        <v>1</v>
      </c>
      <c r="L545" s="225" t="s">
        <v>1</v>
      </c>
      <c r="M545" s="241" t="s">
        <v>39</v>
      </c>
      <c r="N545" s="225" t="s">
        <v>1</v>
      </c>
      <c r="O545" s="225" t="s">
        <v>1</v>
      </c>
      <c r="P545" s="225" t="s">
        <v>1</v>
      </c>
      <c r="Q545" s="225" t="s">
        <v>1</v>
      </c>
      <c r="R545" s="225" t="s">
        <v>1</v>
      </c>
      <c r="S545" s="225" t="s">
        <v>1</v>
      </c>
      <c r="T545" s="225" t="s">
        <v>1</v>
      </c>
      <c r="U545" s="225" t="s">
        <v>1</v>
      </c>
      <c r="V545" s="225" t="s">
        <v>1</v>
      </c>
      <c r="W545" s="225" t="s">
        <v>1</v>
      </c>
      <c r="X545" s="225" t="s">
        <v>1</v>
      </c>
      <c r="Y545" s="225" t="s">
        <v>1</v>
      </c>
      <c r="Z545" s="225" t="s">
        <v>1</v>
      </c>
      <c r="AA545" s="225" t="s">
        <v>1</v>
      </c>
      <c r="AB545" s="225" t="s">
        <v>1</v>
      </c>
      <c r="AC545" s="225" t="s">
        <v>1</v>
      </c>
      <c r="AD545" s="225" t="s">
        <v>1</v>
      </c>
      <c r="AE545" s="225" t="s">
        <v>1</v>
      </c>
      <c r="AF545" s="225" t="s">
        <v>1</v>
      </c>
      <c r="AG545" s="225" t="s">
        <v>1</v>
      </c>
      <c r="AH545" s="225" t="s">
        <v>1</v>
      </c>
      <c r="AI545" s="225" t="s">
        <v>1</v>
      </c>
      <c r="AJ545" s="225" t="s">
        <v>1</v>
      </c>
      <c r="AK545" s="225" t="s">
        <v>1</v>
      </c>
      <c r="AL545" s="225" t="s">
        <v>1</v>
      </c>
      <c r="AM545" s="225" t="s">
        <v>1</v>
      </c>
      <c r="AN545" s="225" t="s">
        <v>1</v>
      </c>
      <c r="AO545" s="225" t="s">
        <v>1</v>
      </c>
      <c r="AP545" s="225" t="s">
        <v>1</v>
      </c>
      <c r="AQ545" s="225" t="s">
        <v>1</v>
      </c>
      <c r="AR545" s="225" t="s">
        <v>1</v>
      </c>
      <c r="AS545" s="225" t="s">
        <v>1</v>
      </c>
      <c r="AT545" s="225" t="s">
        <v>1</v>
      </c>
      <c r="AU545" s="225" t="s">
        <v>1</v>
      </c>
      <c r="AV545" s="225" t="s">
        <v>1</v>
      </c>
      <c r="AW545" s="235" t="s">
        <v>1</v>
      </c>
      <c r="AX545" s="235">
        <v>0</v>
      </c>
      <c r="AY545" s="235">
        <v>0</v>
      </c>
      <c r="AZ545" s="228" t="s">
        <v>1</v>
      </c>
      <c r="BA545" s="228" t="s">
        <v>1</v>
      </c>
      <c r="BB545" s="229" t="s">
        <v>1</v>
      </c>
    </row>
    <row r="546" spans="1:54" ht="18.75" customHeight="1" x14ac:dyDescent="0.25">
      <c r="A546" s="223">
        <v>328</v>
      </c>
      <c r="B546" s="224" t="s">
        <v>510</v>
      </c>
      <c r="C546" s="225" t="s">
        <v>1193</v>
      </c>
      <c r="D546" s="225"/>
      <c r="E546" s="225" t="s">
        <v>492</v>
      </c>
      <c r="F546" s="225" t="s">
        <v>1</v>
      </c>
      <c r="G546" s="225" t="s">
        <v>1527</v>
      </c>
      <c r="H546" s="224" t="s">
        <v>1</v>
      </c>
      <c r="I546" s="224" t="s">
        <v>437</v>
      </c>
      <c r="J546" s="227" t="s">
        <v>17</v>
      </c>
      <c r="K546" s="225" t="s">
        <v>1</v>
      </c>
      <c r="L546" s="232" t="s">
        <v>23</v>
      </c>
      <c r="M546" s="227" t="s">
        <v>17</v>
      </c>
      <c r="N546" s="225" t="s">
        <v>1</v>
      </c>
      <c r="O546" s="232" t="s">
        <v>23</v>
      </c>
      <c r="P546" s="225" t="s">
        <v>1</v>
      </c>
      <c r="Q546" s="225" t="s">
        <v>1</v>
      </c>
      <c r="R546" s="225" t="s">
        <v>1</v>
      </c>
      <c r="S546" s="225" t="s">
        <v>1</v>
      </c>
      <c r="T546" s="225" t="s">
        <v>1</v>
      </c>
      <c r="U546" s="225" t="s">
        <v>1</v>
      </c>
      <c r="V546" s="225" t="s">
        <v>1</v>
      </c>
      <c r="W546" s="225" t="s">
        <v>1</v>
      </c>
      <c r="X546" s="225" t="s">
        <v>1</v>
      </c>
      <c r="Y546" s="225" t="s">
        <v>1</v>
      </c>
      <c r="Z546" s="225" t="s">
        <v>1</v>
      </c>
      <c r="AA546" s="225" t="s">
        <v>1</v>
      </c>
      <c r="AB546" s="225" t="s">
        <v>1</v>
      </c>
      <c r="AC546" s="225" t="s">
        <v>1</v>
      </c>
      <c r="AD546" s="225" t="s">
        <v>1</v>
      </c>
      <c r="AE546" s="232" t="s">
        <v>23</v>
      </c>
      <c r="AF546" s="225" t="s">
        <v>1</v>
      </c>
      <c r="AG546" s="225" t="s">
        <v>1</v>
      </c>
      <c r="AH546" s="225" t="s">
        <v>1</v>
      </c>
      <c r="AI546" s="225" t="s">
        <v>1</v>
      </c>
      <c r="AJ546" s="225" t="s">
        <v>1</v>
      </c>
      <c r="AK546" s="225" t="s">
        <v>1</v>
      </c>
      <c r="AL546" s="230" t="s">
        <v>22</v>
      </c>
      <c r="AM546" s="225" t="s">
        <v>1</v>
      </c>
      <c r="AN546" s="225" t="s">
        <v>1</v>
      </c>
      <c r="AO546" s="225" t="s">
        <v>1</v>
      </c>
      <c r="AP546" s="225" t="s">
        <v>1</v>
      </c>
      <c r="AQ546" s="225" t="s">
        <v>1</v>
      </c>
      <c r="AR546" s="231" t="s">
        <v>20</v>
      </c>
      <c r="AS546" s="225" t="s">
        <v>1</v>
      </c>
      <c r="AT546" s="225" t="s">
        <v>1</v>
      </c>
      <c r="AU546" s="232" t="s">
        <v>23</v>
      </c>
      <c r="AV546" s="225" t="s">
        <v>1</v>
      </c>
      <c r="AW546" s="226" t="s">
        <v>1241</v>
      </c>
      <c r="AX546" s="235">
        <v>0</v>
      </c>
      <c r="AY546" s="235">
        <v>0</v>
      </c>
      <c r="AZ546" s="228">
        <v>0</v>
      </c>
      <c r="BA546" s="236">
        <v>4.5999999999999996</v>
      </c>
      <c r="BB546" s="238">
        <v>7.0000000000000007E-2</v>
      </c>
    </row>
    <row r="547" spans="1:54" ht="18" customHeight="1" x14ac:dyDescent="0.25">
      <c r="A547" s="223">
        <v>125</v>
      </c>
      <c r="B547" s="224" t="s">
        <v>1131</v>
      </c>
      <c r="C547" s="225" t="s">
        <v>1193</v>
      </c>
      <c r="D547" s="225"/>
      <c r="E547" s="225" t="s">
        <v>1086</v>
      </c>
      <c r="F547" s="225" t="s">
        <v>1</v>
      </c>
      <c r="G547" s="225" t="s">
        <v>1517</v>
      </c>
      <c r="H547" s="224" t="s">
        <v>1</v>
      </c>
      <c r="I547" s="224" t="s">
        <v>437</v>
      </c>
      <c r="J547" s="227" t="s">
        <v>17</v>
      </c>
      <c r="K547" s="225" t="s">
        <v>1</v>
      </c>
      <c r="L547" s="232" t="s">
        <v>23</v>
      </c>
      <c r="M547" s="227" t="s">
        <v>17</v>
      </c>
      <c r="N547" s="230" t="s">
        <v>22</v>
      </c>
      <c r="O547" s="232" t="s">
        <v>23</v>
      </c>
      <c r="P547" s="225" t="s">
        <v>1</v>
      </c>
      <c r="Q547" s="225" t="s">
        <v>1</v>
      </c>
      <c r="R547" s="225" t="s">
        <v>1</v>
      </c>
      <c r="S547" s="225" t="s">
        <v>1</v>
      </c>
      <c r="T547" s="225" t="s">
        <v>1</v>
      </c>
      <c r="U547" s="225" t="s">
        <v>1</v>
      </c>
      <c r="V547" s="225" t="s">
        <v>1</v>
      </c>
      <c r="W547" s="225" t="s">
        <v>1</v>
      </c>
      <c r="X547" s="225" t="s">
        <v>1</v>
      </c>
      <c r="Y547" s="225" t="s">
        <v>1</v>
      </c>
      <c r="Z547" s="225" t="s">
        <v>1</v>
      </c>
      <c r="AA547" s="225" t="s">
        <v>1</v>
      </c>
      <c r="AB547" s="225" t="s">
        <v>1</v>
      </c>
      <c r="AC547" s="225" t="s">
        <v>1</v>
      </c>
      <c r="AD547" s="225" t="s">
        <v>1</v>
      </c>
      <c r="AE547" s="225" t="s">
        <v>1</v>
      </c>
      <c r="AF547" s="225" t="s">
        <v>1</v>
      </c>
      <c r="AG547" s="225" t="s">
        <v>1</v>
      </c>
      <c r="AH547" s="225" t="s">
        <v>1</v>
      </c>
      <c r="AI547" s="225" t="s">
        <v>1</v>
      </c>
      <c r="AJ547" s="225" t="s">
        <v>1</v>
      </c>
      <c r="AK547" s="225" t="s">
        <v>1</v>
      </c>
      <c r="AL547" s="225" t="s">
        <v>1</v>
      </c>
      <c r="AM547" s="225" t="s">
        <v>1</v>
      </c>
      <c r="AN547" s="225" t="s">
        <v>1</v>
      </c>
      <c r="AO547" s="225" t="s">
        <v>1</v>
      </c>
      <c r="AP547" s="232" t="s">
        <v>23</v>
      </c>
      <c r="AQ547" s="225" t="s">
        <v>1</v>
      </c>
      <c r="AR547" s="225" t="s">
        <v>1</v>
      </c>
      <c r="AS547" s="225" t="s">
        <v>1</v>
      </c>
      <c r="AT547" s="225" t="s">
        <v>1</v>
      </c>
      <c r="AU547" s="225" t="s">
        <v>1</v>
      </c>
      <c r="AV547" s="225" t="s">
        <v>1</v>
      </c>
      <c r="AW547" s="226" t="s">
        <v>1241</v>
      </c>
      <c r="AX547" s="226">
        <v>1</v>
      </c>
      <c r="AY547" s="235">
        <v>0</v>
      </c>
      <c r="AZ547" s="228">
        <v>0</v>
      </c>
      <c r="BA547" s="228">
        <v>0</v>
      </c>
      <c r="BB547" s="229">
        <v>0</v>
      </c>
    </row>
    <row r="548" spans="1:54" ht="14.25" customHeight="1" x14ac:dyDescent="0.25">
      <c r="A548" s="223">
        <v>343</v>
      </c>
      <c r="B548" s="224" t="s">
        <v>608</v>
      </c>
      <c r="C548" s="225" t="s">
        <v>1193</v>
      </c>
      <c r="D548" s="225"/>
      <c r="E548" s="225" t="s">
        <v>571</v>
      </c>
      <c r="F548" s="225" t="s">
        <v>1</v>
      </c>
      <c r="G548" s="225" t="s">
        <v>209</v>
      </c>
      <c r="H548" s="224" t="s">
        <v>1</v>
      </c>
      <c r="I548" s="224" t="s">
        <v>437</v>
      </c>
      <c r="J548" s="227" t="s">
        <v>17</v>
      </c>
      <c r="K548" s="225" t="s">
        <v>1</v>
      </c>
      <c r="L548" s="231" t="s">
        <v>20</v>
      </c>
      <c r="M548" s="226" t="s">
        <v>33</v>
      </c>
      <c r="N548" s="225" t="s">
        <v>1</v>
      </c>
      <c r="O548" s="225" t="s">
        <v>1</v>
      </c>
      <c r="P548" s="225" t="s">
        <v>1</v>
      </c>
      <c r="Q548" s="225" t="s">
        <v>1</v>
      </c>
      <c r="R548" s="225" t="s">
        <v>1</v>
      </c>
      <c r="S548" s="225" t="s">
        <v>1</v>
      </c>
      <c r="T548" s="225" t="s">
        <v>1</v>
      </c>
      <c r="U548" s="225" t="s">
        <v>1</v>
      </c>
      <c r="V548" s="225" t="s">
        <v>1</v>
      </c>
      <c r="W548" s="225" t="s">
        <v>1</v>
      </c>
      <c r="X548" s="225" t="s">
        <v>1</v>
      </c>
      <c r="Y548" s="225" t="s">
        <v>1</v>
      </c>
      <c r="Z548" s="225" t="s">
        <v>1</v>
      </c>
      <c r="AA548" s="225" t="s">
        <v>1</v>
      </c>
      <c r="AB548" s="225" t="s">
        <v>1</v>
      </c>
      <c r="AC548" s="225" t="s">
        <v>1</v>
      </c>
      <c r="AD548" s="225" t="s">
        <v>1</v>
      </c>
      <c r="AE548" s="225" t="s">
        <v>1</v>
      </c>
      <c r="AF548" s="225" t="s">
        <v>1</v>
      </c>
      <c r="AG548" s="225" t="s">
        <v>1</v>
      </c>
      <c r="AH548" s="225" t="s">
        <v>1</v>
      </c>
      <c r="AI548" s="225" t="s">
        <v>1</v>
      </c>
      <c r="AJ548" s="225" t="s">
        <v>1</v>
      </c>
      <c r="AK548" s="225" t="s">
        <v>1</v>
      </c>
      <c r="AL548" s="225" t="s">
        <v>1</v>
      </c>
      <c r="AM548" s="225" t="s">
        <v>1</v>
      </c>
      <c r="AN548" s="225" t="s">
        <v>1</v>
      </c>
      <c r="AO548" s="225" t="s">
        <v>1</v>
      </c>
      <c r="AP548" s="225" t="s">
        <v>1</v>
      </c>
      <c r="AQ548" s="225" t="s">
        <v>1</v>
      </c>
      <c r="AR548" s="231" t="s">
        <v>20</v>
      </c>
      <c r="AS548" s="225" t="s">
        <v>1</v>
      </c>
      <c r="AT548" s="225" t="s">
        <v>1</v>
      </c>
      <c r="AU548" s="225" t="s">
        <v>1</v>
      </c>
      <c r="AV548" s="225" t="s">
        <v>1</v>
      </c>
      <c r="AW548" s="235" t="s">
        <v>1</v>
      </c>
      <c r="AX548" s="235">
        <v>0</v>
      </c>
      <c r="AY548" s="235">
        <v>0</v>
      </c>
      <c r="AZ548" s="228">
        <v>0</v>
      </c>
      <c r="BA548" s="236">
        <v>5.3</v>
      </c>
      <c r="BB548" s="234">
        <v>0.06</v>
      </c>
    </row>
    <row r="549" spans="1:54" ht="14.25" customHeight="1" x14ac:dyDescent="0.25">
      <c r="A549" s="223">
        <v>1444</v>
      </c>
      <c r="B549" s="224" t="s">
        <v>797</v>
      </c>
      <c r="C549" s="225" t="s">
        <v>1193</v>
      </c>
      <c r="D549" s="225"/>
      <c r="E549" s="225" t="s">
        <v>737</v>
      </c>
      <c r="F549" s="225" t="s">
        <v>1</v>
      </c>
      <c r="G549" s="225" t="s">
        <v>209</v>
      </c>
      <c r="H549" s="224" t="s">
        <v>1</v>
      </c>
      <c r="I549" s="224" t="s">
        <v>437</v>
      </c>
      <c r="J549" s="227" t="s">
        <v>17</v>
      </c>
      <c r="K549" s="225" t="s">
        <v>1</v>
      </c>
      <c r="L549" s="231" t="s">
        <v>20</v>
      </c>
      <c r="M549" s="226" t="s">
        <v>33</v>
      </c>
      <c r="N549" s="225" t="s">
        <v>1</v>
      </c>
      <c r="O549" s="230" t="s">
        <v>22</v>
      </c>
      <c r="P549" s="225" t="s">
        <v>1</v>
      </c>
      <c r="Q549" s="225" t="s">
        <v>1</v>
      </c>
      <c r="R549" s="225" t="s">
        <v>1</v>
      </c>
      <c r="S549" s="225" t="s">
        <v>1</v>
      </c>
      <c r="T549" s="225" t="s">
        <v>1</v>
      </c>
      <c r="U549" s="225" t="s">
        <v>1</v>
      </c>
      <c r="V549" s="225" t="s">
        <v>1</v>
      </c>
      <c r="W549" s="225" t="s">
        <v>1</v>
      </c>
      <c r="X549" s="225" t="s">
        <v>1</v>
      </c>
      <c r="Y549" s="225" t="s">
        <v>1</v>
      </c>
      <c r="Z549" s="225" t="s">
        <v>1</v>
      </c>
      <c r="AA549" s="225" t="s">
        <v>1</v>
      </c>
      <c r="AB549" s="225" t="s">
        <v>1</v>
      </c>
      <c r="AC549" s="225" t="s">
        <v>1</v>
      </c>
      <c r="AD549" s="225" t="s">
        <v>1</v>
      </c>
      <c r="AE549" s="225" t="s">
        <v>1</v>
      </c>
      <c r="AF549" s="231" t="s">
        <v>20</v>
      </c>
      <c r="AG549" s="225" t="s">
        <v>1</v>
      </c>
      <c r="AH549" s="225" t="s">
        <v>1</v>
      </c>
      <c r="AI549" s="225" t="s">
        <v>1</v>
      </c>
      <c r="AJ549" s="225" t="s">
        <v>1</v>
      </c>
      <c r="AK549" s="225" t="s">
        <v>1</v>
      </c>
      <c r="AL549" s="225" t="s">
        <v>1</v>
      </c>
      <c r="AM549" s="225" t="s">
        <v>1</v>
      </c>
      <c r="AN549" s="225" t="s">
        <v>1</v>
      </c>
      <c r="AO549" s="225" t="s">
        <v>1</v>
      </c>
      <c r="AP549" s="225" t="s">
        <v>1</v>
      </c>
      <c r="AQ549" s="225" t="s">
        <v>1</v>
      </c>
      <c r="AR549" s="225" t="s">
        <v>1</v>
      </c>
      <c r="AS549" s="225" t="s">
        <v>1</v>
      </c>
      <c r="AT549" s="225" t="s">
        <v>1</v>
      </c>
      <c r="AU549" s="225" t="s">
        <v>1</v>
      </c>
      <c r="AV549" s="225" t="s">
        <v>1</v>
      </c>
      <c r="AW549" s="235" t="s">
        <v>1</v>
      </c>
      <c r="AX549" s="226">
        <v>1</v>
      </c>
      <c r="AY549" s="235">
        <v>0</v>
      </c>
      <c r="AZ549" s="228">
        <v>0</v>
      </c>
      <c r="BA549" s="236">
        <v>3.1</v>
      </c>
      <c r="BB549" s="234">
        <v>0</v>
      </c>
    </row>
    <row r="550" spans="1:54" ht="27" customHeight="1" x14ac:dyDescent="0.25">
      <c r="A550" s="223">
        <v>344</v>
      </c>
      <c r="B550" s="224" t="s">
        <v>718</v>
      </c>
      <c r="C550" s="225" t="s">
        <v>1193</v>
      </c>
      <c r="D550" s="225"/>
      <c r="E550" s="225" t="s">
        <v>683</v>
      </c>
      <c r="F550" s="225" t="s">
        <v>1</v>
      </c>
      <c r="G550" s="225" t="s">
        <v>695</v>
      </c>
      <c r="H550" s="224" t="s">
        <v>1</v>
      </c>
      <c r="I550" s="224" t="s">
        <v>437</v>
      </c>
      <c r="J550" s="226" t="s">
        <v>33</v>
      </c>
      <c r="K550" s="225" t="s">
        <v>1</v>
      </c>
      <c r="L550" s="225" t="s">
        <v>1</v>
      </c>
      <c r="M550" s="226" t="s">
        <v>33</v>
      </c>
      <c r="N550" s="225" t="s">
        <v>1</v>
      </c>
      <c r="O550" s="225" t="s">
        <v>1</v>
      </c>
      <c r="P550" s="225" t="s">
        <v>1</v>
      </c>
      <c r="Q550" s="225" t="s">
        <v>1</v>
      </c>
      <c r="R550" s="225" t="s">
        <v>1</v>
      </c>
      <c r="S550" s="225" t="s">
        <v>1</v>
      </c>
      <c r="T550" s="225" t="s">
        <v>1</v>
      </c>
      <c r="U550" s="225" t="s">
        <v>1</v>
      </c>
      <c r="V550" s="225" t="s">
        <v>1</v>
      </c>
      <c r="W550" s="225" t="s">
        <v>1</v>
      </c>
      <c r="X550" s="225" t="s">
        <v>1</v>
      </c>
      <c r="Y550" s="225" t="s">
        <v>1</v>
      </c>
      <c r="Z550" s="225" t="s">
        <v>1</v>
      </c>
      <c r="AA550" s="225" t="s">
        <v>1</v>
      </c>
      <c r="AB550" s="225" t="s">
        <v>1</v>
      </c>
      <c r="AC550" s="225" t="s">
        <v>1</v>
      </c>
      <c r="AD550" s="225" t="s">
        <v>1</v>
      </c>
      <c r="AE550" s="225" t="s">
        <v>1</v>
      </c>
      <c r="AF550" s="225" t="s">
        <v>1</v>
      </c>
      <c r="AG550" s="225" t="s">
        <v>1</v>
      </c>
      <c r="AH550" s="225" t="s">
        <v>1</v>
      </c>
      <c r="AI550" s="225" t="s">
        <v>1</v>
      </c>
      <c r="AJ550" s="225" t="s">
        <v>1</v>
      </c>
      <c r="AK550" s="225" t="s">
        <v>1</v>
      </c>
      <c r="AL550" s="225" t="s">
        <v>1</v>
      </c>
      <c r="AM550" s="225" t="s">
        <v>1</v>
      </c>
      <c r="AN550" s="225" t="s">
        <v>1</v>
      </c>
      <c r="AO550" s="225" t="s">
        <v>1</v>
      </c>
      <c r="AP550" s="225" t="s">
        <v>1</v>
      </c>
      <c r="AQ550" s="225" t="s">
        <v>1</v>
      </c>
      <c r="AR550" s="225" t="s">
        <v>1</v>
      </c>
      <c r="AS550" s="225" t="s">
        <v>1</v>
      </c>
      <c r="AT550" s="225" t="s">
        <v>1</v>
      </c>
      <c r="AU550" s="225" t="s">
        <v>1</v>
      </c>
      <c r="AV550" s="225" t="s">
        <v>1</v>
      </c>
      <c r="AW550" s="235" t="s">
        <v>1</v>
      </c>
      <c r="AX550" s="226">
        <v>1</v>
      </c>
      <c r="AY550" s="235">
        <v>0</v>
      </c>
      <c r="AZ550" s="228">
        <v>0</v>
      </c>
      <c r="BA550" s="228">
        <v>0</v>
      </c>
      <c r="BB550" s="229">
        <v>0</v>
      </c>
    </row>
    <row r="551" spans="1:54" ht="13.5" customHeight="1" x14ac:dyDescent="0.25">
      <c r="A551" s="223">
        <v>1526</v>
      </c>
      <c r="B551" s="224" t="s">
        <v>719</v>
      </c>
      <c r="C551" s="225" t="s">
        <v>1193</v>
      </c>
      <c r="D551" s="225"/>
      <c r="E551" s="225" t="s">
        <v>683</v>
      </c>
      <c r="F551" s="225" t="s">
        <v>1</v>
      </c>
      <c r="G551" s="225" t="s">
        <v>156</v>
      </c>
      <c r="H551" s="224" t="s">
        <v>1</v>
      </c>
      <c r="I551" s="224" t="s">
        <v>437</v>
      </c>
      <c r="J551" s="227" t="s">
        <v>17</v>
      </c>
      <c r="K551" s="225" t="s">
        <v>1</v>
      </c>
      <c r="L551" s="232" t="s">
        <v>23</v>
      </c>
      <c r="M551" s="227" t="s">
        <v>17</v>
      </c>
      <c r="N551" s="225" t="s">
        <v>1</v>
      </c>
      <c r="O551" s="232" t="s">
        <v>23</v>
      </c>
      <c r="P551" s="225" t="s">
        <v>1</v>
      </c>
      <c r="Q551" s="225" t="s">
        <v>1</v>
      </c>
      <c r="R551" s="225" t="s">
        <v>1</v>
      </c>
      <c r="S551" s="225" t="s">
        <v>1</v>
      </c>
      <c r="T551" s="225" t="s">
        <v>1</v>
      </c>
      <c r="U551" s="225" t="s">
        <v>1</v>
      </c>
      <c r="V551" s="225" t="s">
        <v>1</v>
      </c>
      <c r="W551" s="225" t="s">
        <v>1</v>
      </c>
      <c r="X551" s="225" t="s">
        <v>1</v>
      </c>
      <c r="Y551" s="225" t="s">
        <v>1</v>
      </c>
      <c r="Z551" s="225" t="s">
        <v>1</v>
      </c>
      <c r="AA551" s="225" t="s">
        <v>1</v>
      </c>
      <c r="AB551" s="225" t="s">
        <v>1</v>
      </c>
      <c r="AC551" s="225" t="s">
        <v>1</v>
      </c>
      <c r="AD551" s="225" t="s">
        <v>1</v>
      </c>
      <c r="AE551" s="232" t="s">
        <v>23</v>
      </c>
      <c r="AF551" s="225" t="s">
        <v>1</v>
      </c>
      <c r="AG551" s="225" t="s">
        <v>1</v>
      </c>
      <c r="AH551" s="225" t="s">
        <v>1</v>
      </c>
      <c r="AI551" s="225" t="s">
        <v>1</v>
      </c>
      <c r="AJ551" s="225" t="s">
        <v>1</v>
      </c>
      <c r="AK551" s="230" t="s">
        <v>22</v>
      </c>
      <c r="AL551" s="225" t="s">
        <v>1</v>
      </c>
      <c r="AM551" s="225" t="s">
        <v>1</v>
      </c>
      <c r="AN551" s="225" t="s">
        <v>1</v>
      </c>
      <c r="AO551" s="230" t="s">
        <v>22</v>
      </c>
      <c r="AP551" s="225" t="s">
        <v>1</v>
      </c>
      <c r="AQ551" s="225" t="s">
        <v>1</v>
      </c>
      <c r="AR551" s="225" t="s">
        <v>1</v>
      </c>
      <c r="AS551" s="225" t="s">
        <v>1</v>
      </c>
      <c r="AT551" s="225" t="s">
        <v>1</v>
      </c>
      <c r="AU551" s="225" t="s">
        <v>1</v>
      </c>
      <c r="AV551" s="225" t="s">
        <v>1</v>
      </c>
      <c r="AW551" s="226" t="s">
        <v>1241</v>
      </c>
      <c r="AX551" s="226">
        <v>1</v>
      </c>
      <c r="AY551" s="235">
        <v>0</v>
      </c>
      <c r="AZ551" s="228">
        <v>0</v>
      </c>
      <c r="BA551" s="233">
        <v>0</v>
      </c>
      <c r="BB551" s="229">
        <v>0</v>
      </c>
    </row>
    <row r="552" spans="1:54" ht="18.75" customHeight="1" x14ac:dyDescent="0.25">
      <c r="A552" s="223">
        <v>1565</v>
      </c>
      <c r="B552" s="224" t="s">
        <v>721</v>
      </c>
      <c r="C552" s="225" t="s">
        <v>1193</v>
      </c>
      <c r="D552" s="225"/>
      <c r="E552" s="225" t="s">
        <v>683</v>
      </c>
      <c r="F552" s="225" t="s">
        <v>1</v>
      </c>
      <c r="G552" s="225" t="s">
        <v>156</v>
      </c>
      <c r="H552" s="224" t="s">
        <v>1</v>
      </c>
      <c r="I552" s="224" t="s">
        <v>437</v>
      </c>
      <c r="J552" s="227" t="s">
        <v>17</v>
      </c>
      <c r="K552" s="225" t="s">
        <v>1</v>
      </c>
      <c r="L552" s="232" t="s">
        <v>23</v>
      </c>
      <c r="M552" s="227" t="s">
        <v>17</v>
      </c>
      <c r="N552" s="225" t="s">
        <v>1</v>
      </c>
      <c r="O552" s="231" t="s">
        <v>20</v>
      </c>
      <c r="P552" s="225" t="s">
        <v>1</v>
      </c>
      <c r="Q552" s="225" t="s">
        <v>1</v>
      </c>
      <c r="R552" s="225" t="s">
        <v>1</v>
      </c>
      <c r="S552" s="225" t="s">
        <v>1</v>
      </c>
      <c r="T552" s="225" t="s">
        <v>1</v>
      </c>
      <c r="U552" s="225" t="s">
        <v>1</v>
      </c>
      <c r="V552" s="225" t="s">
        <v>1</v>
      </c>
      <c r="W552" s="225" t="s">
        <v>1</v>
      </c>
      <c r="X552" s="225" t="s">
        <v>1</v>
      </c>
      <c r="Y552" s="225" t="s">
        <v>1</v>
      </c>
      <c r="Z552" s="225" t="s">
        <v>1</v>
      </c>
      <c r="AA552" s="225" t="s">
        <v>1</v>
      </c>
      <c r="AB552" s="225" t="s">
        <v>1</v>
      </c>
      <c r="AC552" s="225" t="s">
        <v>1</v>
      </c>
      <c r="AD552" s="225" t="s">
        <v>1</v>
      </c>
      <c r="AE552" s="232" t="s">
        <v>23</v>
      </c>
      <c r="AF552" s="225" t="s">
        <v>1</v>
      </c>
      <c r="AG552" s="225" t="s">
        <v>1</v>
      </c>
      <c r="AH552" s="230" t="s">
        <v>22</v>
      </c>
      <c r="AI552" s="225" t="s">
        <v>1</v>
      </c>
      <c r="AJ552" s="225" t="s">
        <v>1</v>
      </c>
      <c r="AK552" s="225" t="s">
        <v>1</v>
      </c>
      <c r="AL552" s="225" t="s">
        <v>1</v>
      </c>
      <c r="AM552" s="225" t="s">
        <v>1</v>
      </c>
      <c r="AN552" s="225" t="s">
        <v>1</v>
      </c>
      <c r="AO552" s="225" t="s">
        <v>1</v>
      </c>
      <c r="AP552" s="225" t="s">
        <v>1</v>
      </c>
      <c r="AQ552" s="225" t="s">
        <v>1</v>
      </c>
      <c r="AR552" s="225" t="s">
        <v>1</v>
      </c>
      <c r="AS552" s="225" t="s">
        <v>1</v>
      </c>
      <c r="AT552" s="225" t="s">
        <v>1</v>
      </c>
      <c r="AU552" s="225" t="s">
        <v>1</v>
      </c>
      <c r="AV552" s="225" t="s">
        <v>1</v>
      </c>
      <c r="AW552" s="232" t="s">
        <v>1242</v>
      </c>
      <c r="AX552" s="226">
        <v>1</v>
      </c>
      <c r="AY552" s="235">
        <v>0</v>
      </c>
      <c r="AZ552" s="228">
        <v>0</v>
      </c>
      <c r="BA552" s="228">
        <v>0</v>
      </c>
      <c r="BB552" s="229">
        <v>0</v>
      </c>
    </row>
    <row r="553" spans="1:54" ht="18.75" customHeight="1" x14ac:dyDescent="0.25">
      <c r="A553" s="223">
        <v>1469</v>
      </c>
      <c r="B553" s="224" t="s">
        <v>873</v>
      </c>
      <c r="C553" s="225" t="s">
        <v>1193</v>
      </c>
      <c r="D553" s="225"/>
      <c r="E553" s="225" t="s">
        <v>854</v>
      </c>
      <c r="F553" s="225" t="s">
        <v>1</v>
      </c>
      <c r="G553" s="225" t="s">
        <v>439</v>
      </c>
      <c r="H553" s="224" t="s">
        <v>1</v>
      </c>
      <c r="I553" s="224" t="s">
        <v>437</v>
      </c>
      <c r="J553" s="241" t="s">
        <v>39</v>
      </c>
      <c r="K553" s="225" t="s">
        <v>1</v>
      </c>
      <c r="L553" s="225" t="s">
        <v>1</v>
      </c>
      <c r="M553" s="226" t="s">
        <v>33</v>
      </c>
      <c r="N553" s="230" t="s">
        <v>22</v>
      </c>
      <c r="O553" s="225" t="s">
        <v>1</v>
      </c>
      <c r="P553" s="225" t="s">
        <v>1</v>
      </c>
      <c r="Q553" s="225" t="s">
        <v>1</v>
      </c>
      <c r="R553" s="225" t="s">
        <v>1</v>
      </c>
      <c r="S553" s="225" t="s">
        <v>1</v>
      </c>
      <c r="T553" s="225" t="s">
        <v>1</v>
      </c>
      <c r="U553" s="225" t="s">
        <v>1</v>
      </c>
      <c r="V553" s="225" t="s">
        <v>1</v>
      </c>
      <c r="W553" s="225" t="s">
        <v>1</v>
      </c>
      <c r="X553" s="225" t="s">
        <v>1</v>
      </c>
      <c r="Y553" s="225" t="s">
        <v>1</v>
      </c>
      <c r="Z553" s="225" t="s">
        <v>1</v>
      </c>
      <c r="AA553" s="225" t="s">
        <v>1</v>
      </c>
      <c r="AB553" s="225" t="s">
        <v>1</v>
      </c>
      <c r="AC553" s="225" t="s">
        <v>1</v>
      </c>
      <c r="AD553" s="225" t="s">
        <v>1</v>
      </c>
      <c r="AE553" s="225" t="s">
        <v>1</v>
      </c>
      <c r="AF553" s="225" t="s">
        <v>1</v>
      </c>
      <c r="AG553" s="225" t="s">
        <v>1</v>
      </c>
      <c r="AH553" s="225" t="s">
        <v>1</v>
      </c>
      <c r="AI553" s="225" t="s">
        <v>1</v>
      </c>
      <c r="AJ553" s="225" t="s">
        <v>1</v>
      </c>
      <c r="AK553" s="225" t="s">
        <v>1</v>
      </c>
      <c r="AL553" s="225" t="s">
        <v>1</v>
      </c>
      <c r="AM553" s="225" t="s">
        <v>1</v>
      </c>
      <c r="AN553" s="225" t="s">
        <v>1</v>
      </c>
      <c r="AO553" s="225" t="s">
        <v>1</v>
      </c>
      <c r="AP553" s="225" t="s">
        <v>1</v>
      </c>
      <c r="AQ553" s="225" t="s">
        <v>1</v>
      </c>
      <c r="AR553" s="225" t="s">
        <v>1</v>
      </c>
      <c r="AS553" s="225" t="s">
        <v>1</v>
      </c>
      <c r="AT553" s="225" t="s">
        <v>1</v>
      </c>
      <c r="AU553" s="225" t="s">
        <v>1</v>
      </c>
      <c r="AV553" s="225" t="s">
        <v>1</v>
      </c>
      <c r="AW553" s="226" t="s">
        <v>1241</v>
      </c>
      <c r="AX553" s="226">
        <v>1</v>
      </c>
      <c r="AY553" s="235">
        <v>0</v>
      </c>
      <c r="AZ553" s="228" t="s">
        <v>1</v>
      </c>
      <c r="BA553" s="228" t="s">
        <v>1</v>
      </c>
      <c r="BB553" s="229" t="s">
        <v>1</v>
      </c>
    </row>
    <row r="554" spans="1:54" ht="18.75" customHeight="1" x14ac:dyDescent="0.25">
      <c r="A554" s="223">
        <v>1470</v>
      </c>
      <c r="B554" s="224" t="s">
        <v>874</v>
      </c>
      <c r="C554" s="225" t="s">
        <v>1193</v>
      </c>
      <c r="D554" s="225"/>
      <c r="E554" s="225" t="s">
        <v>854</v>
      </c>
      <c r="F554" s="225" t="s">
        <v>1</v>
      </c>
      <c r="G554" s="225" t="s">
        <v>439</v>
      </c>
      <c r="H554" s="224" t="s">
        <v>1</v>
      </c>
      <c r="I554" s="224" t="s">
        <v>437</v>
      </c>
      <c r="J554" s="241" t="s">
        <v>39</v>
      </c>
      <c r="K554" s="225" t="s">
        <v>1</v>
      </c>
      <c r="L554" s="225" t="s">
        <v>1</v>
      </c>
      <c r="M554" s="226" t="s">
        <v>33</v>
      </c>
      <c r="N554" s="225" t="s">
        <v>1</v>
      </c>
      <c r="O554" s="225" t="s">
        <v>1</v>
      </c>
      <c r="P554" s="225" t="s">
        <v>1</v>
      </c>
      <c r="Q554" s="225" t="s">
        <v>1</v>
      </c>
      <c r="R554" s="225" t="s">
        <v>1</v>
      </c>
      <c r="S554" s="225" t="s">
        <v>1</v>
      </c>
      <c r="T554" s="225" t="s">
        <v>1</v>
      </c>
      <c r="U554" s="225" t="s">
        <v>1</v>
      </c>
      <c r="V554" s="225" t="s">
        <v>1</v>
      </c>
      <c r="W554" s="225" t="s">
        <v>1</v>
      </c>
      <c r="X554" s="225" t="s">
        <v>1</v>
      </c>
      <c r="Y554" s="225" t="s">
        <v>1</v>
      </c>
      <c r="Z554" s="225" t="s">
        <v>1</v>
      </c>
      <c r="AA554" s="225" t="s">
        <v>1</v>
      </c>
      <c r="AB554" s="225" t="s">
        <v>1</v>
      </c>
      <c r="AC554" s="225" t="s">
        <v>1</v>
      </c>
      <c r="AD554" s="225" t="s">
        <v>1</v>
      </c>
      <c r="AE554" s="225" t="s">
        <v>1</v>
      </c>
      <c r="AF554" s="225" t="s">
        <v>1</v>
      </c>
      <c r="AG554" s="225" t="s">
        <v>1</v>
      </c>
      <c r="AH554" s="225" t="s">
        <v>1</v>
      </c>
      <c r="AI554" s="225" t="s">
        <v>1</v>
      </c>
      <c r="AJ554" s="225" t="s">
        <v>1</v>
      </c>
      <c r="AK554" s="225" t="s">
        <v>1</v>
      </c>
      <c r="AL554" s="225" t="s">
        <v>1</v>
      </c>
      <c r="AM554" s="225" t="s">
        <v>1</v>
      </c>
      <c r="AN554" s="225" t="s">
        <v>1</v>
      </c>
      <c r="AO554" s="225" t="s">
        <v>1</v>
      </c>
      <c r="AP554" s="225" t="s">
        <v>1</v>
      </c>
      <c r="AQ554" s="225" t="s">
        <v>1</v>
      </c>
      <c r="AR554" s="225" t="s">
        <v>1</v>
      </c>
      <c r="AS554" s="225" t="s">
        <v>1</v>
      </c>
      <c r="AT554" s="225" t="s">
        <v>1</v>
      </c>
      <c r="AU554" s="225" t="s">
        <v>1</v>
      </c>
      <c r="AV554" s="225" t="s">
        <v>1</v>
      </c>
      <c r="AW554" s="235" t="s">
        <v>1</v>
      </c>
      <c r="AX554" s="235">
        <v>0</v>
      </c>
      <c r="AY554" s="235">
        <v>0</v>
      </c>
      <c r="AZ554" s="228" t="s">
        <v>1</v>
      </c>
      <c r="BA554" s="228" t="s">
        <v>1</v>
      </c>
      <c r="BB554" s="229" t="s">
        <v>1</v>
      </c>
    </row>
    <row r="555" spans="1:54" ht="14.25" customHeight="1" x14ac:dyDescent="0.25">
      <c r="A555" s="223">
        <v>420</v>
      </c>
      <c r="B555" s="224" t="s">
        <v>932</v>
      </c>
      <c r="C555" s="225" t="s">
        <v>1193</v>
      </c>
      <c r="D555" s="225"/>
      <c r="E555" s="225" t="s">
        <v>896</v>
      </c>
      <c r="F555" s="225" t="s">
        <v>1</v>
      </c>
      <c r="G555" s="225" t="s">
        <v>900</v>
      </c>
      <c r="H555" s="224" t="s">
        <v>1</v>
      </c>
      <c r="I555" s="224" t="s">
        <v>437</v>
      </c>
      <c r="J555" s="226" t="s">
        <v>33</v>
      </c>
      <c r="K555" s="225" t="s">
        <v>1</v>
      </c>
      <c r="L555" s="225" t="s">
        <v>1</v>
      </c>
      <c r="M555" s="226" t="s">
        <v>33</v>
      </c>
      <c r="N555" s="225" t="s">
        <v>1</v>
      </c>
      <c r="O555" s="225" t="s">
        <v>1</v>
      </c>
      <c r="P555" s="225" t="s">
        <v>1</v>
      </c>
      <c r="Q555" s="225" t="s">
        <v>1</v>
      </c>
      <c r="R555" s="225" t="s">
        <v>1</v>
      </c>
      <c r="S555" s="225" t="s">
        <v>1</v>
      </c>
      <c r="T555" s="225" t="s">
        <v>1</v>
      </c>
      <c r="U555" s="225" t="s">
        <v>1</v>
      </c>
      <c r="V555" s="225" t="s">
        <v>1</v>
      </c>
      <c r="W555" s="225" t="s">
        <v>1</v>
      </c>
      <c r="X555" s="225" t="s">
        <v>1</v>
      </c>
      <c r="Y555" s="225" t="s">
        <v>1</v>
      </c>
      <c r="Z555" s="225" t="s">
        <v>1</v>
      </c>
      <c r="AA555" s="225" t="s">
        <v>1</v>
      </c>
      <c r="AB555" s="225" t="s">
        <v>1</v>
      </c>
      <c r="AC555" s="225" t="s">
        <v>1</v>
      </c>
      <c r="AD555" s="225" t="s">
        <v>1</v>
      </c>
      <c r="AE555" s="225" t="s">
        <v>1</v>
      </c>
      <c r="AF555" s="225" t="s">
        <v>1</v>
      </c>
      <c r="AG555" s="225" t="s">
        <v>1</v>
      </c>
      <c r="AH555" s="225" t="s">
        <v>1</v>
      </c>
      <c r="AI555" s="225" t="s">
        <v>1</v>
      </c>
      <c r="AJ555" s="225" t="s">
        <v>1</v>
      </c>
      <c r="AK555" s="225" t="s">
        <v>1</v>
      </c>
      <c r="AL555" s="225" t="s">
        <v>1</v>
      </c>
      <c r="AM555" s="225" t="s">
        <v>1</v>
      </c>
      <c r="AN555" s="225" t="s">
        <v>1</v>
      </c>
      <c r="AO555" s="225" t="s">
        <v>1</v>
      </c>
      <c r="AP555" s="225" t="s">
        <v>1</v>
      </c>
      <c r="AQ555" s="225" t="s">
        <v>1</v>
      </c>
      <c r="AR555" s="225" t="s">
        <v>1</v>
      </c>
      <c r="AS555" s="225" t="s">
        <v>1</v>
      </c>
      <c r="AT555" s="225" t="s">
        <v>1</v>
      </c>
      <c r="AU555" s="225" t="s">
        <v>1</v>
      </c>
      <c r="AV555" s="225" t="s">
        <v>1</v>
      </c>
      <c r="AW555" s="226" t="s">
        <v>1241</v>
      </c>
      <c r="AX555" s="235">
        <v>0</v>
      </c>
      <c r="AY555" s="235">
        <v>0</v>
      </c>
      <c r="AZ555" s="228">
        <v>0</v>
      </c>
      <c r="BA555" s="228">
        <v>0</v>
      </c>
      <c r="BB555" s="229">
        <v>0</v>
      </c>
    </row>
    <row r="556" spans="1:54" ht="18.75" customHeight="1" x14ac:dyDescent="0.25">
      <c r="A556" s="223">
        <v>1151</v>
      </c>
      <c r="B556" s="224" t="s">
        <v>614</v>
      </c>
      <c r="C556" s="225" t="s">
        <v>1193</v>
      </c>
      <c r="D556" s="225"/>
      <c r="E556" s="225" t="s">
        <v>571</v>
      </c>
      <c r="F556" s="225" t="s">
        <v>1</v>
      </c>
      <c r="G556" s="225" t="s">
        <v>1</v>
      </c>
      <c r="H556" s="224" t="s">
        <v>1</v>
      </c>
      <c r="I556" s="224" t="s">
        <v>571</v>
      </c>
      <c r="J556" s="226" t="s">
        <v>33</v>
      </c>
      <c r="K556" s="225" t="s">
        <v>1</v>
      </c>
      <c r="L556" s="225" t="s">
        <v>1</v>
      </c>
      <c r="M556" s="226" t="s">
        <v>33</v>
      </c>
      <c r="N556" s="225" t="s">
        <v>1</v>
      </c>
      <c r="O556" s="225" t="s">
        <v>1</v>
      </c>
      <c r="P556" s="225" t="s">
        <v>1</v>
      </c>
      <c r="Q556" s="225" t="s">
        <v>1</v>
      </c>
      <c r="R556" s="225" t="s">
        <v>1</v>
      </c>
      <c r="S556" s="225" t="s">
        <v>1</v>
      </c>
      <c r="T556" s="225" t="s">
        <v>1</v>
      </c>
      <c r="U556" s="225" t="s">
        <v>1</v>
      </c>
      <c r="V556" s="225" t="s">
        <v>1</v>
      </c>
      <c r="W556" s="225" t="s">
        <v>1</v>
      </c>
      <c r="X556" s="225" t="s">
        <v>1</v>
      </c>
      <c r="Y556" s="225" t="s">
        <v>1</v>
      </c>
      <c r="Z556" s="225" t="s">
        <v>1</v>
      </c>
      <c r="AA556" s="225" t="s">
        <v>1</v>
      </c>
      <c r="AB556" s="225" t="s">
        <v>1</v>
      </c>
      <c r="AC556" s="225" t="s">
        <v>1</v>
      </c>
      <c r="AD556" s="225" t="s">
        <v>1</v>
      </c>
      <c r="AE556" s="225" t="s">
        <v>1</v>
      </c>
      <c r="AF556" s="225" t="s">
        <v>1</v>
      </c>
      <c r="AG556" s="225" t="s">
        <v>1</v>
      </c>
      <c r="AH556" s="225" t="s">
        <v>1</v>
      </c>
      <c r="AI556" s="225" t="s">
        <v>1</v>
      </c>
      <c r="AJ556" s="225" t="s">
        <v>1</v>
      </c>
      <c r="AK556" s="225" t="s">
        <v>1</v>
      </c>
      <c r="AL556" s="225" t="s">
        <v>1</v>
      </c>
      <c r="AM556" s="225" t="s">
        <v>1</v>
      </c>
      <c r="AN556" s="225" t="s">
        <v>1</v>
      </c>
      <c r="AO556" s="225" t="s">
        <v>1</v>
      </c>
      <c r="AP556" s="225" t="s">
        <v>1</v>
      </c>
      <c r="AQ556" s="225" t="s">
        <v>1</v>
      </c>
      <c r="AR556" s="225" t="s">
        <v>1</v>
      </c>
      <c r="AS556" s="225" t="s">
        <v>1</v>
      </c>
      <c r="AT556" s="225" t="s">
        <v>1</v>
      </c>
      <c r="AU556" s="231" t="s">
        <v>20</v>
      </c>
      <c r="AV556" s="225" t="s">
        <v>1</v>
      </c>
      <c r="AW556" s="235" t="s">
        <v>1</v>
      </c>
      <c r="AX556" s="235">
        <v>0</v>
      </c>
      <c r="AY556" s="235">
        <v>0</v>
      </c>
      <c r="AZ556" s="228">
        <v>0</v>
      </c>
      <c r="BA556" s="233">
        <v>0</v>
      </c>
      <c r="BB556" s="229">
        <v>0</v>
      </c>
    </row>
    <row r="557" spans="1:54" ht="18" customHeight="1" x14ac:dyDescent="0.25">
      <c r="A557" s="223">
        <v>1354</v>
      </c>
      <c r="B557" s="224" t="s">
        <v>1369</v>
      </c>
      <c r="C557" s="225" t="s">
        <v>1193</v>
      </c>
      <c r="D557" s="225"/>
      <c r="E557" s="225" t="s">
        <v>625</v>
      </c>
      <c r="F557" s="225" t="s">
        <v>1</v>
      </c>
      <c r="G557" s="225" t="s">
        <v>1</v>
      </c>
      <c r="H557" s="224" t="s">
        <v>1</v>
      </c>
      <c r="I557" s="224" t="s">
        <v>625</v>
      </c>
      <c r="J557" s="226" t="s">
        <v>33</v>
      </c>
      <c r="K557" s="225" t="s">
        <v>1</v>
      </c>
      <c r="L557" s="225" t="s">
        <v>1</v>
      </c>
      <c r="M557" s="226" t="s">
        <v>33</v>
      </c>
      <c r="N557" s="225" t="s">
        <v>1</v>
      </c>
      <c r="O557" s="230" t="s">
        <v>22</v>
      </c>
      <c r="P557" s="225" t="s">
        <v>1</v>
      </c>
      <c r="Q557" s="225" t="s">
        <v>1</v>
      </c>
      <c r="R557" s="225" t="s">
        <v>1</v>
      </c>
      <c r="S557" s="225" t="s">
        <v>1</v>
      </c>
      <c r="T557" s="225" t="s">
        <v>1</v>
      </c>
      <c r="U557" s="225" t="s">
        <v>1</v>
      </c>
      <c r="V557" s="225" t="s">
        <v>1</v>
      </c>
      <c r="W557" s="225" t="s">
        <v>1</v>
      </c>
      <c r="X557" s="225" t="s">
        <v>1</v>
      </c>
      <c r="Y557" s="225" t="s">
        <v>1</v>
      </c>
      <c r="Z557" s="225" t="s">
        <v>1</v>
      </c>
      <c r="AA557" s="225" t="s">
        <v>1</v>
      </c>
      <c r="AB557" s="225" t="s">
        <v>1</v>
      </c>
      <c r="AC557" s="225" t="s">
        <v>1</v>
      </c>
      <c r="AD557" s="225" t="s">
        <v>1</v>
      </c>
      <c r="AE557" s="225" t="s">
        <v>1</v>
      </c>
      <c r="AF557" s="225" t="s">
        <v>1</v>
      </c>
      <c r="AG557" s="225" t="s">
        <v>1</v>
      </c>
      <c r="AH557" s="225" t="s">
        <v>1</v>
      </c>
      <c r="AI557" s="225" t="s">
        <v>1</v>
      </c>
      <c r="AJ557" s="225" t="s">
        <v>1</v>
      </c>
      <c r="AK557" s="225" t="s">
        <v>1</v>
      </c>
      <c r="AL557" s="225" t="s">
        <v>1</v>
      </c>
      <c r="AM557" s="225" t="s">
        <v>1</v>
      </c>
      <c r="AN557" s="225" t="s">
        <v>1</v>
      </c>
      <c r="AO557" s="225" t="s">
        <v>1</v>
      </c>
      <c r="AP557" s="225" t="s">
        <v>1</v>
      </c>
      <c r="AQ557" s="225" t="s">
        <v>1</v>
      </c>
      <c r="AR557" s="225" t="s">
        <v>1</v>
      </c>
      <c r="AS557" s="225" t="s">
        <v>1</v>
      </c>
      <c r="AT557" s="225" t="s">
        <v>1</v>
      </c>
      <c r="AU557" s="225" t="s">
        <v>1</v>
      </c>
      <c r="AV557" s="225" t="s">
        <v>1</v>
      </c>
      <c r="AW557" s="226" t="s">
        <v>1241</v>
      </c>
      <c r="AX557" s="226">
        <v>1</v>
      </c>
      <c r="AY557" s="235">
        <v>0</v>
      </c>
      <c r="AZ557" s="228">
        <v>0</v>
      </c>
      <c r="BA557" s="228">
        <v>0</v>
      </c>
      <c r="BB557" s="229">
        <v>0</v>
      </c>
    </row>
    <row r="558" spans="1:54" ht="27" customHeight="1" x14ac:dyDescent="0.25">
      <c r="A558" s="223">
        <v>428</v>
      </c>
      <c r="B558" s="224" t="s">
        <v>1370</v>
      </c>
      <c r="C558" s="225" t="s">
        <v>1193</v>
      </c>
      <c r="D558" s="225"/>
      <c r="E558" s="225" t="s">
        <v>1086</v>
      </c>
      <c r="F558" s="225" t="s">
        <v>1</v>
      </c>
      <c r="G558" s="225" t="s">
        <v>1530</v>
      </c>
      <c r="H558" s="224" t="s">
        <v>1</v>
      </c>
      <c r="I558" s="224" t="s">
        <v>437</v>
      </c>
      <c r="J558" s="226" t="s">
        <v>33</v>
      </c>
      <c r="K558" s="225" t="s">
        <v>1</v>
      </c>
      <c r="L558" s="225" t="s">
        <v>1</v>
      </c>
      <c r="M558" s="226" t="s">
        <v>33</v>
      </c>
      <c r="N558" s="225" t="s">
        <v>1</v>
      </c>
      <c r="O558" s="225" t="s">
        <v>1</v>
      </c>
      <c r="P558" s="225" t="s">
        <v>1</v>
      </c>
      <c r="Q558" s="225" t="s">
        <v>1</v>
      </c>
      <c r="R558" s="225" t="s">
        <v>1</v>
      </c>
      <c r="S558" s="225" t="s">
        <v>1</v>
      </c>
      <c r="T558" s="225" t="s">
        <v>1</v>
      </c>
      <c r="U558" s="225" t="s">
        <v>1</v>
      </c>
      <c r="V558" s="225" t="s">
        <v>1</v>
      </c>
      <c r="W558" s="225" t="s">
        <v>1</v>
      </c>
      <c r="X558" s="225" t="s">
        <v>1</v>
      </c>
      <c r="Y558" s="225" t="s">
        <v>1</v>
      </c>
      <c r="Z558" s="225" t="s">
        <v>1</v>
      </c>
      <c r="AA558" s="225" t="s">
        <v>1</v>
      </c>
      <c r="AB558" s="225" t="s">
        <v>1</v>
      </c>
      <c r="AC558" s="225" t="s">
        <v>1</v>
      </c>
      <c r="AD558" s="225" t="s">
        <v>1</v>
      </c>
      <c r="AE558" s="225" t="s">
        <v>1</v>
      </c>
      <c r="AF558" s="225" t="s">
        <v>1</v>
      </c>
      <c r="AG558" s="225" t="s">
        <v>1</v>
      </c>
      <c r="AH558" s="225" t="s">
        <v>1</v>
      </c>
      <c r="AI558" s="225" t="s">
        <v>1</v>
      </c>
      <c r="AJ558" s="225" t="s">
        <v>1</v>
      </c>
      <c r="AK558" s="225" t="s">
        <v>1</v>
      </c>
      <c r="AL558" s="225" t="s">
        <v>1</v>
      </c>
      <c r="AM558" s="225" t="s">
        <v>1</v>
      </c>
      <c r="AN558" s="225" t="s">
        <v>1</v>
      </c>
      <c r="AO558" s="225" t="s">
        <v>1</v>
      </c>
      <c r="AP558" s="225" t="s">
        <v>1</v>
      </c>
      <c r="AQ558" s="225" t="s">
        <v>1</v>
      </c>
      <c r="AR558" s="225" t="s">
        <v>1</v>
      </c>
      <c r="AS558" s="225" t="s">
        <v>1</v>
      </c>
      <c r="AT558" s="225" t="s">
        <v>1</v>
      </c>
      <c r="AU558" s="225" t="s">
        <v>1</v>
      </c>
      <c r="AV558" s="225" t="s">
        <v>1</v>
      </c>
      <c r="AW558" s="235" t="s">
        <v>1</v>
      </c>
      <c r="AX558" s="226">
        <v>1</v>
      </c>
      <c r="AY558" s="235">
        <v>0</v>
      </c>
      <c r="AZ558" s="228">
        <v>0</v>
      </c>
      <c r="BA558" s="233">
        <v>3.7</v>
      </c>
      <c r="BB558" s="234">
        <v>0</v>
      </c>
    </row>
    <row r="559" spans="1:54" ht="14.25" customHeight="1" x14ac:dyDescent="0.25">
      <c r="A559" s="223">
        <v>434</v>
      </c>
      <c r="B559" s="224" t="s">
        <v>490</v>
      </c>
      <c r="C559" s="225" t="s">
        <v>1193</v>
      </c>
      <c r="D559" s="225"/>
      <c r="E559" s="225" t="s">
        <v>438</v>
      </c>
      <c r="F559" s="225" t="s">
        <v>1</v>
      </c>
      <c r="G559" s="225" t="s">
        <v>1527</v>
      </c>
      <c r="H559" s="224" t="s">
        <v>1</v>
      </c>
      <c r="I559" s="224" t="s">
        <v>437</v>
      </c>
      <c r="J559" s="227" t="s">
        <v>17</v>
      </c>
      <c r="K559" s="225" t="s">
        <v>1</v>
      </c>
      <c r="L559" s="232" t="s">
        <v>23</v>
      </c>
      <c r="M559" s="227" t="s">
        <v>17</v>
      </c>
      <c r="N559" s="225" t="s">
        <v>1</v>
      </c>
      <c r="O559" s="232" t="s">
        <v>23</v>
      </c>
      <c r="P559" s="225" t="s">
        <v>1</v>
      </c>
      <c r="Q559" s="225" t="s">
        <v>1</v>
      </c>
      <c r="R559" s="225" t="s">
        <v>1</v>
      </c>
      <c r="S559" s="225" t="s">
        <v>1</v>
      </c>
      <c r="T559" s="225" t="s">
        <v>1</v>
      </c>
      <c r="U559" s="225" t="s">
        <v>1</v>
      </c>
      <c r="V559" s="225" t="s">
        <v>1</v>
      </c>
      <c r="W559" s="225" t="s">
        <v>1</v>
      </c>
      <c r="X559" s="225" t="s">
        <v>1</v>
      </c>
      <c r="Y559" s="225" t="s">
        <v>1</v>
      </c>
      <c r="Z559" s="225" t="s">
        <v>1</v>
      </c>
      <c r="AA559" s="225" t="s">
        <v>1</v>
      </c>
      <c r="AB559" s="225" t="s">
        <v>1</v>
      </c>
      <c r="AC559" s="225" t="s">
        <v>1</v>
      </c>
      <c r="AD559" s="225" t="s">
        <v>1</v>
      </c>
      <c r="AE559" s="232" t="s">
        <v>23</v>
      </c>
      <c r="AF559" s="225" t="s">
        <v>1</v>
      </c>
      <c r="AG559" s="225" t="s">
        <v>1</v>
      </c>
      <c r="AH559" s="225" t="s">
        <v>1</v>
      </c>
      <c r="AI559" s="225" t="s">
        <v>1</v>
      </c>
      <c r="AJ559" s="225" t="s">
        <v>1</v>
      </c>
      <c r="AK559" s="225" t="s">
        <v>1</v>
      </c>
      <c r="AL559" s="225" t="s">
        <v>1</v>
      </c>
      <c r="AM559" s="225" t="s">
        <v>1</v>
      </c>
      <c r="AN559" s="225" t="s">
        <v>1</v>
      </c>
      <c r="AO559" s="225" t="s">
        <v>1</v>
      </c>
      <c r="AP559" s="225" t="s">
        <v>1</v>
      </c>
      <c r="AQ559" s="225" t="s">
        <v>1</v>
      </c>
      <c r="AR559" s="232" t="s">
        <v>23</v>
      </c>
      <c r="AS559" s="225" t="s">
        <v>1</v>
      </c>
      <c r="AT559" s="225" t="s">
        <v>1</v>
      </c>
      <c r="AU559" s="225" t="s">
        <v>1</v>
      </c>
      <c r="AV559" s="225" t="s">
        <v>1</v>
      </c>
      <c r="AW559" s="226" t="s">
        <v>1241</v>
      </c>
      <c r="AX559" s="226">
        <v>1</v>
      </c>
      <c r="AY559" s="235">
        <v>0</v>
      </c>
      <c r="AZ559" s="228">
        <v>0</v>
      </c>
      <c r="BA559" s="236">
        <v>2.8</v>
      </c>
      <c r="BB559" s="238">
        <v>7.0000000000000001E-3</v>
      </c>
    </row>
    <row r="560" spans="1:54" ht="14.25" customHeight="1" x14ac:dyDescent="0.25">
      <c r="A560" s="223">
        <v>963</v>
      </c>
      <c r="B560" s="224" t="s">
        <v>1143</v>
      </c>
      <c r="C560" s="225" t="s">
        <v>1388</v>
      </c>
      <c r="D560" s="225"/>
      <c r="E560" s="225" t="s">
        <v>1086</v>
      </c>
      <c r="F560" s="225" t="s">
        <v>1</v>
      </c>
      <c r="G560" s="225" t="s">
        <v>1</v>
      </c>
      <c r="H560" s="224" t="s">
        <v>1</v>
      </c>
      <c r="I560" s="224" t="s">
        <v>1086</v>
      </c>
      <c r="J560" s="241" t="s">
        <v>39</v>
      </c>
      <c r="K560" s="225" t="s">
        <v>1</v>
      </c>
      <c r="L560" s="225" t="s">
        <v>1</v>
      </c>
      <c r="M560" s="226" t="s">
        <v>33</v>
      </c>
      <c r="N560" s="225" t="s">
        <v>1</v>
      </c>
      <c r="O560" s="225" t="s">
        <v>1</v>
      </c>
      <c r="P560" s="225" t="s">
        <v>1</v>
      </c>
      <c r="Q560" s="225" t="s">
        <v>1</v>
      </c>
      <c r="R560" s="225" t="s">
        <v>1</v>
      </c>
      <c r="S560" s="225" t="s">
        <v>1</v>
      </c>
      <c r="T560" s="225" t="s">
        <v>1</v>
      </c>
      <c r="U560" s="225" t="s">
        <v>1</v>
      </c>
      <c r="V560" s="225" t="s">
        <v>1</v>
      </c>
      <c r="W560" s="225" t="s">
        <v>1</v>
      </c>
      <c r="X560" s="225" t="s">
        <v>1</v>
      </c>
      <c r="Y560" s="225" t="s">
        <v>1</v>
      </c>
      <c r="Z560" s="225" t="s">
        <v>1</v>
      </c>
      <c r="AA560" s="225" t="s">
        <v>1</v>
      </c>
      <c r="AB560" s="225" t="s">
        <v>1</v>
      </c>
      <c r="AC560" s="225" t="s">
        <v>1</v>
      </c>
      <c r="AD560" s="225" t="s">
        <v>1</v>
      </c>
      <c r="AE560" s="225" t="s">
        <v>1</v>
      </c>
      <c r="AF560" s="225" t="s">
        <v>1</v>
      </c>
      <c r="AG560" s="225" t="s">
        <v>1</v>
      </c>
      <c r="AH560" s="225" t="s">
        <v>1</v>
      </c>
      <c r="AI560" s="225" t="s">
        <v>1</v>
      </c>
      <c r="AJ560" s="225" t="s">
        <v>1</v>
      </c>
      <c r="AK560" s="225" t="s">
        <v>1</v>
      </c>
      <c r="AL560" s="225" t="s">
        <v>1</v>
      </c>
      <c r="AM560" s="225" t="s">
        <v>1</v>
      </c>
      <c r="AN560" s="225" t="s">
        <v>1</v>
      </c>
      <c r="AO560" s="225" t="s">
        <v>1</v>
      </c>
      <c r="AP560" s="225" t="s">
        <v>1</v>
      </c>
      <c r="AQ560" s="225" t="s">
        <v>1</v>
      </c>
      <c r="AR560" s="225" t="s">
        <v>1</v>
      </c>
      <c r="AS560" s="225" t="s">
        <v>1</v>
      </c>
      <c r="AT560" s="225" t="s">
        <v>1</v>
      </c>
      <c r="AU560" s="225" t="s">
        <v>1</v>
      </c>
      <c r="AV560" s="225" t="s">
        <v>1</v>
      </c>
      <c r="AW560" s="235" t="s">
        <v>1</v>
      </c>
      <c r="AX560" s="235">
        <v>0</v>
      </c>
      <c r="AY560" s="235">
        <v>0</v>
      </c>
      <c r="AZ560" s="228" t="s">
        <v>1</v>
      </c>
      <c r="BA560" s="228" t="s">
        <v>1</v>
      </c>
      <c r="BB560" s="229" t="s">
        <v>1</v>
      </c>
    </row>
    <row r="561" spans="1:54" ht="13.5" customHeight="1" x14ac:dyDescent="0.25">
      <c r="A561" s="223">
        <v>1113</v>
      </c>
      <c r="B561" s="224" t="s">
        <v>1371</v>
      </c>
      <c r="C561" s="225" t="s">
        <v>1193</v>
      </c>
      <c r="D561" s="225"/>
      <c r="E561" s="225" t="s">
        <v>896</v>
      </c>
      <c r="F561" s="225" t="s">
        <v>1</v>
      </c>
      <c r="G561" s="225" t="s">
        <v>667</v>
      </c>
      <c r="H561" s="224" t="s">
        <v>1</v>
      </c>
      <c r="I561" s="224" t="s">
        <v>437</v>
      </c>
      <c r="J561" s="241" t="s">
        <v>39</v>
      </c>
      <c r="K561" s="225" t="s">
        <v>1</v>
      </c>
      <c r="L561" s="225" t="s">
        <v>1</v>
      </c>
      <c r="M561" s="241" t="s">
        <v>39</v>
      </c>
      <c r="N561" s="225" t="s">
        <v>1</v>
      </c>
      <c r="O561" s="225" t="s">
        <v>1</v>
      </c>
      <c r="P561" s="225" t="s">
        <v>1</v>
      </c>
      <c r="Q561" s="225" t="s">
        <v>1</v>
      </c>
      <c r="R561" s="225" t="s">
        <v>1</v>
      </c>
      <c r="S561" s="225" t="s">
        <v>1</v>
      </c>
      <c r="T561" s="225" t="s">
        <v>1</v>
      </c>
      <c r="U561" s="225" t="s">
        <v>1</v>
      </c>
      <c r="V561" s="225" t="s">
        <v>1</v>
      </c>
      <c r="W561" s="225" t="s">
        <v>1</v>
      </c>
      <c r="X561" s="225" t="s">
        <v>1</v>
      </c>
      <c r="Y561" s="225" t="s">
        <v>1</v>
      </c>
      <c r="Z561" s="225" t="s">
        <v>1</v>
      </c>
      <c r="AA561" s="225" t="s">
        <v>1</v>
      </c>
      <c r="AB561" s="225" t="s">
        <v>1</v>
      </c>
      <c r="AC561" s="225" t="s">
        <v>1</v>
      </c>
      <c r="AD561" s="225" t="s">
        <v>1</v>
      </c>
      <c r="AE561" s="225" t="s">
        <v>1</v>
      </c>
      <c r="AF561" s="225" t="s">
        <v>1</v>
      </c>
      <c r="AG561" s="225" t="s">
        <v>1</v>
      </c>
      <c r="AH561" s="225" t="s">
        <v>1</v>
      </c>
      <c r="AI561" s="225" t="s">
        <v>1</v>
      </c>
      <c r="AJ561" s="225" t="s">
        <v>1</v>
      </c>
      <c r="AK561" s="225" t="s">
        <v>1</v>
      </c>
      <c r="AL561" s="225" t="s">
        <v>1</v>
      </c>
      <c r="AM561" s="225" t="s">
        <v>1</v>
      </c>
      <c r="AN561" s="225" t="s">
        <v>1</v>
      </c>
      <c r="AO561" s="225" t="s">
        <v>1</v>
      </c>
      <c r="AP561" s="225" t="s">
        <v>1</v>
      </c>
      <c r="AQ561" s="225" t="s">
        <v>1</v>
      </c>
      <c r="AR561" s="225" t="s">
        <v>1</v>
      </c>
      <c r="AS561" s="225" t="s">
        <v>1</v>
      </c>
      <c r="AT561" s="225" t="s">
        <v>1</v>
      </c>
      <c r="AU561" s="225" t="s">
        <v>1</v>
      </c>
      <c r="AV561" s="225" t="s">
        <v>1</v>
      </c>
      <c r="AW561" s="235" t="s">
        <v>1</v>
      </c>
      <c r="AX561" s="235">
        <v>0</v>
      </c>
      <c r="AY561" s="235">
        <v>0</v>
      </c>
      <c r="AZ561" s="228" t="s">
        <v>1</v>
      </c>
      <c r="BA561" s="228" t="s">
        <v>1</v>
      </c>
      <c r="BB561" s="229" t="s">
        <v>1</v>
      </c>
    </row>
    <row r="562" spans="1:54" ht="18.75" customHeight="1" x14ac:dyDescent="0.25">
      <c r="A562" s="223">
        <v>1445</v>
      </c>
      <c r="B562" s="224" t="s">
        <v>1543</v>
      </c>
      <c r="C562" s="225" t="s">
        <v>1193</v>
      </c>
      <c r="D562" s="225"/>
      <c r="E562" s="225" t="s">
        <v>737</v>
      </c>
      <c r="F562" s="225" t="s">
        <v>209</v>
      </c>
      <c r="G562" s="225" t="s">
        <v>209</v>
      </c>
      <c r="H562" s="224" t="s">
        <v>1</v>
      </c>
      <c r="I562" s="224" t="s">
        <v>437</v>
      </c>
      <c r="J562" s="226" t="s">
        <v>33</v>
      </c>
      <c r="K562" s="225" t="s">
        <v>1</v>
      </c>
      <c r="L562" s="225" t="s">
        <v>1</v>
      </c>
      <c r="M562" s="226" t="s">
        <v>33</v>
      </c>
      <c r="N562" s="225" t="s">
        <v>1</v>
      </c>
      <c r="O562" s="225" t="s">
        <v>1</v>
      </c>
      <c r="P562" s="225" t="s">
        <v>1</v>
      </c>
      <c r="Q562" s="225" t="s">
        <v>1</v>
      </c>
      <c r="R562" s="225" t="s">
        <v>1</v>
      </c>
      <c r="S562" s="225" t="s">
        <v>1</v>
      </c>
      <c r="T562" s="225" t="s">
        <v>1</v>
      </c>
      <c r="U562" s="225" t="s">
        <v>1</v>
      </c>
      <c r="V562" s="225" t="s">
        <v>1</v>
      </c>
      <c r="W562" s="225" t="s">
        <v>1</v>
      </c>
      <c r="X562" s="225" t="s">
        <v>1</v>
      </c>
      <c r="Y562" s="225" t="s">
        <v>1</v>
      </c>
      <c r="Z562" s="225" t="s">
        <v>1</v>
      </c>
      <c r="AA562" s="225" t="s">
        <v>1</v>
      </c>
      <c r="AB562" s="225" t="s">
        <v>1</v>
      </c>
      <c r="AC562" s="225" t="s">
        <v>1</v>
      </c>
      <c r="AD562" s="225" t="s">
        <v>1</v>
      </c>
      <c r="AE562" s="225" t="s">
        <v>1</v>
      </c>
      <c r="AF562" s="225" t="s">
        <v>1</v>
      </c>
      <c r="AG562" s="225" t="s">
        <v>1</v>
      </c>
      <c r="AH562" s="225" t="s">
        <v>1</v>
      </c>
      <c r="AI562" s="225" t="s">
        <v>1</v>
      </c>
      <c r="AJ562" s="225" t="s">
        <v>1</v>
      </c>
      <c r="AK562" s="225" t="s">
        <v>1</v>
      </c>
      <c r="AL562" s="225" t="s">
        <v>1</v>
      </c>
      <c r="AM562" s="225" t="s">
        <v>1</v>
      </c>
      <c r="AN562" s="225" t="s">
        <v>1</v>
      </c>
      <c r="AO562" s="225" t="s">
        <v>1</v>
      </c>
      <c r="AP562" s="225" t="s">
        <v>1</v>
      </c>
      <c r="AQ562" s="225" t="s">
        <v>1</v>
      </c>
      <c r="AR562" s="225" t="s">
        <v>1</v>
      </c>
      <c r="AS562" s="225" t="s">
        <v>1</v>
      </c>
      <c r="AT562" s="225" t="s">
        <v>1</v>
      </c>
      <c r="AU562" s="225" t="s">
        <v>1</v>
      </c>
      <c r="AV562" s="225" t="s">
        <v>1</v>
      </c>
      <c r="AW562" s="226" t="s">
        <v>1241</v>
      </c>
      <c r="AX562" s="226">
        <v>1</v>
      </c>
      <c r="AY562" s="235">
        <v>0</v>
      </c>
      <c r="AZ562" s="228">
        <v>0</v>
      </c>
      <c r="BA562" s="228">
        <v>0</v>
      </c>
      <c r="BB562" s="229">
        <v>0</v>
      </c>
    </row>
    <row r="563" spans="1:54" ht="18.75" customHeight="1" x14ac:dyDescent="0.25">
      <c r="A563" s="223">
        <v>448</v>
      </c>
      <c r="B563" s="224" t="s">
        <v>1372</v>
      </c>
      <c r="C563" s="225" t="s">
        <v>1193</v>
      </c>
      <c r="D563" s="225"/>
      <c r="E563" s="225" t="s">
        <v>815</v>
      </c>
      <c r="F563" s="225" t="s">
        <v>1</v>
      </c>
      <c r="G563" s="225" t="s">
        <v>817</v>
      </c>
      <c r="H563" s="224" t="s">
        <v>1</v>
      </c>
      <c r="I563" s="224" t="s">
        <v>437</v>
      </c>
      <c r="J563" s="226" t="s">
        <v>33</v>
      </c>
      <c r="K563" s="225" t="s">
        <v>1</v>
      </c>
      <c r="L563" s="225" t="s">
        <v>1</v>
      </c>
      <c r="M563" s="226" t="s">
        <v>33</v>
      </c>
      <c r="N563" s="225" t="s">
        <v>1</v>
      </c>
      <c r="O563" s="225" t="s">
        <v>1</v>
      </c>
      <c r="P563" s="225" t="s">
        <v>1</v>
      </c>
      <c r="Q563" s="225" t="s">
        <v>1</v>
      </c>
      <c r="R563" s="225" t="s">
        <v>1</v>
      </c>
      <c r="S563" s="225" t="s">
        <v>1</v>
      </c>
      <c r="T563" s="225" t="s">
        <v>1</v>
      </c>
      <c r="U563" s="225" t="s">
        <v>1</v>
      </c>
      <c r="V563" s="225" t="s">
        <v>1</v>
      </c>
      <c r="W563" s="225" t="s">
        <v>1</v>
      </c>
      <c r="X563" s="225" t="s">
        <v>1</v>
      </c>
      <c r="Y563" s="225" t="s">
        <v>1</v>
      </c>
      <c r="Z563" s="225" t="s">
        <v>1</v>
      </c>
      <c r="AA563" s="225" t="s">
        <v>1</v>
      </c>
      <c r="AB563" s="225" t="s">
        <v>1</v>
      </c>
      <c r="AC563" s="225" t="s">
        <v>1</v>
      </c>
      <c r="AD563" s="225" t="s">
        <v>1</v>
      </c>
      <c r="AE563" s="225" t="s">
        <v>1</v>
      </c>
      <c r="AF563" s="225" t="s">
        <v>1</v>
      </c>
      <c r="AG563" s="225" t="s">
        <v>1</v>
      </c>
      <c r="AH563" s="225" t="s">
        <v>1</v>
      </c>
      <c r="AI563" s="225" t="s">
        <v>1</v>
      </c>
      <c r="AJ563" s="225" t="s">
        <v>1</v>
      </c>
      <c r="AK563" s="225" t="s">
        <v>1</v>
      </c>
      <c r="AL563" s="225" t="s">
        <v>1</v>
      </c>
      <c r="AM563" s="225" t="s">
        <v>1</v>
      </c>
      <c r="AN563" s="225" t="s">
        <v>1</v>
      </c>
      <c r="AO563" s="225" t="s">
        <v>1</v>
      </c>
      <c r="AP563" s="225" t="s">
        <v>1</v>
      </c>
      <c r="AQ563" s="225" t="s">
        <v>1</v>
      </c>
      <c r="AR563" s="225" t="s">
        <v>1</v>
      </c>
      <c r="AS563" s="225" t="s">
        <v>1</v>
      </c>
      <c r="AT563" s="225" t="s">
        <v>1</v>
      </c>
      <c r="AU563" s="225" t="s">
        <v>1</v>
      </c>
      <c r="AV563" s="225" t="s">
        <v>1</v>
      </c>
      <c r="AW563" s="235" t="s">
        <v>1</v>
      </c>
      <c r="AX563" s="235">
        <v>0</v>
      </c>
      <c r="AY563" s="235">
        <v>0</v>
      </c>
      <c r="AZ563" s="228" t="s">
        <v>1</v>
      </c>
      <c r="BA563" s="228" t="s">
        <v>1</v>
      </c>
      <c r="BB563" s="229" t="s">
        <v>1</v>
      </c>
    </row>
    <row r="564" spans="1:54" ht="27" customHeight="1" x14ac:dyDescent="0.25">
      <c r="A564" s="223">
        <v>1426</v>
      </c>
      <c r="B564" s="224" t="s">
        <v>1373</v>
      </c>
      <c r="C564" s="225" t="s">
        <v>1193</v>
      </c>
      <c r="D564" s="225"/>
      <c r="E564" s="225" t="s">
        <v>854</v>
      </c>
      <c r="F564" s="225" t="s">
        <v>1</v>
      </c>
      <c r="G564" s="225" t="s">
        <v>837</v>
      </c>
      <c r="H564" s="224" t="s">
        <v>1</v>
      </c>
      <c r="I564" s="224" t="s">
        <v>437</v>
      </c>
      <c r="J564" s="241" t="s">
        <v>39</v>
      </c>
      <c r="K564" s="225" t="s">
        <v>1</v>
      </c>
      <c r="L564" s="230" t="s">
        <v>22</v>
      </c>
      <c r="M564" s="239" t="s">
        <v>94</v>
      </c>
      <c r="N564" s="225" t="s">
        <v>1</v>
      </c>
      <c r="O564" s="232" t="s">
        <v>23</v>
      </c>
      <c r="P564" s="230" t="s">
        <v>22</v>
      </c>
      <c r="Q564" s="225" t="s">
        <v>1</v>
      </c>
      <c r="R564" s="230" t="s">
        <v>22</v>
      </c>
      <c r="S564" s="225" t="s">
        <v>1</v>
      </c>
      <c r="T564" s="225" t="s">
        <v>1</v>
      </c>
      <c r="U564" s="230" t="s">
        <v>22</v>
      </c>
      <c r="V564" s="225" t="s">
        <v>1</v>
      </c>
      <c r="W564" s="225" t="s">
        <v>1</v>
      </c>
      <c r="X564" s="225" t="s">
        <v>1</v>
      </c>
      <c r="Y564" s="225" t="s">
        <v>1</v>
      </c>
      <c r="Z564" s="225" t="s">
        <v>1</v>
      </c>
      <c r="AA564" s="225" t="s">
        <v>1</v>
      </c>
      <c r="AB564" s="225" t="s">
        <v>1</v>
      </c>
      <c r="AC564" s="225" t="s">
        <v>1</v>
      </c>
      <c r="AD564" s="225" t="s">
        <v>1</v>
      </c>
      <c r="AE564" s="230" t="s">
        <v>22</v>
      </c>
      <c r="AF564" s="225" t="s">
        <v>1</v>
      </c>
      <c r="AG564" s="225" t="s">
        <v>1</v>
      </c>
      <c r="AH564" s="225" t="s">
        <v>1</v>
      </c>
      <c r="AI564" s="225" t="s">
        <v>1</v>
      </c>
      <c r="AJ564" s="225" t="s">
        <v>1</v>
      </c>
      <c r="AK564" s="225" t="s">
        <v>1</v>
      </c>
      <c r="AL564" s="225" t="s">
        <v>1</v>
      </c>
      <c r="AM564" s="225" t="s">
        <v>1</v>
      </c>
      <c r="AN564" s="225" t="s">
        <v>1</v>
      </c>
      <c r="AO564" s="225" t="s">
        <v>1</v>
      </c>
      <c r="AP564" s="230" t="s">
        <v>22</v>
      </c>
      <c r="AQ564" s="225" t="s">
        <v>1</v>
      </c>
      <c r="AR564" s="225" t="s">
        <v>1</v>
      </c>
      <c r="AS564" s="225" t="s">
        <v>1</v>
      </c>
      <c r="AT564" s="225" t="s">
        <v>1</v>
      </c>
      <c r="AU564" s="225" t="s">
        <v>1</v>
      </c>
      <c r="AV564" s="225" t="s">
        <v>1</v>
      </c>
      <c r="AW564" s="235" t="s">
        <v>1</v>
      </c>
      <c r="AX564" s="235">
        <v>0</v>
      </c>
      <c r="AY564" s="235">
        <v>0</v>
      </c>
      <c r="AZ564" s="228" t="s">
        <v>1</v>
      </c>
      <c r="BA564" s="228" t="s">
        <v>1</v>
      </c>
      <c r="BB564" s="229" t="s">
        <v>1</v>
      </c>
    </row>
    <row r="565" spans="1:54" ht="26.25" customHeight="1" x14ac:dyDescent="0.25">
      <c r="A565" s="223">
        <v>1427</v>
      </c>
      <c r="B565" s="224" t="s">
        <v>1374</v>
      </c>
      <c r="C565" s="225" t="s">
        <v>1193</v>
      </c>
      <c r="D565" s="225"/>
      <c r="E565" s="225" t="s">
        <v>854</v>
      </c>
      <c r="F565" s="225" t="s">
        <v>1</v>
      </c>
      <c r="G565" s="225" t="s">
        <v>837</v>
      </c>
      <c r="H565" s="224" t="s">
        <v>1</v>
      </c>
      <c r="I565" s="224" t="s">
        <v>437</v>
      </c>
      <c r="J565" s="241" t="s">
        <v>39</v>
      </c>
      <c r="K565" s="225" t="s">
        <v>1</v>
      </c>
      <c r="L565" s="230" t="s">
        <v>22</v>
      </c>
      <c r="M565" s="239" t="s">
        <v>94</v>
      </c>
      <c r="N565" s="225" t="s">
        <v>1</v>
      </c>
      <c r="O565" s="232" t="s">
        <v>23</v>
      </c>
      <c r="P565" s="230" t="s">
        <v>22</v>
      </c>
      <c r="Q565" s="230" t="s">
        <v>22</v>
      </c>
      <c r="R565" s="225" t="s">
        <v>1</v>
      </c>
      <c r="S565" s="225" t="s">
        <v>1</v>
      </c>
      <c r="T565" s="225" t="s">
        <v>1</v>
      </c>
      <c r="U565" s="230" t="s">
        <v>22</v>
      </c>
      <c r="V565" s="225" t="s">
        <v>1</v>
      </c>
      <c r="W565" s="225" t="s">
        <v>1</v>
      </c>
      <c r="X565" s="225" t="s">
        <v>1</v>
      </c>
      <c r="Y565" s="225" t="s">
        <v>1</v>
      </c>
      <c r="Z565" s="225" t="s">
        <v>1</v>
      </c>
      <c r="AA565" s="225" t="s">
        <v>1</v>
      </c>
      <c r="AB565" s="225" t="s">
        <v>1</v>
      </c>
      <c r="AC565" s="225" t="s">
        <v>1</v>
      </c>
      <c r="AD565" s="225" t="s">
        <v>1</v>
      </c>
      <c r="AE565" s="230" t="s">
        <v>22</v>
      </c>
      <c r="AF565" s="225" t="s">
        <v>1</v>
      </c>
      <c r="AG565" s="225" t="s">
        <v>1</v>
      </c>
      <c r="AH565" s="225" t="s">
        <v>1</v>
      </c>
      <c r="AI565" s="225" t="s">
        <v>1</v>
      </c>
      <c r="AJ565" s="225" t="s">
        <v>1</v>
      </c>
      <c r="AK565" s="225" t="s">
        <v>1</v>
      </c>
      <c r="AL565" s="225" t="s">
        <v>1</v>
      </c>
      <c r="AM565" s="225" t="s">
        <v>1</v>
      </c>
      <c r="AN565" s="225" t="s">
        <v>1</v>
      </c>
      <c r="AO565" s="230" t="s">
        <v>22</v>
      </c>
      <c r="AP565" s="230" t="s">
        <v>22</v>
      </c>
      <c r="AQ565" s="225" t="s">
        <v>1</v>
      </c>
      <c r="AR565" s="225" t="s">
        <v>1</v>
      </c>
      <c r="AS565" s="225" t="s">
        <v>1</v>
      </c>
      <c r="AT565" s="225" t="s">
        <v>1</v>
      </c>
      <c r="AU565" s="225" t="s">
        <v>1</v>
      </c>
      <c r="AV565" s="225" t="s">
        <v>1</v>
      </c>
      <c r="AW565" s="235" t="s">
        <v>1</v>
      </c>
      <c r="AX565" s="235">
        <v>0</v>
      </c>
      <c r="AY565" s="235">
        <v>0</v>
      </c>
      <c r="AZ565" s="228" t="s">
        <v>1</v>
      </c>
      <c r="BA565" s="228" t="s">
        <v>1</v>
      </c>
      <c r="BB565" s="229" t="s">
        <v>1</v>
      </c>
    </row>
    <row r="566" spans="1:54" ht="26.25" customHeight="1" x14ac:dyDescent="0.25">
      <c r="A566" s="223">
        <v>1422</v>
      </c>
      <c r="B566" s="224" t="s">
        <v>1375</v>
      </c>
      <c r="C566" s="225" t="s">
        <v>1193</v>
      </c>
      <c r="D566" s="225"/>
      <c r="E566" s="225" t="s">
        <v>854</v>
      </c>
      <c r="F566" s="225" t="s">
        <v>1</v>
      </c>
      <c r="G566" s="225" t="s">
        <v>837</v>
      </c>
      <c r="H566" s="224" t="s">
        <v>1</v>
      </c>
      <c r="I566" s="224" t="s">
        <v>437</v>
      </c>
      <c r="J566" s="241" t="s">
        <v>39</v>
      </c>
      <c r="K566" s="225" t="s">
        <v>1</v>
      </c>
      <c r="L566" s="230" t="s">
        <v>22</v>
      </c>
      <c r="M566" s="239" t="s">
        <v>94</v>
      </c>
      <c r="N566" s="225" t="s">
        <v>1</v>
      </c>
      <c r="O566" s="232" t="s">
        <v>23</v>
      </c>
      <c r="P566" s="230" t="s">
        <v>22</v>
      </c>
      <c r="Q566" s="225" t="s">
        <v>1</v>
      </c>
      <c r="R566" s="230" t="s">
        <v>22</v>
      </c>
      <c r="S566" s="225" t="s">
        <v>1</v>
      </c>
      <c r="T566" s="225" t="s">
        <v>1</v>
      </c>
      <c r="U566" s="230" t="s">
        <v>22</v>
      </c>
      <c r="V566" s="225" t="s">
        <v>1</v>
      </c>
      <c r="W566" s="225" t="s">
        <v>1</v>
      </c>
      <c r="X566" s="225" t="s">
        <v>1</v>
      </c>
      <c r="Y566" s="225" t="s">
        <v>1</v>
      </c>
      <c r="Z566" s="225" t="s">
        <v>1</v>
      </c>
      <c r="AA566" s="225" t="s">
        <v>1</v>
      </c>
      <c r="AB566" s="225" t="s">
        <v>1</v>
      </c>
      <c r="AC566" s="225" t="s">
        <v>1</v>
      </c>
      <c r="AD566" s="225" t="s">
        <v>1</v>
      </c>
      <c r="AE566" s="230" t="s">
        <v>22</v>
      </c>
      <c r="AF566" s="225" t="s">
        <v>1</v>
      </c>
      <c r="AG566" s="225" t="s">
        <v>1</v>
      </c>
      <c r="AH566" s="225" t="s">
        <v>1</v>
      </c>
      <c r="AI566" s="225" t="s">
        <v>1</v>
      </c>
      <c r="AJ566" s="225" t="s">
        <v>1</v>
      </c>
      <c r="AK566" s="225" t="s">
        <v>1</v>
      </c>
      <c r="AL566" s="225" t="s">
        <v>1</v>
      </c>
      <c r="AM566" s="225" t="s">
        <v>1</v>
      </c>
      <c r="AN566" s="225" t="s">
        <v>1</v>
      </c>
      <c r="AO566" s="225" t="s">
        <v>1</v>
      </c>
      <c r="AP566" s="230" t="s">
        <v>22</v>
      </c>
      <c r="AQ566" s="225" t="s">
        <v>1</v>
      </c>
      <c r="AR566" s="225" t="s">
        <v>1</v>
      </c>
      <c r="AS566" s="225" t="s">
        <v>1</v>
      </c>
      <c r="AT566" s="225" t="s">
        <v>1</v>
      </c>
      <c r="AU566" s="225" t="s">
        <v>1</v>
      </c>
      <c r="AV566" s="225" t="s">
        <v>1</v>
      </c>
      <c r="AW566" s="235" t="s">
        <v>1</v>
      </c>
      <c r="AX566" s="235">
        <v>0</v>
      </c>
      <c r="AY566" s="235">
        <v>0</v>
      </c>
      <c r="AZ566" s="228" t="s">
        <v>1</v>
      </c>
      <c r="BA566" s="228" t="s">
        <v>1</v>
      </c>
      <c r="BB566" s="229" t="s">
        <v>1</v>
      </c>
    </row>
    <row r="567" spans="1:54" ht="27" customHeight="1" x14ac:dyDescent="0.25">
      <c r="A567" s="223">
        <v>1430</v>
      </c>
      <c r="B567" s="224" t="s">
        <v>1376</v>
      </c>
      <c r="C567" s="225" t="s">
        <v>1193</v>
      </c>
      <c r="D567" s="225"/>
      <c r="E567" s="225" t="s">
        <v>854</v>
      </c>
      <c r="F567" s="225" t="s">
        <v>1</v>
      </c>
      <c r="G567" s="225" t="s">
        <v>837</v>
      </c>
      <c r="H567" s="224" t="s">
        <v>1</v>
      </c>
      <c r="I567" s="224" t="s">
        <v>437</v>
      </c>
      <c r="J567" s="241" t="s">
        <v>39</v>
      </c>
      <c r="K567" s="225" t="s">
        <v>1</v>
      </c>
      <c r="L567" s="230" t="s">
        <v>22</v>
      </c>
      <c r="M567" s="239" t="s">
        <v>94</v>
      </c>
      <c r="N567" s="225" t="s">
        <v>1</v>
      </c>
      <c r="O567" s="232" t="s">
        <v>23</v>
      </c>
      <c r="P567" s="230" t="s">
        <v>22</v>
      </c>
      <c r="Q567" s="230" t="s">
        <v>22</v>
      </c>
      <c r="R567" s="225" t="s">
        <v>1</v>
      </c>
      <c r="S567" s="225" t="s">
        <v>1</v>
      </c>
      <c r="T567" s="231" t="s">
        <v>20</v>
      </c>
      <c r="U567" s="230" t="s">
        <v>22</v>
      </c>
      <c r="V567" s="225" t="s">
        <v>1</v>
      </c>
      <c r="W567" s="225" t="s">
        <v>1</v>
      </c>
      <c r="X567" s="225" t="s">
        <v>1</v>
      </c>
      <c r="Y567" s="225" t="s">
        <v>1</v>
      </c>
      <c r="Z567" s="225" t="s">
        <v>1</v>
      </c>
      <c r="AA567" s="225" t="s">
        <v>1</v>
      </c>
      <c r="AB567" s="225" t="s">
        <v>1</v>
      </c>
      <c r="AC567" s="225" t="s">
        <v>1</v>
      </c>
      <c r="AD567" s="225" t="s">
        <v>1</v>
      </c>
      <c r="AE567" s="230" t="s">
        <v>22</v>
      </c>
      <c r="AF567" s="225" t="s">
        <v>1</v>
      </c>
      <c r="AG567" s="225" t="s">
        <v>1</v>
      </c>
      <c r="AH567" s="225" t="s">
        <v>1</v>
      </c>
      <c r="AI567" s="225" t="s">
        <v>1</v>
      </c>
      <c r="AJ567" s="225" t="s">
        <v>1</v>
      </c>
      <c r="AK567" s="225" t="s">
        <v>1</v>
      </c>
      <c r="AL567" s="225" t="s">
        <v>1</v>
      </c>
      <c r="AM567" s="225" t="s">
        <v>1</v>
      </c>
      <c r="AN567" s="225" t="s">
        <v>1</v>
      </c>
      <c r="AO567" s="225" t="s">
        <v>1</v>
      </c>
      <c r="AP567" s="230" t="s">
        <v>22</v>
      </c>
      <c r="AQ567" s="225" t="s">
        <v>1</v>
      </c>
      <c r="AR567" s="225" t="s">
        <v>1</v>
      </c>
      <c r="AS567" s="225" t="s">
        <v>1</v>
      </c>
      <c r="AT567" s="225" t="s">
        <v>1</v>
      </c>
      <c r="AU567" s="225" t="s">
        <v>1</v>
      </c>
      <c r="AV567" s="225" t="s">
        <v>1</v>
      </c>
      <c r="AW567" s="235" t="s">
        <v>1</v>
      </c>
      <c r="AX567" s="235">
        <v>0</v>
      </c>
      <c r="AY567" s="235">
        <v>0</v>
      </c>
      <c r="AZ567" s="228" t="s">
        <v>1</v>
      </c>
      <c r="BA567" s="228" t="s">
        <v>1</v>
      </c>
      <c r="BB567" s="234" t="s">
        <v>1</v>
      </c>
    </row>
    <row r="568" spans="1:54" ht="26.25" customHeight="1" x14ac:dyDescent="0.25">
      <c r="A568" s="223">
        <v>1429</v>
      </c>
      <c r="B568" s="224" t="s">
        <v>1377</v>
      </c>
      <c r="C568" s="225" t="s">
        <v>1193</v>
      </c>
      <c r="D568" s="225"/>
      <c r="E568" s="225" t="s">
        <v>854</v>
      </c>
      <c r="F568" s="225" t="s">
        <v>1</v>
      </c>
      <c r="G568" s="225" t="s">
        <v>837</v>
      </c>
      <c r="H568" s="224" t="s">
        <v>1</v>
      </c>
      <c r="I568" s="224" t="s">
        <v>437</v>
      </c>
      <c r="J568" s="241" t="s">
        <v>39</v>
      </c>
      <c r="K568" s="225" t="s">
        <v>1</v>
      </c>
      <c r="L568" s="230" t="s">
        <v>22</v>
      </c>
      <c r="M568" s="239" t="s">
        <v>94</v>
      </c>
      <c r="N568" s="225" t="s">
        <v>1</v>
      </c>
      <c r="O568" s="232" t="s">
        <v>23</v>
      </c>
      <c r="P568" s="230" t="s">
        <v>22</v>
      </c>
      <c r="Q568" s="230" t="s">
        <v>22</v>
      </c>
      <c r="R568" s="230" t="s">
        <v>22</v>
      </c>
      <c r="S568" s="225" t="s">
        <v>1</v>
      </c>
      <c r="T568" s="225" t="s">
        <v>1</v>
      </c>
      <c r="U568" s="230" t="s">
        <v>22</v>
      </c>
      <c r="V568" s="230" t="s">
        <v>22</v>
      </c>
      <c r="W568" s="225" t="s">
        <v>1</v>
      </c>
      <c r="X568" s="225" t="s">
        <v>1</v>
      </c>
      <c r="Y568" s="225" t="s">
        <v>1</v>
      </c>
      <c r="Z568" s="225" t="s">
        <v>1</v>
      </c>
      <c r="AA568" s="225" t="s">
        <v>1</v>
      </c>
      <c r="AB568" s="225" t="s">
        <v>1</v>
      </c>
      <c r="AC568" s="225" t="s">
        <v>1</v>
      </c>
      <c r="AD568" s="225" t="s">
        <v>1</v>
      </c>
      <c r="AE568" s="230" t="s">
        <v>22</v>
      </c>
      <c r="AF568" s="225" t="s">
        <v>1</v>
      </c>
      <c r="AG568" s="225" t="s">
        <v>1</v>
      </c>
      <c r="AH568" s="225" t="s">
        <v>1</v>
      </c>
      <c r="AI568" s="225" t="s">
        <v>1</v>
      </c>
      <c r="AJ568" s="225" t="s">
        <v>1</v>
      </c>
      <c r="AK568" s="225" t="s">
        <v>1</v>
      </c>
      <c r="AL568" s="225" t="s">
        <v>1</v>
      </c>
      <c r="AM568" s="225" t="s">
        <v>1</v>
      </c>
      <c r="AN568" s="225" t="s">
        <v>1</v>
      </c>
      <c r="AO568" s="225" t="s">
        <v>1</v>
      </c>
      <c r="AP568" s="230" t="s">
        <v>22</v>
      </c>
      <c r="AQ568" s="225" t="s">
        <v>1</v>
      </c>
      <c r="AR568" s="225" t="s">
        <v>1</v>
      </c>
      <c r="AS568" s="225" t="s">
        <v>1</v>
      </c>
      <c r="AT568" s="225" t="s">
        <v>1</v>
      </c>
      <c r="AU568" s="225" t="s">
        <v>1</v>
      </c>
      <c r="AV568" s="225" t="s">
        <v>1</v>
      </c>
      <c r="AW568" s="235" t="s">
        <v>1</v>
      </c>
      <c r="AX568" s="235">
        <v>0</v>
      </c>
      <c r="AY568" s="235">
        <v>0</v>
      </c>
      <c r="AZ568" s="228" t="s">
        <v>1</v>
      </c>
      <c r="BA568" s="228" t="s">
        <v>1</v>
      </c>
      <c r="BB568" s="229" t="s">
        <v>1</v>
      </c>
    </row>
    <row r="569" spans="1:54" ht="14.25" customHeight="1" x14ac:dyDescent="0.25">
      <c r="A569" s="223">
        <v>1030</v>
      </c>
      <c r="B569" s="224" t="s">
        <v>1062</v>
      </c>
      <c r="C569" s="225" t="s">
        <v>1193</v>
      </c>
      <c r="D569" s="225"/>
      <c r="E569" s="225" t="s">
        <v>1021</v>
      </c>
      <c r="F569" s="225" t="s">
        <v>1</v>
      </c>
      <c r="G569" s="225" t="s">
        <v>1</v>
      </c>
      <c r="H569" s="224" t="s">
        <v>1</v>
      </c>
      <c r="I569" s="224" t="s">
        <v>1021</v>
      </c>
      <c r="J569" s="237" t="s">
        <v>26</v>
      </c>
      <c r="K569" s="232" t="s">
        <v>23</v>
      </c>
      <c r="L569" s="232" t="s">
        <v>23</v>
      </c>
      <c r="M569" s="237" t="s">
        <v>26</v>
      </c>
      <c r="N569" s="232" t="s">
        <v>23</v>
      </c>
      <c r="O569" s="232" t="s">
        <v>23</v>
      </c>
      <c r="P569" s="225" t="s">
        <v>1</v>
      </c>
      <c r="Q569" s="225" t="s">
        <v>1</v>
      </c>
      <c r="R569" s="225" t="s">
        <v>1</v>
      </c>
      <c r="S569" s="225" t="s">
        <v>1</v>
      </c>
      <c r="T569" s="225" t="s">
        <v>1</v>
      </c>
      <c r="U569" s="225" t="s">
        <v>1</v>
      </c>
      <c r="V569" s="225" t="s">
        <v>1</v>
      </c>
      <c r="W569" s="232" t="s">
        <v>23</v>
      </c>
      <c r="X569" s="225" t="s">
        <v>1</v>
      </c>
      <c r="Y569" s="225" t="s">
        <v>1</v>
      </c>
      <c r="Z569" s="225" t="s">
        <v>1</v>
      </c>
      <c r="AA569" s="225" t="s">
        <v>1</v>
      </c>
      <c r="AB569" s="225" t="s">
        <v>1</v>
      </c>
      <c r="AC569" s="232" t="s">
        <v>23</v>
      </c>
      <c r="AD569" s="225" t="s">
        <v>1</v>
      </c>
      <c r="AE569" s="232" t="s">
        <v>23</v>
      </c>
      <c r="AF569" s="232" t="s">
        <v>23</v>
      </c>
      <c r="AG569" s="225" t="s">
        <v>1</v>
      </c>
      <c r="AH569" s="225" t="s">
        <v>1</v>
      </c>
      <c r="AI569" s="232" t="s">
        <v>23</v>
      </c>
      <c r="AJ569" s="225" t="s">
        <v>1</v>
      </c>
      <c r="AK569" s="225" t="s">
        <v>1</v>
      </c>
      <c r="AL569" s="232" t="s">
        <v>23</v>
      </c>
      <c r="AM569" s="225" t="s">
        <v>1</v>
      </c>
      <c r="AN569" s="225" t="s">
        <v>1</v>
      </c>
      <c r="AO569" s="225" t="s">
        <v>1</v>
      </c>
      <c r="AP569" s="232" t="s">
        <v>23</v>
      </c>
      <c r="AQ569" s="225" t="s">
        <v>1</v>
      </c>
      <c r="AR569" s="225" t="s">
        <v>1</v>
      </c>
      <c r="AS569" s="225" t="s">
        <v>1</v>
      </c>
      <c r="AT569" s="225" t="s">
        <v>1</v>
      </c>
      <c r="AU569" s="242" t="s">
        <v>1289</v>
      </c>
      <c r="AV569" s="225" t="s">
        <v>1</v>
      </c>
      <c r="AW569" s="235" t="s">
        <v>1</v>
      </c>
      <c r="AX569" s="235">
        <v>0</v>
      </c>
      <c r="AY569" s="235">
        <v>0</v>
      </c>
      <c r="AZ569" s="228">
        <v>0</v>
      </c>
      <c r="BA569" s="228">
        <v>0</v>
      </c>
      <c r="BB569" s="238">
        <v>0.01</v>
      </c>
    </row>
    <row r="570" spans="1:54" ht="18.75" customHeight="1" x14ac:dyDescent="0.25">
      <c r="A570" s="223">
        <v>964</v>
      </c>
      <c r="B570" s="224" t="s">
        <v>1146</v>
      </c>
      <c r="C570" s="225" t="s">
        <v>1388</v>
      </c>
      <c r="D570" s="225"/>
      <c r="E570" s="225" t="s">
        <v>1086</v>
      </c>
      <c r="F570" s="225" t="s">
        <v>465</v>
      </c>
      <c r="G570" s="225" t="s">
        <v>1</v>
      </c>
      <c r="H570" s="224" t="s">
        <v>1</v>
      </c>
      <c r="I570" s="224" t="s">
        <v>1086</v>
      </c>
      <c r="J570" s="241" t="s">
        <v>39</v>
      </c>
      <c r="K570" s="225" t="s">
        <v>1</v>
      </c>
      <c r="L570" s="225" t="s">
        <v>1</v>
      </c>
      <c r="M570" s="226" t="s">
        <v>33</v>
      </c>
      <c r="N570" s="225" t="s">
        <v>1</v>
      </c>
      <c r="O570" s="225" t="s">
        <v>1</v>
      </c>
      <c r="P570" s="225" t="s">
        <v>1</v>
      </c>
      <c r="Q570" s="225" t="s">
        <v>1</v>
      </c>
      <c r="R570" s="225" t="s">
        <v>1</v>
      </c>
      <c r="S570" s="225" t="s">
        <v>1</v>
      </c>
      <c r="T570" s="225" t="s">
        <v>1</v>
      </c>
      <c r="U570" s="225" t="s">
        <v>1</v>
      </c>
      <c r="V570" s="225" t="s">
        <v>1</v>
      </c>
      <c r="W570" s="225" t="s">
        <v>1</v>
      </c>
      <c r="X570" s="225" t="s">
        <v>1</v>
      </c>
      <c r="Y570" s="225" t="s">
        <v>1</v>
      </c>
      <c r="Z570" s="225" t="s">
        <v>1</v>
      </c>
      <c r="AA570" s="225" t="s">
        <v>1</v>
      </c>
      <c r="AB570" s="225" t="s">
        <v>1</v>
      </c>
      <c r="AC570" s="225" t="s">
        <v>1</v>
      </c>
      <c r="AD570" s="225" t="s">
        <v>1</v>
      </c>
      <c r="AE570" s="225" t="s">
        <v>1</v>
      </c>
      <c r="AF570" s="225" t="s">
        <v>1</v>
      </c>
      <c r="AG570" s="225" t="s">
        <v>1</v>
      </c>
      <c r="AH570" s="225" t="s">
        <v>1</v>
      </c>
      <c r="AI570" s="225" t="s">
        <v>1</v>
      </c>
      <c r="AJ570" s="225" t="s">
        <v>1</v>
      </c>
      <c r="AK570" s="225" t="s">
        <v>1</v>
      </c>
      <c r="AL570" s="225" t="s">
        <v>1</v>
      </c>
      <c r="AM570" s="225" t="s">
        <v>1</v>
      </c>
      <c r="AN570" s="225" t="s">
        <v>1</v>
      </c>
      <c r="AO570" s="225" t="s">
        <v>1</v>
      </c>
      <c r="AP570" s="225" t="s">
        <v>1</v>
      </c>
      <c r="AQ570" s="225" t="s">
        <v>1</v>
      </c>
      <c r="AR570" s="225" t="s">
        <v>1</v>
      </c>
      <c r="AS570" s="225" t="s">
        <v>1</v>
      </c>
      <c r="AT570" s="225" t="s">
        <v>1</v>
      </c>
      <c r="AU570" s="225" t="s">
        <v>1</v>
      </c>
      <c r="AV570" s="225" t="s">
        <v>1</v>
      </c>
      <c r="AW570" s="235" t="s">
        <v>1</v>
      </c>
      <c r="AX570" s="235">
        <v>0</v>
      </c>
      <c r="AY570" s="235">
        <v>0</v>
      </c>
      <c r="AZ570" s="228" t="s">
        <v>1</v>
      </c>
      <c r="BA570" s="228" t="s">
        <v>1</v>
      </c>
      <c r="BB570" s="229" t="s">
        <v>1</v>
      </c>
    </row>
    <row r="571" spans="1:54" ht="18.75" customHeight="1" x14ac:dyDescent="0.25">
      <c r="A571" s="223">
        <v>467</v>
      </c>
      <c r="B571" s="224" t="s">
        <v>997</v>
      </c>
      <c r="C571" s="225" t="s">
        <v>1388</v>
      </c>
      <c r="D571" s="225"/>
      <c r="E571" s="225" t="s">
        <v>941</v>
      </c>
      <c r="F571" s="225" t="s">
        <v>1</v>
      </c>
      <c r="G571" s="225" t="s">
        <v>1526</v>
      </c>
      <c r="H571" s="224" t="s">
        <v>1</v>
      </c>
      <c r="I571" s="224" t="s">
        <v>437</v>
      </c>
      <c r="J571" s="241" t="s">
        <v>39</v>
      </c>
      <c r="K571" s="225" t="s">
        <v>1</v>
      </c>
      <c r="L571" s="225" t="s">
        <v>1</v>
      </c>
      <c r="M571" s="241" t="s">
        <v>39</v>
      </c>
      <c r="N571" s="225" t="s">
        <v>1</v>
      </c>
      <c r="O571" s="225" t="s">
        <v>1</v>
      </c>
      <c r="P571" s="225" t="s">
        <v>1</v>
      </c>
      <c r="Q571" s="225" t="s">
        <v>1</v>
      </c>
      <c r="R571" s="225" t="s">
        <v>1</v>
      </c>
      <c r="S571" s="225" t="s">
        <v>1</v>
      </c>
      <c r="T571" s="225" t="s">
        <v>1</v>
      </c>
      <c r="U571" s="225" t="s">
        <v>1</v>
      </c>
      <c r="V571" s="225" t="s">
        <v>1</v>
      </c>
      <c r="W571" s="225" t="s">
        <v>1</v>
      </c>
      <c r="X571" s="225" t="s">
        <v>1</v>
      </c>
      <c r="Y571" s="225" t="s">
        <v>1</v>
      </c>
      <c r="Z571" s="225" t="s">
        <v>1</v>
      </c>
      <c r="AA571" s="225" t="s">
        <v>1</v>
      </c>
      <c r="AB571" s="225" t="s">
        <v>1</v>
      </c>
      <c r="AC571" s="225" t="s">
        <v>1</v>
      </c>
      <c r="AD571" s="225" t="s">
        <v>1</v>
      </c>
      <c r="AE571" s="225" t="s">
        <v>1</v>
      </c>
      <c r="AF571" s="225" t="s">
        <v>1</v>
      </c>
      <c r="AG571" s="225" t="s">
        <v>1</v>
      </c>
      <c r="AH571" s="225" t="s">
        <v>1</v>
      </c>
      <c r="AI571" s="225" t="s">
        <v>1</v>
      </c>
      <c r="AJ571" s="225" t="s">
        <v>1</v>
      </c>
      <c r="AK571" s="225" t="s">
        <v>1</v>
      </c>
      <c r="AL571" s="225" t="s">
        <v>1</v>
      </c>
      <c r="AM571" s="225" t="s">
        <v>1</v>
      </c>
      <c r="AN571" s="225" t="s">
        <v>1</v>
      </c>
      <c r="AO571" s="225" t="s">
        <v>1</v>
      </c>
      <c r="AP571" s="225" t="s">
        <v>1</v>
      </c>
      <c r="AQ571" s="225" t="s">
        <v>1</v>
      </c>
      <c r="AR571" s="225" t="s">
        <v>1</v>
      </c>
      <c r="AS571" s="225" t="s">
        <v>1</v>
      </c>
      <c r="AT571" s="225" t="s">
        <v>1</v>
      </c>
      <c r="AU571" s="225" t="s">
        <v>1</v>
      </c>
      <c r="AV571" s="225" t="s">
        <v>1</v>
      </c>
      <c r="AW571" s="235" t="s">
        <v>1</v>
      </c>
      <c r="AX571" s="235">
        <v>0</v>
      </c>
      <c r="AY571" s="235">
        <v>0</v>
      </c>
      <c r="AZ571" s="228" t="s">
        <v>1</v>
      </c>
      <c r="BA571" s="228" t="s">
        <v>1</v>
      </c>
      <c r="BB571" s="229" t="s">
        <v>1</v>
      </c>
    </row>
    <row r="572" spans="1:54" ht="18" customHeight="1" x14ac:dyDescent="0.25">
      <c r="A572" s="223">
        <v>432</v>
      </c>
      <c r="B572" s="224" t="s">
        <v>1148</v>
      </c>
      <c r="C572" s="225" t="s">
        <v>1193</v>
      </c>
      <c r="D572" s="225"/>
      <c r="E572" s="225" t="s">
        <v>1086</v>
      </c>
      <c r="F572" s="225" t="s">
        <v>465</v>
      </c>
      <c r="G572" s="225" t="s">
        <v>1527</v>
      </c>
      <c r="H572" s="224" t="s">
        <v>1</v>
      </c>
      <c r="I572" s="224" t="s">
        <v>437</v>
      </c>
      <c r="J572" s="226" t="s">
        <v>33</v>
      </c>
      <c r="K572" s="225" t="s">
        <v>1</v>
      </c>
      <c r="L572" s="225" t="s">
        <v>1</v>
      </c>
      <c r="M572" s="226" t="s">
        <v>33</v>
      </c>
      <c r="N572" s="225" t="s">
        <v>1</v>
      </c>
      <c r="O572" s="225" t="s">
        <v>1</v>
      </c>
      <c r="P572" s="225" t="s">
        <v>1</v>
      </c>
      <c r="Q572" s="225" t="s">
        <v>1</v>
      </c>
      <c r="R572" s="225" t="s">
        <v>1</v>
      </c>
      <c r="S572" s="225" t="s">
        <v>1</v>
      </c>
      <c r="T572" s="225" t="s">
        <v>1</v>
      </c>
      <c r="U572" s="225" t="s">
        <v>1</v>
      </c>
      <c r="V572" s="225" t="s">
        <v>1</v>
      </c>
      <c r="W572" s="225" t="s">
        <v>1</v>
      </c>
      <c r="X572" s="225" t="s">
        <v>1</v>
      </c>
      <c r="Y572" s="225" t="s">
        <v>1</v>
      </c>
      <c r="Z572" s="225" t="s">
        <v>1</v>
      </c>
      <c r="AA572" s="225" t="s">
        <v>1</v>
      </c>
      <c r="AB572" s="225" t="s">
        <v>1</v>
      </c>
      <c r="AC572" s="225" t="s">
        <v>1</v>
      </c>
      <c r="AD572" s="225" t="s">
        <v>1</v>
      </c>
      <c r="AE572" s="225" t="s">
        <v>1</v>
      </c>
      <c r="AF572" s="225" t="s">
        <v>1</v>
      </c>
      <c r="AG572" s="225" t="s">
        <v>1</v>
      </c>
      <c r="AH572" s="225" t="s">
        <v>1</v>
      </c>
      <c r="AI572" s="225" t="s">
        <v>1</v>
      </c>
      <c r="AJ572" s="225" t="s">
        <v>1</v>
      </c>
      <c r="AK572" s="225" t="s">
        <v>1</v>
      </c>
      <c r="AL572" s="225" t="s">
        <v>1</v>
      </c>
      <c r="AM572" s="225" t="s">
        <v>1</v>
      </c>
      <c r="AN572" s="225" t="s">
        <v>1</v>
      </c>
      <c r="AO572" s="225" t="s">
        <v>1</v>
      </c>
      <c r="AP572" s="225" t="s">
        <v>1</v>
      </c>
      <c r="AQ572" s="225" t="s">
        <v>1</v>
      </c>
      <c r="AR572" s="225" t="s">
        <v>1</v>
      </c>
      <c r="AS572" s="225" t="s">
        <v>1</v>
      </c>
      <c r="AT572" s="225" t="s">
        <v>1</v>
      </c>
      <c r="AU572" s="225" t="s">
        <v>1</v>
      </c>
      <c r="AV572" s="225" t="s">
        <v>1</v>
      </c>
      <c r="AW572" s="235" t="s">
        <v>1</v>
      </c>
      <c r="AX572" s="235">
        <v>0</v>
      </c>
      <c r="AY572" s="235">
        <v>0</v>
      </c>
      <c r="AZ572" s="228">
        <v>0</v>
      </c>
      <c r="BA572" s="228">
        <v>0</v>
      </c>
      <c r="BB572" s="234">
        <v>0</v>
      </c>
    </row>
    <row r="573" spans="1:54" ht="18.75" customHeight="1" x14ac:dyDescent="0.25">
      <c r="A573" s="223">
        <v>431</v>
      </c>
      <c r="B573" s="224" t="s">
        <v>1378</v>
      </c>
      <c r="C573" s="225" t="s">
        <v>1193</v>
      </c>
      <c r="D573" s="225"/>
      <c r="E573" s="225" t="s">
        <v>519</v>
      </c>
      <c r="F573" s="225" t="s">
        <v>1528</v>
      </c>
      <c r="G573" s="225" t="s">
        <v>1517</v>
      </c>
      <c r="H573" s="224" t="s">
        <v>1</v>
      </c>
      <c r="I573" s="224" t="s">
        <v>437</v>
      </c>
      <c r="J573" s="226" t="s">
        <v>33</v>
      </c>
      <c r="K573" s="225" t="s">
        <v>1</v>
      </c>
      <c r="L573" s="230" t="s">
        <v>22</v>
      </c>
      <c r="M573" s="227" t="s">
        <v>17</v>
      </c>
      <c r="N573" s="225" t="s">
        <v>1</v>
      </c>
      <c r="O573" s="232" t="s">
        <v>23</v>
      </c>
      <c r="P573" s="225" t="s">
        <v>1</v>
      </c>
      <c r="Q573" s="225" t="s">
        <v>1</v>
      </c>
      <c r="R573" s="225" t="s">
        <v>1</v>
      </c>
      <c r="S573" s="225" t="s">
        <v>1</v>
      </c>
      <c r="T573" s="225" t="s">
        <v>1</v>
      </c>
      <c r="U573" s="225" t="s">
        <v>1</v>
      </c>
      <c r="V573" s="225" t="s">
        <v>1</v>
      </c>
      <c r="W573" s="225" t="s">
        <v>1</v>
      </c>
      <c r="X573" s="225" t="s">
        <v>1</v>
      </c>
      <c r="Y573" s="225" t="s">
        <v>1</v>
      </c>
      <c r="Z573" s="225" t="s">
        <v>1</v>
      </c>
      <c r="AA573" s="225" t="s">
        <v>1</v>
      </c>
      <c r="AB573" s="225" t="s">
        <v>1</v>
      </c>
      <c r="AC573" s="225" t="s">
        <v>1</v>
      </c>
      <c r="AD573" s="225" t="s">
        <v>1</v>
      </c>
      <c r="AE573" s="230" t="s">
        <v>22</v>
      </c>
      <c r="AF573" s="225" t="s">
        <v>1</v>
      </c>
      <c r="AG573" s="225" t="s">
        <v>1</v>
      </c>
      <c r="AH573" s="225" t="s">
        <v>1</v>
      </c>
      <c r="AI573" s="225" t="s">
        <v>1</v>
      </c>
      <c r="AJ573" s="225" t="s">
        <v>1</v>
      </c>
      <c r="AK573" s="225" t="s">
        <v>1</v>
      </c>
      <c r="AL573" s="225" t="s">
        <v>1</v>
      </c>
      <c r="AM573" s="225" t="s">
        <v>1</v>
      </c>
      <c r="AN573" s="225" t="s">
        <v>1</v>
      </c>
      <c r="AO573" s="225" t="s">
        <v>1</v>
      </c>
      <c r="AP573" s="225" t="s">
        <v>1</v>
      </c>
      <c r="AQ573" s="225" t="s">
        <v>1</v>
      </c>
      <c r="AR573" s="225" t="s">
        <v>1</v>
      </c>
      <c r="AS573" s="225" t="s">
        <v>1</v>
      </c>
      <c r="AT573" s="225" t="s">
        <v>1</v>
      </c>
      <c r="AU573" s="225" t="s">
        <v>1</v>
      </c>
      <c r="AV573" s="225" t="s">
        <v>1</v>
      </c>
      <c r="AW573" s="226" t="s">
        <v>1241</v>
      </c>
      <c r="AX573" s="226">
        <v>1</v>
      </c>
      <c r="AY573" s="235">
        <v>0</v>
      </c>
      <c r="AZ573" s="228">
        <v>0</v>
      </c>
      <c r="BA573" s="228">
        <v>0</v>
      </c>
      <c r="BB573" s="234">
        <v>0</v>
      </c>
    </row>
    <row r="574" spans="1:54" ht="14.25" customHeight="1" x14ac:dyDescent="0.25">
      <c r="A574" s="223">
        <v>490</v>
      </c>
      <c r="B574" s="224" t="s">
        <v>851</v>
      </c>
      <c r="C574" s="225" t="s">
        <v>1193</v>
      </c>
      <c r="D574" s="225"/>
      <c r="E574" s="225" t="s">
        <v>815</v>
      </c>
      <c r="F574" s="225" t="s">
        <v>1</v>
      </c>
      <c r="G574" s="225" t="s">
        <v>1527</v>
      </c>
      <c r="H574" s="224" t="s">
        <v>1</v>
      </c>
      <c r="I574" s="224" t="s">
        <v>437</v>
      </c>
      <c r="J574" s="226" t="s">
        <v>33</v>
      </c>
      <c r="K574" s="225" t="s">
        <v>1</v>
      </c>
      <c r="L574" s="225" t="s">
        <v>1</v>
      </c>
      <c r="M574" s="226" t="s">
        <v>33</v>
      </c>
      <c r="N574" s="225" t="s">
        <v>1</v>
      </c>
      <c r="O574" s="230" t="s">
        <v>22</v>
      </c>
      <c r="P574" s="225" t="s">
        <v>1</v>
      </c>
      <c r="Q574" s="225" t="s">
        <v>1</v>
      </c>
      <c r="R574" s="225" t="s">
        <v>1</v>
      </c>
      <c r="S574" s="225" t="s">
        <v>1</v>
      </c>
      <c r="T574" s="225" t="s">
        <v>1</v>
      </c>
      <c r="U574" s="225" t="s">
        <v>1</v>
      </c>
      <c r="V574" s="225" t="s">
        <v>1</v>
      </c>
      <c r="W574" s="225" t="s">
        <v>1</v>
      </c>
      <c r="X574" s="225" t="s">
        <v>1</v>
      </c>
      <c r="Y574" s="225" t="s">
        <v>1</v>
      </c>
      <c r="Z574" s="225" t="s">
        <v>1</v>
      </c>
      <c r="AA574" s="225" t="s">
        <v>1</v>
      </c>
      <c r="AB574" s="225" t="s">
        <v>1</v>
      </c>
      <c r="AC574" s="225" t="s">
        <v>1</v>
      </c>
      <c r="AD574" s="225" t="s">
        <v>1</v>
      </c>
      <c r="AE574" s="225" t="s">
        <v>1</v>
      </c>
      <c r="AF574" s="225" t="s">
        <v>1</v>
      </c>
      <c r="AG574" s="225" t="s">
        <v>1</v>
      </c>
      <c r="AH574" s="225" t="s">
        <v>1</v>
      </c>
      <c r="AI574" s="225" t="s">
        <v>1</v>
      </c>
      <c r="AJ574" s="225" t="s">
        <v>1</v>
      </c>
      <c r="AK574" s="225" t="s">
        <v>1</v>
      </c>
      <c r="AL574" s="225" t="s">
        <v>1</v>
      </c>
      <c r="AM574" s="225" t="s">
        <v>1</v>
      </c>
      <c r="AN574" s="225" t="s">
        <v>1</v>
      </c>
      <c r="AO574" s="225" t="s">
        <v>1</v>
      </c>
      <c r="AP574" s="225" t="s">
        <v>1</v>
      </c>
      <c r="AQ574" s="225" t="s">
        <v>1</v>
      </c>
      <c r="AR574" s="225" t="s">
        <v>1</v>
      </c>
      <c r="AS574" s="225" t="s">
        <v>1</v>
      </c>
      <c r="AT574" s="225" t="s">
        <v>1</v>
      </c>
      <c r="AU574" s="225" t="s">
        <v>1</v>
      </c>
      <c r="AV574" s="225" t="s">
        <v>1</v>
      </c>
      <c r="AW574" s="235" t="s">
        <v>1</v>
      </c>
      <c r="AX574" s="235">
        <v>0</v>
      </c>
      <c r="AY574" s="235">
        <v>0</v>
      </c>
      <c r="AZ574" s="228">
        <v>0</v>
      </c>
      <c r="BA574" s="233">
        <v>4.9000000000000004</v>
      </c>
      <c r="BB574" s="238">
        <v>0.14000000000000001</v>
      </c>
    </row>
    <row r="575" spans="1:54" ht="14.25" customHeight="1" x14ac:dyDescent="0.25">
      <c r="A575" s="223">
        <v>969</v>
      </c>
      <c r="B575" s="224" t="s">
        <v>1149</v>
      </c>
      <c r="C575" s="225" t="s">
        <v>1388</v>
      </c>
      <c r="D575" s="225"/>
      <c r="E575" s="225" t="s">
        <v>1086</v>
      </c>
      <c r="F575" s="225" t="s">
        <v>1</v>
      </c>
      <c r="G575" s="225" t="s">
        <v>1</v>
      </c>
      <c r="H575" s="224" t="s">
        <v>1</v>
      </c>
      <c r="I575" s="224" t="s">
        <v>1086</v>
      </c>
      <c r="J575" s="241" t="s">
        <v>39</v>
      </c>
      <c r="K575" s="225" t="s">
        <v>1</v>
      </c>
      <c r="L575" s="225" t="s">
        <v>1</v>
      </c>
      <c r="M575" s="237" t="s">
        <v>26</v>
      </c>
      <c r="N575" s="225" t="s">
        <v>1</v>
      </c>
      <c r="O575" s="225" t="s">
        <v>1</v>
      </c>
      <c r="P575" s="225" t="s">
        <v>1</v>
      </c>
      <c r="Q575" s="225" t="s">
        <v>1</v>
      </c>
      <c r="R575" s="225" t="s">
        <v>1</v>
      </c>
      <c r="S575" s="225" t="s">
        <v>1</v>
      </c>
      <c r="T575" s="225" t="s">
        <v>1</v>
      </c>
      <c r="U575" s="225" t="s">
        <v>1</v>
      </c>
      <c r="V575" s="230" t="s">
        <v>22</v>
      </c>
      <c r="W575" s="225" t="s">
        <v>1</v>
      </c>
      <c r="X575" s="225" t="s">
        <v>1</v>
      </c>
      <c r="Y575" s="225" t="s">
        <v>1</v>
      </c>
      <c r="Z575" s="225" t="s">
        <v>1</v>
      </c>
      <c r="AA575" s="225" t="s">
        <v>1</v>
      </c>
      <c r="AB575" s="225" t="s">
        <v>1</v>
      </c>
      <c r="AC575" s="225" t="s">
        <v>1</v>
      </c>
      <c r="AD575" s="225" t="s">
        <v>1</v>
      </c>
      <c r="AE575" s="225" t="s">
        <v>1</v>
      </c>
      <c r="AF575" s="225" t="s">
        <v>1</v>
      </c>
      <c r="AG575" s="225" t="s">
        <v>1</v>
      </c>
      <c r="AH575" s="225" t="s">
        <v>1</v>
      </c>
      <c r="AI575" s="225" t="s">
        <v>1</v>
      </c>
      <c r="AJ575" s="225" t="s">
        <v>1</v>
      </c>
      <c r="AK575" s="225" t="s">
        <v>1</v>
      </c>
      <c r="AL575" s="225" t="s">
        <v>1</v>
      </c>
      <c r="AM575" s="225" t="s">
        <v>1</v>
      </c>
      <c r="AN575" s="225" t="s">
        <v>1</v>
      </c>
      <c r="AO575" s="225" t="s">
        <v>1</v>
      </c>
      <c r="AP575" s="225" t="s">
        <v>1</v>
      </c>
      <c r="AQ575" s="225" t="s">
        <v>1</v>
      </c>
      <c r="AR575" s="225" t="s">
        <v>1</v>
      </c>
      <c r="AS575" s="225" t="s">
        <v>1</v>
      </c>
      <c r="AT575" s="225" t="s">
        <v>1</v>
      </c>
      <c r="AU575" s="225" t="s">
        <v>1</v>
      </c>
      <c r="AV575" s="225" t="s">
        <v>1</v>
      </c>
      <c r="AW575" s="235" t="s">
        <v>1</v>
      </c>
      <c r="AX575" s="235">
        <v>0</v>
      </c>
      <c r="AY575" s="235">
        <v>0</v>
      </c>
      <c r="AZ575" s="228" t="s">
        <v>1</v>
      </c>
      <c r="BA575" s="228" t="s">
        <v>1</v>
      </c>
      <c r="BB575" s="229" t="s">
        <v>1</v>
      </c>
    </row>
    <row r="576" spans="1:54" ht="14.25" customHeight="1" x14ac:dyDescent="0.25">
      <c r="A576" s="223">
        <v>1155</v>
      </c>
      <c r="B576" s="224" t="s">
        <v>1549</v>
      </c>
      <c r="C576" s="225" t="s">
        <v>1388</v>
      </c>
      <c r="D576" s="225"/>
      <c r="E576" s="225" t="s">
        <v>571</v>
      </c>
      <c r="F576" s="225" t="s">
        <v>1</v>
      </c>
      <c r="G576" s="225" t="s">
        <v>1</v>
      </c>
      <c r="H576" s="224" t="s">
        <v>1</v>
      </c>
      <c r="I576" s="224" t="s">
        <v>571</v>
      </c>
      <c r="J576" s="241" t="s">
        <v>39</v>
      </c>
      <c r="K576" s="225" t="s">
        <v>1</v>
      </c>
      <c r="L576" s="225" t="s">
        <v>1</v>
      </c>
      <c r="M576" s="226" t="s">
        <v>33</v>
      </c>
      <c r="N576" s="225" t="s">
        <v>1</v>
      </c>
      <c r="O576" s="225" t="s">
        <v>1</v>
      </c>
      <c r="P576" s="225" t="s">
        <v>1</v>
      </c>
      <c r="Q576" s="225" t="s">
        <v>1</v>
      </c>
      <c r="R576" s="225" t="s">
        <v>1</v>
      </c>
      <c r="S576" s="225" t="s">
        <v>1</v>
      </c>
      <c r="T576" s="225" t="s">
        <v>1</v>
      </c>
      <c r="U576" s="225" t="s">
        <v>1</v>
      </c>
      <c r="V576" s="225" t="s">
        <v>1</v>
      </c>
      <c r="W576" s="225" t="s">
        <v>1</v>
      </c>
      <c r="X576" s="225" t="s">
        <v>1</v>
      </c>
      <c r="Y576" s="225" t="s">
        <v>1</v>
      </c>
      <c r="Z576" s="225" t="s">
        <v>1</v>
      </c>
      <c r="AA576" s="225" t="s">
        <v>1</v>
      </c>
      <c r="AB576" s="225" t="s">
        <v>1</v>
      </c>
      <c r="AC576" s="225" t="s">
        <v>1</v>
      </c>
      <c r="AD576" s="225" t="s">
        <v>1</v>
      </c>
      <c r="AE576" s="225" t="s">
        <v>1</v>
      </c>
      <c r="AF576" s="225" t="s">
        <v>1</v>
      </c>
      <c r="AG576" s="225" t="s">
        <v>1</v>
      </c>
      <c r="AH576" s="225" t="s">
        <v>1</v>
      </c>
      <c r="AI576" s="225" t="s">
        <v>1</v>
      </c>
      <c r="AJ576" s="225" t="s">
        <v>1</v>
      </c>
      <c r="AK576" s="225" t="s">
        <v>1</v>
      </c>
      <c r="AL576" s="225" t="s">
        <v>1</v>
      </c>
      <c r="AM576" s="225" t="s">
        <v>1</v>
      </c>
      <c r="AN576" s="225" t="s">
        <v>1</v>
      </c>
      <c r="AO576" s="225" t="s">
        <v>1</v>
      </c>
      <c r="AP576" s="225" t="s">
        <v>1</v>
      </c>
      <c r="AQ576" s="225" t="s">
        <v>1</v>
      </c>
      <c r="AR576" s="225" t="s">
        <v>1</v>
      </c>
      <c r="AS576" s="225" t="s">
        <v>1</v>
      </c>
      <c r="AT576" s="225" t="s">
        <v>1</v>
      </c>
      <c r="AU576" s="225" t="s">
        <v>1</v>
      </c>
      <c r="AV576" s="225" t="s">
        <v>1</v>
      </c>
      <c r="AW576" s="235" t="s">
        <v>1</v>
      </c>
      <c r="AX576" s="235">
        <v>0</v>
      </c>
      <c r="AY576" s="235">
        <v>0</v>
      </c>
      <c r="AZ576" s="228" t="s">
        <v>1</v>
      </c>
      <c r="BA576" s="228" t="s">
        <v>1</v>
      </c>
      <c r="BB576" s="229" t="s">
        <v>1</v>
      </c>
    </row>
    <row r="577" spans="1:54" ht="26.25" customHeight="1" x14ac:dyDescent="0.25">
      <c r="A577" s="223">
        <v>1424</v>
      </c>
      <c r="B577" s="224" t="s">
        <v>1379</v>
      </c>
      <c r="C577" s="225" t="s">
        <v>1193</v>
      </c>
      <c r="D577" s="225"/>
      <c r="E577" s="225" t="s">
        <v>854</v>
      </c>
      <c r="F577" s="225" t="s">
        <v>1</v>
      </c>
      <c r="G577" s="225" t="s">
        <v>837</v>
      </c>
      <c r="H577" s="224" t="s">
        <v>1</v>
      </c>
      <c r="I577" s="224" t="s">
        <v>437</v>
      </c>
      <c r="J577" s="241" t="s">
        <v>39</v>
      </c>
      <c r="K577" s="225" t="s">
        <v>1</v>
      </c>
      <c r="L577" s="225" t="s">
        <v>1</v>
      </c>
      <c r="M577" s="239" t="s">
        <v>94</v>
      </c>
      <c r="N577" s="225" t="s">
        <v>1</v>
      </c>
      <c r="O577" s="225" t="s">
        <v>1</v>
      </c>
      <c r="P577" s="230" t="s">
        <v>22</v>
      </c>
      <c r="Q577" s="230" t="s">
        <v>22</v>
      </c>
      <c r="R577" s="230" t="s">
        <v>22</v>
      </c>
      <c r="S577" s="225" t="s">
        <v>1</v>
      </c>
      <c r="T577" s="231" t="s">
        <v>20</v>
      </c>
      <c r="U577" s="230" t="s">
        <v>22</v>
      </c>
      <c r="V577" s="230" t="s">
        <v>22</v>
      </c>
      <c r="W577" s="230" t="s">
        <v>22</v>
      </c>
      <c r="X577" s="225" t="s">
        <v>1</v>
      </c>
      <c r="Y577" s="225" t="s">
        <v>1</v>
      </c>
      <c r="Z577" s="225" t="s">
        <v>1</v>
      </c>
      <c r="AA577" s="225" t="s">
        <v>1</v>
      </c>
      <c r="AB577" s="225" t="s">
        <v>1</v>
      </c>
      <c r="AC577" s="225" t="s">
        <v>1</v>
      </c>
      <c r="AD577" s="225" t="s">
        <v>1</v>
      </c>
      <c r="AE577" s="225" t="s">
        <v>1</v>
      </c>
      <c r="AF577" s="225" t="s">
        <v>1</v>
      </c>
      <c r="AG577" s="225" t="s">
        <v>1</v>
      </c>
      <c r="AH577" s="225" t="s">
        <v>1</v>
      </c>
      <c r="AI577" s="225" t="s">
        <v>1</v>
      </c>
      <c r="AJ577" s="225" t="s">
        <v>1</v>
      </c>
      <c r="AK577" s="225" t="s">
        <v>1</v>
      </c>
      <c r="AL577" s="225" t="s">
        <v>1</v>
      </c>
      <c r="AM577" s="225" t="s">
        <v>1</v>
      </c>
      <c r="AN577" s="225" t="s">
        <v>1</v>
      </c>
      <c r="AO577" s="225" t="s">
        <v>1</v>
      </c>
      <c r="AP577" s="225" t="s">
        <v>1</v>
      </c>
      <c r="AQ577" s="225" t="s">
        <v>1</v>
      </c>
      <c r="AR577" s="225" t="s">
        <v>1</v>
      </c>
      <c r="AS577" s="225" t="s">
        <v>1</v>
      </c>
      <c r="AT577" s="225" t="s">
        <v>1</v>
      </c>
      <c r="AU577" s="225" t="s">
        <v>1</v>
      </c>
      <c r="AV577" s="225" t="s">
        <v>1</v>
      </c>
      <c r="AW577" s="235" t="s">
        <v>1</v>
      </c>
      <c r="AX577" s="235">
        <v>0</v>
      </c>
      <c r="AY577" s="235">
        <v>0</v>
      </c>
      <c r="AZ577" s="228" t="s">
        <v>1</v>
      </c>
      <c r="BA577" s="228" t="s">
        <v>1</v>
      </c>
      <c r="BB577" s="229" t="s">
        <v>1</v>
      </c>
    </row>
    <row r="578" spans="1:54" ht="27" customHeight="1" x14ac:dyDescent="0.25">
      <c r="A578" s="223">
        <v>1428</v>
      </c>
      <c r="B578" s="224" t="s">
        <v>1380</v>
      </c>
      <c r="C578" s="225" t="s">
        <v>1193</v>
      </c>
      <c r="D578" s="225"/>
      <c r="E578" s="225" t="s">
        <v>854</v>
      </c>
      <c r="F578" s="225" t="s">
        <v>1</v>
      </c>
      <c r="G578" s="225" t="s">
        <v>837</v>
      </c>
      <c r="H578" s="224" t="s">
        <v>1</v>
      </c>
      <c r="I578" s="224" t="s">
        <v>437</v>
      </c>
      <c r="J578" s="241" t="s">
        <v>39</v>
      </c>
      <c r="K578" s="230" t="s">
        <v>22</v>
      </c>
      <c r="L578" s="230" t="s">
        <v>22</v>
      </c>
      <c r="M578" s="237" t="s">
        <v>26</v>
      </c>
      <c r="N578" s="232" t="s">
        <v>23</v>
      </c>
      <c r="O578" s="232" t="s">
        <v>23</v>
      </c>
      <c r="P578" s="225" t="s">
        <v>1</v>
      </c>
      <c r="Q578" s="225" t="s">
        <v>1</v>
      </c>
      <c r="R578" s="230" t="s">
        <v>22</v>
      </c>
      <c r="S578" s="230" t="s">
        <v>22</v>
      </c>
      <c r="T578" s="231" t="s">
        <v>20</v>
      </c>
      <c r="U578" s="230" t="s">
        <v>22</v>
      </c>
      <c r="V578" s="225" t="s">
        <v>1</v>
      </c>
      <c r="W578" s="225" t="s">
        <v>1</v>
      </c>
      <c r="X578" s="225" t="s">
        <v>1</v>
      </c>
      <c r="Y578" s="225" t="s">
        <v>1</v>
      </c>
      <c r="Z578" s="230" t="s">
        <v>22</v>
      </c>
      <c r="AA578" s="230" t="s">
        <v>22</v>
      </c>
      <c r="AB578" s="225" t="s">
        <v>1</v>
      </c>
      <c r="AC578" s="225" t="s">
        <v>1</v>
      </c>
      <c r="AD578" s="225" t="s">
        <v>1</v>
      </c>
      <c r="AE578" s="230" t="s">
        <v>22</v>
      </c>
      <c r="AF578" s="230" t="s">
        <v>22</v>
      </c>
      <c r="AG578" s="225" t="s">
        <v>1</v>
      </c>
      <c r="AH578" s="225" t="s">
        <v>1</v>
      </c>
      <c r="AI578" s="225" t="s">
        <v>1</v>
      </c>
      <c r="AJ578" s="225" t="s">
        <v>1</v>
      </c>
      <c r="AK578" s="225" t="s">
        <v>1</v>
      </c>
      <c r="AL578" s="230" t="s">
        <v>22</v>
      </c>
      <c r="AM578" s="225" t="s">
        <v>1</v>
      </c>
      <c r="AN578" s="225" t="s">
        <v>1</v>
      </c>
      <c r="AO578" s="230" t="s">
        <v>22</v>
      </c>
      <c r="AP578" s="225" t="s">
        <v>1</v>
      </c>
      <c r="AQ578" s="225" t="s">
        <v>1</v>
      </c>
      <c r="AR578" s="225" t="s">
        <v>1</v>
      </c>
      <c r="AS578" s="225" t="s">
        <v>1</v>
      </c>
      <c r="AT578" s="225" t="s">
        <v>1</v>
      </c>
      <c r="AU578" s="230" t="s">
        <v>22</v>
      </c>
      <c r="AV578" s="225" t="s">
        <v>1</v>
      </c>
      <c r="AW578" s="235" t="s">
        <v>1</v>
      </c>
      <c r="AX578" s="235">
        <v>0</v>
      </c>
      <c r="AY578" s="235">
        <v>0</v>
      </c>
      <c r="AZ578" s="228" t="s">
        <v>1</v>
      </c>
      <c r="BA578" s="233" t="s">
        <v>1</v>
      </c>
      <c r="BB578" s="229" t="s">
        <v>1</v>
      </c>
    </row>
    <row r="579" spans="1:54" ht="18.75" customHeight="1" x14ac:dyDescent="0.25">
      <c r="A579" s="223">
        <v>917</v>
      </c>
      <c r="B579" s="224" t="s">
        <v>1381</v>
      </c>
      <c r="C579" s="225" t="s">
        <v>1193</v>
      </c>
      <c r="D579" s="225"/>
      <c r="E579" s="225" t="s">
        <v>519</v>
      </c>
      <c r="F579" s="225" t="s">
        <v>1</v>
      </c>
      <c r="G579" s="225" t="s">
        <v>1</v>
      </c>
      <c r="H579" s="224" t="s">
        <v>1</v>
      </c>
      <c r="I579" s="224" t="s">
        <v>519</v>
      </c>
      <c r="J579" s="226" t="s">
        <v>33</v>
      </c>
      <c r="K579" s="225" t="s">
        <v>1</v>
      </c>
      <c r="L579" s="225" t="s">
        <v>1</v>
      </c>
      <c r="M579" s="226" t="s">
        <v>33</v>
      </c>
      <c r="N579" s="225" t="s">
        <v>1</v>
      </c>
      <c r="O579" s="225" t="s">
        <v>1</v>
      </c>
      <c r="P579" s="225" t="s">
        <v>1</v>
      </c>
      <c r="Q579" s="225" t="s">
        <v>1</v>
      </c>
      <c r="R579" s="225" t="s">
        <v>1</v>
      </c>
      <c r="S579" s="225" t="s">
        <v>1</v>
      </c>
      <c r="T579" s="225" t="s">
        <v>1</v>
      </c>
      <c r="U579" s="225" t="s">
        <v>1</v>
      </c>
      <c r="V579" s="225" t="s">
        <v>1</v>
      </c>
      <c r="W579" s="225" t="s">
        <v>1</v>
      </c>
      <c r="X579" s="225" t="s">
        <v>1</v>
      </c>
      <c r="Y579" s="225" t="s">
        <v>1</v>
      </c>
      <c r="Z579" s="225" t="s">
        <v>1</v>
      </c>
      <c r="AA579" s="225" t="s">
        <v>1</v>
      </c>
      <c r="AB579" s="225" t="s">
        <v>1</v>
      </c>
      <c r="AC579" s="225" t="s">
        <v>1</v>
      </c>
      <c r="AD579" s="225" t="s">
        <v>1</v>
      </c>
      <c r="AE579" s="225" t="s">
        <v>1</v>
      </c>
      <c r="AF579" s="225" t="s">
        <v>1</v>
      </c>
      <c r="AG579" s="225" t="s">
        <v>1</v>
      </c>
      <c r="AH579" s="225" t="s">
        <v>1</v>
      </c>
      <c r="AI579" s="225" t="s">
        <v>1</v>
      </c>
      <c r="AJ579" s="225" t="s">
        <v>1</v>
      </c>
      <c r="AK579" s="225" t="s">
        <v>1</v>
      </c>
      <c r="AL579" s="225" t="s">
        <v>1</v>
      </c>
      <c r="AM579" s="225" t="s">
        <v>1</v>
      </c>
      <c r="AN579" s="225" t="s">
        <v>1</v>
      </c>
      <c r="AO579" s="225" t="s">
        <v>1</v>
      </c>
      <c r="AP579" s="225" t="s">
        <v>1</v>
      </c>
      <c r="AQ579" s="225" t="s">
        <v>1</v>
      </c>
      <c r="AR579" s="225" t="s">
        <v>1</v>
      </c>
      <c r="AS579" s="225" t="s">
        <v>1</v>
      </c>
      <c r="AT579" s="225" t="s">
        <v>1</v>
      </c>
      <c r="AU579" s="225" t="s">
        <v>1</v>
      </c>
      <c r="AV579" s="225" t="s">
        <v>1</v>
      </c>
      <c r="AW579" s="235" t="s">
        <v>1</v>
      </c>
      <c r="AX579" s="226">
        <v>1</v>
      </c>
      <c r="AY579" s="235">
        <v>0</v>
      </c>
      <c r="AZ579" s="228">
        <v>0</v>
      </c>
      <c r="BA579" s="236">
        <v>0.59</v>
      </c>
      <c r="BB579" s="238">
        <v>0.06</v>
      </c>
    </row>
    <row r="580" spans="1:54" ht="13.5" customHeight="1" x14ac:dyDescent="0.25">
      <c r="A580" s="223">
        <v>1240</v>
      </c>
      <c r="B580" s="224" t="s">
        <v>1382</v>
      </c>
      <c r="C580" s="225" t="s">
        <v>1193</v>
      </c>
      <c r="D580" s="225"/>
      <c r="E580" s="225" t="s">
        <v>571</v>
      </c>
      <c r="F580" s="225" t="s">
        <v>1</v>
      </c>
      <c r="G580" s="225" t="s">
        <v>1</v>
      </c>
      <c r="H580" s="224" t="s">
        <v>1</v>
      </c>
      <c r="I580" s="224" t="s">
        <v>571</v>
      </c>
      <c r="J580" s="227" t="s">
        <v>17</v>
      </c>
      <c r="K580" s="232" t="s">
        <v>23</v>
      </c>
      <c r="L580" s="230" t="s">
        <v>22</v>
      </c>
      <c r="M580" s="227" t="s">
        <v>17</v>
      </c>
      <c r="N580" s="231" t="s">
        <v>20</v>
      </c>
      <c r="O580" s="232" t="s">
        <v>23</v>
      </c>
      <c r="P580" s="225" t="s">
        <v>1</v>
      </c>
      <c r="Q580" s="225" t="s">
        <v>1</v>
      </c>
      <c r="R580" s="225" t="s">
        <v>1</v>
      </c>
      <c r="S580" s="225" t="s">
        <v>1</v>
      </c>
      <c r="T580" s="225" t="s">
        <v>1</v>
      </c>
      <c r="U580" s="225" t="s">
        <v>1</v>
      </c>
      <c r="V580" s="225" t="s">
        <v>1</v>
      </c>
      <c r="W580" s="225" t="s">
        <v>1</v>
      </c>
      <c r="X580" s="225" t="s">
        <v>1</v>
      </c>
      <c r="Y580" s="225" t="s">
        <v>1</v>
      </c>
      <c r="Z580" s="232" t="s">
        <v>23</v>
      </c>
      <c r="AA580" s="225" t="s">
        <v>1</v>
      </c>
      <c r="AB580" s="225" t="s">
        <v>1</v>
      </c>
      <c r="AC580" s="225" t="s">
        <v>1</v>
      </c>
      <c r="AD580" s="225" t="s">
        <v>1</v>
      </c>
      <c r="AE580" s="225" t="s">
        <v>1</v>
      </c>
      <c r="AF580" s="225" t="s">
        <v>1</v>
      </c>
      <c r="AG580" s="225" t="s">
        <v>1</v>
      </c>
      <c r="AH580" s="225" t="s">
        <v>1</v>
      </c>
      <c r="AI580" s="225" t="s">
        <v>1</v>
      </c>
      <c r="AJ580" s="225" t="s">
        <v>1</v>
      </c>
      <c r="AK580" s="225" t="s">
        <v>1</v>
      </c>
      <c r="AL580" s="230" t="s">
        <v>22</v>
      </c>
      <c r="AM580" s="225" t="s">
        <v>1</v>
      </c>
      <c r="AN580" s="225" t="s">
        <v>1</v>
      </c>
      <c r="AO580" s="225" t="s">
        <v>1</v>
      </c>
      <c r="AP580" s="225" t="s">
        <v>1</v>
      </c>
      <c r="AQ580" s="225" t="s">
        <v>1</v>
      </c>
      <c r="AR580" s="225" t="s">
        <v>1</v>
      </c>
      <c r="AS580" s="225" t="s">
        <v>1</v>
      </c>
      <c r="AT580" s="225" t="s">
        <v>1</v>
      </c>
      <c r="AU580" s="232" t="s">
        <v>23</v>
      </c>
      <c r="AV580" s="225" t="s">
        <v>1</v>
      </c>
      <c r="AW580" s="235" t="s">
        <v>1</v>
      </c>
      <c r="AX580" s="235">
        <v>0</v>
      </c>
      <c r="AY580" s="226">
        <v>1</v>
      </c>
      <c r="AZ580" s="228">
        <v>0</v>
      </c>
      <c r="BA580" s="228">
        <v>0</v>
      </c>
      <c r="BB580" s="229">
        <v>0</v>
      </c>
    </row>
    <row r="581" spans="1:54" ht="14.25" customHeight="1" x14ac:dyDescent="0.25">
      <c r="A581" s="223">
        <v>500</v>
      </c>
      <c r="B581" s="224" t="s">
        <v>618</v>
      </c>
      <c r="C581" s="225" t="s">
        <v>1193</v>
      </c>
      <c r="D581" s="225"/>
      <c r="E581" s="225" t="s">
        <v>571</v>
      </c>
      <c r="F581" s="225" t="s">
        <v>1</v>
      </c>
      <c r="G581" s="225" t="s">
        <v>1527</v>
      </c>
      <c r="H581" s="224" t="s">
        <v>1</v>
      </c>
      <c r="I581" s="224" t="s">
        <v>437</v>
      </c>
      <c r="J581" s="226" t="s">
        <v>33</v>
      </c>
      <c r="K581" s="225" t="s">
        <v>1</v>
      </c>
      <c r="L581" s="225" t="s">
        <v>1</v>
      </c>
      <c r="M581" s="226" t="s">
        <v>33</v>
      </c>
      <c r="N581" s="225" t="s">
        <v>1</v>
      </c>
      <c r="O581" s="225" t="s">
        <v>1</v>
      </c>
      <c r="P581" s="225" t="s">
        <v>1</v>
      </c>
      <c r="Q581" s="225" t="s">
        <v>1</v>
      </c>
      <c r="R581" s="225" t="s">
        <v>1</v>
      </c>
      <c r="S581" s="225" t="s">
        <v>1</v>
      </c>
      <c r="T581" s="225" t="s">
        <v>1</v>
      </c>
      <c r="U581" s="225" t="s">
        <v>1</v>
      </c>
      <c r="V581" s="225" t="s">
        <v>1</v>
      </c>
      <c r="W581" s="225" t="s">
        <v>1</v>
      </c>
      <c r="X581" s="225" t="s">
        <v>1</v>
      </c>
      <c r="Y581" s="225" t="s">
        <v>1</v>
      </c>
      <c r="Z581" s="225" t="s">
        <v>1</v>
      </c>
      <c r="AA581" s="225" t="s">
        <v>1</v>
      </c>
      <c r="AB581" s="225" t="s">
        <v>1</v>
      </c>
      <c r="AC581" s="225" t="s">
        <v>1</v>
      </c>
      <c r="AD581" s="225" t="s">
        <v>1</v>
      </c>
      <c r="AE581" s="225" t="s">
        <v>1</v>
      </c>
      <c r="AF581" s="225" t="s">
        <v>1</v>
      </c>
      <c r="AG581" s="225" t="s">
        <v>1</v>
      </c>
      <c r="AH581" s="225" t="s">
        <v>1</v>
      </c>
      <c r="AI581" s="225" t="s">
        <v>1</v>
      </c>
      <c r="AJ581" s="225" t="s">
        <v>1</v>
      </c>
      <c r="AK581" s="225" t="s">
        <v>1</v>
      </c>
      <c r="AL581" s="225" t="s">
        <v>1</v>
      </c>
      <c r="AM581" s="225" t="s">
        <v>1</v>
      </c>
      <c r="AN581" s="225" t="s">
        <v>1</v>
      </c>
      <c r="AO581" s="225" t="s">
        <v>1</v>
      </c>
      <c r="AP581" s="225" t="s">
        <v>1</v>
      </c>
      <c r="AQ581" s="225" t="s">
        <v>1</v>
      </c>
      <c r="AR581" s="225" t="s">
        <v>1</v>
      </c>
      <c r="AS581" s="225" t="s">
        <v>1</v>
      </c>
      <c r="AT581" s="225" t="s">
        <v>1</v>
      </c>
      <c r="AU581" s="225" t="s">
        <v>1</v>
      </c>
      <c r="AV581" s="225" t="s">
        <v>1</v>
      </c>
      <c r="AW581" s="235" t="s">
        <v>1</v>
      </c>
      <c r="AX581" s="235">
        <v>0</v>
      </c>
      <c r="AY581" s="235">
        <v>0</v>
      </c>
      <c r="AZ581" s="228">
        <v>0</v>
      </c>
      <c r="BA581" s="228">
        <v>0</v>
      </c>
      <c r="BB581" s="229">
        <v>0</v>
      </c>
    </row>
    <row r="582" spans="1:54" ht="18.75" customHeight="1" x14ac:dyDescent="0.25">
      <c r="A582" s="223">
        <v>512</v>
      </c>
      <c r="B582" s="224" t="s">
        <v>1383</v>
      </c>
      <c r="C582" s="225" t="s">
        <v>1193</v>
      </c>
      <c r="D582" s="225"/>
      <c r="E582" s="225" t="s">
        <v>571</v>
      </c>
      <c r="F582" s="225" t="s">
        <v>1</v>
      </c>
      <c r="G582" s="225" t="s">
        <v>1</v>
      </c>
      <c r="H582" s="224" t="s">
        <v>1</v>
      </c>
      <c r="I582" s="224" t="s">
        <v>571</v>
      </c>
      <c r="J582" s="226" t="s">
        <v>33</v>
      </c>
      <c r="K582" s="225" t="s">
        <v>1</v>
      </c>
      <c r="L582" s="225" t="s">
        <v>1</v>
      </c>
      <c r="M582" s="226" t="s">
        <v>33</v>
      </c>
      <c r="N582" s="225" t="s">
        <v>1</v>
      </c>
      <c r="O582" s="225" t="s">
        <v>1</v>
      </c>
      <c r="P582" s="225" t="s">
        <v>1</v>
      </c>
      <c r="Q582" s="225" t="s">
        <v>1</v>
      </c>
      <c r="R582" s="225" t="s">
        <v>1</v>
      </c>
      <c r="S582" s="225" t="s">
        <v>1</v>
      </c>
      <c r="T582" s="225" t="s">
        <v>1</v>
      </c>
      <c r="U582" s="225" t="s">
        <v>1</v>
      </c>
      <c r="V582" s="225" t="s">
        <v>1</v>
      </c>
      <c r="W582" s="225" t="s">
        <v>1</v>
      </c>
      <c r="X582" s="225" t="s">
        <v>1</v>
      </c>
      <c r="Y582" s="225" t="s">
        <v>1</v>
      </c>
      <c r="Z582" s="225" t="s">
        <v>1</v>
      </c>
      <c r="AA582" s="225" t="s">
        <v>1</v>
      </c>
      <c r="AB582" s="225" t="s">
        <v>1</v>
      </c>
      <c r="AC582" s="225" t="s">
        <v>1</v>
      </c>
      <c r="AD582" s="225" t="s">
        <v>1</v>
      </c>
      <c r="AE582" s="225" t="s">
        <v>1</v>
      </c>
      <c r="AF582" s="225" t="s">
        <v>1</v>
      </c>
      <c r="AG582" s="225" t="s">
        <v>1</v>
      </c>
      <c r="AH582" s="225" t="s">
        <v>1</v>
      </c>
      <c r="AI582" s="225" t="s">
        <v>1</v>
      </c>
      <c r="AJ582" s="225" t="s">
        <v>1</v>
      </c>
      <c r="AK582" s="225" t="s">
        <v>1</v>
      </c>
      <c r="AL582" s="225" t="s">
        <v>1</v>
      </c>
      <c r="AM582" s="225" t="s">
        <v>1</v>
      </c>
      <c r="AN582" s="225" t="s">
        <v>1</v>
      </c>
      <c r="AO582" s="225" t="s">
        <v>1</v>
      </c>
      <c r="AP582" s="225" t="s">
        <v>1</v>
      </c>
      <c r="AQ582" s="225" t="s">
        <v>1</v>
      </c>
      <c r="AR582" s="225" t="s">
        <v>1</v>
      </c>
      <c r="AS582" s="225" t="s">
        <v>1</v>
      </c>
      <c r="AT582" s="225" t="s">
        <v>1</v>
      </c>
      <c r="AU582" s="225" t="s">
        <v>1</v>
      </c>
      <c r="AV582" s="225" t="s">
        <v>1</v>
      </c>
      <c r="AW582" s="235" t="s">
        <v>1</v>
      </c>
      <c r="AX582" s="235">
        <v>0</v>
      </c>
      <c r="AY582" s="235">
        <v>0</v>
      </c>
      <c r="AZ582" s="228">
        <v>0</v>
      </c>
      <c r="BA582" s="228">
        <v>0</v>
      </c>
      <c r="BB582" s="229">
        <v>0</v>
      </c>
    </row>
    <row r="583" spans="1:54" ht="14.25" customHeight="1" x14ac:dyDescent="0.25">
      <c r="A583" s="223">
        <v>1567</v>
      </c>
      <c r="B583" s="224" t="s">
        <v>569</v>
      </c>
      <c r="C583" s="225" t="s">
        <v>1193</v>
      </c>
      <c r="D583" s="225"/>
      <c r="E583" s="225" t="s">
        <v>519</v>
      </c>
      <c r="F583" s="225" t="s">
        <v>1</v>
      </c>
      <c r="G583" s="225" t="s">
        <v>1</v>
      </c>
      <c r="H583" s="224" t="s">
        <v>1</v>
      </c>
      <c r="I583" s="224" t="s">
        <v>519</v>
      </c>
      <c r="J583" s="227" t="s">
        <v>17</v>
      </c>
      <c r="K583" s="231" t="s">
        <v>20</v>
      </c>
      <c r="L583" s="232" t="s">
        <v>23</v>
      </c>
      <c r="M583" s="227" t="s">
        <v>17</v>
      </c>
      <c r="N583" s="225" t="s">
        <v>1</v>
      </c>
      <c r="O583" s="231" t="s">
        <v>20</v>
      </c>
      <c r="P583" s="225" t="s">
        <v>1</v>
      </c>
      <c r="Q583" s="225" t="s">
        <v>1</v>
      </c>
      <c r="R583" s="225" t="s">
        <v>1</v>
      </c>
      <c r="S583" s="225" t="s">
        <v>1</v>
      </c>
      <c r="T583" s="225" t="s">
        <v>1</v>
      </c>
      <c r="U583" s="225" t="s">
        <v>1</v>
      </c>
      <c r="V583" s="225" t="s">
        <v>1</v>
      </c>
      <c r="W583" s="225" t="s">
        <v>1</v>
      </c>
      <c r="X583" s="225" t="s">
        <v>1</v>
      </c>
      <c r="Y583" s="225" t="s">
        <v>1</v>
      </c>
      <c r="Z583" s="231" t="s">
        <v>20</v>
      </c>
      <c r="AA583" s="225" t="s">
        <v>1</v>
      </c>
      <c r="AB583" s="225" t="s">
        <v>1</v>
      </c>
      <c r="AC583" s="225" t="s">
        <v>1</v>
      </c>
      <c r="AD583" s="225" t="s">
        <v>1</v>
      </c>
      <c r="AE583" s="232" t="s">
        <v>23</v>
      </c>
      <c r="AF583" s="225" t="s">
        <v>1</v>
      </c>
      <c r="AG583" s="230" t="s">
        <v>22</v>
      </c>
      <c r="AH583" s="225" t="s">
        <v>1</v>
      </c>
      <c r="AI583" s="225" t="s">
        <v>1</v>
      </c>
      <c r="AJ583" s="225" t="s">
        <v>1</v>
      </c>
      <c r="AK583" s="225" t="s">
        <v>1</v>
      </c>
      <c r="AL583" s="225" t="s">
        <v>1</v>
      </c>
      <c r="AM583" s="225" t="s">
        <v>1</v>
      </c>
      <c r="AN583" s="225" t="s">
        <v>1</v>
      </c>
      <c r="AO583" s="225" t="s">
        <v>1</v>
      </c>
      <c r="AP583" s="225" t="s">
        <v>1</v>
      </c>
      <c r="AQ583" s="225" t="s">
        <v>1</v>
      </c>
      <c r="AR583" s="225" t="s">
        <v>1</v>
      </c>
      <c r="AS583" s="225" t="s">
        <v>1</v>
      </c>
      <c r="AT583" s="225" t="s">
        <v>1</v>
      </c>
      <c r="AU583" s="231" t="s">
        <v>20</v>
      </c>
      <c r="AV583" s="225" t="s">
        <v>1</v>
      </c>
      <c r="AW583" s="231" t="s">
        <v>1240</v>
      </c>
      <c r="AX583" s="227">
        <v>2</v>
      </c>
      <c r="AY583" s="235">
        <v>0</v>
      </c>
      <c r="AZ583" s="228">
        <v>0</v>
      </c>
      <c r="BA583" s="228">
        <v>0</v>
      </c>
      <c r="BB583" s="229">
        <v>0</v>
      </c>
    </row>
    <row r="584" spans="1:54" ht="14.25" customHeight="1" x14ac:dyDescent="0.25">
      <c r="A584" s="223">
        <v>1360</v>
      </c>
      <c r="B584" s="224" t="s">
        <v>1507</v>
      </c>
      <c r="C584" s="225" t="s">
        <v>1193</v>
      </c>
      <c r="D584" s="225"/>
      <c r="E584" s="225" t="s">
        <v>625</v>
      </c>
      <c r="F584" s="225" t="s">
        <v>1</v>
      </c>
      <c r="G584" s="225" t="s">
        <v>1</v>
      </c>
      <c r="H584" s="224" t="s">
        <v>1</v>
      </c>
      <c r="I584" s="224" t="s">
        <v>625</v>
      </c>
      <c r="J584" s="226" t="s">
        <v>33</v>
      </c>
      <c r="K584" s="225" t="s">
        <v>1</v>
      </c>
      <c r="L584" s="225" t="s">
        <v>1</v>
      </c>
      <c r="M584" s="226" t="s">
        <v>33</v>
      </c>
      <c r="N584" s="225" t="s">
        <v>1</v>
      </c>
      <c r="O584" s="225" t="s">
        <v>1</v>
      </c>
      <c r="P584" s="225" t="s">
        <v>1</v>
      </c>
      <c r="Q584" s="225" t="s">
        <v>1</v>
      </c>
      <c r="R584" s="225" t="s">
        <v>1</v>
      </c>
      <c r="S584" s="225" t="s">
        <v>1</v>
      </c>
      <c r="T584" s="225" t="s">
        <v>1</v>
      </c>
      <c r="U584" s="225" t="s">
        <v>1</v>
      </c>
      <c r="V584" s="225" t="s">
        <v>1</v>
      </c>
      <c r="W584" s="225" t="s">
        <v>1</v>
      </c>
      <c r="X584" s="225" t="s">
        <v>1</v>
      </c>
      <c r="Y584" s="225" t="s">
        <v>1</v>
      </c>
      <c r="Z584" s="225" t="s">
        <v>1</v>
      </c>
      <c r="AA584" s="225" t="s">
        <v>1</v>
      </c>
      <c r="AB584" s="225" t="s">
        <v>1</v>
      </c>
      <c r="AC584" s="225" t="s">
        <v>1</v>
      </c>
      <c r="AD584" s="225" t="s">
        <v>1</v>
      </c>
      <c r="AE584" s="225" t="s">
        <v>1</v>
      </c>
      <c r="AF584" s="225" t="s">
        <v>1</v>
      </c>
      <c r="AG584" s="225" t="s">
        <v>1</v>
      </c>
      <c r="AH584" s="225" t="s">
        <v>1</v>
      </c>
      <c r="AI584" s="225" t="s">
        <v>1</v>
      </c>
      <c r="AJ584" s="225" t="s">
        <v>1</v>
      </c>
      <c r="AK584" s="225" t="s">
        <v>1</v>
      </c>
      <c r="AL584" s="225" t="s">
        <v>1</v>
      </c>
      <c r="AM584" s="225" t="s">
        <v>1</v>
      </c>
      <c r="AN584" s="225" t="s">
        <v>1</v>
      </c>
      <c r="AO584" s="225" t="s">
        <v>1</v>
      </c>
      <c r="AP584" s="225" t="s">
        <v>1</v>
      </c>
      <c r="AQ584" s="225" t="s">
        <v>1</v>
      </c>
      <c r="AR584" s="225" t="s">
        <v>1</v>
      </c>
      <c r="AS584" s="225" t="s">
        <v>1</v>
      </c>
      <c r="AT584" s="225" t="s">
        <v>1</v>
      </c>
      <c r="AU584" s="225" t="s">
        <v>1</v>
      </c>
      <c r="AV584" s="225" t="s">
        <v>1</v>
      </c>
      <c r="AW584" s="235" t="s">
        <v>1</v>
      </c>
      <c r="AX584" s="235">
        <v>0</v>
      </c>
      <c r="AY584" s="235">
        <v>0</v>
      </c>
      <c r="AZ584" s="228">
        <v>0</v>
      </c>
      <c r="BA584" s="228">
        <v>0</v>
      </c>
      <c r="BB584" s="229">
        <v>0</v>
      </c>
    </row>
    <row r="585" spans="1:54" ht="14.25" customHeight="1" x14ac:dyDescent="0.25">
      <c r="A585" s="223">
        <v>1153</v>
      </c>
      <c r="B585" s="224" t="s">
        <v>1391</v>
      </c>
      <c r="C585" s="225" t="s">
        <v>1388</v>
      </c>
      <c r="D585" s="225"/>
      <c r="E585" s="225" t="s">
        <v>571</v>
      </c>
      <c r="F585" s="225" t="s">
        <v>1</v>
      </c>
      <c r="G585" s="225" t="s">
        <v>1</v>
      </c>
      <c r="H585" s="224" t="s">
        <v>1</v>
      </c>
      <c r="I585" s="224" t="s">
        <v>571</v>
      </c>
      <c r="J585" s="226" t="s">
        <v>33</v>
      </c>
      <c r="K585" s="225" t="s">
        <v>1</v>
      </c>
      <c r="L585" s="225" t="s">
        <v>1</v>
      </c>
      <c r="M585" s="226" t="s">
        <v>33</v>
      </c>
      <c r="N585" s="225" t="s">
        <v>1</v>
      </c>
      <c r="O585" s="225" t="s">
        <v>1</v>
      </c>
      <c r="P585" s="225" t="s">
        <v>1</v>
      </c>
      <c r="Q585" s="225" t="s">
        <v>1</v>
      </c>
      <c r="R585" s="225" t="s">
        <v>1</v>
      </c>
      <c r="S585" s="225" t="s">
        <v>1</v>
      </c>
      <c r="T585" s="225" t="s">
        <v>1</v>
      </c>
      <c r="U585" s="225" t="s">
        <v>1</v>
      </c>
      <c r="V585" s="225" t="s">
        <v>1</v>
      </c>
      <c r="W585" s="225" t="s">
        <v>1</v>
      </c>
      <c r="X585" s="225" t="s">
        <v>1</v>
      </c>
      <c r="Y585" s="225" t="s">
        <v>1</v>
      </c>
      <c r="Z585" s="225" t="s">
        <v>1</v>
      </c>
      <c r="AA585" s="225" t="s">
        <v>1</v>
      </c>
      <c r="AB585" s="225" t="s">
        <v>1</v>
      </c>
      <c r="AC585" s="225" t="s">
        <v>1</v>
      </c>
      <c r="AD585" s="225" t="s">
        <v>1</v>
      </c>
      <c r="AE585" s="225" t="s">
        <v>1</v>
      </c>
      <c r="AF585" s="225" t="s">
        <v>1</v>
      </c>
      <c r="AG585" s="225" t="s">
        <v>1</v>
      </c>
      <c r="AH585" s="225" t="s">
        <v>1</v>
      </c>
      <c r="AI585" s="225" t="s">
        <v>1</v>
      </c>
      <c r="AJ585" s="225" t="s">
        <v>1</v>
      </c>
      <c r="AK585" s="225" t="s">
        <v>1</v>
      </c>
      <c r="AL585" s="225" t="s">
        <v>1</v>
      </c>
      <c r="AM585" s="225" t="s">
        <v>1</v>
      </c>
      <c r="AN585" s="225" t="s">
        <v>1</v>
      </c>
      <c r="AO585" s="225" t="s">
        <v>1</v>
      </c>
      <c r="AP585" s="225" t="s">
        <v>1</v>
      </c>
      <c r="AQ585" s="225" t="s">
        <v>1</v>
      </c>
      <c r="AR585" s="225" t="s">
        <v>1</v>
      </c>
      <c r="AS585" s="225" t="s">
        <v>1</v>
      </c>
      <c r="AT585" s="225" t="s">
        <v>1</v>
      </c>
      <c r="AU585" s="225" t="s">
        <v>1</v>
      </c>
      <c r="AV585" s="225" t="s">
        <v>1</v>
      </c>
      <c r="AW585" s="235" t="s">
        <v>1</v>
      </c>
      <c r="AX585" s="235">
        <v>0</v>
      </c>
      <c r="AY585" s="235">
        <v>0</v>
      </c>
      <c r="AZ585" s="228" t="s">
        <v>1</v>
      </c>
      <c r="BA585" s="228" t="s">
        <v>1</v>
      </c>
      <c r="BB585" s="229" t="s">
        <v>1</v>
      </c>
    </row>
    <row r="586" spans="1:54" ht="18.75" customHeight="1" x14ac:dyDescent="0.25">
      <c r="A586" s="223">
        <v>1529</v>
      </c>
      <c r="B586" s="224" t="s">
        <v>1384</v>
      </c>
      <c r="C586" s="225" t="s">
        <v>1193</v>
      </c>
      <c r="D586" s="225"/>
      <c r="E586" s="225" t="s">
        <v>571</v>
      </c>
      <c r="F586" s="225" t="s">
        <v>1</v>
      </c>
      <c r="G586" s="225" t="s">
        <v>439</v>
      </c>
      <c r="H586" s="224" t="s">
        <v>1</v>
      </c>
      <c r="I586" s="224" t="s">
        <v>437</v>
      </c>
      <c r="J586" s="241" t="s">
        <v>39</v>
      </c>
      <c r="K586" s="225" t="s">
        <v>1</v>
      </c>
      <c r="L586" s="231" t="s">
        <v>20</v>
      </c>
      <c r="M586" s="226" t="s">
        <v>33</v>
      </c>
      <c r="N586" s="225" t="s">
        <v>1</v>
      </c>
      <c r="O586" s="225" t="s">
        <v>1</v>
      </c>
      <c r="P586" s="225" t="s">
        <v>1</v>
      </c>
      <c r="Q586" s="225" t="s">
        <v>1</v>
      </c>
      <c r="R586" s="225" t="s">
        <v>1</v>
      </c>
      <c r="S586" s="225" t="s">
        <v>1</v>
      </c>
      <c r="T586" s="225" t="s">
        <v>1</v>
      </c>
      <c r="U586" s="225" t="s">
        <v>1</v>
      </c>
      <c r="V586" s="225" t="s">
        <v>1</v>
      </c>
      <c r="W586" s="225" t="s">
        <v>1</v>
      </c>
      <c r="X586" s="225" t="s">
        <v>1</v>
      </c>
      <c r="Y586" s="225" t="s">
        <v>1</v>
      </c>
      <c r="Z586" s="225" t="s">
        <v>1</v>
      </c>
      <c r="AA586" s="225" t="s">
        <v>1</v>
      </c>
      <c r="AB586" s="225" t="s">
        <v>1</v>
      </c>
      <c r="AC586" s="225" t="s">
        <v>1</v>
      </c>
      <c r="AD586" s="225" t="s">
        <v>1</v>
      </c>
      <c r="AE586" s="231" t="s">
        <v>20</v>
      </c>
      <c r="AF586" s="225" t="s">
        <v>1</v>
      </c>
      <c r="AG586" s="225" t="s">
        <v>1</v>
      </c>
      <c r="AH586" s="225" t="s">
        <v>1</v>
      </c>
      <c r="AI586" s="225" t="s">
        <v>1</v>
      </c>
      <c r="AJ586" s="225" t="s">
        <v>1</v>
      </c>
      <c r="AK586" s="225" t="s">
        <v>1</v>
      </c>
      <c r="AL586" s="225" t="s">
        <v>1</v>
      </c>
      <c r="AM586" s="225" t="s">
        <v>1</v>
      </c>
      <c r="AN586" s="225" t="s">
        <v>1</v>
      </c>
      <c r="AO586" s="225" t="s">
        <v>1</v>
      </c>
      <c r="AP586" s="225" t="s">
        <v>1</v>
      </c>
      <c r="AQ586" s="225" t="s">
        <v>1</v>
      </c>
      <c r="AR586" s="225" t="s">
        <v>1</v>
      </c>
      <c r="AS586" s="225" t="s">
        <v>1</v>
      </c>
      <c r="AT586" s="225" t="s">
        <v>1</v>
      </c>
      <c r="AU586" s="225" t="s">
        <v>1</v>
      </c>
      <c r="AV586" s="225" t="s">
        <v>1</v>
      </c>
      <c r="AW586" s="235" t="s">
        <v>1</v>
      </c>
      <c r="AX586" s="235">
        <v>0</v>
      </c>
      <c r="AY586" s="235">
        <v>0</v>
      </c>
      <c r="AZ586" s="228">
        <v>0</v>
      </c>
      <c r="BA586" s="236">
        <v>0.01</v>
      </c>
      <c r="BB586" s="229">
        <v>0</v>
      </c>
    </row>
    <row r="587" spans="1:54" ht="26.25" customHeight="1" x14ac:dyDescent="0.25">
      <c r="A587" s="223">
        <v>523</v>
      </c>
      <c r="B587" s="224" t="s">
        <v>1385</v>
      </c>
      <c r="C587" s="225" t="s">
        <v>1193</v>
      </c>
      <c r="D587" s="225"/>
      <c r="E587" s="225" t="s">
        <v>854</v>
      </c>
      <c r="F587" s="225" t="s">
        <v>1</v>
      </c>
      <c r="G587" s="225" t="s">
        <v>837</v>
      </c>
      <c r="H587" s="224" t="s">
        <v>1</v>
      </c>
      <c r="I587" s="224" t="s">
        <v>437</v>
      </c>
      <c r="J587" s="227" t="s">
        <v>17</v>
      </c>
      <c r="K587" s="225" t="s">
        <v>1</v>
      </c>
      <c r="L587" s="232" t="s">
        <v>23</v>
      </c>
      <c r="M587" s="227" t="s">
        <v>17</v>
      </c>
      <c r="N587" s="225" t="s">
        <v>1</v>
      </c>
      <c r="O587" s="232" t="s">
        <v>23</v>
      </c>
      <c r="P587" s="225" t="s">
        <v>1</v>
      </c>
      <c r="Q587" s="225" t="s">
        <v>1</v>
      </c>
      <c r="R587" s="225" t="s">
        <v>1</v>
      </c>
      <c r="S587" s="225" t="s">
        <v>1</v>
      </c>
      <c r="T587" s="225" t="s">
        <v>1</v>
      </c>
      <c r="U587" s="225" t="s">
        <v>1</v>
      </c>
      <c r="V587" s="225" t="s">
        <v>1</v>
      </c>
      <c r="W587" s="225" t="s">
        <v>1</v>
      </c>
      <c r="X587" s="225" t="s">
        <v>1</v>
      </c>
      <c r="Y587" s="225" t="s">
        <v>1</v>
      </c>
      <c r="Z587" s="225" t="s">
        <v>1</v>
      </c>
      <c r="AA587" s="225" t="s">
        <v>1</v>
      </c>
      <c r="AB587" s="225" t="s">
        <v>1</v>
      </c>
      <c r="AC587" s="225" t="s">
        <v>1</v>
      </c>
      <c r="AD587" s="225" t="s">
        <v>1</v>
      </c>
      <c r="AE587" s="232" t="s">
        <v>23</v>
      </c>
      <c r="AF587" s="232" t="s">
        <v>23</v>
      </c>
      <c r="AG587" s="225" t="s">
        <v>1</v>
      </c>
      <c r="AH587" s="225" t="s">
        <v>1</v>
      </c>
      <c r="AI587" s="225" t="s">
        <v>1</v>
      </c>
      <c r="AJ587" s="225" t="s">
        <v>1</v>
      </c>
      <c r="AK587" s="225" t="s">
        <v>1</v>
      </c>
      <c r="AL587" s="232" t="s">
        <v>23</v>
      </c>
      <c r="AM587" s="225" t="s">
        <v>1</v>
      </c>
      <c r="AN587" s="225" t="s">
        <v>1</v>
      </c>
      <c r="AO587" s="225" t="s">
        <v>1</v>
      </c>
      <c r="AP587" s="225" t="s">
        <v>1</v>
      </c>
      <c r="AQ587" s="225" t="s">
        <v>1</v>
      </c>
      <c r="AR587" s="225" t="s">
        <v>1</v>
      </c>
      <c r="AS587" s="225" t="s">
        <v>1</v>
      </c>
      <c r="AT587" s="225" t="s">
        <v>1</v>
      </c>
      <c r="AU587" s="225" t="s">
        <v>1</v>
      </c>
      <c r="AV587" s="225" t="s">
        <v>1</v>
      </c>
      <c r="AW587" s="235" t="s">
        <v>1</v>
      </c>
      <c r="AX587" s="235">
        <v>0</v>
      </c>
      <c r="AY587" s="235">
        <v>0</v>
      </c>
      <c r="AZ587" s="228">
        <v>0</v>
      </c>
      <c r="BA587" s="233">
        <v>7.4</v>
      </c>
      <c r="BB587" s="234">
        <v>0.11</v>
      </c>
    </row>
    <row r="588" spans="1:54" ht="26.25" customHeight="1" x14ac:dyDescent="0.25">
      <c r="A588" s="223">
        <v>524</v>
      </c>
      <c r="B588" s="224" t="s">
        <v>1386</v>
      </c>
      <c r="C588" s="225" t="s">
        <v>1193</v>
      </c>
      <c r="D588" s="225"/>
      <c r="E588" s="225" t="s">
        <v>854</v>
      </c>
      <c r="F588" s="225" t="s">
        <v>1</v>
      </c>
      <c r="G588" s="225" t="s">
        <v>837</v>
      </c>
      <c r="H588" s="224" t="s">
        <v>1</v>
      </c>
      <c r="I588" s="224" t="s">
        <v>437</v>
      </c>
      <c r="J588" s="237" t="s">
        <v>26</v>
      </c>
      <c r="K588" s="225" t="s">
        <v>1</v>
      </c>
      <c r="L588" s="232" t="s">
        <v>23</v>
      </c>
      <c r="M588" s="237" t="s">
        <v>26</v>
      </c>
      <c r="N588" s="230" t="s">
        <v>22</v>
      </c>
      <c r="O588" s="232" t="s">
        <v>23</v>
      </c>
      <c r="P588" s="225" t="s">
        <v>1</v>
      </c>
      <c r="Q588" s="232" t="s">
        <v>23</v>
      </c>
      <c r="R588" s="225" t="s">
        <v>1</v>
      </c>
      <c r="S588" s="225" t="s">
        <v>1</v>
      </c>
      <c r="T588" s="225" t="s">
        <v>1</v>
      </c>
      <c r="U588" s="225" t="s">
        <v>1</v>
      </c>
      <c r="V588" s="225" t="s">
        <v>1</v>
      </c>
      <c r="W588" s="231" t="s">
        <v>20</v>
      </c>
      <c r="X588" s="225" t="s">
        <v>1</v>
      </c>
      <c r="Y588" s="225" t="s">
        <v>1</v>
      </c>
      <c r="Z588" s="225" t="s">
        <v>1</v>
      </c>
      <c r="AA588" s="225" t="s">
        <v>1</v>
      </c>
      <c r="AB588" s="225" t="s">
        <v>1</v>
      </c>
      <c r="AC588" s="225" t="s">
        <v>1</v>
      </c>
      <c r="AD588" s="225" t="s">
        <v>1</v>
      </c>
      <c r="AE588" s="232" t="s">
        <v>23</v>
      </c>
      <c r="AF588" s="230" t="s">
        <v>22</v>
      </c>
      <c r="AG588" s="225" t="s">
        <v>1</v>
      </c>
      <c r="AH588" s="225" t="s">
        <v>1</v>
      </c>
      <c r="AI588" s="225" t="s">
        <v>1</v>
      </c>
      <c r="AJ588" s="225" t="s">
        <v>1</v>
      </c>
      <c r="AK588" s="225" t="s">
        <v>1</v>
      </c>
      <c r="AL588" s="232" t="s">
        <v>23</v>
      </c>
      <c r="AM588" s="225" t="s">
        <v>1</v>
      </c>
      <c r="AN588" s="225" t="s">
        <v>1</v>
      </c>
      <c r="AO588" s="225" t="s">
        <v>1</v>
      </c>
      <c r="AP588" s="225" t="s">
        <v>1</v>
      </c>
      <c r="AQ588" s="225" t="s">
        <v>1</v>
      </c>
      <c r="AR588" s="225" t="s">
        <v>1</v>
      </c>
      <c r="AS588" s="225" t="s">
        <v>1</v>
      </c>
      <c r="AT588" s="225" t="s">
        <v>1</v>
      </c>
      <c r="AU588" s="232" t="s">
        <v>23</v>
      </c>
      <c r="AV588" s="225" t="s">
        <v>1</v>
      </c>
      <c r="AW588" s="235" t="s">
        <v>1</v>
      </c>
      <c r="AX588" s="235">
        <v>0</v>
      </c>
      <c r="AY588" s="235">
        <v>0</v>
      </c>
      <c r="AZ588" s="228">
        <v>0</v>
      </c>
      <c r="BA588" s="233">
        <v>0</v>
      </c>
      <c r="BB588" s="234">
        <v>0</v>
      </c>
    </row>
    <row r="589" spans="1:54" ht="14.25" customHeight="1" x14ac:dyDescent="0.25">
      <c r="A589" s="223">
        <v>531</v>
      </c>
      <c r="B589" s="224" t="s">
        <v>517</v>
      </c>
      <c r="C589" s="225" t="s">
        <v>1193</v>
      </c>
      <c r="D589" s="225"/>
      <c r="E589" s="225" t="s">
        <v>492</v>
      </c>
      <c r="F589" s="225" t="s">
        <v>1</v>
      </c>
      <c r="G589" s="225" t="s">
        <v>1527</v>
      </c>
      <c r="H589" s="224" t="s">
        <v>1</v>
      </c>
      <c r="I589" s="224" t="s">
        <v>437</v>
      </c>
      <c r="J589" s="226" t="s">
        <v>33</v>
      </c>
      <c r="K589" s="225" t="s">
        <v>1</v>
      </c>
      <c r="L589" s="225" t="s">
        <v>1</v>
      </c>
      <c r="M589" s="226" t="s">
        <v>33</v>
      </c>
      <c r="N589" s="225" t="s">
        <v>1</v>
      </c>
      <c r="O589" s="230" t="s">
        <v>22</v>
      </c>
      <c r="P589" s="225" t="s">
        <v>1</v>
      </c>
      <c r="Q589" s="225" t="s">
        <v>1</v>
      </c>
      <c r="R589" s="225" t="s">
        <v>1</v>
      </c>
      <c r="S589" s="225" t="s">
        <v>1</v>
      </c>
      <c r="T589" s="225" t="s">
        <v>1</v>
      </c>
      <c r="U589" s="225" t="s">
        <v>1</v>
      </c>
      <c r="V589" s="225" t="s">
        <v>1</v>
      </c>
      <c r="W589" s="225" t="s">
        <v>1</v>
      </c>
      <c r="X589" s="225" t="s">
        <v>1</v>
      </c>
      <c r="Y589" s="225" t="s">
        <v>1</v>
      </c>
      <c r="Z589" s="225" t="s">
        <v>1</v>
      </c>
      <c r="AA589" s="225" t="s">
        <v>1</v>
      </c>
      <c r="AB589" s="225" t="s">
        <v>1</v>
      </c>
      <c r="AC589" s="225" t="s">
        <v>1</v>
      </c>
      <c r="AD589" s="225" t="s">
        <v>1</v>
      </c>
      <c r="AE589" s="225" t="s">
        <v>1</v>
      </c>
      <c r="AF589" s="225" t="s">
        <v>1</v>
      </c>
      <c r="AG589" s="225" t="s">
        <v>1</v>
      </c>
      <c r="AH589" s="225" t="s">
        <v>1</v>
      </c>
      <c r="AI589" s="225" t="s">
        <v>1</v>
      </c>
      <c r="AJ589" s="225" t="s">
        <v>1</v>
      </c>
      <c r="AK589" s="225" t="s">
        <v>1</v>
      </c>
      <c r="AL589" s="225" t="s">
        <v>1</v>
      </c>
      <c r="AM589" s="225" t="s">
        <v>1</v>
      </c>
      <c r="AN589" s="225" t="s">
        <v>1</v>
      </c>
      <c r="AO589" s="225" t="s">
        <v>1</v>
      </c>
      <c r="AP589" s="225" t="s">
        <v>1</v>
      </c>
      <c r="AQ589" s="225" t="s">
        <v>1</v>
      </c>
      <c r="AR589" s="225" t="s">
        <v>1</v>
      </c>
      <c r="AS589" s="225" t="s">
        <v>1</v>
      </c>
      <c r="AT589" s="225" t="s">
        <v>1</v>
      </c>
      <c r="AU589" s="225" t="s">
        <v>1</v>
      </c>
      <c r="AV589" s="225" t="s">
        <v>1</v>
      </c>
      <c r="AW589" s="235" t="s">
        <v>1</v>
      </c>
      <c r="AX589" s="235">
        <v>0</v>
      </c>
      <c r="AY589" s="235">
        <v>0</v>
      </c>
      <c r="AZ589" s="228">
        <v>0</v>
      </c>
      <c r="BA589" s="228">
        <v>0</v>
      </c>
      <c r="BB589" s="229">
        <v>0</v>
      </c>
    </row>
    <row r="590" spans="1:54" ht="18.75" customHeight="1" x14ac:dyDescent="0.25">
      <c r="A590" s="223">
        <v>532</v>
      </c>
      <c r="B590" s="224" t="s">
        <v>894</v>
      </c>
      <c r="C590" s="225" t="s">
        <v>1193</v>
      </c>
      <c r="D590" s="225"/>
      <c r="E590" s="225" t="s">
        <v>854</v>
      </c>
      <c r="F590" s="225" t="s">
        <v>1</v>
      </c>
      <c r="G590" s="225" t="s">
        <v>439</v>
      </c>
      <c r="H590" s="224" t="s">
        <v>1</v>
      </c>
      <c r="I590" s="224" t="s">
        <v>437</v>
      </c>
      <c r="J590" s="227" t="s">
        <v>17</v>
      </c>
      <c r="K590" s="225" t="s">
        <v>1</v>
      </c>
      <c r="L590" s="231" t="s">
        <v>20</v>
      </c>
      <c r="M590" s="226" t="s">
        <v>33</v>
      </c>
      <c r="N590" s="225" t="s">
        <v>1</v>
      </c>
      <c r="O590" s="225" t="s">
        <v>1</v>
      </c>
      <c r="P590" s="225" t="s">
        <v>1</v>
      </c>
      <c r="Q590" s="225" t="s">
        <v>1</v>
      </c>
      <c r="R590" s="225" t="s">
        <v>1</v>
      </c>
      <c r="S590" s="225" t="s">
        <v>1</v>
      </c>
      <c r="T590" s="225" t="s">
        <v>1</v>
      </c>
      <c r="U590" s="225" t="s">
        <v>1</v>
      </c>
      <c r="V590" s="225" t="s">
        <v>1</v>
      </c>
      <c r="W590" s="225" t="s">
        <v>1</v>
      </c>
      <c r="X590" s="225" t="s">
        <v>1</v>
      </c>
      <c r="Y590" s="225" t="s">
        <v>1</v>
      </c>
      <c r="Z590" s="225" t="s">
        <v>1</v>
      </c>
      <c r="AA590" s="225" t="s">
        <v>1</v>
      </c>
      <c r="AB590" s="225" t="s">
        <v>1</v>
      </c>
      <c r="AC590" s="225" t="s">
        <v>1</v>
      </c>
      <c r="AD590" s="225" t="s">
        <v>1</v>
      </c>
      <c r="AE590" s="231" t="s">
        <v>20</v>
      </c>
      <c r="AF590" s="225" t="s">
        <v>1</v>
      </c>
      <c r="AG590" s="225" t="s">
        <v>1</v>
      </c>
      <c r="AH590" s="225" t="s">
        <v>1</v>
      </c>
      <c r="AI590" s="225" t="s">
        <v>1</v>
      </c>
      <c r="AJ590" s="225" t="s">
        <v>1</v>
      </c>
      <c r="AK590" s="225" t="s">
        <v>1</v>
      </c>
      <c r="AL590" s="225" t="s">
        <v>1</v>
      </c>
      <c r="AM590" s="225" t="s">
        <v>1</v>
      </c>
      <c r="AN590" s="225" t="s">
        <v>1</v>
      </c>
      <c r="AO590" s="225" t="s">
        <v>1</v>
      </c>
      <c r="AP590" s="225" t="s">
        <v>1</v>
      </c>
      <c r="AQ590" s="225" t="s">
        <v>1</v>
      </c>
      <c r="AR590" s="225" t="s">
        <v>1</v>
      </c>
      <c r="AS590" s="225" t="s">
        <v>1</v>
      </c>
      <c r="AT590" s="225" t="s">
        <v>1</v>
      </c>
      <c r="AU590" s="231" t="s">
        <v>20</v>
      </c>
      <c r="AV590" s="225" t="s">
        <v>1</v>
      </c>
      <c r="AW590" s="235" t="s">
        <v>1</v>
      </c>
      <c r="AX590" s="235">
        <v>0</v>
      </c>
      <c r="AY590" s="235">
        <v>0</v>
      </c>
      <c r="AZ590" s="228">
        <v>0</v>
      </c>
      <c r="BA590" s="228">
        <v>0</v>
      </c>
      <c r="BB590" s="229">
        <v>0</v>
      </c>
    </row>
    <row r="591" spans="1:54" ht="14.25" customHeight="1" x14ac:dyDescent="0.25">
      <c r="A591" s="223">
        <v>979</v>
      </c>
      <c r="B591" s="224" t="s">
        <v>1153</v>
      </c>
      <c r="C591" s="225" t="s">
        <v>1388</v>
      </c>
      <c r="D591" s="225"/>
      <c r="E591" s="225" t="s">
        <v>1086</v>
      </c>
      <c r="F591" s="225" t="s">
        <v>1</v>
      </c>
      <c r="G591" s="225" t="s">
        <v>1</v>
      </c>
      <c r="H591" s="224" t="s">
        <v>1</v>
      </c>
      <c r="I591" s="224" t="s">
        <v>1086</v>
      </c>
      <c r="J591" s="241" t="s">
        <v>39</v>
      </c>
      <c r="K591" s="225" t="s">
        <v>1</v>
      </c>
      <c r="L591" s="225" t="s">
        <v>1</v>
      </c>
      <c r="M591" s="237" t="s">
        <v>26</v>
      </c>
      <c r="N591" s="225" t="s">
        <v>1</v>
      </c>
      <c r="O591" s="225" t="s">
        <v>1</v>
      </c>
      <c r="P591" s="225" t="s">
        <v>1</v>
      </c>
      <c r="Q591" s="225" t="s">
        <v>1</v>
      </c>
      <c r="R591" s="225" t="s">
        <v>1</v>
      </c>
      <c r="S591" s="225" t="s">
        <v>1</v>
      </c>
      <c r="T591" s="225" t="s">
        <v>1</v>
      </c>
      <c r="U591" s="225" t="s">
        <v>1</v>
      </c>
      <c r="V591" s="230" t="s">
        <v>22</v>
      </c>
      <c r="W591" s="225" t="s">
        <v>1</v>
      </c>
      <c r="X591" s="225" t="s">
        <v>1</v>
      </c>
      <c r="Y591" s="225" t="s">
        <v>1</v>
      </c>
      <c r="Z591" s="225" t="s">
        <v>1</v>
      </c>
      <c r="AA591" s="225" t="s">
        <v>1</v>
      </c>
      <c r="AB591" s="225" t="s">
        <v>1</v>
      </c>
      <c r="AC591" s="225" t="s">
        <v>1</v>
      </c>
      <c r="AD591" s="225" t="s">
        <v>1</v>
      </c>
      <c r="AE591" s="225" t="s">
        <v>1</v>
      </c>
      <c r="AF591" s="225" t="s">
        <v>1</v>
      </c>
      <c r="AG591" s="225" t="s">
        <v>1</v>
      </c>
      <c r="AH591" s="225" t="s">
        <v>1</v>
      </c>
      <c r="AI591" s="225" t="s">
        <v>1</v>
      </c>
      <c r="AJ591" s="225" t="s">
        <v>1</v>
      </c>
      <c r="AK591" s="225" t="s">
        <v>1</v>
      </c>
      <c r="AL591" s="225" t="s">
        <v>1</v>
      </c>
      <c r="AM591" s="225" t="s">
        <v>1</v>
      </c>
      <c r="AN591" s="225" t="s">
        <v>1</v>
      </c>
      <c r="AO591" s="225" t="s">
        <v>1</v>
      </c>
      <c r="AP591" s="225" t="s">
        <v>1</v>
      </c>
      <c r="AQ591" s="225" t="s">
        <v>1</v>
      </c>
      <c r="AR591" s="225" t="s">
        <v>1</v>
      </c>
      <c r="AS591" s="225" t="s">
        <v>1</v>
      </c>
      <c r="AT591" s="225" t="s">
        <v>1</v>
      </c>
      <c r="AU591" s="225" t="s">
        <v>1</v>
      </c>
      <c r="AV591" s="225" t="s">
        <v>1</v>
      </c>
      <c r="AW591" s="235" t="s">
        <v>1</v>
      </c>
      <c r="AX591" s="235">
        <v>0</v>
      </c>
      <c r="AY591" s="235">
        <v>0</v>
      </c>
      <c r="AZ591" s="228" t="s">
        <v>1</v>
      </c>
      <c r="BA591" s="228" t="s">
        <v>1</v>
      </c>
      <c r="BB591" s="229" t="s">
        <v>1</v>
      </c>
    </row>
    <row r="592" spans="1:54" ht="14.25" customHeight="1" x14ac:dyDescent="0.25">
      <c r="A592" s="223">
        <v>535</v>
      </c>
      <c r="B592" s="224" t="s">
        <v>1154</v>
      </c>
      <c r="C592" s="225" t="s">
        <v>1193</v>
      </c>
      <c r="D592" s="225"/>
      <c r="E592" s="225" t="s">
        <v>1086</v>
      </c>
      <c r="F592" s="225" t="s">
        <v>1</v>
      </c>
      <c r="G592" s="225" t="s">
        <v>1</v>
      </c>
      <c r="H592" s="224" t="s">
        <v>1</v>
      </c>
      <c r="I592" s="224" t="s">
        <v>1086</v>
      </c>
      <c r="J592" s="226" t="s">
        <v>33</v>
      </c>
      <c r="K592" s="225" t="s">
        <v>1</v>
      </c>
      <c r="L592" s="225" t="s">
        <v>1</v>
      </c>
      <c r="M592" s="226" t="s">
        <v>33</v>
      </c>
      <c r="N592" s="225" t="s">
        <v>1</v>
      </c>
      <c r="O592" s="225" t="s">
        <v>1</v>
      </c>
      <c r="P592" s="225" t="s">
        <v>1</v>
      </c>
      <c r="Q592" s="225" t="s">
        <v>1</v>
      </c>
      <c r="R592" s="225" t="s">
        <v>1</v>
      </c>
      <c r="S592" s="225" t="s">
        <v>1</v>
      </c>
      <c r="T592" s="225" t="s">
        <v>1</v>
      </c>
      <c r="U592" s="225" t="s">
        <v>1</v>
      </c>
      <c r="V592" s="225" t="s">
        <v>1</v>
      </c>
      <c r="W592" s="225" t="s">
        <v>1</v>
      </c>
      <c r="X592" s="225" t="s">
        <v>1</v>
      </c>
      <c r="Y592" s="225" t="s">
        <v>1</v>
      </c>
      <c r="Z592" s="225" t="s">
        <v>1</v>
      </c>
      <c r="AA592" s="225" t="s">
        <v>1</v>
      </c>
      <c r="AB592" s="225" t="s">
        <v>1</v>
      </c>
      <c r="AC592" s="225" t="s">
        <v>1</v>
      </c>
      <c r="AD592" s="225" t="s">
        <v>1</v>
      </c>
      <c r="AE592" s="225" t="s">
        <v>1</v>
      </c>
      <c r="AF592" s="225" t="s">
        <v>1</v>
      </c>
      <c r="AG592" s="225" t="s">
        <v>1</v>
      </c>
      <c r="AH592" s="225" t="s">
        <v>1</v>
      </c>
      <c r="AI592" s="225" t="s">
        <v>1</v>
      </c>
      <c r="AJ592" s="225" t="s">
        <v>1</v>
      </c>
      <c r="AK592" s="225" t="s">
        <v>1</v>
      </c>
      <c r="AL592" s="225" t="s">
        <v>1</v>
      </c>
      <c r="AM592" s="225" t="s">
        <v>1</v>
      </c>
      <c r="AN592" s="225" t="s">
        <v>1</v>
      </c>
      <c r="AO592" s="225" t="s">
        <v>1</v>
      </c>
      <c r="AP592" s="225" t="s">
        <v>1</v>
      </c>
      <c r="AQ592" s="225" t="s">
        <v>1</v>
      </c>
      <c r="AR592" s="225" t="s">
        <v>1</v>
      </c>
      <c r="AS592" s="225" t="s">
        <v>1</v>
      </c>
      <c r="AT592" s="225" t="s">
        <v>1</v>
      </c>
      <c r="AU592" s="225" t="s">
        <v>1</v>
      </c>
      <c r="AV592" s="225" t="s">
        <v>1</v>
      </c>
      <c r="AW592" s="235" t="s">
        <v>1</v>
      </c>
      <c r="AX592" s="235">
        <v>0</v>
      </c>
      <c r="AY592" s="235">
        <v>0</v>
      </c>
      <c r="AZ592" s="228">
        <v>0</v>
      </c>
      <c r="BA592" s="228">
        <v>0</v>
      </c>
      <c r="BB592" s="229">
        <v>0</v>
      </c>
    </row>
    <row r="593" spans="1:54" ht="18.75" customHeight="1" x14ac:dyDescent="0.25">
      <c r="A593" s="223">
        <v>537</v>
      </c>
      <c r="B593" s="224" t="s">
        <v>1156</v>
      </c>
      <c r="C593" s="225" t="s">
        <v>1193</v>
      </c>
      <c r="D593" s="225"/>
      <c r="E593" s="225" t="s">
        <v>1086</v>
      </c>
      <c r="F593" s="225" t="s">
        <v>1</v>
      </c>
      <c r="G593" s="225" t="s">
        <v>1</v>
      </c>
      <c r="H593" s="224" t="s">
        <v>1</v>
      </c>
      <c r="I593" s="224" t="s">
        <v>1086</v>
      </c>
      <c r="J593" s="226" t="s">
        <v>33</v>
      </c>
      <c r="K593" s="225" t="s">
        <v>1</v>
      </c>
      <c r="L593" s="225" t="s">
        <v>1</v>
      </c>
      <c r="M593" s="226" t="s">
        <v>33</v>
      </c>
      <c r="N593" s="225" t="s">
        <v>1</v>
      </c>
      <c r="O593" s="225" t="s">
        <v>1</v>
      </c>
      <c r="P593" s="225" t="s">
        <v>1</v>
      </c>
      <c r="Q593" s="225" t="s">
        <v>1</v>
      </c>
      <c r="R593" s="225" t="s">
        <v>1</v>
      </c>
      <c r="S593" s="225" t="s">
        <v>1</v>
      </c>
      <c r="T593" s="225" t="s">
        <v>1</v>
      </c>
      <c r="U593" s="225" t="s">
        <v>1</v>
      </c>
      <c r="V593" s="225" t="s">
        <v>1</v>
      </c>
      <c r="W593" s="225" t="s">
        <v>1</v>
      </c>
      <c r="X593" s="225" t="s">
        <v>1</v>
      </c>
      <c r="Y593" s="225" t="s">
        <v>1</v>
      </c>
      <c r="Z593" s="225" t="s">
        <v>1</v>
      </c>
      <c r="AA593" s="225" t="s">
        <v>1</v>
      </c>
      <c r="AB593" s="225" t="s">
        <v>1</v>
      </c>
      <c r="AC593" s="225" t="s">
        <v>1</v>
      </c>
      <c r="AD593" s="225" t="s">
        <v>1</v>
      </c>
      <c r="AE593" s="225" t="s">
        <v>1</v>
      </c>
      <c r="AF593" s="225" t="s">
        <v>1</v>
      </c>
      <c r="AG593" s="225" t="s">
        <v>1</v>
      </c>
      <c r="AH593" s="225" t="s">
        <v>1</v>
      </c>
      <c r="AI593" s="225" t="s">
        <v>1</v>
      </c>
      <c r="AJ593" s="225" t="s">
        <v>1</v>
      </c>
      <c r="AK593" s="225" t="s">
        <v>1</v>
      </c>
      <c r="AL593" s="225" t="s">
        <v>1</v>
      </c>
      <c r="AM593" s="225" t="s">
        <v>1</v>
      </c>
      <c r="AN593" s="225" t="s">
        <v>1</v>
      </c>
      <c r="AO593" s="225" t="s">
        <v>1</v>
      </c>
      <c r="AP593" s="225" t="s">
        <v>1</v>
      </c>
      <c r="AQ593" s="225" t="s">
        <v>1</v>
      </c>
      <c r="AR593" s="225" t="s">
        <v>1</v>
      </c>
      <c r="AS593" s="225" t="s">
        <v>1</v>
      </c>
      <c r="AT593" s="225" t="s">
        <v>1</v>
      </c>
      <c r="AU593" s="225" t="s">
        <v>1</v>
      </c>
      <c r="AV593" s="225" t="s">
        <v>1</v>
      </c>
      <c r="AW593" s="235" t="s">
        <v>1</v>
      </c>
      <c r="AX593" s="235">
        <v>0</v>
      </c>
      <c r="AY593" s="235">
        <v>0</v>
      </c>
      <c r="AZ593" s="228">
        <v>0</v>
      </c>
      <c r="BA593" s="228">
        <v>0</v>
      </c>
      <c r="BB593" s="229">
        <v>0</v>
      </c>
    </row>
    <row r="594" spans="1:54" ht="14.25" customHeight="1" x14ac:dyDescent="0.25">
      <c r="A594" s="223">
        <v>229</v>
      </c>
      <c r="B594" s="224" t="s">
        <v>1157</v>
      </c>
      <c r="C594" s="225" t="s">
        <v>1193</v>
      </c>
      <c r="D594" s="225"/>
      <c r="E594" s="225" t="s">
        <v>1086</v>
      </c>
      <c r="F594" s="225" t="s">
        <v>1</v>
      </c>
      <c r="G594" s="225" t="s">
        <v>1</v>
      </c>
      <c r="H594" s="224" t="s">
        <v>1</v>
      </c>
      <c r="I594" s="224" t="s">
        <v>1086</v>
      </c>
      <c r="J594" s="226" t="s">
        <v>33</v>
      </c>
      <c r="K594" s="225" t="s">
        <v>1</v>
      </c>
      <c r="L594" s="225" t="s">
        <v>1</v>
      </c>
      <c r="M594" s="226" t="s">
        <v>33</v>
      </c>
      <c r="N594" s="225" t="s">
        <v>1</v>
      </c>
      <c r="O594" s="225" t="s">
        <v>1</v>
      </c>
      <c r="P594" s="225" t="s">
        <v>1</v>
      </c>
      <c r="Q594" s="225" t="s">
        <v>1</v>
      </c>
      <c r="R594" s="225" t="s">
        <v>1</v>
      </c>
      <c r="S594" s="225" t="s">
        <v>1</v>
      </c>
      <c r="T594" s="225" t="s">
        <v>1</v>
      </c>
      <c r="U594" s="225" t="s">
        <v>1</v>
      </c>
      <c r="V594" s="225" t="s">
        <v>1</v>
      </c>
      <c r="W594" s="225" t="s">
        <v>1</v>
      </c>
      <c r="X594" s="225" t="s">
        <v>1</v>
      </c>
      <c r="Y594" s="225" t="s">
        <v>1</v>
      </c>
      <c r="Z594" s="225" t="s">
        <v>1</v>
      </c>
      <c r="AA594" s="225" t="s">
        <v>1</v>
      </c>
      <c r="AB594" s="225" t="s">
        <v>1</v>
      </c>
      <c r="AC594" s="225" t="s">
        <v>1</v>
      </c>
      <c r="AD594" s="225" t="s">
        <v>1</v>
      </c>
      <c r="AE594" s="225" t="s">
        <v>1</v>
      </c>
      <c r="AF594" s="225" t="s">
        <v>1</v>
      </c>
      <c r="AG594" s="225" t="s">
        <v>1</v>
      </c>
      <c r="AH594" s="225" t="s">
        <v>1</v>
      </c>
      <c r="AI594" s="225" t="s">
        <v>1</v>
      </c>
      <c r="AJ594" s="225" t="s">
        <v>1</v>
      </c>
      <c r="AK594" s="225" t="s">
        <v>1</v>
      </c>
      <c r="AL594" s="225" t="s">
        <v>1</v>
      </c>
      <c r="AM594" s="225" t="s">
        <v>1</v>
      </c>
      <c r="AN594" s="225" t="s">
        <v>1</v>
      </c>
      <c r="AO594" s="225" t="s">
        <v>1</v>
      </c>
      <c r="AP594" s="225" t="s">
        <v>1</v>
      </c>
      <c r="AQ594" s="225" t="s">
        <v>1</v>
      </c>
      <c r="AR594" s="225" t="s">
        <v>1</v>
      </c>
      <c r="AS594" s="225" t="s">
        <v>1</v>
      </c>
      <c r="AT594" s="225" t="s">
        <v>1</v>
      </c>
      <c r="AU594" s="225" t="s">
        <v>1</v>
      </c>
      <c r="AV594" s="225" t="s">
        <v>1</v>
      </c>
      <c r="AW594" s="235" t="s">
        <v>1</v>
      </c>
      <c r="AX594" s="235">
        <v>0</v>
      </c>
      <c r="AY594" s="235">
        <v>0</v>
      </c>
      <c r="AZ594" s="228">
        <v>0</v>
      </c>
      <c r="BA594" s="228">
        <v>0</v>
      </c>
      <c r="BB594" s="229">
        <v>0</v>
      </c>
    </row>
    <row r="595" spans="1:54" ht="14.25" customHeight="1" x14ac:dyDescent="0.25">
      <c r="A595" s="223">
        <v>982</v>
      </c>
      <c r="B595" s="224" t="s">
        <v>1161</v>
      </c>
      <c r="C595" s="225" t="s">
        <v>1388</v>
      </c>
      <c r="D595" s="225"/>
      <c r="E595" s="225" t="s">
        <v>1086</v>
      </c>
      <c r="F595" s="225" t="s">
        <v>1</v>
      </c>
      <c r="G595" s="225" t="s">
        <v>1</v>
      </c>
      <c r="H595" s="224" t="s">
        <v>1</v>
      </c>
      <c r="I595" s="224" t="s">
        <v>1086</v>
      </c>
      <c r="J595" s="237" t="s">
        <v>26</v>
      </c>
      <c r="K595" s="225" t="s">
        <v>1</v>
      </c>
      <c r="L595" s="225" t="s">
        <v>1</v>
      </c>
      <c r="M595" s="237" t="s">
        <v>26</v>
      </c>
      <c r="N595" s="225" t="s">
        <v>1</v>
      </c>
      <c r="O595" s="225" t="s">
        <v>1</v>
      </c>
      <c r="P595" s="232" t="s">
        <v>23</v>
      </c>
      <c r="Q595" s="225" t="s">
        <v>1</v>
      </c>
      <c r="R595" s="231" t="s">
        <v>20</v>
      </c>
      <c r="S595" s="225" t="s">
        <v>1</v>
      </c>
      <c r="T595" s="225" t="s">
        <v>1</v>
      </c>
      <c r="U595" s="225" t="s">
        <v>1</v>
      </c>
      <c r="V595" s="231" t="s">
        <v>20</v>
      </c>
      <c r="W595" s="225" t="s">
        <v>1</v>
      </c>
      <c r="X595" s="225" t="s">
        <v>1</v>
      </c>
      <c r="Y595" s="225" t="s">
        <v>1</v>
      </c>
      <c r="Z595" s="225" t="s">
        <v>1</v>
      </c>
      <c r="AA595" s="225" t="s">
        <v>1</v>
      </c>
      <c r="AB595" s="225" t="s">
        <v>1</v>
      </c>
      <c r="AC595" s="225" t="s">
        <v>1</v>
      </c>
      <c r="AD595" s="225" t="s">
        <v>1</v>
      </c>
      <c r="AE595" s="225" t="s">
        <v>1</v>
      </c>
      <c r="AF595" s="225" t="s">
        <v>1</v>
      </c>
      <c r="AG595" s="225" t="s">
        <v>1</v>
      </c>
      <c r="AH595" s="225" t="s">
        <v>1</v>
      </c>
      <c r="AI595" s="225" t="s">
        <v>1</v>
      </c>
      <c r="AJ595" s="225" t="s">
        <v>1</v>
      </c>
      <c r="AK595" s="225" t="s">
        <v>1</v>
      </c>
      <c r="AL595" s="225" t="s">
        <v>1</v>
      </c>
      <c r="AM595" s="225" t="s">
        <v>1</v>
      </c>
      <c r="AN595" s="225" t="s">
        <v>1</v>
      </c>
      <c r="AO595" s="225" t="s">
        <v>1</v>
      </c>
      <c r="AP595" s="225" t="s">
        <v>1</v>
      </c>
      <c r="AQ595" s="225" t="s">
        <v>1</v>
      </c>
      <c r="AR595" s="225" t="s">
        <v>1</v>
      </c>
      <c r="AS595" s="225" t="s">
        <v>1</v>
      </c>
      <c r="AT595" s="225" t="s">
        <v>1</v>
      </c>
      <c r="AU595" s="225" t="s">
        <v>1</v>
      </c>
      <c r="AV595" s="225" t="s">
        <v>1</v>
      </c>
      <c r="AW595" s="235" t="s">
        <v>1</v>
      </c>
      <c r="AX595" s="235">
        <v>0</v>
      </c>
      <c r="AY595" s="235">
        <v>0</v>
      </c>
      <c r="AZ595" s="228" t="s">
        <v>1</v>
      </c>
      <c r="BA595" s="228" t="s">
        <v>1</v>
      </c>
      <c r="BB595" s="229" t="s">
        <v>1</v>
      </c>
    </row>
    <row r="596" spans="1:54" ht="13.5" customHeight="1" x14ac:dyDescent="0.25">
      <c r="A596" s="223">
        <v>540</v>
      </c>
      <c r="B596" s="224" t="s">
        <v>1387</v>
      </c>
      <c r="C596" s="225" t="s">
        <v>1193</v>
      </c>
      <c r="D596" s="225"/>
      <c r="E596" s="225" t="s">
        <v>1065</v>
      </c>
      <c r="F596" s="225" t="s">
        <v>1</v>
      </c>
      <c r="G596" s="225" t="s">
        <v>1527</v>
      </c>
      <c r="H596" s="224" t="s">
        <v>1</v>
      </c>
      <c r="I596" s="224" t="s">
        <v>437</v>
      </c>
      <c r="J596" s="226" t="s">
        <v>33</v>
      </c>
      <c r="K596" s="225" t="s">
        <v>1</v>
      </c>
      <c r="L596" s="225" t="s">
        <v>1</v>
      </c>
      <c r="M596" s="226" t="s">
        <v>33</v>
      </c>
      <c r="N596" s="225" t="s">
        <v>1</v>
      </c>
      <c r="O596" s="225" t="s">
        <v>1</v>
      </c>
      <c r="P596" s="225" t="s">
        <v>1</v>
      </c>
      <c r="Q596" s="225" t="s">
        <v>1</v>
      </c>
      <c r="R596" s="225" t="s">
        <v>1</v>
      </c>
      <c r="S596" s="225" t="s">
        <v>1</v>
      </c>
      <c r="T596" s="225" t="s">
        <v>1</v>
      </c>
      <c r="U596" s="225" t="s">
        <v>1</v>
      </c>
      <c r="V596" s="225" t="s">
        <v>1</v>
      </c>
      <c r="W596" s="225" t="s">
        <v>1</v>
      </c>
      <c r="X596" s="225" t="s">
        <v>1</v>
      </c>
      <c r="Y596" s="225" t="s">
        <v>1</v>
      </c>
      <c r="Z596" s="225" t="s">
        <v>1</v>
      </c>
      <c r="AA596" s="225" t="s">
        <v>1</v>
      </c>
      <c r="AB596" s="225" t="s">
        <v>1</v>
      </c>
      <c r="AC596" s="225" t="s">
        <v>1</v>
      </c>
      <c r="AD596" s="225" t="s">
        <v>1</v>
      </c>
      <c r="AE596" s="225" t="s">
        <v>1</v>
      </c>
      <c r="AF596" s="225" t="s">
        <v>1</v>
      </c>
      <c r="AG596" s="225" t="s">
        <v>1</v>
      </c>
      <c r="AH596" s="225" t="s">
        <v>1</v>
      </c>
      <c r="AI596" s="225" t="s">
        <v>1</v>
      </c>
      <c r="AJ596" s="225" t="s">
        <v>1</v>
      </c>
      <c r="AK596" s="225" t="s">
        <v>1</v>
      </c>
      <c r="AL596" s="225" t="s">
        <v>1</v>
      </c>
      <c r="AM596" s="225" t="s">
        <v>1</v>
      </c>
      <c r="AN596" s="225" t="s">
        <v>1</v>
      </c>
      <c r="AO596" s="225" t="s">
        <v>1</v>
      </c>
      <c r="AP596" s="225" t="s">
        <v>1</v>
      </c>
      <c r="AQ596" s="225" t="s">
        <v>1</v>
      </c>
      <c r="AR596" s="225" t="s">
        <v>1</v>
      </c>
      <c r="AS596" s="225" t="s">
        <v>1</v>
      </c>
      <c r="AT596" s="225" t="s">
        <v>1</v>
      </c>
      <c r="AU596" s="230" t="s">
        <v>22</v>
      </c>
      <c r="AV596" s="225" t="s">
        <v>1</v>
      </c>
      <c r="AW596" s="226" t="s">
        <v>1241</v>
      </c>
      <c r="AX596" s="235">
        <v>0</v>
      </c>
      <c r="AY596" s="235">
        <v>0</v>
      </c>
      <c r="AZ596" s="228">
        <v>0</v>
      </c>
      <c r="BA596" s="236">
        <v>0.01</v>
      </c>
      <c r="BB596" s="229">
        <v>0</v>
      </c>
    </row>
    <row r="597" spans="1:54" ht="14.25" customHeight="1" x14ac:dyDescent="0.25">
      <c r="A597" s="367" t="s">
        <v>1736</v>
      </c>
      <c r="B597" s="367"/>
      <c r="C597" s="367"/>
      <c r="D597" s="367"/>
      <c r="E597" s="367"/>
      <c r="F597" s="367"/>
      <c r="G597" s="367"/>
      <c r="H597" s="367"/>
      <c r="I597" s="367"/>
      <c r="J597" s="366" t="s">
        <v>1</v>
      </c>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c r="AH597" s="366"/>
      <c r="AI597" s="366"/>
      <c r="AJ597" s="366"/>
      <c r="AK597" s="366"/>
      <c r="AL597" s="366"/>
      <c r="AM597" s="366"/>
      <c r="AN597" s="366"/>
      <c r="AO597" s="366"/>
      <c r="AP597" s="366"/>
      <c r="AQ597" s="366"/>
      <c r="AR597" s="366"/>
      <c r="AS597" s="366"/>
      <c r="AT597" s="366"/>
      <c r="AU597" s="366"/>
      <c r="AV597" s="366"/>
      <c r="AW597" s="366"/>
      <c r="AX597" s="366"/>
      <c r="AY597" s="366"/>
      <c r="AZ597" s="366"/>
      <c r="BA597" s="366"/>
      <c r="BB597" s="366"/>
    </row>
    <row r="598" spans="1:54" ht="18.75" customHeight="1" x14ac:dyDescent="0.25">
      <c r="A598" s="223">
        <v>1366</v>
      </c>
      <c r="B598" s="224" t="s">
        <v>814</v>
      </c>
      <c r="C598" s="225" t="s">
        <v>1388</v>
      </c>
      <c r="D598" s="225"/>
      <c r="E598" s="225" t="s">
        <v>815</v>
      </c>
      <c r="F598" s="225" t="s">
        <v>1</v>
      </c>
      <c r="G598" s="225" t="s">
        <v>1524</v>
      </c>
      <c r="H598" s="224" t="s">
        <v>1</v>
      </c>
      <c r="I598" s="224" t="s">
        <v>437</v>
      </c>
      <c r="J598" s="226" t="s">
        <v>33</v>
      </c>
      <c r="K598" s="225" t="s">
        <v>1</v>
      </c>
      <c r="L598" s="225" t="s">
        <v>1</v>
      </c>
      <c r="M598" s="226" t="s">
        <v>33</v>
      </c>
      <c r="N598" s="225" t="s">
        <v>1</v>
      </c>
      <c r="O598" s="225" t="s">
        <v>1</v>
      </c>
      <c r="P598" s="225" t="s">
        <v>1</v>
      </c>
      <c r="Q598" s="225" t="s">
        <v>1</v>
      </c>
      <c r="R598" s="225" t="s">
        <v>1</v>
      </c>
      <c r="S598" s="225" t="s">
        <v>1</v>
      </c>
      <c r="T598" s="225" t="s">
        <v>1</v>
      </c>
      <c r="U598" s="225" t="s">
        <v>1</v>
      </c>
      <c r="V598" s="225" t="s">
        <v>1</v>
      </c>
      <c r="W598" s="225" t="s">
        <v>1</v>
      </c>
      <c r="X598" s="225" t="s">
        <v>1</v>
      </c>
      <c r="Y598" s="225" t="s">
        <v>1</v>
      </c>
      <c r="Z598" s="225" t="s">
        <v>1</v>
      </c>
      <c r="AA598" s="225" t="s">
        <v>1</v>
      </c>
      <c r="AB598" s="225" t="s">
        <v>1</v>
      </c>
      <c r="AC598" s="225" t="s">
        <v>1</v>
      </c>
      <c r="AD598" s="225" t="s">
        <v>1</v>
      </c>
      <c r="AE598" s="225" t="s">
        <v>1</v>
      </c>
      <c r="AF598" s="225" t="s">
        <v>1</v>
      </c>
      <c r="AG598" s="225" t="s">
        <v>1</v>
      </c>
      <c r="AH598" s="225" t="s">
        <v>1</v>
      </c>
      <c r="AI598" s="225" t="s">
        <v>1</v>
      </c>
      <c r="AJ598" s="225" t="s">
        <v>1</v>
      </c>
      <c r="AK598" s="225" t="s">
        <v>1</v>
      </c>
      <c r="AL598" s="225" t="s">
        <v>1</v>
      </c>
      <c r="AM598" s="225" t="s">
        <v>1</v>
      </c>
      <c r="AN598" s="225" t="s">
        <v>1</v>
      </c>
      <c r="AO598" s="225" t="s">
        <v>1</v>
      </c>
      <c r="AP598" s="225" t="s">
        <v>1</v>
      </c>
      <c r="AQ598" s="225" t="s">
        <v>1</v>
      </c>
      <c r="AR598" s="225" t="s">
        <v>1</v>
      </c>
      <c r="AS598" s="225" t="s">
        <v>1</v>
      </c>
      <c r="AT598" s="225" t="s">
        <v>1</v>
      </c>
      <c r="AU598" s="225" t="s">
        <v>1</v>
      </c>
      <c r="AV598" s="225" t="s">
        <v>1</v>
      </c>
      <c r="AW598" s="235" t="s">
        <v>1</v>
      </c>
      <c r="AX598" s="235">
        <v>0</v>
      </c>
      <c r="AY598" s="235">
        <v>0</v>
      </c>
      <c r="AZ598" s="228" t="s">
        <v>1</v>
      </c>
      <c r="BA598" s="228" t="s">
        <v>1</v>
      </c>
      <c r="BB598" s="229" t="s">
        <v>1</v>
      </c>
    </row>
    <row r="599" spans="1:54" ht="18.75" customHeight="1" x14ac:dyDescent="0.25">
      <c r="A599" s="223">
        <v>1167</v>
      </c>
      <c r="B599" s="224" t="s">
        <v>1394</v>
      </c>
      <c r="C599" s="225" t="s">
        <v>1388</v>
      </c>
      <c r="D599" s="225"/>
      <c r="E599" s="225" t="s">
        <v>737</v>
      </c>
      <c r="F599" s="225" t="s">
        <v>1</v>
      </c>
      <c r="G599" s="225" t="s">
        <v>209</v>
      </c>
      <c r="H599" s="224" t="s">
        <v>1</v>
      </c>
      <c r="I599" s="224" t="s">
        <v>437</v>
      </c>
      <c r="J599" s="226" t="s">
        <v>33</v>
      </c>
      <c r="K599" s="230" t="s">
        <v>22</v>
      </c>
      <c r="L599" s="225" t="s">
        <v>1</v>
      </c>
      <c r="M599" s="227" t="s">
        <v>17</v>
      </c>
      <c r="N599" s="232" t="s">
        <v>23</v>
      </c>
      <c r="O599" s="230" t="s">
        <v>22</v>
      </c>
      <c r="P599" s="225" t="s">
        <v>1</v>
      </c>
      <c r="Q599" s="225" t="s">
        <v>1</v>
      </c>
      <c r="R599" s="225" t="s">
        <v>1</v>
      </c>
      <c r="S599" s="225" t="s">
        <v>1</v>
      </c>
      <c r="T599" s="225" t="s">
        <v>1</v>
      </c>
      <c r="U599" s="225" t="s">
        <v>1</v>
      </c>
      <c r="V599" s="225" t="s">
        <v>1</v>
      </c>
      <c r="W599" s="225" t="s">
        <v>1</v>
      </c>
      <c r="X599" s="225" t="s">
        <v>1</v>
      </c>
      <c r="Y599" s="225" t="s">
        <v>1</v>
      </c>
      <c r="Z599" s="230" t="s">
        <v>22</v>
      </c>
      <c r="AA599" s="225" t="s">
        <v>1</v>
      </c>
      <c r="AB599" s="225" t="s">
        <v>1</v>
      </c>
      <c r="AC599" s="225" t="s">
        <v>1</v>
      </c>
      <c r="AD599" s="225" t="s">
        <v>1</v>
      </c>
      <c r="AE599" s="225" t="s">
        <v>1</v>
      </c>
      <c r="AF599" s="225" t="s">
        <v>1</v>
      </c>
      <c r="AG599" s="225" t="s">
        <v>1</v>
      </c>
      <c r="AH599" s="225" t="s">
        <v>1</v>
      </c>
      <c r="AI599" s="225" t="s">
        <v>1</v>
      </c>
      <c r="AJ599" s="225" t="s">
        <v>1</v>
      </c>
      <c r="AK599" s="225" t="s">
        <v>1</v>
      </c>
      <c r="AL599" s="225" t="s">
        <v>1</v>
      </c>
      <c r="AM599" s="225" t="s">
        <v>1</v>
      </c>
      <c r="AN599" s="225" t="s">
        <v>1</v>
      </c>
      <c r="AO599" s="225" t="s">
        <v>1</v>
      </c>
      <c r="AP599" s="225" t="s">
        <v>1</v>
      </c>
      <c r="AQ599" s="225" t="s">
        <v>1</v>
      </c>
      <c r="AR599" s="225" t="s">
        <v>1</v>
      </c>
      <c r="AS599" s="225" t="s">
        <v>1</v>
      </c>
      <c r="AT599" s="225" t="s">
        <v>1</v>
      </c>
      <c r="AU599" s="232" t="s">
        <v>23</v>
      </c>
      <c r="AV599" s="225" t="s">
        <v>1</v>
      </c>
      <c r="AW599" s="235" t="s">
        <v>1</v>
      </c>
      <c r="AX599" s="235">
        <v>0</v>
      </c>
      <c r="AY599" s="235">
        <v>0</v>
      </c>
      <c r="AZ599" s="228">
        <v>0</v>
      </c>
      <c r="BA599" s="236">
        <v>0.74</v>
      </c>
      <c r="BB599" s="238">
        <v>2.9</v>
      </c>
    </row>
    <row r="600" spans="1:54" ht="18.75" customHeight="1" x14ac:dyDescent="0.25">
      <c r="A600" s="223">
        <v>919</v>
      </c>
      <c r="B600" s="224" t="s">
        <v>748</v>
      </c>
      <c r="C600" s="225" t="s">
        <v>1388</v>
      </c>
      <c r="D600" s="225"/>
      <c r="E600" s="225" t="s">
        <v>737</v>
      </c>
      <c r="F600" s="225" t="s">
        <v>1</v>
      </c>
      <c r="G600" s="225" t="s">
        <v>739</v>
      </c>
      <c r="H600" s="224" t="s">
        <v>1</v>
      </c>
      <c r="I600" s="224" t="s">
        <v>437</v>
      </c>
      <c r="J600" s="241" t="s">
        <v>39</v>
      </c>
      <c r="K600" s="225" t="s">
        <v>1</v>
      </c>
      <c r="L600" s="225" t="s">
        <v>1</v>
      </c>
      <c r="M600" s="241" t="s">
        <v>39</v>
      </c>
      <c r="N600" s="225" t="s">
        <v>1</v>
      </c>
      <c r="O600" s="225" t="s">
        <v>1</v>
      </c>
      <c r="P600" s="225" t="s">
        <v>1</v>
      </c>
      <c r="Q600" s="225" t="s">
        <v>1</v>
      </c>
      <c r="R600" s="225" t="s">
        <v>1</v>
      </c>
      <c r="S600" s="225" t="s">
        <v>1</v>
      </c>
      <c r="T600" s="225" t="s">
        <v>1</v>
      </c>
      <c r="U600" s="225" t="s">
        <v>1</v>
      </c>
      <c r="V600" s="225" t="s">
        <v>1</v>
      </c>
      <c r="W600" s="225" t="s">
        <v>1</v>
      </c>
      <c r="X600" s="225" t="s">
        <v>1</v>
      </c>
      <c r="Y600" s="225" t="s">
        <v>1</v>
      </c>
      <c r="Z600" s="225" t="s">
        <v>1</v>
      </c>
      <c r="AA600" s="225" t="s">
        <v>1</v>
      </c>
      <c r="AB600" s="225" t="s">
        <v>1</v>
      </c>
      <c r="AC600" s="225" t="s">
        <v>1</v>
      </c>
      <c r="AD600" s="225" t="s">
        <v>1</v>
      </c>
      <c r="AE600" s="225" t="s">
        <v>1</v>
      </c>
      <c r="AF600" s="225" t="s">
        <v>1</v>
      </c>
      <c r="AG600" s="225" t="s">
        <v>1</v>
      </c>
      <c r="AH600" s="225" t="s">
        <v>1</v>
      </c>
      <c r="AI600" s="225" t="s">
        <v>1</v>
      </c>
      <c r="AJ600" s="225" t="s">
        <v>1</v>
      </c>
      <c r="AK600" s="225" t="s">
        <v>1</v>
      </c>
      <c r="AL600" s="225" t="s">
        <v>1</v>
      </c>
      <c r="AM600" s="225" t="s">
        <v>1</v>
      </c>
      <c r="AN600" s="225" t="s">
        <v>1</v>
      </c>
      <c r="AO600" s="225" t="s">
        <v>1</v>
      </c>
      <c r="AP600" s="225" t="s">
        <v>1</v>
      </c>
      <c r="AQ600" s="225" t="s">
        <v>1</v>
      </c>
      <c r="AR600" s="225" t="s">
        <v>1</v>
      </c>
      <c r="AS600" s="225" t="s">
        <v>1</v>
      </c>
      <c r="AT600" s="225" t="s">
        <v>1</v>
      </c>
      <c r="AU600" s="225" t="s">
        <v>1</v>
      </c>
      <c r="AV600" s="225" t="s">
        <v>1</v>
      </c>
      <c r="AW600" s="235" t="s">
        <v>1</v>
      </c>
      <c r="AX600" s="235">
        <v>0</v>
      </c>
      <c r="AY600" s="235">
        <v>0</v>
      </c>
      <c r="AZ600" s="228" t="s">
        <v>1</v>
      </c>
      <c r="BA600" s="228" t="s">
        <v>1</v>
      </c>
      <c r="BB600" s="229" t="s">
        <v>1</v>
      </c>
    </row>
    <row r="601" spans="1:54" ht="18.75" customHeight="1" x14ac:dyDescent="0.25">
      <c r="A601" s="223">
        <v>1050</v>
      </c>
      <c r="B601" s="224" t="s">
        <v>1548</v>
      </c>
      <c r="C601" s="225" t="s">
        <v>1388</v>
      </c>
      <c r="D601" s="225"/>
      <c r="E601" s="225" t="s">
        <v>1086</v>
      </c>
      <c r="F601" s="225" t="s">
        <v>1</v>
      </c>
      <c r="G601" s="225" t="s">
        <v>439</v>
      </c>
      <c r="H601" s="224" t="s">
        <v>1</v>
      </c>
      <c r="I601" s="224" t="s">
        <v>437</v>
      </c>
      <c r="J601" s="226" t="s">
        <v>33</v>
      </c>
      <c r="K601" s="225" t="s">
        <v>1</v>
      </c>
      <c r="L601" s="230" t="s">
        <v>22</v>
      </c>
      <c r="M601" s="227" t="s">
        <v>17</v>
      </c>
      <c r="N601" s="230" t="s">
        <v>22</v>
      </c>
      <c r="O601" s="232" t="s">
        <v>23</v>
      </c>
      <c r="P601" s="225" t="s">
        <v>1</v>
      </c>
      <c r="Q601" s="225" t="s">
        <v>1</v>
      </c>
      <c r="R601" s="225" t="s">
        <v>1</v>
      </c>
      <c r="S601" s="225" t="s">
        <v>1</v>
      </c>
      <c r="T601" s="225" t="s">
        <v>1</v>
      </c>
      <c r="U601" s="225" t="s">
        <v>1</v>
      </c>
      <c r="V601" s="225" t="s">
        <v>1</v>
      </c>
      <c r="W601" s="225" t="s">
        <v>1</v>
      </c>
      <c r="X601" s="225" t="s">
        <v>1</v>
      </c>
      <c r="Y601" s="225" t="s">
        <v>1</v>
      </c>
      <c r="Z601" s="225" t="s">
        <v>1</v>
      </c>
      <c r="AA601" s="225" t="s">
        <v>1</v>
      </c>
      <c r="AB601" s="225" t="s">
        <v>1</v>
      </c>
      <c r="AC601" s="225" t="s">
        <v>1</v>
      </c>
      <c r="AD601" s="225" t="s">
        <v>1</v>
      </c>
      <c r="AE601" s="230" t="s">
        <v>22</v>
      </c>
      <c r="AF601" s="230" t="s">
        <v>22</v>
      </c>
      <c r="AG601" s="225" t="s">
        <v>1</v>
      </c>
      <c r="AH601" s="225" t="s">
        <v>1</v>
      </c>
      <c r="AI601" s="225" t="s">
        <v>1</v>
      </c>
      <c r="AJ601" s="225" t="s">
        <v>1</v>
      </c>
      <c r="AK601" s="225" t="s">
        <v>1</v>
      </c>
      <c r="AL601" s="230" t="s">
        <v>22</v>
      </c>
      <c r="AM601" s="225" t="s">
        <v>1</v>
      </c>
      <c r="AN601" s="225" t="s">
        <v>1</v>
      </c>
      <c r="AO601" s="230" t="s">
        <v>22</v>
      </c>
      <c r="AP601" s="225" t="s">
        <v>1</v>
      </c>
      <c r="AQ601" s="225" t="s">
        <v>1</v>
      </c>
      <c r="AR601" s="225" t="s">
        <v>1</v>
      </c>
      <c r="AS601" s="225" t="s">
        <v>1</v>
      </c>
      <c r="AT601" s="225" t="s">
        <v>1</v>
      </c>
      <c r="AU601" s="225" t="s">
        <v>1</v>
      </c>
      <c r="AV601" s="225" t="s">
        <v>1</v>
      </c>
      <c r="AW601" s="235" t="s">
        <v>1</v>
      </c>
      <c r="AX601" s="226">
        <v>1</v>
      </c>
      <c r="AY601" s="235">
        <v>0</v>
      </c>
      <c r="AZ601" s="228" t="s">
        <v>1</v>
      </c>
      <c r="BA601" s="228" t="s">
        <v>1</v>
      </c>
      <c r="BB601" s="229" t="s">
        <v>1</v>
      </c>
    </row>
    <row r="602" spans="1:54" ht="26.25" customHeight="1" x14ac:dyDescent="0.25">
      <c r="A602" s="223">
        <v>1117</v>
      </c>
      <c r="B602" s="224" t="s">
        <v>1395</v>
      </c>
      <c r="C602" s="225" t="s">
        <v>1388</v>
      </c>
      <c r="D602" s="225"/>
      <c r="E602" s="225" t="s">
        <v>854</v>
      </c>
      <c r="F602" s="225" t="s">
        <v>1</v>
      </c>
      <c r="G602" s="225" t="s">
        <v>837</v>
      </c>
      <c r="H602" s="224" t="s">
        <v>1</v>
      </c>
      <c r="I602" s="224" t="s">
        <v>437</v>
      </c>
      <c r="J602" s="241" t="s">
        <v>39</v>
      </c>
      <c r="K602" s="230" t="s">
        <v>22</v>
      </c>
      <c r="L602" s="230" t="s">
        <v>22</v>
      </c>
      <c r="M602" s="227" t="s">
        <v>17</v>
      </c>
      <c r="N602" s="231" t="s">
        <v>20</v>
      </c>
      <c r="O602" s="232" t="s">
        <v>23</v>
      </c>
      <c r="P602" s="225" t="s">
        <v>1</v>
      </c>
      <c r="Q602" s="225" t="s">
        <v>1</v>
      </c>
      <c r="R602" s="225" t="s">
        <v>1</v>
      </c>
      <c r="S602" s="225" t="s">
        <v>1</v>
      </c>
      <c r="T602" s="225" t="s">
        <v>1</v>
      </c>
      <c r="U602" s="225" t="s">
        <v>1</v>
      </c>
      <c r="V602" s="225" t="s">
        <v>1</v>
      </c>
      <c r="W602" s="225" t="s">
        <v>1</v>
      </c>
      <c r="X602" s="225" t="s">
        <v>1</v>
      </c>
      <c r="Y602" s="225" t="s">
        <v>1</v>
      </c>
      <c r="Z602" s="230" t="s">
        <v>22</v>
      </c>
      <c r="AA602" s="230" t="s">
        <v>22</v>
      </c>
      <c r="AB602" s="225" t="s">
        <v>1</v>
      </c>
      <c r="AC602" s="225" t="s">
        <v>1</v>
      </c>
      <c r="AD602" s="225" t="s">
        <v>1</v>
      </c>
      <c r="AE602" s="225" t="s">
        <v>1</v>
      </c>
      <c r="AF602" s="225" t="s">
        <v>1</v>
      </c>
      <c r="AG602" s="230" t="s">
        <v>22</v>
      </c>
      <c r="AH602" s="225" t="s">
        <v>1</v>
      </c>
      <c r="AI602" s="225" t="s">
        <v>1</v>
      </c>
      <c r="AJ602" s="225" t="s">
        <v>1</v>
      </c>
      <c r="AK602" s="230" t="s">
        <v>22</v>
      </c>
      <c r="AL602" s="230" t="s">
        <v>22</v>
      </c>
      <c r="AM602" s="225" t="s">
        <v>1</v>
      </c>
      <c r="AN602" s="225" t="s">
        <v>1</v>
      </c>
      <c r="AO602" s="230" t="s">
        <v>22</v>
      </c>
      <c r="AP602" s="225" t="s">
        <v>1</v>
      </c>
      <c r="AQ602" s="225" t="s">
        <v>1</v>
      </c>
      <c r="AR602" s="230" t="s">
        <v>22</v>
      </c>
      <c r="AS602" s="225" t="s">
        <v>1</v>
      </c>
      <c r="AT602" s="225" t="s">
        <v>1</v>
      </c>
      <c r="AU602" s="230" t="s">
        <v>22</v>
      </c>
      <c r="AV602" s="225" t="s">
        <v>1</v>
      </c>
      <c r="AW602" s="235" t="s">
        <v>1</v>
      </c>
      <c r="AX602" s="235">
        <v>0</v>
      </c>
      <c r="AY602" s="235">
        <v>0</v>
      </c>
      <c r="AZ602" s="228">
        <v>0</v>
      </c>
      <c r="BA602" s="233">
        <v>0</v>
      </c>
      <c r="BB602" s="234">
        <v>0</v>
      </c>
    </row>
    <row r="603" spans="1:54" ht="14.25" customHeight="1" x14ac:dyDescent="0.25">
      <c r="A603" s="223">
        <v>922</v>
      </c>
      <c r="B603" s="224" t="s">
        <v>1092</v>
      </c>
      <c r="C603" s="225" t="s">
        <v>1388</v>
      </c>
      <c r="D603" s="225"/>
      <c r="E603" s="225" t="s">
        <v>1086</v>
      </c>
      <c r="F603" s="225" t="s">
        <v>1</v>
      </c>
      <c r="G603" s="225" t="s">
        <v>1</v>
      </c>
      <c r="H603" s="224" t="s">
        <v>1</v>
      </c>
      <c r="I603" s="224" t="s">
        <v>1086</v>
      </c>
      <c r="J603" s="241" t="s">
        <v>39</v>
      </c>
      <c r="K603" s="225" t="s">
        <v>1</v>
      </c>
      <c r="L603" s="225" t="s">
        <v>1</v>
      </c>
      <c r="M603" s="237" t="s">
        <v>26</v>
      </c>
      <c r="N603" s="225" t="s">
        <v>1</v>
      </c>
      <c r="O603" s="225" t="s">
        <v>1</v>
      </c>
      <c r="P603" s="230" t="s">
        <v>22</v>
      </c>
      <c r="Q603" s="225" t="s">
        <v>1</v>
      </c>
      <c r="R603" s="225" t="s">
        <v>1</v>
      </c>
      <c r="S603" s="225" t="s">
        <v>1</v>
      </c>
      <c r="T603" s="225" t="s">
        <v>1</v>
      </c>
      <c r="U603" s="225" t="s">
        <v>1</v>
      </c>
      <c r="V603" s="225" t="s">
        <v>1</v>
      </c>
      <c r="W603" s="225" t="s">
        <v>1</v>
      </c>
      <c r="X603" s="225" t="s">
        <v>1</v>
      </c>
      <c r="Y603" s="225" t="s">
        <v>1</v>
      </c>
      <c r="Z603" s="225" t="s">
        <v>1</v>
      </c>
      <c r="AA603" s="225" t="s">
        <v>1</v>
      </c>
      <c r="AB603" s="225" t="s">
        <v>1</v>
      </c>
      <c r="AC603" s="225" t="s">
        <v>1</v>
      </c>
      <c r="AD603" s="225" t="s">
        <v>1</v>
      </c>
      <c r="AE603" s="225" t="s">
        <v>1</v>
      </c>
      <c r="AF603" s="225" t="s">
        <v>1</v>
      </c>
      <c r="AG603" s="225" t="s">
        <v>1</v>
      </c>
      <c r="AH603" s="225" t="s">
        <v>1</v>
      </c>
      <c r="AI603" s="225" t="s">
        <v>1</v>
      </c>
      <c r="AJ603" s="225" t="s">
        <v>1</v>
      </c>
      <c r="AK603" s="225" t="s">
        <v>1</v>
      </c>
      <c r="AL603" s="225" t="s">
        <v>1</v>
      </c>
      <c r="AM603" s="225" t="s">
        <v>1</v>
      </c>
      <c r="AN603" s="225" t="s">
        <v>1</v>
      </c>
      <c r="AO603" s="225" t="s">
        <v>1</v>
      </c>
      <c r="AP603" s="225" t="s">
        <v>1</v>
      </c>
      <c r="AQ603" s="225" t="s">
        <v>1</v>
      </c>
      <c r="AR603" s="225" t="s">
        <v>1</v>
      </c>
      <c r="AS603" s="225" t="s">
        <v>1</v>
      </c>
      <c r="AT603" s="225" t="s">
        <v>1</v>
      </c>
      <c r="AU603" s="225" t="s">
        <v>1</v>
      </c>
      <c r="AV603" s="225" t="s">
        <v>1</v>
      </c>
      <c r="AW603" s="235" t="s">
        <v>1</v>
      </c>
      <c r="AX603" s="235">
        <v>0</v>
      </c>
      <c r="AY603" s="235">
        <v>0</v>
      </c>
      <c r="AZ603" s="228" t="s">
        <v>1</v>
      </c>
      <c r="BA603" s="228" t="s">
        <v>1</v>
      </c>
      <c r="BB603" s="229" t="s">
        <v>1</v>
      </c>
    </row>
    <row r="604" spans="1:54" ht="18.75" customHeight="1" x14ac:dyDescent="0.25">
      <c r="A604" s="223">
        <v>1288</v>
      </c>
      <c r="B604" s="224" t="s">
        <v>1396</v>
      </c>
      <c r="C604" s="225" t="s">
        <v>1388</v>
      </c>
      <c r="D604" s="225"/>
      <c r="E604" s="225" t="s">
        <v>941</v>
      </c>
      <c r="F604" s="225" t="s">
        <v>1</v>
      </c>
      <c r="G604" s="225" t="s">
        <v>447</v>
      </c>
      <c r="H604" s="224" t="s">
        <v>1</v>
      </c>
      <c r="I604" s="224" t="s">
        <v>437</v>
      </c>
      <c r="J604" s="241" t="s">
        <v>39</v>
      </c>
      <c r="K604" s="225" t="s">
        <v>1</v>
      </c>
      <c r="L604" s="225" t="s">
        <v>1</v>
      </c>
      <c r="M604" s="226" t="s">
        <v>33</v>
      </c>
      <c r="N604" s="225" t="s">
        <v>1</v>
      </c>
      <c r="O604" s="225" t="s">
        <v>1</v>
      </c>
      <c r="P604" s="225" t="s">
        <v>1</v>
      </c>
      <c r="Q604" s="225" t="s">
        <v>1</v>
      </c>
      <c r="R604" s="225" t="s">
        <v>1</v>
      </c>
      <c r="S604" s="225" t="s">
        <v>1</v>
      </c>
      <c r="T604" s="225" t="s">
        <v>1</v>
      </c>
      <c r="U604" s="225" t="s">
        <v>1</v>
      </c>
      <c r="V604" s="225" t="s">
        <v>1</v>
      </c>
      <c r="W604" s="225" t="s">
        <v>1</v>
      </c>
      <c r="X604" s="225" t="s">
        <v>1</v>
      </c>
      <c r="Y604" s="225" t="s">
        <v>1</v>
      </c>
      <c r="Z604" s="225" t="s">
        <v>1</v>
      </c>
      <c r="AA604" s="225" t="s">
        <v>1</v>
      </c>
      <c r="AB604" s="225" t="s">
        <v>1</v>
      </c>
      <c r="AC604" s="225" t="s">
        <v>1</v>
      </c>
      <c r="AD604" s="225" t="s">
        <v>1</v>
      </c>
      <c r="AE604" s="225" t="s">
        <v>1</v>
      </c>
      <c r="AF604" s="225" t="s">
        <v>1</v>
      </c>
      <c r="AG604" s="225" t="s">
        <v>1</v>
      </c>
      <c r="AH604" s="225" t="s">
        <v>1</v>
      </c>
      <c r="AI604" s="225" t="s">
        <v>1</v>
      </c>
      <c r="AJ604" s="225" t="s">
        <v>1</v>
      </c>
      <c r="AK604" s="225" t="s">
        <v>1</v>
      </c>
      <c r="AL604" s="225" t="s">
        <v>1</v>
      </c>
      <c r="AM604" s="225" t="s">
        <v>1</v>
      </c>
      <c r="AN604" s="225" t="s">
        <v>1</v>
      </c>
      <c r="AO604" s="225" t="s">
        <v>1</v>
      </c>
      <c r="AP604" s="225" t="s">
        <v>1</v>
      </c>
      <c r="AQ604" s="225" t="s">
        <v>1</v>
      </c>
      <c r="AR604" s="225" t="s">
        <v>1</v>
      </c>
      <c r="AS604" s="225" t="s">
        <v>1</v>
      </c>
      <c r="AT604" s="225" t="s">
        <v>1</v>
      </c>
      <c r="AU604" s="225" t="s">
        <v>1</v>
      </c>
      <c r="AV604" s="225" t="s">
        <v>1</v>
      </c>
      <c r="AW604" s="235" t="s">
        <v>1</v>
      </c>
      <c r="AX604" s="235">
        <v>0</v>
      </c>
      <c r="AY604" s="235">
        <v>0</v>
      </c>
      <c r="AZ604" s="228" t="s">
        <v>1</v>
      </c>
      <c r="BA604" s="228" t="s">
        <v>1</v>
      </c>
      <c r="BB604" s="229" t="s">
        <v>1</v>
      </c>
    </row>
    <row r="605" spans="1:54" ht="18" customHeight="1" x14ac:dyDescent="0.25">
      <c r="A605" s="223">
        <v>1271</v>
      </c>
      <c r="B605" s="224" t="s">
        <v>1397</v>
      </c>
      <c r="C605" s="225" t="s">
        <v>1388</v>
      </c>
      <c r="D605" s="225"/>
      <c r="E605" s="225" t="s">
        <v>941</v>
      </c>
      <c r="F605" s="225" t="s">
        <v>1</v>
      </c>
      <c r="G605" s="225" t="s">
        <v>447</v>
      </c>
      <c r="H605" s="224" t="s">
        <v>1</v>
      </c>
      <c r="I605" s="224" t="s">
        <v>437</v>
      </c>
      <c r="J605" s="241" t="s">
        <v>39</v>
      </c>
      <c r="K605" s="225" t="s">
        <v>1</v>
      </c>
      <c r="L605" s="230" t="s">
        <v>22</v>
      </c>
      <c r="M605" s="227" t="s">
        <v>17</v>
      </c>
      <c r="N605" s="225" t="s">
        <v>1</v>
      </c>
      <c r="O605" s="231" t="s">
        <v>20</v>
      </c>
      <c r="P605" s="225" t="s">
        <v>1</v>
      </c>
      <c r="Q605" s="225" t="s">
        <v>1</v>
      </c>
      <c r="R605" s="225" t="s">
        <v>1</v>
      </c>
      <c r="S605" s="225" t="s">
        <v>1</v>
      </c>
      <c r="T605" s="225" t="s">
        <v>1</v>
      </c>
      <c r="U605" s="225" t="s">
        <v>1</v>
      </c>
      <c r="V605" s="225" t="s">
        <v>1</v>
      </c>
      <c r="W605" s="225" t="s">
        <v>1</v>
      </c>
      <c r="X605" s="225" t="s">
        <v>1</v>
      </c>
      <c r="Y605" s="225" t="s">
        <v>1</v>
      </c>
      <c r="Z605" s="225" t="s">
        <v>1</v>
      </c>
      <c r="AA605" s="225" t="s">
        <v>1</v>
      </c>
      <c r="AB605" s="225" t="s">
        <v>1</v>
      </c>
      <c r="AC605" s="225" t="s">
        <v>1</v>
      </c>
      <c r="AD605" s="225" t="s">
        <v>1</v>
      </c>
      <c r="AE605" s="225" t="s">
        <v>1</v>
      </c>
      <c r="AF605" s="225" t="s">
        <v>1</v>
      </c>
      <c r="AG605" s="230" t="s">
        <v>22</v>
      </c>
      <c r="AH605" s="225" t="s">
        <v>1</v>
      </c>
      <c r="AI605" s="225" t="s">
        <v>1</v>
      </c>
      <c r="AJ605" s="225" t="s">
        <v>1</v>
      </c>
      <c r="AK605" s="225" t="s">
        <v>1</v>
      </c>
      <c r="AL605" s="225" t="s">
        <v>1</v>
      </c>
      <c r="AM605" s="225" t="s">
        <v>1</v>
      </c>
      <c r="AN605" s="225" t="s">
        <v>1</v>
      </c>
      <c r="AO605" s="225" t="s">
        <v>1</v>
      </c>
      <c r="AP605" s="225" t="s">
        <v>1</v>
      </c>
      <c r="AQ605" s="225" t="s">
        <v>1</v>
      </c>
      <c r="AR605" s="225" t="s">
        <v>1</v>
      </c>
      <c r="AS605" s="225" t="s">
        <v>1</v>
      </c>
      <c r="AT605" s="225" t="s">
        <v>1</v>
      </c>
      <c r="AU605" s="225" t="s">
        <v>1</v>
      </c>
      <c r="AV605" s="225" t="s">
        <v>1</v>
      </c>
      <c r="AW605" s="235" t="s">
        <v>1</v>
      </c>
      <c r="AX605" s="235">
        <v>0</v>
      </c>
      <c r="AY605" s="235">
        <v>0</v>
      </c>
      <c r="AZ605" s="228" t="s">
        <v>1</v>
      </c>
      <c r="BA605" s="228" t="s">
        <v>1</v>
      </c>
      <c r="BB605" s="229" t="s">
        <v>1</v>
      </c>
    </row>
    <row r="606" spans="1:54" ht="18.75" customHeight="1" x14ac:dyDescent="0.25">
      <c r="A606" s="223">
        <v>1416</v>
      </c>
      <c r="B606" s="224" t="s">
        <v>1398</v>
      </c>
      <c r="C606" s="225" t="s">
        <v>1388</v>
      </c>
      <c r="D606" s="225"/>
      <c r="E606" s="225" t="s">
        <v>683</v>
      </c>
      <c r="F606" s="225" t="s">
        <v>1</v>
      </c>
      <c r="G606" s="225" t="s">
        <v>687</v>
      </c>
      <c r="H606" s="224" t="s">
        <v>1</v>
      </c>
      <c r="I606" s="224" t="s">
        <v>437</v>
      </c>
      <c r="J606" s="241" t="s">
        <v>39</v>
      </c>
      <c r="K606" s="230" t="s">
        <v>22</v>
      </c>
      <c r="L606" s="225" t="s">
        <v>1</v>
      </c>
      <c r="M606" s="227" t="s">
        <v>17</v>
      </c>
      <c r="N606" s="231" t="s">
        <v>20</v>
      </c>
      <c r="O606" s="225" t="s">
        <v>1</v>
      </c>
      <c r="P606" s="225" t="s">
        <v>1</v>
      </c>
      <c r="Q606" s="225" t="s">
        <v>1</v>
      </c>
      <c r="R606" s="225" t="s">
        <v>1</v>
      </c>
      <c r="S606" s="225" t="s">
        <v>1</v>
      </c>
      <c r="T606" s="225" t="s">
        <v>1</v>
      </c>
      <c r="U606" s="225" t="s">
        <v>1</v>
      </c>
      <c r="V606" s="225" t="s">
        <v>1</v>
      </c>
      <c r="W606" s="225" t="s">
        <v>1</v>
      </c>
      <c r="X606" s="225" t="s">
        <v>1</v>
      </c>
      <c r="Y606" s="225" t="s">
        <v>1</v>
      </c>
      <c r="Z606" s="230" t="s">
        <v>22</v>
      </c>
      <c r="AA606" s="225" t="s">
        <v>1</v>
      </c>
      <c r="AB606" s="225" t="s">
        <v>1</v>
      </c>
      <c r="AC606" s="225" t="s">
        <v>1</v>
      </c>
      <c r="AD606" s="225" t="s">
        <v>1</v>
      </c>
      <c r="AE606" s="225" t="s">
        <v>1</v>
      </c>
      <c r="AF606" s="225" t="s">
        <v>1</v>
      </c>
      <c r="AG606" s="225" t="s">
        <v>1</v>
      </c>
      <c r="AH606" s="225" t="s">
        <v>1</v>
      </c>
      <c r="AI606" s="225" t="s">
        <v>1</v>
      </c>
      <c r="AJ606" s="225" t="s">
        <v>1</v>
      </c>
      <c r="AK606" s="225" t="s">
        <v>1</v>
      </c>
      <c r="AL606" s="225" t="s">
        <v>1</v>
      </c>
      <c r="AM606" s="225" t="s">
        <v>1</v>
      </c>
      <c r="AN606" s="225" t="s">
        <v>1</v>
      </c>
      <c r="AO606" s="225" t="s">
        <v>1</v>
      </c>
      <c r="AP606" s="225" t="s">
        <v>1</v>
      </c>
      <c r="AQ606" s="225" t="s">
        <v>1</v>
      </c>
      <c r="AR606" s="225" t="s">
        <v>1</v>
      </c>
      <c r="AS606" s="225" t="s">
        <v>1</v>
      </c>
      <c r="AT606" s="225" t="s">
        <v>1</v>
      </c>
      <c r="AU606" s="230" t="s">
        <v>22</v>
      </c>
      <c r="AV606" s="225" t="s">
        <v>1</v>
      </c>
      <c r="AW606" s="235" t="s">
        <v>1</v>
      </c>
      <c r="AX606" s="235">
        <v>0</v>
      </c>
      <c r="AY606" s="235">
        <v>0</v>
      </c>
      <c r="AZ606" s="228" t="s">
        <v>1</v>
      </c>
      <c r="BA606" s="228" t="s">
        <v>1</v>
      </c>
      <c r="BB606" s="229" t="s">
        <v>1</v>
      </c>
    </row>
    <row r="607" spans="1:54" ht="18.75" customHeight="1" x14ac:dyDescent="0.25">
      <c r="A607" s="223">
        <v>1506</v>
      </c>
      <c r="B607" s="224" t="s">
        <v>1550</v>
      </c>
      <c r="C607" s="225" t="s">
        <v>1388</v>
      </c>
      <c r="D607" s="225"/>
      <c r="E607" s="225" t="s">
        <v>815</v>
      </c>
      <c r="F607" s="225" t="s">
        <v>1</v>
      </c>
      <c r="G607" s="225" t="s">
        <v>687</v>
      </c>
      <c r="H607" s="224" t="s">
        <v>1</v>
      </c>
      <c r="I607" s="224" t="s">
        <v>437</v>
      </c>
      <c r="J607" s="241" t="s">
        <v>39</v>
      </c>
      <c r="K607" s="225" t="s">
        <v>1</v>
      </c>
      <c r="L607" s="225" t="s">
        <v>1</v>
      </c>
      <c r="M607" s="241" t="s">
        <v>39</v>
      </c>
      <c r="N607" s="225" t="s">
        <v>1</v>
      </c>
      <c r="O607" s="225" t="s">
        <v>1</v>
      </c>
      <c r="P607" s="225" t="s">
        <v>1</v>
      </c>
      <c r="Q607" s="225" t="s">
        <v>1</v>
      </c>
      <c r="R607" s="225" t="s">
        <v>1</v>
      </c>
      <c r="S607" s="225" t="s">
        <v>1</v>
      </c>
      <c r="T607" s="225" t="s">
        <v>1</v>
      </c>
      <c r="U607" s="225" t="s">
        <v>1</v>
      </c>
      <c r="V607" s="225" t="s">
        <v>1</v>
      </c>
      <c r="W607" s="225" t="s">
        <v>1</v>
      </c>
      <c r="X607" s="225" t="s">
        <v>1</v>
      </c>
      <c r="Y607" s="225" t="s">
        <v>1</v>
      </c>
      <c r="Z607" s="225" t="s">
        <v>1</v>
      </c>
      <c r="AA607" s="225" t="s">
        <v>1</v>
      </c>
      <c r="AB607" s="225" t="s">
        <v>1</v>
      </c>
      <c r="AC607" s="225" t="s">
        <v>1</v>
      </c>
      <c r="AD607" s="225" t="s">
        <v>1</v>
      </c>
      <c r="AE607" s="225" t="s">
        <v>1</v>
      </c>
      <c r="AF607" s="225" t="s">
        <v>1</v>
      </c>
      <c r="AG607" s="225" t="s">
        <v>1</v>
      </c>
      <c r="AH607" s="225" t="s">
        <v>1</v>
      </c>
      <c r="AI607" s="225" t="s">
        <v>1</v>
      </c>
      <c r="AJ607" s="225" t="s">
        <v>1</v>
      </c>
      <c r="AK607" s="225" t="s">
        <v>1</v>
      </c>
      <c r="AL607" s="225" t="s">
        <v>1</v>
      </c>
      <c r="AM607" s="225" t="s">
        <v>1</v>
      </c>
      <c r="AN607" s="225" t="s">
        <v>1</v>
      </c>
      <c r="AO607" s="225" t="s">
        <v>1</v>
      </c>
      <c r="AP607" s="225" t="s">
        <v>1</v>
      </c>
      <c r="AQ607" s="225" t="s">
        <v>1</v>
      </c>
      <c r="AR607" s="225" t="s">
        <v>1</v>
      </c>
      <c r="AS607" s="225" t="s">
        <v>1</v>
      </c>
      <c r="AT607" s="225" t="s">
        <v>1</v>
      </c>
      <c r="AU607" s="225" t="s">
        <v>1</v>
      </c>
      <c r="AV607" s="225" t="s">
        <v>1</v>
      </c>
      <c r="AW607" s="235" t="s">
        <v>1</v>
      </c>
      <c r="AX607" s="235">
        <v>0</v>
      </c>
      <c r="AY607" s="235">
        <v>0</v>
      </c>
      <c r="AZ607" s="228" t="s">
        <v>1</v>
      </c>
      <c r="BA607" s="228" t="s">
        <v>1</v>
      </c>
      <c r="BB607" s="229" t="s">
        <v>1</v>
      </c>
    </row>
    <row r="608" spans="1:54" ht="14.25" customHeight="1" x14ac:dyDescent="0.25">
      <c r="A608" s="223">
        <v>1150</v>
      </c>
      <c r="B608" s="224" t="s">
        <v>1399</v>
      </c>
      <c r="C608" s="225" t="s">
        <v>1388</v>
      </c>
      <c r="D608" s="225"/>
      <c r="E608" s="225" t="s">
        <v>571</v>
      </c>
      <c r="F608" s="225" t="s">
        <v>1</v>
      </c>
      <c r="G608" s="225" t="s">
        <v>1</v>
      </c>
      <c r="H608" s="224" t="s">
        <v>1</v>
      </c>
      <c r="I608" s="224" t="s">
        <v>571</v>
      </c>
      <c r="J608" s="226" t="s">
        <v>33</v>
      </c>
      <c r="K608" s="225" t="s">
        <v>1</v>
      </c>
      <c r="L608" s="225" t="s">
        <v>1</v>
      </c>
      <c r="M608" s="226" t="s">
        <v>33</v>
      </c>
      <c r="N608" s="225" t="s">
        <v>1</v>
      </c>
      <c r="O608" s="225" t="s">
        <v>1</v>
      </c>
      <c r="P608" s="225" t="s">
        <v>1</v>
      </c>
      <c r="Q608" s="225" t="s">
        <v>1</v>
      </c>
      <c r="R608" s="225" t="s">
        <v>1</v>
      </c>
      <c r="S608" s="225" t="s">
        <v>1</v>
      </c>
      <c r="T608" s="225" t="s">
        <v>1</v>
      </c>
      <c r="U608" s="225" t="s">
        <v>1</v>
      </c>
      <c r="V608" s="225" t="s">
        <v>1</v>
      </c>
      <c r="W608" s="225" t="s">
        <v>1</v>
      </c>
      <c r="X608" s="225" t="s">
        <v>1</v>
      </c>
      <c r="Y608" s="225" t="s">
        <v>1</v>
      </c>
      <c r="Z608" s="225" t="s">
        <v>1</v>
      </c>
      <c r="AA608" s="225" t="s">
        <v>1</v>
      </c>
      <c r="AB608" s="225" t="s">
        <v>1</v>
      </c>
      <c r="AC608" s="225" t="s">
        <v>1</v>
      </c>
      <c r="AD608" s="225" t="s">
        <v>1</v>
      </c>
      <c r="AE608" s="225" t="s">
        <v>1</v>
      </c>
      <c r="AF608" s="225" t="s">
        <v>1</v>
      </c>
      <c r="AG608" s="225" t="s">
        <v>1</v>
      </c>
      <c r="AH608" s="225" t="s">
        <v>1</v>
      </c>
      <c r="AI608" s="225" t="s">
        <v>1</v>
      </c>
      <c r="AJ608" s="225" t="s">
        <v>1</v>
      </c>
      <c r="AK608" s="225" t="s">
        <v>1</v>
      </c>
      <c r="AL608" s="225" t="s">
        <v>1</v>
      </c>
      <c r="AM608" s="225" t="s">
        <v>1</v>
      </c>
      <c r="AN608" s="225" t="s">
        <v>1</v>
      </c>
      <c r="AO608" s="225" t="s">
        <v>1</v>
      </c>
      <c r="AP608" s="225" t="s">
        <v>1</v>
      </c>
      <c r="AQ608" s="225" t="s">
        <v>1</v>
      </c>
      <c r="AR608" s="225" t="s">
        <v>1</v>
      </c>
      <c r="AS608" s="225" t="s">
        <v>1</v>
      </c>
      <c r="AT608" s="225" t="s">
        <v>1</v>
      </c>
      <c r="AU608" s="225" t="s">
        <v>1</v>
      </c>
      <c r="AV608" s="225" t="s">
        <v>1</v>
      </c>
      <c r="AW608" s="235" t="s">
        <v>1</v>
      </c>
      <c r="AX608" s="235">
        <v>0</v>
      </c>
      <c r="AY608" s="235">
        <v>0</v>
      </c>
      <c r="AZ608" s="228" t="s">
        <v>1</v>
      </c>
      <c r="BA608" s="228" t="s">
        <v>1</v>
      </c>
      <c r="BB608" s="229" t="s">
        <v>1</v>
      </c>
    </row>
    <row r="609" spans="1:54" ht="18.75" customHeight="1" x14ac:dyDescent="0.25">
      <c r="A609" s="223">
        <v>1279</v>
      </c>
      <c r="B609" s="224" t="s">
        <v>1400</v>
      </c>
      <c r="C609" s="225" t="s">
        <v>1388</v>
      </c>
      <c r="D609" s="225"/>
      <c r="E609" s="225" t="s">
        <v>941</v>
      </c>
      <c r="F609" s="225" t="s">
        <v>1</v>
      </c>
      <c r="G609" s="225" t="s">
        <v>447</v>
      </c>
      <c r="H609" s="224" t="s">
        <v>1</v>
      </c>
      <c r="I609" s="224" t="s">
        <v>437</v>
      </c>
      <c r="J609" s="241" t="s">
        <v>39</v>
      </c>
      <c r="K609" s="225" t="s">
        <v>1</v>
      </c>
      <c r="L609" s="225" t="s">
        <v>1</v>
      </c>
      <c r="M609" s="226" t="s">
        <v>33</v>
      </c>
      <c r="N609" s="225" t="s">
        <v>1</v>
      </c>
      <c r="O609" s="225" t="s">
        <v>1</v>
      </c>
      <c r="P609" s="225" t="s">
        <v>1</v>
      </c>
      <c r="Q609" s="225" t="s">
        <v>1</v>
      </c>
      <c r="R609" s="225" t="s">
        <v>1</v>
      </c>
      <c r="S609" s="225" t="s">
        <v>1</v>
      </c>
      <c r="T609" s="225" t="s">
        <v>1</v>
      </c>
      <c r="U609" s="225" t="s">
        <v>1</v>
      </c>
      <c r="V609" s="225" t="s">
        <v>1</v>
      </c>
      <c r="W609" s="225" t="s">
        <v>1</v>
      </c>
      <c r="X609" s="225" t="s">
        <v>1</v>
      </c>
      <c r="Y609" s="225" t="s">
        <v>1</v>
      </c>
      <c r="Z609" s="225" t="s">
        <v>1</v>
      </c>
      <c r="AA609" s="225" t="s">
        <v>1</v>
      </c>
      <c r="AB609" s="225" t="s">
        <v>1</v>
      </c>
      <c r="AC609" s="225" t="s">
        <v>1</v>
      </c>
      <c r="AD609" s="225" t="s">
        <v>1</v>
      </c>
      <c r="AE609" s="225" t="s">
        <v>1</v>
      </c>
      <c r="AF609" s="225" t="s">
        <v>1</v>
      </c>
      <c r="AG609" s="225" t="s">
        <v>1</v>
      </c>
      <c r="AH609" s="225" t="s">
        <v>1</v>
      </c>
      <c r="AI609" s="225" t="s">
        <v>1</v>
      </c>
      <c r="AJ609" s="225" t="s">
        <v>1</v>
      </c>
      <c r="AK609" s="225" t="s">
        <v>1</v>
      </c>
      <c r="AL609" s="225" t="s">
        <v>1</v>
      </c>
      <c r="AM609" s="225" t="s">
        <v>1</v>
      </c>
      <c r="AN609" s="225" t="s">
        <v>1</v>
      </c>
      <c r="AO609" s="225" t="s">
        <v>1</v>
      </c>
      <c r="AP609" s="225" t="s">
        <v>1</v>
      </c>
      <c r="AQ609" s="225" t="s">
        <v>1</v>
      </c>
      <c r="AR609" s="225" t="s">
        <v>1</v>
      </c>
      <c r="AS609" s="225" t="s">
        <v>1</v>
      </c>
      <c r="AT609" s="225" t="s">
        <v>1</v>
      </c>
      <c r="AU609" s="225" t="s">
        <v>1</v>
      </c>
      <c r="AV609" s="225" t="s">
        <v>1</v>
      </c>
      <c r="AW609" s="235" t="s">
        <v>1</v>
      </c>
      <c r="AX609" s="235">
        <v>0</v>
      </c>
      <c r="AY609" s="235">
        <v>0</v>
      </c>
      <c r="AZ609" s="228" t="s">
        <v>1</v>
      </c>
      <c r="BA609" s="228" t="s">
        <v>1</v>
      </c>
      <c r="BB609" s="229" t="s">
        <v>1</v>
      </c>
    </row>
    <row r="610" spans="1:54" ht="18.75" customHeight="1" x14ac:dyDescent="0.25">
      <c r="A610" s="223">
        <v>1533</v>
      </c>
      <c r="B610" s="224" t="s">
        <v>960</v>
      </c>
      <c r="C610" s="225" t="s">
        <v>1388</v>
      </c>
      <c r="D610" s="225"/>
      <c r="E610" s="225" t="s">
        <v>941</v>
      </c>
      <c r="F610" s="225" t="s">
        <v>1</v>
      </c>
      <c r="G610" s="225" t="s">
        <v>447</v>
      </c>
      <c r="H610" s="224" t="s">
        <v>1</v>
      </c>
      <c r="I610" s="224" t="s">
        <v>437</v>
      </c>
      <c r="J610" s="241" t="s">
        <v>39</v>
      </c>
      <c r="K610" s="225" t="s">
        <v>1</v>
      </c>
      <c r="L610" s="225" t="s">
        <v>1</v>
      </c>
      <c r="M610" s="241" t="s">
        <v>39</v>
      </c>
      <c r="N610" s="225" t="s">
        <v>1</v>
      </c>
      <c r="O610" s="225" t="s">
        <v>1</v>
      </c>
      <c r="P610" s="225" t="s">
        <v>1</v>
      </c>
      <c r="Q610" s="225" t="s">
        <v>1</v>
      </c>
      <c r="R610" s="225" t="s">
        <v>1</v>
      </c>
      <c r="S610" s="225" t="s">
        <v>1</v>
      </c>
      <c r="T610" s="225" t="s">
        <v>1</v>
      </c>
      <c r="U610" s="225" t="s">
        <v>1</v>
      </c>
      <c r="V610" s="225" t="s">
        <v>1</v>
      </c>
      <c r="W610" s="225" t="s">
        <v>1</v>
      </c>
      <c r="X610" s="225" t="s">
        <v>1</v>
      </c>
      <c r="Y610" s="225" t="s">
        <v>1</v>
      </c>
      <c r="Z610" s="225" t="s">
        <v>1</v>
      </c>
      <c r="AA610" s="225" t="s">
        <v>1</v>
      </c>
      <c r="AB610" s="225" t="s">
        <v>1</v>
      </c>
      <c r="AC610" s="225" t="s">
        <v>1</v>
      </c>
      <c r="AD610" s="225" t="s">
        <v>1</v>
      </c>
      <c r="AE610" s="225" t="s">
        <v>1</v>
      </c>
      <c r="AF610" s="225" t="s">
        <v>1</v>
      </c>
      <c r="AG610" s="225" t="s">
        <v>1</v>
      </c>
      <c r="AH610" s="225" t="s">
        <v>1</v>
      </c>
      <c r="AI610" s="225" t="s">
        <v>1</v>
      </c>
      <c r="AJ610" s="225" t="s">
        <v>1</v>
      </c>
      <c r="AK610" s="225" t="s">
        <v>1</v>
      </c>
      <c r="AL610" s="225" t="s">
        <v>1</v>
      </c>
      <c r="AM610" s="225" t="s">
        <v>1</v>
      </c>
      <c r="AN610" s="225" t="s">
        <v>1</v>
      </c>
      <c r="AO610" s="225" t="s">
        <v>1</v>
      </c>
      <c r="AP610" s="225" t="s">
        <v>1</v>
      </c>
      <c r="AQ610" s="225" t="s">
        <v>1</v>
      </c>
      <c r="AR610" s="225" t="s">
        <v>1</v>
      </c>
      <c r="AS610" s="225" t="s">
        <v>1</v>
      </c>
      <c r="AT610" s="225" t="s">
        <v>1</v>
      </c>
      <c r="AU610" s="225" t="s">
        <v>1</v>
      </c>
      <c r="AV610" s="225" t="s">
        <v>1</v>
      </c>
      <c r="AW610" s="235" t="s">
        <v>1</v>
      </c>
      <c r="AX610" s="235">
        <v>0</v>
      </c>
      <c r="AY610" s="235">
        <v>0</v>
      </c>
      <c r="AZ610" s="228" t="s">
        <v>1</v>
      </c>
      <c r="BA610" s="228" t="s">
        <v>1</v>
      </c>
      <c r="BB610" s="229" t="s">
        <v>1</v>
      </c>
    </row>
    <row r="611" spans="1:54" ht="18" customHeight="1" x14ac:dyDescent="0.25">
      <c r="A611" s="223">
        <v>120</v>
      </c>
      <c r="B611" s="224" t="s">
        <v>961</v>
      </c>
      <c r="C611" s="225" t="s">
        <v>1388</v>
      </c>
      <c r="D611" s="225"/>
      <c r="E611" s="225" t="s">
        <v>941</v>
      </c>
      <c r="F611" s="225" t="s">
        <v>1</v>
      </c>
      <c r="G611" s="225" t="s">
        <v>956</v>
      </c>
      <c r="H611" s="224" t="s">
        <v>1</v>
      </c>
      <c r="I611" s="224" t="s">
        <v>437</v>
      </c>
      <c r="J611" s="241" t="s">
        <v>39</v>
      </c>
      <c r="K611" s="225" t="s">
        <v>1</v>
      </c>
      <c r="L611" s="225" t="s">
        <v>1</v>
      </c>
      <c r="M611" s="241" t="s">
        <v>39</v>
      </c>
      <c r="N611" s="225" t="s">
        <v>1</v>
      </c>
      <c r="O611" s="225" t="s">
        <v>1</v>
      </c>
      <c r="P611" s="225" t="s">
        <v>1</v>
      </c>
      <c r="Q611" s="225" t="s">
        <v>1</v>
      </c>
      <c r="R611" s="225" t="s">
        <v>1</v>
      </c>
      <c r="S611" s="225" t="s">
        <v>1</v>
      </c>
      <c r="T611" s="225" t="s">
        <v>1</v>
      </c>
      <c r="U611" s="225" t="s">
        <v>1</v>
      </c>
      <c r="V611" s="225" t="s">
        <v>1</v>
      </c>
      <c r="W611" s="225" t="s">
        <v>1</v>
      </c>
      <c r="X611" s="225" t="s">
        <v>1</v>
      </c>
      <c r="Y611" s="225" t="s">
        <v>1</v>
      </c>
      <c r="Z611" s="225" t="s">
        <v>1</v>
      </c>
      <c r="AA611" s="225" t="s">
        <v>1</v>
      </c>
      <c r="AB611" s="225" t="s">
        <v>1</v>
      </c>
      <c r="AC611" s="225" t="s">
        <v>1</v>
      </c>
      <c r="AD611" s="225" t="s">
        <v>1</v>
      </c>
      <c r="AE611" s="225" t="s">
        <v>1</v>
      </c>
      <c r="AF611" s="225" t="s">
        <v>1</v>
      </c>
      <c r="AG611" s="225" t="s">
        <v>1</v>
      </c>
      <c r="AH611" s="225" t="s">
        <v>1</v>
      </c>
      <c r="AI611" s="225" t="s">
        <v>1</v>
      </c>
      <c r="AJ611" s="225" t="s">
        <v>1</v>
      </c>
      <c r="AK611" s="225" t="s">
        <v>1</v>
      </c>
      <c r="AL611" s="225" t="s">
        <v>1</v>
      </c>
      <c r="AM611" s="225" t="s">
        <v>1</v>
      </c>
      <c r="AN611" s="225" t="s">
        <v>1</v>
      </c>
      <c r="AO611" s="225" t="s">
        <v>1</v>
      </c>
      <c r="AP611" s="225" t="s">
        <v>1</v>
      </c>
      <c r="AQ611" s="225" t="s">
        <v>1</v>
      </c>
      <c r="AR611" s="225" t="s">
        <v>1</v>
      </c>
      <c r="AS611" s="225" t="s">
        <v>1</v>
      </c>
      <c r="AT611" s="225" t="s">
        <v>1</v>
      </c>
      <c r="AU611" s="225" t="s">
        <v>1</v>
      </c>
      <c r="AV611" s="225" t="s">
        <v>1</v>
      </c>
      <c r="AW611" s="235" t="s">
        <v>1</v>
      </c>
      <c r="AX611" s="235">
        <v>0</v>
      </c>
      <c r="AY611" s="235">
        <v>0</v>
      </c>
      <c r="AZ611" s="228" t="s">
        <v>1</v>
      </c>
      <c r="BA611" s="228" t="s">
        <v>1</v>
      </c>
      <c r="BB611" s="229" t="s">
        <v>1</v>
      </c>
    </row>
    <row r="612" spans="1:54" ht="18.75" customHeight="1" x14ac:dyDescent="0.25">
      <c r="A612" s="223">
        <v>1525</v>
      </c>
      <c r="B612" s="224" t="s">
        <v>1401</v>
      </c>
      <c r="C612" s="225" t="s">
        <v>1388</v>
      </c>
      <c r="D612" s="225"/>
      <c r="E612" s="225" t="s">
        <v>683</v>
      </c>
      <c r="F612" s="225" t="s">
        <v>1</v>
      </c>
      <c r="G612" s="225" t="s">
        <v>169</v>
      </c>
      <c r="H612" s="224" t="s">
        <v>1</v>
      </c>
      <c r="I612" s="224" t="s">
        <v>437</v>
      </c>
      <c r="J612" s="226" t="s">
        <v>33</v>
      </c>
      <c r="K612" s="225" t="s">
        <v>1</v>
      </c>
      <c r="L612" s="225" t="s">
        <v>1</v>
      </c>
      <c r="M612" s="226" t="s">
        <v>33</v>
      </c>
      <c r="N612" s="225" t="s">
        <v>1</v>
      </c>
      <c r="O612" s="225" t="s">
        <v>1</v>
      </c>
      <c r="P612" s="225" t="s">
        <v>1</v>
      </c>
      <c r="Q612" s="225" t="s">
        <v>1</v>
      </c>
      <c r="R612" s="225" t="s">
        <v>1</v>
      </c>
      <c r="S612" s="225" t="s">
        <v>1</v>
      </c>
      <c r="T612" s="225" t="s">
        <v>1</v>
      </c>
      <c r="U612" s="225" t="s">
        <v>1</v>
      </c>
      <c r="V612" s="225" t="s">
        <v>1</v>
      </c>
      <c r="W612" s="225" t="s">
        <v>1</v>
      </c>
      <c r="X612" s="225" t="s">
        <v>1</v>
      </c>
      <c r="Y612" s="225" t="s">
        <v>1</v>
      </c>
      <c r="Z612" s="225" t="s">
        <v>1</v>
      </c>
      <c r="AA612" s="225" t="s">
        <v>1</v>
      </c>
      <c r="AB612" s="225" t="s">
        <v>1</v>
      </c>
      <c r="AC612" s="225" t="s">
        <v>1</v>
      </c>
      <c r="AD612" s="225" t="s">
        <v>1</v>
      </c>
      <c r="AE612" s="225" t="s">
        <v>1</v>
      </c>
      <c r="AF612" s="225" t="s">
        <v>1</v>
      </c>
      <c r="AG612" s="225" t="s">
        <v>1</v>
      </c>
      <c r="AH612" s="225" t="s">
        <v>1</v>
      </c>
      <c r="AI612" s="225" t="s">
        <v>1</v>
      </c>
      <c r="AJ612" s="225" t="s">
        <v>1</v>
      </c>
      <c r="AK612" s="225" t="s">
        <v>1</v>
      </c>
      <c r="AL612" s="225" t="s">
        <v>1</v>
      </c>
      <c r="AM612" s="225" t="s">
        <v>1</v>
      </c>
      <c r="AN612" s="225" t="s">
        <v>1</v>
      </c>
      <c r="AO612" s="225" t="s">
        <v>1</v>
      </c>
      <c r="AP612" s="225" t="s">
        <v>1</v>
      </c>
      <c r="AQ612" s="225" t="s">
        <v>1</v>
      </c>
      <c r="AR612" s="225" t="s">
        <v>1</v>
      </c>
      <c r="AS612" s="225" t="s">
        <v>1</v>
      </c>
      <c r="AT612" s="225" t="s">
        <v>1</v>
      </c>
      <c r="AU612" s="225" t="s">
        <v>1</v>
      </c>
      <c r="AV612" s="225" t="s">
        <v>1</v>
      </c>
      <c r="AW612" s="235" t="s">
        <v>1</v>
      </c>
      <c r="AX612" s="226">
        <v>1</v>
      </c>
      <c r="AY612" s="235">
        <v>0</v>
      </c>
      <c r="AZ612" s="228" t="s">
        <v>1</v>
      </c>
      <c r="BA612" s="228" t="s">
        <v>1</v>
      </c>
      <c r="BB612" s="229" t="s">
        <v>1</v>
      </c>
    </row>
    <row r="613" spans="1:54" ht="14.25" customHeight="1" x14ac:dyDescent="0.25">
      <c r="A613" s="223">
        <v>1093</v>
      </c>
      <c r="B613" s="224" t="s">
        <v>909</v>
      </c>
      <c r="C613" s="225" t="s">
        <v>1388</v>
      </c>
      <c r="D613" s="225"/>
      <c r="E613" s="225" t="s">
        <v>896</v>
      </c>
      <c r="F613" s="225" t="s">
        <v>1</v>
      </c>
      <c r="G613" s="225" t="s">
        <v>667</v>
      </c>
      <c r="H613" s="224" t="s">
        <v>1</v>
      </c>
      <c r="I613" s="224" t="s">
        <v>437</v>
      </c>
      <c r="J613" s="241" t="s">
        <v>39</v>
      </c>
      <c r="K613" s="225" t="s">
        <v>1</v>
      </c>
      <c r="L613" s="225" t="s">
        <v>1</v>
      </c>
      <c r="M613" s="226" t="s">
        <v>33</v>
      </c>
      <c r="N613" s="225" t="s">
        <v>1</v>
      </c>
      <c r="O613" s="225" t="s">
        <v>1</v>
      </c>
      <c r="P613" s="225" t="s">
        <v>1</v>
      </c>
      <c r="Q613" s="225" t="s">
        <v>1</v>
      </c>
      <c r="R613" s="225" t="s">
        <v>1</v>
      </c>
      <c r="S613" s="225" t="s">
        <v>1</v>
      </c>
      <c r="T613" s="225" t="s">
        <v>1</v>
      </c>
      <c r="U613" s="225" t="s">
        <v>1</v>
      </c>
      <c r="V613" s="225" t="s">
        <v>1</v>
      </c>
      <c r="W613" s="225" t="s">
        <v>1</v>
      </c>
      <c r="X613" s="225" t="s">
        <v>1</v>
      </c>
      <c r="Y613" s="225" t="s">
        <v>1</v>
      </c>
      <c r="Z613" s="225" t="s">
        <v>1</v>
      </c>
      <c r="AA613" s="225" t="s">
        <v>1</v>
      </c>
      <c r="AB613" s="225" t="s">
        <v>1</v>
      </c>
      <c r="AC613" s="225" t="s">
        <v>1</v>
      </c>
      <c r="AD613" s="225" t="s">
        <v>1</v>
      </c>
      <c r="AE613" s="225" t="s">
        <v>1</v>
      </c>
      <c r="AF613" s="225" t="s">
        <v>1</v>
      </c>
      <c r="AG613" s="225" t="s">
        <v>1</v>
      </c>
      <c r="AH613" s="225" t="s">
        <v>1</v>
      </c>
      <c r="AI613" s="225" t="s">
        <v>1</v>
      </c>
      <c r="AJ613" s="225" t="s">
        <v>1</v>
      </c>
      <c r="AK613" s="225" t="s">
        <v>1</v>
      </c>
      <c r="AL613" s="225" t="s">
        <v>1</v>
      </c>
      <c r="AM613" s="225" t="s">
        <v>1</v>
      </c>
      <c r="AN613" s="225" t="s">
        <v>1</v>
      </c>
      <c r="AO613" s="225" t="s">
        <v>1</v>
      </c>
      <c r="AP613" s="225" t="s">
        <v>1</v>
      </c>
      <c r="AQ613" s="225" t="s">
        <v>1</v>
      </c>
      <c r="AR613" s="225" t="s">
        <v>1</v>
      </c>
      <c r="AS613" s="225" t="s">
        <v>1</v>
      </c>
      <c r="AT613" s="225" t="s">
        <v>1</v>
      </c>
      <c r="AU613" s="225" t="s">
        <v>1</v>
      </c>
      <c r="AV613" s="225" t="s">
        <v>1</v>
      </c>
      <c r="AW613" s="235" t="s">
        <v>1</v>
      </c>
      <c r="AX613" s="235">
        <v>0</v>
      </c>
      <c r="AY613" s="235">
        <v>0</v>
      </c>
      <c r="AZ613" s="228" t="s">
        <v>1</v>
      </c>
      <c r="BA613" s="228" t="s">
        <v>1</v>
      </c>
      <c r="BB613" s="229" t="s">
        <v>1</v>
      </c>
    </row>
    <row r="614" spans="1:54" ht="14.25" customHeight="1" x14ac:dyDescent="0.25">
      <c r="A614" s="223">
        <v>1099</v>
      </c>
      <c r="B614" s="224" t="s">
        <v>911</v>
      </c>
      <c r="C614" s="225" t="s">
        <v>1388</v>
      </c>
      <c r="D614" s="225"/>
      <c r="E614" s="225" t="s">
        <v>896</v>
      </c>
      <c r="F614" s="225" t="s">
        <v>1</v>
      </c>
      <c r="G614" s="225" t="s">
        <v>667</v>
      </c>
      <c r="H614" s="224" t="s">
        <v>1</v>
      </c>
      <c r="I614" s="224" t="s">
        <v>437</v>
      </c>
      <c r="J614" s="241" t="s">
        <v>39</v>
      </c>
      <c r="K614" s="225" t="s">
        <v>1</v>
      </c>
      <c r="L614" s="225" t="s">
        <v>1</v>
      </c>
      <c r="M614" s="226" t="s">
        <v>33</v>
      </c>
      <c r="N614" s="225" t="s">
        <v>1</v>
      </c>
      <c r="O614" s="225" t="s">
        <v>1</v>
      </c>
      <c r="P614" s="225" t="s">
        <v>1</v>
      </c>
      <c r="Q614" s="225" t="s">
        <v>1</v>
      </c>
      <c r="R614" s="225" t="s">
        <v>1</v>
      </c>
      <c r="S614" s="225" t="s">
        <v>1</v>
      </c>
      <c r="T614" s="225" t="s">
        <v>1</v>
      </c>
      <c r="U614" s="225" t="s">
        <v>1</v>
      </c>
      <c r="V614" s="225" t="s">
        <v>1</v>
      </c>
      <c r="W614" s="225" t="s">
        <v>1</v>
      </c>
      <c r="X614" s="225" t="s">
        <v>1</v>
      </c>
      <c r="Y614" s="225" t="s">
        <v>1</v>
      </c>
      <c r="Z614" s="225" t="s">
        <v>1</v>
      </c>
      <c r="AA614" s="225" t="s">
        <v>1</v>
      </c>
      <c r="AB614" s="225" t="s">
        <v>1</v>
      </c>
      <c r="AC614" s="225" t="s">
        <v>1</v>
      </c>
      <c r="AD614" s="225" t="s">
        <v>1</v>
      </c>
      <c r="AE614" s="225" t="s">
        <v>1</v>
      </c>
      <c r="AF614" s="225" t="s">
        <v>1</v>
      </c>
      <c r="AG614" s="225" t="s">
        <v>1</v>
      </c>
      <c r="AH614" s="225" t="s">
        <v>1</v>
      </c>
      <c r="AI614" s="225" t="s">
        <v>1</v>
      </c>
      <c r="AJ614" s="225" t="s">
        <v>1</v>
      </c>
      <c r="AK614" s="225" t="s">
        <v>1</v>
      </c>
      <c r="AL614" s="225" t="s">
        <v>1</v>
      </c>
      <c r="AM614" s="225" t="s">
        <v>1</v>
      </c>
      <c r="AN614" s="225" t="s">
        <v>1</v>
      </c>
      <c r="AO614" s="225" t="s">
        <v>1</v>
      </c>
      <c r="AP614" s="225" t="s">
        <v>1</v>
      </c>
      <c r="AQ614" s="225" t="s">
        <v>1</v>
      </c>
      <c r="AR614" s="225" t="s">
        <v>1</v>
      </c>
      <c r="AS614" s="225" t="s">
        <v>1</v>
      </c>
      <c r="AT614" s="225" t="s">
        <v>1</v>
      </c>
      <c r="AU614" s="225" t="s">
        <v>1</v>
      </c>
      <c r="AV614" s="225" t="s">
        <v>1</v>
      </c>
      <c r="AW614" s="235" t="s">
        <v>1</v>
      </c>
      <c r="AX614" s="235">
        <v>0</v>
      </c>
      <c r="AY614" s="235">
        <v>0</v>
      </c>
      <c r="AZ614" s="228" t="s">
        <v>1</v>
      </c>
      <c r="BA614" s="228" t="s">
        <v>1</v>
      </c>
      <c r="BB614" s="229" t="s">
        <v>1</v>
      </c>
    </row>
    <row r="615" spans="1:54" ht="14.25" customHeight="1" x14ac:dyDescent="0.25">
      <c r="A615" s="223">
        <v>1096</v>
      </c>
      <c r="B615" s="224" t="s">
        <v>1402</v>
      </c>
      <c r="C615" s="225" t="s">
        <v>1388</v>
      </c>
      <c r="D615" s="225"/>
      <c r="E615" s="225" t="s">
        <v>896</v>
      </c>
      <c r="F615" s="225" t="s">
        <v>1</v>
      </c>
      <c r="G615" s="225" t="s">
        <v>667</v>
      </c>
      <c r="H615" s="224" t="s">
        <v>1</v>
      </c>
      <c r="I615" s="224" t="s">
        <v>437</v>
      </c>
      <c r="J615" s="241" t="s">
        <v>39</v>
      </c>
      <c r="K615" s="225" t="s">
        <v>1</v>
      </c>
      <c r="L615" s="225" t="s">
        <v>1</v>
      </c>
      <c r="M615" s="226" t="s">
        <v>33</v>
      </c>
      <c r="N615" s="225" t="s">
        <v>1</v>
      </c>
      <c r="O615" s="225" t="s">
        <v>1</v>
      </c>
      <c r="P615" s="225" t="s">
        <v>1</v>
      </c>
      <c r="Q615" s="225" t="s">
        <v>1</v>
      </c>
      <c r="R615" s="225" t="s">
        <v>1</v>
      </c>
      <c r="S615" s="225" t="s">
        <v>1</v>
      </c>
      <c r="T615" s="225" t="s">
        <v>1</v>
      </c>
      <c r="U615" s="225" t="s">
        <v>1</v>
      </c>
      <c r="V615" s="225" t="s">
        <v>1</v>
      </c>
      <c r="W615" s="225" t="s">
        <v>1</v>
      </c>
      <c r="X615" s="225" t="s">
        <v>1</v>
      </c>
      <c r="Y615" s="225" t="s">
        <v>1</v>
      </c>
      <c r="Z615" s="225" t="s">
        <v>1</v>
      </c>
      <c r="AA615" s="225" t="s">
        <v>1</v>
      </c>
      <c r="AB615" s="225" t="s">
        <v>1</v>
      </c>
      <c r="AC615" s="225" t="s">
        <v>1</v>
      </c>
      <c r="AD615" s="225" t="s">
        <v>1</v>
      </c>
      <c r="AE615" s="225" t="s">
        <v>1</v>
      </c>
      <c r="AF615" s="225" t="s">
        <v>1</v>
      </c>
      <c r="AG615" s="225" t="s">
        <v>1</v>
      </c>
      <c r="AH615" s="225" t="s">
        <v>1</v>
      </c>
      <c r="AI615" s="225" t="s">
        <v>1</v>
      </c>
      <c r="AJ615" s="225" t="s">
        <v>1</v>
      </c>
      <c r="AK615" s="225" t="s">
        <v>1</v>
      </c>
      <c r="AL615" s="225" t="s">
        <v>1</v>
      </c>
      <c r="AM615" s="225" t="s">
        <v>1</v>
      </c>
      <c r="AN615" s="225" t="s">
        <v>1</v>
      </c>
      <c r="AO615" s="225" t="s">
        <v>1</v>
      </c>
      <c r="AP615" s="225" t="s">
        <v>1</v>
      </c>
      <c r="AQ615" s="225" t="s">
        <v>1</v>
      </c>
      <c r="AR615" s="225" t="s">
        <v>1</v>
      </c>
      <c r="AS615" s="225" t="s">
        <v>1</v>
      </c>
      <c r="AT615" s="225" t="s">
        <v>1</v>
      </c>
      <c r="AU615" s="225" t="s">
        <v>1</v>
      </c>
      <c r="AV615" s="225" t="s">
        <v>1</v>
      </c>
      <c r="AW615" s="235" t="s">
        <v>1</v>
      </c>
      <c r="AX615" s="235">
        <v>0</v>
      </c>
      <c r="AY615" s="235">
        <v>0</v>
      </c>
      <c r="AZ615" s="228" t="s">
        <v>1</v>
      </c>
      <c r="BA615" s="228" t="s">
        <v>1</v>
      </c>
      <c r="BB615" s="229" t="s">
        <v>1</v>
      </c>
    </row>
    <row r="616" spans="1:54" ht="14.25" customHeight="1" x14ac:dyDescent="0.25">
      <c r="A616" s="223">
        <v>1095</v>
      </c>
      <c r="B616" s="224" t="s">
        <v>1403</v>
      </c>
      <c r="C616" s="225" t="s">
        <v>1388</v>
      </c>
      <c r="D616" s="225"/>
      <c r="E616" s="225" t="s">
        <v>896</v>
      </c>
      <c r="F616" s="225" t="s">
        <v>1</v>
      </c>
      <c r="G616" s="225" t="s">
        <v>667</v>
      </c>
      <c r="H616" s="224" t="s">
        <v>1</v>
      </c>
      <c r="I616" s="224" t="s">
        <v>437</v>
      </c>
      <c r="J616" s="241" t="s">
        <v>39</v>
      </c>
      <c r="K616" s="225" t="s">
        <v>1</v>
      </c>
      <c r="L616" s="225" t="s">
        <v>1</v>
      </c>
      <c r="M616" s="226" t="s">
        <v>33</v>
      </c>
      <c r="N616" s="225" t="s">
        <v>1</v>
      </c>
      <c r="O616" s="225" t="s">
        <v>1</v>
      </c>
      <c r="P616" s="225" t="s">
        <v>1</v>
      </c>
      <c r="Q616" s="225" t="s">
        <v>1</v>
      </c>
      <c r="R616" s="225" t="s">
        <v>1</v>
      </c>
      <c r="S616" s="225" t="s">
        <v>1</v>
      </c>
      <c r="T616" s="225" t="s">
        <v>1</v>
      </c>
      <c r="U616" s="225" t="s">
        <v>1</v>
      </c>
      <c r="V616" s="225" t="s">
        <v>1</v>
      </c>
      <c r="W616" s="225" t="s">
        <v>1</v>
      </c>
      <c r="X616" s="225" t="s">
        <v>1</v>
      </c>
      <c r="Y616" s="225" t="s">
        <v>1</v>
      </c>
      <c r="Z616" s="225" t="s">
        <v>1</v>
      </c>
      <c r="AA616" s="225" t="s">
        <v>1</v>
      </c>
      <c r="AB616" s="225" t="s">
        <v>1</v>
      </c>
      <c r="AC616" s="225" t="s">
        <v>1</v>
      </c>
      <c r="AD616" s="225" t="s">
        <v>1</v>
      </c>
      <c r="AE616" s="225" t="s">
        <v>1</v>
      </c>
      <c r="AF616" s="225" t="s">
        <v>1</v>
      </c>
      <c r="AG616" s="225" t="s">
        <v>1</v>
      </c>
      <c r="AH616" s="225" t="s">
        <v>1</v>
      </c>
      <c r="AI616" s="225" t="s">
        <v>1</v>
      </c>
      <c r="AJ616" s="225" t="s">
        <v>1</v>
      </c>
      <c r="AK616" s="225" t="s">
        <v>1</v>
      </c>
      <c r="AL616" s="225" t="s">
        <v>1</v>
      </c>
      <c r="AM616" s="225" t="s">
        <v>1</v>
      </c>
      <c r="AN616" s="225" t="s">
        <v>1</v>
      </c>
      <c r="AO616" s="225" t="s">
        <v>1</v>
      </c>
      <c r="AP616" s="225" t="s">
        <v>1</v>
      </c>
      <c r="AQ616" s="225" t="s">
        <v>1</v>
      </c>
      <c r="AR616" s="225" t="s">
        <v>1</v>
      </c>
      <c r="AS616" s="225" t="s">
        <v>1</v>
      </c>
      <c r="AT616" s="225" t="s">
        <v>1</v>
      </c>
      <c r="AU616" s="225" t="s">
        <v>1</v>
      </c>
      <c r="AV616" s="225" t="s">
        <v>1</v>
      </c>
      <c r="AW616" s="235" t="s">
        <v>1</v>
      </c>
      <c r="AX616" s="235">
        <v>0</v>
      </c>
      <c r="AY616" s="235">
        <v>0</v>
      </c>
      <c r="AZ616" s="228" t="s">
        <v>1</v>
      </c>
      <c r="BA616" s="228" t="s">
        <v>1</v>
      </c>
      <c r="BB616" s="229" t="s">
        <v>1</v>
      </c>
    </row>
    <row r="617" spans="1:54" ht="14.25" customHeight="1" x14ac:dyDescent="0.25">
      <c r="A617" s="223">
        <v>1119</v>
      </c>
      <c r="B617" s="224" t="s">
        <v>1404</v>
      </c>
      <c r="C617" s="225" t="s">
        <v>1388</v>
      </c>
      <c r="D617" s="225"/>
      <c r="E617" s="225" t="s">
        <v>896</v>
      </c>
      <c r="F617" s="225" t="s">
        <v>1</v>
      </c>
      <c r="G617" s="225" t="s">
        <v>667</v>
      </c>
      <c r="H617" s="224" t="s">
        <v>1</v>
      </c>
      <c r="I617" s="224" t="s">
        <v>437</v>
      </c>
      <c r="J617" s="241" t="s">
        <v>39</v>
      </c>
      <c r="K617" s="230" t="s">
        <v>22</v>
      </c>
      <c r="L617" s="230" t="s">
        <v>22</v>
      </c>
      <c r="M617" s="237" t="s">
        <v>26</v>
      </c>
      <c r="N617" s="231" t="s">
        <v>20</v>
      </c>
      <c r="O617" s="232" t="s">
        <v>23</v>
      </c>
      <c r="P617" s="225" t="s">
        <v>1</v>
      </c>
      <c r="Q617" s="225" t="s">
        <v>1</v>
      </c>
      <c r="R617" s="225" t="s">
        <v>1</v>
      </c>
      <c r="S617" s="225" t="s">
        <v>1</v>
      </c>
      <c r="T617" s="225" t="s">
        <v>1</v>
      </c>
      <c r="U617" s="230" t="s">
        <v>22</v>
      </c>
      <c r="V617" s="225" t="s">
        <v>1</v>
      </c>
      <c r="W617" s="225" t="s">
        <v>1</v>
      </c>
      <c r="X617" s="230" t="s">
        <v>22</v>
      </c>
      <c r="Y617" s="225" t="s">
        <v>1</v>
      </c>
      <c r="Z617" s="225" t="s">
        <v>1</v>
      </c>
      <c r="AA617" s="230" t="s">
        <v>22</v>
      </c>
      <c r="AB617" s="225" t="s">
        <v>1</v>
      </c>
      <c r="AC617" s="225" t="s">
        <v>1</v>
      </c>
      <c r="AD617" s="225" t="s">
        <v>1</v>
      </c>
      <c r="AE617" s="230" t="s">
        <v>22</v>
      </c>
      <c r="AF617" s="230" t="s">
        <v>22</v>
      </c>
      <c r="AG617" s="230" t="s">
        <v>22</v>
      </c>
      <c r="AH617" s="225" t="s">
        <v>1</v>
      </c>
      <c r="AI617" s="225" t="s">
        <v>1</v>
      </c>
      <c r="AJ617" s="225" t="s">
        <v>1</v>
      </c>
      <c r="AK617" s="225" t="s">
        <v>1</v>
      </c>
      <c r="AL617" s="230" t="s">
        <v>22</v>
      </c>
      <c r="AM617" s="225" t="s">
        <v>1</v>
      </c>
      <c r="AN617" s="225" t="s">
        <v>1</v>
      </c>
      <c r="AO617" s="230" t="s">
        <v>22</v>
      </c>
      <c r="AP617" s="225" t="s">
        <v>1</v>
      </c>
      <c r="AQ617" s="225" t="s">
        <v>1</v>
      </c>
      <c r="AR617" s="230" t="s">
        <v>22</v>
      </c>
      <c r="AS617" s="225" t="s">
        <v>1</v>
      </c>
      <c r="AT617" s="225" t="s">
        <v>1</v>
      </c>
      <c r="AU617" s="230" t="s">
        <v>22</v>
      </c>
      <c r="AV617" s="225" t="s">
        <v>1</v>
      </c>
      <c r="AW617" s="235" t="s">
        <v>1</v>
      </c>
      <c r="AX617" s="235">
        <v>0</v>
      </c>
      <c r="AY617" s="235">
        <v>0</v>
      </c>
      <c r="AZ617" s="228">
        <v>0</v>
      </c>
      <c r="BA617" s="233">
        <v>4537</v>
      </c>
      <c r="BB617" s="234">
        <v>1</v>
      </c>
    </row>
    <row r="618" spans="1:54" ht="18.75" customHeight="1" x14ac:dyDescent="0.25">
      <c r="A618" s="223">
        <v>1043</v>
      </c>
      <c r="B618" s="224" t="s">
        <v>1405</v>
      </c>
      <c r="C618" s="225" t="s">
        <v>1388</v>
      </c>
      <c r="D618" s="225"/>
      <c r="E618" s="225" t="s">
        <v>683</v>
      </c>
      <c r="F618" s="225" t="s">
        <v>1</v>
      </c>
      <c r="G618" s="225" t="s">
        <v>687</v>
      </c>
      <c r="H618" s="224" t="s">
        <v>1</v>
      </c>
      <c r="I618" s="224" t="s">
        <v>437</v>
      </c>
      <c r="J618" s="241" t="s">
        <v>39</v>
      </c>
      <c r="K618" s="225" t="s">
        <v>1</v>
      </c>
      <c r="L618" s="225" t="s">
        <v>1</v>
      </c>
      <c r="M618" s="226" t="s">
        <v>33</v>
      </c>
      <c r="N618" s="225" t="s">
        <v>1</v>
      </c>
      <c r="O618" s="225" t="s">
        <v>1</v>
      </c>
      <c r="P618" s="225" t="s">
        <v>1</v>
      </c>
      <c r="Q618" s="225" t="s">
        <v>1</v>
      </c>
      <c r="R618" s="225" t="s">
        <v>1</v>
      </c>
      <c r="S618" s="225" t="s">
        <v>1</v>
      </c>
      <c r="T618" s="225" t="s">
        <v>1</v>
      </c>
      <c r="U618" s="225" t="s">
        <v>1</v>
      </c>
      <c r="V618" s="225" t="s">
        <v>1</v>
      </c>
      <c r="W618" s="225" t="s">
        <v>1</v>
      </c>
      <c r="X618" s="225" t="s">
        <v>1</v>
      </c>
      <c r="Y618" s="225" t="s">
        <v>1</v>
      </c>
      <c r="Z618" s="225" t="s">
        <v>1</v>
      </c>
      <c r="AA618" s="225" t="s">
        <v>1</v>
      </c>
      <c r="AB618" s="225" t="s">
        <v>1</v>
      </c>
      <c r="AC618" s="225" t="s">
        <v>1</v>
      </c>
      <c r="AD618" s="225" t="s">
        <v>1</v>
      </c>
      <c r="AE618" s="225" t="s">
        <v>1</v>
      </c>
      <c r="AF618" s="225" t="s">
        <v>1</v>
      </c>
      <c r="AG618" s="225" t="s">
        <v>1</v>
      </c>
      <c r="AH618" s="225" t="s">
        <v>1</v>
      </c>
      <c r="AI618" s="225" t="s">
        <v>1</v>
      </c>
      <c r="AJ618" s="225" t="s">
        <v>1</v>
      </c>
      <c r="AK618" s="225" t="s">
        <v>1</v>
      </c>
      <c r="AL618" s="225" t="s">
        <v>1</v>
      </c>
      <c r="AM618" s="225" t="s">
        <v>1</v>
      </c>
      <c r="AN618" s="225" t="s">
        <v>1</v>
      </c>
      <c r="AO618" s="225" t="s">
        <v>1</v>
      </c>
      <c r="AP618" s="225" t="s">
        <v>1</v>
      </c>
      <c r="AQ618" s="225" t="s">
        <v>1</v>
      </c>
      <c r="AR618" s="225" t="s">
        <v>1</v>
      </c>
      <c r="AS618" s="225" t="s">
        <v>1</v>
      </c>
      <c r="AT618" s="225" t="s">
        <v>1</v>
      </c>
      <c r="AU618" s="225" t="s">
        <v>1</v>
      </c>
      <c r="AV618" s="225" t="s">
        <v>1</v>
      </c>
      <c r="AW618" s="235" t="s">
        <v>1</v>
      </c>
      <c r="AX618" s="235">
        <v>0</v>
      </c>
      <c r="AY618" s="235">
        <v>0</v>
      </c>
      <c r="AZ618" s="228" t="s">
        <v>1</v>
      </c>
      <c r="BA618" s="228" t="s">
        <v>1</v>
      </c>
      <c r="BB618" s="229" t="s">
        <v>1</v>
      </c>
    </row>
    <row r="619" spans="1:54" ht="18" customHeight="1" x14ac:dyDescent="0.25">
      <c r="A619" s="223">
        <v>1538</v>
      </c>
      <c r="B619" s="224" t="s">
        <v>966</v>
      </c>
      <c r="C619" s="225" t="s">
        <v>1388</v>
      </c>
      <c r="D619" s="225"/>
      <c r="E619" s="225" t="s">
        <v>941</v>
      </c>
      <c r="F619" s="225" t="s">
        <v>1</v>
      </c>
      <c r="G619" s="225" t="s">
        <v>447</v>
      </c>
      <c r="H619" s="224" t="s">
        <v>1</v>
      </c>
      <c r="I619" s="224" t="s">
        <v>437</v>
      </c>
      <c r="J619" s="241" t="s">
        <v>39</v>
      </c>
      <c r="K619" s="225" t="s">
        <v>1</v>
      </c>
      <c r="L619" s="230" t="s">
        <v>22</v>
      </c>
      <c r="M619" s="241" t="s">
        <v>39</v>
      </c>
      <c r="N619" s="225" t="s">
        <v>1</v>
      </c>
      <c r="O619" s="232" t="s">
        <v>23</v>
      </c>
      <c r="P619" s="225" t="s">
        <v>1</v>
      </c>
      <c r="Q619" s="225" t="s">
        <v>1</v>
      </c>
      <c r="R619" s="225" t="s">
        <v>1</v>
      </c>
      <c r="S619" s="225" t="s">
        <v>1</v>
      </c>
      <c r="T619" s="225" t="s">
        <v>1</v>
      </c>
      <c r="U619" s="225" t="s">
        <v>1</v>
      </c>
      <c r="V619" s="225" t="s">
        <v>1</v>
      </c>
      <c r="W619" s="225" t="s">
        <v>1</v>
      </c>
      <c r="X619" s="225" t="s">
        <v>1</v>
      </c>
      <c r="Y619" s="225" t="s">
        <v>1</v>
      </c>
      <c r="Z619" s="225" t="s">
        <v>1</v>
      </c>
      <c r="AA619" s="225" t="s">
        <v>1</v>
      </c>
      <c r="AB619" s="225" t="s">
        <v>1</v>
      </c>
      <c r="AC619" s="225" t="s">
        <v>1</v>
      </c>
      <c r="AD619" s="225" t="s">
        <v>1</v>
      </c>
      <c r="AE619" s="230" t="s">
        <v>22</v>
      </c>
      <c r="AF619" s="225" t="s">
        <v>1</v>
      </c>
      <c r="AG619" s="225" t="s">
        <v>1</v>
      </c>
      <c r="AH619" s="225" t="s">
        <v>1</v>
      </c>
      <c r="AI619" s="225" t="s">
        <v>1</v>
      </c>
      <c r="AJ619" s="225" t="s">
        <v>1</v>
      </c>
      <c r="AK619" s="225" t="s">
        <v>1</v>
      </c>
      <c r="AL619" s="225" t="s">
        <v>1</v>
      </c>
      <c r="AM619" s="225" t="s">
        <v>1</v>
      </c>
      <c r="AN619" s="225" t="s">
        <v>1</v>
      </c>
      <c r="AO619" s="225" t="s">
        <v>1</v>
      </c>
      <c r="AP619" s="225" t="s">
        <v>1</v>
      </c>
      <c r="AQ619" s="225" t="s">
        <v>1</v>
      </c>
      <c r="AR619" s="225" t="s">
        <v>1</v>
      </c>
      <c r="AS619" s="225" t="s">
        <v>1</v>
      </c>
      <c r="AT619" s="225" t="s">
        <v>1</v>
      </c>
      <c r="AU619" s="225" t="s">
        <v>1</v>
      </c>
      <c r="AV619" s="225" t="s">
        <v>1</v>
      </c>
      <c r="AW619" s="235" t="s">
        <v>1</v>
      </c>
      <c r="AX619" s="235">
        <v>0</v>
      </c>
      <c r="AY619" s="235">
        <v>0</v>
      </c>
      <c r="AZ619" s="228" t="s">
        <v>1</v>
      </c>
      <c r="BA619" s="228" t="s">
        <v>1</v>
      </c>
      <c r="BB619" s="229" t="s">
        <v>1</v>
      </c>
    </row>
    <row r="620" spans="1:54" ht="18.75" customHeight="1" x14ac:dyDescent="0.25">
      <c r="A620" s="223">
        <v>1537</v>
      </c>
      <c r="B620" s="224" t="s">
        <v>967</v>
      </c>
      <c r="C620" s="225" t="s">
        <v>1388</v>
      </c>
      <c r="D620" s="225"/>
      <c r="E620" s="225" t="s">
        <v>941</v>
      </c>
      <c r="F620" s="225" t="s">
        <v>1</v>
      </c>
      <c r="G620" s="225" t="s">
        <v>447</v>
      </c>
      <c r="H620" s="224" t="s">
        <v>1</v>
      </c>
      <c r="I620" s="224" t="s">
        <v>437</v>
      </c>
      <c r="J620" s="241" t="s">
        <v>39</v>
      </c>
      <c r="K620" s="225" t="s">
        <v>1</v>
      </c>
      <c r="L620" s="232" t="s">
        <v>23</v>
      </c>
      <c r="M620" s="241" t="s">
        <v>39</v>
      </c>
      <c r="N620" s="225" t="s">
        <v>1</v>
      </c>
      <c r="O620" s="231" t="s">
        <v>20</v>
      </c>
      <c r="P620" s="232" t="s">
        <v>23</v>
      </c>
      <c r="Q620" s="231" t="s">
        <v>20</v>
      </c>
      <c r="R620" s="225" t="s">
        <v>1</v>
      </c>
      <c r="S620" s="225" t="s">
        <v>1</v>
      </c>
      <c r="T620" s="225" t="s">
        <v>1</v>
      </c>
      <c r="U620" s="231" t="s">
        <v>20</v>
      </c>
      <c r="V620" s="232" t="s">
        <v>23</v>
      </c>
      <c r="W620" s="231" t="s">
        <v>20</v>
      </c>
      <c r="X620" s="225" t="s">
        <v>1</v>
      </c>
      <c r="Y620" s="225" t="s">
        <v>1</v>
      </c>
      <c r="Z620" s="225" t="s">
        <v>1</v>
      </c>
      <c r="AA620" s="225" t="s">
        <v>1</v>
      </c>
      <c r="AB620" s="225" t="s">
        <v>1</v>
      </c>
      <c r="AC620" s="225" t="s">
        <v>1</v>
      </c>
      <c r="AD620" s="225" t="s">
        <v>1</v>
      </c>
      <c r="AE620" s="232" t="s">
        <v>23</v>
      </c>
      <c r="AF620" s="225" t="s">
        <v>1</v>
      </c>
      <c r="AG620" s="225" t="s">
        <v>1</v>
      </c>
      <c r="AH620" s="225" t="s">
        <v>1</v>
      </c>
      <c r="AI620" s="225" t="s">
        <v>1</v>
      </c>
      <c r="AJ620" s="225" t="s">
        <v>1</v>
      </c>
      <c r="AK620" s="225" t="s">
        <v>1</v>
      </c>
      <c r="AL620" s="225" t="s">
        <v>1</v>
      </c>
      <c r="AM620" s="225" t="s">
        <v>1</v>
      </c>
      <c r="AN620" s="225" t="s">
        <v>1</v>
      </c>
      <c r="AO620" s="225" t="s">
        <v>1</v>
      </c>
      <c r="AP620" s="225" t="s">
        <v>1</v>
      </c>
      <c r="AQ620" s="225" t="s">
        <v>1</v>
      </c>
      <c r="AR620" s="225" t="s">
        <v>1</v>
      </c>
      <c r="AS620" s="225" t="s">
        <v>1</v>
      </c>
      <c r="AT620" s="225" t="s">
        <v>1</v>
      </c>
      <c r="AU620" s="225" t="s">
        <v>1</v>
      </c>
      <c r="AV620" s="225" t="s">
        <v>1</v>
      </c>
      <c r="AW620" s="232" t="s">
        <v>1242</v>
      </c>
      <c r="AX620" s="235">
        <v>0</v>
      </c>
      <c r="AY620" s="235">
        <v>0</v>
      </c>
      <c r="AZ620" s="228" t="s">
        <v>1</v>
      </c>
      <c r="BA620" s="228" t="s">
        <v>1</v>
      </c>
      <c r="BB620" s="229" t="s">
        <v>1</v>
      </c>
    </row>
    <row r="621" spans="1:54" ht="14.25" customHeight="1" x14ac:dyDescent="0.25">
      <c r="A621" s="223">
        <v>1100</v>
      </c>
      <c r="B621" s="224" t="s">
        <v>1406</v>
      </c>
      <c r="C621" s="225" t="s">
        <v>1388</v>
      </c>
      <c r="D621" s="225"/>
      <c r="E621" s="225" t="s">
        <v>896</v>
      </c>
      <c r="F621" s="225" t="s">
        <v>1</v>
      </c>
      <c r="G621" s="225" t="s">
        <v>667</v>
      </c>
      <c r="H621" s="224" t="s">
        <v>1</v>
      </c>
      <c r="I621" s="224" t="s">
        <v>437</v>
      </c>
      <c r="J621" s="241" t="s">
        <v>39</v>
      </c>
      <c r="K621" s="225" t="s">
        <v>1</v>
      </c>
      <c r="L621" s="225" t="s">
        <v>1</v>
      </c>
      <c r="M621" s="226" t="s">
        <v>33</v>
      </c>
      <c r="N621" s="225" t="s">
        <v>1</v>
      </c>
      <c r="O621" s="225" t="s">
        <v>1</v>
      </c>
      <c r="P621" s="225" t="s">
        <v>1</v>
      </c>
      <c r="Q621" s="225" t="s">
        <v>1</v>
      </c>
      <c r="R621" s="225" t="s">
        <v>1</v>
      </c>
      <c r="S621" s="225" t="s">
        <v>1</v>
      </c>
      <c r="T621" s="225" t="s">
        <v>1</v>
      </c>
      <c r="U621" s="225" t="s">
        <v>1</v>
      </c>
      <c r="V621" s="225" t="s">
        <v>1</v>
      </c>
      <c r="W621" s="225" t="s">
        <v>1</v>
      </c>
      <c r="X621" s="225" t="s">
        <v>1</v>
      </c>
      <c r="Y621" s="225" t="s">
        <v>1</v>
      </c>
      <c r="Z621" s="225" t="s">
        <v>1</v>
      </c>
      <c r="AA621" s="225" t="s">
        <v>1</v>
      </c>
      <c r="AB621" s="225" t="s">
        <v>1</v>
      </c>
      <c r="AC621" s="225" t="s">
        <v>1</v>
      </c>
      <c r="AD621" s="225" t="s">
        <v>1</v>
      </c>
      <c r="AE621" s="225" t="s">
        <v>1</v>
      </c>
      <c r="AF621" s="225" t="s">
        <v>1</v>
      </c>
      <c r="AG621" s="225" t="s">
        <v>1</v>
      </c>
      <c r="AH621" s="225" t="s">
        <v>1</v>
      </c>
      <c r="AI621" s="225" t="s">
        <v>1</v>
      </c>
      <c r="AJ621" s="225" t="s">
        <v>1</v>
      </c>
      <c r="AK621" s="225" t="s">
        <v>1</v>
      </c>
      <c r="AL621" s="225" t="s">
        <v>1</v>
      </c>
      <c r="AM621" s="225" t="s">
        <v>1</v>
      </c>
      <c r="AN621" s="225" t="s">
        <v>1</v>
      </c>
      <c r="AO621" s="225" t="s">
        <v>1</v>
      </c>
      <c r="AP621" s="225" t="s">
        <v>1</v>
      </c>
      <c r="AQ621" s="225" t="s">
        <v>1</v>
      </c>
      <c r="AR621" s="225" t="s">
        <v>1</v>
      </c>
      <c r="AS621" s="225" t="s">
        <v>1</v>
      </c>
      <c r="AT621" s="225" t="s">
        <v>1</v>
      </c>
      <c r="AU621" s="225" t="s">
        <v>1</v>
      </c>
      <c r="AV621" s="225" t="s">
        <v>1</v>
      </c>
      <c r="AW621" s="235" t="s">
        <v>1</v>
      </c>
      <c r="AX621" s="235">
        <v>0</v>
      </c>
      <c r="AY621" s="235">
        <v>0</v>
      </c>
      <c r="AZ621" s="228" t="s">
        <v>1</v>
      </c>
      <c r="BA621" s="228" t="s">
        <v>1</v>
      </c>
      <c r="BB621" s="229" t="s">
        <v>1</v>
      </c>
    </row>
    <row r="622" spans="1:54" ht="18.75" customHeight="1" x14ac:dyDescent="0.25">
      <c r="A622" s="223">
        <v>1032</v>
      </c>
      <c r="B622" s="224" t="s">
        <v>1407</v>
      </c>
      <c r="C622" s="225" t="s">
        <v>1388</v>
      </c>
      <c r="D622" s="225"/>
      <c r="E622" s="225" t="s">
        <v>683</v>
      </c>
      <c r="F622" s="225" t="s">
        <v>1</v>
      </c>
      <c r="G622" s="225" t="s">
        <v>687</v>
      </c>
      <c r="H622" s="224" t="s">
        <v>1</v>
      </c>
      <c r="I622" s="224" t="s">
        <v>437</v>
      </c>
      <c r="J622" s="227" t="s">
        <v>17</v>
      </c>
      <c r="K622" s="225" t="s">
        <v>1</v>
      </c>
      <c r="L622" s="232" t="s">
        <v>23</v>
      </c>
      <c r="M622" s="227" t="s">
        <v>17</v>
      </c>
      <c r="N622" s="225" t="s">
        <v>1</v>
      </c>
      <c r="O622" s="232" t="s">
        <v>23</v>
      </c>
      <c r="P622" s="225" t="s">
        <v>1</v>
      </c>
      <c r="Q622" s="225" t="s">
        <v>1</v>
      </c>
      <c r="R622" s="225" t="s">
        <v>1</v>
      </c>
      <c r="S622" s="225" t="s">
        <v>1</v>
      </c>
      <c r="T622" s="225" t="s">
        <v>1</v>
      </c>
      <c r="U622" s="225" t="s">
        <v>1</v>
      </c>
      <c r="V622" s="225" t="s">
        <v>1</v>
      </c>
      <c r="W622" s="225" t="s">
        <v>1</v>
      </c>
      <c r="X622" s="225" t="s">
        <v>1</v>
      </c>
      <c r="Y622" s="225" t="s">
        <v>1</v>
      </c>
      <c r="Z622" s="225" t="s">
        <v>1</v>
      </c>
      <c r="AA622" s="225" t="s">
        <v>1</v>
      </c>
      <c r="AB622" s="225" t="s">
        <v>1</v>
      </c>
      <c r="AC622" s="225" t="s">
        <v>1</v>
      </c>
      <c r="AD622" s="225" t="s">
        <v>1</v>
      </c>
      <c r="AE622" s="232" t="s">
        <v>23</v>
      </c>
      <c r="AF622" s="225" t="s">
        <v>1</v>
      </c>
      <c r="AG622" s="225" t="s">
        <v>1</v>
      </c>
      <c r="AH622" s="225" t="s">
        <v>1</v>
      </c>
      <c r="AI622" s="225" t="s">
        <v>1</v>
      </c>
      <c r="AJ622" s="225" t="s">
        <v>1</v>
      </c>
      <c r="AK622" s="225" t="s">
        <v>1</v>
      </c>
      <c r="AL622" s="225" t="s">
        <v>1</v>
      </c>
      <c r="AM622" s="225" t="s">
        <v>1</v>
      </c>
      <c r="AN622" s="225" t="s">
        <v>1</v>
      </c>
      <c r="AO622" s="225" t="s">
        <v>1</v>
      </c>
      <c r="AP622" s="225" t="s">
        <v>1</v>
      </c>
      <c r="AQ622" s="225" t="s">
        <v>1</v>
      </c>
      <c r="AR622" s="225" t="s">
        <v>1</v>
      </c>
      <c r="AS622" s="225" t="s">
        <v>1</v>
      </c>
      <c r="AT622" s="225" t="s">
        <v>1</v>
      </c>
      <c r="AU622" s="225" t="s">
        <v>1</v>
      </c>
      <c r="AV622" s="225" t="s">
        <v>1</v>
      </c>
      <c r="AW622" s="226" t="s">
        <v>1241</v>
      </c>
      <c r="AX622" s="226">
        <v>1</v>
      </c>
      <c r="AY622" s="235">
        <v>0</v>
      </c>
      <c r="AZ622" s="228">
        <v>0</v>
      </c>
      <c r="BA622" s="236">
        <v>7.0000000000000001E-3</v>
      </c>
      <c r="BB622" s="229">
        <v>0</v>
      </c>
    </row>
    <row r="623" spans="1:54" ht="14.25" customHeight="1" x14ac:dyDescent="0.25">
      <c r="A623" s="223">
        <v>1160</v>
      </c>
      <c r="B623" s="224" t="s">
        <v>919</v>
      </c>
      <c r="C623" s="225" t="s">
        <v>1388</v>
      </c>
      <c r="D623" s="225"/>
      <c r="E623" s="225" t="s">
        <v>896</v>
      </c>
      <c r="F623" s="225" t="s">
        <v>1</v>
      </c>
      <c r="G623" s="225" t="s">
        <v>667</v>
      </c>
      <c r="H623" s="224" t="s">
        <v>1</v>
      </c>
      <c r="I623" s="224" t="s">
        <v>437</v>
      </c>
      <c r="J623" s="226" t="s">
        <v>33</v>
      </c>
      <c r="K623" s="225" t="s">
        <v>1</v>
      </c>
      <c r="L623" s="225" t="s">
        <v>1</v>
      </c>
      <c r="M623" s="226" t="s">
        <v>33</v>
      </c>
      <c r="N623" s="225" t="s">
        <v>1</v>
      </c>
      <c r="O623" s="225" t="s">
        <v>1</v>
      </c>
      <c r="P623" s="225" t="s">
        <v>1</v>
      </c>
      <c r="Q623" s="225" t="s">
        <v>1</v>
      </c>
      <c r="R623" s="225" t="s">
        <v>1</v>
      </c>
      <c r="S623" s="225" t="s">
        <v>1</v>
      </c>
      <c r="T623" s="225" t="s">
        <v>1</v>
      </c>
      <c r="U623" s="225" t="s">
        <v>1</v>
      </c>
      <c r="V623" s="225" t="s">
        <v>1</v>
      </c>
      <c r="W623" s="225" t="s">
        <v>1</v>
      </c>
      <c r="X623" s="225" t="s">
        <v>1</v>
      </c>
      <c r="Y623" s="225" t="s">
        <v>1</v>
      </c>
      <c r="Z623" s="225" t="s">
        <v>1</v>
      </c>
      <c r="AA623" s="225" t="s">
        <v>1</v>
      </c>
      <c r="AB623" s="225" t="s">
        <v>1</v>
      </c>
      <c r="AC623" s="225" t="s">
        <v>1</v>
      </c>
      <c r="AD623" s="225" t="s">
        <v>1</v>
      </c>
      <c r="AE623" s="225" t="s">
        <v>1</v>
      </c>
      <c r="AF623" s="225" t="s">
        <v>1</v>
      </c>
      <c r="AG623" s="225" t="s">
        <v>1</v>
      </c>
      <c r="AH623" s="225" t="s">
        <v>1</v>
      </c>
      <c r="AI623" s="225" t="s">
        <v>1</v>
      </c>
      <c r="AJ623" s="225" t="s">
        <v>1</v>
      </c>
      <c r="AK623" s="225" t="s">
        <v>1</v>
      </c>
      <c r="AL623" s="225" t="s">
        <v>1</v>
      </c>
      <c r="AM623" s="225" t="s">
        <v>1</v>
      </c>
      <c r="AN623" s="225" t="s">
        <v>1</v>
      </c>
      <c r="AO623" s="225" t="s">
        <v>1</v>
      </c>
      <c r="AP623" s="225" t="s">
        <v>1</v>
      </c>
      <c r="AQ623" s="225" t="s">
        <v>1</v>
      </c>
      <c r="AR623" s="225" t="s">
        <v>1</v>
      </c>
      <c r="AS623" s="225" t="s">
        <v>1</v>
      </c>
      <c r="AT623" s="225" t="s">
        <v>1</v>
      </c>
      <c r="AU623" s="225" t="s">
        <v>1</v>
      </c>
      <c r="AV623" s="225" t="s">
        <v>1</v>
      </c>
      <c r="AW623" s="235" t="s">
        <v>1</v>
      </c>
      <c r="AX623" s="235">
        <v>0</v>
      </c>
      <c r="AY623" s="235">
        <v>0</v>
      </c>
      <c r="AZ623" s="228" t="s">
        <v>1</v>
      </c>
      <c r="BA623" s="228" t="s">
        <v>1</v>
      </c>
      <c r="BB623" s="229" t="s">
        <v>1</v>
      </c>
    </row>
    <row r="624" spans="1:54" ht="18.75" customHeight="1" x14ac:dyDescent="0.25">
      <c r="A624" s="223">
        <v>1052</v>
      </c>
      <c r="B624" s="224" t="s">
        <v>665</v>
      </c>
      <c r="C624" s="225" t="s">
        <v>1388</v>
      </c>
      <c r="D624" s="225"/>
      <c r="E624" s="225" t="s">
        <v>658</v>
      </c>
      <c r="F624" s="225" t="s">
        <v>1</v>
      </c>
      <c r="G624" s="225" t="s">
        <v>439</v>
      </c>
      <c r="H624" s="224" t="s">
        <v>1</v>
      </c>
      <c r="I624" s="224" t="s">
        <v>437</v>
      </c>
      <c r="J624" s="241" t="s">
        <v>39</v>
      </c>
      <c r="K624" s="225" t="s">
        <v>1</v>
      </c>
      <c r="L624" s="225" t="s">
        <v>1</v>
      </c>
      <c r="M624" s="227" t="s">
        <v>17</v>
      </c>
      <c r="N624" s="225" t="s">
        <v>1</v>
      </c>
      <c r="O624" s="225" t="s">
        <v>1</v>
      </c>
      <c r="P624" s="225" t="s">
        <v>1</v>
      </c>
      <c r="Q624" s="225" t="s">
        <v>1</v>
      </c>
      <c r="R624" s="225" t="s">
        <v>1</v>
      </c>
      <c r="S624" s="225" t="s">
        <v>1</v>
      </c>
      <c r="T624" s="225" t="s">
        <v>1</v>
      </c>
      <c r="U624" s="225" t="s">
        <v>1</v>
      </c>
      <c r="V624" s="225" t="s">
        <v>1</v>
      </c>
      <c r="W624" s="225" t="s">
        <v>1</v>
      </c>
      <c r="X624" s="225" t="s">
        <v>1</v>
      </c>
      <c r="Y624" s="225" t="s">
        <v>1</v>
      </c>
      <c r="Z624" s="225" t="s">
        <v>1</v>
      </c>
      <c r="AA624" s="225" t="s">
        <v>1</v>
      </c>
      <c r="AB624" s="225" t="s">
        <v>1</v>
      </c>
      <c r="AC624" s="225" t="s">
        <v>1</v>
      </c>
      <c r="AD624" s="225" t="s">
        <v>1</v>
      </c>
      <c r="AE624" s="225" t="s">
        <v>1</v>
      </c>
      <c r="AF624" s="225" t="s">
        <v>1</v>
      </c>
      <c r="AG624" s="225" t="s">
        <v>1</v>
      </c>
      <c r="AH624" s="225" t="s">
        <v>1</v>
      </c>
      <c r="AI624" s="225" t="s">
        <v>1</v>
      </c>
      <c r="AJ624" s="225" t="s">
        <v>1</v>
      </c>
      <c r="AK624" s="225" t="s">
        <v>1</v>
      </c>
      <c r="AL624" s="225" t="s">
        <v>1</v>
      </c>
      <c r="AM624" s="225" t="s">
        <v>1</v>
      </c>
      <c r="AN624" s="225" t="s">
        <v>1</v>
      </c>
      <c r="AO624" s="225" t="s">
        <v>1</v>
      </c>
      <c r="AP624" s="225" t="s">
        <v>1</v>
      </c>
      <c r="AQ624" s="225" t="s">
        <v>1</v>
      </c>
      <c r="AR624" s="225" t="s">
        <v>1</v>
      </c>
      <c r="AS624" s="225" t="s">
        <v>1</v>
      </c>
      <c r="AT624" s="225" t="s">
        <v>1</v>
      </c>
      <c r="AU624" s="225" t="s">
        <v>1</v>
      </c>
      <c r="AV624" s="225" t="s">
        <v>1</v>
      </c>
      <c r="AW624" s="235" t="s">
        <v>1</v>
      </c>
      <c r="AX624" s="235">
        <v>0</v>
      </c>
      <c r="AY624" s="235">
        <v>0</v>
      </c>
      <c r="AZ624" s="228" t="s">
        <v>1</v>
      </c>
      <c r="BA624" s="228" t="s">
        <v>1</v>
      </c>
      <c r="BB624" s="229" t="s">
        <v>1</v>
      </c>
    </row>
    <row r="625" spans="1:54" ht="18" customHeight="1" x14ac:dyDescent="0.25">
      <c r="A625" s="223">
        <v>206</v>
      </c>
      <c r="B625" s="224" t="s">
        <v>1408</v>
      </c>
      <c r="C625" s="225" t="s">
        <v>1388</v>
      </c>
      <c r="D625" s="225"/>
      <c r="E625" s="225" t="s">
        <v>683</v>
      </c>
      <c r="F625" s="225" t="s">
        <v>1</v>
      </c>
      <c r="G625" s="225" t="s">
        <v>687</v>
      </c>
      <c r="H625" s="224" t="s">
        <v>1</v>
      </c>
      <c r="I625" s="224" t="s">
        <v>437</v>
      </c>
      <c r="J625" s="226" t="s">
        <v>33</v>
      </c>
      <c r="K625" s="230" t="s">
        <v>22</v>
      </c>
      <c r="L625" s="225" t="s">
        <v>1</v>
      </c>
      <c r="M625" s="227" t="s">
        <v>17</v>
      </c>
      <c r="N625" s="232" t="s">
        <v>23</v>
      </c>
      <c r="O625" s="230" t="s">
        <v>22</v>
      </c>
      <c r="P625" s="225" t="s">
        <v>1</v>
      </c>
      <c r="Q625" s="225" t="s">
        <v>1</v>
      </c>
      <c r="R625" s="225" t="s">
        <v>1</v>
      </c>
      <c r="S625" s="225" t="s">
        <v>1</v>
      </c>
      <c r="T625" s="225" t="s">
        <v>1</v>
      </c>
      <c r="U625" s="225" t="s">
        <v>1</v>
      </c>
      <c r="V625" s="225" t="s">
        <v>1</v>
      </c>
      <c r="W625" s="225" t="s">
        <v>1</v>
      </c>
      <c r="X625" s="225" t="s">
        <v>1</v>
      </c>
      <c r="Y625" s="225" t="s">
        <v>1</v>
      </c>
      <c r="Z625" s="230" t="s">
        <v>22</v>
      </c>
      <c r="AA625" s="230" t="s">
        <v>22</v>
      </c>
      <c r="AB625" s="225" t="s">
        <v>1</v>
      </c>
      <c r="AC625" s="225" t="s">
        <v>1</v>
      </c>
      <c r="AD625" s="225" t="s">
        <v>1</v>
      </c>
      <c r="AE625" s="225" t="s">
        <v>1</v>
      </c>
      <c r="AF625" s="225" t="s">
        <v>1</v>
      </c>
      <c r="AG625" s="225" t="s">
        <v>1</v>
      </c>
      <c r="AH625" s="225" t="s">
        <v>1</v>
      </c>
      <c r="AI625" s="225" t="s">
        <v>1</v>
      </c>
      <c r="AJ625" s="225" t="s">
        <v>1</v>
      </c>
      <c r="AK625" s="225" t="s">
        <v>1</v>
      </c>
      <c r="AL625" s="225" t="s">
        <v>1</v>
      </c>
      <c r="AM625" s="225" t="s">
        <v>1</v>
      </c>
      <c r="AN625" s="225" t="s">
        <v>1</v>
      </c>
      <c r="AO625" s="225" t="s">
        <v>1</v>
      </c>
      <c r="AP625" s="225" t="s">
        <v>1</v>
      </c>
      <c r="AQ625" s="225" t="s">
        <v>1</v>
      </c>
      <c r="AR625" s="225" t="s">
        <v>1</v>
      </c>
      <c r="AS625" s="225" t="s">
        <v>1</v>
      </c>
      <c r="AT625" s="225" t="s">
        <v>1</v>
      </c>
      <c r="AU625" s="230" t="s">
        <v>22</v>
      </c>
      <c r="AV625" s="225" t="s">
        <v>1</v>
      </c>
      <c r="AW625" s="235" t="s">
        <v>1</v>
      </c>
      <c r="AX625" s="226">
        <v>1</v>
      </c>
      <c r="AY625" s="235">
        <v>0</v>
      </c>
      <c r="AZ625" s="228" t="s">
        <v>1</v>
      </c>
      <c r="BA625" s="228" t="s">
        <v>1</v>
      </c>
      <c r="BB625" s="229" t="s">
        <v>1</v>
      </c>
    </row>
    <row r="626" spans="1:54" ht="18.75" customHeight="1" x14ac:dyDescent="0.25">
      <c r="A626" s="223">
        <v>1540</v>
      </c>
      <c r="B626" s="224" t="s">
        <v>970</v>
      </c>
      <c r="C626" s="225" t="s">
        <v>1388</v>
      </c>
      <c r="D626" s="225"/>
      <c r="E626" s="225" t="s">
        <v>941</v>
      </c>
      <c r="F626" s="225" t="s">
        <v>1</v>
      </c>
      <c r="G626" s="225" t="s">
        <v>447</v>
      </c>
      <c r="H626" s="224" t="s">
        <v>1</v>
      </c>
      <c r="I626" s="224" t="s">
        <v>437</v>
      </c>
      <c r="J626" s="241" t="s">
        <v>39</v>
      </c>
      <c r="K626" s="225" t="s">
        <v>1</v>
      </c>
      <c r="L626" s="225" t="s">
        <v>1</v>
      </c>
      <c r="M626" s="241" t="s">
        <v>39</v>
      </c>
      <c r="N626" s="225" t="s">
        <v>1</v>
      </c>
      <c r="O626" s="225" t="s">
        <v>1</v>
      </c>
      <c r="P626" s="225" t="s">
        <v>1</v>
      </c>
      <c r="Q626" s="225" t="s">
        <v>1</v>
      </c>
      <c r="R626" s="225" t="s">
        <v>1</v>
      </c>
      <c r="S626" s="225" t="s">
        <v>1</v>
      </c>
      <c r="T626" s="225" t="s">
        <v>1</v>
      </c>
      <c r="U626" s="225" t="s">
        <v>1</v>
      </c>
      <c r="V626" s="225" t="s">
        <v>1</v>
      </c>
      <c r="W626" s="225" t="s">
        <v>1</v>
      </c>
      <c r="X626" s="225" t="s">
        <v>1</v>
      </c>
      <c r="Y626" s="225" t="s">
        <v>1</v>
      </c>
      <c r="Z626" s="225" t="s">
        <v>1</v>
      </c>
      <c r="AA626" s="225" t="s">
        <v>1</v>
      </c>
      <c r="AB626" s="225" t="s">
        <v>1</v>
      </c>
      <c r="AC626" s="225" t="s">
        <v>1</v>
      </c>
      <c r="AD626" s="225" t="s">
        <v>1</v>
      </c>
      <c r="AE626" s="225" t="s">
        <v>1</v>
      </c>
      <c r="AF626" s="225" t="s">
        <v>1</v>
      </c>
      <c r="AG626" s="225" t="s">
        <v>1</v>
      </c>
      <c r="AH626" s="225" t="s">
        <v>1</v>
      </c>
      <c r="AI626" s="225" t="s">
        <v>1</v>
      </c>
      <c r="AJ626" s="225" t="s">
        <v>1</v>
      </c>
      <c r="AK626" s="225" t="s">
        <v>1</v>
      </c>
      <c r="AL626" s="225" t="s">
        <v>1</v>
      </c>
      <c r="AM626" s="225" t="s">
        <v>1</v>
      </c>
      <c r="AN626" s="225" t="s">
        <v>1</v>
      </c>
      <c r="AO626" s="225" t="s">
        <v>1</v>
      </c>
      <c r="AP626" s="225" t="s">
        <v>1</v>
      </c>
      <c r="AQ626" s="225" t="s">
        <v>1</v>
      </c>
      <c r="AR626" s="225" t="s">
        <v>1</v>
      </c>
      <c r="AS626" s="225" t="s">
        <v>1</v>
      </c>
      <c r="AT626" s="225" t="s">
        <v>1</v>
      </c>
      <c r="AU626" s="225" t="s">
        <v>1</v>
      </c>
      <c r="AV626" s="225" t="s">
        <v>1</v>
      </c>
      <c r="AW626" s="235" t="s">
        <v>1</v>
      </c>
      <c r="AX626" s="235">
        <v>0</v>
      </c>
      <c r="AY626" s="235">
        <v>0</v>
      </c>
      <c r="AZ626" s="228" t="s">
        <v>1</v>
      </c>
      <c r="BA626" s="228" t="s">
        <v>1</v>
      </c>
      <c r="BB626" s="229" t="s">
        <v>1</v>
      </c>
    </row>
    <row r="627" spans="1:54" ht="18.75" customHeight="1" x14ac:dyDescent="0.25">
      <c r="A627" s="223">
        <v>173</v>
      </c>
      <c r="B627" s="224" t="s">
        <v>592</v>
      </c>
      <c r="C627" s="225" t="s">
        <v>1388</v>
      </c>
      <c r="D627" s="225"/>
      <c r="E627" s="225" t="s">
        <v>571</v>
      </c>
      <c r="F627" s="225" t="s">
        <v>1</v>
      </c>
      <c r="G627" s="225" t="s">
        <v>1</v>
      </c>
      <c r="H627" s="224" t="s">
        <v>1</v>
      </c>
      <c r="I627" s="224" t="s">
        <v>571</v>
      </c>
      <c r="J627" s="226" t="s">
        <v>33</v>
      </c>
      <c r="K627" s="225" t="s">
        <v>1</v>
      </c>
      <c r="L627" s="225" t="s">
        <v>1</v>
      </c>
      <c r="M627" s="226" t="s">
        <v>33</v>
      </c>
      <c r="N627" s="225" t="s">
        <v>1</v>
      </c>
      <c r="O627" s="225" t="s">
        <v>1</v>
      </c>
      <c r="P627" s="225" t="s">
        <v>1</v>
      </c>
      <c r="Q627" s="225" t="s">
        <v>1</v>
      </c>
      <c r="R627" s="225" t="s">
        <v>1</v>
      </c>
      <c r="S627" s="225" t="s">
        <v>1</v>
      </c>
      <c r="T627" s="225" t="s">
        <v>1</v>
      </c>
      <c r="U627" s="225" t="s">
        <v>1</v>
      </c>
      <c r="V627" s="225" t="s">
        <v>1</v>
      </c>
      <c r="W627" s="225" t="s">
        <v>1</v>
      </c>
      <c r="X627" s="225" t="s">
        <v>1</v>
      </c>
      <c r="Y627" s="225" t="s">
        <v>1</v>
      </c>
      <c r="Z627" s="225" t="s">
        <v>1</v>
      </c>
      <c r="AA627" s="225" t="s">
        <v>1</v>
      </c>
      <c r="AB627" s="225" t="s">
        <v>1</v>
      </c>
      <c r="AC627" s="225" t="s">
        <v>1</v>
      </c>
      <c r="AD627" s="225" t="s">
        <v>1</v>
      </c>
      <c r="AE627" s="225" t="s">
        <v>1</v>
      </c>
      <c r="AF627" s="225" t="s">
        <v>1</v>
      </c>
      <c r="AG627" s="225" t="s">
        <v>1</v>
      </c>
      <c r="AH627" s="225" t="s">
        <v>1</v>
      </c>
      <c r="AI627" s="225" t="s">
        <v>1</v>
      </c>
      <c r="AJ627" s="225" t="s">
        <v>1</v>
      </c>
      <c r="AK627" s="225" t="s">
        <v>1</v>
      </c>
      <c r="AL627" s="225" t="s">
        <v>1</v>
      </c>
      <c r="AM627" s="225" t="s">
        <v>1</v>
      </c>
      <c r="AN627" s="225" t="s">
        <v>1</v>
      </c>
      <c r="AO627" s="225" t="s">
        <v>1</v>
      </c>
      <c r="AP627" s="225" t="s">
        <v>1</v>
      </c>
      <c r="AQ627" s="225" t="s">
        <v>1</v>
      </c>
      <c r="AR627" s="225" t="s">
        <v>1</v>
      </c>
      <c r="AS627" s="225" t="s">
        <v>1</v>
      </c>
      <c r="AT627" s="225" t="s">
        <v>1</v>
      </c>
      <c r="AU627" s="225" t="s">
        <v>1</v>
      </c>
      <c r="AV627" s="225" t="s">
        <v>1</v>
      </c>
      <c r="AW627" s="235" t="s">
        <v>1</v>
      </c>
      <c r="AX627" s="235">
        <v>0</v>
      </c>
      <c r="AY627" s="235">
        <v>0</v>
      </c>
      <c r="AZ627" s="228" t="s">
        <v>1</v>
      </c>
      <c r="BA627" s="228" t="s">
        <v>1</v>
      </c>
      <c r="BB627" s="229" t="s">
        <v>1</v>
      </c>
    </row>
    <row r="628" spans="1:54" ht="14.25" customHeight="1" x14ac:dyDescent="0.25">
      <c r="A628" s="223">
        <v>1363</v>
      </c>
      <c r="B628" s="224" t="s">
        <v>598</v>
      </c>
      <c r="C628" s="225" t="s">
        <v>1388</v>
      </c>
      <c r="D628" s="225"/>
      <c r="E628" s="225" t="s">
        <v>571</v>
      </c>
      <c r="F628" s="225" t="s">
        <v>1</v>
      </c>
      <c r="G628" s="225" t="s">
        <v>1</v>
      </c>
      <c r="H628" s="224" t="s">
        <v>1</v>
      </c>
      <c r="I628" s="224" t="s">
        <v>571</v>
      </c>
      <c r="J628" s="226" t="s">
        <v>33</v>
      </c>
      <c r="K628" s="225" t="s">
        <v>1</v>
      </c>
      <c r="L628" s="225" t="s">
        <v>1</v>
      </c>
      <c r="M628" s="226" t="s">
        <v>33</v>
      </c>
      <c r="N628" s="225" t="s">
        <v>1</v>
      </c>
      <c r="O628" s="225" t="s">
        <v>1</v>
      </c>
      <c r="P628" s="225" t="s">
        <v>1</v>
      </c>
      <c r="Q628" s="225" t="s">
        <v>1</v>
      </c>
      <c r="R628" s="225" t="s">
        <v>1</v>
      </c>
      <c r="S628" s="225" t="s">
        <v>1</v>
      </c>
      <c r="T628" s="225" t="s">
        <v>1</v>
      </c>
      <c r="U628" s="225" t="s">
        <v>1</v>
      </c>
      <c r="V628" s="225" t="s">
        <v>1</v>
      </c>
      <c r="W628" s="225" t="s">
        <v>1</v>
      </c>
      <c r="X628" s="225" t="s">
        <v>1</v>
      </c>
      <c r="Y628" s="225" t="s">
        <v>1</v>
      </c>
      <c r="Z628" s="225" t="s">
        <v>1</v>
      </c>
      <c r="AA628" s="225" t="s">
        <v>1</v>
      </c>
      <c r="AB628" s="225" t="s">
        <v>1</v>
      </c>
      <c r="AC628" s="225" t="s">
        <v>1</v>
      </c>
      <c r="AD628" s="225" t="s">
        <v>1</v>
      </c>
      <c r="AE628" s="225" t="s">
        <v>1</v>
      </c>
      <c r="AF628" s="225" t="s">
        <v>1</v>
      </c>
      <c r="AG628" s="225" t="s">
        <v>1</v>
      </c>
      <c r="AH628" s="225" t="s">
        <v>1</v>
      </c>
      <c r="AI628" s="225" t="s">
        <v>1</v>
      </c>
      <c r="AJ628" s="225" t="s">
        <v>1</v>
      </c>
      <c r="AK628" s="225" t="s">
        <v>1</v>
      </c>
      <c r="AL628" s="225" t="s">
        <v>1</v>
      </c>
      <c r="AM628" s="225" t="s">
        <v>1</v>
      </c>
      <c r="AN628" s="225" t="s">
        <v>1</v>
      </c>
      <c r="AO628" s="225" t="s">
        <v>1</v>
      </c>
      <c r="AP628" s="225" t="s">
        <v>1</v>
      </c>
      <c r="AQ628" s="225" t="s">
        <v>1</v>
      </c>
      <c r="AR628" s="225" t="s">
        <v>1</v>
      </c>
      <c r="AS628" s="225" t="s">
        <v>1</v>
      </c>
      <c r="AT628" s="225" t="s">
        <v>1</v>
      </c>
      <c r="AU628" s="225" t="s">
        <v>1</v>
      </c>
      <c r="AV628" s="225" t="s">
        <v>1</v>
      </c>
      <c r="AW628" s="235" t="s">
        <v>1</v>
      </c>
      <c r="AX628" s="235">
        <v>0</v>
      </c>
      <c r="AY628" s="235">
        <v>0</v>
      </c>
      <c r="AZ628" s="228" t="s">
        <v>1</v>
      </c>
      <c r="BA628" s="228" t="s">
        <v>1</v>
      </c>
      <c r="BB628" s="229" t="s">
        <v>1</v>
      </c>
    </row>
    <row r="629" spans="1:54" ht="18.75" customHeight="1" x14ac:dyDescent="0.25">
      <c r="A629" s="223">
        <v>1541</v>
      </c>
      <c r="B629" s="224" t="s">
        <v>971</v>
      </c>
      <c r="C629" s="225" t="s">
        <v>1388</v>
      </c>
      <c r="D629" s="225"/>
      <c r="E629" s="225" t="s">
        <v>941</v>
      </c>
      <c r="F629" s="225" t="s">
        <v>1</v>
      </c>
      <c r="G629" s="225" t="s">
        <v>447</v>
      </c>
      <c r="H629" s="224" t="s">
        <v>1</v>
      </c>
      <c r="I629" s="224" t="s">
        <v>437</v>
      </c>
      <c r="J629" s="241" t="s">
        <v>39</v>
      </c>
      <c r="K629" s="225" t="s">
        <v>1</v>
      </c>
      <c r="L629" s="225" t="s">
        <v>1</v>
      </c>
      <c r="M629" s="241" t="s">
        <v>39</v>
      </c>
      <c r="N629" s="225" t="s">
        <v>1</v>
      </c>
      <c r="O629" s="230" t="s">
        <v>22</v>
      </c>
      <c r="P629" s="225" t="s">
        <v>1</v>
      </c>
      <c r="Q629" s="225" t="s">
        <v>1</v>
      </c>
      <c r="R629" s="225" t="s">
        <v>1</v>
      </c>
      <c r="S629" s="225" t="s">
        <v>1</v>
      </c>
      <c r="T629" s="225" t="s">
        <v>1</v>
      </c>
      <c r="U629" s="225" t="s">
        <v>1</v>
      </c>
      <c r="V629" s="225" t="s">
        <v>1</v>
      </c>
      <c r="W629" s="225" t="s">
        <v>1</v>
      </c>
      <c r="X629" s="225" t="s">
        <v>1</v>
      </c>
      <c r="Y629" s="225" t="s">
        <v>1</v>
      </c>
      <c r="Z629" s="225" t="s">
        <v>1</v>
      </c>
      <c r="AA629" s="225" t="s">
        <v>1</v>
      </c>
      <c r="AB629" s="225" t="s">
        <v>1</v>
      </c>
      <c r="AC629" s="225" t="s">
        <v>1</v>
      </c>
      <c r="AD629" s="225" t="s">
        <v>1</v>
      </c>
      <c r="AE629" s="225" t="s">
        <v>1</v>
      </c>
      <c r="AF629" s="225" t="s">
        <v>1</v>
      </c>
      <c r="AG629" s="225" t="s">
        <v>1</v>
      </c>
      <c r="AH629" s="225" t="s">
        <v>1</v>
      </c>
      <c r="AI629" s="225" t="s">
        <v>1</v>
      </c>
      <c r="AJ629" s="225" t="s">
        <v>1</v>
      </c>
      <c r="AK629" s="225" t="s">
        <v>1</v>
      </c>
      <c r="AL629" s="225" t="s">
        <v>1</v>
      </c>
      <c r="AM629" s="225" t="s">
        <v>1</v>
      </c>
      <c r="AN629" s="225" t="s">
        <v>1</v>
      </c>
      <c r="AO629" s="225" t="s">
        <v>1</v>
      </c>
      <c r="AP629" s="225" t="s">
        <v>1</v>
      </c>
      <c r="AQ629" s="225" t="s">
        <v>1</v>
      </c>
      <c r="AR629" s="225" t="s">
        <v>1</v>
      </c>
      <c r="AS629" s="225" t="s">
        <v>1</v>
      </c>
      <c r="AT629" s="225" t="s">
        <v>1</v>
      </c>
      <c r="AU629" s="225" t="s">
        <v>1</v>
      </c>
      <c r="AV629" s="225" t="s">
        <v>1</v>
      </c>
      <c r="AW629" s="235" t="s">
        <v>1</v>
      </c>
      <c r="AX629" s="235">
        <v>0</v>
      </c>
      <c r="AY629" s="235">
        <v>0</v>
      </c>
      <c r="AZ629" s="228" t="s">
        <v>1</v>
      </c>
      <c r="BA629" s="228" t="s">
        <v>1</v>
      </c>
      <c r="BB629" s="229" t="s">
        <v>1</v>
      </c>
    </row>
    <row r="630" spans="1:54" ht="18.75" customHeight="1" x14ac:dyDescent="0.25">
      <c r="A630" s="223">
        <v>1280</v>
      </c>
      <c r="B630" s="224" t="s">
        <v>1409</v>
      </c>
      <c r="C630" s="225" t="s">
        <v>1388</v>
      </c>
      <c r="D630" s="225"/>
      <c r="E630" s="225" t="s">
        <v>941</v>
      </c>
      <c r="F630" s="225" t="s">
        <v>1</v>
      </c>
      <c r="G630" s="225" t="s">
        <v>447</v>
      </c>
      <c r="H630" s="224" t="s">
        <v>1</v>
      </c>
      <c r="I630" s="224" t="s">
        <v>437</v>
      </c>
      <c r="J630" s="241" t="s">
        <v>39</v>
      </c>
      <c r="K630" s="225" t="s">
        <v>1</v>
      </c>
      <c r="L630" s="225" t="s">
        <v>1</v>
      </c>
      <c r="M630" s="226" t="s">
        <v>33</v>
      </c>
      <c r="N630" s="225" t="s">
        <v>1</v>
      </c>
      <c r="O630" s="225" t="s">
        <v>1</v>
      </c>
      <c r="P630" s="225" t="s">
        <v>1</v>
      </c>
      <c r="Q630" s="225" t="s">
        <v>1</v>
      </c>
      <c r="R630" s="225" t="s">
        <v>1</v>
      </c>
      <c r="S630" s="225" t="s">
        <v>1</v>
      </c>
      <c r="T630" s="225" t="s">
        <v>1</v>
      </c>
      <c r="U630" s="225" t="s">
        <v>1</v>
      </c>
      <c r="V630" s="225" t="s">
        <v>1</v>
      </c>
      <c r="W630" s="225" t="s">
        <v>1</v>
      </c>
      <c r="X630" s="225" t="s">
        <v>1</v>
      </c>
      <c r="Y630" s="225" t="s">
        <v>1</v>
      </c>
      <c r="Z630" s="225" t="s">
        <v>1</v>
      </c>
      <c r="AA630" s="225" t="s">
        <v>1</v>
      </c>
      <c r="AB630" s="225" t="s">
        <v>1</v>
      </c>
      <c r="AC630" s="225" t="s">
        <v>1</v>
      </c>
      <c r="AD630" s="225" t="s">
        <v>1</v>
      </c>
      <c r="AE630" s="225" t="s">
        <v>1</v>
      </c>
      <c r="AF630" s="225" t="s">
        <v>1</v>
      </c>
      <c r="AG630" s="225" t="s">
        <v>1</v>
      </c>
      <c r="AH630" s="225" t="s">
        <v>1</v>
      </c>
      <c r="AI630" s="225" t="s">
        <v>1</v>
      </c>
      <c r="AJ630" s="225" t="s">
        <v>1</v>
      </c>
      <c r="AK630" s="225" t="s">
        <v>1</v>
      </c>
      <c r="AL630" s="225" t="s">
        <v>1</v>
      </c>
      <c r="AM630" s="225" t="s">
        <v>1</v>
      </c>
      <c r="AN630" s="225" t="s">
        <v>1</v>
      </c>
      <c r="AO630" s="225" t="s">
        <v>1</v>
      </c>
      <c r="AP630" s="225" t="s">
        <v>1</v>
      </c>
      <c r="AQ630" s="225" t="s">
        <v>1</v>
      </c>
      <c r="AR630" s="225" t="s">
        <v>1</v>
      </c>
      <c r="AS630" s="225" t="s">
        <v>1</v>
      </c>
      <c r="AT630" s="225" t="s">
        <v>1</v>
      </c>
      <c r="AU630" s="225" t="s">
        <v>1</v>
      </c>
      <c r="AV630" s="225" t="s">
        <v>1</v>
      </c>
      <c r="AW630" s="235" t="s">
        <v>1</v>
      </c>
      <c r="AX630" s="235">
        <v>0</v>
      </c>
      <c r="AY630" s="235">
        <v>0</v>
      </c>
      <c r="AZ630" s="228" t="s">
        <v>1</v>
      </c>
      <c r="BA630" s="228" t="s">
        <v>1</v>
      </c>
      <c r="BB630" s="229" t="s">
        <v>1</v>
      </c>
    </row>
    <row r="631" spans="1:54" ht="18" customHeight="1" x14ac:dyDescent="0.25">
      <c r="A631" s="223">
        <v>1166</v>
      </c>
      <c r="B631" s="224" t="s">
        <v>708</v>
      </c>
      <c r="C631" s="225" t="s">
        <v>1388</v>
      </c>
      <c r="D631" s="225"/>
      <c r="E631" s="225" t="s">
        <v>683</v>
      </c>
      <c r="F631" s="225" t="s">
        <v>1</v>
      </c>
      <c r="G631" s="225" t="s">
        <v>687</v>
      </c>
      <c r="H631" s="224" t="s">
        <v>1</v>
      </c>
      <c r="I631" s="224" t="s">
        <v>437</v>
      </c>
      <c r="J631" s="226" t="s">
        <v>33</v>
      </c>
      <c r="K631" s="225" t="s">
        <v>1</v>
      </c>
      <c r="L631" s="225" t="s">
        <v>1</v>
      </c>
      <c r="M631" s="226" t="s">
        <v>33</v>
      </c>
      <c r="N631" s="225" t="s">
        <v>1</v>
      </c>
      <c r="O631" s="225" t="s">
        <v>1</v>
      </c>
      <c r="P631" s="225" t="s">
        <v>1</v>
      </c>
      <c r="Q631" s="225" t="s">
        <v>1</v>
      </c>
      <c r="R631" s="225" t="s">
        <v>1</v>
      </c>
      <c r="S631" s="225" t="s">
        <v>1</v>
      </c>
      <c r="T631" s="225" t="s">
        <v>1</v>
      </c>
      <c r="U631" s="225" t="s">
        <v>1</v>
      </c>
      <c r="V631" s="225" t="s">
        <v>1</v>
      </c>
      <c r="W631" s="225" t="s">
        <v>1</v>
      </c>
      <c r="X631" s="225" t="s">
        <v>1</v>
      </c>
      <c r="Y631" s="225" t="s">
        <v>1</v>
      </c>
      <c r="Z631" s="225" t="s">
        <v>1</v>
      </c>
      <c r="AA631" s="225" t="s">
        <v>1</v>
      </c>
      <c r="AB631" s="225" t="s">
        <v>1</v>
      </c>
      <c r="AC631" s="225" t="s">
        <v>1</v>
      </c>
      <c r="AD631" s="225" t="s">
        <v>1</v>
      </c>
      <c r="AE631" s="225" t="s">
        <v>1</v>
      </c>
      <c r="AF631" s="225" t="s">
        <v>1</v>
      </c>
      <c r="AG631" s="225" t="s">
        <v>1</v>
      </c>
      <c r="AH631" s="225" t="s">
        <v>1</v>
      </c>
      <c r="AI631" s="225" t="s">
        <v>1</v>
      </c>
      <c r="AJ631" s="225" t="s">
        <v>1</v>
      </c>
      <c r="AK631" s="225" t="s">
        <v>1</v>
      </c>
      <c r="AL631" s="225" t="s">
        <v>1</v>
      </c>
      <c r="AM631" s="225" t="s">
        <v>1</v>
      </c>
      <c r="AN631" s="225" t="s">
        <v>1</v>
      </c>
      <c r="AO631" s="225" t="s">
        <v>1</v>
      </c>
      <c r="AP631" s="225" t="s">
        <v>1</v>
      </c>
      <c r="AQ631" s="225" t="s">
        <v>1</v>
      </c>
      <c r="AR631" s="225" t="s">
        <v>1</v>
      </c>
      <c r="AS631" s="225" t="s">
        <v>1</v>
      </c>
      <c r="AT631" s="225" t="s">
        <v>1</v>
      </c>
      <c r="AU631" s="225" t="s">
        <v>1</v>
      </c>
      <c r="AV631" s="225" t="s">
        <v>1</v>
      </c>
      <c r="AW631" s="235" t="s">
        <v>1</v>
      </c>
      <c r="AX631" s="235">
        <v>0</v>
      </c>
      <c r="AY631" s="235">
        <v>0</v>
      </c>
      <c r="AZ631" s="228" t="s">
        <v>1</v>
      </c>
      <c r="BA631" s="228" t="s">
        <v>1</v>
      </c>
      <c r="BB631" s="229" t="s">
        <v>1</v>
      </c>
    </row>
    <row r="632" spans="1:54" ht="18.75" customHeight="1" x14ac:dyDescent="0.25">
      <c r="A632" s="223">
        <v>268</v>
      </c>
      <c r="B632" s="224" t="s">
        <v>709</v>
      </c>
      <c r="C632" s="225" t="s">
        <v>1388</v>
      </c>
      <c r="D632" s="225"/>
      <c r="E632" s="225" t="s">
        <v>683</v>
      </c>
      <c r="F632" s="225" t="s">
        <v>1</v>
      </c>
      <c r="G632" s="225" t="s">
        <v>687</v>
      </c>
      <c r="H632" s="224" t="s">
        <v>1</v>
      </c>
      <c r="I632" s="224" t="s">
        <v>437</v>
      </c>
      <c r="J632" s="226" t="s">
        <v>33</v>
      </c>
      <c r="K632" s="225" t="s">
        <v>1</v>
      </c>
      <c r="L632" s="225" t="s">
        <v>1</v>
      </c>
      <c r="M632" s="226" t="s">
        <v>33</v>
      </c>
      <c r="N632" s="225" t="s">
        <v>1</v>
      </c>
      <c r="O632" s="225" t="s">
        <v>1</v>
      </c>
      <c r="P632" s="225" t="s">
        <v>1</v>
      </c>
      <c r="Q632" s="225" t="s">
        <v>1</v>
      </c>
      <c r="R632" s="225" t="s">
        <v>1</v>
      </c>
      <c r="S632" s="225" t="s">
        <v>1</v>
      </c>
      <c r="T632" s="225" t="s">
        <v>1</v>
      </c>
      <c r="U632" s="225" t="s">
        <v>1</v>
      </c>
      <c r="V632" s="225" t="s">
        <v>1</v>
      </c>
      <c r="W632" s="225" t="s">
        <v>1</v>
      </c>
      <c r="X632" s="225" t="s">
        <v>1</v>
      </c>
      <c r="Y632" s="225" t="s">
        <v>1</v>
      </c>
      <c r="Z632" s="225" t="s">
        <v>1</v>
      </c>
      <c r="AA632" s="225" t="s">
        <v>1</v>
      </c>
      <c r="AB632" s="225" t="s">
        <v>1</v>
      </c>
      <c r="AC632" s="225" t="s">
        <v>1</v>
      </c>
      <c r="AD632" s="225" t="s">
        <v>1</v>
      </c>
      <c r="AE632" s="225" t="s">
        <v>1</v>
      </c>
      <c r="AF632" s="225" t="s">
        <v>1</v>
      </c>
      <c r="AG632" s="225" t="s">
        <v>1</v>
      </c>
      <c r="AH632" s="225" t="s">
        <v>1</v>
      </c>
      <c r="AI632" s="225" t="s">
        <v>1</v>
      </c>
      <c r="AJ632" s="225" t="s">
        <v>1</v>
      </c>
      <c r="AK632" s="225" t="s">
        <v>1</v>
      </c>
      <c r="AL632" s="225" t="s">
        <v>1</v>
      </c>
      <c r="AM632" s="225" t="s">
        <v>1</v>
      </c>
      <c r="AN632" s="225" t="s">
        <v>1</v>
      </c>
      <c r="AO632" s="225" t="s">
        <v>1</v>
      </c>
      <c r="AP632" s="225" t="s">
        <v>1</v>
      </c>
      <c r="AQ632" s="225" t="s">
        <v>1</v>
      </c>
      <c r="AR632" s="225" t="s">
        <v>1</v>
      </c>
      <c r="AS632" s="225" t="s">
        <v>1</v>
      </c>
      <c r="AT632" s="225" t="s">
        <v>1</v>
      </c>
      <c r="AU632" s="225" t="s">
        <v>1</v>
      </c>
      <c r="AV632" s="225" t="s">
        <v>1</v>
      </c>
      <c r="AW632" s="235" t="s">
        <v>1</v>
      </c>
      <c r="AX632" s="235">
        <v>0</v>
      </c>
      <c r="AY632" s="235">
        <v>0</v>
      </c>
      <c r="AZ632" s="228" t="s">
        <v>1</v>
      </c>
      <c r="BA632" s="228" t="s">
        <v>1</v>
      </c>
      <c r="BB632" s="229" t="s">
        <v>1</v>
      </c>
    </row>
    <row r="633" spans="1:54" ht="18.75" customHeight="1" x14ac:dyDescent="0.25">
      <c r="A633" s="223">
        <v>1035</v>
      </c>
      <c r="B633" s="224" t="s">
        <v>710</v>
      </c>
      <c r="C633" s="225" t="s">
        <v>1388</v>
      </c>
      <c r="D633" s="225"/>
      <c r="E633" s="225" t="s">
        <v>683</v>
      </c>
      <c r="F633" s="225" t="s">
        <v>1</v>
      </c>
      <c r="G633" s="225" t="s">
        <v>687</v>
      </c>
      <c r="H633" s="224" t="s">
        <v>1</v>
      </c>
      <c r="I633" s="224" t="s">
        <v>437</v>
      </c>
      <c r="J633" s="227" t="s">
        <v>17</v>
      </c>
      <c r="K633" s="225" t="s">
        <v>1</v>
      </c>
      <c r="L633" s="232" t="s">
        <v>23</v>
      </c>
      <c r="M633" s="227" t="s">
        <v>17</v>
      </c>
      <c r="N633" s="225" t="s">
        <v>1</v>
      </c>
      <c r="O633" s="231" t="s">
        <v>20</v>
      </c>
      <c r="P633" s="225" t="s">
        <v>1</v>
      </c>
      <c r="Q633" s="225" t="s">
        <v>1</v>
      </c>
      <c r="R633" s="225" t="s">
        <v>1</v>
      </c>
      <c r="S633" s="225" t="s">
        <v>1</v>
      </c>
      <c r="T633" s="225" t="s">
        <v>1</v>
      </c>
      <c r="U633" s="225" t="s">
        <v>1</v>
      </c>
      <c r="V633" s="225" t="s">
        <v>1</v>
      </c>
      <c r="W633" s="225" t="s">
        <v>1</v>
      </c>
      <c r="X633" s="225" t="s">
        <v>1</v>
      </c>
      <c r="Y633" s="225" t="s">
        <v>1</v>
      </c>
      <c r="Z633" s="225" t="s">
        <v>1</v>
      </c>
      <c r="AA633" s="225" t="s">
        <v>1</v>
      </c>
      <c r="AB633" s="225" t="s">
        <v>1</v>
      </c>
      <c r="AC633" s="225" t="s">
        <v>1</v>
      </c>
      <c r="AD633" s="225" t="s">
        <v>1</v>
      </c>
      <c r="AE633" s="231" t="s">
        <v>20</v>
      </c>
      <c r="AF633" s="225" t="s">
        <v>1</v>
      </c>
      <c r="AG633" s="225" t="s">
        <v>1</v>
      </c>
      <c r="AH633" s="225" t="s">
        <v>1</v>
      </c>
      <c r="AI633" s="225" t="s">
        <v>1</v>
      </c>
      <c r="AJ633" s="225" t="s">
        <v>1</v>
      </c>
      <c r="AK633" s="232" t="s">
        <v>23</v>
      </c>
      <c r="AL633" s="225" t="s">
        <v>1</v>
      </c>
      <c r="AM633" s="225" t="s">
        <v>1</v>
      </c>
      <c r="AN633" s="225" t="s">
        <v>1</v>
      </c>
      <c r="AO633" s="225" t="s">
        <v>1</v>
      </c>
      <c r="AP633" s="225" t="s">
        <v>1</v>
      </c>
      <c r="AQ633" s="225" t="s">
        <v>1</v>
      </c>
      <c r="AR633" s="225" t="s">
        <v>1</v>
      </c>
      <c r="AS633" s="225" t="s">
        <v>1</v>
      </c>
      <c r="AT633" s="225" t="s">
        <v>1</v>
      </c>
      <c r="AU633" s="225" t="s">
        <v>1</v>
      </c>
      <c r="AV633" s="225" t="s">
        <v>1</v>
      </c>
      <c r="AW633" s="235" t="s">
        <v>1</v>
      </c>
      <c r="AX633" s="235">
        <v>0</v>
      </c>
      <c r="AY633" s="235">
        <v>0</v>
      </c>
      <c r="AZ633" s="228" t="s">
        <v>1</v>
      </c>
      <c r="BA633" s="228" t="s">
        <v>1</v>
      </c>
      <c r="BB633" s="229" t="s">
        <v>1</v>
      </c>
    </row>
    <row r="634" spans="1:54" ht="18.75" customHeight="1" x14ac:dyDescent="0.25">
      <c r="A634" s="223">
        <v>275</v>
      </c>
      <c r="B634" s="224" t="s">
        <v>711</v>
      </c>
      <c r="C634" s="225" t="s">
        <v>1388</v>
      </c>
      <c r="D634" s="225"/>
      <c r="E634" s="225" t="s">
        <v>683</v>
      </c>
      <c r="F634" s="225" t="s">
        <v>1</v>
      </c>
      <c r="G634" s="225" t="s">
        <v>687</v>
      </c>
      <c r="H634" s="224" t="s">
        <v>1</v>
      </c>
      <c r="I634" s="224" t="s">
        <v>437</v>
      </c>
      <c r="J634" s="226" t="s">
        <v>33</v>
      </c>
      <c r="K634" s="225" t="s">
        <v>1</v>
      </c>
      <c r="L634" s="225" t="s">
        <v>1</v>
      </c>
      <c r="M634" s="226" t="s">
        <v>33</v>
      </c>
      <c r="N634" s="225" t="s">
        <v>1</v>
      </c>
      <c r="O634" s="225" t="s">
        <v>1</v>
      </c>
      <c r="P634" s="225" t="s">
        <v>1</v>
      </c>
      <c r="Q634" s="225" t="s">
        <v>1</v>
      </c>
      <c r="R634" s="225" t="s">
        <v>1</v>
      </c>
      <c r="S634" s="225" t="s">
        <v>1</v>
      </c>
      <c r="T634" s="225" t="s">
        <v>1</v>
      </c>
      <c r="U634" s="225" t="s">
        <v>1</v>
      </c>
      <c r="V634" s="225" t="s">
        <v>1</v>
      </c>
      <c r="W634" s="225" t="s">
        <v>1</v>
      </c>
      <c r="X634" s="225" t="s">
        <v>1</v>
      </c>
      <c r="Y634" s="225" t="s">
        <v>1</v>
      </c>
      <c r="Z634" s="225" t="s">
        <v>1</v>
      </c>
      <c r="AA634" s="225" t="s">
        <v>1</v>
      </c>
      <c r="AB634" s="225" t="s">
        <v>1</v>
      </c>
      <c r="AC634" s="225" t="s">
        <v>1</v>
      </c>
      <c r="AD634" s="225" t="s">
        <v>1</v>
      </c>
      <c r="AE634" s="225" t="s">
        <v>1</v>
      </c>
      <c r="AF634" s="225" t="s">
        <v>1</v>
      </c>
      <c r="AG634" s="225" t="s">
        <v>1</v>
      </c>
      <c r="AH634" s="225" t="s">
        <v>1</v>
      </c>
      <c r="AI634" s="225" t="s">
        <v>1</v>
      </c>
      <c r="AJ634" s="225" t="s">
        <v>1</v>
      </c>
      <c r="AK634" s="225" t="s">
        <v>1</v>
      </c>
      <c r="AL634" s="225" t="s">
        <v>1</v>
      </c>
      <c r="AM634" s="225" t="s">
        <v>1</v>
      </c>
      <c r="AN634" s="225" t="s">
        <v>1</v>
      </c>
      <c r="AO634" s="225" t="s">
        <v>1</v>
      </c>
      <c r="AP634" s="225" t="s">
        <v>1</v>
      </c>
      <c r="AQ634" s="225" t="s">
        <v>1</v>
      </c>
      <c r="AR634" s="225" t="s">
        <v>1</v>
      </c>
      <c r="AS634" s="225" t="s">
        <v>1</v>
      </c>
      <c r="AT634" s="225" t="s">
        <v>1</v>
      </c>
      <c r="AU634" s="225" t="s">
        <v>1</v>
      </c>
      <c r="AV634" s="225" t="s">
        <v>1</v>
      </c>
      <c r="AW634" s="235" t="s">
        <v>1</v>
      </c>
      <c r="AX634" s="235">
        <v>0</v>
      </c>
      <c r="AY634" s="235">
        <v>0</v>
      </c>
      <c r="AZ634" s="228" t="s">
        <v>1</v>
      </c>
      <c r="BA634" s="228" t="s">
        <v>1</v>
      </c>
      <c r="BB634" s="229" t="s">
        <v>1</v>
      </c>
    </row>
    <row r="635" spans="1:54" ht="14.25" customHeight="1" x14ac:dyDescent="0.25">
      <c r="A635" s="223">
        <v>1056</v>
      </c>
      <c r="B635" s="224" t="s">
        <v>153</v>
      </c>
      <c r="C635" s="225" t="s">
        <v>1388</v>
      </c>
      <c r="D635" s="225"/>
      <c r="E635" s="225" t="s">
        <v>854</v>
      </c>
      <c r="F635" s="225" t="s">
        <v>1</v>
      </c>
      <c r="G635" s="225" t="s">
        <v>151</v>
      </c>
      <c r="H635" s="224" t="s">
        <v>1</v>
      </c>
      <c r="I635" s="224" t="s">
        <v>437</v>
      </c>
      <c r="J635" s="241" t="s">
        <v>39</v>
      </c>
      <c r="K635" s="225" t="s">
        <v>1</v>
      </c>
      <c r="L635" s="230" t="s">
        <v>22</v>
      </c>
      <c r="M635" s="227" t="s">
        <v>17</v>
      </c>
      <c r="N635" s="225" t="s">
        <v>1</v>
      </c>
      <c r="O635" s="232" t="s">
        <v>23</v>
      </c>
      <c r="P635" s="225" t="s">
        <v>1</v>
      </c>
      <c r="Q635" s="225" t="s">
        <v>1</v>
      </c>
      <c r="R635" s="225" t="s">
        <v>1</v>
      </c>
      <c r="S635" s="225" t="s">
        <v>1</v>
      </c>
      <c r="T635" s="225" t="s">
        <v>1</v>
      </c>
      <c r="U635" s="225" t="s">
        <v>1</v>
      </c>
      <c r="V635" s="225" t="s">
        <v>1</v>
      </c>
      <c r="W635" s="225" t="s">
        <v>1</v>
      </c>
      <c r="X635" s="225" t="s">
        <v>1</v>
      </c>
      <c r="Y635" s="225" t="s">
        <v>1</v>
      </c>
      <c r="Z635" s="225" t="s">
        <v>1</v>
      </c>
      <c r="AA635" s="225" t="s">
        <v>1</v>
      </c>
      <c r="AB635" s="225" t="s">
        <v>1</v>
      </c>
      <c r="AC635" s="225" t="s">
        <v>1</v>
      </c>
      <c r="AD635" s="225" t="s">
        <v>1</v>
      </c>
      <c r="AE635" s="230" t="s">
        <v>22</v>
      </c>
      <c r="AF635" s="230" t="s">
        <v>22</v>
      </c>
      <c r="AG635" s="225" t="s">
        <v>1</v>
      </c>
      <c r="AH635" s="225" t="s">
        <v>1</v>
      </c>
      <c r="AI635" s="225" t="s">
        <v>1</v>
      </c>
      <c r="AJ635" s="225" t="s">
        <v>1</v>
      </c>
      <c r="AK635" s="225" t="s">
        <v>1</v>
      </c>
      <c r="AL635" s="225" t="s">
        <v>1</v>
      </c>
      <c r="AM635" s="225" t="s">
        <v>1</v>
      </c>
      <c r="AN635" s="225" t="s">
        <v>1</v>
      </c>
      <c r="AO635" s="225" t="s">
        <v>1</v>
      </c>
      <c r="AP635" s="225" t="s">
        <v>1</v>
      </c>
      <c r="AQ635" s="225" t="s">
        <v>1</v>
      </c>
      <c r="AR635" s="225" t="s">
        <v>1</v>
      </c>
      <c r="AS635" s="225" t="s">
        <v>1</v>
      </c>
      <c r="AT635" s="225" t="s">
        <v>1</v>
      </c>
      <c r="AU635" s="225" t="s">
        <v>1</v>
      </c>
      <c r="AV635" s="225" t="s">
        <v>1</v>
      </c>
      <c r="AW635" s="235" t="s">
        <v>1</v>
      </c>
      <c r="AX635" s="235">
        <v>0</v>
      </c>
      <c r="AY635" s="235">
        <v>0</v>
      </c>
      <c r="AZ635" s="228">
        <v>0</v>
      </c>
      <c r="BA635" s="228">
        <v>0</v>
      </c>
      <c r="BB635" s="229">
        <v>0</v>
      </c>
    </row>
    <row r="636" spans="1:54" ht="18" customHeight="1" x14ac:dyDescent="0.25">
      <c r="A636" s="223">
        <v>1042</v>
      </c>
      <c r="B636" s="224" t="s">
        <v>1410</v>
      </c>
      <c r="C636" s="225" t="s">
        <v>1388</v>
      </c>
      <c r="D636" s="225"/>
      <c r="E636" s="225" t="s">
        <v>683</v>
      </c>
      <c r="F636" s="225" t="s">
        <v>1</v>
      </c>
      <c r="G636" s="225" t="s">
        <v>687</v>
      </c>
      <c r="H636" s="224" t="s">
        <v>1</v>
      </c>
      <c r="I636" s="224" t="s">
        <v>437</v>
      </c>
      <c r="J636" s="241" t="s">
        <v>39</v>
      </c>
      <c r="K636" s="225" t="s">
        <v>1</v>
      </c>
      <c r="L636" s="225" t="s">
        <v>1</v>
      </c>
      <c r="M636" s="226" t="s">
        <v>33</v>
      </c>
      <c r="N636" s="225" t="s">
        <v>1</v>
      </c>
      <c r="O636" s="225" t="s">
        <v>1</v>
      </c>
      <c r="P636" s="225" t="s">
        <v>1</v>
      </c>
      <c r="Q636" s="225" t="s">
        <v>1</v>
      </c>
      <c r="R636" s="225" t="s">
        <v>1</v>
      </c>
      <c r="S636" s="225" t="s">
        <v>1</v>
      </c>
      <c r="T636" s="225" t="s">
        <v>1</v>
      </c>
      <c r="U636" s="225" t="s">
        <v>1</v>
      </c>
      <c r="V636" s="225" t="s">
        <v>1</v>
      </c>
      <c r="W636" s="225" t="s">
        <v>1</v>
      </c>
      <c r="X636" s="225" t="s">
        <v>1</v>
      </c>
      <c r="Y636" s="225" t="s">
        <v>1</v>
      </c>
      <c r="Z636" s="225" t="s">
        <v>1</v>
      </c>
      <c r="AA636" s="225" t="s">
        <v>1</v>
      </c>
      <c r="AB636" s="225" t="s">
        <v>1</v>
      </c>
      <c r="AC636" s="225" t="s">
        <v>1</v>
      </c>
      <c r="AD636" s="225" t="s">
        <v>1</v>
      </c>
      <c r="AE636" s="225" t="s">
        <v>1</v>
      </c>
      <c r="AF636" s="225" t="s">
        <v>1</v>
      </c>
      <c r="AG636" s="225" t="s">
        <v>1</v>
      </c>
      <c r="AH636" s="225" t="s">
        <v>1</v>
      </c>
      <c r="AI636" s="225" t="s">
        <v>1</v>
      </c>
      <c r="AJ636" s="225" t="s">
        <v>1</v>
      </c>
      <c r="AK636" s="225" t="s">
        <v>1</v>
      </c>
      <c r="AL636" s="225" t="s">
        <v>1</v>
      </c>
      <c r="AM636" s="225" t="s">
        <v>1</v>
      </c>
      <c r="AN636" s="225" t="s">
        <v>1</v>
      </c>
      <c r="AO636" s="225" t="s">
        <v>1</v>
      </c>
      <c r="AP636" s="225" t="s">
        <v>1</v>
      </c>
      <c r="AQ636" s="225" t="s">
        <v>1</v>
      </c>
      <c r="AR636" s="225" t="s">
        <v>1</v>
      </c>
      <c r="AS636" s="225" t="s">
        <v>1</v>
      </c>
      <c r="AT636" s="225" t="s">
        <v>1</v>
      </c>
      <c r="AU636" s="225" t="s">
        <v>1</v>
      </c>
      <c r="AV636" s="225" t="s">
        <v>1</v>
      </c>
      <c r="AW636" s="235" t="s">
        <v>1</v>
      </c>
      <c r="AX636" s="235">
        <v>0</v>
      </c>
      <c r="AY636" s="235">
        <v>0</v>
      </c>
      <c r="AZ636" s="228" t="s">
        <v>1</v>
      </c>
      <c r="BA636" s="228" t="s">
        <v>1</v>
      </c>
      <c r="BB636" s="229" t="s">
        <v>1</v>
      </c>
    </row>
    <row r="637" spans="1:54" ht="18.75" customHeight="1" x14ac:dyDescent="0.25">
      <c r="A637" s="223">
        <v>1267</v>
      </c>
      <c r="B637" s="224" t="s">
        <v>1412</v>
      </c>
      <c r="C637" s="225" t="s">
        <v>1388</v>
      </c>
      <c r="D637" s="225"/>
      <c r="E637" s="225" t="s">
        <v>941</v>
      </c>
      <c r="F637" s="225" t="s">
        <v>1</v>
      </c>
      <c r="G637" s="225" t="s">
        <v>447</v>
      </c>
      <c r="H637" s="224" t="s">
        <v>1</v>
      </c>
      <c r="I637" s="224" t="s">
        <v>437</v>
      </c>
      <c r="J637" s="241" t="s">
        <v>39</v>
      </c>
      <c r="K637" s="225" t="s">
        <v>1</v>
      </c>
      <c r="L637" s="230" t="s">
        <v>22</v>
      </c>
      <c r="M637" s="227" t="s">
        <v>17</v>
      </c>
      <c r="N637" s="225" t="s">
        <v>1</v>
      </c>
      <c r="O637" s="232" t="s">
        <v>23</v>
      </c>
      <c r="P637" s="225" t="s">
        <v>1</v>
      </c>
      <c r="Q637" s="225" t="s">
        <v>1</v>
      </c>
      <c r="R637" s="225" t="s">
        <v>1</v>
      </c>
      <c r="S637" s="225" t="s">
        <v>1</v>
      </c>
      <c r="T637" s="225" t="s">
        <v>1</v>
      </c>
      <c r="U637" s="225" t="s">
        <v>1</v>
      </c>
      <c r="V637" s="225" t="s">
        <v>1</v>
      </c>
      <c r="W637" s="225" t="s">
        <v>1</v>
      </c>
      <c r="X637" s="225" t="s">
        <v>1</v>
      </c>
      <c r="Y637" s="225" t="s">
        <v>1</v>
      </c>
      <c r="Z637" s="225" t="s">
        <v>1</v>
      </c>
      <c r="AA637" s="225" t="s">
        <v>1</v>
      </c>
      <c r="AB637" s="225" t="s">
        <v>1</v>
      </c>
      <c r="AC637" s="225" t="s">
        <v>1</v>
      </c>
      <c r="AD637" s="225" t="s">
        <v>1</v>
      </c>
      <c r="AE637" s="230" t="s">
        <v>22</v>
      </c>
      <c r="AF637" s="225" t="s">
        <v>1</v>
      </c>
      <c r="AG637" s="225" t="s">
        <v>1</v>
      </c>
      <c r="AH637" s="225" t="s">
        <v>1</v>
      </c>
      <c r="AI637" s="225" t="s">
        <v>1</v>
      </c>
      <c r="AJ637" s="225" t="s">
        <v>1</v>
      </c>
      <c r="AK637" s="225" t="s">
        <v>1</v>
      </c>
      <c r="AL637" s="225" t="s">
        <v>1</v>
      </c>
      <c r="AM637" s="225" t="s">
        <v>1</v>
      </c>
      <c r="AN637" s="225" t="s">
        <v>1</v>
      </c>
      <c r="AO637" s="225" t="s">
        <v>1</v>
      </c>
      <c r="AP637" s="225" t="s">
        <v>1</v>
      </c>
      <c r="AQ637" s="225" t="s">
        <v>1</v>
      </c>
      <c r="AR637" s="230" t="s">
        <v>22</v>
      </c>
      <c r="AS637" s="225" t="s">
        <v>1</v>
      </c>
      <c r="AT637" s="225" t="s">
        <v>1</v>
      </c>
      <c r="AU637" s="225" t="s">
        <v>1</v>
      </c>
      <c r="AV637" s="225" t="s">
        <v>1</v>
      </c>
      <c r="AW637" s="235" t="s">
        <v>1</v>
      </c>
      <c r="AX637" s="235">
        <v>0</v>
      </c>
      <c r="AY637" s="235">
        <v>0</v>
      </c>
      <c r="AZ637" s="228" t="s">
        <v>1</v>
      </c>
      <c r="BA637" s="228" t="s">
        <v>1</v>
      </c>
      <c r="BB637" s="229" t="s">
        <v>1</v>
      </c>
    </row>
    <row r="638" spans="1:54" ht="18.75" customHeight="1" x14ac:dyDescent="0.25">
      <c r="A638" s="223">
        <v>1536</v>
      </c>
      <c r="B638" s="224" t="s">
        <v>982</v>
      </c>
      <c r="C638" s="225" t="s">
        <v>1388</v>
      </c>
      <c r="D638" s="225"/>
      <c r="E638" s="225" t="s">
        <v>941</v>
      </c>
      <c r="F638" s="225" t="s">
        <v>1</v>
      </c>
      <c r="G638" s="225" t="s">
        <v>447</v>
      </c>
      <c r="H638" s="224" t="s">
        <v>1</v>
      </c>
      <c r="I638" s="224" t="s">
        <v>437</v>
      </c>
      <c r="J638" s="241" t="s">
        <v>39</v>
      </c>
      <c r="K638" s="225" t="s">
        <v>1</v>
      </c>
      <c r="L638" s="225" t="s">
        <v>1</v>
      </c>
      <c r="M638" s="241" t="s">
        <v>39</v>
      </c>
      <c r="N638" s="225" t="s">
        <v>1</v>
      </c>
      <c r="O638" s="225" t="s">
        <v>1</v>
      </c>
      <c r="P638" s="225" t="s">
        <v>1</v>
      </c>
      <c r="Q638" s="225" t="s">
        <v>1</v>
      </c>
      <c r="R638" s="225" t="s">
        <v>1</v>
      </c>
      <c r="S638" s="225" t="s">
        <v>1</v>
      </c>
      <c r="T638" s="225" t="s">
        <v>1</v>
      </c>
      <c r="U638" s="225" t="s">
        <v>1</v>
      </c>
      <c r="V638" s="225" t="s">
        <v>1</v>
      </c>
      <c r="W638" s="225" t="s">
        <v>1</v>
      </c>
      <c r="X638" s="225" t="s">
        <v>1</v>
      </c>
      <c r="Y638" s="225" t="s">
        <v>1</v>
      </c>
      <c r="Z638" s="225" t="s">
        <v>1</v>
      </c>
      <c r="AA638" s="225" t="s">
        <v>1</v>
      </c>
      <c r="AB638" s="225" t="s">
        <v>1</v>
      </c>
      <c r="AC638" s="225" t="s">
        <v>1</v>
      </c>
      <c r="AD638" s="225" t="s">
        <v>1</v>
      </c>
      <c r="AE638" s="225" t="s">
        <v>1</v>
      </c>
      <c r="AF638" s="225" t="s">
        <v>1</v>
      </c>
      <c r="AG638" s="225" t="s">
        <v>1</v>
      </c>
      <c r="AH638" s="225" t="s">
        <v>1</v>
      </c>
      <c r="AI638" s="225" t="s">
        <v>1</v>
      </c>
      <c r="AJ638" s="225" t="s">
        <v>1</v>
      </c>
      <c r="AK638" s="225" t="s">
        <v>1</v>
      </c>
      <c r="AL638" s="225" t="s">
        <v>1</v>
      </c>
      <c r="AM638" s="225" t="s">
        <v>1</v>
      </c>
      <c r="AN638" s="225" t="s">
        <v>1</v>
      </c>
      <c r="AO638" s="225" t="s">
        <v>1</v>
      </c>
      <c r="AP638" s="225" t="s">
        <v>1</v>
      </c>
      <c r="AQ638" s="225" t="s">
        <v>1</v>
      </c>
      <c r="AR638" s="225" t="s">
        <v>1</v>
      </c>
      <c r="AS638" s="225" t="s">
        <v>1</v>
      </c>
      <c r="AT638" s="225" t="s">
        <v>1</v>
      </c>
      <c r="AU638" s="225" t="s">
        <v>1</v>
      </c>
      <c r="AV638" s="225" t="s">
        <v>1</v>
      </c>
      <c r="AW638" s="235" t="s">
        <v>1</v>
      </c>
      <c r="AX638" s="235">
        <v>0</v>
      </c>
      <c r="AY638" s="235">
        <v>0</v>
      </c>
      <c r="AZ638" s="228" t="s">
        <v>1</v>
      </c>
      <c r="BA638" s="228" t="s">
        <v>1</v>
      </c>
      <c r="BB638" s="229" t="s">
        <v>1</v>
      </c>
    </row>
    <row r="639" spans="1:54" ht="18.75" customHeight="1" x14ac:dyDescent="0.25">
      <c r="A639" s="223">
        <v>1286</v>
      </c>
      <c r="B639" s="224" t="s">
        <v>1413</v>
      </c>
      <c r="C639" s="225" t="s">
        <v>1388</v>
      </c>
      <c r="D639" s="225"/>
      <c r="E639" s="225" t="s">
        <v>941</v>
      </c>
      <c r="F639" s="225" t="s">
        <v>1</v>
      </c>
      <c r="G639" s="225" t="s">
        <v>447</v>
      </c>
      <c r="H639" s="224" t="s">
        <v>1</v>
      </c>
      <c r="I639" s="224" t="s">
        <v>437</v>
      </c>
      <c r="J639" s="241" t="s">
        <v>39</v>
      </c>
      <c r="K639" s="225" t="s">
        <v>1</v>
      </c>
      <c r="L639" s="230" t="s">
        <v>22</v>
      </c>
      <c r="M639" s="227" t="s">
        <v>17</v>
      </c>
      <c r="N639" s="225" t="s">
        <v>1</v>
      </c>
      <c r="O639" s="231" t="s">
        <v>20</v>
      </c>
      <c r="P639" s="225" t="s">
        <v>1</v>
      </c>
      <c r="Q639" s="225" t="s">
        <v>1</v>
      </c>
      <c r="R639" s="225" t="s">
        <v>1</v>
      </c>
      <c r="S639" s="225" t="s">
        <v>1</v>
      </c>
      <c r="T639" s="225" t="s">
        <v>1</v>
      </c>
      <c r="U639" s="225" t="s">
        <v>1</v>
      </c>
      <c r="V639" s="225" t="s">
        <v>1</v>
      </c>
      <c r="W639" s="225" t="s">
        <v>1</v>
      </c>
      <c r="X639" s="225" t="s">
        <v>1</v>
      </c>
      <c r="Y639" s="225" t="s">
        <v>1</v>
      </c>
      <c r="Z639" s="225" t="s">
        <v>1</v>
      </c>
      <c r="AA639" s="225" t="s">
        <v>1</v>
      </c>
      <c r="AB639" s="225" t="s">
        <v>1</v>
      </c>
      <c r="AC639" s="225" t="s">
        <v>1</v>
      </c>
      <c r="AD639" s="225" t="s">
        <v>1</v>
      </c>
      <c r="AE639" s="225" t="s">
        <v>1</v>
      </c>
      <c r="AF639" s="225" t="s">
        <v>1</v>
      </c>
      <c r="AG639" s="225" t="s">
        <v>1</v>
      </c>
      <c r="AH639" s="225" t="s">
        <v>1</v>
      </c>
      <c r="AI639" s="225" t="s">
        <v>1</v>
      </c>
      <c r="AJ639" s="225" t="s">
        <v>1</v>
      </c>
      <c r="AK639" s="225" t="s">
        <v>1</v>
      </c>
      <c r="AL639" s="225" t="s">
        <v>1</v>
      </c>
      <c r="AM639" s="225" t="s">
        <v>1</v>
      </c>
      <c r="AN639" s="225" t="s">
        <v>1</v>
      </c>
      <c r="AO639" s="225" t="s">
        <v>1</v>
      </c>
      <c r="AP639" s="225" t="s">
        <v>1</v>
      </c>
      <c r="AQ639" s="225" t="s">
        <v>1</v>
      </c>
      <c r="AR639" s="230" t="s">
        <v>22</v>
      </c>
      <c r="AS639" s="225" t="s">
        <v>1</v>
      </c>
      <c r="AT639" s="225" t="s">
        <v>1</v>
      </c>
      <c r="AU639" s="225" t="s">
        <v>1</v>
      </c>
      <c r="AV639" s="225" t="s">
        <v>1</v>
      </c>
      <c r="AW639" s="235" t="s">
        <v>1</v>
      </c>
      <c r="AX639" s="235">
        <v>0</v>
      </c>
      <c r="AY639" s="235">
        <v>0</v>
      </c>
      <c r="AZ639" s="228" t="s">
        <v>1</v>
      </c>
      <c r="BA639" s="228" t="s">
        <v>1</v>
      </c>
      <c r="BB639" s="229" t="s">
        <v>1</v>
      </c>
    </row>
    <row r="640" spans="1:54" ht="18.75" customHeight="1" x14ac:dyDescent="0.25">
      <c r="A640" s="223">
        <v>1535</v>
      </c>
      <c r="B640" s="224" t="s">
        <v>984</v>
      </c>
      <c r="C640" s="225" t="s">
        <v>1388</v>
      </c>
      <c r="D640" s="225"/>
      <c r="E640" s="225" t="s">
        <v>941</v>
      </c>
      <c r="F640" s="225" t="s">
        <v>1</v>
      </c>
      <c r="G640" s="225" t="s">
        <v>447</v>
      </c>
      <c r="H640" s="224" t="s">
        <v>1</v>
      </c>
      <c r="I640" s="224" t="s">
        <v>437</v>
      </c>
      <c r="J640" s="241" t="s">
        <v>39</v>
      </c>
      <c r="K640" s="225" t="s">
        <v>1</v>
      </c>
      <c r="L640" s="232" t="s">
        <v>23</v>
      </c>
      <c r="M640" s="241" t="s">
        <v>39</v>
      </c>
      <c r="N640" s="225" t="s">
        <v>1</v>
      </c>
      <c r="O640" s="232" t="s">
        <v>23</v>
      </c>
      <c r="P640" s="225" t="s">
        <v>1</v>
      </c>
      <c r="Q640" s="225" t="s">
        <v>1</v>
      </c>
      <c r="R640" s="225" t="s">
        <v>1</v>
      </c>
      <c r="S640" s="225" t="s">
        <v>1</v>
      </c>
      <c r="T640" s="225" t="s">
        <v>1</v>
      </c>
      <c r="U640" s="225" t="s">
        <v>1</v>
      </c>
      <c r="V640" s="225" t="s">
        <v>1</v>
      </c>
      <c r="W640" s="225" t="s">
        <v>1</v>
      </c>
      <c r="X640" s="225" t="s">
        <v>1</v>
      </c>
      <c r="Y640" s="225" t="s">
        <v>1</v>
      </c>
      <c r="Z640" s="225" t="s">
        <v>1</v>
      </c>
      <c r="AA640" s="225" t="s">
        <v>1</v>
      </c>
      <c r="AB640" s="225" t="s">
        <v>1</v>
      </c>
      <c r="AC640" s="225" t="s">
        <v>1</v>
      </c>
      <c r="AD640" s="225" t="s">
        <v>1</v>
      </c>
      <c r="AE640" s="232" t="s">
        <v>23</v>
      </c>
      <c r="AF640" s="225" t="s">
        <v>1</v>
      </c>
      <c r="AG640" s="225" t="s">
        <v>1</v>
      </c>
      <c r="AH640" s="225" t="s">
        <v>1</v>
      </c>
      <c r="AI640" s="225" t="s">
        <v>1</v>
      </c>
      <c r="AJ640" s="225" t="s">
        <v>1</v>
      </c>
      <c r="AK640" s="225" t="s">
        <v>1</v>
      </c>
      <c r="AL640" s="225" t="s">
        <v>1</v>
      </c>
      <c r="AM640" s="225" t="s">
        <v>1</v>
      </c>
      <c r="AN640" s="225" t="s">
        <v>1</v>
      </c>
      <c r="AO640" s="225" t="s">
        <v>1</v>
      </c>
      <c r="AP640" s="225" t="s">
        <v>1</v>
      </c>
      <c r="AQ640" s="225" t="s">
        <v>1</v>
      </c>
      <c r="AR640" s="225" t="s">
        <v>1</v>
      </c>
      <c r="AS640" s="225" t="s">
        <v>1</v>
      </c>
      <c r="AT640" s="225" t="s">
        <v>1</v>
      </c>
      <c r="AU640" s="225" t="s">
        <v>1</v>
      </c>
      <c r="AV640" s="225" t="s">
        <v>1</v>
      </c>
      <c r="AW640" s="235" t="s">
        <v>1</v>
      </c>
      <c r="AX640" s="235">
        <v>0</v>
      </c>
      <c r="AY640" s="235">
        <v>0</v>
      </c>
      <c r="AZ640" s="228" t="s">
        <v>1</v>
      </c>
      <c r="BA640" s="228" t="s">
        <v>1</v>
      </c>
      <c r="BB640" s="229" t="s">
        <v>1</v>
      </c>
    </row>
    <row r="641" spans="1:54" ht="14.25" customHeight="1" x14ac:dyDescent="0.25">
      <c r="A641" s="223">
        <v>1576</v>
      </c>
      <c r="B641" s="224" t="s">
        <v>1414</v>
      </c>
      <c r="C641" s="225" t="s">
        <v>1388</v>
      </c>
      <c r="D641" s="225"/>
      <c r="E641" s="225" t="s">
        <v>737</v>
      </c>
      <c r="F641" s="225" t="s">
        <v>1</v>
      </c>
      <c r="G641" s="225" t="s">
        <v>739</v>
      </c>
      <c r="H641" s="224" t="s">
        <v>1</v>
      </c>
      <c r="I641" s="224" t="s">
        <v>437</v>
      </c>
      <c r="J641" s="241" t="s">
        <v>39</v>
      </c>
      <c r="K641" s="225" t="s">
        <v>1</v>
      </c>
      <c r="L641" s="225" t="s">
        <v>1</v>
      </c>
      <c r="M641" s="225" t="s">
        <v>1</v>
      </c>
      <c r="N641" s="225" t="s">
        <v>1</v>
      </c>
      <c r="O641" s="225" t="s">
        <v>1</v>
      </c>
      <c r="P641" s="225" t="s">
        <v>1</v>
      </c>
      <c r="Q641" s="225" t="s">
        <v>1</v>
      </c>
      <c r="R641" s="225" t="s">
        <v>1</v>
      </c>
      <c r="S641" s="225" t="s">
        <v>1</v>
      </c>
      <c r="T641" s="225" t="s">
        <v>1</v>
      </c>
      <c r="U641" s="225" t="s">
        <v>1</v>
      </c>
      <c r="V641" s="225" t="s">
        <v>1</v>
      </c>
      <c r="W641" s="225" t="s">
        <v>1</v>
      </c>
      <c r="X641" s="225" t="s">
        <v>1</v>
      </c>
      <c r="Y641" s="225" t="s">
        <v>1</v>
      </c>
      <c r="Z641" s="225" t="s">
        <v>1</v>
      </c>
      <c r="AA641" s="225" t="s">
        <v>1</v>
      </c>
      <c r="AB641" s="225" t="s">
        <v>1</v>
      </c>
      <c r="AC641" s="225" t="s">
        <v>1</v>
      </c>
      <c r="AD641" s="225" t="s">
        <v>1</v>
      </c>
      <c r="AE641" s="225" t="s">
        <v>1</v>
      </c>
      <c r="AF641" s="225" t="s">
        <v>1</v>
      </c>
      <c r="AG641" s="225" t="s">
        <v>1</v>
      </c>
      <c r="AH641" s="225" t="s">
        <v>1</v>
      </c>
      <c r="AI641" s="225" t="s">
        <v>1</v>
      </c>
      <c r="AJ641" s="225" t="s">
        <v>1</v>
      </c>
      <c r="AK641" s="225" t="s">
        <v>1</v>
      </c>
      <c r="AL641" s="225" t="s">
        <v>1</v>
      </c>
      <c r="AM641" s="225" t="s">
        <v>1</v>
      </c>
      <c r="AN641" s="225" t="s">
        <v>1</v>
      </c>
      <c r="AO641" s="225" t="s">
        <v>1</v>
      </c>
      <c r="AP641" s="225" t="s">
        <v>1</v>
      </c>
      <c r="AQ641" s="225" t="s">
        <v>1</v>
      </c>
      <c r="AR641" s="225" t="s">
        <v>1</v>
      </c>
      <c r="AS641" s="225" t="s">
        <v>1</v>
      </c>
      <c r="AT641" s="225" t="s">
        <v>1</v>
      </c>
      <c r="AU641" s="225" t="s">
        <v>1</v>
      </c>
      <c r="AV641" s="225" t="s">
        <v>1</v>
      </c>
      <c r="AW641" s="235" t="s">
        <v>1</v>
      </c>
      <c r="AX641" s="235">
        <v>0</v>
      </c>
      <c r="AY641" s="235">
        <v>0</v>
      </c>
      <c r="AZ641" s="228" t="s">
        <v>1</v>
      </c>
      <c r="BA641" s="228" t="s">
        <v>1</v>
      </c>
      <c r="BB641" s="229" t="s">
        <v>1</v>
      </c>
    </row>
    <row r="642" spans="1:54" ht="18" customHeight="1" x14ac:dyDescent="0.25">
      <c r="A642" s="223">
        <v>1068</v>
      </c>
      <c r="B642" s="224" t="s">
        <v>987</v>
      </c>
      <c r="C642" s="225" t="s">
        <v>1388</v>
      </c>
      <c r="D642" s="225"/>
      <c r="E642" s="225" t="s">
        <v>941</v>
      </c>
      <c r="F642" s="225" t="s">
        <v>1</v>
      </c>
      <c r="G642" s="225" t="s">
        <v>1526</v>
      </c>
      <c r="H642" s="224" t="s">
        <v>1</v>
      </c>
      <c r="I642" s="224" t="s">
        <v>437</v>
      </c>
      <c r="J642" s="241" t="s">
        <v>39</v>
      </c>
      <c r="K642" s="225" t="s">
        <v>1</v>
      </c>
      <c r="L642" s="231" t="s">
        <v>20</v>
      </c>
      <c r="M642" s="241" t="s">
        <v>39</v>
      </c>
      <c r="N642" s="225" t="s">
        <v>1</v>
      </c>
      <c r="O642" s="225" t="s">
        <v>1</v>
      </c>
      <c r="P642" s="225" t="s">
        <v>1</v>
      </c>
      <c r="Q642" s="225" t="s">
        <v>1</v>
      </c>
      <c r="R642" s="225" t="s">
        <v>1</v>
      </c>
      <c r="S642" s="225" t="s">
        <v>1</v>
      </c>
      <c r="T642" s="225" t="s">
        <v>1</v>
      </c>
      <c r="U642" s="225" t="s">
        <v>1</v>
      </c>
      <c r="V642" s="225" t="s">
        <v>1</v>
      </c>
      <c r="W642" s="225" t="s">
        <v>1</v>
      </c>
      <c r="X642" s="225" t="s">
        <v>1</v>
      </c>
      <c r="Y642" s="225" t="s">
        <v>1</v>
      </c>
      <c r="Z642" s="225" t="s">
        <v>1</v>
      </c>
      <c r="AA642" s="225" t="s">
        <v>1</v>
      </c>
      <c r="AB642" s="225" t="s">
        <v>1</v>
      </c>
      <c r="AC642" s="225" t="s">
        <v>1</v>
      </c>
      <c r="AD642" s="225" t="s">
        <v>1</v>
      </c>
      <c r="AE642" s="225" t="s">
        <v>1</v>
      </c>
      <c r="AF642" s="225" t="s">
        <v>1</v>
      </c>
      <c r="AG642" s="225" t="s">
        <v>1</v>
      </c>
      <c r="AH642" s="225" t="s">
        <v>1</v>
      </c>
      <c r="AI642" s="225" t="s">
        <v>1</v>
      </c>
      <c r="AJ642" s="225" t="s">
        <v>1</v>
      </c>
      <c r="AK642" s="231" t="s">
        <v>20</v>
      </c>
      <c r="AL642" s="225" t="s">
        <v>1</v>
      </c>
      <c r="AM642" s="225" t="s">
        <v>1</v>
      </c>
      <c r="AN642" s="225" t="s">
        <v>1</v>
      </c>
      <c r="AO642" s="225" t="s">
        <v>1</v>
      </c>
      <c r="AP642" s="225" t="s">
        <v>1</v>
      </c>
      <c r="AQ642" s="225" t="s">
        <v>1</v>
      </c>
      <c r="AR642" s="225" t="s">
        <v>1</v>
      </c>
      <c r="AS642" s="225" t="s">
        <v>1</v>
      </c>
      <c r="AT642" s="225" t="s">
        <v>1</v>
      </c>
      <c r="AU642" s="225" t="s">
        <v>1</v>
      </c>
      <c r="AV642" s="225" t="s">
        <v>1</v>
      </c>
      <c r="AW642" s="235" t="s">
        <v>1</v>
      </c>
      <c r="AX642" s="235">
        <v>0</v>
      </c>
      <c r="AY642" s="235">
        <v>0</v>
      </c>
      <c r="AZ642" s="228" t="s">
        <v>1</v>
      </c>
      <c r="BA642" s="228" t="s">
        <v>1</v>
      </c>
      <c r="BB642" s="229" t="s">
        <v>1</v>
      </c>
    </row>
    <row r="643" spans="1:54" ht="14.25" customHeight="1" x14ac:dyDescent="0.25">
      <c r="A643" s="223">
        <v>1097</v>
      </c>
      <c r="B643" s="224" t="s">
        <v>1415</v>
      </c>
      <c r="C643" s="225" t="s">
        <v>1388</v>
      </c>
      <c r="D643" s="225"/>
      <c r="E643" s="225" t="s">
        <v>896</v>
      </c>
      <c r="F643" s="225" t="s">
        <v>1</v>
      </c>
      <c r="G643" s="225" t="s">
        <v>667</v>
      </c>
      <c r="H643" s="224" t="s">
        <v>1</v>
      </c>
      <c r="I643" s="224" t="s">
        <v>437</v>
      </c>
      <c r="J643" s="241" t="s">
        <v>39</v>
      </c>
      <c r="K643" s="225" t="s">
        <v>1</v>
      </c>
      <c r="L643" s="225" t="s">
        <v>1</v>
      </c>
      <c r="M643" s="241" t="s">
        <v>39</v>
      </c>
      <c r="N643" s="225" t="s">
        <v>1</v>
      </c>
      <c r="O643" s="225" t="s">
        <v>1</v>
      </c>
      <c r="P643" s="225" t="s">
        <v>1</v>
      </c>
      <c r="Q643" s="225" t="s">
        <v>1</v>
      </c>
      <c r="R643" s="225" t="s">
        <v>1</v>
      </c>
      <c r="S643" s="225" t="s">
        <v>1</v>
      </c>
      <c r="T643" s="225" t="s">
        <v>1</v>
      </c>
      <c r="U643" s="225" t="s">
        <v>1</v>
      </c>
      <c r="V643" s="225" t="s">
        <v>1</v>
      </c>
      <c r="W643" s="225" t="s">
        <v>1</v>
      </c>
      <c r="X643" s="225" t="s">
        <v>1</v>
      </c>
      <c r="Y643" s="225" t="s">
        <v>1</v>
      </c>
      <c r="Z643" s="225" t="s">
        <v>1</v>
      </c>
      <c r="AA643" s="225" t="s">
        <v>1</v>
      </c>
      <c r="AB643" s="225" t="s">
        <v>1</v>
      </c>
      <c r="AC643" s="225" t="s">
        <v>1</v>
      </c>
      <c r="AD643" s="225" t="s">
        <v>1</v>
      </c>
      <c r="AE643" s="225" t="s">
        <v>1</v>
      </c>
      <c r="AF643" s="225" t="s">
        <v>1</v>
      </c>
      <c r="AG643" s="225" t="s">
        <v>1</v>
      </c>
      <c r="AH643" s="225" t="s">
        <v>1</v>
      </c>
      <c r="AI643" s="225" t="s">
        <v>1</v>
      </c>
      <c r="AJ643" s="225" t="s">
        <v>1</v>
      </c>
      <c r="AK643" s="225" t="s">
        <v>1</v>
      </c>
      <c r="AL643" s="225" t="s">
        <v>1</v>
      </c>
      <c r="AM643" s="225" t="s">
        <v>1</v>
      </c>
      <c r="AN643" s="225" t="s">
        <v>1</v>
      </c>
      <c r="AO643" s="225" t="s">
        <v>1</v>
      </c>
      <c r="AP643" s="225" t="s">
        <v>1</v>
      </c>
      <c r="AQ643" s="225" t="s">
        <v>1</v>
      </c>
      <c r="AR643" s="225" t="s">
        <v>1</v>
      </c>
      <c r="AS643" s="225" t="s">
        <v>1</v>
      </c>
      <c r="AT643" s="225" t="s">
        <v>1</v>
      </c>
      <c r="AU643" s="225" t="s">
        <v>1</v>
      </c>
      <c r="AV643" s="225" t="s">
        <v>1</v>
      </c>
      <c r="AW643" s="235" t="s">
        <v>1</v>
      </c>
      <c r="AX643" s="235">
        <v>0</v>
      </c>
      <c r="AY643" s="235">
        <v>0</v>
      </c>
      <c r="AZ643" s="228" t="s">
        <v>1</v>
      </c>
      <c r="BA643" s="228" t="s">
        <v>1</v>
      </c>
      <c r="BB643" s="229" t="s">
        <v>1</v>
      </c>
    </row>
    <row r="644" spans="1:54" ht="14.25" customHeight="1" x14ac:dyDescent="0.25">
      <c r="A644" s="223">
        <v>1069</v>
      </c>
      <c r="B644" s="224" t="s">
        <v>988</v>
      </c>
      <c r="C644" s="225" t="s">
        <v>1388</v>
      </c>
      <c r="D644" s="225"/>
      <c r="E644" s="225" t="s">
        <v>941</v>
      </c>
      <c r="F644" s="225" t="s">
        <v>1</v>
      </c>
      <c r="G644" s="225" t="s">
        <v>949</v>
      </c>
      <c r="H644" s="224" t="s">
        <v>1</v>
      </c>
      <c r="I644" s="224" t="s">
        <v>437</v>
      </c>
      <c r="J644" s="241" t="s">
        <v>39</v>
      </c>
      <c r="K644" s="225" t="s">
        <v>1</v>
      </c>
      <c r="L644" s="232" t="s">
        <v>23</v>
      </c>
      <c r="M644" s="241" t="s">
        <v>39</v>
      </c>
      <c r="N644" s="225" t="s">
        <v>1</v>
      </c>
      <c r="O644" s="232" t="s">
        <v>23</v>
      </c>
      <c r="P644" s="225" t="s">
        <v>1</v>
      </c>
      <c r="Q644" s="225" t="s">
        <v>1</v>
      </c>
      <c r="R644" s="225" t="s">
        <v>1</v>
      </c>
      <c r="S644" s="225" t="s">
        <v>1</v>
      </c>
      <c r="T644" s="225" t="s">
        <v>1</v>
      </c>
      <c r="U644" s="225" t="s">
        <v>1</v>
      </c>
      <c r="V644" s="225" t="s">
        <v>1</v>
      </c>
      <c r="W644" s="225" t="s">
        <v>1</v>
      </c>
      <c r="X644" s="225" t="s">
        <v>1</v>
      </c>
      <c r="Y644" s="225" t="s">
        <v>1</v>
      </c>
      <c r="Z644" s="225" t="s">
        <v>1</v>
      </c>
      <c r="AA644" s="225" t="s">
        <v>1</v>
      </c>
      <c r="AB644" s="225" t="s">
        <v>1</v>
      </c>
      <c r="AC644" s="225" t="s">
        <v>1</v>
      </c>
      <c r="AD644" s="225" t="s">
        <v>1</v>
      </c>
      <c r="AE644" s="230" t="s">
        <v>22</v>
      </c>
      <c r="AF644" s="225" t="s">
        <v>1</v>
      </c>
      <c r="AG644" s="225" t="s">
        <v>1</v>
      </c>
      <c r="AH644" s="225" t="s">
        <v>1</v>
      </c>
      <c r="AI644" s="225" t="s">
        <v>1</v>
      </c>
      <c r="AJ644" s="225" t="s">
        <v>1</v>
      </c>
      <c r="AK644" s="232" t="s">
        <v>23</v>
      </c>
      <c r="AL644" s="225" t="s">
        <v>1</v>
      </c>
      <c r="AM644" s="225" t="s">
        <v>1</v>
      </c>
      <c r="AN644" s="225" t="s">
        <v>1</v>
      </c>
      <c r="AO644" s="225" t="s">
        <v>1</v>
      </c>
      <c r="AP644" s="225" t="s">
        <v>1</v>
      </c>
      <c r="AQ644" s="225" t="s">
        <v>1</v>
      </c>
      <c r="AR644" s="225" t="s">
        <v>1</v>
      </c>
      <c r="AS644" s="225" t="s">
        <v>1</v>
      </c>
      <c r="AT644" s="225" t="s">
        <v>1</v>
      </c>
      <c r="AU644" s="225" t="s">
        <v>1</v>
      </c>
      <c r="AV644" s="225" t="s">
        <v>1</v>
      </c>
      <c r="AW644" s="235" t="s">
        <v>1</v>
      </c>
      <c r="AX644" s="235">
        <v>0</v>
      </c>
      <c r="AY644" s="235">
        <v>0</v>
      </c>
      <c r="AZ644" s="228" t="s">
        <v>1</v>
      </c>
      <c r="BA644" s="228" t="s">
        <v>1</v>
      </c>
      <c r="BB644" s="229" t="s">
        <v>1</v>
      </c>
    </row>
    <row r="645" spans="1:54" ht="18.75" customHeight="1" x14ac:dyDescent="0.25">
      <c r="A645" s="223">
        <v>1417</v>
      </c>
      <c r="B645" s="224" t="s">
        <v>722</v>
      </c>
      <c r="C645" s="225" t="s">
        <v>1388</v>
      </c>
      <c r="D645" s="225"/>
      <c r="E645" s="225" t="s">
        <v>683</v>
      </c>
      <c r="F645" s="225" t="s">
        <v>1</v>
      </c>
      <c r="G645" s="225" t="s">
        <v>687</v>
      </c>
      <c r="H645" s="224" t="s">
        <v>1</v>
      </c>
      <c r="I645" s="224" t="s">
        <v>437</v>
      </c>
      <c r="J645" s="226" t="s">
        <v>33</v>
      </c>
      <c r="K645" s="225" t="s">
        <v>1</v>
      </c>
      <c r="L645" s="225" t="s">
        <v>1</v>
      </c>
      <c r="M645" s="226" t="s">
        <v>33</v>
      </c>
      <c r="N645" s="225" t="s">
        <v>1</v>
      </c>
      <c r="O645" s="225" t="s">
        <v>1</v>
      </c>
      <c r="P645" s="225" t="s">
        <v>1</v>
      </c>
      <c r="Q645" s="225" t="s">
        <v>1</v>
      </c>
      <c r="R645" s="225" t="s">
        <v>1</v>
      </c>
      <c r="S645" s="225" t="s">
        <v>1</v>
      </c>
      <c r="T645" s="225" t="s">
        <v>1</v>
      </c>
      <c r="U645" s="225" t="s">
        <v>1</v>
      </c>
      <c r="V645" s="225" t="s">
        <v>1</v>
      </c>
      <c r="W645" s="225" t="s">
        <v>1</v>
      </c>
      <c r="X645" s="225" t="s">
        <v>1</v>
      </c>
      <c r="Y645" s="225" t="s">
        <v>1</v>
      </c>
      <c r="Z645" s="225" t="s">
        <v>1</v>
      </c>
      <c r="AA645" s="225" t="s">
        <v>1</v>
      </c>
      <c r="AB645" s="225" t="s">
        <v>1</v>
      </c>
      <c r="AC645" s="225" t="s">
        <v>1</v>
      </c>
      <c r="AD645" s="225" t="s">
        <v>1</v>
      </c>
      <c r="AE645" s="225" t="s">
        <v>1</v>
      </c>
      <c r="AF645" s="225" t="s">
        <v>1</v>
      </c>
      <c r="AG645" s="225" t="s">
        <v>1</v>
      </c>
      <c r="AH645" s="225" t="s">
        <v>1</v>
      </c>
      <c r="AI645" s="225" t="s">
        <v>1</v>
      </c>
      <c r="AJ645" s="225" t="s">
        <v>1</v>
      </c>
      <c r="AK645" s="225" t="s">
        <v>1</v>
      </c>
      <c r="AL645" s="225" t="s">
        <v>1</v>
      </c>
      <c r="AM645" s="225" t="s">
        <v>1</v>
      </c>
      <c r="AN645" s="225" t="s">
        <v>1</v>
      </c>
      <c r="AO645" s="225" t="s">
        <v>1</v>
      </c>
      <c r="AP645" s="225" t="s">
        <v>1</v>
      </c>
      <c r="AQ645" s="225" t="s">
        <v>1</v>
      </c>
      <c r="AR645" s="225" t="s">
        <v>1</v>
      </c>
      <c r="AS645" s="225" t="s">
        <v>1</v>
      </c>
      <c r="AT645" s="225" t="s">
        <v>1</v>
      </c>
      <c r="AU645" s="225" t="s">
        <v>1</v>
      </c>
      <c r="AV645" s="225" t="s">
        <v>1</v>
      </c>
      <c r="AW645" s="235" t="s">
        <v>1</v>
      </c>
      <c r="AX645" s="235">
        <v>0</v>
      </c>
      <c r="AY645" s="235">
        <v>0</v>
      </c>
      <c r="AZ645" s="228" t="s">
        <v>1</v>
      </c>
      <c r="BA645" s="228" t="s">
        <v>1</v>
      </c>
      <c r="BB645" s="229" t="s">
        <v>1</v>
      </c>
    </row>
    <row r="646" spans="1:54" ht="18.75" customHeight="1" x14ac:dyDescent="0.25">
      <c r="A646" s="223">
        <v>1268</v>
      </c>
      <c r="B646" s="224" t="s">
        <v>1416</v>
      </c>
      <c r="C646" s="225" t="s">
        <v>1388</v>
      </c>
      <c r="D646" s="225"/>
      <c r="E646" s="225" t="s">
        <v>941</v>
      </c>
      <c r="F646" s="225" t="s">
        <v>1</v>
      </c>
      <c r="G646" s="225" t="s">
        <v>447</v>
      </c>
      <c r="H646" s="224" t="s">
        <v>1</v>
      </c>
      <c r="I646" s="224" t="s">
        <v>437</v>
      </c>
      <c r="J646" s="241" t="s">
        <v>39</v>
      </c>
      <c r="K646" s="225" t="s">
        <v>1</v>
      </c>
      <c r="L646" s="225" t="s">
        <v>1</v>
      </c>
      <c r="M646" s="226" t="s">
        <v>33</v>
      </c>
      <c r="N646" s="225" t="s">
        <v>1</v>
      </c>
      <c r="O646" s="225" t="s">
        <v>1</v>
      </c>
      <c r="P646" s="225" t="s">
        <v>1</v>
      </c>
      <c r="Q646" s="225" t="s">
        <v>1</v>
      </c>
      <c r="R646" s="225" t="s">
        <v>1</v>
      </c>
      <c r="S646" s="225" t="s">
        <v>1</v>
      </c>
      <c r="T646" s="225" t="s">
        <v>1</v>
      </c>
      <c r="U646" s="225" t="s">
        <v>1</v>
      </c>
      <c r="V646" s="225" t="s">
        <v>1</v>
      </c>
      <c r="W646" s="225" t="s">
        <v>1</v>
      </c>
      <c r="X646" s="225" t="s">
        <v>1</v>
      </c>
      <c r="Y646" s="225" t="s">
        <v>1</v>
      </c>
      <c r="Z646" s="225" t="s">
        <v>1</v>
      </c>
      <c r="AA646" s="225" t="s">
        <v>1</v>
      </c>
      <c r="AB646" s="225" t="s">
        <v>1</v>
      </c>
      <c r="AC646" s="225" t="s">
        <v>1</v>
      </c>
      <c r="AD646" s="225" t="s">
        <v>1</v>
      </c>
      <c r="AE646" s="225" t="s">
        <v>1</v>
      </c>
      <c r="AF646" s="225" t="s">
        <v>1</v>
      </c>
      <c r="AG646" s="225" t="s">
        <v>1</v>
      </c>
      <c r="AH646" s="225" t="s">
        <v>1</v>
      </c>
      <c r="AI646" s="225" t="s">
        <v>1</v>
      </c>
      <c r="AJ646" s="225" t="s">
        <v>1</v>
      </c>
      <c r="AK646" s="225" t="s">
        <v>1</v>
      </c>
      <c r="AL646" s="225" t="s">
        <v>1</v>
      </c>
      <c r="AM646" s="225" t="s">
        <v>1</v>
      </c>
      <c r="AN646" s="225" t="s">
        <v>1</v>
      </c>
      <c r="AO646" s="225" t="s">
        <v>1</v>
      </c>
      <c r="AP646" s="225" t="s">
        <v>1</v>
      </c>
      <c r="AQ646" s="225" t="s">
        <v>1</v>
      </c>
      <c r="AR646" s="225" t="s">
        <v>1</v>
      </c>
      <c r="AS646" s="225" t="s">
        <v>1</v>
      </c>
      <c r="AT646" s="225" t="s">
        <v>1</v>
      </c>
      <c r="AU646" s="225" t="s">
        <v>1</v>
      </c>
      <c r="AV646" s="225" t="s">
        <v>1</v>
      </c>
      <c r="AW646" s="235" t="s">
        <v>1</v>
      </c>
      <c r="AX646" s="235">
        <v>0</v>
      </c>
      <c r="AY646" s="235">
        <v>0</v>
      </c>
      <c r="AZ646" s="228" t="s">
        <v>1</v>
      </c>
      <c r="BA646" s="228" t="s">
        <v>1</v>
      </c>
      <c r="BB646" s="229" t="s">
        <v>1</v>
      </c>
    </row>
    <row r="647" spans="1:54" ht="14.25" customHeight="1" x14ac:dyDescent="0.25">
      <c r="A647" s="223">
        <v>1105</v>
      </c>
      <c r="B647" s="224" t="s">
        <v>1417</v>
      </c>
      <c r="C647" s="225" t="s">
        <v>1388</v>
      </c>
      <c r="D647" s="225"/>
      <c r="E647" s="225" t="s">
        <v>896</v>
      </c>
      <c r="F647" s="225" t="s">
        <v>1</v>
      </c>
      <c r="G647" s="225" t="s">
        <v>667</v>
      </c>
      <c r="H647" s="224" t="s">
        <v>1</v>
      </c>
      <c r="I647" s="224" t="s">
        <v>437</v>
      </c>
      <c r="J647" s="241" t="s">
        <v>39</v>
      </c>
      <c r="K647" s="225" t="s">
        <v>1</v>
      </c>
      <c r="L647" s="225" t="s">
        <v>1</v>
      </c>
      <c r="M647" s="226" t="s">
        <v>33</v>
      </c>
      <c r="N647" s="225" t="s">
        <v>1</v>
      </c>
      <c r="O647" s="225" t="s">
        <v>1</v>
      </c>
      <c r="P647" s="225" t="s">
        <v>1</v>
      </c>
      <c r="Q647" s="225" t="s">
        <v>1</v>
      </c>
      <c r="R647" s="225" t="s">
        <v>1</v>
      </c>
      <c r="S647" s="225" t="s">
        <v>1</v>
      </c>
      <c r="T647" s="225" t="s">
        <v>1</v>
      </c>
      <c r="U647" s="225" t="s">
        <v>1</v>
      </c>
      <c r="V647" s="225" t="s">
        <v>1</v>
      </c>
      <c r="W647" s="225" t="s">
        <v>1</v>
      </c>
      <c r="X647" s="225" t="s">
        <v>1</v>
      </c>
      <c r="Y647" s="225" t="s">
        <v>1</v>
      </c>
      <c r="Z647" s="225" t="s">
        <v>1</v>
      </c>
      <c r="AA647" s="225" t="s">
        <v>1</v>
      </c>
      <c r="AB647" s="225" t="s">
        <v>1</v>
      </c>
      <c r="AC647" s="225" t="s">
        <v>1</v>
      </c>
      <c r="AD647" s="225" t="s">
        <v>1</v>
      </c>
      <c r="AE647" s="225" t="s">
        <v>1</v>
      </c>
      <c r="AF647" s="225" t="s">
        <v>1</v>
      </c>
      <c r="AG647" s="225" t="s">
        <v>1</v>
      </c>
      <c r="AH647" s="225" t="s">
        <v>1</v>
      </c>
      <c r="AI647" s="225" t="s">
        <v>1</v>
      </c>
      <c r="AJ647" s="225" t="s">
        <v>1</v>
      </c>
      <c r="AK647" s="225" t="s">
        <v>1</v>
      </c>
      <c r="AL647" s="225" t="s">
        <v>1</v>
      </c>
      <c r="AM647" s="225" t="s">
        <v>1</v>
      </c>
      <c r="AN647" s="225" t="s">
        <v>1</v>
      </c>
      <c r="AO647" s="225" t="s">
        <v>1</v>
      </c>
      <c r="AP647" s="225" t="s">
        <v>1</v>
      </c>
      <c r="AQ647" s="225" t="s">
        <v>1</v>
      </c>
      <c r="AR647" s="225" t="s">
        <v>1</v>
      </c>
      <c r="AS647" s="225" t="s">
        <v>1</v>
      </c>
      <c r="AT647" s="225" t="s">
        <v>1</v>
      </c>
      <c r="AU647" s="225" t="s">
        <v>1</v>
      </c>
      <c r="AV647" s="225" t="s">
        <v>1</v>
      </c>
      <c r="AW647" s="235" t="s">
        <v>1</v>
      </c>
      <c r="AX647" s="235">
        <v>0</v>
      </c>
      <c r="AY647" s="235">
        <v>0</v>
      </c>
      <c r="AZ647" s="228" t="s">
        <v>1</v>
      </c>
      <c r="BA647" s="228" t="s">
        <v>1</v>
      </c>
      <c r="BB647" s="229" t="s">
        <v>1</v>
      </c>
    </row>
    <row r="648" spans="1:54" ht="18.75" customHeight="1" x14ac:dyDescent="0.25">
      <c r="A648" s="223">
        <v>1157</v>
      </c>
      <c r="B648" s="224" t="s">
        <v>1418</v>
      </c>
      <c r="C648" s="225" t="s">
        <v>1388</v>
      </c>
      <c r="D648" s="225"/>
      <c r="E648" s="225" t="s">
        <v>815</v>
      </c>
      <c r="F648" s="225" t="s">
        <v>1</v>
      </c>
      <c r="G648" s="225" t="s">
        <v>687</v>
      </c>
      <c r="H648" s="224" t="s">
        <v>1</v>
      </c>
      <c r="I648" s="224" t="s">
        <v>437</v>
      </c>
      <c r="J648" s="227" t="s">
        <v>17</v>
      </c>
      <c r="K648" s="225" t="s">
        <v>1</v>
      </c>
      <c r="L648" s="232" t="s">
        <v>23</v>
      </c>
      <c r="M648" s="227" t="s">
        <v>17</v>
      </c>
      <c r="N648" s="225" t="s">
        <v>1</v>
      </c>
      <c r="O648" s="232" t="s">
        <v>23</v>
      </c>
      <c r="P648" s="225" t="s">
        <v>1</v>
      </c>
      <c r="Q648" s="225" t="s">
        <v>1</v>
      </c>
      <c r="R648" s="225" t="s">
        <v>1</v>
      </c>
      <c r="S648" s="225" t="s">
        <v>1</v>
      </c>
      <c r="T648" s="225" t="s">
        <v>1</v>
      </c>
      <c r="U648" s="225" t="s">
        <v>1</v>
      </c>
      <c r="V648" s="225" t="s">
        <v>1</v>
      </c>
      <c r="W648" s="225" t="s">
        <v>1</v>
      </c>
      <c r="X648" s="225" t="s">
        <v>1</v>
      </c>
      <c r="Y648" s="225" t="s">
        <v>1</v>
      </c>
      <c r="Z648" s="225" t="s">
        <v>1</v>
      </c>
      <c r="AA648" s="225" t="s">
        <v>1</v>
      </c>
      <c r="AB648" s="225" t="s">
        <v>1</v>
      </c>
      <c r="AC648" s="225" t="s">
        <v>1</v>
      </c>
      <c r="AD648" s="225" t="s">
        <v>1</v>
      </c>
      <c r="AE648" s="225" t="s">
        <v>1</v>
      </c>
      <c r="AF648" s="232" t="s">
        <v>23</v>
      </c>
      <c r="AG648" s="230" t="s">
        <v>22</v>
      </c>
      <c r="AH648" s="225" t="s">
        <v>1</v>
      </c>
      <c r="AI648" s="230" t="s">
        <v>22</v>
      </c>
      <c r="AJ648" s="225" t="s">
        <v>1</v>
      </c>
      <c r="AK648" s="225" t="s">
        <v>1</v>
      </c>
      <c r="AL648" s="225" t="s">
        <v>1</v>
      </c>
      <c r="AM648" s="225" t="s">
        <v>1</v>
      </c>
      <c r="AN648" s="225" t="s">
        <v>1</v>
      </c>
      <c r="AO648" s="225" t="s">
        <v>1</v>
      </c>
      <c r="AP648" s="225" t="s">
        <v>1</v>
      </c>
      <c r="AQ648" s="225" t="s">
        <v>1</v>
      </c>
      <c r="AR648" s="225" t="s">
        <v>1</v>
      </c>
      <c r="AS648" s="225" t="s">
        <v>1</v>
      </c>
      <c r="AT648" s="225" t="s">
        <v>1</v>
      </c>
      <c r="AU648" s="225" t="s">
        <v>1</v>
      </c>
      <c r="AV648" s="225" t="s">
        <v>1</v>
      </c>
      <c r="AW648" s="235" t="s">
        <v>1</v>
      </c>
      <c r="AX648" s="235">
        <v>0</v>
      </c>
      <c r="AY648" s="235">
        <v>0</v>
      </c>
      <c r="AZ648" s="228" t="s">
        <v>1</v>
      </c>
      <c r="BA648" s="228" t="s">
        <v>1</v>
      </c>
      <c r="BB648" s="229" t="s">
        <v>1</v>
      </c>
    </row>
    <row r="649" spans="1:54" ht="13.5" customHeight="1" x14ac:dyDescent="0.25">
      <c r="A649" s="223">
        <v>1173</v>
      </c>
      <c r="B649" s="224" t="s">
        <v>1419</v>
      </c>
      <c r="C649" s="225" t="s">
        <v>1388</v>
      </c>
      <c r="D649" s="225"/>
      <c r="E649" s="225" t="s">
        <v>737</v>
      </c>
      <c r="F649" s="225" t="s">
        <v>1</v>
      </c>
      <c r="G649" s="225" t="s">
        <v>739</v>
      </c>
      <c r="H649" s="224" t="s">
        <v>1</v>
      </c>
      <c r="I649" s="224" t="s">
        <v>437</v>
      </c>
      <c r="J649" s="241" t="s">
        <v>39</v>
      </c>
      <c r="K649" s="225" t="s">
        <v>1</v>
      </c>
      <c r="L649" s="225" t="s">
        <v>1</v>
      </c>
      <c r="M649" s="241" t="s">
        <v>39</v>
      </c>
      <c r="N649" s="225" t="s">
        <v>1</v>
      </c>
      <c r="O649" s="225" t="s">
        <v>1</v>
      </c>
      <c r="P649" s="225" t="s">
        <v>1</v>
      </c>
      <c r="Q649" s="225" t="s">
        <v>1</v>
      </c>
      <c r="R649" s="225" t="s">
        <v>1</v>
      </c>
      <c r="S649" s="225" t="s">
        <v>1</v>
      </c>
      <c r="T649" s="225" t="s">
        <v>1</v>
      </c>
      <c r="U649" s="225" t="s">
        <v>1</v>
      </c>
      <c r="V649" s="225" t="s">
        <v>1</v>
      </c>
      <c r="W649" s="225" t="s">
        <v>1</v>
      </c>
      <c r="X649" s="225" t="s">
        <v>1</v>
      </c>
      <c r="Y649" s="225" t="s">
        <v>1</v>
      </c>
      <c r="Z649" s="225" t="s">
        <v>1</v>
      </c>
      <c r="AA649" s="225" t="s">
        <v>1</v>
      </c>
      <c r="AB649" s="225" t="s">
        <v>1</v>
      </c>
      <c r="AC649" s="225" t="s">
        <v>1</v>
      </c>
      <c r="AD649" s="225" t="s">
        <v>1</v>
      </c>
      <c r="AE649" s="225" t="s">
        <v>1</v>
      </c>
      <c r="AF649" s="225" t="s">
        <v>1</v>
      </c>
      <c r="AG649" s="225" t="s">
        <v>1</v>
      </c>
      <c r="AH649" s="225" t="s">
        <v>1</v>
      </c>
      <c r="AI649" s="225" t="s">
        <v>1</v>
      </c>
      <c r="AJ649" s="225" t="s">
        <v>1</v>
      </c>
      <c r="AK649" s="225" t="s">
        <v>1</v>
      </c>
      <c r="AL649" s="225" t="s">
        <v>1</v>
      </c>
      <c r="AM649" s="225" t="s">
        <v>1</v>
      </c>
      <c r="AN649" s="225" t="s">
        <v>1</v>
      </c>
      <c r="AO649" s="225" t="s">
        <v>1</v>
      </c>
      <c r="AP649" s="225" t="s">
        <v>1</v>
      </c>
      <c r="AQ649" s="225" t="s">
        <v>1</v>
      </c>
      <c r="AR649" s="225" t="s">
        <v>1</v>
      </c>
      <c r="AS649" s="225" t="s">
        <v>1</v>
      </c>
      <c r="AT649" s="225" t="s">
        <v>1</v>
      </c>
      <c r="AU649" s="225" t="s">
        <v>1</v>
      </c>
      <c r="AV649" s="225" t="s">
        <v>1</v>
      </c>
      <c r="AW649" s="235" t="s">
        <v>1</v>
      </c>
      <c r="AX649" s="235">
        <v>0</v>
      </c>
      <c r="AY649" s="235">
        <v>0</v>
      </c>
      <c r="AZ649" s="228" t="s">
        <v>1</v>
      </c>
      <c r="BA649" s="228" t="s">
        <v>1</v>
      </c>
      <c r="BB649" s="229" t="s">
        <v>1</v>
      </c>
    </row>
    <row r="650" spans="1:54" ht="18.75" customHeight="1" x14ac:dyDescent="0.25">
      <c r="A650" s="223">
        <v>1499</v>
      </c>
      <c r="B650" s="224" t="s">
        <v>994</v>
      </c>
      <c r="C650" s="225" t="s">
        <v>1388</v>
      </c>
      <c r="D650" s="225"/>
      <c r="E650" s="225" t="s">
        <v>941</v>
      </c>
      <c r="F650" s="225" t="s">
        <v>1</v>
      </c>
      <c r="G650" s="225" t="s">
        <v>447</v>
      </c>
      <c r="H650" s="224" t="s">
        <v>1</v>
      </c>
      <c r="I650" s="224" t="s">
        <v>437</v>
      </c>
      <c r="J650" s="241" t="s">
        <v>39</v>
      </c>
      <c r="K650" s="230" t="s">
        <v>22</v>
      </c>
      <c r="L650" s="231" t="s">
        <v>20</v>
      </c>
      <c r="M650" s="227" t="s">
        <v>17</v>
      </c>
      <c r="N650" s="231" t="s">
        <v>20</v>
      </c>
      <c r="O650" s="230" t="s">
        <v>22</v>
      </c>
      <c r="P650" s="225" t="s">
        <v>1</v>
      </c>
      <c r="Q650" s="225" t="s">
        <v>1</v>
      </c>
      <c r="R650" s="225" t="s">
        <v>1</v>
      </c>
      <c r="S650" s="225" t="s">
        <v>1</v>
      </c>
      <c r="T650" s="225" t="s">
        <v>1</v>
      </c>
      <c r="U650" s="225" t="s">
        <v>1</v>
      </c>
      <c r="V650" s="225" t="s">
        <v>1</v>
      </c>
      <c r="W650" s="225" t="s">
        <v>1</v>
      </c>
      <c r="X650" s="225" t="s">
        <v>1</v>
      </c>
      <c r="Y650" s="225" t="s">
        <v>1</v>
      </c>
      <c r="Z650" s="230" t="s">
        <v>22</v>
      </c>
      <c r="AA650" s="225" t="s">
        <v>1</v>
      </c>
      <c r="AB650" s="225" t="s">
        <v>1</v>
      </c>
      <c r="AC650" s="225" t="s">
        <v>1</v>
      </c>
      <c r="AD650" s="225" t="s">
        <v>1</v>
      </c>
      <c r="AE650" s="231" t="s">
        <v>20</v>
      </c>
      <c r="AF650" s="225" t="s">
        <v>1</v>
      </c>
      <c r="AG650" s="225" t="s">
        <v>1</v>
      </c>
      <c r="AH650" s="225" t="s">
        <v>1</v>
      </c>
      <c r="AI650" s="225" t="s">
        <v>1</v>
      </c>
      <c r="AJ650" s="225" t="s">
        <v>1</v>
      </c>
      <c r="AK650" s="225" t="s">
        <v>1</v>
      </c>
      <c r="AL650" s="225" t="s">
        <v>1</v>
      </c>
      <c r="AM650" s="225" t="s">
        <v>1</v>
      </c>
      <c r="AN650" s="225" t="s">
        <v>1</v>
      </c>
      <c r="AO650" s="225" t="s">
        <v>1</v>
      </c>
      <c r="AP650" s="225" t="s">
        <v>1</v>
      </c>
      <c r="AQ650" s="225" t="s">
        <v>1</v>
      </c>
      <c r="AR650" s="225" t="s">
        <v>1</v>
      </c>
      <c r="AS650" s="225" t="s">
        <v>1</v>
      </c>
      <c r="AT650" s="225" t="s">
        <v>1</v>
      </c>
      <c r="AU650" s="230" t="s">
        <v>22</v>
      </c>
      <c r="AV650" s="225" t="s">
        <v>1</v>
      </c>
      <c r="AW650" s="235" t="s">
        <v>1</v>
      </c>
      <c r="AX650" s="235">
        <v>0</v>
      </c>
      <c r="AY650" s="235">
        <v>0</v>
      </c>
      <c r="AZ650" s="228" t="s">
        <v>1</v>
      </c>
      <c r="BA650" s="228" t="s">
        <v>1</v>
      </c>
      <c r="BB650" s="229" t="s">
        <v>1</v>
      </c>
    </row>
    <row r="651" spans="1:54" ht="14.25" customHeight="1" x14ac:dyDescent="0.25">
      <c r="A651" s="223">
        <v>1357</v>
      </c>
      <c r="B651" s="224" t="s">
        <v>1420</v>
      </c>
      <c r="C651" s="225" t="s">
        <v>1388</v>
      </c>
      <c r="D651" s="225"/>
      <c r="E651" s="225" t="s">
        <v>625</v>
      </c>
      <c r="F651" s="225" t="s">
        <v>1</v>
      </c>
      <c r="G651" s="225" t="s">
        <v>1</v>
      </c>
      <c r="H651" s="224" t="s">
        <v>1</v>
      </c>
      <c r="I651" s="224" t="s">
        <v>625</v>
      </c>
      <c r="J651" s="241" t="s">
        <v>39</v>
      </c>
      <c r="K651" s="225" t="s">
        <v>1</v>
      </c>
      <c r="L651" s="225" t="s">
        <v>1</v>
      </c>
      <c r="M651" s="227" t="s">
        <v>17</v>
      </c>
      <c r="N651" s="225" t="s">
        <v>1</v>
      </c>
      <c r="O651" s="225" t="s">
        <v>1</v>
      </c>
      <c r="P651" s="225" t="s">
        <v>1</v>
      </c>
      <c r="Q651" s="225" t="s">
        <v>1</v>
      </c>
      <c r="R651" s="225" t="s">
        <v>1</v>
      </c>
      <c r="S651" s="225" t="s">
        <v>1</v>
      </c>
      <c r="T651" s="225" t="s">
        <v>1</v>
      </c>
      <c r="U651" s="225" t="s">
        <v>1</v>
      </c>
      <c r="V651" s="225" t="s">
        <v>1</v>
      </c>
      <c r="W651" s="225" t="s">
        <v>1</v>
      </c>
      <c r="X651" s="225" t="s">
        <v>1</v>
      </c>
      <c r="Y651" s="225" t="s">
        <v>1</v>
      </c>
      <c r="Z651" s="225" t="s">
        <v>1</v>
      </c>
      <c r="AA651" s="225" t="s">
        <v>1</v>
      </c>
      <c r="AB651" s="225" t="s">
        <v>1</v>
      </c>
      <c r="AC651" s="225" t="s">
        <v>1</v>
      </c>
      <c r="AD651" s="225" t="s">
        <v>1</v>
      </c>
      <c r="AE651" s="225" t="s">
        <v>1</v>
      </c>
      <c r="AF651" s="225" t="s">
        <v>1</v>
      </c>
      <c r="AG651" s="225" t="s">
        <v>1</v>
      </c>
      <c r="AH651" s="225" t="s">
        <v>1</v>
      </c>
      <c r="AI651" s="225" t="s">
        <v>1</v>
      </c>
      <c r="AJ651" s="225" t="s">
        <v>1</v>
      </c>
      <c r="AK651" s="225" t="s">
        <v>1</v>
      </c>
      <c r="AL651" s="225" t="s">
        <v>1</v>
      </c>
      <c r="AM651" s="225" t="s">
        <v>1</v>
      </c>
      <c r="AN651" s="225" t="s">
        <v>1</v>
      </c>
      <c r="AO651" s="225" t="s">
        <v>1</v>
      </c>
      <c r="AP651" s="225" t="s">
        <v>1</v>
      </c>
      <c r="AQ651" s="225" t="s">
        <v>1</v>
      </c>
      <c r="AR651" s="225" t="s">
        <v>1</v>
      </c>
      <c r="AS651" s="225" t="s">
        <v>1</v>
      </c>
      <c r="AT651" s="225" t="s">
        <v>1</v>
      </c>
      <c r="AU651" s="225" t="s">
        <v>1</v>
      </c>
      <c r="AV651" s="225" t="s">
        <v>1</v>
      </c>
      <c r="AW651" s="235" t="s">
        <v>1</v>
      </c>
      <c r="AX651" s="235">
        <v>0</v>
      </c>
      <c r="AY651" s="235">
        <v>0</v>
      </c>
      <c r="AZ651" s="228" t="s">
        <v>1</v>
      </c>
      <c r="BA651" s="228" t="s">
        <v>1</v>
      </c>
      <c r="BB651" s="229" t="s">
        <v>1</v>
      </c>
    </row>
    <row r="652" spans="1:54" ht="27" customHeight="1" x14ac:dyDescent="0.25">
      <c r="A652" s="223">
        <v>1061</v>
      </c>
      <c r="B652" s="224" t="s">
        <v>1421</v>
      </c>
      <c r="C652" s="225" t="s">
        <v>1388</v>
      </c>
      <c r="D652" s="225"/>
      <c r="E652" s="225" t="s">
        <v>854</v>
      </c>
      <c r="F652" s="225" t="s">
        <v>1</v>
      </c>
      <c r="G652" s="225" t="s">
        <v>837</v>
      </c>
      <c r="H652" s="224" t="s">
        <v>1</v>
      </c>
      <c r="I652" s="224" t="s">
        <v>437</v>
      </c>
      <c r="J652" s="226" t="s">
        <v>33</v>
      </c>
      <c r="K652" s="225" t="s">
        <v>1</v>
      </c>
      <c r="L652" s="225" t="s">
        <v>1</v>
      </c>
      <c r="M652" s="226" t="s">
        <v>33</v>
      </c>
      <c r="N652" s="230" t="s">
        <v>22</v>
      </c>
      <c r="O652" s="230" t="s">
        <v>22</v>
      </c>
      <c r="P652" s="225" t="s">
        <v>1</v>
      </c>
      <c r="Q652" s="225" t="s">
        <v>1</v>
      </c>
      <c r="R652" s="225" t="s">
        <v>1</v>
      </c>
      <c r="S652" s="225" t="s">
        <v>1</v>
      </c>
      <c r="T652" s="225" t="s">
        <v>1</v>
      </c>
      <c r="U652" s="225" t="s">
        <v>1</v>
      </c>
      <c r="V652" s="225" t="s">
        <v>1</v>
      </c>
      <c r="W652" s="225" t="s">
        <v>1</v>
      </c>
      <c r="X652" s="225" t="s">
        <v>1</v>
      </c>
      <c r="Y652" s="225" t="s">
        <v>1</v>
      </c>
      <c r="Z652" s="225" t="s">
        <v>1</v>
      </c>
      <c r="AA652" s="225" t="s">
        <v>1</v>
      </c>
      <c r="AB652" s="225" t="s">
        <v>1</v>
      </c>
      <c r="AC652" s="225" t="s">
        <v>1</v>
      </c>
      <c r="AD652" s="225" t="s">
        <v>1</v>
      </c>
      <c r="AE652" s="225" t="s">
        <v>1</v>
      </c>
      <c r="AF652" s="225" t="s">
        <v>1</v>
      </c>
      <c r="AG652" s="225" t="s">
        <v>1</v>
      </c>
      <c r="AH652" s="225" t="s">
        <v>1</v>
      </c>
      <c r="AI652" s="225" t="s">
        <v>1</v>
      </c>
      <c r="AJ652" s="225" t="s">
        <v>1</v>
      </c>
      <c r="AK652" s="225" t="s">
        <v>1</v>
      </c>
      <c r="AL652" s="225" t="s">
        <v>1</v>
      </c>
      <c r="AM652" s="225" t="s">
        <v>1</v>
      </c>
      <c r="AN652" s="225" t="s">
        <v>1</v>
      </c>
      <c r="AO652" s="225" t="s">
        <v>1</v>
      </c>
      <c r="AP652" s="225" t="s">
        <v>1</v>
      </c>
      <c r="AQ652" s="225" t="s">
        <v>1</v>
      </c>
      <c r="AR652" s="225" t="s">
        <v>1</v>
      </c>
      <c r="AS652" s="225" t="s">
        <v>1</v>
      </c>
      <c r="AT652" s="225" t="s">
        <v>1</v>
      </c>
      <c r="AU652" s="225" t="s">
        <v>1</v>
      </c>
      <c r="AV652" s="225" t="s">
        <v>1</v>
      </c>
      <c r="AW652" s="235" t="s">
        <v>1</v>
      </c>
      <c r="AX652" s="235">
        <v>0</v>
      </c>
      <c r="AY652" s="235">
        <v>0</v>
      </c>
      <c r="AZ652" s="228" t="s">
        <v>1</v>
      </c>
      <c r="BA652" s="228" t="s">
        <v>1</v>
      </c>
      <c r="BB652" s="229" t="s">
        <v>1</v>
      </c>
    </row>
    <row r="653" spans="1:54" ht="13.5" customHeight="1" x14ac:dyDescent="0.25">
      <c r="A653" s="223">
        <v>1039</v>
      </c>
      <c r="B653" s="224" t="s">
        <v>1422</v>
      </c>
      <c r="C653" s="225" t="s">
        <v>1388</v>
      </c>
      <c r="D653" s="225"/>
      <c r="E653" s="225" t="s">
        <v>683</v>
      </c>
      <c r="F653" s="225" t="s">
        <v>1</v>
      </c>
      <c r="G653" s="225" t="s">
        <v>156</v>
      </c>
      <c r="H653" s="224" t="s">
        <v>1</v>
      </c>
      <c r="I653" s="224" t="s">
        <v>437</v>
      </c>
      <c r="J653" s="241" t="s">
        <v>39</v>
      </c>
      <c r="K653" s="225" t="s">
        <v>1</v>
      </c>
      <c r="L653" s="225" t="s">
        <v>1</v>
      </c>
      <c r="M653" s="241" t="s">
        <v>39</v>
      </c>
      <c r="N653" s="225" t="s">
        <v>1</v>
      </c>
      <c r="O653" s="225" t="s">
        <v>1</v>
      </c>
      <c r="P653" s="225" t="s">
        <v>1</v>
      </c>
      <c r="Q653" s="225" t="s">
        <v>1</v>
      </c>
      <c r="R653" s="225" t="s">
        <v>1</v>
      </c>
      <c r="S653" s="225" t="s">
        <v>1</v>
      </c>
      <c r="T653" s="225" t="s">
        <v>1</v>
      </c>
      <c r="U653" s="225" t="s">
        <v>1</v>
      </c>
      <c r="V653" s="225" t="s">
        <v>1</v>
      </c>
      <c r="W653" s="225" t="s">
        <v>1</v>
      </c>
      <c r="X653" s="225" t="s">
        <v>1</v>
      </c>
      <c r="Y653" s="225" t="s">
        <v>1</v>
      </c>
      <c r="Z653" s="225" t="s">
        <v>1</v>
      </c>
      <c r="AA653" s="225" t="s">
        <v>1</v>
      </c>
      <c r="AB653" s="225" t="s">
        <v>1</v>
      </c>
      <c r="AC653" s="225" t="s">
        <v>1</v>
      </c>
      <c r="AD653" s="225" t="s">
        <v>1</v>
      </c>
      <c r="AE653" s="225" t="s">
        <v>1</v>
      </c>
      <c r="AF653" s="225" t="s">
        <v>1</v>
      </c>
      <c r="AG653" s="225" t="s">
        <v>1</v>
      </c>
      <c r="AH653" s="225" t="s">
        <v>1</v>
      </c>
      <c r="AI653" s="225" t="s">
        <v>1</v>
      </c>
      <c r="AJ653" s="225" t="s">
        <v>1</v>
      </c>
      <c r="AK653" s="225" t="s">
        <v>1</v>
      </c>
      <c r="AL653" s="225" t="s">
        <v>1</v>
      </c>
      <c r="AM653" s="225" t="s">
        <v>1</v>
      </c>
      <c r="AN653" s="225" t="s">
        <v>1</v>
      </c>
      <c r="AO653" s="225" t="s">
        <v>1</v>
      </c>
      <c r="AP653" s="225" t="s">
        <v>1</v>
      </c>
      <c r="AQ653" s="225" t="s">
        <v>1</v>
      </c>
      <c r="AR653" s="225" t="s">
        <v>1</v>
      </c>
      <c r="AS653" s="225" t="s">
        <v>1</v>
      </c>
      <c r="AT653" s="225" t="s">
        <v>1</v>
      </c>
      <c r="AU653" s="225" t="s">
        <v>1</v>
      </c>
      <c r="AV653" s="225" t="s">
        <v>1</v>
      </c>
      <c r="AW653" s="235" t="s">
        <v>1</v>
      </c>
      <c r="AX653" s="235">
        <v>0</v>
      </c>
      <c r="AY653" s="235">
        <v>0</v>
      </c>
      <c r="AZ653" s="228" t="s">
        <v>1</v>
      </c>
      <c r="BA653" s="228" t="s">
        <v>1</v>
      </c>
      <c r="BB653" s="229" t="s">
        <v>1</v>
      </c>
    </row>
    <row r="654" spans="1:54" ht="14.25" customHeight="1" x14ac:dyDescent="0.25">
      <c r="A654" s="223">
        <v>1198</v>
      </c>
      <c r="B654" s="224" t="s">
        <v>1423</v>
      </c>
      <c r="C654" s="225" t="s">
        <v>1388</v>
      </c>
      <c r="D654" s="225"/>
      <c r="E654" s="225" t="s">
        <v>571</v>
      </c>
      <c r="F654" s="225" t="s">
        <v>1</v>
      </c>
      <c r="G654" s="225" t="s">
        <v>1</v>
      </c>
      <c r="H654" s="224" t="s">
        <v>1</v>
      </c>
      <c r="I654" s="224" t="s">
        <v>571</v>
      </c>
      <c r="J654" s="226" t="s">
        <v>33</v>
      </c>
      <c r="K654" s="225" t="s">
        <v>1</v>
      </c>
      <c r="L654" s="225" t="s">
        <v>1</v>
      </c>
      <c r="M654" s="226" t="s">
        <v>33</v>
      </c>
      <c r="N654" s="225" t="s">
        <v>1</v>
      </c>
      <c r="O654" s="225" t="s">
        <v>1</v>
      </c>
      <c r="P654" s="225" t="s">
        <v>1</v>
      </c>
      <c r="Q654" s="225" t="s">
        <v>1</v>
      </c>
      <c r="R654" s="225" t="s">
        <v>1</v>
      </c>
      <c r="S654" s="225" t="s">
        <v>1</v>
      </c>
      <c r="T654" s="225" t="s">
        <v>1</v>
      </c>
      <c r="U654" s="225" t="s">
        <v>1</v>
      </c>
      <c r="V654" s="225" t="s">
        <v>1</v>
      </c>
      <c r="W654" s="225" t="s">
        <v>1</v>
      </c>
      <c r="X654" s="225" t="s">
        <v>1</v>
      </c>
      <c r="Y654" s="225" t="s">
        <v>1</v>
      </c>
      <c r="Z654" s="225" t="s">
        <v>1</v>
      </c>
      <c r="AA654" s="225" t="s">
        <v>1</v>
      </c>
      <c r="AB654" s="225" t="s">
        <v>1</v>
      </c>
      <c r="AC654" s="225" t="s">
        <v>1</v>
      </c>
      <c r="AD654" s="225" t="s">
        <v>1</v>
      </c>
      <c r="AE654" s="225" t="s">
        <v>1</v>
      </c>
      <c r="AF654" s="225" t="s">
        <v>1</v>
      </c>
      <c r="AG654" s="225" t="s">
        <v>1</v>
      </c>
      <c r="AH654" s="225" t="s">
        <v>1</v>
      </c>
      <c r="AI654" s="225" t="s">
        <v>1</v>
      </c>
      <c r="AJ654" s="225" t="s">
        <v>1</v>
      </c>
      <c r="AK654" s="225" t="s">
        <v>1</v>
      </c>
      <c r="AL654" s="225" t="s">
        <v>1</v>
      </c>
      <c r="AM654" s="225" t="s">
        <v>1</v>
      </c>
      <c r="AN654" s="225" t="s">
        <v>1</v>
      </c>
      <c r="AO654" s="225" t="s">
        <v>1</v>
      </c>
      <c r="AP654" s="225" t="s">
        <v>1</v>
      </c>
      <c r="AQ654" s="225" t="s">
        <v>1</v>
      </c>
      <c r="AR654" s="225" t="s">
        <v>1</v>
      </c>
      <c r="AS654" s="225" t="s">
        <v>1</v>
      </c>
      <c r="AT654" s="225" t="s">
        <v>1</v>
      </c>
      <c r="AU654" s="225" t="s">
        <v>1</v>
      </c>
      <c r="AV654" s="225" t="s">
        <v>1</v>
      </c>
      <c r="AW654" s="235" t="s">
        <v>1</v>
      </c>
      <c r="AX654" s="235">
        <v>0</v>
      </c>
      <c r="AY654" s="235">
        <v>0</v>
      </c>
      <c r="AZ654" s="228" t="s">
        <v>1</v>
      </c>
      <c r="BA654" s="228" t="s">
        <v>1</v>
      </c>
      <c r="BB654" s="229" t="s">
        <v>1</v>
      </c>
    </row>
    <row r="655" spans="1:54" ht="18.75" customHeight="1" x14ac:dyDescent="0.25">
      <c r="A655" s="223">
        <v>1384</v>
      </c>
      <c r="B655" s="224" t="s">
        <v>804</v>
      </c>
      <c r="C655" s="225" t="s">
        <v>1388</v>
      </c>
      <c r="D655" s="225"/>
      <c r="E655" s="225" t="s">
        <v>737</v>
      </c>
      <c r="F655" s="225" t="s">
        <v>1</v>
      </c>
      <c r="G655" s="225" t="s">
        <v>687</v>
      </c>
      <c r="H655" s="224" t="s">
        <v>1</v>
      </c>
      <c r="I655" s="224" t="s">
        <v>437</v>
      </c>
      <c r="J655" s="241" t="s">
        <v>39</v>
      </c>
      <c r="K655" s="225" t="s">
        <v>1</v>
      </c>
      <c r="L655" s="225" t="s">
        <v>1</v>
      </c>
      <c r="M655" s="227" t="s">
        <v>17</v>
      </c>
      <c r="N655" s="225" t="s">
        <v>1</v>
      </c>
      <c r="O655" s="225" t="s">
        <v>1</v>
      </c>
      <c r="P655" s="225" t="s">
        <v>1</v>
      </c>
      <c r="Q655" s="225" t="s">
        <v>1</v>
      </c>
      <c r="R655" s="225" t="s">
        <v>1</v>
      </c>
      <c r="S655" s="225" t="s">
        <v>1</v>
      </c>
      <c r="T655" s="225" t="s">
        <v>1</v>
      </c>
      <c r="U655" s="225" t="s">
        <v>1</v>
      </c>
      <c r="V655" s="225" t="s">
        <v>1</v>
      </c>
      <c r="W655" s="225" t="s">
        <v>1</v>
      </c>
      <c r="X655" s="225" t="s">
        <v>1</v>
      </c>
      <c r="Y655" s="225" t="s">
        <v>1</v>
      </c>
      <c r="Z655" s="225" t="s">
        <v>1</v>
      </c>
      <c r="AA655" s="225" t="s">
        <v>1</v>
      </c>
      <c r="AB655" s="225" t="s">
        <v>1</v>
      </c>
      <c r="AC655" s="225" t="s">
        <v>1</v>
      </c>
      <c r="AD655" s="225" t="s">
        <v>1</v>
      </c>
      <c r="AE655" s="225" t="s">
        <v>1</v>
      </c>
      <c r="AF655" s="225" t="s">
        <v>1</v>
      </c>
      <c r="AG655" s="225" t="s">
        <v>1</v>
      </c>
      <c r="AH655" s="225" t="s">
        <v>1</v>
      </c>
      <c r="AI655" s="225" t="s">
        <v>1</v>
      </c>
      <c r="AJ655" s="225" t="s">
        <v>1</v>
      </c>
      <c r="AK655" s="225" t="s">
        <v>1</v>
      </c>
      <c r="AL655" s="225" t="s">
        <v>1</v>
      </c>
      <c r="AM655" s="225" t="s">
        <v>1</v>
      </c>
      <c r="AN655" s="225" t="s">
        <v>1</v>
      </c>
      <c r="AO655" s="225" t="s">
        <v>1</v>
      </c>
      <c r="AP655" s="225" t="s">
        <v>1</v>
      </c>
      <c r="AQ655" s="225" t="s">
        <v>1</v>
      </c>
      <c r="AR655" s="225" t="s">
        <v>1</v>
      </c>
      <c r="AS655" s="225" t="s">
        <v>1</v>
      </c>
      <c r="AT655" s="225" t="s">
        <v>1</v>
      </c>
      <c r="AU655" s="225" t="s">
        <v>1</v>
      </c>
      <c r="AV655" s="225" t="s">
        <v>1</v>
      </c>
      <c r="AW655" s="235" t="s">
        <v>1</v>
      </c>
      <c r="AX655" s="235">
        <v>0</v>
      </c>
      <c r="AY655" s="235">
        <v>0</v>
      </c>
      <c r="AZ655" s="228" t="s">
        <v>1</v>
      </c>
      <c r="BA655" s="228" t="s">
        <v>1</v>
      </c>
      <c r="BB655" s="229" t="s">
        <v>1</v>
      </c>
    </row>
    <row r="656" spans="1:54" ht="18.75" customHeight="1" x14ac:dyDescent="0.25">
      <c r="A656" s="223">
        <v>1250</v>
      </c>
      <c r="B656" s="224" t="s">
        <v>1424</v>
      </c>
      <c r="C656" s="225" t="s">
        <v>1388</v>
      </c>
      <c r="D656" s="225"/>
      <c r="E656" s="225" t="s">
        <v>683</v>
      </c>
      <c r="F656" s="225" t="s">
        <v>1</v>
      </c>
      <c r="G656" s="225" t="s">
        <v>156</v>
      </c>
      <c r="H656" s="224" t="s">
        <v>1</v>
      </c>
      <c r="I656" s="224" t="s">
        <v>437</v>
      </c>
      <c r="J656" s="226" t="s">
        <v>33</v>
      </c>
      <c r="K656" s="230" t="s">
        <v>22</v>
      </c>
      <c r="L656" s="230" t="s">
        <v>22</v>
      </c>
      <c r="M656" s="227" t="s">
        <v>17</v>
      </c>
      <c r="N656" s="231" t="s">
        <v>20</v>
      </c>
      <c r="O656" s="232" t="s">
        <v>23</v>
      </c>
      <c r="P656" s="225" t="s">
        <v>1</v>
      </c>
      <c r="Q656" s="225" t="s">
        <v>1</v>
      </c>
      <c r="R656" s="225" t="s">
        <v>1</v>
      </c>
      <c r="S656" s="225" t="s">
        <v>1</v>
      </c>
      <c r="T656" s="225" t="s">
        <v>1</v>
      </c>
      <c r="U656" s="225" t="s">
        <v>1</v>
      </c>
      <c r="V656" s="225" t="s">
        <v>1</v>
      </c>
      <c r="W656" s="225" t="s">
        <v>1</v>
      </c>
      <c r="X656" s="225" t="s">
        <v>1</v>
      </c>
      <c r="Y656" s="225" t="s">
        <v>1</v>
      </c>
      <c r="Z656" s="225" t="s">
        <v>1</v>
      </c>
      <c r="AA656" s="230" t="s">
        <v>22</v>
      </c>
      <c r="AB656" s="225" t="s">
        <v>1</v>
      </c>
      <c r="AC656" s="225" t="s">
        <v>1</v>
      </c>
      <c r="AD656" s="225" t="s">
        <v>1</v>
      </c>
      <c r="AE656" s="230" t="s">
        <v>22</v>
      </c>
      <c r="AF656" s="225" t="s">
        <v>1</v>
      </c>
      <c r="AG656" s="225" t="s">
        <v>1</v>
      </c>
      <c r="AH656" s="225" t="s">
        <v>1</v>
      </c>
      <c r="AI656" s="225" t="s">
        <v>1</v>
      </c>
      <c r="AJ656" s="225" t="s">
        <v>1</v>
      </c>
      <c r="AK656" s="225" t="s">
        <v>1</v>
      </c>
      <c r="AL656" s="225" t="s">
        <v>1</v>
      </c>
      <c r="AM656" s="225" t="s">
        <v>1</v>
      </c>
      <c r="AN656" s="225" t="s">
        <v>1</v>
      </c>
      <c r="AO656" s="225" t="s">
        <v>1</v>
      </c>
      <c r="AP656" s="225" t="s">
        <v>1</v>
      </c>
      <c r="AQ656" s="225" t="s">
        <v>1</v>
      </c>
      <c r="AR656" s="225" t="s">
        <v>1</v>
      </c>
      <c r="AS656" s="225" t="s">
        <v>1</v>
      </c>
      <c r="AT656" s="225" t="s">
        <v>1</v>
      </c>
      <c r="AU656" s="230" t="s">
        <v>22</v>
      </c>
      <c r="AV656" s="225" t="s">
        <v>1</v>
      </c>
      <c r="AW656" s="235" t="s">
        <v>1</v>
      </c>
      <c r="AX656" s="235">
        <v>0</v>
      </c>
      <c r="AY656" s="235">
        <v>0</v>
      </c>
      <c r="AZ656" s="228" t="s">
        <v>1</v>
      </c>
      <c r="BA656" s="228" t="s">
        <v>1</v>
      </c>
      <c r="BB656" s="229" t="s">
        <v>1</v>
      </c>
    </row>
    <row r="657" spans="1:54" ht="18.75" customHeight="1" x14ac:dyDescent="0.25">
      <c r="A657" s="223">
        <v>1448</v>
      </c>
      <c r="B657" s="224" t="s">
        <v>996</v>
      </c>
      <c r="C657" s="225" t="s">
        <v>1388</v>
      </c>
      <c r="D657" s="225"/>
      <c r="E657" s="225" t="s">
        <v>941</v>
      </c>
      <c r="F657" s="225" t="s">
        <v>1</v>
      </c>
      <c r="G657" s="225" t="s">
        <v>447</v>
      </c>
      <c r="H657" s="224" t="s">
        <v>1</v>
      </c>
      <c r="I657" s="224" t="s">
        <v>437</v>
      </c>
      <c r="J657" s="241" t="s">
        <v>39</v>
      </c>
      <c r="K657" s="230" t="s">
        <v>22</v>
      </c>
      <c r="L657" s="225" t="s">
        <v>1</v>
      </c>
      <c r="M657" s="227" t="s">
        <v>17</v>
      </c>
      <c r="N657" s="232" t="s">
        <v>23</v>
      </c>
      <c r="O657" s="225" t="s">
        <v>1</v>
      </c>
      <c r="P657" s="225" t="s">
        <v>1</v>
      </c>
      <c r="Q657" s="225" t="s">
        <v>1</v>
      </c>
      <c r="R657" s="225" t="s">
        <v>1</v>
      </c>
      <c r="S657" s="225" t="s">
        <v>1</v>
      </c>
      <c r="T657" s="225" t="s">
        <v>1</v>
      </c>
      <c r="U657" s="225" t="s">
        <v>1</v>
      </c>
      <c r="V657" s="225" t="s">
        <v>1</v>
      </c>
      <c r="W657" s="225" t="s">
        <v>1</v>
      </c>
      <c r="X657" s="225" t="s">
        <v>1</v>
      </c>
      <c r="Y657" s="225" t="s">
        <v>1</v>
      </c>
      <c r="Z657" s="230" t="s">
        <v>22</v>
      </c>
      <c r="AA657" s="225" t="s">
        <v>1</v>
      </c>
      <c r="AB657" s="225" t="s">
        <v>1</v>
      </c>
      <c r="AC657" s="225" t="s">
        <v>1</v>
      </c>
      <c r="AD657" s="225" t="s">
        <v>1</v>
      </c>
      <c r="AE657" s="225" t="s">
        <v>1</v>
      </c>
      <c r="AF657" s="225" t="s">
        <v>1</v>
      </c>
      <c r="AG657" s="225" t="s">
        <v>1</v>
      </c>
      <c r="AH657" s="225" t="s">
        <v>1</v>
      </c>
      <c r="AI657" s="225" t="s">
        <v>1</v>
      </c>
      <c r="AJ657" s="225" t="s">
        <v>1</v>
      </c>
      <c r="AK657" s="225" t="s">
        <v>1</v>
      </c>
      <c r="AL657" s="225" t="s">
        <v>1</v>
      </c>
      <c r="AM657" s="225" t="s">
        <v>1</v>
      </c>
      <c r="AN657" s="225" t="s">
        <v>1</v>
      </c>
      <c r="AO657" s="225" t="s">
        <v>1</v>
      </c>
      <c r="AP657" s="225" t="s">
        <v>1</v>
      </c>
      <c r="AQ657" s="225" t="s">
        <v>1</v>
      </c>
      <c r="AR657" s="225" t="s">
        <v>1</v>
      </c>
      <c r="AS657" s="225" t="s">
        <v>1</v>
      </c>
      <c r="AT657" s="225" t="s">
        <v>1</v>
      </c>
      <c r="AU657" s="232" t="s">
        <v>23</v>
      </c>
      <c r="AV657" s="225" t="s">
        <v>1</v>
      </c>
      <c r="AW657" s="235" t="s">
        <v>1</v>
      </c>
      <c r="AX657" s="235">
        <v>0</v>
      </c>
      <c r="AY657" s="235">
        <v>0</v>
      </c>
      <c r="AZ657" s="228" t="s">
        <v>1</v>
      </c>
      <c r="BA657" s="228" t="s">
        <v>1</v>
      </c>
      <c r="BB657" s="229" t="s">
        <v>1</v>
      </c>
    </row>
    <row r="658" spans="1:54" ht="26.25" customHeight="1" x14ac:dyDescent="0.25">
      <c r="A658" s="223">
        <v>1383</v>
      </c>
      <c r="B658" s="224" t="s">
        <v>728</v>
      </c>
      <c r="C658" s="225" t="s">
        <v>1388</v>
      </c>
      <c r="D658" s="225"/>
      <c r="E658" s="225" t="s">
        <v>683</v>
      </c>
      <c r="F658" s="225" t="s">
        <v>1</v>
      </c>
      <c r="G658" s="225" t="s">
        <v>695</v>
      </c>
      <c r="H658" s="224" t="s">
        <v>1</v>
      </c>
      <c r="I658" s="224" t="s">
        <v>437</v>
      </c>
      <c r="J658" s="241" t="s">
        <v>39</v>
      </c>
      <c r="K658" s="225" t="s">
        <v>1</v>
      </c>
      <c r="L658" s="225" t="s">
        <v>1</v>
      </c>
      <c r="M658" s="241" t="s">
        <v>39</v>
      </c>
      <c r="N658" s="225" t="s">
        <v>1</v>
      </c>
      <c r="O658" s="225" t="s">
        <v>1</v>
      </c>
      <c r="P658" s="225" t="s">
        <v>1</v>
      </c>
      <c r="Q658" s="225" t="s">
        <v>1</v>
      </c>
      <c r="R658" s="225" t="s">
        <v>1</v>
      </c>
      <c r="S658" s="225" t="s">
        <v>1</v>
      </c>
      <c r="T658" s="225" t="s">
        <v>1</v>
      </c>
      <c r="U658" s="225" t="s">
        <v>1</v>
      </c>
      <c r="V658" s="225" t="s">
        <v>1</v>
      </c>
      <c r="W658" s="225" t="s">
        <v>1</v>
      </c>
      <c r="X658" s="225" t="s">
        <v>1</v>
      </c>
      <c r="Y658" s="225" t="s">
        <v>1</v>
      </c>
      <c r="Z658" s="225" t="s">
        <v>1</v>
      </c>
      <c r="AA658" s="225" t="s">
        <v>1</v>
      </c>
      <c r="AB658" s="225" t="s">
        <v>1</v>
      </c>
      <c r="AC658" s="225" t="s">
        <v>1</v>
      </c>
      <c r="AD658" s="225" t="s">
        <v>1</v>
      </c>
      <c r="AE658" s="225" t="s">
        <v>1</v>
      </c>
      <c r="AF658" s="225" t="s">
        <v>1</v>
      </c>
      <c r="AG658" s="225" t="s">
        <v>1</v>
      </c>
      <c r="AH658" s="225" t="s">
        <v>1</v>
      </c>
      <c r="AI658" s="225" t="s">
        <v>1</v>
      </c>
      <c r="AJ658" s="225" t="s">
        <v>1</v>
      </c>
      <c r="AK658" s="225" t="s">
        <v>1</v>
      </c>
      <c r="AL658" s="225" t="s">
        <v>1</v>
      </c>
      <c r="AM658" s="225" t="s">
        <v>1</v>
      </c>
      <c r="AN658" s="225" t="s">
        <v>1</v>
      </c>
      <c r="AO658" s="225" t="s">
        <v>1</v>
      </c>
      <c r="AP658" s="225" t="s">
        <v>1</v>
      </c>
      <c r="AQ658" s="225" t="s">
        <v>1</v>
      </c>
      <c r="AR658" s="225" t="s">
        <v>1</v>
      </c>
      <c r="AS658" s="225" t="s">
        <v>1</v>
      </c>
      <c r="AT658" s="225" t="s">
        <v>1</v>
      </c>
      <c r="AU658" s="225" t="s">
        <v>1</v>
      </c>
      <c r="AV658" s="225" t="s">
        <v>1</v>
      </c>
      <c r="AW658" s="235" t="s">
        <v>1</v>
      </c>
      <c r="AX658" s="235">
        <v>0</v>
      </c>
      <c r="AY658" s="235">
        <v>0</v>
      </c>
      <c r="AZ658" s="228" t="s">
        <v>1</v>
      </c>
      <c r="BA658" s="228" t="s">
        <v>1</v>
      </c>
      <c r="BB658" s="229" t="s">
        <v>1</v>
      </c>
    </row>
    <row r="659" spans="1:54" ht="14.25" customHeight="1" x14ac:dyDescent="0.25">
      <c r="A659" s="223">
        <v>1171</v>
      </c>
      <c r="B659" s="224" t="s">
        <v>998</v>
      </c>
      <c r="C659" s="225" t="s">
        <v>1388</v>
      </c>
      <c r="D659" s="225"/>
      <c r="E659" s="225" t="s">
        <v>941</v>
      </c>
      <c r="F659" s="225" t="s">
        <v>1</v>
      </c>
      <c r="G659" s="225" t="s">
        <v>956</v>
      </c>
      <c r="H659" s="224" t="s">
        <v>1</v>
      </c>
      <c r="I659" s="224" t="s">
        <v>437</v>
      </c>
      <c r="J659" s="241" t="s">
        <v>39</v>
      </c>
      <c r="K659" s="232" t="s">
        <v>23</v>
      </c>
      <c r="L659" s="230" t="s">
        <v>22</v>
      </c>
      <c r="M659" s="241" t="s">
        <v>39</v>
      </c>
      <c r="N659" s="232" t="s">
        <v>23</v>
      </c>
      <c r="O659" s="231" t="s">
        <v>20</v>
      </c>
      <c r="P659" s="225" t="s">
        <v>1</v>
      </c>
      <c r="Q659" s="225" t="s">
        <v>1</v>
      </c>
      <c r="R659" s="225" t="s">
        <v>1</v>
      </c>
      <c r="S659" s="225" t="s">
        <v>1</v>
      </c>
      <c r="T659" s="225" t="s">
        <v>1</v>
      </c>
      <c r="U659" s="225" t="s">
        <v>1</v>
      </c>
      <c r="V659" s="225" t="s">
        <v>1</v>
      </c>
      <c r="W659" s="225" t="s">
        <v>1</v>
      </c>
      <c r="X659" s="225" t="s">
        <v>1</v>
      </c>
      <c r="Y659" s="225" t="s">
        <v>1</v>
      </c>
      <c r="Z659" s="225" t="s">
        <v>1</v>
      </c>
      <c r="AA659" s="231" t="s">
        <v>20</v>
      </c>
      <c r="AB659" s="225" t="s">
        <v>1</v>
      </c>
      <c r="AC659" s="225" t="s">
        <v>1</v>
      </c>
      <c r="AD659" s="230" t="s">
        <v>22</v>
      </c>
      <c r="AE659" s="230" t="s">
        <v>22</v>
      </c>
      <c r="AF659" s="225" t="s">
        <v>1</v>
      </c>
      <c r="AG659" s="230" t="s">
        <v>22</v>
      </c>
      <c r="AH659" s="225" t="s">
        <v>1</v>
      </c>
      <c r="AI659" s="225" t="s">
        <v>1</v>
      </c>
      <c r="AJ659" s="225" t="s">
        <v>1</v>
      </c>
      <c r="AK659" s="225" t="s">
        <v>1</v>
      </c>
      <c r="AL659" s="225" t="s">
        <v>1</v>
      </c>
      <c r="AM659" s="225" t="s">
        <v>1</v>
      </c>
      <c r="AN659" s="225" t="s">
        <v>1</v>
      </c>
      <c r="AO659" s="225" t="s">
        <v>1</v>
      </c>
      <c r="AP659" s="225" t="s">
        <v>1</v>
      </c>
      <c r="AQ659" s="225" t="s">
        <v>1</v>
      </c>
      <c r="AR659" s="225" t="s">
        <v>1</v>
      </c>
      <c r="AS659" s="225" t="s">
        <v>1</v>
      </c>
      <c r="AT659" s="225" t="s">
        <v>1</v>
      </c>
      <c r="AU659" s="232" t="s">
        <v>23</v>
      </c>
      <c r="AV659" s="225" t="s">
        <v>1</v>
      </c>
      <c r="AW659" s="235" t="s">
        <v>1</v>
      </c>
      <c r="AX659" s="235">
        <v>0</v>
      </c>
      <c r="AY659" s="235">
        <v>0</v>
      </c>
      <c r="AZ659" s="228" t="s">
        <v>1</v>
      </c>
      <c r="BA659" s="228" t="s">
        <v>1</v>
      </c>
      <c r="BB659" s="229" t="s">
        <v>1</v>
      </c>
    </row>
    <row r="660" spans="1:54" ht="18.75" customHeight="1" x14ac:dyDescent="0.25">
      <c r="A660" s="223">
        <v>1041</v>
      </c>
      <c r="B660" s="224" t="s">
        <v>1425</v>
      </c>
      <c r="C660" s="225" t="s">
        <v>1388</v>
      </c>
      <c r="D660" s="225"/>
      <c r="E660" s="225" t="s">
        <v>683</v>
      </c>
      <c r="F660" s="225" t="s">
        <v>1</v>
      </c>
      <c r="G660" s="225" t="s">
        <v>687</v>
      </c>
      <c r="H660" s="224" t="s">
        <v>1</v>
      </c>
      <c r="I660" s="224" t="s">
        <v>437</v>
      </c>
      <c r="J660" s="227" t="s">
        <v>17</v>
      </c>
      <c r="K660" s="225" t="s">
        <v>1</v>
      </c>
      <c r="L660" s="231" t="s">
        <v>20</v>
      </c>
      <c r="M660" s="226" t="s">
        <v>33</v>
      </c>
      <c r="N660" s="225" t="s">
        <v>1</v>
      </c>
      <c r="O660" s="225" t="s">
        <v>1</v>
      </c>
      <c r="P660" s="225" t="s">
        <v>1</v>
      </c>
      <c r="Q660" s="225" t="s">
        <v>1</v>
      </c>
      <c r="R660" s="225" t="s">
        <v>1</v>
      </c>
      <c r="S660" s="225" t="s">
        <v>1</v>
      </c>
      <c r="T660" s="225" t="s">
        <v>1</v>
      </c>
      <c r="U660" s="225" t="s">
        <v>1</v>
      </c>
      <c r="V660" s="225" t="s">
        <v>1</v>
      </c>
      <c r="W660" s="225" t="s">
        <v>1</v>
      </c>
      <c r="X660" s="225" t="s">
        <v>1</v>
      </c>
      <c r="Y660" s="225" t="s">
        <v>1</v>
      </c>
      <c r="Z660" s="225" t="s">
        <v>1</v>
      </c>
      <c r="AA660" s="225" t="s">
        <v>1</v>
      </c>
      <c r="AB660" s="225" t="s">
        <v>1</v>
      </c>
      <c r="AC660" s="225" t="s">
        <v>1</v>
      </c>
      <c r="AD660" s="225" t="s">
        <v>1</v>
      </c>
      <c r="AE660" s="231" t="s">
        <v>20</v>
      </c>
      <c r="AF660" s="231" t="s">
        <v>20</v>
      </c>
      <c r="AG660" s="225" t="s">
        <v>1</v>
      </c>
      <c r="AH660" s="225" t="s">
        <v>1</v>
      </c>
      <c r="AI660" s="225" t="s">
        <v>1</v>
      </c>
      <c r="AJ660" s="225" t="s">
        <v>1</v>
      </c>
      <c r="AK660" s="225" t="s">
        <v>1</v>
      </c>
      <c r="AL660" s="225" t="s">
        <v>1</v>
      </c>
      <c r="AM660" s="225" t="s">
        <v>1</v>
      </c>
      <c r="AN660" s="225" t="s">
        <v>1</v>
      </c>
      <c r="AO660" s="225" t="s">
        <v>1</v>
      </c>
      <c r="AP660" s="225" t="s">
        <v>1</v>
      </c>
      <c r="AQ660" s="225" t="s">
        <v>1</v>
      </c>
      <c r="AR660" s="225" t="s">
        <v>1</v>
      </c>
      <c r="AS660" s="225" t="s">
        <v>1</v>
      </c>
      <c r="AT660" s="225" t="s">
        <v>1</v>
      </c>
      <c r="AU660" s="230" t="s">
        <v>22</v>
      </c>
      <c r="AV660" s="225" t="s">
        <v>1</v>
      </c>
      <c r="AW660" s="235" t="s">
        <v>1</v>
      </c>
      <c r="AX660" s="235">
        <v>0</v>
      </c>
      <c r="AY660" s="235">
        <v>0</v>
      </c>
      <c r="AZ660" s="228" t="s">
        <v>1</v>
      </c>
      <c r="BA660" s="228" t="s">
        <v>1</v>
      </c>
      <c r="BB660" s="229" t="s">
        <v>1</v>
      </c>
    </row>
    <row r="661" spans="1:54" ht="18.75" customHeight="1" x14ac:dyDescent="0.25">
      <c r="A661" s="223">
        <v>1248</v>
      </c>
      <c r="B661" s="224" t="s">
        <v>1426</v>
      </c>
      <c r="C661" s="225" t="s">
        <v>1388</v>
      </c>
      <c r="D661" s="225"/>
      <c r="E661" s="225" t="s">
        <v>815</v>
      </c>
      <c r="F661" s="225" t="s">
        <v>1</v>
      </c>
      <c r="G661" s="225" t="s">
        <v>1524</v>
      </c>
      <c r="H661" s="224" t="s">
        <v>1</v>
      </c>
      <c r="I661" s="224" t="s">
        <v>437</v>
      </c>
      <c r="J661" s="226" t="s">
        <v>33</v>
      </c>
      <c r="K661" s="225" t="s">
        <v>1</v>
      </c>
      <c r="L661" s="225" t="s">
        <v>1</v>
      </c>
      <c r="M661" s="226" t="s">
        <v>33</v>
      </c>
      <c r="N661" s="225" t="s">
        <v>1</v>
      </c>
      <c r="O661" s="225" t="s">
        <v>1</v>
      </c>
      <c r="P661" s="225" t="s">
        <v>1</v>
      </c>
      <c r="Q661" s="225" t="s">
        <v>1</v>
      </c>
      <c r="R661" s="225" t="s">
        <v>1</v>
      </c>
      <c r="S661" s="225" t="s">
        <v>1</v>
      </c>
      <c r="T661" s="225" t="s">
        <v>1</v>
      </c>
      <c r="U661" s="225" t="s">
        <v>1</v>
      </c>
      <c r="V661" s="225" t="s">
        <v>1</v>
      </c>
      <c r="W661" s="225" t="s">
        <v>1</v>
      </c>
      <c r="X661" s="225" t="s">
        <v>1</v>
      </c>
      <c r="Y661" s="225" t="s">
        <v>1</v>
      </c>
      <c r="Z661" s="225" t="s">
        <v>1</v>
      </c>
      <c r="AA661" s="225" t="s">
        <v>1</v>
      </c>
      <c r="AB661" s="225" t="s">
        <v>1</v>
      </c>
      <c r="AC661" s="225" t="s">
        <v>1</v>
      </c>
      <c r="AD661" s="225" t="s">
        <v>1</v>
      </c>
      <c r="AE661" s="225" t="s">
        <v>1</v>
      </c>
      <c r="AF661" s="225" t="s">
        <v>1</v>
      </c>
      <c r="AG661" s="225" t="s">
        <v>1</v>
      </c>
      <c r="AH661" s="225" t="s">
        <v>1</v>
      </c>
      <c r="AI661" s="225" t="s">
        <v>1</v>
      </c>
      <c r="AJ661" s="225" t="s">
        <v>1</v>
      </c>
      <c r="AK661" s="225" t="s">
        <v>1</v>
      </c>
      <c r="AL661" s="225" t="s">
        <v>1</v>
      </c>
      <c r="AM661" s="225" t="s">
        <v>1</v>
      </c>
      <c r="AN661" s="225" t="s">
        <v>1</v>
      </c>
      <c r="AO661" s="225" t="s">
        <v>1</v>
      </c>
      <c r="AP661" s="225" t="s">
        <v>1</v>
      </c>
      <c r="AQ661" s="225" t="s">
        <v>1</v>
      </c>
      <c r="AR661" s="225" t="s">
        <v>1</v>
      </c>
      <c r="AS661" s="225" t="s">
        <v>1</v>
      </c>
      <c r="AT661" s="225" t="s">
        <v>1</v>
      </c>
      <c r="AU661" s="230" t="s">
        <v>22</v>
      </c>
      <c r="AV661" s="225" t="s">
        <v>1</v>
      </c>
      <c r="AW661" s="235" t="s">
        <v>1</v>
      </c>
      <c r="AX661" s="235">
        <v>0</v>
      </c>
      <c r="AY661" s="235">
        <v>0</v>
      </c>
      <c r="AZ661" s="228" t="s">
        <v>1</v>
      </c>
      <c r="BA661" s="228" t="s">
        <v>1</v>
      </c>
      <c r="BB661" s="229" t="s">
        <v>1</v>
      </c>
    </row>
    <row r="662" spans="1:54" ht="14.25" customHeight="1" x14ac:dyDescent="0.25">
      <c r="A662" s="223">
        <v>1110</v>
      </c>
      <c r="B662" s="224" t="s">
        <v>1427</v>
      </c>
      <c r="C662" s="225" t="s">
        <v>1388</v>
      </c>
      <c r="D662" s="225"/>
      <c r="E662" s="225" t="s">
        <v>896</v>
      </c>
      <c r="F662" s="225" t="s">
        <v>1</v>
      </c>
      <c r="G662" s="225" t="s">
        <v>667</v>
      </c>
      <c r="H662" s="224" t="s">
        <v>1</v>
      </c>
      <c r="I662" s="224" t="s">
        <v>437</v>
      </c>
      <c r="J662" s="241" t="s">
        <v>39</v>
      </c>
      <c r="K662" s="225" t="s">
        <v>1</v>
      </c>
      <c r="L662" s="225" t="s">
        <v>1</v>
      </c>
      <c r="M662" s="226" t="s">
        <v>33</v>
      </c>
      <c r="N662" s="225" t="s">
        <v>1</v>
      </c>
      <c r="O662" s="225" t="s">
        <v>1</v>
      </c>
      <c r="P662" s="225" t="s">
        <v>1</v>
      </c>
      <c r="Q662" s="225" t="s">
        <v>1</v>
      </c>
      <c r="R662" s="225" t="s">
        <v>1</v>
      </c>
      <c r="S662" s="225" t="s">
        <v>1</v>
      </c>
      <c r="T662" s="225" t="s">
        <v>1</v>
      </c>
      <c r="U662" s="225" t="s">
        <v>1</v>
      </c>
      <c r="V662" s="225" t="s">
        <v>1</v>
      </c>
      <c r="W662" s="225" t="s">
        <v>1</v>
      </c>
      <c r="X662" s="225" t="s">
        <v>1</v>
      </c>
      <c r="Y662" s="225" t="s">
        <v>1</v>
      </c>
      <c r="Z662" s="225" t="s">
        <v>1</v>
      </c>
      <c r="AA662" s="225" t="s">
        <v>1</v>
      </c>
      <c r="AB662" s="225" t="s">
        <v>1</v>
      </c>
      <c r="AC662" s="225" t="s">
        <v>1</v>
      </c>
      <c r="AD662" s="225" t="s">
        <v>1</v>
      </c>
      <c r="AE662" s="225" t="s">
        <v>1</v>
      </c>
      <c r="AF662" s="225" t="s">
        <v>1</v>
      </c>
      <c r="AG662" s="225" t="s">
        <v>1</v>
      </c>
      <c r="AH662" s="225" t="s">
        <v>1</v>
      </c>
      <c r="AI662" s="225" t="s">
        <v>1</v>
      </c>
      <c r="AJ662" s="225" t="s">
        <v>1</v>
      </c>
      <c r="AK662" s="225" t="s">
        <v>1</v>
      </c>
      <c r="AL662" s="225" t="s">
        <v>1</v>
      </c>
      <c r="AM662" s="225" t="s">
        <v>1</v>
      </c>
      <c r="AN662" s="225" t="s">
        <v>1</v>
      </c>
      <c r="AO662" s="225" t="s">
        <v>1</v>
      </c>
      <c r="AP662" s="225" t="s">
        <v>1</v>
      </c>
      <c r="AQ662" s="225" t="s">
        <v>1</v>
      </c>
      <c r="AR662" s="225" t="s">
        <v>1</v>
      </c>
      <c r="AS662" s="225" t="s">
        <v>1</v>
      </c>
      <c r="AT662" s="225" t="s">
        <v>1</v>
      </c>
      <c r="AU662" s="225" t="s">
        <v>1</v>
      </c>
      <c r="AV662" s="225" t="s">
        <v>1</v>
      </c>
      <c r="AW662" s="235" t="s">
        <v>1</v>
      </c>
      <c r="AX662" s="235">
        <v>0</v>
      </c>
      <c r="AY662" s="235">
        <v>0</v>
      </c>
      <c r="AZ662" s="228" t="s">
        <v>1</v>
      </c>
      <c r="BA662" s="228" t="s">
        <v>1</v>
      </c>
      <c r="BB662" s="229" t="s">
        <v>1</v>
      </c>
    </row>
    <row r="663" spans="1:54" ht="14.25" customHeight="1" x14ac:dyDescent="0.25">
      <c r="A663" s="223">
        <v>1575</v>
      </c>
      <c r="B663" s="224" t="s">
        <v>811</v>
      </c>
      <c r="C663" s="225" t="s">
        <v>1388</v>
      </c>
      <c r="D663" s="225"/>
      <c r="E663" s="225" t="s">
        <v>737</v>
      </c>
      <c r="F663" s="225" t="s">
        <v>1</v>
      </c>
      <c r="G663" s="225" t="s">
        <v>739</v>
      </c>
      <c r="H663" s="224" t="s">
        <v>1</v>
      </c>
      <c r="I663" s="224" t="s">
        <v>437</v>
      </c>
      <c r="J663" s="241" t="s">
        <v>39</v>
      </c>
      <c r="K663" s="225" t="s">
        <v>1</v>
      </c>
      <c r="L663" s="225" t="s">
        <v>1</v>
      </c>
      <c r="M663" s="225" t="s">
        <v>1</v>
      </c>
      <c r="N663" s="225" t="s">
        <v>1</v>
      </c>
      <c r="O663" s="225" t="s">
        <v>1</v>
      </c>
      <c r="P663" s="225" t="s">
        <v>1</v>
      </c>
      <c r="Q663" s="225" t="s">
        <v>1</v>
      </c>
      <c r="R663" s="225" t="s">
        <v>1</v>
      </c>
      <c r="S663" s="225" t="s">
        <v>1</v>
      </c>
      <c r="T663" s="225" t="s">
        <v>1</v>
      </c>
      <c r="U663" s="225" t="s">
        <v>1</v>
      </c>
      <c r="V663" s="225" t="s">
        <v>1</v>
      </c>
      <c r="W663" s="225" t="s">
        <v>1</v>
      </c>
      <c r="X663" s="225" t="s">
        <v>1</v>
      </c>
      <c r="Y663" s="225" t="s">
        <v>1</v>
      </c>
      <c r="Z663" s="225" t="s">
        <v>1</v>
      </c>
      <c r="AA663" s="225" t="s">
        <v>1</v>
      </c>
      <c r="AB663" s="225" t="s">
        <v>1</v>
      </c>
      <c r="AC663" s="225" t="s">
        <v>1</v>
      </c>
      <c r="AD663" s="225" t="s">
        <v>1</v>
      </c>
      <c r="AE663" s="225" t="s">
        <v>1</v>
      </c>
      <c r="AF663" s="225" t="s">
        <v>1</v>
      </c>
      <c r="AG663" s="225" t="s">
        <v>1</v>
      </c>
      <c r="AH663" s="225" t="s">
        <v>1</v>
      </c>
      <c r="AI663" s="225" t="s">
        <v>1</v>
      </c>
      <c r="AJ663" s="225" t="s">
        <v>1</v>
      </c>
      <c r="AK663" s="225" t="s">
        <v>1</v>
      </c>
      <c r="AL663" s="225" t="s">
        <v>1</v>
      </c>
      <c r="AM663" s="225" t="s">
        <v>1</v>
      </c>
      <c r="AN663" s="225" t="s">
        <v>1</v>
      </c>
      <c r="AO663" s="225" t="s">
        <v>1</v>
      </c>
      <c r="AP663" s="225" t="s">
        <v>1</v>
      </c>
      <c r="AQ663" s="225" t="s">
        <v>1</v>
      </c>
      <c r="AR663" s="225" t="s">
        <v>1</v>
      </c>
      <c r="AS663" s="225" t="s">
        <v>1</v>
      </c>
      <c r="AT663" s="225" t="s">
        <v>1</v>
      </c>
      <c r="AU663" s="225" t="s">
        <v>1</v>
      </c>
      <c r="AV663" s="225" t="s">
        <v>1</v>
      </c>
      <c r="AW663" s="235" t="s">
        <v>1</v>
      </c>
      <c r="AX663" s="235">
        <v>0</v>
      </c>
      <c r="AY663" s="235">
        <v>0</v>
      </c>
      <c r="AZ663" s="228" t="s">
        <v>1</v>
      </c>
      <c r="BA663" s="228" t="s">
        <v>1</v>
      </c>
      <c r="BB663" s="229" t="s">
        <v>1</v>
      </c>
    </row>
    <row r="664" spans="1:54" ht="18" customHeight="1" x14ac:dyDescent="0.25">
      <c r="A664" s="223">
        <v>1249</v>
      </c>
      <c r="B664" s="224" t="s">
        <v>1428</v>
      </c>
      <c r="C664" s="225" t="s">
        <v>1388</v>
      </c>
      <c r="D664" s="225"/>
      <c r="E664" s="225" t="s">
        <v>815</v>
      </c>
      <c r="F664" s="225" t="s">
        <v>1</v>
      </c>
      <c r="G664" s="225" t="s">
        <v>1524</v>
      </c>
      <c r="H664" s="224" t="s">
        <v>1</v>
      </c>
      <c r="I664" s="224" t="s">
        <v>437</v>
      </c>
      <c r="J664" s="227" t="s">
        <v>17</v>
      </c>
      <c r="K664" s="225" t="s">
        <v>1</v>
      </c>
      <c r="L664" s="232" t="s">
        <v>23</v>
      </c>
      <c r="M664" s="227" t="s">
        <v>17</v>
      </c>
      <c r="N664" s="225" t="s">
        <v>1</v>
      </c>
      <c r="O664" s="231" t="s">
        <v>20</v>
      </c>
      <c r="P664" s="225" t="s">
        <v>1</v>
      </c>
      <c r="Q664" s="225" t="s">
        <v>1</v>
      </c>
      <c r="R664" s="225" t="s">
        <v>1</v>
      </c>
      <c r="S664" s="225" t="s">
        <v>1</v>
      </c>
      <c r="T664" s="225" t="s">
        <v>1</v>
      </c>
      <c r="U664" s="225" t="s">
        <v>1</v>
      </c>
      <c r="V664" s="225" t="s">
        <v>1</v>
      </c>
      <c r="W664" s="225" t="s">
        <v>1</v>
      </c>
      <c r="X664" s="225" t="s">
        <v>1</v>
      </c>
      <c r="Y664" s="225" t="s">
        <v>1</v>
      </c>
      <c r="Z664" s="225" t="s">
        <v>1</v>
      </c>
      <c r="AA664" s="225" t="s">
        <v>1</v>
      </c>
      <c r="AB664" s="225" t="s">
        <v>1</v>
      </c>
      <c r="AC664" s="225" t="s">
        <v>1</v>
      </c>
      <c r="AD664" s="225" t="s">
        <v>1</v>
      </c>
      <c r="AE664" s="231" t="s">
        <v>20</v>
      </c>
      <c r="AF664" s="231" t="s">
        <v>20</v>
      </c>
      <c r="AG664" s="230" t="s">
        <v>22</v>
      </c>
      <c r="AH664" s="225" t="s">
        <v>1</v>
      </c>
      <c r="AI664" s="225" t="s">
        <v>1</v>
      </c>
      <c r="AJ664" s="225" t="s">
        <v>1</v>
      </c>
      <c r="AK664" s="230" t="s">
        <v>22</v>
      </c>
      <c r="AL664" s="225" t="s">
        <v>1</v>
      </c>
      <c r="AM664" s="225" t="s">
        <v>1</v>
      </c>
      <c r="AN664" s="225" t="s">
        <v>1</v>
      </c>
      <c r="AO664" s="225" t="s">
        <v>1</v>
      </c>
      <c r="AP664" s="225" t="s">
        <v>1</v>
      </c>
      <c r="AQ664" s="225" t="s">
        <v>1</v>
      </c>
      <c r="AR664" s="231" t="s">
        <v>20</v>
      </c>
      <c r="AS664" s="225" t="s">
        <v>1</v>
      </c>
      <c r="AT664" s="225" t="s">
        <v>1</v>
      </c>
      <c r="AU664" s="225" t="s">
        <v>1</v>
      </c>
      <c r="AV664" s="225" t="s">
        <v>1</v>
      </c>
      <c r="AW664" s="235" t="s">
        <v>1</v>
      </c>
      <c r="AX664" s="235">
        <v>0</v>
      </c>
      <c r="AY664" s="235">
        <v>0</v>
      </c>
      <c r="AZ664" s="228" t="s">
        <v>1</v>
      </c>
      <c r="BA664" s="228" t="s">
        <v>1</v>
      </c>
      <c r="BB664" s="229" t="s">
        <v>1</v>
      </c>
    </row>
    <row r="665" spans="1:54" ht="27" customHeight="1" x14ac:dyDescent="0.25">
      <c r="A665" s="223">
        <v>1064</v>
      </c>
      <c r="B665" s="224" t="s">
        <v>1429</v>
      </c>
      <c r="C665" s="225" t="s">
        <v>1388</v>
      </c>
      <c r="D665" s="225"/>
      <c r="E665" s="225" t="s">
        <v>854</v>
      </c>
      <c r="F665" s="225" t="s">
        <v>1</v>
      </c>
      <c r="G665" s="225" t="s">
        <v>837</v>
      </c>
      <c r="H665" s="224" t="s">
        <v>1</v>
      </c>
      <c r="I665" s="224" t="s">
        <v>437</v>
      </c>
      <c r="J665" s="241" t="s">
        <v>39</v>
      </c>
      <c r="K665" s="225" t="s">
        <v>1</v>
      </c>
      <c r="L665" s="225" t="s">
        <v>1</v>
      </c>
      <c r="M665" s="241" t="s">
        <v>39</v>
      </c>
      <c r="N665" s="225" t="s">
        <v>1</v>
      </c>
      <c r="O665" s="225" t="s">
        <v>1</v>
      </c>
      <c r="P665" s="225" t="s">
        <v>1</v>
      </c>
      <c r="Q665" s="225" t="s">
        <v>1</v>
      </c>
      <c r="R665" s="225" t="s">
        <v>1</v>
      </c>
      <c r="S665" s="225" t="s">
        <v>1</v>
      </c>
      <c r="T665" s="225" t="s">
        <v>1</v>
      </c>
      <c r="U665" s="225" t="s">
        <v>1</v>
      </c>
      <c r="V665" s="225" t="s">
        <v>1</v>
      </c>
      <c r="W665" s="225" t="s">
        <v>1</v>
      </c>
      <c r="X665" s="225" t="s">
        <v>1</v>
      </c>
      <c r="Y665" s="225" t="s">
        <v>1</v>
      </c>
      <c r="Z665" s="225" t="s">
        <v>1</v>
      </c>
      <c r="AA665" s="225" t="s">
        <v>1</v>
      </c>
      <c r="AB665" s="225" t="s">
        <v>1</v>
      </c>
      <c r="AC665" s="225" t="s">
        <v>1</v>
      </c>
      <c r="AD665" s="225" t="s">
        <v>1</v>
      </c>
      <c r="AE665" s="225" t="s">
        <v>1</v>
      </c>
      <c r="AF665" s="225" t="s">
        <v>1</v>
      </c>
      <c r="AG665" s="225" t="s">
        <v>1</v>
      </c>
      <c r="AH665" s="225" t="s">
        <v>1</v>
      </c>
      <c r="AI665" s="225" t="s">
        <v>1</v>
      </c>
      <c r="AJ665" s="225" t="s">
        <v>1</v>
      </c>
      <c r="AK665" s="225" t="s">
        <v>1</v>
      </c>
      <c r="AL665" s="225" t="s">
        <v>1</v>
      </c>
      <c r="AM665" s="225" t="s">
        <v>1</v>
      </c>
      <c r="AN665" s="225" t="s">
        <v>1</v>
      </c>
      <c r="AO665" s="225" t="s">
        <v>1</v>
      </c>
      <c r="AP665" s="225" t="s">
        <v>1</v>
      </c>
      <c r="AQ665" s="225" t="s">
        <v>1</v>
      </c>
      <c r="AR665" s="225" t="s">
        <v>1</v>
      </c>
      <c r="AS665" s="225" t="s">
        <v>1</v>
      </c>
      <c r="AT665" s="225" t="s">
        <v>1</v>
      </c>
      <c r="AU665" s="225" t="s">
        <v>1</v>
      </c>
      <c r="AV665" s="225" t="s">
        <v>1</v>
      </c>
      <c r="AW665" s="235" t="s">
        <v>1</v>
      </c>
      <c r="AX665" s="235">
        <v>0</v>
      </c>
      <c r="AY665" s="235">
        <v>0</v>
      </c>
      <c r="AZ665" s="228" t="s">
        <v>1</v>
      </c>
      <c r="BA665" s="228" t="s">
        <v>1</v>
      </c>
      <c r="BB665" s="229" t="s">
        <v>1</v>
      </c>
    </row>
    <row r="666" spans="1:54" ht="18.75" customHeight="1" x14ac:dyDescent="0.25">
      <c r="A666" s="223">
        <v>1013</v>
      </c>
      <c r="B666" s="224" t="s">
        <v>812</v>
      </c>
      <c r="C666" s="225" t="s">
        <v>1388</v>
      </c>
      <c r="D666" s="225"/>
      <c r="E666" s="225" t="s">
        <v>737</v>
      </c>
      <c r="F666" s="225" t="s">
        <v>1</v>
      </c>
      <c r="G666" s="225" t="s">
        <v>739</v>
      </c>
      <c r="H666" s="224" t="s">
        <v>1</v>
      </c>
      <c r="I666" s="224" t="s">
        <v>437</v>
      </c>
      <c r="J666" s="241" t="s">
        <v>39</v>
      </c>
      <c r="K666" s="225" t="s">
        <v>1</v>
      </c>
      <c r="L666" s="225" t="s">
        <v>1</v>
      </c>
      <c r="M666" s="241" t="s">
        <v>39</v>
      </c>
      <c r="N666" s="225" t="s">
        <v>1</v>
      </c>
      <c r="O666" s="225" t="s">
        <v>1</v>
      </c>
      <c r="P666" s="225" t="s">
        <v>1</v>
      </c>
      <c r="Q666" s="225" t="s">
        <v>1</v>
      </c>
      <c r="R666" s="225" t="s">
        <v>1</v>
      </c>
      <c r="S666" s="225" t="s">
        <v>1</v>
      </c>
      <c r="T666" s="225" t="s">
        <v>1</v>
      </c>
      <c r="U666" s="225" t="s">
        <v>1</v>
      </c>
      <c r="V666" s="225" t="s">
        <v>1</v>
      </c>
      <c r="W666" s="225" t="s">
        <v>1</v>
      </c>
      <c r="X666" s="225" t="s">
        <v>1</v>
      </c>
      <c r="Y666" s="225" t="s">
        <v>1</v>
      </c>
      <c r="Z666" s="225" t="s">
        <v>1</v>
      </c>
      <c r="AA666" s="225" t="s">
        <v>1</v>
      </c>
      <c r="AB666" s="225" t="s">
        <v>1</v>
      </c>
      <c r="AC666" s="225" t="s">
        <v>1</v>
      </c>
      <c r="AD666" s="225" t="s">
        <v>1</v>
      </c>
      <c r="AE666" s="225" t="s">
        <v>1</v>
      </c>
      <c r="AF666" s="225" t="s">
        <v>1</v>
      </c>
      <c r="AG666" s="225" t="s">
        <v>1</v>
      </c>
      <c r="AH666" s="225" t="s">
        <v>1</v>
      </c>
      <c r="AI666" s="225" t="s">
        <v>1</v>
      </c>
      <c r="AJ666" s="225" t="s">
        <v>1</v>
      </c>
      <c r="AK666" s="225" t="s">
        <v>1</v>
      </c>
      <c r="AL666" s="225" t="s">
        <v>1</v>
      </c>
      <c r="AM666" s="225" t="s">
        <v>1</v>
      </c>
      <c r="AN666" s="225" t="s">
        <v>1</v>
      </c>
      <c r="AO666" s="225" t="s">
        <v>1</v>
      </c>
      <c r="AP666" s="225" t="s">
        <v>1</v>
      </c>
      <c r="AQ666" s="225" t="s">
        <v>1</v>
      </c>
      <c r="AR666" s="225" t="s">
        <v>1</v>
      </c>
      <c r="AS666" s="225" t="s">
        <v>1</v>
      </c>
      <c r="AT666" s="225" t="s">
        <v>1</v>
      </c>
      <c r="AU666" s="225" t="s">
        <v>1</v>
      </c>
      <c r="AV666" s="225" t="s">
        <v>1</v>
      </c>
      <c r="AW666" s="235" t="s">
        <v>1</v>
      </c>
      <c r="AX666" s="235">
        <v>0</v>
      </c>
      <c r="AY666" s="235">
        <v>0</v>
      </c>
      <c r="AZ666" s="228" t="s">
        <v>1</v>
      </c>
      <c r="BA666" s="228" t="s">
        <v>1</v>
      </c>
      <c r="BB666" s="229" t="s">
        <v>1</v>
      </c>
    </row>
    <row r="667" spans="1:54" ht="13.5" customHeight="1" x14ac:dyDescent="0.25">
      <c r="A667" s="223">
        <v>1045</v>
      </c>
      <c r="B667" s="224" t="s">
        <v>734</v>
      </c>
      <c r="C667" s="225" t="s">
        <v>1388</v>
      </c>
      <c r="D667" s="225"/>
      <c r="E667" s="225" t="s">
        <v>683</v>
      </c>
      <c r="F667" s="225" t="s">
        <v>1</v>
      </c>
      <c r="G667" s="225" t="s">
        <v>156</v>
      </c>
      <c r="H667" s="224" t="s">
        <v>1</v>
      </c>
      <c r="I667" s="224" t="s">
        <v>437</v>
      </c>
      <c r="J667" s="237" t="s">
        <v>26</v>
      </c>
      <c r="K667" s="225" t="s">
        <v>1</v>
      </c>
      <c r="L667" s="225" t="s">
        <v>1</v>
      </c>
      <c r="M667" s="237" t="s">
        <v>26</v>
      </c>
      <c r="N667" s="225" t="s">
        <v>1</v>
      </c>
      <c r="O667" s="225" t="s">
        <v>1</v>
      </c>
      <c r="P667" s="225" t="s">
        <v>1</v>
      </c>
      <c r="Q667" s="232" t="s">
        <v>23</v>
      </c>
      <c r="R667" s="232" t="s">
        <v>23</v>
      </c>
      <c r="S667" s="225" t="s">
        <v>1</v>
      </c>
      <c r="T667" s="225" t="s">
        <v>1</v>
      </c>
      <c r="U667" s="225" t="s">
        <v>1</v>
      </c>
      <c r="V667" s="225" t="s">
        <v>1</v>
      </c>
      <c r="W667" s="225" t="s">
        <v>1</v>
      </c>
      <c r="X667" s="225" t="s">
        <v>1</v>
      </c>
      <c r="Y667" s="225" t="s">
        <v>1</v>
      </c>
      <c r="Z667" s="225" t="s">
        <v>1</v>
      </c>
      <c r="AA667" s="225" t="s">
        <v>1</v>
      </c>
      <c r="AB667" s="225" t="s">
        <v>1</v>
      </c>
      <c r="AC667" s="225" t="s">
        <v>1</v>
      </c>
      <c r="AD667" s="225" t="s">
        <v>1</v>
      </c>
      <c r="AE667" s="225" t="s">
        <v>1</v>
      </c>
      <c r="AF667" s="225" t="s">
        <v>1</v>
      </c>
      <c r="AG667" s="225" t="s">
        <v>1</v>
      </c>
      <c r="AH667" s="225" t="s">
        <v>1</v>
      </c>
      <c r="AI667" s="225" t="s">
        <v>1</v>
      </c>
      <c r="AJ667" s="225" t="s">
        <v>1</v>
      </c>
      <c r="AK667" s="225" t="s">
        <v>1</v>
      </c>
      <c r="AL667" s="225" t="s">
        <v>1</v>
      </c>
      <c r="AM667" s="225" t="s">
        <v>1</v>
      </c>
      <c r="AN667" s="225" t="s">
        <v>1</v>
      </c>
      <c r="AO667" s="225" t="s">
        <v>1</v>
      </c>
      <c r="AP667" s="225" t="s">
        <v>1</v>
      </c>
      <c r="AQ667" s="225" t="s">
        <v>1</v>
      </c>
      <c r="AR667" s="225" t="s">
        <v>1</v>
      </c>
      <c r="AS667" s="225" t="s">
        <v>1</v>
      </c>
      <c r="AT667" s="225" t="s">
        <v>1</v>
      </c>
      <c r="AU667" s="225" t="s">
        <v>1</v>
      </c>
      <c r="AV667" s="225" t="s">
        <v>1</v>
      </c>
      <c r="AW667" s="235" t="s">
        <v>1</v>
      </c>
      <c r="AX667" s="235">
        <v>0</v>
      </c>
      <c r="AY667" s="235">
        <v>0</v>
      </c>
      <c r="AZ667" s="228" t="s">
        <v>1</v>
      </c>
      <c r="BA667" s="228" t="s">
        <v>1</v>
      </c>
      <c r="BB667" s="229" t="s">
        <v>1</v>
      </c>
    </row>
    <row r="668" spans="1:54" ht="18.75" customHeight="1" x14ac:dyDescent="0.25">
      <c r="A668" s="223">
        <v>1273</v>
      </c>
      <c r="B668" s="224" t="s">
        <v>1431</v>
      </c>
      <c r="C668" s="225" t="s">
        <v>1388</v>
      </c>
      <c r="D668" s="225"/>
      <c r="E668" s="225" t="s">
        <v>941</v>
      </c>
      <c r="F668" s="225" t="s">
        <v>1</v>
      </c>
      <c r="G668" s="225" t="s">
        <v>447</v>
      </c>
      <c r="H668" s="224" t="s">
        <v>1</v>
      </c>
      <c r="I668" s="224" t="s">
        <v>437</v>
      </c>
      <c r="J668" s="241" t="s">
        <v>39</v>
      </c>
      <c r="K668" s="232" t="s">
        <v>23</v>
      </c>
      <c r="L668" s="231" t="s">
        <v>20</v>
      </c>
      <c r="M668" s="227" t="s">
        <v>17</v>
      </c>
      <c r="N668" s="232" t="s">
        <v>23</v>
      </c>
      <c r="O668" s="225" t="s">
        <v>1</v>
      </c>
      <c r="P668" s="225" t="s">
        <v>1</v>
      </c>
      <c r="Q668" s="225" t="s">
        <v>1</v>
      </c>
      <c r="R668" s="225" t="s">
        <v>1</v>
      </c>
      <c r="S668" s="225" t="s">
        <v>1</v>
      </c>
      <c r="T668" s="225" t="s">
        <v>1</v>
      </c>
      <c r="U668" s="225" t="s">
        <v>1</v>
      </c>
      <c r="V668" s="225" t="s">
        <v>1</v>
      </c>
      <c r="W668" s="225" t="s">
        <v>1</v>
      </c>
      <c r="X668" s="225" t="s">
        <v>1</v>
      </c>
      <c r="Y668" s="231" t="s">
        <v>20</v>
      </c>
      <c r="Z668" s="232" t="s">
        <v>23</v>
      </c>
      <c r="AA668" s="232" t="s">
        <v>23</v>
      </c>
      <c r="AB668" s="225" t="s">
        <v>1</v>
      </c>
      <c r="AC668" s="225" t="s">
        <v>1</v>
      </c>
      <c r="AD668" s="231" t="s">
        <v>20</v>
      </c>
      <c r="AE668" s="231" t="s">
        <v>20</v>
      </c>
      <c r="AF668" s="225" t="s">
        <v>1</v>
      </c>
      <c r="AG668" s="225" t="s">
        <v>1</v>
      </c>
      <c r="AH668" s="225" t="s">
        <v>1</v>
      </c>
      <c r="AI668" s="225" t="s">
        <v>1</v>
      </c>
      <c r="AJ668" s="225" t="s">
        <v>1</v>
      </c>
      <c r="AK668" s="225" t="s">
        <v>1</v>
      </c>
      <c r="AL668" s="225" t="s">
        <v>1</v>
      </c>
      <c r="AM668" s="225" t="s">
        <v>1</v>
      </c>
      <c r="AN668" s="225" t="s">
        <v>1</v>
      </c>
      <c r="AO668" s="225" t="s">
        <v>1</v>
      </c>
      <c r="AP668" s="225" t="s">
        <v>1</v>
      </c>
      <c r="AQ668" s="225" t="s">
        <v>1</v>
      </c>
      <c r="AR668" s="225" t="s">
        <v>1</v>
      </c>
      <c r="AS668" s="225" t="s">
        <v>1</v>
      </c>
      <c r="AT668" s="225" t="s">
        <v>1</v>
      </c>
      <c r="AU668" s="232" t="s">
        <v>23</v>
      </c>
      <c r="AV668" s="225" t="s">
        <v>1</v>
      </c>
      <c r="AW668" s="232" t="s">
        <v>1242</v>
      </c>
      <c r="AX668" s="235">
        <v>0</v>
      </c>
      <c r="AY668" s="235">
        <v>0</v>
      </c>
      <c r="AZ668" s="228" t="s">
        <v>1</v>
      </c>
      <c r="BA668" s="228" t="s">
        <v>1</v>
      </c>
      <c r="BB668" s="229" t="s">
        <v>1</v>
      </c>
    </row>
    <row r="669" spans="1:54" ht="18.75" customHeight="1" x14ac:dyDescent="0.25">
      <c r="A669" s="223">
        <v>1172</v>
      </c>
      <c r="B669" s="224" t="s">
        <v>1432</v>
      </c>
      <c r="C669" s="225" t="s">
        <v>1388</v>
      </c>
      <c r="D669" s="225"/>
      <c r="E669" s="225" t="s">
        <v>941</v>
      </c>
      <c r="F669" s="225" t="s">
        <v>1</v>
      </c>
      <c r="G669" s="225" t="s">
        <v>956</v>
      </c>
      <c r="H669" s="224" t="s">
        <v>1</v>
      </c>
      <c r="I669" s="224" t="s">
        <v>437</v>
      </c>
      <c r="J669" s="241" t="s">
        <v>39</v>
      </c>
      <c r="K669" s="225" t="s">
        <v>1</v>
      </c>
      <c r="L669" s="232" t="s">
        <v>23</v>
      </c>
      <c r="M669" s="241" t="s">
        <v>39</v>
      </c>
      <c r="N669" s="225" t="s">
        <v>1</v>
      </c>
      <c r="O669" s="231" t="s">
        <v>20</v>
      </c>
      <c r="P669" s="225" t="s">
        <v>1</v>
      </c>
      <c r="Q669" s="225" t="s">
        <v>1</v>
      </c>
      <c r="R669" s="225" t="s">
        <v>1</v>
      </c>
      <c r="S669" s="225" t="s">
        <v>1</v>
      </c>
      <c r="T669" s="225" t="s">
        <v>1</v>
      </c>
      <c r="U669" s="225" t="s">
        <v>1</v>
      </c>
      <c r="V669" s="225" t="s">
        <v>1</v>
      </c>
      <c r="W669" s="225" t="s">
        <v>1</v>
      </c>
      <c r="X669" s="225" t="s">
        <v>1</v>
      </c>
      <c r="Y669" s="225" t="s">
        <v>1</v>
      </c>
      <c r="Z669" s="225" t="s">
        <v>1</v>
      </c>
      <c r="AA669" s="225" t="s">
        <v>1</v>
      </c>
      <c r="AB669" s="225" t="s">
        <v>1</v>
      </c>
      <c r="AC669" s="225" t="s">
        <v>1</v>
      </c>
      <c r="AD669" s="225" t="s">
        <v>1</v>
      </c>
      <c r="AE669" s="232" t="s">
        <v>23</v>
      </c>
      <c r="AF669" s="225" t="s">
        <v>1</v>
      </c>
      <c r="AG669" s="225" t="s">
        <v>1</v>
      </c>
      <c r="AH669" s="225" t="s">
        <v>1</v>
      </c>
      <c r="AI669" s="225" t="s">
        <v>1</v>
      </c>
      <c r="AJ669" s="225" t="s">
        <v>1</v>
      </c>
      <c r="AK669" s="225" t="s">
        <v>1</v>
      </c>
      <c r="AL669" s="225" t="s">
        <v>1</v>
      </c>
      <c r="AM669" s="225" t="s">
        <v>1</v>
      </c>
      <c r="AN669" s="225" t="s">
        <v>1</v>
      </c>
      <c r="AO669" s="225" t="s">
        <v>1</v>
      </c>
      <c r="AP669" s="225" t="s">
        <v>1</v>
      </c>
      <c r="AQ669" s="225" t="s">
        <v>1</v>
      </c>
      <c r="AR669" s="225" t="s">
        <v>1</v>
      </c>
      <c r="AS669" s="225" t="s">
        <v>1</v>
      </c>
      <c r="AT669" s="225" t="s">
        <v>1</v>
      </c>
      <c r="AU669" s="225" t="s">
        <v>1</v>
      </c>
      <c r="AV669" s="225" t="s">
        <v>1</v>
      </c>
      <c r="AW669" s="235" t="s">
        <v>1</v>
      </c>
      <c r="AX669" s="235">
        <v>0</v>
      </c>
      <c r="AY669" s="235">
        <v>0</v>
      </c>
      <c r="AZ669" s="228" t="s">
        <v>1</v>
      </c>
      <c r="BA669" s="228" t="s">
        <v>1</v>
      </c>
      <c r="BB669" s="229" t="s">
        <v>1</v>
      </c>
    </row>
    <row r="670" spans="1:54" ht="18.75" customHeight="1" x14ac:dyDescent="0.25">
      <c r="A670" s="223">
        <v>1289</v>
      </c>
      <c r="B670" s="224" t="s">
        <v>1433</v>
      </c>
      <c r="C670" s="225" t="s">
        <v>1388</v>
      </c>
      <c r="D670" s="225"/>
      <c r="E670" s="225" t="s">
        <v>941</v>
      </c>
      <c r="F670" s="225" t="s">
        <v>1</v>
      </c>
      <c r="G670" s="225" t="s">
        <v>447</v>
      </c>
      <c r="H670" s="224" t="s">
        <v>1</v>
      </c>
      <c r="I670" s="224" t="s">
        <v>437</v>
      </c>
      <c r="J670" s="241" t="s">
        <v>39</v>
      </c>
      <c r="K670" s="225" t="s">
        <v>1</v>
      </c>
      <c r="L670" s="231" t="s">
        <v>20</v>
      </c>
      <c r="M670" s="226" t="s">
        <v>33</v>
      </c>
      <c r="N670" s="225" t="s">
        <v>1</v>
      </c>
      <c r="O670" s="225" t="s">
        <v>1</v>
      </c>
      <c r="P670" s="225" t="s">
        <v>1</v>
      </c>
      <c r="Q670" s="225" t="s">
        <v>1</v>
      </c>
      <c r="R670" s="225" t="s">
        <v>1</v>
      </c>
      <c r="S670" s="225" t="s">
        <v>1</v>
      </c>
      <c r="T670" s="225" t="s">
        <v>1</v>
      </c>
      <c r="U670" s="225" t="s">
        <v>1</v>
      </c>
      <c r="V670" s="225" t="s">
        <v>1</v>
      </c>
      <c r="W670" s="225" t="s">
        <v>1</v>
      </c>
      <c r="X670" s="225" t="s">
        <v>1</v>
      </c>
      <c r="Y670" s="225" t="s">
        <v>1</v>
      </c>
      <c r="Z670" s="225" t="s">
        <v>1</v>
      </c>
      <c r="AA670" s="225" t="s">
        <v>1</v>
      </c>
      <c r="AB670" s="225" t="s">
        <v>1</v>
      </c>
      <c r="AC670" s="225" t="s">
        <v>1</v>
      </c>
      <c r="AD670" s="225" t="s">
        <v>1</v>
      </c>
      <c r="AE670" s="225" t="s">
        <v>1</v>
      </c>
      <c r="AF670" s="225" t="s">
        <v>1</v>
      </c>
      <c r="AG670" s="225" t="s">
        <v>1</v>
      </c>
      <c r="AH670" s="225" t="s">
        <v>1</v>
      </c>
      <c r="AI670" s="225" t="s">
        <v>1</v>
      </c>
      <c r="AJ670" s="225" t="s">
        <v>1</v>
      </c>
      <c r="AK670" s="225" t="s">
        <v>1</v>
      </c>
      <c r="AL670" s="225" t="s">
        <v>1</v>
      </c>
      <c r="AM670" s="225" t="s">
        <v>1</v>
      </c>
      <c r="AN670" s="225" t="s">
        <v>1</v>
      </c>
      <c r="AO670" s="225" t="s">
        <v>1</v>
      </c>
      <c r="AP670" s="225" t="s">
        <v>1</v>
      </c>
      <c r="AQ670" s="225" t="s">
        <v>1</v>
      </c>
      <c r="AR670" s="231" t="s">
        <v>20</v>
      </c>
      <c r="AS670" s="225" t="s">
        <v>1</v>
      </c>
      <c r="AT670" s="225" t="s">
        <v>1</v>
      </c>
      <c r="AU670" s="225" t="s">
        <v>1</v>
      </c>
      <c r="AV670" s="225" t="s">
        <v>1</v>
      </c>
      <c r="AW670" s="235" t="s">
        <v>1</v>
      </c>
      <c r="AX670" s="235">
        <v>0</v>
      </c>
      <c r="AY670" s="235">
        <v>0</v>
      </c>
      <c r="AZ670" s="228" t="s">
        <v>1</v>
      </c>
      <c r="BA670" s="228" t="s">
        <v>1</v>
      </c>
      <c r="BB670" s="229" t="s">
        <v>1</v>
      </c>
    </row>
    <row r="671" spans="1:54" ht="18.75" customHeight="1" x14ac:dyDescent="0.25">
      <c r="A671" s="223">
        <v>1269</v>
      </c>
      <c r="B671" s="224" t="s">
        <v>1434</v>
      </c>
      <c r="C671" s="225" t="s">
        <v>1388</v>
      </c>
      <c r="D671" s="225"/>
      <c r="E671" s="225" t="s">
        <v>941</v>
      </c>
      <c r="F671" s="225" t="s">
        <v>1</v>
      </c>
      <c r="G671" s="225" t="s">
        <v>447</v>
      </c>
      <c r="H671" s="224" t="s">
        <v>1</v>
      </c>
      <c r="I671" s="224" t="s">
        <v>437</v>
      </c>
      <c r="J671" s="241" t="s">
        <v>39</v>
      </c>
      <c r="K671" s="225" t="s">
        <v>1</v>
      </c>
      <c r="L671" s="225" t="s">
        <v>1</v>
      </c>
      <c r="M671" s="241" t="s">
        <v>39</v>
      </c>
      <c r="N671" s="225" t="s">
        <v>1</v>
      </c>
      <c r="O671" s="230" t="s">
        <v>22</v>
      </c>
      <c r="P671" s="225" t="s">
        <v>1</v>
      </c>
      <c r="Q671" s="225" t="s">
        <v>1</v>
      </c>
      <c r="R671" s="225" t="s">
        <v>1</v>
      </c>
      <c r="S671" s="225" t="s">
        <v>1</v>
      </c>
      <c r="T671" s="225" t="s">
        <v>1</v>
      </c>
      <c r="U671" s="225" t="s">
        <v>1</v>
      </c>
      <c r="V671" s="225" t="s">
        <v>1</v>
      </c>
      <c r="W671" s="225" t="s">
        <v>1</v>
      </c>
      <c r="X671" s="225" t="s">
        <v>1</v>
      </c>
      <c r="Y671" s="225" t="s">
        <v>1</v>
      </c>
      <c r="Z671" s="225" t="s">
        <v>1</v>
      </c>
      <c r="AA671" s="225" t="s">
        <v>1</v>
      </c>
      <c r="AB671" s="225" t="s">
        <v>1</v>
      </c>
      <c r="AC671" s="225" t="s">
        <v>1</v>
      </c>
      <c r="AD671" s="225" t="s">
        <v>1</v>
      </c>
      <c r="AE671" s="225" t="s">
        <v>1</v>
      </c>
      <c r="AF671" s="225" t="s">
        <v>1</v>
      </c>
      <c r="AG671" s="225" t="s">
        <v>1</v>
      </c>
      <c r="AH671" s="225" t="s">
        <v>1</v>
      </c>
      <c r="AI671" s="225" t="s">
        <v>1</v>
      </c>
      <c r="AJ671" s="225" t="s">
        <v>1</v>
      </c>
      <c r="AK671" s="225" t="s">
        <v>1</v>
      </c>
      <c r="AL671" s="225" t="s">
        <v>1</v>
      </c>
      <c r="AM671" s="225" t="s">
        <v>1</v>
      </c>
      <c r="AN671" s="225" t="s">
        <v>1</v>
      </c>
      <c r="AO671" s="225" t="s">
        <v>1</v>
      </c>
      <c r="AP671" s="225" t="s">
        <v>1</v>
      </c>
      <c r="AQ671" s="225" t="s">
        <v>1</v>
      </c>
      <c r="AR671" s="225" t="s">
        <v>1</v>
      </c>
      <c r="AS671" s="225" t="s">
        <v>1</v>
      </c>
      <c r="AT671" s="225" t="s">
        <v>1</v>
      </c>
      <c r="AU671" s="225" t="s">
        <v>1</v>
      </c>
      <c r="AV671" s="225" t="s">
        <v>1</v>
      </c>
      <c r="AW671" s="235" t="s">
        <v>1</v>
      </c>
      <c r="AX671" s="235">
        <v>0</v>
      </c>
      <c r="AY671" s="235">
        <v>0</v>
      </c>
      <c r="AZ671" s="228" t="s">
        <v>1</v>
      </c>
      <c r="BA671" s="228" t="s">
        <v>1</v>
      </c>
      <c r="BB671" s="229" t="s">
        <v>1</v>
      </c>
    </row>
    <row r="672" spans="1:54" ht="18" customHeight="1" x14ac:dyDescent="0.25">
      <c r="A672" s="223">
        <v>1274</v>
      </c>
      <c r="B672" s="224" t="s">
        <v>1435</v>
      </c>
      <c r="C672" s="225" t="s">
        <v>1388</v>
      </c>
      <c r="D672" s="225"/>
      <c r="E672" s="225" t="s">
        <v>941</v>
      </c>
      <c r="F672" s="225" t="s">
        <v>1</v>
      </c>
      <c r="G672" s="225" t="s">
        <v>447</v>
      </c>
      <c r="H672" s="224" t="s">
        <v>1</v>
      </c>
      <c r="I672" s="224" t="s">
        <v>437</v>
      </c>
      <c r="J672" s="241" t="s">
        <v>39</v>
      </c>
      <c r="K672" s="225" t="s">
        <v>1</v>
      </c>
      <c r="L672" s="225" t="s">
        <v>1</v>
      </c>
      <c r="M672" s="226" t="s">
        <v>33</v>
      </c>
      <c r="N672" s="225" t="s">
        <v>1</v>
      </c>
      <c r="O672" s="225" t="s">
        <v>1</v>
      </c>
      <c r="P672" s="225" t="s">
        <v>1</v>
      </c>
      <c r="Q672" s="225" t="s">
        <v>1</v>
      </c>
      <c r="R672" s="225" t="s">
        <v>1</v>
      </c>
      <c r="S672" s="225" t="s">
        <v>1</v>
      </c>
      <c r="T672" s="225" t="s">
        <v>1</v>
      </c>
      <c r="U672" s="225" t="s">
        <v>1</v>
      </c>
      <c r="V672" s="225" t="s">
        <v>1</v>
      </c>
      <c r="W672" s="225" t="s">
        <v>1</v>
      </c>
      <c r="X672" s="225" t="s">
        <v>1</v>
      </c>
      <c r="Y672" s="225" t="s">
        <v>1</v>
      </c>
      <c r="Z672" s="225" t="s">
        <v>1</v>
      </c>
      <c r="AA672" s="225" t="s">
        <v>1</v>
      </c>
      <c r="AB672" s="225" t="s">
        <v>1</v>
      </c>
      <c r="AC672" s="225" t="s">
        <v>1</v>
      </c>
      <c r="AD672" s="225" t="s">
        <v>1</v>
      </c>
      <c r="AE672" s="225" t="s">
        <v>1</v>
      </c>
      <c r="AF672" s="225" t="s">
        <v>1</v>
      </c>
      <c r="AG672" s="225" t="s">
        <v>1</v>
      </c>
      <c r="AH672" s="225" t="s">
        <v>1</v>
      </c>
      <c r="AI672" s="225" t="s">
        <v>1</v>
      </c>
      <c r="AJ672" s="225" t="s">
        <v>1</v>
      </c>
      <c r="AK672" s="225" t="s">
        <v>1</v>
      </c>
      <c r="AL672" s="225" t="s">
        <v>1</v>
      </c>
      <c r="AM672" s="225" t="s">
        <v>1</v>
      </c>
      <c r="AN672" s="225" t="s">
        <v>1</v>
      </c>
      <c r="AO672" s="225" t="s">
        <v>1</v>
      </c>
      <c r="AP672" s="225" t="s">
        <v>1</v>
      </c>
      <c r="AQ672" s="225" t="s">
        <v>1</v>
      </c>
      <c r="AR672" s="225" t="s">
        <v>1</v>
      </c>
      <c r="AS672" s="225" t="s">
        <v>1</v>
      </c>
      <c r="AT672" s="225" t="s">
        <v>1</v>
      </c>
      <c r="AU672" s="225" t="s">
        <v>1</v>
      </c>
      <c r="AV672" s="225" t="s">
        <v>1</v>
      </c>
      <c r="AW672" s="235" t="s">
        <v>1</v>
      </c>
      <c r="AX672" s="235">
        <v>0</v>
      </c>
      <c r="AY672" s="235">
        <v>0</v>
      </c>
      <c r="AZ672" s="228" t="s">
        <v>1</v>
      </c>
      <c r="BA672" s="228" t="s">
        <v>1</v>
      </c>
      <c r="BB672" s="229" t="s">
        <v>1</v>
      </c>
    </row>
    <row r="673" spans="1:54" ht="18.75" customHeight="1" x14ac:dyDescent="0.25">
      <c r="A673" s="223">
        <v>1281</v>
      </c>
      <c r="B673" s="224" t="s">
        <v>1436</v>
      </c>
      <c r="C673" s="225" t="s">
        <v>1388</v>
      </c>
      <c r="D673" s="225"/>
      <c r="E673" s="225" t="s">
        <v>941</v>
      </c>
      <c r="F673" s="225" t="s">
        <v>1</v>
      </c>
      <c r="G673" s="225" t="s">
        <v>447</v>
      </c>
      <c r="H673" s="224" t="s">
        <v>1</v>
      </c>
      <c r="I673" s="224" t="s">
        <v>437</v>
      </c>
      <c r="J673" s="241" t="s">
        <v>39</v>
      </c>
      <c r="K673" s="225" t="s">
        <v>1</v>
      </c>
      <c r="L673" s="232" t="s">
        <v>23</v>
      </c>
      <c r="M673" s="227" t="s">
        <v>17</v>
      </c>
      <c r="N673" s="225" t="s">
        <v>1</v>
      </c>
      <c r="O673" s="232" t="s">
        <v>23</v>
      </c>
      <c r="P673" s="225" t="s">
        <v>1</v>
      </c>
      <c r="Q673" s="225" t="s">
        <v>1</v>
      </c>
      <c r="R673" s="225" t="s">
        <v>1</v>
      </c>
      <c r="S673" s="225" t="s">
        <v>1</v>
      </c>
      <c r="T673" s="225" t="s">
        <v>1</v>
      </c>
      <c r="U673" s="225" t="s">
        <v>1</v>
      </c>
      <c r="V673" s="225" t="s">
        <v>1</v>
      </c>
      <c r="W673" s="225" t="s">
        <v>1</v>
      </c>
      <c r="X673" s="225" t="s">
        <v>1</v>
      </c>
      <c r="Y673" s="225" t="s">
        <v>1</v>
      </c>
      <c r="Z673" s="225" t="s">
        <v>1</v>
      </c>
      <c r="AA673" s="225" t="s">
        <v>1</v>
      </c>
      <c r="AB673" s="225" t="s">
        <v>1</v>
      </c>
      <c r="AC673" s="225" t="s">
        <v>1</v>
      </c>
      <c r="AD673" s="225" t="s">
        <v>1</v>
      </c>
      <c r="AE673" s="225" t="s">
        <v>1</v>
      </c>
      <c r="AF673" s="225" t="s">
        <v>1</v>
      </c>
      <c r="AG673" s="225" t="s">
        <v>1</v>
      </c>
      <c r="AH673" s="225" t="s">
        <v>1</v>
      </c>
      <c r="AI673" s="225" t="s">
        <v>1</v>
      </c>
      <c r="AJ673" s="225" t="s">
        <v>1</v>
      </c>
      <c r="AK673" s="225" t="s">
        <v>1</v>
      </c>
      <c r="AL673" s="225" t="s">
        <v>1</v>
      </c>
      <c r="AM673" s="225" t="s">
        <v>1</v>
      </c>
      <c r="AN673" s="225" t="s">
        <v>1</v>
      </c>
      <c r="AO673" s="225" t="s">
        <v>1</v>
      </c>
      <c r="AP673" s="225" t="s">
        <v>1</v>
      </c>
      <c r="AQ673" s="225" t="s">
        <v>1</v>
      </c>
      <c r="AR673" s="232" t="s">
        <v>23</v>
      </c>
      <c r="AS673" s="225" t="s">
        <v>1</v>
      </c>
      <c r="AT673" s="225" t="s">
        <v>1</v>
      </c>
      <c r="AU673" s="225" t="s">
        <v>1</v>
      </c>
      <c r="AV673" s="225" t="s">
        <v>1</v>
      </c>
      <c r="AW673" s="235" t="s">
        <v>1</v>
      </c>
      <c r="AX673" s="235">
        <v>0</v>
      </c>
      <c r="AY673" s="235">
        <v>0</v>
      </c>
      <c r="AZ673" s="228" t="s">
        <v>1</v>
      </c>
      <c r="BA673" s="228" t="s">
        <v>1</v>
      </c>
      <c r="BB673" s="229" t="s">
        <v>1</v>
      </c>
    </row>
    <row r="674" spans="1:54" ht="18.75" customHeight="1" x14ac:dyDescent="0.25">
      <c r="A674" s="223">
        <v>1283</v>
      </c>
      <c r="B674" s="224" t="s">
        <v>1437</v>
      </c>
      <c r="C674" s="225" t="s">
        <v>1388</v>
      </c>
      <c r="D674" s="225"/>
      <c r="E674" s="225" t="s">
        <v>941</v>
      </c>
      <c r="F674" s="225" t="s">
        <v>1</v>
      </c>
      <c r="G674" s="225" t="s">
        <v>447</v>
      </c>
      <c r="H674" s="224" t="s">
        <v>1</v>
      </c>
      <c r="I674" s="224" t="s">
        <v>437</v>
      </c>
      <c r="J674" s="241" t="s">
        <v>39</v>
      </c>
      <c r="K674" s="225" t="s">
        <v>1</v>
      </c>
      <c r="L674" s="230" t="s">
        <v>22</v>
      </c>
      <c r="M674" s="227" t="s">
        <v>17</v>
      </c>
      <c r="N674" s="225" t="s">
        <v>1</v>
      </c>
      <c r="O674" s="232" t="s">
        <v>23</v>
      </c>
      <c r="P674" s="225" t="s">
        <v>1</v>
      </c>
      <c r="Q674" s="225" t="s">
        <v>1</v>
      </c>
      <c r="R674" s="225" t="s">
        <v>1</v>
      </c>
      <c r="S674" s="225" t="s">
        <v>1</v>
      </c>
      <c r="T674" s="225" t="s">
        <v>1</v>
      </c>
      <c r="U674" s="225" t="s">
        <v>1</v>
      </c>
      <c r="V674" s="225" t="s">
        <v>1</v>
      </c>
      <c r="W674" s="225" t="s">
        <v>1</v>
      </c>
      <c r="X674" s="225" t="s">
        <v>1</v>
      </c>
      <c r="Y674" s="225" t="s">
        <v>1</v>
      </c>
      <c r="Z674" s="225" t="s">
        <v>1</v>
      </c>
      <c r="AA674" s="225" t="s">
        <v>1</v>
      </c>
      <c r="AB674" s="225" t="s">
        <v>1</v>
      </c>
      <c r="AC674" s="225" t="s">
        <v>1</v>
      </c>
      <c r="AD674" s="225" t="s">
        <v>1</v>
      </c>
      <c r="AE674" s="225" t="s">
        <v>1</v>
      </c>
      <c r="AF674" s="225" t="s">
        <v>1</v>
      </c>
      <c r="AG674" s="225" t="s">
        <v>1</v>
      </c>
      <c r="AH674" s="225" t="s">
        <v>1</v>
      </c>
      <c r="AI674" s="225" t="s">
        <v>1</v>
      </c>
      <c r="AJ674" s="225" t="s">
        <v>1</v>
      </c>
      <c r="AK674" s="225" t="s">
        <v>1</v>
      </c>
      <c r="AL674" s="225" t="s">
        <v>1</v>
      </c>
      <c r="AM674" s="225" t="s">
        <v>1</v>
      </c>
      <c r="AN674" s="225" t="s">
        <v>1</v>
      </c>
      <c r="AO674" s="225" t="s">
        <v>1</v>
      </c>
      <c r="AP674" s="225" t="s">
        <v>1</v>
      </c>
      <c r="AQ674" s="225" t="s">
        <v>1</v>
      </c>
      <c r="AR674" s="230" t="s">
        <v>22</v>
      </c>
      <c r="AS674" s="225" t="s">
        <v>1</v>
      </c>
      <c r="AT674" s="225" t="s">
        <v>1</v>
      </c>
      <c r="AU674" s="225" t="s">
        <v>1</v>
      </c>
      <c r="AV674" s="225" t="s">
        <v>1</v>
      </c>
      <c r="AW674" s="235" t="s">
        <v>1</v>
      </c>
      <c r="AX674" s="235">
        <v>0</v>
      </c>
      <c r="AY674" s="235">
        <v>0</v>
      </c>
      <c r="AZ674" s="228" t="s">
        <v>1</v>
      </c>
      <c r="BA674" s="228" t="s">
        <v>1</v>
      </c>
      <c r="BB674" s="229" t="s">
        <v>1</v>
      </c>
    </row>
    <row r="675" spans="1:54" ht="18.75" customHeight="1" x14ac:dyDescent="0.25">
      <c r="A675" s="223">
        <v>1447</v>
      </c>
      <c r="B675" s="224" t="s">
        <v>1438</v>
      </c>
      <c r="C675" s="225" t="s">
        <v>1388</v>
      </c>
      <c r="D675" s="225"/>
      <c r="E675" s="225" t="s">
        <v>941</v>
      </c>
      <c r="F675" s="225" t="s">
        <v>1</v>
      </c>
      <c r="G675" s="225" t="s">
        <v>447</v>
      </c>
      <c r="H675" s="224" t="s">
        <v>1</v>
      </c>
      <c r="I675" s="224" t="s">
        <v>437</v>
      </c>
      <c r="J675" s="241" t="s">
        <v>39</v>
      </c>
      <c r="K675" s="225" t="s">
        <v>1</v>
      </c>
      <c r="L675" s="230" t="s">
        <v>22</v>
      </c>
      <c r="M675" s="226" t="s">
        <v>33</v>
      </c>
      <c r="N675" s="225" t="s">
        <v>1</v>
      </c>
      <c r="O675" s="232" t="s">
        <v>23</v>
      </c>
      <c r="P675" s="225" t="s">
        <v>1</v>
      </c>
      <c r="Q675" s="225" t="s">
        <v>1</v>
      </c>
      <c r="R675" s="225" t="s">
        <v>1</v>
      </c>
      <c r="S675" s="225" t="s">
        <v>1</v>
      </c>
      <c r="T675" s="225" t="s">
        <v>1</v>
      </c>
      <c r="U675" s="225" t="s">
        <v>1</v>
      </c>
      <c r="V675" s="225" t="s">
        <v>1</v>
      </c>
      <c r="W675" s="225" t="s">
        <v>1</v>
      </c>
      <c r="X675" s="225" t="s">
        <v>1</v>
      </c>
      <c r="Y675" s="225" t="s">
        <v>1</v>
      </c>
      <c r="Z675" s="225" t="s">
        <v>1</v>
      </c>
      <c r="AA675" s="225" t="s">
        <v>1</v>
      </c>
      <c r="AB675" s="225" t="s">
        <v>1</v>
      </c>
      <c r="AC675" s="225" t="s">
        <v>1</v>
      </c>
      <c r="AD675" s="225" t="s">
        <v>1</v>
      </c>
      <c r="AE675" s="230" t="s">
        <v>22</v>
      </c>
      <c r="AF675" s="225" t="s">
        <v>1</v>
      </c>
      <c r="AG675" s="225" t="s">
        <v>1</v>
      </c>
      <c r="AH675" s="225" t="s">
        <v>1</v>
      </c>
      <c r="AI675" s="225" t="s">
        <v>1</v>
      </c>
      <c r="AJ675" s="225" t="s">
        <v>1</v>
      </c>
      <c r="AK675" s="225" t="s">
        <v>1</v>
      </c>
      <c r="AL675" s="225" t="s">
        <v>1</v>
      </c>
      <c r="AM675" s="225" t="s">
        <v>1</v>
      </c>
      <c r="AN675" s="225" t="s">
        <v>1</v>
      </c>
      <c r="AO675" s="225" t="s">
        <v>1</v>
      </c>
      <c r="AP675" s="225" t="s">
        <v>1</v>
      </c>
      <c r="AQ675" s="225" t="s">
        <v>1</v>
      </c>
      <c r="AR675" s="225" t="s">
        <v>1</v>
      </c>
      <c r="AS675" s="225" t="s">
        <v>1</v>
      </c>
      <c r="AT675" s="225" t="s">
        <v>1</v>
      </c>
      <c r="AU675" s="225" t="s">
        <v>1</v>
      </c>
      <c r="AV675" s="225" t="s">
        <v>1</v>
      </c>
      <c r="AW675" s="235" t="s">
        <v>1</v>
      </c>
      <c r="AX675" s="235">
        <v>0</v>
      </c>
      <c r="AY675" s="235">
        <v>0</v>
      </c>
      <c r="AZ675" s="228" t="s">
        <v>1</v>
      </c>
      <c r="BA675" s="228" t="s">
        <v>1</v>
      </c>
      <c r="BB675" s="229" t="s">
        <v>1</v>
      </c>
    </row>
    <row r="676" spans="1:54" ht="18.75" customHeight="1" x14ac:dyDescent="0.25">
      <c r="A676" s="223">
        <v>1275</v>
      </c>
      <c r="B676" s="224" t="s">
        <v>1439</v>
      </c>
      <c r="C676" s="225" t="s">
        <v>1388</v>
      </c>
      <c r="D676" s="225"/>
      <c r="E676" s="225" t="s">
        <v>941</v>
      </c>
      <c r="F676" s="225" t="s">
        <v>1</v>
      </c>
      <c r="G676" s="225" t="s">
        <v>447</v>
      </c>
      <c r="H676" s="224" t="s">
        <v>1</v>
      </c>
      <c r="I676" s="224" t="s">
        <v>437</v>
      </c>
      <c r="J676" s="241" t="s">
        <v>39</v>
      </c>
      <c r="K676" s="225" t="s">
        <v>1</v>
      </c>
      <c r="L676" s="225" t="s">
        <v>1</v>
      </c>
      <c r="M676" s="226" t="s">
        <v>33</v>
      </c>
      <c r="N676" s="225" t="s">
        <v>1</v>
      </c>
      <c r="O676" s="225" t="s">
        <v>1</v>
      </c>
      <c r="P676" s="225" t="s">
        <v>1</v>
      </c>
      <c r="Q676" s="225" t="s">
        <v>1</v>
      </c>
      <c r="R676" s="225" t="s">
        <v>1</v>
      </c>
      <c r="S676" s="225" t="s">
        <v>1</v>
      </c>
      <c r="T676" s="225" t="s">
        <v>1</v>
      </c>
      <c r="U676" s="225" t="s">
        <v>1</v>
      </c>
      <c r="V676" s="225" t="s">
        <v>1</v>
      </c>
      <c r="W676" s="225" t="s">
        <v>1</v>
      </c>
      <c r="X676" s="225" t="s">
        <v>1</v>
      </c>
      <c r="Y676" s="225" t="s">
        <v>1</v>
      </c>
      <c r="Z676" s="225" t="s">
        <v>1</v>
      </c>
      <c r="AA676" s="225" t="s">
        <v>1</v>
      </c>
      <c r="AB676" s="225" t="s">
        <v>1</v>
      </c>
      <c r="AC676" s="225" t="s">
        <v>1</v>
      </c>
      <c r="AD676" s="225" t="s">
        <v>1</v>
      </c>
      <c r="AE676" s="225" t="s">
        <v>1</v>
      </c>
      <c r="AF676" s="225" t="s">
        <v>1</v>
      </c>
      <c r="AG676" s="225" t="s">
        <v>1</v>
      </c>
      <c r="AH676" s="225" t="s">
        <v>1</v>
      </c>
      <c r="AI676" s="225" t="s">
        <v>1</v>
      </c>
      <c r="AJ676" s="225" t="s">
        <v>1</v>
      </c>
      <c r="AK676" s="225" t="s">
        <v>1</v>
      </c>
      <c r="AL676" s="225" t="s">
        <v>1</v>
      </c>
      <c r="AM676" s="225" t="s">
        <v>1</v>
      </c>
      <c r="AN676" s="225" t="s">
        <v>1</v>
      </c>
      <c r="AO676" s="225" t="s">
        <v>1</v>
      </c>
      <c r="AP676" s="225" t="s">
        <v>1</v>
      </c>
      <c r="AQ676" s="225" t="s">
        <v>1</v>
      </c>
      <c r="AR676" s="225" t="s">
        <v>1</v>
      </c>
      <c r="AS676" s="225" t="s">
        <v>1</v>
      </c>
      <c r="AT676" s="225" t="s">
        <v>1</v>
      </c>
      <c r="AU676" s="225" t="s">
        <v>1</v>
      </c>
      <c r="AV676" s="225" t="s">
        <v>1</v>
      </c>
      <c r="AW676" s="235" t="s">
        <v>1</v>
      </c>
      <c r="AX676" s="235">
        <v>0</v>
      </c>
      <c r="AY676" s="235">
        <v>0</v>
      </c>
      <c r="AZ676" s="228" t="s">
        <v>1</v>
      </c>
      <c r="BA676" s="228" t="s">
        <v>1</v>
      </c>
      <c r="BB676" s="229" t="s">
        <v>1</v>
      </c>
    </row>
    <row r="677" spans="1:54" ht="18.75" customHeight="1" x14ac:dyDescent="0.25">
      <c r="A677" s="223">
        <v>1276</v>
      </c>
      <c r="B677" s="224" t="s">
        <v>1440</v>
      </c>
      <c r="C677" s="225" t="s">
        <v>1388</v>
      </c>
      <c r="D677" s="225"/>
      <c r="E677" s="225" t="s">
        <v>941</v>
      </c>
      <c r="F677" s="225" t="s">
        <v>1</v>
      </c>
      <c r="G677" s="225" t="s">
        <v>447</v>
      </c>
      <c r="H677" s="224" t="s">
        <v>1</v>
      </c>
      <c r="I677" s="224" t="s">
        <v>437</v>
      </c>
      <c r="J677" s="241" t="s">
        <v>39</v>
      </c>
      <c r="K677" s="225" t="s">
        <v>1</v>
      </c>
      <c r="L677" s="225" t="s">
        <v>1</v>
      </c>
      <c r="M677" s="241" t="s">
        <v>39</v>
      </c>
      <c r="N677" s="225" t="s">
        <v>1</v>
      </c>
      <c r="O677" s="230" t="s">
        <v>22</v>
      </c>
      <c r="P677" s="225" t="s">
        <v>1</v>
      </c>
      <c r="Q677" s="225" t="s">
        <v>1</v>
      </c>
      <c r="R677" s="225" t="s">
        <v>1</v>
      </c>
      <c r="S677" s="225" t="s">
        <v>1</v>
      </c>
      <c r="T677" s="225" t="s">
        <v>1</v>
      </c>
      <c r="U677" s="225" t="s">
        <v>1</v>
      </c>
      <c r="V677" s="225" t="s">
        <v>1</v>
      </c>
      <c r="W677" s="225" t="s">
        <v>1</v>
      </c>
      <c r="X677" s="225" t="s">
        <v>1</v>
      </c>
      <c r="Y677" s="225" t="s">
        <v>1</v>
      </c>
      <c r="Z677" s="225" t="s">
        <v>1</v>
      </c>
      <c r="AA677" s="225" t="s">
        <v>1</v>
      </c>
      <c r="AB677" s="225" t="s">
        <v>1</v>
      </c>
      <c r="AC677" s="225" t="s">
        <v>1</v>
      </c>
      <c r="AD677" s="225" t="s">
        <v>1</v>
      </c>
      <c r="AE677" s="225" t="s">
        <v>1</v>
      </c>
      <c r="AF677" s="225" t="s">
        <v>1</v>
      </c>
      <c r="AG677" s="225" t="s">
        <v>1</v>
      </c>
      <c r="AH677" s="225" t="s">
        <v>1</v>
      </c>
      <c r="AI677" s="225" t="s">
        <v>1</v>
      </c>
      <c r="AJ677" s="225" t="s">
        <v>1</v>
      </c>
      <c r="AK677" s="225" t="s">
        <v>1</v>
      </c>
      <c r="AL677" s="225" t="s">
        <v>1</v>
      </c>
      <c r="AM677" s="225" t="s">
        <v>1</v>
      </c>
      <c r="AN677" s="225" t="s">
        <v>1</v>
      </c>
      <c r="AO677" s="225" t="s">
        <v>1</v>
      </c>
      <c r="AP677" s="225" t="s">
        <v>1</v>
      </c>
      <c r="AQ677" s="225" t="s">
        <v>1</v>
      </c>
      <c r="AR677" s="225" t="s">
        <v>1</v>
      </c>
      <c r="AS677" s="225" t="s">
        <v>1</v>
      </c>
      <c r="AT677" s="225" t="s">
        <v>1</v>
      </c>
      <c r="AU677" s="225" t="s">
        <v>1</v>
      </c>
      <c r="AV677" s="225" t="s">
        <v>1</v>
      </c>
      <c r="AW677" s="235" t="s">
        <v>1</v>
      </c>
      <c r="AX677" s="235">
        <v>0</v>
      </c>
      <c r="AY677" s="235">
        <v>0</v>
      </c>
      <c r="AZ677" s="228" t="s">
        <v>1</v>
      </c>
      <c r="BA677" s="228" t="s">
        <v>1</v>
      </c>
      <c r="BB677" s="229" t="s">
        <v>1</v>
      </c>
    </row>
    <row r="678" spans="1:54" ht="18" customHeight="1" x14ac:dyDescent="0.25">
      <c r="A678" s="223">
        <v>1290</v>
      </c>
      <c r="B678" s="224" t="s">
        <v>1441</v>
      </c>
      <c r="C678" s="225" t="s">
        <v>1388</v>
      </c>
      <c r="D678" s="225"/>
      <c r="E678" s="225" t="s">
        <v>941</v>
      </c>
      <c r="F678" s="225" t="s">
        <v>1</v>
      </c>
      <c r="G678" s="225" t="s">
        <v>447</v>
      </c>
      <c r="H678" s="224" t="s">
        <v>1</v>
      </c>
      <c r="I678" s="224" t="s">
        <v>437</v>
      </c>
      <c r="J678" s="241" t="s">
        <v>39</v>
      </c>
      <c r="K678" s="225" t="s">
        <v>1</v>
      </c>
      <c r="L678" s="225" t="s">
        <v>1</v>
      </c>
      <c r="M678" s="226" t="s">
        <v>33</v>
      </c>
      <c r="N678" s="225" t="s">
        <v>1</v>
      </c>
      <c r="O678" s="225" t="s">
        <v>1</v>
      </c>
      <c r="P678" s="225" t="s">
        <v>1</v>
      </c>
      <c r="Q678" s="225" t="s">
        <v>1</v>
      </c>
      <c r="R678" s="225" t="s">
        <v>1</v>
      </c>
      <c r="S678" s="225" t="s">
        <v>1</v>
      </c>
      <c r="T678" s="225" t="s">
        <v>1</v>
      </c>
      <c r="U678" s="225" t="s">
        <v>1</v>
      </c>
      <c r="V678" s="225" t="s">
        <v>1</v>
      </c>
      <c r="W678" s="225" t="s">
        <v>1</v>
      </c>
      <c r="X678" s="225" t="s">
        <v>1</v>
      </c>
      <c r="Y678" s="225" t="s">
        <v>1</v>
      </c>
      <c r="Z678" s="225" t="s">
        <v>1</v>
      </c>
      <c r="AA678" s="225" t="s">
        <v>1</v>
      </c>
      <c r="AB678" s="225" t="s">
        <v>1</v>
      </c>
      <c r="AC678" s="225" t="s">
        <v>1</v>
      </c>
      <c r="AD678" s="225" t="s">
        <v>1</v>
      </c>
      <c r="AE678" s="225" t="s">
        <v>1</v>
      </c>
      <c r="AF678" s="225" t="s">
        <v>1</v>
      </c>
      <c r="AG678" s="225" t="s">
        <v>1</v>
      </c>
      <c r="AH678" s="225" t="s">
        <v>1</v>
      </c>
      <c r="AI678" s="225" t="s">
        <v>1</v>
      </c>
      <c r="AJ678" s="225" t="s">
        <v>1</v>
      </c>
      <c r="AK678" s="225" t="s">
        <v>1</v>
      </c>
      <c r="AL678" s="225" t="s">
        <v>1</v>
      </c>
      <c r="AM678" s="225" t="s">
        <v>1</v>
      </c>
      <c r="AN678" s="225" t="s">
        <v>1</v>
      </c>
      <c r="AO678" s="225" t="s">
        <v>1</v>
      </c>
      <c r="AP678" s="225" t="s">
        <v>1</v>
      </c>
      <c r="AQ678" s="225" t="s">
        <v>1</v>
      </c>
      <c r="AR678" s="225" t="s">
        <v>1</v>
      </c>
      <c r="AS678" s="225" t="s">
        <v>1</v>
      </c>
      <c r="AT678" s="225" t="s">
        <v>1</v>
      </c>
      <c r="AU678" s="225" t="s">
        <v>1</v>
      </c>
      <c r="AV678" s="225" t="s">
        <v>1</v>
      </c>
      <c r="AW678" s="235" t="s">
        <v>1</v>
      </c>
      <c r="AX678" s="235">
        <v>0</v>
      </c>
      <c r="AY678" s="235">
        <v>0</v>
      </c>
      <c r="AZ678" s="228" t="s">
        <v>1</v>
      </c>
      <c r="BA678" s="228" t="s">
        <v>1</v>
      </c>
      <c r="BB678" s="229" t="s">
        <v>1</v>
      </c>
    </row>
    <row r="679" spans="1:54" ht="18.75" customHeight="1" x14ac:dyDescent="0.25">
      <c r="A679" s="223">
        <v>1272</v>
      </c>
      <c r="B679" s="224" t="s">
        <v>1442</v>
      </c>
      <c r="C679" s="225" t="s">
        <v>1388</v>
      </c>
      <c r="D679" s="225"/>
      <c r="E679" s="225" t="s">
        <v>941</v>
      </c>
      <c r="F679" s="225" t="s">
        <v>1</v>
      </c>
      <c r="G679" s="225" t="s">
        <v>447</v>
      </c>
      <c r="H679" s="224" t="s">
        <v>1</v>
      </c>
      <c r="I679" s="224" t="s">
        <v>437</v>
      </c>
      <c r="J679" s="241" t="s">
        <v>39</v>
      </c>
      <c r="K679" s="225" t="s">
        <v>1</v>
      </c>
      <c r="L679" s="230" t="s">
        <v>22</v>
      </c>
      <c r="M679" s="227" t="s">
        <v>17</v>
      </c>
      <c r="N679" s="225" t="s">
        <v>1</v>
      </c>
      <c r="O679" s="232" t="s">
        <v>23</v>
      </c>
      <c r="P679" s="225" t="s">
        <v>1</v>
      </c>
      <c r="Q679" s="225" t="s">
        <v>1</v>
      </c>
      <c r="R679" s="225" t="s">
        <v>1</v>
      </c>
      <c r="S679" s="225" t="s">
        <v>1</v>
      </c>
      <c r="T679" s="225" t="s">
        <v>1</v>
      </c>
      <c r="U679" s="225" t="s">
        <v>1</v>
      </c>
      <c r="V679" s="225" t="s">
        <v>1</v>
      </c>
      <c r="W679" s="225" t="s">
        <v>1</v>
      </c>
      <c r="X679" s="225" t="s">
        <v>1</v>
      </c>
      <c r="Y679" s="225" t="s">
        <v>1</v>
      </c>
      <c r="Z679" s="225" t="s">
        <v>1</v>
      </c>
      <c r="AA679" s="225" t="s">
        <v>1</v>
      </c>
      <c r="AB679" s="225" t="s">
        <v>1</v>
      </c>
      <c r="AC679" s="225" t="s">
        <v>1</v>
      </c>
      <c r="AD679" s="225" t="s">
        <v>1</v>
      </c>
      <c r="AE679" s="225" t="s">
        <v>1</v>
      </c>
      <c r="AF679" s="225" t="s">
        <v>1</v>
      </c>
      <c r="AG679" s="225" t="s">
        <v>1</v>
      </c>
      <c r="AH679" s="225" t="s">
        <v>1</v>
      </c>
      <c r="AI679" s="225" t="s">
        <v>1</v>
      </c>
      <c r="AJ679" s="225" t="s">
        <v>1</v>
      </c>
      <c r="AK679" s="225" t="s">
        <v>1</v>
      </c>
      <c r="AL679" s="225" t="s">
        <v>1</v>
      </c>
      <c r="AM679" s="225" t="s">
        <v>1</v>
      </c>
      <c r="AN679" s="225" t="s">
        <v>1</v>
      </c>
      <c r="AO679" s="225" t="s">
        <v>1</v>
      </c>
      <c r="AP679" s="225" t="s">
        <v>1</v>
      </c>
      <c r="AQ679" s="225" t="s">
        <v>1</v>
      </c>
      <c r="AR679" s="230" t="s">
        <v>22</v>
      </c>
      <c r="AS679" s="225" t="s">
        <v>1</v>
      </c>
      <c r="AT679" s="225" t="s">
        <v>1</v>
      </c>
      <c r="AU679" s="225" t="s">
        <v>1</v>
      </c>
      <c r="AV679" s="225" t="s">
        <v>1</v>
      </c>
      <c r="AW679" s="235" t="s">
        <v>1</v>
      </c>
      <c r="AX679" s="235">
        <v>0</v>
      </c>
      <c r="AY679" s="235">
        <v>0</v>
      </c>
      <c r="AZ679" s="228" t="s">
        <v>1</v>
      </c>
      <c r="BA679" s="228" t="s">
        <v>1</v>
      </c>
      <c r="BB679" s="229" t="s">
        <v>1</v>
      </c>
    </row>
    <row r="680" spans="1:54" ht="18.75" customHeight="1" x14ac:dyDescent="0.25">
      <c r="A680" s="223">
        <v>1291</v>
      </c>
      <c r="B680" s="224" t="s">
        <v>1443</v>
      </c>
      <c r="C680" s="225" t="s">
        <v>1388</v>
      </c>
      <c r="D680" s="225"/>
      <c r="E680" s="225" t="s">
        <v>941</v>
      </c>
      <c r="F680" s="225" t="s">
        <v>1</v>
      </c>
      <c r="G680" s="225" t="s">
        <v>447</v>
      </c>
      <c r="H680" s="224" t="s">
        <v>1</v>
      </c>
      <c r="I680" s="224" t="s">
        <v>437</v>
      </c>
      <c r="J680" s="241" t="s">
        <v>39</v>
      </c>
      <c r="K680" s="225" t="s">
        <v>1</v>
      </c>
      <c r="L680" s="225" t="s">
        <v>1</v>
      </c>
      <c r="M680" s="226" t="s">
        <v>33</v>
      </c>
      <c r="N680" s="225" t="s">
        <v>1</v>
      </c>
      <c r="O680" s="225" t="s">
        <v>1</v>
      </c>
      <c r="P680" s="225" t="s">
        <v>1</v>
      </c>
      <c r="Q680" s="225" t="s">
        <v>1</v>
      </c>
      <c r="R680" s="225" t="s">
        <v>1</v>
      </c>
      <c r="S680" s="225" t="s">
        <v>1</v>
      </c>
      <c r="T680" s="225" t="s">
        <v>1</v>
      </c>
      <c r="U680" s="225" t="s">
        <v>1</v>
      </c>
      <c r="V680" s="225" t="s">
        <v>1</v>
      </c>
      <c r="W680" s="225" t="s">
        <v>1</v>
      </c>
      <c r="X680" s="225" t="s">
        <v>1</v>
      </c>
      <c r="Y680" s="225" t="s">
        <v>1</v>
      </c>
      <c r="Z680" s="225" t="s">
        <v>1</v>
      </c>
      <c r="AA680" s="225" t="s">
        <v>1</v>
      </c>
      <c r="AB680" s="225" t="s">
        <v>1</v>
      </c>
      <c r="AC680" s="225" t="s">
        <v>1</v>
      </c>
      <c r="AD680" s="225" t="s">
        <v>1</v>
      </c>
      <c r="AE680" s="225" t="s">
        <v>1</v>
      </c>
      <c r="AF680" s="225" t="s">
        <v>1</v>
      </c>
      <c r="AG680" s="225" t="s">
        <v>1</v>
      </c>
      <c r="AH680" s="225" t="s">
        <v>1</v>
      </c>
      <c r="AI680" s="225" t="s">
        <v>1</v>
      </c>
      <c r="AJ680" s="225" t="s">
        <v>1</v>
      </c>
      <c r="AK680" s="225" t="s">
        <v>1</v>
      </c>
      <c r="AL680" s="225" t="s">
        <v>1</v>
      </c>
      <c r="AM680" s="225" t="s">
        <v>1</v>
      </c>
      <c r="AN680" s="225" t="s">
        <v>1</v>
      </c>
      <c r="AO680" s="225" t="s">
        <v>1</v>
      </c>
      <c r="AP680" s="225" t="s">
        <v>1</v>
      </c>
      <c r="AQ680" s="225" t="s">
        <v>1</v>
      </c>
      <c r="AR680" s="225" t="s">
        <v>1</v>
      </c>
      <c r="AS680" s="225" t="s">
        <v>1</v>
      </c>
      <c r="AT680" s="225" t="s">
        <v>1</v>
      </c>
      <c r="AU680" s="225" t="s">
        <v>1</v>
      </c>
      <c r="AV680" s="225" t="s">
        <v>1</v>
      </c>
      <c r="AW680" s="235" t="s">
        <v>1</v>
      </c>
      <c r="AX680" s="235">
        <v>0</v>
      </c>
      <c r="AY680" s="235">
        <v>0</v>
      </c>
      <c r="AZ680" s="228" t="s">
        <v>1</v>
      </c>
      <c r="BA680" s="228" t="s">
        <v>1</v>
      </c>
      <c r="BB680" s="229" t="s">
        <v>1</v>
      </c>
    </row>
    <row r="681" spans="1:54" ht="18.75" customHeight="1" x14ac:dyDescent="0.25">
      <c r="A681" s="223">
        <v>1277</v>
      </c>
      <c r="B681" s="224" t="s">
        <v>1444</v>
      </c>
      <c r="C681" s="225" t="s">
        <v>1388</v>
      </c>
      <c r="D681" s="225"/>
      <c r="E681" s="225" t="s">
        <v>941</v>
      </c>
      <c r="F681" s="225" t="s">
        <v>1</v>
      </c>
      <c r="G681" s="225" t="s">
        <v>447</v>
      </c>
      <c r="H681" s="224" t="s">
        <v>1</v>
      </c>
      <c r="I681" s="224" t="s">
        <v>437</v>
      </c>
      <c r="J681" s="241" t="s">
        <v>39</v>
      </c>
      <c r="K681" s="225" t="s">
        <v>1</v>
      </c>
      <c r="L681" s="230" t="s">
        <v>22</v>
      </c>
      <c r="M681" s="227" t="s">
        <v>17</v>
      </c>
      <c r="N681" s="225" t="s">
        <v>1</v>
      </c>
      <c r="O681" s="231" t="s">
        <v>20</v>
      </c>
      <c r="P681" s="225" t="s">
        <v>1</v>
      </c>
      <c r="Q681" s="225" t="s">
        <v>1</v>
      </c>
      <c r="R681" s="225" t="s">
        <v>1</v>
      </c>
      <c r="S681" s="225" t="s">
        <v>1</v>
      </c>
      <c r="T681" s="225" t="s">
        <v>1</v>
      </c>
      <c r="U681" s="225" t="s">
        <v>1</v>
      </c>
      <c r="V681" s="225" t="s">
        <v>1</v>
      </c>
      <c r="W681" s="225" t="s">
        <v>1</v>
      </c>
      <c r="X681" s="225" t="s">
        <v>1</v>
      </c>
      <c r="Y681" s="225" t="s">
        <v>1</v>
      </c>
      <c r="Z681" s="225" t="s">
        <v>1</v>
      </c>
      <c r="AA681" s="225" t="s">
        <v>1</v>
      </c>
      <c r="AB681" s="225" t="s">
        <v>1</v>
      </c>
      <c r="AC681" s="225" t="s">
        <v>1</v>
      </c>
      <c r="AD681" s="225" t="s">
        <v>1</v>
      </c>
      <c r="AE681" s="225" t="s">
        <v>1</v>
      </c>
      <c r="AF681" s="225" t="s">
        <v>1</v>
      </c>
      <c r="AG681" s="225" t="s">
        <v>1</v>
      </c>
      <c r="AH681" s="225" t="s">
        <v>1</v>
      </c>
      <c r="AI681" s="225" t="s">
        <v>1</v>
      </c>
      <c r="AJ681" s="225" t="s">
        <v>1</v>
      </c>
      <c r="AK681" s="225" t="s">
        <v>1</v>
      </c>
      <c r="AL681" s="225" t="s">
        <v>1</v>
      </c>
      <c r="AM681" s="225" t="s">
        <v>1</v>
      </c>
      <c r="AN681" s="225" t="s">
        <v>1</v>
      </c>
      <c r="AO681" s="225" t="s">
        <v>1</v>
      </c>
      <c r="AP681" s="225" t="s">
        <v>1</v>
      </c>
      <c r="AQ681" s="225" t="s">
        <v>1</v>
      </c>
      <c r="AR681" s="230" t="s">
        <v>22</v>
      </c>
      <c r="AS681" s="225" t="s">
        <v>1</v>
      </c>
      <c r="AT681" s="225" t="s">
        <v>1</v>
      </c>
      <c r="AU681" s="225" t="s">
        <v>1</v>
      </c>
      <c r="AV681" s="225" t="s">
        <v>1</v>
      </c>
      <c r="AW681" s="235" t="s">
        <v>1</v>
      </c>
      <c r="AX681" s="235">
        <v>0</v>
      </c>
      <c r="AY681" s="235">
        <v>0</v>
      </c>
      <c r="AZ681" s="228" t="s">
        <v>1</v>
      </c>
      <c r="BA681" s="228" t="s">
        <v>1</v>
      </c>
      <c r="BB681" s="229" t="s">
        <v>1</v>
      </c>
    </row>
    <row r="682" spans="1:54" ht="18.75" customHeight="1" x14ac:dyDescent="0.25">
      <c r="A682" s="223">
        <v>1284</v>
      </c>
      <c r="B682" s="224" t="s">
        <v>1445</v>
      </c>
      <c r="C682" s="225" t="s">
        <v>1388</v>
      </c>
      <c r="D682" s="225"/>
      <c r="E682" s="225" t="s">
        <v>941</v>
      </c>
      <c r="F682" s="225" t="s">
        <v>1</v>
      </c>
      <c r="G682" s="225" t="s">
        <v>447</v>
      </c>
      <c r="H682" s="224" t="s">
        <v>1</v>
      </c>
      <c r="I682" s="224" t="s">
        <v>437</v>
      </c>
      <c r="J682" s="241" t="s">
        <v>39</v>
      </c>
      <c r="K682" s="230" t="s">
        <v>22</v>
      </c>
      <c r="L682" s="231" t="s">
        <v>20</v>
      </c>
      <c r="M682" s="227" t="s">
        <v>17</v>
      </c>
      <c r="N682" s="231" t="s">
        <v>20</v>
      </c>
      <c r="O682" s="230" t="s">
        <v>22</v>
      </c>
      <c r="P682" s="225" t="s">
        <v>1</v>
      </c>
      <c r="Q682" s="225" t="s">
        <v>1</v>
      </c>
      <c r="R682" s="225" t="s">
        <v>1</v>
      </c>
      <c r="S682" s="225" t="s">
        <v>1</v>
      </c>
      <c r="T682" s="225" t="s">
        <v>1</v>
      </c>
      <c r="U682" s="225" t="s">
        <v>1</v>
      </c>
      <c r="V682" s="225" t="s">
        <v>1</v>
      </c>
      <c r="W682" s="225" t="s">
        <v>1</v>
      </c>
      <c r="X682" s="225" t="s">
        <v>1</v>
      </c>
      <c r="Y682" s="225" t="s">
        <v>1</v>
      </c>
      <c r="Z682" s="230" t="s">
        <v>22</v>
      </c>
      <c r="AA682" s="225" t="s">
        <v>1</v>
      </c>
      <c r="AB682" s="225" t="s">
        <v>1</v>
      </c>
      <c r="AC682" s="225" t="s">
        <v>1</v>
      </c>
      <c r="AD682" s="225" t="s">
        <v>1</v>
      </c>
      <c r="AE682" s="231" t="s">
        <v>20</v>
      </c>
      <c r="AF682" s="225" t="s">
        <v>1</v>
      </c>
      <c r="AG682" s="225" t="s">
        <v>1</v>
      </c>
      <c r="AH682" s="225" t="s">
        <v>1</v>
      </c>
      <c r="AI682" s="225" t="s">
        <v>1</v>
      </c>
      <c r="AJ682" s="225" t="s">
        <v>1</v>
      </c>
      <c r="AK682" s="225" t="s">
        <v>1</v>
      </c>
      <c r="AL682" s="225" t="s">
        <v>1</v>
      </c>
      <c r="AM682" s="225" t="s">
        <v>1</v>
      </c>
      <c r="AN682" s="225" t="s">
        <v>1</v>
      </c>
      <c r="AO682" s="225" t="s">
        <v>1</v>
      </c>
      <c r="AP682" s="225" t="s">
        <v>1</v>
      </c>
      <c r="AQ682" s="225" t="s">
        <v>1</v>
      </c>
      <c r="AR682" s="225" t="s">
        <v>1</v>
      </c>
      <c r="AS682" s="225" t="s">
        <v>1</v>
      </c>
      <c r="AT682" s="225" t="s">
        <v>1</v>
      </c>
      <c r="AU682" s="232" t="s">
        <v>23</v>
      </c>
      <c r="AV682" s="225" t="s">
        <v>1</v>
      </c>
      <c r="AW682" s="235" t="s">
        <v>1</v>
      </c>
      <c r="AX682" s="235">
        <v>0</v>
      </c>
      <c r="AY682" s="235">
        <v>0</v>
      </c>
      <c r="AZ682" s="228" t="s">
        <v>1</v>
      </c>
      <c r="BA682" s="228" t="s">
        <v>1</v>
      </c>
      <c r="BB682" s="229" t="s">
        <v>1</v>
      </c>
    </row>
    <row r="683" spans="1:54" ht="18" customHeight="1" x14ac:dyDescent="0.25">
      <c r="A683" s="223">
        <v>1282</v>
      </c>
      <c r="B683" s="224" t="s">
        <v>1446</v>
      </c>
      <c r="C683" s="225" t="s">
        <v>1388</v>
      </c>
      <c r="D683" s="225"/>
      <c r="E683" s="225" t="s">
        <v>941</v>
      </c>
      <c r="F683" s="225" t="s">
        <v>1</v>
      </c>
      <c r="G683" s="225" t="s">
        <v>447</v>
      </c>
      <c r="H683" s="224" t="s">
        <v>1</v>
      </c>
      <c r="I683" s="224" t="s">
        <v>437</v>
      </c>
      <c r="J683" s="241" t="s">
        <v>39</v>
      </c>
      <c r="K683" s="225" t="s">
        <v>1</v>
      </c>
      <c r="L683" s="225" t="s">
        <v>1</v>
      </c>
      <c r="M683" s="241" t="s">
        <v>39</v>
      </c>
      <c r="N683" s="225" t="s">
        <v>1</v>
      </c>
      <c r="O683" s="225" t="s">
        <v>1</v>
      </c>
      <c r="P683" s="225" t="s">
        <v>1</v>
      </c>
      <c r="Q683" s="225" t="s">
        <v>1</v>
      </c>
      <c r="R683" s="225" t="s">
        <v>1</v>
      </c>
      <c r="S683" s="225" t="s">
        <v>1</v>
      </c>
      <c r="T683" s="225" t="s">
        <v>1</v>
      </c>
      <c r="U683" s="225" t="s">
        <v>1</v>
      </c>
      <c r="V683" s="225" t="s">
        <v>1</v>
      </c>
      <c r="W683" s="225" t="s">
        <v>1</v>
      </c>
      <c r="X683" s="225" t="s">
        <v>1</v>
      </c>
      <c r="Y683" s="225" t="s">
        <v>1</v>
      </c>
      <c r="Z683" s="225" t="s">
        <v>1</v>
      </c>
      <c r="AA683" s="225" t="s">
        <v>1</v>
      </c>
      <c r="AB683" s="225" t="s">
        <v>1</v>
      </c>
      <c r="AC683" s="225" t="s">
        <v>1</v>
      </c>
      <c r="AD683" s="225" t="s">
        <v>1</v>
      </c>
      <c r="AE683" s="225" t="s">
        <v>1</v>
      </c>
      <c r="AF683" s="225" t="s">
        <v>1</v>
      </c>
      <c r="AG683" s="225" t="s">
        <v>1</v>
      </c>
      <c r="AH683" s="225" t="s">
        <v>1</v>
      </c>
      <c r="AI683" s="225" t="s">
        <v>1</v>
      </c>
      <c r="AJ683" s="225" t="s">
        <v>1</v>
      </c>
      <c r="AK683" s="225" t="s">
        <v>1</v>
      </c>
      <c r="AL683" s="225" t="s">
        <v>1</v>
      </c>
      <c r="AM683" s="225" t="s">
        <v>1</v>
      </c>
      <c r="AN683" s="225" t="s">
        <v>1</v>
      </c>
      <c r="AO683" s="225" t="s">
        <v>1</v>
      </c>
      <c r="AP683" s="225" t="s">
        <v>1</v>
      </c>
      <c r="AQ683" s="225" t="s">
        <v>1</v>
      </c>
      <c r="AR683" s="225" t="s">
        <v>1</v>
      </c>
      <c r="AS683" s="225" t="s">
        <v>1</v>
      </c>
      <c r="AT683" s="225" t="s">
        <v>1</v>
      </c>
      <c r="AU683" s="230" t="s">
        <v>22</v>
      </c>
      <c r="AV683" s="225" t="s">
        <v>1</v>
      </c>
      <c r="AW683" s="235" t="s">
        <v>1</v>
      </c>
      <c r="AX683" s="235">
        <v>0</v>
      </c>
      <c r="AY683" s="235">
        <v>0</v>
      </c>
      <c r="AZ683" s="228" t="s">
        <v>1</v>
      </c>
      <c r="BA683" s="228" t="s">
        <v>1</v>
      </c>
      <c r="BB683" s="229" t="s">
        <v>1</v>
      </c>
    </row>
    <row r="684" spans="1:54" ht="18.75" customHeight="1" x14ac:dyDescent="0.25">
      <c r="A684" s="223">
        <v>1278</v>
      </c>
      <c r="B684" s="224" t="s">
        <v>1447</v>
      </c>
      <c r="C684" s="225" t="s">
        <v>1388</v>
      </c>
      <c r="D684" s="225"/>
      <c r="E684" s="225" t="s">
        <v>941</v>
      </c>
      <c r="F684" s="225" t="s">
        <v>1</v>
      </c>
      <c r="G684" s="225" t="s">
        <v>447</v>
      </c>
      <c r="H684" s="224" t="s">
        <v>1</v>
      </c>
      <c r="I684" s="224" t="s">
        <v>437</v>
      </c>
      <c r="J684" s="241" t="s">
        <v>39</v>
      </c>
      <c r="K684" s="225" t="s">
        <v>1</v>
      </c>
      <c r="L684" s="230" t="s">
        <v>22</v>
      </c>
      <c r="M684" s="227" t="s">
        <v>17</v>
      </c>
      <c r="N684" s="225" t="s">
        <v>1</v>
      </c>
      <c r="O684" s="232" t="s">
        <v>23</v>
      </c>
      <c r="P684" s="225" t="s">
        <v>1</v>
      </c>
      <c r="Q684" s="225" t="s">
        <v>1</v>
      </c>
      <c r="R684" s="225" t="s">
        <v>1</v>
      </c>
      <c r="S684" s="225" t="s">
        <v>1</v>
      </c>
      <c r="T684" s="225" t="s">
        <v>1</v>
      </c>
      <c r="U684" s="225" t="s">
        <v>1</v>
      </c>
      <c r="V684" s="225" t="s">
        <v>1</v>
      </c>
      <c r="W684" s="225" t="s">
        <v>1</v>
      </c>
      <c r="X684" s="225" t="s">
        <v>1</v>
      </c>
      <c r="Y684" s="225" t="s">
        <v>1</v>
      </c>
      <c r="Z684" s="225" t="s">
        <v>1</v>
      </c>
      <c r="AA684" s="225" t="s">
        <v>1</v>
      </c>
      <c r="AB684" s="225" t="s">
        <v>1</v>
      </c>
      <c r="AC684" s="225" t="s">
        <v>1</v>
      </c>
      <c r="AD684" s="225" t="s">
        <v>1</v>
      </c>
      <c r="AE684" s="230" t="s">
        <v>22</v>
      </c>
      <c r="AF684" s="225" t="s">
        <v>1</v>
      </c>
      <c r="AG684" s="225" t="s">
        <v>1</v>
      </c>
      <c r="AH684" s="225" t="s">
        <v>1</v>
      </c>
      <c r="AI684" s="225" t="s">
        <v>1</v>
      </c>
      <c r="AJ684" s="225" t="s">
        <v>1</v>
      </c>
      <c r="AK684" s="225" t="s">
        <v>1</v>
      </c>
      <c r="AL684" s="225" t="s">
        <v>1</v>
      </c>
      <c r="AM684" s="225" t="s">
        <v>1</v>
      </c>
      <c r="AN684" s="225" t="s">
        <v>1</v>
      </c>
      <c r="AO684" s="225" t="s">
        <v>1</v>
      </c>
      <c r="AP684" s="225" t="s">
        <v>1</v>
      </c>
      <c r="AQ684" s="225" t="s">
        <v>1</v>
      </c>
      <c r="AR684" s="230" t="s">
        <v>22</v>
      </c>
      <c r="AS684" s="225" t="s">
        <v>1</v>
      </c>
      <c r="AT684" s="225" t="s">
        <v>1</v>
      </c>
      <c r="AU684" s="225" t="s">
        <v>1</v>
      </c>
      <c r="AV684" s="225" t="s">
        <v>1</v>
      </c>
      <c r="AW684" s="235" t="s">
        <v>1</v>
      </c>
      <c r="AX684" s="235">
        <v>0</v>
      </c>
      <c r="AY684" s="235">
        <v>0</v>
      </c>
      <c r="AZ684" s="228" t="s">
        <v>1</v>
      </c>
      <c r="BA684" s="228" t="s">
        <v>1</v>
      </c>
      <c r="BB684" s="229" t="s">
        <v>1</v>
      </c>
    </row>
    <row r="685" spans="1:54" ht="18.75" customHeight="1" x14ac:dyDescent="0.25">
      <c r="A685" s="223">
        <v>1270</v>
      </c>
      <c r="B685" s="224" t="s">
        <v>1448</v>
      </c>
      <c r="C685" s="225" t="s">
        <v>1388</v>
      </c>
      <c r="D685" s="225"/>
      <c r="E685" s="225" t="s">
        <v>941</v>
      </c>
      <c r="F685" s="225" t="s">
        <v>1</v>
      </c>
      <c r="G685" s="225" t="s">
        <v>447</v>
      </c>
      <c r="H685" s="224" t="s">
        <v>1</v>
      </c>
      <c r="I685" s="224" t="s">
        <v>437</v>
      </c>
      <c r="J685" s="241" t="s">
        <v>39</v>
      </c>
      <c r="K685" s="225" t="s">
        <v>1</v>
      </c>
      <c r="L685" s="232" t="s">
        <v>23</v>
      </c>
      <c r="M685" s="227" t="s">
        <v>17</v>
      </c>
      <c r="N685" s="225" t="s">
        <v>1</v>
      </c>
      <c r="O685" s="232" t="s">
        <v>23</v>
      </c>
      <c r="P685" s="225" t="s">
        <v>1</v>
      </c>
      <c r="Q685" s="225" t="s">
        <v>1</v>
      </c>
      <c r="R685" s="225" t="s">
        <v>1</v>
      </c>
      <c r="S685" s="225" t="s">
        <v>1</v>
      </c>
      <c r="T685" s="225" t="s">
        <v>1</v>
      </c>
      <c r="U685" s="225" t="s">
        <v>1</v>
      </c>
      <c r="V685" s="225" t="s">
        <v>1</v>
      </c>
      <c r="W685" s="225" t="s">
        <v>1</v>
      </c>
      <c r="X685" s="225" t="s">
        <v>1</v>
      </c>
      <c r="Y685" s="225" t="s">
        <v>1</v>
      </c>
      <c r="Z685" s="225" t="s">
        <v>1</v>
      </c>
      <c r="AA685" s="225" t="s">
        <v>1</v>
      </c>
      <c r="AB685" s="225" t="s">
        <v>1</v>
      </c>
      <c r="AC685" s="225" t="s">
        <v>1</v>
      </c>
      <c r="AD685" s="225" t="s">
        <v>1</v>
      </c>
      <c r="AE685" s="232" t="s">
        <v>23</v>
      </c>
      <c r="AF685" s="225" t="s">
        <v>1</v>
      </c>
      <c r="AG685" s="225" t="s">
        <v>1</v>
      </c>
      <c r="AH685" s="225" t="s">
        <v>1</v>
      </c>
      <c r="AI685" s="225" t="s">
        <v>1</v>
      </c>
      <c r="AJ685" s="225" t="s">
        <v>1</v>
      </c>
      <c r="AK685" s="225" t="s">
        <v>1</v>
      </c>
      <c r="AL685" s="225" t="s">
        <v>1</v>
      </c>
      <c r="AM685" s="225" t="s">
        <v>1</v>
      </c>
      <c r="AN685" s="225" t="s">
        <v>1</v>
      </c>
      <c r="AO685" s="225" t="s">
        <v>1</v>
      </c>
      <c r="AP685" s="232" t="s">
        <v>23</v>
      </c>
      <c r="AQ685" s="225" t="s">
        <v>1</v>
      </c>
      <c r="AR685" s="230" t="s">
        <v>22</v>
      </c>
      <c r="AS685" s="225" t="s">
        <v>1</v>
      </c>
      <c r="AT685" s="225" t="s">
        <v>1</v>
      </c>
      <c r="AU685" s="225" t="s">
        <v>1</v>
      </c>
      <c r="AV685" s="225" t="s">
        <v>1</v>
      </c>
      <c r="AW685" s="235" t="s">
        <v>1</v>
      </c>
      <c r="AX685" s="235">
        <v>0</v>
      </c>
      <c r="AY685" s="235">
        <v>0</v>
      </c>
      <c r="AZ685" s="228" t="s">
        <v>1</v>
      </c>
      <c r="BA685" s="228" t="s">
        <v>1</v>
      </c>
      <c r="BB685" s="229" t="s">
        <v>1</v>
      </c>
    </row>
    <row r="686" spans="1:54" ht="18.75" customHeight="1" x14ac:dyDescent="0.25">
      <c r="A686" s="223">
        <v>1534</v>
      </c>
      <c r="B686" s="224" t="s">
        <v>1018</v>
      </c>
      <c r="C686" s="225" t="s">
        <v>1388</v>
      </c>
      <c r="D686" s="225"/>
      <c r="E686" s="225" t="s">
        <v>941</v>
      </c>
      <c r="F686" s="225" t="s">
        <v>1</v>
      </c>
      <c r="G686" s="225" t="s">
        <v>447</v>
      </c>
      <c r="H686" s="224" t="s">
        <v>1</v>
      </c>
      <c r="I686" s="224" t="s">
        <v>437</v>
      </c>
      <c r="J686" s="241" t="s">
        <v>39</v>
      </c>
      <c r="K686" s="225" t="s">
        <v>1</v>
      </c>
      <c r="L686" s="225" t="s">
        <v>1</v>
      </c>
      <c r="M686" s="241" t="s">
        <v>39</v>
      </c>
      <c r="N686" s="225" t="s">
        <v>1</v>
      </c>
      <c r="O686" s="225" t="s">
        <v>1</v>
      </c>
      <c r="P686" s="225" t="s">
        <v>1</v>
      </c>
      <c r="Q686" s="225" t="s">
        <v>1</v>
      </c>
      <c r="R686" s="225" t="s">
        <v>1</v>
      </c>
      <c r="S686" s="225" t="s">
        <v>1</v>
      </c>
      <c r="T686" s="225" t="s">
        <v>1</v>
      </c>
      <c r="U686" s="225" t="s">
        <v>1</v>
      </c>
      <c r="V686" s="225" t="s">
        <v>1</v>
      </c>
      <c r="W686" s="225" t="s">
        <v>1</v>
      </c>
      <c r="X686" s="225" t="s">
        <v>1</v>
      </c>
      <c r="Y686" s="225" t="s">
        <v>1</v>
      </c>
      <c r="Z686" s="225" t="s">
        <v>1</v>
      </c>
      <c r="AA686" s="225" t="s">
        <v>1</v>
      </c>
      <c r="AB686" s="225" t="s">
        <v>1</v>
      </c>
      <c r="AC686" s="225" t="s">
        <v>1</v>
      </c>
      <c r="AD686" s="225" t="s">
        <v>1</v>
      </c>
      <c r="AE686" s="225" t="s">
        <v>1</v>
      </c>
      <c r="AF686" s="225" t="s">
        <v>1</v>
      </c>
      <c r="AG686" s="225" t="s">
        <v>1</v>
      </c>
      <c r="AH686" s="225" t="s">
        <v>1</v>
      </c>
      <c r="AI686" s="225" t="s">
        <v>1</v>
      </c>
      <c r="AJ686" s="225" t="s">
        <v>1</v>
      </c>
      <c r="AK686" s="225" t="s">
        <v>1</v>
      </c>
      <c r="AL686" s="225" t="s">
        <v>1</v>
      </c>
      <c r="AM686" s="225" t="s">
        <v>1</v>
      </c>
      <c r="AN686" s="225" t="s">
        <v>1</v>
      </c>
      <c r="AO686" s="225" t="s">
        <v>1</v>
      </c>
      <c r="AP686" s="225" t="s">
        <v>1</v>
      </c>
      <c r="AQ686" s="225" t="s">
        <v>1</v>
      </c>
      <c r="AR686" s="225" t="s">
        <v>1</v>
      </c>
      <c r="AS686" s="225" t="s">
        <v>1</v>
      </c>
      <c r="AT686" s="225" t="s">
        <v>1</v>
      </c>
      <c r="AU686" s="225" t="s">
        <v>1</v>
      </c>
      <c r="AV686" s="225" t="s">
        <v>1</v>
      </c>
      <c r="AW686" s="235" t="s">
        <v>1</v>
      </c>
      <c r="AX686" s="235">
        <v>0</v>
      </c>
      <c r="AY686" s="235">
        <v>0</v>
      </c>
      <c r="AZ686" s="228" t="s">
        <v>1</v>
      </c>
      <c r="BA686" s="228" t="s">
        <v>1</v>
      </c>
      <c r="BB686" s="229" t="s">
        <v>1</v>
      </c>
    </row>
    <row r="687" spans="1:54" ht="18.75" customHeight="1" x14ac:dyDescent="0.25">
      <c r="A687" s="223">
        <v>1476</v>
      </c>
      <c r="B687" s="224" t="s">
        <v>1449</v>
      </c>
      <c r="C687" s="225" t="s">
        <v>1388</v>
      </c>
      <c r="D687" s="225"/>
      <c r="E687" s="225" t="s">
        <v>658</v>
      </c>
      <c r="F687" s="225" t="s">
        <v>1</v>
      </c>
      <c r="G687" s="225" t="s">
        <v>1</v>
      </c>
      <c r="H687" s="224" t="s">
        <v>1</v>
      </c>
      <c r="I687" s="224" t="s">
        <v>658</v>
      </c>
      <c r="J687" s="240" t="s">
        <v>299</v>
      </c>
      <c r="K687" s="225" t="s">
        <v>1</v>
      </c>
      <c r="L687" s="225" t="s">
        <v>1</v>
      </c>
      <c r="M687" s="240" t="s">
        <v>299</v>
      </c>
      <c r="N687" s="225" t="s">
        <v>1</v>
      </c>
      <c r="O687" s="225" t="s">
        <v>1</v>
      </c>
      <c r="P687" s="232" t="s">
        <v>23</v>
      </c>
      <c r="Q687" s="225" t="s">
        <v>1</v>
      </c>
      <c r="R687" s="225" t="s">
        <v>1</v>
      </c>
      <c r="S687" s="225" t="s">
        <v>1</v>
      </c>
      <c r="T687" s="225" t="s">
        <v>1</v>
      </c>
      <c r="U687" s="225" t="s">
        <v>1</v>
      </c>
      <c r="V687" s="231" t="s">
        <v>20</v>
      </c>
      <c r="W687" s="225" t="s">
        <v>1</v>
      </c>
      <c r="X687" s="225" t="s">
        <v>1</v>
      </c>
      <c r="Y687" s="225" t="s">
        <v>1</v>
      </c>
      <c r="Z687" s="225" t="s">
        <v>1</v>
      </c>
      <c r="AA687" s="225" t="s">
        <v>1</v>
      </c>
      <c r="AB687" s="225" t="s">
        <v>1</v>
      </c>
      <c r="AC687" s="225" t="s">
        <v>1</v>
      </c>
      <c r="AD687" s="225" t="s">
        <v>1</v>
      </c>
      <c r="AE687" s="225" t="s">
        <v>1</v>
      </c>
      <c r="AF687" s="225" t="s">
        <v>1</v>
      </c>
      <c r="AG687" s="225" t="s">
        <v>1</v>
      </c>
      <c r="AH687" s="225" t="s">
        <v>1</v>
      </c>
      <c r="AI687" s="225" t="s">
        <v>1</v>
      </c>
      <c r="AJ687" s="225" t="s">
        <v>1</v>
      </c>
      <c r="AK687" s="225" t="s">
        <v>1</v>
      </c>
      <c r="AL687" s="225" t="s">
        <v>1</v>
      </c>
      <c r="AM687" s="225" t="s">
        <v>1</v>
      </c>
      <c r="AN687" s="225" t="s">
        <v>1</v>
      </c>
      <c r="AO687" s="225" t="s">
        <v>1</v>
      </c>
      <c r="AP687" s="225" t="s">
        <v>1</v>
      </c>
      <c r="AQ687" s="225" t="s">
        <v>1</v>
      </c>
      <c r="AR687" s="225" t="s">
        <v>1</v>
      </c>
      <c r="AS687" s="225" t="s">
        <v>1</v>
      </c>
      <c r="AT687" s="225" t="s">
        <v>1</v>
      </c>
      <c r="AU687" s="225" t="s">
        <v>1</v>
      </c>
      <c r="AV687" s="225" t="s">
        <v>1</v>
      </c>
      <c r="AW687" s="232" t="s">
        <v>1242</v>
      </c>
      <c r="AX687" s="239">
        <v>3</v>
      </c>
      <c r="AY687" s="235">
        <v>0</v>
      </c>
      <c r="AZ687" s="228" t="s">
        <v>1</v>
      </c>
      <c r="BA687" s="228" t="s">
        <v>1</v>
      </c>
      <c r="BB687" s="229" t="s">
        <v>1</v>
      </c>
    </row>
    <row r="688" spans="1:54" ht="14.25" customHeight="1" x14ac:dyDescent="0.25">
      <c r="A688" s="367" t="s">
        <v>1737</v>
      </c>
      <c r="B688" s="367"/>
      <c r="C688" s="367"/>
      <c r="D688" s="367"/>
      <c r="E688" s="367"/>
      <c r="F688" s="367"/>
      <c r="G688" s="367"/>
      <c r="H688" s="367"/>
      <c r="I688" s="367"/>
      <c r="J688" s="366" t="s">
        <v>1</v>
      </c>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c r="AH688" s="366"/>
      <c r="AI688" s="366"/>
      <c r="AJ688" s="366"/>
      <c r="AK688" s="366"/>
      <c r="AL688" s="366"/>
      <c r="AM688" s="366"/>
      <c r="AN688" s="366"/>
      <c r="AO688" s="366"/>
      <c r="AP688" s="366"/>
      <c r="AQ688" s="366"/>
      <c r="AR688" s="366"/>
      <c r="AS688" s="366"/>
      <c r="AT688" s="366"/>
      <c r="AU688" s="366"/>
      <c r="AV688" s="366"/>
      <c r="AW688" s="366"/>
      <c r="AX688" s="366"/>
      <c r="AY688" s="366"/>
      <c r="AZ688" s="366"/>
      <c r="BA688" s="366"/>
      <c r="BB688" s="366"/>
    </row>
    <row r="689" spans="1:54" ht="26.25" customHeight="1" x14ac:dyDescent="0.25">
      <c r="A689" s="223">
        <v>449</v>
      </c>
      <c r="B689" s="224" t="s">
        <v>880</v>
      </c>
      <c r="C689" s="225" t="s">
        <v>1190</v>
      </c>
      <c r="D689" s="225"/>
      <c r="E689" s="225" t="s">
        <v>854</v>
      </c>
      <c r="F689" s="225" t="s">
        <v>452</v>
      </c>
      <c r="G689" s="225" t="s">
        <v>856</v>
      </c>
      <c r="H689" s="224" t="s">
        <v>717</v>
      </c>
      <c r="I689" s="224" t="s">
        <v>437</v>
      </c>
      <c r="J689" s="241" t="s">
        <v>39</v>
      </c>
      <c r="K689" s="225" t="s">
        <v>1</v>
      </c>
      <c r="L689" s="225" t="s">
        <v>1</v>
      </c>
      <c r="M689" s="241" t="s">
        <v>39</v>
      </c>
      <c r="N689" s="225" t="s">
        <v>1</v>
      </c>
      <c r="O689" s="225" t="s">
        <v>1</v>
      </c>
      <c r="P689" s="225" t="s">
        <v>1</v>
      </c>
      <c r="Q689" s="225" t="s">
        <v>1</v>
      </c>
      <c r="R689" s="225" t="s">
        <v>1</v>
      </c>
      <c r="S689" s="225" t="s">
        <v>1</v>
      </c>
      <c r="T689" s="225" t="s">
        <v>1</v>
      </c>
      <c r="U689" s="225" t="s">
        <v>1</v>
      </c>
      <c r="V689" s="225" t="s">
        <v>1</v>
      </c>
      <c r="W689" s="225" t="s">
        <v>1</v>
      </c>
      <c r="X689" s="225" t="s">
        <v>1</v>
      </c>
      <c r="Y689" s="225" t="s">
        <v>1</v>
      </c>
      <c r="Z689" s="225" t="s">
        <v>1</v>
      </c>
      <c r="AA689" s="225" t="s">
        <v>1</v>
      </c>
      <c r="AB689" s="225" t="s">
        <v>1</v>
      </c>
      <c r="AC689" s="225" t="s">
        <v>1</v>
      </c>
      <c r="AD689" s="225" t="s">
        <v>1</v>
      </c>
      <c r="AE689" s="225" t="s">
        <v>1</v>
      </c>
      <c r="AF689" s="225" t="s">
        <v>1</v>
      </c>
      <c r="AG689" s="225" t="s">
        <v>1</v>
      </c>
      <c r="AH689" s="225" t="s">
        <v>1</v>
      </c>
      <c r="AI689" s="225" t="s">
        <v>1</v>
      </c>
      <c r="AJ689" s="225" t="s">
        <v>1</v>
      </c>
      <c r="AK689" s="225" t="s">
        <v>1</v>
      </c>
      <c r="AL689" s="225" t="s">
        <v>1</v>
      </c>
      <c r="AM689" s="225" t="s">
        <v>1</v>
      </c>
      <c r="AN689" s="225" t="s">
        <v>1</v>
      </c>
      <c r="AO689" s="225" t="s">
        <v>1</v>
      </c>
      <c r="AP689" s="225" t="s">
        <v>1</v>
      </c>
      <c r="AQ689" s="225" t="s">
        <v>1</v>
      </c>
      <c r="AR689" s="225" t="s">
        <v>1</v>
      </c>
      <c r="AS689" s="225" t="s">
        <v>1</v>
      </c>
      <c r="AT689" s="225" t="s">
        <v>1</v>
      </c>
      <c r="AU689" s="225" t="s">
        <v>1</v>
      </c>
      <c r="AV689" s="225" t="s">
        <v>1</v>
      </c>
      <c r="AW689" s="235" t="s">
        <v>1</v>
      </c>
      <c r="AX689" s="235">
        <v>0</v>
      </c>
      <c r="AY689" s="235">
        <v>0</v>
      </c>
      <c r="AZ689" s="228" t="s">
        <v>1</v>
      </c>
      <c r="BA689" s="228" t="s">
        <v>1</v>
      </c>
      <c r="BB689" s="229" t="s">
        <v>1</v>
      </c>
    </row>
    <row r="690" spans="1:54" ht="26.25" customHeight="1" x14ac:dyDescent="0.25">
      <c r="A690" s="223">
        <v>1208</v>
      </c>
      <c r="B690" s="224" t="s">
        <v>1450</v>
      </c>
      <c r="C690" s="225" t="s">
        <v>1190</v>
      </c>
      <c r="D690" s="225"/>
      <c r="E690" s="225" t="s">
        <v>854</v>
      </c>
      <c r="F690" s="225" t="s">
        <v>452</v>
      </c>
      <c r="G690" s="225" t="s">
        <v>856</v>
      </c>
      <c r="H690" s="224" t="s">
        <v>717</v>
      </c>
      <c r="I690" s="224" t="s">
        <v>437</v>
      </c>
      <c r="J690" s="241" t="s">
        <v>39</v>
      </c>
      <c r="K690" s="225" t="s">
        <v>1</v>
      </c>
      <c r="L690" s="225" t="s">
        <v>1</v>
      </c>
      <c r="M690" s="241" t="s">
        <v>39</v>
      </c>
      <c r="N690" s="225" t="s">
        <v>1</v>
      </c>
      <c r="O690" s="225" t="s">
        <v>1</v>
      </c>
      <c r="P690" s="225" t="s">
        <v>1</v>
      </c>
      <c r="Q690" s="225" t="s">
        <v>1</v>
      </c>
      <c r="R690" s="225" t="s">
        <v>1</v>
      </c>
      <c r="S690" s="225" t="s">
        <v>1</v>
      </c>
      <c r="T690" s="225" t="s">
        <v>1</v>
      </c>
      <c r="U690" s="225" t="s">
        <v>1</v>
      </c>
      <c r="V690" s="225" t="s">
        <v>1</v>
      </c>
      <c r="W690" s="225" t="s">
        <v>1</v>
      </c>
      <c r="X690" s="225" t="s">
        <v>1</v>
      </c>
      <c r="Y690" s="225" t="s">
        <v>1</v>
      </c>
      <c r="Z690" s="225" t="s">
        <v>1</v>
      </c>
      <c r="AA690" s="225" t="s">
        <v>1</v>
      </c>
      <c r="AB690" s="225" t="s">
        <v>1</v>
      </c>
      <c r="AC690" s="225" t="s">
        <v>1</v>
      </c>
      <c r="AD690" s="225" t="s">
        <v>1</v>
      </c>
      <c r="AE690" s="225" t="s">
        <v>1</v>
      </c>
      <c r="AF690" s="225" t="s">
        <v>1</v>
      </c>
      <c r="AG690" s="225" t="s">
        <v>1</v>
      </c>
      <c r="AH690" s="225" t="s">
        <v>1</v>
      </c>
      <c r="AI690" s="225" t="s">
        <v>1</v>
      </c>
      <c r="AJ690" s="225" t="s">
        <v>1</v>
      </c>
      <c r="AK690" s="225" t="s">
        <v>1</v>
      </c>
      <c r="AL690" s="225" t="s">
        <v>1</v>
      </c>
      <c r="AM690" s="225" t="s">
        <v>1</v>
      </c>
      <c r="AN690" s="225" t="s">
        <v>1</v>
      </c>
      <c r="AO690" s="225" t="s">
        <v>1</v>
      </c>
      <c r="AP690" s="225" t="s">
        <v>1</v>
      </c>
      <c r="AQ690" s="225" t="s">
        <v>1</v>
      </c>
      <c r="AR690" s="225" t="s">
        <v>1</v>
      </c>
      <c r="AS690" s="225" t="s">
        <v>1</v>
      </c>
      <c r="AT690" s="225" t="s">
        <v>1</v>
      </c>
      <c r="AU690" s="225" t="s">
        <v>1</v>
      </c>
      <c r="AV690" s="225" t="s">
        <v>1</v>
      </c>
      <c r="AW690" s="235" t="s">
        <v>1</v>
      </c>
      <c r="AX690" s="235">
        <v>0</v>
      </c>
      <c r="AY690" s="235">
        <v>0</v>
      </c>
      <c r="AZ690" s="228" t="s">
        <v>1</v>
      </c>
      <c r="BA690" s="228" t="s">
        <v>1</v>
      </c>
      <c r="BB690" s="229" t="s">
        <v>1</v>
      </c>
    </row>
    <row r="691" spans="1:54" ht="14.25" customHeight="1" x14ac:dyDescent="0.25">
      <c r="A691" s="367" t="s">
        <v>1738</v>
      </c>
      <c r="B691" s="367"/>
      <c r="C691" s="367"/>
      <c r="D691" s="367"/>
      <c r="E691" s="367"/>
      <c r="F691" s="367"/>
      <c r="G691" s="367"/>
      <c r="H691" s="367"/>
      <c r="I691" s="367"/>
      <c r="J691" s="366" t="s">
        <v>1</v>
      </c>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c r="AH691" s="366"/>
      <c r="AI691" s="366"/>
      <c r="AJ691" s="366"/>
      <c r="AK691" s="366"/>
      <c r="AL691" s="366"/>
      <c r="AM691" s="366"/>
      <c r="AN691" s="366"/>
      <c r="AO691" s="366"/>
      <c r="AP691" s="366"/>
      <c r="AQ691" s="366"/>
      <c r="AR691" s="366"/>
      <c r="AS691" s="366"/>
      <c r="AT691" s="366"/>
      <c r="AU691" s="366"/>
      <c r="AV691" s="366"/>
      <c r="AW691" s="366"/>
      <c r="AX691" s="366"/>
      <c r="AY691" s="366"/>
      <c r="AZ691" s="366"/>
      <c r="BA691" s="366"/>
      <c r="BB691" s="366"/>
    </row>
    <row r="692" spans="1:54" ht="14.25" customHeight="1" x14ac:dyDescent="0.25">
      <c r="A692" s="223">
        <v>1162</v>
      </c>
      <c r="B692" s="224" t="s">
        <v>1451</v>
      </c>
      <c r="C692" s="225" t="s">
        <v>1193</v>
      </c>
      <c r="D692" s="225"/>
      <c r="E692" s="225" t="s">
        <v>896</v>
      </c>
      <c r="F692" s="225" t="s">
        <v>1</v>
      </c>
      <c r="G692" s="225" t="s">
        <v>667</v>
      </c>
      <c r="H692" s="224" t="s">
        <v>1</v>
      </c>
      <c r="I692" s="224" t="s">
        <v>437</v>
      </c>
      <c r="J692" s="226" t="s">
        <v>33</v>
      </c>
      <c r="K692" s="225" t="s">
        <v>1</v>
      </c>
      <c r="L692" s="225" t="s">
        <v>1</v>
      </c>
      <c r="M692" s="226" t="s">
        <v>33</v>
      </c>
      <c r="N692" s="225" t="s">
        <v>1</v>
      </c>
      <c r="O692" s="225" t="s">
        <v>1</v>
      </c>
      <c r="P692" s="225" t="s">
        <v>1</v>
      </c>
      <c r="Q692" s="225" t="s">
        <v>1</v>
      </c>
      <c r="R692" s="225" t="s">
        <v>1</v>
      </c>
      <c r="S692" s="225" t="s">
        <v>1</v>
      </c>
      <c r="T692" s="225" t="s">
        <v>1</v>
      </c>
      <c r="U692" s="225" t="s">
        <v>1</v>
      </c>
      <c r="V692" s="225" t="s">
        <v>1</v>
      </c>
      <c r="W692" s="225" t="s">
        <v>1</v>
      </c>
      <c r="X692" s="225" t="s">
        <v>1</v>
      </c>
      <c r="Y692" s="225" t="s">
        <v>1</v>
      </c>
      <c r="Z692" s="225" t="s">
        <v>1</v>
      </c>
      <c r="AA692" s="225" t="s">
        <v>1</v>
      </c>
      <c r="AB692" s="225" t="s">
        <v>1</v>
      </c>
      <c r="AC692" s="225" t="s">
        <v>1</v>
      </c>
      <c r="AD692" s="225" t="s">
        <v>1</v>
      </c>
      <c r="AE692" s="225" t="s">
        <v>1</v>
      </c>
      <c r="AF692" s="225" t="s">
        <v>1</v>
      </c>
      <c r="AG692" s="225" t="s">
        <v>1</v>
      </c>
      <c r="AH692" s="225" t="s">
        <v>1</v>
      </c>
      <c r="AI692" s="225" t="s">
        <v>1</v>
      </c>
      <c r="AJ692" s="225" t="s">
        <v>1</v>
      </c>
      <c r="AK692" s="225" t="s">
        <v>1</v>
      </c>
      <c r="AL692" s="225" t="s">
        <v>1</v>
      </c>
      <c r="AM692" s="225" t="s">
        <v>1</v>
      </c>
      <c r="AN692" s="225" t="s">
        <v>1</v>
      </c>
      <c r="AO692" s="225" t="s">
        <v>1</v>
      </c>
      <c r="AP692" s="225" t="s">
        <v>1</v>
      </c>
      <c r="AQ692" s="225" t="s">
        <v>1</v>
      </c>
      <c r="AR692" s="225" t="s">
        <v>1</v>
      </c>
      <c r="AS692" s="225" t="s">
        <v>1</v>
      </c>
      <c r="AT692" s="225" t="s">
        <v>1</v>
      </c>
      <c r="AU692" s="225" t="s">
        <v>1</v>
      </c>
      <c r="AV692" s="225" t="s">
        <v>1</v>
      </c>
      <c r="AW692" s="235" t="s">
        <v>1</v>
      </c>
      <c r="AX692" s="226">
        <v>1</v>
      </c>
      <c r="AY692" s="235">
        <v>0</v>
      </c>
      <c r="AZ692" s="228">
        <v>0</v>
      </c>
      <c r="BA692" s="228">
        <v>0</v>
      </c>
      <c r="BB692" s="238">
        <v>2E-3</v>
      </c>
    </row>
    <row r="693" spans="1:54" ht="14.25" customHeight="1" x14ac:dyDescent="0.25">
      <c r="A693" s="223">
        <v>1464</v>
      </c>
      <c r="B693" s="224" t="s">
        <v>741</v>
      </c>
      <c r="C693" s="225" t="s">
        <v>1193</v>
      </c>
      <c r="D693" s="225"/>
      <c r="E693" s="225" t="s">
        <v>737</v>
      </c>
      <c r="F693" s="225" t="s">
        <v>1</v>
      </c>
      <c r="G693" s="225" t="s">
        <v>209</v>
      </c>
      <c r="H693" s="224" t="s">
        <v>1</v>
      </c>
      <c r="I693" s="224" t="s">
        <v>437</v>
      </c>
      <c r="J693" s="226" t="s">
        <v>33</v>
      </c>
      <c r="K693" s="225" t="s">
        <v>1</v>
      </c>
      <c r="L693" s="225" t="s">
        <v>1</v>
      </c>
      <c r="M693" s="226" t="s">
        <v>33</v>
      </c>
      <c r="N693" s="225" t="s">
        <v>1</v>
      </c>
      <c r="O693" s="225" t="s">
        <v>1</v>
      </c>
      <c r="P693" s="225" t="s">
        <v>1</v>
      </c>
      <c r="Q693" s="225" t="s">
        <v>1</v>
      </c>
      <c r="R693" s="225" t="s">
        <v>1</v>
      </c>
      <c r="S693" s="225" t="s">
        <v>1</v>
      </c>
      <c r="T693" s="225" t="s">
        <v>1</v>
      </c>
      <c r="U693" s="225" t="s">
        <v>1</v>
      </c>
      <c r="V693" s="225" t="s">
        <v>1</v>
      </c>
      <c r="W693" s="225" t="s">
        <v>1</v>
      </c>
      <c r="X693" s="225" t="s">
        <v>1</v>
      </c>
      <c r="Y693" s="225" t="s">
        <v>1</v>
      </c>
      <c r="Z693" s="225" t="s">
        <v>1</v>
      </c>
      <c r="AA693" s="225" t="s">
        <v>1</v>
      </c>
      <c r="AB693" s="225" t="s">
        <v>1</v>
      </c>
      <c r="AC693" s="225" t="s">
        <v>1</v>
      </c>
      <c r="AD693" s="225" t="s">
        <v>1</v>
      </c>
      <c r="AE693" s="225" t="s">
        <v>1</v>
      </c>
      <c r="AF693" s="225" t="s">
        <v>1</v>
      </c>
      <c r="AG693" s="225" t="s">
        <v>1</v>
      </c>
      <c r="AH693" s="225" t="s">
        <v>1</v>
      </c>
      <c r="AI693" s="225" t="s">
        <v>1</v>
      </c>
      <c r="AJ693" s="225" t="s">
        <v>1</v>
      </c>
      <c r="AK693" s="225" t="s">
        <v>1</v>
      </c>
      <c r="AL693" s="225" t="s">
        <v>1</v>
      </c>
      <c r="AM693" s="225" t="s">
        <v>1</v>
      </c>
      <c r="AN693" s="225" t="s">
        <v>1</v>
      </c>
      <c r="AO693" s="225" t="s">
        <v>1</v>
      </c>
      <c r="AP693" s="225" t="s">
        <v>1</v>
      </c>
      <c r="AQ693" s="225" t="s">
        <v>1</v>
      </c>
      <c r="AR693" s="225" t="s">
        <v>1</v>
      </c>
      <c r="AS693" s="225" t="s">
        <v>1</v>
      </c>
      <c r="AT693" s="225" t="s">
        <v>1</v>
      </c>
      <c r="AU693" s="225" t="s">
        <v>1</v>
      </c>
      <c r="AV693" s="225" t="s">
        <v>1</v>
      </c>
      <c r="AW693" s="235" t="s">
        <v>1</v>
      </c>
      <c r="AX693" s="235">
        <v>0</v>
      </c>
      <c r="AY693" s="235">
        <v>0</v>
      </c>
      <c r="AZ693" s="228">
        <v>0</v>
      </c>
      <c r="BA693" s="228">
        <v>0</v>
      </c>
      <c r="BB693" s="229">
        <v>0</v>
      </c>
    </row>
    <row r="694" spans="1:54" ht="14.25" customHeight="1" x14ac:dyDescent="0.25">
      <c r="A694" s="223">
        <v>1530</v>
      </c>
      <c r="B694" s="224" t="s">
        <v>1452</v>
      </c>
      <c r="C694" s="225" t="s">
        <v>1193</v>
      </c>
      <c r="D694" s="225"/>
      <c r="E694" s="225" t="s">
        <v>896</v>
      </c>
      <c r="F694" s="225" t="s">
        <v>1</v>
      </c>
      <c r="G694" s="225" t="s">
        <v>667</v>
      </c>
      <c r="H694" s="224" t="s">
        <v>1</v>
      </c>
      <c r="I694" s="224" t="s">
        <v>437</v>
      </c>
      <c r="J694" s="241" t="s">
        <v>39</v>
      </c>
      <c r="K694" s="225" t="s">
        <v>1</v>
      </c>
      <c r="L694" s="225" t="s">
        <v>1</v>
      </c>
      <c r="M694" s="241" t="s">
        <v>39</v>
      </c>
      <c r="N694" s="225" t="s">
        <v>1</v>
      </c>
      <c r="O694" s="225" t="s">
        <v>1</v>
      </c>
      <c r="P694" s="225" t="s">
        <v>1</v>
      </c>
      <c r="Q694" s="225" t="s">
        <v>1</v>
      </c>
      <c r="R694" s="225" t="s">
        <v>1</v>
      </c>
      <c r="S694" s="225" t="s">
        <v>1</v>
      </c>
      <c r="T694" s="225" t="s">
        <v>1</v>
      </c>
      <c r="U694" s="225" t="s">
        <v>1</v>
      </c>
      <c r="V694" s="225" t="s">
        <v>1</v>
      </c>
      <c r="W694" s="225" t="s">
        <v>1</v>
      </c>
      <c r="X694" s="225" t="s">
        <v>1</v>
      </c>
      <c r="Y694" s="225" t="s">
        <v>1</v>
      </c>
      <c r="Z694" s="225" t="s">
        <v>1</v>
      </c>
      <c r="AA694" s="225" t="s">
        <v>1</v>
      </c>
      <c r="AB694" s="225" t="s">
        <v>1</v>
      </c>
      <c r="AC694" s="225" t="s">
        <v>1</v>
      </c>
      <c r="AD694" s="225" t="s">
        <v>1</v>
      </c>
      <c r="AE694" s="225" t="s">
        <v>1</v>
      </c>
      <c r="AF694" s="225" t="s">
        <v>1</v>
      </c>
      <c r="AG694" s="225" t="s">
        <v>1</v>
      </c>
      <c r="AH694" s="225" t="s">
        <v>1</v>
      </c>
      <c r="AI694" s="225" t="s">
        <v>1</v>
      </c>
      <c r="AJ694" s="225" t="s">
        <v>1</v>
      </c>
      <c r="AK694" s="225" t="s">
        <v>1</v>
      </c>
      <c r="AL694" s="225" t="s">
        <v>1</v>
      </c>
      <c r="AM694" s="225" t="s">
        <v>1</v>
      </c>
      <c r="AN694" s="225" t="s">
        <v>1</v>
      </c>
      <c r="AO694" s="225" t="s">
        <v>1</v>
      </c>
      <c r="AP694" s="225" t="s">
        <v>1</v>
      </c>
      <c r="AQ694" s="225" t="s">
        <v>1</v>
      </c>
      <c r="AR694" s="225" t="s">
        <v>1</v>
      </c>
      <c r="AS694" s="225" t="s">
        <v>1</v>
      </c>
      <c r="AT694" s="225" t="s">
        <v>1</v>
      </c>
      <c r="AU694" s="225" t="s">
        <v>1</v>
      </c>
      <c r="AV694" s="225" t="s">
        <v>1</v>
      </c>
      <c r="AW694" s="235" t="s">
        <v>1</v>
      </c>
      <c r="AX694" s="235">
        <v>0</v>
      </c>
      <c r="AY694" s="235">
        <v>0</v>
      </c>
      <c r="AZ694" s="228" t="s">
        <v>1</v>
      </c>
      <c r="BA694" s="228" t="s">
        <v>1</v>
      </c>
      <c r="BB694" s="229" t="s">
        <v>1</v>
      </c>
    </row>
    <row r="695" spans="1:54" ht="18.75" customHeight="1" x14ac:dyDescent="0.25">
      <c r="A695" s="223">
        <v>1442</v>
      </c>
      <c r="B695" s="224" t="s">
        <v>746</v>
      </c>
      <c r="C695" s="225" t="s">
        <v>1193</v>
      </c>
      <c r="D695" s="225"/>
      <c r="E695" s="225" t="s">
        <v>737</v>
      </c>
      <c r="F695" s="225" t="s">
        <v>1</v>
      </c>
      <c r="G695" s="225" t="s">
        <v>209</v>
      </c>
      <c r="H695" s="224" t="s">
        <v>1</v>
      </c>
      <c r="I695" s="224" t="s">
        <v>437</v>
      </c>
      <c r="J695" s="226" t="s">
        <v>33</v>
      </c>
      <c r="K695" s="225" t="s">
        <v>1</v>
      </c>
      <c r="L695" s="225" t="s">
        <v>1</v>
      </c>
      <c r="M695" s="226" t="s">
        <v>33</v>
      </c>
      <c r="N695" s="225" t="s">
        <v>1</v>
      </c>
      <c r="O695" s="225" t="s">
        <v>1</v>
      </c>
      <c r="P695" s="225" t="s">
        <v>1</v>
      </c>
      <c r="Q695" s="225" t="s">
        <v>1</v>
      </c>
      <c r="R695" s="225" t="s">
        <v>1</v>
      </c>
      <c r="S695" s="225" t="s">
        <v>1</v>
      </c>
      <c r="T695" s="225" t="s">
        <v>1</v>
      </c>
      <c r="U695" s="225" t="s">
        <v>1</v>
      </c>
      <c r="V695" s="225" t="s">
        <v>1</v>
      </c>
      <c r="W695" s="225" t="s">
        <v>1</v>
      </c>
      <c r="X695" s="225" t="s">
        <v>1</v>
      </c>
      <c r="Y695" s="225" t="s">
        <v>1</v>
      </c>
      <c r="Z695" s="225" t="s">
        <v>1</v>
      </c>
      <c r="AA695" s="225" t="s">
        <v>1</v>
      </c>
      <c r="AB695" s="225" t="s">
        <v>1</v>
      </c>
      <c r="AC695" s="225" t="s">
        <v>1</v>
      </c>
      <c r="AD695" s="225" t="s">
        <v>1</v>
      </c>
      <c r="AE695" s="225" t="s">
        <v>1</v>
      </c>
      <c r="AF695" s="225" t="s">
        <v>1</v>
      </c>
      <c r="AG695" s="225" t="s">
        <v>1</v>
      </c>
      <c r="AH695" s="225" t="s">
        <v>1</v>
      </c>
      <c r="AI695" s="225" t="s">
        <v>1</v>
      </c>
      <c r="AJ695" s="225" t="s">
        <v>1</v>
      </c>
      <c r="AK695" s="225" t="s">
        <v>1</v>
      </c>
      <c r="AL695" s="225" t="s">
        <v>1</v>
      </c>
      <c r="AM695" s="225" t="s">
        <v>1</v>
      </c>
      <c r="AN695" s="225" t="s">
        <v>1</v>
      </c>
      <c r="AO695" s="225" t="s">
        <v>1</v>
      </c>
      <c r="AP695" s="225" t="s">
        <v>1</v>
      </c>
      <c r="AQ695" s="225" t="s">
        <v>1</v>
      </c>
      <c r="AR695" s="225" t="s">
        <v>1</v>
      </c>
      <c r="AS695" s="225" t="s">
        <v>1</v>
      </c>
      <c r="AT695" s="225" t="s">
        <v>1</v>
      </c>
      <c r="AU695" s="225" t="s">
        <v>1</v>
      </c>
      <c r="AV695" s="225" t="s">
        <v>1</v>
      </c>
      <c r="AW695" s="235" t="s">
        <v>1</v>
      </c>
      <c r="AX695" s="235">
        <v>0</v>
      </c>
      <c r="AY695" s="235">
        <v>0</v>
      </c>
      <c r="AZ695" s="228">
        <v>0</v>
      </c>
      <c r="BA695" s="228">
        <v>0</v>
      </c>
      <c r="BB695" s="229">
        <v>0</v>
      </c>
    </row>
    <row r="696" spans="1:54" ht="18.75" customHeight="1" x14ac:dyDescent="0.25">
      <c r="A696" s="223">
        <v>1443</v>
      </c>
      <c r="B696" s="224" t="s">
        <v>747</v>
      </c>
      <c r="C696" s="225" t="s">
        <v>1193</v>
      </c>
      <c r="D696" s="225"/>
      <c r="E696" s="225" t="s">
        <v>737</v>
      </c>
      <c r="F696" s="225" t="s">
        <v>1</v>
      </c>
      <c r="G696" s="225" t="s">
        <v>209</v>
      </c>
      <c r="H696" s="224" t="s">
        <v>1</v>
      </c>
      <c r="I696" s="224" t="s">
        <v>437</v>
      </c>
      <c r="J696" s="226" t="s">
        <v>33</v>
      </c>
      <c r="K696" s="225" t="s">
        <v>1</v>
      </c>
      <c r="L696" s="225" t="s">
        <v>1</v>
      </c>
      <c r="M696" s="226" t="s">
        <v>33</v>
      </c>
      <c r="N696" s="225" t="s">
        <v>1</v>
      </c>
      <c r="O696" s="225" t="s">
        <v>1</v>
      </c>
      <c r="P696" s="225" t="s">
        <v>1</v>
      </c>
      <c r="Q696" s="225" t="s">
        <v>1</v>
      </c>
      <c r="R696" s="225" t="s">
        <v>1</v>
      </c>
      <c r="S696" s="225" t="s">
        <v>1</v>
      </c>
      <c r="T696" s="225" t="s">
        <v>1</v>
      </c>
      <c r="U696" s="225" t="s">
        <v>1</v>
      </c>
      <c r="V696" s="225" t="s">
        <v>1</v>
      </c>
      <c r="W696" s="225" t="s">
        <v>1</v>
      </c>
      <c r="X696" s="225" t="s">
        <v>1</v>
      </c>
      <c r="Y696" s="225" t="s">
        <v>1</v>
      </c>
      <c r="Z696" s="225" t="s">
        <v>1</v>
      </c>
      <c r="AA696" s="225" t="s">
        <v>1</v>
      </c>
      <c r="AB696" s="225" t="s">
        <v>1</v>
      </c>
      <c r="AC696" s="225" t="s">
        <v>1</v>
      </c>
      <c r="AD696" s="225" t="s">
        <v>1</v>
      </c>
      <c r="AE696" s="225" t="s">
        <v>1</v>
      </c>
      <c r="AF696" s="225" t="s">
        <v>1</v>
      </c>
      <c r="AG696" s="225" t="s">
        <v>1</v>
      </c>
      <c r="AH696" s="225" t="s">
        <v>1</v>
      </c>
      <c r="AI696" s="225" t="s">
        <v>1</v>
      </c>
      <c r="AJ696" s="225" t="s">
        <v>1</v>
      </c>
      <c r="AK696" s="225" t="s">
        <v>1</v>
      </c>
      <c r="AL696" s="225" t="s">
        <v>1</v>
      </c>
      <c r="AM696" s="225" t="s">
        <v>1</v>
      </c>
      <c r="AN696" s="225" t="s">
        <v>1</v>
      </c>
      <c r="AO696" s="225" t="s">
        <v>1</v>
      </c>
      <c r="AP696" s="225" t="s">
        <v>1</v>
      </c>
      <c r="AQ696" s="225" t="s">
        <v>1</v>
      </c>
      <c r="AR696" s="225" t="s">
        <v>1</v>
      </c>
      <c r="AS696" s="225" t="s">
        <v>1</v>
      </c>
      <c r="AT696" s="225" t="s">
        <v>1</v>
      </c>
      <c r="AU696" s="225" t="s">
        <v>1</v>
      </c>
      <c r="AV696" s="225" t="s">
        <v>1</v>
      </c>
      <c r="AW696" s="235" t="s">
        <v>1</v>
      </c>
      <c r="AX696" s="235">
        <v>0</v>
      </c>
      <c r="AY696" s="235">
        <v>0</v>
      </c>
      <c r="AZ696" s="228">
        <v>0</v>
      </c>
      <c r="BA696" s="228">
        <v>0</v>
      </c>
      <c r="BB696" s="229">
        <v>0</v>
      </c>
    </row>
    <row r="697" spans="1:54" ht="18" customHeight="1" x14ac:dyDescent="0.25">
      <c r="A697" s="223">
        <v>1048</v>
      </c>
      <c r="B697" s="224" t="s">
        <v>435</v>
      </c>
      <c r="C697" s="225" t="s">
        <v>1193</v>
      </c>
      <c r="D697" s="225"/>
      <c r="E697" s="225" t="s">
        <v>438</v>
      </c>
      <c r="F697" s="225" t="s">
        <v>1</v>
      </c>
      <c r="G697" s="225" t="s">
        <v>439</v>
      </c>
      <c r="H697" s="224" t="s">
        <v>1</v>
      </c>
      <c r="I697" s="224" t="s">
        <v>437</v>
      </c>
      <c r="J697" s="241" t="s">
        <v>39</v>
      </c>
      <c r="K697" s="232" t="s">
        <v>23</v>
      </c>
      <c r="L697" s="232" t="s">
        <v>23</v>
      </c>
      <c r="M697" s="227" t="s">
        <v>17</v>
      </c>
      <c r="N697" s="231" t="s">
        <v>20</v>
      </c>
      <c r="O697" s="232" t="s">
        <v>23</v>
      </c>
      <c r="P697" s="225" t="s">
        <v>1</v>
      </c>
      <c r="Q697" s="225" t="s">
        <v>1</v>
      </c>
      <c r="R697" s="225" t="s">
        <v>1</v>
      </c>
      <c r="S697" s="225" t="s">
        <v>1</v>
      </c>
      <c r="T697" s="225" t="s">
        <v>1</v>
      </c>
      <c r="U697" s="225" t="s">
        <v>1</v>
      </c>
      <c r="V697" s="225" t="s">
        <v>1</v>
      </c>
      <c r="W697" s="225" t="s">
        <v>1</v>
      </c>
      <c r="X697" s="225" t="s">
        <v>1</v>
      </c>
      <c r="Y697" s="225" t="s">
        <v>1</v>
      </c>
      <c r="Z697" s="231" t="s">
        <v>20</v>
      </c>
      <c r="AA697" s="231" t="s">
        <v>20</v>
      </c>
      <c r="AB697" s="225" t="s">
        <v>1</v>
      </c>
      <c r="AC697" s="225" t="s">
        <v>1</v>
      </c>
      <c r="AD697" s="230" t="s">
        <v>22</v>
      </c>
      <c r="AE697" s="231" t="s">
        <v>20</v>
      </c>
      <c r="AF697" s="231" t="s">
        <v>20</v>
      </c>
      <c r="AG697" s="230" t="s">
        <v>22</v>
      </c>
      <c r="AH697" s="225" t="s">
        <v>1</v>
      </c>
      <c r="AI697" s="225" t="s">
        <v>1</v>
      </c>
      <c r="AJ697" s="225" t="s">
        <v>1</v>
      </c>
      <c r="AK697" s="232" t="s">
        <v>23</v>
      </c>
      <c r="AL697" s="232" t="s">
        <v>23</v>
      </c>
      <c r="AM697" s="225" t="s">
        <v>1</v>
      </c>
      <c r="AN697" s="225" t="s">
        <v>1</v>
      </c>
      <c r="AO697" s="232" t="s">
        <v>23</v>
      </c>
      <c r="AP697" s="225" t="s">
        <v>1</v>
      </c>
      <c r="AQ697" s="225" t="s">
        <v>1</v>
      </c>
      <c r="AR697" s="225" t="s">
        <v>1</v>
      </c>
      <c r="AS697" s="225" t="s">
        <v>1</v>
      </c>
      <c r="AT697" s="225" t="s">
        <v>1</v>
      </c>
      <c r="AU697" s="232" t="s">
        <v>23</v>
      </c>
      <c r="AV697" s="232" t="s">
        <v>23</v>
      </c>
      <c r="AW697" s="232" t="s">
        <v>1242</v>
      </c>
      <c r="AX697" s="227">
        <v>2</v>
      </c>
      <c r="AY697" s="227">
        <v>2</v>
      </c>
      <c r="AZ697" s="228">
        <v>0</v>
      </c>
      <c r="BA697" s="233">
        <v>113.5</v>
      </c>
      <c r="BB697" s="234">
        <v>1</v>
      </c>
    </row>
    <row r="698" spans="1:54" ht="18.75" customHeight="1" x14ac:dyDescent="0.25">
      <c r="A698" s="223">
        <v>17</v>
      </c>
      <c r="B698" s="224" t="s">
        <v>1453</v>
      </c>
      <c r="C698" s="225" t="s">
        <v>1193</v>
      </c>
      <c r="D698" s="225"/>
      <c r="E698" s="225" t="s">
        <v>1021</v>
      </c>
      <c r="F698" s="225" t="s">
        <v>1</v>
      </c>
      <c r="G698" s="225" t="s">
        <v>1517</v>
      </c>
      <c r="H698" s="224" t="s">
        <v>1</v>
      </c>
      <c r="I698" s="224" t="s">
        <v>437</v>
      </c>
      <c r="J698" s="226" t="s">
        <v>33</v>
      </c>
      <c r="K698" s="225" t="s">
        <v>1</v>
      </c>
      <c r="L698" s="225" t="s">
        <v>1</v>
      </c>
      <c r="M698" s="226" t="s">
        <v>33</v>
      </c>
      <c r="N698" s="225" t="s">
        <v>1</v>
      </c>
      <c r="O698" s="225" t="s">
        <v>1</v>
      </c>
      <c r="P698" s="225" t="s">
        <v>1</v>
      </c>
      <c r="Q698" s="225" t="s">
        <v>1</v>
      </c>
      <c r="R698" s="225" t="s">
        <v>1</v>
      </c>
      <c r="S698" s="225" t="s">
        <v>1</v>
      </c>
      <c r="T698" s="225" t="s">
        <v>1</v>
      </c>
      <c r="U698" s="225" t="s">
        <v>1</v>
      </c>
      <c r="V698" s="225" t="s">
        <v>1</v>
      </c>
      <c r="W698" s="225" t="s">
        <v>1</v>
      </c>
      <c r="X698" s="225" t="s">
        <v>1</v>
      </c>
      <c r="Y698" s="225" t="s">
        <v>1</v>
      </c>
      <c r="Z698" s="225" t="s">
        <v>1</v>
      </c>
      <c r="AA698" s="225" t="s">
        <v>1</v>
      </c>
      <c r="AB698" s="225" t="s">
        <v>1</v>
      </c>
      <c r="AC698" s="225" t="s">
        <v>1</v>
      </c>
      <c r="AD698" s="225" t="s">
        <v>1</v>
      </c>
      <c r="AE698" s="225" t="s">
        <v>1</v>
      </c>
      <c r="AF698" s="225" t="s">
        <v>1</v>
      </c>
      <c r="AG698" s="225" t="s">
        <v>1</v>
      </c>
      <c r="AH698" s="225" t="s">
        <v>1</v>
      </c>
      <c r="AI698" s="225" t="s">
        <v>1</v>
      </c>
      <c r="AJ698" s="225" t="s">
        <v>1</v>
      </c>
      <c r="AK698" s="225" t="s">
        <v>1</v>
      </c>
      <c r="AL698" s="225" t="s">
        <v>1</v>
      </c>
      <c r="AM698" s="225" t="s">
        <v>1</v>
      </c>
      <c r="AN698" s="225" t="s">
        <v>1</v>
      </c>
      <c r="AO698" s="225" t="s">
        <v>1</v>
      </c>
      <c r="AP698" s="225" t="s">
        <v>1</v>
      </c>
      <c r="AQ698" s="225" t="s">
        <v>1</v>
      </c>
      <c r="AR698" s="225" t="s">
        <v>1</v>
      </c>
      <c r="AS698" s="225" t="s">
        <v>1</v>
      </c>
      <c r="AT698" s="225" t="s">
        <v>1</v>
      </c>
      <c r="AU698" s="225" t="s">
        <v>1</v>
      </c>
      <c r="AV698" s="225" t="s">
        <v>1</v>
      </c>
      <c r="AW698" s="235" t="s">
        <v>1</v>
      </c>
      <c r="AX698" s="235">
        <v>0</v>
      </c>
      <c r="AY698" s="235">
        <v>0</v>
      </c>
      <c r="AZ698" s="228" t="s">
        <v>1</v>
      </c>
      <c r="BA698" s="228" t="s">
        <v>1</v>
      </c>
      <c r="BB698" s="229" t="s">
        <v>1</v>
      </c>
    </row>
    <row r="699" spans="1:54" ht="18.75" customHeight="1" x14ac:dyDescent="0.25">
      <c r="A699" s="223">
        <v>19</v>
      </c>
      <c r="B699" s="224" t="s">
        <v>1454</v>
      </c>
      <c r="C699" s="225" t="s">
        <v>1193</v>
      </c>
      <c r="D699" s="225"/>
      <c r="E699" s="225" t="s">
        <v>815</v>
      </c>
      <c r="F699" s="225" t="s">
        <v>1</v>
      </c>
      <c r="G699" s="225" t="s">
        <v>817</v>
      </c>
      <c r="H699" s="224" t="s">
        <v>1</v>
      </c>
      <c r="I699" s="224" t="s">
        <v>437</v>
      </c>
      <c r="J699" s="226" t="s">
        <v>33</v>
      </c>
      <c r="K699" s="225" t="s">
        <v>1</v>
      </c>
      <c r="L699" s="225" t="s">
        <v>1</v>
      </c>
      <c r="M699" s="226" t="s">
        <v>33</v>
      </c>
      <c r="N699" s="225" t="s">
        <v>1</v>
      </c>
      <c r="O699" s="225" t="s">
        <v>1</v>
      </c>
      <c r="P699" s="225" t="s">
        <v>1</v>
      </c>
      <c r="Q699" s="225" t="s">
        <v>1</v>
      </c>
      <c r="R699" s="225" t="s">
        <v>1</v>
      </c>
      <c r="S699" s="225" t="s">
        <v>1</v>
      </c>
      <c r="T699" s="225" t="s">
        <v>1</v>
      </c>
      <c r="U699" s="225" t="s">
        <v>1</v>
      </c>
      <c r="V699" s="225" t="s">
        <v>1</v>
      </c>
      <c r="W699" s="225" t="s">
        <v>1</v>
      </c>
      <c r="X699" s="225" t="s">
        <v>1</v>
      </c>
      <c r="Y699" s="225" t="s">
        <v>1</v>
      </c>
      <c r="Z699" s="225" t="s">
        <v>1</v>
      </c>
      <c r="AA699" s="225" t="s">
        <v>1</v>
      </c>
      <c r="AB699" s="225" t="s">
        <v>1</v>
      </c>
      <c r="AC699" s="225" t="s">
        <v>1</v>
      </c>
      <c r="AD699" s="225" t="s">
        <v>1</v>
      </c>
      <c r="AE699" s="225" t="s">
        <v>1</v>
      </c>
      <c r="AF699" s="225" t="s">
        <v>1</v>
      </c>
      <c r="AG699" s="225" t="s">
        <v>1</v>
      </c>
      <c r="AH699" s="225" t="s">
        <v>1</v>
      </c>
      <c r="AI699" s="225" t="s">
        <v>1</v>
      </c>
      <c r="AJ699" s="225" t="s">
        <v>1</v>
      </c>
      <c r="AK699" s="225" t="s">
        <v>1</v>
      </c>
      <c r="AL699" s="225" t="s">
        <v>1</v>
      </c>
      <c r="AM699" s="225" t="s">
        <v>1</v>
      </c>
      <c r="AN699" s="225" t="s">
        <v>1</v>
      </c>
      <c r="AO699" s="225" t="s">
        <v>1</v>
      </c>
      <c r="AP699" s="225" t="s">
        <v>1</v>
      </c>
      <c r="AQ699" s="225" t="s">
        <v>1</v>
      </c>
      <c r="AR699" s="225" t="s">
        <v>1</v>
      </c>
      <c r="AS699" s="225" t="s">
        <v>1</v>
      </c>
      <c r="AT699" s="225" t="s">
        <v>1</v>
      </c>
      <c r="AU699" s="225" t="s">
        <v>1</v>
      </c>
      <c r="AV699" s="225" t="s">
        <v>1</v>
      </c>
      <c r="AW699" s="235" t="s">
        <v>1</v>
      </c>
      <c r="AX699" s="235">
        <v>0</v>
      </c>
      <c r="AY699" s="235">
        <v>0</v>
      </c>
      <c r="AZ699" s="228" t="s">
        <v>1</v>
      </c>
      <c r="BA699" s="228" t="s">
        <v>1</v>
      </c>
      <c r="BB699" s="229" t="s">
        <v>1</v>
      </c>
    </row>
    <row r="700" spans="1:54" ht="18.75" customHeight="1" x14ac:dyDescent="0.25">
      <c r="A700" s="223">
        <v>1049</v>
      </c>
      <c r="B700" s="224" t="s">
        <v>1551</v>
      </c>
      <c r="C700" s="225" t="s">
        <v>1193</v>
      </c>
      <c r="D700" s="225"/>
      <c r="E700" s="225" t="s">
        <v>492</v>
      </c>
      <c r="F700" s="225" t="s">
        <v>1</v>
      </c>
      <c r="G700" s="225" t="s">
        <v>439</v>
      </c>
      <c r="H700" s="224" t="s">
        <v>1</v>
      </c>
      <c r="I700" s="224" t="s">
        <v>437</v>
      </c>
      <c r="J700" s="241" t="s">
        <v>39</v>
      </c>
      <c r="K700" s="225" t="s">
        <v>1</v>
      </c>
      <c r="L700" s="232" t="s">
        <v>23</v>
      </c>
      <c r="M700" s="241" t="s">
        <v>39</v>
      </c>
      <c r="N700" s="225" t="s">
        <v>1</v>
      </c>
      <c r="O700" s="232" t="s">
        <v>23</v>
      </c>
      <c r="P700" s="225" t="s">
        <v>1</v>
      </c>
      <c r="Q700" s="225" t="s">
        <v>1</v>
      </c>
      <c r="R700" s="225" t="s">
        <v>1</v>
      </c>
      <c r="S700" s="225" t="s">
        <v>1</v>
      </c>
      <c r="T700" s="225" t="s">
        <v>1</v>
      </c>
      <c r="U700" s="225" t="s">
        <v>1</v>
      </c>
      <c r="V700" s="225" t="s">
        <v>1</v>
      </c>
      <c r="W700" s="225" t="s">
        <v>1</v>
      </c>
      <c r="X700" s="225" t="s">
        <v>1</v>
      </c>
      <c r="Y700" s="225" t="s">
        <v>1</v>
      </c>
      <c r="Z700" s="225" t="s">
        <v>1</v>
      </c>
      <c r="AA700" s="225" t="s">
        <v>1</v>
      </c>
      <c r="AB700" s="225" t="s">
        <v>1</v>
      </c>
      <c r="AC700" s="225" t="s">
        <v>1</v>
      </c>
      <c r="AD700" s="225" t="s">
        <v>1</v>
      </c>
      <c r="AE700" s="232" t="s">
        <v>23</v>
      </c>
      <c r="AF700" s="232" t="s">
        <v>23</v>
      </c>
      <c r="AG700" s="230" t="s">
        <v>22</v>
      </c>
      <c r="AH700" s="225" t="s">
        <v>1</v>
      </c>
      <c r="AI700" s="225" t="s">
        <v>1</v>
      </c>
      <c r="AJ700" s="225" t="s">
        <v>1</v>
      </c>
      <c r="AK700" s="225" t="s">
        <v>1</v>
      </c>
      <c r="AL700" s="231" t="s">
        <v>20</v>
      </c>
      <c r="AM700" s="225" t="s">
        <v>1</v>
      </c>
      <c r="AN700" s="225" t="s">
        <v>1</v>
      </c>
      <c r="AO700" s="232" t="s">
        <v>23</v>
      </c>
      <c r="AP700" s="225" t="s">
        <v>1</v>
      </c>
      <c r="AQ700" s="225" t="s">
        <v>1</v>
      </c>
      <c r="AR700" s="232" t="s">
        <v>23</v>
      </c>
      <c r="AS700" s="225" t="s">
        <v>1</v>
      </c>
      <c r="AT700" s="225" t="s">
        <v>1</v>
      </c>
      <c r="AU700" s="232" t="s">
        <v>23</v>
      </c>
      <c r="AV700" s="232" t="s">
        <v>23</v>
      </c>
      <c r="AW700" s="231" t="s">
        <v>1240</v>
      </c>
      <c r="AX700" s="226">
        <v>1</v>
      </c>
      <c r="AY700" s="227">
        <v>2</v>
      </c>
      <c r="AZ700" s="228">
        <v>0</v>
      </c>
      <c r="BA700" s="233">
        <v>2.2999999999999998</v>
      </c>
      <c r="BB700" s="238">
        <v>443.6</v>
      </c>
    </row>
    <row r="701" spans="1:54" ht="18.75" customHeight="1" x14ac:dyDescent="0.25">
      <c r="A701" s="223">
        <v>909</v>
      </c>
      <c r="B701" s="224" t="s">
        <v>1456</v>
      </c>
      <c r="C701" s="225" t="s">
        <v>1193</v>
      </c>
      <c r="D701" s="225"/>
      <c r="E701" s="225" t="s">
        <v>519</v>
      </c>
      <c r="F701" s="225" t="s">
        <v>108</v>
      </c>
      <c r="G701" s="225" t="s">
        <v>1517</v>
      </c>
      <c r="H701" s="224" t="s">
        <v>1</v>
      </c>
      <c r="I701" s="224" t="s">
        <v>437</v>
      </c>
      <c r="J701" s="226" t="s">
        <v>33</v>
      </c>
      <c r="K701" s="225" t="s">
        <v>1</v>
      </c>
      <c r="L701" s="225" t="s">
        <v>1</v>
      </c>
      <c r="M701" s="226" t="s">
        <v>33</v>
      </c>
      <c r="N701" s="230" t="s">
        <v>22</v>
      </c>
      <c r="O701" s="230" t="s">
        <v>22</v>
      </c>
      <c r="P701" s="225" t="s">
        <v>1</v>
      </c>
      <c r="Q701" s="225" t="s">
        <v>1</v>
      </c>
      <c r="R701" s="225" t="s">
        <v>1</v>
      </c>
      <c r="S701" s="225" t="s">
        <v>1</v>
      </c>
      <c r="T701" s="225" t="s">
        <v>1</v>
      </c>
      <c r="U701" s="225" t="s">
        <v>1</v>
      </c>
      <c r="V701" s="225" t="s">
        <v>1</v>
      </c>
      <c r="W701" s="225" t="s">
        <v>1</v>
      </c>
      <c r="X701" s="225" t="s">
        <v>1</v>
      </c>
      <c r="Y701" s="225" t="s">
        <v>1</v>
      </c>
      <c r="Z701" s="225" t="s">
        <v>1</v>
      </c>
      <c r="AA701" s="225" t="s">
        <v>1</v>
      </c>
      <c r="AB701" s="225" t="s">
        <v>1</v>
      </c>
      <c r="AC701" s="225" t="s">
        <v>1</v>
      </c>
      <c r="AD701" s="225" t="s">
        <v>1</v>
      </c>
      <c r="AE701" s="225" t="s">
        <v>1</v>
      </c>
      <c r="AF701" s="225" t="s">
        <v>1</v>
      </c>
      <c r="AG701" s="225" t="s">
        <v>1</v>
      </c>
      <c r="AH701" s="225" t="s">
        <v>1</v>
      </c>
      <c r="AI701" s="225" t="s">
        <v>1</v>
      </c>
      <c r="AJ701" s="225" t="s">
        <v>1</v>
      </c>
      <c r="AK701" s="225" t="s">
        <v>1</v>
      </c>
      <c r="AL701" s="225" t="s">
        <v>1</v>
      </c>
      <c r="AM701" s="225" t="s">
        <v>1</v>
      </c>
      <c r="AN701" s="225" t="s">
        <v>1</v>
      </c>
      <c r="AO701" s="225" t="s">
        <v>1</v>
      </c>
      <c r="AP701" s="225" t="s">
        <v>1</v>
      </c>
      <c r="AQ701" s="225" t="s">
        <v>1</v>
      </c>
      <c r="AR701" s="225" t="s">
        <v>1</v>
      </c>
      <c r="AS701" s="225" t="s">
        <v>1</v>
      </c>
      <c r="AT701" s="225" t="s">
        <v>1</v>
      </c>
      <c r="AU701" s="225" t="s">
        <v>1</v>
      </c>
      <c r="AV701" s="225" t="s">
        <v>1</v>
      </c>
      <c r="AW701" s="235" t="s">
        <v>1</v>
      </c>
      <c r="AX701" s="235">
        <v>0</v>
      </c>
      <c r="AY701" s="235">
        <v>0</v>
      </c>
      <c r="AZ701" s="228" t="s">
        <v>1</v>
      </c>
      <c r="BA701" s="228" t="s">
        <v>1</v>
      </c>
      <c r="BB701" s="229" t="s">
        <v>1</v>
      </c>
    </row>
    <row r="702" spans="1:54" ht="18" customHeight="1" x14ac:dyDescent="0.25">
      <c r="A702" s="223">
        <v>908</v>
      </c>
      <c r="B702" s="224" t="s">
        <v>1457</v>
      </c>
      <c r="C702" s="225" t="s">
        <v>1193</v>
      </c>
      <c r="D702" s="225"/>
      <c r="E702" s="225" t="s">
        <v>519</v>
      </c>
      <c r="F702" s="225" t="s">
        <v>1</v>
      </c>
      <c r="G702" s="225" t="s">
        <v>1517</v>
      </c>
      <c r="H702" s="224" t="s">
        <v>1</v>
      </c>
      <c r="I702" s="224" t="s">
        <v>437</v>
      </c>
      <c r="J702" s="226" t="s">
        <v>33</v>
      </c>
      <c r="K702" s="225" t="s">
        <v>1</v>
      </c>
      <c r="L702" s="225" t="s">
        <v>1</v>
      </c>
      <c r="M702" s="226" t="s">
        <v>33</v>
      </c>
      <c r="N702" s="225" t="s">
        <v>1</v>
      </c>
      <c r="O702" s="225" t="s">
        <v>1</v>
      </c>
      <c r="P702" s="225" t="s">
        <v>1</v>
      </c>
      <c r="Q702" s="225" t="s">
        <v>1</v>
      </c>
      <c r="R702" s="225" t="s">
        <v>1</v>
      </c>
      <c r="S702" s="225" t="s">
        <v>1</v>
      </c>
      <c r="T702" s="225" t="s">
        <v>1</v>
      </c>
      <c r="U702" s="225" t="s">
        <v>1</v>
      </c>
      <c r="V702" s="225" t="s">
        <v>1</v>
      </c>
      <c r="W702" s="225" t="s">
        <v>1</v>
      </c>
      <c r="X702" s="225" t="s">
        <v>1</v>
      </c>
      <c r="Y702" s="225" t="s">
        <v>1</v>
      </c>
      <c r="Z702" s="225" t="s">
        <v>1</v>
      </c>
      <c r="AA702" s="225" t="s">
        <v>1</v>
      </c>
      <c r="AB702" s="225" t="s">
        <v>1</v>
      </c>
      <c r="AC702" s="225" t="s">
        <v>1</v>
      </c>
      <c r="AD702" s="225" t="s">
        <v>1</v>
      </c>
      <c r="AE702" s="225" t="s">
        <v>1</v>
      </c>
      <c r="AF702" s="225" t="s">
        <v>1</v>
      </c>
      <c r="AG702" s="225" t="s">
        <v>1</v>
      </c>
      <c r="AH702" s="225" t="s">
        <v>1</v>
      </c>
      <c r="AI702" s="225" t="s">
        <v>1</v>
      </c>
      <c r="AJ702" s="225" t="s">
        <v>1</v>
      </c>
      <c r="AK702" s="225" t="s">
        <v>1</v>
      </c>
      <c r="AL702" s="225" t="s">
        <v>1</v>
      </c>
      <c r="AM702" s="225" t="s">
        <v>1</v>
      </c>
      <c r="AN702" s="225" t="s">
        <v>1</v>
      </c>
      <c r="AO702" s="225" t="s">
        <v>1</v>
      </c>
      <c r="AP702" s="225" t="s">
        <v>1</v>
      </c>
      <c r="AQ702" s="225" t="s">
        <v>1</v>
      </c>
      <c r="AR702" s="225" t="s">
        <v>1</v>
      </c>
      <c r="AS702" s="225" t="s">
        <v>1</v>
      </c>
      <c r="AT702" s="225" t="s">
        <v>1</v>
      </c>
      <c r="AU702" s="225" t="s">
        <v>1</v>
      </c>
      <c r="AV702" s="225" t="s">
        <v>1</v>
      </c>
      <c r="AW702" s="235" t="s">
        <v>1</v>
      </c>
      <c r="AX702" s="235">
        <v>0</v>
      </c>
      <c r="AY702" s="235">
        <v>0</v>
      </c>
      <c r="AZ702" s="228" t="s">
        <v>1</v>
      </c>
      <c r="BA702" s="228" t="s">
        <v>1</v>
      </c>
      <c r="BB702" s="229" t="s">
        <v>1</v>
      </c>
    </row>
    <row r="703" spans="1:54" ht="18.75" customHeight="1" x14ac:dyDescent="0.25">
      <c r="A703" s="223">
        <v>48</v>
      </c>
      <c r="B703" s="224" t="s">
        <v>1458</v>
      </c>
      <c r="C703" s="225" t="s">
        <v>1193</v>
      </c>
      <c r="D703" s="225"/>
      <c r="E703" s="225" t="s">
        <v>519</v>
      </c>
      <c r="F703" s="225" t="s">
        <v>1</v>
      </c>
      <c r="G703" s="225" t="s">
        <v>1517</v>
      </c>
      <c r="H703" s="224" t="s">
        <v>1</v>
      </c>
      <c r="I703" s="224" t="s">
        <v>437</v>
      </c>
      <c r="J703" s="226" t="s">
        <v>33</v>
      </c>
      <c r="K703" s="225" t="s">
        <v>1</v>
      </c>
      <c r="L703" s="225" t="s">
        <v>1</v>
      </c>
      <c r="M703" s="226" t="s">
        <v>33</v>
      </c>
      <c r="N703" s="225" t="s">
        <v>1</v>
      </c>
      <c r="O703" s="225" t="s">
        <v>1</v>
      </c>
      <c r="P703" s="225" t="s">
        <v>1</v>
      </c>
      <c r="Q703" s="225" t="s">
        <v>1</v>
      </c>
      <c r="R703" s="225" t="s">
        <v>1</v>
      </c>
      <c r="S703" s="225" t="s">
        <v>1</v>
      </c>
      <c r="T703" s="225" t="s">
        <v>1</v>
      </c>
      <c r="U703" s="225" t="s">
        <v>1</v>
      </c>
      <c r="V703" s="225" t="s">
        <v>1</v>
      </c>
      <c r="W703" s="225" t="s">
        <v>1</v>
      </c>
      <c r="X703" s="225" t="s">
        <v>1</v>
      </c>
      <c r="Y703" s="225" t="s">
        <v>1</v>
      </c>
      <c r="Z703" s="225" t="s">
        <v>1</v>
      </c>
      <c r="AA703" s="225" t="s">
        <v>1</v>
      </c>
      <c r="AB703" s="225" t="s">
        <v>1</v>
      </c>
      <c r="AC703" s="225" t="s">
        <v>1</v>
      </c>
      <c r="AD703" s="225" t="s">
        <v>1</v>
      </c>
      <c r="AE703" s="225" t="s">
        <v>1</v>
      </c>
      <c r="AF703" s="225" t="s">
        <v>1</v>
      </c>
      <c r="AG703" s="225" t="s">
        <v>1</v>
      </c>
      <c r="AH703" s="225" t="s">
        <v>1</v>
      </c>
      <c r="AI703" s="225" t="s">
        <v>1</v>
      </c>
      <c r="AJ703" s="225" t="s">
        <v>1</v>
      </c>
      <c r="AK703" s="225" t="s">
        <v>1</v>
      </c>
      <c r="AL703" s="225" t="s">
        <v>1</v>
      </c>
      <c r="AM703" s="225" t="s">
        <v>1</v>
      </c>
      <c r="AN703" s="225" t="s">
        <v>1</v>
      </c>
      <c r="AO703" s="225" t="s">
        <v>1</v>
      </c>
      <c r="AP703" s="225" t="s">
        <v>1</v>
      </c>
      <c r="AQ703" s="225" t="s">
        <v>1</v>
      </c>
      <c r="AR703" s="225" t="s">
        <v>1</v>
      </c>
      <c r="AS703" s="225" t="s">
        <v>1</v>
      </c>
      <c r="AT703" s="225" t="s">
        <v>1</v>
      </c>
      <c r="AU703" s="225" t="s">
        <v>1</v>
      </c>
      <c r="AV703" s="225" t="s">
        <v>1</v>
      </c>
      <c r="AW703" s="235" t="s">
        <v>1</v>
      </c>
      <c r="AX703" s="235">
        <v>0</v>
      </c>
      <c r="AY703" s="235">
        <v>0</v>
      </c>
      <c r="AZ703" s="228" t="s">
        <v>1</v>
      </c>
      <c r="BA703" s="228" t="s">
        <v>1</v>
      </c>
      <c r="BB703" s="229" t="s">
        <v>1</v>
      </c>
    </row>
    <row r="704" spans="1:54" ht="18.75" customHeight="1" x14ac:dyDescent="0.25">
      <c r="A704" s="223">
        <v>49</v>
      </c>
      <c r="B704" s="224" t="s">
        <v>1459</v>
      </c>
      <c r="C704" s="225" t="s">
        <v>1193</v>
      </c>
      <c r="D704" s="225"/>
      <c r="E704" s="225" t="s">
        <v>519</v>
      </c>
      <c r="F704" s="225" t="s">
        <v>1</v>
      </c>
      <c r="G704" s="225" t="s">
        <v>1517</v>
      </c>
      <c r="H704" s="224" t="s">
        <v>1</v>
      </c>
      <c r="I704" s="224" t="s">
        <v>437</v>
      </c>
      <c r="J704" s="226" t="s">
        <v>33</v>
      </c>
      <c r="K704" s="225" t="s">
        <v>1</v>
      </c>
      <c r="L704" s="225" t="s">
        <v>1</v>
      </c>
      <c r="M704" s="226" t="s">
        <v>33</v>
      </c>
      <c r="N704" s="225" t="s">
        <v>1</v>
      </c>
      <c r="O704" s="225" t="s">
        <v>1</v>
      </c>
      <c r="P704" s="225" t="s">
        <v>1</v>
      </c>
      <c r="Q704" s="225" t="s">
        <v>1</v>
      </c>
      <c r="R704" s="225" t="s">
        <v>1</v>
      </c>
      <c r="S704" s="225" t="s">
        <v>1</v>
      </c>
      <c r="T704" s="225" t="s">
        <v>1</v>
      </c>
      <c r="U704" s="225" t="s">
        <v>1</v>
      </c>
      <c r="V704" s="225" t="s">
        <v>1</v>
      </c>
      <c r="W704" s="225" t="s">
        <v>1</v>
      </c>
      <c r="X704" s="225" t="s">
        <v>1</v>
      </c>
      <c r="Y704" s="225" t="s">
        <v>1</v>
      </c>
      <c r="Z704" s="225" t="s">
        <v>1</v>
      </c>
      <c r="AA704" s="225" t="s">
        <v>1</v>
      </c>
      <c r="AB704" s="225" t="s">
        <v>1</v>
      </c>
      <c r="AC704" s="225" t="s">
        <v>1</v>
      </c>
      <c r="AD704" s="225" t="s">
        <v>1</v>
      </c>
      <c r="AE704" s="225" t="s">
        <v>1</v>
      </c>
      <c r="AF704" s="225" t="s">
        <v>1</v>
      </c>
      <c r="AG704" s="225" t="s">
        <v>1</v>
      </c>
      <c r="AH704" s="225" t="s">
        <v>1</v>
      </c>
      <c r="AI704" s="225" t="s">
        <v>1</v>
      </c>
      <c r="AJ704" s="225" t="s">
        <v>1</v>
      </c>
      <c r="AK704" s="225" t="s">
        <v>1</v>
      </c>
      <c r="AL704" s="225" t="s">
        <v>1</v>
      </c>
      <c r="AM704" s="225" t="s">
        <v>1</v>
      </c>
      <c r="AN704" s="225" t="s">
        <v>1</v>
      </c>
      <c r="AO704" s="225" t="s">
        <v>1</v>
      </c>
      <c r="AP704" s="225" t="s">
        <v>1</v>
      </c>
      <c r="AQ704" s="225" t="s">
        <v>1</v>
      </c>
      <c r="AR704" s="225" t="s">
        <v>1</v>
      </c>
      <c r="AS704" s="225" t="s">
        <v>1</v>
      </c>
      <c r="AT704" s="225" t="s">
        <v>1</v>
      </c>
      <c r="AU704" s="225" t="s">
        <v>1</v>
      </c>
      <c r="AV704" s="225" t="s">
        <v>1</v>
      </c>
      <c r="AW704" s="235" t="s">
        <v>1</v>
      </c>
      <c r="AX704" s="235">
        <v>0</v>
      </c>
      <c r="AY704" s="235">
        <v>0</v>
      </c>
      <c r="AZ704" s="228" t="s">
        <v>1</v>
      </c>
      <c r="BA704" s="228" t="s">
        <v>1</v>
      </c>
      <c r="BB704" s="229" t="s">
        <v>1</v>
      </c>
    </row>
    <row r="705" spans="1:54" ht="18.75" customHeight="1" x14ac:dyDescent="0.25">
      <c r="A705" s="223">
        <v>1394</v>
      </c>
      <c r="B705" s="224" t="s">
        <v>822</v>
      </c>
      <c r="C705" s="225" t="s">
        <v>1193</v>
      </c>
      <c r="D705" s="225"/>
      <c r="E705" s="225" t="s">
        <v>815</v>
      </c>
      <c r="F705" s="225" t="s">
        <v>1</v>
      </c>
      <c r="G705" s="225" t="s">
        <v>1524</v>
      </c>
      <c r="H705" s="224" t="s">
        <v>1</v>
      </c>
      <c r="I705" s="224" t="s">
        <v>437</v>
      </c>
      <c r="J705" s="226" t="s">
        <v>33</v>
      </c>
      <c r="K705" s="225" t="s">
        <v>1</v>
      </c>
      <c r="L705" s="225" t="s">
        <v>1</v>
      </c>
      <c r="M705" s="226" t="s">
        <v>33</v>
      </c>
      <c r="N705" s="225" t="s">
        <v>1</v>
      </c>
      <c r="O705" s="225" t="s">
        <v>1</v>
      </c>
      <c r="P705" s="225" t="s">
        <v>1</v>
      </c>
      <c r="Q705" s="225" t="s">
        <v>1</v>
      </c>
      <c r="R705" s="225" t="s">
        <v>1</v>
      </c>
      <c r="S705" s="225" t="s">
        <v>1</v>
      </c>
      <c r="T705" s="225" t="s">
        <v>1</v>
      </c>
      <c r="U705" s="225" t="s">
        <v>1</v>
      </c>
      <c r="V705" s="225" t="s">
        <v>1</v>
      </c>
      <c r="W705" s="225" t="s">
        <v>1</v>
      </c>
      <c r="X705" s="225" t="s">
        <v>1</v>
      </c>
      <c r="Y705" s="225" t="s">
        <v>1</v>
      </c>
      <c r="Z705" s="225" t="s">
        <v>1</v>
      </c>
      <c r="AA705" s="225" t="s">
        <v>1</v>
      </c>
      <c r="AB705" s="225" t="s">
        <v>1</v>
      </c>
      <c r="AC705" s="225" t="s">
        <v>1</v>
      </c>
      <c r="AD705" s="225" t="s">
        <v>1</v>
      </c>
      <c r="AE705" s="225" t="s">
        <v>1</v>
      </c>
      <c r="AF705" s="225" t="s">
        <v>1</v>
      </c>
      <c r="AG705" s="225" t="s">
        <v>1</v>
      </c>
      <c r="AH705" s="225" t="s">
        <v>1</v>
      </c>
      <c r="AI705" s="225" t="s">
        <v>1</v>
      </c>
      <c r="AJ705" s="225" t="s">
        <v>1</v>
      </c>
      <c r="AK705" s="225" t="s">
        <v>1</v>
      </c>
      <c r="AL705" s="225" t="s">
        <v>1</v>
      </c>
      <c r="AM705" s="225" t="s">
        <v>1</v>
      </c>
      <c r="AN705" s="225" t="s">
        <v>1</v>
      </c>
      <c r="AO705" s="225" t="s">
        <v>1</v>
      </c>
      <c r="AP705" s="225" t="s">
        <v>1</v>
      </c>
      <c r="AQ705" s="225" t="s">
        <v>1</v>
      </c>
      <c r="AR705" s="225" t="s">
        <v>1</v>
      </c>
      <c r="AS705" s="225" t="s">
        <v>1</v>
      </c>
      <c r="AT705" s="225" t="s">
        <v>1</v>
      </c>
      <c r="AU705" s="225" t="s">
        <v>1</v>
      </c>
      <c r="AV705" s="225" t="s">
        <v>1</v>
      </c>
      <c r="AW705" s="235" t="s">
        <v>1</v>
      </c>
      <c r="AX705" s="235">
        <v>0</v>
      </c>
      <c r="AY705" s="235">
        <v>0</v>
      </c>
      <c r="AZ705" s="228">
        <v>0</v>
      </c>
      <c r="BA705" s="228">
        <v>0</v>
      </c>
      <c r="BB705" s="229">
        <v>0</v>
      </c>
    </row>
    <row r="706" spans="1:54" ht="18.75" customHeight="1" x14ac:dyDescent="0.25">
      <c r="A706" s="223">
        <v>63</v>
      </c>
      <c r="B706" s="224" t="s">
        <v>1460</v>
      </c>
      <c r="C706" s="225" t="s">
        <v>1193</v>
      </c>
      <c r="D706" s="225"/>
      <c r="E706" s="225" t="s">
        <v>1021</v>
      </c>
      <c r="F706" s="225" t="s">
        <v>1</v>
      </c>
      <c r="G706" s="225" t="s">
        <v>1517</v>
      </c>
      <c r="H706" s="224" t="s">
        <v>1</v>
      </c>
      <c r="I706" s="224" t="s">
        <v>437</v>
      </c>
      <c r="J706" s="226" t="s">
        <v>33</v>
      </c>
      <c r="K706" s="225" t="s">
        <v>1</v>
      </c>
      <c r="L706" s="225" t="s">
        <v>1</v>
      </c>
      <c r="M706" s="226" t="s">
        <v>33</v>
      </c>
      <c r="N706" s="225" t="s">
        <v>1</v>
      </c>
      <c r="O706" s="225" t="s">
        <v>1</v>
      </c>
      <c r="P706" s="225" t="s">
        <v>1</v>
      </c>
      <c r="Q706" s="225" t="s">
        <v>1</v>
      </c>
      <c r="R706" s="225" t="s">
        <v>1</v>
      </c>
      <c r="S706" s="225" t="s">
        <v>1</v>
      </c>
      <c r="T706" s="225" t="s">
        <v>1</v>
      </c>
      <c r="U706" s="225" t="s">
        <v>1</v>
      </c>
      <c r="V706" s="225" t="s">
        <v>1</v>
      </c>
      <c r="W706" s="225" t="s">
        <v>1</v>
      </c>
      <c r="X706" s="225" t="s">
        <v>1</v>
      </c>
      <c r="Y706" s="225" t="s">
        <v>1</v>
      </c>
      <c r="Z706" s="225" t="s">
        <v>1</v>
      </c>
      <c r="AA706" s="225" t="s">
        <v>1</v>
      </c>
      <c r="AB706" s="225" t="s">
        <v>1</v>
      </c>
      <c r="AC706" s="225" t="s">
        <v>1</v>
      </c>
      <c r="AD706" s="225" t="s">
        <v>1</v>
      </c>
      <c r="AE706" s="225" t="s">
        <v>1</v>
      </c>
      <c r="AF706" s="225" t="s">
        <v>1</v>
      </c>
      <c r="AG706" s="225" t="s">
        <v>1</v>
      </c>
      <c r="AH706" s="225" t="s">
        <v>1</v>
      </c>
      <c r="AI706" s="225" t="s">
        <v>1</v>
      </c>
      <c r="AJ706" s="225" t="s">
        <v>1</v>
      </c>
      <c r="AK706" s="225" t="s">
        <v>1</v>
      </c>
      <c r="AL706" s="225" t="s">
        <v>1</v>
      </c>
      <c r="AM706" s="225" t="s">
        <v>1</v>
      </c>
      <c r="AN706" s="225" t="s">
        <v>1</v>
      </c>
      <c r="AO706" s="225" t="s">
        <v>1</v>
      </c>
      <c r="AP706" s="225" t="s">
        <v>1</v>
      </c>
      <c r="AQ706" s="225" t="s">
        <v>1</v>
      </c>
      <c r="AR706" s="225" t="s">
        <v>1</v>
      </c>
      <c r="AS706" s="225" t="s">
        <v>1</v>
      </c>
      <c r="AT706" s="225" t="s">
        <v>1</v>
      </c>
      <c r="AU706" s="225" t="s">
        <v>1</v>
      </c>
      <c r="AV706" s="225" t="s">
        <v>1</v>
      </c>
      <c r="AW706" s="235" t="s">
        <v>1</v>
      </c>
      <c r="AX706" s="235">
        <v>0</v>
      </c>
      <c r="AY706" s="235">
        <v>0</v>
      </c>
      <c r="AZ706" s="228" t="s">
        <v>1</v>
      </c>
      <c r="BA706" s="228" t="s">
        <v>1</v>
      </c>
      <c r="BB706" s="229" t="s">
        <v>1</v>
      </c>
    </row>
    <row r="707" spans="1:54" ht="14.25" customHeight="1" x14ac:dyDescent="0.25">
      <c r="A707" s="223">
        <v>1129</v>
      </c>
      <c r="B707" s="224" t="s">
        <v>1461</v>
      </c>
      <c r="C707" s="225" t="s">
        <v>1193</v>
      </c>
      <c r="D707" s="225"/>
      <c r="E707" s="225" t="s">
        <v>896</v>
      </c>
      <c r="F707" s="225" t="s">
        <v>1</v>
      </c>
      <c r="G707" s="225" t="s">
        <v>667</v>
      </c>
      <c r="H707" s="224" t="s">
        <v>1</v>
      </c>
      <c r="I707" s="224" t="s">
        <v>437</v>
      </c>
      <c r="J707" s="241" t="s">
        <v>39</v>
      </c>
      <c r="K707" s="225" t="s">
        <v>1</v>
      </c>
      <c r="L707" s="225" t="s">
        <v>1</v>
      </c>
      <c r="M707" s="241" t="s">
        <v>39</v>
      </c>
      <c r="N707" s="225" t="s">
        <v>1</v>
      </c>
      <c r="O707" s="225" t="s">
        <v>1</v>
      </c>
      <c r="P707" s="225" t="s">
        <v>1</v>
      </c>
      <c r="Q707" s="225" t="s">
        <v>1</v>
      </c>
      <c r="R707" s="225" t="s">
        <v>1</v>
      </c>
      <c r="S707" s="225" t="s">
        <v>1</v>
      </c>
      <c r="T707" s="225" t="s">
        <v>1</v>
      </c>
      <c r="U707" s="225" t="s">
        <v>1</v>
      </c>
      <c r="V707" s="225" t="s">
        <v>1</v>
      </c>
      <c r="W707" s="225" t="s">
        <v>1</v>
      </c>
      <c r="X707" s="225" t="s">
        <v>1</v>
      </c>
      <c r="Y707" s="225" t="s">
        <v>1</v>
      </c>
      <c r="Z707" s="225" t="s">
        <v>1</v>
      </c>
      <c r="AA707" s="225" t="s">
        <v>1</v>
      </c>
      <c r="AB707" s="225" t="s">
        <v>1</v>
      </c>
      <c r="AC707" s="225" t="s">
        <v>1</v>
      </c>
      <c r="AD707" s="225" t="s">
        <v>1</v>
      </c>
      <c r="AE707" s="225" t="s">
        <v>1</v>
      </c>
      <c r="AF707" s="225" t="s">
        <v>1</v>
      </c>
      <c r="AG707" s="225" t="s">
        <v>1</v>
      </c>
      <c r="AH707" s="225" t="s">
        <v>1</v>
      </c>
      <c r="AI707" s="225" t="s">
        <v>1</v>
      </c>
      <c r="AJ707" s="225" t="s">
        <v>1</v>
      </c>
      <c r="AK707" s="225" t="s">
        <v>1</v>
      </c>
      <c r="AL707" s="225" t="s">
        <v>1</v>
      </c>
      <c r="AM707" s="225" t="s">
        <v>1</v>
      </c>
      <c r="AN707" s="225" t="s">
        <v>1</v>
      </c>
      <c r="AO707" s="225" t="s">
        <v>1</v>
      </c>
      <c r="AP707" s="225" t="s">
        <v>1</v>
      </c>
      <c r="AQ707" s="225" t="s">
        <v>1</v>
      </c>
      <c r="AR707" s="225" t="s">
        <v>1</v>
      </c>
      <c r="AS707" s="225" t="s">
        <v>1</v>
      </c>
      <c r="AT707" s="225" t="s">
        <v>1</v>
      </c>
      <c r="AU707" s="225" t="s">
        <v>1</v>
      </c>
      <c r="AV707" s="225" t="s">
        <v>1</v>
      </c>
      <c r="AW707" s="235" t="s">
        <v>1</v>
      </c>
      <c r="AX707" s="235">
        <v>0</v>
      </c>
      <c r="AY707" s="235">
        <v>0</v>
      </c>
      <c r="AZ707" s="228" t="s">
        <v>1</v>
      </c>
      <c r="BA707" s="228" t="s">
        <v>1</v>
      </c>
      <c r="BB707" s="229" t="s">
        <v>1</v>
      </c>
    </row>
    <row r="708" spans="1:54" ht="13.5" customHeight="1" x14ac:dyDescent="0.25">
      <c r="A708" s="223">
        <v>1130</v>
      </c>
      <c r="B708" s="224" t="s">
        <v>1462</v>
      </c>
      <c r="C708" s="225" t="s">
        <v>1193</v>
      </c>
      <c r="D708" s="225"/>
      <c r="E708" s="225" t="s">
        <v>896</v>
      </c>
      <c r="F708" s="225" t="s">
        <v>1</v>
      </c>
      <c r="G708" s="225" t="s">
        <v>667</v>
      </c>
      <c r="H708" s="224" t="s">
        <v>1</v>
      </c>
      <c r="I708" s="224" t="s">
        <v>437</v>
      </c>
      <c r="J708" s="241" t="s">
        <v>39</v>
      </c>
      <c r="K708" s="225" t="s">
        <v>1</v>
      </c>
      <c r="L708" s="225" t="s">
        <v>1</v>
      </c>
      <c r="M708" s="240" t="s">
        <v>299</v>
      </c>
      <c r="N708" s="225" t="s">
        <v>1</v>
      </c>
      <c r="O708" s="225" t="s">
        <v>1</v>
      </c>
      <c r="P708" s="225" t="s">
        <v>1</v>
      </c>
      <c r="Q708" s="225" t="s">
        <v>1</v>
      </c>
      <c r="R708" s="225" t="s">
        <v>1</v>
      </c>
      <c r="S708" s="225" t="s">
        <v>1</v>
      </c>
      <c r="T708" s="225" t="s">
        <v>1</v>
      </c>
      <c r="U708" s="230" t="s">
        <v>22</v>
      </c>
      <c r="V708" s="225" t="s">
        <v>1</v>
      </c>
      <c r="W708" s="225" t="s">
        <v>1</v>
      </c>
      <c r="X708" s="225" t="s">
        <v>1</v>
      </c>
      <c r="Y708" s="225" t="s">
        <v>1</v>
      </c>
      <c r="Z708" s="225" t="s">
        <v>1</v>
      </c>
      <c r="AA708" s="225" t="s">
        <v>1</v>
      </c>
      <c r="AB708" s="225" t="s">
        <v>1</v>
      </c>
      <c r="AC708" s="225" t="s">
        <v>1</v>
      </c>
      <c r="AD708" s="225" t="s">
        <v>1</v>
      </c>
      <c r="AE708" s="225" t="s">
        <v>1</v>
      </c>
      <c r="AF708" s="225" t="s">
        <v>1</v>
      </c>
      <c r="AG708" s="225" t="s">
        <v>1</v>
      </c>
      <c r="AH708" s="225" t="s">
        <v>1</v>
      </c>
      <c r="AI708" s="225" t="s">
        <v>1</v>
      </c>
      <c r="AJ708" s="225" t="s">
        <v>1</v>
      </c>
      <c r="AK708" s="225" t="s">
        <v>1</v>
      </c>
      <c r="AL708" s="225" t="s">
        <v>1</v>
      </c>
      <c r="AM708" s="225" t="s">
        <v>1</v>
      </c>
      <c r="AN708" s="225" t="s">
        <v>1</v>
      </c>
      <c r="AO708" s="225" t="s">
        <v>1</v>
      </c>
      <c r="AP708" s="225" t="s">
        <v>1</v>
      </c>
      <c r="AQ708" s="225" t="s">
        <v>1</v>
      </c>
      <c r="AR708" s="225" t="s">
        <v>1</v>
      </c>
      <c r="AS708" s="225" t="s">
        <v>1</v>
      </c>
      <c r="AT708" s="225" t="s">
        <v>1</v>
      </c>
      <c r="AU708" s="225" t="s">
        <v>1</v>
      </c>
      <c r="AV708" s="225" t="s">
        <v>1</v>
      </c>
      <c r="AW708" s="235" t="s">
        <v>1</v>
      </c>
      <c r="AX708" s="235">
        <v>0</v>
      </c>
      <c r="AY708" s="235">
        <v>0</v>
      </c>
      <c r="AZ708" s="228" t="s">
        <v>1</v>
      </c>
      <c r="BA708" s="228" t="s">
        <v>1</v>
      </c>
      <c r="BB708" s="229" t="s">
        <v>1</v>
      </c>
    </row>
    <row r="709" spans="1:54" ht="18.75" customHeight="1" x14ac:dyDescent="0.25">
      <c r="A709" s="223">
        <v>129</v>
      </c>
      <c r="B709" s="224" t="s">
        <v>1463</v>
      </c>
      <c r="C709" s="225" t="s">
        <v>1193</v>
      </c>
      <c r="D709" s="225"/>
      <c r="E709" s="225" t="s">
        <v>815</v>
      </c>
      <c r="F709" s="225" t="s">
        <v>1</v>
      </c>
      <c r="G709" s="225" t="s">
        <v>817</v>
      </c>
      <c r="H709" s="224" t="s">
        <v>1</v>
      </c>
      <c r="I709" s="224" t="s">
        <v>437</v>
      </c>
      <c r="J709" s="226" t="s">
        <v>33</v>
      </c>
      <c r="K709" s="225" t="s">
        <v>1</v>
      </c>
      <c r="L709" s="225" t="s">
        <v>1</v>
      </c>
      <c r="M709" s="226" t="s">
        <v>33</v>
      </c>
      <c r="N709" s="225" t="s">
        <v>1</v>
      </c>
      <c r="O709" s="225" t="s">
        <v>1</v>
      </c>
      <c r="P709" s="225" t="s">
        <v>1</v>
      </c>
      <c r="Q709" s="225" t="s">
        <v>1</v>
      </c>
      <c r="R709" s="225" t="s">
        <v>1</v>
      </c>
      <c r="S709" s="225" t="s">
        <v>1</v>
      </c>
      <c r="T709" s="225" t="s">
        <v>1</v>
      </c>
      <c r="U709" s="225" t="s">
        <v>1</v>
      </c>
      <c r="V709" s="225" t="s">
        <v>1</v>
      </c>
      <c r="W709" s="225" t="s">
        <v>1</v>
      </c>
      <c r="X709" s="225" t="s">
        <v>1</v>
      </c>
      <c r="Y709" s="225" t="s">
        <v>1</v>
      </c>
      <c r="Z709" s="225" t="s">
        <v>1</v>
      </c>
      <c r="AA709" s="225" t="s">
        <v>1</v>
      </c>
      <c r="AB709" s="225" t="s">
        <v>1</v>
      </c>
      <c r="AC709" s="225" t="s">
        <v>1</v>
      </c>
      <c r="AD709" s="225" t="s">
        <v>1</v>
      </c>
      <c r="AE709" s="225" t="s">
        <v>1</v>
      </c>
      <c r="AF709" s="225" t="s">
        <v>1</v>
      </c>
      <c r="AG709" s="225" t="s">
        <v>1</v>
      </c>
      <c r="AH709" s="225" t="s">
        <v>1</v>
      </c>
      <c r="AI709" s="225" t="s">
        <v>1</v>
      </c>
      <c r="AJ709" s="225" t="s">
        <v>1</v>
      </c>
      <c r="AK709" s="225" t="s">
        <v>1</v>
      </c>
      <c r="AL709" s="225" t="s">
        <v>1</v>
      </c>
      <c r="AM709" s="225" t="s">
        <v>1</v>
      </c>
      <c r="AN709" s="225" t="s">
        <v>1</v>
      </c>
      <c r="AO709" s="225" t="s">
        <v>1</v>
      </c>
      <c r="AP709" s="225" t="s">
        <v>1</v>
      </c>
      <c r="AQ709" s="225" t="s">
        <v>1</v>
      </c>
      <c r="AR709" s="225" t="s">
        <v>1</v>
      </c>
      <c r="AS709" s="225" t="s">
        <v>1</v>
      </c>
      <c r="AT709" s="225" t="s">
        <v>1</v>
      </c>
      <c r="AU709" s="225" t="s">
        <v>1</v>
      </c>
      <c r="AV709" s="225" t="s">
        <v>1</v>
      </c>
      <c r="AW709" s="235" t="s">
        <v>1</v>
      </c>
      <c r="AX709" s="235">
        <v>0</v>
      </c>
      <c r="AY709" s="235">
        <v>0</v>
      </c>
      <c r="AZ709" s="228" t="s">
        <v>1</v>
      </c>
      <c r="BA709" s="228" t="s">
        <v>1</v>
      </c>
      <c r="BB709" s="229" t="s">
        <v>1</v>
      </c>
    </row>
    <row r="710" spans="1:54" ht="18.75" customHeight="1" x14ac:dyDescent="0.25">
      <c r="A710" s="223">
        <v>130</v>
      </c>
      <c r="B710" s="224" t="s">
        <v>860</v>
      </c>
      <c r="C710" s="225" t="s">
        <v>1193</v>
      </c>
      <c r="D710" s="225"/>
      <c r="E710" s="225" t="s">
        <v>854</v>
      </c>
      <c r="F710" s="225" t="s">
        <v>1</v>
      </c>
      <c r="G710" s="225" t="s">
        <v>439</v>
      </c>
      <c r="H710" s="224" t="s">
        <v>1</v>
      </c>
      <c r="I710" s="224" t="s">
        <v>437</v>
      </c>
      <c r="J710" s="226" t="s">
        <v>33</v>
      </c>
      <c r="K710" s="225" t="s">
        <v>1</v>
      </c>
      <c r="L710" s="225" t="s">
        <v>1</v>
      </c>
      <c r="M710" s="226" t="s">
        <v>33</v>
      </c>
      <c r="N710" s="225" t="s">
        <v>1</v>
      </c>
      <c r="O710" s="225" t="s">
        <v>1</v>
      </c>
      <c r="P710" s="225" t="s">
        <v>1</v>
      </c>
      <c r="Q710" s="225" t="s">
        <v>1</v>
      </c>
      <c r="R710" s="225" t="s">
        <v>1</v>
      </c>
      <c r="S710" s="225" t="s">
        <v>1</v>
      </c>
      <c r="T710" s="225" t="s">
        <v>1</v>
      </c>
      <c r="U710" s="225" t="s">
        <v>1</v>
      </c>
      <c r="V710" s="225" t="s">
        <v>1</v>
      </c>
      <c r="W710" s="225" t="s">
        <v>1</v>
      </c>
      <c r="X710" s="225" t="s">
        <v>1</v>
      </c>
      <c r="Y710" s="225" t="s">
        <v>1</v>
      </c>
      <c r="Z710" s="225" t="s">
        <v>1</v>
      </c>
      <c r="AA710" s="225" t="s">
        <v>1</v>
      </c>
      <c r="AB710" s="225" t="s">
        <v>1</v>
      </c>
      <c r="AC710" s="225" t="s">
        <v>1</v>
      </c>
      <c r="AD710" s="225" t="s">
        <v>1</v>
      </c>
      <c r="AE710" s="225" t="s">
        <v>1</v>
      </c>
      <c r="AF710" s="225" t="s">
        <v>1</v>
      </c>
      <c r="AG710" s="225" t="s">
        <v>1</v>
      </c>
      <c r="AH710" s="225" t="s">
        <v>1</v>
      </c>
      <c r="AI710" s="225" t="s">
        <v>1</v>
      </c>
      <c r="AJ710" s="225" t="s">
        <v>1</v>
      </c>
      <c r="AK710" s="225" t="s">
        <v>1</v>
      </c>
      <c r="AL710" s="225" t="s">
        <v>1</v>
      </c>
      <c r="AM710" s="225" t="s">
        <v>1</v>
      </c>
      <c r="AN710" s="225" t="s">
        <v>1</v>
      </c>
      <c r="AO710" s="225" t="s">
        <v>1</v>
      </c>
      <c r="AP710" s="225" t="s">
        <v>1</v>
      </c>
      <c r="AQ710" s="225" t="s">
        <v>1</v>
      </c>
      <c r="AR710" s="225" t="s">
        <v>1</v>
      </c>
      <c r="AS710" s="225" t="s">
        <v>1</v>
      </c>
      <c r="AT710" s="225" t="s">
        <v>1</v>
      </c>
      <c r="AU710" s="225" t="s">
        <v>1</v>
      </c>
      <c r="AV710" s="225" t="s">
        <v>1</v>
      </c>
      <c r="AW710" s="235" t="s">
        <v>1</v>
      </c>
      <c r="AX710" s="235">
        <v>0</v>
      </c>
      <c r="AY710" s="235">
        <v>0</v>
      </c>
      <c r="AZ710" s="228">
        <v>0</v>
      </c>
      <c r="BA710" s="228">
        <v>0</v>
      </c>
      <c r="BB710" s="238">
        <v>4.0000000000000001E-3</v>
      </c>
    </row>
    <row r="711" spans="1:54" ht="18.75" customHeight="1" x14ac:dyDescent="0.25">
      <c r="A711" s="223">
        <v>131</v>
      </c>
      <c r="B711" s="224" t="s">
        <v>1464</v>
      </c>
      <c r="C711" s="225" t="s">
        <v>1193</v>
      </c>
      <c r="D711" s="225"/>
      <c r="E711" s="225" t="s">
        <v>519</v>
      </c>
      <c r="F711" s="225" t="s">
        <v>1</v>
      </c>
      <c r="G711" s="225" t="s">
        <v>1517</v>
      </c>
      <c r="H711" s="224" t="s">
        <v>1</v>
      </c>
      <c r="I711" s="224" t="s">
        <v>437</v>
      </c>
      <c r="J711" s="226" t="s">
        <v>33</v>
      </c>
      <c r="K711" s="225" t="s">
        <v>1</v>
      </c>
      <c r="L711" s="225" t="s">
        <v>1</v>
      </c>
      <c r="M711" s="226" t="s">
        <v>33</v>
      </c>
      <c r="N711" s="230" t="s">
        <v>22</v>
      </c>
      <c r="O711" s="230" t="s">
        <v>22</v>
      </c>
      <c r="P711" s="225" t="s">
        <v>1</v>
      </c>
      <c r="Q711" s="225" t="s">
        <v>1</v>
      </c>
      <c r="R711" s="225" t="s">
        <v>1</v>
      </c>
      <c r="S711" s="225" t="s">
        <v>1</v>
      </c>
      <c r="T711" s="225" t="s">
        <v>1</v>
      </c>
      <c r="U711" s="225" t="s">
        <v>1</v>
      </c>
      <c r="V711" s="225" t="s">
        <v>1</v>
      </c>
      <c r="W711" s="225" t="s">
        <v>1</v>
      </c>
      <c r="X711" s="225" t="s">
        <v>1</v>
      </c>
      <c r="Y711" s="225" t="s">
        <v>1</v>
      </c>
      <c r="Z711" s="225" t="s">
        <v>1</v>
      </c>
      <c r="AA711" s="225" t="s">
        <v>1</v>
      </c>
      <c r="AB711" s="225" t="s">
        <v>1</v>
      </c>
      <c r="AC711" s="225" t="s">
        <v>1</v>
      </c>
      <c r="AD711" s="225" t="s">
        <v>1</v>
      </c>
      <c r="AE711" s="225" t="s">
        <v>1</v>
      </c>
      <c r="AF711" s="225" t="s">
        <v>1</v>
      </c>
      <c r="AG711" s="225" t="s">
        <v>1</v>
      </c>
      <c r="AH711" s="225" t="s">
        <v>1</v>
      </c>
      <c r="AI711" s="225" t="s">
        <v>1</v>
      </c>
      <c r="AJ711" s="225" t="s">
        <v>1</v>
      </c>
      <c r="AK711" s="225" t="s">
        <v>1</v>
      </c>
      <c r="AL711" s="225" t="s">
        <v>1</v>
      </c>
      <c r="AM711" s="225" t="s">
        <v>1</v>
      </c>
      <c r="AN711" s="225" t="s">
        <v>1</v>
      </c>
      <c r="AO711" s="225" t="s">
        <v>1</v>
      </c>
      <c r="AP711" s="225" t="s">
        <v>1</v>
      </c>
      <c r="AQ711" s="225" t="s">
        <v>1</v>
      </c>
      <c r="AR711" s="225" t="s">
        <v>1</v>
      </c>
      <c r="AS711" s="225" t="s">
        <v>1</v>
      </c>
      <c r="AT711" s="225" t="s">
        <v>1</v>
      </c>
      <c r="AU711" s="225" t="s">
        <v>1</v>
      </c>
      <c r="AV711" s="225" t="s">
        <v>1</v>
      </c>
      <c r="AW711" s="235" t="s">
        <v>1</v>
      </c>
      <c r="AX711" s="235">
        <v>0</v>
      </c>
      <c r="AY711" s="235">
        <v>0</v>
      </c>
      <c r="AZ711" s="228" t="s">
        <v>1</v>
      </c>
      <c r="BA711" s="228" t="s">
        <v>1</v>
      </c>
      <c r="BB711" s="229" t="s">
        <v>1</v>
      </c>
    </row>
    <row r="712" spans="1:54" ht="18.75" customHeight="1" x14ac:dyDescent="0.25">
      <c r="A712" s="223">
        <v>140</v>
      </c>
      <c r="B712" s="224" t="s">
        <v>1465</v>
      </c>
      <c r="C712" s="225" t="s">
        <v>1193</v>
      </c>
      <c r="D712" s="225"/>
      <c r="E712" s="225" t="s">
        <v>1021</v>
      </c>
      <c r="F712" s="225" t="s">
        <v>1</v>
      </c>
      <c r="G712" s="225" t="s">
        <v>1517</v>
      </c>
      <c r="H712" s="224" t="s">
        <v>1</v>
      </c>
      <c r="I712" s="224" t="s">
        <v>437</v>
      </c>
      <c r="J712" s="226" t="s">
        <v>33</v>
      </c>
      <c r="K712" s="225" t="s">
        <v>1</v>
      </c>
      <c r="L712" s="225" t="s">
        <v>1</v>
      </c>
      <c r="M712" s="226" t="s">
        <v>33</v>
      </c>
      <c r="N712" s="225" t="s">
        <v>1</v>
      </c>
      <c r="O712" s="225" t="s">
        <v>1</v>
      </c>
      <c r="P712" s="225" t="s">
        <v>1</v>
      </c>
      <c r="Q712" s="225" t="s">
        <v>1</v>
      </c>
      <c r="R712" s="225" t="s">
        <v>1</v>
      </c>
      <c r="S712" s="225" t="s">
        <v>1</v>
      </c>
      <c r="T712" s="225" t="s">
        <v>1</v>
      </c>
      <c r="U712" s="225" t="s">
        <v>1</v>
      </c>
      <c r="V712" s="225" t="s">
        <v>1</v>
      </c>
      <c r="W712" s="225" t="s">
        <v>1</v>
      </c>
      <c r="X712" s="225" t="s">
        <v>1</v>
      </c>
      <c r="Y712" s="225" t="s">
        <v>1</v>
      </c>
      <c r="Z712" s="225" t="s">
        <v>1</v>
      </c>
      <c r="AA712" s="225" t="s">
        <v>1</v>
      </c>
      <c r="AB712" s="225" t="s">
        <v>1</v>
      </c>
      <c r="AC712" s="225" t="s">
        <v>1</v>
      </c>
      <c r="AD712" s="225" t="s">
        <v>1</v>
      </c>
      <c r="AE712" s="225" t="s">
        <v>1</v>
      </c>
      <c r="AF712" s="225" t="s">
        <v>1</v>
      </c>
      <c r="AG712" s="225" t="s">
        <v>1</v>
      </c>
      <c r="AH712" s="225" t="s">
        <v>1</v>
      </c>
      <c r="AI712" s="225" t="s">
        <v>1</v>
      </c>
      <c r="AJ712" s="225" t="s">
        <v>1</v>
      </c>
      <c r="AK712" s="225" t="s">
        <v>1</v>
      </c>
      <c r="AL712" s="225" t="s">
        <v>1</v>
      </c>
      <c r="AM712" s="225" t="s">
        <v>1</v>
      </c>
      <c r="AN712" s="225" t="s">
        <v>1</v>
      </c>
      <c r="AO712" s="225" t="s">
        <v>1</v>
      </c>
      <c r="AP712" s="225" t="s">
        <v>1</v>
      </c>
      <c r="AQ712" s="225" t="s">
        <v>1</v>
      </c>
      <c r="AR712" s="225" t="s">
        <v>1</v>
      </c>
      <c r="AS712" s="225" t="s">
        <v>1</v>
      </c>
      <c r="AT712" s="225" t="s">
        <v>1</v>
      </c>
      <c r="AU712" s="225" t="s">
        <v>1</v>
      </c>
      <c r="AV712" s="225" t="s">
        <v>1</v>
      </c>
      <c r="AW712" s="235" t="s">
        <v>1</v>
      </c>
      <c r="AX712" s="235">
        <v>0</v>
      </c>
      <c r="AY712" s="235">
        <v>0</v>
      </c>
      <c r="AZ712" s="228" t="s">
        <v>1</v>
      </c>
      <c r="BA712" s="228" t="s">
        <v>1</v>
      </c>
      <c r="BB712" s="229" t="s">
        <v>1</v>
      </c>
    </row>
    <row r="713" spans="1:54" ht="18.75" customHeight="1" x14ac:dyDescent="0.25">
      <c r="A713" s="223">
        <v>141</v>
      </c>
      <c r="B713" s="224" t="s">
        <v>1466</v>
      </c>
      <c r="C713" s="225" t="s">
        <v>1193</v>
      </c>
      <c r="D713" s="225"/>
      <c r="E713" s="225" t="s">
        <v>1021</v>
      </c>
      <c r="F713" s="225" t="s">
        <v>1</v>
      </c>
      <c r="G713" s="225" t="s">
        <v>1517</v>
      </c>
      <c r="H713" s="224" t="s">
        <v>1</v>
      </c>
      <c r="I713" s="224" t="s">
        <v>437</v>
      </c>
      <c r="J713" s="226" t="s">
        <v>33</v>
      </c>
      <c r="K713" s="225" t="s">
        <v>1</v>
      </c>
      <c r="L713" s="225" t="s">
        <v>1</v>
      </c>
      <c r="M713" s="226" t="s">
        <v>33</v>
      </c>
      <c r="N713" s="225" t="s">
        <v>1</v>
      </c>
      <c r="O713" s="225" t="s">
        <v>1</v>
      </c>
      <c r="P713" s="225" t="s">
        <v>1</v>
      </c>
      <c r="Q713" s="225" t="s">
        <v>1</v>
      </c>
      <c r="R713" s="225" t="s">
        <v>1</v>
      </c>
      <c r="S713" s="225" t="s">
        <v>1</v>
      </c>
      <c r="T713" s="225" t="s">
        <v>1</v>
      </c>
      <c r="U713" s="225" t="s">
        <v>1</v>
      </c>
      <c r="V713" s="225" t="s">
        <v>1</v>
      </c>
      <c r="W713" s="225" t="s">
        <v>1</v>
      </c>
      <c r="X713" s="225" t="s">
        <v>1</v>
      </c>
      <c r="Y713" s="225" t="s">
        <v>1</v>
      </c>
      <c r="Z713" s="225" t="s">
        <v>1</v>
      </c>
      <c r="AA713" s="225" t="s">
        <v>1</v>
      </c>
      <c r="AB713" s="225" t="s">
        <v>1</v>
      </c>
      <c r="AC713" s="225" t="s">
        <v>1</v>
      </c>
      <c r="AD713" s="225" t="s">
        <v>1</v>
      </c>
      <c r="AE713" s="225" t="s">
        <v>1</v>
      </c>
      <c r="AF713" s="225" t="s">
        <v>1</v>
      </c>
      <c r="AG713" s="225" t="s">
        <v>1</v>
      </c>
      <c r="AH713" s="225" t="s">
        <v>1</v>
      </c>
      <c r="AI713" s="225" t="s">
        <v>1</v>
      </c>
      <c r="AJ713" s="225" t="s">
        <v>1</v>
      </c>
      <c r="AK713" s="225" t="s">
        <v>1</v>
      </c>
      <c r="AL713" s="225" t="s">
        <v>1</v>
      </c>
      <c r="AM713" s="225" t="s">
        <v>1</v>
      </c>
      <c r="AN713" s="225" t="s">
        <v>1</v>
      </c>
      <c r="AO713" s="225" t="s">
        <v>1</v>
      </c>
      <c r="AP713" s="225" t="s">
        <v>1</v>
      </c>
      <c r="AQ713" s="225" t="s">
        <v>1</v>
      </c>
      <c r="AR713" s="225" t="s">
        <v>1</v>
      </c>
      <c r="AS713" s="225" t="s">
        <v>1</v>
      </c>
      <c r="AT713" s="225" t="s">
        <v>1</v>
      </c>
      <c r="AU713" s="225" t="s">
        <v>1</v>
      </c>
      <c r="AV713" s="225" t="s">
        <v>1</v>
      </c>
      <c r="AW713" s="235" t="s">
        <v>1</v>
      </c>
      <c r="AX713" s="235">
        <v>0</v>
      </c>
      <c r="AY713" s="235">
        <v>0</v>
      </c>
      <c r="AZ713" s="228" t="s">
        <v>1</v>
      </c>
      <c r="BA713" s="228" t="s">
        <v>1</v>
      </c>
      <c r="BB713" s="229" t="s">
        <v>1</v>
      </c>
    </row>
    <row r="714" spans="1:54" ht="13.5" customHeight="1" x14ac:dyDescent="0.25">
      <c r="A714" s="223">
        <v>146</v>
      </c>
      <c r="B714" s="224" t="s">
        <v>501</v>
      </c>
      <c r="C714" s="225" t="s">
        <v>1193</v>
      </c>
      <c r="D714" s="225"/>
      <c r="E714" s="225" t="s">
        <v>492</v>
      </c>
      <c r="F714" s="225" t="s">
        <v>1</v>
      </c>
      <c r="G714" s="225" t="s">
        <v>1</v>
      </c>
      <c r="H714" s="224" t="s">
        <v>1</v>
      </c>
      <c r="I714" s="224" t="s">
        <v>492</v>
      </c>
      <c r="J714" s="226" t="s">
        <v>33</v>
      </c>
      <c r="K714" s="225" t="s">
        <v>1</v>
      </c>
      <c r="L714" s="225" t="s">
        <v>1</v>
      </c>
      <c r="M714" s="226" t="s">
        <v>33</v>
      </c>
      <c r="N714" s="225" t="s">
        <v>1</v>
      </c>
      <c r="O714" s="225" t="s">
        <v>1</v>
      </c>
      <c r="P714" s="225" t="s">
        <v>1</v>
      </c>
      <c r="Q714" s="225" t="s">
        <v>1</v>
      </c>
      <c r="R714" s="225" t="s">
        <v>1</v>
      </c>
      <c r="S714" s="225" t="s">
        <v>1</v>
      </c>
      <c r="T714" s="225" t="s">
        <v>1</v>
      </c>
      <c r="U714" s="225" t="s">
        <v>1</v>
      </c>
      <c r="V714" s="225" t="s">
        <v>1</v>
      </c>
      <c r="W714" s="225" t="s">
        <v>1</v>
      </c>
      <c r="X714" s="225" t="s">
        <v>1</v>
      </c>
      <c r="Y714" s="225" t="s">
        <v>1</v>
      </c>
      <c r="Z714" s="225" t="s">
        <v>1</v>
      </c>
      <c r="AA714" s="225" t="s">
        <v>1</v>
      </c>
      <c r="AB714" s="225" t="s">
        <v>1</v>
      </c>
      <c r="AC714" s="225" t="s">
        <v>1</v>
      </c>
      <c r="AD714" s="225" t="s">
        <v>1</v>
      </c>
      <c r="AE714" s="225" t="s">
        <v>1</v>
      </c>
      <c r="AF714" s="225" t="s">
        <v>1</v>
      </c>
      <c r="AG714" s="225" t="s">
        <v>1</v>
      </c>
      <c r="AH714" s="225" t="s">
        <v>1</v>
      </c>
      <c r="AI714" s="225" t="s">
        <v>1</v>
      </c>
      <c r="AJ714" s="225" t="s">
        <v>1</v>
      </c>
      <c r="AK714" s="225" t="s">
        <v>1</v>
      </c>
      <c r="AL714" s="225" t="s">
        <v>1</v>
      </c>
      <c r="AM714" s="225" t="s">
        <v>1</v>
      </c>
      <c r="AN714" s="225" t="s">
        <v>1</v>
      </c>
      <c r="AO714" s="225" t="s">
        <v>1</v>
      </c>
      <c r="AP714" s="225" t="s">
        <v>1</v>
      </c>
      <c r="AQ714" s="225" t="s">
        <v>1</v>
      </c>
      <c r="AR714" s="225" t="s">
        <v>1</v>
      </c>
      <c r="AS714" s="225" t="s">
        <v>1</v>
      </c>
      <c r="AT714" s="225" t="s">
        <v>1</v>
      </c>
      <c r="AU714" s="225" t="s">
        <v>1</v>
      </c>
      <c r="AV714" s="225" t="s">
        <v>1</v>
      </c>
      <c r="AW714" s="235" t="s">
        <v>1</v>
      </c>
      <c r="AX714" s="235">
        <v>0</v>
      </c>
      <c r="AY714" s="235">
        <v>0</v>
      </c>
      <c r="AZ714" s="228" t="s">
        <v>1</v>
      </c>
      <c r="BA714" s="228" t="s">
        <v>1</v>
      </c>
      <c r="BB714" s="229" t="s">
        <v>1</v>
      </c>
    </row>
    <row r="715" spans="1:54" ht="14.25" customHeight="1" x14ac:dyDescent="0.25">
      <c r="A715" s="223">
        <v>1514</v>
      </c>
      <c r="B715" s="224" t="s">
        <v>1467</v>
      </c>
      <c r="C715" s="225" t="s">
        <v>1193</v>
      </c>
      <c r="D715" s="225"/>
      <c r="E715" s="225" t="s">
        <v>737</v>
      </c>
      <c r="F715" s="225" t="s">
        <v>1</v>
      </c>
      <c r="G715" s="225" t="s">
        <v>156</v>
      </c>
      <c r="H715" s="224" t="s">
        <v>1</v>
      </c>
      <c r="I715" s="224" t="s">
        <v>437</v>
      </c>
      <c r="J715" s="226" t="s">
        <v>33</v>
      </c>
      <c r="K715" s="225" t="s">
        <v>1</v>
      </c>
      <c r="L715" s="225" t="s">
        <v>1</v>
      </c>
      <c r="M715" s="226" t="s">
        <v>33</v>
      </c>
      <c r="N715" s="225" t="s">
        <v>1</v>
      </c>
      <c r="O715" s="225" t="s">
        <v>1</v>
      </c>
      <c r="P715" s="225" t="s">
        <v>1</v>
      </c>
      <c r="Q715" s="225" t="s">
        <v>1</v>
      </c>
      <c r="R715" s="225" t="s">
        <v>1</v>
      </c>
      <c r="S715" s="225" t="s">
        <v>1</v>
      </c>
      <c r="T715" s="225" t="s">
        <v>1</v>
      </c>
      <c r="U715" s="225" t="s">
        <v>1</v>
      </c>
      <c r="V715" s="225" t="s">
        <v>1</v>
      </c>
      <c r="W715" s="225" t="s">
        <v>1</v>
      </c>
      <c r="X715" s="225" t="s">
        <v>1</v>
      </c>
      <c r="Y715" s="225" t="s">
        <v>1</v>
      </c>
      <c r="Z715" s="225" t="s">
        <v>1</v>
      </c>
      <c r="AA715" s="225" t="s">
        <v>1</v>
      </c>
      <c r="AB715" s="225" t="s">
        <v>1</v>
      </c>
      <c r="AC715" s="225" t="s">
        <v>1</v>
      </c>
      <c r="AD715" s="225" t="s">
        <v>1</v>
      </c>
      <c r="AE715" s="225" t="s">
        <v>1</v>
      </c>
      <c r="AF715" s="225" t="s">
        <v>1</v>
      </c>
      <c r="AG715" s="225" t="s">
        <v>1</v>
      </c>
      <c r="AH715" s="225" t="s">
        <v>1</v>
      </c>
      <c r="AI715" s="225" t="s">
        <v>1</v>
      </c>
      <c r="AJ715" s="225" t="s">
        <v>1</v>
      </c>
      <c r="AK715" s="225" t="s">
        <v>1</v>
      </c>
      <c r="AL715" s="225" t="s">
        <v>1</v>
      </c>
      <c r="AM715" s="225" t="s">
        <v>1</v>
      </c>
      <c r="AN715" s="225" t="s">
        <v>1</v>
      </c>
      <c r="AO715" s="225" t="s">
        <v>1</v>
      </c>
      <c r="AP715" s="225" t="s">
        <v>1</v>
      </c>
      <c r="AQ715" s="225" t="s">
        <v>1</v>
      </c>
      <c r="AR715" s="225" t="s">
        <v>1</v>
      </c>
      <c r="AS715" s="225" t="s">
        <v>1</v>
      </c>
      <c r="AT715" s="225" t="s">
        <v>1</v>
      </c>
      <c r="AU715" s="225" t="s">
        <v>1</v>
      </c>
      <c r="AV715" s="225" t="s">
        <v>1</v>
      </c>
      <c r="AW715" s="235" t="s">
        <v>1</v>
      </c>
      <c r="AX715" s="235">
        <v>0</v>
      </c>
      <c r="AY715" s="235">
        <v>0</v>
      </c>
      <c r="AZ715" s="228" t="s">
        <v>1</v>
      </c>
      <c r="BA715" s="228" t="s">
        <v>1</v>
      </c>
      <c r="BB715" s="229" t="s">
        <v>1</v>
      </c>
    </row>
    <row r="716" spans="1:54" ht="14.25" customHeight="1" x14ac:dyDescent="0.25">
      <c r="A716" s="223">
        <v>1515</v>
      </c>
      <c r="B716" s="224" t="s">
        <v>1468</v>
      </c>
      <c r="C716" s="225" t="s">
        <v>1193</v>
      </c>
      <c r="D716" s="225"/>
      <c r="E716" s="225" t="s">
        <v>737</v>
      </c>
      <c r="F716" s="225" t="s">
        <v>1</v>
      </c>
      <c r="G716" s="225" t="s">
        <v>156</v>
      </c>
      <c r="H716" s="224" t="s">
        <v>1</v>
      </c>
      <c r="I716" s="224" t="s">
        <v>437</v>
      </c>
      <c r="J716" s="226" t="s">
        <v>33</v>
      </c>
      <c r="K716" s="225" t="s">
        <v>1</v>
      </c>
      <c r="L716" s="225" t="s">
        <v>1</v>
      </c>
      <c r="M716" s="226" t="s">
        <v>33</v>
      </c>
      <c r="N716" s="225" t="s">
        <v>1</v>
      </c>
      <c r="O716" s="225" t="s">
        <v>1</v>
      </c>
      <c r="P716" s="225" t="s">
        <v>1</v>
      </c>
      <c r="Q716" s="225" t="s">
        <v>1</v>
      </c>
      <c r="R716" s="225" t="s">
        <v>1</v>
      </c>
      <c r="S716" s="225" t="s">
        <v>1</v>
      </c>
      <c r="T716" s="225" t="s">
        <v>1</v>
      </c>
      <c r="U716" s="225" t="s">
        <v>1</v>
      </c>
      <c r="V716" s="225" t="s">
        <v>1</v>
      </c>
      <c r="W716" s="225" t="s">
        <v>1</v>
      </c>
      <c r="X716" s="225" t="s">
        <v>1</v>
      </c>
      <c r="Y716" s="225" t="s">
        <v>1</v>
      </c>
      <c r="Z716" s="225" t="s">
        <v>1</v>
      </c>
      <c r="AA716" s="225" t="s">
        <v>1</v>
      </c>
      <c r="AB716" s="225" t="s">
        <v>1</v>
      </c>
      <c r="AC716" s="225" t="s">
        <v>1</v>
      </c>
      <c r="AD716" s="225" t="s">
        <v>1</v>
      </c>
      <c r="AE716" s="225" t="s">
        <v>1</v>
      </c>
      <c r="AF716" s="225" t="s">
        <v>1</v>
      </c>
      <c r="AG716" s="225" t="s">
        <v>1</v>
      </c>
      <c r="AH716" s="225" t="s">
        <v>1</v>
      </c>
      <c r="AI716" s="225" t="s">
        <v>1</v>
      </c>
      <c r="AJ716" s="225" t="s">
        <v>1</v>
      </c>
      <c r="AK716" s="225" t="s">
        <v>1</v>
      </c>
      <c r="AL716" s="225" t="s">
        <v>1</v>
      </c>
      <c r="AM716" s="225" t="s">
        <v>1</v>
      </c>
      <c r="AN716" s="225" t="s">
        <v>1</v>
      </c>
      <c r="AO716" s="225" t="s">
        <v>1</v>
      </c>
      <c r="AP716" s="225" t="s">
        <v>1</v>
      </c>
      <c r="AQ716" s="225" t="s">
        <v>1</v>
      </c>
      <c r="AR716" s="225" t="s">
        <v>1</v>
      </c>
      <c r="AS716" s="225" t="s">
        <v>1</v>
      </c>
      <c r="AT716" s="225" t="s">
        <v>1</v>
      </c>
      <c r="AU716" s="225" t="s">
        <v>1</v>
      </c>
      <c r="AV716" s="225" t="s">
        <v>1</v>
      </c>
      <c r="AW716" s="235" t="s">
        <v>1</v>
      </c>
      <c r="AX716" s="235">
        <v>0</v>
      </c>
      <c r="AY716" s="235">
        <v>0</v>
      </c>
      <c r="AZ716" s="228" t="s">
        <v>1</v>
      </c>
      <c r="BA716" s="228" t="s">
        <v>1</v>
      </c>
      <c r="BB716" s="229" t="s">
        <v>1</v>
      </c>
    </row>
    <row r="717" spans="1:54" ht="18.75" customHeight="1" x14ac:dyDescent="0.25">
      <c r="A717" s="223">
        <v>1496</v>
      </c>
      <c r="B717" s="224" t="s">
        <v>1469</v>
      </c>
      <c r="C717" s="225" t="s">
        <v>1193</v>
      </c>
      <c r="D717" s="225"/>
      <c r="E717" s="225" t="s">
        <v>571</v>
      </c>
      <c r="F717" s="225" t="s">
        <v>1</v>
      </c>
      <c r="G717" s="225" t="s">
        <v>1</v>
      </c>
      <c r="H717" s="224" t="s">
        <v>1</v>
      </c>
      <c r="I717" s="224" t="s">
        <v>571</v>
      </c>
      <c r="J717" s="226" t="s">
        <v>33</v>
      </c>
      <c r="K717" s="225" t="s">
        <v>1</v>
      </c>
      <c r="L717" s="225" t="s">
        <v>1</v>
      </c>
      <c r="M717" s="226" t="s">
        <v>33</v>
      </c>
      <c r="N717" s="225" t="s">
        <v>1</v>
      </c>
      <c r="O717" s="225" t="s">
        <v>1</v>
      </c>
      <c r="P717" s="225" t="s">
        <v>1</v>
      </c>
      <c r="Q717" s="225" t="s">
        <v>1</v>
      </c>
      <c r="R717" s="225" t="s">
        <v>1</v>
      </c>
      <c r="S717" s="225" t="s">
        <v>1</v>
      </c>
      <c r="T717" s="225" t="s">
        <v>1</v>
      </c>
      <c r="U717" s="225" t="s">
        <v>1</v>
      </c>
      <c r="V717" s="225" t="s">
        <v>1</v>
      </c>
      <c r="W717" s="225" t="s">
        <v>1</v>
      </c>
      <c r="X717" s="225" t="s">
        <v>1</v>
      </c>
      <c r="Y717" s="225" t="s">
        <v>1</v>
      </c>
      <c r="Z717" s="225" t="s">
        <v>1</v>
      </c>
      <c r="AA717" s="225" t="s">
        <v>1</v>
      </c>
      <c r="AB717" s="225" t="s">
        <v>1</v>
      </c>
      <c r="AC717" s="225" t="s">
        <v>1</v>
      </c>
      <c r="AD717" s="225" t="s">
        <v>1</v>
      </c>
      <c r="AE717" s="225" t="s">
        <v>1</v>
      </c>
      <c r="AF717" s="225" t="s">
        <v>1</v>
      </c>
      <c r="AG717" s="225" t="s">
        <v>1</v>
      </c>
      <c r="AH717" s="225" t="s">
        <v>1</v>
      </c>
      <c r="AI717" s="225" t="s">
        <v>1</v>
      </c>
      <c r="AJ717" s="225" t="s">
        <v>1</v>
      </c>
      <c r="AK717" s="225" t="s">
        <v>1</v>
      </c>
      <c r="AL717" s="225" t="s">
        <v>1</v>
      </c>
      <c r="AM717" s="225" t="s">
        <v>1</v>
      </c>
      <c r="AN717" s="225" t="s">
        <v>1</v>
      </c>
      <c r="AO717" s="225" t="s">
        <v>1</v>
      </c>
      <c r="AP717" s="225" t="s">
        <v>1</v>
      </c>
      <c r="AQ717" s="225" t="s">
        <v>1</v>
      </c>
      <c r="AR717" s="225" t="s">
        <v>1</v>
      </c>
      <c r="AS717" s="225" t="s">
        <v>1</v>
      </c>
      <c r="AT717" s="225" t="s">
        <v>1</v>
      </c>
      <c r="AU717" s="225" t="s">
        <v>1</v>
      </c>
      <c r="AV717" s="225" t="s">
        <v>1</v>
      </c>
      <c r="AW717" s="235" t="s">
        <v>1</v>
      </c>
      <c r="AX717" s="235">
        <v>0</v>
      </c>
      <c r="AY717" s="235">
        <v>0</v>
      </c>
      <c r="AZ717" s="228" t="s">
        <v>1</v>
      </c>
      <c r="BA717" s="228" t="s">
        <v>1</v>
      </c>
      <c r="BB717" s="229" t="s">
        <v>1</v>
      </c>
    </row>
    <row r="718" spans="1:54" ht="18.75" customHeight="1" x14ac:dyDescent="0.25">
      <c r="A718" s="223">
        <v>1574</v>
      </c>
      <c r="B718" s="224" t="s">
        <v>918</v>
      </c>
      <c r="C718" s="225" t="s">
        <v>1193</v>
      </c>
      <c r="D718" s="225"/>
      <c r="E718" s="225" t="s">
        <v>896</v>
      </c>
      <c r="F718" s="225" t="s">
        <v>1</v>
      </c>
      <c r="G718" s="225" t="s">
        <v>1517</v>
      </c>
      <c r="H718" s="224" t="s">
        <v>1</v>
      </c>
      <c r="I718" s="224" t="s">
        <v>437</v>
      </c>
      <c r="J718" s="226" t="s">
        <v>33</v>
      </c>
      <c r="K718" s="225" t="s">
        <v>1</v>
      </c>
      <c r="L718" s="225" t="s">
        <v>1</v>
      </c>
      <c r="M718" s="225" t="s">
        <v>1</v>
      </c>
      <c r="N718" s="225" t="s">
        <v>1</v>
      </c>
      <c r="O718" s="225" t="s">
        <v>1</v>
      </c>
      <c r="P718" s="225" t="s">
        <v>1</v>
      </c>
      <c r="Q718" s="225" t="s">
        <v>1</v>
      </c>
      <c r="R718" s="225" t="s">
        <v>1</v>
      </c>
      <c r="S718" s="225" t="s">
        <v>1</v>
      </c>
      <c r="T718" s="225" t="s">
        <v>1</v>
      </c>
      <c r="U718" s="225" t="s">
        <v>1</v>
      </c>
      <c r="V718" s="225" t="s">
        <v>1</v>
      </c>
      <c r="W718" s="225" t="s">
        <v>1</v>
      </c>
      <c r="X718" s="225" t="s">
        <v>1</v>
      </c>
      <c r="Y718" s="225" t="s">
        <v>1</v>
      </c>
      <c r="Z718" s="225" t="s">
        <v>1</v>
      </c>
      <c r="AA718" s="225" t="s">
        <v>1</v>
      </c>
      <c r="AB718" s="225" t="s">
        <v>1</v>
      </c>
      <c r="AC718" s="225" t="s">
        <v>1</v>
      </c>
      <c r="AD718" s="225" t="s">
        <v>1</v>
      </c>
      <c r="AE718" s="225" t="s">
        <v>1</v>
      </c>
      <c r="AF718" s="225" t="s">
        <v>1</v>
      </c>
      <c r="AG718" s="225" t="s">
        <v>1</v>
      </c>
      <c r="AH718" s="225" t="s">
        <v>1</v>
      </c>
      <c r="AI718" s="225" t="s">
        <v>1</v>
      </c>
      <c r="AJ718" s="225" t="s">
        <v>1</v>
      </c>
      <c r="AK718" s="225" t="s">
        <v>1</v>
      </c>
      <c r="AL718" s="225" t="s">
        <v>1</v>
      </c>
      <c r="AM718" s="225" t="s">
        <v>1</v>
      </c>
      <c r="AN718" s="225" t="s">
        <v>1</v>
      </c>
      <c r="AO718" s="225" t="s">
        <v>1</v>
      </c>
      <c r="AP718" s="225" t="s">
        <v>1</v>
      </c>
      <c r="AQ718" s="225" t="s">
        <v>1</v>
      </c>
      <c r="AR718" s="225" t="s">
        <v>1</v>
      </c>
      <c r="AS718" s="225" t="s">
        <v>1</v>
      </c>
      <c r="AT718" s="225" t="s">
        <v>1</v>
      </c>
      <c r="AU718" s="225" t="s">
        <v>1</v>
      </c>
      <c r="AV718" s="225" t="s">
        <v>1</v>
      </c>
      <c r="AW718" s="231" t="s">
        <v>20</v>
      </c>
      <c r="AX718" s="226">
        <v>1</v>
      </c>
      <c r="AY718" s="235">
        <v>0</v>
      </c>
      <c r="AZ718" s="228">
        <v>0</v>
      </c>
      <c r="BA718" s="228">
        <v>0</v>
      </c>
      <c r="BB718" s="229">
        <v>0</v>
      </c>
    </row>
    <row r="719" spans="1:54" ht="18.75" customHeight="1" x14ac:dyDescent="0.25">
      <c r="A719" s="223">
        <v>142</v>
      </c>
      <c r="B719" s="224" t="s">
        <v>1470</v>
      </c>
      <c r="C719" s="225" t="s">
        <v>1193</v>
      </c>
      <c r="D719" s="225"/>
      <c r="E719" s="225" t="s">
        <v>1021</v>
      </c>
      <c r="F719" s="225" t="s">
        <v>1</v>
      </c>
      <c r="G719" s="225" t="s">
        <v>1517</v>
      </c>
      <c r="H719" s="224" t="s">
        <v>1</v>
      </c>
      <c r="I719" s="224" t="s">
        <v>437</v>
      </c>
      <c r="J719" s="226" t="s">
        <v>33</v>
      </c>
      <c r="K719" s="225" t="s">
        <v>1</v>
      </c>
      <c r="L719" s="225" t="s">
        <v>1</v>
      </c>
      <c r="M719" s="226" t="s">
        <v>33</v>
      </c>
      <c r="N719" s="225" t="s">
        <v>1</v>
      </c>
      <c r="O719" s="225" t="s">
        <v>1</v>
      </c>
      <c r="P719" s="225" t="s">
        <v>1</v>
      </c>
      <c r="Q719" s="225" t="s">
        <v>1</v>
      </c>
      <c r="R719" s="225" t="s">
        <v>1</v>
      </c>
      <c r="S719" s="225" t="s">
        <v>1</v>
      </c>
      <c r="T719" s="225" t="s">
        <v>1</v>
      </c>
      <c r="U719" s="225" t="s">
        <v>1</v>
      </c>
      <c r="V719" s="225" t="s">
        <v>1</v>
      </c>
      <c r="W719" s="225" t="s">
        <v>1</v>
      </c>
      <c r="X719" s="225" t="s">
        <v>1</v>
      </c>
      <c r="Y719" s="225" t="s">
        <v>1</v>
      </c>
      <c r="Z719" s="225" t="s">
        <v>1</v>
      </c>
      <c r="AA719" s="225" t="s">
        <v>1</v>
      </c>
      <c r="AB719" s="225" t="s">
        <v>1</v>
      </c>
      <c r="AC719" s="225" t="s">
        <v>1</v>
      </c>
      <c r="AD719" s="225" t="s">
        <v>1</v>
      </c>
      <c r="AE719" s="225" t="s">
        <v>1</v>
      </c>
      <c r="AF719" s="225" t="s">
        <v>1</v>
      </c>
      <c r="AG719" s="225" t="s">
        <v>1</v>
      </c>
      <c r="AH719" s="225" t="s">
        <v>1</v>
      </c>
      <c r="AI719" s="225" t="s">
        <v>1</v>
      </c>
      <c r="AJ719" s="225" t="s">
        <v>1</v>
      </c>
      <c r="AK719" s="225" t="s">
        <v>1</v>
      </c>
      <c r="AL719" s="225" t="s">
        <v>1</v>
      </c>
      <c r="AM719" s="225" t="s">
        <v>1</v>
      </c>
      <c r="AN719" s="225" t="s">
        <v>1</v>
      </c>
      <c r="AO719" s="225" t="s">
        <v>1</v>
      </c>
      <c r="AP719" s="225" t="s">
        <v>1</v>
      </c>
      <c r="AQ719" s="225" t="s">
        <v>1</v>
      </c>
      <c r="AR719" s="225" t="s">
        <v>1</v>
      </c>
      <c r="AS719" s="225" t="s">
        <v>1</v>
      </c>
      <c r="AT719" s="225" t="s">
        <v>1</v>
      </c>
      <c r="AU719" s="225" t="s">
        <v>1</v>
      </c>
      <c r="AV719" s="225" t="s">
        <v>1</v>
      </c>
      <c r="AW719" s="235" t="s">
        <v>1</v>
      </c>
      <c r="AX719" s="235">
        <v>0</v>
      </c>
      <c r="AY719" s="235">
        <v>0</v>
      </c>
      <c r="AZ719" s="228">
        <v>0</v>
      </c>
      <c r="BA719" s="228">
        <v>0</v>
      </c>
      <c r="BB719" s="229">
        <v>0</v>
      </c>
    </row>
    <row r="720" spans="1:54" ht="18" customHeight="1" x14ac:dyDescent="0.25">
      <c r="A720" s="223">
        <v>213</v>
      </c>
      <c r="B720" s="224" t="s">
        <v>1471</v>
      </c>
      <c r="C720" s="225" t="s">
        <v>1193</v>
      </c>
      <c r="D720" s="225"/>
      <c r="E720" s="225" t="s">
        <v>854</v>
      </c>
      <c r="F720" s="225" t="s">
        <v>1</v>
      </c>
      <c r="G720" s="225" t="s">
        <v>151</v>
      </c>
      <c r="H720" s="224" t="s">
        <v>1</v>
      </c>
      <c r="I720" s="224" t="s">
        <v>437</v>
      </c>
      <c r="J720" s="241" t="s">
        <v>39</v>
      </c>
      <c r="K720" s="225" t="s">
        <v>1</v>
      </c>
      <c r="L720" s="225" t="s">
        <v>1</v>
      </c>
      <c r="M720" s="226" t="s">
        <v>33</v>
      </c>
      <c r="N720" s="225" t="s">
        <v>1</v>
      </c>
      <c r="O720" s="225" t="s">
        <v>1</v>
      </c>
      <c r="P720" s="225" t="s">
        <v>1</v>
      </c>
      <c r="Q720" s="225" t="s">
        <v>1</v>
      </c>
      <c r="R720" s="225" t="s">
        <v>1</v>
      </c>
      <c r="S720" s="225" t="s">
        <v>1</v>
      </c>
      <c r="T720" s="225" t="s">
        <v>1</v>
      </c>
      <c r="U720" s="225" t="s">
        <v>1</v>
      </c>
      <c r="V720" s="225" t="s">
        <v>1</v>
      </c>
      <c r="W720" s="225" t="s">
        <v>1</v>
      </c>
      <c r="X720" s="225" t="s">
        <v>1</v>
      </c>
      <c r="Y720" s="225" t="s">
        <v>1</v>
      </c>
      <c r="Z720" s="225" t="s">
        <v>1</v>
      </c>
      <c r="AA720" s="225" t="s">
        <v>1</v>
      </c>
      <c r="AB720" s="225" t="s">
        <v>1</v>
      </c>
      <c r="AC720" s="225" t="s">
        <v>1</v>
      </c>
      <c r="AD720" s="225" t="s">
        <v>1</v>
      </c>
      <c r="AE720" s="225" t="s">
        <v>1</v>
      </c>
      <c r="AF720" s="225" t="s">
        <v>1</v>
      </c>
      <c r="AG720" s="225" t="s">
        <v>1</v>
      </c>
      <c r="AH720" s="225" t="s">
        <v>1</v>
      </c>
      <c r="AI720" s="225" t="s">
        <v>1</v>
      </c>
      <c r="AJ720" s="225" t="s">
        <v>1</v>
      </c>
      <c r="AK720" s="225" t="s">
        <v>1</v>
      </c>
      <c r="AL720" s="225" t="s">
        <v>1</v>
      </c>
      <c r="AM720" s="225" t="s">
        <v>1</v>
      </c>
      <c r="AN720" s="225" t="s">
        <v>1</v>
      </c>
      <c r="AO720" s="225" t="s">
        <v>1</v>
      </c>
      <c r="AP720" s="225" t="s">
        <v>1</v>
      </c>
      <c r="AQ720" s="225" t="s">
        <v>1</v>
      </c>
      <c r="AR720" s="225" t="s">
        <v>1</v>
      </c>
      <c r="AS720" s="225" t="s">
        <v>1</v>
      </c>
      <c r="AT720" s="225" t="s">
        <v>1</v>
      </c>
      <c r="AU720" s="225" t="s">
        <v>1</v>
      </c>
      <c r="AV720" s="225" t="s">
        <v>1</v>
      </c>
      <c r="AW720" s="235" t="s">
        <v>1</v>
      </c>
      <c r="AX720" s="235">
        <v>0</v>
      </c>
      <c r="AY720" s="235">
        <v>0</v>
      </c>
      <c r="AZ720" s="228" t="s">
        <v>1</v>
      </c>
      <c r="BA720" s="228" t="s">
        <v>1</v>
      </c>
      <c r="BB720" s="229" t="s">
        <v>1</v>
      </c>
    </row>
    <row r="721" spans="1:54" ht="18.75" customHeight="1" x14ac:dyDescent="0.25">
      <c r="A721" s="223">
        <v>214</v>
      </c>
      <c r="B721" s="224" t="s">
        <v>1472</v>
      </c>
      <c r="C721" s="225" t="s">
        <v>1193</v>
      </c>
      <c r="D721" s="225"/>
      <c r="E721" s="225" t="s">
        <v>1086</v>
      </c>
      <c r="F721" s="225" t="s">
        <v>1</v>
      </c>
      <c r="G721" s="225" t="s">
        <v>1517</v>
      </c>
      <c r="H721" s="224" t="s">
        <v>1</v>
      </c>
      <c r="I721" s="224" t="s">
        <v>437</v>
      </c>
      <c r="J721" s="226" t="s">
        <v>33</v>
      </c>
      <c r="K721" s="225" t="s">
        <v>1</v>
      </c>
      <c r="L721" s="225" t="s">
        <v>1</v>
      </c>
      <c r="M721" s="226" t="s">
        <v>33</v>
      </c>
      <c r="N721" s="225" t="s">
        <v>1</v>
      </c>
      <c r="O721" s="225" t="s">
        <v>1</v>
      </c>
      <c r="P721" s="225" t="s">
        <v>1</v>
      </c>
      <c r="Q721" s="225" t="s">
        <v>1</v>
      </c>
      <c r="R721" s="225" t="s">
        <v>1</v>
      </c>
      <c r="S721" s="225" t="s">
        <v>1</v>
      </c>
      <c r="T721" s="225" t="s">
        <v>1</v>
      </c>
      <c r="U721" s="225" t="s">
        <v>1</v>
      </c>
      <c r="V721" s="225" t="s">
        <v>1</v>
      </c>
      <c r="W721" s="225" t="s">
        <v>1</v>
      </c>
      <c r="X721" s="225" t="s">
        <v>1</v>
      </c>
      <c r="Y721" s="225" t="s">
        <v>1</v>
      </c>
      <c r="Z721" s="225" t="s">
        <v>1</v>
      </c>
      <c r="AA721" s="225" t="s">
        <v>1</v>
      </c>
      <c r="AB721" s="225" t="s">
        <v>1</v>
      </c>
      <c r="AC721" s="225" t="s">
        <v>1</v>
      </c>
      <c r="AD721" s="225" t="s">
        <v>1</v>
      </c>
      <c r="AE721" s="225" t="s">
        <v>1</v>
      </c>
      <c r="AF721" s="225" t="s">
        <v>1</v>
      </c>
      <c r="AG721" s="225" t="s">
        <v>1</v>
      </c>
      <c r="AH721" s="225" t="s">
        <v>1</v>
      </c>
      <c r="AI721" s="225" t="s">
        <v>1</v>
      </c>
      <c r="AJ721" s="225" t="s">
        <v>1</v>
      </c>
      <c r="AK721" s="225" t="s">
        <v>1</v>
      </c>
      <c r="AL721" s="225" t="s">
        <v>1</v>
      </c>
      <c r="AM721" s="225" t="s">
        <v>1</v>
      </c>
      <c r="AN721" s="225" t="s">
        <v>1</v>
      </c>
      <c r="AO721" s="225" t="s">
        <v>1</v>
      </c>
      <c r="AP721" s="225" t="s">
        <v>1</v>
      </c>
      <c r="AQ721" s="225" t="s">
        <v>1</v>
      </c>
      <c r="AR721" s="225" t="s">
        <v>1</v>
      </c>
      <c r="AS721" s="225" t="s">
        <v>1</v>
      </c>
      <c r="AT721" s="225" t="s">
        <v>1</v>
      </c>
      <c r="AU721" s="225" t="s">
        <v>1</v>
      </c>
      <c r="AV721" s="225" t="s">
        <v>1</v>
      </c>
      <c r="AW721" s="235" t="s">
        <v>1</v>
      </c>
      <c r="AX721" s="235">
        <v>0</v>
      </c>
      <c r="AY721" s="235">
        <v>0</v>
      </c>
      <c r="AZ721" s="228">
        <v>0</v>
      </c>
      <c r="BA721" s="228">
        <v>0</v>
      </c>
      <c r="BB721" s="229">
        <v>0</v>
      </c>
    </row>
    <row r="722" spans="1:54" ht="18.75" customHeight="1" x14ac:dyDescent="0.25">
      <c r="A722" s="223">
        <v>1053</v>
      </c>
      <c r="B722" s="224" t="s">
        <v>1473</v>
      </c>
      <c r="C722" s="225" t="s">
        <v>1193</v>
      </c>
      <c r="D722" s="225"/>
      <c r="E722" s="225" t="s">
        <v>854</v>
      </c>
      <c r="F722" s="225" t="s">
        <v>1</v>
      </c>
      <c r="G722" s="225" t="s">
        <v>439</v>
      </c>
      <c r="H722" s="224" t="s">
        <v>1</v>
      </c>
      <c r="I722" s="224" t="s">
        <v>625</v>
      </c>
      <c r="J722" s="241" t="s">
        <v>39</v>
      </c>
      <c r="K722" s="232" t="s">
        <v>23</v>
      </c>
      <c r="L722" s="232" t="s">
        <v>23</v>
      </c>
      <c r="M722" s="227" t="s">
        <v>17</v>
      </c>
      <c r="N722" s="232" t="s">
        <v>23</v>
      </c>
      <c r="O722" s="232" t="s">
        <v>23</v>
      </c>
      <c r="P722" s="225" t="s">
        <v>1</v>
      </c>
      <c r="Q722" s="225" t="s">
        <v>1</v>
      </c>
      <c r="R722" s="225" t="s">
        <v>1</v>
      </c>
      <c r="S722" s="225" t="s">
        <v>1</v>
      </c>
      <c r="T722" s="225" t="s">
        <v>1</v>
      </c>
      <c r="U722" s="225" t="s">
        <v>1</v>
      </c>
      <c r="V722" s="225" t="s">
        <v>1</v>
      </c>
      <c r="W722" s="225" t="s">
        <v>1</v>
      </c>
      <c r="X722" s="225" t="s">
        <v>1</v>
      </c>
      <c r="Y722" s="225" t="s">
        <v>1</v>
      </c>
      <c r="Z722" s="225" t="s">
        <v>1</v>
      </c>
      <c r="AA722" s="232" t="s">
        <v>23</v>
      </c>
      <c r="AB722" s="225" t="s">
        <v>1</v>
      </c>
      <c r="AC722" s="225" t="s">
        <v>1</v>
      </c>
      <c r="AD722" s="225" t="s">
        <v>1</v>
      </c>
      <c r="AE722" s="232" t="s">
        <v>23</v>
      </c>
      <c r="AF722" s="225" t="s">
        <v>1</v>
      </c>
      <c r="AG722" s="225" t="s">
        <v>1</v>
      </c>
      <c r="AH722" s="225" t="s">
        <v>1</v>
      </c>
      <c r="AI722" s="225" t="s">
        <v>1</v>
      </c>
      <c r="AJ722" s="225" t="s">
        <v>1</v>
      </c>
      <c r="AK722" s="225" t="s">
        <v>1</v>
      </c>
      <c r="AL722" s="225" t="s">
        <v>1</v>
      </c>
      <c r="AM722" s="225" t="s">
        <v>1</v>
      </c>
      <c r="AN722" s="225" t="s">
        <v>1</v>
      </c>
      <c r="AO722" s="225" t="s">
        <v>1</v>
      </c>
      <c r="AP722" s="225" t="s">
        <v>1</v>
      </c>
      <c r="AQ722" s="225" t="s">
        <v>1</v>
      </c>
      <c r="AR722" s="225" t="s">
        <v>1</v>
      </c>
      <c r="AS722" s="225" t="s">
        <v>1</v>
      </c>
      <c r="AT722" s="225" t="s">
        <v>1</v>
      </c>
      <c r="AU722" s="232" t="s">
        <v>23</v>
      </c>
      <c r="AV722" s="231" t="s">
        <v>20</v>
      </c>
      <c r="AW722" s="226" t="s">
        <v>1241</v>
      </c>
      <c r="AX722" s="226">
        <v>1</v>
      </c>
      <c r="AY722" s="235">
        <v>0</v>
      </c>
      <c r="AZ722" s="228">
        <v>0</v>
      </c>
      <c r="BA722" s="228">
        <v>0</v>
      </c>
      <c r="BB722" s="234">
        <v>0</v>
      </c>
    </row>
    <row r="723" spans="1:54" ht="14.25" customHeight="1" x14ac:dyDescent="0.25">
      <c r="A723" s="223">
        <v>1463</v>
      </c>
      <c r="B723" s="224" t="s">
        <v>1474</v>
      </c>
      <c r="C723" s="225" t="s">
        <v>1193</v>
      </c>
      <c r="D723" s="225"/>
      <c r="E723" s="225" t="s">
        <v>737</v>
      </c>
      <c r="F723" s="225" t="s">
        <v>1</v>
      </c>
      <c r="G723" s="225" t="s">
        <v>209</v>
      </c>
      <c r="H723" s="224" t="s">
        <v>1</v>
      </c>
      <c r="I723" s="224" t="s">
        <v>437</v>
      </c>
      <c r="J723" s="226" t="s">
        <v>33</v>
      </c>
      <c r="K723" s="225" t="s">
        <v>1</v>
      </c>
      <c r="L723" s="225" t="s">
        <v>1</v>
      </c>
      <c r="M723" s="226" t="s">
        <v>33</v>
      </c>
      <c r="N723" s="225" t="s">
        <v>1</v>
      </c>
      <c r="O723" s="225" t="s">
        <v>1</v>
      </c>
      <c r="P723" s="225" t="s">
        <v>1</v>
      </c>
      <c r="Q723" s="225" t="s">
        <v>1</v>
      </c>
      <c r="R723" s="225" t="s">
        <v>1</v>
      </c>
      <c r="S723" s="225" t="s">
        <v>1</v>
      </c>
      <c r="T723" s="225" t="s">
        <v>1</v>
      </c>
      <c r="U723" s="225" t="s">
        <v>1</v>
      </c>
      <c r="V723" s="225" t="s">
        <v>1</v>
      </c>
      <c r="W723" s="225" t="s">
        <v>1</v>
      </c>
      <c r="X723" s="225" t="s">
        <v>1</v>
      </c>
      <c r="Y723" s="225" t="s">
        <v>1</v>
      </c>
      <c r="Z723" s="225" t="s">
        <v>1</v>
      </c>
      <c r="AA723" s="225" t="s">
        <v>1</v>
      </c>
      <c r="AB723" s="225" t="s">
        <v>1</v>
      </c>
      <c r="AC723" s="225" t="s">
        <v>1</v>
      </c>
      <c r="AD723" s="225" t="s">
        <v>1</v>
      </c>
      <c r="AE723" s="225" t="s">
        <v>1</v>
      </c>
      <c r="AF723" s="225" t="s">
        <v>1</v>
      </c>
      <c r="AG723" s="225" t="s">
        <v>1</v>
      </c>
      <c r="AH723" s="225" t="s">
        <v>1</v>
      </c>
      <c r="AI723" s="225" t="s">
        <v>1</v>
      </c>
      <c r="AJ723" s="225" t="s">
        <v>1</v>
      </c>
      <c r="AK723" s="225" t="s">
        <v>1</v>
      </c>
      <c r="AL723" s="225" t="s">
        <v>1</v>
      </c>
      <c r="AM723" s="225" t="s">
        <v>1</v>
      </c>
      <c r="AN723" s="225" t="s">
        <v>1</v>
      </c>
      <c r="AO723" s="225" t="s">
        <v>1</v>
      </c>
      <c r="AP723" s="225" t="s">
        <v>1</v>
      </c>
      <c r="AQ723" s="225" t="s">
        <v>1</v>
      </c>
      <c r="AR723" s="225" t="s">
        <v>1</v>
      </c>
      <c r="AS723" s="225" t="s">
        <v>1</v>
      </c>
      <c r="AT723" s="225" t="s">
        <v>1</v>
      </c>
      <c r="AU723" s="225" t="s">
        <v>1</v>
      </c>
      <c r="AV723" s="225" t="s">
        <v>1</v>
      </c>
      <c r="AW723" s="235" t="s">
        <v>1</v>
      </c>
      <c r="AX723" s="235">
        <v>0</v>
      </c>
      <c r="AY723" s="235">
        <v>0</v>
      </c>
      <c r="AZ723" s="228">
        <v>0</v>
      </c>
      <c r="BA723" s="228">
        <v>0</v>
      </c>
      <c r="BB723" s="229">
        <v>0</v>
      </c>
    </row>
    <row r="724" spans="1:54" ht="14.25" customHeight="1" x14ac:dyDescent="0.25">
      <c r="A724" s="223">
        <v>1466</v>
      </c>
      <c r="B724" s="224" t="s">
        <v>1475</v>
      </c>
      <c r="C724" s="225" t="s">
        <v>1193</v>
      </c>
      <c r="D724" s="225"/>
      <c r="E724" s="225" t="s">
        <v>737</v>
      </c>
      <c r="F724" s="225" t="s">
        <v>1</v>
      </c>
      <c r="G724" s="225" t="s">
        <v>209</v>
      </c>
      <c r="H724" s="224" t="s">
        <v>1</v>
      </c>
      <c r="I724" s="224" t="s">
        <v>437</v>
      </c>
      <c r="J724" s="226" t="s">
        <v>33</v>
      </c>
      <c r="K724" s="225" t="s">
        <v>1</v>
      </c>
      <c r="L724" s="225" t="s">
        <v>1</v>
      </c>
      <c r="M724" s="226" t="s">
        <v>33</v>
      </c>
      <c r="N724" s="225" t="s">
        <v>1</v>
      </c>
      <c r="O724" s="225" t="s">
        <v>1</v>
      </c>
      <c r="P724" s="225" t="s">
        <v>1</v>
      </c>
      <c r="Q724" s="225" t="s">
        <v>1</v>
      </c>
      <c r="R724" s="225" t="s">
        <v>1</v>
      </c>
      <c r="S724" s="225" t="s">
        <v>1</v>
      </c>
      <c r="T724" s="225" t="s">
        <v>1</v>
      </c>
      <c r="U724" s="225" t="s">
        <v>1</v>
      </c>
      <c r="V724" s="225" t="s">
        <v>1</v>
      </c>
      <c r="W724" s="225" t="s">
        <v>1</v>
      </c>
      <c r="X724" s="225" t="s">
        <v>1</v>
      </c>
      <c r="Y724" s="225" t="s">
        <v>1</v>
      </c>
      <c r="Z724" s="225" t="s">
        <v>1</v>
      </c>
      <c r="AA724" s="225" t="s">
        <v>1</v>
      </c>
      <c r="AB724" s="225" t="s">
        <v>1</v>
      </c>
      <c r="AC724" s="225" t="s">
        <v>1</v>
      </c>
      <c r="AD724" s="225" t="s">
        <v>1</v>
      </c>
      <c r="AE724" s="225" t="s">
        <v>1</v>
      </c>
      <c r="AF724" s="225" t="s">
        <v>1</v>
      </c>
      <c r="AG724" s="225" t="s">
        <v>1</v>
      </c>
      <c r="AH724" s="225" t="s">
        <v>1</v>
      </c>
      <c r="AI724" s="225" t="s">
        <v>1</v>
      </c>
      <c r="AJ724" s="225" t="s">
        <v>1</v>
      </c>
      <c r="AK724" s="225" t="s">
        <v>1</v>
      </c>
      <c r="AL724" s="225" t="s">
        <v>1</v>
      </c>
      <c r="AM724" s="225" t="s">
        <v>1</v>
      </c>
      <c r="AN724" s="225" t="s">
        <v>1</v>
      </c>
      <c r="AO724" s="225" t="s">
        <v>1</v>
      </c>
      <c r="AP724" s="225" t="s">
        <v>1</v>
      </c>
      <c r="AQ724" s="225" t="s">
        <v>1</v>
      </c>
      <c r="AR724" s="225" t="s">
        <v>1</v>
      </c>
      <c r="AS724" s="225" t="s">
        <v>1</v>
      </c>
      <c r="AT724" s="225" t="s">
        <v>1</v>
      </c>
      <c r="AU724" s="225" t="s">
        <v>1</v>
      </c>
      <c r="AV724" s="225" t="s">
        <v>1</v>
      </c>
      <c r="AW724" s="235" t="s">
        <v>1</v>
      </c>
      <c r="AX724" s="235">
        <v>0</v>
      </c>
      <c r="AY724" s="235">
        <v>0</v>
      </c>
      <c r="AZ724" s="228">
        <v>0</v>
      </c>
      <c r="BA724" s="228">
        <v>0</v>
      </c>
      <c r="BB724" s="229">
        <v>0</v>
      </c>
    </row>
    <row r="725" spans="1:54" ht="18.75" customHeight="1" x14ac:dyDescent="0.25">
      <c r="A725" s="223">
        <v>1377</v>
      </c>
      <c r="B725" s="224" t="s">
        <v>1476</v>
      </c>
      <c r="C725" s="225" t="s">
        <v>1193</v>
      </c>
      <c r="D725" s="225"/>
      <c r="E725" s="225" t="s">
        <v>1021</v>
      </c>
      <c r="F725" s="225" t="s">
        <v>1</v>
      </c>
      <c r="G725" s="225" t="s">
        <v>1517</v>
      </c>
      <c r="H725" s="224" t="s">
        <v>1</v>
      </c>
      <c r="I725" s="224" t="s">
        <v>437</v>
      </c>
      <c r="J725" s="226" t="s">
        <v>33</v>
      </c>
      <c r="K725" s="225" t="s">
        <v>1</v>
      </c>
      <c r="L725" s="225" t="s">
        <v>1</v>
      </c>
      <c r="M725" s="226" t="s">
        <v>33</v>
      </c>
      <c r="N725" s="225" t="s">
        <v>1</v>
      </c>
      <c r="O725" s="225" t="s">
        <v>1</v>
      </c>
      <c r="P725" s="225" t="s">
        <v>1</v>
      </c>
      <c r="Q725" s="225" t="s">
        <v>1</v>
      </c>
      <c r="R725" s="225" t="s">
        <v>1</v>
      </c>
      <c r="S725" s="225" t="s">
        <v>1</v>
      </c>
      <c r="T725" s="225" t="s">
        <v>1</v>
      </c>
      <c r="U725" s="225" t="s">
        <v>1</v>
      </c>
      <c r="V725" s="225" t="s">
        <v>1</v>
      </c>
      <c r="W725" s="225" t="s">
        <v>1</v>
      </c>
      <c r="X725" s="225" t="s">
        <v>1</v>
      </c>
      <c r="Y725" s="225" t="s">
        <v>1</v>
      </c>
      <c r="Z725" s="225" t="s">
        <v>1</v>
      </c>
      <c r="AA725" s="225" t="s">
        <v>1</v>
      </c>
      <c r="AB725" s="225" t="s">
        <v>1</v>
      </c>
      <c r="AC725" s="225" t="s">
        <v>1</v>
      </c>
      <c r="AD725" s="225" t="s">
        <v>1</v>
      </c>
      <c r="AE725" s="225" t="s">
        <v>1</v>
      </c>
      <c r="AF725" s="225" t="s">
        <v>1</v>
      </c>
      <c r="AG725" s="225" t="s">
        <v>1</v>
      </c>
      <c r="AH725" s="225" t="s">
        <v>1</v>
      </c>
      <c r="AI725" s="225" t="s">
        <v>1</v>
      </c>
      <c r="AJ725" s="225" t="s">
        <v>1</v>
      </c>
      <c r="AK725" s="225" t="s">
        <v>1</v>
      </c>
      <c r="AL725" s="225" t="s">
        <v>1</v>
      </c>
      <c r="AM725" s="225" t="s">
        <v>1</v>
      </c>
      <c r="AN725" s="225" t="s">
        <v>1</v>
      </c>
      <c r="AO725" s="225" t="s">
        <v>1</v>
      </c>
      <c r="AP725" s="225" t="s">
        <v>1</v>
      </c>
      <c r="AQ725" s="225" t="s">
        <v>1</v>
      </c>
      <c r="AR725" s="225" t="s">
        <v>1</v>
      </c>
      <c r="AS725" s="225" t="s">
        <v>1</v>
      </c>
      <c r="AT725" s="225" t="s">
        <v>1</v>
      </c>
      <c r="AU725" s="225" t="s">
        <v>1</v>
      </c>
      <c r="AV725" s="225" t="s">
        <v>1</v>
      </c>
      <c r="AW725" s="235" t="s">
        <v>1</v>
      </c>
      <c r="AX725" s="235">
        <v>0</v>
      </c>
      <c r="AY725" s="235">
        <v>0</v>
      </c>
      <c r="AZ725" s="228">
        <v>0</v>
      </c>
      <c r="BA725" s="228">
        <v>0</v>
      </c>
      <c r="BB725" s="229">
        <v>0</v>
      </c>
    </row>
    <row r="726" spans="1:54" ht="14.25" customHeight="1" x14ac:dyDescent="0.25">
      <c r="A726" s="223">
        <v>1544</v>
      </c>
      <c r="B726" s="224" t="s">
        <v>1534</v>
      </c>
      <c r="C726" s="225" t="s">
        <v>1193</v>
      </c>
      <c r="D726" s="225"/>
      <c r="E726" s="225" t="s">
        <v>625</v>
      </c>
      <c r="F726" s="225" t="s">
        <v>1</v>
      </c>
      <c r="G726" s="225" t="s">
        <v>1</v>
      </c>
      <c r="H726" s="224" t="s">
        <v>1</v>
      </c>
      <c r="I726" s="224" t="s">
        <v>625</v>
      </c>
      <c r="J726" s="241" t="s">
        <v>39</v>
      </c>
      <c r="K726" s="225" t="s">
        <v>1</v>
      </c>
      <c r="L726" s="225" t="s">
        <v>1</v>
      </c>
      <c r="M726" s="226" t="s">
        <v>33</v>
      </c>
      <c r="N726" s="225" t="s">
        <v>1</v>
      </c>
      <c r="O726" s="230" t="s">
        <v>22</v>
      </c>
      <c r="P726" s="225" t="s">
        <v>1</v>
      </c>
      <c r="Q726" s="225" t="s">
        <v>1</v>
      </c>
      <c r="R726" s="225" t="s">
        <v>1</v>
      </c>
      <c r="S726" s="225" t="s">
        <v>1</v>
      </c>
      <c r="T726" s="225" t="s">
        <v>1</v>
      </c>
      <c r="U726" s="225" t="s">
        <v>1</v>
      </c>
      <c r="V726" s="225" t="s">
        <v>1</v>
      </c>
      <c r="W726" s="225" t="s">
        <v>1</v>
      </c>
      <c r="X726" s="225" t="s">
        <v>1</v>
      </c>
      <c r="Y726" s="225" t="s">
        <v>1</v>
      </c>
      <c r="Z726" s="225" t="s">
        <v>1</v>
      </c>
      <c r="AA726" s="225" t="s">
        <v>1</v>
      </c>
      <c r="AB726" s="225" t="s">
        <v>1</v>
      </c>
      <c r="AC726" s="225" t="s">
        <v>1</v>
      </c>
      <c r="AD726" s="225" t="s">
        <v>1</v>
      </c>
      <c r="AE726" s="225" t="s">
        <v>1</v>
      </c>
      <c r="AF726" s="225" t="s">
        <v>1</v>
      </c>
      <c r="AG726" s="225" t="s">
        <v>1</v>
      </c>
      <c r="AH726" s="225" t="s">
        <v>1</v>
      </c>
      <c r="AI726" s="225" t="s">
        <v>1</v>
      </c>
      <c r="AJ726" s="225" t="s">
        <v>1</v>
      </c>
      <c r="AK726" s="225" t="s">
        <v>1</v>
      </c>
      <c r="AL726" s="225" t="s">
        <v>1</v>
      </c>
      <c r="AM726" s="225" t="s">
        <v>1</v>
      </c>
      <c r="AN726" s="225" t="s">
        <v>1</v>
      </c>
      <c r="AO726" s="225" t="s">
        <v>1</v>
      </c>
      <c r="AP726" s="225" t="s">
        <v>1</v>
      </c>
      <c r="AQ726" s="225" t="s">
        <v>1</v>
      </c>
      <c r="AR726" s="225" t="s">
        <v>1</v>
      </c>
      <c r="AS726" s="225" t="s">
        <v>1</v>
      </c>
      <c r="AT726" s="225" t="s">
        <v>1</v>
      </c>
      <c r="AU726" s="225" t="s">
        <v>1</v>
      </c>
      <c r="AV726" s="225" t="s">
        <v>1</v>
      </c>
      <c r="AW726" s="235" t="s">
        <v>1</v>
      </c>
      <c r="AX726" s="235">
        <v>0</v>
      </c>
      <c r="AY726" s="235">
        <v>0</v>
      </c>
      <c r="AZ726" s="228" t="s">
        <v>1</v>
      </c>
      <c r="BA726" s="228" t="s">
        <v>1</v>
      </c>
      <c r="BB726" s="229" t="s">
        <v>1</v>
      </c>
    </row>
    <row r="727" spans="1:54" ht="18" customHeight="1" x14ac:dyDescent="0.25">
      <c r="A727" s="223">
        <v>1251</v>
      </c>
      <c r="B727" s="224" t="s">
        <v>1477</v>
      </c>
      <c r="C727" s="225" t="s">
        <v>1193</v>
      </c>
      <c r="D727" s="225"/>
      <c r="E727" s="225" t="s">
        <v>854</v>
      </c>
      <c r="F727" s="225" t="s">
        <v>1552</v>
      </c>
      <c r="G727" s="225" t="s">
        <v>439</v>
      </c>
      <c r="H727" s="224" t="s">
        <v>1</v>
      </c>
      <c r="I727" s="224" t="s">
        <v>437</v>
      </c>
      <c r="J727" s="241" t="s">
        <v>39</v>
      </c>
      <c r="K727" s="225" t="s">
        <v>1</v>
      </c>
      <c r="L727" s="230" t="s">
        <v>22</v>
      </c>
      <c r="M727" s="227" t="s">
        <v>17</v>
      </c>
      <c r="N727" s="225" t="s">
        <v>1</v>
      </c>
      <c r="O727" s="231" t="s">
        <v>20</v>
      </c>
      <c r="P727" s="225" t="s">
        <v>1</v>
      </c>
      <c r="Q727" s="225" t="s">
        <v>1</v>
      </c>
      <c r="R727" s="225" t="s">
        <v>1</v>
      </c>
      <c r="S727" s="225" t="s">
        <v>1</v>
      </c>
      <c r="T727" s="225" t="s">
        <v>1</v>
      </c>
      <c r="U727" s="225" t="s">
        <v>1</v>
      </c>
      <c r="V727" s="225" t="s">
        <v>1</v>
      </c>
      <c r="W727" s="225" t="s">
        <v>1</v>
      </c>
      <c r="X727" s="225" t="s">
        <v>1</v>
      </c>
      <c r="Y727" s="225" t="s">
        <v>1</v>
      </c>
      <c r="Z727" s="225" t="s">
        <v>1</v>
      </c>
      <c r="AA727" s="225" t="s">
        <v>1</v>
      </c>
      <c r="AB727" s="225" t="s">
        <v>1</v>
      </c>
      <c r="AC727" s="225" t="s">
        <v>1</v>
      </c>
      <c r="AD727" s="225" t="s">
        <v>1</v>
      </c>
      <c r="AE727" s="230" t="s">
        <v>22</v>
      </c>
      <c r="AF727" s="225" t="s">
        <v>1</v>
      </c>
      <c r="AG727" s="225" t="s">
        <v>1</v>
      </c>
      <c r="AH727" s="225" t="s">
        <v>1</v>
      </c>
      <c r="AI727" s="225" t="s">
        <v>1</v>
      </c>
      <c r="AJ727" s="225" t="s">
        <v>1</v>
      </c>
      <c r="AK727" s="225" t="s">
        <v>1</v>
      </c>
      <c r="AL727" s="225" t="s">
        <v>1</v>
      </c>
      <c r="AM727" s="225" t="s">
        <v>1</v>
      </c>
      <c r="AN727" s="225" t="s">
        <v>1</v>
      </c>
      <c r="AO727" s="225" t="s">
        <v>1</v>
      </c>
      <c r="AP727" s="225" t="s">
        <v>1</v>
      </c>
      <c r="AQ727" s="225" t="s">
        <v>1</v>
      </c>
      <c r="AR727" s="225" t="s">
        <v>1</v>
      </c>
      <c r="AS727" s="225" t="s">
        <v>1</v>
      </c>
      <c r="AT727" s="225" t="s">
        <v>1</v>
      </c>
      <c r="AU727" s="225" t="s">
        <v>1</v>
      </c>
      <c r="AV727" s="230" t="s">
        <v>22</v>
      </c>
      <c r="AW727" s="235" t="s">
        <v>1</v>
      </c>
      <c r="AX727" s="235">
        <v>0</v>
      </c>
      <c r="AY727" s="235">
        <v>0</v>
      </c>
      <c r="AZ727" s="228" t="s">
        <v>1</v>
      </c>
      <c r="BA727" s="233" t="s">
        <v>1</v>
      </c>
      <c r="BB727" s="234" t="s">
        <v>1</v>
      </c>
    </row>
    <row r="728" spans="1:54" ht="18.75" customHeight="1" x14ac:dyDescent="0.25">
      <c r="A728" s="223">
        <v>239</v>
      </c>
      <c r="B728" s="224" t="s">
        <v>1478</v>
      </c>
      <c r="C728" s="225" t="s">
        <v>1193</v>
      </c>
      <c r="D728" s="225"/>
      <c r="E728" s="225" t="s">
        <v>1086</v>
      </c>
      <c r="F728" s="225" t="s">
        <v>1</v>
      </c>
      <c r="G728" s="225" t="s">
        <v>1517</v>
      </c>
      <c r="H728" s="224" t="s">
        <v>1</v>
      </c>
      <c r="I728" s="224" t="s">
        <v>437</v>
      </c>
      <c r="J728" s="226" t="s">
        <v>33</v>
      </c>
      <c r="K728" s="225" t="s">
        <v>1</v>
      </c>
      <c r="L728" s="225" t="s">
        <v>1</v>
      </c>
      <c r="M728" s="226" t="s">
        <v>33</v>
      </c>
      <c r="N728" s="225" t="s">
        <v>1</v>
      </c>
      <c r="O728" s="225" t="s">
        <v>1</v>
      </c>
      <c r="P728" s="225" t="s">
        <v>1</v>
      </c>
      <c r="Q728" s="225" t="s">
        <v>1</v>
      </c>
      <c r="R728" s="225" t="s">
        <v>1</v>
      </c>
      <c r="S728" s="225" t="s">
        <v>1</v>
      </c>
      <c r="T728" s="225" t="s">
        <v>1</v>
      </c>
      <c r="U728" s="225" t="s">
        <v>1</v>
      </c>
      <c r="V728" s="225" t="s">
        <v>1</v>
      </c>
      <c r="W728" s="225" t="s">
        <v>1</v>
      </c>
      <c r="X728" s="225" t="s">
        <v>1</v>
      </c>
      <c r="Y728" s="225" t="s">
        <v>1</v>
      </c>
      <c r="Z728" s="225" t="s">
        <v>1</v>
      </c>
      <c r="AA728" s="225" t="s">
        <v>1</v>
      </c>
      <c r="AB728" s="225" t="s">
        <v>1</v>
      </c>
      <c r="AC728" s="225" t="s">
        <v>1</v>
      </c>
      <c r="AD728" s="225" t="s">
        <v>1</v>
      </c>
      <c r="AE728" s="225" t="s">
        <v>1</v>
      </c>
      <c r="AF728" s="225" t="s">
        <v>1</v>
      </c>
      <c r="AG728" s="225" t="s">
        <v>1</v>
      </c>
      <c r="AH728" s="225" t="s">
        <v>1</v>
      </c>
      <c r="AI728" s="225" t="s">
        <v>1</v>
      </c>
      <c r="AJ728" s="225" t="s">
        <v>1</v>
      </c>
      <c r="AK728" s="225" t="s">
        <v>1</v>
      </c>
      <c r="AL728" s="225" t="s">
        <v>1</v>
      </c>
      <c r="AM728" s="225" t="s">
        <v>1</v>
      </c>
      <c r="AN728" s="225" t="s">
        <v>1</v>
      </c>
      <c r="AO728" s="225" t="s">
        <v>1</v>
      </c>
      <c r="AP728" s="225" t="s">
        <v>1</v>
      </c>
      <c r="AQ728" s="225" t="s">
        <v>1</v>
      </c>
      <c r="AR728" s="225" t="s">
        <v>1</v>
      </c>
      <c r="AS728" s="225" t="s">
        <v>1</v>
      </c>
      <c r="AT728" s="225" t="s">
        <v>1</v>
      </c>
      <c r="AU728" s="225" t="s">
        <v>1</v>
      </c>
      <c r="AV728" s="225" t="s">
        <v>1</v>
      </c>
      <c r="AW728" s="235" t="s">
        <v>1</v>
      </c>
      <c r="AX728" s="235">
        <v>0</v>
      </c>
      <c r="AY728" s="235">
        <v>0</v>
      </c>
      <c r="AZ728" s="228">
        <v>0</v>
      </c>
      <c r="BA728" s="228">
        <v>0</v>
      </c>
      <c r="BB728" s="229">
        <v>0</v>
      </c>
    </row>
    <row r="729" spans="1:54" ht="18.75" customHeight="1" x14ac:dyDescent="0.25">
      <c r="A729" s="223">
        <v>248</v>
      </c>
      <c r="B729" s="224" t="s">
        <v>1479</v>
      </c>
      <c r="C729" s="225" t="s">
        <v>1193</v>
      </c>
      <c r="D729" s="225"/>
      <c r="E729" s="225" t="s">
        <v>519</v>
      </c>
      <c r="F729" s="225" t="s">
        <v>1</v>
      </c>
      <c r="G729" s="225" t="s">
        <v>1517</v>
      </c>
      <c r="H729" s="224" t="s">
        <v>1</v>
      </c>
      <c r="I729" s="224" t="s">
        <v>437</v>
      </c>
      <c r="J729" s="226" t="s">
        <v>33</v>
      </c>
      <c r="K729" s="225" t="s">
        <v>1</v>
      </c>
      <c r="L729" s="225" t="s">
        <v>1</v>
      </c>
      <c r="M729" s="226" t="s">
        <v>33</v>
      </c>
      <c r="N729" s="225" t="s">
        <v>1</v>
      </c>
      <c r="O729" s="225" t="s">
        <v>1</v>
      </c>
      <c r="P729" s="225" t="s">
        <v>1</v>
      </c>
      <c r="Q729" s="225" t="s">
        <v>1</v>
      </c>
      <c r="R729" s="225" t="s">
        <v>1</v>
      </c>
      <c r="S729" s="225" t="s">
        <v>1</v>
      </c>
      <c r="T729" s="225" t="s">
        <v>1</v>
      </c>
      <c r="U729" s="225" t="s">
        <v>1</v>
      </c>
      <c r="V729" s="225" t="s">
        <v>1</v>
      </c>
      <c r="W729" s="225" t="s">
        <v>1</v>
      </c>
      <c r="X729" s="225" t="s">
        <v>1</v>
      </c>
      <c r="Y729" s="225" t="s">
        <v>1</v>
      </c>
      <c r="Z729" s="225" t="s">
        <v>1</v>
      </c>
      <c r="AA729" s="225" t="s">
        <v>1</v>
      </c>
      <c r="AB729" s="225" t="s">
        <v>1</v>
      </c>
      <c r="AC729" s="225" t="s">
        <v>1</v>
      </c>
      <c r="AD729" s="225" t="s">
        <v>1</v>
      </c>
      <c r="AE729" s="225" t="s">
        <v>1</v>
      </c>
      <c r="AF729" s="225" t="s">
        <v>1</v>
      </c>
      <c r="AG729" s="225" t="s">
        <v>1</v>
      </c>
      <c r="AH729" s="225" t="s">
        <v>1</v>
      </c>
      <c r="AI729" s="225" t="s">
        <v>1</v>
      </c>
      <c r="AJ729" s="225" t="s">
        <v>1</v>
      </c>
      <c r="AK729" s="225" t="s">
        <v>1</v>
      </c>
      <c r="AL729" s="225" t="s">
        <v>1</v>
      </c>
      <c r="AM729" s="225" t="s">
        <v>1</v>
      </c>
      <c r="AN729" s="225" t="s">
        <v>1</v>
      </c>
      <c r="AO729" s="225" t="s">
        <v>1</v>
      </c>
      <c r="AP729" s="225" t="s">
        <v>1</v>
      </c>
      <c r="AQ729" s="225" t="s">
        <v>1</v>
      </c>
      <c r="AR729" s="225" t="s">
        <v>1</v>
      </c>
      <c r="AS729" s="225" t="s">
        <v>1</v>
      </c>
      <c r="AT729" s="225" t="s">
        <v>1</v>
      </c>
      <c r="AU729" s="225" t="s">
        <v>1</v>
      </c>
      <c r="AV729" s="225" t="s">
        <v>1</v>
      </c>
      <c r="AW729" s="235" t="s">
        <v>1</v>
      </c>
      <c r="AX729" s="235">
        <v>0</v>
      </c>
      <c r="AY729" s="235">
        <v>0</v>
      </c>
      <c r="AZ729" s="228" t="s">
        <v>1</v>
      </c>
      <c r="BA729" s="228" t="s">
        <v>1</v>
      </c>
      <c r="BB729" s="229" t="s">
        <v>1</v>
      </c>
    </row>
    <row r="730" spans="1:54" ht="18.75" customHeight="1" x14ac:dyDescent="0.25">
      <c r="A730" s="223">
        <v>1513</v>
      </c>
      <c r="B730" s="224" t="s">
        <v>1480</v>
      </c>
      <c r="C730" s="225" t="s">
        <v>1193</v>
      </c>
      <c r="D730" s="225"/>
      <c r="E730" s="225" t="s">
        <v>737</v>
      </c>
      <c r="F730" s="225" t="s">
        <v>1</v>
      </c>
      <c r="G730" s="225" t="s">
        <v>156</v>
      </c>
      <c r="H730" s="224" t="s">
        <v>1</v>
      </c>
      <c r="I730" s="224" t="s">
        <v>437</v>
      </c>
      <c r="J730" s="226" t="s">
        <v>33</v>
      </c>
      <c r="K730" s="225" t="s">
        <v>1</v>
      </c>
      <c r="L730" s="225" t="s">
        <v>1</v>
      </c>
      <c r="M730" s="226" t="s">
        <v>33</v>
      </c>
      <c r="N730" s="225" t="s">
        <v>1</v>
      </c>
      <c r="O730" s="225" t="s">
        <v>1</v>
      </c>
      <c r="P730" s="225" t="s">
        <v>1</v>
      </c>
      <c r="Q730" s="225" t="s">
        <v>1</v>
      </c>
      <c r="R730" s="225" t="s">
        <v>1</v>
      </c>
      <c r="S730" s="225" t="s">
        <v>1</v>
      </c>
      <c r="T730" s="225" t="s">
        <v>1</v>
      </c>
      <c r="U730" s="225" t="s">
        <v>1</v>
      </c>
      <c r="V730" s="225" t="s">
        <v>1</v>
      </c>
      <c r="W730" s="225" t="s">
        <v>1</v>
      </c>
      <c r="X730" s="225" t="s">
        <v>1</v>
      </c>
      <c r="Y730" s="225" t="s">
        <v>1</v>
      </c>
      <c r="Z730" s="225" t="s">
        <v>1</v>
      </c>
      <c r="AA730" s="225" t="s">
        <v>1</v>
      </c>
      <c r="AB730" s="225" t="s">
        <v>1</v>
      </c>
      <c r="AC730" s="225" t="s">
        <v>1</v>
      </c>
      <c r="AD730" s="225" t="s">
        <v>1</v>
      </c>
      <c r="AE730" s="225" t="s">
        <v>1</v>
      </c>
      <c r="AF730" s="225" t="s">
        <v>1</v>
      </c>
      <c r="AG730" s="225" t="s">
        <v>1</v>
      </c>
      <c r="AH730" s="225" t="s">
        <v>1</v>
      </c>
      <c r="AI730" s="225" t="s">
        <v>1</v>
      </c>
      <c r="AJ730" s="225" t="s">
        <v>1</v>
      </c>
      <c r="AK730" s="225" t="s">
        <v>1</v>
      </c>
      <c r="AL730" s="225" t="s">
        <v>1</v>
      </c>
      <c r="AM730" s="225" t="s">
        <v>1</v>
      </c>
      <c r="AN730" s="225" t="s">
        <v>1</v>
      </c>
      <c r="AO730" s="225" t="s">
        <v>1</v>
      </c>
      <c r="AP730" s="225" t="s">
        <v>1</v>
      </c>
      <c r="AQ730" s="225" t="s">
        <v>1</v>
      </c>
      <c r="AR730" s="225" t="s">
        <v>1</v>
      </c>
      <c r="AS730" s="225" t="s">
        <v>1</v>
      </c>
      <c r="AT730" s="225" t="s">
        <v>1</v>
      </c>
      <c r="AU730" s="225" t="s">
        <v>1</v>
      </c>
      <c r="AV730" s="225" t="s">
        <v>1</v>
      </c>
      <c r="AW730" s="235" t="s">
        <v>1</v>
      </c>
      <c r="AX730" s="235">
        <v>0</v>
      </c>
      <c r="AY730" s="235">
        <v>0</v>
      </c>
      <c r="AZ730" s="228" t="s">
        <v>1</v>
      </c>
      <c r="BA730" s="228" t="s">
        <v>1</v>
      </c>
      <c r="BB730" s="229" t="s">
        <v>1</v>
      </c>
    </row>
    <row r="731" spans="1:54" ht="18.75" customHeight="1" x14ac:dyDescent="0.25">
      <c r="A731" s="223">
        <v>261</v>
      </c>
      <c r="B731" s="224" t="s">
        <v>1481</v>
      </c>
      <c r="C731" s="225" t="s">
        <v>1193</v>
      </c>
      <c r="D731" s="225"/>
      <c r="E731" s="225" t="s">
        <v>571</v>
      </c>
      <c r="F731" s="225" t="s">
        <v>1</v>
      </c>
      <c r="G731" s="225" t="s">
        <v>1</v>
      </c>
      <c r="H731" s="224" t="s">
        <v>1</v>
      </c>
      <c r="I731" s="224" t="s">
        <v>571</v>
      </c>
      <c r="J731" s="241" t="s">
        <v>39</v>
      </c>
      <c r="K731" s="225" t="s">
        <v>1</v>
      </c>
      <c r="L731" s="225" t="s">
        <v>1</v>
      </c>
      <c r="M731" s="226" t="s">
        <v>33</v>
      </c>
      <c r="N731" s="225" t="s">
        <v>1</v>
      </c>
      <c r="O731" s="225" t="s">
        <v>1</v>
      </c>
      <c r="P731" s="225" t="s">
        <v>1</v>
      </c>
      <c r="Q731" s="225" t="s">
        <v>1</v>
      </c>
      <c r="R731" s="225" t="s">
        <v>1</v>
      </c>
      <c r="S731" s="225" t="s">
        <v>1</v>
      </c>
      <c r="T731" s="225" t="s">
        <v>1</v>
      </c>
      <c r="U731" s="225" t="s">
        <v>1</v>
      </c>
      <c r="V731" s="225" t="s">
        <v>1</v>
      </c>
      <c r="W731" s="225" t="s">
        <v>1</v>
      </c>
      <c r="X731" s="225" t="s">
        <v>1</v>
      </c>
      <c r="Y731" s="225" t="s">
        <v>1</v>
      </c>
      <c r="Z731" s="225" t="s">
        <v>1</v>
      </c>
      <c r="AA731" s="225" t="s">
        <v>1</v>
      </c>
      <c r="AB731" s="225" t="s">
        <v>1</v>
      </c>
      <c r="AC731" s="225" t="s">
        <v>1</v>
      </c>
      <c r="AD731" s="225" t="s">
        <v>1</v>
      </c>
      <c r="AE731" s="225" t="s">
        <v>1</v>
      </c>
      <c r="AF731" s="225" t="s">
        <v>1</v>
      </c>
      <c r="AG731" s="225" t="s">
        <v>1</v>
      </c>
      <c r="AH731" s="225" t="s">
        <v>1</v>
      </c>
      <c r="AI731" s="225" t="s">
        <v>1</v>
      </c>
      <c r="AJ731" s="225" t="s">
        <v>1</v>
      </c>
      <c r="AK731" s="225" t="s">
        <v>1</v>
      </c>
      <c r="AL731" s="225" t="s">
        <v>1</v>
      </c>
      <c r="AM731" s="225" t="s">
        <v>1</v>
      </c>
      <c r="AN731" s="225" t="s">
        <v>1</v>
      </c>
      <c r="AO731" s="225" t="s">
        <v>1</v>
      </c>
      <c r="AP731" s="225" t="s">
        <v>1</v>
      </c>
      <c r="AQ731" s="225" t="s">
        <v>1</v>
      </c>
      <c r="AR731" s="225" t="s">
        <v>1</v>
      </c>
      <c r="AS731" s="225" t="s">
        <v>1</v>
      </c>
      <c r="AT731" s="225" t="s">
        <v>1</v>
      </c>
      <c r="AU731" s="225" t="s">
        <v>1</v>
      </c>
      <c r="AV731" s="225" t="s">
        <v>1</v>
      </c>
      <c r="AW731" s="235" t="s">
        <v>1</v>
      </c>
      <c r="AX731" s="235">
        <v>0</v>
      </c>
      <c r="AY731" s="235">
        <v>0</v>
      </c>
      <c r="AZ731" s="228" t="s">
        <v>1</v>
      </c>
      <c r="BA731" s="228" t="s">
        <v>1</v>
      </c>
      <c r="BB731" s="229" t="s">
        <v>1</v>
      </c>
    </row>
    <row r="732" spans="1:54" ht="18" customHeight="1" x14ac:dyDescent="0.25">
      <c r="A732" s="223">
        <v>262</v>
      </c>
      <c r="B732" s="224" t="s">
        <v>1482</v>
      </c>
      <c r="C732" s="225" t="s">
        <v>1193</v>
      </c>
      <c r="D732" s="225"/>
      <c r="E732" s="225" t="s">
        <v>571</v>
      </c>
      <c r="F732" s="225" t="s">
        <v>1</v>
      </c>
      <c r="G732" s="225" t="s">
        <v>1</v>
      </c>
      <c r="H732" s="224" t="s">
        <v>1</v>
      </c>
      <c r="I732" s="224" t="s">
        <v>571</v>
      </c>
      <c r="J732" s="241" t="s">
        <v>39</v>
      </c>
      <c r="K732" s="225" t="s">
        <v>1</v>
      </c>
      <c r="L732" s="225" t="s">
        <v>1</v>
      </c>
      <c r="M732" s="226" t="s">
        <v>33</v>
      </c>
      <c r="N732" s="225" t="s">
        <v>1</v>
      </c>
      <c r="O732" s="225" t="s">
        <v>1</v>
      </c>
      <c r="P732" s="225" t="s">
        <v>1</v>
      </c>
      <c r="Q732" s="225" t="s">
        <v>1</v>
      </c>
      <c r="R732" s="225" t="s">
        <v>1</v>
      </c>
      <c r="S732" s="225" t="s">
        <v>1</v>
      </c>
      <c r="T732" s="225" t="s">
        <v>1</v>
      </c>
      <c r="U732" s="225" t="s">
        <v>1</v>
      </c>
      <c r="V732" s="225" t="s">
        <v>1</v>
      </c>
      <c r="W732" s="225" t="s">
        <v>1</v>
      </c>
      <c r="X732" s="225" t="s">
        <v>1</v>
      </c>
      <c r="Y732" s="225" t="s">
        <v>1</v>
      </c>
      <c r="Z732" s="225" t="s">
        <v>1</v>
      </c>
      <c r="AA732" s="225" t="s">
        <v>1</v>
      </c>
      <c r="AB732" s="225" t="s">
        <v>1</v>
      </c>
      <c r="AC732" s="225" t="s">
        <v>1</v>
      </c>
      <c r="AD732" s="225" t="s">
        <v>1</v>
      </c>
      <c r="AE732" s="225" t="s">
        <v>1</v>
      </c>
      <c r="AF732" s="225" t="s">
        <v>1</v>
      </c>
      <c r="AG732" s="225" t="s">
        <v>1</v>
      </c>
      <c r="AH732" s="225" t="s">
        <v>1</v>
      </c>
      <c r="AI732" s="225" t="s">
        <v>1</v>
      </c>
      <c r="AJ732" s="225" t="s">
        <v>1</v>
      </c>
      <c r="AK732" s="225" t="s">
        <v>1</v>
      </c>
      <c r="AL732" s="225" t="s">
        <v>1</v>
      </c>
      <c r="AM732" s="225" t="s">
        <v>1</v>
      </c>
      <c r="AN732" s="225" t="s">
        <v>1</v>
      </c>
      <c r="AO732" s="225" t="s">
        <v>1</v>
      </c>
      <c r="AP732" s="225" t="s">
        <v>1</v>
      </c>
      <c r="AQ732" s="225" t="s">
        <v>1</v>
      </c>
      <c r="AR732" s="225" t="s">
        <v>1</v>
      </c>
      <c r="AS732" s="225" t="s">
        <v>1</v>
      </c>
      <c r="AT732" s="225" t="s">
        <v>1</v>
      </c>
      <c r="AU732" s="225" t="s">
        <v>1</v>
      </c>
      <c r="AV732" s="225" t="s">
        <v>1</v>
      </c>
      <c r="AW732" s="235" t="s">
        <v>1</v>
      </c>
      <c r="AX732" s="235">
        <v>0</v>
      </c>
      <c r="AY732" s="235">
        <v>0</v>
      </c>
      <c r="AZ732" s="228" t="s">
        <v>1</v>
      </c>
      <c r="BA732" s="228" t="s">
        <v>1</v>
      </c>
      <c r="BB732" s="229" t="s">
        <v>1</v>
      </c>
    </row>
    <row r="733" spans="1:54" ht="18.75" customHeight="1" x14ac:dyDescent="0.25">
      <c r="A733" s="223">
        <v>263</v>
      </c>
      <c r="B733" s="224" t="s">
        <v>1483</v>
      </c>
      <c r="C733" s="225" t="s">
        <v>1193</v>
      </c>
      <c r="D733" s="225"/>
      <c r="E733" s="225" t="s">
        <v>571</v>
      </c>
      <c r="F733" s="225" t="s">
        <v>1</v>
      </c>
      <c r="G733" s="225" t="s">
        <v>1</v>
      </c>
      <c r="H733" s="224" t="s">
        <v>1</v>
      </c>
      <c r="I733" s="224" t="s">
        <v>571</v>
      </c>
      <c r="J733" s="241" t="s">
        <v>39</v>
      </c>
      <c r="K733" s="225" t="s">
        <v>1</v>
      </c>
      <c r="L733" s="225" t="s">
        <v>1</v>
      </c>
      <c r="M733" s="226" t="s">
        <v>33</v>
      </c>
      <c r="N733" s="225" t="s">
        <v>1</v>
      </c>
      <c r="O733" s="225" t="s">
        <v>1</v>
      </c>
      <c r="P733" s="225" t="s">
        <v>1</v>
      </c>
      <c r="Q733" s="225" t="s">
        <v>1</v>
      </c>
      <c r="R733" s="225" t="s">
        <v>1</v>
      </c>
      <c r="S733" s="225" t="s">
        <v>1</v>
      </c>
      <c r="T733" s="225" t="s">
        <v>1</v>
      </c>
      <c r="U733" s="225" t="s">
        <v>1</v>
      </c>
      <c r="V733" s="225" t="s">
        <v>1</v>
      </c>
      <c r="W733" s="225" t="s">
        <v>1</v>
      </c>
      <c r="X733" s="225" t="s">
        <v>1</v>
      </c>
      <c r="Y733" s="225" t="s">
        <v>1</v>
      </c>
      <c r="Z733" s="225" t="s">
        <v>1</v>
      </c>
      <c r="AA733" s="225" t="s">
        <v>1</v>
      </c>
      <c r="AB733" s="225" t="s">
        <v>1</v>
      </c>
      <c r="AC733" s="225" t="s">
        <v>1</v>
      </c>
      <c r="AD733" s="225" t="s">
        <v>1</v>
      </c>
      <c r="AE733" s="225" t="s">
        <v>1</v>
      </c>
      <c r="AF733" s="225" t="s">
        <v>1</v>
      </c>
      <c r="AG733" s="225" t="s">
        <v>1</v>
      </c>
      <c r="AH733" s="225" t="s">
        <v>1</v>
      </c>
      <c r="AI733" s="225" t="s">
        <v>1</v>
      </c>
      <c r="AJ733" s="225" t="s">
        <v>1</v>
      </c>
      <c r="AK733" s="225" t="s">
        <v>1</v>
      </c>
      <c r="AL733" s="225" t="s">
        <v>1</v>
      </c>
      <c r="AM733" s="225" t="s">
        <v>1</v>
      </c>
      <c r="AN733" s="225" t="s">
        <v>1</v>
      </c>
      <c r="AO733" s="225" t="s">
        <v>1</v>
      </c>
      <c r="AP733" s="225" t="s">
        <v>1</v>
      </c>
      <c r="AQ733" s="225" t="s">
        <v>1</v>
      </c>
      <c r="AR733" s="225" t="s">
        <v>1</v>
      </c>
      <c r="AS733" s="225" t="s">
        <v>1</v>
      </c>
      <c r="AT733" s="225" t="s">
        <v>1</v>
      </c>
      <c r="AU733" s="225" t="s">
        <v>1</v>
      </c>
      <c r="AV733" s="225" t="s">
        <v>1</v>
      </c>
      <c r="AW733" s="235" t="s">
        <v>1</v>
      </c>
      <c r="AX733" s="235">
        <v>0</v>
      </c>
      <c r="AY733" s="235">
        <v>0</v>
      </c>
      <c r="AZ733" s="228" t="s">
        <v>1</v>
      </c>
      <c r="BA733" s="228" t="s">
        <v>1</v>
      </c>
      <c r="BB733" s="229" t="s">
        <v>1</v>
      </c>
    </row>
    <row r="734" spans="1:54" ht="18.75" customHeight="1" x14ac:dyDescent="0.25">
      <c r="A734" s="223">
        <v>1037</v>
      </c>
      <c r="B734" s="224" t="s">
        <v>1535</v>
      </c>
      <c r="C734" s="225" t="s">
        <v>1193</v>
      </c>
      <c r="D734" s="225"/>
      <c r="E734" s="225" t="s">
        <v>683</v>
      </c>
      <c r="F734" s="225" t="s">
        <v>1</v>
      </c>
      <c r="G734" s="225" t="s">
        <v>156</v>
      </c>
      <c r="H734" s="224" t="s">
        <v>1</v>
      </c>
      <c r="I734" s="224" t="s">
        <v>437</v>
      </c>
      <c r="J734" s="241" t="s">
        <v>39</v>
      </c>
      <c r="K734" s="225" t="s">
        <v>1</v>
      </c>
      <c r="L734" s="225" t="s">
        <v>1</v>
      </c>
      <c r="M734" s="241" t="s">
        <v>39</v>
      </c>
      <c r="N734" s="225" t="s">
        <v>1</v>
      </c>
      <c r="O734" s="225" t="s">
        <v>1</v>
      </c>
      <c r="P734" s="225" t="s">
        <v>1</v>
      </c>
      <c r="Q734" s="225" t="s">
        <v>1</v>
      </c>
      <c r="R734" s="225" t="s">
        <v>1</v>
      </c>
      <c r="S734" s="225" t="s">
        <v>1</v>
      </c>
      <c r="T734" s="225" t="s">
        <v>1</v>
      </c>
      <c r="U734" s="225" t="s">
        <v>1</v>
      </c>
      <c r="V734" s="225" t="s">
        <v>1</v>
      </c>
      <c r="W734" s="225" t="s">
        <v>1</v>
      </c>
      <c r="X734" s="225" t="s">
        <v>1</v>
      </c>
      <c r="Y734" s="225" t="s">
        <v>1</v>
      </c>
      <c r="Z734" s="225" t="s">
        <v>1</v>
      </c>
      <c r="AA734" s="225" t="s">
        <v>1</v>
      </c>
      <c r="AB734" s="225" t="s">
        <v>1</v>
      </c>
      <c r="AC734" s="225" t="s">
        <v>1</v>
      </c>
      <c r="AD734" s="225" t="s">
        <v>1</v>
      </c>
      <c r="AE734" s="225" t="s">
        <v>1</v>
      </c>
      <c r="AF734" s="225" t="s">
        <v>1</v>
      </c>
      <c r="AG734" s="225" t="s">
        <v>1</v>
      </c>
      <c r="AH734" s="225" t="s">
        <v>1</v>
      </c>
      <c r="AI734" s="225" t="s">
        <v>1</v>
      </c>
      <c r="AJ734" s="225" t="s">
        <v>1</v>
      </c>
      <c r="AK734" s="225" t="s">
        <v>1</v>
      </c>
      <c r="AL734" s="225" t="s">
        <v>1</v>
      </c>
      <c r="AM734" s="225" t="s">
        <v>1</v>
      </c>
      <c r="AN734" s="225" t="s">
        <v>1</v>
      </c>
      <c r="AO734" s="225" t="s">
        <v>1</v>
      </c>
      <c r="AP734" s="225" t="s">
        <v>1</v>
      </c>
      <c r="AQ734" s="225" t="s">
        <v>1</v>
      </c>
      <c r="AR734" s="225" t="s">
        <v>1</v>
      </c>
      <c r="AS734" s="225" t="s">
        <v>1</v>
      </c>
      <c r="AT734" s="225" t="s">
        <v>1</v>
      </c>
      <c r="AU734" s="225" t="s">
        <v>1</v>
      </c>
      <c r="AV734" s="225" t="s">
        <v>1</v>
      </c>
      <c r="AW734" s="235" t="s">
        <v>1</v>
      </c>
      <c r="AX734" s="235">
        <v>0</v>
      </c>
      <c r="AY734" s="235">
        <v>0</v>
      </c>
      <c r="AZ734" s="228" t="s">
        <v>1</v>
      </c>
      <c r="BA734" s="228" t="s">
        <v>1</v>
      </c>
      <c r="BB734" s="229" t="s">
        <v>1</v>
      </c>
    </row>
    <row r="735" spans="1:54" ht="14.25" customHeight="1" x14ac:dyDescent="0.25">
      <c r="A735" s="223">
        <v>294</v>
      </c>
      <c r="B735" s="224" t="s">
        <v>1484</v>
      </c>
      <c r="C735" s="225" t="s">
        <v>1193</v>
      </c>
      <c r="D735" s="225"/>
      <c r="E735" s="225" t="s">
        <v>492</v>
      </c>
      <c r="F735" s="225" t="s">
        <v>1</v>
      </c>
      <c r="G735" s="225" t="s">
        <v>1</v>
      </c>
      <c r="H735" s="224" t="s">
        <v>1</v>
      </c>
      <c r="I735" s="224" t="s">
        <v>492</v>
      </c>
      <c r="J735" s="241" t="s">
        <v>39</v>
      </c>
      <c r="K735" s="225" t="s">
        <v>1</v>
      </c>
      <c r="L735" s="225" t="s">
        <v>1</v>
      </c>
      <c r="M735" s="241" t="s">
        <v>39</v>
      </c>
      <c r="N735" s="225" t="s">
        <v>1</v>
      </c>
      <c r="O735" s="225" t="s">
        <v>1</v>
      </c>
      <c r="P735" s="225" t="s">
        <v>1</v>
      </c>
      <c r="Q735" s="225" t="s">
        <v>1</v>
      </c>
      <c r="R735" s="225" t="s">
        <v>1</v>
      </c>
      <c r="S735" s="225" t="s">
        <v>1</v>
      </c>
      <c r="T735" s="225" t="s">
        <v>1</v>
      </c>
      <c r="U735" s="225" t="s">
        <v>1</v>
      </c>
      <c r="V735" s="225" t="s">
        <v>1</v>
      </c>
      <c r="W735" s="225" t="s">
        <v>1</v>
      </c>
      <c r="X735" s="225" t="s">
        <v>1</v>
      </c>
      <c r="Y735" s="225" t="s">
        <v>1</v>
      </c>
      <c r="Z735" s="225" t="s">
        <v>1</v>
      </c>
      <c r="AA735" s="225" t="s">
        <v>1</v>
      </c>
      <c r="AB735" s="225" t="s">
        <v>1</v>
      </c>
      <c r="AC735" s="225" t="s">
        <v>1</v>
      </c>
      <c r="AD735" s="225" t="s">
        <v>1</v>
      </c>
      <c r="AE735" s="225" t="s">
        <v>1</v>
      </c>
      <c r="AF735" s="225" t="s">
        <v>1</v>
      </c>
      <c r="AG735" s="225" t="s">
        <v>1</v>
      </c>
      <c r="AH735" s="225" t="s">
        <v>1</v>
      </c>
      <c r="AI735" s="225" t="s">
        <v>1</v>
      </c>
      <c r="AJ735" s="225" t="s">
        <v>1</v>
      </c>
      <c r="AK735" s="225" t="s">
        <v>1</v>
      </c>
      <c r="AL735" s="225" t="s">
        <v>1</v>
      </c>
      <c r="AM735" s="225" t="s">
        <v>1</v>
      </c>
      <c r="AN735" s="225" t="s">
        <v>1</v>
      </c>
      <c r="AO735" s="225" t="s">
        <v>1</v>
      </c>
      <c r="AP735" s="225" t="s">
        <v>1</v>
      </c>
      <c r="AQ735" s="225" t="s">
        <v>1</v>
      </c>
      <c r="AR735" s="225" t="s">
        <v>1</v>
      </c>
      <c r="AS735" s="225" t="s">
        <v>1</v>
      </c>
      <c r="AT735" s="225" t="s">
        <v>1</v>
      </c>
      <c r="AU735" s="225" t="s">
        <v>1</v>
      </c>
      <c r="AV735" s="225" t="s">
        <v>1</v>
      </c>
      <c r="AW735" s="235" t="s">
        <v>1</v>
      </c>
      <c r="AX735" s="235">
        <v>0</v>
      </c>
      <c r="AY735" s="235">
        <v>0</v>
      </c>
      <c r="AZ735" s="228" t="s">
        <v>1</v>
      </c>
      <c r="BA735" s="228" t="s">
        <v>1</v>
      </c>
      <c r="BB735" s="229" t="s">
        <v>1</v>
      </c>
    </row>
    <row r="736" spans="1:54" ht="14.25" customHeight="1" x14ac:dyDescent="0.25">
      <c r="A736" s="223">
        <v>1029</v>
      </c>
      <c r="B736" s="224" t="s">
        <v>1051</v>
      </c>
      <c r="C736" s="225" t="s">
        <v>1193</v>
      </c>
      <c r="D736" s="225"/>
      <c r="E736" s="225" t="s">
        <v>1021</v>
      </c>
      <c r="F736" s="225" t="s">
        <v>1</v>
      </c>
      <c r="G736" s="225" t="s">
        <v>1</v>
      </c>
      <c r="H736" s="224" t="s">
        <v>1</v>
      </c>
      <c r="I736" s="224" t="s">
        <v>1021</v>
      </c>
      <c r="J736" s="241" t="s">
        <v>39</v>
      </c>
      <c r="K736" s="225" t="s">
        <v>1</v>
      </c>
      <c r="L736" s="225" t="s">
        <v>1</v>
      </c>
      <c r="M736" s="241" t="s">
        <v>39</v>
      </c>
      <c r="N736" s="225" t="s">
        <v>1</v>
      </c>
      <c r="O736" s="225" t="s">
        <v>1</v>
      </c>
      <c r="P736" s="225" t="s">
        <v>1</v>
      </c>
      <c r="Q736" s="225" t="s">
        <v>1</v>
      </c>
      <c r="R736" s="225" t="s">
        <v>1</v>
      </c>
      <c r="S736" s="225" t="s">
        <v>1</v>
      </c>
      <c r="T736" s="225" t="s">
        <v>1</v>
      </c>
      <c r="U736" s="225" t="s">
        <v>1</v>
      </c>
      <c r="V736" s="225" t="s">
        <v>1</v>
      </c>
      <c r="W736" s="225" t="s">
        <v>1</v>
      </c>
      <c r="X736" s="225" t="s">
        <v>1</v>
      </c>
      <c r="Y736" s="225" t="s">
        <v>1</v>
      </c>
      <c r="Z736" s="225" t="s">
        <v>1</v>
      </c>
      <c r="AA736" s="225" t="s">
        <v>1</v>
      </c>
      <c r="AB736" s="225" t="s">
        <v>1</v>
      </c>
      <c r="AC736" s="225" t="s">
        <v>1</v>
      </c>
      <c r="AD736" s="225" t="s">
        <v>1</v>
      </c>
      <c r="AE736" s="225" t="s">
        <v>1</v>
      </c>
      <c r="AF736" s="225" t="s">
        <v>1</v>
      </c>
      <c r="AG736" s="225" t="s">
        <v>1</v>
      </c>
      <c r="AH736" s="225" t="s">
        <v>1</v>
      </c>
      <c r="AI736" s="225" t="s">
        <v>1</v>
      </c>
      <c r="AJ736" s="225" t="s">
        <v>1</v>
      </c>
      <c r="AK736" s="225" t="s">
        <v>1</v>
      </c>
      <c r="AL736" s="225" t="s">
        <v>1</v>
      </c>
      <c r="AM736" s="225" t="s">
        <v>1</v>
      </c>
      <c r="AN736" s="225" t="s">
        <v>1</v>
      </c>
      <c r="AO736" s="225" t="s">
        <v>1</v>
      </c>
      <c r="AP736" s="225" t="s">
        <v>1</v>
      </c>
      <c r="AQ736" s="225" t="s">
        <v>1</v>
      </c>
      <c r="AR736" s="225" t="s">
        <v>1</v>
      </c>
      <c r="AS736" s="225" t="s">
        <v>1</v>
      </c>
      <c r="AT736" s="225" t="s">
        <v>1</v>
      </c>
      <c r="AU736" s="225" t="s">
        <v>1</v>
      </c>
      <c r="AV736" s="225" t="s">
        <v>1</v>
      </c>
      <c r="AW736" s="235" t="s">
        <v>1</v>
      </c>
      <c r="AX736" s="235">
        <v>0</v>
      </c>
      <c r="AY736" s="235">
        <v>0</v>
      </c>
      <c r="AZ736" s="228" t="s">
        <v>1</v>
      </c>
      <c r="BA736" s="228" t="s">
        <v>1</v>
      </c>
      <c r="BB736" s="229" t="s">
        <v>1</v>
      </c>
    </row>
    <row r="737" spans="1:54" ht="14.25" customHeight="1" x14ac:dyDescent="0.25">
      <c r="A737" s="223">
        <v>1519</v>
      </c>
      <c r="B737" s="224" t="s">
        <v>1485</v>
      </c>
      <c r="C737" s="225" t="s">
        <v>1193</v>
      </c>
      <c r="D737" s="225"/>
      <c r="E737" s="225" t="s">
        <v>737</v>
      </c>
      <c r="F737" s="225" t="s">
        <v>1</v>
      </c>
      <c r="G737" s="225" t="s">
        <v>156</v>
      </c>
      <c r="H737" s="224" t="s">
        <v>1</v>
      </c>
      <c r="I737" s="224" t="s">
        <v>437</v>
      </c>
      <c r="J737" s="226" t="s">
        <v>33</v>
      </c>
      <c r="K737" s="225" t="s">
        <v>1</v>
      </c>
      <c r="L737" s="230" t="s">
        <v>22</v>
      </c>
      <c r="M737" s="227" t="s">
        <v>17</v>
      </c>
      <c r="N737" s="225" t="s">
        <v>1</v>
      </c>
      <c r="O737" s="231" t="s">
        <v>20</v>
      </c>
      <c r="P737" s="225" t="s">
        <v>1</v>
      </c>
      <c r="Q737" s="225" t="s">
        <v>1</v>
      </c>
      <c r="R737" s="225" t="s">
        <v>1</v>
      </c>
      <c r="S737" s="225" t="s">
        <v>1</v>
      </c>
      <c r="T737" s="225" t="s">
        <v>1</v>
      </c>
      <c r="U737" s="225" t="s">
        <v>1</v>
      </c>
      <c r="V737" s="225" t="s">
        <v>1</v>
      </c>
      <c r="W737" s="225" t="s">
        <v>1</v>
      </c>
      <c r="X737" s="225" t="s">
        <v>1</v>
      </c>
      <c r="Y737" s="225" t="s">
        <v>1</v>
      </c>
      <c r="Z737" s="225" t="s">
        <v>1</v>
      </c>
      <c r="AA737" s="225" t="s">
        <v>1</v>
      </c>
      <c r="AB737" s="225" t="s">
        <v>1</v>
      </c>
      <c r="AC737" s="225" t="s">
        <v>1</v>
      </c>
      <c r="AD737" s="225" t="s">
        <v>1</v>
      </c>
      <c r="AE737" s="230" t="s">
        <v>22</v>
      </c>
      <c r="AF737" s="225" t="s">
        <v>1</v>
      </c>
      <c r="AG737" s="225" t="s">
        <v>1</v>
      </c>
      <c r="AH737" s="225" t="s">
        <v>1</v>
      </c>
      <c r="AI737" s="225" t="s">
        <v>1</v>
      </c>
      <c r="AJ737" s="225" t="s">
        <v>1</v>
      </c>
      <c r="AK737" s="225" t="s">
        <v>1</v>
      </c>
      <c r="AL737" s="225" t="s">
        <v>1</v>
      </c>
      <c r="AM737" s="225" t="s">
        <v>1</v>
      </c>
      <c r="AN737" s="225" t="s">
        <v>1</v>
      </c>
      <c r="AO737" s="225" t="s">
        <v>1</v>
      </c>
      <c r="AP737" s="225" t="s">
        <v>1</v>
      </c>
      <c r="AQ737" s="225" t="s">
        <v>1</v>
      </c>
      <c r="AR737" s="225" t="s">
        <v>1</v>
      </c>
      <c r="AS737" s="225" t="s">
        <v>1</v>
      </c>
      <c r="AT737" s="225" t="s">
        <v>1</v>
      </c>
      <c r="AU737" s="225" t="s">
        <v>1</v>
      </c>
      <c r="AV737" s="225" t="s">
        <v>1</v>
      </c>
      <c r="AW737" s="235" t="s">
        <v>1</v>
      </c>
      <c r="AX737" s="235">
        <v>0</v>
      </c>
      <c r="AY737" s="235">
        <v>0</v>
      </c>
      <c r="AZ737" s="228" t="s">
        <v>1</v>
      </c>
      <c r="BA737" s="228" t="s">
        <v>1</v>
      </c>
      <c r="BB737" s="229" t="s">
        <v>1</v>
      </c>
    </row>
    <row r="738" spans="1:54" ht="14.25" customHeight="1" x14ac:dyDescent="0.25">
      <c r="A738" s="223">
        <v>1518</v>
      </c>
      <c r="B738" s="224" t="s">
        <v>1486</v>
      </c>
      <c r="C738" s="225" t="s">
        <v>1193</v>
      </c>
      <c r="D738" s="225"/>
      <c r="E738" s="225" t="s">
        <v>737</v>
      </c>
      <c r="F738" s="225" t="s">
        <v>1</v>
      </c>
      <c r="G738" s="225" t="s">
        <v>156</v>
      </c>
      <c r="H738" s="224" t="s">
        <v>1</v>
      </c>
      <c r="I738" s="224" t="s">
        <v>437</v>
      </c>
      <c r="J738" s="226" t="s">
        <v>33</v>
      </c>
      <c r="K738" s="225" t="s">
        <v>1</v>
      </c>
      <c r="L738" s="225" t="s">
        <v>1</v>
      </c>
      <c r="M738" s="226" t="s">
        <v>33</v>
      </c>
      <c r="N738" s="225" t="s">
        <v>1</v>
      </c>
      <c r="O738" s="225" t="s">
        <v>1</v>
      </c>
      <c r="P738" s="225" t="s">
        <v>1</v>
      </c>
      <c r="Q738" s="225" t="s">
        <v>1</v>
      </c>
      <c r="R738" s="225" t="s">
        <v>1</v>
      </c>
      <c r="S738" s="225" t="s">
        <v>1</v>
      </c>
      <c r="T738" s="225" t="s">
        <v>1</v>
      </c>
      <c r="U738" s="225" t="s">
        <v>1</v>
      </c>
      <c r="V738" s="225" t="s">
        <v>1</v>
      </c>
      <c r="W738" s="225" t="s">
        <v>1</v>
      </c>
      <c r="X738" s="225" t="s">
        <v>1</v>
      </c>
      <c r="Y738" s="225" t="s">
        <v>1</v>
      </c>
      <c r="Z738" s="225" t="s">
        <v>1</v>
      </c>
      <c r="AA738" s="225" t="s">
        <v>1</v>
      </c>
      <c r="AB738" s="225" t="s">
        <v>1</v>
      </c>
      <c r="AC738" s="225" t="s">
        <v>1</v>
      </c>
      <c r="AD738" s="225" t="s">
        <v>1</v>
      </c>
      <c r="AE738" s="225" t="s">
        <v>1</v>
      </c>
      <c r="AF738" s="225" t="s">
        <v>1</v>
      </c>
      <c r="AG738" s="225" t="s">
        <v>1</v>
      </c>
      <c r="AH738" s="225" t="s">
        <v>1</v>
      </c>
      <c r="AI738" s="225" t="s">
        <v>1</v>
      </c>
      <c r="AJ738" s="225" t="s">
        <v>1</v>
      </c>
      <c r="AK738" s="225" t="s">
        <v>1</v>
      </c>
      <c r="AL738" s="225" t="s">
        <v>1</v>
      </c>
      <c r="AM738" s="225" t="s">
        <v>1</v>
      </c>
      <c r="AN738" s="225" t="s">
        <v>1</v>
      </c>
      <c r="AO738" s="225" t="s">
        <v>1</v>
      </c>
      <c r="AP738" s="225" t="s">
        <v>1</v>
      </c>
      <c r="AQ738" s="225" t="s">
        <v>1</v>
      </c>
      <c r="AR738" s="225" t="s">
        <v>1</v>
      </c>
      <c r="AS738" s="225" t="s">
        <v>1</v>
      </c>
      <c r="AT738" s="225" t="s">
        <v>1</v>
      </c>
      <c r="AU738" s="225" t="s">
        <v>1</v>
      </c>
      <c r="AV738" s="225" t="s">
        <v>1</v>
      </c>
      <c r="AW738" s="235" t="s">
        <v>1</v>
      </c>
      <c r="AX738" s="235">
        <v>0</v>
      </c>
      <c r="AY738" s="235">
        <v>0</v>
      </c>
      <c r="AZ738" s="228" t="s">
        <v>1</v>
      </c>
      <c r="BA738" s="228" t="s">
        <v>1</v>
      </c>
      <c r="BB738" s="229" t="s">
        <v>1</v>
      </c>
    </row>
    <row r="739" spans="1:54" ht="14.25" customHeight="1" x14ac:dyDescent="0.25">
      <c r="A739" s="223">
        <v>1522</v>
      </c>
      <c r="B739" s="224" t="s">
        <v>1487</v>
      </c>
      <c r="C739" s="225" t="s">
        <v>1193</v>
      </c>
      <c r="D739" s="225"/>
      <c r="E739" s="225" t="s">
        <v>737</v>
      </c>
      <c r="F739" s="225" t="s">
        <v>1</v>
      </c>
      <c r="G739" s="225" t="s">
        <v>156</v>
      </c>
      <c r="H739" s="224" t="s">
        <v>1</v>
      </c>
      <c r="I739" s="224" t="s">
        <v>437</v>
      </c>
      <c r="J739" s="226" t="s">
        <v>33</v>
      </c>
      <c r="K739" s="225" t="s">
        <v>1</v>
      </c>
      <c r="L739" s="225" t="s">
        <v>1</v>
      </c>
      <c r="M739" s="226" t="s">
        <v>33</v>
      </c>
      <c r="N739" s="225" t="s">
        <v>1</v>
      </c>
      <c r="O739" s="225" t="s">
        <v>1</v>
      </c>
      <c r="P739" s="225" t="s">
        <v>1</v>
      </c>
      <c r="Q739" s="225" t="s">
        <v>1</v>
      </c>
      <c r="R739" s="225" t="s">
        <v>1</v>
      </c>
      <c r="S739" s="225" t="s">
        <v>1</v>
      </c>
      <c r="T739" s="225" t="s">
        <v>1</v>
      </c>
      <c r="U739" s="225" t="s">
        <v>1</v>
      </c>
      <c r="V739" s="225" t="s">
        <v>1</v>
      </c>
      <c r="W739" s="225" t="s">
        <v>1</v>
      </c>
      <c r="X739" s="225" t="s">
        <v>1</v>
      </c>
      <c r="Y739" s="225" t="s">
        <v>1</v>
      </c>
      <c r="Z739" s="225" t="s">
        <v>1</v>
      </c>
      <c r="AA739" s="225" t="s">
        <v>1</v>
      </c>
      <c r="AB739" s="225" t="s">
        <v>1</v>
      </c>
      <c r="AC739" s="225" t="s">
        <v>1</v>
      </c>
      <c r="AD739" s="225" t="s">
        <v>1</v>
      </c>
      <c r="AE739" s="225" t="s">
        <v>1</v>
      </c>
      <c r="AF739" s="225" t="s">
        <v>1</v>
      </c>
      <c r="AG739" s="225" t="s">
        <v>1</v>
      </c>
      <c r="AH739" s="225" t="s">
        <v>1</v>
      </c>
      <c r="AI739" s="225" t="s">
        <v>1</v>
      </c>
      <c r="AJ739" s="225" t="s">
        <v>1</v>
      </c>
      <c r="AK739" s="225" t="s">
        <v>1</v>
      </c>
      <c r="AL739" s="225" t="s">
        <v>1</v>
      </c>
      <c r="AM739" s="225" t="s">
        <v>1</v>
      </c>
      <c r="AN739" s="225" t="s">
        <v>1</v>
      </c>
      <c r="AO739" s="225" t="s">
        <v>1</v>
      </c>
      <c r="AP739" s="225" t="s">
        <v>1</v>
      </c>
      <c r="AQ739" s="225" t="s">
        <v>1</v>
      </c>
      <c r="AR739" s="225" t="s">
        <v>1</v>
      </c>
      <c r="AS739" s="225" t="s">
        <v>1</v>
      </c>
      <c r="AT739" s="225" t="s">
        <v>1</v>
      </c>
      <c r="AU739" s="225" t="s">
        <v>1</v>
      </c>
      <c r="AV739" s="225" t="s">
        <v>1</v>
      </c>
      <c r="AW739" s="235" t="s">
        <v>1</v>
      </c>
      <c r="AX739" s="235">
        <v>0</v>
      </c>
      <c r="AY739" s="235">
        <v>0</v>
      </c>
      <c r="AZ739" s="228" t="s">
        <v>1</v>
      </c>
      <c r="BA739" s="228" t="s">
        <v>1</v>
      </c>
      <c r="BB739" s="229" t="s">
        <v>1</v>
      </c>
    </row>
    <row r="740" spans="1:54" ht="13.5" customHeight="1" x14ac:dyDescent="0.25">
      <c r="A740" s="223">
        <v>1523</v>
      </c>
      <c r="B740" s="224" t="s">
        <v>1488</v>
      </c>
      <c r="C740" s="225" t="s">
        <v>1193</v>
      </c>
      <c r="D740" s="225"/>
      <c r="E740" s="225" t="s">
        <v>737</v>
      </c>
      <c r="F740" s="225" t="s">
        <v>1</v>
      </c>
      <c r="G740" s="225" t="s">
        <v>156</v>
      </c>
      <c r="H740" s="224" t="s">
        <v>1</v>
      </c>
      <c r="I740" s="224" t="s">
        <v>437</v>
      </c>
      <c r="J740" s="226" t="s">
        <v>33</v>
      </c>
      <c r="K740" s="225" t="s">
        <v>1</v>
      </c>
      <c r="L740" s="225" t="s">
        <v>1</v>
      </c>
      <c r="M740" s="226" t="s">
        <v>33</v>
      </c>
      <c r="N740" s="225" t="s">
        <v>1</v>
      </c>
      <c r="O740" s="225" t="s">
        <v>1</v>
      </c>
      <c r="P740" s="225" t="s">
        <v>1</v>
      </c>
      <c r="Q740" s="225" t="s">
        <v>1</v>
      </c>
      <c r="R740" s="225" t="s">
        <v>1</v>
      </c>
      <c r="S740" s="225" t="s">
        <v>1</v>
      </c>
      <c r="T740" s="225" t="s">
        <v>1</v>
      </c>
      <c r="U740" s="225" t="s">
        <v>1</v>
      </c>
      <c r="V740" s="225" t="s">
        <v>1</v>
      </c>
      <c r="W740" s="225" t="s">
        <v>1</v>
      </c>
      <c r="X740" s="225" t="s">
        <v>1</v>
      </c>
      <c r="Y740" s="225" t="s">
        <v>1</v>
      </c>
      <c r="Z740" s="225" t="s">
        <v>1</v>
      </c>
      <c r="AA740" s="225" t="s">
        <v>1</v>
      </c>
      <c r="AB740" s="225" t="s">
        <v>1</v>
      </c>
      <c r="AC740" s="225" t="s">
        <v>1</v>
      </c>
      <c r="AD740" s="225" t="s">
        <v>1</v>
      </c>
      <c r="AE740" s="225" t="s">
        <v>1</v>
      </c>
      <c r="AF740" s="225" t="s">
        <v>1</v>
      </c>
      <c r="AG740" s="225" t="s">
        <v>1</v>
      </c>
      <c r="AH740" s="225" t="s">
        <v>1</v>
      </c>
      <c r="AI740" s="225" t="s">
        <v>1</v>
      </c>
      <c r="AJ740" s="225" t="s">
        <v>1</v>
      </c>
      <c r="AK740" s="225" t="s">
        <v>1</v>
      </c>
      <c r="AL740" s="225" t="s">
        <v>1</v>
      </c>
      <c r="AM740" s="225" t="s">
        <v>1</v>
      </c>
      <c r="AN740" s="225" t="s">
        <v>1</v>
      </c>
      <c r="AO740" s="225" t="s">
        <v>1</v>
      </c>
      <c r="AP740" s="225" t="s">
        <v>1</v>
      </c>
      <c r="AQ740" s="225" t="s">
        <v>1</v>
      </c>
      <c r="AR740" s="225" t="s">
        <v>1</v>
      </c>
      <c r="AS740" s="225" t="s">
        <v>1</v>
      </c>
      <c r="AT740" s="225" t="s">
        <v>1</v>
      </c>
      <c r="AU740" s="225" t="s">
        <v>1</v>
      </c>
      <c r="AV740" s="225" t="s">
        <v>1</v>
      </c>
      <c r="AW740" s="235" t="s">
        <v>1</v>
      </c>
      <c r="AX740" s="235">
        <v>0</v>
      </c>
      <c r="AY740" s="235">
        <v>0</v>
      </c>
      <c r="AZ740" s="228" t="s">
        <v>1</v>
      </c>
      <c r="BA740" s="228" t="s">
        <v>1</v>
      </c>
      <c r="BB740" s="229" t="s">
        <v>1</v>
      </c>
    </row>
    <row r="741" spans="1:54" ht="14.25" customHeight="1" x14ac:dyDescent="0.25">
      <c r="A741" s="223">
        <v>1520</v>
      </c>
      <c r="B741" s="224" t="s">
        <v>1489</v>
      </c>
      <c r="C741" s="225" t="s">
        <v>1193</v>
      </c>
      <c r="D741" s="225"/>
      <c r="E741" s="225" t="s">
        <v>737</v>
      </c>
      <c r="F741" s="225" t="s">
        <v>1</v>
      </c>
      <c r="G741" s="225" t="s">
        <v>156</v>
      </c>
      <c r="H741" s="224" t="s">
        <v>1</v>
      </c>
      <c r="I741" s="224" t="s">
        <v>437</v>
      </c>
      <c r="J741" s="226" t="s">
        <v>33</v>
      </c>
      <c r="K741" s="225" t="s">
        <v>1</v>
      </c>
      <c r="L741" s="230" t="s">
        <v>22</v>
      </c>
      <c r="M741" s="227" t="s">
        <v>17</v>
      </c>
      <c r="N741" s="225" t="s">
        <v>1</v>
      </c>
      <c r="O741" s="231" t="s">
        <v>20</v>
      </c>
      <c r="P741" s="225" t="s">
        <v>1</v>
      </c>
      <c r="Q741" s="225" t="s">
        <v>1</v>
      </c>
      <c r="R741" s="225" t="s">
        <v>1</v>
      </c>
      <c r="S741" s="225" t="s">
        <v>1</v>
      </c>
      <c r="T741" s="225" t="s">
        <v>1</v>
      </c>
      <c r="U741" s="225" t="s">
        <v>1</v>
      </c>
      <c r="V741" s="225" t="s">
        <v>1</v>
      </c>
      <c r="W741" s="225" t="s">
        <v>1</v>
      </c>
      <c r="X741" s="225" t="s">
        <v>1</v>
      </c>
      <c r="Y741" s="225" t="s">
        <v>1</v>
      </c>
      <c r="Z741" s="225" t="s">
        <v>1</v>
      </c>
      <c r="AA741" s="225" t="s">
        <v>1</v>
      </c>
      <c r="AB741" s="225" t="s">
        <v>1</v>
      </c>
      <c r="AC741" s="225" t="s">
        <v>1</v>
      </c>
      <c r="AD741" s="225" t="s">
        <v>1</v>
      </c>
      <c r="AE741" s="230" t="s">
        <v>22</v>
      </c>
      <c r="AF741" s="225" t="s">
        <v>1</v>
      </c>
      <c r="AG741" s="225" t="s">
        <v>1</v>
      </c>
      <c r="AH741" s="225" t="s">
        <v>1</v>
      </c>
      <c r="AI741" s="225" t="s">
        <v>1</v>
      </c>
      <c r="AJ741" s="225" t="s">
        <v>1</v>
      </c>
      <c r="AK741" s="225" t="s">
        <v>1</v>
      </c>
      <c r="AL741" s="225" t="s">
        <v>1</v>
      </c>
      <c r="AM741" s="225" t="s">
        <v>1</v>
      </c>
      <c r="AN741" s="225" t="s">
        <v>1</v>
      </c>
      <c r="AO741" s="225" t="s">
        <v>1</v>
      </c>
      <c r="AP741" s="225" t="s">
        <v>1</v>
      </c>
      <c r="AQ741" s="225" t="s">
        <v>1</v>
      </c>
      <c r="AR741" s="225" t="s">
        <v>1</v>
      </c>
      <c r="AS741" s="225" t="s">
        <v>1</v>
      </c>
      <c r="AT741" s="225" t="s">
        <v>1</v>
      </c>
      <c r="AU741" s="225" t="s">
        <v>1</v>
      </c>
      <c r="AV741" s="225" t="s">
        <v>1</v>
      </c>
      <c r="AW741" s="235" t="s">
        <v>1</v>
      </c>
      <c r="AX741" s="235">
        <v>0</v>
      </c>
      <c r="AY741" s="235">
        <v>0</v>
      </c>
      <c r="AZ741" s="228" t="s">
        <v>1</v>
      </c>
      <c r="BA741" s="228" t="s">
        <v>1</v>
      </c>
      <c r="BB741" s="229" t="s">
        <v>1</v>
      </c>
    </row>
    <row r="742" spans="1:54" ht="18.75" customHeight="1" x14ac:dyDescent="0.25">
      <c r="A742" s="223">
        <v>318</v>
      </c>
      <c r="B742" s="224" t="s">
        <v>1490</v>
      </c>
      <c r="C742" s="225" t="s">
        <v>1193</v>
      </c>
      <c r="D742" s="225"/>
      <c r="E742" s="225" t="s">
        <v>1086</v>
      </c>
      <c r="F742" s="225" t="s">
        <v>1</v>
      </c>
      <c r="G742" s="225" t="s">
        <v>1517</v>
      </c>
      <c r="H742" s="224" t="s">
        <v>1</v>
      </c>
      <c r="I742" s="224" t="s">
        <v>437</v>
      </c>
      <c r="J742" s="226" t="s">
        <v>33</v>
      </c>
      <c r="K742" s="225" t="s">
        <v>1</v>
      </c>
      <c r="L742" s="225" t="s">
        <v>1</v>
      </c>
      <c r="M742" s="226" t="s">
        <v>33</v>
      </c>
      <c r="N742" s="225" t="s">
        <v>1</v>
      </c>
      <c r="O742" s="225" t="s">
        <v>1</v>
      </c>
      <c r="P742" s="225" t="s">
        <v>1</v>
      </c>
      <c r="Q742" s="225" t="s">
        <v>1</v>
      </c>
      <c r="R742" s="225" t="s">
        <v>1</v>
      </c>
      <c r="S742" s="225" t="s">
        <v>1</v>
      </c>
      <c r="T742" s="225" t="s">
        <v>1</v>
      </c>
      <c r="U742" s="225" t="s">
        <v>1</v>
      </c>
      <c r="V742" s="225" t="s">
        <v>1</v>
      </c>
      <c r="W742" s="225" t="s">
        <v>1</v>
      </c>
      <c r="X742" s="225" t="s">
        <v>1</v>
      </c>
      <c r="Y742" s="225" t="s">
        <v>1</v>
      </c>
      <c r="Z742" s="225" t="s">
        <v>1</v>
      </c>
      <c r="AA742" s="225" t="s">
        <v>1</v>
      </c>
      <c r="AB742" s="225" t="s">
        <v>1</v>
      </c>
      <c r="AC742" s="225" t="s">
        <v>1</v>
      </c>
      <c r="AD742" s="225" t="s">
        <v>1</v>
      </c>
      <c r="AE742" s="225" t="s">
        <v>1</v>
      </c>
      <c r="AF742" s="225" t="s">
        <v>1</v>
      </c>
      <c r="AG742" s="225" t="s">
        <v>1</v>
      </c>
      <c r="AH742" s="225" t="s">
        <v>1</v>
      </c>
      <c r="AI742" s="225" t="s">
        <v>1</v>
      </c>
      <c r="AJ742" s="225" t="s">
        <v>1</v>
      </c>
      <c r="AK742" s="225" t="s">
        <v>1</v>
      </c>
      <c r="AL742" s="225" t="s">
        <v>1</v>
      </c>
      <c r="AM742" s="225" t="s">
        <v>1</v>
      </c>
      <c r="AN742" s="225" t="s">
        <v>1</v>
      </c>
      <c r="AO742" s="225" t="s">
        <v>1</v>
      </c>
      <c r="AP742" s="225" t="s">
        <v>1</v>
      </c>
      <c r="AQ742" s="225" t="s">
        <v>1</v>
      </c>
      <c r="AR742" s="225" t="s">
        <v>1</v>
      </c>
      <c r="AS742" s="225" t="s">
        <v>1</v>
      </c>
      <c r="AT742" s="225" t="s">
        <v>1</v>
      </c>
      <c r="AU742" s="225" t="s">
        <v>1</v>
      </c>
      <c r="AV742" s="225" t="s">
        <v>1</v>
      </c>
      <c r="AW742" s="235" t="s">
        <v>1</v>
      </c>
      <c r="AX742" s="235">
        <v>0</v>
      </c>
      <c r="AY742" s="235">
        <v>0</v>
      </c>
      <c r="AZ742" s="228">
        <v>0</v>
      </c>
      <c r="BA742" s="228">
        <v>0</v>
      </c>
      <c r="BB742" s="229">
        <v>0</v>
      </c>
    </row>
    <row r="743" spans="1:54" ht="18.75" customHeight="1" x14ac:dyDescent="0.25">
      <c r="A743" s="223">
        <v>320</v>
      </c>
      <c r="B743" s="224" t="s">
        <v>1491</v>
      </c>
      <c r="C743" s="225" t="s">
        <v>1193</v>
      </c>
      <c r="D743" s="225"/>
      <c r="E743" s="225" t="s">
        <v>815</v>
      </c>
      <c r="F743" s="225" t="s">
        <v>1</v>
      </c>
      <c r="G743" s="225" t="s">
        <v>817</v>
      </c>
      <c r="H743" s="224" t="s">
        <v>1</v>
      </c>
      <c r="I743" s="224" t="s">
        <v>437</v>
      </c>
      <c r="J743" s="226" t="s">
        <v>33</v>
      </c>
      <c r="K743" s="225" t="s">
        <v>1</v>
      </c>
      <c r="L743" s="225" t="s">
        <v>1</v>
      </c>
      <c r="M743" s="226" t="s">
        <v>33</v>
      </c>
      <c r="N743" s="225" t="s">
        <v>1</v>
      </c>
      <c r="O743" s="225" t="s">
        <v>1</v>
      </c>
      <c r="P743" s="225" t="s">
        <v>1</v>
      </c>
      <c r="Q743" s="225" t="s">
        <v>1</v>
      </c>
      <c r="R743" s="225" t="s">
        <v>1</v>
      </c>
      <c r="S743" s="225" t="s">
        <v>1</v>
      </c>
      <c r="T743" s="225" t="s">
        <v>1</v>
      </c>
      <c r="U743" s="225" t="s">
        <v>1</v>
      </c>
      <c r="V743" s="225" t="s">
        <v>1</v>
      </c>
      <c r="W743" s="225" t="s">
        <v>1</v>
      </c>
      <c r="X743" s="225" t="s">
        <v>1</v>
      </c>
      <c r="Y743" s="225" t="s">
        <v>1</v>
      </c>
      <c r="Z743" s="225" t="s">
        <v>1</v>
      </c>
      <c r="AA743" s="225" t="s">
        <v>1</v>
      </c>
      <c r="AB743" s="225" t="s">
        <v>1</v>
      </c>
      <c r="AC743" s="225" t="s">
        <v>1</v>
      </c>
      <c r="AD743" s="225" t="s">
        <v>1</v>
      </c>
      <c r="AE743" s="225" t="s">
        <v>1</v>
      </c>
      <c r="AF743" s="225" t="s">
        <v>1</v>
      </c>
      <c r="AG743" s="225" t="s">
        <v>1</v>
      </c>
      <c r="AH743" s="225" t="s">
        <v>1</v>
      </c>
      <c r="AI743" s="225" t="s">
        <v>1</v>
      </c>
      <c r="AJ743" s="225" t="s">
        <v>1</v>
      </c>
      <c r="AK743" s="225" t="s">
        <v>1</v>
      </c>
      <c r="AL743" s="225" t="s">
        <v>1</v>
      </c>
      <c r="AM743" s="225" t="s">
        <v>1</v>
      </c>
      <c r="AN743" s="225" t="s">
        <v>1</v>
      </c>
      <c r="AO743" s="225" t="s">
        <v>1</v>
      </c>
      <c r="AP743" s="225" t="s">
        <v>1</v>
      </c>
      <c r="AQ743" s="225" t="s">
        <v>1</v>
      </c>
      <c r="AR743" s="225" t="s">
        <v>1</v>
      </c>
      <c r="AS743" s="225" t="s">
        <v>1</v>
      </c>
      <c r="AT743" s="225" t="s">
        <v>1</v>
      </c>
      <c r="AU743" s="225" t="s">
        <v>1</v>
      </c>
      <c r="AV743" s="225" t="s">
        <v>1</v>
      </c>
      <c r="AW743" s="235" t="s">
        <v>1</v>
      </c>
      <c r="AX743" s="235">
        <v>0</v>
      </c>
      <c r="AY743" s="235">
        <v>0</v>
      </c>
      <c r="AZ743" s="228" t="s">
        <v>1</v>
      </c>
      <c r="BA743" s="228" t="s">
        <v>1</v>
      </c>
      <c r="BB743" s="229" t="s">
        <v>1</v>
      </c>
    </row>
    <row r="744" spans="1:54" ht="18.75" customHeight="1" x14ac:dyDescent="0.25">
      <c r="A744" s="223">
        <v>1057</v>
      </c>
      <c r="B744" s="224" t="s">
        <v>1492</v>
      </c>
      <c r="C744" s="225" t="s">
        <v>1193</v>
      </c>
      <c r="D744" s="225"/>
      <c r="E744" s="225" t="s">
        <v>1086</v>
      </c>
      <c r="F744" s="225" t="s">
        <v>1</v>
      </c>
      <c r="G744" s="225" t="s">
        <v>439</v>
      </c>
      <c r="H744" s="224" t="s">
        <v>1</v>
      </c>
      <c r="I744" s="224" t="s">
        <v>437</v>
      </c>
      <c r="J744" s="241" t="s">
        <v>39</v>
      </c>
      <c r="K744" s="225" t="s">
        <v>1</v>
      </c>
      <c r="L744" s="230" t="s">
        <v>22</v>
      </c>
      <c r="M744" s="241" t="s">
        <v>39</v>
      </c>
      <c r="N744" s="225" t="s">
        <v>1</v>
      </c>
      <c r="O744" s="232" t="s">
        <v>23</v>
      </c>
      <c r="P744" s="225" t="s">
        <v>1</v>
      </c>
      <c r="Q744" s="225" t="s">
        <v>1</v>
      </c>
      <c r="R744" s="225" t="s">
        <v>1</v>
      </c>
      <c r="S744" s="225" t="s">
        <v>1</v>
      </c>
      <c r="T744" s="225" t="s">
        <v>1</v>
      </c>
      <c r="U744" s="225" t="s">
        <v>1</v>
      </c>
      <c r="V744" s="225" t="s">
        <v>1</v>
      </c>
      <c r="W744" s="225" t="s">
        <v>1</v>
      </c>
      <c r="X744" s="225" t="s">
        <v>1</v>
      </c>
      <c r="Y744" s="225" t="s">
        <v>1</v>
      </c>
      <c r="Z744" s="225" t="s">
        <v>1</v>
      </c>
      <c r="AA744" s="225" t="s">
        <v>1</v>
      </c>
      <c r="AB744" s="225" t="s">
        <v>1</v>
      </c>
      <c r="AC744" s="225" t="s">
        <v>1</v>
      </c>
      <c r="AD744" s="225" t="s">
        <v>1</v>
      </c>
      <c r="AE744" s="225" t="s">
        <v>1</v>
      </c>
      <c r="AF744" s="225" t="s">
        <v>1</v>
      </c>
      <c r="AG744" s="225" t="s">
        <v>1</v>
      </c>
      <c r="AH744" s="225" t="s">
        <v>1</v>
      </c>
      <c r="AI744" s="225" t="s">
        <v>1</v>
      </c>
      <c r="AJ744" s="225" t="s">
        <v>1</v>
      </c>
      <c r="AK744" s="225" t="s">
        <v>1</v>
      </c>
      <c r="AL744" s="230" t="s">
        <v>22</v>
      </c>
      <c r="AM744" s="225" t="s">
        <v>1</v>
      </c>
      <c r="AN744" s="225" t="s">
        <v>1</v>
      </c>
      <c r="AO744" s="225" t="s">
        <v>1</v>
      </c>
      <c r="AP744" s="225" t="s">
        <v>1</v>
      </c>
      <c r="AQ744" s="225" t="s">
        <v>1</v>
      </c>
      <c r="AR744" s="230" t="s">
        <v>22</v>
      </c>
      <c r="AS744" s="225" t="s">
        <v>1</v>
      </c>
      <c r="AT744" s="225" t="s">
        <v>1</v>
      </c>
      <c r="AU744" s="230" t="s">
        <v>22</v>
      </c>
      <c r="AV744" s="230" t="s">
        <v>22</v>
      </c>
      <c r="AW744" s="235" t="s">
        <v>1</v>
      </c>
      <c r="AX744" s="235">
        <v>0</v>
      </c>
      <c r="AY744" s="235">
        <v>0</v>
      </c>
      <c r="AZ744" s="228">
        <v>0</v>
      </c>
      <c r="BA744" s="233">
        <v>0</v>
      </c>
      <c r="BB744" s="234">
        <v>0</v>
      </c>
    </row>
    <row r="745" spans="1:54" ht="18.75" customHeight="1" x14ac:dyDescent="0.25">
      <c r="A745" s="223">
        <v>330</v>
      </c>
      <c r="B745" s="224" t="s">
        <v>1493</v>
      </c>
      <c r="C745" s="225" t="s">
        <v>1193</v>
      </c>
      <c r="D745" s="225"/>
      <c r="E745" s="225" t="s">
        <v>1086</v>
      </c>
      <c r="F745" s="225" t="s">
        <v>1</v>
      </c>
      <c r="G745" s="225" t="s">
        <v>1517</v>
      </c>
      <c r="H745" s="224" t="s">
        <v>1</v>
      </c>
      <c r="I745" s="224" t="s">
        <v>437</v>
      </c>
      <c r="J745" s="241" t="s">
        <v>39</v>
      </c>
      <c r="K745" s="225" t="s">
        <v>1</v>
      </c>
      <c r="L745" s="225" t="s">
        <v>1</v>
      </c>
      <c r="M745" s="241" t="s">
        <v>39</v>
      </c>
      <c r="N745" s="225" t="s">
        <v>1</v>
      </c>
      <c r="O745" s="225" t="s">
        <v>1</v>
      </c>
      <c r="P745" s="225" t="s">
        <v>1</v>
      </c>
      <c r="Q745" s="225" t="s">
        <v>1</v>
      </c>
      <c r="R745" s="225" t="s">
        <v>1</v>
      </c>
      <c r="S745" s="225" t="s">
        <v>1</v>
      </c>
      <c r="T745" s="225" t="s">
        <v>1</v>
      </c>
      <c r="U745" s="225" t="s">
        <v>1</v>
      </c>
      <c r="V745" s="225" t="s">
        <v>1</v>
      </c>
      <c r="W745" s="225" t="s">
        <v>1</v>
      </c>
      <c r="X745" s="225" t="s">
        <v>1</v>
      </c>
      <c r="Y745" s="225" t="s">
        <v>1</v>
      </c>
      <c r="Z745" s="225" t="s">
        <v>1</v>
      </c>
      <c r="AA745" s="225" t="s">
        <v>1</v>
      </c>
      <c r="AB745" s="225" t="s">
        <v>1</v>
      </c>
      <c r="AC745" s="225" t="s">
        <v>1</v>
      </c>
      <c r="AD745" s="225" t="s">
        <v>1</v>
      </c>
      <c r="AE745" s="225" t="s">
        <v>1</v>
      </c>
      <c r="AF745" s="225" t="s">
        <v>1</v>
      </c>
      <c r="AG745" s="225" t="s">
        <v>1</v>
      </c>
      <c r="AH745" s="225" t="s">
        <v>1</v>
      </c>
      <c r="AI745" s="225" t="s">
        <v>1</v>
      </c>
      <c r="AJ745" s="225" t="s">
        <v>1</v>
      </c>
      <c r="AK745" s="225" t="s">
        <v>1</v>
      </c>
      <c r="AL745" s="225" t="s">
        <v>1</v>
      </c>
      <c r="AM745" s="225" t="s">
        <v>1</v>
      </c>
      <c r="AN745" s="225" t="s">
        <v>1</v>
      </c>
      <c r="AO745" s="225" t="s">
        <v>1</v>
      </c>
      <c r="AP745" s="225" t="s">
        <v>1</v>
      </c>
      <c r="AQ745" s="225" t="s">
        <v>1</v>
      </c>
      <c r="AR745" s="225" t="s">
        <v>1</v>
      </c>
      <c r="AS745" s="225" t="s">
        <v>1</v>
      </c>
      <c r="AT745" s="225" t="s">
        <v>1</v>
      </c>
      <c r="AU745" s="225" t="s">
        <v>1</v>
      </c>
      <c r="AV745" s="225" t="s">
        <v>1</v>
      </c>
      <c r="AW745" s="235" t="s">
        <v>1</v>
      </c>
      <c r="AX745" s="235">
        <v>0</v>
      </c>
      <c r="AY745" s="235">
        <v>0</v>
      </c>
      <c r="AZ745" s="228" t="s">
        <v>1</v>
      </c>
      <c r="BA745" s="228" t="s">
        <v>1</v>
      </c>
      <c r="BB745" s="229" t="s">
        <v>1</v>
      </c>
    </row>
    <row r="746" spans="1:54" ht="18" customHeight="1" x14ac:dyDescent="0.25">
      <c r="A746" s="223">
        <v>332</v>
      </c>
      <c r="B746" s="224" t="s">
        <v>1494</v>
      </c>
      <c r="C746" s="225" t="s">
        <v>1193</v>
      </c>
      <c r="D746" s="225"/>
      <c r="E746" s="225" t="s">
        <v>1086</v>
      </c>
      <c r="F746" s="225" t="s">
        <v>1</v>
      </c>
      <c r="G746" s="225" t="s">
        <v>1517</v>
      </c>
      <c r="H746" s="224" t="s">
        <v>1</v>
      </c>
      <c r="I746" s="224" t="s">
        <v>437</v>
      </c>
      <c r="J746" s="226" t="s">
        <v>33</v>
      </c>
      <c r="K746" s="225" t="s">
        <v>1</v>
      </c>
      <c r="L746" s="225" t="s">
        <v>1</v>
      </c>
      <c r="M746" s="226" t="s">
        <v>33</v>
      </c>
      <c r="N746" s="225" t="s">
        <v>1</v>
      </c>
      <c r="O746" s="225" t="s">
        <v>1</v>
      </c>
      <c r="P746" s="225" t="s">
        <v>1</v>
      </c>
      <c r="Q746" s="225" t="s">
        <v>1</v>
      </c>
      <c r="R746" s="225" t="s">
        <v>1</v>
      </c>
      <c r="S746" s="225" t="s">
        <v>1</v>
      </c>
      <c r="T746" s="225" t="s">
        <v>1</v>
      </c>
      <c r="U746" s="225" t="s">
        <v>1</v>
      </c>
      <c r="V746" s="225" t="s">
        <v>1</v>
      </c>
      <c r="W746" s="225" t="s">
        <v>1</v>
      </c>
      <c r="X746" s="225" t="s">
        <v>1</v>
      </c>
      <c r="Y746" s="225" t="s">
        <v>1</v>
      </c>
      <c r="Z746" s="225" t="s">
        <v>1</v>
      </c>
      <c r="AA746" s="225" t="s">
        <v>1</v>
      </c>
      <c r="AB746" s="225" t="s">
        <v>1</v>
      </c>
      <c r="AC746" s="225" t="s">
        <v>1</v>
      </c>
      <c r="AD746" s="225" t="s">
        <v>1</v>
      </c>
      <c r="AE746" s="225" t="s">
        <v>1</v>
      </c>
      <c r="AF746" s="225" t="s">
        <v>1</v>
      </c>
      <c r="AG746" s="225" t="s">
        <v>1</v>
      </c>
      <c r="AH746" s="225" t="s">
        <v>1</v>
      </c>
      <c r="AI746" s="225" t="s">
        <v>1</v>
      </c>
      <c r="AJ746" s="225" t="s">
        <v>1</v>
      </c>
      <c r="AK746" s="225" t="s">
        <v>1</v>
      </c>
      <c r="AL746" s="225" t="s">
        <v>1</v>
      </c>
      <c r="AM746" s="225" t="s">
        <v>1</v>
      </c>
      <c r="AN746" s="225" t="s">
        <v>1</v>
      </c>
      <c r="AO746" s="225" t="s">
        <v>1</v>
      </c>
      <c r="AP746" s="225" t="s">
        <v>1</v>
      </c>
      <c r="AQ746" s="225" t="s">
        <v>1</v>
      </c>
      <c r="AR746" s="225" t="s">
        <v>1</v>
      </c>
      <c r="AS746" s="225" t="s">
        <v>1</v>
      </c>
      <c r="AT746" s="225" t="s">
        <v>1</v>
      </c>
      <c r="AU746" s="225" t="s">
        <v>1</v>
      </c>
      <c r="AV746" s="225" t="s">
        <v>1</v>
      </c>
      <c r="AW746" s="235" t="s">
        <v>1</v>
      </c>
      <c r="AX746" s="235">
        <v>0</v>
      </c>
      <c r="AY746" s="235">
        <v>0</v>
      </c>
      <c r="AZ746" s="228" t="s">
        <v>1</v>
      </c>
      <c r="BA746" s="228" t="s">
        <v>1</v>
      </c>
      <c r="BB746" s="229" t="s">
        <v>1</v>
      </c>
    </row>
    <row r="747" spans="1:54" ht="18.75" customHeight="1" x14ac:dyDescent="0.25">
      <c r="A747" s="223">
        <v>333</v>
      </c>
      <c r="B747" s="224" t="s">
        <v>1495</v>
      </c>
      <c r="C747" s="225" t="s">
        <v>1193</v>
      </c>
      <c r="D747" s="225"/>
      <c r="E747" s="225" t="s">
        <v>1086</v>
      </c>
      <c r="F747" s="225" t="s">
        <v>1</v>
      </c>
      <c r="G747" s="225" t="s">
        <v>1517</v>
      </c>
      <c r="H747" s="224" t="s">
        <v>1</v>
      </c>
      <c r="I747" s="224" t="s">
        <v>437</v>
      </c>
      <c r="J747" s="226" t="s">
        <v>33</v>
      </c>
      <c r="K747" s="225" t="s">
        <v>1</v>
      </c>
      <c r="L747" s="225" t="s">
        <v>1</v>
      </c>
      <c r="M747" s="226" t="s">
        <v>33</v>
      </c>
      <c r="N747" s="225" t="s">
        <v>1</v>
      </c>
      <c r="O747" s="225" t="s">
        <v>1</v>
      </c>
      <c r="P747" s="225" t="s">
        <v>1</v>
      </c>
      <c r="Q747" s="225" t="s">
        <v>1</v>
      </c>
      <c r="R747" s="225" t="s">
        <v>1</v>
      </c>
      <c r="S747" s="225" t="s">
        <v>1</v>
      </c>
      <c r="T747" s="225" t="s">
        <v>1</v>
      </c>
      <c r="U747" s="225" t="s">
        <v>1</v>
      </c>
      <c r="V747" s="225" t="s">
        <v>1</v>
      </c>
      <c r="W747" s="225" t="s">
        <v>1</v>
      </c>
      <c r="X747" s="225" t="s">
        <v>1</v>
      </c>
      <c r="Y747" s="225" t="s">
        <v>1</v>
      </c>
      <c r="Z747" s="225" t="s">
        <v>1</v>
      </c>
      <c r="AA747" s="225" t="s">
        <v>1</v>
      </c>
      <c r="AB747" s="225" t="s">
        <v>1</v>
      </c>
      <c r="AC747" s="225" t="s">
        <v>1</v>
      </c>
      <c r="AD747" s="225" t="s">
        <v>1</v>
      </c>
      <c r="AE747" s="225" t="s">
        <v>1</v>
      </c>
      <c r="AF747" s="225" t="s">
        <v>1</v>
      </c>
      <c r="AG747" s="225" t="s">
        <v>1</v>
      </c>
      <c r="AH747" s="225" t="s">
        <v>1</v>
      </c>
      <c r="AI747" s="225" t="s">
        <v>1</v>
      </c>
      <c r="AJ747" s="225" t="s">
        <v>1</v>
      </c>
      <c r="AK747" s="225" t="s">
        <v>1</v>
      </c>
      <c r="AL747" s="225" t="s">
        <v>1</v>
      </c>
      <c r="AM747" s="225" t="s">
        <v>1</v>
      </c>
      <c r="AN747" s="225" t="s">
        <v>1</v>
      </c>
      <c r="AO747" s="225" t="s">
        <v>1</v>
      </c>
      <c r="AP747" s="225" t="s">
        <v>1</v>
      </c>
      <c r="AQ747" s="225" t="s">
        <v>1</v>
      </c>
      <c r="AR747" s="225" t="s">
        <v>1</v>
      </c>
      <c r="AS747" s="225" t="s">
        <v>1</v>
      </c>
      <c r="AT747" s="225" t="s">
        <v>1</v>
      </c>
      <c r="AU747" s="225" t="s">
        <v>1</v>
      </c>
      <c r="AV747" s="225" t="s">
        <v>1</v>
      </c>
      <c r="AW747" s="235" t="s">
        <v>1</v>
      </c>
      <c r="AX747" s="235">
        <v>0</v>
      </c>
      <c r="AY747" s="235">
        <v>0</v>
      </c>
      <c r="AZ747" s="228" t="s">
        <v>1</v>
      </c>
      <c r="BA747" s="228" t="s">
        <v>1</v>
      </c>
      <c r="BB747" s="229" t="s">
        <v>1</v>
      </c>
    </row>
    <row r="748" spans="1:54" ht="18.75" customHeight="1" x14ac:dyDescent="0.25">
      <c r="A748" s="223">
        <v>1387</v>
      </c>
      <c r="B748" s="224" t="s">
        <v>1496</v>
      </c>
      <c r="C748" s="225" t="s">
        <v>1193</v>
      </c>
      <c r="D748" s="225"/>
      <c r="E748" s="225" t="s">
        <v>1086</v>
      </c>
      <c r="F748" s="225" t="s">
        <v>1</v>
      </c>
      <c r="G748" s="225" t="s">
        <v>1517</v>
      </c>
      <c r="H748" s="224" t="s">
        <v>1</v>
      </c>
      <c r="I748" s="224" t="s">
        <v>437</v>
      </c>
      <c r="J748" s="226" t="s">
        <v>33</v>
      </c>
      <c r="K748" s="225" t="s">
        <v>1</v>
      </c>
      <c r="L748" s="225" t="s">
        <v>1</v>
      </c>
      <c r="M748" s="226" t="s">
        <v>33</v>
      </c>
      <c r="N748" s="225" t="s">
        <v>1</v>
      </c>
      <c r="O748" s="230" t="s">
        <v>22</v>
      </c>
      <c r="P748" s="225" t="s">
        <v>1</v>
      </c>
      <c r="Q748" s="225" t="s">
        <v>1</v>
      </c>
      <c r="R748" s="225" t="s">
        <v>1</v>
      </c>
      <c r="S748" s="225" t="s">
        <v>1</v>
      </c>
      <c r="T748" s="225" t="s">
        <v>1</v>
      </c>
      <c r="U748" s="225" t="s">
        <v>1</v>
      </c>
      <c r="V748" s="225" t="s">
        <v>1</v>
      </c>
      <c r="W748" s="225" t="s">
        <v>1</v>
      </c>
      <c r="X748" s="225" t="s">
        <v>1</v>
      </c>
      <c r="Y748" s="225" t="s">
        <v>1</v>
      </c>
      <c r="Z748" s="225" t="s">
        <v>1</v>
      </c>
      <c r="AA748" s="225" t="s">
        <v>1</v>
      </c>
      <c r="AB748" s="225" t="s">
        <v>1</v>
      </c>
      <c r="AC748" s="225" t="s">
        <v>1</v>
      </c>
      <c r="AD748" s="225" t="s">
        <v>1</v>
      </c>
      <c r="AE748" s="225" t="s">
        <v>1</v>
      </c>
      <c r="AF748" s="225" t="s">
        <v>1</v>
      </c>
      <c r="AG748" s="225" t="s">
        <v>1</v>
      </c>
      <c r="AH748" s="225" t="s">
        <v>1</v>
      </c>
      <c r="AI748" s="225" t="s">
        <v>1</v>
      </c>
      <c r="AJ748" s="225" t="s">
        <v>1</v>
      </c>
      <c r="AK748" s="225" t="s">
        <v>1</v>
      </c>
      <c r="AL748" s="225" t="s">
        <v>1</v>
      </c>
      <c r="AM748" s="225" t="s">
        <v>1</v>
      </c>
      <c r="AN748" s="225" t="s">
        <v>1</v>
      </c>
      <c r="AO748" s="225" t="s">
        <v>1</v>
      </c>
      <c r="AP748" s="225" t="s">
        <v>1</v>
      </c>
      <c r="AQ748" s="225" t="s">
        <v>1</v>
      </c>
      <c r="AR748" s="225" t="s">
        <v>1</v>
      </c>
      <c r="AS748" s="225" t="s">
        <v>1</v>
      </c>
      <c r="AT748" s="225" t="s">
        <v>1</v>
      </c>
      <c r="AU748" s="225" t="s">
        <v>1</v>
      </c>
      <c r="AV748" s="225" t="s">
        <v>1</v>
      </c>
      <c r="AW748" s="226" t="s">
        <v>1241</v>
      </c>
      <c r="AX748" s="226">
        <v>1</v>
      </c>
      <c r="AY748" s="235">
        <v>0</v>
      </c>
      <c r="AZ748" s="228">
        <v>0</v>
      </c>
      <c r="BA748" s="228">
        <v>0</v>
      </c>
      <c r="BB748" s="229">
        <v>0</v>
      </c>
    </row>
    <row r="749" spans="1:54" ht="18.75" customHeight="1" x14ac:dyDescent="0.25">
      <c r="A749" s="223">
        <v>334</v>
      </c>
      <c r="B749" s="224" t="s">
        <v>1497</v>
      </c>
      <c r="C749" s="225" t="s">
        <v>1193</v>
      </c>
      <c r="D749" s="225"/>
      <c r="E749" s="225" t="s">
        <v>1086</v>
      </c>
      <c r="F749" s="225" t="s">
        <v>1</v>
      </c>
      <c r="G749" s="225" t="s">
        <v>1517</v>
      </c>
      <c r="H749" s="224" t="s">
        <v>1</v>
      </c>
      <c r="I749" s="224" t="s">
        <v>437</v>
      </c>
      <c r="J749" s="226" t="s">
        <v>33</v>
      </c>
      <c r="K749" s="225" t="s">
        <v>1</v>
      </c>
      <c r="L749" s="225" t="s">
        <v>1</v>
      </c>
      <c r="M749" s="226" t="s">
        <v>33</v>
      </c>
      <c r="N749" s="225" t="s">
        <v>1</v>
      </c>
      <c r="O749" s="225" t="s">
        <v>1</v>
      </c>
      <c r="P749" s="225" t="s">
        <v>1</v>
      </c>
      <c r="Q749" s="225" t="s">
        <v>1</v>
      </c>
      <c r="R749" s="225" t="s">
        <v>1</v>
      </c>
      <c r="S749" s="225" t="s">
        <v>1</v>
      </c>
      <c r="T749" s="225" t="s">
        <v>1</v>
      </c>
      <c r="U749" s="225" t="s">
        <v>1</v>
      </c>
      <c r="V749" s="225" t="s">
        <v>1</v>
      </c>
      <c r="W749" s="225" t="s">
        <v>1</v>
      </c>
      <c r="X749" s="225" t="s">
        <v>1</v>
      </c>
      <c r="Y749" s="225" t="s">
        <v>1</v>
      </c>
      <c r="Z749" s="225" t="s">
        <v>1</v>
      </c>
      <c r="AA749" s="225" t="s">
        <v>1</v>
      </c>
      <c r="AB749" s="225" t="s">
        <v>1</v>
      </c>
      <c r="AC749" s="225" t="s">
        <v>1</v>
      </c>
      <c r="AD749" s="225" t="s">
        <v>1</v>
      </c>
      <c r="AE749" s="225" t="s">
        <v>1</v>
      </c>
      <c r="AF749" s="225" t="s">
        <v>1</v>
      </c>
      <c r="AG749" s="225" t="s">
        <v>1</v>
      </c>
      <c r="AH749" s="225" t="s">
        <v>1</v>
      </c>
      <c r="AI749" s="225" t="s">
        <v>1</v>
      </c>
      <c r="AJ749" s="225" t="s">
        <v>1</v>
      </c>
      <c r="AK749" s="225" t="s">
        <v>1</v>
      </c>
      <c r="AL749" s="225" t="s">
        <v>1</v>
      </c>
      <c r="AM749" s="225" t="s">
        <v>1</v>
      </c>
      <c r="AN749" s="225" t="s">
        <v>1</v>
      </c>
      <c r="AO749" s="225" t="s">
        <v>1</v>
      </c>
      <c r="AP749" s="225" t="s">
        <v>1</v>
      </c>
      <c r="AQ749" s="225" t="s">
        <v>1</v>
      </c>
      <c r="AR749" s="225" t="s">
        <v>1</v>
      </c>
      <c r="AS749" s="225" t="s">
        <v>1</v>
      </c>
      <c r="AT749" s="225" t="s">
        <v>1</v>
      </c>
      <c r="AU749" s="225" t="s">
        <v>1</v>
      </c>
      <c r="AV749" s="225" t="s">
        <v>1</v>
      </c>
      <c r="AW749" s="235" t="s">
        <v>1</v>
      </c>
      <c r="AX749" s="235">
        <v>0</v>
      </c>
      <c r="AY749" s="235">
        <v>0</v>
      </c>
      <c r="AZ749" s="228" t="s">
        <v>1</v>
      </c>
      <c r="BA749" s="228" t="s">
        <v>1</v>
      </c>
      <c r="BB749" s="229" t="s">
        <v>1</v>
      </c>
    </row>
    <row r="750" spans="1:54" ht="18.75" customHeight="1" x14ac:dyDescent="0.25">
      <c r="A750" s="223">
        <v>335</v>
      </c>
      <c r="B750" s="224" t="s">
        <v>1498</v>
      </c>
      <c r="C750" s="225" t="s">
        <v>1193</v>
      </c>
      <c r="D750" s="225"/>
      <c r="E750" s="225" t="s">
        <v>1086</v>
      </c>
      <c r="F750" s="225" t="s">
        <v>1</v>
      </c>
      <c r="G750" s="225" t="s">
        <v>1517</v>
      </c>
      <c r="H750" s="224" t="s">
        <v>1</v>
      </c>
      <c r="I750" s="224" t="s">
        <v>437</v>
      </c>
      <c r="J750" s="241" t="s">
        <v>39</v>
      </c>
      <c r="K750" s="225" t="s">
        <v>1</v>
      </c>
      <c r="L750" s="225" t="s">
        <v>1</v>
      </c>
      <c r="M750" s="241" t="s">
        <v>39</v>
      </c>
      <c r="N750" s="225" t="s">
        <v>1</v>
      </c>
      <c r="O750" s="225" t="s">
        <v>1</v>
      </c>
      <c r="P750" s="225" t="s">
        <v>1</v>
      </c>
      <c r="Q750" s="225" t="s">
        <v>1</v>
      </c>
      <c r="R750" s="225" t="s">
        <v>1</v>
      </c>
      <c r="S750" s="225" t="s">
        <v>1</v>
      </c>
      <c r="T750" s="225" t="s">
        <v>1</v>
      </c>
      <c r="U750" s="225" t="s">
        <v>1</v>
      </c>
      <c r="V750" s="225" t="s">
        <v>1</v>
      </c>
      <c r="W750" s="225" t="s">
        <v>1</v>
      </c>
      <c r="X750" s="225" t="s">
        <v>1</v>
      </c>
      <c r="Y750" s="225" t="s">
        <v>1</v>
      </c>
      <c r="Z750" s="225" t="s">
        <v>1</v>
      </c>
      <c r="AA750" s="225" t="s">
        <v>1</v>
      </c>
      <c r="AB750" s="225" t="s">
        <v>1</v>
      </c>
      <c r="AC750" s="225" t="s">
        <v>1</v>
      </c>
      <c r="AD750" s="225" t="s">
        <v>1</v>
      </c>
      <c r="AE750" s="225" t="s">
        <v>1</v>
      </c>
      <c r="AF750" s="225" t="s">
        <v>1</v>
      </c>
      <c r="AG750" s="225" t="s">
        <v>1</v>
      </c>
      <c r="AH750" s="225" t="s">
        <v>1</v>
      </c>
      <c r="AI750" s="225" t="s">
        <v>1</v>
      </c>
      <c r="AJ750" s="225" t="s">
        <v>1</v>
      </c>
      <c r="AK750" s="225" t="s">
        <v>1</v>
      </c>
      <c r="AL750" s="225" t="s">
        <v>1</v>
      </c>
      <c r="AM750" s="225" t="s">
        <v>1</v>
      </c>
      <c r="AN750" s="225" t="s">
        <v>1</v>
      </c>
      <c r="AO750" s="225" t="s">
        <v>1</v>
      </c>
      <c r="AP750" s="225" t="s">
        <v>1</v>
      </c>
      <c r="AQ750" s="225" t="s">
        <v>1</v>
      </c>
      <c r="AR750" s="225" t="s">
        <v>1</v>
      </c>
      <c r="AS750" s="225" t="s">
        <v>1</v>
      </c>
      <c r="AT750" s="225" t="s">
        <v>1</v>
      </c>
      <c r="AU750" s="225" t="s">
        <v>1</v>
      </c>
      <c r="AV750" s="225" t="s">
        <v>1</v>
      </c>
      <c r="AW750" s="235" t="s">
        <v>1</v>
      </c>
      <c r="AX750" s="235">
        <v>0</v>
      </c>
      <c r="AY750" s="235">
        <v>0</v>
      </c>
      <c r="AZ750" s="228" t="s">
        <v>1</v>
      </c>
      <c r="BA750" s="228" t="s">
        <v>1</v>
      </c>
      <c r="BB750" s="229" t="s">
        <v>1</v>
      </c>
    </row>
    <row r="751" spans="1:54" ht="18" customHeight="1" x14ac:dyDescent="0.25">
      <c r="A751" s="223">
        <v>337</v>
      </c>
      <c r="B751" s="224" t="s">
        <v>1499</v>
      </c>
      <c r="C751" s="225" t="s">
        <v>1193</v>
      </c>
      <c r="D751" s="225"/>
      <c r="E751" s="225" t="s">
        <v>1086</v>
      </c>
      <c r="F751" s="225" t="s">
        <v>1</v>
      </c>
      <c r="G751" s="225" t="s">
        <v>1517</v>
      </c>
      <c r="H751" s="224" t="s">
        <v>1</v>
      </c>
      <c r="I751" s="224" t="s">
        <v>437</v>
      </c>
      <c r="J751" s="241" t="s">
        <v>39</v>
      </c>
      <c r="K751" s="225" t="s">
        <v>1</v>
      </c>
      <c r="L751" s="225" t="s">
        <v>1</v>
      </c>
      <c r="M751" s="241" t="s">
        <v>39</v>
      </c>
      <c r="N751" s="225" t="s">
        <v>1</v>
      </c>
      <c r="O751" s="225" t="s">
        <v>1</v>
      </c>
      <c r="P751" s="225" t="s">
        <v>1</v>
      </c>
      <c r="Q751" s="225" t="s">
        <v>1</v>
      </c>
      <c r="R751" s="225" t="s">
        <v>1</v>
      </c>
      <c r="S751" s="225" t="s">
        <v>1</v>
      </c>
      <c r="T751" s="225" t="s">
        <v>1</v>
      </c>
      <c r="U751" s="225" t="s">
        <v>1</v>
      </c>
      <c r="V751" s="225" t="s">
        <v>1</v>
      </c>
      <c r="W751" s="225" t="s">
        <v>1</v>
      </c>
      <c r="X751" s="225" t="s">
        <v>1</v>
      </c>
      <c r="Y751" s="225" t="s">
        <v>1</v>
      </c>
      <c r="Z751" s="225" t="s">
        <v>1</v>
      </c>
      <c r="AA751" s="225" t="s">
        <v>1</v>
      </c>
      <c r="AB751" s="225" t="s">
        <v>1</v>
      </c>
      <c r="AC751" s="225" t="s">
        <v>1</v>
      </c>
      <c r="AD751" s="225" t="s">
        <v>1</v>
      </c>
      <c r="AE751" s="225" t="s">
        <v>1</v>
      </c>
      <c r="AF751" s="225" t="s">
        <v>1</v>
      </c>
      <c r="AG751" s="225" t="s">
        <v>1</v>
      </c>
      <c r="AH751" s="225" t="s">
        <v>1</v>
      </c>
      <c r="AI751" s="225" t="s">
        <v>1</v>
      </c>
      <c r="AJ751" s="225" t="s">
        <v>1</v>
      </c>
      <c r="AK751" s="225" t="s">
        <v>1</v>
      </c>
      <c r="AL751" s="225" t="s">
        <v>1</v>
      </c>
      <c r="AM751" s="225" t="s">
        <v>1</v>
      </c>
      <c r="AN751" s="225" t="s">
        <v>1</v>
      </c>
      <c r="AO751" s="225" t="s">
        <v>1</v>
      </c>
      <c r="AP751" s="225" t="s">
        <v>1</v>
      </c>
      <c r="AQ751" s="225" t="s">
        <v>1</v>
      </c>
      <c r="AR751" s="225" t="s">
        <v>1</v>
      </c>
      <c r="AS751" s="225" t="s">
        <v>1</v>
      </c>
      <c r="AT751" s="225" t="s">
        <v>1</v>
      </c>
      <c r="AU751" s="225" t="s">
        <v>1</v>
      </c>
      <c r="AV751" s="225" t="s">
        <v>1</v>
      </c>
      <c r="AW751" s="235" t="s">
        <v>1</v>
      </c>
      <c r="AX751" s="235">
        <v>0</v>
      </c>
      <c r="AY751" s="235">
        <v>0</v>
      </c>
      <c r="AZ751" s="228" t="s">
        <v>1</v>
      </c>
      <c r="BA751" s="228" t="s">
        <v>1</v>
      </c>
      <c r="BB751" s="229" t="s">
        <v>1</v>
      </c>
    </row>
    <row r="752" spans="1:54" ht="18.75" customHeight="1" x14ac:dyDescent="0.25">
      <c r="A752" s="223">
        <v>338</v>
      </c>
      <c r="B752" s="224" t="s">
        <v>1500</v>
      </c>
      <c r="C752" s="225" t="s">
        <v>1193</v>
      </c>
      <c r="D752" s="225"/>
      <c r="E752" s="225" t="s">
        <v>1086</v>
      </c>
      <c r="F752" s="225" t="s">
        <v>1</v>
      </c>
      <c r="G752" s="225" t="s">
        <v>1517</v>
      </c>
      <c r="H752" s="224" t="s">
        <v>1</v>
      </c>
      <c r="I752" s="224" t="s">
        <v>437</v>
      </c>
      <c r="J752" s="241" t="s">
        <v>39</v>
      </c>
      <c r="K752" s="225" t="s">
        <v>1</v>
      </c>
      <c r="L752" s="225" t="s">
        <v>1</v>
      </c>
      <c r="M752" s="241" t="s">
        <v>39</v>
      </c>
      <c r="N752" s="225" t="s">
        <v>1</v>
      </c>
      <c r="O752" s="225" t="s">
        <v>1</v>
      </c>
      <c r="P752" s="225" t="s">
        <v>1</v>
      </c>
      <c r="Q752" s="225" t="s">
        <v>1</v>
      </c>
      <c r="R752" s="225" t="s">
        <v>1</v>
      </c>
      <c r="S752" s="225" t="s">
        <v>1</v>
      </c>
      <c r="T752" s="225" t="s">
        <v>1</v>
      </c>
      <c r="U752" s="225" t="s">
        <v>1</v>
      </c>
      <c r="V752" s="225" t="s">
        <v>1</v>
      </c>
      <c r="W752" s="225" t="s">
        <v>1</v>
      </c>
      <c r="X752" s="225" t="s">
        <v>1</v>
      </c>
      <c r="Y752" s="225" t="s">
        <v>1</v>
      </c>
      <c r="Z752" s="225" t="s">
        <v>1</v>
      </c>
      <c r="AA752" s="225" t="s">
        <v>1</v>
      </c>
      <c r="AB752" s="225" t="s">
        <v>1</v>
      </c>
      <c r="AC752" s="225" t="s">
        <v>1</v>
      </c>
      <c r="AD752" s="225" t="s">
        <v>1</v>
      </c>
      <c r="AE752" s="225" t="s">
        <v>1</v>
      </c>
      <c r="AF752" s="225" t="s">
        <v>1</v>
      </c>
      <c r="AG752" s="225" t="s">
        <v>1</v>
      </c>
      <c r="AH752" s="225" t="s">
        <v>1</v>
      </c>
      <c r="AI752" s="225" t="s">
        <v>1</v>
      </c>
      <c r="AJ752" s="225" t="s">
        <v>1</v>
      </c>
      <c r="AK752" s="225" t="s">
        <v>1</v>
      </c>
      <c r="AL752" s="225" t="s">
        <v>1</v>
      </c>
      <c r="AM752" s="225" t="s">
        <v>1</v>
      </c>
      <c r="AN752" s="225" t="s">
        <v>1</v>
      </c>
      <c r="AO752" s="225" t="s">
        <v>1</v>
      </c>
      <c r="AP752" s="225" t="s">
        <v>1</v>
      </c>
      <c r="AQ752" s="225" t="s">
        <v>1</v>
      </c>
      <c r="AR752" s="225" t="s">
        <v>1</v>
      </c>
      <c r="AS752" s="225" t="s">
        <v>1</v>
      </c>
      <c r="AT752" s="225" t="s">
        <v>1</v>
      </c>
      <c r="AU752" s="225" t="s">
        <v>1</v>
      </c>
      <c r="AV752" s="225" t="s">
        <v>1</v>
      </c>
      <c r="AW752" s="235" t="s">
        <v>1</v>
      </c>
      <c r="AX752" s="235">
        <v>0</v>
      </c>
      <c r="AY752" s="235">
        <v>0</v>
      </c>
      <c r="AZ752" s="228" t="s">
        <v>1</v>
      </c>
      <c r="BA752" s="228" t="s">
        <v>1</v>
      </c>
      <c r="BB752" s="229" t="s">
        <v>1</v>
      </c>
    </row>
    <row r="753" spans="1:54" ht="18.75" customHeight="1" x14ac:dyDescent="0.25">
      <c r="A753" s="223">
        <v>339</v>
      </c>
      <c r="B753" s="224" t="s">
        <v>1501</v>
      </c>
      <c r="C753" s="225" t="s">
        <v>1193</v>
      </c>
      <c r="D753" s="225"/>
      <c r="E753" s="225" t="s">
        <v>1086</v>
      </c>
      <c r="F753" s="225" t="s">
        <v>1</v>
      </c>
      <c r="G753" s="225" t="s">
        <v>1517</v>
      </c>
      <c r="H753" s="224" t="s">
        <v>1</v>
      </c>
      <c r="I753" s="224" t="s">
        <v>437</v>
      </c>
      <c r="J753" s="241" t="s">
        <v>39</v>
      </c>
      <c r="K753" s="225" t="s">
        <v>1</v>
      </c>
      <c r="L753" s="225" t="s">
        <v>1</v>
      </c>
      <c r="M753" s="241" t="s">
        <v>39</v>
      </c>
      <c r="N753" s="225" t="s">
        <v>1</v>
      </c>
      <c r="O753" s="225" t="s">
        <v>1</v>
      </c>
      <c r="P753" s="225" t="s">
        <v>1</v>
      </c>
      <c r="Q753" s="225" t="s">
        <v>1</v>
      </c>
      <c r="R753" s="225" t="s">
        <v>1</v>
      </c>
      <c r="S753" s="225" t="s">
        <v>1</v>
      </c>
      <c r="T753" s="225" t="s">
        <v>1</v>
      </c>
      <c r="U753" s="225" t="s">
        <v>1</v>
      </c>
      <c r="V753" s="225" t="s">
        <v>1</v>
      </c>
      <c r="W753" s="225" t="s">
        <v>1</v>
      </c>
      <c r="X753" s="225" t="s">
        <v>1</v>
      </c>
      <c r="Y753" s="225" t="s">
        <v>1</v>
      </c>
      <c r="Z753" s="225" t="s">
        <v>1</v>
      </c>
      <c r="AA753" s="225" t="s">
        <v>1</v>
      </c>
      <c r="AB753" s="225" t="s">
        <v>1</v>
      </c>
      <c r="AC753" s="225" t="s">
        <v>1</v>
      </c>
      <c r="AD753" s="225" t="s">
        <v>1</v>
      </c>
      <c r="AE753" s="225" t="s">
        <v>1</v>
      </c>
      <c r="AF753" s="225" t="s">
        <v>1</v>
      </c>
      <c r="AG753" s="225" t="s">
        <v>1</v>
      </c>
      <c r="AH753" s="225" t="s">
        <v>1</v>
      </c>
      <c r="AI753" s="225" t="s">
        <v>1</v>
      </c>
      <c r="AJ753" s="225" t="s">
        <v>1</v>
      </c>
      <c r="AK753" s="225" t="s">
        <v>1</v>
      </c>
      <c r="AL753" s="225" t="s">
        <v>1</v>
      </c>
      <c r="AM753" s="225" t="s">
        <v>1</v>
      </c>
      <c r="AN753" s="225" t="s">
        <v>1</v>
      </c>
      <c r="AO753" s="225" t="s">
        <v>1</v>
      </c>
      <c r="AP753" s="225" t="s">
        <v>1</v>
      </c>
      <c r="AQ753" s="225" t="s">
        <v>1</v>
      </c>
      <c r="AR753" s="225" t="s">
        <v>1</v>
      </c>
      <c r="AS753" s="225" t="s">
        <v>1</v>
      </c>
      <c r="AT753" s="225" t="s">
        <v>1</v>
      </c>
      <c r="AU753" s="225" t="s">
        <v>1</v>
      </c>
      <c r="AV753" s="225" t="s">
        <v>1</v>
      </c>
      <c r="AW753" s="235" t="s">
        <v>1</v>
      </c>
      <c r="AX753" s="235">
        <v>0</v>
      </c>
      <c r="AY753" s="235">
        <v>0</v>
      </c>
      <c r="AZ753" s="228" t="s">
        <v>1</v>
      </c>
      <c r="BA753" s="228" t="s">
        <v>1</v>
      </c>
      <c r="BB753" s="229" t="s">
        <v>1</v>
      </c>
    </row>
    <row r="754" spans="1:54" ht="18.75" customHeight="1" x14ac:dyDescent="0.25">
      <c r="A754" s="223">
        <v>1178</v>
      </c>
      <c r="B754" s="224" t="s">
        <v>1531</v>
      </c>
      <c r="C754" s="225" t="s">
        <v>1193</v>
      </c>
      <c r="D754" s="225"/>
      <c r="E754" s="225" t="s">
        <v>1021</v>
      </c>
      <c r="F754" s="225" t="s">
        <v>1</v>
      </c>
      <c r="G754" s="225" t="s">
        <v>1517</v>
      </c>
      <c r="H754" s="224" t="s">
        <v>1</v>
      </c>
      <c r="I754" s="224" t="s">
        <v>437</v>
      </c>
      <c r="J754" s="226" t="s">
        <v>33</v>
      </c>
      <c r="K754" s="225" t="s">
        <v>1</v>
      </c>
      <c r="L754" s="225" t="s">
        <v>1</v>
      </c>
      <c r="M754" s="226" t="s">
        <v>33</v>
      </c>
      <c r="N754" s="225" t="s">
        <v>1</v>
      </c>
      <c r="O754" s="225" t="s">
        <v>1</v>
      </c>
      <c r="P754" s="225" t="s">
        <v>1</v>
      </c>
      <c r="Q754" s="225" t="s">
        <v>1</v>
      </c>
      <c r="R754" s="225" t="s">
        <v>1</v>
      </c>
      <c r="S754" s="225" t="s">
        <v>1</v>
      </c>
      <c r="T754" s="225" t="s">
        <v>1</v>
      </c>
      <c r="U754" s="225" t="s">
        <v>1</v>
      </c>
      <c r="V754" s="225" t="s">
        <v>1</v>
      </c>
      <c r="W754" s="225" t="s">
        <v>1</v>
      </c>
      <c r="X754" s="225" t="s">
        <v>1</v>
      </c>
      <c r="Y754" s="225" t="s">
        <v>1</v>
      </c>
      <c r="Z754" s="225" t="s">
        <v>1</v>
      </c>
      <c r="AA754" s="225" t="s">
        <v>1</v>
      </c>
      <c r="AB754" s="225" t="s">
        <v>1</v>
      </c>
      <c r="AC754" s="225" t="s">
        <v>1</v>
      </c>
      <c r="AD754" s="225" t="s">
        <v>1</v>
      </c>
      <c r="AE754" s="225" t="s">
        <v>1</v>
      </c>
      <c r="AF754" s="225" t="s">
        <v>1</v>
      </c>
      <c r="AG754" s="225" t="s">
        <v>1</v>
      </c>
      <c r="AH754" s="225" t="s">
        <v>1</v>
      </c>
      <c r="AI754" s="225" t="s">
        <v>1</v>
      </c>
      <c r="AJ754" s="225" t="s">
        <v>1</v>
      </c>
      <c r="AK754" s="225" t="s">
        <v>1</v>
      </c>
      <c r="AL754" s="225" t="s">
        <v>1</v>
      </c>
      <c r="AM754" s="225" t="s">
        <v>1</v>
      </c>
      <c r="AN754" s="225" t="s">
        <v>1</v>
      </c>
      <c r="AO754" s="225" t="s">
        <v>1</v>
      </c>
      <c r="AP754" s="225" t="s">
        <v>1</v>
      </c>
      <c r="AQ754" s="225" t="s">
        <v>1</v>
      </c>
      <c r="AR754" s="225" t="s">
        <v>1</v>
      </c>
      <c r="AS754" s="225" t="s">
        <v>1</v>
      </c>
      <c r="AT754" s="225" t="s">
        <v>1</v>
      </c>
      <c r="AU754" s="225" t="s">
        <v>1</v>
      </c>
      <c r="AV754" s="225" t="s">
        <v>1</v>
      </c>
      <c r="AW754" s="235" t="s">
        <v>1</v>
      </c>
      <c r="AX754" s="235">
        <v>0</v>
      </c>
      <c r="AY754" s="235">
        <v>0</v>
      </c>
      <c r="AZ754" s="228" t="s">
        <v>1</v>
      </c>
      <c r="BA754" s="228" t="s">
        <v>1</v>
      </c>
      <c r="BB754" s="229" t="s">
        <v>1</v>
      </c>
    </row>
    <row r="755" spans="1:54" ht="18.75" customHeight="1" x14ac:dyDescent="0.25">
      <c r="A755" s="223">
        <v>1557</v>
      </c>
      <c r="B755" s="224" t="s">
        <v>1532</v>
      </c>
      <c r="C755" s="225" t="s">
        <v>1193</v>
      </c>
      <c r="D755" s="225"/>
      <c r="E755" s="225" t="s">
        <v>519</v>
      </c>
      <c r="F755" s="225" t="s">
        <v>1</v>
      </c>
      <c r="G755" s="225" t="s">
        <v>1517</v>
      </c>
      <c r="H755" s="224" t="s">
        <v>1</v>
      </c>
      <c r="I755" s="224" t="s">
        <v>437</v>
      </c>
      <c r="J755" s="226" t="s">
        <v>33</v>
      </c>
      <c r="K755" s="225" t="s">
        <v>1</v>
      </c>
      <c r="L755" s="225" t="s">
        <v>1</v>
      </c>
      <c r="M755" s="226" t="s">
        <v>33</v>
      </c>
      <c r="N755" s="225" t="s">
        <v>1</v>
      </c>
      <c r="O755" s="225" t="s">
        <v>1</v>
      </c>
      <c r="P755" s="225" t="s">
        <v>1</v>
      </c>
      <c r="Q755" s="225" t="s">
        <v>1</v>
      </c>
      <c r="R755" s="225" t="s">
        <v>1</v>
      </c>
      <c r="S755" s="225" t="s">
        <v>1</v>
      </c>
      <c r="T755" s="225" t="s">
        <v>1</v>
      </c>
      <c r="U755" s="225" t="s">
        <v>1</v>
      </c>
      <c r="V755" s="225" t="s">
        <v>1</v>
      </c>
      <c r="W755" s="225" t="s">
        <v>1</v>
      </c>
      <c r="X755" s="225" t="s">
        <v>1</v>
      </c>
      <c r="Y755" s="225" t="s">
        <v>1</v>
      </c>
      <c r="Z755" s="225" t="s">
        <v>1</v>
      </c>
      <c r="AA755" s="225" t="s">
        <v>1</v>
      </c>
      <c r="AB755" s="225" t="s">
        <v>1</v>
      </c>
      <c r="AC755" s="225" t="s">
        <v>1</v>
      </c>
      <c r="AD755" s="225" t="s">
        <v>1</v>
      </c>
      <c r="AE755" s="225" t="s">
        <v>1</v>
      </c>
      <c r="AF755" s="225" t="s">
        <v>1</v>
      </c>
      <c r="AG755" s="225" t="s">
        <v>1</v>
      </c>
      <c r="AH755" s="225" t="s">
        <v>1</v>
      </c>
      <c r="AI755" s="225" t="s">
        <v>1</v>
      </c>
      <c r="AJ755" s="225" t="s">
        <v>1</v>
      </c>
      <c r="AK755" s="225" t="s">
        <v>1</v>
      </c>
      <c r="AL755" s="225" t="s">
        <v>1</v>
      </c>
      <c r="AM755" s="225" t="s">
        <v>1</v>
      </c>
      <c r="AN755" s="225" t="s">
        <v>1</v>
      </c>
      <c r="AO755" s="225" t="s">
        <v>1</v>
      </c>
      <c r="AP755" s="225" t="s">
        <v>1</v>
      </c>
      <c r="AQ755" s="225" t="s">
        <v>1</v>
      </c>
      <c r="AR755" s="225" t="s">
        <v>1</v>
      </c>
      <c r="AS755" s="225" t="s">
        <v>1</v>
      </c>
      <c r="AT755" s="225" t="s">
        <v>1</v>
      </c>
      <c r="AU755" s="225" t="s">
        <v>1</v>
      </c>
      <c r="AV755" s="225" t="s">
        <v>1</v>
      </c>
      <c r="AW755" s="235" t="s">
        <v>1</v>
      </c>
      <c r="AX755" s="235">
        <v>0</v>
      </c>
      <c r="AY755" s="235">
        <v>0</v>
      </c>
      <c r="AZ755" s="228" t="s">
        <v>1</v>
      </c>
      <c r="BA755" s="228" t="s">
        <v>1</v>
      </c>
      <c r="BB755" s="229" t="s">
        <v>1</v>
      </c>
    </row>
    <row r="756" spans="1:54" ht="18.75" customHeight="1" x14ac:dyDescent="0.25">
      <c r="A756" s="223">
        <v>1059</v>
      </c>
      <c r="B756" s="224" t="s">
        <v>1502</v>
      </c>
      <c r="C756" s="225" t="s">
        <v>1193</v>
      </c>
      <c r="D756" s="225"/>
      <c r="E756" s="225" t="s">
        <v>854</v>
      </c>
      <c r="F756" s="225" t="s">
        <v>1</v>
      </c>
      <c r="G756" s="225" t="s">
        <v>439</v>
      </c>
      <c r="H756" s="224" t="s">
        <v>1</v>
      </c>
      <c r="I756" s="224" t="s">
        <v>437</v>
      </c>
      <c r="J756" s="241" t="s">
        <v>39</v>
      </c>
      <c r="K756" s="225" t="s">
        <v>1</v>
      </c>
      <c r="L756" s="232" t="s">
        <v>23</v>
      </c>
      <c r="M756" s="227" t="s">
        <v>17</v>
      </c>
      <c r="N756" s="230" t="s">
        <v>22</v>
      </c>
      <c r="O756" s="232" t="s">
        <v>23</v>
      </c>
      <c r="P756" s="225" t="s">
        <v>1</v>
      </c>
      <c r="Q756" s="225" t="s">
        <v>1</v>
      </c>
      <c r="R756" s="225" t="s">
        <v>1</v>
      </c>
      <c r="S756" s="225" t="s">
        <v>1</v>
      </c>
      <c r="T756" s="225" t="s">
        <v>1</v>
      </c>
      <c r="U756" s="225" t="s">
        <v>1</v>
      </c>
      <c r="V756" s="225" t="s">
        <v>1</v>
      </c>
      <c r="W756" s="225" t="s">
        <v>1</v>
      </c>
      <c r="X756" s="225" t="s">
        <v>1</v>
      </c>
      <c r="Y756" s="225" t="s">
        <v>1</v>
      </c>
      <c r="Z756" s="225" t="s">
        <v>1</v>
      </c>
      <c r="AA756" s="225" t="s">
        <v>1</v>
      </c>
      <c r="AB756" s="225" t="s">
        <v>1</v>
      </c>
      <c r="AC756" s="225" t="s">
        <v>1</v>
      </c>
      <c r="AD756" s="225" t="s">
        <v>1</v>
      </c>
      <c r="AE756" s="225" t="s">
        <v>1</v>
      </c>
      <c r="AF756" s="232" t="s">
        <v>23</v>
      </c>
      <c r="AG756" s="225" t="s">
        <v>1</v>
      </c>
      <c r="AH756" s="225" t="s">
        <v>1</v>
      </c>
      <c r="AI756" s="225" t="s">
        <v>1</v>
      </c>
      <c r="AJ756" s="225" t="s">
        <v>1</v>
      </c>
      <c r="AK756" s="225" t="s">
        <v>1</v>
      </c>
      <c r="AL756" s="232" t="s">
        <v>23</v>
      </c>
      <c r="AM756" s="225" t="s">
        <v>1</v>
      </c>
      <c r="AN756" s="225" t="s">
        <v>1</v>
      </c>
      <c r="AO756" s="225" t="s">
        <v>1</v>
      </c>
      <c r="AP756" s="225" t="s">
        <v>1</v>
      </c>
      <c r="AQ756" s="225" t="s">
        <v>1</v>
      </c>
      <c r="AR756" s="231" t="s">
        <v>20</v>
      </c>
      <c r="AS756" s="225" t="s">
        <v>1</v>
      </c>
      <c r="AT756" s="225" t="s">
        <v>1</v>
      </c>
      <c r="AU756" s="232" t="s">
        <v>23</v>
      </c>
      <c r="AV756" s="230" t="s">
        <v>22</v>
      </c>
      <c r="AW756" s="226" t="s">
        <v>1241</v>
      </c>
      <c r="AX756" s="226">
        <v>1</v>
      </c>
      <c r="AY756" s="235">
        <v>0</v>
      </c>
      <c r="AZ756" s="228" t="s">
        <v>1</v>
      </c>
      <c r="BA756" s="233" t="s">
        <v>1</v>
      </c>
      <c r="BB756" s="234" t="s">
        <v>1</v>
      </c>
    </row>
    <row r="757" spans="1:54" ht="18" customHeight="1" x14ac:dyDescent="0.25">
      <c r="A757" s="223">
        <v>416</v>
      </c>
      <c r="B757" s="224" t="s">
        <v>798</v>
      </c>
      <c r="C757" s="225" t="s">
        <v>1193</v>
      </c>
      <c r="D757" s="225"/>
      <c r="E757" s="225" t="s">
        <v>737</v>
      </c>
      <c r="F757" s="225" t="s">
        <v>1</v>
      </c>
      <c r="G757" s="225" t="s">
        <v>739</v>
      </c>
      <c r="H757" s="224" t="s">
        <v>1</v>
      </c>
      <c r="I757" s="224" t="s">
        <v>437</v>
      </c>
      <c r="J757" s="241" t="s">
        <v>39</v>
      </c>
      <c r="K757" s="225" t="s">
        <v>1</v>
      </c>
      <c r="L757" s="225" t="s">
        <v>1</v>
      </c>
      <c r="M757" s="226" t="s">
        <v>33</v>
      </c>
      <c r="N757" s="225" t="s">
        <v>1</v>
      </c>
      <c r="O757" s="225" t="s">
        <v>1</v>
      </c>
      <c r="P757" s="225" t="s">
        <v>1</v>
      </c>
      <c r="Q757" s="225" t="s">
        <v>1</v>
      </c>
      <c r="R757" s="225" t="s">
        <v>1</v>
      </c>
      <c r="S757" s="225" t="s">
        <v>1</v>
      </c>
      <c r="T757" s="225" t="s">
        <v>1</v>
      </c>
      <c r="U757" s="225" t="s">
        <v>1</v>
      </c>
      <c r="V757" s="225" t="s">
        <v>1</v>
      </c>
      <c r="W757" s="225" t="s">
        <v>1</v>
      </c>
      <c r="X757" s="225" t="s">
        <v>1</v>
      </c>
      <c r="Y757" s="225" t="s">
        <v>1</v>
      </c>
      <c r="Z757" s="225" t="s">
        <v>1</v>
      </c>
      <c r="AA757" s="225" t="s">
        <v>1</v>
      </c>
      <c r="AB757" s="225" t="s">
        <v>1</v>
      </c>
      <c r="AC757" s="225" t="s">
        <v>1</v>
      </c>
      <c r="AD757" s="225" t="s">
        <v>1</v>
      </c>
      <c r="AE757" s="225" t="s">
        <v>1</v>
      </c>
      <c r="AF757" s="225" t="s">
        <v>1</v>
      </c>
      <c r="AG757" s="225" t="s">
        <v>1</v>
      </c>
      <c r="AH757" s="225" t="s">
        <v>1</v>
      </c>
      <c r="AI757" s="225" t="s">
        <v>1</v>
      </c>
      <c r="AJ757" s="225" t="s">
        <v>1</v>
      </c>
      <c r="AK757" s="225" t="s">
        <v>1</v>
      </c>
      <c r="AL757" s="225" t="s">
        <v>1</v>
      </c>
      <c r="AM757" s="225" t="s">
        <v>1</v>
      </c>
      <c r="AN757" s="225" t="s">
        <v>1</v>
      </c>
      <c r="AO757" s="225" t="s">
        <v>1</v>
      </c>
      <c r="AP757" s="225" t="s">
        <v>1</v>
      </c>
      <c r="AQ757" s="225" t="s">
        <v>1</v>
      </c>
      <c r="AR757" s="225" t="s">
        <v>1</v>
      </c>
      <c r="AS757" s="225" t="s">
        <v>1</v>
      </c>
      <c r="AT757" s="225" t="s">
        <v>1</v>
      </c>
      <c r="AU757" s="225" t="s">
        <v>1</v>
      </c>
      <c r="AV757" s="225" t="s">
        <v>1</v>
      </c>
      <c r="AW757" s="235" t="s">
        <v>1</v>
      </c>
      <c r="AX757" s="235">
        <v>0</v>
      </c>
      <c r="AY757" s="235">
        <v>0</v>
      </c>
      <c r="AZ757" s="228" t="s">
        <v>1</v>
      </c>
      <c r="BA757" s="228" t="s">
        <v>1</v>
      </c>
      <c r="BB757" s="229" t="s">
        <v>1</v>
      </c>
    </row>
    <row r="758" spans="1:54" ht="14.25" customHeight="1" x14ac:dyDescent="0.25">
      <c r="A758" s="223">
        <v>418</v>
      </c>
      <c r="B758" s="224" t="s">
        <v>843</v>
      </c>
      <c r="C758" s="225" t="s">
        <v>1193</v>
      </c>
      <c r="D758" s="225"/>
      <c r="E758" s="225" t="s">
        <v>815</v>
      </c>
      <c r="F758" s="225" t="s">
        <v>1</v>
      </c>
      <c r="G758" s="225" t="s">
        <v>463</v>
      </c>
      <c r="H758" s="224" t="s">
        <v>1</v>
      </c>
      <c r="I758" s="224" t="s">
        <v>437</v>
      </c>
      <c r="J758" s="226" t="s">
        <v>33</v>
      </c>
      <c r="K758" s="225" t="s">
        <v>1</v>
      </c>
      <c r="L758" s="225" t="s">
        <v>1</v>
      </c>
      <c r="M758" s="226" t="s">
        <v>33</v>
      </c>
      <c r="N758" s="225" t="s">
        <v>1</v>
      </c>
      <c r="O758" s="225" t="s">
        <v>1</v>
      </c>
      <c r="P758" s="225" t="s">
        <v>1</v>
      </c>
      <c r="Q758" s="225" t="s">
        <v>1</v>
      </c>
      <c r="R758" s="225" t="s">
        <v>1</v>
      </c>
      <c r="S758" s="225" t="s">
        <v>1</v>
      </c>
      <c r="T758" s="225" t="s">
        <v>1</v>
      </c>
      <c r="U758" s="225" t="s">
        <v>1</v>
      </c>
      <c r="V758" s="225" t="s">
        <v>1</v>
      </c>
      <c r="W758" s="225" t="s">
        <v>1</v>
      </c>
      <c r="X758" s="225" t="s">
        <v>1</v>
      </c>
      <c r="Y758" s="225" t="s">
        <v>1</v>
      </c>
      <c r="Z758" s="225" t="s">
        <v>1</v>
      </c>
      <c r="AA758" s="225" t="s">
        <v>1</v>
      </c>
      <c r="AB758" s="225" t="s">
        <v>1</v>
      </c>
      <c r="AC758" s="225" t="s">
        <v>1</v>
      </c>
      <c r="AD758" s="225" t="s">
        <v>1</v>
      </c>
      <c r="AE758" s="225" t="s">
        <v>1</v>
      </c>
      <c r="AF758" s="225" t="s">
        <v>1</v>
      </c>
      <c r="AG758" s="225" t="s">
        <v>1</v>
      </c>
      <c r="AH758" s="225" t="s">
        <v>1</v>
      </c>
      <c r="AI758" s="225" t="s">
        <v>1</v>
      </c>
      <c r="AJ758" s="225" t="s">
        <v>1</v>
      </c>
      <c r="AK758" s="225" t="s">
        <v>1</v>
      </c>
      <c r="AL758" s="225" t="s">
        <v>1</v>
      </c>
      <c r="AM758" s="225" t="s">
        <v>1</v>
      </c>
      <c r="AN758" s="225" t="s">
        <v>1</v>
      </c>
      <c r="AO758" s="225" t="s">
        <v>1</v>
      </c>
      <c r="AP758" s="225" t="s">
        <v>1</v>
      </c>
      <c r="AQ758" s="225" t="s">
        <v>1</v>
      </c>
      <c r="AR758" s="225" t="s">
        <v>1</v>
      </c>
      <c r="AS758" s="225" t="s">
        <v>1</v>
      </c>
      <c r="AT758" s="225" t="s">
        <v>1</v>
      </c>
      <c r="AU758" s="225" t="s">
        <v>1</v>
      </c>
      <c r="AV758" s="225" t="s">
        <v>1</v>
      </c>
      <c r="AW758" s="235" t="s">
        <v>1</v>
      </c>
      <c r="AX758" s="235">
        <v>0</v>
      </c>
      <c r="AY758" s="235">
        <v>0</v>
      </c>
      <c r="AZ758" s="228" t="s">
        <v>1</v>
      </c>
      <c r="BA758" s="228" t="s">
        <v>1</v>
      </c>
      <c r="BB758" s="229" t="s">
        <v>1</v>
      </c>
    </row>
    <row r="759" spans="1:54" ht="14.25" customHeight="1" x14ac:dyDescent="0.25">
      <c r="A759" s="223">
        <v>1038</v>
      </c>
      <c r="B759" s="224" t="s">
        <v>1536</v>
      </c>
      <c r="C759" s="225" t="s">
        <v>1193</v>
      </c>
      <c r="D759" s="225"/>
      <c r="E759" s="225" t="s">
        <v>683</v>
      </c>
      <c r="F759" s="225" t="s">
        <v>1</v>
      </c>
      <c r="G759" s="225" t="s">
        <v>156</v>
      </c>
      <c r="H759" s="224" t="s">
        <v>1</v>
      </c>
      <c r="I759" s="224" t="s">
        <v>437</v>
      </c>
      <c r="J759" s="241" t="s">
        <v>39</v>
      </c>
      <c r="K759" s="225" t="s">
        <v>1</v>
      </c>
      <c r="L759" s="225" t="s">
        <v>1</v>
      </c>
      <c r="M759" s="241" t="s">
        <v>39</v>
      </c>
      <c r="N759" s="225" t="s">
        <v>1</v>
      </c>
      <c r="O759" s="225" t="s">
        <v>1</v>
      </c>
      <c r="P759" s="225" t="s">
        <v>1</v>
      </c>
      <c r="Q759" s="225" t="s">
        <v>1</v>
      </c>
      <c r="R759" s="225" t="s">
        <v>1</v>
      </c>
      <c r="S759" s="225" t="s">
        <v>1</v>
      </c>
      <c r="T759" s="225" t="s">
        <v>1</v>
      </c>
      <c r="U759" s="225" t="s">
        <v>1</v>
      </c>
      <c r="V759" s="225" t="s">
        <v>1</v>
      </c>
      <c r="W759" s="225" t="s">
        <v>1</v>
      </c>
      <c r="X759" s="225" t="s">
        <v>1</v>
      </c>
      <c r="Y759" s="225" t="s">
        <v>1</v>
      </c>
      <c r="Z759" s="225" t="s">
        <v>1</v>
      </c>
      <c r="AA759" s="225" t="s">
        <v>1</v>
      </c>
      <c r="AB759" s="225" t="s">
        <v>1</v>
      </c>
      <c r="AC759" s="225" t="s">
        <v>1</v>
      </c>
      <c r="AD759" s="225" t="s">
        <v>1</v>
      </c>
      <c r="AE759" s="225" t="s">
        <v>1</v>
      </c>
      <c r="AF759" s="225" t="s">
        <v>1</v>
      </c>
      <c r="AG759" s="225" t="s">
        <v>1</v>
      </c>
      <c r="AH759" s="225" t="s">
        <v>1</v>
      </c>
      <c r="AI759" s="225" t="s">
        <v>1</v>
      </c>
      <c r="AJ759" s="225" t="s">
        <v>1</v>
      </c>
      <c r="AK759" s="225" t="s">
        <v>1</v>
      </c>
      <c r="AL759" s="225" t="s">
        <v>1</v>
      </c>
      <c r="AM759" s="225" t="s">
        <v>1</v>
      </c>
      <c r="AN759" s="225" t="s">
        <v>1</v>
      </c>
      <c r="AO759" s="225" t="s">
        <v>1</v>
      </c>
      <c r="AP759" s="225" t="s">
        <v>1</v>
      </c>
      <c r="AQ759" s="225" t="s">
        <v>1</v>
      </c>
      <c r="AR759" s="225" t="s">
        <v>1</v>
      </c>
      <c r="AS759" s="225" t="s">
        <v>1</v>
      </c>
      <c r="AT759" s="225" t="s">
        <v>1</v>
      </c>
      <c r="AU759" s="225" t="s">
        <v>1</v>
      </c>
      <c r="AV759" s="225" t="s">
        <v>1</v>
      </c>
      <c r="AW759" s="235" t="s">
        <v>1</v>
      </c>
      <c r="AX759" s="235">
        <v>0</v>
      </c>
      <c r="AY759" s="235">
        <v>0</v>
      </c>
      <c r="AZ759" s="228" t="s">
        <v>1</v>
      </c>
      <c r="BA759" s="228" t="s">
        <v>1</v>
      </c>
      <c r="BB759" s="229" t="s">
        <v>1</v>
      </c>
    </row>
    <row r="760" spans="1:54" ht="18.75" customHeight="1" x14ac:dyDescent="0.25">
      <c r="A760" s="223">
        <v>450</v>
      </c>
      <c r="B760" s="224" t="s">
        <v>1503</v>
      </c>
      <c r="C760" s="225" t="s">
        <v>1193</v>
      </c>
      <c r="D760" s="225"/>
      <c r="E760" s="225" t="s">
        <v>737</v>
      </c>
      <c r="F760" s="225" t="s">
        <v>1175</v>
      </c>
      <c r="G760" s="225" t="s">
        <v>739</v>
      </c>
      <c r="H760" s="224" t="s">
        <v>1</v>
      </c>
      <c r="I760" s="224" t="s">
        <v>437</v>
      </c>
      <c r="J760" s="226" t="s">
        <v>33</v>
      </c>
      <c r="K760" s="225" t="s">
        <v>1</v>
      </c>
      <c r="L760" s="225" t="s">
        <v>1</v>
      </c>
      <c r="M760" s="226" t="s">
        <v>33</v>
      </c>
      <c r="N760" s="225" t="s">
        <v>1</v>
      </c>
      <c r="O760" s="225" t="s">
        <v>1</v>
      </c>
      <c r="P760" s="225" t="s">
        <v>1</v>
      </c>
      <c r="Q760" s="225" t="s">
        <v>1</v>
      </c>
      <c r="R760" s="225" t="s">
        <v>1</v>
      </c>
      <c r="S760" s="225" t="s">
        <v>1</v>
      </c>
      <c r="T760" s="225" t="s">
        <v>1</v>
      </c>
      <c r="U760" s="225" t="s">
        <v>1</v>
      </c>
      <c r="V760" s="225" t="s">
        <v>1</v>
      </c>
      <c r="W760" s="225" t="s">
        <v>1</v>
      </c>
      <c r="X760" s="225" t="s">
        <v>1</v>
      </c>
      <c r="Y760" s="225" t="s">
        <v>1</v>
      </c>
      <c r="Z760" s="225" t="s">
        <v>1</v>
      </c>
      <c r="AA760" s="225" t="s">
        <v>1</v>
      </c>
      <c r="AB760" s="225" t="s">
        <v>1</v>
      </c>
      <c r="AC760" s="225" t="s">
        <v>1</v>
      </c>
      <c r="AD760" s="225" t="s">
        <v>1</v>
      </c>
      <c r="AE760" s="225" t="s">
        <v>1</v>
      </c>
      <c r="AF760" s="225" t="s">
        <v>1</v>
      </c>
      <c r="AG760" s="225" t="s">
        <v>1</v>
      </c>
      <c r="AH760" s="225" t="s">
        <v>1</v>
      </c>
      <c r="AI760" s="225" t="s">
        <v>1</v>
      </c>
      <c r="AJ760" s="225" t="s">
        <v>1</v>
      </c>
      <c r="AK760" s="225" t="s">
        <v>1</v>
      </c>
      <c r="AL760" s="225" t="s">
        <v>1</v>
      </c>
      <c r="AM760" s="225" t="s">
        <v>1</v>
      </c>
      <c r="AN760" s="225" t="s">
        <v>1</v>
      </c>
      <c r="AO760" s="225" t="s">
        <v>1</v>
      </c>
      <c r="AP760" s="225" t="s">
        <v>1</v>
      </c>
      <c r="AQ760" s="225" t="s">
        <v>1</v>
      </c>
      <c r="AR760" s="225" t="s">
        <v>1</v>
      </c>
      <c r="AS760" s="225" t="s">
        <v>1</v>
      </c>
      <c r="AT760" s="225" t="s">
        <v>1</v>
      </c>
      <c r="AU760" s="225" t="s">
        <v>1</v>
      </c>
      <c r="AV760" s="225" t="s">
        <v>1</v>
      </c>
      <c r="AW760" s="235" t="s">
        <v>1</v>
      </c>
      <c r="AX760" s="226">
        <v>1</v>
      </c>
      <c r="AY760" s="226">
        <v>1</v>
      </c>
      <c r="AZ760" s="228" t="s">
        <v>1</v>
      </c>
      <c r="BA760" s="228" t="s">
        <v>1</v>
      </c>
      <c r="BB760" s="229" t="s">
        <v>1</v>
      </c>
    </row>
    <row r="761" spans="1:54" ht="14.25" customHeight="1" x14ac:dyDescent="0.25">
      <c r="A761" s="223">
        <v>464</v>
      </c>
      <c r="B761" s="224" t="s">
        <v>846</v>
      </c>
      <c r="C761" s="225" t="s">
        <v>1193</v>
      </c>
      <c r="D761" s="225"/>
      <c r="E761" s="225" t="s">
        <v>815</v>
      </c>
      <c r="F761" s="225" t="s">
        <v>1</v>
      </c>
      <c r="G761" s="225" t="s">
        <v>463</v>
      </c>
      <c r="H761" s="224" t="s">
        <v>1</v>
      </c>
      <c r="I761" s="224" t="s">
        <v>437</v>
      </c>
      <c r="J761" s="226" t="s">
        <v>33</v>
      </c>
      <c r="K761" s="225" t="s">
        <v>1</v>
      </c>
      <c r="L761" s="225" t="s">
        <v>1</v>
      </c>
      <c r="M761" s="226" t="s">
        <v>33</v>
      </c>
      <c r="N761" s="225" t="s">
        <v>1</v>
      </c>
      <c r="O761" s="225" t="s">
        <v>1</v>
      </c>
      <c r="P761" s="225" t="s">
        <v>1</v>
      </c>
      <c r="Q761" s="225" t="s">
        <v>1</v>
      </c>
      <c r="R761" s="225" t="s">
        <v>1</v>
      </c>
      <c r="S761" s="225" t="s">
        <v>1</v>
      </c>
      <c r="T761" s="225" t="s">
        <v>1</v>
      </c>
      <c r="U761" s="225" t="s">
        <v>1</v>
      </c>
      <c r="V761" s="225" t="s">
        <v>1</v>
      </c>
      <c r="W761" s="225" t="s">
        <v>1</v>
      </c>
      <c r="X761" s="225" t="s">
        <v>1</v>
      </c>
      <c r="Y761" s="225" t="s">
        <v>1</v>
      </c>
      <c r="Z761" s="225" t="s">
        <v>1</v>
      </c>
      <c r="AA761" s="225" t="s">
        <v>1</v>
      </c>
      <c r="AB761" s="225" t="s">
        <v>1</v>
      </c>
      <c r="AC761" s="225" t="s">
        <v>1</v>
      </c>
      <c r="AD761" s="225" t="s">
        <v>1</v>
      </c>
      <c r="AE761" s="225" t="s">
        <v>1</v>
      </c>
      <c r="AF761" s="225" t="s">
        <v>1</v>
      </c>
      <c r="AG761" s="225" t="s">
        <v>1</v>
      </c>
      <c r="AH761" s="225" t="s">
        <v>1</v>
      </c>
      <c r="AI761" s="225" t="s">
        <v>1</v>
      </c>
      <c r="AJ761" s="225" t="s">
        <v>1</v>
      </c>
      <c r="AK761" s="225" t="s">
        <v>1</v>
      </c>
      <c r="AL761" s="225" t="s">
        <v>1</v>
      </c>
      <c r="AM761" s="225" t="s">
        <v>1</v>
      </c>
      <c r="AN761" s="225" t="s">
        <v>1</v>
      </c>
      <c r="AO761" s="225" t="s">
        <v>1</v>
      </c>
      <c r="AP761" s="225" t="s">
        <v>1</v>
      </c>
      <c r="AQ761" s="225" t="s">
        <v>1</v>
      </c>
      <c r="AR761" s="225" t="s">
        <v>1</v>
      </c>
      <c r="AS761" s="225" t="s">
        <v>1</v>
      </c>
      <c r="AT761" s="225" t="s">
        <v>1</v>
      </c>
      <c r="AU761" s="225" t="s">
        <v>1</v>
      </c>
      <c r="AV761" s="225" t="s">
        <v>1</v>
      </c>
      <c r="AW761" s="235" t="s">
        <v>1</v>
      </c>
      <c r="AX761" s="235">
        <v>0</v>
      </c>
      <c r="AY761" s="235">
        <v>0</v>
      </c>
      <c r="AZ761" s="228" t="s">
        <v>1</v>
      </c>
      <c r="BA761" s="228" t="s">
        <v>1</v>
      </c>
      <c r="BB761" s="229" t="s">
        <v>1</v>
      </c>
    </row>
    <row r="762" spans="1:54" ht="14.25" customHeight="1" x14ac:dyDescent="0.25">
      <c r="A762" s="223">
        <v>469</v>
      </c>
      <c r="B762" s="224" t="s">
        <v>729</v>
      </c>
      <c r="C762" s="225" t="s">
        <v>1193</v>
      </c>
      <c r="D762" s="225"/>
      <c r="E762" s="225" t="s">
        <v>683</v>
      </c>
      <c r="F762" s="225" t="s">
        <v>1</v>
      </c>
      <c r="G762" s="225" t="s">
        <v>156</v>
      </c>
      <c r="H762" s="224" t="s">
        <v>1</v>
      </c>
      <c r="I762" s="224" t="s">
        <v>437</v>
      </c>
      <c r="J762" s="226" t="s">
        <v>33</v>
      </c>
      <c r="K762" s="225" t="s">
        <v>1</v>
      </c>
      <c r="L762" s="225" t="s">
        <v>1</v>
      </c>
      <c r="M762" s="226" t="s">
        <v>33</v>
      </c>
      <c r="N762" s="225" t="s">
        <v>1</v>
      </c>
      <c r="O762" s="225" t="s">
        <v>1</v>
      </c>
      <c r="P762" s="225" t="s">
        <v>1</v>
      </c>
      <c r="Q762" s="225" t="s">
        <v>1</v>
      </c>
      <c r="R762" s="225" t="s">
        <v>1</v>
      </c>
      <c r="S762" s="225" t="s">
        <v>1</v>
      </c>
      <c r="T762" s="225" t="s">
        <v>1</v>
      </c>
      <c r="U762" s="225" t="s">
        <v>1</v>
      </c>
      <c r="V762" s="225" t="s">
        <v>1</v>
      </c>
      <c r="W762" s="225" t="s">
        <v>1</v>
      </c>
      <c r="X762" s="225" t="s">
        <v>1</v>
      </c>
      <c r="Y762" s="225" t="s">
        <v>1</v>
      </c>
      <c r="Z762" s="225" t="s">
        <v>1</v>
      </c>
      <c r="AA762" s="225" t="s">
        <v>1</v>
      </c>
      <c r="AB762" s="225" t="s">
        <v>1</v>
      </c>
      <c r="AC762" s="225" t="s">
        <v>1</v>
      </c>
      <c r="AD762" s="225" t="s">
        <v>1</v>
      </c>
      <c r="AE762" s="225" t="s">
        <v>1</v>
      </c>
      <c r="AF762" s="225" t="s">
        <v>1</v>
      </c>
      <c r="AG762" s="225" t="s">
        <v>1</v>
      </c>
      <c r="AH762" s="225" t="s">
        <v>1</v>
      </c>
      <c r="AI762" s="225" t="s">
        <v>1</v>
      </c>
      <c r="AJ762" s="225" t="s">
        <v>1</v>
      </c>
      <c r="AK762" s="225" t="s">
        <v>1</v>
      </c>
      <c r="AL762" s="225" t="s">
        <v>1</v>
      </c>
      <c r="AM762" s="225" t="s">
        <v>1</v>
      </c>
      <c r="AN762" s="225" t="s">
        <v>1</v>
      </c>
      <c r="AO762" s="225" t="s">
        <v>1</v>
      </c>
      <c r="AP762" s="225" t="s">
        <v>1</v>
      </c>
      <c r="AQ762" s="225" t="s">
        <v>1</v>
      </c>
      <c r="AR762" s="225" t="s">
        <v>1</v>
      </c>
      <c r="AS762" s="225" t="s">
        <v>1</v>
      </c>
      <c r="AT762" s="225" t="s">
        <v>1</v>
      </c>
      <c r="AU762" s="225" t="s">
        <v>1</v>
      </c>
      <c r="AV762" s="225" t="s">
        <v>1</v>
      </c>
      <c r="AW762" s="235" t="s">
        <v>1</v>
      </c>
      <c r="AX762" s="235">
        <v>0</v>
      </c>
      <c r="AY762" s="235">
        <v>0</v>
      </c>
      <c r="AZ762" s="228" t="s">
        <v>1</v>
      </c>
      <c r="BA762" s="228" t="s">
        <v>1</v>
      </c>
      <c r="BB762" s="229" t="s">
        <v>1</v>
      </c>
    </row>
    <row r="763" spans="1:54" ht="18.75" customHeight="1" x14ac:dyDescent="0.25">
      <c r="A763" s="223">
        <v>440</v>
      </c>
      <c r="B763" s="224" t="s">
        <v>1533</v>
      </c>
      <c r="C763" s="225" t="s">
        <v>1193</v>
      </c>
      <c r="D763" s="225"/>
      <c r="E763" s="225" t="s">
        <v>519</v>
      </c>
      <c r="F763" s="225" t="s">
        <v>1</v>
      </c>
      <c r="G763" s="225" t="s">
        <v>1517</v>
      </c>
      <c r="H763" s="224" t="s">
        <v>1</v>
      </c>
      <c r="I763" s="224" t="s">
        <v>437</v>
      </c>
      <c r="J763" s="226" t="s">
        <v>33</v>
      </c>
      <c r="K763" s="225" t="s">
        <v>1</v>
      </c>
      <c r="L763" s="225" t="s">
        <v>1</v>
      </c>
      <c r="M763" s="226" t="s">
        <v>33</v>
      </c>
      <c r="N763" s="225" t="s">
        <v>1</v>
      </c>
      <c r="O763" s="225" t="s">
        <v>1</v>
      </c>
      <c r="P763" s="225" t="s">
        <v>1</v>
      </c>
      <c r="Q763" s="225" t="s">
        <v>1</v>
      </c>
      <c r="R763" s="225" t="s">
        <v>1</v>
      </c>
      <c r="S763" s="225" t="s">
        <v>1</v>
      </c>
      <c r="T763" s="225" t="s">
        <v>1</v>
      </c>
      <c r="U763" s="225" t="s">
        <v>1</v>
      </c>
      <c r="V763" s="225" t="s">
        <v>1</v>
      </c>
      <c r="W763" s="225" t="s">
        <v>1</v>
      </c>
      <c r="X763" s="225" t="s">
        <v>1</v>
      </c>
      <c r="Y763" s="225" t="s">
        <v>1</v>
      </c>
      <c r="Z763" s="225" t="s">
        <v>1</v>
      </c>
      <c r="AA763" s="225" t="s">
        <v>1</v>
      </c>
      <c r="AB763" s="225" t="s">
        <v>1</v>
      </c>
      <c r="AC763" s="225" t="s">
        <v>1</v>
      </c>
      <c r="AD763" s="225" t="s">
        <v>1</v>
      </c>
      <c r="AE763" s="225" t="s">
        <v>1</v>
      </c>
      <c r="AF763" s="225" t="s">
        <v>1</v>
      </c>
      <c r="AG763" s="225" t="s">
        <v>1</v>
      </c>
      <c r="AH763" s="225" t="s">
        <v>1</v>
      </c>
      <c r="AI763" s="225" t="s">
        <v>1</v>
      </c>
      <c r="AJ763" s="225" t="s">
        <v>1</v>
      </c>
      <c r="AK763" s="225" t="s">
        <v>1</v>
      </c>
      <c r="AL763" s="225" t="s">
        <v>1</v>
      </c>
      <c r="AM763" s="225" t="s">
        <v>1</v>
      </c>
      <c r="AN763" s="225" t="s">
        <v>1</v>
      </c>
      <c r="AO763" s="225" t="s">
        <v>1</v>
      </c>
      <c r="AP763" s="225" t="s">
        <v>1</v>
      </c>
      <c r="AQ763" s="225" t="s">
        <v>1</v>
      </c>
      <c r="AR763" s="225" t="s">
        <v>1</v>
      </c>
      <c r="AS763" s="225" t="s">
        <v>1</v>
      </c>
      <c r="AT763" s="225" t="s">
        <v>1</v>
      </c>
      <c r="AU763" s="225" t="s">
        <v>1</v>
      </c>
      <c r="AV763" s="225" t="s">
        <v>1</v>
      </c>
      <c r="AW763" s="235" t="s">
        <v>1</v>
      </c>
      <c r="AX763" s="235">
        <v>0</v>
      </c>
      <c r="AY763" s="235">
        <v>0</v>
      </c>
      <c r="AZ763" s="228" t="s">
        <v>1</v>
      </c>
      <c r="BA763" s="228" t="s">
        <v>1</v>
      </c>
      <c r="BB763" s="229" t="s">
        <v>1</v>
      </c>
    </row>
    <row r="764" spans="1:54" ht="18" customHeight="1" x14ac:dyDescent="0.25">
      <c r="A764" s="223">
        <v>483</v>
      </c>
      <c r="B764" s="224" t="s">
        <v>1504</v>
      </c>
      <c r="C764" s="225" t="s">
        <v>1193</v>
      </c>
      <c r="D764" s="225"/>
      <c r="E764" s="225" t="s">
        <v>815</v>
      </c>
      <c r="F764" s="225" t="s">
        <v>1</v>
      </c>
      <c r="G764" s="225" t="s">
        <v>817</v>
      </c>
      <c r="H764" s="224" t="s">
        <v>1</v>
      </c>
      <c r="I764" s="224" t="s">
        <v>437</v>
      </c>
      <c r="J764" s="226" t="s">
        <v>33</v>
      </c>
      <c r="K764" s="225" t="s">
        <v>1</v>
      </c>
      <c r="L764" s="225" t="s">
        <v>1</v>
      </c>
      <c r="M764" s="226" t="s">
        <v>33</v>
      </c>
      <c r="N764" s="225" t="s">
        <v>1</v>
      </c>
      <c r="O764" s="225" t="s">
        <v>1</v>
      </c>
      <c r="P764" s="225" t="s">
        <v>1</v>
      </c>
      <c r="Q764" s="225" t="s">
        <v>1</v>
      </c>
      <c r="R764" s="225" t="s">
        <v>1</v>
      </c>
      <c r="S764" s="225" t="s">
        <v>1</v>
      </c>
      <c r="T764" s="225" t="s">
        <v>1</v>
      </c>
      <c r="U764" s="225" t="s">
        <v>1</v>
      </c>
      <c r="V764" s="225" t="s">
        <v>1</v>
      </c>
      <c r="W764" s="225" t="s">
        <v>1</v>
      </c>
      <c r="X764" s="225" t="s">
        <v>1</v>
      </c>
      <c r="Y764" s="225" t="s">
        <v>1</v>
      </c>
      <c r="Z764" s="225" t="s">
        <v>1</v>
      </c>
      <c r="AA764" s="225" t="s">
        <v>1</v>
      </c>
      <c r="AB764" s="225" t="s">
        <v>1</v>
      </c>
      <c r="AC764" s="225" t="s">
        <v>1</v>
      </c>
      <c r="AD764" s="225" t="s">
        <v>1</v>
      </c>
      <c r="AE764" s="225" t="s">
        <v>1</v>
      </c>
      <c r="AF764" s="225" t="s">
        <v>1</v>
      </c>
      <c r="AG764" s="225" t="s">
        <v>1</v>
      </c>
      <c r="AH764" s="225" t="s">
        <v>1</v>
      </c>
      <c r="AI764" s="225" t="s">
        <v>1</v>
      </c>
      <c r="AJ764" s="225" t="s">
        <v>1</v>
      </c>
      <c r="AK764" s="225" t="s">
        <v>1</v>
      </c>
      <c r="AL764" s="225" t="s">
        <v>1</v>
      </c>
      <c r="AM764" s="225" t="s">
        <v>1</v>
      </c>
      <c r="AN764" s="225" t="s">
        <v>1</v>
      </c>
      <c r="AO764" s="225" t="s">
        <v>1</v>
      </c>
      <c r="AP764" s="225" t="s">
        <v>1</v>
      </c>
      <c r="AQ764" s="225" t="s">
        <v>1</v>
      </c>
      <c r="AR764" s="225" t="s">
        <v>1</v>
      </c>
      <c r="AS764" s="225" t="s">
        <v>1</v>
      </c>
      <c r="AT764" s="225" t="s">
        <v>1</v>
      </c>
      <c r="AU764" s="225" t="s">
        <v>1</v>
      </c>
      <c r="AV764" s="225" t="s">
        <v>1</v>
      </c>
      <c r="AW764" s="235" t="s">
        <v>1</v>
      </c>
      <c r="AX764" s="235">
        <v>0</v>
      </c>
      <c r="AY764" s="235">
        <v>0</v>
      </c>
      <c r="AZ764" s="228" t="s">
        <v>1</v>
      </c>
      <c r="BA764" s="228" t="s">
        <v>1</v>
      </c>
      <c r="BB764" s="229" t="s">
        <v>1</v>
      </c>
    </row>
    <row r="765" spans="1:54" ht="14.25" customHeight="1" x14ac:dyDescent="0.25">
      <c r="A765" s="223">
        <v>489</v>
      </c>
      <c r="B765" s="224" t="s">
        <v>850</v>
      </c>
      <c r="C765" s="225" t="s">
        <v>1193</v>
      </c>
      <c r="D765" s="225"/>
      <c r="E765" s="225" t="s">
        <v>815</v>
      </c>
      <c r="F765" s="225" t="s">
        <v>1</v>
      </c>
      <c r="G765" s="225" t="s">
        <v>463</v>
      </c>
      <c r="H765" s="224" t="s">
        <v>1</v>
      </c>
      <c r="I765" s="224" t="s">
        <v>437</v>
      </c>
      <c r="J765" s="226" t="s">
        <v>33</v>
      </c>
      <c r="K765" s="225" t="s">
        <v>1</v>
      </c>
      <c r="L765" s="225" t="s">
        <v>1</v>
      </c>
      <c r="M765" s="226" t="s">
        <v>33</v>
      </c>
      <c r="N765" s="225" t="s">
        <v>1</v>
      </c>
      <c r="O765" s="225" t="s">
        <v>1</v>
      </c>
      <c r="P765" s="225" t="s">
        <v>1</v>
      </c>
      <c r="Q765" s="225" t="s">
        <v>1</v>
      </c>
      <c r="R765" s="225" t="s">
        <v>1</v>
      </c>
      <c r="S765" s="225" t="s">
        <v>1</v>
      </c>
      <c r="T765" s="225" t="s">
        <v>1</v>
      </c>
      <c r="U765" s="225" t="s">
        <v>1</v>
      </c>
      <c r="V765" s="225" t="s">
        <v>1</v>
      </c>
      <c r="W765" s="225" t="s">
        <v>1</v>
      </c>
      <c r="X765" s="225" t="s">
        <v>1</v>
      </c>
      <c r="Y765" s="225" t="s">
        <v>1</v>
      </c>
      <c r="Z765" s="225" t="s">
        <v>1</v>
      </c>
      <c r="AA765" s="225" t="s">
        <v>1</v>
      </c>
      <c r="AB765" s="225" t="s">
        <v>1</v>
      </c>
      <c r="AC765" s="225" t="s">
        <v>1</v>
      </c>
      <c r="AD765" s="225" t="s">
        <v>1</v>
      </c>
      <c r="AE765" s="225" t="s">
        <v>1</v>
      </c>
      <c r="AF765" s="225" t="s">
        <v>1</v>
      </c>
      <c r="AG765" s="225" t="s">
        <v>1</v>
      </c>
      <c r="AH765" s="225" t="s">
        <v>1</v>
      </c>
      <c r="AI765" s="225" t="s">
        <v>1</v>
      </c>
      <c r="AJ765" s="225" t="s">
        <v>1</v>
      </c>
      <c r="AK765" s="225" t="s">
        <v>1</v>
      </c>
      <c r="AL765" s="225" t="s">
        <v>1</v>
      </c>
      <c r="AM765" s="225" t="s">
        <v>1</v>
      </c>
      <c r="AN765" s="225" t="s">
        <v>1</v>
      </c>
      <c r="AO765" s="225" t="s">
        <v>1</v>
      </c>
      <c r="AP765" s="225" t="s">
        <v>1</v>
      </c>
      <c r="AQ765" s="225" t="s">
        <v>1</v>
      </c>
      <c r="AR765" s="225" t="s">
        <v>1</v>
      </c>
      <c r="AS765" s="225" t="s">
        <v>1</v>
      </c>
      <c r="AT765" s="225" t="s">
        <v>1</v>
      </c>
      <c r="AU765" s="225" t="s">
        <v>1</v>
      </c>
      <c r="AV765" s="225" t="s">
        <v>1</v>
      </c>
      <c r="AW765" s="235" t="s">
        <v>1</v>
      </c>
      <c r="AX765" s="235">
        <v>0</v>
      </c>
      <c r="AY765" s="235">
        <v>0</v>
      </c>
      <c r="AZ765" s="228" t="s">
        <v>1</v>
      </c>
      <c r="BA765" s="228" t="s">
        <v>1</v>
      </c>
      <c r="BB765" s="229" t="s">
        <v>1</v>
      </c>
    </row>
    <row r="766" spans="1:54" ht="18.75" customHeight="1" x14ac:dyDescent="0.25">
      <c r="A766" s="223">
        <v>498</v>
      </c>
      <c r="B766" s="224" t="s">
        <v>1505</v>
      </c>
      <c r="C766" s="225" t="s">
        <v>1193</v>
      </c>
      <c r="D766" s="225"/>
      <c r="E766" s="225" t="s">
        <v>1086</v>
      </c>
      <c r="F766" s="225" t="s">
        <v>1</v>
      </c>
      <c r="G766" s="225" t="s">
        <v>1517</v>
      </c>
      <c r="H766" s="224" t="s">
        <v>1</v>
      </c>
      <c r="I766" s="224" t="s">
        <v>437</v>
      </c>
      <c r="J766" s="241" t="s">
        <v>39</v>
      </c>
      <c r="K766" s="225" t="s">
        <v>1</v>
      </c>
      <c r="L766" s="225" t="s">
        <v>1</v>
      </c>
      <c r="M766" s="241" t="s">
        <v>39</v>
      </c>
      <c r="N766" s="225" t="s">
        <v>1</v>
      </c>
      <c r="O766" s="225" t="s">
        <v>1</v>
      </c>
      <c r="P766" s="225" t="s">
        <v>1</v>
      </c>
      <c r="Q766" s="225" t="s">
        <v>1</v>
      </c>
      <c r="R766" s="225" t="s">
        <v>1</v>
      </c>
      <c r="S766" s="225" t="s">
        <v>1</v>
      </c>
      <c r="T766" s="225" t="s">
        <v>1</v>
      </c>
      <c r="U766" s="225" t="s">
        <v>1</v>
      </c>
      <c r="V766" s="225" t="s">
        <v>1</v>
      </c>
      <c r="W766" s="225" t="s">
        <v>1</v>
      </c>
      <c r="X766" s="225" t="s">
        <v>1</v>
      </c>
      <c r="Y766" s="225" t="s">
        <v>1</v>
      </c>
      <c r="Z766" s="225" t="s">
        <v>1</v>
      </c>
      <c r="AA766" s="225" t="s">
        <v>1</v>
      </c>
      <c r="AB766" s="225" t="s">
        <v>1</v>
      </c>
      <c r="AC766" s="225" t="s">
        <v>1</v>
      </c>
      <c r="AD766" s="225" t="s">
        <v>1</v>
      </c>
      <c r="AE766" s="225" t="s">
        <v>1</v>
      </c>
      <c r="AF766" s="225" t="s">
        <v>1</v>
      </c>
      <c r="AG766" s="225" t="s">
        <v>1</v>
      </c>
      <c r="AH766" s="225" t="s">
        <v>1</v>
      </c>
      <c r="AI766" s="225" t="s">
        <v>1</v>
      </c>
      <c r="AJ766" s="225" t="s">
        <v>1</v>
      </c>
      <c r="AK766" s="225" t="s">
        <v>1</v>
      </c>
      <c r="AL766" s="225" t="s">
        <v>1</v>
      </c>
      <c r="AM766" s="225" t="s">
        <v>1</v>
      </c>
      <c r="AN766" s="225" t="s">
        <v>1</v>
      </c>
      <c r="AO766" s="225" t="s">
        <v>1</v>
      </c>
      <c r="AP766" s="225" t="s">
        <v>1</v>
      </c>
      <c r="AQ766" s="225" t="s">
        <v>1</v>
      </c>
      <c r="AR766" s="225" t="s">
        <v>1</v>
      </c>
      <c r="AS766" s="225" t="s">
        <v>1</v>
      </c>
      <c r="AT766" s="225" t="s">
        <v>1</v>
      </c>
      <c r="AU766" s="225" t="s">
        <v>1</v>
      </c>
      <c r="AV766" s="225" t="s">
        <v>1</v>
      </c>
      <c r="AW766" s="235" t="s">
        <v>1</v>
      </c>
      <c r="AX766" s="235">
        <v>0</v>
      </c>
      <c r="AY766" s="235">
        <v>0</v>
      </c>
      <c r="AZ766" s="228" t="s">
        <v>1</v>
      </c>
      <c r="BA766" s="228" t="s">
        <v>1</v>
      </c>
      <c r="BB766" s="229" t="s">
        <v>1</v>
      </c>
    </row>
    <row r="767" spans="1:54" ht="14.25" customHeight="1" x14ac:dyDescent="0.25">
      <c r="A767" s="223">
        <v>1549</v>
      </c>
      <c r="B767" s="224" t="s">
        <v>1506</v>
      </c>
      <c r="C767" s="225" t="s">
        <v>1193</v>
      </c>
      <c r="D767" s="225"/>
      <c r="E767" s="225" t="s">
        <v>896</v>
      </c>
      <c r="F767" s="225" t="s">
        <v>1</v>
      </c>
      <c r="G767" s="225" t="s">
        <v>667</v>
      </c>
      <c r="H767" s="224" t="s">
        <v>1</v>
      </c>
      <c r="I767" s="224" t="s">
        <v>437</v>
      </c>
      <c r="J767" s="241" t="s">
        <v>39</v>
      </c>
      <c r="K767" s="225" t="s">
        <v>1</v>
      </c>
      <c r="L767" s="225" t="s">
        <v>1</v>
      </c>
      <c r="M767" s="241" t="s">
        <v>39</v>
      </c>
      <c r="N767" s="225" t="s">
        <v>1</v>
      </c>
      <c r="O767" s="225" t="s">
        <v>1</v>
      </c>
      <c r="P767" s="225" t="s">
        <v>1</v>
      </c>
      <c r="Q767" s="225" t="s">
        <v>1</v>
      </c>
      <c r="R767" s="225" t="s">
        <v>1</v>
      </c>
      <c r="S767" s="225" t="s">
        <v>1</v>
      </c>
      <c r="T767" s="225" t="s">
        <v>1</v>
      </c>
      <c r="U767" s="225" t="s">
        <v>1</v>
      </c>
      <c r="V767" s="225" t="s">
        <v>1</v>
      </c>
      <c r="W767" s="225" t="s">
        <v>1</v>
      </c>
      <c r="X767" s="225" t="s">
        <v>1</v>
      </c>
      <c r="Y767" s="225" t="s">
        <v>1</v>
      </c>
      <c r="Z767" s="225" t="s">
        <v>1</v>
      </c>
      <c r="AA767" s="225" t="s">
        <v>1</v>
      </c>
      <c r="AB767" s="225" t="s">
        <v>1</v>
      </c>
      <c r="AC767" s="225" t="s">
        <v>1</v>
      </c>
      <c r="AD767" s="225" t="s">
        <v>1</v>
      </c>
      <c r="AE767" s="225" t="s">
        <v>1</v>
      </c>
      <c r="AF767" s="225" t="s">
        <v>1</v>
      </c>
      <c r="AG767" s="225" t="s">
        <v>1</v>
      </c>
      <c r="AH767" s="225" t="s">
        <v>1</v>
      </c>
      <c r="AI767" s="225" t="s">
        <v>1</v>
      </c>
      <c r="AJ767" s="225" t="s">
        <v>1</v>
      </c>
      <c r="AK767" s="225" t="s">
        <v>1</v>
      </c>
      <c r="AL767" s="225" t="s">
        <v>1</v>
      </c>
      <c r="AM767" s="225" t="s">
        <v>1</v>
      </c>
      <c r="AN767" s="225" t="s">
        <v>1</v>
      </c>
      <c r="AO767" s="225" t="s">
        <v>1</v>
      </c>
      <c r="AP767" s="225" t="s">
        <v>1</v>
      </c>
      <c r="AQ767" s="225" t="s">
        <v>1</v>
      </c>
      <c r="AR767" s="225" t="s">
        <v>1</v>
      </c>
      <c r="AS767" s="225" t="s">
        <v>1</v>
      </c>
      <c r="AT767" s="225" t="s">
        <v>1</v>
      </c>
      <c r="AU767" s="225" t="s">
        <v>1</v>
      </c>
      <c r="AV767" s="225" t="s">
        <v>1</v>
      </c>
      <c r="AW767" s="235" t="s">
        <v>1</v>
      </c>
      <c r="AX767" s="235">
        <v>0</v>
      </c>
      <c r="AY767" s="235">
        <v>0</v>
      </c>
      <c r="AZ767" s="228" t="s">
        <v>1</v>
      </c>
      <c r="BA767" s="228" t="s">
        <v>1</v>
      </c>
      <c r="BB767" s="229" t="s">
        <v>1</v>
      </c>
    </row>
    <row r="768" spans="1:54" ht="18.75" customHeight="1" x14ac:dyDescent="0.25">
      <c r="A768" s="223">
        <v>1548</v>
      </c>
      <c r="B768" s="224" t="s">
        <v>938</v>
      </c>
      <c r="C768" s="225" t="s">
        <v>1193</v>
      </c>
      <c r="D768" s="225"/>
      <c r="E768" s="225" t="s">
        <v>896</v>
      </c>
      <c r="F768" s="225" t="s">
        <v>1</v>
      </c>
      <c r="G768" s="225" t="s">
        <v>667</v>
      </c>
      <c r="H768" s="224" t="s">
        <v>1</v>
      </c>
      <c r="I768" s="224" t="s">
        <v>437</v>
      </c>
      <c r="J768" s="241" t="s">
        <v>39</v>
      </c>
      <c r="K768" s="225" t="s">
        <v>1</v>
      </c>
      <c r="L768" s="225" t="s">
        <v>1</v>
      </c>
      <c r="M768" s="226" t="s">
        <v>33</v>
      </c>
      <c r="N768" s="225" t="s">
        <v>1</v>
      </c>
      <c r="O768" s="225" t="s">
        <v>1</v>
      </c>
      <c r="P768" s="225" t="s">
        <v>1</v>
      </c>
      <c r="Q768" s="225" t="s">
        <v>1</v>
      </c>
      <c r="R768" s="225" t="s">
        <v>1</v>
      </c>
      <c r="S768" s="225" t="s">
        <v>1</v>
      </c>
      <c r="T768" s="225" t="s">
        <v>1</v>
      </c>
      <c r="U768" s="225" t="s">
        <v>1</v>
      </c>
      <c r="V768" s="225" t="s">
        <v>1</v>
      </c>
      <c r="W768" s="225" t="s">
        <v>1</v>
      </c>
      <c r="X768" s="225" t="s">
        <v>1</v>
      </c>
      <c r="Y768" s="225" t="s">
        <v>1</v>
      </c>
      <c r="Z768" s="225" t="s">
        <v>1</v>
      </c>
      <c r="AA768" s="225" t="s">
        <v>1</v>
      </c>
      <c r="AB768" s="225" t="s">
        <v>1</v>
      </c>
      <c r="AC768" s="225" t="s">
        <v>1</v>
      </c>
      <c r="AD768" s="225" t="s">
        <v>1</v>
      </c>
      <c r="AE768" s="225" t="s">
        <v>1</v>
      </c>
      <c r="AF768" s="225" t="s">
        <v>1</v>
      </c>
      <c r="AG768" s="225" t="s">
        <v>1</v>
      </c>
      <c r="AH768" s="225" t="s">
        <v>1</v>
      </c>
      <c r="AI768" s="225" t="s">
        <v>1</v>
      </c>
      <c r="AJ768" s="225" t="s">
        <v>1</v>
      </c>
      <c r="AK768" s="225" t="s">
        <v>1</v>
      </c>
      <c r="AL768" s="225" t="s">
        <v>1</v>
      </c>
      <c r="AM768" s="225" t="s">
        <v>1</v>
      </c>
      <c r="AN768" s="225" t="s">
        <v>1</v>
      </c>
      <c r="AO768" s="225" t="s">
        <v>1</v>
      </c>
      <c r="AP768" s="225" t="s">
        <v>1</v>
      </c>
      <c r="AQ768" s="225" t="s">
        <v>1</v>
      </c>
      <c r="AR768" s="225" t="s">
        <v>1</v>
      </c>
      <c r="AS768" s="225" t="s">
        <v>1</v>
      </c>
      <c r="AT768" s="225" t="s">
        <v>1</v>
      </c>
      <c r="AU768" s="225" t="s">
        <v>1</v>
      </c>
      <c r="AV768" s="225" t="s">
        <v>1</v>
      </c>
      <c r="AW768" s="235" t="s">
        <v>1</v>
      </c>
      <c r="AX768" s="235">
        <v>0</v>
      </c>
      <c r="AY768" s="235">
        <v>0</v>
      </c>
      <c r="AZ768" s="228" t="s">
        <v>1</v>
      </c>
      <c r="BA768" s="228" t="s">
        <v>1</v>
      </c>
      <c r="BB768" s="229" t="s">
        <v>1</v>
      </c>
    </row>
    <row r="769" spans="1:54" ht="14.25" customHeight="1" x14ac:dyDescent="0.25">
      <c r="A769" s="223">
        <v>1516</v>
      </c>
      <c r="B769" s="224" t="s">
        <v>1508</v>
      </c>
      <c r="C769" s="225" t="s">
        <v>1193</v>
      </c>
      <c r="D769" s="225"/>
      <c r="E769" s="225" t="s">
        <v>896</v>
      </c>
      <c r="F769" s="225" t="s">
        <v>1</v>
      </c>
      <c r="G769" s="225" t="s">
        <v>667</v>
      </c>
      <c r="H769" s="224" t="s">
        <v>1</v>
      </c>
      <c r="I769" s="224" t="s">
        <v>437</v>
      </c>
      <c r="J769" s="241" t="s">
        <v>39</v>
      </c>
      <c r="K769" s="225" t="s">
        <v>1</v>
      </c>
      <c r="L769" s="225" t="s">
        <v>1</v>
      </c>
      <c r="M769" s="239" t="s">
        <v>94</v>
      </c>
      <c r="N769" s="225" t="s">
        <v>1</v>
      </c>
      <c r="O769" s="225" t="s">
        <v>1</v>
      </c>
      <c r="P769" s="225" t="s">
        <v>1</v>
      </c>
      <c r="Q769" s="230" t="s">
        <v>22</v>
      </c>
      <c r="R769" s="230" t="s">
        <v>22</v>
      </c>
      <c r="S769" s="230" t="s">
        <v>22</v>
      </c>
      <c r="T769" s="231" t="s">
        <v>20</v>
      </c>
      <c r="U769" s="230" t="s">
        <v>22</v>
      </c>
      <c r="V769" s="225" t="s">
        <v>1</v>
      </c>
      <c r="W769" s="225" t="s">
        <v>1</v>
      </c>
      <c r="X769" s="225" t="s">
        <v>1</v>
      </c>
      <c r="Y769" s="225" t="s">
        <v>1</v>
      </c>
      <c r="Z769" s="225" t="s">
        <v>1</v>
      </c>
      <c r="AA769" s="225" t="s">
        <v>1</v>
      </c>
      <c r="AB769" s="225" t="s">
        <v>1</v>
      </c>
      <c r="AC769" s="225" t="s">
        <v>1</v>
      </c>
      <c r="AD769" s="225" t="s">
        <v>1</v>
      </c>
      <c r="AE769" s="225" t="s">
        <v>1</v>
      </c>
      <c r="AF769" s="225" t="s">
        <v>1</v>
      </c>
      <c r="AG769" s="225" t="s">
        <v>1</v>
      </c>
      <c r="AH769" s="225" t="s">
        <v>1</v>
      </c>
      <c r="AI769" s="225" t="s">
        <v>1</v>
      </c>
      <c r="AJ769" s="225" t="s">
        <v>1</v>
      </c>
      <c r="AK769" s="225" t="s">
        <v>1</v>
      </c>
      <c r="AL769" s="225" t="s">
        <v>1</v>
      </c>
      <c r="AM769" s="225" t="s">
        <v>1</v>
      </c>
      <c r="AN769" s="225" t="s">
        <v>1</v>
      </c>
      <c r="AO769" s="225" t="s">
        <v>1</v>
      </c>
      <c r="AP769" s="225" t="s">
        <v>1</v>
      </c>
      <c r="AQ769" s="225" t="s">
        <v>1</v>
      </c>
      <c r="AR769" s="225" t="s">
        <v>1</v>
      </c>
      <c r="AS769" s="225" t="s">
        <v>1</v>
      </c>
      <c r="AT769" s="225" t="s">
        <v>1</v>
      </c>
      <c r="AU769" s="225" t="s">
        <v>1</v>
      </c>
      <c r="AV769" s="225" t="s">
        <v>1</v>
      </c>
      <c r="AW769" s="235" t="s">
        <v>1</v>
      </c>
      <c r="AX769" s="235">
        <v>0</v>
      </c>
      <c r="AY769" s="235">
        <v>0</v>
      </c>
      <c r="AZ769" s="228" t="s">
        <v>1</v>
      </c>
      <c r="BA769" s="228" t="s">
        <v>1</v>
      </c>
      <c r="BB769" s="229" t="s">
        <v>1</v>
      </c>
    </row>
    <row r="770" spans="1:54" ht="18" customHeight="1" x14ac:dyDescent="0.25">
      <c r="A770" s="223">
        <v>1066</v>
      </c>
      <c r="B770" s="224" t="s">
        <v>1509</v>
      </c>
      <c r="C770" s="225" t="s">
        <v>1193</v>
      </c>
      <c r="D770" s="225"/>
      <c r="E770" s="225" t="s">
        <v>571</v>
      </c>
      <c r="F770" s="225" t="s">
        <v>1</v>
      </c>
      <c r="G770" s="225" t="s">
        <v>439</v>
      </c>
      <c r="H770" s="224" t="s">
        <v>1</v>
      </c>
      <c r="I770" s="224" t="s">
        <v>437</v>
      </c>
      <c r="J770" s="241" t="s">
        <v>39</v>
      </c>
      <c r="K770" s="225" t="s">
        <v>1</v>
      </c>
      <c r="L770" s="232" t="s">
        <v>23</v>
      </c>
      <c r="M770" s="241" t="s">
        <v>39</v>
      </c>
      <c r="N770" s="225" t="s">
        <v>1</v>
      </c>
      <c r="O770" s="232" t="s">
        <v>23</v>
      </c>
      <c r="P770" s="225" t="s">
        <v>1</v>
      </c>
      <c r="Q770" s="225" t="s">
        <v>1</v>
      </c>
      <c r="R770" s="225" t="s">
        <v>1</v>
      </c>
      <c r="S770" s="225" t="s">
        <v>1</v>
      </c>
      <c r="T770" s="225" t="s">
        <v>1</v>
      </c>
      <c r="U770" s="225" t="s">
        <v>1</v>
      </c>
      <c r="V770" s="225" t="s">
        <v>1</v>
      </c>
      <c r="W770" s="225" t="s">
        <v>1</v>
      </c>
      <c r="X770" s="225" t="s">
        <v>1</v>
      </c>
      <c r="Y770" s="225" t="s">
        <v>1</v>
      </c>
      <c r="Z770" s="225" t="s">
        <v>1</v>
      </c>
      <c r="AA770" s="225" t="s">
        <v>1</v>
      </c>
      <c r="AB770" s="225" t="s">
        <v>1</v>
      </c>
      <c r="AC770" s="225" t="s">
        <v>1</v>
      </c>
      <c r="AD770" s="225" t="s">
        <v>1</v>
      </c>
      <c r="AE770" s="232" t="s">
        <v>23</v>
      </c>
      <c r="AF770" s="232" t="s">
        <v>23</v>
      </c>
      <c r="AG770" s="225" t="s">
        <v>1</v>
      </c>
      <c r="AH770" s="225" t="s">
        <v>1</v>
      </c>
      <c r="AI770" s="225" t="s">
        <v>1</v>
      </c>
      <c r="AJ770" s="225" t="s">
        <v>1</v>
      </c>
      <c r="AK770" s="230" t="s">
        <v>22</v>
      </c>
      <c r="AL770" s="232" t="s">
        <v>23</v>
      </c>
      <c r="AM770" s="225" t="s">
        <v>1</v>
      </c>
      <c r="AN770" s="225" t="s">
        <v>1</v>
      </c>
      <c r="AO770" s="225" t="s">
        <v>1</v>
      </c>
      <c r="AP770" s="225" t="s">
        <v>1</v>
      </c>
      <c r="AQ770" s="225" t="s">
        <v>1</v>
      </c>
      <c r="AR770" s="230" t="s">
        <v>22</v>
      </c>
      <c r="AS770" s="225" t="s">
        <v>1</v>
      </c>
      <c r="AT770" s="225" t="s">
        <v>1</v>
      </c>
      <c r="AU770" s="232" t="s">
        <v>23</v>
      </c>
      <c r="AV770" s="232" t="s">
        <v>23</v>
      </c>
      <c r="AW770" s="226" t="s">
        <v>1241</v>
      </c>
      <c r="AX770" s="227">
        <v>2</v>
      </c>
      <c r="AY770" s="226">
        <v>1</v>
      </c>
      <c r="AZ770" s="228">
        <v>0</v>
      </c>
      <c r="BA770" s="236">
        <v>2159</v>
      </c>
      <c r="BB770" s="238">
        <v>100.1</v>
      </c>
    </row>
    <row r="771" spans="1:54" ht="18.75" customHeight="1" x14ac:dyDescent="0.25">
      <c r="A771" s="223">
        <v>348</v>
      </c>
      <c r="B771" s="224" t="s">
        <v>1537</v>
      </c>
      <c r="C771" s="225" t="s">
        <v>1193</v>
      </c>
      <c r="D771" s="225"/>
      <c r="E771" s="225" t="s">
        <v>1086</v>
      </c>
      <c r="F771" s="225" t="s">
        <v>1</v>
      </c>
      <c r="G771" s="225" t="s">
        <v>1</v>
      </c>
      <c r="H771" s="224" t="s">
        <v>1</v>
      </c>
      <c r="I771" s="224" t="s">
        <v>1086</v>
      </c>
      <c r="J771" s="241" t="s">
        <v>39</v>
      </c>
      <c r="K771" s="225" t="s">
        <v>1</v>
      </c>
      <c r="L771" s="225" t="s">
        <v>1</v>
      </c>
      <c r="M771" s="241" t="s">
        <v>39</v>
      </c>
      <c r="N771" s="225" t="s">
        <v>1</v>
      </c>
      <c r="O771" s="225" t="s">
        <v>1</v>
      </c>
      <c r="P771" s="225" t="s">
        <v>1</v>
      </c>
      <c r="Q771" s="225" t="s">
        <v>1</v>
      </c>
      <c r="R771" s="225" t="s">
        <v>1</v>
      </c>
      <c r="S771" s="225" t="s">
        <v>1</v>
      </c>
      <c r="T771" s="225" t="s">
        <v>1</v>
      </c>
      <c r="U771" s="225" t="s">
        <v>1</v>
      </c>
      <c r="V771" s="225" t="s">
        <v>1</v>
      </c>
      <c r="W771" s="225" t="s">
        <v>1</v>
      </c>
      <c r="X771" s="225" t="s">
        <v>1</v>
      </c>
      <c r="Y771" s="225" t="s">
        <v>1</v>
      </c>
      <c r="Z771" s="225" t="s">
        <v>1</v>
      </c>
      <c r="AA771" s="225" t="s">
        <v>1</v>
      </c>
      <c r="AB771" s="225" t="s">
        <v>1</v>
      </c>
      <c r="AC771" s="225" t="s">
        <v>1</v>
      </c>
      <c r="AD771" s="225" t="s">
        <v>1</v>
      </c>
      <c r="AE771" s="225" t="s">
        <v>1</v>
      </c>
      <c r="AF771" s="225" t="s">
        <v>1</v>
      </c>
      <c r="AG771" s="225" t="s">
        <v>1</v>
      </c>
      <c r="AH771" s="225" t="s">
        <v>1</v>
      </c>
      <c r="AI771" s="225" t="s">
        <v>1</v>
      </c>
      <c r="AJ771" s="225" t="s">
        <v>1</v>
      </c>
      <c r="AK771" s="225" t="s">
        <v>1</v>
      </c>
      <c r="AL771" s="225" t="s">
        <v>1</v>
      </c>
      <c r="AM771" s="225" t="s">
        <v>1</v>
      </c>
      <c r="AN771" s="225" t="s">
        <v>1</v>
      </c>
      <c r="AO771" s="225" t="s">
        <v>1</v>
      </c>
      <c r="AP771" s="225" t="s">
        <v>1</v>
      </c>
      <c r="AQ771" s="225" t="s">
        <v>1</v>
      </c>
      <c r="AR771" s="225" t="s">
        <v>1</v>
      </c>
      <c r="AS771" s="225" t="s">
        <v>1</v>
      </c>
      <c r="AT771" s="225" t="s">
        <v>1</v>
      </c>
      <c r="AU771" s="225" t="s">
        <v>1</v>
      </c>
      <c r="AV771" s="225" t="s">
        <v>1</v>
      </c>
      <c r="AW771" s="235" t="s">
        <v>1</v>
      </c>
      <c r="AX771" s="235">
        <v>0</v>
      </c>
      <c r="AY771" s="235">
        <v>0</v>
      </c>
      <c r="AZ771" s="228" t="s">
        <v>1</v>
      </c>
      <c r="BA771" s="228" t="s">
        <v>1</v>
      </c>
      <c r="BB771" s="229" t="s">
        <v>1</v>
      </c>
    </row>
    <row r="772" spans="1:54" ht="6" customHeight="1" x14ac:dyDescent="0.25"/>
    <row r="773" spans="1:54" ht="14.25" customHeight="1" x14ac:dyDescent="0.25">
      <c r="F773" s="358" t="s">
        <v>1194</v>
      </c>
      <c r="G773" s="358"/>
      <c r="H773" s="358"/>
      <c r="J773" s="351" t="s">
        <v>421</v>
      </c>
      <c r="K773" s="351"/>
      <c r="L773" s="351"/>
      <c r="M773" s="351"/>
      <c r="N773" s="349" t="s">
        <v>33</v>
      </c>
      <c r="O773" s="349"/>
      <c r="P773" s="349"/>
      <c r="Q773" s="349"/>
      <c r="R773" s="353" t="s">
        <v>17</v>
      </c>
      <c r="S773" s="353"/>
      <c r="T773" s="353"/>
      <c r="U773" s="353"/>
      <c r="V773" s="359" t="s">
        <v>230</v>
      </c>
      <c r="W773" s="359"/>
      <c r="X773" s="359"/>
      <c r="Y773" s="360" t="s">
        <v>231</v>
      </c>
      <c r="Z773" s="360"/>
      <c r="AA773" s="360"/>
      <c r="AB773" s="347" t="s">
        <v>1243</v>
      </c>
      <c r="AC773" s="347"/>
      <c r="AD773" s="347"/>
      <c r="AE773" s="354" t="s">
        <v>39</v>
      </c>
      <c r="AF773" s="354"/>
      <c r="AG773" s="354"/>
      <c r="AH773" s="354"/>
      <c r="AI773" s="355" t="s">
        <v>111</v>
      </c>
      <c r="AJ773" s="355"/>
      <c r="AK773" s="355"/>
      <c r="AY773" s="346" t="s">
        <v>1244</v>
      </c>
      <c r="AZ773" s="346"/>
      <c r="BA773" s="356" t="s">
        <v>29</v>
      </c>
      <c r="BB773" s="357" t="s">
        <v>27</v>
      </c>
    </row>
    <row r="774" spans="1:54" ht="14.25" customHeight="1" x14ac:dyDescent="0.25">
      <c r="F774" s="350" t="s">
        <v>1195</v>
      </c>
      <c r="G774" s="350"/>
      <c r="H774" s="350"/>
      <c r="J774" s="351"/>
      <c r="K774" s="351"/>
      <c r="L774" s="351"/>
      <c r="M774" s="351"/>
      <c r="N774" s="349"/>
      <c r="O774" s="349"/>
      <c r="P774" s="349"/>
      <c r="Q774" s="349"/>
      <c r="R774" s="353"/>
      <c r="S774" s="353"/>
      <c r="T774" s="353"/>
      <c r="U774" s="353"/>
      <c r="V774" s="359"/>
      <c r="W774" s="359"/>
      <c r="X774" s="359"/>
      <c r="Y774" s="360"/>
      <c r="Z774" s="360"/>
      <c r="AA774" s="360"/>
      <c r="AB774" s="347"/>
      <c r="AC774" s="347"/>
      <c r="AD774" s="347"/>
      <c r="AE774" s="354"/>
      <c r="AF774" s="354"/>
      <c r="AG774" s="354"/>
      <c r="AH774" s="354"/>
      <c r="AI774" s="355"/>
      <c r="AJ774" s="355"/>
      <c r="AK774" s="355"/>
      <c r="AY774" s="346"/>
      <c r="AZ774" s="346"/>
      <c r="BA774" s="356"/>
      <c r="BB774" s="357"/>
    </row>
    <row r="775" spans="1:54" ht="14.25" customHeight="1" x14ac:dyDescent="0.25">
      <c r="F775" s="350" t="s">
        <v>1196</v>
      </c>
      <c r="G775" s="350"/>
      <c r="H775" s="350"/>
    </row>
    <row r="776" spans="1:54" ht="13.5" customHeight="1" x14ac:dyDescent="0.25">
      <c r="F776" s="350" t="s">
        <v>1197</v>
      </c>
      <c r="G776" s="350"/>
      <c r="H776" s="350"/>
      <c r="J776" s="351" t="s">
        <v>422</v>
      </c>
      <c r="K776" s="351"/>
      <c r="L776" s="351"/>
      <c r="M776" s="351"/>
      <c r="N776" s="352" t="s">
        <v>1198</v>
      </c>
      <c r="O776" s="352"/>
      <c r="P776" s="352"/>
      <c r="Q776" s="352"/>
      <c r="R776" s="353" t="s">
        <v>1245</v>
      </c>
      <c r="S776" s="353"/>
      <c r="T776" s="353"/>
      <c r="U776" s="353"/>
      <c r="V776" s="347" t="s">
        <v>1246</v>
      </c>
      <c r="W776" s="347"/>
      <c r="X776" s="347"/>
      <c r="Y776" s="345" t="s">
        <v>1247</v>
      </c>
      <c r="Z776" s="345"/>
      <c r="AA776" s="345"/>
      <c r="AB776" s="346" t="s">
        <v>1248</v>
      </c>
      <c r="AC776" s="346"/>
      <c r="AD776" s="346"/>
      <c r="AE776" s="347" t="s">
        <v>1199</v>
      </c>
      <c r="AF776" s="347"/>
      <c r="AG776" s="347"/>
      <c r="AH776" s="347"/>
      <c r="AI776" s="348" t="s">
        <v>1249</v>
      </c>
      <c r="AJ776" s="348"/>
      <c r="AK776" s="348"/>
      <c r="AL776" s="348"/>
      <c r="AM776" s="348"/>
      <c r="AN776" s="349" t="s">
        <v>1250</v>
      </c>
      <c r="AO776" s="349"/>
      <c r="AP776" s="349"/>
      <c r="AQ776" s="349"/>
    </row>
    <row r="777" spans="1:54" ht="14.25" customHeight="1" x14ac:dyDescent="0.25">
      <c r="J777" s="351"/>
      <c r="K777" s="351"/>
      <c r="L777" s="351"/>
      <c r="M777" s="351"/>
      <c r="N777" s="352"/>
      <c r="O777" s="352"/>
      <c r="P777" s="352"/>
      <c r="Q777" s="352"/>
      <c r="R777" s="353"/>
      <c r="S777" s="353"/>
      <c r="T777" s="353"/>
      <c r="U777" s="353"/>
      <c r="V777" s="347"/>
      <c r="W777" s="347"/>
      <c r="X777" s="347"/>
      <c r="Y777" s="345"/>
      <c r="Z777" s="345"/>
      <c r="AA777" s="345"/>
      <c r="AB777" s="346"/>
      <c r="AC777" s="346"/>
      <c r="AD777" s="346"/>
      <c r="AE777" s="347"/>
      <c r="AF777" s="347"/>
      <c r="AG777" s="347"/>
      <c r="AH777" s="347"/>
      <c r="AI777" s="348"/>
      <c r="AJ777" s="348"/>
      <c r="AK777" s="348"/>
      <c r="AL777" s="348"/>
      <c r="AM777" s="348"/>
      <c r="AN777" s="349"/>
      <c r="AO777" s="349"/>
      <c r="AP777" s="349"/>
      <c r="AQ777" s="349"/>
    </row>
    <row r="778" spans="1:54" ht="20.25" customHeight="1" x14ac:dyDescent="0.25"/>
    <row r="779" spans="1:54" ht="11.25" customHeight="1" x14ac:dyDescent="0.25">
      <c r="K779" s="342" t="s">
        <v>423</v>
      </c>
      <c r="L779" s="342"/>
      <c r="M779" s="342"/>
      <c r="N779" s="342"/>
      <c r="O779" s="342"/>
      <c r="P779" s="342"/>
      <c r="Q779" s="342"/>
      <c r="R779" s="342"/>
      <c r="AY779" s="341" t="s">
        <v>1520</v>
      </c>
      <c r="AZ779" s="341"/>
      <c r="BA779" s="341"/>
      <c r="BB779" s="341"/>
    </row>
  </sheetData>
  <mergeCells count="51">
    <mergeCell ref="A597:I597"/>
    <mergeCell ref="A688:I688"/>
    <mergeCell ref="A691:I691"/>
    <mergeCell ref="E1:AT1"/>
    <mergeCell ref="F773:H773"/>
    <mergeCell ref="AI773:AK774"/>
    <mergeCell ref="A1:C1"/>
    <mergeCell ref="A2:C2"/>
    <mergeCell ref="A5:I5"/>
    <mergeCell ref="A167:I167"/>
    <mergeCell ref="A422:I422"/>
    <mergeCell ref="I2:AF2"/>
    <mergeCell ref="J3:L3"/>
    <mergeCell ref="J5:BB5"/>
    <mergeCell ref="J167:BB167"/>
    <mergeCell ref="J422:BB422"/>
    <mergeCell ref="F774:H774"/>
    <mergeCell ref="F775:H775"/>
    <mergeCell ref="F776:H776"/>
    <mergeCell ref="J773:M774"/>
    <mergeCell ref="J776:M777"/>
    <mergeCell ref="AP2:AT2"/>
    <mergeCell ref="AU2:BB2"/>
    <mergeCell ref="AU3:AY3"/>
    <mergeCell ref="AY773:AZ774"/>
    <mergeCell ref="K779:R779"/>
    <mergeCell ref="M3:O3"/>
    <mergeCell ref="N773:Q774"/>
    <mergeCell ref="N776:Q777"/>
    <mergeCell ref="P3:Y3"/>
    <mergeCell ref="R773:U774"/>
    <mergeCell ref="R776:U777"/>
    <mergeCell ref="V773:X774"/>
    <mergeCell ref="V776:X777"/>
    <mergeCell ref="Y773:AA774"/>
    <mergeCell ref="Y776:AA777"/>
    <mergeCell ref="Z3:AD3"/>
    <mergeCell ref="AY779:BB779"/>
    <mergeCell ref="AZ3:BB3"/>
    <mergeCell ref="BA773:BA774"/>
    <mergeCell ref="BB773:BB774"/>
    <mergeCell ref="AI776:AM777"/>
    <mergeCell ref="AN776:AQ777"/>
    <mergeCell ref="J597:BB597"/>
    <mergeCell ref="J688:BB688"/>
    <mergeCell ref="J691:BB691"/>
    <mergeCell ref="AE773:AH774"/>
    <mergeCell ref="AE776:AH777"/>
    <mergeCell ref="AE3:AT3"/>
    <mergeCell ref="AB773:AD774"/>
    <mergeCell ref="AB776:AD77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4734-B93F-4BD2-AFEC-33D00EEF28BE}">
  <dimension ref="A1:M189"/>
  <sheetViews>
    <sheetView zoomScale="115" zoomScaleNormal="115" workbookViewId="0">
      <selection activeCell="H4" sqref="H4"/>
    </sheetView>
  </sheetViews>
  <sheetFormatPr defaultColWidth="9.140625" defaultRowHeight="15" x14ac:dyDescent="0.25"/>
  <cols>
    <col min="1" max="1" width="10.42578125" style="2" customWidth="1"/>
    <col min="2" max="8" width="14.28515625" style="2" customWidth="1"/>
    <col min="9" max="9" width="0.7109375" style="2" customWidth="1"/>
    <col min="10" max="13" width="10.42578125" style="2" customWidth="1"/>
    <col min="14" max="16384" width="9.140625" style="2"/>
  </cols>
  <sheetData>
    <row r="1" spans="1:13" x14ac:dyDescent="0.25">
      <c r="A1" s="120"/>
      <c r="B1" s="120"/>
      <c r="C1" s="120"/>
      <c r="D1" s="120"/>
      <c r="E1" s="120"/>
      <c r="F1" s="120"/>
      <c r="G1" s="120"/>
      <c r="H1" s="120"/>
      <c r="I1" s="120"/>
      <c r="J1" s="120"/>
      <c r="K1" s="120"/>
      <c r="L1" s="120"/>
      <c r="M1" s="120"/>
    </row>
    <row r="2" spans="1:13" ht="62.25" customHeight="1" x14ac:dyDescent="0.25">
      <c r="A2" s="120"/>
      <c r="B2" s="121" t="s">
        <v>229</v>
      </c>
      <c r="C2" s="122" t="s">
        <v>33</v>
      </c>
      <c r="D2" s="123" t="s">
        <v>17</v>
      </c>
      <c r="E2" s="124" t="s">
        <v>230</v>
      </c>
      <c r="F2" s="125" t="s">
        <v>231</v>
      </c>
      <c r="G2" s="126" t="s">
        <v>232</v>
      </c>
      <c r="H2" s="127" t="s">
        <v>39</v>
      </c>
      <c r="I2" s="128"/>
      <c r="J2" s="121" t="s">
        <v>233</v>
      </c>
      <c r="K2" s="122" t="s">
        <v>234</v>
      </c>
      <c r="L2" s="123" t="s">
        <v>235</v>
      </c>
      <c r="M2" s="126" t="s">
        <v>236</v>
      </c>
    </row>
    <row r="3" spans="1:13" x14ac:dyDescent="0.25">
      <c r="A3" s="120"/>
      <c r="B3" s="120"/>
      <c r="C3" s="120"/>
      <c r="D3" s="129"/>
      <c r="E3" s="129"/>
      <c r="F3" s="129"/>
      <c r="G3" s="120"/>
      <c r="H3" s="120"/>
      <c r="I3" s="120"/>
      <c r="J3" s="120"/>
      <c r="K3" s="120"/>
      <c r="L3" s="120"/>
      <c r="M3" s="120"/>
    </row>
    <row r="4" spans="1:13" ht="62.25" customHeight="1" x14ac:dyDescent="0.3">
      <c r="A4" s="120"/>
      <c r="B4" s="296" t="s">
        <v>237</v>
      </c>
      <c r="C4" s="297"/>
      <c r="D4" s="130" t="s">
        <v>29</v>
      </c>
      <c r="E4" s="130" t="s">
        <v>18</v>
      </c>
      <c r="F4" s="130" t="s">
        <v>27</v>
      </c>
      <c r="G4" s="131"/>
      <c r="I4" s="132"/>
      <c r="J4" s="120"/>
      <c r="K4" s="132"/>
      <c r="L4" s="132"/>
      <c r="M4" s="132"/>
    </row>
    <row r="5" spans="1:13" x14ac:dyDescent="0.25">
      <c r="A5" s="120"/>
      <c r="B5" s="120"/>
      <c r="C5" s="120"/>
      <c r="D5" s="133"/>
      <c r="E5" s="133"/>
      <c r="F5" s="133"/>
      <c r="G5" s="120"/>
      <c r="H5" s="120"/>
      <c r="I5" s="120"/>
      <c r="J5" s="120"/>
      <c r="K5" s="120"/>
      <c r="L5" s="120"/>
      <c r="M5" s="120"/>
    </row>
    <row r="6" spans="1:13" x14ac:dyDescent="0.25">
      <c r="C6" s="134"/>
    </row>
    <row r="7" spans="1:13" x14ac:dyDescent="0.25">
      <c r="C7" s="134"/>
    </row>
    <row r="8" spans="1:13" x14ac:dyDescent="0.25">
      <c r="C8" s="134"/>
    </row>
    <row r="9" spans="1:13" x14ac:dyDescent="0.25">
      <c r="C9" s="134"/>
    </row>
    <row r="10" spans="1:13" x14ac:dyDescent="0.25">
      <c r="C10" s="134"/>
    </row>
    <row r="11" spans="1:13" x14ac:dyDescent="0.25">
      <c r="C11" s="134"/>
    </row>
    <row r="12" spans="1:13" x14ac:dyDescent="0.25">
      <c r="C12" s="134"/>
    </row>
    <row r="13" spans="1:13" x14ac:dyDescent="0.25">
      <c r="C13" s="134"/>
    </row>
    <row r="14" spans="1:13" x14ac:dyDescent="0.25">
      <c r="C14" s="134"/>
    </row>
    <row r="15" spans="1:13" x14ac:dyDescent="0.25">
      <c r="C15" s="134"/>
    </row>
    <row r="16" spans="1:13" x14ac:dyDescent="0.25">
      <c r="C16" s="134"/>
    </row>
    <row r="17" spans="3:3" x14ac:dyDescent="0.25">
      <c r="C17" s="134"/>
    </row>
    <row r="18" spans="3:3" x14ac:dyDescent="0.25">
      <c r="C18" s="134"/>
    </row>
    <row r="19" spans="3:3" x14ac:dyDescent="0.25">
      <c r="C19" s="134"/>
    </row>
    <row r="20" spans="3:3" x14ac:dyDescent="0.25">
      <c r="C20" s="134"/>
    </row>
    <row r="21" spans="3:3" x14ac:dyDescent="0.25">
      <c r="C21" s="134"/>
    </row>
    <row r="22" spans="3:3" x14ac:dyDescent="0.25">
      <c r="C22" s="134"/>
    </row>
    <row r="23" spans="3:3" x14ac:dyDescent="0.25">
      <c r="C23" s="134"/>
    </row>
    <row r="24" spans="3:3" x14ac:dyDescent="0.25">
      <c r="C24" s="134"/>
    </row>
    <row r="25" spans="3:3" x14ac:dyDescent="0.25">
      <c r="C25" s="134"/>
    </row>
    <row r="26" spans="3:3" x14ac:dyDescent="0.25">
      <c r="C26" s="134"/>
    </row>
    <row r="27" spans="3:3" x14ac:dyDescent="0.25">
      <c r="C27" s="134"/>
    </row>
    <row r="28" spans="3:3" x14ac:dyDescent="0.25">
      <c r="C28" s="134"/>
    </row>
    <row r="29" spans="3:3" x14ac:dyDescent="0.25">
      <c r="C29" s="134"/>
    </row>
    <row r="30" spans="3:3" x14ac:dyDescent="0.25">
      <c r="C30" s="134"/>
    </row>
    <row r="31" spans="3:3" x14ac:dyDescent="0.25">
      <c r="C31" s="134"/>
    </row>
    <row r="32" spans="3:3" x14ac:dyDescent="0.25">
      <c r="C32" s="134"/>
    </row>
    <row r="33" spans="3:3" x14ac:dyDescent="0.25">
      <c r="C33" s="134"/>
    </row>
    <row r="34" spans="3:3" x14ac:dyDescent="0.25">
      <c r="C34" s="134"/>
    </row>
    <row r="35" spans="3:3" x14ac:dyDescent="0.25">
      <c r="C35" s="134"/>
    </row>
    <row r="36" spans="3:3" x14ac:dyDescent="0.25">
      <c r="C36" s="134"/>
    </row>
    <row r="37" spans="3:3" x14ac:dyDescent="0.25">
      <c r="C37" s="134"/>
    </row>
    <row r="38" spans="3:3" x14ac:dyDescent="0.25">
      <c r="C38" s="134"/>
    </row>
    <row r="39" spans="3:3" x14ac:dyDescent="0.25">
      <c r="C39" s="134"/>
    </row>
    <row r="40" spans="3:3" x14ac:dyDescent="0.25">
      <c r="C40" s="134"/>
    </row>
    <row r="41" spans="3:3" x14ac:dyDescent="0.25">
      <c r="C41" s="134"/>
    </row>
    <row r="42" spans="3:3" x14ac:dyDescent="0.25">
      <c r="C42" s="134"/>
    </row>
    <row r="43" spans="3:3" x14ac:dyDescent="0.25">
      <c r="C43" s="134"/>
    </row>
    <row r="44" spans="3:3" x14ac:dyDescent="0.25">
      <c r="C44" s="134"/>
    </row>
    <row r="45" spans="3:3" x14ac:dyDescent="0.25">
      <c r="C45" s="134"/>
    </row>
    <row r="46" spans="3:3" x14ac:dyDescent="0.25">
      <c r="C46" s="134"/>
    </row>
    <row r="47" spans="3:3" x14ac:dyDescent="0.25">
      <c r="C47" s="134"/>
    </row>
    <row r="48" spans="3:3" x14ac:dyDescent="0.25">
      <c r="C48" s="134"/>
    </row>
    <row r="49" spans="3:3" x14ac:dyDescent="0.25">
      <c r="C49" s="134"/>
    </row>
    <row r="50" spans="3:3" x14ac:dyDescent="0.25">
      <c r="C50" s="134"/>
    </row>
    <row r="51" spans="3:3" x14ac:dyDescent="0.25">
      <c r="C51" s="134"/>
    </row>
    <row r="52" spans="3:3" x14ac:dyDescent="0.25">
      <c r="C52" s="134"/>
    </row>
    <row r="53" spans="3:3" x14ac:dyDescent="0.25">
      <c r="C53" s="134"/>
    </row>
    <row r="54" spans="3:3" x14ac:dyDescent="0.25">
      <c r="C54" s="134"/>
    </row>
    <row r="55" spans="3:3" x14ac:dyDescent="0.25">
      <c r="C55" s="134"/>
    </row>
    <row r="56" spans="3:3" x14ac:dyDescent="0.25">
      <c r="C56" s="134"/>
    </row>
    <row r="57" spans="3:3" x14ac:dyDescent="0.25">
      <c r="C57" s="134"/>
    </row>
    <row r="58" spans="3:3" x14ac:dyDescent="0.25">
      <c r="C58" s="134"/>
    </row>
    <row r="59" spans="3:3" x14ac:dyDescent="0.25">
      <c r="C59" s="134"/>
    </row>
    <row r="60" spans="3:3" x14ac:dyDescent="0.25">
      <c r="C60" s="134"/>
    </row>
    <row r="61" spans="3:3" x14ac:dyDescent="0.25">
      <c r="C61" s="134"/>
    </row>
    <row r="62" spans="3:3" x14ac:dyDescent="0.25">
      <c r="C62" s="134"/>
    </row>
    <row r="63" spans="3:3" x14ac:dyDescent="0.25">
      <c r="C63" s="134"/>
    </row>
    <row r="64" spans="3:3" x14ac:dyDescent="0.25">
      <c r="C64" s="134"/>
    </row>
    <row r="65" spans="3:3" x14ac:dyDescent="0.25">
      <c r="C65" s="134"/>
    </row>
    <row r="66" spans="3:3" x14ac:dyDescent="0.25">
      <c r="C66" s="134"/>
    </row>
    <row r="67" spans="3:3" x14ac:dyDescent="0.25">
      <c r="C67" s="134"/>
    </row>
    <row r="68" spans="3:3" x14ac:dyDescent="0.25">
      <c r="C68" s="134"/>
    </row>
    <row r="69" spans="3:3" x14ac:dyDescent="0.25">
      <c r="C69" s="134"/>
    </row>
    <row r="70" spans="3:3" x14ac:dyDescent="0.25">
      <c r="C70" s="134"/>
    </row>
    <row r="71" spans="3:3" x14ac:dyDescent="0.25">
      <c r="C71" s="134"/>
    </row>
    <row r="72" spans="3:3" x14ac:dyDescent="0.25">
      <c r="C72" s="134"/>
    </row>
    <row r="73" spans="3:3" x14ac:dyDescent="0.25">
      <c r="C73" s="134"/>
    </row>
    <row r="74" spans="3:3" x14ac:dyDescent="0.25">
      <c r="C74" s="134"/>
    </row>
    <row r="75" spans="3:3" x14ac:dyDescent="0.25">
      <c r="C75" s="134"/>
    </row>
    <row r="76" spans="3:3" x14ac:dyDescent="0.25">
      <c r="C76" s="134"/>
    </row>
    <row r="77" spans="3:3" x14ac:dyDescent="0.25">
      <c r="C77" s="134"/>
    </row>
    <row r="78" spans="3:3" x14ac:dyDescent="0.25">
      <c r="C78" s="134"/>
    </row>
    <row r="79" spans="3:3" x14ac:dyDescent="0.25">
      <c r="C79" s="134"/>
    </row>
    <row r="80" spans="3:3" x14ac:dyDescent="0.25">
      <c r="C80" s="134"/>
    </row>
    <row r="81" spans="3:3" x14ac:dyDescent="0.25">
      <c r="C81" s="134"/>
    </row>
    <row r="82" spans="3:3" x14ac:dyDescent="0.25">
      <c r="C82" s="134"/>
    </row>
    <row r="83" spans="3:3" x14ac:dyDescent="0.25">
      <c r="C83" s="134"/>
    </row>
    <row r="84" spans="3:3" x14ac:dyDescent="0.25">
      <c r="C84" s="134"/>
    </row>
    <row r="85" spans="3:3" x14ac:dyDescent="0.25">
      <c r="C85" s="134"/>
    </row>
    <row r="86" spans="3:3" x14ac:dyDescent="0.25">
      <c r="C86" s="134"/>
    </row>
    <row r="87" spans="3:3" x14ac:dyDescent="0.25">
      <c r="C87" s="134"/>
    </row>
    <row r="88" spans="3:3" x14ac:dyDescent="0.25">
      <c r="C88" s="134"/>
    </row>
    <row r="89" spans="3:3" x14ac:dyDescent="0.25">
      <c r="C89" s="134"/>
    </row>
    <row r="90" spans="3:3" x14ac:dyDescent="0.25">
      <c r="C90" s="134"/>
    </row>
    <row r="91" spans="3:3" x14ac:dyDescent="0.25">
      <c r="C91" s="134"/>
    </row>
    <row r="92" spans="3:3" x14ac:dyDescent="0.25">
      <c r="C92" s="134"/>
    </row>
    <row r="93" spans="3:3" x14ac:dyDescent="0.25">
      <c r="C93" s="134"/>
    </row>
    <row r="94" spans="3:3" x14ac:dyDescent="0.25">
      <c r="C94" s="134"/>
    </row>
    <row r="95" spans="3:3" x14ac:dyDescent="0.25">
      <c r="C95" s="134"/>
    </row>
    <row r="96" spans="3:3" x14ac:dyDescent="0.25">
      <c r="C96" s="134"/>
    </row>
    <row r="97" spans="3:3" x14ac:dyDescent="0.25">
      <c r="C97" s="134"/>
    </row>
    <row r="98" spans="3:3" x14ac:dyDescent="0.25">
      <c r="C98" s="134"/>
    </row>
    <row r="99" spans="3:3" x14ac:dyDescent="0.25">
      <c r="C99" s="134"/>
    </row>
    <row r="100" spans="3:3" x14ac:dyDescent="0.25">
      <c r="C100" s="134"/>
    </row>
    <row r="101" spans="3:3" x14ac:dyDescent="0.25">
      <c r="C101" s="134"/>
    </row>
    <row r="102" spans="3:3" x14ac:dyDescent="0.25">
      <c r="C102" s="134"/>
    </row>
    <row r="103" spans="3:3" x14ac:dyDescent="0.25">
      <c r="C103" s="134"/>
    </row>
    <row r="104" spans="3:3" x14ac:dyDescent="0.25">
      <c r="C104" s="134"/>
    </row>
    <row r="105" spans="3:3" x14ac:dyDescent="0.25">
      <c r="C105" s="134"/>
    </row>
    <row r="106" spans="3:3" x14ac:dyDescent="0.25">
      <c r="C106" s="134"/>
    </row>
    <row r="107" spans="3:3" x14ac:dyDescent="0.25">
      <c r="C107" s="134"/>
    </row>
    <row r="108" spans="3:3" x14ac:dyDescent="0.25">
      <c r="C108" s="134"/>
    </row>
    <row r="109" spans="3:3" x14ac:dyDescent="0.25">
      <c r="C109" s="134"/>
    </row>
    <row r="110" spans="3:3" x14ac:dyDescent="0.25">
      <c r="C110" s="134"/>
    </row>
    <row r="111" spans="3:3" x14ac:dyDescent="0.25">
      <c r="C111" s="134"/>
    </row>
    <row r="112" spans="3:3" x14ac:dyDescent="0.25">
      <c r="C112" s="134"/>
    </row>
    <row r="113" spans="3:3" x14ac:dyDescent="0.25">
      <c r="C113" s="134"/>
    </row>
    <row r="114" spans="3:3" x14ac:dyDescent="0.25">
      <c r="C114" s="134"/>
    </row>
    <row r="115" spans="3:3" x14ac:dyDescent="0.25">
      <c r="C115" s="134"/>
    </row>
    <row r="116" spans="3:3" x14ac:dyDescent="0.25">
      <c r="C116" s="134"/>
    </row>
    <row r="117" spans="3:3" x14ac:dyDescent="0.25">
      <c r="C117" s="134"/>
    </row>
    <row r="118" spans="3:3" x14ac:dyDescent="0.25">
      <c r="C118" s="134"/>
    </row>
    <row r="119" spans="3:3" x14ac:dyDescent="0.25">
      <c r="C119" s="134"/>
    </row>
    <row r="120" spans="3:3" x14ac:dyDescent="0.25">
      <c r="C120" s="134"/>
    </row>
    <row r="121" spans="3:3" x14ac:dyDescent="0.25">
      <c r="C121" s="134"/>
    </row>
    <row r="122" spans="3:3" x14ac:dyDescent="0.25">
      <c r="C122" s="134"/>
    </row>
    <row r="123" spans="3:3" x14ac:dyDescent="0.25">
      <c r="C123" s="134"/>
    </row>
    <row r="124" spans="3:3" x14ac:dyDescent="0.25">
      <c r="C124" s="134"/>
    </row>
    <row r="125" spans="3:3" x14ac:dyDescent="0.25">
      <c r="C125" s="134"/>
    </row>
    <row r="126" spans="3:3" x14ac:dyDescent="0.25">
      <c r="C126" s="134"/>
    </row>
    <row r="127" spans="3:3" x14ac:dyDescent="0.25">
      <c r="C127" s="134"/>
    </row>
    <row r="128" spans="3:3" x14ac:dyDescent="0.25">
      <c r="C128" s="134"/>
    </row>
    <row r="129" spans="3:3" x14ac:dyDescent="0.25">
      <c r="C129" s="134"/>
    </row>
    <row r="130" spans="3:3" x14ac:dyDescent="0.25">
      <c r="C130" s="134"/>
    </row>
    <row r="131" spans="3:3" x14ac:dyDescent="0.25">
      <c r="C131" s="134"/>
    </row>
    <row r="132" spans="3:3" x14ac:dyDescent="0.25">
      <c r="C132" s="134"/>
    </row>
    <row r="133" spans="3:3" x14ac:dyDescent="0.25">
      <c r="C133" s="134"/>
    </row>
    <row r="134" spans="3:3" x14ac:dyDescent="0.25">
      <c r="C134" s="134"/>
    </row>
    <row r="135" spans="3:3" x14ac:dyDescent="0.25">
      <c r="C135" s="134"/>
    </row>
    <row r="136" spans="3:3" x14ac:dyDescent="0.25">
      <c r="C136" s="134"/>
    </row>
    <row r="137" spans="3:3" x14ac:dyDescent="0.25">
      <c r="C137" s="134"/>
    </row>
    <row r="138" spans="3:3" x14ac:dyDescent="0.25">
      <c r="C138" s="134"/>
    </row>
    <row r="139" spans="3:3" x14ac:dyDescent="0.25">
      <c r="C139" s="134"/>
    </row>
    <row r="140" spans="3:3" x14ac:dyDescent="0.25">
      <c r="C140" s="134"/>
    </row>
    <row r="141" spans="3:3" x14ac:dyDescent="0.25">
      <c r="C141" s="134"/>
    </row>
    <row r="142" spans="3:3" x14ac:dyDescent="0.25">
      <c r="C142" s="134"/>
    </row>
    <row r="143" spans="3:3" x14ac:dyDescent="0.25">
      <c r="C143" s="134"/>
    </row>
    <row r="144" spans="3:3" x14ac:dyDescent="0.25">
      <c r="C144" s="134"/>
    </row>
    <row r="145" spans="3:3" x14ac:dyDescent="0.25">
      <c r="C145" s="134"/>
    </row>
    <row r="146" spans="3:3" x14ac:dyDescent="0.25">
      <c r="C146" s="134"/>
    </row>
    <row r="147" spans="3:3" x14ac:dyDescent="0.25">
      <c r="C147" s="134"/>
    </row>
    <row r="148" spans="3:3" x14ac:dyDescent="0.25">
      <c r="C148" s="134"/>
    </row>
    <row r="149" spans="3:3" x14ac:dyDescent="0.25">
      <c r="C149" s="134"/>
    </row>
    <row r="150" spans="3:3" x14ac:dyDescent="0.25">
      <c r="C150" s="134"/>
    </row>
    <row r="151" spans="3:3" x14ac:dyDescent="0.25">
      <c r="C151" s="134"/>
    </row>
    <row r="152" spans="3:3" x14ac:dyDescent="0.25">
      <c r="C152" s="134"/>
    </row>
    <row r="153" spans="3:3" x14ac:dyDescent="0.25">
      <c r="C153" s="134"/>
    </row>
    <row r="154" spans="3:3" x14ac:dyDescent="0.25">
      <c r="C154" s="134"/>
    </row>
    <row r="155" spans="3:3" x14ac:dyDescent="0.25">
      <c r="C155" s="134"/>
    </row>
    <row r="156" spans="3:3" x14ac:dyDescent="0.25">
      <c r="C156" s="134"/>
    </row>
    <row r="157" spans="3:3" x14ac:dyDescent="0.25">
      <c r="C157" s="134"/>
    </row>
    <row r="158" spans="3:3" x14ac:dyDescent="0.25">
      <c r="C158" s="134"/>
    </row>
    <row r="159" spans="3:3" x14ac:dyDescent="0.25">
      <c r="C159" s="134"/>
    </row>
    <row r="160" spans="3:3" x14ac:dyDescent="0.25">
      <c r="C160" s="134"/>
    </row>
    <row r="161" spans="3:3" x14ac:dyDescent="0.25">
      <c r="C161" s="134"/>
    </row>
    <row r="162" spans="3:3" x14ac:dyDescent="0.25">
      <c r="C162" s="134"/>
    </row>
    <row r="163" spans="3:3" x14ac:dyDescent="0.25">
      <c r="C163" s="134"/>
    </row>
    <row r="164" spans="3:3" x14ac:dyDescent="0.25">
      <c r="C164" s="134"/>
    </row>
    <row r="165" spans="3:3" x14ac:dyDescent="0.25">
      <c r="C165" s="134"/>
    </row>
    <row r="166" spans="3:3" x14ac:dyDescent="0.25">
      <c r="C166" s="134"/>
    </row>
    <row r="167" spans="3:3" x14ac:dyDescent="0.25">
      <c r="C167" s="134"/>
    </row>
    <row r="168" spans="3:3" x14ac:dyDescent="0.25">
      <c r="C168" s="134"/>
    </row>
    <row r="169" spans="3:3" x14ac:dyDescent="0.25">
      <c r="C169" s="134"/>
    </row>
    <row r="170" spans="3:3" x14ac:dyDescent="0.25">
      <c r="C170" s="134"/>
    </row>
    <row r="171" spans="3:3" x14ac:dyDescent="0.25">
      <c r="C171" s="134"/>
    </row>
    <row r="172" spans="3:3" x14ac:dyDescent="0.25">
      <c r="C172" s="134"/>
    </row>
    <row r="173" spans="3:3" x14ac:dyDescent="0.25">
      <c r="C173" s="134"/>
    </row>
    <row r="174" spans="3:3" x14ac:dyDescent="0.25">
      <c r="C174" s="134"/>
    </row>
    <row r="175" spans="3:3" x14ac:dyDescent="0.25">
      <c r="C175" s="134"/>
    </row>
    <row r="176" spans="3:3" x14ac:dyDescent="0.25">
      <c r="C176" s="134"/>
    </row>
    <row r="177" spans="3:3" x14ac:dyDescent="0.25">
      <c r="C177" s="134"/>
    </row>
    <row r="178" spans="3:3" x14ac:dyDescent="0.25">
      <c r="C178" s="134"/>
    </row>
    <row r="179" spans="3:3" x14ac:dyDescent="0.25">
      <c r="C179" s="134"/>
    </row>
    <row r="180" spans="3:3" x14ac:dyDescent="0.25">
      <c r="C180" s="134"/>
    </row>
    <row r="181" spans="3:3" x14ac:dyDescent="0.25">
      <c r="C181" s="134"/>
    </row>
    <row r="182" spans="3:3" x14ac:dyDescent="0.25">
      <c r="C182" s="134"/>
    </row>
    <row r="183" spans="3:3" x14ac:dyDescent="0.25">
      <c r="C183" s="134"/>
    </row>
    <row r="184" spans="3:3" x14ac:dyDescent="0.25">
      <c r="C184" s="134"/>
    </row>
    <row r="185" spans="3:3" x14ac:dyDescent="0.25">
      <c r="C185" s="134"/>
    </row>
    <row r="186" spans="3:3" x14ac:dyDescent="0.25">
      <c r="C186" s="134"/>
    </row>
    <row r="187" spans="3:3" x14ac:dyDescent="0.25">
      <c r="C187" s="134"/>
    </row>
    <row r="188" spans="3:3" x14ac:dyDescent="0.25">
      <c r="C188" s="134"/>
    </row>
    <row r="189" spans="3:3" x14ac:dyDescent="0.25">
      <c r="C189" s="134"/>
    </row>
  </sheetData>
  <mergeCells count="1">
    <mergeCell ref="B4:C4"/>
  </mergeCells>
  <pageMargins left="0" right="0"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89D6-4FFE-4678-BC80-D605B88F05FE}">
  <dimension ref="A1:I218"/>
  <sheetViews>
    <sheetView showGridLines="0" zoomScaleNormal="100" workbookViewId="0">
      <pane ySplit="3" topLeftCell="A18" activePane="bottomLeft" state="frozen"/>
      <selection pane="bottomLeft" activeCell="B23" sqref="B23"/>
    </sheetView>
  </sheetViews>
  <sheetFormatPr defaultColWidth="9.140625" defaultRowHeight="16.5" x14ac:dyDescent="0.3"/>
  <cols>
    <col min="1" max="1" width="7.140625" style="136" customWidth="1"/>
    <col min="2" max="2" width="62.28515625" style="136" customWidth="1"/>
    <col min="3" max="9" width="14.28515625" style="136" customWidth="1"/>
    <col min="10" max="16384" width="9.140625" style="136"/>
  </cols>
  <sheetData>
    <row r="1" spans="1:9" s="135" customFormat="1" ht="35.450000000000003" customHeight="1" x14ac:dyDescent="0.25">
      <c r="A1" s="301" t="s">
        <v>0</v>
      </c>
      <c r="B1" s="301"/>
      <c r="C1" s="301"/>
      <c r="D1" s="301"/>
      <c r="E1" s="301"/>
      <c r="F1" s="301"/>
      <c r="G1" s="301"/>
      <c r="H1" s="301"/>
      <c r="I1" s="301"/>
    </row>
    <row r="2" spans="1:9" ht="67.5" x14ac:dyDescent="0.3">
      <c r="A2" s="147" t="s">
        <v>2</v>
      </c>
      <c r="B2" s="209" t="s">
        <v>3</v>
      </c>
      <c r="C2" s="147" t="s">
        <v>4</v>
      </c>
      <c r="D2" s="147" t="s">
        <v>238</v>
      </c>
      <c r="E2" s="147" t="s">
        <v>6</v>
      </c>
      <c r="F2" s="147" t="s">
        <v>239</v>
      </c>
      <c r="G2" s="147" t="s">
        <v>240</v>
      </c>
      <c r="H2" s="147" t="s">
        <v>9</v>
      </c>
      <c r="I2" s="147" t="s">
        <v>10</v>
      </c>
    </row>
    <row r="3" spans="1:9" x14ac:dyDescent="0.3">
      <c r="A3" s="137"/>
      <c r="B3" s="138"/>
      <c r="C3" s="138"/>
      <c r="D3" s="138"/>
      <c r="E3" s="138"/>
      <c r="F3" s="138"/>
      <c r="G3" s="138"/>
      <c r="H3" s="138"/>
      <c r="I3" s="138"/>
    </row>
    <row r="4" spans="1:9" ht="20.25" customHeight="1" x14ac:dyDescent="0.3">
      <c r="A4" s="298" t="s">
        <v>108</v>
      </c>
      <c r="B4" s="299"/>
      <c r="C4" s="299"/>
      <c r="D4" s="299"/>
      <c r="E4" s="299"/>
      <c r="F4" s="299"/>
      <c r="G4" s="299"/>
      <c r="H4" s="299"/>
      <c r="I4" s="300"/>
    </row>
    <row r="5" spans="1:9" ht="20.25" customHeight="1" x14ac:dyDescent="0.3">
      <c r="A5" s="139">
        <v>1</v>
      </c>
      <c r="B5" s="210" t="s">
        <v>117</v>
      </c>
      <c r="C5" s="149" t="s">
        <v>33</v>
      </c>
      <c r="D5" s="211" t="s">
        <v>19</v>
      </c>
      <c r="E5" s="211" t="s">
        <v>1</v>
      </c>
      <c r="F5" s="149" t="s">
        <v>21</v>
      </c>
      <c r="G5" s="212" t="s">
        <v>22</v>
      </c>
      <c r="H5" s="211" t="s">
        <v>1</v>
      </c>
      <c r="I5" s="211" t="s">
        <v>1</v>
      </c>
    </row>
    <row r="6" spans="1:9" ht="20.25" customHeight="1" x14ac:dyDescent="0.3">
      <c r="A6" s="139">
        <v>2</v>
      </c>
      <c r="B6" s="210" t="s">
        <v>118</v>
      </c>
      <c r="C6" s="149" t="s">
        <v>33</v>
      </c>
      <c r="D6" s="211" t="s">
        <v>19</v>
      </c>
      <c r="E6" s="212" t="s">
        <v>22</v>
      </c>
      <c r="F6" s="149" t="s">
        <v>21</v>
      </c>
      <c r="G6" s="211" t="s">
        <v>1</v>
      </c>
      <c r="H6" s="211" t="s">
        <v>1</v>
      </c>
      <c r="I6" s="212" t="s">
        <v>22</v>
      </c>
    </row>
    <row r="7" spans="1:9" ht="20.25" customHeight="1" x14ac:dyDescent="0.3">
      <c r="A7" s="139">
        <v>3</v>
      </c>
      <c r="B7" s="210" t="s">
        <v>122</v>
      </c>
      <c r="C7" s="149" t="s">
        <v>33</v>
      </c>
      <c r="D7" s="211" t="s">
        <v>19</v>
      </c>
      <c r="E7" s="211" t="s">
        <v>1</v>
      </c>
      <c r="F7" s="149" t="s">
        <v>21</v>
      </c>
      <c r="G7" s="213" t="s">
        <v>20</v>
      </c>
      <c r="H7" s="211" t="s">
        <v>1</v>
      </c>
      <c r="I7" s="211" t="s">
        <v>1</v>
      </c>
    </row>
    <row r="8" spans="1:9" ht="20.25" customHeight="1" x14ac:dyDescent="0.3">
      <c r="A8" s="139">
        <v>4</v>
      </c>
      <c r="B8" s="210" t="s">
        <v>109</v>
      </c>
      <c r="C8" s="141" t="s">
        <v>17</v>
      </c>
      <c r="D8" s="211" t="s">
        <v>19</v>
      </c>
      <c r="E8" s="214" t="s">
        <v>23</v>
      </c>
      <c r="F8" s="149" t="s">
        <v>21</v>
      </c>
      <c r="G8" s="214" t="s">
        <v>23</v>
      </c>
      <c r="H8" s="214" t="s">
        <v>23</v>
      </c>
      <c r="I8" s="214" t="s">
        <v>23</v>
      </c>
    </row>
    <row r="9" spans="1:9" ht="20.25" customHeight="1" x14ac:dyDescent="0.3">
      <c r="A9" s="139">
        <v>5</v>
      </c>
      <c r="B9" s="210" t="s">
        <v>112</v>
      </c>
      <c r="C9" s="141" t="s">
        <v>17</v>
      </c>
      <c r="D9" s="211" t="s">
        <v>19</v>
      </c>
      <c r="E9" s="214" t="s">
        <v>23</v>
      </c>
      <c r="F9" s="149" t="s">
        <v>21</v>
      </c>
      <c r="G9" s="214" t="s">
        <v>23</v>
      </c>
      <c r="H9" s="214" t="s">
        <v>23</v>
      </c>
      <c r="I9" s="214" t="s">
        <v>23</v>
      </c>
    </row>
    <row r="10" spans="1:9" ht="20.25" customHeight="1" x14ac:dyDescent="0.3">
      <c r="A10" s="139">
        <v>6</v>
      </c>
      <c r="B10" s="210" t="s">
        <v>114</v>
      </c>
      <c r="C10" s="141" t="s">
        <v>17</v>
      </c>
      <c r="D10" s="211" t="s">
        <v>19</v>
      </c>
      <c r="E10" s="213" t="s">
        <v>20</v>
      </c>
      <c r="F10" s="149" t="s">
        <v>21</v>
      </c>
      <c r="G10" s="211" t="s">
        <v>1</v>
      </c>
      <c r="H10" s="211" t="s">
        <v>1</v>
      </c>
      <c r="I10" s="213" t="s">
        <v>20</v>
      </c>
    </row>
    <row r="11" spans="1:9" ht="20.25" customHeight="1" x14ac:dyDescent="0.3">
      <c r="A11" s="139">
        <v>7</v>
      </c>
      <c r="B11" s="210" t="s">
        <v>241</v>
      </c>
      <c r="C11" s="141" t="s">
        <v>17</v>
      </c>
      <c r="D11" s="211" t="s">
        <v>19</v>
      </c>
      <c r="E11" s="212" t="s">
        <v>22</v>
      </c>
      <c r="F11" s="149" t="s">
        <v>21</v>
      </c>
      <c r="G11" s="214" t="s">
        <v>23</v>
      </c>
      <c r="H11" s="214" t="s">
        <v>23</v>
      </c>
      <c r="I11" s="214" t="s">
        <v>23</v>
      </c>
    </row>
    <row r="12" spans="1:9" ht="20.25" customHeight="1" x14ac:dyDescent="0.3">
      <c r="A12" s="139">
        <v>8</v>
      </c>
      <c r="B12" s="210" t="s">
        <v>115</v>
      </c>
      <c r="C12" s="141" t="s">
        <v>17</v>
      </c>
      <c r="D12" s="211" t="s">
        <v>19</v>
      </c>
      <c r="E12" s="214" t="s">
        <v>23</v>
      </c>
      <c r="F12" s="149" t="s">
        <v>21</v>
      </c>
      <c r="G12" s="211" t="s">
        <v>1</v>
      </c>
      <c r="H12" s="211" t="s">
        <v>1</v>
      </c>
      <c r="I12" s="214" t="s">
        <v>23</v>
      </c>
    </row>
    <row r="13" spans="1:9" ht="20.25" customHeight="1" x14ac:dyDescent="0.3">
      <c r="A13" s="139">
        <v>9</v>
      </c>
      <c r="B13" s="210" t="s">
        <v>116</v>
      </c>
      <c r="C13" s="141" t="s">
        <v>17</v>
      </c>
      <c r="D13" s="211" t="s">
        <v>19</v>
      </c>
      <c r="E13" s="211" t="s">
        <v>1</v>
      </c>
      <c r="F13" s="149" t="s">
        <v>21</v>
      </c>
      <c r="G13" s="213" t="s">
        <v>20</v>
      </c>
      <c r="H13" s="213" t="s">
        <v>20</v>
      </c>
      <c r="I13" s="211" t="s">
        <v>1</v>
      </c>
    </row>
    <row r="14" spans="1:9" ht="20.25" customHeight="1" x14ac:dyDescent="0.3">
      <c r="A14" s="139">
        <v>10</v>
      </c>
      <c r="B14" s="210" t="s">
        <v>119</v>
      </c>
      <c r="C14" s="141" t="s">
        <v>17</v>
      </c>
      <c r="D14" s="211" t="s">
        <v>19</v>
      </c>
      <c r="E14" s="214" t="s">
        <v>23</v>
      </c>
      <c r="F14" s="149" t="s">
        <v>21</v>
      </c>
      <c r="G14" s="212" t="s">
        <v>22</v>
      </c>
      <c r="H14" s="211" t="s">
        <v>1</v>
      </c>
      <c r="I14" s="214" t="s">
        <v>23</v>
      </c>
    </row>
    <row r="15" spans="1:9" ht="20.25" customHeight="1" x14ac:dyDescent="0.3">
      <c r="A15" s="139">
        <v>11</v>
      </c>
      <c r="B15" s="210" t="s">
        <v>120</v>
      </c>
      <c r="C15" s="141" t="s">
        <v>17</v>
      </c>
      <c r="D15" s="211" t="s">
        <v>19</v>
      </c>
      <c r="E15" s="214" t="s">
        <v>23</v>
      </c>
      <c r="F15" s="149" t="s">
        <v>21</v>
      </c>
      <c r="G15" s="214" t="s">
        <v>23</v>
      </c>
      <c r="H15" s="211" t="s">
        <v>1</v>
      </c>
      <c r="I15" s="214" t="s">
        <v>23</v>
      </c>
    </row>
    <row r="16" spans="1:9" ht="20.25" customHeight="1" x14ac:dyDescent="0.3">
      <c r="A16" s="139">
        <v>12</v>
      </c>
      <c r="B16" s="210" t="s">
        <v>121</v>
      </c>
      <c r="C16" s="141" t="s">
        <v>17</v>
      </c>
      <c r="D16" s="211" t="s">
        <v>19</v>
      </c>
      <c r="E16" s="212" t="s">
        <v>22</v>
      </c>
      <c r="F16" s="149" t="s">
        <v>21</v>
      </c>
      <c r="G16" s="214" t="s">
        <v>23</v>
      </c>
      <c r="H16" s="213" t="s">
        <v>20</v>
      </c>
      <c r="I16" s="214" t="s">
        <v>23</v>
      </c>
    </row>
    <row r="17" spans="1:9" ht="20.25" customHeight="1" x14ac:dyDescent="0.3">
      <c r="A17" s="139">
        <v>13</v>
      </c>
      <c r="B17" s="210" t="s">
        <v>123</v>
      </c>
      <c r="C17" s="141" t="s">
        <v>17</v>
      </c>
      <c r="D17" s="211" t="s">
        <v>19</v>
      </c>
      <c r="E17" s="214" t="s">
        <v>23</v>
      </c>
      <c r="F17" s="149" t="s">
        <v>21</v>
      </c>
      <c r="G17" s="214" t="s">
        <v>23</v>
      </c>
      <c r="H17" s="212" t="s">
        <v>22</v>
      </c>
      <c r="I17" s="214" t="s">
        <v>23</v>
      </c>
    </row>
    <row r="18" spans="1:9" ht="20.25" customHeight="1" x14ac:dyDescent="0.3">
      <c r="A18" s="139">
        <v>14</v>
      </c>
      <c r="B18" s="210" t="s">
        <v>124</v>
      </c>
      <c r="C18" s="141" t="s">
        <v>17</v>
      </c>
      <c r="D18" s="211" t="s">
        <v>19</v>
      </c>
      <c r="E18" s="214" t="s">
        <v>23</v>
      </c>
      <c r="F18" s="149" t="s">
        <v>21</v>
      </c>
      <c r="G18" s="212" t="s">
        <v>22</v>
      </c>
      <c r="H18" s="211" t="s">
        <v>1</v>
      </c>
      <c r="I18" s="214" t="s">
        <v>23</v>
      </c>
    </row>
    <row r="19" spans="1:9" ht="20.25" customHeight="1" x14ac:dyDescent="0.3">
      <c r="A19" s="298" t="s">
        <v>242</v>
      </c>
      <c r="B19" s="299"/>
      <c r="C19" s="299"/>
      <c r="D19" s="299"/>
      <c r="E19" s="299"/>
      <c r="F19" s="299"/>
      <c r="G19" s="299"/>
      <c r="H19" s="299"/>
      <c r="I19" s="300"/>
    </row>
    <row r="20" spans="1:9" ht="20.25" customHeight="1" x14ac:dyDescent="0.3">
      <c r="A20" s="139">
        <v>15</v>
      </c>
      <c r="B20" s="210" t="s">
        <v>243</v>
      </c>
      <c r="C20" s="140" t="s">
        <v>33</v>
      </c>
      <c r="D20" s="211" t="s">
        <v>19</v>
      </c>
      <c r="E20" s="211" t="s">
        <v>1</v>
      </c>
      <c r="F20" s="149" t="s">
        <v>21</v>
      </c>
      <c r="G20" s="211" t="s">
        <v>1</v>
      </c>
      <c r="H20" s="211" t="s">
        <v>1</v>
      </c>
      <c r="I20" s="211" t="s">
        <v>1</v>
      </c>
    </row>
    <row r="21" spans="1:9" ht="20.25" customHeight="1" x14ac:dyDescent="0.3">
      <c r="A21" s="139">
        <v>16</v>
      </c>
      <c r="B21" s="210" t="s">
        <v>244</v>
      </c>
      <c r="C21" s="140" t="s">
        <v>33</v>
      </c>
      <c r="D21" s="211" t="s">
        <v>19</v>
      </c>
      <c r="E21" s="211" t="s">
        <v>1</v>
      </c>
      <c r="F21" s="149" t="s">
        <v>21</v>
      </c>
      <c r="G21" s="214" t="s">
        <v>23</v>
      </c>
      <c r="H21" s="211" t="s">
        <v>1</v>
      </c>
      <c r="I21" s="211" t="s">
        <v>1</v>
      </c>
    </row>
    <row r="22" spans="1:9" ht="20.25" customHeight="1" x14ac:dyDescent="0.3">
      <c r="A22" s="139">
        <v>17</v>
      </c>
      <c r="B22" s="210" t="s">
        <v>245</v>
      </c>
      <c r="C22" s="140" t="s">
        <v>33</v>
      </c>
      <c r="D22" s="211" t="s">
        <v>19</v>
      </c>
      <c r="E22" s="211" t="s">
        <v>1</v>
      </c>
      <c r="F22" s="149" t="s">
        <v>21</v>
      </c>
      <c r="G22" s="211" t="s">
        <v>1</v>
      </c>
      <c r="H22" s="211" t="s">
        <v>1</v>
      </c>
      <c r="I22" s="211" t="s">
        <v>1</v>
      </c>
    </row>
    <row r="23" spans="1:9" ht="20.25" customHeight="1" x14ac:dyDescent="0.3">
      <c r="A23" s="139">
        <v>18</v>
      </c>
      <c r="B23" s="210" t="s">
        <v>128</v>
      </c>
      <c r="C23" s="140" t="s">
        <v>33</v>
      </c>
      <c r="D23" s="211" t="s">
        <v>19</v>
      </c>
      <c r="E23" s="211" t="s">
        <v>1</v>
      </c>
      <c r="F23" s="149" t="s">
        <v>21</v>
      </c>
      <c r="G23" s="211" t="s">
        <v>1</v>
      </c>
      <c r="H23" s="211" t="s">
        <v>1</v>
      </c>
      <c r="I23" s="211" t="s">
        <v>1</v>
      </c>
    </row>
    <row r="24" spans="1:9" ht="20.25" customHeight="1" x14ac:dyDescent="0.3">
      <c r="A24" s="139">
        <v>19</v>
      </c>
      <c r="B24" s="210" t="s">
        <v>129</v>
      </c>
      <c r="C24" s="140" t="s">
        <v>33</v>
      </c>
      <c r="D24" s="211" t="s">
        <v>19</v>
      </c>
      <c r="E24" s="211" t="s">
        <v>1</v>
      </c>
      <c r="F24" s="149" t="s">
        <v>21</v>
      </c>
      <c r="G24" s="211" t="s">
        <v>1</v>
      </c>
      <c r="H24" s="211" t="s">
        <v>1</v>
      </c>
      <c r="I24" s="211" t="s">
        <v>1</v>
      </c>
    </row>
    <row r="25" spans="1:9" ht="20.25" customHeight="1" x14ac:dyDescent="0.3">
      <c r="A25" s="139">
        <v>20</v>
      </c>
      <c r="B25" s="210" t="s">
        <v>246</v>
      </c>
      <c r="C25" s="141" t="s">
        <v>17</v>
      </c>
      <c r="D25" s="211" t="s">
        <v>19</v>
      </c>
      <c r="E25" s="211" t="s">
        <v>1</v>
      </c>
      <c r="F25" s="149" t="s">
        <v>21</v>
      </c>
      <c r="G25" s="213" t="s">
        <v>20</v>
      </c>
      <c r="H25" s="213" t="s">
        <v>20</v>
      </c>
      <c r="I25" s="214" t="s">
        <v>23</v>
      </c>
    </row>
    <row r="26" spans="1:9" ht="20.25" customHeight="1" x14ac:dyDescent="0.3">
      <c r="A26" s="139">
        <v>21</v>
      </c>
      <c r="B26" s="210" t="s">
        <v>247</v>
      </c>
      <c r="C26" s="141" t="s">
        <v>17</v>
      </c>
      <c r="D26" s="211" t="s">
        <v>19</v>
      </c>
      <c r="E26" s="213" t="s">
        <v>20</v>
      </c>
      <c r="F26" s="149" t="s">
        <v>21</v>
      </c>
      <c r="G26" s="212" t="s">
        <v>22</v>
      </c>
      <c r="H26" s="211" t="s">
        <v>1</v>
      </c>
      <c r="I26" s="213" t="s">
        <v>20</v>
      </c>
    </row>
    <row r="27" spans="1:9" ht="20.25" customHeight="1" x14ac:dyDescent="0.3">
      <c r="A27" s="139">
        <v>22</v>
      </c>
      <c r="B27" s="210" t="s">
        <v>134</v>
      </c>
      <c r="C27" s="141" t="s">
        <v>17</v>
      </c>
      <c r="D27" s="211" t="s">
        <v>19</v>
      </c>
      <c r="E27" s="213" t="s">
        <v>20</v>
      </c>
      <c r="F27" s="149" t="s">
        <v>21</v>
      </c>
      <c r="G27" s="214" t="s">
        <v>23</v>
      </c>
      <c r="H27" s="214" t="s">
        <v>23</v>
      </c>
      <c r="I27" s="214" t="s">
        <v>23</v>
      </c>
    </row>
    <row r="28" spans="1:9" ht="20.25" customHeight="1" x14ac:dyDescent="0.3">
      <c r="A28" s="139">
        <v>23</v>
      </c>
      <c r="B28" s="210" t="s">
        <v>248</v>
      </c>
      <c r="C28" s="141" t="s">
        <v>17</v>
      </c>
      <c r="D28" s="211" t="s">
        <v>19</v>
      </c>
      <c r="E28" s="211" t="s">
        <v>1</v>
      </c>
      <c r="F28" s="149" t="s">
        <v>21</v>
      </c>
      <c r="G28" s="211" t="s">
        <v>1</v>
      </c>
      <c r="H28" s="211" t="s">
        <v>1</v>
      </c>
      <c r="I28" s="213" t="s">
        <v>20</v>
      </c>
    </row>
    <row r="29" spans="1:9" ht="20.25" customHeight="1" x14ac:dyDescent="0.3">
      <c r="A29" s="139">
        <v>24</v>
      </c>
      <c r="B29" s="210" t="s">
        <v>249</v>
      </c>
      <c r="C29" s="141" t="s">
        <v>17</v>
      </c>
      <c r="D29" s="211" t="s">
        <v>19</v>
      </c>
      <c r="E29" s="213" t="s">
        <v>20</v>
      </c>
      <c r="F29" s="149" t="s">
        <v>21</v>
      </c>
      <c r="G29" s="214" t="s">
        <v>23</v>
      </c>
      <c r="H29" s="214" t="s">
        <v>23</v>
      </c>
      <c r="I29" s="214" t="s">
        <v>23</v>
      </c>
    </row>
    <row r="30" spans="1:9" ht="20.25" customHeight="1" x14ac:dyDescent="0.3">
      <c r="A30" s="139">
        <v>25</v>
      </c>
      <c r="B30" s="210" t="s">
        <v>137</v>
      </c>
      <c r="C30" s="141" t="s">
        <v>17</v>
      </c>
      <c r="D30" s="211" t="s">
        <v>19</v>
      </c>
      <c r="E30" s="213" t="s">
        <v>20</v>
      </c>
      <c r="F30" s="149" t="s">
        <v>21</v>
      </c>
      <c r="G30" s="214" t="s">
        <v>23</v>
      </c>
      <c r="H30" s="213" t="s">
        <v>20</v>
      </c>
      <c r="I30" s="214" t="s">
        <v>23</v>
      </c>
    </row>
    <row r="31" spans="1:9" ht="20.25" customHeight="1" x14ac:dyDescent="0.3">
      <c r="A31" s="139">
        <v>26</v>
      </c>
      <c r="B31" s="210" t="s">
        <v>125</v>
      </c>
      <c r="C31" s="141" t="s">
        <v>17</v>
      </c>
      <c r="D31" s="211" t="s">
        <v>19</v>
      </c>
      <c r="E31" s="214" t="s">
        <v>23</v>
      </c>
      <c r="F31" s="149" t="s">
        <v>21</v>
      </c>
      <c r="G31" s="212" t="s">
        <v>22</v>
      </c>
      <c r="H31" s="212" t="s">
        <v>22</v>
      </c>
      <c r="I31" s="214" t="s">
        <v>23</v>
      </c>
    </row>
    <row r="32" spans="1:9" ht="20.25" customHeight="1" x14ac:dyDescent="0.3">
      <c r="A32" s="139">
        <v>27</v>
      </c>
      <c r="B32" s="210" t="s">
        <v>127</v>
      </c>
      <c r="C32" s="141" t="s">
        <v>17</v>
      </c>
      <c r="D32" s="211" t="s">
        <v>19</v>
      </c>
      <c r="E32" s="214" t="s">
        <v>23</v>
      </c>
      <c r="F32" s="149" t="s">
        <v>21</v>
      </c>
      <c r="G32" s="213" t="s">
        <v>20</v>
      </c>
      <c r="H32" s="211" t="s">
        <v>1</v>
      </c>
      <c r="I32" s="214" t="s">
        <v>23</v>
      </c>
    </row>
    <row r="33" spans="1:9" ht="20.25" customHeight="1" x14ac:dyDescent="0.3">
      <c r="A33" s="139">
        <v>28</v>
      </c>
      <c r="B33" s="210" t="s">
        <v>250</v>
      </c>
      <c r="C33" s="142" t="s">
        <v>26</v>
      </c>
      <c r="D33" s="211" t="s">
        <v>19</v>
      </c>
      <c r="E33" s="214" t="s">
        <v>23</v>
      </c>
      <c r="F33" s="142" t="s">
        <v>26</v>
      </c>
      <c r="G33" s="214" t="s">
        <v>23</v>
      </c>
      <c r="H33" s="214" t="s">
        <v>23</v>
      </c>
      <c r="I33" s="214" t="s">
        <v>23</v>
      </c>
    </row>
    <row r="34" spans="1:9" ht="20.25" customHeight="1" x14ac:dyDescent="0.3">
      <c r="A34" s="298" t="s">
        <v>251</v>
      </c>
      <c r="B34" s="299"/>
      <c r="C34" s="299"/>
      <c r="D34" s="299"/>
      <c r="E34" s="299"/>
      <c r="F34" s="299"/>
      <c r="G34" s="299"/>
      <c r="H34" s="299"/>
      <c r="I34" s="300"/>
    </row>
    <row r="35" spans="1:9" ht="20.25" customHeight="1" x14ac:dyDescent="0.3">
      <c r="A35" s="139">
        <v>29</v>
      </c>
      <c r="B35" s="210" t="s">
        <v>143</v>
      </c>
      <c r="C35" s="149" t="s">
        <v>33</v>
      </c>
      <c r="D35" s="211" t="s">
        <v>19</v>
      </c>
      <c r="E35" s="211" t="s">
        <v>1</v>
      </c>
      <c r="F35" s="149" t="s">
        <v>21</v>
      </c>
      <c r="G35" s="211" t="s">
        <v>1</v>
      </c>
      <c r="H35" s="211" t="s">
        <v>1</v>
      </c>
      <c r="I35" s="211" t="s">
        <v>1</v>
      </c>
    </row>
    <row r="36" spans="1:9" ht="20.25" customHeight="1" x14ac:dyDescent="0.3">
      <c r="A36" s="139">
        <v>30</v>
      </c>
      <c r="B36" s="210" t="s">
        <v>252</v>
      </c>
      <c r="C36" s="149" t="s">
        <v>33</v>
      </c>
      <c r="D36" s="211" t="s">
        <v>19</v>
      </c>
      <c r="E36" s="211" t="s">
        <v>1</v>
      </c>
      <c r="F36" s="149" t="s">
        <v>21</v>
      </c>
      <c r="G36" s="213" t="s">
        <v>20</v>
      </c>
      <c r="H36" s="211" t="s">
        <v>1</v>
      </c>
      <c r="I36" s="211" t="s">
        <v>1</v>
      </c>
    </row>
    <row r="37" spans="1:9" ht="20.25" customHeight="1" x14ac:dyDescent="0.3">
      <c r="A37" s="139">
        <v>31</v>
      </c>
      <c r="B37" s="210" t="s">
        <v>142</v>
      </c>
      <c r="C37" s="149" t="s">
        <v>33</v>
      </c>
      <c r="D37" s="211" t="s">
        <v>19</v>
      </c>
      <c r="E37" s="212" t="s">
        <v>22</v>
      </c>
      <c r="F37" s="149" t="s">
        <v>21</v>
      </c>
      <c r="G37" s="213" t="s">
        <v>20</v>
      </c>
      <c r="H37" s="211" t="s">
        <v>1</v>
      </c>
      <c r="I37" s="212" t="s">
        <v>22</v>
      </c>
    </row>
    <row r="38" spans="1:9" ht="20.25" customHeight="1" x14ac:dyDescent="0.3">
      <c r="A38" s="139">
        <v>32</v>
      </c>
      <c r="B38" s="210" t="s">
        <v>149</v>
      </c>
      <c r="C38" s="149" t="s">
        <v>33</v>
      </c>
      <c r="D38" s="211" t="s">
        <v>19</v>
      </c>
      <c r="E38" s="211" t="s">
        <v>1</v>
      </c>
      <c r="F38" s="149" t="s">
        <v>21</v>
      </c>
      <c r="G38" s="211" t="s">
        <v>1</v>
      </c>
      <c r="H38" s="211" t="s">
        <v>1</v>
      </c>
      <c r="I38" s="211" t="s">
        <v>1</v>
      </c>
    </row>
    <row r="39" spans="1:9" ht="20.25" customHeight="1" x14ac:dyDescent="0.3">
      <c r="A39" s="139">
        <v>33</v>
      </c>
      <c r="B39" s="210" t="s">
        <v>148</v>
      </c>
      <c r="C39" s="142" t="s">
        <v>26</v>
      </c>
      <c r="D39" s="211" t="s">
        <v>181</v>
      </c>
      <c r="E39" s="213" t="s">
        <v>20</v>
      </c>
      <c r="F39" s="142" t="s">
        <v>26</v>
      </c>
      <c r="G39" s="211" t="s">
        <v>1</v>
      </c>
      <c r="H39" s="211" t="s">
        <v>1</v>
      </c>
      <c r="I39" s="213" t="s">
        <v>20</v>
      </c>
    </row>
    <row r="40" spans="1:9" ht="20.25" customHeight="1" x14ac:dyDescent="0.3">
      <c r="A40" s="139">
        <v>34</v>
      </c>
      <c r="B40" s="210" t="s">
        <v>144</v>
      </c>
      <c r="C40" s="146" t="s">
        <v>39</v>
      </c>
      <c r="D40" s="211" t="s">
        <v>181</v>
      </c>
      <c r="E40" s="211" t="s">
        <v>1</v>
      </c>
      <c r="F40" s="211" t="s">
        <v>1</v>
      </c>
      <c r="G40" s="211" t="s">
        <v>1</v>
      </c>
      <c r="H40" s="211" t="s">
        <v>1</v>
      </c>
      <c r="I40" s="211" t="s">
        <v>1</v>
      </c>
    </row>
    <row r="41" spans="1:9" ht="20.25" customHeight="1" x14ac:dyDescent="0.3">
      <c r="A41" s="139">
        <v>35</v>
      </c>
      <c r="B41" s="210" t="s">
        <v>145</v>
      </c>
      <c r="C41" s="146" t="s">
        <v>39</v>
      </c>
      <c r="D41" s="211" t="s">
        <v>181</v>
      </c>
      <c r="E41" s="211" t="s">
        <v>1</v>
      </c>
      <c r="F41" s="211" t="s">
        <v>1</v>
      </c>
      <c r="G41" s="211" t="s">
        <v>1</v>
      </c>
      <c r="H41" s="211" t="s">
        <v>1</v>
      </c>
      <c r="I41" s="211" t="s">
        <v>1</v>
      </c>
    </row>
    <row r="42" spans="1:9" ht="20.25" customHeight="1" x14ac:dyDescent="0.3">
      <c r="A42" s="139">
        <v>36</v>
      </c>
      <c r="B42" s="210" t="s">
        <v>146</v>
      </c>
      <c r="C42" s="146" t="s">
        <v>39</v>
      </c>
      <c r="D42" s="211" t="s">
        <v>181</v>
      </c>
      <c r="E42" s="211" t="s">
        <v>1</v>
      </c>
      <c r="F42" s="211" t="s">
        <v>1</v>
      </c>
      <c r="G42" s="211" t="s">
        <v>1</v>
      </c>
      <c r="H42" s="211" t="s">
        <v>1</v>
      </c>
      <c r="I42" s="211" t="s">
        <v>1</v>
      </c>
    </row>
    <row r="43" spans="1:9" ht="20.25" customHeight="1" x14ac:dyDescent="0.3">
      <c r="A43" s="139">
        <v>37</v>
      </c>
      <c r="B43" s="210" t="s">
        <v>147</v>
      </c>
      <c r="C43" s="146" t="s">
        <v>39</v>
      </c>
      <c r="D43" s="211" t="s">
        <v>19</v>
      </c>
      <c r="E43" s="211" t="s">
        <v>1</v>
      </c>
      <c r="F43" s="211" t="s">
        <v>1</v>
      </c>
      <c r="G43" s="211" t="s">
        <v>1</v>
      </c>
      <c r="H43" s="211" t="s">
        <v>1</v>
      </c>
      <c r="I43" s="211" t="s">
        <v>1</v>
      </c>
    </row>
    <row r="44" spans="1:9" ht="20.25" customHeight="1" x14ac:dyDescent="0.3">
      <c r="A44" s="298" t="s">
        <v>151</v>
      </c>
      <c r="B44" s="299"/>
      <c r="C44" s="299"/>
      <c r="D44" s="299"/>
      <c r="E44" s="299"/>
      <c r="F44" s="299"/>
      <c r="G44" s="299"/>
      <c r="H44" s="299"/>
      <c r="I44" s="300"/>
    </row>
    <row r="45" spans="1:9" ht="20.25" customHeight="1" x14ac:dyDescent="0.3">
      <c r="A45" s="139">
        <v>38</v>
      </c>
      <c r="B45" s="210" t="s">
        <v>253</v>
      </c>
      <c r="C45" s="140" t="s">
        <v>33</v>
      </c>
      <c r="D45" s="211" t="s">
        <v>19</v>
      </c>
      <c r="E45" s="211" t="s">
        <v>1</v>
      </c>
      <c r="F45" s="149" t="s">
        <v>21</v>
      </c>
      <c r="G45" s="211" t="s">
        <v>1</v>
      </c>
      <c r="H45" s="211" t="s">
        <v>1</v>
      </c>
      <c r="I45" s="211" t="s">
        <v>1</v>
      </c>
    </row>
    <row r="46" spans="1:9" ht="20.25" customHeight="1" x14ac:dyDescent="0.3">
      <c r="A46" s="139">
        <v>39</v>
      </c>
      <c r="B46" s="210" t="s">
        <v>154</v>
      </c>
      <c r="C46" s="149" t="s">
        <v>33</v>
      </c>
      <c r="D46" s="211" t="s">
        <v>19</v>
      </c>
      <c r="E46" s="212" t="s">
        <v>22</v>
      </c>
      <c r="F46" s="149" t="s">
        <v>21</v>
      </c>
      <c r="G46" s="212" t="s">
        <v>22</v>
      </c>
      <c r="H46" s="212" t="s">
        <v>22</v>
      </c>
      <c r="I46" s="212" t="s">
        <v>22</v>
      </c>
    </row>
    <row r="47" spans="1:9" ht="20.25" customHeight="1" x14ac:dyDescent="0.3">
      <c r="A47" s="139">
        <v>40</v>
      </c>
      <c r="B47" s="210" t="s">
        <v>150</v>
      </c>
      <c r="C47" s="141" t="s">
        <v>17</v>
      </c>
      <c r="D47" s="211" t="s">
        <v>19</v>
      </c>
      <c r="E47" s="214" t="s">
        <v>23</v>
      </c>
      <c r="F47" s="149" t="s">
        <v>21</v>
      </c>
      <c r="G47" s="214" t="s">
        <v>23</v>
      </c>
      <c r="H47" s="214" t="s">
        <v>23</v>
      </c>
      <c r="I47" s="214" t="s">
        <v>23</v>
      </c>
    </row>
    <row r="48" spans="1:9" ht="20.25" customHeight="1" x14ac:dyDescent="0.3">
      <c r="A48" s="139">
        <v>41</v>
      </c>
      <c r="B48" s="210" t="s">
        <v>254</v>
      </c>
      <c r="C48" s="141" t="s">
        <v>17</v>
      </c>
      <c r="D48" s="211" t="s">
        <v>19</v>
      </c>
      <c r="E48" s="214" t="s">
        <v>23</v>
      </c>
      <c r="F48" s="149" t="s">
        <v>21</v>
      </c>
      <c r="G48" s="214" t="s">
        <v>23</v>
      </c>
      <c r="H48" s="214" t="s">
        <v>23</v>
      </c>
      <c r="I48" s="214" t="s">
        <v>23</v>
      </c>
    </row>
    <row r="49" spans="1:9" ht="20.25" customHeight="1" x14ac:dyDescent="0.3">
      <c r="A49" s="139">
        <v>42</v>
      </c>
      <c r="B49" s="210" t="s">
        <v>255</v>
      </c>
      <c r="C49" s="141" t="s">
        <v>17</v>
      </c>
      <c r="D49" s="211" t="s">
        <v>19</v>
      </c>
      <c r="E49" s="211" t="s">
        <v>1</v>
      </c>
      <c r="F49" s="149" t="s">
        <v>21</v>
      </c>
      <c r="G49" s="214" t="s">
        <v>23</v>
      </c>
      <c r="H49" s="214" t="s">
        <v>23</v>
      </c>
      <c r="I49" s="214" t="s">
        <v>23</v>
      </c>
    </row>
    <row r="50" spans="1:9" ht="20.25" customHeight="1" x14ac:dyDescent="0.3">
      <c r="A50" s="139">
        <v>43</v>
      </c>
      <c r="B50" s="210" t="s">
        <v>256</v>
      </c>
      <c r="C50" s="141" t="s">
        <v>17</v>
      </c>
      <c r="D50" s="211" t="s">
        <v>19</v>
      </c>
      <c r="E50" s="212" t="s">
        <v>22</v>
      </c>
      <c r="F50" s="149" t="s">
        <v>21</v>
      </c>
      <c r="G50" s="214" t="s">
        <v>23</v>
      </c>
      <c r="H50" s="214" t="s">
        <v>23</v>
      </c>
      <c r="I50" s="214" t="s">
        <v>23</v>
      </c>
    </row>
    <row r="51" spans="1:9" ht="20.25" customHeight="1" x14ac:dyDescent="0.3">
      <c r="A51" s="139">
        <v>44</v>
      </c>
      <c r="B51" s="210" t="s">
        <v>257</v>
      </c>
      <c r="C51" s="141" t="s">
        <v>17</v>
      </c>
      <c r="D51" s="211" t="s">
        <v>19</v>
      </c>
      <c r="E51" s="212" t="s">
        <v>22</v>
      </c>
      <c r="F51" s="149" t="s">
        <v>21</v>
      </c>
      <c r="G51" s="214" t="s">
        <v>23</v>
      </c>
      <c r="H51" s="214" t="s">
        <v>23</v>
      </c>
      <c r="I51" s="214" t="s">
        <v>23</v>
      </c>
    </row>
    <row r="52" spans="1:9" ht="20.25" customHeight="1" x14ac:dyDescent="0.3">
      <c r="A52" s="139">
        <v>45</v>
      </c>
      <c r="B52" s="210" t="s">
        <v>258</v>
      </c>
      <c r="C52" s="141" t="s">
        <v>17</v>
      </c>
      <c r="D52" s="211" t="s">
        <v>19</v>
      </c>
      <c r="E52" s="211" t="s">
        <v>1</v>
      </c>
      <c r="F52" s="149" t="s">
        <v>21</v>
      </c>
      <c r="G52" s="214" t="s">
        <v>23</v>
      </c>
      <c r="H52" s="214" t="s">
        <v>23</v>
      </c>
      <c r="I52" s="214" t="s">
        <v>23</v>
      </c>
    </row>
    <row r="53" spans="1:9" ht="20.25" customHeight="1" x14ac:dyDescent="0.3">
      <c r="A53" s="139">
        <v>46</v>
      </c>
      <c r="B53" s="210" t="s">
        <v>259</v>
      </c>
      <c r="C53" s="142" t="s">
        <v>26</v>
      </c>
      <c r="D53" s="211" t="s">
        <v>19</v>
      </c>
      <c r="E53" s="214" t="s">
        <v>23</v>
      </c>
      <c r="F53" s="142" t="s">
        <v>26</v>
      </c>
      <c r="G53" s="214" t="s">
        <v>23</v>
      </c>
      <c r="H53" s="214" t="s">
        <v>23</v>
      </c>
      <c r="I53" s="214" t="s">
        <v>23</v>
      </c>
    </row>
    <row r="54" spans="1:9" ht="20.25" customHeight="1" x14ac:dyDescent="0.3">
      <c r="A54" s="139">
        <v>47</v>
      </c>
      <c r="B54" s="210" t="s">
        <v>260</v>
      </c>
      <c r="C54" s="142" t="s">
        <v>26</v>
      </c>
      <c r="D54" s="211" t="s">
        <v>19</v>
      </c>
      <c r="E54" s="214" t="s">
        <v>23</v>
      </c>
      <c r="F54" s="142" t="s">
        <v>26</v>
      </c>
      <c r="G54" s="214" t="s">
        <v>23</v>
      </c>
      <c r="H54" s="211" t="s">
        <v>1</v>
      </c>
      <c r="I54" s="214" t="s">
        <v>23</v>
      </c>
    </row>
    <row r="55" spans="1:9" ht="20.25" customHeight="1" x14ac:dyDescent="0.3">
      <c r="A55" s="139">
        <v>48</v>
      </c>
      <c r="B55" s="210" t="s">
        <v>261</v>
      </c>
      <c r="C55" s="142" t="s">
        <v>26</v>
      </c>
      <c r="D55" s="211" t="s">
        <v>19</v>
      </c>
      <c r="E55" s="214" t="s">
        <v>23</v>
      </c>
      <c r="F55" s="142" t="s">
        <v>26</v>
      </c>
      <c r="G55" s="214" t="s">
        <v>23</v>
      </c>
      <c r="H55" s="214" t="s">
        <v>23</v>
      </c>
      <c r="I55" s="214" t="s">
        <v>23</v>
      </c>
    </row>
    <row r="56" spans="1:9" ht="20.25" customHeight="1" x14ac:dyDescent="0.3">
      <c r="A56" s="298" t="s">
        <v>162</v>
      </c>
      <c r="B56" s="299"/>
      <c r="C56" s="299"/>
      <c r="D56" s="299"/>
      <c r="E56" s="299"/>
      <c r="F56" s="299"/>
      <c r="G56" s="299"/>
      <c r="H56" s="299"/>
      <c r="I56" s="300"/>
    </row>
    <row r="57" spans="1:9" ht="20.25" customHeight="1" x14ac:dyDescent="0.3">
      <c r="A57" s="139">
        <v>49</v>
      </c>
      <c r="B57" s="210" t="s">
        <v>262</v>
      </c>
      <c r="C57" s="141" t="s">
        <v>17</v>
      </c>
      <c r="D57" s="211" t="s">
        <v>19</v>
      </c>
      <c r="E57" s="212" t="s">
        <v>22</v>
      </c>
      <c r="F57" s="149" t="s">
        <v>21</v>
      </c>
      <c r="G57" s="214" t="s">
        <v>23</v>
      </c>
      <c r="H57" s="214" t="s">
        <v>23</v>
      </c>
      <c r="I57" s="214" t="s">
        <v>23</v>
      </c>
    </row>
    <row r="58" spans="1:9" ht="20.25" customHeight="1" x14ac:dyDescent="0.3">
      <c r="A58" s="139">
        <v>50</v>
      </c>
      <c r="B58" s="210" t="s">
        <v>263</v>
      </c>
      <c r="C58" s="141" t="s">
        <v>17</v>
      </c>
      <c r="D58" s="211" t="s">
        <v>19</v>
      </c>
      <c r="E58" s="211" t="s">
        <v>1</v>
      </c>
      <c r="F58" s="149" t="s">
        <v>21</v>
      </c>
      <c r="G58" s="214" t="s">
        <v>23</v>
      </c>
      <c r="H58" s="214" t="s">
        <v>23</v>
      </c>
      <c r="I58" s="214" t="s">
        <v>23</v>
      </c>
    </row>
    <row r="59" spans="1:9" ht="20.25" customHeight="1" x14ac:dyDescent="0.3">
      <c r="A59" s="139">
        <v>51</v>
      </c>
      <c r="B59" s="210" t="s">
        <v>164</v>
      </c>
      <c r="C59" s="141" t="s">
        <v>17</v>
      </c>
      <c r="D59" s="211" t="s">
        <v>19</v>
      </c>
      <c r="E59" s="213" t="s">
        <v>20</v>
      </c>
      <c r="F59" s="149" t="s">
        <v>21</v>
      </c>
      <c r="G59" s="211" t="s">
        <v>1</v>
      </c>
      <c r="H59" s="211" t="s">
        <v>1</v>
      </c>
      <c r="I59" s="214" t="s">
        <v>23</v>
      </c>
    </row>
    <row r="60" spans="1:9" ht="20.25" customHeight="1" x14ac:dyDescent="0.3">
      <c r="A60" s="139">
        <v>52</v>
      </c>
      <c r="B60" s="210" t="s">
        <v>158</v>
      </c>
      <c r="C60" s="141" t="s">
        <v>17</v>
      </c>
      <c r="D60" s="211" t="s">
        <v>19</v>
      </c>
      <c r="E60" s="214" t="s">
        <v>23</v>
      </c>
      <c r="F60" s="149" t="s">
        <v>21</v>
      </c>
      <c r="G60" s="214" t="s">
        <v>23</v>
      </c>
      <c r="H60" s="211" t="s">
        <v>1</v>
      </c>
      <c r="I60" s="214" t="s">
        <v>23</v>
      </c>
    </row>
    <row r="61" spans="1:9" ht="20.25" customHeight="1" x14ac:dyDescent="0.3">
      <c r="A61" s="139">
        <v>53</v>
      </c>
      <c r="B61" s="210" t="s">
        <v>159</v>
      </c>
      <c r="C61" s="141" t="s">
        <v>17</v>
      </c>
      <c r="D61" s="211" t="s">
        <v>19</v>
      </c>
      <c r="E61" s="211" t="s">
        <v>1</v>
      </c>
      <c r="F61" s="149" t="s">
        <v>21</v>
      </c>
      <c r="G61" s="214" t="s">
        <v>23</v>
      </c>
      <c r="H61" s="211" t="s">
        <v>1</v>
      </c>
      <c r="I61" s="214" t="s">
        <v>23</v>
      </c>
    </row>
    <row r="62" spans="1:9" ht="20.25" customHeight="1" x14ac:dyDescent="0.3">
      <c r="A62" s="139">
        <v>54</v>
      </c>
      <c r="B62" s="210" t="s">
        <v>161</v>
      </c>
      <c r="C62" s="141" t="s">
        <v>17</v>
      </c>
      <c r="D62" s="211" t="s">
        <v>19</v>
      </c>
      <c r="E62" s="214" t="s">
        <v>23</v>
      </c>
      <c r="F62" s="149" t="s">
        <v>21</v>
      </c>
      <c r="G62" s="212" t="s">
        <v>22</v>
      </c>
      <c r="H62" s="211" t="s">
        <v>1</v>
      </c>
      <c r="I62" s="214" t="s">
        <v>23</v>
      </c>
    </row>
    <row r="63" spans="1:9" ht="20.25" customHeight="1" x14ac:dyDescent="0.3">
      <c r="A63" s="139">
        <v>55</v>
      </c>
      <c r="B63" s="210" t="s">
        <v>264</v>
      </c>
      <c r="C63" s="141" t="s">
        <v>17</v>
      </c>
      <c r="D63" s="211" t="s">
        <v>19</v>
      </c>
      <c r="E63" s="212" t="s">
        <v>22</v>
      </c>
      <c r="F63" s="149" t="s">
        <v>21</v>
      </c>
      <c r="G63" s="214" t="s">
        <v>23</v>
      </c>
      <c r="H63" s="214" t="s">
        <v>23</v>
      </c>
      <c r="I63" s="214" t="s">
        <v>23</v>
      </c>
    </row>
    <row r="64" spans="1:9" ht="20.25" customHeight="1" x14ac:dyDescent="0.3">
      <c r="A64" s="139">
        <v>56</v>
      </c>
      <c r="B64" s="210" t="s">
        <v>265</v>
      </c>
      <c r="C64" s="141" t="s">
        <v>17</v>
      </c>
      <c r="D64" s="211" t="s">
        <v>19</v>
      </c>
      <c r="E64" s="211" t="s">
        <v>1</v>
      </c>
      <c r="F64" s="149" t="s">
        <v>21</v>
      </c>
      <c r="G64" s="214" t="s">
        <v>23</v>
      </c>
      <c r="H64" s="214" t="s">
        <v>23</v>
      </c>
      <c r="I64" s="214" t="s">
        <v>23</v>
      </c>
    </row>
    <row r="65" spans="1:9" ht="20.25" customHeight="1" x14ac:dyDescent="0.3">
      <c r="A65" s="139">
        <v>57</v>
      </c>
      <c r="B65" s="210" t="s">
        <v>266</v>
      </c>
      <c r="C65" s="141" t="s">
        <v>17</v>
      </c>
      <c r="D65" s="211" t="s">
        <v>19</v>
      </c>
      <c r="E65" s="214" t="s">
        <v>23</v>
      </c>
      <c r="F65" s="149" t="s">
        <v>21</v>
      </c>
      <c r="G65" s="214" t="s">
        <v>23</v>
      </c>
      <c r="H65" s="213" t="s">
        <v>20</v>
      </c>
      <c r="I65" s="214" t="s">
        <v>23</v>
      </c>
    </row>
    <row r="66" spans="1:9" ht="20.25" customHeight="1" x14ac:dyDescent="0.3">
      <c r="A66" s="139">
        <v>58</v>
      </c>
      <c r="B66" s="210" t="s">
        <v>267</v>
      </c>
      <c r="C66" s="141" t="s">
        <v>17</v>
      </c>
      <c r="D66" s="211" t="s">
        <v>19</v>
      </c>
      <c r="E66" s="211" t="s">
        <v>1</v>
      </c>
      <c r="F66" s="149" t="s">
        <v>21</v>
      </c>
      <c r="G66" s="214" t="s">
        <v>23</v>
      </c>
      <c r="H66" s="211" t="s">
        <v>1</v>
      </c>
      <c r="I66" s="214" t="s">
        <v>23</v>
      </c>
    </row>
    <row r="67" spans="1:9" ht="20.25" customHeight="1" x14ac:dyDescent="0.3">
      <c r="A67" s="139">
        <v>59</v>
      </c>
      <c r="B67" s="210" t="s">
        <v>268</v>
      </c>
      <c r="C67" s="141" t="s">
        <v>17</v>
      </c>
      <c r="D67" s="211" t="s">
        <v>19</v>
      </c>
      <c r="E67" s="214" t="s">
        <v>23</v>
      </c>
      <c r="F67" s="149" t="s">
        <v>21</v>
      </c>
      <c r="G67" s="214" t="s">
        <v>23</v>
      </c>
      <c r="H67" s="214" t="s">
        <v>23</v>
      </c>
      <c r="I67" s="214" t="s">
        <v>23</v>
      </c>
    </row>
    <row r="68" spans="1:9" ht="20.25" customHeight="1" x14ac:dyDescent="0.3">
      <c r="A68" s="139">
        <v>60</v>
      </c>
      <c r="B68" s="210" t="s">
        <v>269</v>
      </c>
      <c r="C68" s="141" t="s">
        <v>17</v>
      </c>
      <c r="D68" s="211" t="s">
        <v>19</v>
      </c>
      <c r="E68" s="211" t="s">
        <v>1</v>
      </c>
      <c r="F68" s="149" t="s">
        <v>21</v>
      </c>
      <c r="G68" s="214" t="s">
        <v>23</v>
      </c>
      <c r="H68" s="214" t="s">
        <v>23</v>
      </c>
      <c r="I68" s="214" t="s">
        <v>23</v>
      </c>
    </row>
    <row r="69" spans="1:9" ht="20.25" customHeight="1" x14ac:dyDescent="0.3">
      <c r="A69" s="139">
        <v>61</v>
      </c>
      <c r="B69" s="210" t="s">
        <v>163</v>
      </c>
      <c r="C69" s="141" t="s">
        <v>17</v>
      </c>
      <c r="D69" s="211" t="s">
        <v>19</v>
      </c>
      <c r="E69" s="211" t="s">
        <v>1</v>
      </c>
      <c r="F69" s="149" t="s">
        <v>21</v>
      </c>
      <c r="G69" s="214" t="s">
        <v>23</v>
      </c>
      <c r="H69" s="211" t="s">
        <v>1</v>
      </c>
      <c r="I69" s="214" t="s">
        <v>23</v>
      </c>
    </row>
    <row r="70" spans="1:9" ht="20.25" customHeight="1" x14ac:dyDescent="0.3">
      <c r="A70" s="298" t="s">
        <v>166</v>
      </c>
      <c r="B70" s="299"/>
      <c r="C70" s="299"/>
      <c r="D70" s="299"/>
      <c r="E70" s="299"/>
      <c r="F70" s="299"/>
      <c r="G70" s="299"/>
      <c r="H70" s="299"/>
      <c r="I70" s="300"/>
    </row>
    <row r="71" spans="1:9" ht="20.25" customHeight="1" x14ac:dyDescent="0.3">
      <c r="A71" s="139">
        <v>62</v>
      </c>
      <c r="B71" s="210" t="s">
        <v>270</v>
      </c>
      <c r="C71" s="140" t="s">
        <v>33</v>
      </c>
      <c r="D71" s="211" t="s">
        <v>19</v>
      </c>
      <c r="E71" s="211" t="s">
        <v>1</v>
      </c>
      <c r="F71" s="149" t="s">
        <v>21</v>
      </c>
      <c r="G71" s="213" t="s">
        <v>20</v>
      </c>
      <c r="H71" s="211" t="s">
        <v>1</v>
      </c>
      <c r="I71" s="211" t="s">
        <v>1</v>
      </c>
    </row>
    <row r="72" spans="1:9" ht="20.25" customHeight="1" x14ac:dyDescent="0.3">
      <c r="A72" s="139">
        <v>63</v>
      </c>
      <c r="B72" s="210" t="s">
        <v>165</v>
      </c>
      <c r="C72" s="141" t="s">
        <v>17</v>
      </c>
      <c r="D72" s="211" t="s">
        <v>19</v>
      </c>
      <c r="E72" s="211" t="s">
        <v>1</v>
      </c>
      <c r="F72" s="149" t="s">
        <v>21</v>
      </c>
      <c r="G72" s="214" t="s">
        <v>23</v>
      </c>
      <c r="H72" s="214" t="s">
        <v>23</v>
      </c>
      <c r="I72" s="214" t="s">
        <v>23</v>
      </c>
    </row>
    <row r="73" spans="1:9" ht="20.25" customHeight="1" x14ac:dyDescent="0.3">
      <c r="A73" s="139">
        <v>64</v>
      </c>
      <c r="B73" s="210" t="s">
        <v>271</v>
      </c>
      <c r="C73" s="141" t="s">
        <v>17</v>
      </c>
      <c r="D73" s="211" t="s">
        <v>19</v>
      </c>
      <c r="E73" s="211" t="s">
        <v>1</v>
      </c>
      <c r="F73" s="149" t="s">
        <v>21</v>
      </c>
      <c r="G73" s="212" t="s">
        <v>22</v>
      </c>
      <c r="H73" s="211" t="s">
        <v>1</v>
      </c>
      <c r="I73" s="214" t="s">
        <v>23</v>
      </c>
    </row>
    <row r="74" spans="1:9" ht="20.25" customHeight="1" x14ac:dyDescent="0.3">
      <c r="A74" s="139">
        <v>65</v>
      </c>
      <c r="B74" s="210" t="s">
        <v>272</v>
      </c>
      <c r="C74" s="141" t="s">
        <v>17</v>
      </c>
      <c r="D74" s="211" t="s">
        <v>19</v>
      </c>
      <c r="E74" s="211" t="s">
        <v>1</v>
      </c>
      <c r="F74" s="149" t="s">
        <v>21</v>
      </c>
      <c r="G74" s="214" t="s">
        <v>23</v>
      </c>
      <c r="H74" s="214" t="s">
        <v>23</v>
      </c>
      <c r="I74" s="214" t="s">
        <v>23</v>
      </c>
    </row>
    <row r="75" spans="1:9" ht="20.25" customHeight="1" x14ac:dyDescent="0.3">
      <c r="A75" s="139">
        <v>66</v>
      </c>
      <c r="B75" s="210" t="s">
        <v>273</v>
      </c>
      <c r="C75" s="141" t="s">
        <v>17</v>
      </c>
      <c r="D75" s="211" t="s">
        <v>19</v>
      </c>
      <c r="E75" s="211" t="s">
        <v>1</v>
      </c>
      <c r="F75" s="149" t="s">
        <v>21</v>
      </c>
      <c r="G75" s="212" t="s">
        <v>22</v>
      </c>
      <c r="H75" s="211" t="s">
        <v>1</v>
      </c>
      <c r="I75" s="214" t="s">
        <v>23</v>
      </c>
    </row>
    <row r="76" spans="1:9" ht="20.25" customHeight="1" x14ac:dyDescent="0.3">
      <c r="A76" s="139">
        <v>67</v>
      </c>
      <c r="B76" s="210" t="s">
        <v>274</v>
      </c>
      <c r="C76" s="141" t="s">
        <v>17</v>
      </c>
      <c r="D76" s="211" t="s">
        <v>19</v>
      </c>
      <c r="E76" s="212" t="s">
        <v>22</v>
      </c>
      <c r="F76" s="149" t="s">
        <v>21</v>
      </c>
      <c r="G76" s="214" t="s">
        <v>23</v>
      </c>
      <c r="H76" s="211" t="s">
        <v>1</v>
      </c>
      <c r="I76" s="214" t="s">
        <v>23</v>
      </c>
    </row>
    <row r="77" spans="1:9" ht="20.25" customHeight="1" x14ac:dyDescent="0.3">
      <c r="A77" s="139">
        <v>68</v>
      </c>
      <c r="B77" s="210" t="s">
        <v>275</v>
      </c>
      <c r="C77" s="141" t="s">
        <v>17</v>
      </c>
      <c r="D77" s="211" t="s">
        <v>19</v>
      </c>
      <c r="E77" s="214" t="s">
        <v>23</v>
      </c>
      <c r="F77" s="149" t="s">
        <v>21</v>
      </c>
      <c r="G77" s="214" t="s">
        <v>23</v>
      </c>
      <c r="H77" s="214" t="s">
        <v>23</v>
      </c>
      <c r="I77" s="214" t="s">
        <v>23</v>
      </c>
    </row>
    <row r="78" spans="1:9" ht="20.25" customHeight="1" x14ac:dyDescent="0.3">
      <c r="A78" s="139">
        <v>69</v>
      </c>
      <c r="B78" s="210" t="s">
        <v>276</v>
      </c>
      <c r="C78" s="141" t="s">
        <v>17</v>
      </c>
      <c r="D78" s="211" t="s">
        <v>19</v>
      </c>
      <c r="E78" s="214" t="s">
        <v>23</v>
      </c>
      <c r="F78" s="149" t="s">
        <v>21</v>
      </c>
      <c r="G78" s="214" t="s">
        <v>23</v>
      </c>
      <c r="H78" s="211" t="s">
        <v>1</v>
      </c>
      <c r="I78" s="214" t="s">
        <v>23</v>
      </c>
    </row>
    <row r="79" spans="1:9" ht="20.25" customHeight="1" x14ac:dyDescent="0.3">
      <c r="A79" s="139">
        <v>70</v>
      </c>
      <c r="B79" s="210" t="s">
        <v>277</v>
      </c>
      <c r="C79" s="142" t="s">
        <v>26</v>
      </c>
      <c r="D79" s="211" t="s">
        <v>19</v>
      </c>
      <c r="E79" s="214" t="s">
        <v>23</v>
      </c>
      <c r="F79" s="142" t="s">
        <v>26</v>
      </c>
      <c r="G79" s="214" t="s">
        <v>23</v>
      </c>
      <c r="H79" s="214" t="s">
        <v>23</v>
      </c>
      <c r="I79" s="214" t="s">
        <v>23</v>
      </c>
    </row>
    <row r="80" spans="1:9" ht="20.25" customHeight="1" x14ac:dyDescent="0.3">
      <c r="A80" s="139">
        <v>71</v>
      </c>
      <c r="B80" s="210" t="s">
        <v>278</v>
      </c>
      <c r="C80" s="142" t="s">
        <v>26</v>
      </c>
      <c r="D80" s="211" t="s">
        <v>19</v>
      </c>
      <c r="E80" s="214" t="s">
        <v>23</v>
      </c>
      <c r="F80" s="142" t="s">
        <v>26</v>
      </c>
      <c r="G80" s="214" t="s">
        <v>23</v>
      </c>
      <c r="H80" s="211" t="s">
        <v>1</v>
      </c>
      <c r="I80" s="214" t="s">
        <v>23</v>
      </c>
    </row>
    <row r="81" spans="1:9" ht="20.25" customHeight="1" x14ac:dyDescent="0.3">
      <c r="A81" s="139">
        <v>72</v>
      </c>
      <c r="B81" s="210" t="s">
        <v>173</v>
      </c>
      <c r="C81" s="146" t="s">
        <v>39</v>
      </c>
      <c r="D81" s="211" t="s">
        <v>19</v>
      </c>
      <c r="E81" s="211" t="s">
        <v>1</v>
      </c>
      <c r="F81" s="211" t="s">
        <v>1</v>
      </c>
      <c r="G81" s="211" t="s">
        <v>1</v>
      </c>
      <c r="H81" s="211" t="s">
        <v>1</v>
      </c>
      <c r="I81" s="211" t="s">
        <v>1</v>
      </c>
    </row>
    <row r="82" spans="1:9" ht="20.25" customHeight="1" x14ac:dyDescent="0.3">
      <c r="A82" s="139">
        <v>73</v>
      </c>
      <c r="B82" s="210" t="s">
        <v>174</v>
      </c>
      <c r="C82" s="146" t="s">
        <v>39</v>
      </c>
      <c r="D82" s="211" t="s">
        <v>19</v>
      </c>
      <c r="E82" s="211" t="s">
        <v>1</v>
      </c>
      <c r="F82" s="211" t="s">
        <v>1</v>
      </c>
      <c r="G82" s="211" t="s">
        <v>1</v>
      </c>
      <c r="H82" s="211" t="s">
        <v>1</v>
      </c>
      <c r="I82" s="211" t="s">
        <v>1</v>
      </c>
    </row>
    <row r="83" spans="1:9" ht="20.25" customHeight="1" x14ac:dyDescent="0.3">
      <c r="A83" s="139">
        <v>74</v>
      </c>
      <c r="B83" s="210" t="s">
        <v>175</v>
      </c>
      <c r="C83" s="146" t="s">
        <v>39</v>
      </c>
      <c r="D83" s="211" t="s">
        <v>181</v>
      </c>
      <c r="E83" s="211" t="s">
        <v>1</v>
      </c>
      <c r="F83" s="211" t="s">
        <v>1</v>
      </c>
      <c r="G83" s="211" t="s">
        <v>1</v>
      </c>
      <c r="H83" s="211" t="s">
        <v>1</v>
      </c>
      <c r="I83" s="211" t="s">
        <v>1</v>
      </c>
    </row>
    <row r="84" spans="1:9" ht="20.25" customHeight="1" x14ac:dyDescent="0.3">
      <c r="A84" s="298" t="s">
        <v>279</v>
      </c>
      <c r="B84" s="299"/>
      <c r="C84" s="299"/>
      <c r="D84" s="299"/>
      <c r="E84" s="299"/>
      <c r="F84" s="299"/>
      <c r="G84" s="299"/>
      <c r="H84" s="299"/>
      <c r="I84" s="300"/>
    </row>
    <row r="85" spans="1:9" ht="20.25" customHeight="1" x14ac:dyDescent="0.3">
      <c r="A85" s="139">
        <v>75</v>
      </c>
      <c r="B85" s="210" t="s">
        <v>185</v>
      </c>
      <c r="C85" s="140" t="s">
        <v>33</v>
      </c>
      <c r="D85" s="211" t="s">
        <v>19</v>
      </c>
      <c r="E85" s="211" t="s">
        <v>1</v>
      </c>
      <c r="F85" s="149" t="s">
        <v>21</v>
      </c>
      <c r="G85" s="211" t="s">
        <v>1</v>
      </c>
      <c r="H85" s="211" t="s">
        <v>1</v>
      </c>
      <c r="I85" s="211" t="s">
        <v>1</v>
      </c>
    </row>
    <row r="86" spans="1:9" ht="20.25" customHeight="1" x14ac:dyDescent="0.3">
      <c r="A86" s="139">
        <v>76</v>
      </c>
      <c r="B86" s="210" t="s">
        <v>188</v>
      </c>
      <c r="C86" s="141" t="s">
        <v>17</v>
      </c>
      <c r="D86" s="211" t="s">
        <v>19</v>
      </c>
      <c r="E86" s="211" t="s">
        <v>1</v>
      </c>
      <c r="F86" s="149" t="s">
        <v>21</v>
      </c>
      <c r="G86" s="213" t="s">
        <v>20</v>
      </c>
      <c r="H86" s="213" t="s">
        <v>20</v>
      </c>
      <c r="I86" s="214" t="s">
        <v>23</v>
      </c>
    </row>
    <row r="87" spans="1:9" ht="20.25" customHeight="1" x14ac:dyDescent="0.3">
      <c r="A87" s="139">
        <v>77</v>
      </c>
      <c r="B87" s="210" t="s">
        <v>191</v>
      </c>
      <c r="C87" s="141" t="s">
        <v>17</v>
      </c>
      <c r="D87" s="211" t="s">
        <v>19</v>
      </c>
      <c r="E87" s="214" t="s">
        <v>23</v>
      </c>
      <c r="F87" s="149" t="s">
        <v>21</v>
      </c>
      <c r="G87" s="212" t="s">
        <v>22</v>
      </c>
      <c r="H87" s="211" t="s">
        <v>1</v>
      </c>
      <c r="I87" s="214" t="s">
        <v>23</v>
      </c>
    </row>
    <row r="88" spans="1:9" ht="20.25" customHeight="1" x14ac:dyDescent="0.3">
      <c r="A88" s="139">
        <v>78</v>
      </c>
      <c r="B88" s="210" t="s">
        <v>194</v>
      </c>
      <c r="C88" s="141" t="s">
        <v>17</v>
      </c>
      <c r="D88" s="211" t="s">
        <v>19</v>
      </c>
      <c r="E88" s="211" t="s">
        <v>1</v>
      </c>
      <c r="F88" s="149" t="s">
        <v>21</v>
      </c>
      <c r="G88" s="214" t="s">
        <v>23</v>
      </c>
      <c r="H88" s="214" t="s">
        <v>23</v>
      </c>
      <c r="I88" s="214" t="s">
        <v>23</v>
      </c>
    </row>
    <row r="89" spans="1:9" ht="20.25" customHeight="1" x14ac:dyDescent="0.3">
      <c r="A89" s="139">
        <v>79</v>
      </c>
      <c r="B89" s="210" t="s">
        <v>182</v>
      </c>
      <c r="C89" s="145" t="s">
        <v>94</v>
      </c>
      <c r="D89" s="211" t="s">
        <v>19</v>
      </c>
      <c r="E89" s="213" t="s">
        <v>20</v>
      </c>
      <c r="F89" s="145" t="s">
        <v>94</v>
      </c>
      <c r="G89" s="214" t="s">
        <v>23</v>
      </c>
      <c r="H89" s="214" t="s">
        <v>23</v>
      </c>
      <c r="I89" s="214" t="s">
        <v>23</v>
      </c>
    </row>
    <row r="90" spans="1:9" ht="20.25" customHeight="1" x14ac:dyDescent="0.3">
      <c r="A90" s="139">
        <v>80</v>
      </c>
      <c r="B90" s="210" t="s">
        <v>178</v>
      </c>
      <c r="C90" s="146" t="s">
        <v>39</v>
      </c>
      <c r="D90" s="211" t="s">
        <v>181</v>
      </c>
      <c r="E90" s="211" t="s">
        <v>1</v>
      </c>
      <c r="F90" s="211" t="s">
        <v>1</v>
      </c>
      <c r="G90" s="211" t="s">
        <v>1</v>
      </c>
      <c r="H90" s="211" t="s">
        <v>1</v>
      </c>
      <c r="I90" s="211" t="s">
        <v>1</v>
      </c>
    </row>
    <row r="91" spans="1:9" ht="20.25" customHeight="1" x14ac:dyDescent="0.3">
      <c r="A91" s="139">
        <v>81</v>
      </c>
      <c r="B91" s="210" t="s">
        <v>180</v>
      </c>
      <c r="C91" s="146" t="s">
        <v>39</v>
      </c>
      <c r="D91" s="211" t="s">
        <v>181</v>
      </c>
      <c r="E91" s="211" t="s">
        <v>1</v>
      </c>
      <c r="F91" s="211" t="s">
        <v>1</v>
      </c>
      <c r="G91" s="211" t="s">
        <v>1</v>
      </c>
      <c r="H91" s="211" t="s">
        <v>1</v>
      </c>
      <c r="I91" s="211" t="s">
        <v>1</v>
      </c>
    </row>
    <row r="92" spans="1:9" ht="20.25" customHeight="1" x14ac:dyDescent="0.3">
      <c r="A92" s="139">
        <v>82</v>
      </c>
      <c r="B92" s="210" t="s">
        <v>183</v>
      </c>
      <c r="C92" s="146" t="s">
        <v>39</v>
      </c>
      <c r="D92" s="211" t="s">
        <v>181</v>
      </c>
      <c r="E92" s="211" t="s">
        <v>1</v>
      </c>
      <c r="F92" s="211" t="s">
        <v>1</v>
      </c>
      <c r="G92" s="211" t="s">
        <v>1</v>
      </c>
      <c r="H92" s="211" t="s">
        <v>1</v>
      </c>
      <c r="I92" s="211" t="s">
        <v>1</v>
      </c>
    </row>
    <row r="93" spans="1:9" ht="20.25" customHeight="1" x14ac:dyDescent="0.3">
      <c r="A93" s="139">
        <v>83</v>
      </c>
      <c r="B93" s="210" t="s">
        <v>184</v>
      </c>
      <c r="C93" s="146" t="s">
        <v>39</v>
      </c>
      <c r="D93" s="211" t="s">
        <v>181</v>
      </c>
      <c r="E93" s="211" t="s">
        <v>1</v>
      </c>
      <c r="F93" s="211" t="s">
        <v>1</v>
      </c>
      <c r="G93" s="211" t="s">
        <v>1</v>
      </c>
      <c r="H93" s="211" t="s">
        <v>1</v>
      </c>
      <c r="I93" s="211" t="s">
        <v>1</v>
      </c>
    </row>
    <row r="94" spans="1:9" ht="20.25" customHeight="1" x14ac:dyDescent="0.3">
      <c r="A94" s="139">
        <v>84</v>
      </c>
      <c r="B94" s="210" t="s">
        <v>186</v>
      </c>
      <c r="C94" s="146" t="s">
        <v>39</v>
      </c>
      <c r="D94" s="211" t="s">
        <v>181</v>
      </c>
      <c r="E94" s="211" t="s">
        <v>1</v>
      </c>
      <c r="F94" s="211" t="s">
        <v>1</v>
      </c>
      <c r="G94" s="211" t="s">
        <v>1</v>
      </c>
      <c r="H94" s="211" t="s">
        <v>1</v>
      </c>
      <c r="I94" s="211" t="s">
        <v>1</v>
      </c>
    </row>
    <row r="95" spans="1:9" ht="20.25" customHeight="1" x14ac:dyDescent="0.3">
      <c r="A95" s="139">
        <v>85</v>
      </c>
      <c r="B95" s="210" t="s">
        <v>187</v>
      </c>
      <c r="C95" s="146" t="s">
        <v>39</v>
      </c>
      <c r="D95" s="211" t="s">
        <v>181</v>
      </c>
      <c r="E95" s="211" t="s">
        <v>1</v>
      </c>
      <c r="F95" s="211" t="s">
        <v>1</v>
      </c>
      <c r="G95" s="211" t="s">
        <v>1</v>
      </c>
      <c r="H95" s="211" t="s">
        <v>1</v>
      </c>
      <c r="I95" s="211" t="s">
        <v>1</v>
      </c>
    </row>
    <row r="96" spans="1:9" ht="20.25" customHeight="1" x14ac:dyDescent="0.3">
      <c r="A96" s="139">
        <v>86</v>
      </c>
      <c r="B96" s="210" t="s">
        <v>189</v>
      </c>
      <c r="C96" s="146" t="s">
        <v>39</v>
      </c>
      <c r="D96" s="211" t="s">
        <v>181</v>
      </c>
      <c r="E96" s="211" t="s">
        <v>1</v>
      </c>
      <c r="F96" s="211" t="s">
        <v>1</v>
      </c>
      <c r="G96" s="211" t="s">
        <v>1</v>
      </c>
      <c r="H96" s="211" t="s">
        <v>1</v>
      </c>
      <c r="I96" s="211" t="s">
        <v>1</v>
      </c>
    </row>
    <row r="97" spans="1:9" ht="20.25" customHeight="1" x14ac:dyDescent="0.3">
      <c r="A97" s="139">
        <v>87</v>
      </c>
      <c r="B97" s="210" t="s">
        <v>190</v>
      </c>
      <c r="C97" s="146" t="s">
        <v>39</v>
      </c>
      <c r="D97" s="211" t="s">
        <v>181</v>
      </c>
      <c r="E97" s="211" t="s">
        <v>1</v>
      </c>
      <c r="F97" s="211" t="s">
        <v>1</v>
      </c>
      <c r="G97" s="211" t="s">
        <v>1</v>
      </c>
      <c r="H97" s="211" t="s">
        <v>1</v>
      </c>
      <c r="I97" s="211" t="s">
        <v>1</v>
      </c>
    </row>
    <row r="98" spans="1:9" ht="20.25" customHeight="1" x14ac:dyDescent="0.3">
      <c r="A98" s="139">
        <v>88</v>
      </c>
      <c r="B98" s="210" t="s">
        <v>192</v>
      </c>
      <c r="C98" s="146" t="s">
        <v>39</v>
      </c>
      <c r="D98" s="211" t="s">
        <v>19</v>
      </c>
      <c r="E98" s="211" t="s">
        <v>1</v>
      </c>
      <c r="F98" s="211" t="s">
        <v>1</v>
      </c>
      <c r="G98" s="211" t="s">
        <v>1</v>
      </c>
      <c r="H98" s="211" t="s">
        <v>1</v>
      </c>
      <c r="I98" s="211" t="s">
        <v>1</v>
      </c>
    </row>
    <row r="99" spans="1:9" ht="20.25" customHeight="1" x14ac:dyDescent="0.3">
      <c r="A99" s="139">
        <v>89</v>
      </c>
      <c r="B99" s="210" t="s">
        <v>193</v>
      </c>
      <c r="C99" s="146" t="s">
        <v>39</v>
      </c>
      <c r="D99" s="211" t="s">
        <v>181</v>
      </c>
      <c r="E99" s="211" t="s">
        <v>1</v>
      </c>
      <c r="F99" s="211" t="s">
        <v>1</v>
      </c>
      <c r="G99" s="211" t="s">
        <v>1</v>
      </c>
      <c r="H99" s="211" t="s">
        <v>1</v>
      </c>
      <c r="I99" s="211" t="s">
        <v>1</v>
      </c>
    </row>
    <row r="100" spans="1:9" ht="20.25" customHeight="1" x14ac:dyDescent="0.3">
      <c r="A100" s="139">
        <v>90</v>
      </c>
      <c r="B100" s="210" t="s">
        <v>195</v>
      </c>
      <c r="C100" s="146" t="s">
        <v>39</v>
      </c>
      <c r="D100" s="211" t="s">
        <v>181</v>
      </c>
      <c r="E100" s="211" t="s">
        <v>1</v>
      </c>
      <c r="F100" s="211" t="s">
        <v>1</v>
      </c>
      <c r="G100" s="211" t="s">
        <v>1</v>
      </c>
      <c r="H100" s="211" t="s">
        <v>1</v>
      </c>
      <c r="I100" s="211" t="s">
        <v>1</v>
      </c>
    </row>
    <row r="101" spans="1:9" ht="20.25" customHeight="1" x14ac:dyDescent="0.3">
      <c r="A101" s="298" t="s">
        <v>280</v>
      </c>
      <c r="B101" s="299"/>
      <c r="C101" s="299"/>
      <c r="D101" s="299"/>
      <c r="E101" s="299"/>
      <c r="F101" s="299"/>
      <c r="G101" s="299"/>
      <c r="H101" s="299"/>
      <c r="I101" s="300"/>
    </row>
    <row r="102" spans="1:9" ht="20.25" customHeight="1" x14ac:dyDescent="0.3">
      <c r="A102" s="139">
        <v>91</v>
      </c>
      <c r="B102" s="210" t="s">
        <v>203</v>
      </c>
      <c r="C102" s="140" t="s">
        <v>33</v>
      </c>
      <c r="D102" s="211" t="s">
        <v>19</v>
      </c>
      <c r="E102" s="211" t="s">
        <v>1</v>
      </c>
      <c r="F102" s="149" t="s">
        <v>21</v>
      </c>
      <c r="G102" s="213" t="s">
        <v>20</v>
      </c>
      <c r="H102" s="211" t="s">
        <v>1</v>
      </c>
      <c r="I102" s="211" t="s">
        <v>1</v>
      </c>
    </row>
    <row r="103" spans="1:9" ht="20.25" customHeight="1" x14ac:dyDescent="0.3">
      <c r="A103" s="139">
        <v>92</v>
      </c>
      <c r="B103" s="210" t="s">
        <v>206</v>
      </c>
      <c r="C103" s="141" t="s">
        <v>17</v>
      </c>
      <c r="D103" s="211" t="s">
        <v>19</v>
      </c>
      <c r="E103" s="213" t="s">
        <v>20</v>
      </c>
      <c r="F103" s="149" t="s">
        <v>21</v>
      </c>
      <c r="G103" s="214" t="s">
        <v>23</v>
      </c>
      <c r="H103" s="213" t="s">
        <v>20</v>
      </c>
      <c r="I103" s="214" t="s">
        <v>23</v>
      </c>
    </row>
    <row r="104" spans="1:9" ht="20.25" customHeight="1" x14ac:dyDescent="0.3">
      <c r="A104" s="139">
        <v>93</v>
      </c>
      <c r="B104" s="210" t="s">
        <v>200</v>
      </c>
      <c r="C104" s="141" t="s">
        <v>17</v>
      </c>
      <c r="D104" s="211" t="s">
        <v>19</v>
      </c>
      <c r="E104" s="213" t="s">
        <v>20</v>
      </c>
      <c r="F104" s="149" t="s">
        <v>21</v>
      </c>
      <c r="G104" s="214" t="s">
        <v>23</v>
      </c>
      <c r="H104" s="214" t="s">
        <v>23</v>
      </c>
      <c r="I104" s="214" t="s">
        <v>23</v>
      </c>
    </row>
    <row r="105" spans="1:9" ht="20.25" customHeight="1" x14ac:dyDescent="0.3">
      <c r="A105" s="139">
        <v>94</v>
      </c>
      <c r="B105" s="210" t="s">
        <v>201</v>
      </c>
      <c r="C105" s="141" t="s">
        <v>17</v>
      </c>
      <c r="D105" s="211" t="s">
        <v>19</v>
      </c>
      <c r="E105" s="211" t="s">
        <v>1</v>
      </c>
      <c r="F105" s="149" t="s">
        <v>21</v>
      </c>
      <c r="G105" s="214" t="s">
        <v>23</v>
      </c>
      <c r="H105" s="214" t="s">
        <v>23</v>
      </c>
      <c r="I105" s="214" t="s">
        <v>23</v>
      </c>
    </row>
    <row r="106" spans="1:9" ht="20.25" customHeight="1" x14ac:dyDescent="0.3">
      <c r="A106" s="139">
        <v>95</v>
      </c>
      <c r="B106" s="210" t="s">
        <v>198</v>
      </c>
      <c r="C106" s="142" t="s">
        <v>26</v>
      </c>
      <c r="D106" s="211" t="s">
        <v>19</v>
      </c>
      <c r="E106" s="214" t="s">
        <v>23</v>
      </c>
      <c r="F106" s="142" t="s">
        <v>26</v>
      </c>
      <c r="G106" s="214" t="s">
        <v>23</v>
      </c>
      <c r="H106" s="214" t="s">
        <v>23</v>
      </c>
      <c r="I106" s="214" t="s">
        <v>23</v>
      </c>
    </row>
    <row r="107" spans="1:9" ht="20.25" customHeight="1" x14ac:dyDescent="0.3">
      <c r="A107" s="139">
        <v>96</v>
      </c>
      <c r="B107" s="210" t="s">
        <v>204</v>
      </c>
      <c r="C107" s="146" t="s">
        <v>39</v>
      </c>
      <c r="D107" s="211" t="s">
        <v>181</v>
      </c>
      <c r="E107" s="211" t="s">
        <v>1</v>
      </c>
      <c r="F107" s="211" t="s">
        <v>1</v>
      </c>
      <c r="G107" s="211" t="s">
        <v>1</v>
      </c>
      <c r="H107" s="211" t="s">
        <v>1</v>
      </c>
      <c r="I107" s="211" t="s">
        <v>1</v>
      </c>
    </row>
    <row r="108" spans="1:9" ht="20.25" customHeight="1" x14ac:dyDescent="0.3">
      <c r="A108" s="139">
        <v>97</v>
      </c>
      <c r="B108" s="210" t="s">
        <v>196</v>
      </c>
      <c r="C108" s="146" t="s">
        <v>39</v>
      </c>
      <c r="D108" s="211" t="s">
        <v>19</v>
      </c>
      <c r="E108" s="211" t="s">
        <v>1</v>
      </c>
      <c r="F108" s="211" t="s">
        <v>1</v>
      </c>
      <c r="G108" s="211" t="s">
        <v>1</v>
      </c>
      <c r="H108" s="211" t="s">
        <v>1</v>
      </c>
      <c r="I108" s="211" t="s">
        <v>1</v>
      </c>
    </row>
    <row r="109" spans="1:9" ht="20.25" customHeight="1" x14ac:dyDescent="0.3">
      <c r="A109" s="139">
        <v>98</v>
      </c>
      <c r="B109" s="210" t="s">
        <v>199</v>
      </c>
      <c r="C109" s="146" t="s">
        <v>39</v>
      </c>
      <c r="D109" s="211" t="s">
        <v>19</v>
      </c>
      <c r="E109" s="211" t="s">
        <v>1</v>
      </c>
      <c r="F109" s="211" t="s">
        <v>1</v>
      </c>
      <c r="G109" s="211" t="s">
        <v>1</v>
      </c>
      <c r="H109" s="211" t="s">
        <v>1</v>
      </c>
      <c r="I109" s="211" t="s">
        <v>1</v>
      </c>
    </row>
    <row r="110" spans="1:9" ht="20.25" customHeight="1" x14ac:dyDescent="0.3">
      <c r="A110" s="298" t="s">
        <v>281</v>
      </c>
      <c r="B110" s="299"/>
      <c r="C110" s="299"/>
      <c r="D110" s="299"/>
      <c r="E110" s="299"/>
      <c r="F110" s="299"/>
      <c r="G110" s="299"/>
      <c r="H110" s="299"/>
      <c r="I110" s="300"/>
    </row>
    <row r="111" spans="1:9" ht="20.25" customHeight="1" x14ac:dyDescent="0.3">
      <c r="A111" s="139">
        <v>99</v>
      </c>
      <c r="B111" s="148" t="s">
        <v>30</v>
      </c>
      <c r="C111" s="149" t="s">
        <v>33</v>
      </c>
      <c r="D111" s="211" t="s">
        <v>19</v>
      </c>
      <c r="E111" s="212" t="s">
        <v>22</v>
      </c>
      <c r="F111" s="149" t="s">
        <v>21</v>
      </c>
      <c r="G111" s="212" t="s">
        <v>22</v>
      </c>
      <c r="H111" s="211" t="s">
        <v>1</v>
      </c>
      <c r="I111" s="212" t="s">
        <v>22</v>
      </c>
    </row>
    <row r="112" spans="1:9" ht="20.25" customHeight="1" x14ac:dyDescent="0.3">
      <c r="A112" s="139">
        <v>100</v>
      </c>
      <c r="B112" s="148" t="s">
        <v>32</v>
      </c>
      <c r="C112" s="140" t="s">
        <v>33</v>
      </c>
      <c r="D112" s="211" t="s">
        <v>19</v>
      </c>
      <c r="E112" s="211" t="s">
        <v>1</v>
      </c>
      <c r="F112" s="149" t="s">
        <v>21</v>
      </c>
      <c r="G112" s="211" t="s">
        <v>1</v>
      </c>
      <c r="H112" s="211" t="s">
        <v>1</v>
      </c>
      <c r="I112" s="211" t="s">
        <v>1</v>
      </c>
    </row>
    <row r="113" spans="1:9" ht="20.25" customHeight="1" x14ac:dyDescent="0.3">
      <c r="A113" s="139">
        <v>101</v>
      </c>
      <c r="B113" s="148" t="s">
        <v>37</v>
      </c>
      <c r="C113" s="140" t="s">
        <v>33</v>
      </c>
      <c r="D113" s="211" t="s">
        <v>19</v>
      </c>
      <c r="E113" s="211" t="s">
        <v>1</v>
      </c>
      <c r="F113" s="149" t="s">
        <v>21</v>
      </c>
      <c r="G113" s="213" t="s">
        <v>20</v>
      </c>
      <c r="H113" s="211" t="s">
        <v>1</v>
      </c>
      <c r="I113" s="211" t="s">
        <v>1</v>
      </c>
    </row>
    <row r="114" spans="1:9" ht="20.25" customHeight="1" x14ac:dyDescent="0.3">
      <c r="A114" s="139">
        <v>102</v>
      </c>
      <c r="B114" s="148" t="s">
        <v>282</v>
      </c>
      <c r="C114" s="140" t="s">
        <v>33</v>
      </c>
      <c r="D114" s="211" t="s">
        <v>19</v>
      </c>
      <c r="E114" s="211" t="s">
        <v>1</v>
      </c>
      <c r="F114" s="149" t="s">
        <v>21</v>
      </c>
      <c r="G114" s="211" t="s">
        <v>1</v>
      </c>
      <c r="H114" s="211" t="s">
        <v>1</v>
      </c>
      <c r="I114" s="211" t="s">
        <v>1</v>
      </c>
    </row>
    <row r="115" spans="1:9" ht="20.25" customHeight="1" x14ac:dyDescent="0.3">
      <c r="A115" s="139">
        <v>103</v>
      </c>
      <c r="B115" s="148" t="s">
        <v>47</v>
      </c>
      <c r="C115" s="140" t="s">
        <v>33</v>
      </c>
      <c r="D115" s="211" t="s">
        <v>19</v>
      </c>
      <c r="E115" s="211" t="s">
        <v>1</v>
      </c>
      <c r="F115" s="149" t="s">
        <v>21</v>
      </c>
      <c r="G115" s="211" t="s">
        <v>1</v>
      </c>
      <c r="H115" s="211" t="s">
        <v>1</v>
      </c>
      <c r="I115" s="211" t="s">
        <v>1</v>
      </c>
    </row>
    <row r="116" spans="1:9" ht="20.25" customHeight="1" x14ac:dyDescent="0.3">
      <c r="A116" s="139">
        <v>104</v>
      </c>
      <c r="B116" s="148" t="s">
        <v>53</v>
      </c>
      <c r="C116" s="149" t="s">
        <v>33</v>
      </c>
      <c r="D116" s="211" t="s">
        <v>19</v>
      </c>
      <c r="E116" s="212" t="s">
        <v>22</v>
      </c>
      <c r="F116" s="149" t="s">
        <v>21</v>
      </c>
      <c r="G116" s="213" t="s">
        <v>20</v>
      </c>
      <c r="H116" s="211" t="s">
        <v>1</v>
      </c>
      <c r="I116" s="212" t="s">
        <v>22</v>
      </c>
    </row>
    <row r="117" spans="1:9" ht="20.25" customHeight="1" x14ac:dyDescent="0.3">
      <c r="A117" s="139">
        <v>105</v>
      </c>
      <c r="B117" s="148" t="s">
        <v>54</v>
      </c>
      <c r="C117" s="140" t="s">
        <v>33</v>
      </c>
      <c r="D117" s="211" t="s">
        <v>19</v>
      </c>
      <c r="E117" s="211" t="s">
        <v>1</v>
      </c>
      <c r="F117" s="149" t="s">
        <v>21</v>
      </c>
      <c r="G117" s="211" t="s">
        <v>1</v>
      </c>
      <c r="H117" s="211" t="s">
        <v>1</v>
      </c>
      <c r="I117" s="211" t="s">
        <v>1</v>
      </c>
    </row>
    <row r="118" spans="1:9" ht="20.25" customHeight="1" x14ac:dyDescent="0.3">
      <c r="A118" s="139">
        <v>106</v>
      </c>
      <c r="B118" s="148" t="s">
        <v>56</v>
      </c>
      <c r="C118" s="140" t="s">
        <v>33</v>
      </c>
      <c r="D118" s="211" t="s">
        <v>19</v>
      </c>
      <c r="E118" s="211" t="s">
        <v>1</v>
      </c>
      <c r="F118" s="149" t="s">
        <v>21</v>
      </c>
      <c r="G118" s="214" t="s">
        <v>23</v>
      </c>
      <c r="H118" s="211" t="s">
        <v>1</v>
      </c>
      <c r="I118" s="211" t="s">
        <v>1</v>
      </c>
    </row>
    <row r="119" spans="1:9" ht="20.25" customHeight="1" x14ac:dyDescent="0.3">
      <c r="A119" s="139">
        <v>107</v>
      </c>
      <c r="B119" s="148" t="s">
        <v>72</v>
      </c>
      <c r="C119" s="140" t="s">
        <v>33</v>
      </c>
      <c r="D119" s="211" t="s">
        <v>19</v>
      </c>
      <c r="E119" s="211" t="s">
        <v>1</v>
      </c>
      <c r="F119" s="149" t="s">
        <v>21</v>
      </c>
      <c r="G119" s="213" t="s">
        <v>20</v>
      </c>
      <c r="H119" s="211" t="s">
        <v>1</v>
      </c>
      <c r="I119" s="211" t="s">
        <v>1</v>
      </c>
    </row>
    <row r="120" spans="1:9" ht="20.25" customHeight="1" x14ac:dyDescent="0.3">
      <c r="A120" s="139">
        <v>108</v>
      </c>
      <c r="B120" s="148" t="s">
        <v>81</v>
      </c>
      <c r="C120" s="140" t="s">
        <v>33</v>
      </c>
      <c r="D120" s="211" t="s">
        <v>19</v>
      </c>
      <c r="E120" s="211" t="s">
        <v>1</v>
      </c>
      <c r="F120" s="149" t="s">
        <v>21</v>
      </c>
      <c r="G120" s="211" t="s">
        <v>1</v>
      </c>
      <c r="H120" s="211" t="s">
        <v>1</v>
      </c>
      <c r="I120" s="211" t="s">
        <v>1</v>
      </c>
    </row>
    <row r="121" spans="1:9" ht="20.25" customHeight="1" x14ac:dyDescent="0.3">
      <c r="A121" s="139">
        <v>109</v>
      </c>
      <c r="B121" s="148" t="s">
        <v>84</v>
      </c>
      <c r="C121" s="140" t="s">
        <v>33</v>
      </c>
      <c r="D121" s="211" t="s">
        <v>19</v>
      </c>
      <c r="E121" s="211" t="s">
        <v>1</v>
      </c>
      <c r="F121" s="149" t="s">
        <v>21</v>
      </c>
      <c r="G121" s="211" t="s">
        <v>1</v>
      </c>
      <c r="H121" s="211" t="s">
        <v>1</v>
      </c>
      <c r="I121" s="211" t="s">
        <v>1</v>
      </c>
    </row>
    <row r="122" spans="1:9" ht="20.25" customHeight="1" x14ac:dyDescent="0.3">
      <c r="A122" s="139">
        <v>110</v>
      </c>
      <c r="B122" s="148" t="s">
        <v>85</v>
      </c>
      <c r="C122" s="140" t="s">
        <v>33</v>
      </c>
      <c r="D122" s="211" t="s">
        <v>19</v>
      </c>
      <c r="E122" s="211" t="s">
        <v>1</v>
      </c>
      <c r="F122" s="149" t="s">
        <v>21</v>
      </c>
      <c r="G122" s="211" t="s">
        <v>1</v>
      </c>
      <c r="H122" s="211" t="s">
        <v>1</v>
      </c>
      <c r="I122" s="211" t="s">
        <v>1</v>
      </c>
    </row>
    <row r="123" spans="1:9" ht="20.25" customHeight="1" x14ac:dyDescent="0.3">
      <c r="A123" s="139">
        <v>111</v>
      </c>
      <c r="B123" s="148" t="s">
        <v>86</v>
      </c>
      <c r="C123" s="140" t="s">
        <v>33</v>
      </c>
      <c r="D123" s="211" t="s">
        <v>19</v>
      </c>
      <c r="E123" s="211" t="s">
        <v>1</v>
      </c>
      <c r="F123" s="149" t="s">
        <v>21</v>
      </c>
      <c r="G123" s="211" t="s">
        <v>1</v>
      </c>
      <c r="H123" s="211" t="s">
        <v>1</v>
      </c>
      <c r="I123" s="211" t="s">
        <v>1</v>
      </c>
    </row>
    <row r="124" spans="1:9" ht="20.25" customHeight="1" x14ac:dyDescent="0.3">
      <c r="A124" s="139">
        <v>112</v>
      </c>
      <c r="B124" s="148" t="s">
        <v>90</v>
      </c>
      <c r="C124" s="140" t="s">
        <v>33</v>
      </c>
      <c r="D124" s="211" t="s">
        <v>19</v>
      </c>
      <c r="E124" s="211" t="s">
        <v>1</v>
      </c>
      <c r="F124" s="149" t="s">
        <v>21</v>
      </c>
      <c r="G124" s="212" t="s">
        <v>22</v>
      </c>
      <c r="H124" s="211" t="s">
        <v>1</v>
      </c>
      <c r="I124" s="211" t="s">
        <v>1</v>
      </c>
    </row>
    <row r="125" spans="1:9" ht="20.25" customHeight="1" x14ac:dyDescent="0.3">
      <c r="A125" s="139">
        <v>113</v>
      </c>
      <c r="B125" s="148" t="s">
        <v>100</v>
      </c>
      <c r="C125" s="140" t="s">
        <v>33</v>
      </c>
      <c r="D125" s="211" t="s">
        <v>19</v>
      </c>
      <c r="E125" s="211" t="s">
        <v>1</v>
      </c>
      <c r="F125" s="149" t="s">
        <v>21</v>
      </c>
      <c r="G125" s="211" t="s">
        <v>1</v>
      </c>
      <c r="H125" s="211" t="s">
        <v>1</v>
      </c>
      <c r="I125" s="211" t="s">
        <v>1</v>
      </c>
    </row>
    <row r="126" spans="1:9" ht="20.25" customHeight="1" x14ac:dyDescent="0.3">
      <c r="A126" s="139">
        <v>114</v>
      </c>
      <c r="B126" s="148" t="s">
        <v>104</v>
      </c>
      <c r="C126" s="140" t="s">
        <v>33</v>
      </c>
      <c r="D126" s="211" t="s">
        <v>19</v>
      </c>
      <c r="E126" s="211" t="s">
        <v>1</v>
      </c>
      <c r="F126" s="149" t="s">
        <v>21</v>
      </c>
      <c r="G126" s="211" t="s">
        <v>1</v>
      </c>
      <c r="H126" s="211" t="s">
        <v>1</v>
      </c>
      <c r="I126" s="211" t="s">
        <v>1</v>
      </c>
    </row>
    <row r="127" spans="1:9" ht="20.25" customHeight="1" x14ac:dyDescent="0.3">
      <c r="A127" s="139">
        <v>115</v>
      </c>
      <c r="B127" s="148" t="s">
        <v>31</v>
      </c>
      <c r="C127" s="141" t="s">
        <v>17</v>
      </c>
      <c r="D127" s="211" t="s">
        <v>19</v>
      </c>
      <c r="E127" s="214" t="s">
        <v>23</v>
      </c>
      <c r="F127" s="149" t="s">
        <v>21</v>
      </c>
      <c r="G127" s="214" t="s">
        <v>23</v>
      </c>
      <c r="H127" s="212" t="s">
        <v>22</v>
      </c>
      <c r="I127" s="214" t="s">
        <v>23</v>
      </c>
    </row>
    <row r="128" spans="1:9" ht="20.25" customHeight="1" x14ac:dyDescent="0.3">
      <c r="A128" s="139">
        <v>116</v>
      </c>
      <c r="B128" s="148" t="s">
        <v>35</v>
      </c>
      <c r="C128" s="141" t="s">
        <v>17</v>
      </c>
      <c r="D128" s="211" t="s">
        <v>19</v>
      </c>
      <c r="E128" s="214" t="s">
        <v>23</v>
      </c>
      <c r="F128" s="149" t="s">
        <v>21</v>
      </c>
      <c r="G128" s="211" t="s">
        <v>1</v>
      </c>
      <c r="H128" s="211" t="s">
        <v>1</v>
      </c>
      <c r="I128" s="214" t="s">
        <v>23</v>
      </c>
    </row>
    <row r="129" spans="1:9" ht="20.25" customHeight="1" x14ac:dyDescent="0.3">
      <c r="A129" s="139">
        <v>117</v>
      </c>
      <c r="B129" s="148" t="s">
        <v>41</v>
      </c>
      <c r="C129" s="141" t="s">
        <v>17</v>
      </c>
      <c r="D129" s="211" t="s">
        <v>19</v>
      </c>
      <c r="E129" s="214" t="s">
        <v>23</v>
      </c>
      <c r="F129" s="149" t="s">
        <v>21</v>
      </c>
      <c r="G129" s="211" t="s">
        <v>1</v>
      </c>
      <c r="H129" s="211" t="s">
        <v>1</v>
      </c>
      <c r="I129" s="214" t="s">
        <v>23</v>
      </c>
    </row>
    <row r="130" spans="1:9" ht="20.25" customHeight="1" x14ac:dyDescent="0.3">
      <c r="A130" s="139">
        <v>118</v>
      </c>
      <c r="B130" s="148" t="s">
        <v>43</v>
      </c>
      <c r="C130" s="141" t="s">
        <v>17</v>
      </c>
      <c r="D130" s="211" t="s">
        <v>19</v>
      </c>
      <c r="E130" s="214" t="s">
        <v>23</v>
      </c>
      <c r="F130" s="149" t="s">
        <v>21</v>
      </c>
      <c r="G130" s="213" t="s">
        <v>20</v>
      </c>
      <c r="H130" s="213" t="s">
        <v>20</v>
      </c>
      <c r="I130" s="214" t="s">
        <v>23</v>
      </c>
    </row>
    <row r="131" spans="1:9" ht="20.25" customHeight="1" x14ac:dyDescent="0.3">
      <c r="A131" s="139">
        <v>119</v>
      </c>
      <c r="B131" s="148" t="s">
        <v>15</v>
      </c>
      <c r="C131" s="141" t="s">
        <v>17</v>
      </c>
      <c r="D131" s="211" t="s">
        <v>19</v>
      </c>
      <c r="E131" s="212" t="s">
        <v>22</v>
      </c>
      <c r="F131" s="149" t="s">
        <v>21</v>
      </c>
      <c r="G131" s="214" t="s">
        <v>23</v>
      </c>
      <c r="H131" s="214" t="s">
        <v>23</v>
      </c>
      <c r="I131" s="214" t="s">
        <v>23</v>
      </c>
    </row>
    <row r="132" spans="1:9" ht="20.25" customHeight="1" x14ac:dyDescent="0.3">
      <c r="A132" s="139">
        <v>120</v>
      </c>
      <c r="B132" s="148" t="s">
        <v>25</v>
      </c>
      <c r="C132" s="141" t="s">
        <v>17</v>
      </c>
      <c r="D132" s="211" t="s">
        <v>19</v>
      </c>
      <c r="E132" s="214" t="s">
        <v>23</v>
      </c>
      <c r="F132" s="149" t="s">
        <v>21</v>
      </c>
      <c r="G132" s="211" t="s">
        <v>1</v>
      </c>
      <c r="H132" s="211" t="s">
        <v>1</v>
      </c>
      <c r="I132" s="214" t="s">
        <v>23</v>
      </c>
    </row>
    <row r="133" spans="1:9" ht="20.25" customHeight="1" x14ac:dyDescent="0.3">
      <c r="A133" s="139">
        <v>121</v>
      </c>
      <c r="B133" s="148" t="s">
        <v>24</v>
      </c>
      <c r="C133" s="141" t="s">
        <v>17</v>
      </c>
      <c r="D133" s="211" t="s">
        <v>19</v>
      </c>
      <c r="E133" s="211" t="s">
        <v>1</v>
      </c>
      <c r="F133" s="149" t="s">
        <v>21</v>
      </c>
      <c r="G133" s="214" t="s">
        <v>23</v>
      </c>
      <c r="H133" s="214" t="s">
        <v>23</v>
      </c>
      <c r="I133" s="211" t="s">
        <v>1</v>
      </c>
    </row>
    <row r="134" spans="1:9" ht="20.25" customHeight="1" x14ac:dyDescent="0.3">
      <c r="A134" s="139">
        <v>122</v>
      </c>
      <c r="B134" s="148" t="s">
        <v>283</v>
      </c>
      <c r="C134" s="141" t="s">
        <v>17</v>
      </c>
      <c r="D134" s="211" t="s">
        <v>19</v>
      </c>
      <c r="E134" s="213" t="s">
        <v>20</v>
      </c>
      <c r="F134" s="149" t="s">
        <v>21</v>
      </c>
      <c r="G134" s="214" t="s">
        <v>23</v>
      </c>
      <c r="H134" s="213" t="s">
        <v>20</v>
      </c>
      <c r="I134" s="214" t="s">
        <v>23</v>
      </c>
    </row>
    <row r="135" spans="1:9" ht="20.25" customHeight="1" x14ac:dyDescent="0.3">
      <c r="A135" s="139">
        <v>123</v>
      </c>
      <c r="B135" s="148" t="s">
        <v>284</v>
      </c>
      <c r="C135" s="141" t="s">
        <v>17</v>
      </c>
      <c r="D135" s="211" t="s">
        <v>19</v>
      </c>
      <c r="E135" s="211" t="s">
        <v>1</v>
      </c>
      <c r="F135" s="149" t="s">
        <v>21</v>
      </c>
      <c r="G135" s="214" t="s">
        <v>23</v>
      </c>
      <c r="H135" s="214" t="s">
        <v>23</v>
      </c>
      <c r="I135" s="214" t="s">
        <v>23</v>
      </c>
    </row>
    <row r="136" spans="1:9" ht="20.25" customHeight="1" x14ac:dyDescent="0.3">
      <c r="A136" s="139">
        <v>124</v>
      </c>
      <c r="B136" s="148" t="s">
        <v>285</v>
      </c>
      <c r="C136" s="141" t="s">
        <v>17</v>
      </c>
      <c r="D136" s="211" t="s">
        <v>19</v>
      </c>
      <c r="E136" s="212" t="s">
        <v>22</v>
      </c>
      <c r="F136" s="149" t="s">
        <v>21</v>
      </c>
      <c r="G136" s="214" t="s">
        <v>23</v>
      </c>
      <c r="H136" s="213" t="s">
        <v>20</v>
      </c>
      <c r="I136" s="214" t="s">
        <v>23</v>
      </c>
    </row>
    <row r="137" spans="1:9" ht="20.25" customHeight="1" x14ac:dyDescent="0.3">
      <c r="A137" s="139">
        <v>125</v>
      </c>
      <c r="B137" s="148" t="s">
        <v>286</v>
      </c>
      <c r="C137" s="141" t="s">
        <v>17</v>
      </c>
      <c r="D137" s="211" t="s">
        <v>19</v>
      </c>
      <c r="E137" s="211" t="s">
        <v>1</v>
      </c>
      <c r="F137" s="149" t="s">
        <v>21</v>
      </c>
      <c r="G137" s="214" t="s">
        <v>23</v>
      </c>
      <c r="H137" s="214" t="s">
        <v>23</v>
      </c>
      <c r="I137" s="211" t="s">
        <v>1</v>
      </c>
    </row>
    <row r="138" spans="1:9" ht="20.25" customHeight="1" x14ac:dyDescent="0.3">
      <c r="A138" s="139">
        <v>126</v>
      </c>
      <c r="B138" s="148" t="s">
        <v>45</v>
      </c>
      <c r="C138" s="141" t="s">
        <v>17</v>
      </c>
      <c r="D138" s="211" t="s">
        <v>19</v>
      </c>
      <c r="E138" s="214" t="s">
        <v>23</v>
      </c>
      <c r="F138" s="149" t="s">
        <v>21</v>
      </c>
      <c r="G138" s="214" t="s">
        <v>23</v>
      </c>
      <c r="H138" s="211" t="s">
        <v>1</v>
      </c>
      <c r="I138" s="214" t="s">
        <v>23</v>
      </c>
    </row>
    <row r="139" spans="1:9" ht="20.25" customHeight="1" x14ac:dyDescent="0.3">
      <c r="A139" s="139">
        <v>127</v>
      </c>
      <c r="B139" s="148" t="s">
        <v>48</v>
      </c>
      <c r="C139" s="141" t="s">
        <v>17</v>
      </c>
      <c r="D139" s="211" t="s">
        <v>19</v>
      </c>
      <c r="E139" s="214" t="s">
        <v>23</v>
      </c>
      <c r="F139" s="149" t="s">
        <v>21</v>
      </c>
      <c r="G139" s="211" t="s">
        <v>1</v>
      </c>
      <c r="H139" s="211" t="s">
        <v>1</v>
      </c>
      <c r="I139" s="214" t="s">
        <v>23</v>
      </c>
    </row>
    <row r="140" spans="1:9" ht="20.25" customHeight="1" x14ac:dyDescent="0.3">
      <c r="A140" s="139">
        <v>128</v>
      </c>
      <c r="B140" s="148" t="s">
        <v>49</v>
      </c>
      <c r="C140" s="141" t="s">
        <v>17</v>
      </c>
      <c r="D140" s="211" t="s">
        <v>19</v>
      </c>
      <c r="E140" s="214" t="s">
        <v>23</v>
      </c>
      <c r="F140" s="149" t="s">
        <v>21</v>
      </c>
      <c r="G140" s="211" t="s">
        <v>1</v>
      </c>
      <c r="H140" s="211" t="s">
        <v>1</v>
      </c>
      <c r="I140" s="214" t="s">
        <v>23</v>
      </c>
    </row>
    <row r="141" spans="1:9" ht="20.25" customHeight="1" x14ac:dyDescent="0.3">
      <c r="A141" s="139">
        <v>129</v>
      </c>
      <c r="B141" s="148" t="s">
        <v>51</v>
      </c>
      <c r="C141" s="141" t="s">
        <v>17</v>
      </c>
      <c r="D141" s="211" t="s">
        <v>19</v>
      </c>
      <c r="E141" s="213" t="s">
        <v>20</v>
      </c>
      <c r="F141" s="149" t="s">
        <v>21</v>
      </c>
      <c r="G141" s="211" t="s">
        <v>1</v>
      </c>
      <c r="H141" s="211" t="s">
        <v>1</v>
      </c>
      <c r="I141" s="213" t="s">
        <v>20</v>
      </c>
    </row>
    <row r="142" spans="1:9" ht="20.25" customHeight="1" x14ac:dyDescent="0.3">
      <c r="A142" s="139">
        <v>130</v>
      </c>
      <c r="B142" s="148" t="s">
        <v>57</v>
      </c>
      <c r="C142" s="141" t="s">
        <v>17</v>
      </c>
      <c r="D142" s="211" t="s">
        <v>19</v>
      </c>
      <c r="E142" s="214" t="s">
        <v>23</v>
      </c>
      <c r="F142" s="149" t="s">
        <v>21</v>
      </c>
      <c r="G142" s="211" t="s">
        <v>1</v>
      </c>
      <c r="H142" s="211" t="s">
        <v>1</v>
      </c>
      <c r="I142" s="214" t="s">
        <v>23</v>
      </c>
    </row>
    <row r="143" spans="1:9" ht="20.25" customHeight="1" x14ac:dyDescent="0.3">
      <c r="A143" s="139">
        <v>131</v>
      </c>
      <c r="B143" s="148" t="s">
        <v>59</v>
      </c>
      <c r="C143" s="141" t="s">
        <v>17</v>
      </c>
      <c r="D143" s="211" t="s">
        <v>19</v>
      </c>
      <c r="E143" s="214" t="s">
        <v>23</v>
      </c>
      <c r="F143" s="149" t="s">
        <v>21</v>
      </c>
      <c r="G143" s="212" t="s">
        <v>22</v>
      </c>
      <c r="H143" s="211" t="s">
        <v>1</v>
      </c>
      <c r="I143" s="214" t="s">
        <v>23</v>
      </c>
    </row>
    <row r="144" spans="1:9" ht="20.25" customHeight="1" x14ac:dyDescent="0.3">
      <c r="A144" s="139">
        <v>132</v>
      </c>
      <c r="B144" s="148" t="s">
        <v>60</v>
      </c>
      <c r="C144" s="141" t="s">
        <v>17</v>
      </c>
      <c r="D144" s="211" t="s">
        <v>19</v>
      </c>
      <c r="E144" s="214" t="s">
        <v>23</v>
      </c>
      <c r="F144" s="149" t="s">
        <v>21</v>
      </c>
      <c r="G144" s="211" t="s">
        <v>1</v>
      </c>
      <c r="H144" s="211" t="s">
        <v>1</v>
      </c>
      <c r="I144" s="214" t="s">
        <v>23</v>
      </c>
    </row>
    <row r="145" spans="1:9" ht="20.25" customHeight="1" x14ac:dyDescent="0.3">
      <c r="A145" s="139">
        <v>133</v>
      </c>
      <c r="B145" s="148" t="s">
        <v>61</v>
      </c>
      <c r="C145" s="141" t="s">
        <v>17</v>
      </c>
      <c r="D145" s="211" t="s">
        <v>19</v>
      </c>
      <c r="E145" s="213" t="s">
        <v>20</v>
      </c>
      <c r="F145" s="149" t="s">
        <v>21</v>
      </c>
      <c r="G145" s="211" t="s">
        <v>1</v>
      </c>
      <c r="H145" s="211" t="s">
        <v>1</v>
      </c>
      <c r="I145" s="213" t="s">
        <v>20</v>
      </c>
    </row>
    <row r="146" spans="1:9" ht="20.25" customHeight="1" x14ac:dyDescent="0.3">
      <c r="A146" s="139">
        <v>134</v>
      </c>
      <c r="B146" s="148" t="s">
        <v>63</v>
      </c>
      <c r="C146" s="141" t="s">
        <v>17</v>
      </c>
      <c r="D146" s="211" t="s">
        <v>19</v>
      </c>
      <c r="E146" s="214" t="s">
        <v>23</v>
      </c>
      <c r="F146" s="149" t="s">
        <v>21</v>
      </c>
      <c r="G146" s="211" t="s">
        <v>1</v>
      </c>
      <c r="H146" s="211" t="s">
        <v>1</v>
      </c>
      <c r="I146" s="214" t="s">
        <v>23</v>
      </c>
    </row>
    <row r="147" spans="1:9" ht="20.25" customHeight="1" x14ac:dyDescent="0.3">
      <c r="A147" s="139">
        <v>135</v>
      </c>
      <c r="B147" s="148" t="s">
        <v>66</v>
      </c>
      <c r="C147" s="141" t="s">
        <v>17</v>
      </c>
      <c r="D147" s="211" t="s">
        <v>181</v>
      </c>
      <c r="E147" s="214" t="s">
        <v>23</v>
      </c>
      <c r="F147" s="149" t="s">
        <v>21</v>
      </c>
      <c r="G147" s="211" t="s">
        <v>1</v>
      </c>
      <c r="H147" s="211" t="s">
        <v>1</v>
      </c>
      <c r="I147" s="214" t="s">
        <v>23</v>
      </c>
    </row>
    <row r="148" spans="1:9" ht="20.25" customHeight="1" x14ac:dyDescent="0.3">
      <c r="A148" s="139">
        <v>136</v>
      </c>
      <c r="B148" s="148" t="s">
        <v>68</v>
      </c>
      <c r="C148" s="141" t="s">
        <v>17</v>
      </c>
      <c r="D148" s="211" t="s">
        <v>19</v>
      </c>
      <c r="E148" s="213" t="s">
        <v>20</v>
      </c>
      <c r="F148" s="149" t="s">
        <v>21</v>
      </c>
      <c r="G148" s="211" t="s">
        <v>1</v>
      </c>
      <c r="H148" s="211" t="s">
        <v>1</v>
      </c>
      <c r="I148" s="213" t="s">
        <v>20</v>
      </c>
    </row>
    <row r="149" spans="1:9" ht="20.25" customHeight="1" x14ac:dyDescent="0.3">
      <c r="A149" s="139">
        <v>137</v>
      </c>
      <c r="B149" s="148" t="s">
        <v>69</v>
      </c>
      <c r="C149" s="141" t="s">
        <v>17</v>
      </c>
      <c r="D149" s="211" t="s">
        <v>19</v>
      </c>
      <c r="E149" s="214" t="s">
        <v>23</v>
      </c>
      <c r="F149" s="149" t="s">
        <v>21</v>
      </c>
      <c r="G149" s="211" t="s">
        <v>1</v>
      </c>
      <c r="H149" s="211" t="s">
        <v>1</v>
      </c>
      <c r="I149" s="214" t="s">
        <v>23</v>
      </c>
    </row>
    <row r="150" spans="1:9" ht="20.25" customHeight="1" x14ac:dyDescent="0.3">
      <c r="A150" s="139">
        <v>138</v>
      </c>
      <c r="B150" s="148" t="s">
        <v>70</v>
      </c>
      <c r="C150" s="141" t="s">
        <v>17</v>
      </c>
      <c r="D150" s="211" t="s">
        <v>19</v>
      </c>
      <c r="E150" s="214" t="s">
        <v>23</v>
      </c>
      <c r="F150" s="149" t="s">
        <v>21</v>
      </c>
      <c r="G150" s="211" t="s">
        <v>1</v>
      </c>
      <c r="H150" s="211" t="s">
        <v>1</v>
      </c>
      <c r="I150" s="214" t="s">
        <v>23</v>
      </c>
    </row>
    <row r="151" spans="1:9" ht="20.25" customHeight="1" x14ac:dyDescent="0.3">
      <c r="A151" s="139">
        <v>139</v>
      </c>
      <c r="B151" s="148" t="s">
        <v>75</v>
      </c>
      <c r="C151" s="141" t="s">
        <v>17</v>
      </c>
      <c r="D151" s="211" t="s">
        <v>19</v>
      </c>
      <c r="E151" s="214" t="s">
        <v>23</v>
      </c>
      <c r="F151" s="149" t="s">
        <v>21</v>
      </c>
      <c r="G151" s="211" t="s">
        <v>1</v>
      </c>
      <c r="H151" s="211" t="s">
        <v>1</v>
      </c>
      <c r="I151" s="214" t="s">
        <v>23</v>
      </c>
    </row>
    <row r="152" spans="1:9" ht="20.25" customHeight="1" x14ac:dyDescent="0.3">
      <c r="A152" s="139">
        <v>140</v>
      </c>
      <c r="B152" s="148" t="s">
        <v>76</v>
      </c>
      <c r="C152" s="141" t="s">
        <v>17</v>
      </c>
      <c r="D152" s="211" t="s">
        <v>19</v>
      </c>
      <c r="E152" s="214" t="s">
        <v>23</v>
      </c>
      <c r="F152" s="149" t="s">
        <v>21</v>
      </c>
      <c r="G152" s="211" t="s">
        <v>1</v>
      </c>
      <c r="H152" s="211" t="s">
        <v>1</v>
      </c>
      <c r="I152" s="214" t="s">
        <v>23</v>
      </c>
    </row>
    <row r="153" spans="1:9" ht="20.25" customHeight="1" x14ac:dyDescent="0.3">
      <c r="A153" s="139">
        <v>141</v>
      </c>
      <c r="B153" s="148" t="s">
        <v>78</v>
      </c>
      <c r="C153" s="141" t="s">
        <v>17</v>
      </c>
      <c r="D153" s="211" t="s">
        <v>19</v>
      </c>
      <c r="E153" s="214" t="s">
        <v>23</v>
      </c>
      <c r="F153" s="149" t="s">
        <v>21</v>
      </c>
      <c r="G153" s="211" t="s">
        <v>1</v>
      </c>
      <c r="H153" s="211" t="s">
        <v>1</v>
      </c>
      <c r="I153" s="214" t="s">
        <v>23</v>
      </c>
    </row>
    <row r="154" spans="1:9" ht="20.25" customHeight="1" x14ac:dyDescent="0.3">
      <c r="A154" s="139">
        <v>142</v>
      </c>
      <c r="B154" s="148" t="s">
        <v>79</v>
      </c>
      <c r="C154" s="141" t="s">
        <v>17</v>
      </c>
      <c r="D154" s="211" t="s">
        <v>19</v>
      </c>
      <c r="E154" s="214" t="s">
        <v>23</v>
      </c>
      <c r="F154" s="149" t="s">
        <v>21</v>
      </c>
      <c r="G154" s="211" t="s">
        <v>1</v>
      </c>
      <c r="H154" s="211" t="s">
        <v>1</v>
      </c>
      <c r="I154" s="214" t="s">
        <v>23</v>
      </c>
    </row>
    <row r="155" spans="1:9" ht="20.25" customHeight="1" x14ac:dyDescent="0.3">
      <c r="A155" s="139">
        <v>143</v>
      </c>
      <c r="B155" s="148" t="s">
        <v>82</v>
      </c>
      <c r="C155" s="141" t="s">
        <v>17</v>
      </c>
      <c r="D155" s="211" t="s">
        <v>19</v>
      </c>
      <c r="E155" s="214" t="s">
        <v>23</v>
      </c>
      <c r="F155" s="149" t="s">
        <v>21</v>
      </c>
      <c r="G155" s="211" t="s">
        <v>1</v>
      </c>
      <c r="H155" s="211" t="s">
        <v>1</v>
      </c>
      <c r="I155" s="214" t="s">
        <v>23</v>
      </c>
    </row>
    <row r="156" spans="1:9" ht="20.25" customHeight="1" x14ac:dyDescent="0.3">
      <c r="A156" s="139">
        <v>144</v>
      </c>
      <c r="B156" s="148" t="s">
        <v>87</v>
      </c>
      <c r="C156" s="141" t="s">
        <v>17</v>
      </c>
      <c r="D156" s="211" t="s">
        <v>19</v>
      </c>
      <c r="E156" s="214" t="s">
        <v>23</v>
      </c>
      <c r="F156" s="149" t="s">
        <v>21</v>
      </c>
      <c r="G156" s="211" t="s">
        <v>1</v>
      </c>
      <c r="H156" s="211" t="s">
        <v>1</v>
      </c>
      <c r="I156" s="214" t="s">
        <v>23</v>
      </c>
    </row>
    <row r="157" spans="1:9" ht="20.25" customHeight="1" x14ac:dyDescent="0.3">
      <c r="A157" s="139">
        <v>145</v>
      </c>
      <c r="B157" s="148" t="s">
        <v>88</v>
      </c>
      <c r="C157" s="141" t="s">
        <v>17</v>
      </c>
      <c r="D157" s="211" t="s">
        <v>19</v>
      </c>
      <c r="E157" s="214" t="s">
        <v>23</v>
      </c>
      <c r="F157" s="149" t="s">
        <v>21</v>
      </c>
      <c r="G157" s="211" t="s">
        <v>1</v>
      </c>
      <c r="H157" s="211" t="s">
        <v>1</v>
      </c>
      <c r="I157" s="214" t="s">
        <v>23</v>
      </c>
    </row>
    <row r="158" spans="1:9" ht="20.25" customHeight="1" x14ac:dyDescent="0.3">
      <c r="A158" s="139">
        <v>146</v>
      </c>
      <c r="B158" s="148" t="s">
        <v>91</v>
      </c>
      <c r="C158" s="141" t="s">
        <v>17</v>
      </c>
      <c r="D158" s="211" t="s">
        <v>19</v>
      </c>
      <c r="E158" s="214" t="s">
        <v>23</v>
      </c>
      <c r="F158" s="149" t="s">
        <v>21</v>
      </c>
      <c r="G158" s="211" t="s">
        <v>1</v>
      </c>
      <c r="H158" s="211" t="s">
        <v>1</v>
      </c>
      <c r="I158" s="214" t="s">
        <v>23</v>
      </c>
    </row>
    <row r="159" spans="1:9" ht="20.25" customHeight="1" x14ac:dyDescent="0.3">
      <c r="A159" s="139">
        <v>147</v>
      </c>
      <c r="B159" s="148" t="s">
        <v>92</v>
      </c>
      <c r="C159" s="141" t="s">
        <v>17</v>
      </c>
      <c r="D159" s="211" t="s">
        <v>19</v>
      </c>
      <c r="E159" s="214" t="s">
        <v>23</v>
      </c>
      <c r="F159" s="149" t="s">
        <v>21</v>
      </c>
      <c r="G159" s="211" t="s">
        <v>1</v>
      </c>
      <c r="H159" s="211" t="s">
        <v>1</v>
      </c>
      <c r="I159" s="214" t="s">
        <v>23</v>
      </c>
    </row>
    <row r="160" spans="1:9" ht="20.25" customHeight="1" x14ac:dyDescent="0.3">
      <c r="A160" s="139">
        <v>148</v>
      </c>
      <c r="B160" s="148" t="s">
        <v>95</v>
      </c>
      <c r="C160" s="141" t="s">
        <v>17</v>
      </c>
      <c r="D160" s="211" t="s">
        <v>19</v>
      </c>
      <c r="E160" s="214" t="s">
        <v>23</v>
      </c>
      <c r="F160" s="149" t="s">
        <v>21</v>
      </c>
      <c r="G160" s="211" t="s">
        <v>1</v>
      </c>
      <c r="H160" s="211" t="s">
        <v>1</v>
      </c>
      <c r="I160" s="214" t="s">
        <v>23</v>
      </c>
    </row>
    <row r="161" spans="1:9" ht="20.25" customHeight="1" x14ac:dyDescent="0.3">
      <c r="A161" s="139">
        <v>149</v>
      </c>
      <c r="B161" s="148" t="s">
        <v>97</v>
      </c>
      <c r="C161" s="141" t="s">
        <v>17</v>
      </c>
      <c r="D161" s="211" t="s">
        <v>19</v>
      </c>
      <c r="E161" s="214" t="s">
        <v>23</v>
      </c>
      <c r="F161" s="149" t="s">
        <v>21</v>
      </c>
      <c r="G161" s="211" t="s">
        <v>1</v>
      </c>
      <c r="H161" s="211" t="s">
        <v>1</v>
      </c>
      <c r="I161" s="214" t="s">
        <v>23</v>
      </c>
    </row>
    <row r="162" spans="1:9" ht="20.25" customHeight="1" x14ac:dyDescent="0.3">
      <c r="A162" s="139">
        <v>150</v>
      </c>
      <c r="B162" s="148" t="s">
        <v>99</v>
      </c>
      <c r="C162" s="141" t="s">
        <v>17</v>
      </c>
      <c r="D162" s="211" t="s">
        <v>19</v>
      </c>
      <c r="E162" s="214" t="s">
        <v>23</v>
      </c>
      <c r="F162" s="149" t="s">
        <v>21</v>
      </c>
      <c r="G162" s="211" t="s">
        <v>1</v>
      </c>
      <c r="H162" s="211" t="s">
        <v>1</v>
      </c>
      <c r="I162" s="214" t="s">
        <v>23</v>
      </c>
    </row>
    <row r="163" spans="1:9" ht="20.25" customHeight="1" x14ac:dyDescent="0.3">
      <c r="A163" s="139">
        <v>151</v>
      </c>
      <c r="B163" s="148" t="s">
        <v>101</v>
      </c>
      <c r="C163" s="141" t="s">
        <v>17</v>
      </c>
      <c r="D163" s="211" t="s">
        <v>19</v>
      </c>
      <c r="E163" s="214" t="s">
        <v>23</v>
      </c>
      <c r="F163" s="149" t="s">
        <v>21</v>
      </c>
      <c r="G163" s="211" t="s">
        <v>1</v>
      </c>
      <c r="H163" s="211" t="s">
        <v>1</v>
      </c>
      <c r="I163" s="214" t="s">
        <v>23</v>
      </c>
    </row>
    <row r="164" spans="1:9" ht="20.25" customHeight="1" x14ac:dyDescent="0.3">
      <c r="A164" s="139">
        <v>152</v>
      </c>
      <c r="B164" s="148" t="s">
        <v>103</v>
      </c>
      <c r="C164" s="141" t="s">
        <v>17</v>
      </c>
      <c r="D164" s="211" t="s">
        <v>19</v>
      </c>
      <c r="E164" s="214" t="s">
        <v>23</v>
      </c>
      <c r="F164" s="149" t="s">
        <v>21</v>
      </c>
      <c r="G164" s="211" t="s">
        <v>1</v>
      </c>
      <c r="H164" s="211" t="s">
        <v>1</v>
      </c>
      <c r="I164" s="214" t="s">
        <v>23</v>
      </c>
    </row>
    <row r="165" spans="1:9" ht="20.25" customHeight="1" x14ac:dyDescent="0.3">
      <c r="A165" s="139">
        <v>153</v>
      </c>
      <c r="B165" s="148" t="s">
        <v>105</v>
      </c>
      <c r="C165" s="141" t="s">
        <v>17</v>
      </c>
      <c r="D165" s="211" t="s">
        <v>19</v>
      </c>
      <c r="E165" s="214" t="s">
        <v>23</v>
      </c>
      <c r="F165" s="149" t="s">
        <v>21</v>
      </c>
      <c r="G165" s="211" t="s">
        <v>1</v>
      </c>
      <c r="H165" s="211" t="s">
        <v>1</v>
      </c>
      <c r="I165" s="214" t="s">
        <v>23</v>
      </c>
    </row>
    <row r="166" spans="1:9" ht="20.25" customHeight="1" x14ac:dyDescent="0.3">
      <c r="A166" s="139">
        <v>154</v>
      </c>
      <c r="B166" s="148" t="s">
        <v>106</v>
      </c>
      <c r="C166" s="141" t="s">
        <v>17</v>
      </c>
      <c r="D166" s="211" t="s">
        <v>19</v>
      </c>
      <c r="E166" s="214" t="s">
        <v>23</v>
      </c>
      <c r="F166" s="149" t="s">
        <v>21</v>
      </c>
      <c r="G166" s="212" t="s">
        <v>22</v>
      </c>
      <c r="H166" s="211" t="s">
        <v>1</v>
      </c>
      <c r="I166" s="214" t="s">
        <v>23</v>
      </c>
    </row>
    <row r="167" spans="1:9" ht="20.25" customHeight="1" x14ac:dyDescent="0.3">
      <c r="A167" s="139">
        <v>155</v>
      </c>
      <c r="B167" s="148" t="s">
        <v>34</v>
      </c>
      <c r="C167" s="142" t="s">
        <v>26</v>
      </c>
      <c r="D167" s="211" t="s">
        <v>19</v>
      </c>
      <c r="E167" s="214" t="s">
        <v>23</v>
      </c>
      <c r="F167" s="142" t="s">
        <v>26</v>
      </c>
      <c r="G167" s="211" t="s">
        <v>1</v>
      </c>
      <c r="H167" s="211" t="s">
        <v>1</v>
      </c>
      <c r="I167" s="214" t="s">
        <v>23</v>
      </c>
    </row>
    <row r="168" spans="1:9" ht="20.25" customHeight="1" x14ac:dyDescent="0.3">
      <c r="A168" s="139">
        <v>156</v>
      </c>
      <c r="B168" s="148" t="s">
        <v>44</v>
      </c>
      <c r="C168" s="142" t="s">
        <v>26</v>
      </c>
      <c r="D168" s="211" t="s">
        <v>19</v>
      </c>
      <c r="E168" s="214" t="s">
        <v>23</v>
      </c>
      <c r="F168" s="142" t="s">
        <v>26</v>
      </c>
      <c r="G168" s="211" t="s">
        <v>1</v>
      </c>
      <c r="H168" s="211" t="s">
        <v>1</v>
      </c>
      <c r="I168" s="214" t="s">
        <v>23</v>
      </c>
    </row>
    <row r="169" spans="1:9" ht="20.25" customHeight="1" x14ac:dyDescent="0.3">
      <c r="A169" s="139">
        <v>157</v>
      </c>
      <c r="B169" s="148" t="s">
        <v>287</v>
      </c>
      <c r="C169" s="142" t="s">
        <v>26</v>
      </c>
      <c r="D169" s="211" t="s">
        <v>19</v>
      </c>
      <c r="E169" s="214" t="s">
        <v>23</v>
      </c>
      <c r="F169" s="142" t="s">
        <v>26</v>
      </c>
      <c r="G169" s="214" t="s">
        <v>23</v>
      </c>
      <c r="H169" s="214" t="s">
        <v>23</v>
      </c>
      <c r="I169" s="214" t="s">
        <v>23</v>
      </c>
    </row>
    <row r="170" spans="1:9" ht="20.25" customHeight="1" x14ac:dyDescent="0.3">
      <c r="A170" s="139">
        <v>158</v>
      </c>
      <c r="B170" s="148" t="s">
        <v>288</v>
      </c>
      <c r="C170" s="142" t="s">
        <v>26</v>
      </c>
      <c r="D170" s="211" t="s">
        <v>19</v>
      </c>
      <c r="E170" s="211" t="s">
        <v>1</v>
      </c>
      <c r="F170" s="142" t="s">
        <v>26</v>
      </c>
      <c r="G170" s="214" t="s">
        <v>23</v>
      </c>
      <c r="H170" s="214" t="s">
        <v>23</v>
      </c>
      <c r="I170" s="214" t="s">
        <v>23</v>
      </c>
    </row>
    <row r="171" spans="1:9" ht="20.25" customHeight="1" x14ac:dyDescent="0.3">
      <c r="A171" s="139">
        <v>159</v>
      </c>
      <c r="B171" s="148" t="s">
        <v>289</v>
      </c>
      <c r="C171" s="142" t="s">
        <v>26</v>
      </c>
      <c r="D171" s="211" t="s">
        <v>19</v>
      </c>
      <c r="E171" s="211" t="s">
        <v>1</v>
      </c>
      <c r="F171" s="142" t="s">
        <v>26</v>
      </c>
      <c r="G171" s="214" t="s">
        <v>23</v>
      </c>
      <c r="H171" s="214" t="s">
        <v>23</v>
      </c>
      <c r="I171" s="214" t="s">
        <v>23</v>
      </c>
    </row>
    <row r="172" spans="1:9" ht="20.25" customHeight="1" x14ac:dyDescent="0.3">
      <c r="A172" s="139">
        <v>160</v>
      </c>
      <c r="B172" s="148" t="s">
        <v>290</v>
      </c>
      <c r="C172" s="142" t="s">
        <v>26</v>
      </c>
      <c r="D172" s="211" t="s">
        <v>19</v>
      </c>
      <c r="E172" s="214" t="s">
        <v>23</v>
      </c>
      <c r="F172" s="142" t="s">
        <v>26</v>
      </c>
      <c r="G172" s="214" t="s">
        <v>23</v>
      </c>
      <c r="H172" s="214" t="s">
        <v>23</v>
      </c>
      <c r="I172" s="214" t="s">
        <v>23</v>
      </c>
    </row>
    <row r="173" spans="1:9" ht="20.25" customHeight="1" x14ac:dyDescent="0.3">
      <c r="A173" s="139">
        <v>161</v>
      </c>
      <c r="B173" s="148" t="s">
        <v>46</v>
      </c>
      <c r="C173" s="143" t="s">
        <v>26</v>
      </c>
      <c r="D173" s="211" t="s">
        <v>19</v>
      </c>
      <c r="E173" s="214" t="s">
        <v>23</v>
      </c>
      <c r="F173" s="143" t="s">
        <v>26</v>
      </c>
      <c r="G173" s="211" t="s">
        <v>1</v>
      </c>
      <c r="H173" s="211" t="s">
        <v>1</v>
      </c>
      <c r="I173" s="214" t="s">
        <v>23</v>
      </c>
    </row>
    <row r="174" spans="1:9" ht="20.25" customHeight="1" x14ac:dyDescent="0.3">
      <c r="A174" s="139">
        <v>162</v>
      </c>
      <c r="B174" s="148" t="s">
        <v>50</v>
      </c>
      <c r="C174" s="142" t="s">
        <v>26</v>
      </c>
      <c r="D174" s="211" t="s">
        <v>19</v>
      </c>
      <c r="E174" s="214" t="s">
        <v>23</v>
      </c>
      <c r="F174" s="142" t="s">
        <v>26</v>
      </c>
      <c r="G174" s="214" t="s">
        <v>23</v>
      </c>
      <c r="H174" s="213" t="s">
        <v>20</v>
      </c>
      <c r="I174" s="214" t="s">
        <v>23</v>
      </c>
    </row>
    <row r="175" spans="1:9" ht="20.25" customHeight="1" x14ac:dyDescent="0.3">
      <c r="A175" s="139">
        <v>163</v>
      </c>
      <c r="B175" s="148" t="s">
        <v>52</v>
      </c>
      <c r="C175" s="142" t="s">
        <v>26</v>
      </c>
      <c r="D175" s="211" t="s">
        <v>19</v>
      </c>
      <c r="E175" s="214" t="s">
        <v>23</v>
      </c>
      <c r="F175" s="142" t="s">
        <v>26</v>
      </c>
      <c r="G175" s="211" t="s">
        <v>1</v>
      </c>
      <c r="H175" s="211" t="s">
        <v>1</v>
      </c>
      <c r="I175" s="214" t="s">
        <v>23</v>
      </c>
    </row>
    <row r="176" spans="1:9" ht="20.25" customHeight="1" x14ac:dyDescent="0.3">
      <c r="A176" s="139">
        <v>164</v>
      </c>
      <c r="B176" s="148" t="s">
        <v>55</v>
      </c>
      <c r="C176" s="142" t="s">
        <v>26</v>
      </c>
      <c r="D176" s="211" t="s">
        <v>19</v>
      </c>
      <c r="E176" s="214" t="s">
        <v>23</v>
      </c>
      <c r="F176" s="142" t="s">
        <v>26</v>
      </c>
      <c r="G176" s="211" t="s">
        <v>1</v>
      </c>
      <c r="H176" s="211" t="s">
        <v>1</v>
      </c>
      <c r="I176" s="214" t="s">
        <v>23</v>
      </c>
    </row>
    <row r="177" spans="1:9" ht="20.25" customHeight="1" x14ac:dyDescent="0.3">
      <c r="A177" s="139">
        <v>165</v>
      </c>
      <c r="B177" s="148" t="s">
        <v>58</v>
      </c>
      <c r="C177" s="142" t="s">
        <v>26</v>
      </c>
      <c r="D177" s="211" t="s">
        <v>19</v>
      </c>
      <c r="E177" s="214" t="s">
        <v>23</v>
      </c>
      <c r="F177" s="142" t="s">
        <v>26</v>
      </c>
      <c r="G177" s="211" t="s">
        <v>1</v>
      </c>
      <c r="H177" s="211" t="s">
        <v>1</v>
      </c>
      <c r="I177" s="214" t="s">
        <v>23</v>
      </c>
    </row>
    <row r="178" spans="1:9" ht="20.25" customHeight="1" x14ac:dyDescent="0.3">
      <c r="A178" s="139">
        <v>166</v>
      </c>
      <c r="B178" s="148" t="s">
        <v>62</v>
      </c>
      <c r="C178" s="142" t="s">
        <v>26</v>
      </c>
      <c r="D178" s="211" t="s">
        <v>19</v>
      </c>
      <c r="E178" s="214" t="s">
        <v>23</v>
      </c>
      <c r="F178" s="142" t="s">
        <v>26</v>
      </c>
      <c r="G178" s="214" t="s">
        <v>23</v>
      </c>
      <c r="H178" s="214" t="s">
        <v>23</v>
      </c>
      <c r="I178" s="214" t="s">
        <v>23</v>
      </c>
    </row>
    <row r="179" spans="1:9" ht="20.25" customHeight="1" x14ac:dyDescent="0.3">
      <c r="A179" s="139">
        <v>167</v>
      </c>
      <c r="B179" s="148" t="s">
        <v>64</v>
      </c>
      <c r="C179" s="142" t="s">
        <v>26</v>
      </c>
      <c r="D179" s="211" t="s">
        <v>19</v>
      </c>
      <c r="E179" s="214" t="s">
        <v>23</v>
      </c>
      <c r="F179" s="142" t="s">
        <v>26</v>
      </c>
      <c r="G179" s="211" t="s">
        <v>1</v>
      </c>
      <c r="H179" s="211" t="s">
        <v>1</v>
      </c>
      <c r="I179" s="214" t="s">
        <v>23</v>
      </c>
    </row>
    <row r="180" spans="1:9" ht="20.25" customHeight="1" x14ac:dyDescent="0.3">
      <c r="A180" s="139">
        <v>168</v>
      </c>
      <c r="B180" s="148" t="s">
        <v>65</v>
      </c>
      <c r="C180" s="142" t="s">
        <v>26</v>
      </c>
      <c r="D180" s="211" t="s">
        <v>19</v>
      </c>
      <c r="E180" s="214" t="s">
        <v>23</v>
      </c>
      <c r="F180" s="142" t="s">
        <v>26</v>
      </c>
      <c r="G180" s="211" t="s">
        <v>1</v>
      </c>
      <c r="H180" s="211" t="s">
        <v>1</v>
      </c>
      <c r="I180" s="214" t="s">
        <v>23</v>
      </c>
    </row>
    <row r="181" spans="1:9" ht="20.25" customHeight="1" x14ac:dyDescent="0.3">
      <c r="A181" s="139">
        <v>169</v>
      </c>
      <c r="B181" s="148" t="s">
        <v>67</v>
      </c>
      <c r="C181" s="143" t="s">
        <v>26</v>
      </c>
      <c r="D181" s="211" t="s">
        <v>19</v>
      </c>
      <c r="E181" s="214" t="s">
        <v>23</v>
      </c>
      <c r="F181" s="143" t="s">
        <v>26</v>
      </c>
      <c r="G181" s="212" t="s">
        <v>22</v>
      </c>
      <c r="H181" s="211" t="s">
        <v>1</v>
      </c>
      <c r="I181" s="214" t="s">
        <v>23</v>
      </c>
    </row>
    <row r="182" spans="1:9" ht="20.25" customHeight="1" x14ac:dyDescent="0.3">
      <c r="A182" s="139">
        <v>170</v>
      </c>
      <c r="B182" s="148" t="s">
        <v>73</v>
      </c>
      <c r="C182" s="142" t="s">
        <v>26</v>
      </c>
      <c r="D182" s="211" t="s">
        <v>19</v>
      </c>
      <c r="E182" s="214" t="s">
        <v>23</v>
      </c>
      <c r="F182" s="142" t="s">
        <v>26</v>
      </c>
      <c r="G182" s="211" t="s">
        <v>1</v>
      </c>
      <c r="H182" s="211" t="s">
        <v>1</v>
      </c>
      <c r="I182" s="214" t="s">
        <v>23</v>
      </c>
    </row>
    <row r="183" spans="1:9" ht="20.25" customHeight="1" x14ac:dyDescent="0.3">
      <c r="A183" s="139">
        <v>171</v>
      </c>
      <c r="B183" s="148" t="s">
        <v>74</v>
      </c>
      <c r="C183" s="142" t="s">
        <v>26</v>
      </c>
      <c r="D183" s="211" t="s">
        <v>19</v>
      </c>
      <c r="E183" s="214" t="s">
        <v>23</v>
      </c>
      <c r="F183" s="142" t="s">
        <v>26</v>
      </c>
      <c r="G183" s="211" t="s">
        <v>1</v>
      </c>
      <c r="H183" s="211" t="s">
        <v>1</v>
      </c>
      <c r="I183" s="214" t="s">
        <v>23</v>
      </c>
    </row>
    <row r="184" spans="1:9" ht="20.25" customHeight="1" x14ac:dyDescent="0.3">
      <c r="A184" s="139">
        <v>172</v>
      </c>
      <c r="B184" s="148" t="s">
        <v>80</v>
      </c>
      <c r="C184" s="142" t="s">
        <v>26</v>
      </c>
      <c r="D184" s="211" t="s">
        <v>19</v>
      </c>
      <c r="E184" s="214" t="s">
        <v>23</v>
      </c>
      <c r="F184" s="142" t="s">
        <v>26</v>
      </c>
      <c r="G184" s="211" t="s">
        <v>1</v>
      </c>
      <c r="H184" s="211" t="s">
        <v>1</v>
      </c>
      <c r="I184" s="214" t="s">
        <v>23</v>
      </c>
    </row>
    <row r="185" spans="1:9" ht="20.25" customHeight="1" x14ac:dyDescent="0.3">
      <c r="A185" s="139">
        <v>173</v>
      </c>
      <c r="B185" s="148" t="s">
        <v>83</v>
      </c>
      <c r="C185" s="142" t="s">
        <v>26</v>
      </c>
      <c r="D185" s="211" t="s">
        <v>19</v>
      </c>
      <c r="E185" s="214" t="s">
        <v>23</v>
      </c>
      <c r="F185" s="142" t="s">
        <v>26</v>
      </c>
      <c r="G185" s="211" t="s">
        <v>1</v>
      </c>
      <c r="H185" s="211" t="s">
        <v>1</v>
      </c>
      <c r="I185" s="214" t="s">
        <v>23</v>
      </c>
    </row>
    <row r="186" spans="1:9" ht="20.25" customHeight="1" x14ac:dyDescent="0.3">
      <c r="A186" s="139">
        <v>174</v>
      </c>
      <c r="B186" s="148" t="s">
        <v>89</v>
      </c>
      <c r="C186" s="142" t="s">
        <v>26</v>
      </c>
      <c r="D186" s="211" t="s">
        <v>19</v>
      </c>
      <c r="E186" s="214" t="s">
        <v>23</v>
      </c>
      <c r="F186" s="142" t="s">
        <v>26</v>
      </c>
      <c r="G186" s="214" t="s">
        <v>23</v>
      </c>
      <c r="H186" s="212" t="s">
        <v>22</v>
      </c>
      <c r="I186" s="214" t="s">
        <v>23</v>
      </c>
    </row>
    <row r="187" spans="1:9" ht="20.25" customHeight="1" x14ac:dyDescent="0.3">
      <c r="A187" s="139">
        <v>175</v>
      </c>
      <c r="B187" s="148" t="s">
        <v>96</v>
      </c>
      <c r="C187" s="142" t="s">
        <v>26</v>
      </c>
      <c r="D187" s="211" t="s">
        <v>19</v>
      </c>
      <c r="E187" s="214" t="s">
        <v>23</v>
      </c>
      <c r="F187" s="142" t="s">
        <v>26</v>
      </c>
      <c r="G187" s="214" t="s">
        <v>23</v>
      </c>
      <c r="H187" s="212" t="s">
        <v>22</v>
      </c>
      <c r="I187" s="214" t="s">
        <v>23</v>
      </c>
    </row>
    <row r="188" spans="1:9" ht="20.25" customHeight="1" x14ac:dyDescent="0.3">
      <c r="A188" s="139">
        <v>176</v>
      </c>
      <c r="B188" s="148" t="s">
        <v>98</v>
      </c>
      <c r="C188" s="142" t="s">
        <v>26</v>
      </c>
      <c r="D188" s="211" t="s">
        <v>19</v>
      </c>
      <c r="E188" s="214" t="s">
        <v>23</v>
      </c>
      <c r="F188" s="142" t="s">
        <v>26</v>
      </c>
      <c r="G188" s="211" t="s">
        <v>1</v>
      </c>
      <c r="H188" s="211" t="s">
        <v>1</v>
      </c>
      <c r="I188" s="214" t="s">
        <v>23</v>
      </c>
    </row>
    <row r="189" spans="1:9" ht="20.25" customHeight="1" x14ac:dyDescent="0.3">
      <c r="A189" s="139">
        <v>177</v>
      </c>
      <c r="B189" s="148" t="s">
        <v>36</v>
      </c>
      <c r="C189" s="145" t="s">
        <v>94</v>
      </c>
      <c r="D189" s="211" t="s">
        <v>19</v>
      </c>
      <c r="E189" s="214" t="s">
        <v>23</v>
      </c>
      <c r="F189" s="145" t="s">
        <v>94</v>
      </c>
      <c r="G189" s="211" t="s">
        <v>1</v>
      </c>
      <c r="H189" s="211" t="s">
        <v>1</v>
      </c>
      <c r="I189" s="214" t="s">
        <v>23</v>
      </c>
    </row>
    <row r="190" spans="1:9" ht="20.25" customHeight="1" x14ac:dyDescent="0.3">
      <c r="A190" s="139">
        <v>178</v>
      </c>
      <c r="B190" s="148" t="s">
        <v>38</v>
      </c>
      <c r="C190" s="146" t="s">
        <v>39</v>
      </c>
      <c r="D190" s="211" t="s">
        <v>181</v>
      </c>
      <c r="E190" s="211" t="s">
        <v>1</v>
      </c>
      <c r="F190" s="211" t="s">
        <v>1</v>
      </c>
      <c r="G190" s="211" t="s">
        <v>1</v>
      </c>
      <c r="H190" s="211" t="s">
        <v>1</v>
      </c>
      <c r="I190" s="211" t="s">
        <v>1</v>
      </c>
    </row>
    <row r="191" spans="1:9" ht="20.25" customHeight="1" x14ac:dyDescent="0.3">
      <c r="A191" s="139">
        <v>179</v>
      </c>
      <c r="B191" s="148" t="s">
        <v>42</v>
      </c>
      <c r="C191" s="146" t="s">
        <v>39</v>
      </c>
      <c r="D191" s="211" t="s">
        <v>19</v>
      </c>
      <c r="E191" s="211" t="s">
        <v>1</v>
      </c>
      <c r="F191" s="211" t="s">
        <v>1</v>
      </c>
      <c r="G191" s="211" t="s">
        <v>1</v>
      </c>
      <c r="H191" s="211" t="s">
        <v>1</v>
      </c>
      <c r="I191" s="211" t="s">
        <v>1</v>
      </c>
    </row>
    <row r="192" spans="1:9" ht="20.25" customHeight="1" x14ac:dyDescent="0.3">
      <c r="A192" s="139">
        <v>180</v>
      </c>
      <c r="B192" s="148" t="s">
        <v>71</v>
      </c>
      <c r="C192" s="146" t="s">
        <v>39</v>
      </c>
      <c r="D192" s="211" t="s">
        <v>19</v>
      </c>
      <c r="E192" s="211" t="s">
        <v>1</v>
      </c>
      <c r="F192" s="211" t="s">
        <v>1</v>
      </c>
      <c r="G192" s="211" t="s">
        <v>1</v>
      </c>
      <c r="H192" s="211" t="s">
        <v>1</v>
      </c>
      <c r="I192" s="211" t="s">
        <v>1</v>
      </c>
    </row>
    <row r="193" spans="1:9" ht="20.25" customHeight="1" x14ac:dyDescent="0.3">
      <c r="A193" s="139">
        <v>181</v>
      </c>
      <c r="B193" s="210" t="s">
        <v>77</v>
      </c>
      <c r="C193" s="146" t="s">
        <v>39</v>
      </c>
      <c r="D193" s="211" t="s">
        <v>181</v>
      </c>
      <c r="E193" s="211" t="s">
        <v>1</v>
      </c>
      <c r="F193" s="211" t="s">
        <v>1</v>
      </c>
      <c r="G193" s="211" t="s">
        <v>1</v>
      </c>
      <c r="H193" s="211" t="s">
        <v>1</v>
      </c>
      <c r="I193" s="211" t="s">
        <v>1</v>
      </c>
    </row>
    <row r="194" spans="1:9" ht="20.25" customHeight="1" x14ac:dyDescent="0.3">
      <c r="A194" s="139">
        <v>182</v>
      </c>
      <c r="B194" s="148" t="s">
        <v>93</v>
      </c>
      <c r="C194" s="146" t="s">
        <v>39</v>
      </c>
      <c r="D194" s="211" t="s">
        <v>181</v>
      </c>
      <c r="E194" s="211" t="s">
        <v>1</v>
      </c>
      <c r="F194" s="211" t="s">
        <v>1</v>
      </c>
      <c r="G194" s="211" t="s">
        <v>1</v>
      </c>
      <c r="H194" s="211" t="s">
        <v>1</v>
      </c>
      <c r="I194" s="211" t="s">
        <v>1</v>
      </c>
    </row>
    <row r="195" spans="1:9" ht="20.25" customHeight="1" x14ac:dyDescent="0.3">
      <c r="A195" s="139">
        <v>183</v>
      </c>
      <c r="B195" s="148" t="s">
        <v>102</v>
      </c>
      <c r="C195" s="146" t="s">
        <v>39</v>
      </c>
      <c r="D195" s="211" t="s">
        <v>19</v>
      </c>
      <c r="E195" s="211" t="s">
        <v>1</v>
      </c>
      <c r="F195" s="211" t="s">
        <v>1</v>
      </c>
      <c r="G195" s="211" t="s">
        <v>1</v>
      </c>
      <c r="H195" s="211" t="s">
        <v>1</v>
      </c>
      <c r="I195" s="211" t="s">
        <v>1</v>
      </c>
    </row>
    <row r="196" spans="1:9" ht="20.25" customHeight="1" x14ac:dyDescent="0.3">
      <c r="A196" s="298" t="s">
        <v>209</v>
      </c>
      <c r="B196" s="299"/>
      <c r="C196" s="299"/>
      <c r="D196" s="299"/>
      <c r="E196" s="299"/>
      <c r="F196" s="299"/>
      <c r="G196" s="299"/>
      <c r="H196" s="299"/>
      <c r="I196" s="300"/>
    </row>
    <row r="197" spans="1:9" ht="20.25" customHeight="1" x14ac:dyDescent="0.3">
      <c r="A197" s="139">
        <v>184</v>
      </c>
      <c r="B197" s="210" t="s">
        <v>221</v>
      </c>
      <c r="C197" s="140" t="s">
        <v>33</v>
      </c>
      <c r="D197" s="211" t="s">
        <v>19</v>
      </c>
      <c r="E197" s="211" t="s">
        <v>1</v>
      </c>
      <c r="F197" s="149" t="s">
        <v>21</v>
      </c>
      <c r="G197" s="211" t="s">
        <v>1</v>
      </c>
      <c r="H197" s="211" t="s">
        <v>1</v>
      </c>
      <c r="I197" s="211" t="s">
        <v>1</v>
      </c>
    </row>
    <row r="198" spans="1:9" ht="20.25" customHeight="1" x14ac:dyDescent="0.3">
      <c r="A198" s="139">
        <v>185</v>
      </c>
      <c r="B198" s="210" t="s">
        <v>216</v>
      </c>
      <c r="C198" s="141" t="s">
        <v>17</v>
      </c>
      <c r="D198" s="211" t="s">
        <v>19</v>
      </c>
      <c r="E198" s="211" t="s">
        <v>1</v>
      </c>
      <c r="F198" s="149" t="s">
        <v>21</v>
      </c>
      <c r="G198" s="211" t="s">
        <v>1</v>
      </c>
      <c r="H198" s="211" t="s">
        <v>1</v>
      </c>
      <c r="I198" s="214" t="s">
        <v>23</v>
      </c>
    </row>
    <row r="199" spans="1:9" ht="20.25" customHeight="1" x14ac:dyDescent="0.3">
      <c r="A199" s="139">
        <v>186</v>
      </c>
      <c r="B199" s="210" t="s">
        <v>291</v>
      </c>
      <c r="C199" s="141" t="s">
        <v>17</v>
      </c>
      <c r="D199" s="211" t="s">
        <v>19</v>
      </c>
      <c r="E199" s="214" t="s">
        <v>23</v>
      </c>
      <c r="F199" s="149" t="s">
        <v>21</v>
      </c>
      <c r="G199" s="214" t="s">
        <v>23</v>
      </c>
      <c r="H199" s="212" t="s">
        <v>22</v>
      </c>
      <c r="I199" s="214" t="s">
        <v>23</v>
      </c>
    </row>
    <row r="200" spans="1:9" ht="20.25" customHeight="1" x14ac:dyDescent="0.3">
      <c r="A200" s="139">
        <v>187</v>
      </c>
      <c r="B200" s="210" t="s">
        <v>211</v>
      </c>
      <c r="C200" s="141" t="s">
        <v>17</v>
      </c>
      <c r="D200" s="211" t="s">
        <v>19</v>
      </c>
      <c r="E200" s="211" t="s">
        <v>1</v>
      </c>
      <c r="F200" s="149" t="s">
        <v>21</v>
      </c>
      <c r="G200" s="214" t="s">
        <v>23</v>
      </c>
      <c r="H200" s="214" t="s">
        <v>23</v>
      </c>
      <c r="I200" s="211" t="s">
        <v>1</v>
      </c>
    </row>
    <row r="201" spans="1:9" ht="20.25" customHeight="1" x14ac:dyDescent="0.3">
      <c r="A201" s="139">
        <v>188</v>
      </c>
      <c r="B201" s="210" t="s">
        <v>292</v>
      </c>
      <c r="C201" s="141" t="s">
        <v>17</v>
      </c>
      <c r="D201" s="211" t="s">
        <v>19</v>
      </c>
      <c r="E201" s="211" t="s">
        <v>1</v>
      </c>
      <c r="F201" s="149" t="s">
        <v>21</v>
      </c>
      <c r="G201" s="211" t="s">
        <v>1</v>
      </c>
      <c r="H201" s="211" t="s">
        <v>1</v>
      </c>
      <c r="I201" s="213" t="s">
        <v>20</v>
      </c>
    </row>
    <row r="202" spans="1:9" ht="20.25" customHeight="1" x14ac:dyDescent="0.3">
      <c r="A202" s="139">
        <v>189</v>
      </c>
      <c r="B202" s="210" t="s">
        <v>222</v>
      </c>
      <c r="C202" s="141" t="s">
        <v>17</v>
      </c>
      <c r="D202" s="211" t="s">
        <v>19</v>
      </c>
      <c r="E202" s="214" t="s">
        <v>23</v>
      </c>
      <c r="F202" s="149" t="s">
        <v>21</v>
      </c>
      <c r="G202" s="213" t="s">
        <v>20</v>
      </c>
      <c r="H202" s="211" t="s">
        <v>1</v>
      </c>
      <c r="I202" s="214" t="s">
        <v>23</v>
      </c>
    </row>
    <row r="203" spans="1:9" ht="20.25" customHeight="1" x14ac:dyDescent="0.3">
      <c r="A203" s="139">
        <v>190</v>
      </c>
      <c r="B203" s="210" t="s">
        <v>293</v>
      </c>
      <c r="C203" s="141" t="s">
        <v>17</v>
      </c>
      <c r="D203" s="211" t="s">
        <v>19</v>
      </c>
      <c r="E203" s="214" t="s">
        <v>23</v>
      </c>
      <c r="F203" s="149" t="s">
        <v>21</v>
      </c>
      <c r="G203" s="211" t="s">
        <v>1</v>
      </c>
      <c r="H203" s="211" t="s">
        <v>1</v>
      </c>
      <c r="I203" s="214" t="s">
        <v>23</v>
      </c>
    </row>
    <row r="204" spans="1:9" ht="20.25" customHeight="1" x14ac:dyDescent="0.3">
      <c r="A204" s="139">
        <v>191</v>
      </c>
      <c r="B204" s="210" t="s">
        <v>224</v>
      </c>
      <c r="C204" s="141" t="s">
        <v>17</v>
      </c>
      <c r="D204" s="211" t="s">
        <v>19</v>
      </c>
      <c r="E204" s="214" t="s">
        <v>23</v>
      </c>
      <c r="F204" s="149" t="s">
        <v>21</v>
      </c>
      <c r="G204" s="214" t="s">
        <v>23</v>
      </c>
      <c r="H204" s="214" t="s">
        <v>23</v>
      </c>
      <c r="I204" s="214" t="s">
        <v>23</v>
      </c>
    </row>
    <row r="205" spans="1:9" ht="20.25" customHeight="1" x14ac:dyDescent="0.3">
      <c r="A205" s="139">
        <v>192</v>
      </c>
      <c r="B205" s="210" t="s">
        <v>294</v>
      </c>
      <c r="C205" s="141" t="s">
        <v>17</v>
      </c>
      <c r="D205" s="211" t="s">
        <v>19</v>
      </c>
      <c r="E205" s="214" t="s">
        <v>23</v>
      </c>
      <c r="F205" s="149" t="s">
        <v>21</v>
      </c>
      <c r="G205" s="214" t="s">
        <v>23</v>
      </c>
      <c r="H205" s="214" t="s">
        <v>23</v>
      </c>
      <c r="I205" s="214" t="s">
        <v>23</v>
      </c>
    </row>
    <row r="206" spans="1:9" ht="20.25" customHeight="1" x14ac:dyDescent="0.3">
      <c r="A206" s="139">
        <v>193</v>
      </c>
      <c r="B206" s="210" t="s">
        <v>295</v>
      </c>
      <c r="C206" s="141" t="s">
        <v>17</v>
      </c>
      <c r="D206" s="211" t="s">
        <v>19</v>
      </c>
      <c r="E206" s="214" t="s">
        <v>23</v>
      </c>
      <c r="F206" s="149" t="s">
        <v>21</v>
      </c>
      <c r="G206" s="214" t="s">
        <v>23</v>
      </c>
      <c r="H206" s="211" t="s">
        <v>1</v>
      </c>
      <c r="I206" s="214" t="s">
        <v>23</v>
      </c>
    </row>
    <row r="207" spans="1:9" ht="20.25" customHeight="1" x14ac:dyDescent="0.3">
      <c r="A207" s="139">
        <v>194</v>
      </c>
      <c r="B207" s="210" t="s">
        <v>296</v>
      </c>
      <c r="C207" s="141" t="s">
        <v>17</v>
      </c>
      <c r="D207" s="211" t="s">
        <v>19</v>
      </c>
      <c r="E207" s="211" t="s">
        <v>1</v>
      </c>
      <c r="F207" s="149" t="s">
        <v>21</v>
      </c>
      <c r="G207" s="214" t="s">
        <v>23</v>
      </c>
      <c r="H207" s="211" t="s">
        <v>1</v>
      </c>
      <c r="I207" s="214" t="s">
        <v>23</v>
      </c>
    </row>
    <row r="208" spans="1:9" ht="20.25" customHeight="1" x14ac:dyDescent="0.3">
      <c r="A208" s="139">
        <v>195</v>
      </c>
      <c r="B208" s="210" t="s">
        <v>297</v>
      </c>
      <c r="C208" s="141" t="s">
        <v>17</v>
      </c>
      <c r="D208" s="211" t="s">
        <v>19</v>
      </c>
      <c r="E208" s="211" t="s">
        <v>1</v>
      </c>
      <c r="F208" s="149" t="s">
        <v>21</v>
      </c>
      <c r="G208" s="214" t="s">
        <v>23</v>
      </c>
      <c r="H208" s="214" t="s">
        <v>23</v>
      </c>
      <c r="I208" s="214" t="s">
        <v>23</v>
      </c>
    </row>
    <row r="209" spans="1:9" ht="20.25" customHeight="1" x14ac:dyDescent="0.3">
      <c r="A209" s="139">
        <v>196</v>
      </c>
      <c r="B209" s="210" t="s">
        <v>298</v>
      </c>
      <c r="C209" s="142" t="s">
        <v>26</v>
      </c>
      <c r="D209" s="211" t="s">
        <v>19</v>
      </c>
      <c r="E209" s="214" t="s">
        <v>23</v>
      </c>
      <c r="F209" s="142" t="s">
        <v>26</v>
      </c>
      <c r="G209" s="211" t="s">
        <v>1</v>
      </c>
      <c r="H209" s="211" t="s">
        <v>1</v>
      </c>
      <c r="I209" s="214" t="s">
        <v>23</v>
      </c>
    </row>
    <row r="210" spans="1:9" ht="20.25" customHeight="1" x14ac:dyDescent="0.3">
      <c r="A210" s="139">
        <v>197</v>
      </c>
      <c r="B210" s="210" t="s">
        <v>217</v>
      </c>
      <c r="C210" s="142" t="s">
        <v>26</v>
      </c>
      <c r="D210" s="211" t="s">
        <v>19</v>
      </c>
      <c r="E210" s="214" t="s">
        <v>23</v>
      </c>
      <c r="F210" s="142" t="s">
        <v>26</v>
      </c>
      <c r="G210" s="214" t="s">
        <v>23</v>
      </c>
      <c r="H210" s="213" t="s">
        <v>20</v>
      </c>
      <c r="I210" s="214" t="s">
        <v>23</v>
      </c>
    </row>
    <row r="211" spans="1:9" ht="20.25" customHeight="1" x14ac:dyDescent="0.3">
      <c r="A211" s="139">
        <v>198</v>
      </c>
      <c r="B211" s="210" t="s">
        <v>220</v>
      </c>
      <c r="C211" s="142" t="s">
        <v>26</v>
      </c>
      <c r="D211" s="211" t="s">
        <v>19</v>
      </c>
      <c r="E211" s="213" t="s">
        <v>20</v>
      </c>
      <c r="F211" s="142" t="s">
        <v>26</v>
      </c>
      <c r="G211" s="214" t="s">
        <v>23</v>
      </c>
      <c r="H211" s="211" t="s">
        <v>1</v>
      </c>
      <c r="I211" s="214" t="s">
        <v>23</v>
      </c>
    </row>
    <row r="212" spans="1:9" ht="20.25" customHeight="1" x14ac:dyDescent="0.3">
      <c r="A212" s="139">
        <v>199</v>
      </c>
      <c r="B212" s="210" t="s">
        <v>219</v>
      </c>
      <c r="C212" s="144" t="s">
        <v>299</v>
      </c>
      <c r="D212" s="211" t="s">
        <v>19</v>
      </c>
      <c r="E212" s="214" t="s">
        <v>23</v>
      </c>
      <c r="F212" s="144" t="s">
        <v>299</v>
      </c>
      <c r="G212" s="212" t="s">
        <v>22</v>
      </c>
      <c r="H212" s="211" t="s">
        <v>1</v>
      </c>
      <c r="I212" s="214" t="s">
        <v>23</v>
      </c>
    </row>
    <row r="213" spans="1:9" ht="20.25" customHeight="1" x14ac:dyDescent="0.3">
      <c r="A213" s="139">
        <v>200</v>
      </c>
      <c r="B213" s="210" t="s">
        <v>218</v>
      </c>
      <c r="C213" s="146" t="s">
        <v>39</v>
      </c>
      <c r="D213" s="211" t="s">
        <v>19</v>
      </c>
      <c r="E213" s="211" t="s">
        <v>1</v>
      </c>
      <c r="F213" s="211" t="s">
        <v>1</v>
      </c>
      <c r="G213" s="211" t="s">
        <v>1</v>
      </c>
      <c r="H213" s="211" t="s">
        <v>1</v>
      </c>
      <c r="I213" s="211" t="s">
        <v>1</v>
      </c>
    </row>
    <row r="214" spans="1:9" ht="20.25" customHeight="1" x14ac:dyDescent="0.3">
      <c r="A214" s="139">
        <v>201</v>
      </c>
      <c r="B214" s="210" t="s">
        <v>223</v>
      </c>
      <c r="C214" s="146" t="s">
        <v>39</v>
      </c>
      <c r="D214" s="211" t="s">
        <v>19</v>
      </c>
      <c r="E214" s="211" t="s">
        <v>1</v>
      </c>
      <c r="F214" s="211" t="s">
        <v>1</v>
      </c>
      <c r="G214" s="211" t="s">
        <v>1</v>
      </c>
      <c r="H214" s="211" t="s">
        <v>1</v>
      </c>
      <c r="I214" s="211" t="s">
        <v>1</v>
      </c>
    </row>
    <row r="215" spans="1:9" ht="20.25" customHeight="1" x14ac:dyDescent="0.3">
      <c r="A215" s="298" t="s">
        <v>226</v>
      </c>
      <c r="B215" s="299"/>
      <c r="C215" s="299"/>
      <c r="D215" s="299"/>
      <c r="E215" s="299"/>
      <c r="F215" s="299"/>
      <c r="G215" s="299"/>
      <c r="H215" s="299"/>
      <c r="I215" s="300"/>
    </row>
    <row r="216" spans="1:9" ht="20.25" customHeight="1" x14ac:dyDescent="0.3">
      <c r="A216" s="139">
        <v>202</v>
      </c>
      <c r="B216" s="210" t="s">
        <v>225</v>
      </c>
      <c r="C216" s="141" t="s">
        <v>17</v>
      </c>
      <c r="D216" s="211" t="s">
        <v>19</v>
      </c>
      <c r="E216" s="213" t="s">
        <v>20</v>
      </c>
      <c r="F216" s="149" t="s">
        <v>21</v>
      </c>
      <c r="G216" s="212" t="s">
        <v>22</v>
      </c>
      <c r="H216" s="212" t="s">
        <v>22</v>
      </c>
      <c r="I216" s="214" t="s">
        <v>23</v>
      </c>
    </row>
    <row r="217" spans="1:9" ht="20.25" customHeight="1" x14ac:dyDescent="0.3">
      <c r="A217" s="139">
        <v>203</v>
      </c>
      <c r="B217" s="210" t="s">
        <v>227</v>
      </c>
      <c r="C217" s="141" t="s">
        <v>17</v>
      </c>
      <c r="D217" s="211" t="s">
        <v>19</v>
      </c>
      <c r="E217" s="214" t="s">
        <v>23</v>
      </c>
      <c r="F217" s="149" t="s">
        <v>21</v>
      </c>
      <c r="G217" s="211" t="s">
        <v>1</v>
      </c>
      <c r="H217" s="211" t="s">
        <v>1</v>
      </c>
      <c r="I217" s="214" t="s">
        <v>23</v>
      </c>
    </row>
    <row r="218" spans="1:9" ht="20.25" customHeight="1" x14ac:dyDescent="0.3">
      <c r="A218" s="139">
        <v>204</v>
      </c>
      <c r="B218" s="210" t="s">
        <v>228</v>
      </c>
      <c r="C218" s="141" t="s">
        <v>17</v>
      </c>
      <c r="D218" s="211" t="s">
        <v>19</v>
      </c>
      <c r="E218" s="214" t="s">
        <v>23</v>
      </c>
      <c r="F218" s="149" t="s">
        <v>21</v>
      </c>
      <c r="G218" s="211" t="s">
        <v>1</v>
      </c>
      <c r="H218" s="211" t="s">
        <v>1</v>
      </c>
      <c r="I218" s="214" t="s">
        <v>23</v>
      </c>
    </row>
  </sheetData>
  <autoFilter ref="A3:I218" xr:uid="{CAFC0ECE-4804-4EF9-B990-6DDA02AD58EB}"/>
  <sortState xmlns:xlrd2="http://schemas.microsoft.com/office/spreadsheetml/2017/richdata2" ref="A209:I211">
    <sortCondition ref="C209:C211"/>
    <sortCondition ref="B209:B211"/>
  </sortState>
  <mergeCells count="12">
    <mergeCell ref="A44:I44"/>
    <mergeCell ref="A1:I1"/>
    <mergeCell ref="A110:I110"/>
    <mergeCell ref="A4:I4"/>
    <mergeCell ref="A19:I19"/>
    <mergeCell ref="A34:I34"/>
    <mergeCell ref="A215:I215"/>
    <mergeCell ref="A56:I56"/>
    <mergeCell ref="A70:I70"/>
    <mergeCell ref="A84:I84"/>
    <mergeCell ref="A101:I101"/>
    <mergeCell ref="A196:I19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5A8E-F030-4138-A94A-DFD76CCA8BCC}">
  <dimension ref="A1:N210"/>
  <sheetViews>
    <sheetView workbookViewId="0">
      <selection activeCell="G1" sqref="G1"/>
    </sheetView>
  </sheetViews>
  <sheetFormatPr defaultColWidth="9.140625" defaultRowHeight="15" x14ac:dyDescent="0.25"/>
  <cols>
    <col min="1" max="1" width="8.140625" style="153" customWidth="1"/>
    <col min="2" max="2" width="56.42578125" style="191" customWidth="1"/>
    <col min="3" max="3" width="18.140625" style="153" customWidth="1"/>
    <col min="4" max="4" width="26.7109375" style="192" customWidth="1"/>
    <col min="5" max="5" width="8.28515625" style="153" customWidth="1"/>
    <col min="6" max="6" width="0" style="193" hidden="1" customWidth="1"/>
    <col min="7" max="7" width="23.140625" style="194" customWidth="1"/>
    <col min="8" max="8" width="27.140625" style="150" customWidth="1"/>
    <col min="9" max="9" width="9.7109375" style="194" customWidth="1"/>
    <col min="10" max="10" width="13.28515625" style="150" customWidth="1"/>
    <col min="11" max="11" width="9.140625" style="153"/>
    <col min="12" max="12" width="19.28515625" style="150" customWidth="1"/>
    <col min="13" max="13" width="22.140625" style="153" customWidth="1"/>
    <col min="14" max="14" width="31" style="153" customWidth="1"/>
    <col min="15" max="16384" width="9.140625" style="153"/>
  </cols>
  <sheetData>
    <row r="1" spans="1:14" s="158" customFormat="1" ht="120" x14ac:dyDescent="0.25">
      <c r="A1" s="154" t="s">
        <v>11</v>
      </c>
      <c r="B1" s="155" t="s">
        <v>3</v>
      </c>
      <c r="C1" s="154" t="s">
        <v>300</v>
      </c>
      <c r="D1" s="154" t="s">
        <v>301</v>
      </c>
      <c r="E1" s="154" t="s">
        <v>302</v>
      </c>
      <c r="F1" s="154" t="s">
        <v>303</v>
      </c>
      <c r="G1" s="154" t="s">
        <v>304</v>
      </c>
      <c r="H1" s="156" t="s">
        <v>305</v>
      </c>
      <c r="I1" s="156" t="s">
        <v>306</v>
      </c>
      <c r="J1" s="157" t="s">
        <v>307</v>
      </c>
      <c r="L1" s="154" t="s">
        <v>308</v>
      </c>
      <c r="M1" s="154" t="s">
        <v>309</v>
      </c>
      <c r="N1" s="154" t="s">
        <v>310</v>
      </c>
    </row>
    <row r="2" spans="1:14" ht="30" x14ac:dyDescent="0.25">
      <c r="A2" s="159">
        <v>1550</v>
      </c>
      <c r="B2" s="160" t="s">
        <v>241</v>
      </c>
      <c r="C2" s="161" t="s">
        <v>311</v>
      </c>
      <c r="D2" s="161" t="s">
        <v>312</v>
      </c>
      <c r="E2" s="161" t="s">
        <v>181</v>
      </c>
      <c r="F2" s="160" t="e">
        <f>_xlfn.XLOOKUP(A2,'[26]Previous year list of HIA'!#REF!,'[26]Previous year list of HIA'!#REF!,"Not on list",0)</f>
        <v>#REF!</v>
      </c>
      <c r="G2" s="160" t="s">
        <v>108</v>
      </c>
      <c r="H2" s="162" t="s">
        <v>313</v>
      </c>
      <c r="I2" s="163"/>
      <c r="J2" s="163" t="s">
        <v>19</v>
      </c>
      <c r="K2" s="150"/>
      <c r="L2" s="161" t="s">
        <v>18</v>
      </c>
      <c r="M2" s="161" t="e">
        <f>_xlfn.XLOOKUP(A2,'[26]GR applicable auditees'!#REF!,'[26]GR applicable auditees'!#REF!)</f>
        <v>#REF!</v>
      </c>
      <c r="N2" s="164" t="s">
        <v>314</v>
      </c>
    </row>
    <row r="3" spans="1:14" ht="30" x14ac:dyDescent="0.25">
      <c r="A3" s="159">
        <v>3</v>
      </c>
      <c r="B3" s="160" t="s">
        <v>315</v>
      </c>
      <c r="C3" s="165" t="s">
        <v>311</v>
      </c>
      <c r="D3" s="165" t="s">
        <v>316</v>
      </c>
      <c r="E3" s="165" t="s">
        <v>181</v>
      </c>
      <c r="F3" s="160" t="e">
        <f>_xlfn.XLOOKUP(A3,'[26]Previous year list of HIA'!#REF!,'[26]Previous year list of HIA'!#REF!,"Not on list",0)</f>
        <v>#REF!</v>
      </c>
      <c r="G3" s="160" t="s">
        <v>108</v>
      </c>
      <c r="H3" s="162" t="s">
        <v>317</v>
      </c>
      <c r="I3" s="163"/>
      <c r="J3" s="163" t="s">
        <v>19</v>
      </c>
      <c r="K3" s="150"/>
      <c r="L3" s="161" t="s">
        <v>18</v>
      </c>
      <c r="M3" s="161" t="e">
        <f>_xlfn.XLOOKUP(A3,'[26]GR applicable auditees'!#REF!,'[26]GR applicable auditees'!#REF!)</f>
        <v>#REF!</v>
      </c>
      <c r="N3" s="164" t="s">
        <v>314</v>
      </c>
    </row>
    <row r="4" spans="1:14" ht="30" x14ac:dyDescent="0.25">
      <c r="A4" s="166">
        <v>499</v>
      </c>
      <c r="B4" s="160" t="s">
        <v>123</v>
      </c>
      <c r="C4" s="161" t="s">
        <v>318</v>
      </c>
      <c r="D4" s="161" t="s">
        <v>316</v>
      </c>
      <c r="E4" s="161" t="s">
        <v>181</v>
      </c>
      <c r="F4" s="160" t="e">
        <f>_xlfn.XLOOKUP(A4,'[26]Previous year list of HIA'!#REF!,'[26]Previous year list of HIA'!#REF!,"Not on list",0)</f>
        <v>#REF!</v>
      </c>
      <c r="G4" s="160" t="s">
        <v>108</v>
      </c>
      <c r="H4" s="162" t="s">
        <v>317</v>
      </c>
      <c r="I4" s="163"/>
      <c r="J4" s="163" t="s">
        <v>19</v>
      </c>
      <c r="K4" s="150"/>
      <c r="L4" s="161" t="s">
        <v>18</v>
      </c>
      <c r="M4" s="161" t="e">
        <f>_xlfn.XLOOKUP(A4,'[26]GR applicable auditees'!#REF!,'[26]GR applicable auditees'!#REF!)</f>
        <v>#REF!</v>
      </c>
      <c r="N4" s="164" t="s">
        <v>314</v>
      </c>
    </row>
    <row r="5" spans="1:14" ht="30" x14ac:dyDescent="0.25">
      <c r="A5" s="159">
        <v>31</v>
      </c>
      <c r="B5" s="160" t="s">
        <v>319</v>
      </c>
      <c r="C5" s="165" t="s">
        <v>320</v>
      </c>
      <c r="D5" s="165" t="s">
        <v>316</v>
      </c>
      <c r="E5" s="165" t="s">
        <v>181</v>
      </c>
      <c r="F5" s="160" t="e">
        <f>_xlfn.XLOOKUP(A5,'[26]Previous year list of HIA'!#REF!,'[26]Previous year list of HIA'!#REF!,"Not on list",0)</f>
        <v>#REF!</v>
      </c>
      <c r="G5" s="160" t="s">
        <v>108</v>
      </c>
      <c r="H5" s="162" t="s">
        <v>313</v>
      </c>
      <c r="I5" s="163"/>
      <c r="J5" s="163" t="s">
        <v>19</v>
      </c>
      <c r="K5" s="150"/>
      <c r="L5" s="161" t="s">
        <v>18</v>
      </c>
      <c r="M5" s="161" t="e">
        <f>_xlfn.XLOOKUP(A5,'[26]GR applicable auditees'!#REF!,'[26]GR applicable auditees'!#REF!)</f>
        <v>#REF!</v>
      </c>
      <c r="N5" s="164" t="s">
        <v>314</v>
      </c>
    </row>
    <row r="6" spans="1:14" ht="30" x14ac:dyDescent="0.25">
      <c r="A6" s="159">
        <v>442</v>
      </c>
      <c r="B6" s="160" t="s">
        <v>321</v>
      </c>
      <c r="C6" s="165" t="s">
        <v>320</v>
      </c>
      <c r="D6" s="165" t="s">
        <v>316</v>
      </c>
      <c r="E6" s="165" t="s">
        <v>181</v>
      </c>
      <c r="F6" s="160" t="e">
        <f>_xlfn.XLOOKUP(A6,'[26]Previous year list of HIA'!#REF!,'[26]Previous year list of HIA'!#REF!,"Not on list",0)</f>
        <v>#REF!</v>
      </c>
      <c r="G6" s="160" t="s">
        <v>108</v>
      </c>
      <c r="H6" s="162" t="s">
        <v>322</v>
      </c>
      <c r="I6" s="163"/>
      <c r="J6" s="163" t="s">
        <v>19</v>
      </c>
      <c r="K6" s="150"/>
      <c r="L6" s="161" t="s">
        <v>18</v>
      </c>
      <c r="M6" s="161" t="e">
        <f>_xlfn.XLOOKUP(A6,'[26]GR applicable auditees'!#REF!,'[26]GR applicable auditees'!#REF!)</f>
        <v>#REF!</v>
      </c>
      <c r="N6" s="164" t="s">
        <v>314</v>
      </c>
    </row>
    <row r="7" spans="1:14" ht="30" x14ac:dyDescent="0.25">
      <c r="A7" s="159">
        <v>51</v>
      </c>
      <c r="B7" s="160" t="s">
        <v>114</v>
      </c>
      <c r="C7" s="165" t="s">
        <v>311</v>
      </c>
      <c r="D7" s="165" t="s">
        <v>323</v>
      </c>
      <c r="E7" s="165" t="s">
        <v>181</v>
      </c>
      <c r="F7" s="160" t="e">
        <f>_xlfn.XLOOKUP(A7,'[26]Previous year list of HIA'!#REF!,'[26]Previous year list of HIA'!#REF!,"Not on list",0)</f>
        <v>#REF!</v>
      </c>
      <c r="G7" s="160" t="s">
        <v>108</v>
      </c>
      <c r="H7" s="162" t="s">
        <v>317</v>
      </c>
      <c r="I7" s="163"/>
      <c r="J7" s="163" t="s">
        <v>19</v>
      </c>
      <c r="K7" s="150"/>
      <c r="L7" s="161" t="s">
        <v>18</v>
      </c>
      <c r="M7" s="161" t="e">
        <f>_xlfn.XLOOKUP(A7,'[26]GR applicable auditees'!#REF!,'[26]GR applicable auditees'!#REF!)</f>
        <v>#REF!</v>
      </c>
      <c r="N7" s="164" t="s">
        <v>314</v>
      </c>
    </row>
    <row r="8" spans="1:14" ht="30" x14ac:dyDescent="0.25">
      <c r="A8" s="159">
        <v>272</v>
      </c>
      <c r="B8" s="160" t="s">
        <v>116</v>
      </c>
      <c r="C8" s="165" t="s">
        <v>311</v>
      </c>
      <c r="D8" s="165" t="s">
        <v>323</v>
      </c>
      <c r="E8" s="165" t="s">
        <v>181</v>
      </c>
      <c r="F8" s="160" t="e">
        <f>_xlfn.XLOOKUP(A8,'[26]Previous year list of HIA'!#REF!,'[26]Previous year list of HIA'!#REF!,"Not on list",0)</f>
        <v>#REF!</v>
      </c>
      <c r="G8" s="160" t="s">
        <v>108</v>
      </c>
      <c r="H8" s="162" t="s">
        <v>313</v>
      </c>
      <c r="I8" s="163"/>
      <c r="J8" s="163" t="s">
        <v>19</v>
      </c>
      <c r="K8" s="150"/>
      <c r="L8" s="161" t="s">
        <v>18</v>
      </c>
      <c r="M8" s="161" t="e">
        <f>_xlfn.XLOOKUP(A8,'[26]GR applicable auditees'!#REF!,'[26]GR applicable auditees'!#REF!)</f>
        <v>#REF!</v>
      </c>
      <c r="N8" s="164" t="s">
        <v>314</v>
      </c>
    </row>
    <row r="9" spans="1:14" ht="30" x14ac:dyDescent="0.25">
      <c r="A9" s="159">
        <v>284</v>
      </c>
      <c r="B9" s="160" t="s">
        <v>117</v>
      </c>
      <c r="C9" s="165" t="s">
        <v>311</v>
      </c>
      <c r="D9" s="165" t="s">
        <v>323</v>
      </c>
      <c r="E9" s="165" t="s">
        <v>181</v>
      </c>
      <c r="F9" s="160" t="e">
        <f>_xlfn.XLOOKUP(A9,'[26]Previous year list of HIA'!#REF!,'[26]Previous year list of HIA'!#REF!,"Not on list",0)</f>
        <v>#REF!</v>
      </c>
      <c r="G9" s="160" t="s">
        <v>108</v>
      </c>
      <c r="H9" s="162" t="s">
        <v>313</v>
      </c>
      <c r="I9" s="163"/>
      <c r="J9" s="163" t="s">
        <v>19</v>
      </c>
      <c r="K9" s="150"/>
      <c r="L9" s="161" t="s">
        <v>18</v>
      </c>
      <c r="M9" s="161" t="e">
        <f>_xlfn.XLOOKUP(A9,'[26]GR applicable auditees'!#REF!,'[26]GR applicable auditees'!#REF!)</f>
        <v>#REF!</v>
      </c>
      <c r="N9" s="164" t="s">
        <v>314</v>
      </c>
    </row>
    <row r="10" spans="1:14" ht="30" x14ac:dyDescent="0.25">
      <c r="A10" s="166">
        <v>1368</v>
      </c>
      <c r="B10" s="160" t="s">
        <v>122</v>
      </c>
      <c r="C10" s="161" t="s">
        <v>320</v>
      </c>
      <c r="D10" s="161" t="s">
        <v>323</v>
      </c>
      <c r="E10" s="161" t="s">
        <v>181</v>
      </c>
      <c r="F10" s="160" t="e">
        <f>_xlfn.XLOOKUP(A10,'[26]Previous year list of HIA'!#REF!,'[26]Previous year list of HIA'!#REF!,"Not on list",0)</f>
        <v>#REF!</v>
      </c>
      <c r="G10" s="160" t="s">
        <v>108</v>
      </c>
      <c r="H10" s="162" t="s">
        <v>313</v>
      </c>
      <c r="I10" s="163"/>
      <c r="J10" s="163" t="s">
        <v>19</v>
      </c>
      <c r="K10" s="150"/>
      <c r="L10" s="161" t="s">
        <v>18</v>
      </c>
      <c r="M10" s="161" t="e">
        <f>_xlfn.XLOOKUP(A10,'[26]GR applicable auditees'!#REF!,'[26]GR applicable auditees'!#REF!)</f>
        <v>#REF!</v>
      </c>
      <c r="N10" s="164" t="s">
        <v>314</v>
      </c>
    </row>
    <row r="11" spans="1:14" ht="30" x14ac:dyDescent="0.25">
      <c r="A11" s="166">
        <v>439</v>
      </c>
      <c r="B11" s="160" t="s">
        <v>125</v>
      </c>
      <c r="C11" s="161" t="s">
        <v>324</v>
      </c>
      <c r="D11" s="161" t="s">
        <v>323</v>
      </c>
      <c r="E11" s="161" t="s">
        <v>181</v>
      </c>
      <c r="F11" s="160" t="e">
        <f>_xlfn.XLOOKUP(A11,'[26]Previous year list of HIA'!#REF!,'[26]Previous year list of HIA'!#REF!,"Not on list",0)</f>
        <v>#REF!</v>
      </c>
      <c r="G11" s="160" t="s">
        <v>126</v>
      </c>
      <c r="H11" s="162" t="s">
        <v>317</v>
      </c>
      <c r="I11" s="163"/>
      <c r="J11" s="163" t="s">
        <v>19</v>
      </c>
      <c r="K11" s="150"/>
      <c r="L11" s="161" t="s">
        <v>18</v>
      </c>
      <c r="M11" s="161" t="e">
        <f>_xlfn.XLOOKUP(A11,'[26]GR applicable auditees'!#REF!,'[26]GR applicable auditees'!#REF!)</f>
        <v>#REF!</v>
      </c>
      <c r="N11" s="164" t="s">
        <v>314</v>
      </c>
    </row>
    <row r="12" spans="1:14" ht="30" x14ac:dyDescent="0.25">
      <c r="A12" s="166">
        <v>471</v>
      </c>
      <c r="B12" s="160" t="s">
        <v>127</v>
      </c>
      <c r="C12" s="161" t="s">
        <v>324</v>
      </c>
      <c r="D12" s="161" t="s">
        <v>323</v>
      </c>
      <c r="E12" s="161" t="s">
        <v>181</v>
      </c>
      <c r="F12" s="160" t="e">
        <f>_xlfn.XLOOKUP(A12,'[26]Previous year list of HIA'!#REF!,'[26]Previous year list of HIA'!#REF!,"Not on list",0)</f>
        <v>#REF!</v>
      </c>
      <c r="G12" s="160" t="s">
        <v>126</v>
      </c>
      <c r="H12" s="162" t="s">
        <v>317</v>
      </c>
      <c r="I12" s="163"/>
      <c r="J12" s="163" t="s">
        <v>19</v>
      </c>
      <c r="K12" s="150"/>
      <c r="L12" s="161" t="s">
        <v>18</v>
      </c>
      <c r="M12" s="161" t="e">
        <f>_xlfn.XLOOKUP(A12,'[26]GR applicable auditees'!#REF!,'[26]GR applicable auditees'!#REF!)</f>
        <v>#REF!</v>
      </c>
      <c r="N12" s="164" t="s">
        <v>314</v>
      </c>
    </row>
    <row r="13" spans="1:14" ht="30" x14ac:dyDescent="0.25">
      <c r="A13" s="166">
        <v>476</v>
      </c>
      <c r="B13" s="160" t="s">
        <v>128</v>
      </c>
      <c r="C13" s="161" t="s">
        <v>324</v>
      </c>
      <c r="D13" s="161" t="s">
        <v>323</v>
      </c>
      <c r="E13" s="161" t="s">
        <v>181</v>
      </c>
      <c r="F13" s="160" t="e">
        <f>_xlfn.XLOOKUP(A13,'[26]Previous year list of HIA'!#REF!,'[26]Previous year list of HIA'!#REF!,"Not on list",0)</f>
        <v>#REF!</v>
      </c>
      <c r="G13" s="160" t="s">
        <v>126</v>
      </c>
      <c r="H13" s="162" t="s">
        <v>317</v>
      </c>
      <c r="I13" s="163"/>
      <c r="J13" s="163" t="s">
        <v>19</v>
      </c>
      <c r="K13" s="150"/>
      <c r="L13" s="161" t="s">
        <v>18</v>
      </c>
      <c r="M13" s="161" t="e">
        <f>_xlfn.XLOOKUP(A13,'[26]GR applicable auditees'!#REF!,'[26]GR applicable auditees'!#REF!)</f>
        <v>#REF!</v>
      </c>
      <c r="N13" s="164" t="s">
        <v>314</v>
      </c>
    </row>
    <row r="14" spans="1:14" ht="30" x14ac:dyDescent="0.25">
      <c r="A14" s="166">
        <v>538</v>
      </c>
      <c r="B14" s="160" t="s">
        <v>129</v>
      </c>
      <c r="C14" s="161" t="s">
        <v>318</v>
      </c>
      <c r="D14" s="161" t="s">
        <v>325</v>
      </c>
      <c r="E14" s="161" t="s">
        <v>181</v>
      </c>
      <c r="F14" s="160" t="e">
        <f>_xlfn.XLOOKUP(A14,'[26]Previous year list of HIA'!#REF!,'[26]Previous year list of HIA'!#REF!,"Not on list",0)</f>
        <v>#REF!</v>
      </c>
      <c r="G14" s="160" t="s">
        <v>126</v>
      </c>
      <c r="H14" s="162" t="s">
        <v>317</v>
      </c>
      <c r="I14" s="163"/>
      <c r="J14" s="163" t="s">
        <v>19</v>
      </c>
      <c r="K14" s="150"/>
      <c r="L14" s="161" t="s">
        <v>18</v>
      </c>
      <c r="M14" s="161" t="e">
        <f>_xlfn.XLOOKUP(A14,'[26]GR applicable auditees'!#REF!,'[26]GR applicable auditees'!#REF!)</f>
        <v>#REF!</v>
      </c>
      <c r="N14" s="164" t="s">
        <v>314</v>
      </c>
    </row>
    <row r="15" spans="1:14" ht="30" x14ac:dyDescent="0.25">
      <c r="A15" s="159">
        <v>15</v>
      </c>
      <c r="B15" s="165" t="s">
        <v>139</v>
      </c>
      <c r="C15" s="165" t="s">
        <v>320</v>
      </c>
      <c r="D15" s="165" t="s">
        <v>326</v>
      </c>
      <c r="E15" s="165" t="s">
        <v>181</v>
      </c>
      <c r="F15" s="160" t="e">
        <f>_xlfn.XLOOKUP(A15,'[26]Previous year list of HIA'!#REF!,'[26]Previous year list of HIA'!#REF!,"Not on list",0)</f>
        <v>#REF!</v>
      </c>
      <c r="G15" s="160" t="s">
        <v>131</v>
      </c>
      <c r="H15" s="162" t="s">
        <v>313</v>
      </c>
      <c r="I15" s="163"/>
      <c r="J15" s="163" t="s">
        <v>19</v>
      </c>
      <c r="K15" s="150"/>
      <c r="L15" s="161" t="s">
        <v>18</v>
      </c>
      <c r="M15" s="161" t="e">
        <f>_xlfn.XLOOKUP(A15,'[26]GR applicable auditees'!#REF!,'[26]GR applicable auditees'!#REF!)</f>
        <v>#REF!</v>
      </c>
      <c r="N15" s="164" t="s">
        <v>314</v>
      </c>
    </row>
    <row r="16" spans="1:14" ht="30" x14ac:dyDescent="0.25">
      <c r="A16" s="159">
        <v>12</v>
      </c>
      <c r="B16" s="160" t="s">
        <v>132</v>
      </c>
      <c r="C16" s="165" t="s">
        <v>327</v>
      </c>
      <c r="D16" s="165" t="s">
        <v>326</v>
      </c>
      <c r="E16" s="165" t="s">
        <v>181</v>
      </c>
      <c r="F16" s="160" t="e">
        <f>_xlfn.XLOOKUP(A16,'[26]Previous year list of HIA'!#REF!,'[26]Previous year list of HIA'!#REF!,"Not on list",0)</f>
        <v>#REF!</v>
      </c>
      <c r="G16" s="160" t="s">
        <v>131</v>
      </c>
      <c r="H16" s="162" t="s">
        <v>313</v>
      </c>
      <c r="I16" s="163"/>
      <c r="J16" s="163" t="s">
        <v>19</v>
      </c>
      <c r="K16" s="150"/>
      <c r="L16" s="161" t="s">
        <v>18</v>
      </c>
      <c r="M16" s="161" t="e">
        <f>_xlfn.XLOOKUP(A16,'[26]GR applicable auditees'!#REF!,'[26]GR applicable auditees'!#REF!)</f>
        <v>#REF!</v>
      </c>
      <c r="N16" s="164" t="s">
        <v>314</v>
      </c>
    </row>
    <row r="17" spans="1:14" ht="30" x14ac:dyDescent="0.25">
      <c r="A17" s="166">
        <v>1558</v>
      </c>
      <c r="B17" s="160" t="s">
        <v>130</v>
      </c>
      <c r="C17" s="161" t="s">
        <v>328</v>
      </c>
      <c r="D17" s="161" t="s">
        <v>326</v>
      </c>
      <c r="E17" s="161" t="s">
        <v>181</v>
      </c>
      <c r="F17" s="160" t="e">
        <f>_xlfn.XLOOKUP(A17,'[26]Previous year list of HIA'!#REF!,'[26]Previous year list of HIA'!#REF!,"Not on list",0)</f>
        <v>#REF!</v>
      </c>
      <c r="G17" s="160" t="s">
        <v>131</v>
      </c>
      <c r="H17" s="162" t="s">
        <v>313</v>
      </c>
      <c r="I17" s="163"/>
      <c r="J17" s="163" t="s">
        <v>19</v>
      </c>
      <c r="K17" s="150"/>
      <c r="L17" s="161" t="s">
        <v>18</v>
      </c>
      <c r="M17" s="161" t="e">
        <f>_xlfn.XLOOKUP(A17,'[26]GR applicable auditees'!#REF!,'[26]GR applicable auditees'!#REF!)</f>
        <v>#REF!</v>
      </c>
      <c r="N17" s="164" t="s">
        <v>314</v>
      </c>
    </row>
    <row r="18" spans="1:14" ht="30" x14ac:dyDescent="0.25">
      <c r="A18" s="166">
        <v>1225</v>
      </c>
      <c r="B18" s="160" t="s">
        <v>134</v>
      </c>
      <c r="C18" s="161" t="s">
        <v>324</v>
      </c>
      <c r="D18" s="161" t="s">
        <v>312</v>
      </c>
      <c r="E18" s="161" t="s">
        <v>181</v>
      </c>
      <c r="F18" s="160" t="e">
        <f>_xlfn.XLOOKUP(A18,'[26]Previous year list of HIA'!#REF!,'[26]Previous year list of HIA'!#REF!,"Not on list",0)</f>
        <v>#REF!</v>
      </c>
      <c r="G18" s="160" t="s">
        <v>131</v>
      </c>
      <c r="H18" s="162" t="s">
        <v>313</v>
      </c>
      <c r="I18" s="163"/>
      <c r="J18" s="163" t="s">
        <v>19</v>
      </c>
      <c r="K18" s="150"/>
      <c r="L18" s="161" t="s">
        <v>18</v>
      </c>
      <c r="M18" s="161" t="e">
        <f>_xlfn.XLOOKUP(A18,'[26]GR applicable auditees'!#REF!,'[26]GR applicable auditees'!#REF!)</f>
        <v>#REF!</v>
      </c>
      <c r="N18" s="164" t="s">
        <v>314</v>
      </c>
    </row>
    <row r="19" spans="1:14" ht="225" x14ac:dyDescent="0.25">
      <c r="A19" s="159">
        <v>108</v>
      </c>
      <c r="B19" s="165" t="s">
        <v>135</v>
      </c>
      <c r="C19" s="165" t="s">
        <v>329</v>
      </c>
      <c r="D19" s="165" t="s">
        <v>326</v>
      </c>
      <c r="E19" s="165" t="s">
        <v>181</v>
      </c>
      <c r="F19" s="160" t="e">
        <f>_xlfn.XLOOKUP(A19,'[26]Previous year list of HIA'!#REF!,'[26]Previous year list of HIA'!#REF!,"Not on list",0)</f>
        <v>#REF!</v>
      </c>
      <c r="G19" s="160" t="s">
        <v>131</v>
      </c>
      <c r="H19" s="162" t="s">
        <v>313</v>
      </c>
      <c r="I19" s="167" t="s">
        <v>330</v>
      </c>
      <c r="J19" s="163" t="s">
        <v>19</v>
      </c>
      <c r="K19" s="150"/>
      <c r="L19" s="161" t="s">
        <v>18</v>
      </c>
      <c r="M19" s="161" t="e">
        <f>_xlfn.XLOOKUP(A19,'[26]GR applicable auditees'!#REF!,'[26]GR applicable auditees'!#REF!)</f>
        <v>#REF!</v>
      </c>
      <c r="N19" s="164" t="s">
        <v>314</v>
      </c>
    </row>
    <row r="20" spans="1:14" ht="30" x14ac:dyDescent="0.25">
      <c r="A20" s="166">
        <v>1542</v>
      </c>
      <c r="B20" s="160" t="s">
        <v>136</v>
      </c>
      <c r="C20" s="161" t="s">
        <v>331</v>
      </c>
      <c r="D20" s="161" t="s">
        <v>326</v>
      </c>
      <c r="E20" s="161" t="s">
        <v>181</v>
      </c>
      <c r="F20" s="160" t="e">
        <f>_xlfn.XLOOKUP(A20,'[26]Previous year list of HIA'!#REF!,'[26]Previous year list of HIA'!#REF!,"Not on list",0)</f>
        <v>#REF!</v>
      </c>
      <c r="G20" s="160" t="s">
        <v>131</v>
      </c>
      <c r="H20" s="162" t="s">
        <v>313</v>
      </c>
      <c r="I20" s="163"/>
      <c r="J20" s="163" t="s">
        <v>19</v>
      </c>
      <c r="K20" s="150"/>
      <c r="L20" s="161" t="s">
        <v>18</v>
      </c>
      <c r="M20" s="161" t="e">
        <f>_xlfn.XLOOKUP(A20,'[26]GR applicable auditees'!#REF!,'[26]GR applicable auditees'!#REF!)</f>
        <v>#REF!</v>
      </c>
      <c r="N20" s="164" t="s">
        <v>314</v>
      </c>
    </row>
    <row r="21" spans="1:14" ht="225" x14ac:dyDescent="0.25">
      <c r="A21" s="159">
        <v>104</v>
      </c>
      <c r="B21" s="165" t="s">
        <v>133</v>
      </c>
      <c r="C21" s="165" t="s">
        <v>332</v>
      </c>
      <c r="D21" s="165" t="s">
        <v>326</v>
      </c>
      <c r="E21" s="165" t="s">
        <v>181</v>
      </c>
      <c r="F21" s="160" t="e">
        <f>_xlfn.XLOOKUP(A21,'[26]Previous year list of HIA'!#REF!,'[26]Previous year list of HIA'!#REF!,"Not on list",0)</f>
        <v>#REF!</v>
      </c>
      <c r="G21" s="160" t="s">
        <v>131</v>
      </c>
      <c r="H21" s="162" t="s">
        <v>313</v>
      </c>
      <c r="I21" s="167" t="s">
        <v>330</v>
      </c>
      <c r="J21" s="163" t="s">
        <v>19</v>
      </c>
      <c r="K21" s="150"/>
      <c r="L21" s="161" t="s">
        <v>18</v>
      </c>
      <c r="M21" s="161" t="e">
        <f>_xlfn.XLOOKUP(A21,'[26]GR applicable auditees'!#REF!,'[26]GR applicable auditees'!#REF!)</f>
        <v>#REF!</v>
      </c>
      <c r="N21" s="164" t="s">
        <v>314</v>
      </c>
    </row>
    <row r="22" spans="1:14" ht="225" x14ac:dyDescent="0.25">
      <c r="A22" s="159">
        <v>106</v>
      </c>
      <c r="B22" s="165" t="s">
        <v>133</v>
      </c>
      <c r="C22" s="165" t="s">
        <v>333</v>
      </c>
      <c r="D22" s="165" t="s">
        <v>326</v>
      </c>
      <c r="E22" s="165" t="s">
        <v>181</v>
      </c>
      <c r="F22" s="160" t="e">
        <f>_xlfn.XLOOKUP(A22,'[26]Previous year list of HIA'!#REF!,'[26]Previous year list of HIA'!#REF!,"Not on list",0)</f>
        <v>#REF!</v>
      </c>
      <c r="G22" s="160" t="s">
        <v>131</v>
      </c>
      <c r="H22" s="162" t="s">
        <v>313</v>
      </c>
      <c r="I22" s="167" t="s">
        <v>330</v>
      </c>
      <c r="J22" s="163" t="s">
        <v>19</v>
      </c>
      <c r="K22" s="150"/>
      <c r="L22" s="161" t="s">
        <v>18</v>
      </c>
      <c r="M22" s="161" t="e">
        <f>_xlfn.XLOOKUP(A22,'[26]GR applicable auditees'!#REF!,'[26]GR applicable auditees'!#REF!)</f>
        <v>#REF!</v>
      </c>
      <c r="N22" s="164" t="s">
        <v>314</v>
      </c>
    </row>
    <row r="23" spans="1:14" ht="30" x14ac:dyDescent="0.25">
      <c r="A23" s="166">
        <v>511</v>
      </c>
      <c r="B23" s="160" t="s">
        <v>137</v>
      </c>
      <c r="C23" s="161" t="s">
        <v>334</v>
      </c>
      <c r="D23" s="161" t="s">
        <v>326</v>
      </c>
      <c r="E23" s="161" t="s">
        <v>181</v>
      </c>
      <c r="F23" s="160" t="e">
        <f>_xlfn.XLOOKUP(A23,'[26]Previous year list of HIA'!#REF!,'[26]Previous year list of HIA'!#REF!,"Not on list",0)</f>
        <v>#REF!</v>
      </c>
      <c r="G23" s="160" t="s">
        <v>131</v>
      </c>
      <c r="H23" s="162" t="s">
        <v>313</v>
      </c>
      <c r="I23" s="163"/>
      <c r="J23" s="163" t="s">
        <v>19</v>
      </c>
      <c r="K23" s="150"/>
      <c r="L23" s="161" t="s">
        <v>18</v>
      </c>
      <c r="M23" s="161" t="e">
        <f>_xlfn.XLOOKUP(A23,'[26]GR applicable auditees'!#REF!,'[26]GR applicable auditees'!#REF!)</f>
        <v>#REF!</v>
      </c>
      <c r="N23" s="164" t="s">
        <v>314</v>
      </c>
    </row>
    <row r="24" spans="1:14" ht="30" x14ac:dyDescent="0.25">
      <c r="A24" s="159">
        <v>127</v>
      </c>
      <c r="B24" s="165" t="s">
        <v>138</v>
      </c>
      <c r="C24" s="165" t="s">
        <v>318</v>
      </c>
      <c r="D24" s="165" t="s">
        <v>326</v>
      </c>
      <c r="E24" s="165" t="s">
        <v>181</v>
      </c>
      <c r="F24" s="160" t="e">
        <f>_xlfn.XLOOKUP(A24,'[26]Previous year list of HIA'!#REF!,'[26]Previous year list of HIA'!#REF!,"Not on list",0)</f>
        <v>#REF!</v>
      </c>
      <c r="G24" s="160" t="s">
        <v>131</v>
      </c>
      <c r="H24" s="162" t="s">
        <v>313</v>
      </c>
      <c r="I24" s="163"/>
      <c r="J24" s="163" t="s">
        <v>19</v>
      </c>
      <c r="K24" s="150"/>
      <c r="L24" s="161" t="s">
        <v>18</v>
      </c>
      <c r="M24" s="161" t="e">
        <f>_xlfn.XLOOKUP(A24,'[26]GR applicable auditees'!#REF!,'[26]GR applicable auditees'!#REF!)</f>
        <v>#REF!</v>
      </c>
      <c r="N24" s="164" t="s">
        <v>314</v>
      </c>
    </row>
    <row r="25" spans="1:14" ht="30" x14ac:dyDescent="0.25">
      <c r="A25" s="159">
        <v>1554</v>
      </c>
      <c r="B25" s="160" t="s">
        <v>252</v>
      </c>
      <c r="C25" s="161" t="s">
        <v>335</v>
      </c>
      <c r="D25" s="161" t="s">
        <v>312</v>
      </c>
      <c r="E25" s="161" t="s">
        <v>181</v>
      </c>
      <c r="F25" s="160" t="e">
        <f>_xlfn.XLOOKUP(A25,'[26]Previous year list of HIA'!#REF!,'[26]Previous year list of HIA'!#REF!,"Not on list",0)</f>
        <v>#REF!</v>
      </c>
      <c r="G25" s="160" t="s">
        <v>141</v>
      </c>
      <c r="H25" s="162" t="s">
        <v>313</v>
      </c>
      <c r="I25" s="163"/>
      <c r="J25" s="163" t="s">
        <v>19</v>
      </c>
      <c r="K25" s="150"/>
      <c r="L25" s="161" t="s">
        <v>18</v>
      </c>
      <c r="M25" s="161" t="e">
        <f>_xlfn.XLOOKUP(A25,'[26]GR applicable auditees'!#REF!,'[26]GR applicable auditees'!#REF!)</f>
        <v>#REF!</v>
      </c>
      <c r="N25" s="164" t="s">
        <v>314</v>
      </c>
    </row>
    <row r="26" spans="1:14" ht="30" x14ac:dyDescent="0.25">
      <c r="A26" s="159">
        <v>1169</v>
      </c>
      <c r="B26" s="165" t="s">
        <v>143</v>
      </c>
      <c r="C26" s="161" t="s">
        <v>335</v>
      </c>
      <c r="D26" s="161" t="s">
        <v>316</v>
      </c>
      <c r="E26" s="161" t="s">
        <v>181</v>
      </c>
      <c r="F26" s="160" t="e">
        <f>_xlfn.XLOOKUP(A26,'[26]Previous year list of HIA'!#REF!,'[26]Previous year list of HIA'!#REF!,"Not on list",0)</f>
        <v>#REF!</v>
      </c>
      <c r="G26" s="160" t="s">
        <v>141</v>
      </c>
      <c r="H26" s="162" t="s">
        <v>313</v>
      </c>
      <c r="I26" s="163"/>
      <c r="J26" s="163" t="s">
        <v>19</v>
      </c>
      <c r="K26" s="150"/>
      <c r="L26" s="161" t="s">
        <v>18</v>
      </c>
      <c r="M26" s="161" t="e">
        <f>_xlfn.XLOOKUP(A26,'[26]GR applicable auditees'!#REF!,'[26]GR applicable auditees'!#REF!)</f>
        <v>#REF!</v>
      </c>
      <c r="N26" s="164" t="s">
        <v>314</v>
      </c>
    </row>
    <row r="27" spans="1:14" ht="30" x14ac:dyDescent="0.25">
      <c r="A27" s="159">
        <v>281</v>
      </c>
      <c r="B27" s="160" t="s">
        <v>147</v>
      </c>
      <c r="C27" s="165" t="s">
        <v>336</v>
      </c>
      <c r="D27" s="165" t="s">
        <v>323</v>
      </c>
      <c r="E27" s="165" t="s">
        <v>181</v>
      </c>
      <c r="F27" s="160" t="e">
        <f>_xlfn.XLOOKUP(A27,'[26]Previous year list of HIA'!#REF!,'[26]Previous year list of HIA'!#REF!,"Not on list",0)</f>
        <v>#REF!</v>
      </c>
      <c r="G27" s="160" t="s">
        <v>141</v>
      </c>
      <c r="H27" s="162" t="s">
        <v>317</v>
      </c>
      <c r="I27" s="163"/>
      <c r="J27" s="163" t="s">
        <v>19</v>
      </c>
      <c r="K27" s="150"/>
      <c r="L27" s="161" t="s">
        <v>18</v>
      </c>
      <c r="M27" s="161" t="e">
        <f>_xlfn.XLOOKUP(A27,'[26]GR applicable auditees'!#REF!,'[26]GR applicable auditees'!#REF!)</f>
        <v>#REF!</v>
      </c>
      <c r="N27" s="164" t="s">
        <v>314</v>
      </c>
    </row>
    <row r="28" spans="1:14" ht="30" x14ac:dyDescent="0.25">
      <c r="A28" s="159">
        <v>221</v>
      </c>
      <c r="B28" s="165" t="s">
        <v>337</v>
      </c>
      <c r="C28" s="161" t="s">
        <v>335</v>
      </c>
      <c r="D28" s="161" t="s">
        <v>316</v>
      </c>
      <c r="E28" s="161" t="s">
        <v>181</v>
      </c>
      <c r="F28" s="160" t="e">
        <f>_xlfn.XLOOKUP(A28,'[26]Previous year list of HIA'!#REF!,'[26]Previous year list of HIA'!#REF!,"Not on list",0)</f>
        <v>#REF!</v>
      </c>
      <c r="G28" s="160" t="s">
        <v>141</v>
      </c>
      <c r="H28" s="162" t="s">
        <v>313</v>
      </c>
      <c r="I28" s="163"/>
      <c r="J28" s="163" t="s">
        <v>19</v>
      </c>
      <c r="K28" s="150"/>
      <c r="L28" s="161" t="s">
        <v>18</v>
      </c>
      <c r="M28" s="161" t="e">
        <f>_xlfn.XLOOKUP(A28,'[26]GR applicable auditees'!#REF!,'[26]GR applicable auditees'!#REF!)</f>
        <v>#REF!</v>
      </c>
      <c r="N28" s="164" t="s">
        <v>314</v>
      </c>
    </row>
    <row r="29" spans="1:14" ht="300" x14ac:dyDescent="0.25">
      <c r="A29" s="159">
        <v>291</v>
      </c>
      <c r="B29" s="165" t="s">
        <v>142</v>
      </c>
      <c r="C29" s="161" t="s">
        <v>335</v>
      </c>
      <c r="D29" s="161" t="s">
        <v>312</v>
      </c>
      <c r="E29" s="161" t="s">
        <v>181</v>
      </c>
      <c r="F29" s="160" t="e">
        <f>_xlfn.XLOOKUP(A29,'[26]Previous year list of HIA'!#REF!,'[26]Previous year list of HIA'!#REF!,"Not on list",0)</f>
        <v>#REF!</v>
      </c>
      <c r="G29" s="160" t="s">
        <v>141</v>
      </c>
      <c r="H29" s="162" t="s">
        <v>313</v>
      </c>
      <c r="I29" s="167" t="s">
        <v>338</v>
      </c>
      <c r="J29" s="163" t="s">
        <v>19</v>
      </c>
      <c r="K29" s="150"/>
      <c r="L29" s="161" t="s">
        <v>18</v>
      </c>
      <c r="M29" s="161" t="e">
        <f>_xlfn.XLOOKUP(A29,'[26]GR applicable auditees'!#REF!,'[26]GR applicable auditees'!#REF!)</f>
        <v>#REF!</v>
      </c>
      <c r="N29" s="164" t="s">
        <v>314</v>
      </c>
    </row>
    <row r="30" spans="1:14" ht="30" x14ac:dyDescent="0.25">
      <c r="A30" s="166">
        <v>1011</v>
      </c>
      <c r="B30" s="160" t="s">
        <v>148</v>
      </c>
      <c r="C30" s="161" t="s">
        <v>336</v>
      </c>
      <c r="D30" s="161" t="s">
        <v>323</v>
      </c>
      <c r="E30" s="161" t="s">
        <v>181</v>
      </c>
      <c r="F30" s="160" t="e">
        <f>_xlfn.XLOOKUP(A30,'[26]Previous year list of HIA'!#REF!,'[26]Previous year list of HIA'!#REF!,"Not on list",0)</f>
        <v>#REF!</v>
      </c>
      <c r="G30" s="160" t="s">
        <v>141</v>
      </c>
      <c r="H30" s="162" t="s">
        <v>317</v>
      </c>
      <c r="I30" s="163"/>
      <c r="J30" s="163" t="s">
        <v>19</v>
      </c>
      <c r="K30" s="150"/>
      <c r="L30" s="161" t="s">
        <v>18</v>
      </c>
      <c r="M30" s="161" t="e">
        <f>_xlfn.XLOOKUP(A30,'[26]GR applicable auditees'!#REF!,'[26]GR applicable auditees'!#REF!)</f>
        <v>#REF!</v>
      </c>
      <c r="N30" s="164" t="s">
        <v>314</v>
      </c>
    </row>
    <row r="31" spans="1:14" ht="30" x14ac:dyDescent="0.25">
      <c r="A31" s="159">
        <v>451</v>
      </c>
      <c r="B31" s="165" t="s">
        <v>339</v>
      </c>
      <c r="C31" s="161" t="s">
        <v>335</v>
      </c>
      <c r="D31" s="161" t="s">
        <v>323</v>
      </c>
      <c r="E31" s="161" t="s">
        <v>181</v>
      </c>
      <c r="F31" s="160" t="e">
        <f>_xlfn.XLOOKUP(A31,'[26]Previous year list of HIA'!#REF!,'[26]Previous year list of HIA'!#REF!,"Not on list",0)</f>
        <v>#REF!</v>
      </c>
      <c r="G31" s="160" t="s">
        <v>141</v>
      </c>
      <c r="H31" s="162" t="s">
        <v>317</v>
      </c>
      <c r="I31" s="163"/>
      <c r="J31" s="163" t="s">
        <v>19</v>
      </c>
      <c r="K31" s="150"/>
      <c r="L31" s="161" t="s">
        <v>18</v>
      </c>
      <c r="M31" s="161" t="e">
        <f>_xlfn.XLOOKUP(A31,'[26]GR applicable auditees'!#REF!,'[26]GR applicable auditees'!#REF!)</f>
        <v>#REF!</v>
      </c>
      <c r="N31" s="164" t="s">
        <v>314</v>
      </c>
    </row>
    <row r="32" spans="1:14" ht="30" x14ac:dyDescent="0.25">
      <c r="A32" s="159">
        <v>73</v>
      </c>
      <c r="B32" s="165" t="s">
        <v>150</v>
      </c>
      <c r="C32" s="161" t="s">
        <v>324</v>
      </c>
      <c r="D32" s="161" t="s">
        <v>312</v>
      </c>
      <c r="E32" s="161" t="s">
        <v>181</v>
      </c>
      <c r="F32" s="160" t="e">
        <f>_xlfn.XLOOKUP(A32,'[26]Previous year list of HIA'!#REF!,'[26]Previous year list of HIA'!#REF!,"Not on list",0)</f>
        <v>#REF!</v>
      </c>
      <c r="G32" s="160" t="s">
        <v>151</v>
      </c>
      <c r="H32" s="162" t="s">
        <v>313</v>
      </c>
      <c r="I32" s="163"/>
      <c r="J32" s="163" t="s">
        <v>19</v>
      </c>
      <c r="K32" s="150"/>
      <c r="L32" s="161" t="s">
        <v>18</v>
      </c>
      <c r="M32" s="161" t="e">
        <f>_xlfn.XLOOKUP(A32,'[26]GR applicable auditees'!#REF!,'[26]GR applicable auditees'!#REF!)</f>
        <v>#REF!</v>
      </c>
      <c r="N32" s="164" t="s">
        <v>314</v>
      </c>
    </row>
    <row r="33" spans="1:14" ht="30" x14ac:dyDescent="0.25">
      <c r="A33" s="159">
        <v>175</v>
      </c>
      <c r="B33" s="165" t="s">
        <v>340</v>
      </c>
      <c r="C33" s="161" t="s">
        <v>332</v>
      </c>
      <c r="D33" s="161" t="s">
        <v>326</v>
      </c>
      <c r="E33" s="161" t="s">
        <v>181</v>
      </c>
      <c r="F33" s="160" t="e">
        <f>_xlfn.XLOOKUP(A33,'[26]Previous year list of HIA'!#REF!,'[26]Previous year list of HIA'!#REF!,"Not on list",0)</f>
        <v>#REF!</v>
      </c>
      <c r="G33" s="160" t="s">
        <v>151</v>
      </c>
      <c r="H33" s="162" t="s">
        <v>313</v>
      </c>
      <c r="I33" s="163"/>
      <c r="J33" s="163" t="s">
        <v>19</v>
      </c>
      <c r="K33" s="150"/>
      <c r="L33" s="161" t="s">
        <v>18</v>
      </c>
      <c r="M33" s="161" t="e">
        <f>_xlfn.XLOOKUP(A33,'[26]GR applicable auditees'!#REF!,'[26]GR applicable auditees'!#REF!)</f>
        <v>#REF!</v>
      </c>
      <c r="N33" s="164" t="s">
        <v>314</v>
      </c>
    </row>
    <row r="34" spans="1:14" ht="30" x14ac:dyDescent="0.25">
      <c r="A34" s="159">
        <v>177</v>
      </c>
      <c r="B34" s="165" t="s">
        <v>341</v>
      </c>
      <c r="C34" s="161" t="s">
        <v>320</v>
      </c>
      <c r="D34" s="161" t="s">
        <v>326</v>
      </c>
      <c r="E34" s="161" t="s">
        <v>181</v>
      </c>
      <c r="F34" s="160" t="e">
        <f>_xlfn.XLOOKUP(A34,'[26]Previous year list of HIA'!#REF!,'[26]Previous year list of HIA'!#REF!,"Not on list",0)</f>
        <v>#REF!</v>
      </c>
      <c r="G34" s="160" t="s">
        <v>151</v>
      </c>
      <c r="H34" s="162" t="s">
        <v>313</v>
      </c>
      <c r="I34" s="163"/>
      <c r="J34" s="163" t="s">
        <v>19</v>
      </c>
      <c r="K34" s="150"/>
      <c r="L34" s="161" t="s">
        <v>18</v>
      </c>
      <c r="M34" s="161" t="e">
        <f>_xlfn.XLOOKUP(A34,'[26]GR applicable auditees'!#REF!,'[26]GR applicable auditees'!#REF!)</f>
        <v>#REF!</v>
      </c>
      <c r="N34" s="164" t="s">
        <v>314</v>
      </c>
    </row>
    <row r="35" spans="1:14" ht="30" x14ac:dyDescent="0.25">
      <c r="A35" s="159">
        <v>176</v>
      </c>
      <c r="B35" s="165" t="s">
        <v>342</v>
      </c>
      <c r="C35" s="161" t="s">
        <v>334</v>
      </c>
      <c r="D35" s="161" t="s">
        <v>326</v>
      </c>
      <c r="E35" s="161" t="s">
        <v>181</v>
      </c>
      <c r="F35" s="160" t="e">
        <f>_xlfn.XLOOKUP(A35,'[26]Previous year list of HIA'!#REF!,'[26]Previous year list of HIA'!#REF!,"Not on list",0)</f>
        <v>#REF!</v>
      </c>
      <c r="G35" s="160" t="s">
        <v>151</v>
      </c>
      <c r="H35" s="162" t="s">
        <v>313</v>
      </c>
      <c r="I35" s="163"/>
      <c r="J35" s="163" t="s">
        <v>19</v>
      </c>
      <c r="K35" s="150"/>
      <c r="L35" s="161" t="s">
        <v>18</v>
      </c>
      <c r="M35" s="161" t="e">
        <f>_xlfn.XLOOKUP(A35,'[26]GR applicable auditees'!#REF!,'[26]GR applicable auditees'!#REF!)</f>
        <v>#REF!</v>
      </c>
      <c r="N35" s="164" t="s">
        <v>314</v>
      </c>
    </row>
    <row r="36" spans="1:14" ht="30" x14ac:dyDescent="0.25">
      <c r="A36" s="159">
        <v>178</v>
      </c>
      <c r="B36" s="165" t="s">
        <v>343</v>
      </c>
      <c r="C36" s="161" t="s">
        <v>333</v>
      </c>
      <c r="D36" s="161" t="s">
        <v>326</v>
      </c>
      <c r="E36" s="161" t="s">
        <v>181</v>
      </c>
      <c r="F36" s="160" t="e">
        <f>_xlfn.XLOOKUP(A36,'[26]Previous year list of HIA'!#REF!,'[26]Previous year list of HIA'!#REF!,"Not on list",0)</f>
        <v>#REF!</v>
      </c>
      <c r="G36" s="160" t="s">
        <v>151</v>
      </c>
      <c r="H36" s="162" t="s">
        <v>313</v>
      </c>
      <c r="I36" s="163"/>
      <c r="J36" s="163" t="s">
        <v>19</v>
      </c>
      <c r="K36" s="150"/>
      <c r="L36" s="161" t="s">
        <v>18</v>
      </c>
      <c r="M36" s="161" t="e">
        <f>_xlfn.XLOOKUP(A36,'[26]GR applicable auditees'!#REF!,'[26]GR applicable auditees'!#REF!)</f>
        <v>#REF!</v>
      </c>
      <c r="N36" s="164" t="s">
        <v>314</v>
      </c>
    </row>
    <row r="37" spans="1:14" ht="30" x14ac:dyDescent="0.25">
      <c r="A37" s="159">
        <v>179</v>
      </c>
      <c r="B37" s="165" t="s">
        <v>344</v>
      </c>
      <c r="C37" s="161" t="s">
        <v>329</v>
      </c>
      <c r="D37" s="161" t="s">
        <v>326</v>
      </c>
      <c r="E37" s="161" t="s">
        <v>181</v>
      </c>
      <c r="F37" s="160" t="e">
        <f>_xlfn.XLOOKUP(A37,'[26]Previous year list of HIA'!#REF!,'[26]Previous year list of HIA'!#REF!,"Not on list",0)</f>
        <v>#REF!</v>
      </c>
      <c r="G37" s="160" t="s">
        <v>151</v>
      </c>
      <c r="H37" s="162" t="s">
        <v>313</v>
      </c>
      <c r="I37" s="163"/>
      <c r="J37" s="163" t="s">
        <v>19</v>
      </c>
      <c r="K37" s="150"/>
      <c r="L37" s="161" t="s">
        <v>18</v>
      </c>
      <c r="M37" s="161" t="e">
        <f>_xlfn.XLOOKUP(A37,'[26]GR applicable auditees'!#REF!,'[26]GR applicable auditees'!#REF!)</f>
        <v>#REF!</v>
      </c>
      <c r="N37" s="164" t="s">
        <v>314</v>
      </c>
    </row>
    <row r="38" spans="1:14" ht="30" x14ac:dyDescent="0.25">
      <c r="A38" s="159">
        <v>180</v>
      </c>
      <c r="B38" s="165" t="s">
        <v>345</v>
      </c>
      <c r="C38" s="161" t="s">
        <v>327</v>
      </c>
      <c r="D38" s="161" t="s">
        <v>326</v>
      </c>
      <c r="E38" s="161" t="s">
        <v>181</v>
      </c>
      <c r="F38" s="160" t="e">
        <f>_xlfn.XLOOKUP(A38,'[26]Previous year list of HIA'!#REF!,'[26]Previous year list of HIA'!#REF!,"Not on list",0)</f>
        <v>#REF!</v>
      </c>
      <c r="G38" s="160" t="s">
        <v>151</v>
      </c>
      <c r="H38" s="162" t="s">
        <v>313</v>
      </c>
      <c r="I38" s="163"/>
      <c r="J38" s="163" t="s">
        <v>19</v>
      </c>
      <c r="K38" s="150"/>
      <c r="L38" s="161" t="s">
        <v>18</v>
      </c>
      <c r="M38" s="161" t="e">
        <f>_xlfn.XLOOKUP(A38,'[26]GR applicable auditees'!#REF!,'[26]GR applicable auditees'!#REF!)</f>
        <v>#REF!</v>
      </c>
      <c r="N38" s="164" t="s">
        <v>314</v>
      </c>
    </row>
    <row r="39" spans="1:14" ht="30" x14ac:dyDescent="0.25">
      <c r="A39" s="159">
        <v>181</v>
      </c>
      <c r="B39" s="165" t="s">
        <v>346</v>
      </c>
      <c r="C39" s="161" t="s">
        <v>328</v>
      </c>
      <c r="D39" s="161" t="s">
        <v>326</v>
      </c>
      <c r="E39" s="161" t="s">
        <v>181</v>
      </c>
      <c r="F39" s="160" t="e">
        <f>_xlfn.XLOOKUP(A39,'[26]Previous year list of HIA'!#REF!,'[26]Previous year list of HIA'!#REF!,"Not on list",0)</f>
        <v>#REF!</v>
      </c>
      <c r="G39" s="160" t="s">
        <v>151</v>
      </c>
      <c r="H39" s="162" t="s">
        <v>313</v>
      </c>
      <c r="I39" s="163"/>
      <c r="J39" s="163" t="s">
        <v>19</v>
      </c>
      <c r="K39" s="150"/>
      <c r="L39" s="161" t="s">
        <v>18</v>
      </c>
      <c r="M39" s="161" t="e">
        <f>_xlfn.XLOOKUP(A39,'[26]GR applicable auditees'!#REF!,'[26]GR applicable auditees'!#REF!)</f>
        <v>#REF!</v>
      </c>
      <c r="N39" s="164" t="s">
        <v>314</v>
      </c>
    </row>
    <row r="40" spans="1:14" ht="30" x14ac:dyDescent="0.25">
      <c r="A40" s="159">
        <v>182</v>
      </c>
      <c r="B40" s="165" t="s">
        <v>347</v>
      </c>
      <c r="C40" s="161" t="s">
        <v>331</v>
      </c>
      <c r="D40" s="161" t="s">
        <v>326</v>
      </c>
      <c r="E40" s="161" t="s">
        <v>181</v>
      </c>
      <c r="F40" s="160" t="e">
        <f>_xlfn.XLOOKUP(A40,'[26]Previous year list of HIA'!#REF!,'[26]Previous year list of HIA'!#REF!,"Not on list",0)</f>
        <v>#REF!</v>
      </c>
      <c r="G40" s="160" t="s">
        <v>151</v>
      </c>
      <c r="H40" s="162" t="s">
        <v>313</v>
      </c>
      <c r="I40" s="163"/>
      <c r="J40" s="163" t="s">
        <v>19</v>
      </c>
      <c r="K40" s="150"/>
      <c r="L40" s="161" t="s">
        <v>18</v>
      </c>
      <c r="M40" s="161" t="e">
        <f>_xlfn.XLOOKUP(A40,'[26]GR applicable auditees'!#REF!,'[26]GR applicable auditees'!#REF!)</f>
        <v>#REF!</v>
      </c>
      <c r="N40" s="164" t="s">
        <v>314</v>
      </c>
    </row>
    <row r="41" spans="1:14" ht="30" x14ac:dyDescent="0.25">
      <c r="A41" s="159">
        <v>183</v>
      </c>
      <c r="B41" s="165" t="s">
        <v>348</v>
      </c>
      <c r="C41" s="161" t="s">
        <v>318</v>
      </c>
      <c r="D41" s="161" t="s">
        <v>326</v>
      </c>
      <c r="E41" s="161" t="s">
        <v>181</v>
      </c>
      <c r="F41" s="160" t="e">
        <f>_xlfn.XLOOKUP(A41,'[26]Previous year list of HIA'!#REF!,'[26]Previous year list of HIA'!#REF!,"Not on list",0)</f>
        <v>#REF!</v>
      </c>
      <c r="G41" s="160" t="s">
        <v>151</v>
      </c>
      <c r="H41" s="162" t="s">
        <v>313</v>
      </c>
      <c r="I41" s="163"/>
      <c r="J41" s="163" t="s">
        <v>19</v>
      </c>
      <c r="K41" s="150"/>
      <c r="L41" s="161" t="s">
        <v>18</v>
      </c>
      <c r="M41" s="161" t="e">
        <f>_xlfn.XLOOKUP(A41,'[26]GR applicable auditees'!#REF!,'[26]GR applicable auditees'!#REF!)</f>
        <v>#REF!</v>
      </c>
      <c r="N41" s="164" t="s">
        <v>314</v>
      </c>
    </row>
    <row r="42" spans="1:14" ht="30" x14ac:dyDescent="0.25">
      <c r="A42" s="166">
        <v>1527</v>
      </c>
      <c r="B42" s="160" t="s">
        <v>154</v>
      </c>
      <c r="C42" s="161" t="s">
        <v>324</v>
      </c>
      <c r="D42" s="161" t="s">
        <v>323</v>
      </c>
      <c r="E42" s="161" t="s">
        <v>181</v>
      </c>
      <c r="F42" s="160" t="e">
        <f>_xlfn.XLOOKUP(A42,'[26]Previous year list of HIA'!#REF!,'[26]Previous year list of HIA'!#REF!,"Not on list",0)</f>
        <v>#REF!</v>
      </c>
      <c r="G42" s="160" t="s">
        <v>151</v>
      </c>
      <c r="H42" s="162" t="s">
        <v>313</v>
      </c>
      <c r="I42" s="163"/>
      <c r="J42" s="163" t="s">
        <v>19</v>
      </c>
      <c r="K42" s="150"/>
      <c r="L42" s="161" t="s">
        <v>18</v>
      </c>
      <c r="M42" s="161" t="e">
        <f>_xlfn.XLOOKUP(A42,'[26]GR applicable auditees'!#REF!,'[26]GR applicable auditees'!#REF!)</f>
        <v>#REF!</v>
      </c>
      <c r="N42" s="164" t="s">
        <v>314</v>
      </c>
    </row>
    <row r="43" spans="1:14" ht="120" x14ac:dyDescent="0.25">
      <c r="A43" s="166">
        <v>1009</v>
      </c>
      <c r="B43" s="160" t="s">
        <v>349</v>
      </c>
      <c r="C43" s="160" t="s">
        <v>331</v>
      </c>
      <c r="D43" s="164" t="s">
        <v>326</v>
      </c>
      <c r="E43" s="161" t="s">
        <v>181</v>
      </c>
      <c r="F43" s="160" t="e">
        <f>_xlfn.XLOOKUP(A43,'[26]Previous year list of HIA'!#REF!,'[26]Previous year list of HIA'!#REF!,"Not on list",0)</f>
        <v>#REF!</v>
      </c>
      <c r="G43" s="160" t="s">
        <v>156</v>
      </c>
      <c r="H43" s="162" t="s">
        <v>313</v>
      </c>
      <c r="I43" s="167" t="s">
        <v>350</v>
      </c>
      <c r="J43" s="163" t="s">
        <v>19</v>
      </c>
      <c r="K43" s="150"/>
      <c r="L43" s="161" t="s">
        <v>18</v>
      </c>
      <c r="M43" s="161" t="e">
        <f>_xlfn.XLOOKUP(A43,'[26]GR applicable auditees'!#REF!,'[26]GR applicable auditees'!#REF!)</f>
        <v>#REF!</v>
      </c>
      <c r="N43" s="164" t="s">
        <v>314</v>
      </c>
    </row>
    <row r="44" spans="1:14" ht="120" x14ac:dyDescent="0.25">
      <c r="A44" s="159">
        <v>233</v>
      </c>
      <c r="B44" s="160" t="s">
        <v>155</v>
      </c>
      <c r="C44" s="160" t="s">
        <v>329</v>
      </c>
      <c r="D44" s="160" t="s">
        <v>326</v>
      </c>
      <c r="E44" s="165" t="s">
        <v>181</v>
      </c>
      <c r="F44" s="160" t="e">
        <f>_xlfn.XLOOKUP(A44,'[26]Previous year list of HIA'!#REF!,'[26]Previous year list of HIA'!#REF!,"Not on list",0)</f>
        <v>#REF!</v>
      </c>
      <c r="G44" s="160" t="s">
        <v>156</v>
      </c>
      <c r="H44" s="162" t="s">
        <v>313</v>
      </c>
      <c r="I44" s="167" t="s">
        <v>350</v>
      </c>
      <c r="J44" s="163" t="s">
        <v>19</v>
      </c>
      <c r="K44" s="150"/>
      <c r="L44" s="161" t="s">
        <v>18</v>
      </c>
      <c r="M44" s="161" t="e">
        <f>_xlfn.XLOOKUP(A44,'[26]GR applicable auditees'!#REF!,'[26]GR applicable auditees'!#REF!)</f>
        <v>#REF!</v>
      </c>
      <c r="N44" s="164" t="s">
        <v>314</v>
      </c>
    </row>
    <row r="45" spans="1:14" ht="120" x14ac:dyDescent="0.25">
      <c r="A45" s="166">
        <v>1014</v>
      </c>
      <c r="B45" s="160" t="s">
        <v>157</v>
      </c>
      <c r="C45" s="160" t="s">
        <v>328</v>
      </c>
      <c r="D45" s="164" t="s">
        <v>326</v>
      </c>
      <c r="E45" s="161" t="s">
        <v>181</v>
      </c>
      <c r="F45" s="160" t="e">
        <f>_xlfn.XLOOKUP(A45,'[26]Previous year list of HIA'!#REF!,'[26]Previous year list of HIA'!#REF!,"Not on list",0)</f>
        <v>#REF!</v>
      </c>
      <c r="G45" s="160" t="s">
        <v>156</v>
      </c>
      <c r="H45" s="162" t="s">
        <v>313</v>
      </c>
      <c r="I45" s="167" t="s">
        <v>350</v>
      </c>
      <c r="J45" s="163" t="s">
        <v>19</v>
      </c>
      <c r="K45" s="150"/>
      <c r="L45" s="161" t="s">
        <v>18</v>
      </c>
      <c r="M45" s="161" t="e">
        <f>_xlfn.XLOOKUP(A45,'[26]GR applicable auditees'!#REF!,'[26]GR applicable auditees'!#REF!)</f>
        <v>#REF!</v>
      </c>
      <c r="N45" s="164" t="s">
        <v>314</v>
      </c>
    </row>
    <row r="46" spans="1:14" ht="120" x14ac:dyDescent="0.25">
      <c r="A46" s="159">
        <v>1555</v>
      </c>
      <c r="B46" s="160" t="s">
        <v>158</v>
      </c>
      <c r="C46" s="160" t="s">
        <v>351</v>
      </c>
      <c r="D46" s="164" t="s">
        <v>312</v>
      </c>
      <c r="E46" s="161" t="s">
        <v>181</v>
      </c>
      <c r="F46" s="160" t="e">
        <f>_xlfn.XLOOKUP(A46,'[26]Previous year list of HIA'!#REF!,'[26]Previous year list of HIA'!#REF!,"Not on list",0)</f>
        <v>#REF!</v>
      </c>
      <c r="G46" s="160" t="s">
        <v>156</v>
      </c>
      <c r="H46" s="162" t="s">
        <v>313</v>
      </c>
      <c r="I46" s="167" t="s">
        <v>350</v>
      </c>
      <c r="J46" s="163" t="s">
        <v>19</v>
      </c>
      <c r="K46" s="150"/>
      <c r="L46" s="161" t="s">
        <v>18</v>
      </c>
      <c r="M46" s="161" t="e">
        <f>_xlfn.XLOOKUP(A46,'[26]GR applicable auditees'!#REF!,'[26]GR applicable auditees'!#REF!)</f>
        <v>#REF!</v>
      </c>
      <c r="N46" s="164" t="s">
        <v>314</v>
      </c>
    </row>
    <row r="47" spans="1:14" ht="120" x14ac:dyDescent="0.25">
      <c r="A47" s="166">
        <v>1007</v>
      </c>
      <c r="B47" s="160" t="s">
        <v>159</v>
      </c>
      <c r="C47" s="160" t="s">
        <v>336</v>
      </c>
      <c r="D47" s="164" t="s">
        <v>312</v>
      </c>
      <c r="E47" s="161" t="s">
        <v>181</v>
      </c>
      <c r="F47" s="160" t="e">
        <f>_xlfn.XLOOKUP(A47,'[26]Previous year list of HIA'!#REF!,'[26]Previous year list of HIA'!#REF!,"Not on list",0)</f>
        <v>#REF!</v>
      </c>
      <c r="G47" s="160" t="s">
        <v>156</v>
      </c>
      <c r="H47" s="162" t="s">
        <v>313</v>
      </c>
      <c r="I47" s="167" t="s">
        <v>350</v>
      </c>
      <c r="J47" s="163" t="s">
        <v>19</v>
      </c>
      <c r="K47" s="150"/>
      <c r="L47" s="161" t="s">
        <v>18</v>
      </c>
      <c r="M47" s="161" t="e">
        <f>_xlfn.XLOOKUP(A47,'[26]GR applicable auditees'!#REF!,'[26]GR applicable auditees'!#REF!)</f>
        <v>#REF!</v>
      </c>
      <c r="N47" s="164" t="s">
        <v>314</v>
      </c>
    </row>
    <row r="48" spans="1:14" ht="120" x14ac:dyDescent="0.25">
      <c r="A48" s="166">
        <v>1020</v>
      </c>
      <c r="B48" s="160" t="s">
        <v>160</v>
      </c>
      <c r="C48" s="160" t="s">
        <v>327</v>
      </c>
      <c r="D48" s="164" t="s">
        <v>326</v>
      </c>
      <c r="E48" s="161" t="s">
        <v>181</v>
      </c>
      <c r="F48" s="160" t="e">
        <f>_xlfn.XLOOKUP(A48,'[26]Previous year list of HIA'!#REF!,'[26]Previous year list of HIA'!#REF!,"Not on list",0)</f>
        <v>#REF!</v>
      </c>
      <c r="G48" s="160" t="s">
        <v>156</v>
      </c>
      <c r="H48" s="162" t="s">
        <v>313</v>
      </c>
      <c r="I48" s="167" t="s">
        <v>350</v>
      </c>
      <c r="J48" s="163" t="s">
        <v>19</v>
      </c>
      <c r="K48" s="150"/>
      <c r="L48" s="161" t="s">
        <v>18</v>
      </c>
      <c r="M48" s="161" t="e">
        <f>_xlfn.XLOOKUP(A48,'[26]GR applicable auditees'!#REF!,'[26]GR applicable auditees'!#REF!)</f>
        <v>#REF!</v>
      </c>
      <c r="N48" s="164" t="s">
        <v>314</v>
      </c>
    </row>
    <row r="49" spans="1:14" ht="120" x14ac:dyDescent="0.25">
      <c r="A49" s="159">
        <v>187</v>
      </c>
      <c r="B49" s="160" t="s">
        <v>156</v>
      </c>
      <c r="C49" s="160" t="s">
        <v>332</v>
      </c>
      <c r="D49" s="160" t="s">
        <v>326</v>
      </c>
      <c r="E49" s="165" t="s">
        <v>181</v>
      </c>
      <c r="F49" s="160" t="e">
        <f>_xlfn.XLOOKUP(A49,'[26]Previous year list of HIA'!#REF!,'[26]Previous year list of HIA'!#REF!,"Not on list",0)</f>
        <v>#REF!</v>
      </c>
      <c r="G49" s="160" t="s">
        <v>156</v>
      </c>
      <c r="H49" s="162" t="s">
        <v>313</v>
      </c>
      <c r="I49" s="167" t="s">
        <v>350</v>
      </c>
      <c r="J49" s="163" t="s">
        <v>19</v>
      </c>
      <c r="K49" s="150"/>
      <c r="L49" s="161" t="s">
        <v>18</v>
      </c>
      <c r="M49" s="161" t="e">
        <f>_xlfn.XLOOKUP(A49,'[26]GR applicable auditees'!#REF!,'[26]GR applicable auditees'!#REF!)</f>
        <v>#REF!</v>
      </c>
      <c r="N49" s="164" t="s">
        <v>314</v>
      </c>
    </row>
    <row r="50" spans="1:14" ht="120" x14ac:dyDescent="0.25">
      <c r="A50" s="159">
        <v>188</v>
      </c>
      <c r="B50" s="160" t="s">
        <v>156</v>
      </c>
      <c r="C50" s="160" t="s">
        <v>320</v>
      </c>
      <c r="D50" s="160" t="s">
        <v>326</v>
      </c>
      <c r="E50" s="165" t="s">
        <v>181</v>
      </c>
      <c r="F50" s="160" t="e">
        <f>_xlfn.XLOOKUP(A50,'[26]Previous year list of HIA'!#REF!,'[26]Previous year list of HIA'!#REF!,"Not on list",0)</f>
        <v>#REF!</v>
      </c>
      <c r="G50" s="160" t="s">
        <v>156</v>
      </c>
      <c r="H50" s="162" t="s">
        <v>313</v>
      </c>
      <c r="I50" s="167" t="s">
        <v>350</v>
      </c>
      <c r="J50" s="163" t="s">
        <v>19</v>
      </c>
      <c r="K50" s="150"/>
      <c r="L50" s="161" t="s">
        <v>18</v>
      </c>
      <c r="M50" s="161" t="e">
        <f>_xlfn.XLOOKUP(A50,'[26]GR applicable auditees'!#REF!,'[26]GR applicable auditees'!#REF!)</f>
        <v>#REF!</v>
      </c>
      <c r="N50" s="164" t="s">
        <v>314</v>
      </c>
    </row>
    <row r="51" spans="1:14" ht="120" x14ac:dyDescent="0.25">
      <c r="A51" s="159">
        <v>192</v>
      </c>
      <c r="B51" s="160" t="s">
        <v>156</v>
      </c>
      <c r="C51" s="160" t="s">
        <v>333</v>
      </c>
      <c r="D51" s="164" t="s">
        <v>326</v>
      </c>
      <c r="E51" s="161" t="s">
        <v>181</v>
      </c>
      <c r="F51" s="160" t="e">
        <f>_xlfn.XLOOKUP(A51,'[26]Previous year list of HIA'!#REF!,'[26]Previous year list of HIA'!#REF!,"Not on list",0)</f>
        <v>#REF!</v>
      </c>
      <c r="G51" s="160" t="s">
        <v>156</v>
      </c>
      <c r="H51" s="162" t="s">
        <v>313</v>
      </c>
      <c r="I51" s="167" t="s">
        <v>350</v>
      </c>
      <c r="J51" s="163" t="s">
        <v>19</v>
      </c>
      <c r="K51" s="150"/>
      <c r="L51" s="161" t="s">
        <v>18</v>
      </c>
      <c r="M51" s="161" t="e">
        <f>_xlfn.XLOOKUP(A51,'[26]GR applicable auditees'!#REF!,'[26]GR applicable auditees'!#REF!)</f>
        <v>#REF!</v>
      </c>
      <c r="N51" s="164" t="s">
        <v>314</v>
      </c>
    </row>
    <row r="52" spans="1:14" ht="120" x14ac:dyDescent="0.25">
      <c r="A52" s="166">
        <v>1016</v>
      </c>
      <c r="B52" s="160" t="s">
        <v>156</v>
      </c>
      <c r="C52" s="160" t="s">
        <v>334</v>
      </c>
      <c r="D52" s="164" t="s">
        <v>326</v>
      </c>
      <c r="E52" s="161" t="s">
        <v>181</v>
      </c>
      <c r="F52" s="160" t="e">
        <f>_xlfn.XLOOKUP(A52,'[26]Previous year list of HIA'!#REF!,'[26]Previous year list of HIA'!#REF!,"Not on list",0)</f>
        <v>#REF!</v>
      </c>
      <c r="G52" s="160" t="s">
        <v>156</v>
      </c>
      <c r="H52" s="162" t="s">
        <v>313</v>
      </c>
      <c r="I52" s="167" t="s">
        <v>350</v>
      </c>
      <c r="J52" s="163" t="s">
        <v>19</v>
      </c>
      <c r="K52" s="150"/>
      <c r="L52" s="161" t="s">
        <v>18</v>
      </c>
      <c r="M52" s="161" t="e">
        <f>_xlfn.XLOOKUP(A52,'[26]GR applicable auditees'!#REF!,'[26]GR applicable auditees'!#REF!)</f>
        <v>#REF!</v>
      </c>
      <c r="N52" s="164" t="s">
        <v>314</v>
      </c>
    </row>
    <row r="53" spans="1:14" ht="120" x14ac:dyDescent="0.25">
      <c r="A53" s="159">
        <v>277</v>
      </c>
      <c r="B53" s="160" t="s">
        <v>163</v>
      </c>
      <c r="C53" s="165" t="s">
        <v>336</v>
      </c>
      <c r="D53" s="160" t="s">
        <v>323</v>
      </c>
      <c r="E53" s="165" t="s">
        <v>181</v>
      </c>
      <c r="F53" s="160" t="e">
        <f>_xlfn.XLOOKUP(A53,'[26]Previous year list of HIA'!#REF!,'[26]Previous year list of HIA'!#REF!,"Not on list",0)</f>
        <v>#REF!</v>
      </c>
      <c r="G53" s="160" t="s">
        <v>156</v>
      </c>
      <c r="H53" s="162" t="s">
        <v>313</v>
      </c>
      <c r="I53" s="167" t="s">
        <v>350</v>
      </c>
      <c r="J53" s="163" t="s">
        <v>19</v>
      </c>
      <c r="K53" s="150"/>
      <c r="L53" s="161" t="s">
        <v>18</v>
      </c>
      <c r="M53" s="161" t="e">
        <f>_xlfn.XLOOKUP(A53,'[26]GR applicable auditees'!#REF!,'[26]GR applicable auditees'!#REF!)</f>
        <v>#REF!</v>
      </c>
      <c r="N53" s="164" t="s">
        <v>314</v>
      </c>
    </row>
    <row r="54" spans="1:14" ht="75" x14ac:dyDescent="0.25">
      <c r="A54" s="166">
        <v>419</v>
      </c>
      <c r="B54" s="160" t="s">
        <v>164</v>
      </c>
      <c r="C54" s="161" t="s">
        <v>351</v>
      </c>
      <c r="D54" s="164" t="s">
        <v>352</v>
      </c>
      <c r="E54" s="161" t="s">
        <v>181</v>
      </c>
      <c r="F54" s="160" t="e">
        <f>_xlfn.XLOOKUP(A54,'[26]Previous year list of HIA'!#REF!,'[26]Previous year list of HIA'!#REF!,"Not on list",0)</f>
        <v>#REF!</v>
      </c>
      <c r="G54" s="160" t="s">
        <v>162</v>
      </c>
      <c r="H54" s="162" t="s">
        <v>317</v>
      </c>
      <c r="I54" s="167" t="s">
        <v>353</v>
      </c>
      <c r="J54" s="163" t="s">
        <v>19</v>
      </c>
      <c r="K54" s="150"/>
      <c r="L54" s="161" t="s">
        <v>18</v>
      </c>
      <c r="M54" s="161" t="e">
        <f>_xlfn.XLOOKUP(A54,'[26]GR applicable auditees'!#REF!,'[26]GR applicable auditees'!#REF!)</f>
        <v>#REF!</v>
      </c>
      <c r="N54" s="164" t="s">
        <v>314</v>
      </c>
    </row>
    <row r="55" spans="1:14" ht="75" x14ac:dyDescent="0.25">
      <c r="A55" s="166">
        <v>1034</v>
      </c>
      <c r="B55" s="160" t="s">
        <v>161</v>
      </c>
      <c r="C55" s="161" t="s">
        <v>336</v>
      </c>
      <c r="D55" s="164" t="s">
        <v>323</v>
      </c>
      <c r="E55" s="161" t="s">
        <v>181</v>
      </c>
      <c r="F55" s="160" t="e">
        <f>_xlfn.XLOOKUP(A55,'[26]Previous year list of HIA'!#REF!,'[26]Previous year list of HIA'!#REF!,"Not on list",0)</f>
        <v>#REF!</v>
      </c>
      <c r="G55" s="160" t="s">
        <v>162</v>
      </c>
      <c r="H55" s="162" t="s">
        <v>317</v>
      </c>
      <c r="I55" s="167" t="s">
        <v>353</v>
      </c>
      <c r="J55" s="163" t="s">
        <v>19</v>
      </c>
      <c r="K55" s="150"/>
      <c r="L55" s="161" t="s">
        <v>18</v>
      </c>
      <c r="M55" s="161" t="e">
        <f>_xlfn.XLOOKUP(A55,'[26]GR applicable auditees'!#REF!,'[26]GR applicable auditees'!#REF!)</f>
        <v>#REF!</v>
      </c>
      <c r="N55" s="164" t="s">
        <v>314</v>
      </c>
    </row>
    <row r="56" spans="1:14" ht="30" x14ac:dyDescent="0.25">
      <c r="A56" s="159">
        <v>44</v>
      </c>
      <c r="B56" s="160" t="s">
        <v>173</v>
      </c>
      <c r="C56" s="165" t="s">
        <v>336</v>
      </c>
      <c r="D56" s="165" t="s">
        <v>323</v>
      </c>
      <c r="E56" s="165" t="s">
        <v>181</v>
      </c>
      <c r="F56" s="160" t="e">
        <f>_xlfn.XLOOKUP(A56,'[26]Previous year list of HIA'!#REF!,'[26]Previous year list of HIA'!#REF!,"Not on list",0)</f>
        <v>#REF!</v>
      </c>
      <c r="G56" s="160" t="s">
        <v>166</v>
      </c>
      <c r="H56" s="162" t="s">
        <v>313</v>
      </c>
      <c r="I56" s="163"/>
      <c r="J56" s="163" t="s">
        <v>19</v>
      </c>
      <c r="K56" s="150"/>
      <c r="L56" s="161" t="s">
        <v>18</v>
      </c>
      <c r="M56" s="161" t="e">
        <f>_xlfn.XLOOKUP(A56,'[26]GR applicable auditees'!#REF!,'[26]GR applicable auditees'!#REF!)</f>
        <v>#REF!</v>
      </c>
      <c r="N56" s="164" t="s">
        <v>314</v>
      </c>
    </row>
    <row r="57" spans="1:14" ht="30" x14ac:dyDescent="0.25">
      <c r="A57" s="159">
        <v>83</v>
      </c>
      <c r="B57" s="160" t="s">
        <v>165</v>
      </c>
      <c r="C57" s="161" t="s">
        <v>336</v>
      </c>
      <c r="D57" s="161" t="s">
        <v>312</v>
      </c>
      <c r="E57" s="161" t="s">
        <v>181</v>
      </c>
      <c r="F57" s="160" t="e">
        <f>_xlfn.XLOOKUP(A57,'[26]Previous year list of HIA'!#REF!,'[26]Previous year list of HIA'!#REF!,"Not on list",0)</f>
        <v>#REF!</v>
      </c>
      <c r="G57" s="160" t="s">
        <v>166</v>
      </c>
      <c r="H57" s="162" t="s">
        <v>313</v>
      </c>
      <c r="I57" s="163"/>
      <c r="J57" s="163" t="s">
        <v>19</v>
      </c>
      <c r="K57" s="150"/>
      <c r="L57" s="161" t="s">
        <v>18</v>
      </c>
      <c r="M57" s="161" t="e">
        <f>_xlfn.XLOOKUP(A57,'[26]GR applicable auditees'!#REF!,'[26]GR applicable auditees'!#REF!)</f>
        <v>#REF!</v>
      </c>
      <c r="N57" s="164" t="s">
        <v>314</v>
      </c>
    </row>
    <row r="58" spans="1:14" ht="30" x14ac:dyDescent="0.25">
      <c r="A58" s="159">
        <v>991</v>
      </c>
      <c r="B58" s="160" t="s">
        <v>354</v>
      </c>
      <c r="C58" s="165" t="s">
        <v>320</v>
      </c>
      <c r="D58" s="165" t="s">
        <v>326</v>
      </c>
      <c r="E58" s="165" t="s">
        <v>181</v>
      </c>
      <c r="F58" s="160" t="e">
        <f>_xlfn.XLOOKUP(A58,'[26]Previous year list of HIA'!#REF!,'[26]Previous year list of HIA'!#REF!,"Not on list",0)</f>
        <v>#REF!</v>
      </c>
      <c r="G58" s="160" t="s">
        <v>166</v>
      </c>
      <c r="H58" s="162" t="s">
        <v>313</v>
      </c>
      <c r="I58" s="163"/>
      <c r="J58" s="163" t="s">
        <v>19</v>
      </c>
      <c r="K58" s="150"/>
      <c r="L58" s="161" t="s">
        <v>18</v>
      </c>
      <c r="M58" s="161" t="e">
        <f>_xlfn.XLOOKUP(A58,'[26]GR applicable auditees'!#REF!,'[26]GR applicable auditees'!#REF!)</f>
        <v>#REF!</v>
      </c>
      <c r="N58" s="164" t="s">
        <v>314</v>
      </c>
    </row>
    <row r="59" spans="1:14" ht="30" x14ac:dyDescent="0.25">
      <c r="A59" s="159">
        <v>198</v>
      </c>
      <c r="B59" s="160" t="s">
        <v>174</v>
      </c>
      <c r="C59" s="161" t="s">
        <v>336</v>
      </c>
      <c r="D59" s="161" t="s">
        <v>316</v>
      </c>
      <c r="E59" s="161" t="s">
        <v>181</v>
      </c>
      <c r="F59" s="160" t="e">
        <f>_xlfn.XLOOKUP(A59,'[26]Previous year list of HIA'!#REF!,'[26]Previous year list of HIA'!#REF!,"Not on list",0)</f>
        <v>#REF!</v>
      </c>
      <c r="G59" s="160" t="s">
        <v>166</v>
      </c>
      <c r="H59" s="162" t="s">
        <v>313</v>
      </c>
      <c r="I59" s="163"/>
      <c r="J59" s="163" t="s">
        <v>19</v>
      </c>
      <c r="K59" s="150"/>
      <c r="L59" s="161" t="s">
        <v>18</v>
      </c>
      <c r="M59" s="161" t="e">
        <f>_xlfn.XLOOKUP(A59,'[26]GR applicable auditees'!#REF!,'[26]GR applicable auditees'!#REF!)</f>
        <v>#REF!</v>
      </c>
      <c r="N59" s="164" t="s">
        <v>314</v>
      </c>
    </row>
    <row r="60" spans="1:14" ht="75" x14ac:dyDescent="0.25">
      <c r="A60" s="159">
        <v>517</v>
      </c>
      <c r="B60" s="160" t="s">
        <v>355</v>
      </c>
      <c r="C60" s="161" t="s">
        <v>318</v>
      </c>
      <c r="D60" s="161" t="s">
        <v>326</v>
      </c>
      <c r="E60" s="161" t="s">
        <v>1</v>
      </c>
      <c r="F60" s="160" t="e">
        <f>_xlfn.XLOOKUP(A60,'[26]Previous year list of HIA'!#REF!,'[26]Previous year list of HIA'!#REF!,"Not on list",0)</f>
        <v>#REF!</v>
      </c>
      <c r="G60" s="160" t="s">
        <v>166</v>
      </c>
      <c r="H60" s="168" t="s">
        <v>356</v>
      </c>
      <c r="I60" s="167" t="s">
        <v>353</v>
      </c>
      <c r="J60" s="163" t="s">
        <v>19</v>
      </c>
      <c r="K60" s="150"/>
      <c r="L60" s="161" t="s">
        <v>18</v>
      </c>
      <c r="M60" s="161" t="e">
        <f>_xlfn.XLOOKUP(A60,'[26]GR applicable auditees'!#REF!,'[26]GR applicable auditees'!#REF!)</f>
        <v>#REF!</v>
      </c>
      <c r="N60" s="164" t="s">
        <v>314</v>
      </c>
    </row>
    <row r="61" spans="1:14" ht="120" x14ac:dyDescent="0.25">
      <c r="A61" s="166">
        <v>558</v>
      </c>
      <c r="B61" s="160" t="s">
        <v>175</v>
      </c>
      <c r="C61" s="161" t="s">
        <v>336</v>
      </c>
      <c r="D61" s="161" t="s">
        <v>352</v>
      </c>
      <c r="E61" s="161" t="s">
        <v>181</v>
      </c>
      <c r="F61" s="160" t="e">
        <f>_xlfn.XLOOKUP(A61,'[26]Previous year list of HIA'!#REF!,'[26]Previous year list of HIA'!#REF!,"Not on list",0)</f>
        <v>#REF!</v>
      </c>
      <c r="G61" s="160" t="s">
        <v>166</v>
      </c>
      <c r="H61" s="162" t="s">
        <v>313</v>
      </c>
      <c r="I61" s="167" t="s">
        <v>350</v>
      </c>
      <c r="J61" s="163" t="s">
        <v>19</v>
      </c>
      <c r="K61" s="150"/>
      <c r="L61" s="161" t="s">
        <v>18</v>
      </c>
      <c r="M61" s="161" t="e">
        <f>_xlfn.XLOOKUP(A61,'[26]GR applicable auditees'!#REF!,'[26]GR applicable auditees'!#REF!)</f>
        <v>#REF!</v>
      </c>
      <c r="N61" s="164" t="s">
        <v>314</v>
      </c>
    </row>
    <row r="62" spans="1:14" ht="30" x14ac:dyDescent="0.25">
      <c r="A62" s="159">
        <v>409</v>
      </c>
      <c r="B62" s="160" t="s">
        <v>357</v>
      </c>
      <c r="C62" s="165" t="s">
        <v>332</v>
      </c>
      <c r="D62" s="165" t="s">
        <v>326</v>
      </c>
      <c r="E62" s="165" t="s">
        <v>181</v>
      </c>
      <c r="F62" s="160" t="e">
        <f>_xlfn.XLOOKUP(A62,'[26]Previous year list of HIA'!#REF!,'[26]Previous year list of HIA'!#REF!,"Not on list",0)</f>
        <v>#REF!</v>
      </c>
      <c r="G62" s="160" t="s">
        <v>166</v>
      </c>
      <c r="H62" s="162" t="s">
        <v>313</v>
      </c>
      <c r="I62" s="163"/>
      <c r="J62" s="163" t="s">
        <v>19</v>
      </c>
      <c r="K62" s="150"/>
      <c r="L62" s="161" t="s">
        <v>18</v>
      </c>
      <c r="M62" s="161" t="e">
        <f>_xlfn.XLOOKUP(A62,'[26]GR applicable auditees'!#REF!,'[26]GR applicable auditees'!#REF!)</f>
        <v>#REF!</v>
      </c>
      <c r="N62" s="164" t="s">
        <v>314</v>
      </c>
    </row>
    <row r="63" spans="1:14" ht="30" x14ac:dyDescent="0.25">
      <c r="A63" s="159">
        <v>542</v>
      </c>
      <c r="B63" s="160" t="s">
        <v>358</v>
      </c>
      <c r="C63" s="165" t="s">
        <v>333</v>
      </c>
      <c r="D63" s="161" t="s">
        <v>326</v>
      </c>
      <c r="E63" s="161" t="s">
        <v>181</v>
      </c>
      <c r="F63" s="160" t="e">
        <f>_xlfn.XLOOKUP(A63,'[26]Previous year list of HIA'!#REF!,'[26]Previous year list of HIA'!#REF!,"Not on list",0)</f>
        <v>#REF!</v>
      </c>
      <c r="G63" s="160" t="s">
        <v>166</v>
      </c>
      <c r="H63" s="162" t="s">
        <v>313</v>
      </c>
      <c r="I63" s="163"/>
      <c r="J63" s="163" t="s">
        <v>19</v>
      </c>
      <c r="K63" s="150"/>
      <c r="L63" s="161" t="s">
        <v>18</v>
      </c>
      <c r="M63" s="161" t="e">
        <f>_xlfn.XLOOKUP(A63,'[26]GR applicable auditees'!#REF!,'[26]GR applicable auditees'!#REF!)</f>
        <v>#REF!</v>
      </c>
      <c r="N63" s="164" t="s">
        <v>314</v>
      </c>
    </row>
    <row r="64" spans="1:14" ht="120" x14ac:dyDescent="0.25">
      <c r="A64" s="159">
        <v>414</v>
      </c>
      <c r="B64" s="160" t="s">
        <v>359</v>
      </c>
      <c r="C64" s="165" t="s">
        <v>334</v>
      </c>
      <c r="D64" s="165" t="s">
        <v>326</v>
      </c>
      <c r="E64" s="165" t="s">
        <v>181</v>
      </c>
      <c r="F64" s="160" t="e">
        <f>_xlfn.XLOOKUP(A64,'[26]Previous year list of HIA'!#REF!,'[26]Previous year list of HIA'!#REF!,"Not on list",0)</f>
        <v>#REF!</v>
      </c>
      <c r="G64" s="160" t="s">
        <v>166</v>
      </c>
      <c r="H64" s="162" t="s">
        <v>313</v>
      </c>
      <c r="I64" s="167" t="s">
        <v>350</v>
      </c>
      <c r="J64" s="163" t="s">
        <v>19</v>
      </c>
      <c r="K64" s="150"/>
      <c r="L64" s="161" t="s">
        <v>18</v>
      </c>
      <c r="M64" s="161" t="e">
        <f>_xlfn.XLOOKUP(A64,'[26]GR applicable auditees'!#REF!,'[26]GR applicable auditees'!#REF!)</f>
        <v>#REF!</v>
      </c>
      <c r="N64" s="164" t="s">
        <v>314</v>
      </c>
    </row>
    <row r="65" spans="1:14" ht="30" x14ac:dyDescent="0.25">
      <c r="A65" s="159">
        <v>412</v>
      </c>
      <c r="B65" s="160" t="s">
        <v>360</v>
      </c>
      <c r="C65" s="161" t="s">
        <v>331</v>
      </c>
      <c r="D65" s="161" t="s">
        <v>326</v>
      </c>
      <c r="E65" s="161" t="s">
        <v>181</v>
      </c>
      <c r="F65" s="160" t="e">
        <f>_xlfn.XLOOKUP(A65,'[26]Previous year list of HIA'!#REF!,'[26]Previous year list of HIA'!#REF!,"Not on list",0)</f>
        <v>#REF!</v>
      </c>
      <c r="G65" s="160" t="s">
        <v>166</v>
      </c>
      <c r="H65" s="162" t="s">
        <v>313</v>
      </c>
      <c r="I65" s="163"/>
      <c r="J65" s="163" t="s">
        <v>19</v>
      </c>
      <c r="K65" s="150"/>
      <c r="L65" s="161" t="s">
        <v>18</v>
      </c>
      <c r="M65" s="161" t="e">
        <f>_xlfn.XLOOKUP(A65,'[26]GR applicable auditees'!#REF!,'[26]GR applicable auditees'!#REF!)</f>
        <v>#REF!</v>
      </c>
      <c r="N65" s="164" t="s">
        <v>314</v>
      </c>
    </row>
    <row r="66" spans="1:14" ht="30" x14ac:dyDescent="0.25">
      <c r="A66" s="159">
        <v>410</v>
      </c>
      <c r="B66" s="160" t="s">
        <v>361</v>
      </c>
      <c r="C66" s="161" t="s">
        <v>329</v>
      </c>
      <c r="D66" s="161" t="s">
        <v>326</v>
      </c>
      <c r="E66" s="161" t="s">
        <v>181</v>
      </c>
      <c r="F66" s="160" t="e">
        <f>_xlfn.XLOOKUP(A66,'[26]Previous year list of HIA'!#REF!,'[26]Previous year list of HIA'!#REF!,"Not on list",0)</f>
        <v>#REF!</v>
      </c>
      <c r="G66" s="160" t="s">
        <v>166</v>
      </c>
      <c r="H66" s="162" t="s">
        <v>313</v>
      </c>
      <c r="I66" s="163"/>
      <c r="J66" s="163" t="s">
        <v>19</v>
      </c>
      <c r="K66" s="150"/>
      <c r="L66" s="161" t="s">
        <v>18</v>
      </c>
      <c r="M66" s="161" t="e">
        <f>_xlfn.XLOOKUP(A66,'[26]GR applicable auditees'!#REF!,'[26]GR applicable auditees'!#REF!)</f>
        <v>#REF!</v>
      </c>
      <c r="N66" s="164" t="s">
        <v>314</v>
      </c>
    </row>
    <row r="67" spans="1:14" ht="30" x14ac:dyDescent="0.25">
      <c r="A67" s="159">
        <v>520</v>
      </c>
      <c r="B67" s="160" t="s">
        <v>362</v>
      </c>
      <c r="C67" s="161" t="s">
        <v>328</v>
      </c>
      <c r="D67" s="161" t="s">
        <v>326</v>
      </c>
      <c r="E67" s="161" t="s">
        <v>181</v>
      </c>
      <c r="F67" s="160" t="e">
        <f>_xlfn.XLOOKUP(A67,'[26]Previous year list of HIA'!#REF!,'[26]Previous year list of HIA'!#REF!,"Not on list",0)</f>
        <v>#REF!</v>
      </c>
      <c r="G67" s="160" t="s">
        <v>166</v>
      </c>
      <c r="H67" s="162" t="s">
        <v>313</v>
      </c>
      <c r="I67" s="163"/>
      <c r="J67" s="163" t="s">
        <v>19</v>
      </c>
      <c r="K67" s="150"/>
      <c r="L67" s="161" t="s">
        <v>18</v>
      </c>
      <c r="M67" s="161" t="e">
        <f>_xlfn.XLOOKUP(A67,'[26]GR applicable auditees'!#REF!,'[26]GR applicable auditees'!#REF!)</f>
        <v>#REF!</v>
      </c>
      <c r="N67" s="164" t="s">
        <v>314</v>
      </c>
    </row>
    <row r="68" spans="1:14" ht="120" x14ac:dyDescent="0.25">
      <c r="A68" s="159">
        <v>425</v>
      </c>
      <c r="B68" s="160" t="s">
        <v>363</v>
      </c>
      <c r="C68" s="161" t="s">
        <v>327</v>
      </c>
      <c r="D68" s="161" t="s">
        <v>326</v>
      </c>
      <c r="E68" s="161" t="s">
        <v>181</v>
      </c>
      <c r="F68" s="160" t="e">
        <f>_xlfn.XLOOKUP(A68,'[26]Previous year list of HIA'!#REF!,'[26]Previous year list of HIA'!#REF!,"Not on list",0)</f>
        <v>#REF!</v>
      </c>
      <c r="G68" s="160" t="s">
        <v>177</v>
      </c>
      <c r="H68" s="162" t="s">
        <v>313</v>
      </c>
      <c r="I68" s="167" t="s">
        <v>350</v>
      </c>
      <c r="J68" s="163" t="s">
        <v>19</v>
      </c>
      <c r="K68" s="150"/>
      <c r="L68" s="161" t="s">
        <v>18</v>
      </c>
      <c r="M68" s="161" t="e">
        <f>_xlfn.XLOOKUP(A68,'[26]GR applicable auditees'!#REF!,'[26]GR applicable auditees'!#REF!)</f>
        <v>#REF!</v>
      </c>
      <c r="N68" s="164" t="s">
        <v>314</v>
      </c>
    </row>
    <row r="69" spans="1:14" ht="30" x14ac:dyDescent="0.25">
      <c r="A69" s="169">
        <v>1116</v>
      </c>
      <c r="B69" s="160" t="s">
        <v>364</v>
      </c>
      <c r="C69" s="170" t="s">
        <v>311</v>
      </c>
      <c r="D69" s="170" t="s">
        <v>316</v>
      </c>
      <c r="E69" s="170" t="s">
        <v>181</v>
      </c>
      <c r="F69" s="160" t="e">
        <f>_xlfn.XLOOKUP(A69,'[26]Previous year list of HIA'!#REF!,'[26]Previous year list of HIA'!#REF!,"Not on list",0)</f>
        <v>#REF!</v>
      </c>
      <c r="G69" s="160" t="s">
        <v>179</v>
      </c>
      <c r="H69" s="162" t="s">
        <v>322</v>
      </c>
      <c r="I69" s="163"/>
      <c r="J69" s="163" t="s">
        <v>19</v>
      </c>
      <c r="K69" s="150"/>
      <c r="L69" s="161" t="s">
        <v>18</v>
      </c>
      <c r="M69" s="161" t="e">
        <f>_xlfn.XLOOKUP(A69,'[26]GR applicable auditees'!#REF!,'[26]GR applicable auditees'!#REF!)</f>
        <v>#REF!</v>
      </c>
      <c r="N69" s="164" t="s">
        <v>314</v>
      </c>
    </row>
    <row r="70" spans="1:14" ht="30" x14ac:dyDescent="0.25">
      <c r="A70" s="159">
        <v>40</v>
      </c>
      <c r="B70" s="165" t="s">
        <v>182</v>
      </c>
      <c r="C70" s="161" t="s">
        <v>351</v>
      </c>
      <c r="D70" s="161" t="s">
        <v>323</v>
      </c>
      <c r="E70" s="161" t="s">
        <v>181</v>
      </c>
      <c r="F70" s="160" t="e">
        <f>_xlfn.XLOOKUP(A70,'[26]Previous year list of HIA'!#REF!,'[26]Previous year list of HIA'!#REF!,"Not on list",0)</f>
        <v>#REF!</v>
      </c>
      <c r="G70" s="160" t="s">
        <v>179</v>
      </c>
      <c r="H70" s="162" t="s">
        <v>313</v>
      </c>
      <c r="I70" s="163"/>
      <c r="J70" s="163" t="s">
        <v>19</v>
      </c>
      <c r="K70" s="150"/>
      <c r="L70" s="161" t="s">
        <v>18</v>
      </c>
      <c r="M70" s="161" t="e">
        <f>_xlfn.XLOOKUP(A70,'[26]GR applicable auditees'!#REF!,'[26]GR applicable auditees'!#REF!)</f>
        <v>#REF!</v>
      </c>
      <c r="N70" s="164" t="s">
        <v>314</v>
      </c>
    </row>
    <row r="71" spans="1:14" ht="30" x14ac:dyDescent="0.25">
      <c r="A71" s="159">
        <v>1118</v>
      </c>
      <c r="B71" s="160" t="s">
        <v>365</v>
      </c>
      <c r="C71" s="165" t="s">
        <v>311</v>
      </c>
      <c r="D71" s="165" t="s">
        <v>316</v>
      </c>
      <c r="E71" s="165" t="s">
        <v>181</v>
      </c>
      <c r="F71" s="160" t="e">
        <f>_xlfn.XLOOKUP(A71,'[26]Previous year list of HIA'!#REF!,'[26]Previous year list of HIA'!#REF!,"Not on list",0)</f>
        <v>#REF!</v>
      </c>
      <c r="G71" s="160" t="s">
        <v>179</v>
      </c>
      <c r="H71" s="162" t="s">
        <v>313</v>
      </c>
      <c r="I71" s="163"/>
      <c r="J71" s="163" t="s">
        <v>19</v>
      </c>
      <c r="K71" s="150"/>
      <c r="L71" s="161" t="s">
        <v>18</v>
      </c>
      <c r="M71" s="161" t="e">
        <f>_xlfn.XLOOKUP(A71,'[26]GR applicable auditees'!#REF!,'[26]GR applicable auditees'!#REF!)</f>
        <v>#REF!</v>
      </c>
      <c r="N71" s="164" t="s">
        <v>314</v>
      </c>
    </row>
    <row r="72" spans="1:14" ht="30" x14ac:dyDescent="0.25">
      <c r="A72" s="159">
        <v>1508</v>
      </c>
      <c r="B72" s="171" t="s">
        <v>187</v>
      </c>
      <c r="C72" s="161" t="s">
        <v>324</v>
      </c>
      <c r="D72" s="165" t="s">
        <v>316</v>
      </c>
      <c r="E72" s="165" t="s">
        <v>181</v>
      </c>
      <c r="F72" s="160" t="e">
        <f>_xlfn.XLOOKUP(A72,'[26]Previous year list of HIA'!#REF!,'[26]Previous year list of HIA'!#REF!,"Not on list",0)</f>
        <v>#REF!</v>
      </c>
      <c r="G72" s="160" t="s">
        <v>179</v>
      </c>
      <c r="H72" s="162" t="s">
        <v>322</v>
      </c>
      <c r="I72" s="163"/>
      <c r="J72" s="163" t="s">
        <v>19</v>
      </c>
      <c r="K72" s="150"/>
      <c r="L72" s="161" t="s">
        <v>18</v>
      </c>
      <c r="M72" s="161" t="e">
        <f>_xlfn.XLOOKUP(A72,'[26]GR applicable auditees'!#REF!,'[26]GR applicable auditees'!#REF!)</f>
        <v>#REF!</v>
      </c>
      <c r="N72" s="164" t="s">
        <v>314</v>
      </c>
    </row>
    <row r="73" spans="1:14" ht="30" x14ac:dyDescent="0.25">
      <c r="A73" s="159">
        <v>404</v>
      </c>
      <c r="B73" s="165" t="s">
        <v>366</v>
      </c>
      <c r="C73" s="161" t="s">
        <v>335</v>
      </c>
      <c r="D73" s="161" t="s">
        <v>367</v>
      </c>
      <c r="E73" s="161" t="s">
        <v>181</v>
      </c>
      <c r="F73" s="160" t="e">
        <f>_xlfn.XLOOKUP(A73,'[26]Previous year list of HIA'!#REF!,'[26]Previous year list of HIA'!#REF!,"Not on list",0)</f>
        <v>#REF!</v>
      </c>
      <c r="G73" s="160" t="s">
        <v>179</v>
      </c>
      <c r="H73" s="162" t="s">
        <v>322</v>
      </c>
      <c r="I73" s="163"/>
      <c r="J73" s="163" t="s">
        <v>19</v>
      </c>
      <c r="K73" s="150"/>
      <c r="L73" s="161" t="s">
        <v>18</v>
      </c>
      <c r="M73" s="161" t="e">
        <f>_xlfn.XLOOKUP(A73,'[26]GR applicable auditees'!#REF!,'[26]GR applicable auditees'!#REF!)</f>
        <v>#REF!</v>
      </c>
      <c r="N73" s="164" t="s">
        <v>314</v>
      </c>
    </row>
    <row r="74" spans="1:14" ht="30" x14ac:dyDescent="0.25">
      <c r="A74" s="159">
        <v>1120</v>
      </c>
      <c r="B74" s="160" t="s">
        <v>368</v>
      </c>
      <c r="C74" s="165" t="s">
        <v>311</v>
      </c>
      <c r="D74" s="165" t="s">
        <v>316</v>
      </c>
      <c r="E74" s="165" t="s">
        <v>181</v>
      </c>
      <c r="F74" s="160" t="e">
        <f>_xlfn.XLOOKUP(A74,'[26]Previous year list of HIA'!#REF!,'[26]Previous year list of HIA'!#REF!,"Not on list",0)</f>
        <v>#REF!</v>
      </c>
      <c r="G74" s="160" t="s">
        <v>179</v>
      </c>
      <c r="H74" s="162" t="s">
        <v>313</v>
      </c>
      <c r="I74" s="163"/>
      <c r="J74" s="163" t="s">
        <v>19</v>
      </c>
      <c r="K74" s="150"/>
      <c r="L74" s="161" t="s">
        <v>18</v>
      </c>
      <c r="M74" s="161" t="e">
        <f>_xlfn.XLOOKUP(A74,'[26]GR applicable auditees'!#REF!,'[26]GR applicable auditees'!#REF!)</f>
        <v>#REF!</v>
      </c>
      <c r="N74" s="164" t="s">
        <v>314</v>
      </c>
    </row>
    <row r="75" spans="1:14" ht="30" x14ac:dyDescent="0.25">
      <c r="A75" s="159">
        <v>1062</v>
      </c>
      <c r="B75" s="160" t="s">
        <v>369</v>
      </c>
      <c r="C75" s="165" t="s">
        <v>324</v>
      </c>
      <c r="D75" s="165" t="s">
        <v>316</v>
      </c>
      <c r="E75" s="165" t="s">
        <v>181</v>
      </c>
      <c r="F75" s="160" t="e">
        <f>_xlfn.XLOOKUP(A75,'[26]Previous year list of HIA'!#REF!,'[26]Previous year list of HIA'!#REF!,"Not on list",0)</f>
        <v>#REF!</v>
      </c>
      <c r="G75" s="160" t="s">
        <v>179</v>
      </c>
      <c r="H75" s="162" t="s">
        <v>313</v>
      </c>
      <c r="I75" s="163"/>
      <c r="J75" s="163" t="s">
        <v>19</v>
      </c>
      <c r="K75" s="150"/>
      <c r="L75" s="161" t="s">
        <v>18</v>
      </c>
      <c r="M75" s="161" t="e">
        <f>_xlfn.XLOOKUP(A75,'[26]GR applicable auditees'!#REF!,'[26]GR applicable auditees'!#REF!)</f>
        <v>#REF!</v>
      </c>
      <c r="N75" s="164" t="s">
        <v>314</v>
      </c>
    </row>
    <row r="76" spans="1:14" ht="30" x14ac:dyDescent="0.25">
      <c r="A76" s="159">
        <v>1122</v>
      </c>
      <c r="B76" s="160" t="s">
        <v>370</v>
      </c>
      <c r="C76" s="165" t="s">
        <v>311</v>
      </c>
      <c r="D76" s="165" t="s">
        <v>316</v>
      </c>
      <c r="E76" s="165" t="s">
        <v>181</v>
      </c>
      <c r="F76" s="160" t="e">
        <f>_xlfn.XLOOKUP(A76,'[26]Previous year list of HIA'!#REF!,'[26]Previous year list of HIA'!#REF!,"Not on list",0)</f>
        <v>#REF!</v>
      </c>
      <c r="G76" s="160" t="s">
        <v>179</v>
      </c>
      <c r="H76" s="162" t="s">
        <v>322</v>
      </c>
      <c r="I76" s="163"/>
      <c r="J76" s="163" t="s">
        <v>19</v>
      </c>
      <c r="K76" s="150"/>
      <c r="L76" s="161" t="s">
        <v>18</v>
      </c>
      <c r="M76" s="161" t="e">
        <f>_xlfn.XLOOKUP(A76,'[26]GR applicable auditees'!#REF!,'[26]GR applicable auditees'!#REF!)</f>
        <v>#REF!</v>
      </c>
      <c r="N76" s="164" t="s">
        <v>314</v>
      </c>
    </row>
    <row r="77" spans="1:14" ht="30" x14ac:dyDescent="0.25">
      <c r="A77" s="159">
        <v>1063</v>
      </c>
      <c r="B77" s="160" t="s">
        <v>371</v>
      </c>
      <c r="C77" s="165" t="s">
        <v>324</v>
      </c>
      <c r="D77" s="165" t="s">
        <v>316</v>
      </c>
      <c r="E77" s="165" t="s">
        <v>181</v>
      </c>
      <c r="F77" s="160" t="e">
        <f>_xlfn.XLOOKUP(A77,'[26]Previous year list of HIA'!#REF!,'[26]Previous year list of HIA'!#REF!,"Not on list",0)</f>
        <v>#REF!</v>
      </c>
      <c r="G77" s="160" t="s">
        <v>179</v>
      </c>
      <c r="H77" s="162" t="s">
        <v>313</v>
      </c>
      <c r="I77" s="163"/>
      <c r="J77" s="163" t="s">
        <v>19</v>
      </c>
      <c r="K77" s="150"/>
      <c r="L77" s="161" t="s">
        <v>18</v>
      </c>
      <c r="M77" s="161" t="e">
        <f>_xlfn.XLOOKUP(A77,'[26]GR applicable auditees'!#REF!,'[26]GR applicable auditees'!#REF!)</f>
        <v>#REF!</v>
      </c>
      <c r="N77" s="164" t="s">
        <v>314</v>
      </c>
    </row>
    <row r="78" spans="1:14" ht="30" x14ac:dyDescent="0.25">
      <c r="A78" s="159">
        <v>474</v>
      </c>
      <c r="B78" s="165" t="s">
        <v>372</v>
      </c>
      <c r="C78" s="161" t="s">
        <v>373</v>
      </c>
      <c r="D78" s="161" t="s">
        <v>323</v>
      </c>
      <c r="E78" s="161" t="s">
        <v>181</v>
      </c>
      <c r="F78" s="160" t="e">
        <f>_xlfn.XLOOKUP(A78,'[26]Previous year list of HIA'!#REF!,'[26]Previous year list of HIA'!#REF!,"Not on list",0)</f>
        <v>#REF!</v>
      </c>
      <c r="G78" s="160" t="s">
        <v>179</v>
      </c>
      <c r="H78" s="162" t="s">
        <v>313</v>
      </c>
      <c r="I78" s="163"/>
      <c r="J78" s="163" t="s">
        <v>19</v>
      </c>
      <c r="K78" s="150"/>
      <c r="L78" s="161" t="s">
        <v>18</v>
      </c>
      <c r="M78" s="161" t="e">
        <f>_xlfn.XLOOKUP(A78,'[26]GR applicable auditees'!#REF!,'[26]GR applicable auditees'!#REF!)</f>
        <v>#REF!</v>
      </c>
      <c r="N78" s="164" t="s">
        <v>314</v>
      </c>
    </row>
    <row r="79" spans="1:14" ht="30" x14ac:dyDescent="0.25">
      <c r="A79" s="159">
        <v>522</v>
      </c>
      <c r="B79" s="165" t="s">
        <v>195</v>
      </c>
      <c r="C79" s="161" t="s">
        <v>351</v>
      </c>
      <c r="D79" s="161" t="s">
        <v>323</v>
      </c>
      <c r="E79" s="161" t="s">
        <v>181</v>
      </c>
      <c r="F79" s="160" t="e">
        <f>_xlfn.XLOOKUP(A79,'[26]Previous year list of HIA'!#REF!,'[26]Previous year list of HIA'!#REF!,"Not on list",0)</f>
        <v>#REF!</v>
      </c>
      <c r="G79" s="160" t="s">
        <v>179</v>
      </c>
      <c r="H79" s="162" t="s">
        <v>313</v>
      </c>
      <c r="I79" s="163"/>
      <c r="J79" s="163" t="s">
        <v>19</v>
      </c>
      <c r="K79" s="150"/>
      <c r="L79" s="161" t="s">
        <v>18</v>
      </c>
      <c r="M79" s="161" t="e">
        <f>_xlfn.XLOOKUP(A79,'[26]GR applicable auditees'!#REF!,'[26]GR applicable auditees'!#REF!)</f>
        <v>#REF!</v>
      </c>
      <c r="N79" s="164" t="s">
        <v>314</v>
      </c>
    </row>
    <row r="80" spans="1:14" ht="30" x14ac:dyDescent="0.25">
      <c r="A80" s="166">
        <v>1573</v>
      </c>
      <c r="B80" s="160" t="s">
        <v>374</v>
      </c>
      <c r="C80" s="161" t="s">
        <v>311</v>
      </c>
      <c r="D80" s="161" t="s">
        <v>323</v>
      </c>
      <c r="E80" s="161" t="s">
        <v>1</v>
      </c>
      <c r="F80" s="160" t="e">
        <f>_xlfn.XLOOKUP(A80,'[26]Previous year list of HIA'!#REF!,'[26]Previous year list of HIA'!#REF!,"Not on list",0)</f>
        <v>#REF!</v>
      </c>
      <c r="G80" s="160" t="s">
        <v>197</v>
      </c>
      <c r="H80" s="162" t="s">
        <v>375</v>
      </c>
      <c r="I80" s="163"/>
      <c r="J80" s="163" t="s">
        <v>19</v>
      </c>
      <c r="K80" s="150"/>
      <c r="L80" s="161" t="s">
        <v>18</v>
      </c>
      <c r="M80" s="161" t="e">
        <f>_xlfn.XLOOKUP(A80,'[26]GR applicable auditees'!#REF!,'[26]GR applicable auditees'!#REF!)</f>
        <v>#REF!</v>
      </c>
      <c r="N80" s="164" t="s">
        <v>314</v>
      </c>
    </row>
    <row r="81" spans="1:14" ht="30" x14ac:dyDescent="0.25">
      <c r="A81" s="159">
        <v>68</v>
      </c>
      <c r="B81" s="165" t="s">
        <v>196</v>
      </c>
      <c r="C81" s="161" t="s">
        <v>373</v>
      </c>
      <c r="D81" s="161" t="s">
        <v>312</v>
      </c>
      <c r="E81" s="161" t="s">
        <v>181</v>
      </c>
      <c r="F81" s="160" t="e">
        <f>_xlfn.XLOOKUP(A81,'[26]Previous year list of HIA'!#REF!,'[26]Previous year list of HIA'!#REF!,"Not on list",0)</f>
        <v>#REF!</v>
      </c>
      <c r="G81" s="160" t="s">
        <v>197</v>
      </c>
      <c r="H81" s="162" t="s">
        <v>313</v>
      </c>
      <c r="I81" s="163"/>
      <c r="J81" s="163" t="s">
        <v>19</v>
      </c>
      <c r="K81" s="150"/>
      <c r="L81" s="161" t="s">
        <v>18</v>
      </c>
      <c r="M81" s="161" t="e">
        <f>_xlfn.XLOOKUP(A81,'[26]GR applicable auditees'!#REF!,'[26]GR applicable auditees'!#REF!)</f>
        <v>#REF!</v>
      </c>
      <c r="N81" s="164" t="s">
        <v>314</v>
      </c>
    </row>
    <row r="82" spans="1:14" ht="30" x14ac:dyDescent="0.25">
      <c r="A82" s="159">
        <v>69</v>
      </c>
      <c r="B82" s="165" t="s">
        <v>198</v>
      </c>
      <c r="C82" s="161" t="s">
        <v>373</v>
      </c>
      <c r="D82" s="161" t="s">
        <v>312</v>
      </c>
      <c r="E82" s="161" t="s">
        <v>181</v>
      </c>
      <c r="F82" s="160" t="e">
        <f>_xlfn.XLOOKUP(A82,'[26]Previous year list of HIA'!#REF!,'[26]Previous year list of HIA'!#REF!,"Not on list",0)</f>
        <v>#REF!</v>
      </c>
      <c r="G82" s="160" t="s">
        <v>197</v>
      </c>
      <c r="H82" s="162" t="s">
        <v>313</v>
      </c>
      <c r="I82" s="163"/>
      <c r="J82" s="163" t="s">
        <v>19</v>
      </c>
      <c r="K82" s="150"/>
      <c r="L82" s="161" t="s">
        <v>18</v>
      </c>
      <c r="M82" s="161" t="e">
        <f>_xlfn.XLOOKUP(A82,'[26]GR applicable auditees'!#REF!,'[26]GR applicable auditees'!#REF!)</f>
        <v>#REF!</v>
      </c>
      <c r="N82" s="164" t="s">
        <v>314</v>
      </c>
    </row>
    <row r="83" spans="1:14" ht="30" x14ac:dyDescent="0.25">
      <c r="A83" s="159">
        <v>74</v>
      </c>
      <c r="B83" s="165" t="s">
        <v>199</v>
      </c>
      <c r="C83" s="161" t="s">
        <v>311</v>
      </c>
      <c r="D83" s="161" t="s">
        <v>312</v>
      </c>
      <c r="E83" s="161" t="s">
        <v>181</v>
      </c>
      <c r="F83" s="160" t="e">
        <f>_xlfn.XLOOKUP(A83,'[26]Previous year list of HIA'!#REF!,'[26]Previous year list of HIA'!#REF!,"Not on list",0)</f>
        <v>#REF!</v>
      </c>
      <c r="G83" s="160" t="s">
        <v>197</v>
      </c>
      <c r="H83" s="162" t="s">
        <v>313</v>
      </c>
      <c r="I83" s="163"/>
      <c r="J83" s="163" t="s">
        <v>19</v>
      </c>
      <c r="K83" s="150"/>
      <c r="L83" s="161" t="s">
        <v>18</v>
      </c>
      <c r="M83" s="161" t="e">
        <f>_xlfn.XLOOKUP(A83,'[26]GR applicable auditees'!#REF!,'[26]GR applicable auditees'!#REF!)</f>
        <v>#REF!</v>
      </c>
      <c r="N83" s="164" t="s">
        <v>314</v>
      </c>
    </row>
    <row r="84" spans="1:14" ht="30" x14ac:dyDescent="0.25">
      <c r="A84" s="159">
        <v>76</v>
      </c>
      <c r="B84" s="165" t="s">
        <v>376</v>
      </c>
      <c r="C84" s="161" t="s">
        <v>336</v>
      </c>
      <c r="D84" s="161" t="s">
        <v>312</v>
      </c>
      <c r="E84" s="161" t="s">
        <v>181</v>
      </c>
      <c r="F84" s="160" t="e">
        <f>_xlfn.XLOOKUP(A84,'[26]Previous year list of HIA'!#REF!,'[26]Previous year list of HIA'!#REF!,"Not on list",0)</f>
        <v>#REF!</v>
      </c>
      <c r="G84" s="160" t="s">
        <v>197</v>
      </c>
      <c r="H84" s="162" t="s">
        <v>313</v>
      </c>
      <c r="I84" s="163"/>
      <c r="J84" s="163" t="s">
        <v>19</v>
      </c>
      <c r="K84" s="150"/>
      <c r="L84" s="161" t="s">
        <v>18</v>
      </c>
      <c r="M84" s="161" t="e">
        <f>_xlfn.XLOOKUP(A84,'[26]GR applicable auditees'!#REF!,'[26]GR applicable auditees'!#REF!)</f>
        <v>#REF!</v>
      </c>
      <c r="N84" s="164" t="s">
        <v>314</v>
      </c>
    </row>
    <row r="85" spans="1:14" ht="30" x14ac:dyDescent="0.25">
      <c r="A85" s="159">
        <v>84</v>
      </c>
      <c r="B85" s="165" t="s">
        <v>201</v>
      </c>
      <c r="C85" s="161" t="s">
        <v>324</v>
      </c>
      <c r="D85" s="161" t="s">
        <v>312</v>
      </c>
      <c r="E85" s="161" t="s">
        <v>181</v>
      </c>
      <c r="F85" s="160" t="e">
        <f>_xlfn.XLOOKUP(A85,'[26]Previous year list of HIA'!#REF!,'[26]Previous year list of HIA'!#REF!,"Not on list",0)</f>
        <v>#REF!</v>
      </c>
      <c r="G85" s="160" t="s">
        <v>197</v>
      </c>
      <c r="H85" s="162" t="s">
        <v>313</v>
      </c>
      <c r="I85" s="163"/>
      <c r="J85" s="163" t="s">
        <v>19</v>
      </c>
      <c r="K85" s="150"/>
      <c r="L85" s="161" t="s">
        <v>18</v>
      </c>
      <c r="M85" s="161" t="e">
        <f>_xlfn.XLOOKUP(A85,'[26]GR applicable auditees'!#REF!,'[26]GR applicable auditees'!#REF!)</f>
        <v>#REF!</v>
      </c>
      <c r="N85" s="164" t="s">
        <v>314</v>
      </c>
    </row>
    <row r="86" spans="1:14" ht="30" x14ac:dyDescent="0.25">
      <c r="A86" s="159">
        <v>197</v>
      </c>
      <c r="B86" s="160" t="s">
        <v>203</v>
      </c>
      <c r="C86" s="161" t="s">
        <v>324</v>
      </c>
      <c r="D86" s="161" t="s">
        <v>312</v>
      </c>
      <c r="E86" s="161" t="s">
        <v>181</v>
      </c>
      <c r="F86" s="160" t="e">
        <f>_xlfn.XLOOKUP(A86,'[26]Previous year list of HIA'!#REF!,'[26]Previous year list of HIA'!#REF!,"Not on list",0)</f>
        <v>#REF!</v>
      </c>
      <c r="G86" s="160" t="s">
        <v>197</v>
      </c>
      <c r="H86" s="162" t="s">
        <v>317</v>
      </c>
      <c r="I86" s="163"/>
      <c r="J86" s="163" t="s">
        <v>19</v>
      </c>
      <c r="K86" s="150"/>
      <c r="L86" s="161" t="s">
        <v>18</v>
      </c>
      <c r="M86" s="161" t="e">
        <f>_xlfn.XLOOKUP(A86,'[26]GR applicable auditees'!#REF!,'[26]GR applicable auditees'!#REF!)</f>
        <v>#REF!</v>
      </c>
      <c r="N86" s="164" t="s">
        <v>314</v>
      </c>
    </row>
    <row r="87" spans="1:14" ht="30" x14ac:dyDescent="0.25">
      <c r="A87" s="159">
        <v>18</v>
      </c>
      <c r="B87" s="160" t="s">
        <v>377</v>
      </c>
      <c r="C87" s="165" t="s">
        <v>373</v>
      </c>
      <c r="D87" s="165" t="s">
        <v>316</v>
      </c>
      <c r="E87" s="165" t="s">
        <v>181</v>
      </c>
      <c r="F87" s="160" t="e">
        <f>_xlfn.XLOOKUP(A87,'[26]Previous year list of HIA'!#REF!,'[26]Previous year list of HIA'!#REF!,"Not on list",0)</f>
        <v>#REF!</v>
      </c>
      <c r="G87" s="160" t="s">
        <v>207</v>
      </c>
      <c r="H87" s="162" t="s">
        <v>322</v>
      </c>
      <c r="I87" s="163"/>
      <c r="J87" s="163" t="s">
        <v>19</v>
      </c>
      <c r="K87" s="150"/>
      <c r="L87" s="161" t="s">
        <v>18</v>
      </c>
      <c r="M87" s="161" t="e">
        <f>_xlfn.XLOOKUP(A87,'[26]GR applicable auditees'!#REF!,'[26]GR applicable auditees'!#REF!)</f>
        <v>#REF!</v>
      </c>
      <c r="N87" s="164" t="s">
        <v>314</v>
      </c>
    </row>
    <row r="88" spans="1:14" ht="45" x14ac:dyDescent="0.25">
      <c r="A88" s="159">
        <v>289</v>
      </c>
      <c r="B88" s="160" t="s">
        <v>77</v>
      </c>
      <c r="C88" s="161" t="s">
        <v>318</v>
      </c>
      <c r="D88" s="161" t="s">
        <v>323</v>
      </c>
      <c r="E88" s="161" t="s">
        <v>181</v>
      </c>
      <c r="F88" s="160" t="e">
        <f>_xlfn.XLOOKUP(A88,'[26]Previous year list of HIA'!#REF!,'[26]Previous year list of HIA'!#REF!,"Not on list",0)</f>
        <v>#REF!</v>
      </c>
      <c r="G88" s="164" t="s">
        <v>16</v>
      </c>
      <c r="H88" s="162" t="s">
        <v>313</v>
      </c>
      <c r="I88" s="163"/>
      <c r="J88" s="163" t="s">
        <v>19</v>
      </c>
      <c r="K88" s="150"/>
      <c r="L88" s="161" t="s">
        <v>18</v>
      </c>
      <c r="M88" s="161" t="e">
        <f>_xlfn.XLOOKUP(A88,'[26]GR applicable auditees'!#REF!,'[26]GR applicable auditees'!#REF!)</f>
        <v>#REF!</v>
      </c>
      <c r="N88" s="164" t="s">
        <v>314</v>
      </c>
    </row>
    <row r="89" spans="1:14" ht="45" x14ac:dyDescent="0.25">
      <c r="A89" s="159">
        <v>14</v>
      </c>
      <c r="B89" s="160" t="s">
        <v>30</v>
      </c>
      <c r="C89" s="165" t="s">
        <v>351</v>
      </c>
      <c r="D89" s="165" t="s">
        <v>323</v>
      </c>
      <c r="E89" s="165" t="s">
        <v>181</v>
      </c>
      <c r="F89" s="160" t="e">
        <f>_xlfn.XLOOKUP(A89,'[26]Previous year list of HIA'!#REF!,'[26]Previous year list of HIA'!#REF!,"Not on list",0)</f>
        <v>#REF!</v>
      </c>
      <c r="G89" s="164" t="s">
        <v>16</v>
      </c>
      <c r="H89" s="162" t="s">
        <v>313</v>
      </c>
      <c r="I89" s="163"/>
      <c r="J89" s="163" t="s">
        <v>19</v>
      </c>
      <c r="K89" s="150"/>
      <c r="L89" s="161" t="s">
        <v>18</v>
      </c>
      <c r="M89" s="161" t="e">
        <f>_xlfn.XLOOKUP(A89,'[26]GR applicable auditees'!#REF!,'[26]GR applicable auditees'!#REF!)</f>
        <v>#REF!</v>
      </c>
      <c r="N89" s="164" t="s">
        <v>314</v>
      </c>
    </row>
    <row r="90" spans="1:14" ht="45" x14ac:dyDescent="0.25">
      <c r="A90" s="159">
        <v>23</v>
      </c>
      <c r="B90" s="160" t="s">
        <v>378</v>
      </c>
      <c r="C90" s="165" t="s">
        <v>351</v>
      </c>
      <c r="D90" s="165" t="s">
        <v>323</v>
      </c>
      <c r="E90" s="165" t="s">
        <v>181</v>
      </c>
      <c r="F90" s="160" t="e">
        <f>_xlfn.XLOOKUP(A90,'[26]Previous year list of HIA'!#REF!,'[26]Previous year list of HIA'!#REF!,"Not on list",0)</f>
        <v>#REF!</v>
      </c>
      <c r="G90" s="164" t="s">
        <v>16</v>
      </c>
      <c r="H90" s="162" t="s">
        <v>313</v>
      </c>
      <c r="I90" s="163"/>
      <c r="J90" s="163" t="s">
        <v>19</v>
      </c>
      <c r="K90" s="150"/>
      <c r="L90" s="161" t="s">
        <v>18</v>
      </c>
      <c r="M90" s="161" t="e">
        <f>_xlfn.XLOOKUP(A90,'[26]GR applicable auditees'!#REF!,'[26]GR applicable auditees'!#REF!)</f>
        <v>#REF!</v>
      </c>
      <c r="N90" s="164" t="s">
        <v>314</v>
      </c>
    </row>
    <row r="91" spans="1:14" ht="45" x14ac:dyDescent="0.25">
      <c r="A91" s="159">
        <v>1336</v>
      </c>
      <c r="B91" s="165" t="s">
        <v>32</v>
      </c>
      <c r="C91" s="165" t="s">
        <v>318</v>
      </c>
      <c r="D91" s="165" t="s">
        <v>379</v>
      </c>
      <c r="E91" s="165" t="s">
        <v>181</v>
      </c>
      <c r="F91" s="160" t="e">
        <f>_xlfn.XLOOKUP(A91,'[26]Previous year list of HIA'!#REF!,'[26]Previous year list of HIA'!#REF!,"Not on list",0)</f>
        <v>#REF!</v>
      </c>
      <c r="G91" s="164" t="s">
        <v>16</v>
      </c>
      <c r="H91" s="162" t="s">
        <v>313</v>
      </c>
      <c r="I91" s="163"/>
      <c r="J91" s="163" t="s">
        <v>19</v>
      </c>
      <c r="K91" s="150"/>
      <c r="L91" s="161" t="s">
        <v>18</v>
      </c>
      <c r="M91" s="161" t="e">
        <f>_xlfn.XLOOKUP(A91,'[26]GR applicable auditees'!#REF!,'[26]GR applicable auditees'!#REF!)</f>
        <v>#REF!</v>
      </c>
      <c r="N91" s="164" t="s">
        <v>314</v>
      </c>
    </row>
    <row r="92" spans="1:14" ht="45" x14ac:dyDescent="0.25">
      <c r="A92" s="159">
        <v>1292</v>
      </c>
      <c r="B92" s="165" t="s">
        <v>34</v>
      </c>
      <c r="C92" s="165" t="s">
        <v>332</v>
      </c>
      <c r="D92" s="165" t="s">
        <v>379</v>
      </c>
      <c r="E92" s="165" t="s">
        <v>181</v>
      </c>
      <c r="F92" s="160" t="e">
        <f>_xlfn.XLOOKUP(A92,'[26]Previous year list of HIA'!#REF!,'[26]Previous year list of HIA'!#REF!,"Not on list",0)</f>
        <v>#REF!</v>
      </c>
      <c r="G92" s="164" t="s">
        <v>16</v>
      </c>
      <c r="H92" s="162" t="s">
        <v>313</v>
      </c>
      <c r="I92" s="163"/>
      <c r="J92" s="163" t="s">
        <v>19</v>
      </c>
      <c r="K92" s="150"/>
      <c r="L92" s="161" t="s">
        <v>18</v>
      </c>
      <c r="M92" s="161" t="e">
        <f>_xlfn.XLOOKUP(A92,'[26]GR applicable auditees'!#REF!,'[26]GR applicable auditees'!#REF!)</f>
        <v>#REF!</v>
      </c>
      <c r="N92" s="164" t="s">
        <v>314</v>
      </c>
    </row>
    <row r="93" spans="1:14" ht="45" x14ac:dyDescent="0.25">
      <c r="A93" s="159">
        <v>1321</v>
      </c>
      <c r="B93" s="165" t="s">
        <v>35</v>
      </c>
      <c r="C93" s="165" t="s">
        <v>329</v>
      </c>
      <c r="D93" s="165" t="s">
        <v>379</v>
      </c>
      <c r="E93" s="165" t="s">
        <v>181</v>
      </c>
      <c r="F93" s="160" t="e">
        <f>_xlfn.XLOOKUP(A93,'[26]Previous year list of HIA'!#REF!,'[26]Previous year list of HIA'!#REF!,"Not on list",0)</f>
        <v>#REF!</v>
      </c>
      <c r="G93" s="164" t="s">
        <v>16</v>
      </c>
      <c r="H93" s="162" t="s">
        <v>313</v>
      </c>
      <c r="I93" s="163"/>
      <c r="J93" s="163" t="s">
        <v>19</v>
      </c>
      <c r="K93" s="150"/>
      <c r="L93" s="161" t="s">
        <v>18</v>
      </c>
      <c r="M93" s="161" t="e">
        <f>_xlfn.XLOOKUP(A93,'[26]GR applicable auditees'!#REF!,'[26]GR applicable auditees'!#REF!)</f>
        <v>#REF!</v>
      </c>
      <c r="N93" s="164" t="s">
        <v>314</v>
      </c>
    </row>
    <row r="94" spans="1:14" ht="45" x14ac:dyDescent="0.25">
      <c r="A94" s="159">
        <v>1304</v>
      </c>
      <c r="B94" s="165" t="s">
        <v>36</v>
      </c>
      <c r="C94" s="165" t="s">
        <v>320</v>
      </c>
      <c r="D94" s="165" t="s">
        <v>379</v>
      </c>
      <c r="E94" s="165" t="s">
        <v>181</v>
      </c>
      <c r="F94" s="160" t="e">
        <f>_xlfn.XLOOKUP(A94,'[26]Previous year list of HIA'!#REF!,'[26]Previous year list of HIA'!#REF!,"Not on list",0)</f>
        <v>#REF!</v>
      </c>
      <c r="G94" s="164" t="s">
        <v>16</v>
      </c>
      <c r="H94" s="162" t="s">
        <v>313</v>
      </c>
      <c r="I94" s="163"/>
      <c r="J94" s="163" t="s">
        <v>19</v>
      </c>
      <c r="K94" s="150"/>
      <c r="L94" s="161" t="s">
        <v>18</v>
      </c>
      <c r="M94" s="161" t="e">
        <f>_xlfn.XLOOKUP(A94,'[26]GR applicable auditees'!#REF!,'[26]GR applicable auditees'!#REF!)</f>
        <v>#REF!</v>
      </c>
      <c r="N94" s="164" t="s">
        <v>314</v>
      </c>
    </row>
    <row r="95" spans="1:14" ht="45" x14ac:dyDescent="0.25">
      <c r="A95" s="159">
        <v>33</v>
      </c>
      <c r="B95" s="160" t="s">
        <v>37</v>
      </c>
      <c r="C95" s="165" t="s">
        <v>351</v>
      </c>
      <c r="D95" s="165" t="s">
        <v>323</v>
      </c>
      <c r="E95" s="165" t="s">
        <v>181</v>
      </c>
      <c r="F95" s="160" t="e">
        <f>_xlfn.XLOOKUP(A95,'[26]Previous year list of HIA'!#REF!,'[26]Previous year list of HIA'!#REF!,"Not on list",0)</f>
        <v>#REF!</v>
      </c>
      <c r="G95" s="164" t="s">
        <v>16</v>
      </c>
      <c r="H95" s="162" t="s">
        <v>313</v>
      </c>
      <c r="I95" s="163"/>
      <c r="J95" s="163" t="s">
        <v>19</v>
      </c>
      <c r="K95" s="150"/>
      <c r="L95" s="161" t="s">
        <v>18</v>
      </c>
      <c r="M95" s="161" t="e">
        <f>_xlfn.XLOOKUP(A95,'[26]GR applicable auditees'!#REF!,'[26]GR applicable auditees'!#REF!)</f>
        <v>#REF!</v>
      </c>
      <c r="N95" s="164" t="s">
        <v>314</v>
      </c>
    </row>
    <row r="96" spans="1:14" ht="45" x14ac:dyDescent="0.25">
      <c r="A96" s="159">
        <v>1312</v>
      </c>
      <c r="B96" s="165" t="s">
        <v>38</v>
      </c>
      <c r="C96" s="165" t="s">
        <v>333</v>
      </c>
      <c r="D96" s="165" t="s">
        <v>379</v>
      </c>
      <c r="E96" s="165" t="s">
        <v>181</v>
      </c>
      <c r="F96" s="160" t="e">
        <f>_xlfn.XLOOKUP(A96,'[26]Previous year list of HIA'!#REF!,'[26]Previous year list of HIA'!#REF!,"Not on list",0)</f>
        <v>#REF!</v>
      </c>
      <c r="G96" s="164" t="s">
        <v>16</v>
      </c>
      <c r="H96" s="162" t="s">
        <v>313</v>
      </c>
      <c r="I96" s="163"/>
      <c r="J96" s="163" t="s">
        <v>19</v>
      </c>
      <c r="K96" s="150"/>
      <c r="L96" s="161" t="s">
        <v>18</v>
      </c>
      <c r="M96" s="161" t="e">
        <f>_xlfn.XLOOKUP(A96,'[26]GR applicable auditees'!#REF!,'[26]GR applicable auditees'!#REF!)</f>
        <v>#REF!</v>
      </c>
      <c r="N96" s="164" t="s">
        <v>314</v>
      </c>
    </row>
    <row r="97" spans="1:14" ht="45" x14ac:dyDescent="0.25">
      <c r="A97" s="159">
        <v>1337</v>
      </c>
      <c r="B97" s="165" t="s">
        <v>41</v>
      </c>
      <c r="C97" s="165" t="s">
        <v>318</v>
      </c>
      <c r="D97" s="165" t="s">
        <v>379</v>
      </c>
      <c r="E97" s="165" t="s">
        <v>181</v>
      </c>
      <c r="F97" s="160" t="e">
        <f>_xlfn.XLOOKUP(A97,'[26]Previous year list of HIA'!#REF!,'[26]Previous year list of HIA'!#REF!,"Not on list",0)</f>
        <v>#REF!</v>
      </c>
      <c r="G97" s="164" t="s">
        <v>16</v>
      </c>
      <c r="H97" s="162" t="s">
        <v>313</v>
      </c>
      <c r="I97" s="163"/>
      <c r="J97" s="163" t="s">
        <v>19</v>
      </c>
      <c r="K97" s="150"/>
      <c r="L97" s="161" t="s">
        <v>18</v>
      </c>
      <c r="M97" s="161" t="e">
        <f>_xlfn.XLOOKUP(A97,'[26]GR applicable auditees'!#REF!,'[26]GR applicable auditees'!#REF!)</f>
        <v>#REF!</v>
      </c>
      <c r="N97" s="164" t="s">
        <v>314</v>
      </c>
    </row>
    <row r="98" spans="1:14" ht="45" x14ac:dyDescent="0.25">
      <c r="A98" s="159">
        <v>45</v>
      </c>
      <c r="B98" s="160" t="s">
        <v>42</v>
      </c>
      <c r="C98" s="165" t="s">
        <v>351</v>
      </c>
      <c r="D98" s="165" t="s">
        <v>323</v>
      </c>
      <c r="E98" s="165" t="s">
        <v>181</v>
      </c>
      <c r="F98" s="160" t="e">
        <f>_xlfn.XLOOKUP(A98,'[26]Previous year list of HIA'!#REF!,'[26]Previous year list of HIA'!#REF!,"Not on list",0)</f>
        <v>#REF!</v>
      </c>
      <c r="G98" s="164" t="s">
        <v>16</v>
      </c>
      <c r="H98" s="162" t="s">
        <v>313</v>
      </c>
      <c r="I98" s="163"/>
      <c r="J98" s="163" t="s">
        <v>19</v>
      </c>
      <c r="K98" s="150"/>
      <c r="L98" s="161" t="s">
        <v>18</v>
      </c>
      <c r="M98" s="161" t="e">
        <f>_xlfn.XLOOKUP(A98,'[26]GR applicable auditees'!#REF!,'[26]GR applicable auditees'!#REF!)</f>
        <v>#REF!</v>
      </c>
      <c r="N98" s="164" t="s">
        <v>314</v>
      </c>
    </row>
    <row r="99" spans="1:14" ht="45" x14ac:dyDescent="0.25">
      <c r="A99" s="166">
        <v>506</v>
      </c>
      <c r="B99" s="160" t="s">
        <v>43</v>
      </c>
      <c r="C99" s="161" t="s">
        <v>351</v>
      </c>
      <c r="D99" s="161" t="s">
        <v>323</v>
      </c>
      <c r="E99" s="161" t="s">
        <v>181</v>
      </c>
      <c r="F99" s="160" t="e">
        <f>_xlfn.XLOOKUP(A99,'[26]Previous year list of HIA'!#REF!,'[26]Previous year list of HIA'!#REF!,"Not on list",0)</f>
        <v>#REF!</v>
      </c>
      <c r="G99" s="164" t="s">
        <v>16</v>
      </c>
      <c r="H99" s="162" t="s">
        <v>313</v>
      </c>
      <c r="I99" s="163"/>
      <c r="J99" s="163" t="s">
        <v>19</v>
      </c>
      <c r="K99" s="150"/>
      <c r="L99" s="161" t="s">
        <v>18</v>
      </c>
      <c r="M99" s="161" t="e">
        <f>_xlfn.XLOOKUP(A99,'[26]GR applicable auditees'!#REF!,'[26]GR applicable auditees'!#REF!)</f>
        <v>#REF!</v>
      </c>
      <c r="N99" s="164" t="s">
        <v>314</v>
      </c>
    </row>
    <row r="100" spans="1:14" ht="45" x14ac:dyDescent="0.25">
      <c r="A100" s="159">
        <v>1206</v>
      </c>
      <c r="B100" s="160" t="s">
        <v>15</v>
      </c>
      <c r="C100" s="161" t="s">
        <v>351</v>
      </c>
      <c r="D100" s="161" t="s">
        <v>312</v>
      </c>
      <c r="E100" s="161" t="s">
        <v>181</v>
      </c>
      <c r="F100" s="160" t="e">
        <f>_xlfn.XLOOKUP(A100,'[26]Previous year list of HIA'!#REF!,'[26]Previous year list of HIA'!#REF!,"Not on list",0)</f>
        <v>#REF!</v>
      </c>
      <c r="G100" s="164" t="s">
        <v>16</v>
      </c>
      <c r="H100" s="162" t="s">
        <v>313</v>
      </c>
      <c r="I100" s="163"/>
      <c r="J100" s="163" t="s">
        <v>19</v>
      </c>
      <c r="K100" s="150"/>
      <c r="L100" s="161" t="s">
        <v>18</v>
      </c>
      <c r="M100" s="161" t="e">
        <f>_xlfn.XLOOKUP(A100,'[26]GR applicable auditees'!#REF!,'[26]GR applicable auditees'!#REF!)</f>
        <v>#REF!</v>
      </c>
      <c r="N100" s="164" t="s">
        <v>314</v>
      </c>
    </row>
    <row r="101" spans="1:14" ht="45" x14ac:dyDescent="0.25">
      <c r="A101" s="159">
        <v>77</v>
      </c>
      <c r="B101" s="160" t="s">
        <v>25</v>
      </c>
      <c r="C101" s="165" t="s">
        <v>351</v>
      </c>
      <c r="D101" s="165" t="s">
        <v>312</v>
      </c>
      <c r="E101" s="165" t="s">
        <v>181</v>
      </c>
      <c r="F101" s="160" t="e">
        <f>_xlfn.XLOOKUP(A101,'[26]Previous year list of HIA'!#REF!,'[26]Previous year list of HIA'!#REF!,"Not on list",0)</f>
        <v>#REF!</v>
      </c>
      <c r="G101" s="164" t="s">
        <v>16</v>
      </c>
      <c r="H101" s="162" t="s">
        <v>313</v>
      </c>
      <c r="I101" s="163"/>
      <c r="J101" s="163" t="s">
        <v>19</v>
      </c>
      <c r="K101" s="150"/>
      <c r="L101" s="161" t="s">
        <v>18</v>
      </c>
      <c r="M101" s="161" t="e">
        <f>_xlfn.XLOOKUP(A101,'[26]GR applicable auditees'!#REF!,'[26]GR applicable auditees'!#REF!)</f>
        <v>#REF!</v>
      </c>
      <c r="N101" s="164" t="s">
        <v>314</v>
      </c>
    </row>
    <row r="102" spans="1:14" ht="45" x14ac:dyDescent="0.25">
      <c r="A102" s="159">
        <v>1207</v>
      </c>
      <c r="B102" s="160" t="s">
        <v>380</v>
      </c>
      <c r="C102" s="161" t="s">
        <v>351</v>
      </c>
      <c r="D102" s="161" t="s">
        <v>312</v>
      </c>
      <c r="E102" s="161" t="s">
        <v>181</v>
      </c>
      <c r="F102" s="160" t="e">
        <f>_xlfn.XLOOKUP(A102,'[26]Previous year list of HIA'!#REF!,'[26]Previous year list of HIA'!#REF!,"Not on list",0)</f>
        <v>#REF!</v>
      </c>
      <c r="G102" s="164" t="s">
        <v>16</v>
      </c>
      <c r="H102" s="162" t="s">
        <v>313</v>
      </c>
      <c r="I102" s="163"/>
      <c r="J102" s="163" t="s">
        <v>19</v>
      </c>
      <c r="K102" s="150"/>
      <c r="L102" s="161" t="s">
        <v>18</v>
      </c>
      <c r="M102" s="161" t="e">
        <f>_xlfn.XLOOKUP(A102,'[26]GR applicable auditees'!#REF!,'[26]GR applicable auditees'!#REF!)</f>
        <v>#REF!</v>
      </c>
      <c r="N102" s="164" t="s">
        <v>314</v>
      </c>
    </row>
    <row r="103" spans="1:14" ht="45" x14ac:dyDescent="0.25">
      <c r="A103" s="159">
        <v>1293</v>
      </c>
      <c r="B103" s="165" t="s">
        <v>44</v>
      </c>
      <c r="C103" s="165" t="s">
        <v>332</v>
      </c>
      <c r="D103" s="165" t="s">
        <v>379</v>
      </c>
      <c r="E103" s="165" t="s">
        <v>181</v>
      </c>
      <c r="F103" s="160" t="e">
        <f>_xlfn.XLOOKUP(A103,'[26]Previous year list of HIA'!#REF!,'[26]Previous year list of HIA'!#REF!,"Not on list",0)</f>
        <v>#REF!</v>
      </c>
      <c r="G103" s="164" t="s">
        <v>16</v>
      </c>
      <c r="H103" s="162" t="s">
        <v>313</v>
      </c>
      <c r="I103" s="163"/>
      <c r="J103" s="163" t="s">
        <v>19</v>
      </c>
      <c r="K103" s="150"/>
      <c r="L103" s="161" t="s">
        <v>18</v>
      </c>
      <c r="M103" s="161" t="e">
        <f>_xlfn.XLOOKUP(A103,'[26]GR applicable auditees'!#REF!,'[26]GR applicable auditees'!#REF!)</f>
        <v>#REF!</v>
      </c>
      <c r="N103" s="164" t="s">
        <v>314</v>
      </c>
    </row>
    <row r="104" spans="1:14" ht="45" x14ac:dyDescent="0.25">
      <c r="A104" s="159">
        <v>111</v>
      </c>
      <c r="B104" s="165" t="s">
        <v>381</v>
      </c>
      <c r="C104" s="161" t="s">
        <v>332</v>
      </c>
      <c r="D104" s="161" t="s">
        <v>326</v>
      </c>
      <c r="E104" s="161" t="s">
        <v>181</v>
      </c>
      <c r="F104" s="160" t="e">
        <f>_xlfn.XLOOKUP(A104,'[26]Previous year list of HIA'!#REF!,'[26]Previous year list of HIA'!#REF!,"Not on list",0)</f>
        <v>#REF!</v>
      </c>
      <c r="G104" s="164" t="s">
        <v>16</v>
      </c>
      <c r="H104" s="162" t="s">
        <v>313</v>
      </c>
      <c r="I104" s="163"/>
      <c r="J104" s="163" t="s">
        <v>19</v>
      </c>
      <c r="K104" s="150"/>
      <c r="L104" s="161" t="s">
        <v>18</v>
      </c>
      <c r="M104" s="161" t="e">
        <f>_xlfn.XLOOKUP(A104,'[26]GR applicable auditees'!#REF!,'[26]GR applicable auditees'!#REF!)</f>
        <v>#REF!</v>
      </c>
      <c r="N104" s="164" t="s">
        <v>314</v>
      </c>
    </row>
    <row r="105" spans="1:14" ht="45" x14ac:dyDescent="0.25">
      <c r="A105" s="159">
        <v>112</v>
      </c>
      <c r="B105" s="165" t="s">
        <v>382</v>
      </c>
      <c r="C105" s="161" t="s">
        <v>334</v>
      </c>
      <c r="D105" s="161" t="s">
        <v>326</v>
      </c>
      <c r="E105" s="161" t="s">
        <v>181</v>
      </c>
      <c r="F105" s="160" t="e">
        <f>_xlfn.XLOOKUP(A105,'[26]Previous year list of HIA'!#REF!,'[26]Previous year list of HIA'!#REF!,"Not on list",0)</f>
        <v>#REF!</v>
      </c>
      <c r="G105" s="164" t="s">
        <v>16</v>
      </c>
      <c r="H105" s="162" t="s">
        <v>313</v>
      </c>
      <c r="I105" s="163"/>
      <c r="J105" s="163" t="s">
        <v>19</v>
      </c>
      <c r="K105" s="150"/>
      <c r="L105" s="161" t="s">
        <v>18</v>
      </c>
      <c r="M105" s="161" t="e">
        <f>_xlfn.XLOOKUP(A105,'[26]GR applicable auditees'!#REF!,'[26]GR applicable auditees'!#REF!)</f>
        <v>#REF!</v>
      </c>
      <c r="N105" s="164" t="s">
        <v>314</v>
      </c>
    </row>
    <row r="106" spans="1:14" ht="45" x14ac:dyDescent="0.25">
      <c r="A106" s="159">
        <v>114</v>
      </c>
      <c r="B106" s="165" t="s">
        <v>383</v>
      </c>
      <c r="C106" s="161" t="s">
        <v>333</v>
      </c>
      <c r="D106" s="161" t="s">
        <v>326</v>
      </c>
      <c r="E106" s="161" t="s">
        <v>181</v>
      </c>
      <c r="F106" s="160" t="e">
        <f>_xlfn.XLOOKUP(A106,'[26]Previous year list of HIA'!#REF!,'[26]Previous year list of HIA'!#REF!,"Not on list",0)</f>
        <v>#REF!</v>
      </c>
      <c r="G106" s="164" t="s">
        <v>16</v>
      </c>
      <c r="H106" s="162" t="s">
        <v>313</v>
      </c>
      <c r="I106" s="163"/>
      <c r="J106" s="163" t="s">
        <v>19</v>
      </c>
      <c r="K106" s="150"/>
      <c r="L106" s="161" t="s">
        <v>18</v>
      </c>
      <c r="M106" s="161" t="e">
        <f>_xlfn.XLOOKUP(A106,'[26]GR applicable auditees'!#REF!,'[26]GR applicable auditees'!#REF!)</f>
        <v>#REF!</v>
      </c>
      <c r="N106" s="164" t="s">
        <v>314</v>
      </c>
    </row>
    <row r="107" spans="1:14" ht="45" x14ac:dyDescent="0.25">
      <c r="A107" s="159">
        <v>115</v>
      </c>
      <c r="B107" s="165" t="s">
        <v>384</v>
      </c>
      <c r="C107" s="161" t="s">
        <v>329</v>
      </c>
      <c r="D107" s="161" t="s">
        <v>326</v>
      </c>
      <c r="E107" s="161" t="s">
        <v>181</v>
      </c>
      <c r="F107" s="160" t="e">
        <f>_xlfn.XLOOKUP(A107,'[26]Previous year list of HIA'!#REF!,'[26]Previous year list of HIA'!#REF!,"Not on list",0)</f>
        <v>#REF!</v>
      </c>
      <c r="G107" s="164" t="s">
        <v>16</v>
      </c>
      <c r="H107" s="162" t="s">
        <v>313</v>
      </c>
      <c r="I107" s="163"/>
      <c r="J107" s="163" t="s">
        <v>19</v>
      </c>
      <c r="K107" s="150"/>
      <c r="L107" s="161" t="s">
        <v>18</v>
      </c>
      <c r="M107" s="161" t="e">
        <f>_xlfn.XLOOKUP(A107,'[26]GR applicable auditees'!#REF!,'[26]GR applicable auditees'!#REF!)</f>
        <v>#REF!</v>
      </c>
      <c r="N107" s="164" t="s">
        <v>314</v>
      </c>
    </row>
    <row r="108" spans="1:14" ht="45" x14ac:dyDescent="0.25">
      <c r="A108" s="159">
        <v>116</v>
      </c>
      <c r="B108" s="165" t="s">
        <v>385</v>
      </c>
      <c r="C108" s="161" t="s">
        <v>327</v>
      </c>
      <c r="D108" s="161" t="s">
        <v>326</v>
      </c>
      <c r="E108" s="161" t="s">
        <v>181</v>
      </c>
      <c r="F108" s="160" t="e">
        <f>_xlfn.XLOOKUP(A108,'[26]Previous year list of HIA'!#REF!,'[26]Previous year list of HIA'!#REF!,"Not on list",0)</f>
        <v>#REF!</v>
      </c>
      <c r="G108" s="164" t="s">
        <v>16</v>
      </c>
      <c r="H108" s="162" t="s">
        <v>313</v>
      </c>
      <c r="I108" s="163"/>
      <c r="J108" s="163" t="s">
        <v>19</v>
      </c>
      <c r="K108" s="150"/>
      <c r="L108" s="161" t="s">
        <v>18</v>
      </c>
      <c r="M108" s="161" t="e">
        <f>_xlfn.XLOOKUP(A108,'[26]GR applicable auditees'!#REF!,'[26]GR applicable auditees'!#REF!)</f>
        <v>#REF!</v>
      </c>
      <c r="N108" s="164" t="s">
        <v>314</v>
      </c>
    </row>
    <row r="109" spans="1:14" ht="45" x14ac:dyDescent="0.25">
      <c r="A109" s="159">
        <v>117</v>
      </c>
      <c r="B109" s="165" t="s">
        <v>386</v>
      </c>
      <c r="C109" s="161" t="s">
        <v>328</v>
      </c>
      <c r="D109" s="161" t="s">
        <v>326</v>
      </c>
      <c r="E109" s="161" t="s">
        <v>181</v>
      </c>
      <c r="F109" s="160" t="e">
        <f>_xlfn.XLOOKUP(A109,'[26]Previous year list of HIA'!#REF!,'[26]Previous year list of HIA'!#REF!,"Not on list",0)</f>
        <v>#REF!</v>
      </c>
      <c r="G109" s="164" t="s">
        <v>16</v>
      </c>
      <c r="H109" s="162" t="s">
        <v>313</v>
      </c>
      <c r="I109" s="163"/>
      <c r="J109" s="163" t="s">
        <v>19</v>
      </c>
      <c r="K109" s="150"/>
      <c r="L109" s="161" t="s">
        <v>18</v>
      </c>
      <c r="M109" s="161" t="e">
        <f>_xlfn.XLOOKUP(A109,'[26]GR applicable auditees'!#REF!,'[26]GR applicable auditees'!#REF!)</f>
        <v>#REF!</v>
      </c>
      <c r="N109" s="164" t="s">
        <v>314</v>
      </c>
    </row>
    <row r="110" spans="1:14" ht="45" x14ac:dyDescent="0.25">
      <c r="A110" s="159">
        <v>118</v>
      </c>
      <c r="B110" s="165" t="s">
        <v>387</v>
      </c>
      <c r="C110" s="161" t="s">
        <v>331</v>
      </c>
      <c r="D110" s="161" t="s">
        <v>326</v>
      </c>
      <c r="E110" s="161" t="s">
        <v>181</v>
      </c>
      <c r="F110" s="160" t="e">
        <f>_xlfn.XLOOKUP(A110,'[26]Previous year list of HIA'!#REF!,'[26]Previous year list of HIA'!#REF!,"Not on list",0)</f>
        <v>#REF!</v>
      </c>
      <c r="G110" s="164" t="s">
        <v>16</v>
      </c>
      <c r="H110" s="162" t="s">
        <v>313</v>
      </c>
      <c r="I110" s="163"/>
      <c r="J110" s="163" t="s">
        <v>19</v>
      </c>
      <c r="K110" s="150"/>
      <c r="L110" s="161" t="s">
        <v>18</v>
      </c>
      <c r="M110" s="161" t="e">
        <f>_xlfn.XLOOKUP(A110,'[26]GR applicable auditees'!#REF!,'[26]GR applicable auditees'!#REF!)</f>
        <v>#REF!</v>
      </c>
      <c r="N110" s="164" t="s">
        <v>314</v>
      </c>
    </row>
    <row r="111" spans="1:14" ht="45" x14ac:dyDescent="0.25">
      <c r="A111" s="159">
        <v>119</v>
      </c>
      <c r="B111" s="165" t="s">
        <v>388</v>
      </c>
      <c r="C111" s="161" t="s">
        <v>318</v>
      </c>
      <c r="D111" s="161" t="s">
        <v>326</v>
      </c>
      <c r="E111" s="161" t="s">
        <v>181</v>
      </c>
      <c r="F111" s="160" t="e">
        <f>_xlfn.XLOOKUP(A111,'[26]Previous year list of HIA'!#REF!,'[26]Previous year list of HIA'!#REF!,"Not on list",0)</f>
        <v>#REF!</v>
      </c>
      <c r="G111" s="164" t="s">
        <v>16</v>
      </c>
      <c r="H111" s="162" t="s">
        <v>313</v>
      </c>
      <c r="I111" s="163"/>
      <c r="J111" s="163" t="s">
        <v>19</v>
      </c>
      <c r="K111" s="150"/>
      <c r="L111" s="161" t="s">
        <v>18</v>
      </c>
      <c r="M111" s="161" t="e">
        <f>_xlfn.XLOOKUP(A111,'[26]GR applicable auditees'!#REF!,'[26]GR applicable auditees'!#REF!)</f>
        <v>#REF!</v>
      </c>
      <c r="N111" s="164" t="s">
        <v>314</v>
      </c>
    </row>
    <row r="112" spans="1:14" ht="45" x14ac:dyDescent="0.25">
      <c r="A112" s="159">
        <v>121</v>
      </c>
      <c r="B112" s="160" t="s">
        <v>45</v>
      </c>
      <c r="C112" s="165" t="s">
        <v>351</v>
      </c>
      <c r="D112" s="165" t="s">
        <v>323</v>
      </c>
      <c r="E112" s="165" t="s">
        <v>181</v>
      </c>
      <c r="F112" s="160" t="e">
        <f>_xlfn.XLOOKUP(A112,'[26]Previous year list of HIA'!#REF!,'[26]Previous year list of HIA'!#REF!,"Not on list",0)</f>
        <v>#REF!</v>
      </c>
      <c r="G112" s="164" t="s">
        <v>16</v>
      </c>
      <c r="H112" s="162" t="s">
        <v>313</v>
      </c>
      <c r="I112" s="163"/>
      <c r="J112" s="163" t="s">
        <v>19</v>
      </c>
      <c r="K112" s="150"/>
      <c r="L112" s="161" t="s">
        <v>18</v>
      </c>
      <c r="M112" s="161" t="e">
        <f>_xlfn.XLOOKUP(A112,'[26]GR applicable auditees'!#REF!,'[26]GR applicable auditees'!#REF!)</f>
        <v>#REF!</v>
      </c>
      <c r="N112" s="164" t="s">
        <v>314</v>
      </c>
    </row>
    <row r="113" spans="1:14" ht="45" x14ac:dyDescent="0.25">
      <c r="A113" s="159">
        <v>1328</v>
      </c>
      <c r="B113" s="165" t="s">
        <v>46</v>
      </c>
      <c r="C113" s="165" t="s">
        <v>327</v>
      </c>
      <c r="D113" s="165" t="s">
        <v>379</v>
      </c>
      <c r="E113" s="165" t="s">
        <v>181</v>
      </c>
      <c r="F113" s="160" t="e">
        <f>_xlfn.XLOOKUP(A113,'[26]Previous year list of HIA'!#REF!,'[26]Previous year list of HIA'!#REF!,"Not on list",0)</f>
        <v>#REF!</v>
      </c>
      <c r="G113" s="164" t="s">
        <v>16</v>
      </c>
      <c r="H113" s="162" t="s">
        <v>313</v>
      </c>
      <c r="I113" s="163"/>
      <c r="J113" s="163" t="s">
        <v>19</v>
      </c>
      <c r="K113" s="150"/>
      <c r="L113" s="161" t="s">
        <v>18</v>
      </c>
      <c r="M113" s="161" t="e">
        <f>_xlfn.XLOOKUP(A113,'[26]GR applicable auditees'!#REF!,'[26]GR applicable auditees'!#REF!)</f>
        <v>#REF!</v>
      </c>
      <c r="N113" s="164" t="s">
        <v>314</v>
      </c>
    </row>
    <row r="114" spans="1:14" ht="45" x14ac:dyDescent="0.25">
      <c r="A114" s="159">
        <v>1305</v>
      </c>
      <c r="B114" s="165" t="s">
        <v>47</v>
      </c>
      <c r="C114" s="165" t="s">
        <v>320</v>
      </c>
      <c r="D114" s="165" t="s">
        <v>379</v>
      </c>
      <c r="E114" s="165" t="s">
        <v>181</v>
      </c>
      <c r="F114" s="160" t="e">
        <f>_xlfn.XLOOKUP(A114,'[26]Previous year list of HIA'!#REF!,'[26]Previous year list of HIA'!#REF!,"Not on list",0)</f>
        <v>#REF!</v>
      </c>
      <c r="G114" s="164" t="s">
        <v>16</v>
      </c>
      <c r="H114" s="162" t="s">
        <v>313</v>
      </c>
      <c r="I114" s="163"/>
      <c r="J114" s="163" t="s">
        <v>19</v>
      </c>
      <c r="K114" s="150"/>
      <c r="L114" s="161" t="s">
        <v>18</v>
      </c>
      <c r="M114" s="161" t="e">
        <f>_xlfn.XLOOKUP(A114,'[26]GR applicable auditees'!#REF!,'[26]GR applicable auditees'!#REF!)</f>
        <v>#REF!</v>
      </c>
      <c r="N114" s="164" t="s">
        <v>314</v>
      </c>
    </row>
    <row r="115" spans="1:14" ht="45" x14ac:dyDescent="0.25">
      <c r="A115" s="159">
        <v>1306</v>
      </c>
      <c r="B115" s="165" t="s">
        <v>48</v>
      </c>
      <c r="C115" s="165" t="s">
        <v>351</v>
      </c>
      <c r="D115" s="165" t="s">
        <v>379</v>
      </c>
      <c r="E115" s="165" t="s">
        <v>181</v>
      </c>
      <c r="F115" s="160" t="e">
        <f>_xlfn.XLOOKUP(A115,'[26]Previous year list of HIA'!#REF!,'[26]Previous year list of HIA'!#REF!,"Not on list",0)</f>
        <v>#REF!</v>
      </c>
      <c r="G115" s="164" t="s">
        <v>16</v>
      </c>
      <c r="H115" s="162" t="s">
        <v>313</v>
      </c>
      <c r="I115" s="163"/>
      <c r="J115" s="163" t="s">
        <v>19</v>
      </c>
      <c r="K115" s="150"/>
      <c r="L115" s="161" t="s">
        <v>18</v>
      </c>
      <c r="M115" s="161" t="e">
        <f>_xlfn.XLOOKUP(A115,'[26]GR applicable auditees'!#REF!,'[26]GR applicable auditees'!#REF!)</f>
        <v>#REF!</v>
      </c>
      <c r="N115" s="164" t="s">
        <v>314</v>
      </c>
    </row>
    <row r="116" spans="1:14" ht="45" x14ac:dyDescent="0.25">
      <c r="A116" s="159">
        <v>1313</v>
      </c>
      <c r="B116" s="165" t="s">
        <v>49</v>
      </c>
      <c r="C116" s="165" t="s">
        <v>333</v>
      </c>
      <c r="D116" s="165" t="s">
        <v>379</v>
      </c>
      <c r="E116" s="165" t="s">
        <v>181</v>
      </c>
      <c r="F116" s="160" t="e">
        <f>_xlfn.XLOOKUP(A116,'[26]Previous year list of HIA'!#REF!,'[26]Previous year list of HIA'!#REF!,"Not on list",0)</f>
        <v>#REF!</v>
      </c>
      <c r="G116" s="164" t="s">
        <v>16</v>
      </c>
      <c r="H116" s="162" t="s">
        <v>313</v>
      </c>
      <c r="I116" s="163"/>
      <c r="J116" s="163" t="s">
        <v>19</v>
      </c>
      <c r="K116" s="150"/>
      <c r="L116" s="161" t="s">
        <v>18</v>
      </c>
      <c r="M116" s="161" t="e">
        <f>_xlfn.XLOOKUP(A116,'[26]GR applicable auditees'!#REF!,'[26]GR applicable auditees'!#REF!)</f>
        <v>#REF!</v>
      </c>
      <c r="N116" s="164" t="s">
        <v>314</v>
      </c>
    </row>
    <row r="117" spans="1:14" ht="45" x14ac:dyDescent="0.25">
      <c r="A117" s="159">
        <v>126</v>
      </c>
      <c r="B117" s="160" t="s">
        <v>50</v>
      </c>
      <c r="C117" s="165" t="s">
        <v>351</v>
      </c>
      <c r="D117" s="165" t="s">
        <v>323</v>
      </c>
      <c r="E117" s="165" t="s">
        <v>181</v>
      </c>
      <c r="F117" s="160" t="e">
        <f>_xlfn.XLOOKUP(A117,'[26]Previous year list of HIA'!#REF!,'[26]Previous year list of HIA'!#REF!,"Not on list",0)</f>
        <v>#REF!</v>
      </c>
      <c r="G117" s="164" t="s">
        <v>16</v>
      </c>
      <c r="H117" s="162" t="s">
        <v>313</v>
      </c>
      <c r="I117" s="163"/>
      <c r="J117" s="163" t="s">
        <v>19</v>
      </c>
      <c r="K117" s="150"/>
      <c r="L117" s="161" t="s">
        <v>18</v>
      </c>
      <c r="M117" s="161" t="e">
        <f>_xlfn.XLOOKUP(A117,'[26]GR applicable auditees'!#REF!,'[26]GR applicable auditees'!#REF!)</f>
        <v>#REF!</v>
      </c>
      <c r="N117" s="164" t="s">
        <v>314</v>
      </c>
    </row>
    <row r="118" spans="1:14" ht="45" x14ac:dyDescent="0.25">
      <c r="A118" s="159">
        <v>1314</v>
      </c>
      <c r="B118" s="165" t="s">
        <v>51</v>
      </c>
      <c r="C118" s="165" t="s">
        <v>333</v>
      </c>
      <c r="D118" s="165" t="s">
        <v>379</v>
      </c>
      <c r="E118" s="165" t="s">
        <v>181</v>
      </c>
      <c r="F118" s="160" t="e">
        <f>_xlfn.XLOOKUP(A118,'[26]Previous year list of HIA'!#REF!,'[26]Previous year list of HIA'!#REF!,"Not on list",0)</f>
        <v>#REF!</v>
      </c>
      <c r="G118" s="164" t="s">
        <v>16</v>
      </c>
      <c r="H118" s="162" t="s">
        <v>313</v>
      </c>
      <c r="I118" s="163"/>
      <c r="J118" s="163" t="s">
        <v>19</v>
      </c>
      <c r="K118" s="150"/>
      <c r="L118" s="161" t="s">
        <v>18</v>
      </c>
      <c r="M118" s="161" t="e">
        <f>_xlfn.XLOOKUP(A118,'[26]GR applicable auditees'!#REF!,'[26]GR applicable auditees'!#REF!)</f>
        <v>#REF!</v>
      </c>
      <c r="N118" s="164" t="s">
        <v>314</v>
      </c>
    </row>
    <row r="119" spans="1:14" ht="45" x14ac:dyDescent="0.25">
      <c r="A119" s="159">
        <v>1338</v>
      </c>
      <c r="B119" s="165" t="s">
        <v>52</v>
      </c>
      <c r="C119" s="165" t="s">
        <v>318</v>
      </c>
      <c r="D119" s="165" t="s">
        <v>379</v>
      </c>
      <c r="E119" s="165" t="s">
        <v>181</v>
      </c>
      <c r="F119" s="160" t="e">
        <f>_xlfn.XLOOKUP(A119,'[26]Previous year list of HIA'!#REF!,'[26]Previous year list of HIA'!#REF!,"Not on list",0)</f>
        <v>#REF!</v>
      </c>
      <c r="G119" s="164" t="s">
        <v>16</v>
      </c>
      <c r="H119" s="162" t="s">
        <v>313</v>
      </c>
      <c r="I119" s="163"/>
      <c r="J119" s="163" t="s">
        <v>19</v>
      </c>
      <c r="K119" s="150"/>
      <c r="L119" s="161" t="s">
        <v>18</v>
      </c>
      <c r="M119" s="161" t="e">
        <f>_xlfn.XLOOKUP(A119,'[26]GR applicable auditees'!#REF!,'[26]GR applicable auditees'!#REF!)</f>
        <v>#REF!</v>
      </c>
      <c r="N119" s="164" t="s">
        <v>314</v>
      </c>
    </row>
    <row r="120" spans="1:14" ht="45" x14ac:dyDescent="0.25">
      <c r="A120" s="166">
        <v>1344</v>
      </c>
      <c r="B120" s="160" t="s">
        <v>53</v>
      </c>
      <c r="C120" s="161" t="s">
        <v>351</v>
      </c>
      <c r="D120" s="161" t="s">
        <v>323</v>
      </c>
      <c r="E120" s="161" t="s">
        <v>181</v>
      </c>
      <c r="F120" s="160" t="e">
        <f>_xlfn.XLOOKUP(A120,'[26]Previous year list of HIA'!#REF!,'[26]Previous year list of HIA'!#REF!,"Not on list",0)</f>
        <v>#REF!</v>
      </c>
      <c r="G120" s="164" t="s">
        <v>16</v>
      </c>
      <c r="H120" s="162" t="s">
        <v>313</v>
      </c>
      <c r="I120" s="163"/>
      <c r="J120" s="163" t="s">
        <v>19</v>
      </c>
      <c r="K120" s="150"/>
      <c r="L120" s="161" t="s">
        <v>18</v>
      </c>
      <c r="M120" s="161" t="e">
        <f>_xlfn.XLOOKUP(A120,'[26]GR applicable auditees'!#REF!,'[26]GR applicable auditees'!#REF!)</f>
        <v>#REF!</v>
      </c>
      <c r="N120" s="164" t="s">
        <v>314</v>
      </c>
    </row>
    <row r="121" spans="1:14" ht="45" x14ac:dyDescent="0.25">
      <c r="A121" s="159">
        <v>138</v>
      </c>
      <c r="B121" s="160" t="s">
        <v>54</v>
      </c>
      <c r="C121" s="165" t="s">
        <v>351</v>
      </c>
      <c r="D121" s="165" t="s">
        <v>323</v>
      </c>
      <c r="E121" s="165" t="s">
        <v>181</v>
      </c>
      <c r="F121" s="160" t="e">
        <f>_xlfn.XLOOKUP(A121,'[26]Previous year list of HIA'!#REF!,'[26]Previous year list of HIA'!#REF!,"Not on list",0)</f>
        <v>#REF!</v>
      </c>
      <c r="G121" s="164" t="s">
        <v>16</v>
      </c>
      <c r="H121" s="162" t="s">
        <v>313</v>
      </c>
      <c r="I121" s="163"/>
      <c r="J121" s="163" t="s">
        <v>19</v>
      </c>
      <c r="K121" s="150"/>
      <c r="L121" s="161" t="s">
        <v>18</v>
      </c>
      <c r="M121" s="161" t="e">
        <f>_xlfn.XLOOKUP(A121,'[26]GR applicable auditees'!#REF!,'[26]GR applicable auditees'!#REF!)</f>
        <v>#REF!</v>
      </c>
      <c r="N121" s="164" t="s">
        <v>314</v>
      </c>
    </row>
    <row r="122" spans="1:14" ht="45" x14ac:dyDescent="0.25">
      <c r="A122" s="159">
        <v>1300</v>
      </c>
      <c r="B122" s="165" t="s">
        <v>55</v>
      </c>
      <c r="C122" s="165" t="s">
        <v>334</v>
      </c>
      <c r="D122" s="165" t="s">
        <v>379</v>
      </c>
      <c r="E122" s="165" t="s">
        <v>181</v>
      </c>
      <c r="F122" s="160" t="e">
        <f>_xlfn.XLOOKUP(A122,'[26]Previous year list of HIA'!#REF!,'[26]Previous year list of HIA'!#REF!,"Not on list",0)</f>
        <v>#REF!</v>
      </c>
      <c r="G122" s="164" t="s">
        <v>16</v>
      </c>
      <c r="H122" s="162" t="s">
        <v>313</v>
      </c>
      <c r="I122" s="163"/>
      <c r="J122" s="163" t="s">
        <v>19</v>
      </c>
      <c r="K122" s="150"/>
      <c r="L122" s="161" t="s">
        <v>18</v>
      </c>
      <c r="M122" s="161" t="e">
        <f>_xlfn.XLOOKUP(A122,'[26]GR applicable auditees'!#REF!,'[26]GR applicable auditees'!#REF!)</f>
        <v>#REF!</v>
      </c>
      <c r="N122" s="164" t="s">
        <v>314</v>
      </c>
    </row>
    <row r="123" spans="1:14" ht="45" x14ac:dyDescent="0.25">
      <c r="A123" s="159">
        <v>143</v>
      </c>
      <c r="B123" s="160" t="s">
        <v>389</v>
      </c>
      <c r="C123" s="165" t="s">
        <v>351</v>
      </c>
      <c r="D123" s="165" t="s">
        <v>323</v>
      </c>
      <c r="E123" s="165" t="s">
        <v>181</v>
      </c>
      <c r="F123" s="160" t="e">
        <f>_xlfn.XLOOKUP(A123,'[26]Previous year list of HIA'!#REF!,'[26]Previous year list of HIA'!#REF!,"Not on list",0)</f>
        <v>#REF!</v>
      </c>
      <c r="G123" s="164" t="s">
        <v>16</v>
      </c>
      <c r="H123" s="162" t="s">
        <v>313</v>
      </c>
      <c r="I123" s="163"/>
      <c r="J123" s="163" t="s">
        <v>19</v>
      </c>
      <c r="K123" s="150"/>
      <c r="L123" s="161" t="s">
        <v>18</v>
      </c>
      <c r="M123" s="161" t="e">
        <f>_xlfn.XLOOKUP(A123,'[26]GR applicable auditees'!#REF!,'[26]GR applicable auditees'!#REF!)</f>
        <v>#REF!</v>
      </c>
      <c r="N123" s="164" t="s">
        <v>314</v>
      </c>
    </row>
    <row r="124" spans="1:14" ht="45" x14ac:dyDescent="0.25">
      <c r="A124" s="159">
        <v>113</v>
      </c>
      <c r="B124" s="165" t="s">
        <v>390</v>
      </c>
      <c r="C124" s="161" t="s">
        <v>320</v>
      </c>
      <c r="D124" s="161" t="s">
        <v>326</v>
      </c>
      <c r="E124" s="161" t="s">
        <v>181</v>
      </c>
      <c r="F124" s="160" t="e">
        <f>_xlfn.XLOOKUP(A124,'[26]Previous year list of HIA'!#REF!,'[26]Previous year list of HIA'!#REF!,"Not on list",0)</f>
        <v>#REF!</v>
      </c>
      <c r="G124" s="164" t="s">
        <v>16</v>
      </c>
      <c r="H124" s="162" t="s">
        <v>313</v>
      </c>
      <c r="I124" s="163"/>
      <c r="J124" s="163" t="s">
        <v>19</v>
      </c>
      <c r="K124" s="150"/>
      <c r="L124" s="161" t="s">
        <v>18</v>
      </c>
      <c r="M124" s="161" t="e">
        <f>_xlfn.XLOOKUP(A124,'[26]GR applicable auditees'!#REF!,'[26]GR applicable auditees'!#REF!)</f>
        <v>#REF!</v>
      </c>
      <c r="N124" s="164" t="s">
        <v>314</v>
      </c>
    </row>
    <row r="125" spans="1:14" ht="45" x14ac:dyDescent="0.25">
      <c r="A125" s="159">
        <v>1329</v>
      </c>
      <c r="B125" s="165" t="s">
        <v>57</v>
      </c>
      <c r="C125" s="165" t="s">
        <v>327</v>
      </c>
      <c r="D125" s="165" t="s">
        <v>379</v>
      </c>
      <c r="E125" s="165" t="s">
        <v>181</v>
      </c>
      <c r="F125" s="160" t="e">
        <f>_xlfn.XLOOKUP(A125,'[26]Previous year list of HIA'!#REF!,'[26]Previous year list of HIA'!#REF!,"Not on list",0)</f>
        <v>#REF!</v>
      </c>
      <c r="G125" s="164" t="s">
        <v>16</v>
      </c>
      <c r="H125" s="162" t="s">
        <v>313</v>
      </c>
      <c r="I125" s="163"/>
      <c r="J125" s="163" t="s">
        <v>19</v>
      </c>
      <c r="K125" s="150"/>
      <c r="L125" s="161" t="s">
        <v>18</v>
      </c>
      <c r="M125" s="161" t="e">
        <f>_xlfn.XLOOKUP(A125,'[26]GR applicable auditees'!#REF!,'[26]GR applicable auditees'!#REF!)</f>
        <v>#REF!</v>
      </c>
      <c r="N125" s="164" t="s">
        <v>314</v>
      </c>
    </row>
    <row r="126" spans="1:14" ht="45" x14ac:dyDescent="0.25">
      <c r="A126" s="159">
        <v>1301</v>
      </c>
      <c r="B126" s="165" t="s">
        <v>58</v>
      </c>
      <c r="C126" s="165" t="s">
        <v>334</v>
      </c>
      <c r="D126" s="165" t="s">
        <v>379</v>
      </c>
      <c r="E126" s="165" t="s">
        <v>181</v>
      </c>
      <c r="F126" s="160" t="e">
        <f>_xlfn.XLOOKUP(A126,'[26]Previous year list of HIA'!#REF!,'[26]Previous year list of HIA'!#REF!,"Not on list",0)</f>
        <v>#REF!</v>
      </c>
      <c r="G126" s="164" t="s">
        <v>16</v>
      </c>
      <c r="H126" s="162" t="s">
        <v>313</v>
      </c>
      <c r="I126" s="163"/>
      <c r="J126" s="163" t="s">
        <v>19</v>
      </c>
      <c r="K126" s="150"/>
      <c r="L126" s="161" t="s">
        <v>18</v>
      </c>
      <c r="M126" s="161" t="e">
        <f>_xlfn.XLOOKUP(A126,'[26]GR applicable auditees'!#REF!,'[26]GR applicable auditees'!#REF!)</f>
        <v>#REF!</v>
      </c>
      <c r="N126" s="164" t="s">
        <v>314</v>
      </c>
    </row>
    <row r="127" spans="1:14" ht="45" x14ac:dyDescent="0.25">
      <c r="A127" s="159">
        <v>184</v>
      </c>
      <c r="B127" s="160" t="s">
        <v>59</v>
      </c>
      <c r="C127" s="165" t="s">
        <v>351</v>
      </c>
      <c r="D127" s="165" t="s">
        <v>323</v>
      </c>
      <c r="E127" s="165" t="s">
        <v>181</v>
      </c>
      <c r="F127" s="160" t="e">
        <f>_xlfn.XLOOKUP(A127,'[26]Previous year list of HIA'!#REF!,'[26]Previous year list of HIA'!#REF!,"Not on list",0)</f>
        <v>#REF!</v>
      </c>
      <c r="G127" s="164" t="s">
        <v>16</v>
      </c>
      <c r="H127" s="162" t="s">
        <v>313</v>
      </c>
      <c r="I127" s="163"/>
      <c r="J127" s="163" t="s">
        <v>19</v>
      </c>
      <c r="K127" s="150"/>
      <c r="L127" s="161" t="s">
        <v>18</v>
      </c>
      <c r="M127" s="161" t="e">
        <f>_xlfn.XLOOKUP(A127,'[26]GR applicable auditees'!#REF!,'[26]GR applicable auditees'!#REF!)</f>
        <v>#REF!</v>
      </c>
      <c r="N127" s="164" t="s">
        <v>314</v>
      </c>
    </row>
    <row r="128" spans="1:14" ht="45" x14ac:dyDescent="0.25">
      <c r="A128" s="159">
        <v>1294</v>
      </c>
      <c r="B128" s="165" t="s">
        <v>60</v>
      </c>
      <c r="C128" s="165" t="s">
        <v>332</v>
      </c>
      <c r="D128" s="165" t="s">
        <v>379</v>
      </c>
      <c r="E128" s="165" t="s">
        <v>181</v>
      </c>
      <c r="F128" s="160" t="e">
        <f>_xlfn.XLOOKUP(A128,'[26]Previous year list of HIA'!#REF!,'[26]Previous year list of HIA'!#REF!,"Not on list",0)</f>
        <v>#REF!</v>
      </c>
      <c r="G128" s="164" t="s">
        <v>16</v>
      </c>
      <c r="H128" s="162" t="s">
        <v>313</v>
      </c>
      <c r="I128" s="163"/>
      <c r="J128" s="163" t="s">
        <v>19</v>
      </c>
      <c r="K128" s="150"/>
      <c r="L128" s="161" t="s">
        <v>18</v>
      </c>
      <c r="M128" s="161" t="e">
        <f>_xlfn.XLOOKUP(A128,'[26]GR applicable auditees'!#REF!,'[26]GR applicable auditees'!#REF!)</f>
        <v>#REF!</v>
      </c>
      <c r="N128" s="164" t="s">
        <v>314</v>
      </c>
    </row>
    <row r="129" spans="1:14" ht="45" x14ac:dyDescent="0.25">
      <c r="A129" s="159">
        <v>1295</v>
      </c>
      <c r="B129" s="165" t="s">
        <v>61</v>
      </c>
      <c r="C129" s="165" t="s">
        <v>332</v>
      </c>
      <c r="D129" s="165" t="s">
        <v>379</v>
      </c>
      <c r="E129" s="165" t="s">
        <v>181</v>
      </c>
      <c r="F129" s="160" t="e">
        <f>_xlfn.XLOOKUP(A129,'[26]Previous year list of HIA'!#REF!,'[26]Previous year list of HIA'!#REF!,"Not on list",0)</f>
        <v>#REF!</v>
      </c>
      <c r="G129" s="164" t="s">
        <v>16</v>
      </c>
      <c r="H129" s="162" t="s">
        <v>313</v>
      </c>
      <c r="I129" s="163"/>
      <c r="J129" s="163" t="s">
        <v>19</v>
      </c>
      <c r="K129" s="150"/>
      <c r="L129" s="161" t="s">
        <v>18</v>
      </c>
      <c r="M129" s="161" t="e">
        <f>_xlfn.XLOOKUP(A129,'[26]GR applicable auditees'!#REF!,'[26]GR applicable auditees'!#REF!)</f>
        <v>#REF!</v>
      </c>
      <c r="N129" s="164" t="s">
        <v>314</v>
      </c>
    </row>
    <row r="130" spans="1:14" ht="45" x14ac:dyDescent="0.25">
      <c r="A130" s="159">
        <v>204</v>
      </c>
      <c r="B130" s="160" t="s">
        <v>62</v>
      </c>
      <c r="C130" s="161" t="s">
        <v>351</v>
      </c>
      <c r="D130" s="161" t="s">
        <v>323</v>
      </c>
      <c r="E130" s="161" t="s">
        <v>181</v>
      </c>
      <c r="F130" s="160" t="e">
        <f>_xlfn.XLOOKUP(A130,'[26]Previous year list of HIA'!#REF!,'[26]Previous year list of HIA'!#REF!,"Not on list",0)</f>
        <v>#REF!</v>
      </c>
      <c r="G130" s="164" t="s">
        <v>16</v>
      </c>
      <c r="H130" s="162" t="s">
        <v>313</v>
      </c>
      <c r="I130" s="163"/>
      <c r="J130" s="163" t="s">
        <v>19</v>
      </c>
      <c r="K130" s="150"/>
      <c r="L130" s="161" t="s">
        <v>18</v>
      </c>
      <c r="M130" s="161" t="e">
        <f>_xlfn.XLOOKUP(A130,'[26]GR applicable auditees'!#REF!,'[26]GR applicable auditees'!#REF!)</f>
        <v>#REF!</v>
      </c>
      <c r="N130" s="164" t="s">
        <v>314</v>
      </c>
    </row>
    <row r="131" spans="1:14" ht="45" x14ac:dyDescent="0.25">
      <c r="A131" s="159">
        <v>1296</v>
      </c>
      <c r="B131" s="165" t="s">
        <v>63</v>
      </c>
      <c r="C131" s="165" t="s">
        <v>332</v>
      </c>
      <c r="D131" s="165" t="s">
        <v>379</v>
      </c>
      <c r="E131" s="165" t="s">
        <v>181</v>
      </c>
      <c r="F131" s="160" t="e">
        <f>_xlfn.XLOOKUP(A131,'[26]Previous year list of HIA'!#REF!,'[26]Previous year list of HIA'!#REF!,"Not on list",0)</f>
        <v>#REF!</v>
      </c>
      <c r="G131" s="164" t="s">
        <v>16</v>
      </c>
      <c r="H131" s="162" t="s">
        <v>313</v>
      </c>
      <c r="I131" s="163"/>
      <c r="J131" s="163" t="s">
        <v>19</v>
      </c>
      <c r="K131" s="150"/>
      <c r="L131" s="161" t="s">
        <v>18</v>
      </c>
      <c r="M131" s="161" t="e">
        <f>_xlfn.XLOOKUP(A131,'[26]GR applicable auditees'!#REF!,'[26]GR applicable auditees'!#REF!)</f>
        <v>#REF!</v>
      </c>
      <c r="N131" s="164" t="s">
        <v>314</v>
      </c>
    </row>
    <row r="132" spans="1:14" ht="45" x14ac:dyDescent="0.25">
      <c r="A132" s="159">
        <v>1297</v>
      </c>
      <c r="B132" s="165" t="s">
        <v>64</v>
      </c>
      <c r="C132" s="165" t="s">
        <v>332</v>
      </c>
      <c r="D132" s="165" t="s">
        <v>379</v>
      </c>
      <c r="E132" s="165" t="s">
        <v>181</v>
      </c>
      <c r="F132" s="160" t="e">
        <f>_xlfn.XLOOKUP(A132,'[26]Previous year list of HIA'!#REF!,'[26]Previous year list of HIA'!#REF!,"Not on list",0)</f>
        <v>#REF!</v>
      </c>
      <c r="G132" s="164" t="s">
        <v>16</v>
      </c>
      <c r="H132" s="162" t="s">
        <v>313</v>
      </c>
      <c r="I132" s="163"/>
      <c r="J132" s="163" t="s">
        <v>19</v>
      </c>
      <c r="K132" s="150"/>
      <c r="L132" s="161" t="s">
        <v>18</v>
      </c>
      <c r="M132" s="161" t="e">
        <f>_xlfn.XLOOKUP(A132,'[26]GR applicable auditees'!#REF!,'[26]GR applicable auditees'!#REF!)</f>
        <v>#REF!</v>
      </c>
      <c r="N132" s="164" t="s">
        <v>314</v>
      </c>
    </row>
    <row r="133" spans="1:14" ht="45" x14ac:dyDescent="0.25">
      <c r="A133" s="159">
        <v>1322</v>
      </c>
      <c r="B133" s="165" t="s">
        <v>65</v>
      </c>
      <c r="C133" s="165" t="s">
        <v>329</v>
      </c>
      <c r="D133" s="165" t="s">
        <v>379</v>
      </c>
      <c r="E133" s="165" t="s">
        <v>181</v>
      </c>
      <c r="F133" s="160" t="e">
        <f>_xlfn.XLOOKUP(A133,'[26]Previous year list of HIA'!#REF!,'[26]Previous year list of HIA'!#REF!,"Not on list",0)</f>
        <v>#REF!</v>
      </c>
      <c r="G133" s="164" t="s">
        <v>16</v>
      </c>
      <c r="H133" s="162" t="s">
        <v>313</v>
      </c>
      <c r="I133" s="163"/>
      <c r="J133" s="163" t="s">
        <v>19</v>
      </c>
      <c r="K133" s="150"/>
      <c r="L133" s="161" t="s">
        <v>18</v>
      </c>
      <c r="M133" s="161" t="e">
        <f>_xlfn.XLOOKUP(A133,'[26]GR applicable auditees'!#REF!,'[26]GR applicable auditees'!#REF!)</f>
        <v>#REF!</v>
      </c>
      <c r="N133" s="164" t="s">
        <v>314</v>
      </c>
    </row>
    <row r="134" spans="1:14" ht="45" x14ac:dyDescent="0.25">
      <c r="A134" s="159">
        <v>1323</v>
      </c>
      <c r="B134" s="165" t="s">
        <v>66</v>
      </c>
      <c r="C134" s="165" t="s">
        <v>329</v>
      </c>
      <c r="D134" s="165" t="s">
        <v>379</v>
      </c>
      <c r="E134" s="165" t="s">
        <v>181</v>
      </c>
      <c r="F134" s="160" t="e">
        <f>_xlfn.XLOOKUP(A134,'[26]Previous year list of HIA'!#REF!,'[26]Previous year list of HIA'!#REF!,"Not on list",0)</f>
        <v>#REF!</v>
      </c>
      <c r="G134" s="164" t="s">
        <v>16</v>
      </c>
      <c r="H134" s="162" t="s">
        <v>313</v>
      </c>
      <c r="I134" s="163"/>
      <c r="J134" s="163" t="s">
        <v>19</v>
      </c>
      <c r="K134" s="150"/>
      <c r="L134" s="161" t="s">
        <v>18</v>
      </c>
      <c r="M134" s="161" t="e">
        <f>_xlfn.XLOOKUP(A134,'[26]GR applicable auditees'!#REF!,'[26]GR applicable auditees'!#REF!)</f>
        <v>#REF!</v>
      </c>
      <c r="N134" s="164" t="s">
        <v>314</v>
      </c>
    </row>
    <row r="135" spans="1:14" ht="45" x14ac:dyDescent="0.25">
      <c r="A135" s="159">
        <v>237</v>
      </c>
      <c r="B135" s="160" t="s">
        <v>67</v>
      </c>
      <c r="C135" s="165" t="s">
        <v>351</v>
      </c>
      <c r="D135" s="165" t="s">
        <v>323</v>
      </c>
      <c r="E135" s="165" t="s">
        <v>181</v>
      </c>
      <c r="F135" s="160" t="e">
        <f>_xlfn.XLOOKUP(A135,'[26]Previous year list of HIA'!#REF!,'[26]Previous year list of HIA'!#REF!,"Not on list",0)</f>
        <v>#REF!</v>
      </c>
      <c r="G135" s="164" t="s">
        <v>16</v>
      </c>
      <c r="H135" s="162" t="s">
        <v>313</v>
      </c>
      <c r="I135" s="163"/>
      <c r="J135" s="163" t="s">
        <v>19</v>
      </c>
      <c r="K135" s="150"/>
      <c r="L135" s="161" t="s">
        <v>18</v>
      </c>
      <c r="M135" s="161" t="e">
        <f>_xlfn.XLOOKUP(A135,'[26]GR applicable auditees'!#REF!,'[26]GR applicable auditees'!#REF!)</f>
        <v>#REF!</v>
      </c>
      <c r="N135" s="164" t="s">
        <v>314</v>
      </c>
    </row>
    <row r="136" spans="1:14" ht="45" x14ac:dyDescent="0.25">
      <c r="A136" s="159">
        <v>1298</v>
      </c>
      <c r="B136" s="165" t="s">
        <v>68</v>
      </c>
      <c r="C136" s="165" t="s">
        <v>332</v>
      </c>
      <c r="D136" s="165" t="s">
        <v>379</v>
      </c>
      <c r="E136" s="165" t="s">
        <v>181</v>
      </c>
      <c r="F136" s="160" t="e">
        <f>_xlfn.XLOOKUP(A136,'[26]Previous year list of HIA'!#REF!,'[26]Previous year list of HIA'!#REF!,"Not on list",0)</f>
        <v>#REF!</v>
      </c>
      <c r="G136" s="164" t="s">
        <v>16</v>
      </c>
      <c r="H136" s="162" t="s">
        <v>313</v>
      </c>
      <c r="I136" s="163"/>
      <c r="J136" s="163" t="s">
        <v>19</v>
      </c>
      <c r="K136" s="150"/>
      <c r="L136" s="161" t="s">
        <v>18</v>
      </c>
      <c r="M136" s="161" t="e">
        <f>_xlfn.XLOOKUP(A136,'[26]GR applicable auditees'!#REF!,'[26]GR applicable auditees'!#REF!)</f>
        <v>#REF!</v>
      </c>
      <c r="N136" s="164" t="s">
        <v>314</v>
      </c>
    </row>
    <row r="137" spans="1:14" ht="45" x14ac:dyDescent="0.25">
      <c r="A137" s="159">
        <v>1315</v>
      </c>
      <c r="B137" s="165" t="s">
        <v>69</v>
      </c>
      <c r="C137" s="165" t="s">
        <v>333</v>
      </c>
      <c r="D137" s="165" t="s">
        <v>379</v>
      </c>
      <c r="E137" s="165" t="s">
        <v>181</v>
      </c>
      <c r="F137" s="160" t="e">
        <f>_xlfn.XLOOKUP(A137,'[26]Previous year list of HIA'!#REF!,'[26]Previous year list of HIA'!#REF!,"Not on list",0)</f>
        <v>#REF!</v>
      </c>
      <c r="G137" s="164" t="s">
        <v>16</v>
      </c>
      <c r="H137" s="162" t="s">
        <v>313</v>
      </c>
      <c r="I137" s="163"/>
      <c r="J137" s="163" t="s">
        <v>19</v>
      </c>
      <c r="K137" s="150"/>
      <c r="L137" s="161" t="s">
        <v>18</v>
      </c>
      <c r="M137" s="161" t="e">
        <f>_xlfn.XLOOKUP(A137,'[26]GR applicable auditees'!#REF!,'[26]GR applicable auditees'!#REF!)</f>
        <v>#REF!</v>
      </c>
      <c r="N137" s="164" t="s">
        <v>314</v>
      </c>
    </row>
    <row r="138" spans="1:14" ht="45" x14ac:dyDescent="0.25">
      <c r="A138" s="159">
        <v>1302</v>
      </c>
      <c r="B138" s="165" t="s">
        <v>70</v>
      </c>
      <c r="C138" s="165" t="s">
        <v>334</v>
      </c>
      <c r="D138" s="165" t="s">
        <v>379</v>
      </c>
      <c r="E138" s="165" t="s">
        <v>181</v>
      </c>
      <c r="F138" s="160" t="e">
        <f>_xlfn.XLOOKUP(A138,'[26]Previous year list of HIA'!#REF!,'[26]Previous year list of HIA'!#REF!,"Not on list",0)</f>
        <v>#REF!</v>
      </c>
      <c r="G138" s="164" t="s">
        <v>16</v>
      </c>
      <c r="H138" s="162" t="s">
        <v>313</v>
      </c>
      <c r="I138" s="163"/>
      <c r="J138" s="163" t="s">
        <v>19</v>
      </c>
      <c r="K138" s="150"/>
      <c r="L138" s="161" t="s">
        <v>18</v>
      </c>
      <c r="M138" s="161" t="e">
        <f>_xlfn.XLOOKUP(A138,'[26]GR applicable auditees'!#REF!,'[26]GR applicable auditees'!#REF!)</f>
        <v>#REF!</v>
      </c>
      <c r="N138" s="164" t="s">
        <v>314</v>
      </c>
    </row>
    <row r="139" spans="1:14" ht="45" x14ac:dyDescent="0.25">
      <c r="A139" s="159">
        <v>240</v>
      </c>
      <c r="B139" s="160" t="s">
        <v>71</v>
      </c>
      <c r="C139" s="165" t="s">
        <v>351</v>
      </c>
      <c r="D139" s="165" t="s">
        <v>323</v>
      </c>
      <c r="E139" s="165" t="s">
        <v>181</v>
      </c>
      <c r="F139" s="160" t="e">
        <f>_xlfn.XLOOKUP(A139,'[26]Previous year list of HIA'!#REF!,'[26]Previous year list of HIA'!#REF!,"Not on list",0)</f>
        <v>#REF!</v>
      </c>
      <c r="G139" s="164" t="s">
        <v>16</v>
      </c>
      <c r="H139" s="162" t="s">
        <v>313</v>
      </c>
      <c r="I139" s="163"/>
      <c r="J139" s="163" t="s">
        <v>19</v>
      </c>
      <c r="K139" s="150"/>
      <c r="L139" s="161" t="s">
        <v>18</v>
      </c>
      <c r="M139" s="161" t="e">
        <f>_xlfn.XLOOKUP(A139,'[26]GR applicable auditees'!#REF!,'[26]GR applicable auditees'!#REF!)</f>
        <v>#REF!</v>
      </c>
      <c r="N139" s="164" t="s">
        <v>314</v>
      </c>
    </row>
    <row r="140" spans="1:14" ht="45" x14ac:dyDescent="0.25">
      <c r="A140" s="166">
        <v>1342</v>
      </c>
      <c r="B140" s="160" t="s">
        <v>72</v>
      </c>
      <c r="C140" s="161" t="s">
        <v>351</v>
      </c>
      <c r="D140" s="161" t="s">
        <v>323</v>
      </c>
      <c r="E140" s="161" t="s">
        <v>181</v>
      </c>
      <c r="F140" s="160" t="e">
        <f>_xlfn.XLOOKUP(A140,'[26]Previous year list of HIA'!#REF!,'[26]Previous year list of HIA'!#REF!,"Not on list",0)</f>
        <v>#REF!</v>
      </c>
      <c r="G140" s="164" t="s">
        <v>16</v>
      </c>
      <c r="H140" s="162" t="s">
        <v>313</v>
      </c>
      <c r="I140" s="163"/>
      <c r="J140" s="163" t="s">
        <v>19</v>
      </c>
      <c r="K140" s="150"/>
      <c r="L140" s="161" t="s">
        <v>18</v>
      </c>
      <c r="M140" s="161" t="e">
        <f>_xlfn.XLOOKUP(A140,'[26]GR applicable auditees'!#REF!,'[26]GR applicable auditees'!#REF!)</f>
        <v>#REF!</v>
      </c>
      <c r="N140" s="164" t="s">
        <v>314</v>
      </c>
    </row>
    <row r="141" spans="1:14" ht="45" x14ac:dyDescent="0.25">
      <c r="A141" s="159">
        <v>1316</v>
      </c>
      <c r="B141" s="165" t="s">
        <v>73</v>
      </c>
      <c r="C141" s="165" t="s">
        <v>333</v>
      </c>
      <c r="D141" s="165" t="s">
        <v>379</v>
      </c>
      <c r="E141" s="165" t="s">
        <v>181</v>
      </c>
      <c r="F141" s="160" t="e">
        <f>_xlfn.XLOOKUP(A141,'[26]Previous year list of HIA'!#REF!,'[26]Previous year list of HIA'!#REF!,"Not on list",0)</f>
        <v>#REF!</v>
      </c>
      <c r="G141" s="164" t="s">
        <v>16</v>
      </c>
      <c r="H141" s="162" t="s">
        <v>313</v>
      </c>
      <c r="I141" s="163"/>
      <c r="J141" s="163" t="s">
        <v>19</v>
      </c>
      <c r="K141" s="150"/>
      <c r="L141" s="161" t="s">
        <v>18</v>
      </c>
      <c r="M141" s="161" t="e">
        <f>_xlfn.XLOOKUP(A141,'[26]GR applicable auditees'!#REF!,'[26]GR applicable auditees'!#REF!)</f>
        <v>#REF!</v>
      </c>
      <c r="N141" s="164" t="s">
        <v>314</v>
      </c>
    </row>
    <row r="142" spans="1:14" ht="45" x14ac:dyDescent="0.25">
      <c r="A142" s="159">
        <v>1324</v>
      </c>
      <c r="B142" s="165" t="s">
        <v>74</v>
      </c>
      <c r="C142" s="165" t="s">
        <v>329</v>
      </c>
      <c r="D142" s="165" t="s">
        <v>379</v>
      </c>
      <c r="E142" s="165" t="s">
        <v>181</v>
      </c>
      <c r="F142" s="160" t="e">
        <f>_xlfn.XLOOKUP(A142,'[26]Previous year list of HIA'!#REF!,'[26]Previous year list of HIA'!#REF!,"Not on list",0)</f>
        <v>#REF!</v>
      </c>
      <c r="G142" s="164" t="s">
        <v>16</v>
      </c>
      <c r="H142" s="162" t="s">
        <v>313</v>
      </c>
      <c r="I142" s="163"/>
      <c r="J142" s="163" t="s">
        <v>19</v>
      </c>
      <c r="K142" s="150"/>
      <c r="L142" s="161" t="s">
        <v>18</v>
      </c>
      <c r="M142" s="161" t="e">
        <f>_xlfn.XLOOKUP(A142,'[26]GR applicable auditees'!#REF!,'[26]GR applicable auditees'!#REF!)</f>
        <v>#REF!</v>
      </c>
      <c r="N142" s="164" t="s">
        <v>314</v>
      </c>
    </row>
    <row r="143" spans="1:14" ht="45" x14ac:dyDescent="0.25">
      <c r="A143" s="159">
        <v>1303</v>
      </c>
      <c r="B143" s="165" t="s">
        <v>75</v>
      </c>
      <c r="C143" s="165" t="s">
        <v>334</v>
      </c>
      <c r="D143" s="165" t="s">
        <v>379</v>
      </c>
      <c r="E143" s="165" t="s">
        <v>181</v>
      </c>
      <c r="F143" s="160" t="e">
        <f>_xlfn.XLOOKUP(A143,'[26]Previous year list of HIA'!#REF!,'[26]Previous year list of HIA'!#REF!,"Not on list",0)</f>
        <v>#REF!</v>
      </c>
      <c r="G143" s="164" t="s">
        <v>16</v>
      </c>
      <c r="H143" s="162" t="s">
        <v>313</v>
      </c>
      <c r="I143" s="163"/>
      <c r="J143" s="163" t="s">
        <v>19</v>
      </c>
      <c r="K143" s="150"/>
      <c r="L143" s="161" t="s">
        <v>18</v>
      </c>
      <c r="M143" s="161" t="e">
        <f>_xlfn.XLOOKUP(A143,'[26]GR applicable auditees'!#REF!,'[26]GR applicable auditees'!#REF!)</f>
        <v>#REF!</v>
      </c>
      <c r="N143" s="164" t="s">
        <v>314</v>
      </c>
    </row>
    <row r="144" spans="1:14" ht="45" x14ac:dyDescent="0.25">
      <c r="A144" s="159">
        <v>1317</v>
      </c>
      <c r="B144" s="165" t="s">
        <v>76</v>
      </c>
      <c r="C144" s="165" t="s">
        <v>333</v>
      </c>
      <c r="D144" s="165" t="s">
        <v>379</v>
      </c>
      <c r="E144" s="165" t="s">
        <v>181</v>
      </c>
      <c r="F144" s="160" t="e">
        <f>_xlfn.XLOOKUP(A144,'[26]Previous year list of HIA'!#REF!,'[26]Previous year list of HIA'!#REF!,"Not on list",0)</f>
        <v>#REF!</v>
      </c>
      <c r="G144" s="164" t="s">
        <v>16</v>
      </c>
      <c r="H144" s="162" t="s">
        <v>313</v>
      </c>
      <c r="I144" s="163"/>
      <c r="J144" s="163" t="s">
        <v>19</v>
      </c>
      <c r="K144" s="150"/>
      <c r="L144" s="161" t="s">
        <v>18</v>
      </c>
      <c r="M144" s="161" t="e">
        <f>_xlfn.XLOOKUP(A144,'[26]GR applicable auditees'!#REF!,'[26]GR applicable auditees'!#REF!)</f>
        <v>#REF!</v>
      </c>
      <c r="N144" s="164" t="s">
        <v>314</v>
      </c>
    </row>
    <row r="145" spans="1:14" ht="45" x14ac:dyDescent="0.25">
      <c r="A145" s="159">
        <v>1330</v>
      </c>
      <c r="B145" s="165" t="s">
        <v>78</v>
      </c>
      <c r="C145" s="165" t="s">
        <v>327</v>
      </c>
      <c r="D145" s="165" t="s">
        <v>379</v>
      </c>
      <c r="E145" s="165" t="s">
        <v>181</v>
      </c>
      <c r="F145" s="160" t="e">
        <f>_xlfn.XLOOKUP(A145,'[26]Previous year list of HIA'!#REF!,'[26]Previous year list of HIA'!#REF!,"Not on list",0)</f>
        <v>#REF!</v>
      </c>
      <c r="G145" s="164" t="s">
        <v>16</v>
      </c>
      <c r="H145" s="162" t="s">
        <v>313</v>
      </c>
      <c r="I145" s="163"/>
      <c r="J145" s="163" t="s">
        <v>19</v>
      </c>
      <c r="K145" s="150"/>
      <c r="L145" s="161" t="s">
        <v>18</v>
      </c>
      <c r="M145" s="161" t="e">
        <f>_xlfn.XLOOKUP(A145,'[26]GR applicable auditees'!#REF!,'[26]GR applicable auditees'!#REF!)</f>
        <v>#REF!</v>
      </c>
      <c r="N145" s="164" t="s">
        <v>314</v>
      </c>
    </row>
    <row r="146" spans="1:14" ht="45" x14ac:dyDescent="0.25">
      <c r="A146" s="172">
        <v>1331</v>
      </c>
      <c r="B146" s="160" t="s">
        <v>79</v>
      </c>
      <c r="C146" s="160" t="s">
        <v>328</v>
      </c>
      <c r="D146" s="160" t="s">
        <v>379</v>
      </c>
      <c r="E146" s="160" t="s">
        <v>181</v>
      </c>
      <c r="F146" s="160" t="e">
        <f>_xlfn.XLOOKUP(A146,'[26]Previous year list of HIA'!#REF!,'[26]Previous year list of HIA'!#REF!,"Not on list",0)</f>
        <v>#REF!</v>
      </c>
      <c r="G146" s="164" t="s">
        <v>16</v>
      </c>
      <c r="H146" s="162" t="s">
        <v>313</v>
      </c>
      <c r="I146" s="163"/>
      <c r="J146" s="163" t="s">
        <v>19</v>
      </c>
      <c r="K146" s="150"/>
      <c r="L146" s="161" t="s">
        <v>18</v>
      </c>
      <c r="M146" s="161" t="e">
        <f>_xlfn.XLOOKUP(A146,'[26]GR applicable auditees'!#REF!,'[26]GR applicable auditees'!#REF!)</f>
        <v>#REF!</v>
      </c>
      <c r="N146" s="164" t="s">
        <v>314</v>
      </c>
    </row>
    <row r="147" spans="1:14" ht="45" x14ac:dyDescent="0.25">
      <c r="A147" s="172">
        <v>1332</v>
      </c>
      <c r="B147" s="160" t="s">
        <v>80</v>
      </c>
      <c r="C147" s="160" t="s">
        <v>328</v>
      </c>
      <c r="D147" s="160" t="s">
        <v>379</v>
      </c>
      <c r="E147" s="160" t="s">
        <v>181</v>
      </c>
      <c r="F147" s="160" t="e">
        <f>_xlfn.XLOOKUP(A147,'[26]Previous year list of HIA'!#REF!,'[26]Previous year list of HIA'!#REF!,"Not on list",0)</f>
        <v>#REF!</v>
      </c>
      <c r="G147" s="164" t="s">
        <v>16</v>
      </c>
      <c r="H147" s="162" t="s">
        <v>313</v>
      </c>
      <c r="I147" s="163"/>
      <c r="J147" s="163" t="s">
        <v>19</v>
      </c>
      <c r="K147" s="150"/>
      <c r="L147" s="161" t="s">
        <v>18</v>
      </c>
      <c r="M147" s="161" t="e">
        <f>_xlfn.XLOOKUP(A147,'[26]GR applicable auditees'!#REF!,'[26]GR applicable auditees'!#REF!)</f>
        <v>#REF!</v>
      </c>
      <c r="N147" s="164" t="s">
        <v>314</v>
      </c>
    </row>
    <row r="148" spans="1:14" ht="45" x14ac:dyDescent="0.25">
      <c r="A148" s="159">
        <v>1339</v>
      </c>
      <c r="B148" s="165" t="s">
        <v>81</v>
      </c>
      <c r="C148" s="165" t="s">
        <v>318</v>
      </c>
      <c r="D148" s="165" t="s">
        <v>379</v>
      </c>
      <c r="E148" s="165" t="s">
        <v>181</v>
      </c>
      <c r="F148" s="160" t="e">
        <f>_xlfn.XLOOKUP(A148,'[26]Previous year list of HIA'!#REF!,'[26]Previous year list of HIA'!#REF!,"Not on list",0)</f>
        <v>#REF!</v>
      </c>
      <c r="G148" s="164" t="s">
        <v>16</v>
      </c>
      <c r="H148" s="162" t="s">
        <v>313</v>
      </c>
      <c r="I148" s="163"/>
      <c r="J148" s="163" t="s">
        <v>19</v>
      </c>
      <c r="K148" s="150"/>
      <c r="L148" s="161" t="s">
        <v>18</v>
      </c>
      <c r="M148" s="161" t="e">
        <f>_xlfn.XLOOKUP(A148,'[26]GR applicable auditees'!#REF!,'[26]GR applicable auditees'!#REF!)</f>
        <v>#REF!</v>
      </c>
      <c r="N148" s="164" t="s">
        <v>314</v>
      </c>
    </row>
    <row r="149" spans="1:14" ht="45" x14ac:dyDescent="0.25">
      <c r="A149" s="159">
        <v>1333</v>
      </c>
      <c r="B149" s="165" t="s">
        <v>82</v>
      </c>
      <c r="C149" s="165" t="s">
        <v>331</v>
      </c>
      <c r="D149" s="165" t="s">
        <v>379</v>
      </c>
      <c r="E149" s="165" t="s">
        <v>181</v>
      </c>
      <c r="F149" s="160" t="e">
        <f>_xlfn.XLOOKUP(A149,'[26]Previous year list of HIA'!#REF!,'[26]Previous year list of HIA'!#REF!,"Not on list",0)</f>
        <v>#REF!</v>
      </c>
      <c r="G149" s="164" t="s">
        <v>16</v>
      </c>
      <c r="H149" s="162" t="s">
        <v>313</v>
      </c>
      <c r="I149" s="163"/>
      <c r="J149" s="163" t="s">
        <v>19</v>
      </c>
      <c r="K149" s="150"/>
      <c r="L149" s="161" t="s">
        <v>18</v>
      </c>
      <c r="M149" s="161" t="e">
        <f>_xlfn.XLOOKUP(A149,'[26]GR applicable auditees'!#REF!,'[26]GR applicable auditees'!#REF!)</f>
        <v>#REF!</v>
      </c>
      <c r="N149" s="164" t="s">
        <v>314</v>
      </c>
    </row>
    <row r="150" spans="1:14" ht="45" x14ac:dyDescent="0.25">
      <c r="A150" s="159">
        <v>1299</v>
      </c>
      <c r="B150" s="165" t="s">
        <v>83</v>
      </c>
      <c r="C150" s="165" t="s">
        <v>332</v>
      </c>
      <c r="D150" s="165" t="s">
        <v>379</v>
      </c>
      <c r="E150" s="165" t="s">
        <v>181</v>
      </c>
      <c r="F150" s="160" t="e">
        <f>_xlfn.XLOOKUP(A150,'[26]Previous year list of HIA'!#REF!,'[26]Previous year list of HIA'!#REF!,"Not on list",0)</f>
        <v>#REF!</v>
      </c>
      <c r="G150" s="164" t="s">
        <v>16</v>
      </c>
      <c r="H150" s="162" t="s">
        <v>313</v>
      </c>
      <c r="I150" s="163"/>
      <c r="J150" s="163" t="s">
        <v>19</v>
      </c>
      <c r="K150" s="150"/>
      <c r="L150" s="161" t="s">
        <v>18</v>
      </c>
      <c r="M150" s="161" t="e">
        <f>_xlfn.XLOOKUP(A150,'[26]GR applicable auditees'!#REF!,'[26]GR applicable auditees'!#REF!)</f>
        <v>#REF!</v>
      </c>
      <c r="N150" s="164" t="s">
        <v>314</v>
      </c>
    </row>
    <row r="151" spans="1:14" ht="45" x14ac:dyDescent="0.25">
      <c r="A151" s="166">
        <v>406</v>
      </c>
      <c r="B151" s="160" t="s">
        <v>84</v>
      </c>
      <c r="C151" s="161" t="s">
        <v>351</v>
      </c>
      <c r="D151" s="161" t="s">
        <v>323</v>
      </c>
      <c r="E151" s="161" t="s">
        <v>181</v>
      </c>
      <c r="F151" s="160" t="e">
        <f>_xlfn.XLOOKUP(A151,'[26]Previous year list of HIA'!#REF!,'[26]Previous year list of HIA'!#REF!,"Not on list",0)</f>
        <v>#REF!</v>
      </c>
      <c r="G151" s="164" t="s">
        <v>16</v>
      </c>
      <c r="H151" s="162" t="s">
        <v>313</v>
      </c>
      <c r="I151" s="163"/>
      <c r="J151" s="163" t="s">
        <v>19</v>
      </c>
      <c r="K151" s="150"/>
      <c r="L151" s="161" t="s">
        <v>18</v>
      </c>
      <c r="M151" s="161" t="e">
        <f>_xlfn.XLOOKUP(A151,'[26]GR applicable auditees'!#REF!,'[26]GR applicable auditees'!#REF!)</f>
        <v>#REF!</v>
      </c>
      <c r="N151" s="164" t="s">
        <v>314</v>
      </c>
    </row>
    <row r="152" spans="1:14" ht="45" x14ac:dyDescent="0.25">
      <c r="A152" s="166">
        <v>1347</v>
      </c>
      <c r="B152" s="160" t="s">
        <v>85</v>
      </c>
      <c r="C152" s="161" t="s">
        <v>351</v>
      </c>
      <c r="D152" s="161" t="s">
        <v>323</v>
      </c>
      <c r="E152" s="161" t="s">
        <v>181</v>
      </c>
      <c r="F152" s="160" t="e">
        <f>_xlfn.XLOOKUP(A152,'[26]Previous year list of HIA'!#REF!,'[26]Previous year list of HIA'!#REF!,"Not on list",0)</f>
        <v>#REF!</v>
      </c>
      <c r="G152" s="164" t="s">
        <v>16</v>
      </c>
      <c r="H152" s="162" t="s">
        <v>313</v>
      </c>
      <c r="I152" s="163"/>
      <c r="J152" s="163" t="s">
        <v>19</v>
      </c>
      <c r="K152" s="150"/>
      <c r="L152" s="161" t="s">
        <v>18</v>
      </c>
      <c r="M152" s="161" t="e">
        <f>_xlfn.XLOOKUP(A152,'[26]GR applicable auditees'!#REF!,'[26]GR applicable auditees'!#REF!)</f>
        <v>#REF!</v>
      </c>
      <c r="N152" s="164" t="s">
        <v>314</v>
      </c>
    </row>
    <row r="153" spans="1:14" ht="45" x14ac:dyDescent="0.25">
      <c r="A153" s="159">
        <v>341</v>
      </c>
      <c r="B153" s="160" t="s">
        <v>391</v>
      </c>
      <c r="C153" s="165" t="s">
        <v>351</v>
      </c>
      <c r="D153" s="165" t="s">
        <v>323</v>
      </c>
      <c r="E153" s="165" t="s">
        <v>181</v>
      </c>
      <c r="F153" s="160" t="e">
        <f>_xlfn.XLOOKUP(A153,'[26]Previous year list of HIA'!#REF!,'[26]Previous year list of HIA'!#REF!,"Not on list",0)</f>
        <v>#REF!</v>
      </c>
      <c r="G153" s="164" t="s">
        <v>16</v>
      </c>
      <c r="H153" s="162" t="s">
        <v>313</v>
      </c>
      <c r="I153" s="163"/>
      <c r="J153" s="163" t="s">
        <v>19</v>
      </c>
      <c r="K153" s="150"/>
      <c r="L153" s="161" t="s">
        <v>18</v>
      </c>
      <c r="M153" s="161" t="e">
        <f>_xlfn.XLOOKUP(A153,'[26]GR applicable auditees'!#REF!,'[26]GR applicable auditees'!#REF!)</f>
        <v>#REF!</v>
      </c>
      <c r="N153" s="164" t="s">
        <v>314</v>
      </c>
    </row>
    <row r="154" spans="1:14" ht="45" x14ac:dyDescent="0.25">
      <c r="A154" s="159">
        <v>1307</v>
      </c>
      <c r="B154" s="165" t="s">
        <v>87</v>
      </c>
      <c r="C154" s="165" t="s">
        <v>320</v>
      </c>
      <c r="D154" s="165" t="s">
        <v>379</v>
      </c>
      <c r="E154" s="165" t="s">
        <v>181</v>
      </c>
      <c r="F154" s="160" t="e">
        <f>_xlfn.XLOOKUP(A154,'[26]Previous year list of HIA'!#REF!,'[26]Previous year list of HIA'!#REF!,"Not on list",0)</f>
        <v>#REF!</v>
      </c>
      <c r="G154" s="164" t="s">
        <v>16</v>
      </c>
      <c r="H154" s="162" t="s">
        <v>313</v>
      </c>
      <c r="I154" s="163"/>
      <c r="J154" s="163" t="s">
        <v>19</v>
      </c>
      <c r="K154" s="150"/>
      <c r="L154" s="161" t="s">
        <v>18</v>
      </c>
      <c r="M154" s="161" t="e">
        <f>_xlfn.XLOOKUP(A154,'[26]GR applicable auditees'!#REF!,'[26]GR applicable auditees'!#REF!)</f>
        <v>#REF!</v>
      </c>
      <c r="N154" s="164" t="s">
        <v>314</v>
      </c>
    </row>
    <row r="155" spans="1:14" ht="45" x14ac:dyDescent="0.25">
      <c r="A155" s="159">
        <v>1325</v>
      </c>
      <c r="B155" s="165" t="s">
        <v>88</v>
      </c>
      <c r="C155" s="165" t="s">
        <v>329</v>
      </c>
      <c r="D155" s="165" t="s">
        <v>379</v>
      </c>
      <c r="E155" s="165" t="s">
        <v>181</v>
      </c>
      <c r="F155" s="160" t="e">
        <f>_xlfn.XLOOKUP(A155,'[26]Previous year list of HIA'!#REF!,'[26]Previous year list of HIA'!#REF!,"Not on list",0)</f>
        <v>#REF!</v>
      </c>
      <c r="G155" s="164" t="s">
        <v>16</v>
      </c>
      <c r="H155" s="162" t="s">
        <v>313</v>
      </c>
      <c r="I155" s="163"/>
      <c r="J155" s="163" t="s">
        <v>19</v>
      </c>
      <c r="K155" s="150"/>
      <c r="L155" s="161" t="s">
        <v>18</v>
      </c>
      <c r="M155" s="161" t="e">
        <f>_xlfn.XLOOKUP(A155,'[26]GR applicable auditees'!#REF!,'[26]GR applicable auditees'!#REF!)</f>
        <v>#REF!</v>
      </c>
      <c r="N155" s="164" t="s">
        <v>314</v>
      </c>
    </row>
    <row r="156" spans="1:14" ht="45" x14ac:dyDescent="0.25">
      <c r="A156" s="159">
        <v>452</v>
      </c>
      <c r="B156" s="160" t="s">
        <v>392</v>
      </c>
      <c r="C156" s="165" t="s">
        <v>351</v>
      </c>
      <c r="D156" s="165" t="s">
        <v>323</v>
      </c>
      <c r="E156" s="165" t="s">
        <v>181</v>
      </c>
      <c r="F156" s="160" t="e">
        <f>_xlfn.XLOOKUP(A156,'[26]Previous year list of HIA'!#REF!,'[26]Previous year list of HIA'!#REF!,"Not on list",0)</f>
        <v>#REF!</v>
      </c>
      <c r="G156" s="164" t="s">
        <v>16</v>
      </c>
      <c r="H156" s="162" t="s">
        <v>313</v>
      </c>
      <c r="I156" s="163"/>
      <c r="J156" s="163" t="s">
        <v>19</v>
      </c>
      <c r="K156" s="150"/>
      <c r="L156" s="161" t="s">
        <v>18</v>
      </c>
      <c r="M156" s="161" t="e">
        <f>_xlfn.XLOOKUP(A156,'[26]GR applicable auditees'!#REF!,'[26]GR applicable auditees'!#REF!)</f>
        <v>#REF!</v>
      </c>
      <c r="N156" s="164" t="s">
        <v>314</v>
      </c>
    </row>
    <row r="157" spans="1:14" ht="45" x14ac:dyDescent="0.25">
      <c r="A157" s="166">
        <v>472</v>
      </c>
      <c r="B157" s="160" t="s">
        <v>90</v>
      </c>
      <c r="C157" s="161" t="s">
        <v>351</v>
      </c>
      <c r="D157" s="161" t="s">
        <v>323</v>
      </c>
      <c r="E157" s="161" t="s">
        <v>181</v>
      </c>
      <c r="F157" s="160" t="e">
        <f>_xlfn.XLOOKUP(A157,'[26]Previous year list of HIA'!#REF!,'[26]Previous year list of HIA'!#REF!,"Not on list",0)</f>
        <v>#REF!</v>
      </c>
      <c r="G157" s="164" t="s">
        <v>16</v>
      </c>
      <c r="H157" s="162" t="s">
        <v>313</v>
      </c>
      <c r="I157" s="163"/>
      <c r="J157" s="163" t="s">
        <v>19</v>
      </c>
      <c r="K157" s="150"/>
      <c r="L157" s="161" t="s">
        <v>18</v>
      </c>
      <c r="M157" s="161" t="e">
        <f>_xlfn.XLOOKUP(A157,'[26]GR applicable auditees'!#REF!,'[26]GR applicable auditees'!#REF!)</f>
        <v>#REF!</v>
      </c>
      <c r="N157" s="164" t="s">
        <v>314</v>
      </c>
    </row>
    <row r="158" spans="1:14" ht="45" x14ac:dyDescent="0.25">
      <c r="A158" s="159">
        <v>1340</v>
      </c>
      <c r="B158" s="165" t="s">
        <v>91</v>
      </c>
      <c r="C158" s="165" t="s">
        <v>318</v>
      </c>
      <c r="D158" s="165" t="s">
        <v>379</v>
      </c>
      <c r="E158" s="165" t="s">
        <v>181</v>
      </c>
      <c r="F158" s="160" t="e">
        <f>_xlfn.XLOOKUP(A158,'[26]Previous year list of HIA'!#REF!,'[26]Previous year list of HIA'!#REF!,"Not on list",0)</f>
        <v>#REF!</v>
      </c>
      <c r="G158" s="164" t="s">
        <v>16</v>
      </c>
      <c r="H158" s="162" t="s">
        <v>313</v>
      </c>
      <c r="I158" s="163"/>
      <c r="J158" s="163" t="s">
        <v>19</v>
      </c>
      <c r="K158" s="150"/>
      <c r="L158" s="161" t="s">
        <v>18</v>
      </c>
      <c r="M158" s="161" t="e">
        <f>_xlfn.XLOOKUP(A158,'[26]GR applicable auditees'!#REF!,'[26]GR applicable auditees'!#REF!)</f>
        <v>#REF!</v>
      </c>
      <c r="N158" s="164" t="s">
        <v>314</v>
      </c>
    </row>
    <row r="159" spans="1:14" ht="45" x14ac:dyDescent="0.25">
      <c r="A159" s="159">
        <v>1308</v>
      </c>
      <c r="B159" s="165" t="s">
        <v>92</v>
      </c>
      <c r="C159" s="165" t="s">
        <v>320</v>
      </c>
      <c r="D159" s="165" t="s">
        <v>379</v>
      </c>
      <c r="E159" s="165" t="s">
        <v>181</v>
      </c>
      <c r="F159" s="160" t="e">
        <f>_xlfn.XLOOKUP(A159,'[26]Previous year list of HIA'!#REF!,'[26]Previous year list of HIA'!#REF!,"Not on list",0)</f>
        <v>#REF!</v>
      </c>
      <c r="G159" s="164" t="s">
        <v>16</v>
      </c>
      <c r="H159" s="162" t="s">
        <v>313</v>
      </c>
      <c r="I159" s="163"/>
      <c r="J159" s="163" t="s">
        <v>19</v>
      </c>
      <c r="K159" s="150"/>
      <c r="L159" s="161" t="s">
        <v>18</v>
      </c>
      <c r="M159" s="161" t="e">
        <f>_xlfn.XLOOKUP(A159,'[26]GR applicable auditees'!#REF!,'[26]GR applicable auditees'!#REF!)</f>
        <v>#REF!</v>
      </c>
      <c r="N159" s="164" t="s">
        <v>314</v>
      </c>
    </row>
    <row r="160" spans="1:14" ht="45" x14ac:dyDescent="0.25">
      <c r="A160" s="159">
        <v>1334</v>
      </c>
      <c r="B160" s="165" t="s">
        <v>93</v>
      </c>
      <c r="C160" s="165" t="s">
        <v>331</v>
      </c>
      <c r="D160" s="165" t="s">
        <v>379</v>
      </c>
      <c r="E160" s="165" t="s">
        <v>181</v>
      </c>
      <c r="F160" s="160" t="e">
        <f>_xlfn.XLOOKUP(A160,'[26]Previous year list of HIA'!#REF!,'[26]Previous year list of HIA'!#REF!,"Not on list",0)</f>
        <v>#REF!</v>
      </c>
      <c r="G160" s="164" t="s">
        <v>16</v>
      </c>
      <c r="H160" s="162" t="s">
        <v>313</v>
      </c>
      <c r="I160" s="163"/>
      <c r="J160" s="163" t="s">
        <v>19</v>
      </c>
      <c r="K160" s="150"/>
      <c r="L160" s="161" t="s">
        <v>18</v>
      </c>
      <c r="M160" s="161" t="e">
        <f>_xlfn.XLOOKUP(A160,'[26]GR applicable auditees'!#REF!,'[26]GR applicable auditees'!#REF!)</f>
        <v>#REF!</v>
      </c>
      <c r="N160" s="164" t="s">
        <v>314</v>
      </c>
    </row>
    <row r="161" spans="1:14" ht="45" x14ac:dyDescent="0.25">
      <c r="A161" s="159">
        <v>1318</v>
      </c>
      <c r="B161" s="165" t="s">
        <v>95</v>
      </c>
      <c r="C161" s="165" t="s">
        <v>333</v>
      </c>
      <c r="D161" s="165" t="s">
        <v>379</v>
      </c>
      <c r="E161" s="165" t="s">
        <v>181</v>
      </c>
      <c r="F161" s="160" t="e">
        <f>_xlfn.XLOOKUP(A161,'[26]Previous year list of HIA'!#REF!,'[26]Previous year list of HIA'!#REF!,"Not on list",0)</f>
        <v>#REF!</v>
      </c>
      <c r="G161" s="164" t="s">
        <v>16</v>
      </c>
      <c r="H161" s="162" t="s">
        <v>313</v>
      </c>
      <c r="I161" s="163"/>
      <c r="J161" s="163" t="s">
        <v>19</v>
      </c>
      <c r="K161" s="150"/>
      <c r="L161" s="161" t="s">
        <v>18</v>
      </c>
      <c r="M161" s="161" t="e">
        <f>_xlfn.XLOOKUP(A161,'[26]GR applicable auditees'!#REF!,'[26]GR applicable auditees'!#REF!)</f>
        <v>#REF!</v>
      </c>
      <c r="N161" s="164" t="s">
        <v>314</v>
      </c>
    </row>
    <row r="162" spans="1:14" ht="45" x14ac:dyDescent="0.25">
      <c r="A162" s="166">
        <v>518</v>
      </c>
      <c r="B162" s="160" t="s">
        <v>96</v>
      </c>
      <c r="C162" s="161" t="s">
        <v>351</v>
      </c>
      <c r="D162" s="161" t="s">
        <v>323</v>
      </c>
      <c r="E162" s="161" t="s">
        <v>181</v>
      </c>
      <c r="F162" s="160" t="e">
        <f>_xlfn.XLOOKUP(A162,'[26]Previous year list of HIA'!#REF!,'[26]Previous year list of HIA'!#REF!,"Not on list",0)</f>
        <v>#REF!</v>
      </c>
      <c r="G162" s="164" t="s">
        <v>16</v>
      </c>
      <c r="H162" s="162" t="s">
        <v>313</v>
      </c>
      <c r="I162" s="163"/>
      <c r="J162" s="163" t="s">
        <v>19</v>
      </c>
      <c r="K162" s="150"/>
      <c r="L162" s="161" t="s">
        <v>18</v>
      </c>
      <c r="M162" s="161" t="e">
        <f>_xlfn.XLOOKUP(A162,'[26]GR applicable auditees'!#REF!,'[26]GR applicable auditees'!#REF!)</f>
        <v>#REF!</v>
      </c>
      <c r="N162" s="164" t="s">
        <v>314</v>
      </c>
    </row>
    <row r="163" spans="1:14" ht="45" x14ac:dyDescent="0.25">
      <c r="A163" s="159">
        <v>1309</v>
      </c>
      <c r="B163" s="165" t="s">
        <v>97</v>
      </c>
      <c r="C163" s="165" t="s">
        <v>351</v>
      </c>
      <c r="D163" s="165" t="s">
        <v>379</v>
      </c>
      <c r="E163" s="165" t="s">
        <v>181</v>
      </c>
      <c r="F163" s="160" t="e">
        <f>_xlfn.XLOOKUP(A163,'[26]Previous year list of HIA'!#REF!,'[26]Previous year list of HIA'!#REF!,"Not on list",0)</f>
        <v>#REF!</v>
      </c>
      <c r="G163" s="164" t="s">
        <v>16</v>
      </c>
      <c r="H163" s="162" t="s">
        <v>313</v>
      </c>
      <c r="I163" s="163"/>
      <c r="J163" s="163" t="s">
        <v>19</v>
      </c>
      <c r="K163" s="150"/>
      <c r="L163" s="161" t="s">
        <v>18</v>
      </c>
      <c r="M163" s="161" t="e">
        <f>_xlfn.XLOOKUP(A163,'[26]GR applicable auditees'!#REF!,'[26]GR applicable auditees'!#REF!)</f>
        <v>#REF!</v>
      </c>
      <c r="N163" s="164" t="s">
        <v>314</v>
      </c>
    </row>
    <row r="164" spans="1:14" ht="45" x14ac:dyDescent="0.25">
      <c r="A164" s="159">
        <v>1310</v>
      </c>
      <c r="B164" s="165" t="s">
        <v>98</v>
      </c>
      <c r="C164" s="165" t="s">
        <v>351</v>
      </c>
      <c r="D164" s="165" t="s">
        <v>379</v>
      </c>
      <c r="E164" s="165" t="s">
        <v>181</v>
      </c>
      <c r="F164" s="160" t="e">
        <f>_xlfn.XLOOKUP(A164,'[26]Previous year list of HIA'!#REF!,'[26]Previous year list of HIA'!#REF!,"Not on list",0)</f>
        <v>#REF!</v>
      </c>
      <c r="G164" s="164" t="s">
        <v>16</v>
      </c>
      <c r="H164" s="162" t="s">
        <v>313</v>
      </c>
      <c r="I164" s="163"/>
      <c r="J164" s="163" t="s">
        <v>19</v>
      </c>
      <c r="K164" s="150"/>
      <c r="L164" s="161" t="s">
        <v>18</v>
      </c>
      <c r="M164" s="161" t="e">
        <f>_xlfn.XLOOKUP(A164,'[26]GR applicable auditees'!#REF!,'[26]GR applicable auditees'!#REF!)</f>
        <v>#REF!</v>
      </c>
      <c r="N164" s="164" t="s">
        <v>314</v>
      </c>
    </row>
    <row r="165" spans="1:14" ht="45" x14ac:dyDescent="0.25">
      <c r="A165" s="159">
        <v>1319</v>
      </c>
      <c r="B165" s="165" t="s">
        <v>99</v>
      </c>
      <c r="C165" s="165" t="s">
        <v>333</v>
      </c>
      <c r="D165" s="165" t="s">
        <v>379</v>
      </c>
      <c r="E165" s="165" t="s">
        <v>181</v>
      </c>
      <c r="F165" s="160" t="e">
        <f>_xlfn.XLOOKUP(A165,'[26]Previous year list of HIA'!#REF!,'[26]Previous year list of HIA'!#REF!,"Not on list",0)</f>
        <v>#REF!</v>
      </c>
      <c r="G165" s="164" t="s">
        <v>16</v>
      </c>
      <c r="H165" s="162" t="s">
        <v>313</v>
      </c>
      <c r="I165" s="163"/>
      <c r="J165" s="163" t="s">
        <v>19</v>
      </c>
      <c r="K165" s="150"/>
      <c r="L165" s="161" t="s">
        <v>18</v>
      </c>
      <c r="M165" s="161" t="e">
        <f>_xlfn.XLOOKUP(A165,'[26]GR applicable auditees'!#REF!,'[26]GR applicable auditees'!#REF!)</f>
        <v>#REF!</v>
      </c>
      <c r="N165" s="164" t="s">
        <v>314</v>
      </c>
    </row>
    <row r="166" spans="1:14" ht="45" x14ac:dyDescent="0.25">
      <c r="A166" s="159">
        <v>1320</v>
      </c>
      <c r="B166" s="165" t="s">
        <v>100</v>
      </c>
      <c r="C166" s="165" t="s">
        <v>333</v>
      </c>
      <c r="D166" s="165" t="s">
        <v>379</v>
      </c>
      <c r="E166" s="165" t="s">
        <v>181</v>
      </c>
      <c r="F166" s="160" t="e">
        <f>_xlfn.XLOOKUP(A166,'[26]Previous year list of HIA'!#REF!,'[26]Previous year list of HIA'!#REF!,"Not on list",0)</f>
        <v>#REF!</v>
      </c>
      <c r="G166" s="164" t="s">
        <v>16</v>
      </c>
      <c r="H166" s="162" t="s">
        <v>313</v>
      </c>
      <c r="I166" s="163"/>
      <c r="J166" s="163" t="s">
        <v>19</v>
      </c>
      <c r="K166" s="150"/>
      <c r="L166" s="161" t="s">
        <v>18</v>
      </c>
      <c r="M166" s="161" t="e">
        <f>_xlfn.XLOOKUP(A166,'[26]GR applicable auditees'!#REF!,'[26]GR applicable auditees'!#REF!)</f>
        <v>#REF!</v>
      </c>
      <c r="N166" s="164" t="s">
        <v>314</v>
      </c>
    </row>
    <row r="167" spans="1:14" ht="45" x14ac:dyDescent="0.25">
      <c r="A167" s="159">
        <v>1326</v>
      </c>
      <c r="B167" s="165" t="s">
        <v>101</v>
      </c>
      <c r="C167" s="165" t="s">
        <v>329</v>
      </c>
      <c r="D167" s="165" t="s">
        <v>379</v>
      </c>
      <c r="E167" s="165" t="s">
        <v>181</v>
      </c>
      <c r="F167" s="160" t="e">
        <f>_xlfn.XLOOKUP(A167,'[26]Previous year list of HIA'!#REF!,'[26]Previous year list of HIA'!#REF!,"Not on list",0)</f>
        <v>#REF!</v>
      </c>
      <c r="G167" s="164" t="s">
        <v>16</v>
      </c>
      <c r="H167" s="162" t="s">
        <v>313</v>
      </c>
      <c r="I167" s="163"/>
      <c r="J167" s="163" t="s">
        <v>19</v>
      </c>
      <c r="K167" s="150"/>
      <c r="L167" s="161" t="s">
        <v>18</v>
      </c>
      <c r="M167" s="161" t="e">
        <f>_xlfn.XLOOKUP(A167,'[26]GR applicable auditees'!#REF!,'[26]GR applicable auditees'!#REF!)</f>
        <v>#REF!</v>
      </c>
      <c r="N167" s="164" t="s">
        <v>314</v>
      </c>
    </row>
    <row r="168" spans="1:14" ht="45" x14ac:dyDescent="0.25">
      <c r="A168" s="159">
        <v>1335</v>
      </c>
      <c r="B168" s="165" t="s">
        <v>102</v>
      </c>
      <c r="C168" s="165" t="s">
        <v>331</v>
      </c>
      <c r="D168" s="165" t="s">
        <v>379</v>
      </c>
      <c r="E168" s="165" t="s">
        <v>181</v>
      </c>
      <c r="F168" s="160" t="e">
        <f>_xlfn.XLOOKUP(A168,'[26]Previous year list of HIA'!#REF!,'[26]Previous year list of HIA'!#REF!,"Not on list",0)</f>
        <v>#REF!</v>
      </c>
      <c r="G168" s="164" t="s">
        <v>16</v>
      </c>
      <c r="H168" s="162" t="s">
        <v>313</v>
      </c>
      <c r="I168" s="163"/>
      <c r="J168" s="163" t="s">
        <v>19</v>
      </c>
      <c r="K168" s="150"/>
      <c r="L168" s="161" t="s">
        <v>18</v>
      </c>
      <c r="M168" s="161" t="e">
        <f>_xlfn.XLOOKUP(A168,'[26]GR applicable auditees'!#REF!,'[26]GR applicable auditees'!#REF!)</f>
        <v>#REF!</v>
      </c>
      <c r="N168" s="164" t="s">
        <v>314</v>
      </c>
    </row>
    <row r="169" spans="1:14" ht="45" x14ac:dyDescent="0.25">
      <c r="A169" s="159">
        <v>1327</v>
      </c>
      <c r="B169" s="165" t="s">
        <v>103</v>
      </c>
      <c r="C169" s="165" t="s">
        <v>329</v>
      </c>
      <c r="D169" s="165" t="s">
        <v>379</v>
      </c>
      <c r="E169" s="165" t="s">
        <v>181</v>
      </c>
      <c r="F169" s="160" t="e">
        <f>_xlfn.XLOOKUP(A169,'[26]Previous year list of HIA'!#REF!,'[26]Previous year list of HIA'!#REF!,"Not on list",0)</f>
        <v>#REF!</v>
      </c>
      <c r="G169" s="164" t="s">
        <v>16</v>
      </c>
      <c r="H169" s="162" t="s">
        <v>313</v>
      </c>
      <c r="I169" s="163"/>
      <c r="J169" s="163" t="s">
        <v>19</v>
      </c>
      <c r="K169" s="150"/>
      <c r="L169" s="161" t="s">
        <v>18</v>
      </c>
      <c r="M169" s="161" t="e">
        <f>_xlfn.XLOOKUP(A169,'[26]GR applicable auditees'!#REF!,'[26]GR applicable auditees'!#REF!)</f>
        <v>#REF!</v>
      </c>
      <c r="N169" s="164" t="s">
        <v>314</v>
      </c>
    </row>
    <row r="170" spans="1:14" ht="45" x14ac:dyDescent="0.25">
      <c r="A170" s="159">
        <v>1341</v>
      </c>
      <c r="B170" s="165" t="s">
        <v>104</v>
      </c>
      <c r="C170" s="165" t="s">
        <v>318</v>
      </c>
      <c r="D170" s="165" t="s">
        <v>379</v>
      </c>
      <c r="E170" s="165" t="s">
        <v>181</v>
      </c>
      <c r="F170" s="160" t="e">
        <f>_xlfn.XLOOKUP(A170,'[26]Previous year list of HIA'!#REF!,'[26]Previous year list of HIA'!#REF!,"Not on list",0)</f>
        <v>#REF!</v>
      </c>
      <c r="G170" s="164" t="s">
        <v>16</v>
      </c>
      <c r="H170" s="162" t="s">
        <v>313</v>
      </c>
      <c r="I170" s="163"/>
      <c r="J170" s="163" t="s">
        <v>19</v>
      </c>
      <c r="K170" s="150"/>
      <c r="L170" s="161" t="s">
        <v>18</v>
      </c>
      <c r="M170" s="161" t="e">
        <f>_xlfn.XLOOKUP(A170,'[26]GR applicable auditees'!#REF!,'[26]GR applicable auditees'!#REF!)</f>
        <v>#REF!</v>
      </c>
      <c r="N170" s="164" t="s">
        <v>314</v>
      </c>
    </row>
    <row r="171" spans="1:14" ht="45" x14ac:dyDescent="0.25">
      <c r="A171" s="159">
        <v>1311</v>
      </c>
      <c r="B171" s="165" t="s">
        <v>105</v>
      </c>
      <c r="C171" s="165" t="s">
        <v>351</v>
      </c>
      <c r="D171" s="165" t="s">
        <v>379</v>
      </c>
      <c r="E171" s="165" t="s">
        <v>181</v>
      </c>
      <c r="F171" s="160" t="e">
        <f>_xlfn.XLOOKUP(A171,'[26]Previous year list of HIA'!#REF!,'[26]Previous year list of HIA'!#REF!,"Not on list",0)</f>
        <v>#REF!</v>
      </c>
      <c r="G171" s="164" t="s">
        <v>16</v>
      </c>
      <c r="H171" s="162" t="s">
        <v>313</v>
      </c>
      <c r="I171" s="163"/>
      <c r="J171" s="163" t="s">
        <v>19</v>
      </c>
      <c r="K171" s="150"/>
      <c r="L171" s="161" t="s">
        <v>18</v>
      </c>
      <c r="M171" s="161" t="e">
        <f>_xlfn.XLOOKUP(A171,'[26]GR applicable auditees'!#REF!,'[26]GR applicable auditees'!#REF!)</f>
        <v>#REF!</v>
      </c>
      <c r="N171" s="164" t="s">
        <v>314</v>
      </c>
    </row>
    <row r="172" spans="1:14" ht="45" x14ac:dyDescent="0.25">
      <c r="A172" s="166">
        <v>539</v>
      </c>
      <c r="B172" s="160" t="s">
        <v>106</v>
      </c>
      <c r="C172" s="161" t="s">
        <v>351</v>
      </c>
      <c r="D172" s="161" t="s">
        <v>323</v>
      </c>
      <c r="E172" s="161" t="s">
        <v>181</v>
      </c>
      <c r="F172" s="160" t="e">
        <f>_xlfn.XLOOKUP(A172,'[26]Previous year list of HIA'!#REF!,'[26]Previous year list of HIA'!#REF!,"Not on list",0)</f>
        <v>#REF!</v>
      </c>
      <c r="G172" s="164" t="s">
        <v>16</v>
      </c>
      <c r="H172" s="162" t="s">
        <v>313</v>
      </c>
      <c r="I172" s="163"/>
      <c r="J172" s="163" t="s">
        <v>19</v>
      </c>
      <c r="K172" s="150"/>
      <c r="L172" s="161" t="s">
        <v>18</v>
      </c>
      <c r="M172" s="161" t="e">
        <f>_xlfn.XLOOKUP(A172,'[26]GR applicable auditees'!#REF!,'[26]GR applicable auditees'!#REF!)</f>
        <v>#REF!</v>
      </c>
      <c r="N172" s="164" t="s">
        <v>314</v>
      </c>
    </row>
    <row r="173" spans="1:14" ht="75" x14ac:dyDescent="0.25">
      <c r="A173" s="159">
        <v>1168</v>
      </c>
      <c r="B173" s="160" t="s">
        <v>393</v>
      </c>
      <c r="C173" s="165" t="s">
        <v>335</v>
      </c>
      <c r="D173" s="165" t="s">
        <v>316</v>
      </c>
      <c r="E173" s="165" t="s">
        <v>181</v>
      </c>
      <c r="F173" s="160" t="e">
        <f>_xlfn.XLOOKUP(A173,'[26]Previous year list of HIA'!#REF!,'[26]Previous year list of HIA'!#REF!,"Not on list",0)</f>
        <v>#REF!</v>
      </c>
      <c r="G173" s="160" t="s">
        <v>209</v>
      </c>
      <c r="H173" s="162" t="s">
        <v>322</v>
      </c>
      <c r="I173" s="167" t="s">
        <v>353</v>
      </c>
      <c r="J173" s="163" t="s">
        <v>19</v>
      </c>
      <c r="K173" s="150"/>
      <c r="L173" s="161" t="s">
        <v>18</v>
      </c>
      <c r="M173" s="161" t="e">
        <f>_xlfn.XLOOKUP(A173,'[26]GR applicable auditees'!#REF!,'[26]GR applicable auditees'!#REF!)</f>
        <v>#REF!</v>
      </c>
      <c r="N173" s="164" t="s">
        <v>314</v>
      </c>
    </row>
    <row r="174" spans="1:14" ht="120" x14ac:dyDescent="0.25">
      <c r="A174" s="159">
        <v>324</v>
      </c>
      <c r="B174" s="165" t="s">
        <v>394</v>
      </c>
      <c r="C174" s="161" t="s">
        <v>336</v>
      </c>
      <c r="D174" s="161" t="s">
        <v>367</v>
      </c>
      <c r="E174" s="161" t="s">
        <v>181</v>
      </c>
      <c r="F174" s="160" t="e">
        <f>_xlfn.XLOOKUP(A174,'[26]Previous year list of HIA'!#REF!,'[26]Previous year list of HIA'!#REF!,"Not on list",0)</f>
        <v>#REF!</v>
      </c>
      <c r="G174" s="160" t="s">
        <v>209</v>
      </c>
      <c r="H174" s="162" t="s">
        <v>313</v>
      </c>
      <c r="I174" s="167" t="s">
        <v>350</v>
      </c>
      <c r="J174" s="163" t="s">
        <v>19</v>
      </c>
      <c r="K174" s="150"/>
      <c r="L174" s="161" t="s">
        <v>18</v>
      </c>
      <c r="M174" s="161" t="e">
        <f>_xlfn.XLOOKUP(A174,'[26]GR applicable auditees'!#REF!,'[26]GR applicable auditees'!#REF!)</f>
        <v>#REF!</v>
      </c>
      <c r="N174" s="164" t="s">
        <v>314</v>
      </c>
    </row>
    <row r="175" spans="1:14" ht="120" x14ac:dyDescent="0.25">
      <c r="A175" s="159">
        <v>1012</v>
      </c>
      <c r="B175" s="160" t="s">
        <v>395</v>
      </c>
      <c r="C175" s="160" t="s">
        <v>331</v>
      </c>
      <c r="D175" s="161" t="s">
        <v>326</v>
      </c>
      <c r="E175" s="161" t="s">
        <v>181</v>
      </c>
      <c r="F175" s="160" t="e">
        <f>_xlfn.XLOOKUP(A175,'[26]Previous year list of HIA'!#REF!,'[26]Previous year list of HIA'!#REF!,"Not on list",0)</f>
        <v>#REF!</v>
      </c>
      <c r="G175" s="160" t="s">
        <v>209</v>
      </c>
      <c r="H175" s="162" t="s">
        <v>313</v>
      </c>
      <c r="I175" s="167" t="s">
        <v>350</v>
      </c>
      <c r="J175" s="163" t="s">
        <v>19</v>
      </c>
      <c r="K175" s="150"/>
      <c r="L175" s="161" t="s">
        <v>18</v>
      </c>
      <c r="M175" s="161" t="e">
        <f>_xlfn.XLOOKUP(A175,'[26]GR applicable auditees'!#REF!,'[26]GR applicable auditees'!#REF!)</f>
        <v>#REF!</v>
      </c>
      <c r="N175" s="164" t="s">
        <v>314</v>
      </c>
    </row>
    <row r="176" spans="1:14" ht="120" x14ac:dyDescent="0.25">
      <c r="A176" s="159">
        <v>405</v>
      </c>
      <c r="B176" s="160" t="s">
        <v>210</v>
      </c>
      <c r="C176" s="161" t="s">
        <v>334</v>
      </c>
      <c r="D176" s="161" t="s">
        <v>326</v>
      </c>
      <c r="E176" s="161" t="s">
        <v>181</v>
      </c>
      <c r="F176" s="160" t="e">
        <f>_xlfn.XLOOKUP(A176,'[26]Previous year list of HIA'!#REF!,'[26]Previous year list of HIA'!#REF!,"Not on list",0)</f>
        <v>#REF!</v>
      </c>
      <c r="G176" s="160" t="s">
        <v>209</v>
      </c>
      <c r="H176" s="162" t="s">
        <v>313</v>
      </c>
      <c r="I176" s="167" t="s">
        <v>350</v>
      </c>
      <c r="J176" s="163" t="s">
        <v>19</v>
      </c>
      <c r="K176" s="150"/>
      <c r="L176" s="161" t="s">
        <v>18</v>
      </c>
      <c r="M176" s="161" t="e">
        <f>_xlfn.XLOOKUP(A176,'[26]GR applicable auditees'!#REF!,'[26]GR applicable auditees'!#REF!)</f>
        <v>#REF!</v>
      </c>
      <c r="N176" s="164" t="s">
        <v>314</v>
      </c>
    </row>
    <row r="177" spans="1:14" ht="120" x14ac:dyDescent="0.25">
      <c r="A177" s="159">
        <v>89</v>
      </c>
      <c r="B177" s="160" t="s">
        <v>211</v>
      </c>
      <c r="C177" s="161" t="s">
        <v>336</v>
      </c>
      <c r="D177" s="161" t="s">
        <v>312</v>
      </c>
      <c r="E177" s="161" t="s">
        <v>181</v>
      </c>
      <c r="F177" s="160" t="e">
        <f>_xlfn.XLOOKUP(A177,'[26]Previous year list of HIA'!#REF!,'[26]Previous year list of HIA'!#REF!,"Not on list",0)</f>
        <v>#REF!</v>
      </c>
      <c r="G177" s="160" t="s">
        <v>209</v>
      </c>
      <c r="H177" s="162" t="s">
        <v>313</v>
      </c>
      <c r="I177" s="167" t="s">
        <v>350</v>
      </c>
      <c r="J177" s="163" t="s">
        <v>19</v>
      </c>
      <c r="K177" s="150"/>
      <c r="L177" s="161" t="s">
        <v>18</v>
      </c>
      <c r="M177" s="161" t="e">
        <f>_xlfn.XLOOKUP(A177,'[26]GR applicable auditees'!#REF!,'[26]GR applicable auditees'!#REF!)</f>
        <v>#REF!</v>
      </c>
      <c r="N177" s="164" t="s">
        <v>314</v>
      </c>
    </row>
    <row r="178" spans="1:14" ht="120" x14ac:dyDescent="0.25">
      <c r="A178" s="159">
        <v>515</v>
      </c>
      <c r="B178" s="160" t="s">
        <v>396</v>
      </c>
      <c r="C178" s="161" t="s">
        <v>332</v>
      </c>
      <c r="D178" s="161" t="s">
        <v>326</v>
      </c>
      <c r="E178" s="161" t="s">
        <v>181</v>
      </c>
      <c r="F178" s="160" t="e">
        <f>_xlfn.XLOOKUP(A178,'[26]Previous year list of HIA'!#REF!,'[26]Previous year list of HIA'!#REF!,"Not on list",0)</f>
        <v>#REF!</v>
      </c>
      <c r="G178" s="160" t="s">
        <v>209</v>
      </c>
      <c r="H178" s="162" t="s">
        <v>313</v>
      </c>
      <c r="I178" s="167" t="s">
        <v>350</v>
      </c>
      <c r="J178" s="163" t="s">
        <v>19</v>
      </c>
      <c r="K178" s="150"/>
      <c r="L178" s="161" t="s">
        <v>18</v>
      </c>
      <c r="M178" s="161" t="e">
        <f>_xlfn.XLOOKUP(A178,'[26]GR applicable auditees'!#REF!,'[26]GR applicable auditees'!#REF!)</f>
        <v>#REF!</v>
      </c>
      <c r="N178" s="164" t="s">
        <v>314</v>
      </c>
    </row>
    <row r="179" spans="1:14" ht="30" x14ac:dyDescent="0.25">
      <c r="A179" s="159">
        <v>225</v>
      </c>
      <c r="B179" s="160" t="s">
        <v>222</v>
      </c>
      <c r="C179" s="165" t="s">
        <v>329</v>
      </c>
      <c r="D179" s="165" t="s">
        <v>325</v>
      </c>
      <c r="E179" s="165" t="s">
        <v>181</v>
      </c>
      <c r="F179" s="160" t="e">
        <f>_xlfn.XLOOKUP(A179,'[26]Previous year list of HIA'!#REF!,'[26]Previous year list of HIA'!#REF!,"Not on list",0)</f>
        <v>#REF!</v>
      </c>
      <c r="G179" s="160" t="s">
        <v>209</v>
      </c>
      <c r="H179" s="162" t="s">
        <v>313</v>
      </c>
      <c r="I179" s="163"/>
      <c r="J179" s="163" t="s">
        <v>19</v>
      </c>
      <c r="K179" s="150"/>
      <c r="L179" s="161" t="s">
        <v>18</v>
      </c>
      <c r="M179" s="161" t="e">
        <f>_xlfn.XLOOKUP(A179,'[26]GR applicable auditees'!#REF!,'[26]GR applicable auditees'!#REF!)</f>
        <v>#REF!</v>
      </c>
      <c r="N179" s="164" t="s">
        <v>314</v>
      </c>
    </row>
    <row r="180" spans="1:14" ht="120" x14ac:dyDescent="0.25">
      <c r="A180" s="159">
        <v>990</v>
      </c>
      <c r="B180" s="160" t="s">
        <v>397</v>
      </c>
      <c r="C180" s="161" t="s">
        <v>320</v>
      </c>
      <c r="D180" s="161" t="s">
        <v>326</v>
      </c>
      <c r="E180" s="161" t="s">
        <v>181</v>
      </c>
      <c r="F180" s="160" t="e">
        <f>_xlfn.XLOOKUP(A180,'[26]Previous year list of HIA'!#REF!,'[26]Previous year list of HIA'!#REF!,"Not on list",0)</f>
        <v>#REF!</v>
      </c>
      <c r="G180" s="160" t="s">
        <v>209</v>
      </c>
      <c r="H180" s="162" t="s">
        <v>313</v>
      </c>
      <c r="I180" s="167" t="s">
        <v>350</v>
      </c>
      <c r="J180" s="163" t="s">
        <v>19</v>
      </c>
      <c r="K180" s="150"/>
      <c r="L180" s="161" t="s">
        <v>18</v>
      </c>
      <c r="M180" s="161" t="e">
        <f>_xlfn.XLOOKUP(A180,'[26]GR applicable auditees'!#REF!,'[26]GR applicable auditees'!#REF!)</f>
        <v>#REF!</v>
      </c>
      <c r="N180" s="164" t="s">
        <v>314</v>
      </c>
    </row>
    <row r="181" spans="1:14" ht="75" x14ac:dyDescent="0.25">
      <c r="A181" s="159">
        <v>1570</v>
      </c>
      <c r="B181" s="160" t="s">
        <v>398</v>
      </c>
      <c r="C181" s="164" t="s">
        <v>318</v>
      </c>
      <c r="D181" s="161" t="s">
        <v>326</v>
      </c>
      <c r="E181" s="161" t="s">
        <v>1</v>
      </c>
      <c r="F181" s="160" t="e">
        <f>_xlfn.XLOOKUP(A181,'[26]Previous year list of HIA'!#REF!,'[26]Previous year list of HIA'!#REF!,"Not on list",0)</f>
        <v>#REF!</v>
      </c>
      <c r="G181" s="160" t="s">
        <v>209</v>
      </c>
      <c r="H181" s="168" t="s">
        <v>356</v>
      </c>
      <c r="I181" s="167" t="s">
        <v>353</v>
      </c>
      <c r="J181" s="163" t="s">
        <v>19</v>
      </c>
      <c r="K181" s="150"/>
      <c r="L181" s="161" t="s">
        <v>18</v>
      </c>
      <c r="M181" s="161" t="e">
        <f>_xlfn.XLOOKUP(A181,'[26]GR applicable auditees'!#REF!,'[26]GR applicable auditees'!#REF!)</f>
        <v>#REF!</v>
      </c>
      <c r="N181" s="164" t="s">
        <v>314</v>
      </c>
    </row>
    <row r="182" spans="1:14" ht="120" x14ac:dyDescent="0.25">
      <c r="A182" s="159">
        <v>441</v>
      </c>
      <c r="B182" s="165" t="s">
        <v>399</v>
      </c>
      <c r="C182" s="161" t="s">
        <v>336</v>
      </c>
      <c r="D182" s="161" t="s">
        <v>323</v>
      </c>
      <c r="E182" s="161" t="s">
        <v>181</v>
      </c>
      <c r="F182" s="160" t="e">
        <f>_xlfn.XLOOKUP(A182,'[26]Previous year list of HIA'!#REF!,'[26]Previous year list of HIA'!#REF!,"Not on list",0)</f>
        <v>#REF!</v>
      </c>
      <c r="G182" s="160" t="s">
        <v>209</v>
      </c>
      <c r="H182" s="162" t="s">
        <v>313</v>
      </c>
      <c r="I182" s="167" t="s">
        <v>350</v>
      </c>
      <c r="J182" s="163" t="s">
        <v>19</v>
      </c>
      <c r="K182" s="150"/>
      <c r="L182" s="161" t="s">
        <v>18</v>
      </c>
      <c r="M182" s="161" t="e">
        <f>_xlfn.XLOOKUP(A182,'[26]GR applicable auditees'!#REF!,'[26]GR applicable auditees'!#REF!)</f>
        <v>#REF!</v>
      </c>
      <c r="N182" s="164" t="s">
        <v>314</v>
      </c>
    </row>
    <row r="183" spans="1:14" ht="120" x14ac:dyDescent="0.25">
      <c r="A183" s="159">
        <v>1123</v>
      </c>
      <c r="B183" s="165" t="s">
        <v>400</v>
      </c>
      <c r="C183" s="161" t="s">
        <v>311</v>
      </c>
      <c r="D183" s="161" t="s">
        <v>316</v>
      </c>
      <c r="E183" s="161" t="s">
        <v>181</v>
      </c>
      <c r="F183" s="160" t="e">
        <f>_xlfn.XLOOKUP(A183,'[26]Previous year list of HIA'!#REF!,'[26]Previous year list of HIA'!#REF!,"Not on list",0)</f>
        <v>#REF!</v>
      </c>
      <c r="G183" s="160" t="s">
        <v>209</v>
      </c>
      <c r="H183" s="162" t="s">
        <v>313</v>
      </c>
      <c r="I183" s="167" t="s">
        <v>350</v>
      </c>
      <c r="J183" s="163" t="s">
        <v>19</v>
      </c>
      <c r="K183" s="150"/>
      <c r="L183" s="161" t="s">
        <v>18</v>
      </c>
      <c r="M183" s="161" t="e">
        <f>_xlfn.XLOOKUP(A183,'[26]GR applicable auditees'!#REF!,'[26]GR applicable auditees'!#REF!)</f>
        <v>#REF!</v>
      </c>
      <c r="N183" s="164" t="s">
        <v>314</v>
      </c>
    </row>
    <row r="184" spans="1:14" ht="75" x14ac:dyDescent="0.25">
      <c r="A184" s="166">
        <v>1224</v>
      </c>
      <c r="B184" s="160" t="s">
        <v>220</v>
      </c>
      <c r="C184" s="161" t="s">
        <v>336</v>
      </c>
      <c r="D184" s="161" t="s">
        <v>323</v>
      </c>
      <c r="E184" s="161" t="s">
        <v>181</v>
      </c>
      <c r="F184" s="160" t="e">
        <f>_xlfn.XLOOKUP(A184,'[26]Previous year list of HIA'!#REF!,'[26]Previous year list of HIA'!#REF!,"Not on list",0)</f>
        <v>#REF!</v>
      </c>
      <c r="G184" s="160" t="s">
        <v>209</v>
      </c>
      <c r="H184" s="162" t="s">
        <v>317</v>
      </c>
      <c r="I184" s="167" t="s">
        <v>353</v>
      </c>
      <c r="J184" s="163" t="s">
        <v>19</v>
      </c>
      <c r="K184" s="150"/>
      <c r="L184" s="161" t="s">
        <v>18</v>
      </c>
      <c r="M184" s="161" t="e">
        <f>_xlfn.XLOOKUP(A184,'[26]GR applicable auditees'!#REF!,'[26]GR applicable auditees'!#REF!)</f>
        <v>#REF!</v>
      </c>
      <c r="N184" s="164" t="s">
        <v>314</v>
      </c>
    </row>
    <row r="185" spans="1:14" ht="75" x14ac:dyDescent="0.25">
      <c r="A185" s="166">
        <v>423</v>
      </c>
      <c r="B185" s="160" t="s">
        <v>221</v>
      </c>
      <c r="C185" s="161" t="s">
        <v>336</v>
      </c>
      <c r="D185" s="161" t="s">
        <v>323</v>
      </c>
      <c r="E185" s="161" t="s">
        <v>181</v>
      </c>
      <c r="F185" s="160" t="e">
        <f>_xlfn.XLOOKUP(A185,'[26]Previous year list of HIA'!#REF!,'[26]Previous year list of HIA'!#REF!,"Not on list",0)</f>
        <v>#REF!</v>
      </c>
      <c r="G185" s="160" t="s">
        <v>209</v>
      </c>
      <c r="H185" s="162" t="s">
        <v>317</v>
      </c>
      <c r="I185" s="167" t="s">
        <v>353</v>
      </c>
      <c r="J185" s="163" t="s">
        <v>19</v>
      </c>
      <c r="K185" s="150"/>
      <c r="L185" s="161" t="s">
        <v>18</v>
      </c>
      <c r="M185" s="161" t="e">
        <f>_xlfn.XLOOKUP(A185,'[26]GR applicable auditees'!#REF!,'[26]GR applicable auditees'!#REF!)</f>
        <v>#REF!</v>
      </c>
      <c r="N185" s="164" t="s">
        <v>314</v>
      </c>
    </row>
    <row r="186" spans="1:14" ht="30" x14ac:dyDescent="0.25">
      <c r="A186" s="159">
        <v>422</v>
      </c>
      <c r="B186" s="165" t="s">
        <v>219</v>
      </c>
      <c r="C186" s="161" t="s">
        <v>335</v>
      </c>
      <c r="D186" s="161" t="s">
        <v>323</v>
      </c>
      <c r="E186" s="161" t="s">
        <v>181</v>
      </c>
      <c r="F186" s="160" t="e">
        <f>_xlfn.XLOOKUP(A186,'[26]Previous year list of HIA'!#REF!,'[26]Previous year list of HIA'!#REF!,"Not on list",0)</f>
        <v>#REF!</v>
      </c>
      <c r="G186" s="160" t="s">
        <v>209</v>
      </c>
      <c r="H186" s="162" t="s">
        <v>313</v>
      </c>
      <c r="I186" s="163" t="s">
        <v>401</v>
      </c>
      <c r="J186" s="163" t="s">
        <v>19</v>
      </c>
      <c r="K186" s="150"/>
      <c r="L186" s="161" t="s">
        <v>18</v>
      </c>
      <c r="M186" s="161" t="e">
        <f>_xlfn.XLOOKUP(A186,'[26]GR applicable auditees'!#REF!,'[26]GR applicable auditees'!#REF!)</f>
        <v>#REF!</v>
      </c>
      <c r="N186" s="164" t="s">
        <v>314</v>
      </c>
    </row>
    <row r="187" spans="1:14" ht="30" x14ac:dyDescent="0.25">
      <c r="A187" s="159">
        <v>98</v>
      </c>
      <c r="B187" s="165" t="s">
        <v>217</v>
      </c>
      <c r="C187" s="165" t="s">
        <v>336</v>
      </c>
      <c r="D187" s="165" t="s">
        <v>352</v>
      </c>
      <c r="E187" s="165" t="s">
        <v>181</v>
      </c>
      <c r="F187" s="160" t="e">
        <f>_xlfn.XLOOKUP(A187,'[26]Previous year list of HIA'!#REF!,'[26]Previous year list of HIA'!#REF!,"Not on list",0)</f>
        <v>#REF!</v>
      </c>
      <c r="G187" s="160" t="s">
        <v>209</v>
      </c>
      <c r="H187" s="162" t="s">
        <v>313</v>
      </c>
      <c r="I187" s="163" t="s">
        <v>401</v>
      </c>
      <c r="J187" s="163" t="s">
        <v>19</v>
      </c>
      <c r="K187" s="150"/>
      <c r="L187" s="161" t="s">
        <v>18</v>
      </c>
      <c r="M187" s="161" t="e">
        <f>_xlfn.XLOOKUP(A187,'[26]GR applicable auditees'!#REF!,'[26]GR applicable auditees'!#REF!)</f>
        <v>#REF!</v>
      </c>
      <c r="N187" s="164" t="s">
        <v>314</v>
      </c>
    </row>
    <row r="188" spans="1:14" ht="120" x14ac:dyDescent="0.25">
      <c r="A188" s="159">
        <v>516</v>
      </c>
      <c r="B188" s="160" t="s">
        <v>402</v>
      </c>
      <c r="C188" s="161" t="s">
        <v>333</v>
      </c>
      <c r="D188" s="161" t="s">
        <v>326</v>
      </c>
      <c r="E188" s="161" t="s">
        <v>181</v>
      </c>
      <c r="F188" s="160" t="e">
        <f>_xlfn.XLOOKUP(A188,'[26]Previous year list of HIA'!#REF!,'[26]Previous year list of HIA'!#REF!,"Not on list",0)</f>
        <v>#REF!</v>
      </c>
      <c r="G188" s="160" t="s">
        <v>209</v>
      </c>
      <c r="H188" s="162" t="s">
        <v>313</v>
      </c>
      <c r="I188" s="167" t="s">
        <v>350</v>
      </c>
      <c r="J188" s="163" t="s">
        <v>19</v>
      </c>
      <c r="K188" s="150"/>
      <c r="L188" s="161" t="s">
        <v>18</v>
      </c>
      <c r="M188" s="161" t="e">
        <f>_xlfn.XLOOKUP(A188,'[26]GR applicable auditees'!#REF!,'[26]GR applicable auditees'!#REF!)</f>
        <v>#REF!</v>
      </c>
      <c r="N188" s="164" t="s">
        <v>314</v>
      </c>
    </row>
    <row r="189" spans="1:14" ht="120" x14ac:dyDescent="0.25">
      <c r="A189" s="159">
        <v>424</v>
      </c>
      <c r="B189" s="160" t="s">
        <v>403</v>
      </c>
      <c r="C189" s="161" t="s">
        <v>329</v>
      </c>
      <c r="D189" s="161" t="s">
        <v>326</v>
      </c>
      <c r="E189" s="161" t="s">
        <v>181</v>
      </c>
      <c r="F189" s="160" t="e">
        <f>_xlfn.XLOOKUP(A189,'[26]Previous year list of HIA'!#REF!,'[26]Previous year list of HIA'!#REF!,"Not on list",0)</f>
        <v>#REF!</v>
      </c>
      <c r="G189" s="160" t="s">
        <v>209</v>
      </c>
      <c r="H189" s="162" t="s">
        <v>313</v>
      </c>
      <c r="I189" s="167" t="s">
        <v>350</v>
      </c>
      <c r="J189" s="163" t="s">
        <v>19</v>
      </c>
      <c r="K189" s="150"/>
      <c r="L189" s="161" t="s">
        <v>18</v>
      </c>
      <c r="M189" s="161" t="e">
        <f>_xlfn.XLOOKUP(A189,'[26]GR applicable auditees'!#REF!,'[26]GR applicable auditees'!#REF!)</f>
        <v>#REF!</v>
      </c>
      <c r="N189" s="164" t="s">
        <v>314</v>
      </c>
    </row>
    <row r="190" spans="1:14" ht="120" x14ac:dyDescent="0.25">
      <c r="A190" s="159">
        <v>445</v>
      </c>
      <c r="B190" s="160" t="s">
        <v>404</v>
      </c>
      <c r="C190" s="160" t="s">
        <v>328</v>
      </c>
      <c r="D190" s="161" t="s">
        <v>326</v>
      </c>
      <c r="E190" s="161" t="s">
        <v>181</v>
      </c>
      <c r="F190" s="160" t="e">
        <f>_xlfn.XLOOKUP(A190,'[26]Previous year list of HIA'!#REF!,'[26]Previous year list of HIA'!#REF!,"Not on list",0)</f>
        <v>#REF!</v>
      </c>
      <c r="G190" s="160" t="s">
        <v>209</v>
      </c>
      <c r="H190" s="162" t="s">
        <v>313</v>
      </c>
      <c r="I190" s="167" t="s">
        <v>350</v>
      </c>
      <c r="J190" s="163" t="s">
        <v>19</v>
      </c>
      <c r="K190" s="150"/>
      <c r="L190" s="161" t="s">
        <v>18</v>
      </c>
      <c r="M190" s="161" t="e">
        <f>_xlfn.XLOOKUP(A190,'[26]GR applicable auditees'!#REF!,'[26]GR applicable auditees'!#REF!)</f>
        <v>#REF!</v>
      </c>
      <c r="N190" s="164" t="s">
        <v>314</v>
      </c>
    </row>
    <row r="191" spans="1:14" ht="30" x14ac:dyDescent="0.25">
      <c r="A191" s="159">
        <v>90</v>
      </c>
      <c r="B191" s="165" t="s">
        <v>225</v>
      </c>
      <c r="C191" s="161" t="s">
        <v>324</v>
      </c>
      <c r="D191" s="161" t="s">
        <v>312</v>
      </c>
      <c r="E191" s="161" t="s">
        <v>181</v>
      </c>
      <c r="F191" s="160" t="e">
        <f>_xlfn.XLOOKUP(A191,'[26]Previous year list of HIA'!#REF!,'[26]Previous year list of HIA'!#REF!,"Not on list",0)</f>
        <v>#REF!</v>
      </c>
      <c r="G191" s="160" t="s">
        <v>226</v>
      </c>
      <c r="H191" s="162" t="s">
        <v>313</v>
      </c>
      <c r="I191" s="163" t="s">
        <v>405</v>
      </c>
      <c r="J191" s="163" t="s">
        <v>19</v>
      </c>
      <c r="K191" s="150"/>
      <c r="L191" s="161" t="s">
        <v>18</v>
      </c>
      <c r="M191" s="161" t="e">
        <f>_xlfn.XLOOKUP(A191,'[26]GR applicable auditees'!#REF!,'[26]GR applicable auditees'!#REF!)</f>
        <v>#REF!</v>
      </c>
      <c r="N191" s="164" t="s">
        <v>314</v>
      </c>
    </row>
    <row r="192" spans="1:14" ht="30" x14ac:dyDescent="0.25">
      <c r="A192" s="159">
        <v>1065</v>
      </c>
      <c r="B192" s="165" t="s">
        <v>227</v>
      </c>
      <c r="C192" s="161" t="s">
        <v>324</v>
      </c>
      <c r="D192" s="161" t="s">
        <v>316</v>
      </c>
      <c r="E192" s="161" t="s">
        <v>181</v>
      </c>
      <c r="F192" s="160" t="e">
        <f>_xlfn.XLOOKUP(A192,'[26]Previous year list of HIA'!#REF!,'[26]Previous year list of HIA'!#REF!,"Not on list",0)</f>
        <v>#REF!</v>
      </c>
      <c r="G192" s="160" t="s">
        <v>226</v>
      </c>
      <c r="H192" s="162" t="s">
        <v>313</v>
      </c>
      <c r="I192" s="163" t="s">
        <v>405</v>
      </c>
      <c r="J192" s="163" t="s">
        <v>19</v>
      </c>
      <c r="K192" s="150"/>
      <c r="L192" s="161" t="s">
        <v>18</v>
      </c>
      <c r="M192" s="161" t="e">
        <f>_xlfn.XLOOKUP(A192,'[26]GR applicable auditees'!#REF!,'[26]GR applicable auditees'!#REF!)</f>
        <v>#REF!</v>
      </c>
      <c r="N192" s="164" t="s">
        <v>314</v>
      </c>
    </row>
    <row r="193" spans="1:14" ht="30" x14ac:dyDescent="0.25">
      <c r="A193" s="166">
        <v>533</v>
      </c>
      <c r="B193" s="160" t="s">
        <v>228</v>
      </c>
      <c r="C193" s="161" t="s">
        <v>324</v>
      </c>
      <c r="D193" s="161" t="s">
        <v>352</v>
      </c>
      <c r="E193" s="161" t="s">
        <v>181</v>
      </c>
      <c r="F193" s="160" t="e">
        <f>_xlfn.XLOOKUP(A193,'[26]Previous year list of HIA'!#REF!,'[26]Previous year list of HIA'!#REF!,"Not on list",0)</f>
        <v>#REF!</v>
      </c>
      <c r="G193" s="160" t="s">
        <v>226</v>
      </c>
      <c r="H193" s="173" t="s">
        <v>313</v>
      </c>
      <c r="I193" s="174"/>
      <c r="J193" s="174" t="s">
        <v>19</v>
      </c>
      <c r="K193" s="150"/>
      <c r="L193" s="161" t="s">
        <v>18</v>
      </c>
      <c r="M193" s="161" t="e">
        <f>_xlfn.XLOOKUP(A193,'[26]GR applicable auditees'!#REF!,'[26]GR applicable auditees'!#REF!)</f>
        <v>#REF!</v>
      </c>
      <c r="N193" s="164" t="s">
        <v>314</v>
      </c>
    </row>
    <row r="194" spans="1:14" ht="30" x14ac:dyDescent="0.25">
      <c r="A194" s="175">
        <v>1112</v>
      </c>
      <c r="B194" s="176" t="s">
        <v>178</v>
      </c>
      <c r="C194" s="161" t="s">
        <v>311</v>
      </c>
      <c r="D194" s="176" t="s">
        <v>316</v>
      </c>
      <c r="E194" s="176" t="s">
        <v>181</v>
      </c>
      <c r="F194" s="160" t="e">
        <f>_xlfn.XLOOKUP(A194,'[26]Previous year list of HIA'!#REF!,'[26]Previous year list of HIA'!#REF!,"Not on list",0)</f>
        <v>#REF!</v>
      </c>
      <c r="G194" s="160" t="s">
        <v>179</v>
      </c>
      <c r="H194" s="177" t="s">
        <v>406</v>
      </c>
      <c r="I194" s="164"/>
      <c r="J194" s="163" t="s">
        <v>19</v>
      </c>
      <c r="K194" s="150"/>
      <c r="L194" s="161" t="s">
        <v>18</v>
      </c>
      <c r="M194" s="161" t="e">
        <f>_xlfn.XLOOKUP(A194,'[26]GR applicable auditees'!#REF!,'[26]GR applicable auditees'!#REF!)</f>
        <v>#REF!</v>
      </c>
      <c r="N194" s="164" t="s">
        <v>314</v>
      </c>
    </row>
    <row r="195" spans="1:14" ht="30" x14ac:dyDescent="0.25">
      <c r="A195" s="175">
        <v>1502</v>
      </c>
      <c r="B195" s="176" t="s">
        <v>184</v>
      </c>
      <c r="C195" s="161" t="s">
        <v>311</v>
      </c>
      <c r="D195" s="176" t="s">
        <v>316</v>
      </c>
      <c r="E195" s="176" t="s">
        <v>181</v>
      </c>
      <c r="F195" s="160" t="e">
        <f>_xlfn.XLOOKUP(A195,'[26]Previous year list of HIA'!#REF!,'[26]Previous year list of HIA'!#REF!,"Not on list",0)</f>
        <v>#REF!</v>
      </c>
      <c r="G195" s="160" t="s">
        <v>179</v>
      </c>
      <c r="H195" s="177" t="s">
        <v>406</v>
      </c>
      <c r="I195" s="164"/>
      <c r="J195" s="163" t="s">
        <v>19</v>
      </c>
      <c r="K195" s="150"/>
      <c r="L195" s="161" t="s">
        <v>18</v>
      </c>
      <c r="M195" s="161" t="e">
        <f>_xlfn.XLOOKUP(A195,'[26]GR applicable auditees'!#REF!,'[26]GR applicable auditees'!#REF!)</f>
        <v>#REF!</v>
      </c>
      <c r="N195" s="164" t="s">
        <v>314</v>
      </c>
    </row>
    <row r="196" spans="1:14" ht="30" x14ac:dyDescent="0.25">
      <c r="A196" s="175">
        <v>1159</v>
      </c>
      <c r="B196" s="176" t="s">
        <v>185</v>
      </c>
      <c r="C196" s="161" t="s">
        <v>327</v>
      </c>
      <c r="D196" s="176" t="s">
        <v>316</v>
      </c>
      <c r="E196" s="176" t="s">
        <v>181</v>
      </c>
      <c r="F196" s="160" t="e">
        <f>_xlfn.XLOOKUP(A196,'[26]Previous year list of HIA'!#REF!,'[26]Previous year list of HIA'!#REF!,"Not on list",0)</f>
        <v>#REF!</v>
      </c>
      <c r="G196" s="160" t="s">
        <v>179</v>
      </c>
      <c r="H196" s="177" t="s">
        <v>406</v>
      </c>
      <c r="I196" s="164"/>
      <c r="J196" s="163" t="s">
        <v>19</v>
      </c>
      <c r="K196" s="150"/>
      <c r="L196" s="161" t="s">
        <v>18</v>
      </c>
      <c r="M196" s="161" t="e">
        <f>_xlfn.XLOOKUP(A196,'[26]GR applicable auditees'!#REF!,'[26]GR applicable auditees'!#REF!)</f>
        <v>#REF!</v>
      </c>
      <c r="N196" s="164" t="s">
        <v>314</v>
      </c>
    </row>
    <row r="197" spans="1:14" ht="30" x14ac:dyDescent="0.25">
      <c r="A197" s="175">
        <v>1115</v>
      </c>
      <c r="B197" s="176" t="s">
        <v>186</v>
      </c>
      <c r="C197" s="161" t="s">
        <v>311</v>
      </c>
      <c r="D197" s="176" t="s">
        <v>316</v>
      </c>
      <c r="E197" s="176" t="s">
        <v>181</v>
      </c>
      <c r="F197" s="160" t="e">
        <f>_xlfn.XLOOKUP(A197,'[26]Previous year list of HIA'!#REF!,'[26]Previous year list of HIA'!#REF!,"Not on list",0)</f>
        <v>#REF!</v>
      </c>
      <c r="G197" s="160" t="s">
        <v>179</v>
      </c>
      <c r="H197" s="177" t="s">
        <v>406</v>
      </c>
      <c r="I197" s="164"/>
      <c r="J197" s="163" t="s">
        <v>19</v>
      </c>
      <c r="K197" s="150"/>
      <c r="L197" s="161" t="s">
        <v>18</v>
      </c>
      <c r="M197" s="161" t="e">
        <f>_xlfn.XLOOKUP(A197,'[26]GR applicable auditees'!#REF!,'[26]GR applicable auditees'!#REF!)</f>
        <v>#REF!</v>
      </c>
      <c r="N197" s="164" t="s">
        <v>314</v>
      </c>
    </row>
    <row r="198" spans="1:14" ht="30" x14ac:dyDescent="0.25">
      <c r="A198" s="175">
        <v>1114</v>
      </c>
      <c r="B198" s="176" t="s">
        <v>189</v>
      </c>
      <c r="C198" s="161" t="s">
        <v>311</v>
      </c>
      <c r="D198" s="176" t="s">
        <v>316</v>
      </c>
      <c r="E198" s="176" t="s">
        <v>181</v>
      </c>
      <c r="F198" s="160" t="e">
        <f>_xlfn.XLOOKUP(A198,'[26]Previous year list of HIA'!#REF!,'[26]Previous year list of HIA'!#REF!,"Not on list",0)</f>
        <v>#REF!</v>
      </c>
      <c r="G198" s="160" t="s">
        <v>179</v>
      </c>
      <c r="H198" s="177" t="s">
        <v>406</v>
      </c>
      <c r="I198" s="164"/>
      <c r="J198" s="163" t="s">
        <v>19</v>
      </c>
      <c r="K198" s="150"/>
      <c r="L198" s="161" t="s">
        <v>18</v>
      </c>
      <c r="M198" s="161" t="e">
        <f>_xlfn.XLOOKUP(A198,'[26]GR applicable auditees'!#REF!,'[26]GR applicable auditees'!#REF!)</f>
        <v>#REF!</v>
      </c>
      <c r="N198" s="164" t="s">
        <v>314</v>
      </c>
    </row>
    <row r="199" spans="1:14" ht="30" x14ac:dyDescent="0.25">
      <c r="A199" s="175">
        <v>1177</v>
      </c>
      <c r="B199" s="176" t="s">
        <v>115</v>
      </c>
      <c r="C199" s="161" t="s">
        <v>331</v>
      </c>
      <c r="D199" s="176" t="s">
        <v>316</v>
      </c>
      <c r="E199" s="176" t="s">
        <v>181</v>
      </c>
      <c r="F199" s="160" t="e">
        <f>_xlfn.XLOOKUP(A199,'[26]Previous year list of HIA'!#REF!,'[26]Previous year list of HIA'!#REF!,"Not on list",0)</f>
        <v>#REF!</v>
      </c>
      <c r="G199" s="160" t="s">
        <v>108</v>
      </c>
      <c r="H199" s="177" t="s">
        <v>406</v>
      </c>
      <c r="I199" s="164"/>
      <c r="J199" s="163" t="s">
        <v>19</v>
      </c>
      <c r="K199" s="150"/>
      <c r="L199" s="161" t="s">
        <v>18</v>
      </c>
      <c r="M199" s="161" t="e">
        <f>_xlfn.XLOOKUP(A199,'[26]GR applicable auditees'!#REF!,'[26]GR applicable auditees'!#REF!)</f>
        <v>#REF!</v>
      </c>
      <c r="N199" s="164" t="s">
        <v>314</v>
      </c>
    </row>
    <row r="200" spans="1:14" ht="30" x14ac:dyDescent="0.25">
      <c r="A200" s="175">
        <v>308</v>
      </c>
      <c r="B200" s="176" t="s">
        <v>118</v>
      </c>
      <c r="C200" s="161" t="s">
        <v>331</v>
      </c>
      <c r="D200" s="176" t="s">
        <v>316</v>
      </c>
      <c r="E200" s="176" t="s">
        <v>181</v>
      </c>
      <c r="F200" s="160" t="e">
        <f>_xlfn.XLOOKUP(A200,'[26]Previous year list of HIA'!#REF!,'[26]Previous year list of HIA'!#REF!,"Not on list",0)</f>
        <v>#REF!</v>
      </c>
      <c r="G200" s="160" t="s">
        <v>108</v>
      </c>
      <c r="H200" s="177" t="s">
        <v>406</v>
      </c>
      <c r="I200" s="164"/>
      <c r="J200" s="163" t="s">
        <v>19</v>
      </c>
      <c r="K200" s="150"/>
      <c r="L200" s="161" t="s">
        <v>18</v>
      </c>
      <c r="M200" s="161" t="e">
        <f>_xlfn.XLOOKUP(A200,'[26]GR applicable auditees'!#REF!,'[26]GR applicable auditees'!#REF!)</f>
        <v>#REF!</v>
      </c>
      <c r="N200" s="164" t="s">
        <v>314</v>
      </c>
    </row>
    <row r="201" spans="1:14" ht="30" x14ac:dyDescent="0.25">
      <c r="A201" s="175">
        <v>326</v>
      </c>
      <c r="B201" s="176" t="s">
        <v>119</v>
      </c>
      <c r="C201" s="161" t="s">
        <v>331</v>
      </c>
      <c r="D201" s="176" t="s">
        <v>316</v>
      </c>
      <c r="E201" s="176" t="s">
        <v>181</v>
      </c>
      <c r="F201" s="160" t="e">
        <f>_xlfn.XLOOKUP(A201,'[26]Previous year list of HIA'!#REF!,'[26]Previous year list of HIA'!#REF!,"Not on list",0)</f>
        <v>#REF!</v>
      </c>
      <c r="G201" s="160" t="s">
        <v>108</v>
      </c>
      <c r="H201" s="177" t="s">
        <v>406</v>
      </c>
      <c r="I201" s="164"/>
      <c r="J201" s="163" t="s">
        <v>19</v>
      </c>
      <c r="K201" s="150"/>
      <c r="L201" s="161" t="s">
        <v>18</v>
      </c>
      <c r="M201" s="161" t="e">
        <f>_xlfn.XLOOKUP(A201,'[26]GR applicable auditees'!#REF!,'[26]GR applicable auditees'!#REF!)</f>
        <v>#REF!</v>
      </c>
      <c r="N201" s="164" t="s">
        <v>314</v>
      </c>
    </row>
    <row r="202" spans="1:14" ht="30" x14ac:dyDescent="0.25">
      <c r="A202" s="175">
        <v>329</v>
      </c>
      <c r="B202" s="176" t="s">
        <v>120</v>
      </c>
      <c r="C202" s="161" t="s">
        <v>318</v>
      </c>
      <c r="D202" s="176" t="s">
        <v>316</v>
      </c>
      <c r="E202" s="176" t="s">
        <v>181</v>
      </c>
      <c r="F202" s="160" t="e">
        <f>_xlfn.XLOOKUP(A202,'[26]Previous year list of HIA'!#REF!,'[26]Previous year list of HIA'!#REF!,"Not on list",0)</f>
        <v>#REF!</v>
      </c>
      <c r="G202" s="160" t="s">
        <v>108</v>
      </c>
      <c r="H202" s="177" t="s">
        <v>406</v>
      </c>
      <c r="I202" s="164"/>
      <c r="J202" s="163" t="s">
        <v>19</v>
      </c>
      <c r="K202" s="150"/>
      <c r="L202" s="161" t="s">
        <v>18</v>
      </c>
      <c r="M202" s="161" t="e">
        <f>_xlfn.XLOOKUP(A202,'[26]GR applicable auditees'!#REF!,'[26]GR applicable auditees'!#REF!)</f>
        <v>#REF!</v>
      </c>
      <c r="N202" s="164" t="s">
        <v>314</v>
      </c>
    </row>
    <row r="203" spans="1:14" ht="30" x14ac:dyDescent="0.25">
      <c r="A203" s="175">
        <v>453</v>
      </c>
      <c r="B203" s="176" t="s">
        <v>121</v>
      </c>
      <c r="C203" s="161" t="s">
        <v>318</v>
      </c>
      <c r="D203" s="176" t="s">
        <v>316</v>
      </c>
      <c r="E203" s="176" t="s">
        <v>181</v>
      </c>
      <c r="F203" s="160" t="e">
        <f>_xlfn.XLOOKUP(A203,'[26]Previous year list of HIA'!#REF!,'[26]Previous year list of HIA'!#REF!,"Not on list",0)</f>
        <v>#REF!</v>
      </c>
      <c r="G203" s="160" t="s">
        <v>108</v>
      </c>
      <c r="H203" s="177" t="s">
        <v>406</v>
      </c>
      <c r="I203" s="164"/>
      <c r="J203" s="163" t="s">
        <v>19</v>
      </c>
      <c r="K203" s="150"/>
      <c r="L203" s="161" t="s">
        <v>18</v>
      </c>
      <c r="M203" s="161" t="e">
        <f>_xlfn.XLOOKUP(A203,'[26]GR applicable auditees'!#REF!,'[26]GR applicable auditees'!#REF!)</f>
        <v>#REF!</v>
      </c>
      <c r="N203" s="164" t="s">
        <v>314</v>
      </c>
    </row>
    <row r="204" spans="1:14" ht="30" x14ac:dyDescent="0.25">
      <c r="A204" s="175">
        <v>1431</v>
      </c>
      <c r="B204" s="176" t="s">
        <v>145</v>
      </c>
      <c r="C204" s="161" t="s">
        <v>335</v>
      </c>
      <c r="D204" s="176" t="s">
        <v>316</v>
      </c>
      <c r="E204" s="176" t="s">
        <v>181</v>
      </c>
      <c r="F204" s="160" t="e">
        <f>_xlfn.XLOOKUP(A204,'[26]Previous year list of HIA'!#REF!,'[26]Previous year list of HIA'!#REF!,"Not on list",0)</f>
        <v>#REF!</v>
      </c>
      <c r="G204" s="160" t="s">
        <v>141</v>
      </c>
      <c r="H204" s="177" t="s">
        <v>406</v>
      </c>
      <c r="I204" s="164"/>
      <c r="J204" s="163" t="s">
        <v>19</v>
      </c>
      <c r="K204" s="150"/>
      <c r="L204" s="161" t="s">
        <v>18</v>
      </c>
      <c r="M204" s="161" t="e">
        <f>_xlfn.XLOOKUP(A204,'[26]GR applicable auditees'!#REF!,'[26]GR applicable auditees'!#REF!)</f>
        <v>#REF!</v>
      </c>
      <c r="N204" s="164" t="s">
        <v>314</v>
      </c>
    </row>
    <row r="205" spans="1:14" ht="30" x14ac:dyDescent="0.25">
      <c r="A205" s="178">
        <v>1183</v>
      </c>
      <c r="B205" s="179" t="s">
        <v>146</v>
      </c>
      <c r="C205" s="180" t="s">
        <v>335</v>
      </c>
      <c r="D205" s="179" t="s">
        <v>316</v>
      </c>
      <c r="E205" s="179" t="s">
        <v>181</v>
      </c>
      <c r="F205" s="160" t="e">
        <f>_xlfn.XLOOKUP(A205,'[26]Previous year list of HIA'!#REF!,'[26]Previous year list of HIA'!#REF!,"Not on list",0)</f>
        <v>#REF!</v>
      </c>
      <c r="G205" s="181" t="s">
        <v>141</v>
      </c>
      <c r="H205" s="182" t="s">
        <v>406</v>
      </c>
      <c r="I205" s="183"/>
      <c r="J205" s="174" t="s">
        <v>19</v>
      </c>
      <c r="K205" s="150"/>
      <c r="L205" s="180" t="s">
        <v>18</v>
      </c>
      <c r="M205" s="161" t="e">
        <f>_xlfn.XLOOKUP(A205,'[26]GR applicable auditees'!#REF!,'[26]GR applicable auditees'!#REF!)</f>
        <v>#REF!</v>
      </c>
      <c r="N205" s="164" t="s">
        <v>314</v>
      </c>
    </row>
    <row r="206" spans="1:14" ht="60" x14ac:dyDescent="0.25">
      <c r="A206" s="183">
        <v>1598</v>
      </c>
      <c r="B206" s="183" t="s">
        <v>110</v>
      </c>
      <c r="C206" s="183" t="s">
        <v>324</v>
      </c>
      <c r="D206" s="183" t="s">
        <v>316</v>
      </c>
      <c r="E206" s="179" t="s">
        <v>181</v>
      </c>
      <c r="F206" s="181" t="e">
        <f>_xlfn.XLOOKUP(A206,'[26]Previous year list of HIA'!#REF!,'[26]Previous year list of HIA'!#REF!,"Not on list",0)</f>
        <v>#REF!</v>
      </c>
      <c r="G206" s="181" t="s">
        <v>108</v>
      </c>
      <c r="H206" s="182" t="s">
        <v>406</v>
      </c>
      <c r="I206" s="183"/>
      <c r="J206" s="174" t="s">
        <v>19</v>
      </c>
      <c r="K206" s="183"/>
      <c r="L206" s="183" t="s">
        <v>407</v>
      </c>
      <c r="M206" s="180" t="e">
        <f>_xlfn.XLOOKUP(A206,'[26]GR applicable auditees'!#REF!,'[26]GR applicable auditees'!#REF!)</f>
        <v>#REF!</v>
      </c>
      <c r="N206" s="183" t="s">
        <v>408</v>
      </c>
    </row>
    <row r="207" spans="1:14" ht="60" x14ac:dyDescent="0.25">
      <c r="A207" s="164">
        <v>1605</v>
      </c>
      <c r="B207" s="164" t="s">
        <v>113</v>
      </c>
      <c r="C207" s="164" t="s">
        <v>320</v>
      </c>
      <c r="D207" s="164" t="s">
        <v>316</v>
      </c>
      <c r="E207" s="164" t="s">
        <v>181</v>
      </c>
      <c r="F207" s="160" t="e">
        <f>_xlfn.XLOOKUP(A207,'[26]Previous year list of HIA'!#REF!,'[26]Previous year list of HIA'!#REF!,"Not on list",0)</f>
        <v>#REF!</v>
      </c>
      <c r="G207" s="160" t="s">
        <v>108</v>
      </c>
      <c r="H207" s="184" t="s">
        <v>406</v>
      </c>
      <c r="I207" s="164"/>
      <c r="J207" s="161" t="s">
        <v>19</v>
      </c>
      <c r="K207" s="161"/>
      <c r="L207" s="164" t="s">
        <v>407</v>
      </c>
      <c r="M207" s="161" t="e">
        <f>_xlfn.XLOOKUP(A207,'[26]GR applicable auditees'!#REF!,'[26]GR applicable auditees'!#REF!)</f>
        <v>#REF!</v>
      </c>
      <c r="N207" s="164" t="s">
        <v>409</v>
      </c>
    </row>
    <row r="208" spans="1:14" x14ac:dyDescent="0.25">
      <c r="A208" s="183">
        <v>1056</v>
      </c>
      <c r="B208" s="183" t="s">
        <v>153</v>
      </c>
      <c r="C208" s="183" t="s">
        <v>324</v>
      </c>
      <c r="D208" s="185" t="s">
        <v>323</v>
      </c>
      <c r="E208" s="183" t="s">
        <v>181</v>
      </c>
      <c r="F208" s="186"/>
      <c r="G208" s="183" t="s">
        <v>151</v>
      </c>
      <c r="H208" s="185" t="s">
        <v>323</v>
      </c>
      <c r="I208" s="183"/>
      <c r="J208" s="180" t="s">
        <v>19</v>
      </c>
      <c r="K208" s="180"/>
      <c r="L208" s="183" t="s">
        <v>407</v>
      </c>
      <c r="M208" s="180" t="e">
        <f>_xlfn.XLOOKUP(A208,'[26]GR applicable auditees'!#REF!,'[26]GR applicable auditees'!#REF!)</f>
        <v>#REF!</v>
      </c>
      <c r="N208" s="180" t="s">
        <v>410</v>
      </c>
    </row>
    <row r="209" spans="1:14" x14ac:dyDescent="0.25">
      <c r="A209" s="187">
        <v>488</v>
      </c>
      <c r="B209" s="188" t="s">
        <v>205</v>
      </c>
      <c r="C209" s="188" t="s">
        <v>311</v>
      </c>
      <c r="D209" s="188" t="s">
        <v>323</v>
      </c>
      <c r="E209" s="189"/>
      <c r="F209" s="165"/>
      <c r="G209" s="190" t="s">
        <v>197</v>
      </c>
      <c r="H209" s="188" t="s">
        <v>323</v>
      </c>
      <c r="I209" s="164"/>
      <c r="J209" s="161"/>
      <c r="K209" s="189"/>
      <c r="L209" s="164" t="s">
        <v>407</v>
      </c>
      <c r="M209" s="189"/>
      <c r="N209" s="189"/>
    </row>
    <row r="210" spans="1:14" x14ac:dyDescent="0.25">
      <c r="A210" s="187">
        <v>86</v>
      </c>
      <c r="B210" s="188" t="s">
        <v>202</v>
      </c>
      <c r="C210" s="188" t="s">
        <v>373</v>
      </c>
      <c r="D210" s="188" t="s">
        <v>312</v>
      </c>
      <c r="E210" s="189"/>
      <c r="F210" s="165"/>
      <c r="G210" s="190" t="s">
        <v>197</v>
      </c>
      <c r="H210" s="188" t="s">
        <v>312</v>
      </c>
      <c r="I210" s="164"/>
      <c r="J210" s="161"/>
      <c r="K210" s="189"/>
      <c r="L210" s="164" t="s">
        <v>407</v>
      </c>
      <c r="M210" s="189"/>
      <c r="N210" s="189"/>
    </row>
  </sheetData>
  <autoFilter ref="A1:I214" xr:uid="{00000000-0001-0000-0700-000000000000}"/>
  <conditionalFormatting sqref="A1:A173">
    <cfRule type="duplicateValues" dxfId="16" priority="7"/>
  </conditionalFormatting>
  <conditionalFormatting sqref="A3:A192">
    <cfRule type="duplicateValues" dxfId="15" priority="2"/>
  </conditionalFormatting>
  <conditionalFormatting sqref="A95:A96">
    <cfRule type="duplicateValues" dxfId="14" priority="5"/>
  </conditionalFormatting>
  <conditionalFormatting sqref="A136">
    <cfRule type="duplicateValues" dxfId="13" priority="6"/>
  </conditionalFormatting>
  <conditionalFormatting sqref="A211:A1048576 A1:A205">
    <cfRule type="duplicateValues" dxfId="12" priority="1"/>
    <cfRule type="duplicateValues" dxfId="11" priority="4"/>
  </conditionalFormatting>
  <conditionalFormatting sqref="A211:A1048576 A194:A205">
    <cfRule type="duplicateValues" dxfId="10" priority="3"/>
  </conditionalFormatting>
  <dataValidations count="1">
    <dataValidation type="list" allowBlank="1" showInputMessage="1" showErrorMessage="1" sqref="L2:L210" xr:uid="{F4676AC5-480A-4452-BDD6-BFEFEE531B75}">
      <formula1>"Unchanged, Removed from PY list, New addition"</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B5D37-1293-40CC-B8F2-0AF839FB3113}">
  <dimension ref="A1:W221"/>
  <sheetViews>
    <sheetView showGridLines="0" workbookViewId="0">
      <selection activeCell="O6" sqref="O6"/>
    </sheetView>
  </sheetViews>
  <sheetFormatPr defaultColWidth="8.85546875" defaultRowHeight="15" x14ac:dyDescent="0.25"/>
  <cols>
    <col min="1" max="1" width="3.7109375" style="150" customWidth="1"/>
    <col min="2" max="3" width="21.7109375" style="150" customWidth="1"/>
    <col min="4" max="10" width="9.7109375" style="150" customWidth="1"/>
    <col min="11" max="11" width="14.85546875" style="150" customWidth="1"/>
    <col min="12" max="12" width="21.140625" style="150" customWidth="1"/>
    <col min="13" max="27" width="9.7109375" style="150" customWidth="1"/>
    <col min="28" max="16384" width="8.85546875" style="150"/>
  </cols>
  <sheetData>
    <row r="1" spans="1:23" ht="48" customHeight="1" x14ac:dyDescent="0.25">
      <c r="A1" s="302"/>
      <c r="B1" s="302"/>
      <c r="C1" s="244"/>
      <c r="D1" s="303"/>
      <c r="E1" s="303"/>
      <c r="F1" s="303"/>
      <c r="G1" s="303"/>
      <c r="H1" s="303"/>
      <c r="I1" s="303"/>
      <c r="J1" s="303"/>
      <c r="K1" s="303"/>
      <c r="L1" s="303"/>
    </row>
    <row r="2" spans="1:23" ht="14.25" customHeight="1" x14ac:dyDescent="0.25">
      <c r="A2" s="304" t="s">
        <v>411</v>
      </c>
      <c r="B2" s="304"/>
      <c r="C2" s="245"/>
      <c r="D2" s="304"/>
      <c r="E2" s="304"/>
      <c r="F2" s="304"/>
      <c r="G2" s="304"/>
      <c r="H2" s="304"/>
      <c r="I2" s="304"/>
      <c r="J2" s="304"/>
      <c r="K2" s="304"/>
      <c r="L2" s="304"/>
    </row>
    <row r="3" spans="1:23" ht="36.75" customHeight="1" x14ac:dyDescent="0.25">
      <c r="A3" s="246" t="s">
        <v>1</v>
      </c>
      <c r="B3" s="247" t="s">
        <v>1</v>
      </c>
      <c r="C3" s="247"/>
      <c r="D3" s="308" t="s">
        <v>4</v>
      </c>
      <c r="E3" s="309"/>
      <c r="F3" s="310" t="s">
        <v>5</v>
      </c>
      <c r="G3" s="310" t="s">
        <v>6</v>
      </c>
      <c r="H3" s="308" t="s">
        <v>7</v>
      </c>
      <c r="I3" s="309"/>
      <c r="J3" s="312" t="s">
        <v>8</v>
      </c>
      <c r="K3" s="310" t="s">
        <v>9</v>
      </c>
      <c r="L3" s="310" t="s">
        <v>10</v>
      </c>
      <c r="M3" s="305" t="s">
        <v>412</v>
      </c>
      <c r="N3" s="305"/>
    </row>
    <row r="4" spans="1:23" ht="54" x14ac:dyDescent="0.25">
      <c r="A4" s="246" t="s">
        <v>11</v>
      </c>
      <c r="B4" s="248" t="s">
        <v>3</v>
      </c>
      <c r="C4" s="249" t="s">
        <v>12</v>
      </c>
      <c r="D4" s="195" t="s">
        <v>13</v>
      </c>
      <c r="E4" s="195" t="s">
        <v>14</v>
      </c>
      <c r="F4" s="311"/>
      <c r="G4" s="311"/>
      <c r="H4" s="195" t="s">
        <v>13</v>
      </c>
      <c r="I4" s="195" t="s">
        <v>14</v>
      </c>
      <c r="J4" s="313"/>
      <c r="K4" s="311"/>
      <c r="L4" s="311"/>
      <c r="M4" s="195" t="s">
        <v>4</v>
      </c>
      <c r="N4" s="195" t="s">
        <v>7</v>
      </c>
      <c r="O4" s="195" t="s">
        <v>5</v>
      </c>
      <c r="P4" s="150" t="s">
        <v>413</v>
      </c>
      <c r="R4" s="150" t="s">
        <v>414</v>
      </c>
      <c r="S4" s="150" t="s">
        <v>415</v>
      </c>
      <c r="T4" s="150" t="s">
        <v>416</v>
      </c>
      <c r="U4" s="153" t="s">
        <v>417</v>
      </c>
      <c r="V4" s="150" t="s">
        <v>418</v>
      </c>
      <c r="W4" s="150" t="s">
        <v>419</v>
      </c>
    </row>
    <row r="5" spans="1:23" ht="18.75" customHeight="1" x14ac:dyDescent="0.25">
      <c r="A5" s="139">
        <v>1012</v>
      </c>
      <c r="B5" s="139" t="s">
        <v>208</v>
      </c>
      <c r="C5" s="139" t="s">
        <v>209</v>
      </c>
      <c r="D5" s="250" t="s">
        <v>17</v>
      </c>
      <c r="E5" s="161" t="s">
        <v>420</v>
      </c>
      <c r="F5" s="139" t="s">
        <v>19</v>
      </c>
      <c r="G5" s="251" t="s">
        <v>22</v>
      </c>
      <c r="H5" s="149" t="s">
        <v>21</v>
      </c>
      <c r="I5" s="161" t="s">
        <v>420</v>
      </c>
      <c r="J5" s="251" t="s">
        <v>22</v>
      </c>
      <c r="K5" s="252" t="s">
        <v>1</v>
      </c>
      <c r="L5" s="253" t="s">
        <v>23</v>
      </c>
      <c r="O5" s="161" t="str">
        <f>_xlfn.XLOOKUP(A5,'Timely submission'!A:A,'Timely submission'!Q:Q)</f>
        <v>On time</v>
      </c>
      <c r="P5" s="150">
        <f>_xlfn.XLOOKUP(A5,'KSD auditees'!A:A,'KSD auditees'!A:A)</f>
        <v>1012</v>
      </c>
      <c r="Q5" s="150" t="str">
        <f>_xlfn.XLOOKUP(A5,'KSD auditees'!A:A,'KSD auditees'!G:G)</f>
        <v>Transport</v>
      </c>
      <c r="R5" s="150" t="e">
        <f>_xlfn.XLOOKUP(A5,'[27]Non AGSA'!B:B,'[27]Non AGSA'!B:B)</f>
        <v>#N/A</v>
      </c>
      <c r="S5" s="150" t="e">
        <f>_xlfn.XLOOKUP(A5,'[27]Dormant auditee list'!C:C,'[27]Dormant auditee list'!C:C)</f>
        <v>#N/A</v>
      </c>
      <c r="T5" s="150" t="str">
        <f>_xlfn.XLOOKUP(A5,[27]Reworked!A:A,[27]Reworked!I:I)</f>
        <v>Unqualified with findings</v>
      </c>
      <c r="V5" s="150">
        <v>1</v>
      </c>
      <c r="W5" s="150">
        <v>2</v>
      </c>
    </row>
    <row r="6" spans="1:23" ht="18.75" customHeight="1" x14ac:dyDescent="0.25">
      <c r="A6" s="139">
        <v>405</v>
      </c>
      <c r="B6" s="139" t="s">
        <v>210</v>
      </c>
      <c r="C6" s="139" t="s">
        <v>209</v>
      </c>
      <c r="D6" s="254" t="s">
        <v>26</v>
      </c>
      <c r="E6" s="161" t="s">
        <v>420</v>
      </c>
      <c r="F6" s="139" t="s">
        <v>19</v>
      </c>
      <c r="G6" s="253" t="s">
        <v>23</v>
      </c>
      <c r="H6" s="254" t="s">
        <v>26</v>
      </c>
      <c r="I6" s="161" t="s">
        <v>420</v>
      </c>
      <c r="J6" s="255" t="s">
        <v>20</v>
      </c>
      <c r="K6" s="252" t="s">
        <v>1</v>
      </c>
      <c r="L6" s="253" t="s">
        <v>23</v>
      </c>
      <c r="O6" s="161" t="str">
        <f>_xlfn.XLOOKUP(A6,'Timely submission'!A:A,'Timely submission'!Q:Q)</f>
        <v>On time</v>
      </c>
      <c r="P6" s="150">
        <f>_xlfn.XLOOKUP(A6,'KSD auditees'!A:A,'KSD auditees'!A:A)</f>
        <v>405</v>
      </c>
      <c r="Q6" s="150" t="str">
        <f>_xlfn.XLOOKUP(A6,'KSD auditees'!A:A,'KSD auditees'!G:G)</f>
        <v>Transport</v>
      </c>
      <c r="R6" s="150" t="e">
        <f>_xlfn.XLOOKUP(A6,'[27]Non AGSA'!B:B,'[27]Non AGSA'!B:B)</f>
        <v>#N/A</v>
      </c>
      <c r="S6" s="150" t="e">
        <f>_xlfn.XLOOKUP(A6,'[27]Dormant auditee list'!C:C,'[27]Dormant auditee list'!C:C)</f>
        <v>#N/A</v>
      </c>
      <c r="T6" s="150" t="str">
        <f>_xlfn.XLOOKUP(A6,[27]Reworked!A:A,[27]Reworked!I:I)</f>
        <v>Qualified</v>
      </c>
      <c r="V6" s="150">
        <v>1</v>
      </c>
      <c r="W6" s="150">
        <v>3</v>
      </c>
    </row>
    <row r="7" spans="1:23" ht="18.75" customHeight="1" x14ac:dyDescent="0.25">
      <c r="A7" s="139">
        <v>233</v>
      </c>
      <c r="B7" s="139" t="s">
        <v>155</v>
      </c>
      <c r="C7" s="139" t="s">
        <v>156</v>
      </c>
      <c r="D7" s="250" t="s">
        <v>17</v>
      </c>
      <c r="E7" s="161" t="s">
        <v>420</v>
      </c>
      <c r="F7" s="139" t="s">
        <v>19</v>
      </c>
      <c r="G7" s="255" t="s">
        <v>20</v>
      </c>
      <c r="H7" s="149" t="s">
        <v>21</v>
      </c>
      <c r="I7" s="161" t="s">
        <v>420</v>
      </c>
      <c r="J7" s="253" t="s">
        <v>23</v>
      </c>
      <c r="K7" s="253" t="s">
        <v>23</v>
      </c>
      <c r="L7" s="253" t="s">
        <v>23</v>
      </c>
      <c r="O7" s="161" t="str">
        <f>_xlfn.XLOOKUP(A7,'Timely submission'!A:A,'Timely submission'!Q:Q)</f>
        <v>On time</v>
      </c>
      <c r="P7" s="150">
        <f>_xlfn.XLOOKUP(A7,'KSD auditees'!A:A,'KSD auditees'!A:A)</f>
        <v>233</v>
      </c>
      <c r="Q7" s="150" t="str">
        <f>_xlfn.XLOOKUP(A7,'KSD auditees'!A:A,'KSD auditees'!G:G)</f>
        <v>Human Settlements</v>
      </c>
      <c r="R7" s="150" t="e">
        <f>_xlfn.XLOOKUP(A7,'[27]Non AGSA'!B:B,'[27]Non AGSA'!B:B)</f>
        <v>#N/A</v>
      </c>
      <c r="S7" s="150" t="e">
        <f>_xlfn.XLOOKUP(A7,'[27]Dormant auditee list'!C:C,'[27]Dormant auditee list'!C:C)</f>
        <v>#N/A</v>
      </c>
      <c r="T7" s="150" t="str">
        <f>_xlfn.XLOOKUP(A7,[27]Reworked!A:A,[27]Reworked!I:I)</f>
        <v>Unqualified with findings</v>
      </c>
      <c r="V7" s="150">
        <v>1</v>
      </c>
      <c r="W7" s="150">
        <v>2</v>
      </c>
    </row>
    <row r="8" spans="1:23" ht="18.75" customHeight="1" x14ac:dyDescent="0.25">
      <c r="A8" s="139">
        <v>1014</v>
      </c>
      <c r="B8" s="139" t="s">
        <v>157</v>
      </c>
      <c r="C8" s="139" t="s">
        <v>156</v>
      </c>
      <c r="D8" s="250" t="s">
        <v>17</v>
      </c>
      <c r="E8" s="161" t="s">
        <v>420</v>
      </c>
      <c r="F8" s="139" t="s">
        <v>19</v>
      </c>
      <c r="G8" s="252" t="s">
        <v>1</v>
      </c>
      <c r="H8" s="149" t="s">
        <v>21</v>
      </c>
      <c r="I8" s="161" t="s">
        <v>420</v>
      </c>
      <c r="J8" s="253" t="s">
        <v>23</v>
      </c>
      <c r="K8" s="251" t="s">
        <v>22</v>
      </c>
      <c r="L8" s="253" t="s">
        <v>23</v>
      </c>
      <c r="O8" s="161" t="str">
        <f>_xlfn.XLOOKUP(A8,'Timely submission'!A:A,'Timely submission'!Q:Q)</f>
        <v>On time</v>
      </c>
      <c r="P8" s="150">
        <f>_xlfn.XLOOKUP(A8,'KSD auditees'!A:A,'KSD auditees'!A:A)</f>
        <v>1014</v>
      </c>
      <c r="Q8" s="150" t="str">
        <f>_xlfn.XLOOKUP(A8,'KSD auditees'!A:A,'KSD auditees'!G:G)</f>
        <v>Human Settlements</v>
      </c>
      <c r="R8" s="150" t="e">
        <f>_xlfn.XLOOKUP(A8,'[27]Non AGSA'!B:B,'[27]Non AGSA'!B:B)</f>
        <v>#N/A</v>
      </c>
      <c r="S8" s="150" t="e">
        <f>_xlfn.XLOOKUP(A8,'[27]Dormant auditee list'!C:C,'[27]Dormant auditee list'!C:C)</f>
        <v>#N/A</v>
      </c>
      <c r="T8" s="150" t="str">
        <f>_xlfn.XLOOKUP(A8,[27]Reworked!A:A,[27]Reworked!I:I)</f>
        <v>Unqualified with findings</v>
      </c>
      <c r="V8" s="150">
        <v>1</v>
      </c>
      <c r="W8" s="150">
        <v>2</v>
      </c>
    </row>
    <row r="9" spans="1:23" ht="34.5" customHeight="1" x14ac:dyDescent="0.25">
      <c r="A9" s="139">
        <v>1558</v>
      </c>
      <c r="B9" s="139" t="s">
        <v>130</v>
      </c>
      <c r="C9" s="139" t="s">
        <v>131</v>
      </c>
      <c r="D9" s="254" t="s">
        <v>26</v>
      </c>
      <c r="E9" s="161" t="s">
        <v>420</v>
      </c>
      <c r="F9" s="139" t="s">
        <v>19</v>
      </c>
      <c r="G9" s="253" t="s">
        <v>23</v>
      </c>
      <c r="H9" s="254" t="s">
        <v>26</v>
      </c>
      <c r="I9" s="161" t="s">
        <v>420</v>
      </c>
      <c r="J9" s="253" t="s">
        <v>23</v>
      </c>
      <c r="K9" s="253" t="s">
        <v>23</v>
      </c>
      <c r="L9" s="253" t="s">
        <v>23</v>
      </c>
      <c r="O9" s="161" t="str">
        <f>_xlfn.XLOOKUP(A9,'Timely submission'!A:A,'Timely submission'!Q:Q)</f>
        <v>On time</v>
      </c>
      <c r="P9" s="150">
        <f>_xlfn.XLOOKUP(A9,'KSD auditees'!A:A,'KSD auditees'!A:A)</f>
        <v>1558</v>
      </c>
      <c r="Q9" s="150" t="str">
        <f>_xlfn.XLOOKUP(A9,'KSD auditees'!A:A,'KSD auditees'!G:G)</f>
        <v xml:space="preserve">Environmental sustainability </v>
      </c>
      <c r="R9" s="150" t="e">
        <f>_xlfn.XLOOKUP(A9,'[27]Non AGSA'!B:B,'[27]Non AGSA'!B:B)</f>
        <v>#N/A</v>
      </c>
      <c r="S9" s="150" t="e">
        <f>_xlfn.XLOOKUP(A9,'[27]Dormant auditee list'!C:C,'[27]Dormant auditee list'!C:C)</f>
        <v>#N/A</v>
      </c>
      <c r="T9" s="150" t="str">
        <f>_xlfn.XLOOKUP(A9,[27]Reworked!A:A,[27]Reworked!I:I)</f>
        <v>Qualified</v>
      </c>
      <c r="V9" s="150">
        <v>1</v>
      </c>
      <c r="W9" s="150">
        <v>3</v>
      </c>
    </row>
    <row r="10" spans="1:23" ht="34.5" customHeight="1" x14ac:dyDescent="0.25">
      <c r="A10" s="139">
        <v>1555</v>
      </c>
      <c r="B10" s="139" t="s">
        <v>158</v>
      </c>
      <c r="C10" s="139" t="s">
        <v>156</v>
      </c>
      <c r="D10" s="254" t="s">
        <v>26</v>
      </c>
      <c r="E10" s="161" t="s">
        <v>27</v>
      </c>
      <c r="F10" s="139" t="s">
        <v>19</v>
      </c>
      <c r="G10" s="253" t="s">
        <v>23</v>
      </c>
      <c r="H10" s="254" t="s">
        <v>26</v>
      </c>
      <c r="I10" s="161" t="s">
        <v>27</v>
      </c>
      <c r="J10" s="253" t="s">
        <v>23</v>
      </c>
      <c r="K10" s="255" t="s">
        <v>20</v>
      </c>
      <c r="L10" s="253" t="s">
        <v>23</v>
      </c>
      <c r="O10" s="161" t="str">
        <f>_xlfn.XLOOKUP(A10,'Timely submission'!A:A,'Timely submission'!Q:Q)</f>
        <v>On time</v>
      </c>
      <c r="P10" s="150">
        <f>_xlfn.XLOOKUP(A10,'KSD auditees'!A:A,'KSD auditees'!A:A)</f>
        <v>1555</v>
      </c>
      <c r="Q10" s="150" t="str">
        <f>_xlfn.XLOOKUP(A10,'KSD auditees'!A:A,'KSD auditees'!G:G)</f>
        <v>Human Settlements</v>
      </c>
      <c r="R10" s="150" t="e">
        <f>_xlfn.XLOOKUP(A10,'[27]Non AGSA'!B:B,'[27]Non AGSA'!B:B)</f>
        <v>#N/A</v>
      </c>
      <c r="S10" s="150" t="e">
        <f>_xlfn.XLOOKUP(A10,'[27]Dormant auditee list'!C:C,'[27]Dormant auditee list'!C:C)</f>
        <v>#N/A</v>
      </c>
      <c r="T10" s="150" t="str">
        <f>_xlfn.XLOOKUP(A10,[27]Reworked!A:A,[27]Reworked!I:I)</f>
        <v>Qualified</v>
      </c>
      <c r="V10" s="150">
        <v>1</v>
      </c>
      <c r="W10" s="150">
        <v>3</v>
      </c>
    </row>
    <row r="11" spans="1:23" ht="27" customHeight="1" x14ac:dyDescent="0.25">
      <c r="A11" s="139">
        <v>12</v>
      </c>
      <c r="B11" s="139" t="s">
        <v>132</v>
      </c>
      <c r="C11" s="139" t="s">
        <v>131</v>
      </c>
      <c r="D11" s="254" t="s">
        <v>26</v>
      </c>
      <c r="E11" s="161" t="s">
        <v>27</v>
      </c>
      <c r="F11" s="139" t="s">
        <v>19</v>
      </c>
      <c r="G11" s="253" t="s">
        <v>23</v>
      </c>
      <c r="H11" s="254" t="s">
        <v>26</v>
      </c>
      <c r="I11" s="161" t="s">
        <v>27</v>
      </c>
      <c r="J11" s="252" t="s">
        <v>1</v>
      </c>
      <c r="K11" s="252" t="s">
        <v>1</v>
      </c>
      <c r="L11" s="253" t="s">
        <v>23</v>
      </c>
      <c r="O11" s="161" t="str">
        <f>_xlfn.XLOOKUP(A11,'Timely submission'!A:A,'Timely submission'!Q:Q)</f>
        <v>On time</v>
      </c>
      <c r="P11" s="150">
        <f>_xlfn.XLOOKUP(A11,'KSD auditees'!A:A,'KSD auditees'!A:A)</f>
        <v>12</v>
      </c>
      <c r="Q11" s="150" t="str">
        <f>_xlfn.XLOOKUP(A11,'KSD auditees'!A:A,'KSD auditees'!G:G)</f>
        <v xml:space="preserve">Environmental sustainability </v>
      </c>
      <c r="R11" s="150" t="e">
        <f>_xlfn.XLOOKUP(A11,'[27]Non AGSA'!B:B,'[27]Non AGSA'!B:B)</f>
        <v>#N/A</v>
      </c>
      <c r="S11" s="150" t="e">
        <f>_xlfn.XLOOKUP(A11,'[27]Dormant auditee list'!C:C,'[27]Dormant auditee list'!C:C)</f>
        <v>#N/A</v>
      </c>
      <c r="T11" s="150" t="str">
        <f>_xlfn.XLOOKUP(A11,[27]Reworked!A:A,[27]Reworked!I:I)</f>
        <v>Qualified</v>
      </c>
      <c r="V11" s="150">
        <v>1</v>
      </c>
      <c r="W11" s="150">
        <v>3</v>
      </c>
    </row>
    <row r="12" spans="1:23" ht="26.25" customHeight="1" x14ac:dyDescent="0.25">
      <c r="A12" s="139">
        <v>1206</v>
      </c>
      <c r="B12" s="139" t="s">
        <v>15</v>
      </c>
      <c r="C12" s="139" t="s">
        <v>16</v>
      </c>
      <c r="D12" s="250" t="s">
        <v>17</v>
      </c>
      <c r="E12" s="161" t="s">
        <v>420</v>
      </c>
      <c r="F12" s="139" t="s">
        <v>19</v>
      </c>
      <c r="G12" s="255" t="s">
        <v>20</v>
      </c>
      <c r="H12" s="149" t="s">
        <v>21</v>
      </c>
      <c r="I12" s="161" t="s">
        <v>420</v>
      </c>
      <c r="J12" s="251" t="s">
        <v>22</v>
      </c>
      <c r="K12" s="251" t="s">
        <v>22</v>
      </c>
      <c r="L12" s="253" t="s">
        <v>23</v>
      </c>
      <c r="O12" s="161" t="str">
        <f>_xlfn.XLOOKUP(A12,'Timely submission'!A:A,'Timely submission'!Q:Q)</f>
        <v>On time</v>
      </c>
      <c r="P12" s="150">
        <f>_xlfn.XLOOKUP(A12,'KSD auditees'!A:A,'KSD auditees'!A:A)</f>
        <v>1206</v>
      </c>
      <c r="Q12" s="150" t="str">
        <f>_xlfn.XLOOKUP(A12,'KSD auditees'!A:A,'KSD auditees'!G:G)</f>
        <v xml:space="preserve">Education, Skills development and employment </v>
      </c>
      <c r="R12" s="150" t="e">
        <f>_xlfn.XLOOKUP(A12,'[27]Non AGSA'!B:B,'[27]Non AGSA'!B:B)</f>
        <v>#N/A</v>
      </c>
      <c r="S12" s="150" t="e">
        <f>_xlfn.XLOOKUP(A12,'[27]Dormant auditee list'!C:C,'[27]Dormant auditee list'!C:C)</f>
        <v>#N/A</v>
      </c>
      <c r="T12" s="150" t="str">
        <f>_xlfn.XLOOKUP(A12,[27]Reworked!A:A,[27]Reworked!I:I)</f>
        <v>Unqualified with findings</v>
      </c>
      <c r="V12" s="150">
        <v>1</v>
      </c>
      <c r="W12" s="150">
        <v>2</v>
      </c>
    </row>
    <row r="13" spans="1:23" ht="26.25" customHeight="1" x14ac:dyDescent="0.25">
      <c r="A13" s="139">
        <v>68</v>
      </c>
      <c r="B13" s="139" t="s">
        <v>196</v>
      </c>
      <c r="C13" s="139" t="s">
        <v>197</v>
      </c>
      <c r="D13" s="250" t="s">
        <v>17</v>
      </c>
      <c r="E13" s="161" t="s">
        <v>420</v>
      </c>
      <c r="F13" s="139" t="s">
        <v>19</v>
      </c>
      <c r="G13" s="252" t="s">
        <v>1</v>
      </c>
      <c r="H13" s="149" t="s">
        <v>21</v>
      </c>
      <c r="I13" s="161" t="s">
        <v>420</v>
      </c>
      <c r="J13" s="255" t="s">
        <v>20</v>
      </c>
      <c r="K13" s="255" t="s">
        <v>20</v>
      </c>
      <c r="L13" s="253" t="s">
        <v>23</v>
      </c>
      <c r="O13" s="161" t="str">
        <f>_xlfn.XLOOKUP(A13,'Timely submission'!A:A,'Timely submission'!Q:Q)</f>
        <v>On time</v>
      </c>
      <c r="P13" s="150">
        <f>_xlfn.XLOOKUP(A13,'KSD auditees'!A:A,'KSD auditees'!A:A)</f>
        <v>68</v>
      </c>
      <c r="Q13" s="150" t="str">
        <f>_xlfn.XLOOKUP(A13,'KSD auditees'!A:A,'KSD auditees'!G:G)</f>
        <v>Safety and Security</v>
      </c>
      <c r="R13" s="150" t="e">
        <f>_xlfn.XLOOKUP(A13,'[27]Non AGSA'!B:B,'[27]Non AGSA'!B:B)</f>
        <v>#N/A</v>
      </c>
      <c r="S13" s="150" t="e">
        <f>_xlfn.XLOOKUP(A13,'[27]Dormant auditee list'!C:C,'[27]Dormant auditee list'!C:C)</f>
        <v>#N/A</v>
      </c>
      <c r="T13" s="150" t="str">
        <f>_xlfn.XLOOKUP(A13,[27]Reworked!A:A,[27]Reworked!I:I)</f>
        <v>Unqualified with findings</v>
      </c>
      <c r="V13" s="150">
        <v>1</v>
      </c>
      <c r="W13" s="150">
        <v>2</v>
      </c>
    </row>
    <row r="14" spans="1:23" ht="27" customHeight="1" x14ac:dyDescent="0.25">
      <c r="A14" s="139">
        <v>69</v>
      </c>
      <c r="B14" s="139" t="s">
        <v>198</v>
      </c>
      <c r="C14" s="139" t="s">
        <v>197</v>
      </c>
      <c r="D14" s="254" t="s">
        <v>26</v>
      </c>
      <c r="E14" s="161" t="s">
        <v>420</v>
      </c>
      <c r="F14" s="139" t="s">
        <v>19</v>
      </c>
      <c r="G14" s="253" t="s">
        <v>23</v>
      </c>
      <c r="H14" s="254" t="s">
        <v>26</v>
      </c>
      <c r="I14" s="161" t="s">
        <v>420</v>
      </c>
      <c r="J14" s="253" t="s">
        <v>23</v>
      </c>
      <c r="K14" s="251" t="s">
        <v>22</v>
      </c>
      <c r="L14" s="253" t="s">
        <v>23</v>
      </c>
      <c r="O14" s="161" t="str">
        <f>_xlfn.XLOOKUP(A14,'Timely submission'!A:A,'Timely submission'!Q:Q)</f>
        <v>On time</v>
      </c>
      <c r="P14" s="150">
        <f>_xlfn.XLOOKUP(A14,'KSD auditees'!A:A,'KSD auditees'!A:A)</f>
        <v>69</v>
      </c>
      <c r="Q14" s="150" t="str">
        <f>_xlfn.XLOOKUP(A14,'KSD auditees'!A:A,'KSD auditees'!G:G)</f>
        <v>Safety and Security</v>
      </c>
      <c r="R14" s="150" t="e">
        <f>_xlfn.XLOOKUP(A14,'[27]Non AGSA'!B:B,'[27]Non AGSA'!B:B)</f>
        <v>#N/A</v>
      </c>
      <c r="S14" s="150" t="e">
        <f>_xlfn.XLOOKUP(A14,'[27]Dormant auditee list'!C:C,'[27]Dormant auditee list'!C:C)</f>
        <v>#N/A</v>
      </c>
      <c r="T14" s="150" t="str">
        <f>_xlfn.XLOOKUP(A14,[27]Reworked!A:A,[27]Reworked!I:I)</f>
        <v>Qualified</v>
      </c>
      <c r="V14" s="150">
        <v>1</v>
      </c>
      <c r="W14" s="150">
        <v>3</v>
      </c>
    </row>
    <row r="15" spans="1:23" ht="26.25" customHeight="1" x14ac:dyDescent="0.25">
      <c r="A15" s="139">
        <v>104</v>
      </c>
      <c r="B15" s="139" t="s">
        <v>133</v>
      </c>
      <c r="C15" s="139" t="s">
        <v>131</v>
      </c>
      <c r="D15" s="256" t="s">
        <v>33</v>
      </c>
      <c r="E15" s="161" t="s">
        <v>420</v>
      </c>
      <c r="F15" s="139" t="s">
        <v>19</v>
      </c>
      <c r="G15" s="252" t="s">
        <v>1</v>
      </c>
      <c r="H15" s="149" t="s">
        <v>21</v>
      </c>
      <c r="I15" s="161" t="s">
        <v>420</v>
      </c>
      <c r="J15" s="252" t="s">
        <v>1</v>
      </c>
      <c r="K15" s="252" t="s">
        <v>1</v>
      </c>
      <c r="L15" s="252" t="s">
        <v>1</v>
      </c>
      <c r="O15" s="161" t="str">
        <f>_xlfn.XLOOKUP(A15,'Timely submission'!A:A,'Timely submission'!Q:Q)</f>
        <v>On time</v>
      </c>
      <c r="P15" s="150">
        <f>_xlfn.XLOOKUP(A15,'KSD auditees'!A:A,'KSD auditees'!A:A)</f>
        <v>104</v>
      </c>
      <c r="Q15" s="150" t="str">
        <f>_xlfn.XLOOKUP(A15,'KSD auditees'!A:A,'KSD auditees'!G:G)</f>
        <v xml:space="preserve">Environmental sustainability </v>
      </c>
      <c r="R15" s="150" t="e">
        <f>_xlfn.XLOOKUP(A15,'[27]Non AGSA'!B:B,'[27]Non AGSA'!B:B)</f>
        <v>#N/A</v>
      </c>
      <c r="S15" s="150" t="e">
        <f>_xlfn.XLOOKUP(A15,'[27]Dormant auditee list'!C:C,'[27]Dormant auditee list'!C:C)</f>
        <v>#N/A</v>
      </c>
      <c r="T15" s="150" t="str">
        <f>_xlfn.XLOOKUP(A15,[27]Reworked!A:A,[27]Reworked!I:I)</f>
        <v>Unqualified with no findings</v>
      </c>
      <c r="V15" s="150">
        <v>1</v>
      </c>
      <c r="W15" s="150">
        <v>1</v>
      </c>
    </row>
    <row r="16" spans="1:23" ht="34.5" customHeight="1" x14ac:dyDescent="0.25">
      <c r="A16" s="139">
        <v>1225</v>
      </c>
      <c r="B16" s="139" t="s">
        <v>134</v>
      </c>
      <c r="C16" s="139" t="s">
        <v>131</v>
      </c>
      <c r="D16" s="250" t="s">
        <v>17</v>
      </c>
      <c r="E16" s="161" t="s">
        <v>420</v>
      </c>
      <c r="F16" s="139" t="s">
        <v>19</v>
      </c>
      <c r="G16" s="251" t="s">
        <v>22</v>
      </c>
      <c r="H16" s="149" t="s">
        <v>21</v>
      </c>
      <c r="I16" s="161" t="s">
        <v>420</v>
      </c>
      <c r="J16" s="253" t="s">
        <v>23</v>
      </c>
      <c r="K16" s="253" t="s">
        <v>23</v>
      </c>
      <c r="L16" s="253" t="s">
        <v>23</v>
      </c>
      <c r="O16" s="161" t="str">
        <f>_xlfn.XLOOKUP(A16,'Timely submission'!A:A,'Timely submission'!Q:Q)</f>
        <v>On time</v>
      </c>
      <c r="P16" s="150">
        <f>_xlfn.XLOOKUP(A16,'KSD auditees'!A:A,'KSD auditees'!A:A)</f>
        <v>1225</v>
      </c>
      <c r="Q16" s="150" t="str">
        <f>_xlfn.XLOOKUP(A16,'KSD auditees'!A:A,'KSD auditees'!G:G)</f>
        <v xml:space="preserve">Environmental sustainability </v>
      </c>
      <c r="R16" s="150" t="e">
        <f>_xlfn.XLOOKUP(A16,'[27]Non AGSA'!B:B,'[27]Non AGSA'!B:B)</f>
        <v>#N/A</v>
      </c>
      <c r="S16" s="150" t="e">
        <f>_xlfn.XLOOKUP(A16,'[27]Dormant auditee list'!C:C,'[27]Dormant auditee list'!C:C)</f>
        <v>#N/A</v>
      </c>
      <c r="T16" s="150" t="str">
        <f>_xlfn.XLOOKUP(A16,[27]Reworked!A:A,[27]Reworked!I:I)</f>
        <v>Unqualified with findings</v>
      </c>
      <c r="U16" s="150" t="str">
        <f>_xlfn.XLOOKUP(A16,[27]Reworked!A:A,[27]Reworked!J:J)</f>
        <v>Unqualified with findings</v>
      </c>
      <c r="V16" s="150">
        <v>1</v>
      </c>
      <c r="W16" s="150">
        <v>2</v>
      </c>
    </row>
    <row r="17" spans="1:23" ht="27" customHeight="1" x14ac:dyDescent="0.25">
      <c r="A17" s="139">
        <v>73</v>
      </c>
      <c r="B17" s="139" t="s">
        <v>150</v>
      </c>
      <c r="C17" s="139" t="s">
        <v>151</v>
      </c>
      <c r="D17" s="250" t="s">
        <v>17</v>
      </c>
      <c r="E17" s="161" t="s">
        <v>420</v>
      </c>
      <c r="F17" s="139" t="s">
        <v>19</v>
      </c>
      <c r="G17" s="253" t="s">
        <v>23</v>
      </c>
      <c r="H17" s="149" t="s">
        <v>21</v>
      </c>
      <c r="I17" s="161" t="s">
        <v>420</v>
      </c>
      <c r="J17" s="253" t="s">
        <v>23</v>
      </c>
      <c r="K17" s="253" t="s">
        <v>23</v>
      </c>
      <c r="L17" s="253" t="s">
        <v>23</v>
      </c>
      <c r="O17" s="161" t="str">
        <f>_xlfn.XLOOKUP(A17,'Timely submission'!A:A,'Timely submission'!Q:Q)</f>
        <v>On time</v>
      </c>
      <c r="P17" s="150">
        <f>_xlfn.XLOOKUP(A17,'KSD auditees'!A:A,'KSD auditees'!A:A)</f>
        <v>73</v>
      </c>
      <c r="Q17" s="150" t="str">
        <f>_xlfn.XLOOKUP(A17,'KSD auditees'!A:A,'KSD auditees'!G:G)</f>
        <v>Health</v>
      </c>
      <c r="R17" s="150" t="e">
        <f>_xlfn.XLOOKUP(A17,'[27]Non AGSA'!B:B,'[27]Non AGSA'!B:B)</f>
        <v>#N/A</v>
      </c>
      <c r="S17" s="150" t="e">
        <f>_xlfn.XLOOKUP(A17,'[27]Dormant auditee list'!C:C,'[27]Dormant auditee list'!C:C)</f>
        <v>#N/A</v>
      </c>
      <c r="T17" s="150" t="str">
        <f>_xlfn.XLOOKUP(A17,[27]Reworked!A:A,[27]Reworked!I:I)</f>
        <v>Unqualified with findings</v>
      </c>
      <c r="V17" s="150">
        <v>1</v>
      </c>
      <c r="W17" s="150">
        <v>2</v>
      </c>
    </row>
    <row r="18" spans="1:23" ht="13.5" customHeight="1" x14ac:dyDescent="0.25">
      <c r="A18" s="139">
        <v>175</v>
      </c>
      <c r="B18" s="139" t="s">
        <v>151</v>
      </c>
      <c r="C18" s="139" t="s">
        <v>151</v>
      </c>
      <c r="D18" s="250" t="s">
        <v>17</v>
      </c>
      <c r="E18" s="161" t="s">
        <v>29</v>
      </c>
      <c r="F18" s="139" t="s">
        <v>19</v>
      </c>
      <c r="G18" s="253" t="s">
        <v>23</v>
      </c>
      <c r="H18" s="149" t="s">
        <v>21</v>
      </c>
      <c r="I18" s="161" t="s">
        <v>29</v>
      </c>
      <c r="J18" s="253" t="s">
        <v>23</v>
      </c>
      <c r="K18" s="253" t="s">
        <v>23</v>
      </c>
      <c r="L18" s="253" t="s">
        <v>23</v>
      </c>
      <c r="O18" s="161" t="str">
        <f>_xlfn.XLOOKUP(A18,'Timely submission'!A:A,'Timely submission'!Q:Q)</f>
        <v>On time</v>
      </c>
      <c r="P18" s="150">
        <f>_xlfn.XLOOKUP(A18,'KSD auditees'!A:A,'KSD auditees'!A:A)</f>
        <v>175</v>
      </c>
      <c r="Q18" s="150" t="str">
        <f>_xlfn.XLOOKUP(A18,'KSD auditees'!A:A,'KSD auditees'!G:G)</f>
        <v>Health</v>
      </c>
      <c r="R18" s="150" t="e">
        <f>_xlfn.XLOOKUP(A18,'[27]Non AGSA'!B:B,'[27]Non AGSA'!B:B)</f>
        <v>#N/A</v>
      </c>
      <c r="S18" s="150" t="e">
        <f>_xlfn.XLOOKUP(A18,'[27]Dormant auditee list'!C:C,'[27]Dormant auditee list'!C:C)</f>
        <v>#N/A</v>
      </c>
      <c r="T18" s="150" t="str">
        <f>_xlfn.XLOOKUP(A18,[27]Reworked!A:A,[27]Reworked!I:I)</f>
        <v>Unqualified with findings</v>
      </c>
      <c r="V18" s="150">
        <v>1</v>
      </c>
      <c r="W18" s="150">
        <v>2</v>
      </c>
    </row>
    <row r="19" spans="1:23" ht="27" customHeight="1" x14ac:dyDescent="0.25">
      <c r="A19" s="139">
        <v>1207</v>
      </c>
      <c r="B19" s="139" t="s">
        <v>24</v>
      </c>
      <c r="C19" s="139" t="s">
        <v>16</v>
      </c>
      <c r="D19" s="250" t="s">
        <v>17</v>
      </c>
      <c r="E19" s="161" t="s">
        <v>420</v>
      </c>
      <c r="F19" s="139" t="s">
        <v>19</v>
      </c>
      <c r="G19" s="252" t="s">
        <v>1</v>
      </c>
      <c r="H19" s="149" t="s">
        <v>21</v>
      </c>
      <c r="I19" s="161" t="s">
        <v>420</v>
      </c>
      <c r="J19" s="253" t="s">
        <v>23</v>
      </c>
      <c r="K19" s="253" t="s">
        <v>23</v>
      </c>
      <c r="L19" s="252" t="s">
        <v>1</v>
      </c>
      <c r="O19" s="161" t="str">
        <f>_xlfn.XLOOKUP(A19,'Timely submission'!A:A,'Timely submission'!Q:Q)</f>
        <v>On time</v>
      </c>
      <c r="P19" s="150">
        <f>_xlfn.XLOOKUP(A19,'KSD auditees'!A:A,'KSD auditees'!A:A)</f>
        <v>1207</v>
      </c>
      <c r="Q19" s="150" t="str">
        <f>_xlfn.XLOOKUP(A19,'KSD auditees'!A:A,'KSD auditees'!G:G)</f>
        <v xml:space="preserve">Education, Skills development and employment </v>
      </c>
      <c r="R19" s="150" t="e">
        <f>_xlfn.XLOOKUP(A19,'[27]Non AGSA'!B:B,'[27]Non AGSA'!B:B)</f>
        <v>#N/A</v>
      </c>
      <c r="S19" s="150" t="e">
        <f>_xlfn.XLOOKUP(A19,'[27]Dormant auditee list'!C:C,'[27]Dormant auditee list'!C:C)</f>
        <v>#N/A</v>
      </c>
      <c r="T19" s="150" t="str">
        <f>_xlfn.XLOOKUP(A19,[27]Reworked!A:A,[27]Reworked!I:I)</f>
        <v>Unqualified with findings</v>
      </c>
      <c r="V19" s="150">
        <v>1</v>
      </c>
      <c r="W19" s="150">
        <v>2</v>
      </c>
    </row>
    <row r="20" spans="1:23" ht="26.25" customHeight="1" x14ac:dyDescent="0.25">
      <c r="A20" s="139">
        <v>74</v>
      </c>
      <c r="B20" s="139" t="s">
        <v>199</v>
      </c>
      <c r="C20" s="139" t="s">
        <v>197</v>
      </c>
      <c r="D20" s="254" t="s">
        <v>26</v>
      </c>
      <c r="E20" s="161" t="s">
        <v>420</v>
      </c>
      <c r="F20" s="139" t="s">
        <v>19</v>
      </c>
      <c r="G20" s="253" t="s">
        <v>23</v>
      </c>
      <c r="H20" s="254" t="s">
        <v>26</v>
      </c>
      <c r="I20" s="161" t="s">
        <v>420</v>
      </c>
      <c r="J20" s="253" t="s">
        <v>23</v>
      </c>
      <c r="K20" s="253" t="s">
        <v>23</v>
      </c>
      <c r="L20" s="253" t="s">
        <v>23</v>
      </c>
      <c r="O20" s="161" t="str">
        <f>_xlfn.XLOOKUP(A20,'Timely submission'!A:A,'Timely submission'!Q:Q)</f>
        <v>On time</v>
      </c>
      <c r="P20" s="150">
        <f>_xlfn.XLOOKUP(A20,'KSD auditees'!A:A,'KSD auditees'!A:A)</f>
        <v>74</v>
      </c>
      <c r="Q20" s="150" t="str">
        <f>_xlfn.XLOOKUP(A20,'KSD auditees'!A:A,'KSD auditees'!G:G)</f>
        <v>Safety and Security</v>
      </c>
      <c r="R20" s="150" t="e">
        <f>_xlfn.XLOOKUP(A20,'[27]Non AGSA'!B:B,'[27]Non AGSA'!B:B)</f>
        <v>#N/A</v>
      </c>
      <c r="S20" s="150" t="e">
        <f>_xlfn.XLOOKUP(A20,'[27]Dormant auditee list'!C:C,'[27]Dormant auditee list'!C:C)</f>
        <v>#N/A</v>
      </c>
      <c r="T20" s="150" t="str">
        <f>_xlfn.XLOOKUP(A20,[27]Reworked!A:A,[27]Reworked!I:I)</f>
        <v>Qualified</v>
      </c>
      <c r="U20" s="150" t="str">
        <f>_xlfn.XLOOKUP(A20,[27]Reworked!A:A,[27]Reworked!J:J)</f>
        <v>Qualified</v>
      </c>
      <c r="V20" s="150">
        <v>1</v>
      </c>
      <c r="W20" s="150">
        <v>3</v>
      </c>
    </row>
    <row r="21" spans="1:23" ht="27" customHeight="1" x14ac:dyDescent="0.25">
      <c r="A21" s="139">
        <v>1007</v>
      </c>
      <c r="B21" s="139" t="s">
        <v>159</v>
      </c>
      <c r="C21" s="139" t="s">
        <v>156</v>
      </c>
      <c r="D21" s="250" t="s">
        <v>17</v>
      </c>
      <c r="E21" s="161" t="s">
        <v>420</v>
      </c>
      <c r="F21" s="139" t="s">
        <v>19</v>
      </c>
      <c r="G21" s="252" t="s">
        <v>1</v>
      </c>
      <c r="H21" s="149" t="s">
        <v>21</v>
      </c>
      <c r="I21" s="161" t="s">
        <v>420</v>
      </c>
      <c r="J21" s="253" t="s">
        <v>23</v>
      </c>
      <c r="K21" s="255" t="s">
        <v>20</v>
      </c>
      <c r="L21" s="251" t="s">
        <v>22</v>
      </c>
      <c r="O21" s="161" t="str">
        <f>_xlfn.XLOOKUP(A21,'Timely submission'!A:A,'Timely submission'!Q:Q)</f>
        <v>On time</v>
      </c>
      <c r="P21" s="150">
        <f>_xlfn.XLOOKUP(A21,'KSD auditees'!A:A,'KSD auditees'!A:A)</f>
        <v>1007</v>
      </c>
      <c r="Q21" s="150" t="str">
        <f>_xlfn.XLOOKUP(A21,'KSD auditees'!A:A,'KSD auditees'!G:G)</f>
        <v>Human Settlements</v>
      </c>
      <c r="R21" s="150" t="e">
        <f>_xlfn.XLOOKUP(A21,'[27]Non AGSA'!B:B,'[27]Non AGSA'!B:B)</f>
        <v>#N/A</v>
      </c>
      <c r="S21" s="150" t="e">
        <f>_xlfn.XLOOKUP(A21,'[27]Dormant auditee list'!C:C,'[27]Dormant auditee list'!C:C)</f>
        <v>#N/A</v>
      </c>
      <c r="T21" s="150" t="str">
        <f>_xlfn.XLOOKUP(A21,[27]Reworked!A:A,[27]Reworked!I:I)</f>
        <v>Unqualified with findings</v>
      </c>
      <c r="V21" s="150">
        <v>1</v>
      </c>
      <c r="W21" s="150">
        <v>2</v>
      </c>
    </row>
    <row r="22" spans="1:23" ht="14.25" customHeight="1" x14ac:dyDescent="0.25">
      <c r="A22" s="139">
        <v>187</v>
      </c>
      <c r="B22" s="139" t="s">
        <v>156</v>
      </c>
      <c r="C22" s="139" t="s">
        <v>156</v>
      </c>
      <c r="D22" s="250" t="s">
        <v>17</v>
      </c>
      <c r="E22" s="161" t="s">
        <v>420</v>
      </c>
      <c r="F22" s="139" t="s">
        <v>19</v>
      </c>
      <c r="G22" s="252" t="s">
        <v>1</v>
      </c>
      <c r="H22" s="149" t="s">
        <v>21</v>
      </c>
      <c r="I22" s="161" t="s">
        <v>420</v>
      </c>
      <c r="J22" s="253" t="s">
        <v>23</v>
      </c>
      <c r="K22" s="251" t="s">
        <v>22</v>
      </c>
      <c r="L22" s="253" t="s">
        <v>23</v>
      </c>
      <c r="O22" s="161" t="str">
        <f>_xlfn.XLOOKUP(A22,'Timely submission'!A:A,'Timely submission'!Q:Q)</f>
        <v>On time</v>
      </c>
      <c r="P22" s="150">
        <f>_xlfn.XLOOKUP(A22,'KSD auditees'!A:A,'KSD auditees'!A:A)</f>
        <v>187</v>
      </c>
      <c r="Q22" s="150" t="str">
        <f>_xlfn.XLOOKUP(A22,'KSD auditees'!A:A,'KSD auditees'!G:G)</f>
        <v>Human Settlements</v>
      </c>
      <c r="R22" s="150" t="e">
        <f>_xlfn.XLOOKUP(A22,'[27]Non AGSA'!B:B,'[27]Non AGSA'!B:B)</f>
        <v>#N/A</v>
      </c>
      <c r="S22" s="150" t="e">
        <f>_xlfn.XLOOKUP(A22,'[27]Dormant auditee list'!C:C,'[27]Dormant auditee list'!C:C)</f>
        <v>#N/A</v>
      </c>
      <c r="T22" s="150" t="str">
        <f>_xlfn.XLOOKUP(A22,[27]Reworked!A:A,[27]Reworked!I:I)</f>
        <v>Unqualified with findings</v>
      </c>
      <c r="V22" s="150">
        <v>1</v>
      </c>
      <c r="W22" s="150">
        <v>2</v>
      </c>
    </row>
    <row r="23" spans="1:23" ht="26.25" customHeight="1" x14ac:dyDescent="0.25">
      <c r="A23" s="139">
        <v>76</v>
      </c>
      <c r="B23" s="139" t="s">
        <v>200</v>
      </c>
      <c r="C23" s="139" t="s">
        <v>197</v>
      </c>
      <c r="D23" s="250" t="s">
        <v>17</v>
      </c>
      <c r="E23" s="161" t="s">
        <v>420</v>
      </c>
      <c r="F23" s="139" t="s">
        <v>19</v>
      </c>
      <c r="G23" s="253" t="s">
        <v>23</v>
      </c>
      <c r="H23" s="149" t="s">
        <v>21</v>
      </c>
      <c r="I23" s="161" t="s">
        <v>420</v>
      </c>
      <c r="J23" s="253" t="s">
        <v>23</v>
      </c>
      <c r="K23" s="253" t="s">
        <v>23</v>
      </c>
      <c r="L23" s="253" t="s">
        <v>23</v>
      </c>
      <c r="O23" s="161" t="str">
        <f>_xlfn.XLOOKUP(A23,'Timely submission'!A:A,'Timely submission'!Q:Q)</f>
        <v>On time</v>
      </c>
      <c r="P23" s="150">
        <f>_xlfn.XLOOKUP(A23,'KSD auditees'!A:A,'KSD auditees'!A:A)</f>
        <v>76</v>
      </c>
      <c r="Q23" s="150" t="str">
        <f>_xlfn.XLOOKUP(A23,'KSD auditees'!A:A,'KSD auditees'!G:G)</f>
        <v>Safety and Security</v>
      </c>
      <c r="R23" s="150" t="e">
        <f>_xlfn.XLOOKUP(A23,'[27]Non AGSA'!B:B,'[27]Non AGSA'!B:B)</f>
        <v>#N/A</v>
      </c>
      <c r="S23" s="150" t="e">
        <f>_xlfn.XLOOKUP(A23,'[27]Dormant auditee list'!C:C,'[27]Dormant auditee list'!C:C)</f>
        <v>#N/A</v>
      </c>
      <c r="T23" s="150" t="str">
        <f>_xlfn.XLOOKUP(A23,[27]Reworked!A:A,[27]Reworked!I:I)</f>
        <v>Unqualified with findings</v>
      </c>
      <c r="V23" s="150">
        <v>1</v>
      </c>
      <c r="W23" s="150">
        <v>2</v>
      </c>
    </row>
    <row r="24" spans="1:23" ht="27" customHeight="1" x14ac:dyDescent="0.25">
      <c r="A24" s="139">
        <v>77</v>
      </c>
      <c r="B24" s="139" t="s">
        <v>25</v>
      </c>
      <c r="C24" s="139" t="s">
        <v>16</v>
      </c>
      <c r="D24" s="254" t="s">
        <v>26</v>
      </c>
      <c r="E24" s="161" t="s">
        <v>27</v>
      </c>
      <c r="F24" s="139" t="s">
        <v>19</v>
      </c>
      <c r="G24" s="253" t="s">
        <v>23</v>
      </c>
      <c r="H24" s="254" t="s">
        <v>26</v>
      </c>
      <c r="I24" s="161" t="s">
        <v>27</v>
      </c>
      <c r="J24" s="255" t="s">
        <v>20</v>
      </c>
      <c r="K24" s="255" t="s">
        <v>20</v>
      </c>
      <c r="L24" s="253" t="s">
        <v>23</v>
      </c>
      <c r="O24" s="161" t="str">
        <f>_xlfn.XLOOKUP(A24,'Timely submission'!A:A,'Timely submission'!Q:Q)</f>
        <v>On time</v>
      </c>
      <c r="P24" s="150">
        <f>_xlfn.XLOOKUP(A24,'KSD auditees'!A:A,'KSD auditees'!A:A)</f>
        <v>77</v>
      </c>
      <c r="Q24" s="150" t="str">
        <f>_xlfn.XLOOKUP(A24,'KSD auditees'!A:A,'KSD auditees'!G:G)</f>
        <v xml:space="preserve">Education, Skills development and employment </v>
      </c>
      <c r="R24" s="150" t="e">
        <f>_xlfn.XLOOKUP(A24,'[27]Non AGSA'!B:B,'[27]Non AGSA'!B:B)</f>
        <v>#N/A</v>
      </c>
      <c r="S24" s="150" t="e">
        <f>_xlfn.XLOOKUP(A24,'[27]Dormant auditee list'!C:C,'[27]Dormant auditee list'!C:C)</f>
        <v>#N/A</v>
      </c>
      <c r="T24" s="150" t="str">
        <f>_xlfn.XLOOKUP(A24,[27]Reworked!A:A,[27]Reworked!I:I)</f>
        <v>Qualified</v>
      </c>
      <c r="V24" s="150">
        <v>1</v>
      </c>
      <c r="W24" s="150">
        <v>3</v>
      </c>
    </row>
    <row r="25" spans="1:23" ht="34.5" customHeight="1" x14ac:dyDescent="0.25">
      <c r="A25" s="139">
        <v>1550</v>
      </c>
      <c r="B25" s="139" t="s">
        <v>107</v>
      </c>
      <c r="C25" s="139" t="s">
        <v>108</v>
      </c>
      <c r="D25" s="250" t="s">
        <v>17</v>
      </c>
      <c r="E25" s="161" t="s">
        <v>420</v>
      </c>
      <c r="F25" s="139" t="s">
        <v>19</v>
      </c>
      <c r="G25" s="255" t="s">
        <v>20</v>
      </c>
      <c r="H25" s="149" t="s">
        <v>21</v>
      </c>
      <c r="I25" s="161" t="s">
        <v>420</v>
      </c>
      <c r="J25" s="253" t="s">
        <v>23</v>
      </c>
      <c r="K25" s="253" t="s">
        <v>23</v>
      </c>
      <c r="L25" s="253" t="s">
        <v>23</v>
      </c>
      <c r="O25" s="161" t="str">
        <f>_xlfn.XLOOKUP(A25,'Timely submission'!A:A,'Timely submission'!Q:Q)</f>
        <v>On time</v>
      </c>
      <c r="P25" s="150">
        <f>_xlfn.XLOOKUP(A25,'KSD auditees'!A:A,'KSD auditees'!A:A)</f>
        <v>1550</v>
      </c>
      <c r="Q25" s="150" t="str">
        <f>_xlfn.XLOOKUP(A25,'KSD auditees'!A:A,'KSD auditees'!G:G)</f>
        <v>Energy</v>
      </c>
      <c r="R25" s="150" t="e">
        <f>_xlfn.XLOOKUP(A25,'[27]Non AGSA'!B:B,'[27]Non AGSA'!B:B)</f>
        <v>#N/A</v>
      </c>
      <c r="S25" s="150" t="e">
        <f>_xlfn.XLOOKUP(A25,'[27]Dormant auditee list'!C:C,'[27]Dormant auditee list'!C:C)</f>
        <v>#N/A</v>
      </c>
      <c r="T25" s="150" t="str">
        <f>_xlfn.XLOOKUP(A25,[27]Reworked!A:A,[27]Reworked!I:I)</f>
        <v>Unqualified with findings</v>
      </c>
      <c r="V25" s="150">
        <v>1</v>
      </c>
      <c r="W25" s="150">
        <v>2</v>
      </c>
    </row>
    <row r="26" spans="1:23" ht="26.25" customHeight="1" x14ac:dyDescent="0.25">
      <c r="A26" s="139">
        <v>84</v>
      </c>
      <c r="B26" s="139" t="s">
        <v>201</v>
      </c>
      <c r="C26" s="139" t="s">
        <v>197</v>
      </c>
      <c r="D26" s="250" t="s">
        <v>17</v>
      </c>
      <c r="E26" s="161" t="s">
        <v>420</v>
      </c>
      <c r="F26" s="139" t="s">
        <v>19</v>
      </c>
      <c r="G26" s="252" t="s">
        <v>1</v>
      </c>
      <c r="H26" s="149" t="s">
        <v>21</v>
      </c>
      <c r="I26" s="161" t="s">
        <v>420</v>
      </c>
      <c r="J26" s="253" t="s">
        <v>23</v>
      </c>
      <c r="K26" s="253" t="s">
        <v>23</v>
      </c>
      <c r="L26" s="253" t="s">
        <v>23</v>
      </c>
      <c r="O26" s="161" t="str">
        <f>_xlfn.XLOOKUP(A26,'Timely submission'!A:A,'Timely submission'!Q:Q)</f>
        <v>On time</v>
      </c>
      <c r="P26" s="150">
        <f>_xlfn.XLOOKUP(A26,'KSD auditees'!A:A,'KSD auditees'!A:A)</f>
        <v>84</v>
      </c>
      <c r="Q26" s="150" t="str">
        <f>_xlfn.XLOOKUP(A26,'KSD auditees'!A:A,'KSD auditees'!G:G)</f>
        <v>Safety and Security</v>
      </c>
      <c r="R26" s="150" t="e">
        <f>_xlfn.XLOOKUP(A26,'[27]Non AGSA'!B:B,'[27]Non AGSA'!B:B)</f>
        <v>#N/A</v>
      </c>
      <c r="S26" s="150" t="e">
        <f>_xlfn.XLOOKUP(A26,'[27]Dormant auditee list'!C:C,'[27]Dormant auditee list'!C:C)</f>
        <v>#N/A</v>
      </c>
      <c r="T26" s="150" t="str">
        <f>_xlfn.XLOOKUP(A26,[27]Reworked!A:A,[27]Reworked!I:I)</f>
        <v>Unqualified with findings</v>
      </c>
      <c r="V26" s="150">
        <v>1</v>
      </c>
      <c r="W26" s="150">
        <v>2</v>
      </c>
    </row>
    <row r="27" spans="1:23" ht="34.5" customHeight="1" x14ac:dyDescent="0.25">
      <c r="A27" s="139">
        <v>83</v>
      </c>
      <c r="B27" s="139" t="s">
        <v>165</v>
      </c>
      <c r="C27" s="139" t="s">
        <v>166</v>
      </c>
      <c r="D27" s="250" t="s">
        <v>17</v>
      </c>
      <c r="E27" s="161" t="s">
        <v>420</v>
      </c>
      <c r="F27" s="139" t="s">
        <v>19</v>
      </c>
      <c r="G27" s="252" t="s">
        <v>1</v>
      </c>
      <c r="H27" s="149" t="s">
        <v>21</v>
      </c>
      <c r="I27" s="161" t="s">
        <v>420</v>
      </c>
      <c r="J27" s="253" t="s">
        <v>23</v>
      </c>
      <c r="K27" s="253" t="s">
        <v>23</v>
      </c>
      <c r="L27" s="251" t="s">
        <v>22</v>
      </c>
      <c r="O27" s="161" t="str">
        <f>_xlfn.XLOOKUP(A27,'Timely submission'!A:A,'Timely submission'!Q:Q)</f>
        <v>On time</v>
      </c>
      <c r="P27" s="150">
        <f>_xlfn.XLOOKUP(A27,'KSD auditees'!A:A,'KSD auditees'!A:A)</f>
        <v>83</v>
      </c>
      <c r="Q27" s="150" t="str">
        <f>_xlfn.XLOOKUP(A27,'KSD auditees'!A:A,'KSD auditees'!G:G)</f>
        <v>Infrastructure</v>
      </c>
      <c r="R27" s="150" t="e">
        <f>_xlfn.XLOOKUP(A27,'[27]Non AGSA'!B:B,'[27]Non AGSA'!B:B)</f>
        <v>#N/A</v>
      </c>
      <c r="S27" s="150" t="e">
        <f>_xlfn.XLOOKUP(A27,'[27]Dormant auditee list'!C:C,'[27]Dormant auditee list'!C:C)</f>
        <v>#N/A</v>
      </c>
      <c r="T27" s="150" t="str">
        <f>_xlfn.XLOOKUP(A27,[27]Reworked!A:A,[27]Reworked!I:I)</f>
        <v>Unqualified with findings</v>
      </c>
      <c r="V27" s="150">
        <v>1</v>
      </c>
      <c r="W27" s="150">
        <v>2</v>
      </c>
    </row>
    <row r="28" spans="1:23" ht="26.25" customHeight="1" x14ac:dyDescent="0.25">
      <c r="A28" s="139">
        <v>86</v>
      </c>
      <c r="B28" s="139" t="s">
        <v>202</v>
      </c>
      <c r="C28" s="139" t="s">
        <v>197</v>
      </c>
      <c r="D28" s="254" t="s">
        <v>26</v>
      </c>
      <c r="E28" s="161" t="s">
        <v>27</v>
      </c>
      <c r="F28" s="139" t="s">
        <v>19</v>
      </c>
      <c r="G28" s="255" t="s">
        <v>20</v>
      </c>
      <c r="H28" s="254" t="s">
        <v>26</v>
      </c>
      <c r="I28" s="161" t="s">
        <v>27</v>
      </c>
      <c r="J28" s="253" t="s">
        <v>23</v>
      </c>
      <c r="K28" s="253" t="s">
        <v>23</v>
      </c>
      <c r="L28" s="255" t="s">
        <v>20</v>
      </c>
      <c r="O28" s="161" t="str">
        <f>_xlfn.XLOOKUP(A28,'Timely submission'!A:A,'Timely submission'!Q:Q)</f>
        <v>On time</v>
      </c>
      <c r="P28" s="150">
        <f>_xlfn.XLOOKUP(A28,'KSD auditees'!A:A,'KSD auditees'!A:A)</f>
        <v>86</v>
      </c>
      <c r="Q28" s="150" t="str">
        <f>_xlfn.XLOOKUP(A28,'KSD auditees'!A:A,'KSD auditees'!G:G)</f>
        <v>Safety and Security</v>
      </c>
      <c r="R28" s="150" t="e">
        <f>_xlfn.XLOOKUP(A28,'[27]Non AGSA'!B:B,'[27]Non AGSA'!B:B)</f>
        <v>#N/A</v>
      </c>
      <c r="S28" s="150" t="e">
        <f>_xlfn.XLOOKUP(A28,'[27]Dormant auditee list'!C:C,'[27]Dormant auditee list'!C:C)</f>
        <v>#N/A</v>
      </c>
      <c r="T28" s="150" t="str">
        <f>_xlfn.XLOOKUP(A28,[27]Reworked!A:A,[27]Reworked!I:I)</f>
        <v>Qualified</v>
      </c>
      <c r="V28" s="150">
        <v>1</v>
      </c>
      <c r="W28" s="150">
        <v>3</v>
      </c>
    </row>
    <row r="29" spans="1:23" ht="34.5" customHeight="1" x14ac:dyDescent="0.25">
      <c r="A29" s="139">
        <v>1554</v>
      </c>
      <c r="B29" s="139" t="s">
        <v>140</v>
      </c>
      <c r="C29" s="139" t="s">
        <v>141</v>
      </c>
      <c r="D29" s="256" t="s">
        <v>33</v>
      </c>
      <c r="E29" s="161" t="s">
        <v>420</v>
      </c>
      <c r="F29" s="139" t="s">
        <v>19</v>
      </c>
      <c r="G29" s="252" t="s">
        <v>1</v>
      </c>
      <c r="H29" s="149" t="s">
        <v>21</v>
      </c>
      <c r="I29" s="161" t="s">
        <v>420</v>
      </c>
      <c r="J29" s="253" t="s">
        <v>23</v>
      </c>
      <c r="K29" s="252" t="s">
        <v>1</v>
      </c>
      <c r="L29" s="252" t="s">
        <v>1</v>
      </c>
      <c r="O29" s="161" t="str">
        <f>_xlfn.XLOOKUP(A29,'Timely submission'!A:A,'Timely submission'!Q:Q)</f>
        <v>On time</v>
      </c>
      <c r="P29" s="150">
        <f>_xlfn.XLOOKUP(A29,'KSD auditees'!A:A,'KSD auditees'!A:A)</f>
        <v>1554</v>
      </c>
      <c r="Q29" s="150" t="str">
        <f>_xlfn.XLOOKUP(A29,'KSD auditees'!A:A,'KSD auditees'!G:G)</f>
        <v xml:space="preserve">Financial sustainability </v>
      </c>
      <c r="R29" s="150" t="e">
        <f>_xlfn.XLOOKUP(A29,'[27]Non AGSA'!B:B,'[27]Non AGSA'!B:B)</f>
        <v>#N/A</v>
      </c>
      <c r="S29" s="150" t="e">
        <f>_xlfn.XLOOKUP(A29,'[27]Dormant auditee list'!C:C,'[27]Dormant auditee list'!C:C)</f>
        <v>#N/A</v>
      </c>
      <c r="T29" s="150" t="str">
        <f>_xlfn.XLOOKUP(A29,[27]Reworked!A:A,[27]Reworked!I:I)</f>
        <v>Unqualified with no findings</v>
      </c>
      <c r="V29" s="150">
        <v>1</v>
      </c>
      <c r="W29" s="150">
        <v>1</v>
      </c>
    </row>
    <row r="30" spans="1:23" ht="34.5" customHeight="1" x14ac:dyDescent="0.25">
      <c r="A30" s="139">
        <v>89</v>
      </c>
      <c r="B30" s="139" t="s">
        <v>211</v>
      </c>
      <c r="C30" s="139" t="s">
        <v>209</v>
      </c>
      <c r="D30" s="256" t="s">
        <v>33</v>
      </c>
      <c r="E30" s="161" t="s">
        <v>29</v>
      </c>
      <c r="F30" s="139" t="s">
        <v>19</v>
      </c>
      <c r="G30" s="252" t="s">
        <v>1</v>
      </c>
      <c r="H30" s="149" t="s">
        <v>21</v>
      </c>
      <c r="I30" s="161" t="s">
        <v>420</v>
      </c>
      <c r="J30" s="253" t="s">
        <v>23</v>
      </c>
      <c r="K30" s="251" t="s">
        <v>22</v>
      </c>
      <c r="L30" s="252" t="s">
        <v>1</v>
      </c>
      <c r="O30" s="161" t="str">
        <f>_xlfn.XLOOKUP(A30,'Timely submission'!A:A,'Timely submission'!Q:Q)</f>
        <v>On time</v>
      </c>
      <c r="P30" s="150">
        <f>_xlfn.XLOOKUP(A30,'KSD auditees'!A:A,'KSD auditees'!A:A)</f>
        <v>89</v>
      </c>
      <c r="Q30" s="150" t="str">
        <f>_xlfn.XLOOKUP(A30,'KSD auditees'!A:A,'KSD auditees'!G:G)</f>
        <v>Transport</v>
      </c>
      <c r="R30" s="150" t="e">
        <f>_xlfn.XLOOKUP(A30,'[27]Non AGSA'!B:B,'[27]Non AGSA'!B:B)</f>
        <v>#N/A</v>
      </c>
      <c r="S30" s="150" t="e">
        <f>_xlfn.XLOOKUP(A30,'[27]Dormant auditee list'!C:C,'[27]Dormant auditee list'!C:C)</f>
        <v>#N/A</v>
      </c>
      <c r="T30" s="150" t="str">
        <f>_xlfn.XLOOKUP(A30,[27]Reworked!A:A,[27]Reworked!I:I)</f>
        <v>Unqualified with no findings</v>
      </c>
      <c r="V30" s="150">
        <v>1</v>
      </c>
      <c r="W30" s="150">
        <v>1</v>
      </c>
    </row>
    <row r="31" spans="1:23" ht="14.25" customHeight="1" x14ac:dyDescent="0.25">
      <c r="A31" s="139">
        <v>515</v>
      </c>
      <c r="B31" s="139" t="s">
        <v>209</v>
      </c>
      <c r="C31" s="139" t="s">
        <v>209</v>
      </c>
      <c r="D31" s="250" t="s">
        <v>17</v>
      </c>
      <c r="E31" s="161" t="s">
        <v>420</v>
      </c>
      <c r="F31" s="139" t="s">
        <v>19</v>
      </c>
      <c r="G31" s="251" t="s">
        <v>22</v>
      </c>
      <c r="H31" s="149" t="s">
        <v>21</v>
      </c>
      <c r="I31" s="161" t="s">
        <v>420</v>
      </c>
      <c r="J31" s="253" t="s">
        <v>23</v>
      </c>
      <c r="K31" s="253" t="s">
        <v>23</v>
      </c>
      <c r="L31" s="253" t="s">
        <v>23</v>
      </c>
      <c r="O31" s="161" t="str">
        <f>_xlfn.XLOOKUP(A31,'Timely submission'!A:A,'Timely submission'!Q:Q)</f>
        <v>On time</v>
      </c>
      <c r="P31" s="150">
        <f>_xlfn.XLOOKUP(A31,'KSD auditees'!A:A,'KSD auditees'!A:A)</f>
        <v>515</v>
      </c>
      <c r="Q31" s="150" t="str">
        <f>_xlfn.XLOOKUP(A31,'KSD auditees'!A:A,'KSD auditees'!G:G)</f>
        <v>Transport</v>
      </c>
      <c r="R31" s="150" t="e">
        <f>_xlfn.XLOOKUP(A31,'[27]Non AGSA'!B:B,'[27]Non AGSA'!B:B)</f>
        <v>#N/A</v>
      </c>
      <c r="S31" s="150" t="e">
        <f>_xlfn.XLOOKUP(A31,'[27]Dormant auditee list'!C:C,'[27]Dormant auditee list'!C:C)</f>
        <v>#N/A</v>
      </c>
      <c r="T31" s="150" t="str">
        <f>_xlfn.XLOOKUP(A31,[27]Reworked!A:A,[27]Reworked!I:I)</f>
        <v>Unqualified with findings</v>
      </c>
      <c r="V31" s="150">
        <v>1</v>
      </c>
      <c r="W31" s="150">
        <v>2</v>
      </c>
    </row>
    <row r="32" spans="1:23" ht="27" customHeight="1" x14ac:dyDescent="0.25">
      <c r="A32" s="139">
        <v>90</v>
      </c>
      <c r="B32" s="139" t="s">
        <v>225</v>
      </c>
      <c r="C32" s="139" t="s">
        <v>226</v>
      </c>
      <c r="D32" s="256" t="s">
        <v>33</v>
      </c>
      <c r="E32" s="161" t="s">
        <v>29</v>
      </c>
      <c r="F32" s="139" t="s">
        <v>19</v>
      </c>
      <c r="G32" s="251" t="s">
        <v>22</v>
      </c>
      <c r="H32" s="149" t="s">
        <v>21</v>
      </c>
      <c r="I32" s="161" t="s">
        <v>420</v>
      </c>
      <c r="J32" s="255" t="s">
        <v>20</v>
      </c>
      <c r="K32" s="252" t="s">
        <v>1</v>
      </c>
      <c r="L32" s="251" t="s">
        <v>22</v>
      </c>
      <c r="O32" s="161" t="str">
        <f>_xlfn.XLOOKUP(A32,'Timely submission'!A:A,'Timely submission'!Q:Q)</f>
        <v>On time</v>
      </c>
      <c r="P32" s="150">
        <f>_xlfn.XLOOKUP(A32,'KSD auditees'!A:A,'KSD auditees'!A:A)</f>
        <v>90</v>
      </c>
      <c r="Q32" s="150" t="str">
        <f>_xlfn.XLOOKUP(A32,'KSD auditees'!A:A,'KSD auditees'!G:G)</f>
        <v>Water and sanitation</v>
      </c>
      <c r="R32" s="150" t="e">
        <f>_xlfn.XLOOKUP(A32,'[27]Non AGSA'!B:B,'[27]Non AGSA'!B:B)</f>
        <v>#N/A</v>
      </c>
      <c r="S32" s="150" t="e">
        <f>_xlfn.XLOOKUP(A32,'[27]Dormant auditee list'!C:C,'[27]Dormant auditee list'!C:C)</f>
        <v>#N/A</v>
      </c>
      <c r="T32" s="150" t="str">
        <f>_xlfn.XLOOKUP(A32,[27]Reworked!A:A,[27]Reworked!I:I)</f>
        <v>Unqualified with no findings</v>
      </c>
      <c r="V32" s="150">
        <v>1</v>
      </c>
      <c r="W32" s="150">
        <v>1</v>
      </c>
    </row>
    <row r="33" spans="1:23" ht="27" customHeight="1" x14ac:dyDescent="0.25">
      <c r="A33" s="139">
        <v>108</v>
      </c>
      <c r="B33" s="139" t="s">
        <v>135</v>
      </c>
      <c r="C33" s="139" t="s">
        <v>131</v>
      </c>
      <c r="D33" s="256" t="s">
        <v>33</v>
      </c>
      <c r="E33" s="161" t="s">
        <v>29</v>
      </c>
      <c r="F33" s="139" t="s">
        <v>19</v>
      </c>
      <c r="G33" s="252" t="s">
        <v>1</v>
      </c>
      <c r="H33" s="149" t="s">
        <v>21</v>
      </c>
      <c r="I33" s="161" t="s">
        <v>420</v>
      </c>
      <c r="J33" s="252" t="s">
        <v>1</v>
      </c>
      <c r="K33" s="252" t="s">
        <v>1</v>
      </c>
      <c r="L33" s="251" t="s">
        <v>22</v>
      </c>
      <c r="O33" s="161" t="str">
        <f>_xlfn.XLOOKUP(A33,'Timely submission'!A:A,'Timely submission'!Q:Q)</f>
        <v>On time</v>
      </c>
      <c r="P33" s="150">
        <f>_xlfn.XLOOKUP(A33,'KSD auditees'!A:A,'KSD auditees'!A:A)</f>
        <v>108</v>
      </c>
      <c r="Q33" s="150" t="str">
        <f>_xlfn.XLOOKUP(A33,'KSD auditees'!A:A,'KSD auditees'!G:G)</f>
        <v xml:space="preserve">Environmental sustainability </v>
      </c>
      <c r="R33" s="150" t="e">
        <f>_xlfn.XLOOKUP(A33,'[27]Non AGSA'!B:B,'[27]Non AGSA'!B:B)</f>
        <v>#N/A</v>
      </c>
      <c r="S33" s="150" t="e">
        <f>_xlfn.XLOOKUP(A33,'[27]Dormant auditee list'!C:C,'[27]Dormant auditee list'!C:C)</f>
        <v>#N/A</v>
      </c>
      <c r="T33" s="150" t="str">
        <f>_xlfn.XLOOKUP(A33,[27]Reworked!A:A,[27]Reworked!I:I)</f>
        <v>Unqualified with no findings</v>
      </c>
      <c r="V33" s="150">
        <v>1</v>
      </c>
      <c r="W33" s="150">
        <v>1</v>
      </c>
    </row>
    <row r="34" spans="1:23" ht="26.25" customHeight="1" x14ac:dyDescent="0.25">
      <c r="A34" s="139">
        <v>1542</v>
      </c>
      <c r="B34" s="139" t="s">
        <v>136</v>
      </c>
      <c r="C34" s="139" t="s">
        <v>131</v>
      </c>
      <c r="D34" s="250" t="s">
        <v>17</v>
      </c>
      <c r="E34" s="161" t="s">
        <v>420</v>
      </c>
      <c r="F34" s="139" t="s">
        <v>19</v>
      </c>
      <c r="G34" s="251" t="s">
        <v>22</v>
      </c>
      <c r="H34" s="149" t="s">
        <v>21</v>
      </c>
      <c r="I34" s="161" t="s">
        <v>420</v>
      </c>
      <c r="J34" s="253" t="s">
        <v>23</v>
      </c>
      <c r="K34" s="253" t="s">
        <v>23</v>
      </c>
      <c r="L34" s="253" t="s">
        <v>23</v>
      </c>
      <c r="O34" s="161" t="str">
        <f>_xlfn.XLOOKUP(A34,'Timely submission'!A:A,'Timely submission'!Q:Q)</f>
        <v>On time</v>
      </c>
      <c r="P34" s="150">
        <f>_xlfn.XLOOKUP(A34,'KSD auditees'!A:A,'KSD auditees'!A:A)</f>
        <v>1542</v>
      </c>
      <c r="Q34" s="150" t="str">
        <f>_xlfn.XLOOKUP(A34,'KSD auditees'!A:A,'KSD auditees'!G:G)</f>
        <v xml:space="preserve">Environmental sustainability </v>
      </c>
      <c r="R34" s="150" t="e">
        <f>_xlfn.XLOOKUP(A34,'[27]Non AGSA'!B:B,'[27]Non AGSA'!B:B)</f>
        <v>#N/A</v>
      </c>
      <c r="S34" s="150" t="e">
        <f>_xlfn.XLOOKUP(A34,'[27]Dormant auditee list'!C:C,'[27]Dormant auditee list'!C:C)</f>
        <v>#N/A</v>
      </c>
      <c r="T34" s="150" t="str">
        <f>_xlfn.XLOOKUP(A34,[27]Reworked!A:A,[27]Reworked!I:I)</f>
        <v>Unqualified with findings</v>
      </c>
      <c r="V34" s="150">
        <v>1</v>
      </c>
      <c r="W34" s="150">
        <v>2</v>
      </c>
    </row>
    <row r="35" spans="1:23" ht="26.25" customHeight="1" x14ac:dyDescent="0.25">
      <c r="A35" s="139">
        <v>106</v>
      </c>
      <c r="B35" s="139" t="s">
        <v>133</v>
      </c>
      <c r="C35" s="139" t="s">
        <v>131</v>
      </c>
      <c r="D35" s="256" t="s">
        <v>33</v>
      </c>
      <c r="E35" s="161" t="s">
        <v>420</v>
      </c>
      <c r="F35" s="139" t="s">
        <v>19</v>
      </c>
      <c r="G35" s="252" t="s">
        <v>1</v>
      </c>
      <c r="H35" s="149" t="s">
        <v>21</v>
      </c>
      <c r="I35" s="161" t="s">
        <v>420</v>
      </c>
      <c r="J35" s="251" t="s">
        <v>22</v>
      </c>
      <c r="K35" s="252" t="s">
        <v>1</v>
      </c>
      <c r="L35" s="252" t="s">
        <v>1</v>
      </c>
      <c r="O35" s="161" t="str">
        <f>_xlfn.XLOOKUP(A35,'Timely submission'!A:A,'Timely submission'!Q:Q)</f>
        <v>On time</v>
      </c>
      <c r="P35" s="150">
        <f>_xlfn.XLOOKUP(A35,'KSD auditees'!A:A,'KSD auditees'!A:A)</f>
        <v>106</v>
      </c>
      <c r="Q35" s="150" t="str">
        <f>_xlfn.XLOOKUP(A35,'KSD auditees'!A:A,'KSD auditees'!G:G)</f>
        <v xml:space="preserve">Environmental sustainability </v>
      </c>
      <c r="R35" s="150" t="e">
        <f>_xlfn.XLOOKUP(A35,'[27]Non AGSA'!B:B,'[27]Non AGSA'!B:B)</f>
        <v>#N/A</v>
      </c>
      <c r="S35" s="150" t="e">
        <f>_xlfn.XLOOKUP(A35,'[27]Dormant auditee list'!C:C,'[27]Dormant auditee list'!C:C)</f>
        <v>#N/A</v>
      </c>
      <c r="T35" s="150" t="str">
        <f>_xlfn.XLOOKUP(A35,[27]Reworked!A:A,[27]Reworked!I:I)</f>
        <v>Unqualified with no findings</v>
      </c>
      <c r="V35" s="150">
        <v>1</v>
      </c>
      <c r="W35" s="150">
        <v>1</v>
      </c>
    </row>
    <row r="36" spans="1:23" ht="27" customHeight="1" x14ac:dyDescent="0.25">
      <c r="A36" s="139">
        <v>511</v>
      </c>
      <c r="B36" s="139" t="s">
        <v>137</v>
      </c>
      <c r="C36" s="139" t="s">
        <v>131</v>
      </c>
      <c r="D36" s="256" t="s">
        <v>33</v>
      </c>
      <c r="E36" s="161" t="s">
        <v>29</v>
      </c>
      <c r="F36" s="139" t="s">
        <v>19</v>
      </c>
      <c r="G36" s="251" t="s">
        <v>22</v>
      </c>
      <c r="H36" s="149" t="s">
        <v>21</v>
      </c>
      <c r="I36" s="161" t="s">
        <v>420</v>
      </c>
      <c r="J36" s="253" t="s">
        <v>23</v>
      </c>
      <c r="K36" s="251" t="s">
        <v>22</v>
      </c>
      <c r="L36" s="251" t="s">
        <v>22</v>
      </c>
      <c r="O36" s="161" t="str">
        <f>_xlfn.XLOOKUP(A36,'Timely submission'!A:A,'Timely submission'!Q:Q)</f>
        <v>On time</v>
      </c>
      <c r="P36" s="150">
        <f>_xlfn.XLOOKUP(A36,'KSD auditees'!A:A,'KSD auditees'!A:A)</f>
        <v>511</v>
      </c>
      <c r="Q36" s="150" t="str">
        <f>_xlfn.XLOOKUP(A36,'KSD auditees'!A:A,'KSD auditees'!G:G)</f>
        <v xml:space="preserve">Environmental sustainability </v>
      </c>
      <c r="R36" s="150" t="e">
        <f>_xlfn.XLOOKUP(A36,'[27]Non AGSA'!B:B,'[27]Non AGSA'!B:B)</f>
        <v>#N/A</v>
      </c>
      <c r="S36" s="150" t="e">
        <f>_xlfn.XLOOKUP(A36,'[27]Dormant auditee list'!C:C,'[27]Dormant auditee list'!C:C)</f>
        <v>#N/A</v>
      </c>
      <c r="T36" s="150" t="str">
        <f>_xlfn.XLOOKUP(A36,[27]Reworked!A:A,[27]Reworked!I:I)</f>
        <v>Unqualified with no findings</v>
      </c>
      <c r="V36" s="150">
        <v>1</v>
      </c>
      <c r="W36" s="150">
        <v>1</v>
      </c>
    </row>
    <row r="37" spans="1:23" ht="14.25" customHeight="1" x14ac:dyDescent="0.25">
      <c r="A37" s="139">
        <v>111</v>
      </c>
      <c r="B37" s="139" t="s">
        <v>28</v>
      </c>
      <c r="C37" s="139" t="s">
        <v>16</v>
      </c>
      <c r="D37" s="250" t="s">
        <v>17</v>
      </c>
      <c r="E37" s="161" t="s">
        <v>29</v>
      </c>
      <c r="F37" s="139" t="s">
        <v>19</v>
      </c>
      <c r="G37" s="251" t="s">
        <v>22</v>
      </c>
      <c r="H37" s="149" t="s">
        <v>21</v>
      </c>
      <c r="I37" s="161" t="s">
        <v>29</v>
      </c>
      <c r="J37" s="253" t="s">
        <v>23</v>
      </c>
      <c r="K37" s="253" t="s">
        <v>23</v>
      </c>
      <c r="L37" s="253" t="s">
        <v>23</v>
      </c>
      <c r="O37" s="161" t="str">
        <f>_xlfn.XLOOKUP(A37,'Timely submission'!A:A,'Timely submission'!Q:Q)</f>
        <v>On time</v>
      </c>
      <c r="P37" s="150">
        <f>_xlfn.XLOOKUP(A37,'KSD auditees'!A:A,'KSD auditees'!A:A)</f>
        <v>111</v>
      </c>
      <c r="Q37" s="150" t="str">
        <f>_xlfn.XLOOKUP(A37,'KSD auditees'!A:A,'KSD auditees'!G:G)</f>
        <v xml:space="preserve">Education, Skills development and employment </v>
      </c>
      <c r="R37" s="150" t="e">
        <f>_xlfn.XLOOKUP(A37,'[27]Non AGSA'!B:B,'[27]Non AGSA'!B:B)</f>
        <v>#N/A</v>
      </c>
      <c r="S37" s="150" t="e">
        <f>_xlfn.XLOOKUP(A37,'[27]Dormant auditee list'!C:C,'[27]Dormant auditee list'!C:C)</f>
        <v>#N/A</v>
      </c>
      <c r="T37" s="150" t="str">
        <f>_xlfn.XLOOKUP(A37,[27]Reworked!A:A,[27]Reworked!I:I)</f>
        <v>Unqualified with findings</v>
      </c>
      <c r="V37" s="150">
        <v>1</v>
      </c>
      <c r="W37" s="150">
        <v>2</v>
      </c>
    </row>
    <row r="38" spans="1:23" ht="14.25" customHeight="1" x14ac:dyDescent="0.25">
      <c r="A38" s="139">
        <v>112</v>
      </c>
      <c r="B38" s="139" t="s">
        <v>28</v>
      </c>
      <c r="C38" s="139" t="s">
        <v>16</v>
      </c>
      <c r="D38" s="250" t="s">
        <v>17</v>
      </c>
      <c r="E38" s="161" t="s">
        <v>420</v>
      </c>
      <c r="F38" s="139" t="s">
        <v>19</v>
      </c>
      <c r="G38" s="251" t="s">
        <v>22</v>
      </c>
      <c r="H38" s="149" t="s">
        <v>21</v>
      </c>
      <c r="I38" s="161" t="s">
        <v>420</v>
      </c>
      <c r="J38" s="253" t="s">
        <v>23</v>
      </c>
      <c r="K38" s="253" t="s">
        <v>23</v>
      </c>
      <c r="L38" s="253" t="s">
        <v>23</v>
      </c>
      <c r="O38" s="161" t="str">
        <f>_xlfn.XLOOKUP(A38,'Timely submission'!A:A,'Timely submission'!Q:Q)</f>
        <v>On time</v>
      </c>
      <c r="P38" s="150">
        <f>_xlfn.XLOOKUP(A38,'KSD auditees'!A:A,'KSD auditees'!A:A)</f>
        <v>112</v>
      </c>
      <c r="Q38" s="150" t="str">
        <f>_xlfn.XLOOKUP(A38,'KSD auditees'!A:A,'KSD auditees'!G:G)</f>
        <v xml:space="preserve">Education, Skills development and employment </v>
      </c>
      <c r="R38" s="150" t="e">
        <f>_xlfn.XLOOKUP(A38,'[27]Non AGSA'!B:B,'[27]Non AGSA'!B:B)</f>
        <v>#N/A</v>
      </c>
      <c r="S38" s="150" t="e">
        <f>_xlfn.XLOOKUP(A38,'[27]Dormant auditee list'!C:C,'[27]Dormant auditee list'!C:C)</f>
        <v>#N/A</v>
      </c>
      <c r="T38" s="150" t="str">
        <f>_xlfn.XLOOKUP(A38,[27]Reworked!A:A,[27]Reworked!I:I)</f>
        <v>Unqualified with findings</v>
      </c>
      <c r="V38" s="150">
        <v>1</v>
      </c>
      <c r="W38" s="150">
        <v>2</v>
      </c>
    </row>
    <row r="39" spans="1:23" ht="13.5" customHeight="1" x14ac:dyDescent="0.25">
      <c r="A39" s="139">
        <v>114</v>
      </c>
      <c r="B39" s="139" t="s">
        <v>28</v>
      </c>
      <c r="C39" s="139" t="s">
        <v>16</v>
      </c>
      <c r="D39" s="254" t="s">
        <v>26</v>
      </c>
      <c r="E39" s="161" t="s">
        <v>420</v>
      </c>
      <c r="F39" s="139" t="s">
        <v>19</v>
      </c>
      <c r="G39" s="252" t="s">
        <v>1</v>
      </c>
      <c r="H39" s="254" t="s">
        <v>26</v>
      </c>
      <c r="I39" s="161" t="s">
        <v>420</v>
      </c>
      <c r="J39" s="253" t="s">
        <v>23</v>
      </c>
      <c r="K39" s="253" t="s">
        <v>23</v>
      </c>
      <c r="L39" s="253" t="s">
        <v>23</v>
      </c>
      <c r="O39" s="161" t="str">
        <f>_xlfn.XLOOKUP(A39,'Timely submission'!A:A,'Timely submission'!Q:Q)</f>
        <v>On time</v>
      </c>
      <c r="P39" s="150">
        <f>_xlfn.XLOOKUP(A39,'KSD auditees'!A:A,'KSD auditees'!A:A)</f>
        <v>114</v>
      </c>
      <c r="Q39" s="150" t="str">
        <f>_xlfn.XLOOKUP(A39,'KSD auditees'!A:A,'KSD auditees'!G:G)</f>
        <v xml:space="preserve">Education, Skills development and employment </v>
      </c>
      <c r="R39" s="150" t="e">
        <f>_xlfn.XLOOKUP(A39,'[27]Non AGSA'!B:B,'[27]Non AGSA'!B:B)</f>
        <v>#N/A</v>
      </c>
      <c r="S39" s="150" t="e">
        <f>_xlfn.XLOOKUP(A39,'[27]Dormant auditee list'!C:C,'[27]Dormant auditee list'!C:C)</f>
        <v>#N/A</v>
      </c>
      <c r="T39" s="150" t="str">
        <f>_xlfn.XLOOKUP(A39,[27]Reworked!A:A,[27]Reworked!I:I)</f>
        <v>Qualified</v>
      </c>
      <c r="V39" s="150">
        <v>1</v>
      </c>
      <c r="W39" s="150">
        <v>3</v>
      </c>
    </row>
    <row r="40" spans="1:23" ht="14.25" customHeight="1" x14ac:dyDescent="0.25">
      <c r="A40" s="139">
        <v>115</v>
      </c>
      <c r="B40" s="139" t="s">
        <v>28</v>
      </c>
      <c r="C40" s="139" t="s">
        <v>16</v>
      </c>
      <c r="D40" s="250" t="s">
        <v>17</v>
      </c>
      <c r="E40" s="161" t="s">
        <v>29</v>
      </c>
      <c r="F40" s="139" t="s">
        <v>19</v>
      </c>
      <c r="G40" s="252" t="s">
        <v>1</v>
      </c>
      <c r="H40" s="149" t="s">
        <v>21</v>
      </c>
      <c r="I40" s="161" t="s">
        <v>29</v>
      </c>
      <c r="J40" s="253" t="s">
        <v>23</v>
      </c>
      <c r="K40" s="253" t="s">
        <v>23</v>
      </c>
      <c r="L40" s="253" t="s">
        <v>23</v>
      </c>
      <c r="O40" s="161" t="str">
        <f>_xlfn.XLOOKUP(A40,'Timely submission'!A:A,'Timely submission'!Q:Q)</f>
        <v>On time</v>
      </c>
      <c r="P40" s="150">
        <f>_xlfn.XLOOKUP(A40,'KSD auditees'!A:A,'KSD auditees'!A:A)</f>
        <v>115</v>
      </c>
      <c r="Q40" s="150" t="str">
        <f>_xlfn.XLOOKUP(A40,'KSD auditees'!A:A,'KSD auditees'!G:G)</f>
        <v xml:space="preserve">Education, Skills development and employment </v>
      </c>
      <c r="R40" s="150" t="e">
        <f>_xlfn.XLOOKUP(A40,'[27]Non AGSA'!B:B,'[27]Non AGSA'!B:B)</f>
        <v>#N/A</v>
      </c>
      <c r="S40" s="150" t="e">
        <f>_xlfn.XLOOKUP(A40,'[27]Dormant auditee list'!C:C,'[27]Dormant auditee list'!C:C)</f>
        <v>#N/A</v>
      </c>
      <c r="T40" s="150" t="str">
        <f>_xlfn.XLOOKUP(A40,[27]Reworked!A:A,[27]Reworked!I:I)</f>
        <v>Unqualified with findings</v>
      </c>
      <c r="V40" s="150">
        <v>1</v>
      </c>
      <c r="W40" s="150">
        <v>2</v>
      </c>
    </row>
    <row r="41" spans="1:23" ht="14.25" customHeight="1" x14ac:dyDescent="0.25">
      <c r="A41" s="139">
        <v>116</v>
      </c>
      <c r="B41" s="139" t="s">
        <v>28</v>
      </c>
      <c r="C41" s="139" t="s">
        <v>16</v>
      </c>
      <c r="D41" s="254" t="s">
        <v>26</v>
      </c>
      <c r="E41" s="161" t="s">
        <v>27</v>
      </c>
      <c r="F41" s="139" t="s">
        <v>19</v>
      </c>
      <c r="G41" s="255" t="s">
        <v>20</v>
      </c>
      <c r="H41" s="254" t="s">
        <v>26</v>
      </c>
      <c r="I41" s="161" t="s">
        <v>27</v>
      </c>
      <c r="J41" s="253" t="s">
        <v>23</v>
      </c>
      <c r="K41" s="253" t="s">
        <v>23</v>
      </c>
      <c r="L41" s="253" t="s">
        <v>23</v>
      </c>
      <c r="O41" s="161" t="str">
        <f>_xlfn.XLOOKUP(A41,'Timely submission'!A:A,'Timely submission'!Q:Q)</f>
        <v>On time</v>
      </c>
      <c r="P41" s="150">
        <f>_xlfn.XLOOKUP(A41,'KSD auditees'!A:A,'KSD auditees'!A:A)</f>
        <v>116</v>
      </c>
      <c r="Q41" s="150" t="str">
        <f>_xlfn.XLOOKUP(A41,'KSD auditees'!A:A,'KSD auditees'!G:G)</f>
        <v xml:space="preserve">Education, Skills development and employment </v>
      </c>
      <c r="R41" s="150" t="e">
        <f>_xlfn.XLOOKUP(A41,'[27]Non AGSA'!B:B,'[27]Non AGSA'!B:B)</f>
        <v>#N/A</v>
      </c>
      <c r="S41" s="150" t="e">
        <f>_xlfn.XLOOKUP(A41,'[27]Dormant auditee list'!C:C,'[27]Dormant auditee list'!C:C)</f>
        <v>#N/A</v>
      </c>
      <c r="T41" s="150" t="str">
        <f>_xlfn.XLOOKUP(A41,[27]Reworked!A:A,[27]Reworked!I:I)</f>
        <v>Qualified</v>
      </c>
      <c r="V41" s="150">
        <v>1</v>
      </c>
      <c r="W41" s="150">
        <v>3</v>
      </c>
    </row>
    <row r="42" spans="1:23" ht="14.25" customHeight="1" x14ac:dyDescent="0.25">
      <c r="A42" s="139">
        <v>117</v>
      </c>
      <c r="B42" s="139" t="s">
        <v>28</v>
      </c>
      <c r="C42" s="139" t="s">
        <v>16</v>
      </c>
      <c r="D42" s="250" t="s">
        <v>17</v>
      </c>
      <c r="E42" s="161" t="s">
        <v>420</v>
      </c>
      <c r="F42" s="139" t="s">
        <v>19</v>
      </c>
      <c r="G42" s="252" t="s">
        <v>1</v>
      </c>
      <c r="H42" s="149" t="s">
        <v>21</v>
      </c>
      <c r="I42" s="161" t="s">
        <v>420</v>
      </c>
      <c r="J42" s="253" t="s">
        <v>23</v>
      </c>
      <c r="K42" s="253" t="s">
        <v>23</v>
      </c>
      <c r="L42" s="253" t="s">
        <v>23</v>
      </c>
      <c r="O42" s="161" t="str">
        <f>_xlfn.XLOOKUP(A42,'Timely submission'!A:A,'Timely submission'!Q:Q)</f>
        <v>On time</v>
      </c>
      <c r="P42" s="150">
        <f>_xlfn.XLOOKUP(A42,'KSD auditees'!A:A,'KSD auditees'!A:A)</f>
        <v>117</v>
      </c>
      <c r="Q42" s="150" t="str">
        <f>_xlfn.XLOOKUP(A42,'KSD auditees'!A:A,'KSD auditees'!G:G)</f>
        <v xml:space="preserve">Education, Skills development and employment </v>
      </c>
      <c r="R42" s="150" t="e">
        <f>_xlfn.XLOOKUP(A42,'[27]Non AGSA'!B:B,'[27]Non AGSA'!B:B)</f>
        <v>#N/A</v>
      </c>
      <c r="S42" s="150" t="e">
        <f>_xlfn.XLOOKUP(A42,'[27]Dormant auditee list'!C:C,'[27]Dormant auditee list'!C:C)</f>
        <v>#N/A</v>
      </c>
      <c r="T42" s="150" t="str">
        <f>_xlfn.XLOOKUP(A42,[27]Reworked!A:A,[27]Reworked!I:I)</f>
        <v>Unqualified with findings</v>
      </c>
      <c r="V42" s="150">
        <v>1</v>
      </c>
      <c r="W42" s="150">
        <v>2</v>
      </c>
    </row>
    <row r="43" spans="1:23" ht="14.25" customHeight="1" x14ac:dyDescent="0.25">
      <c r="A43" s="139">
        <v>118</v>
      </c>
      <c r="B43" s="139" t="s">
        <v>28</v>
      </c>
      <c r="C43" s="139" t="s">
        <v>16</v>
      </c>
      <c r="D43" s="254" t="s">
        <v>26</v>
      </c>
      <c r="E43" s="161" t="s">
        <v>420</v>
      </c>
      <c r="F43" s="139" t="s">
        <v>19</v>
      </c>
      <c r="G43" s="253" t="s">
        <v>23</v>
      </c>
      <c r="H43" s="254" t="s">
        <v>26</v>
      </c>
      <c r="I43" s="161" t="s">
        <v>420</v>
      </c>
      <c r="J43" s="253" t="s">
        <v>23</v>
      </c>
      <c r="K43" s="253" t="s">
        <v>23</v>
      </c>
      <c r="L43" s="253" t="s">
        <v>23</v>
      </c>
      <c r="O43" s="161" t="str">
        <f>_xlfn.XLOOKUP(A43,'Timely submission'!A:A,'Timely submission'!Q:Q)</f>
        <v>On time</v>
      </c>
      <c r="P43" s="150">
        <f>_xlfn.XLOOKUP(A43,'KSD auditees'!A:A,'KSD auditees'!A:A)</f>
        <v>118</v>
      </c>
      <c r="Q43" s="150" t="str">
        <f>_xlfn.XLOOKUP(A43,'KSD auditees'!A:A,'KSD auditees'!G:G)</f>
        <v xml:space="preserve">Education, Skills development and employment </v>
      </c>
      <c r="R43" s="150" t="e">
        <f>_xlfn.XLOOKUP(A43,'[27]Non AGSA'!B:B,'[27]Non AGSA'!B:B)</f>
        <v>#N/A</v>
      </c>
      <c r="S43" s="150" t="e">
        <f>_xlfn.XLOOKUP(A43,'[27]Dormant auditee list'!C:C,'[27]Dormant auditee list'!C:C)</f>
        <v>#N/A</v>
      </c>
      <c r="T43" s="150" t="str">
        <f>_xlfn.XLOOKUP(A43,[27]Reworked!A:A,[27]Reworked!I:I)</f>
        <v>Qualified</v>
      </c>
      <c r="V43" s="150">
        <v>1</v>
      </c>
      <c r="W43" s="150">
        <v>3</v>
      </c>
    </row>
    <row r="44" spans="1:23" ht="14.25" customHeight="1" x14ac:dyDescent="0.25">
      <c r="A44" s="139">
        <v>119</v>
      </c>
      <c r="B44" s="139" t="s">
        <v>28</v>
      </c>
      <c r="C44" s="139" t="s">
        <v>16</v>
      </c>
      <c r="D44" s="250" t="s">
        <v>17</v>
      </c>
      <c r="E44" s="161" t="s">
        <v>420</v>
      </c>
      <c r="F44" s="139" t="s">
        <v>19</v>
      </c>
      <c r="G44" s="252" t="s">
        <v>1</v>
      </c>
      <c r="H44" s="149" t="s">
        <v>21</v>
      </c>
      <c r="I44" s="161" t="s">
        <v>420</v>
      </c>
      <c r="J44" s="253" t="s">
        <v>23</v>
      </c>
      <c r="K44" s="253" t="s">
        <v>23</v>
      </c>
      <c r="L44" s="255" t="s">
        <v>20</v>
      </c>
      <c r="O44" s="161" t="str">
        <f>_xlfn.XLOOKUP(A44,'Timely submission'!A:A,'Timely submission'!Q:Q)</f>
        <v>On time</v>
      </c>
      <c r="P44" s="150">
        <f>_xlfn.XLOOKUP(A44,'KSD auditees'!A:A,'KSD auditees'!A:A)</f>
        <v>119</v>
      </c>
      <c r="Q44" s="150" t="str">
        <f>_xlfn.XLOOKUP(A44,'KSD auditees'!A:A,'KSD auditees'!G:G)</f>
        <v xml:space="preserve">Education, Skills development and employment </v>
      </c>
      <c r="R44" s="150" t="e">
        <f>_xlfn.XLOOKUP(A44,'[27]Non AGSA'!B:B,'[27]Non AGSA'!B:B)</f>
        <v>#N/A</v>
      </c>
      <c r="S44" s="150" t="e">
        <f>_xlfn.XLOOKUP(A44,'[27]Dormant auditee list'!C:C,'[27]Dormant auditee list'!C:C)</f>
        <v>#N/A</v>
      </c>
      <c r="T44" s="150" t="str">
        <f>_xlfn.XLOOKUP(A44,[27]Reworked!A:A,[27]Reworked!I:I)</f>
        <v>Unqualified with findings</v>
      </c>
      <c r="V44" s="150">
        <v>1</v>
      </c>
      <c r="W44" s="150">
        <v>2</v>
      </c>
    </row>
    <row r="45" spans="1:23" ht="18.75" customHeight="1" x14ac:dyDescent="0.25">
      <c r="A45" s="139">
        <v>127</v>
      </c>
      <c r="B45" s="139" t="s">
        <v>138</v>
      </c>
      <c r="C45" s="139" t="s">
        <v>131</v>
      </c>
      <c r="D45" s="256" t="s">
        <v>33</v>
      </c>
      <c r="E45" s="161" t="s">
        <v>420</v>
      </c>
      <c r="F45" s="139" t="s">
        <v>19</v>
      </c>
      <c r="G45" s="252" t="s">
        <v>1</v>
      </c>
      <c r="H45" s="149" t="s">
        <v>21</v>
      </c>
      <c r="I45" s="161" t="s">
        <v>420</v>
      </c>
      <c r="J45" s="252" t="s">
        <v>1</v>
      </c>
      <c r="K45" s="252" t="s">
        <v>1</v>
      </c>
      <c r="L45" s="252" t="s">
        <v>1</v>
      </c>
      <c r="O45" s="161" t="str">
        <f>_xlfn.XLOOKUP(A45,'Timely submission'!A:A,'Timely submission'!Q:Q)</f>
        <v>On time</v>
      </c>
      <c r="P45" s="150">
        <f>_xlfn.XLOOKUP(A45,'KSD auditees'!A:A,'KSD auditees'!A:A)</f>
        <v>127</v>
      </c>
      <c r="Q45" s="150" t="str">
        <f>_xlfn.XLOOKUP(A45,'KSD auditees'!A:A,'KSD auditees'!G:G)</f>
        <v xml:space="preserve">Environmental sustainability </v>
      </c>
      <c r="R45" s="150" t="e">
        <f>_xlfn.XLOOKUP(A45,'[27]Non AGSA'!B:B,'[27]Non AGSA'!B:B)</f>
        <v>#N/A</v>
      </c>
      <c r="S45" s="150" t="e">
        <f>_xlfn.XLOOKUP(A45,'[27]Dormant auditee list'!C:C,'[27]Dormant auditee list'!C:C)</f>
        <v>#N/A</v>
      </c>
      <c r="T45" s="150" t="str">
        <f>_xlfn.XLOOKUP(A45,[27]Reworked!A:A,[27]Reworked!I:I)</f>
        <v>Unqualified with no findings</v>
      </c>
      <c r="V45" s="150">
        <v>1</v>
      </c>
      <c r="W45" s="150">
        <v>1</v>
      </c>
    </row>
    <row r="46" spans="1:23" ht="26.25" customHeight="1" x14ac:dyDescent="0.25">
      <c r="A46" s="139">
        <v>15</v>
      </c>
      <c r="B46" s="139" t="s">
        <v>139</v>
      </c>
      <c r="C46" s="139" t="s">
        <v>131</v>
      </c>
      <c r="D46" s="250" t="s">
        <v>17</v>
      </c>
      <c r="E46" s="161" t="s">
        <v>420</v>
      </c>
      <c r="F46" s="139" t="s">
        <v>19</v>
      </c>
      <c r="G46" s="252" t="s">
        <v>1</v>
      </c>
      <c r="H46" s="149" t="s">
        <v>21</v>
      </c>
      <c r="I46" s="161" t="s">
        <v>420</v>
      </c>
      <c r="J46" s="253" t="s">
        <v>23</v>
      </c>
      <c r="K46" s="253" t="s">
        <v>23</v>
      </c>
      <c r="L46" s="253" t="s">
        <v>23</v>
      </c>
      <c r="O46" s="161" t="str">
        <f>_xlfn.XLOOKUP(A46,'Timely submission'!A:A,'Timely submission'!Q:Q)</f>
        <v>On time</v>
      </c>
      <c r="P46" s="150">
        <f>_xlfn.XLOOKUP(A46,'KSD auditees'!A:A,'KSD auditees'!A:A)</f>
        <v>15</v>
      </c>
      <c r="Q46" s="150" t="str">
        <f>_xlfn.XLOOKUP(A46,'KSD auditees'!A:A,'KSD auditees'!G:G)</f>
        <v xml:space="preserve">Environmental sustainability </v>
      </c>
      <c r="R46" s="150" t="e">
        <f>_xlfn.XLOOKUP(A46,'[27]Non AGSA'!B:B,'[27]Non AGSA'!B:B)</f>
        <v>#N/A</v>
      </c>
      <c r="S46" s="150" t="e">
        <f>_xlfn.XLOOKUP(A46,'[27]Dormant auditee list'!C:C,'[27]Dormant auditee list'!C:C)</f>
        <v>#N/A</v>
      </c>
      <c r="T46" s="150" t="str">
        <f>_xlfn.XLOOKUP(A46,[27]Reworked!A:A,[27]Reworked!I:I)</f>
        <v>Unqualified with findings</v>
      </c>
      <c r="V46" s="150">
        <v>1</v>
      </c>
      <c r="W46" s="150">
        <v>2</v>
      </c>
    </row>
    <row r="47" spans="1:23" ht="14.25" customHeight="1" x14ac:dyDescent="0.25">
      <c r="A47" s="139">
        <v>113</v>
      </c>
      <c r="B47" s="139" t="s">
        <v>28</v>
      </c>
      <c r="C47" s="139" t="s">
        <v>16</v>
      </c>
      <c r="D47" s="250" t="s">
        <v>17</v>
      </c>
      <c r="E47" s="161" t="s">
        <v>27</v>
      </c>
      <c r="F47" s="139" t="s">
        <v>19</v>
      </c>
      <c r="G47" s="252" t="s">
        <v>1</v>
      </c>
      <c r="H47" s="149" t="s">
        <v>21</v>
      </c>
      <c r="I47" s="161" t="s">
        <v>420</v>
      </c>
      <c r="J47" s="255" t="s">
        <v>20</v>
      </c>
      <c r="K47" s="255" t="s">
        <v>20</v>
      </c>
      <c r="L47" s="255" t="s">
        <v>20</v>
      </c>
      <c r="O47" s="161" t="str">
        <f>_xlfn.XLOOKUP(A47,'Timely submission'!A:A,'Timely submission'!Q:Q)</f>
        <v>On time</v>
      </c>
      <c r="P47" s="150">
        <f>_xlfn.XLOOKUP(A47,'KSD auditees'!A:A,'KSD auditees'!A:A)</f>
        <v>113</v>
      </c>
      <c r="Q47" s="150" t="str">
        <f>_xlfn.XLOOKUP(A47,'KSD auditees'!A:A,'KSD auditees'!G:G)</f>
        <v xml:space="preserve">Education, Skills development and employment </v>
      </c>
      <c r="R47" s="150" t="e">
        <f>_xlfn.XLOOKUP(A47,'[27]Non AGSA'!B:B,'[27]Non AGSA'!B:B)</f>
        <v>#N/A</v>
      </c>
      <c r="S47" s="150" t="e">
        <f>_xlfn.XLOOKUP(A47,'[27]Dormant auditee list'!C:C,'[27]Dormant auditee list'!C:C)</f>
        <v>#N/A</v>
      </c>
      <c r="T47" s="150" t="str">
        <f>_xlfn.XLOOKUP(A47,[27]Reworked!A:A,[27]Reworked!I:I)</f>
        <v>Unqualified with findings</v>
      </c>
      <c r="V47" s="150">
        <v>1</v>
      </c>
      <c r="W47" s="150">
        <v>2</v>
      </c>
    </row>
    <row r="48" spans="1:23" ht="14.25" customHeight="1" x14ac:dyDescent="0.25">
      <c r="A48" s="139">
        <v>177</v>
      </c>
      <c r="B48" s="139" t="s">
        <v>151</v>
      </c>
      <c r="C48" s="139" t="s">
        <v>151</v>
      </c>
      <c r="D48" s="250" t="s">
        <v>17</v>
      </c>
      <c r="E48" s="161" t="s">
        <v>420</v>
      </c>
      <c r="F48" s="139" t="s">
        <v>19</v>
      </c>
      <c r="G48" s="253" t="s">
        <v>23</v>
      </c>
      <c r="H48" s="149" t="s">
        <v>21</v>
      </c>
      <c r="I48" s="161" t="s">
        <v>420</v>
      </c>
      <c r="J48" s="253" t="s">
        <v>23</v>
      </c>
      <c r="K48" s="253" t="s">
        <v>23</v>
      </c>
      <c r="L48" s="253" t="s">
        <v>23</v>
      </c>
      <c r="O48" s="161" t="str">
        <f>_xlfn.XLOOKUP(A48,'Timely submission'!A:A,'Timely submission'!Q:Q)</f>
        <v>On time</v>
      </c>
      <c r="P48" s="150">
        <f>_xlfn.XLOOKUP(A48,'KSD auditees'!A:A,'KSD auditees'!A:A)</f>
        <v>177</v>
      </c>
      <c r="Q48" s="150" t="str">
        <f>_xlfn.XLOOKUP(A48,'KSD auditees'!A:A,'KSD auditees'!G:G)</f>
        <v>Health</v>
      </c>
      <c r="R48" s="150" t="e">
        <f>_xlfn.XLOOKUP(A48,'[27]Non AGSA'!B:B,'[27]Non AGSA'!B:B)</f>
        <v>#N/A</v>
      </c>
      <c r="S48" s="150" t="e">
        <f>_xlfn.XLOOKUP(A48,'[27]Dormant auditee list'!C:C,'[27]Dormant auditee list'!C:C)</f>
        <v>#N/A</v>
      </c>
      <c r="T48" s="150" t="str">
        <f>_xlfn.XLOOKUP(A48,[27]Reworked!A:A,[27]Reworked!I:I)</f>
        <v>Unqualified with findings</v>
      </c>
      <c r="V48" s="150">
        <v>1</v>
      </c>
      <c r="W48" s="150">
        <v>2</v>
      </c>
    </row>
    <row r="49" spans="1:23" ht="14.25" customHeight="1" x14ac:dyDescent="0.25">
      <c r="A49" s="139">
        <v>188</v>
      </c>
      <c r="B49" s="139" t="s">
        <v>156</v>
      </c>
      <c r="C49" s="139" t="s">
        <v>156</v>
      </c>
      <c r="D49" s="250" t="s">
        <v>17</v>
      </c>
      <c r="E49" s="161" t="s">
        <v>420</v>
      </c>
      <c r="F49" s="139" t="s">
        <v>19</v>
      </c>
      <c r="G49" s="253" t="s">
        <v>23</v>
      </c>
      <c r="H49" s="149" t="s">
        <v>21</v>
      </c>
      <c r="I49" s="161" t="s">
        <v>420</v>
      </c>
      <c r="J49" s="253" t="s">
        <v>23</v>
      </c>
      <c r="K49" s="253" t="s">
        <v>23</v>
      </c>
      <c r="L49" s="253" t="s">
        <v>23</v>
      </c>
      <c r="O49" s="161" t="str">
        <f>_xlfn.XLOOKUP(A49,'Timely submission'!A:A,'Timely submission'!Q:Q)</f>
        <v>On time</v>
      </c>
      <c r="P49" s="150">
        <f>_xlfn.XLOOKUP(A49,'KSD auditees'!A:A,'KSD auditees'!A:A)</f>
        <v>188</v>
      </c>
      <c r="Q49" s="150" t="str">
        <f>_xlfn.XLOOKUP(A49,'KSD auditees'!A:A,'KSD auditees'!G:G)</f>
        <v>Human Settlements</v>
      </c>
      <c r="R49" s="150" t="e">
        <f>_xlfn.XLOOKUP(A49,'[27]Non AGSA'!B:B,'[27]Non AGSA'!B:B)</f>
        <v>#N/A</v>
      </c>
      <c r="S49" s="150" t="e">
        <f>_xlfn.XLOOKUP(A49,'[27]Dormant auditee list'!C:C,'[27]Dormant auditee list'!C:C)</f>
        <v>#N/A</v>
      </c>
      <c r="T49" s="150" t="str">
        <f>_xlfn.XLOOKUP(A49,[27]Reworked!A:A,[27]Reworked!I:I)</f>
        <v>Unqualified with findings</v>
      </c>
      <c r="V49" s="150">
        <v>1</v>
      </c>
      <c r="W49" s="150">
        <v>2</v>
      </c>
    </row>
    <row r="50" spans="1:23" ht="14.25" customHeight="1" x14ac:dyDescent="0.25">
      <c r="A50" s="139">
        <v>991</v>
      </c>
      <c r="B50" s="139" t="s">
        <v>167</v>
      </c>
      <c r="C50" s="139" t="s">
        <v>166</v>
      </c>
      <c r="D50" s="250" t="s">
        <v>17</v>
      </c>
      <c r="E50" s="161" t="s">
        <v>420</v>
      </c>
      <c r="F50" s="139" t="s">
        <v>19</v>
      </c>
      <c r="G50" s="252" t="s">
        <v>1</v>
      </c>
      <c r="H50" s="149" t="s">
        <v>21</v>
      </c>
      <c r="I50" s="161" t="s">
        <v>420</v>
      </c>
      <c r="J50" s="255" t="s">
        <v>20</v>
      </c>
      <c r="K50" s="252" t="s">
        <v>1</v>
      </c>
      <c r="L50" s="253" t="s">
        <v>23</v>
      </c>
      <c r="O50" s="161" t="str">
        <f>_xlfn.XLOOKUP(A50,'Timely submission'!A:A,'Timely submission'!Q:Q)</f>
        <v>On time</v>
      </c>
      <c r="P50" s="150">
        <f>_xlfn.XLOOKUP(A50,'KSD auditees'!A:A,'KSD auditees'!A:A)</f>
        <v>991</v>
      </c>
      <c r="Q50" s="150" t="str">
        <f>_xlfn.XLOOKUP(A50,'KSD auditees'!A:A,'KSD auditees'!G:G)</f>
        <v>Infrastructure</v>
      </c>
      <c r="R50" s="150" t="e">
        <f>_xlfn.XLOOKUP(A50,'[27]Non AGSA'!B:B,'[27]Non AGSA'!B:B)</f>
        <v>#N/A</v>
      </c>
      <c r="S50" s="150" t="e">
        <f>_xlfn.XLOOKUP(A50,'[27]Dormant auditee list'!C:C,'[27]Dormant auditee list'!C:C)</f>
        <v>#N/A</v>
      </c>
      <c r="T50" s="150" t="str">
        <f>_xlfn.XLOOKUP(A50,[27]Reworked!A:A,[27]Reworked!I:I)</f>
        <v>Unqualified with findings</v>
      </c>
      <c r="V50" s="150">
        <v>1</v>
      </c>
      <c r="W50" s="150">
        <v>2</v>
      </c>
    </row>
    <row r="51" spans="1:23" ht="14.25" customHeight="1" x14ac:dyDescent="0.25">
      <c r="A51" s="139">
        <v>990</v>
      </c>
      <c r="B51" s="139" t="s">
        <v>212</v>
      </c>
      <c r="C51" s="139" t="s">
        <v>209</v>
      </c>
      <c r="D51" s="256" t="s">
        <v>33</v>
      </c>
      <c r="E51" s="161" t="s">
        <v>29</v>
      </c>
      <c r="F51" s="139" t="s">
        <v>19</v>
      </c>
      <c r="G51" s="251" t="s">
        <v>22</v>
      </c>
      <c r="H51" s="149" t="s">
        <v>21</v>
      </c>
      <c r="I51" s="161" t="s">
        <v>420</v>
      </c>
      <c r="J51" s="252" t="s">
        <v>1</v>
      </c>
      <c r="K51" s="252" t="s">
        <v>1</v>
      </c>
      <c r="L51" s="251" t="s">
        <v>22</v>
      </c>
      <c r="O51" s="161" t="str">
        <f>_xlfn.XLOOKUP(A51,'Timely submission'!A:A,'Timely submission'!Q:Q)</f>
        <v>On time</v>
      </c>
      <c r="P51" s="150">
        <f>_xlfn.XLOOKUP(A51,'KSD auditees'!A:A,'KSD auditees'!A:A)</f>
        <v>990</v>
      </c>
      <c r="Q51" s="150" t="str">
        <f>_xlfn.XLOOKUP(A51,'KSD auditees'!A:A,'KSD auditees'!G:G)</f>
        <v>Transport</v>
      </c>
      <c r="R51" s="150" t="e">
        <f>_xlfn.XLOOKUP(A51,'[27]Non AGSA'!B:B,'[27]Non AGSA'!B:B)</f>
        <v>#N/A</v>
      </c>
      <c r="S51" s="150" t="e">
        <f>_xlfn.XLOOKUP(A51,'[27]Dormant auditee list'!C:C,'[27]Dormant auditee list'!C:C)</f>
        <v>#N/A</v>
      </c>
      <c r="T51" s="150" t="str">
        <f>_xlfn.XLOOKUP(A51,[27]Reworked!A:A,[27]Reworked!I:I)</f>
        <v>Unqualified with no findings</v>
      </c>
      <c r="V51" s="150">
        <v>1</v>
      </c>
      <c r="W51" s="150">
        <v>1</v>
      </c>
    </row>
    <row r="52" spans="1:23" ht="13.5" customHeight="1" x14ac:dyDescent="0.25">
      <c r="A52" s="139">
        <v>176</v>
      </c>
      <c r="B52" s="139" t="s">
        <v>151</v>
      </c>
      <c r="C52" s="139" t="s">
        <v>151</v>
      </c>
      <c r="D52" s="254" t="s">
        <v>26</v>
      </c>
      <c r="E52" s="161" t="s">
        <v>420</v>
      </c>
      <c r="F52" s="139" t="s">
        <v>19</v>
      </c>
      <c r="G52" s="253" t="s">
        <v>23</v>
      </c>
      <c r="H52" s="254" t="s">
        <v>26</v>
      </c>
      <c r="I52" s="161" t="s">
        <v>420</v>
      </c>
      <c r="J52" s="253" t="s">
        <v>23</v>
      </c>
      <c r="K52" s="252" t="s">
        <v>1</v>
      </c>
      <c r="L52" s="253" t="s">
        <v>23</v>
      </c>
      <c r="O52" s="161" t="str">
        <f>_xlfn.XLOOKUP(A52,'Timely submission'!A:A,'Timely submission'!Q:Q)</f>
        <v>On time</v>
      </c>
      <c r="P52" s="150">
        <f>_xlfn.XLOOKUP(A52,'KSD auditees'!A:A,'KSD auditees'!A:A)</f>
        <v>176</v>
      </c>
      <c r="Q52" s="150" t="str">
        <f>_xlfn.XLOOKUP(A52,'KSD auditees'!A:A,'KSD auditees'!G:G)</f>
        <v>Health</v>
      </c>
      <c r="R52" s="150" t="e">
        <f>_xlfn.XLOOKUP(A52,'[27]Non AGSA'!B:B,'[27]Non AGSA'!B:B)</f>
        <v>#N/A</v>
      </c>
      <c r="S52" s="150" t="e">
        <f>_xlfn.XLOOKUP(A52,'[27]Dormant auditee list'!C:C,'[27]Dormant auditee list'!C:C)</f>
        <v>#N/A</v>
      </c>
      <c r="T52" s="150" t="str">
        <f>_xlfn.XLOOKUP(A52,[27]Reworked!A:A,[27]Reworked!I:I)</f>
        <v>Qualified</v>
      </c>
      <c r="V52" s="150">
        <v>1</v>
      </c>
      <c r="W52" s="150">
        <v>3</v>
      </c>
    </row>
    <row r="53" spans="1:23" ht="14.25" customHeight="1" x14ac:dyDescent="0.25">
      <c r="A53" s="139">
        <v>178</v>
      </c>
      <c r="B53" s="139" t="s">
        <v>151</v>
      </c>
      <c r="C53" s="139" t="s">
        <v>151</v>
      </c>
      <c r="D53" s="254" t="s">
        <v>26</v>
      </c>
      <c r="E53" s="161" t="s">
        <v>27</v>
      </c>
      <c r="F53" s="139" t="s">
        <v>19</v>
      </c>
      <c r="G53" s="255" t="s">
        <v>20</v>
      </c>
      <c r="H53" s="254" t="s">
        <v>26</v>
      </c>
      <c r="I53" s="161" t="s">
        <v>27</v>
      </c>
      <c r="J53" s="253" t="s">
        <v>23</v>
      </c>
      <c r="K53" s="253" t="s">
        <v>23</v>
      </c>
      <c r="L53" s="253" t="s">
        <v>23</v>
      </c>
      <c r="O53" s="161" t="str">
        <f>_xlfn.XLOOKUP(A53,'Timely submission'!A:A,'Timely submission'!Q:Q)</f>
        <v>On time</v>
      </c>
      <c r="P53" s="150">
        <f>_xlfn.XLOOKUP(A53,'KSD auditees'!A:A,'KSD auditees'!A:A)</f>
        <v>178</v>
      </c>
      <c r="Q53" s="150" t="str">
        <f>_xlfn.XLOOKUP(A53,'KSD auditees'!A:A,'KSD auditees'!G:G)</f>
        <v>Health</v>
      </c>
      <c r="R53" s="150" t="e">
        <f>_xlfn.XLOOKUP(A53,'[27]Non AGSA'!B:B,'[27]Non AGSA'!B:B)</f>
        <v>#N/A</v>
      </c>
      <c r="S53" s="150" t="e">
        <f>_xlfn.XLOOKUP(A53,'[27]Dormant auditee list'!C:C,'[27]Dormant auditee list'!C:C)</f>
        <v>#N/A</v>
      </c>
      <c r="T53" s="150" t="str">
        <f>_xlfn.XLOOKUP(A53,[27]Reworked!A:A,[27]Reworked!I:I)</f>
        <v>Qualified</v>
      </c>
      <c r="V53" s="150">
        <v>1</v>
      </c>
      <c r="W53" s="150">
        <v>3</v>
      </c>
    </row>
    <row r="54" spans="1:23" ht="14.25" customHeight="1" x14ac:dyDescent="0.25">
      <c r="A54" s="139">
        <v>179</v>
      </c>
      <c r="B54" s="139" t="s">
        <v>151</v>
      </c>
      <c r="C54" s="139" t="s">
        <v>151</v>
      </c>
      <c r="D54" s="250" t="s">
        <v>17</v>
      </c>
      <c r="E54" s="161" t="s">
        <v>420</v>
      </c>
      <c r="F54" s="139" t="s">
        <v>19</v>
      </c>
      <c r="G54" s="252" t="s">
        <v>1</v>
      </c>
      <c r="H54" s="149" t="s">
        <v>21</v>
      </c>
      <c r="I54" s="161" t="s">
        <v>420</v>
      </c>
      <c r="J54" s="251" t="s">
        <v>22</v>
      </c>
      <c r="K54" s="251" t="s">
        <v>22</v>
      </c>
      <c r="L54" s="253" t="s">
        <v>23</v>
      </c>
      <c r="O54" s="161" t="str">
        <f>_xlfn.XLOOKUP(A54,'Timely submission'!A:A,'Timely submission'!Q:Q)</f>
        <v>On time</v>
      </c>
      <c r="P54" s="150">
        <f>_xlfn.XLOOKUP(A54,'KSD auditees'!A:A,'KSD auditees'!A:A)</f>
        <v>179</v>
      </c>
      <c r="Q54" s="150" t="str">
        <f>_xlfn.XLOOKUP(A54,'KSD auditees'!A:A,'KSD auditees'!G:G)</f>
        <v>Health</v>
      </c>
      <c r="R54" s="150" t="e">
        <f>_xlfn.XLOOKUP(A54,'[27]Non AGSA'!B:B,'[27]Non AGSA'!B:B)</f>
        <v>#N/A</v>
      </c>
      <c r="S54" s="150" t="e">
        <f>_xlfn.XLOOKUP(A54,'[27]Dormant auditee list'!C:C,'[27]Dormant auditee list'!C:C)</f>
        <v>#N/A</v>
      </c>
      <c r="T54" s="150" t="str">
        <f>_xlfn.XLOOKUP(A54,[27]Reworked!A:A,[27]Reworked!I:I)</f>
        <v>Unqualified with findings</v>
      </c>
      <c r="V54" s="150">
        <v>1</v>
      </c>
      <c r="W54" s="150">
        <v>2</v>
      </c>
    </row>
    <row r="55" spans="1:23" ht="14.25" customHeight="1" x14ac:dyDescent="0.25">
      <c r="A55" s="139">
        <v>180</v>
      </c>
      <c r="B55" s="139" t="s">
        <v>151</v>
      </c>
      <c r="C55" s="139" t="s">
        <v>151</v>
      </c>
      <c r="D55" s="250" t="s">
        <v>17</v>
      </c>
      <c r="E55" s="161" t="s">
        <v>420</v>
      </c>
      <c r="F55" s="139" t="s">
        <v>19</v>
      </c>
      <c r="G55" s="252" t="s">
        <v>1</v>
      </c>
      <c r="H55" s="149" t="s">
        <v>21</v>
      </c>
      <c r="I55" s="161" t="s">
        <v>420</v>
      </c>
      <c r="J55" s="253" t="s">
        <v>23</v>
      </c>
      <c r="K55" s="253" t="s">
        <v>23</v>
      </c>
      <c r="L55" s="253" t="s">
        <v>23</v>
      </c>
      <c r="O55" s="161" t="str">
        <f>_xlfn.XLOOKUP(A55,'Timely submission'!A:A,'Timely submission'!Q:Q)</f>
        <v>On time</v>
      </c>
      <c r="P55" s="150">
        <f>_xlfn.XLOOKUP(A55,'KSD auditees'!A:A,'KSD auditees'!A:A)</f>
        <v>180</v>
      </c>
      <c r="Q55" s="150" t="str">
        <f>_xlfn.XLOOKUP(A55,'KSD auditees'!A:A,'KSD auditees'!G:G)</f>
        <v>Health</v>
      </c>
      <c r="R55" s="150" t="e">
        <f>_xlfn.XLOOKUP(A55,'[27]Non AGSA'!B:B,'[27]Non AGSA'!B:B)</f>
        <v>#N/A</v>
      </c>
      <c r="S55" s="150" t="e">
        <f>_xlfn.XLOOKUP(A55,'[27]Dormant auditee list'!C:C,'[27]Dormant auditee list'!C:C)</f>
        <v>#N/A</v>
      </c>
      <c r="T55" s="150" t="str">
        <f>_xlfn.XLOOKUP(A55,[27]Reworked!A:A,[27]Reworked!I:I)</f>
        <v>Unqualified with findings</v>
      </c>
      <c r="V55" s="150">
        <v>1</v>
      </c>
      <c r="W55" s="150">
        <v>2</v>
      </c>
    </row>
    <row r="56" spans="1:23" ht="14.25" customHeight="1" x14ac:dyDescent="0.25">
      <c r="A56" s="139">
        <v>181</v>
      </c>
      <c r="B56" s="139" t="s">
        <v>151</v>
      </c>
      <c r="C56" s="139" t="s">
        <v>151</v>
      </c>
      <c r="D56" s="254" t="s">
        <v>26</v>
      </c>
      <c r="E56" s="161" t="s">
        <v>420</v>
      </c>
      <c r="F56" s="139" t="s">
        <v>19</v>
      </c>
      <c r="G56" s="253" t="s">
        <v>23</v>
      </c>
      <c r="H56" s="254" t="s">
        <v>26</v>
      </c>
      <c r="I56" s="161" t="s">
        <v>420</v>
      </c>
      <c r="J56" s="253" t="s">
        <v>23</v>
      </c>
      <c r="K56" s="253" t="s">
        <v>23</v>
      </c>
      <c r="L56" s="253" t="s">
        <v>23</v>
      </c>
      <c r="O56" s="161" t="str">
        <f>_xlfn.XLOOKUP(A56,'Timely submission'!A:A,'Timely submission'!Q:Q)</f>
        <v>On time</v>
      </c>
      <c r="P56" s="150">
        <f>_xlfn.XLOOKUP(A56,'KSD auditees'!A:A,'KSD auditees'!A:A)</f>
        <v>181</v>
      </c>
      <c r="Q56" s="150" t="str">
        <f>_xlfn.XLOOKUP(A56,'KSD auditees'!A:A,'KSD auditees'!G:G)</f>
        <v>Health</v>
      </c>
      <c r="R56" s="150" t="e">
        <f>_xlfn.XLOOKUP(A56,'[27]Non AGSA'!B:B,'[27]Non AGSA'!B:B)</f>
        <v>#N/A</v>
      </c>
      <c r="S56" s="150" t="e">
        <f>_xlfn.XLOOKUP(A56,'[27]Dormant auditee list'!C:C,'[27]Dormant auditee list'!C:C)</f>
        <v>#N/A</v>
      </c>
      <c r="T56" s="150" t="str">
        <f>_xlfn.XLOOKUP(A56,[27]Reworked!A:A,[27]Reworked!I:I)</f>
        <v>Qualified</v>
      </c>
      <c r="V56" s="150">
        <v>1</v>
      </c>
      <c r="W56" s="150">
        <v>3</v>
      </c>
    </row>
    <row r="57" spans="1:23" ht="14.25" customHeight="1" x14ac:dyDescent="0.25">
      <c r="A57" s="139">
        <v>182</v>
      </c>
      <c r="B57" s="139" t="s">
        <v>151</v>
      </c>
      <c r="C57" s="139" t="s">
        <v>151</v>
      </c>
      <c r="D57" s="254" t="s">
        <v>26</v>
      </c>
      <c r="E57" s="161" t="s">
        <v>27</v>
      </c>
      <c r="F57" s="139" t="s">
        <v>19</v>
      </c>
      <c r="G57" s="255" t="s">
        <v>20</v>
      </c>
      <c r="H57" s="254" t="s">
        <v>26</v>
      </c>
      <c r="I57" s="161" t="s">
        <v>27</v>
      </c>
      <c r="J57" s="253" t="s">
        <v>23</v>
      </c>
      <c r="K57" s="253" t="s">
        <v>23</v>
      </c>
      <c r="L57" s="253" t="s">
        <v>23</v>
      </c>
      <c r="O57" s="161" t="str">
        <f>_xlfn.XLOOKUP(A57,'Timely submission'!A:A,'Timely submission'!Q:Q)</f>
        <v>On time</v>
      </c>
      <c r="P57" s="150">
        <f>_xlfn.XLOOKUP(A57,'KSD auditees'!A:A,'KSD auditees'!A:A)</f>
        <v>182</v>
      </c>
      <c r="Q57" s="150" t="str">
        <f>_xlfn.XLOOKUP(A57,'KSD auditees'!A:A,'KSD auditees'!G:G)</f>
        <v>Health</v>
      </c>
      <c r="R57" s="150" t="e">
        <f>_xlfn.XLOOKUP(A57,'[27]Non AGSA'!B:B,'[27]Non AGSA'!B:B)</f>
        <v>#N/A</v>
      </c>
      <c r="S57" s="150" t="e">
        <f>_xlfn.XLOOKUP(A57,'[27]Dormant auditee list'!C:C,'[27]Dormant auditee list'!C:C)</f>
        <v>#N/A</v>
      </c>
      <c r="T57" s="150" t="str">
        <f>_xlfn.XLOOKUP(A57,[27]Reworked!A:A,[27]Reworked!I:I)</f>
        <v>Qualified</v>
      </c>
      <c r="V57" s="150">
        <v>1</v>
      </c>
      <c r="W57" s="150">
        <v>3</v>
      </c>
    </row>
    <row r="58" spans="1:23" ht="14.25" customHeight="1" x14ac:dyDescent="0.25">
      <c r="A58" s="139">
        <v>183</v>
      </c>
      <c r="B58" s="139" t="s">
        <v>152</v>
      </c>
      <c r="C58" s="139" t="s">
        <v>151</v>
      </c>
      <c r="D58" s="256" t="s">
        <v>33</v>
      </c>
      <c r="E58" s="161" t="s">
        <v>420</v>
      </c>
      <c r="F58" s="139" t="s">
        <v>19</v>
      </c>
      <c r="G58" s="252" t="s">
        <v>1</v>
      </c>
      <c r="H58" s="149" t="s">
        <v>21</v>
      </c>
      <c r="I58" s="161" t="s">
        <v>420</v>
      </c>
      <c r="J58" s="252" t="s">
        <v>1</v>
      </c>
      <c r="K58" s="252" t="s">
        <v>1</v>
      </c>
      <c r="L58" s="252" t="s">
        <v>1</v>
      </c>
      <c r="O58" s="161" t="str">
        <f>_xlfn.XLOOKUP(A58,'Timely submission'!A:A,'Timely submission'!Q:Q)</f>
        <v>On time</v>
      </c>
      <c r="P58" s="150">
        <f>_xlfn.XLOOKUP(A58,'KSD auditees'!A:A,'KSD auditees'!A:A)</f>
        <v>183</v>
      </c>
      <c r="Q58" s="150" t="str">
        <f>_xlfn.XLOOKUP(A58,'KSD auditees'!A:A,'KSD auditees'!G:G)</f>
        <v>Health</v>
      </c>
      <c r="R58" s="150" t="e">
        <f>_xlfn.XLOOKUP(A58,'[27]Non AGSA'!B:B,'[27]Non AGSA'!B:B)</f>
        <v>#N/A</v>
      </c>
      <c r="S58" s="150" t="e">
        <f>_xlfn.XLOOKUP(A58,'[27]Dormant auditee list'!C:C,'[27]Dormant auditee list'!C:C)</f>
        <v>#N/A</v>
      </c>
      <c r="T58" s="150" t="str">
        <f>_xlfn.XLOOKUP(A58,[27]Reworked!A:A,[27]Reworked!I:I)</f>
        <v>Unqualified with no findings</v>
      </c>
      <c r="V58" s="150">
        <v>1</v>
      </c>
      <c r="W58" s="150">
        <v>1</v>
      </c>
    </row>
    <row r="59" spans="1:23" ht="14.25" customHeight="1" x14ac:dyDescent="0.25">
      <c r="A59" s="139">
        <v>192</v>
      </c>
      <c r="B59" s="139" t="s">
        <v>156</v>
      </c>
      <c r="C59" s="139" t="s">
        <v>156</v>
      </c>
      <c r="D59" s="250" t="s">
        <v>17</v>
      </c>
      <c r="E59" s="161" t="s">
        <v>420</v>
      </c>
      <c r="F59" s="139" t="s">
        <v>19</v>
      </c>
      <c r="G59" s="255" t="s">
        <v>20</v>
      </c>
      <c r="H59" s="149" t="s">
        <v>21</v>
      </c>
      <c r="I59" s="161" t="s">
        <v>420</v>
      </c>
      <c r="J59" s="253" t="s">
        <v>23</v>
      </c>
      <c r="K59" s="255" t="s">
        <v>20</v>
      </c>
      <c r="L59" s="253" t="s">
        <v>23</v>
      </c>
      <c r="O59" s="161" t="str">
        <f>_xlfn.XLOOKUP(A59,'Timely submission'!A:A,'Timely submission'!Q:Q)</f>
        <v>On time</v>
      </c>
      <c r="P59" s="150">
        <f>_xlfn.XLOOKUP(A59,'KSD auditees'!A:A,'KSD auditees'!A:A)</f>
        <v>192</v>
      </c>
      <c r="Q59" s="150" t="str">
        <f>_xlfn.XLOOKUP(A59,'KSD auditees'!A:A,'KSD auditees'!G:G)</f>
        <v>Human Settlements</v>
      </c>
      <c r="R59" s="150" t="e">
        <f>_xlfn.XLOOKUP(A59,'[27]Non AGSA'!B:B,'[27]Non AGSA'!B:B)</f>
        <v>#N/A</v>
      </c>
      <c r="S59" s="150" t="e">
        <f>_xlfn.XLOOKUP(A59,'[27]Dormant auditee list'!C:C,'[27]Dormant auditee list'!C:C)</f>
        <v>#N/A</v>
      </c>
      <c r="T59" s="150" t="str">
        <f>_xlfn.XLOOKUP(A59,[27]Reworked!A:A,[27]Reworked!I:I)</f>
        <v>Unqualified with findings</v>
      </c>
      <c r="V59" s="150">
        <v>1</v>
      </c>
      <c r="W59" s="150">
        <v>2</v>
      </c>
    </row>
    <row r="60" spans="1:23" ht="14.25" customHeight="1" x14ac:dyDescent="0.25">
      <c r="A60" s="139">
        <v>1016</v>
      </c>
      <c r="B60" s="139" t="s">
        <v>156</v>
      </c>
      <c r="C60" s="139" t="s">
        <v>156</v>
      </c>
      <c r="D60" s="250" t="s">
        <v>17</v>
      </c>
      <c r="E60" s="161" t="s">
        <v>420</v>
      </c>
      <c r="F60" s="139" t="s">
        <v>19</v>
      </c>
      <c r="G60" s="253" t="s">
        <v>23</v>
      </c>
      <c r="H60" s="149" t="s">
        <v>21</v>
      </c>
      <c r="I60" s="161" t="s">
        <v>420</v>
      </c>
      <c r="J60" s="253" t="s">
        <v>23</v>
      </c>
      <c r="K60" s="253" t="s">
        <v>23</v>
      </c>
      <c r="L60" s="253" t="s">
        <v>23</v>
      </c>
      <c r="O60" s="161" t="str">
        <f>_xlfn.XLOOKUP(A60,'Timely submission'!A:A,'Timely submission'!Q:Q)</f>
        <v>On time</v>
      </c>
      <c r="P60" s="150">
        <f>_xlfn.XLOOKUP(A60,'KSD auditees'!A:A,'KSD auditees'!A:A)</f>
        <v>1016</v>
      </c>
      <c r="Q60" s="150" t="str">
        <f>_xlfn.XLOOKUP(A60,'KSD auditees'!A:A,'KSD auditees'!G:G)</f>
        <v>Human Settlements</v>
      </c>
      <c r="R60" s="150" t="e">
        <f>_xlfn.XLOOKUP(A60,'[27]Non AGSA'!B:B,'[27]Non AGSA'!B:B)</f>
        <v>#N/A</v>
      </c>
      <c r="S60" s="150" t="e">
        <f>_xlfn.XLOOKUP(A60,'[27]Dormant auditee list'!C:C,'[27]Dormant auditee list'!C:C)</f>
        <v>#N/A</v>
      </c>
      <c r="T60" s="150" t="str">
        <f>_xlfn.XLOOKUP(A60,[27]Reworked!A:A,[27]Reworked!I:I)</f>
        <v>Unqualified with findings</v>
      </c>
      <c r="V60" s="150">
        <v>1</v>
      </c>
      <c r="W60" s="150">
        <v>2</v>
      </c>
    </row>
    <row r="61" spans="1:23" ht="13.5" customHeight="1" x14ac:dyDescent="0.25">
      <c r="A61" s="139">
        <v>1020</v>
      </c>
      <c r="B61" s="139" t="s">
        <v>160</v>
      </c>
      <c r="C61" s="139" t="s">
        <v>156</v>
      </c>
      <c r="D61" s="250" t="s">
        <v>17</v>
      </c>
      <c r="E61" s="161" t="s">
        <v>420</v>
      </c>
      <c r="F61" s="139" t="s">
        <v>19</v>
      </c>
      <c r="G61" s="252" t="s">
        <v>1</v>
      </c>
      <c r="H61" s="149" t="s">
        <v>21</v>
      </c>
      <c r="I61" s="161" t="s">
        <v>420</v>
      </c>
      <c r="J61" s="253" t="s">
        <v>23</v>
      </c>
      <c r="K61" s="253" t="s">
        <v>23</v>
      </c>
      <c r="L61" s="253" t="s">
        <v>23</v>
      </c>
      <c r="O61" s="161" t="str">
        <f>_xlfn.XLOOKUP(A61,'Timely submission'!A:A,'Timely submission'!Q:Q)</f>
        <v>On time</v>
      </c>
      <c r="P61" s="150">
        <f>_xlfn.XLOOKUP(A61,'KSD auditees'!A:A,'KSD auditees'!A:A)</f>
        <v>1020</v>
      </c>
      <c r="Q61" s="150" t="str">
        <f>_xlfn.XLOOKUP(A61,'KSD auditees'!A:A,'KSD auditees'!G:G)</f>
        <v>Human Settlements</v>
      </c>
      <c r="R61" s="150" t="e">
        <f>_xlfn.XLOOKUP(A61,'[27]Non AGSA'!B:B,'[27]Non AGSA'!B:B)</f>
        <v>#N/A</v>
      </c>
      <c r="S61" s="150" t="e">
        <f>_xlfn.XLOOKUP(A61,'[27]Dormant auditee list'!C:C,'[27]Dormant auditee list'!C:C)</f>
        <v>#N/A</v>
      </c>
      <c r="T61" s="150" t="str">
        <f>_xlfn.XLOOKUP(A61,[27]Reworked!A:A,[27]Reworked!I:I)</f>
        <v>Unqualified with findings</v>
      </c>
      <c r="V61" s="150">
        <v>1</v>
      </c>
      <c r="W61" s="150">
        <v>2</v>
      </c>
    </row>
    <row r="62" spans="1:23" ht="14.25" customHeight="1" x14ac:dyDescent="0.25">
      <c r="A62" s="139">
        <v>1009</v>
      </c>
      <c r="B62" s="139" t="s">
        <v>156</v>
      </c>
      <c r="C62" s="139" t="s">
        <v>156</v>
      </c>
      <c r="D62" s="250" t="s">
        <v>17</v>
      </c>
      <c r="E62" s="161" t="s">
        <v>420</v>
      </c>
      <c r="F62" s="139" t="s">
        <v>19</v>
      </c>
      <c r="G62" s="252" t="s">
        <v>1</v>
      </c>
      <c r="H62" s="149" t="s">
        <v>21</v>
      </c>
      <c r="I62" s="161" t="s">
        <v>420</v>
      </c>
      <c r="J62" s="253" t="s">
        <v>23</v>
      </c>
      <c r="K62" s="251" t="s">
        <v>22</v>
      </c>
      <c r="L62" s="253" t="s">
        <v>23</v>
      </c>
      <c r="O62" s="161" t="str">
        <f>_xlfn.XLOOKUP(A62,'Timely submission'!A:A,'Timely submission'!Q:Q)</f>
        <v>On time</v>
      </c>
      <c r="P62" s="150">
        <f>_xlfn.XLOOKUP(A62,'KSD auditees'!A:A,'KSD auditees'!A:A)</f>
        <v>1009</v>
      </c>
      <c r="Q62" s="150" t="str">
        <f>_xlfn.XLOOKUP(A62,'KSD auditees'!A:A,'KSD auditees'!G:G)</f>
        <v>Human Settlements</v>
      </c>
      <c r="R62" s="150" t="e">
        <f>_xlfn.XLOOKUP(A62,'[27]Non AGSA'!B:B,'[27]Non AGSA'!B:B)</f>
        <v>#N/A</v>
      </c>
      <c r="S62" s="150" t="e">
        <f>_xlfn.XLOOKUP(A62,'[27]Dormant auditee list'!C:C,'[27]Dormant auditee list'!C:C)</f>
        <v>#N/A</v>
      </c>
      <c r="T62" s="150" t="str">
        <f>_xlfn.XLOOKUP(A62,[27]Reworked!A:A,[27]Reworked!I:I)</f>
        <v>Unqualified with findings</v>
      </c>
      <c r="V62" s="150">
        <v>1</v>
      </c>
      <c r="W62" s="150">
        <v>2</v>
      </c>
    </row>
    <row r="63" spans="1:23" ht="27" customHeight="1" x14ac:dyDescent="0.25">
      <c r="A63" s="139">
        <v>197</v>
      </c>
      <c r="B63" s="139" t="s">
        <v>203</v>
      </c>
      <c r="C63" s="139" t="s">
        <v>197</v>
      </c>
      <c r="D63" s="256" t="s">
        <v>33</v>
      </c>
      <c r="E63" s="161" t="s">
        <v>420</v>
      </c>
      <c r="F63" s="139" t="s">
        <v>19</v>
      </c>
      <c r="G63" s="252" t="s">
        <v>1</v>
      </c>
      <c r="H63" s="149" t="s">
        <v>21</v>
      </c>
      <c r="I63" s="161" t="s">
        <v>420</v>
      </c>
      <c r="J63" s="251" t="s">
        <v>22</v>
      </c>
      <c r="K63" s="252" t="s">
        <v>1</v>
      </c>
      <c r="L63" s="252" t="s">
        <v>1</v>
      </c>
      <c r="O63" s="161" t="str">
        <f>_xlfn.XLOOKUP(A63,'Timely submission'!A:A,'Timely submission'!Q:Q)</f>
        <v>On time</v>
      </c>
      <c r="P63" s="150">
        <f>_xlfn.XLOOKUP(A63,'KSD auditees'!A:A,'KSD auditees'!A:A)</f>
        <v>197</v>
      </c>
      <c r="Q63" s="150" t="str">
        <f>_xlfn.XLOOKUP(A63,'KSD auditees'!A:A,'KSD auditees'!G:G)</f>
        <v>Safety and Security</v>
      </c>
      <c r="R63" s="150" t="e">
        <f>_xlfn.XLOOKUP(A63,'[27]Non AGSA'!B:B,'[27]Non AGSA'!B:B)</f>
        <v>#N/A</v>
      </c>
      <c r="S63" s="150" t="e">
        <f>_xlfn.XLOOKUP(A63,'[27]Dormant auditee list'!C:C,'[27]Dormant auditee list'!C:C)</f>
        <v>#N/A</v>
      </c>
      <c r="T63" s="150" t="str">
        <f>_xlfn.XLOOKUP(A63,[27]Reworked!A:A,[27]Reworked!I:I)</f>
        <v>Unqualified with no findings</v>
      </c>
      <c r="V63" s="150">
        <v>1</v>
      </c>
      <c r="W63" s="150">
        <v>1</v>
      </c>
    </row>
    <row r="64" spans="1:23" ht="34.5" customHeight="1" x14ac:dyDescent="0.25">
      <c r="A64" s="139">
        <v>291</v>
      </c>
      <c r="B64" s="139" t="s">
        <v>142</v>
      </c>
      <c r="C64" s="139" t="s">
        <v>141</v>
      </c>
      <c r="D64" s="256" t="s">
        <v>33</v>
      </c>
      <c r="E64" s="161" t="s">
        <v>420</v>
      </c>
      <c r="F64" s="139" t="s">
        <v>19</v>
      </c>
      <c r="G64" s="252" t="s">
        <v>1</v>
      </c>
      <c r="H64" s="149" t="s">
        <v>21</v>
      </c>
      <c r="I64" s="161" t="s">
        <v>420</v>
      </c>
      <c r="J64" s="251" t="s">
        <v>22</v>
      </c>
      <c r="K64" s="252" t="s">
        <v>1</v>
      </c>
      <c r="L64" s="252" t="s">
        <v>1</v>
      </c>
      <c r="O64" s="161" t="str">
        <f>_xlfn.XLOOKUP(A64,'Timely submission'!A:A,'Timely submission'!Q:Q)</f>
        <v>On time</v>
      </c>
      <c r="P64" s="150">
        <f>_xlfn.XLOOKUP(A64,'KSD auditees'!A:A,'KSD auditees'!A:A)</f>
        <v>291</v>
      </c>
      <c r="Q64" s="150" t="str">
        <f>_xlfn.XLOOKUP(A64,'KSD auditees'!A:A,'KSD auditees'!G:G)</f>
        <v xml:space="preserve">Financial sustainability </v>
      </c>
      <c r="R64" s="150" t="e">
        <f>_xlfn.XLOOKUP(A64,'[27]Non AGSA'!B:B,'[27]Non AGSA'!B:B)</f>
        <v>#N/A</v>
      </c>
      <c r="S64" s="150" t="e">
        <f>_xlfn.XLOOKUP(A64,'[27]Dormant auditee list'!C:C,'[27]Dormant auditee list'!C:C)</f>
        <v>#N/A</v>
      </c>
      <c r="T64" s="150" t="str">
        <f>_xlfn.XLOOKUP(A64,[27]Reworked!A:A,[27]Reworked!I:I)</f>
        <v>Unqualified with no findings</v>
      </c>
      <c r="V64" s="150">
        <v>1</v>
      </c>
      <c r="W64" s="150">
        <v>1</v>
      </c>
    </row>
    <row r="65" spans="1:23" ht="14.25" customHeight="1" x14ac:dyDescent="0.25">
      <c r="A65" s="139">
        <v>409</v>
      </c>
      <c r="B65" s="139" t="s">
        <v>168</v>
      </c>
      <c r="C65" s="139" t="s">
        <v>166</v>
      </c>
      <c r="D65" s="250" t="s">
        <v>17</v>
      </c>
      <c r="E65" s="161" t="s">
        <v>420</v>
      </c>
      <c r="F65" s="139" t="s">
        <v>19</v>
      </c>
      <c r="G65" s="255" t="s">
        <v>20</v>
      </c>
      <c r="H65" s="149" t="s">
        <v>21</v>
      </c>
      <c r="I65" s="161" t="s">
        <v>420</v>
      </c>
      <c r="J65" s="253" t="s">
        <v>23</v>
      </c>
      <c r="K65" s="253" t="s">
        <v>23</v>
      </c>
      <c r="L65" s="253" t="s">
        <v>23</v>
      </c>
      <c r="O65" s="161" t="str">
        <f>_xlfn.XLOOKUP(A65,'Timely submission'!A:A,'Timely submission'!Q:Q)</f>
        <v>On time</v>
      </c>
      <c r="P65" s="150">
        <f>_xlfn.XLOOKUP(A65,'KSD auditees'!A:A,'KSD auditees'!A:A)</f>
        <v>409</v>
      </c>
      <c r="Q65" s="150" t="str">
        <f>_xlfn.XLOOKUP(A65,'KSD auditees'!A:A,'KSD auditees'!G:G)</f>
        <v>Infrastructure</v>
      </c>
      <c r="R65" s="150" t="e">
        <f>_xlfn.XLOOKUP(A65,'[27]Non AGSA'!B:B,'[27]Non AGSA'!B:B)</f>
        <v>#N/A</v>
      </c>
      <c r="S65" s="150" t="e">
        <f>_xlfn.XLOOKUP(A65,'[27]Dormant auditee list'!C:C,'[27]Dormant auditee list'!C:C)</f>
        <v>#N/A</v>
      </c>
      <c r="T65" s="150" t="str">
        <f>_xlfn.XLOOKUP(A65,[27]Reworked!A:A,[27]Reworked!I:I)</f>
        <v>Unqualified with findings</v>
      </c>
      <c r="V65" s="150">
        <v>1</v>
      </c>
      <c r="W65" s="150">
        <v>2</v>
      </c>
    </row>
    <row r="66" spans="1:23" ht="14.25" customHeight="1" x14ac:dyDescent="0.25">
      <c r="A66" s="139">
        <v>542</v>
      </c>
      <c r="B66" s="139" t="s">
        <v>168</v>
      </c>
      <c r="C66" s="139" t="s">
        <v>166</v>
      </c>
      <c r="D66" s="250" t="s">
        <v>17</v>
      </c>
      <c r="E66" s="161" t="s">
        <v>420</v>
      </c>
      <c r="F66" s="139" t="s">
        <v>19</v>
      </c>
      <c r="G66" s="252" t="s">
        <v>1</v>
      </c>
      <c r="H66" s="149" t="s">
        <v>21</v>
      </c>
      <c r="I66" s="161" t="s">
        <v>420</v>
      </c>
      <c r="J66" s="255" t="s">
        <v>20</v>
      </c>
      <c r="K66" s="252" t="s">
        <v>1</v>
      </c>
      <c r="L66" s="253" t="s">
        <v>23</v>
      </c>
      <c r="O66" s="161" t="str">
        <f>_xlfn.XLOOKUP(A66,'Timely submission'!A:A,'Timely submission'!Q:Q)</f>
        <v>On time</v>
      </c>
      <c r="P66" s="150">
        <f>_xlfn.XLOOKUP(A66,'KSD auditees'!A:A,'KSD auditees'!A:A)</f>
        <v>542</v>
      </c>
      <c r="Q66" s="150" t="str">
        <f>_xlfn.XLOOKUP(A66,'KSD auditees'!A:A,'KSD auditees'!G:G)</f>
        <v>Infrastructure</v>
      </c>
      <c r="R66" s="150" t="e">
        <f>_xlfn.XLOOKUP(A66,'[27]Non AGSA'!B:B,'[27]Non AGSA'!B:B)</f>
        <v>#N/A</v>
      </c>
      <c r="S66" s="150" t="e">
        <f>_xlfn.XLOOKUP(A66,'[27]Dormant auditee list'!C:C,'[27]Dormant auditee list'!C:C)</f>
        <v>#N/A</v>
      </c>
      <c r="T66" s="150" t="str">
        <f>_xlfn.XLOOKUP(A66,[27]Reworked!A:A,[27]Reworked!I:I)</f>
        <v>Unqualified with findings</v>
      </c>
      <c r="V66" s="150">
        <v>1</v>
      </c>
      <c r="W66" s="150">
        <v>2</v>
      </c>
    </row>
    <row r="67" spans="1:23" ht="14.25" customHeight="1" x14ac:dyDescent="0.25">
      <c r="A67" s="139">
        <v>414</v>
      </c>
      <c r="B67" s="139" t="s">
        <v>169</v>
      </c>
      <c r="C67" s="139" t="s">
        <v>166</v>
      </c>
      <c r="D67" s="250" t="s">
        <v>17</v>
      </c>
      <c r="E67" s="161" t="s">
        <v>420</v>
      </c>
      <c r="F67" s="139" t="s">
        <v>19</v>
      </c>
      <c r="G67" s="255" t="s">
        <v>20</v>
      </c>
      <c r="H67" s="149" t="s">
        <v>21</v>
      </c>
      <c r="I67" s="161" t="s">
        <v>420</v>
      </c>
      <c r="J67" s="253" t="s">
        <v>23</v>
      </c>
      <c r="K67" s="252" t="s">
        <v>1</v>
      </c>
      <c r="L67" s="253" t="s">
        <v>23</v>
      </c>
      <c r="O67" s="161" t="str">
        <f>_xlfn.XLOOKUP(A67,'Timely submission'!A:A,'Timely submission'!Q:Q)</f>
        <v>On time</v>
      </c>
      <c r="P67" s="150">
        <f>_xlfn.XLOOKUP(A67,'KSD auditees'!A:A,'KSD auditees'!A:A)</f>
        <v>414</v>
      </c>
      <c r="Q67" s="150" t="str">
        <f>_xlfn.XLOOKUP(A67,'KSD auditees'!A:A,'KSD auditees'!G:G)</f>
        <v>Infrastructure</v>
      </c>
      <c r="R67" s="150" t="e">
        <f>_xlfn.XLOOKUP(A67,'[27]Non AGSA'!B:B,'[27]Non AGSA'!B:B)</f>
        <v>#N/A</v>
      </c>
      <c r="S67" s="150" t="e">
        <f>_xlfn.XLOOKUP(A67,'[27]Dormant auditee list'!C:C,'[27]Dormant auditee list'!C:C)</f>
        <v>#N/A</v>
      </c>
      <c r="T67" s="150" t="str">
        <f>_xlfn.XLOOKUP(A67,[27]Reworked!A:A,[27]Reworked!I:I)</f>
        <v>Unqualified with findings</v>
      </c>
      <c r="V67" s="150">
        <v>1</v>
      </c>
      <c r="W67" s="150">
        <v>2</v>
      </c>
    </row>
    <row r="68" spans="1:23" ht="14.25" customHeight="1" x14ac:dyDescent="0.25">
      <c r="A68" s="139">
        <v>412</v>
      </c>
      <c r="B68" s="139" t="s">
        <v>170</v>
      </c>
      <c r="C68" s="139" t="s">
        <v>166</v>
      </c>
      <c r="D68" s="250" t="s">
        <v>17</v>
      </c>
      <c r="E68" s="161" t="s">
        <v>420</v>
      </c>
      <c r="F68" s="139" t="s">
        <v>19</v>
      </c>
      <c r="G68" s="253" t="s">
        <v>23</v>
      </c>
      <c r="H68" s="149" t="s">
        <v>21</v>
      </c>
      <c r="I68" s="161" t="s">
        <v>420</v>
      </c>
      <c r="J68" s="253" t="s">
        <v>23</v>
      </c>
      <c r="K68" s="253" t="s">
        <v>23</v>
      </c>
      <c r="L68" s="253" t="s">
        <v>23</v>
      </c>
      <c r="O68" s="161" t="str">
        <f>_xlfn.XLOOKUP(A68,'Timely submission'!A:A,'Timely submission'!Q:Q)</f>
        <v>On time</v>
      </c>
      <c r="P68" s="150">
        <f>_xlfn.XLOOKUP(A68,'KSD auditees'!A:A,'KSD auditees'!A:A)</f>
        <v>412</v>
      </c>
      <c r="Q68" s="150" t="str">
        <f>_xlfn.XLOOKUP(A68,'KSD auditees'!A:A,'KSD auditees'!G:G)</f>
        <v>Infrastructure</v>
      </c>
      <c r="R68" s="150" t="e">
        <f>_xlfn.XLOOKUP(A68,'[27]Non AGSA'!B:B,'[27]Non AGSA'!B:B)</f>
        <v>#N/A</v>
      </c>
      <c r="S68" s="150" t="e">
        <f>_xlfn.XLOOKUP(A68,'[27]Dormant auditee list'!C:C,'[27]Dormant auditee list'!C:C)</f>
        <v>#N/A</v>
      </c>
      <c r="T68" s="150" t="str">
        <f>_xlfn.XLOOKUP(A68,[27]Reworked!A:A,[27]Reworked!I:I)</f>
        <v>Unqualified with findings</v>
      </c>
      <c r="V68" s="150">
        <v>1</v>
      </c>
      <c r="W68" s="150">
        <v>2</v>
      </c>
    </row>
    <row r="69" spans="1:23" ht="18" customHeight="1" x14ac:dyDescent="0.25">
      <c r="A69" s="139">
        <v>410</v>
      </c>
      <c r="B69" s="139" t="s">
        <v>171</v>
      </c>
      <c r="C69" s="139" t="s">
        <v>166</v>
      </c>
      <c r="D69" s="250" t="s">
        <v>17</v>
      </c>
      <c r="E69" s="161" t="s">
        <v>29</v>
      </c>
      <c r="F69" s="139" t="s">
        <v>19</v>
      </c>
      <c r="G69" s="253" t="s">
        <v>23</v>
      </c>
      <c r="H69" s="149" t="s">
        <v>21</v>
      </c>
      <c r="I69" s="161" t="s">
        <v>29</v>
      </c>
      <c r="J69" s="253" t="s">
        <v>23</v>
      </c>
      <c r="K69" s="253" t="s">
        <v>23</v>
      </c>
      <c r="L69" s="253" t="s">
        <v>23</v>
      </c>
      <c r="O69" s="161" t="str">
        <f>_xlfn.XLOOKUP(A69,'Timely submission'!A:A,'Timely submission'!Q:Q)</f>
        <v>On time</v>
      </c>
      <c r="P69" s="150">
        <f>_xlfn.XLOOKUP(A69,'KSD auditees'!A:A,'KSD auditees'!A:A)</f>
        <v>410</v>
      </c>
      <c r="Q69" s="150" t="str">
        <f>_xlfn.XLOOKUP(A69,'KSD auditees'!A:A,'KSD auditees'!G:G)</f>
        <v>Infrastructure</v>
      </c>
      <c r="R69" s="150" t="e">
        <f>_xlfn.XLOOKUP(A69,'[27]Non AGSA'!B:B,'[27]Non AGSA'!B:B)</f>
        <v>#N/A</v>
      </c>
      <c r="S69" s="150" t="e">
        <f>_xlfn.XLOOKUP(A69,'[27]Dormant auditee list'!C:C,'[27]Dormant auditee list'!C:C)</f>
        <v>#N/A</v>
      </c>
      <c r="T69" s="150" t="str">
        <f>_xlfn.XLOOKUP(A69,[27]Reworked!A:A,[27]Reworked!I:I)</f>
        <v>Unqualified with findings</v>
      </c>
      <c r="V69" s="150">
        <v>1</v>
      </c>
      <c r="W69" s="150">
        <v>2</v>
      </c>
    </row>
    <row r="70" spans="1:23" ht="14.25" customHeight="1" x14ac:dyDescent="0.25">
      <c r="A70" s="139">
        <v>425</v>
      </c>
      <c r="B70" s="139" t="s">
        <v>176</v>
      </c>
      <c r="C70" s="139" t="s">
        <v>177</v>
      </c>
      <c r="D70" s="250" t="s">
        <v>17</v>
      </c>
      <c r="E70" s="161" t="s">
        <v>420</v>
      </c>
      <c r="F70" s="139" t="s">
        <v>19</v>
      </c>
      <c r="G70" s="253" t="s">
        <v>23</v>
      </c>
      <c r="H70" s="149" t="s">
        <v>21</v>
      </c>
      <c r="I70" s="161" t="s">
        <v>420</v>
      </c>
      <c r="J70" s="253" t="s">
        <v>23</v>
      </c>
      <c r="K70" s="252" t="s">
        <v>1</v>
      </c>
      <c r="L70" s="253" t="s">
        <v>23</v>
      </c>
      <c r="O70" s="161" t="str">
        <f>_xlfn.XLOOKUP(A70,'Timely submission'!A:A,'Timely submission'!Q:Q)</f>
        <v>On time</v>
      </c>
      <c r="P70" s="150">
        <f>_xlfn.XLOOKUP(A70,'KSD auditees'!A:A,'KSD auditees'!A:A)</f>
        <v>425</v>
      </c>
      <c r="Q70" s="150" t="str">
        <f>_xlfn.XLOOKUP(A70,'KSD auditees'!A:A,'KSD auditees'!G:G)</f>
        <v xml:space="preserve">Infrastructure </v>
      </c>
      <c r="R70" s="150" t="e">
        <f>_xlfn.XLOOKUP(A70,'[27]Non AGSA'!B:B,'[27]Non AGSA'!B:B)</f>
        <v>#N/A</v>
      </c>
      <c r="S70" s="150" t="e">
        <f>_xlfn.XLOOKUP(A70,'[27]Dormant auditee list'!C:C,'[27]Dormant auditee list'!C:C)</f>
        <v>#N/A</v>
      </c>
      <c r="T70" s="150" t="str">
        <f>_xlfn.XLOOKUP(A70,[27]Reworked!A:A,[27]Reworked!I:I)</f>
        <v>Unqualified with findings</v>
      </c>
      <c r="V70" s="150">
        <v>1</v>
      </c>
      <c r="W70" s="150">
        <v>2</v>
      </c>
    </row>
    <row r="71" spans="1:23" ht="14.25" customHeight="1" x14ac:dyDescent="0.25">
      <c r="A71" s="139">
        <v>520</v>
      </c>
      <c r="B71" s="139" t="s">
        <v>172</v>
      </c>
      <c r="C71" s="139" t="s">
        <v>166</v>
      </c>
      <c r="D71" s="250" t="s">
        <v>17</v>
      </c>
      <c r="E71" s="161" t="s">
        <v>29</v>
      </c>
      <c r="F71" s="139" t="s">
        <v>19</v>
      </c>
      <c r="G71" s="253" t="s">
        <v>23</v>
      </c>
      <c r="H71" s="149" t="s">
        <v>21</v>
      </c>
      <c r="I71" s="161" t="s">
        <v>29</v>
      </c>
      <c r="J71" s="253" t="s">
        <v>23</v>
      </c>
      <c r="K71" s="252" t="s">
        <v>1</v>
      </c>
      <c r="L71" s="253" t="s">
        <v>23</v>
      </c>
      <c r="O71" s="161" t="str">
        <f>_xlfn.XLOOKUP(A71,'Timely submission'!A:A,'Timely submission'!Q:Q)</f>
        <v>On time</v>
      </c>
      <c r="P71" s="150">
        <f>_xlfn.XLOOKUP(A71,'KSD auditees'!A:A,'KSD auditees'!A:A)</f>
        <v>520</v>
      </c>
      <c r="Q71" s="150" t="str">
        <f>_xlfn.XLOOKUP(A71,'KSD auditees'!A:A,'KSD auditees'!G:G)</f>
        <v>Infrastructure</v>
      </c>
      <c r="R71" s="150" t="e">
        <f>_xlfn.XLOOKUP(A71,'[27]Non AGSA'!B:B,'[27]Non AGSA'!B:B)</f>
        <v>#N/A</v>
      </c>
      <c r="S71" s="150" t="e">
        <f>_xlfn.XLOOKUP(A71,'[27]Dormant auditee list'!C:C,'[27]Dormant auditee list'!C:C)</f>
        <v>#N/A</v>
      </c>
      <c r="T71" s="150" t="str">
        <f>_xlfn.XLOOKUP(A71,[27]Reworked!A:A,[27]Reworked!I:I)</f>
        <v>Unqualified with findings</v>
      </c>
      <c r="V71" s="150">
        <v>1</v>
      </c>
      <c r="W71" s="150">
        <v>2</v>
      </c>
    </row>
    <row r="72" spans="1:23" ht="14.25" customHeight="1" x14ac:dyDescent="0.25">
      <c r="A72" s="139">
        <v>516</v>
      </c>
      <c r="B72" s="139" t="s">
        <v>209</v>
      </c>
      <c r="C72" s="139" t="s">
        <v>209</v>
      </c>
      <c r="D72" s="250" t="s">
        <v>17</v>
      </c>
      <c r="E72" s="161" t="s">
        <v>420</v>
      </c>
      <c r="F72" s="139" t="s">
        <v>19</v>
      </c>
      <c r="G72" s="253" t="s">
        <v>23</v>
      </c>
      <c r="H72" s="149" t="s">
        <v>21</v>
      </c>
      <c r="I72" s="161" t="s">
        <v>420</v>
      </c>
      <c r="J72" s="253" t="s">
        <v>23</v>
      </c>
      <c r="K72" s="255" t="s">
        <v>20</v>
      </c>
      <c r="L72" s="253" t="s">
        <v>23</v>
      </c>
      <c r="O72" s="161" t="str">
        <f>_xlfn.XLOOKUP(A72,'Timely submission'!A:A,'Timely submission'!Q:Q)</f>
        <v>On time</v>
      </c>
      <c r="P72" s="150">
        <f>_xlfn.XLOOKUP(A72,'KSD auditees'!A:A,'KSD auditees'!A:A)</f>
        <v>516</v>
      </c>
      <c r="Q72" s="150" t="str">
        <f>_xlfn.XLOOKUP(A72,'KSD auditees'!A:A,'KSD auditees'!G:G)</f>
        <v>Transport</v>
      </c>
      <c r="R72" s="150" t="e">
        <f>_xlfn.XLOOKUP(A72,'[27]Non AGSA'!B:B,'[27]Non AGSA'!B:B)</f>
        <v>#N/A</v>
      </c>
      <c r="S72" s="150" t="e">
        <f>_xlfn.XLOOKUP(A72,'[27]Dormant auditee list'!C:C,'[27]Dormant auditee list'!C:C)</f>
        <v>#N/A</v>
      </c>
      <c r="T72" s="150" t="str">
        <f>_xlfn.XLOOKUP(A72,[27]Reworked!A:A,[27]Reworked!I:I)</f>
        <v>Unqualified with findings</v>
      </c>
      <c r="V72" s="150">
        <v>1</v>
      </c>
      <c r="W72" s="150">
        <v>2</v>
      </c>
    </row>
    <row r="73" spans="1:23" ht="14.25" customHeight="1" x14ac:dyDescent="0.25">
      <c r="A73" s="139">
        <v>424</v>
      </c>
      <c r="B73" s="139" t="s">
        <v>213</v>
      </c>
      <c r="C73" s="139" t="s">
        <v>209</v>
      </c>
      <c r="D73" s="256" t="s">
        <v>33</v>
      </c>
      <c r="E73" s="161" t="s">
        <v>29</v>
      </c>
      <c r="F73" s="139" t="s">
        <v>19</v>
      </c>
      <c r="G73" s="252" t="s">
        <v>1</v>
      </c>
      <c r="H73" s="149" t="s">
        <v>21</v>
      </c>
      <c r="I73" s="161" t="s">
        <v>420</v>
      </c>
      <c r="J73" s="253" t="s">
        <v>23</v>
      </c>
      <c r="K73" s="252" t="s">
        <v>1</v>
      </c>
      <c r="L73" s="251" t="s">
        <v>22</v>
      </c>
      <c r="O73" s="161" t="str">
        <f>_xlfn.XLOOKUP(A73,'Timely submission'!A:A,'Timely submission'!Q:Q)</f>
        <v>On time</v>
      </c>
      <c r="P73" s="150">
        <f>_xlfn.XLOOKUP(A73,'KSD auditees'!A:A,'KSD auditees'!A:A)</f>
        <v>424</v>
      </c>
      <c r="Q73" s="150" t="str">
        <f>_xlfn.XLOOKUP(A73,'KSD auditees'!A:A,'KSD auditees'!G:G)</f>
        <v>Transport</v>
      </c>
      <c r="R73" s="150" t="e">
        <f>_xlfn.XLOOKUP(A73,'[27]Non AGSA'!B:B,'[27]Non AGSA'!B:B)</f>
        <v>#N/A</v>
      </c>
      <c r="S73" s="150" t="e">
        <f>_xlfn.XLOOKUP(A73,'[27]Dormant auditee list'!C:C,'[27]Dormant auditee list'!C:C)</f>
        <v>#N/A</v>
      </c>
      <c r="T73" s="150" t="str">
        <f>_xlfn.XLOOKUP(A73,[27]Reworked!A:A,[27]Reworked!I:I)</f>
        <v>Unqualified with no findings</v>
      </c>
      <c r="V73" s="150">
        <v>1</v>
      </c>
      <c r="W73" s="150">
        <v>1</v>
      </c>
    </row>
    <row r="74" spans="1:23" ht="14.25" customHeight="1" x14ac:dyDescent="0.25">
      <c r="A74" s="139">
        <v>445</v>
      </c>
      <c r="B74" s="139" t="s">
        <v>214</v>
      </c>
      <c r="C74" s="139" t="s">
        <v>209</v>
      </c>
      <c r="D74" s="257" t="s">
        <v>39</v>
      </c>
      <c r="E74" s="257" t="s">
        <v>39</v>
      </c>
      <c r="F74" s="139" t="s">
        <v>181</v>
      </c>
      <c r="G74" s="252" t="s">
        <v>1</v>
      </c>
      <c r="H74" s="257" t="s">
        <v>39</v>
      </c>
      <c r="I74" s="257" t="s">
        <v>39</v>
      </c>
      <c r="J74" s="251" t="s">
        <v>22</v>
      </c>
      <c r="K74" s="251" t="s">
        <v>22</v>
      </c>
      <c r="L74" s="251" t="s">
        <v>22</v>
      </c>
      <c r="O74" s="161" t="str">
        <f>_xlfn.XLOOKUP(A74,'Timely submission'!A:A,'Timely submission'!Q:Q)</f>
        <v>Outstanding</v>
      </c>
      <c r="P74" s="150">
        <f>_xlfn.XLOOKUP(A74,'KSD auditees'!A:A,'KSD auditees'!A:A)</f>
        <v>445</v>
      </c>
      <c r="Q74" s="150" t="str">
        <f>_xlfn.XLOOKUP(A74,'KSD auditees'!A:A,'KSD auditees'!G:G)</f>
        <v>Transport</v>
      </c>
      <c r="R74" s="150" t="e">
        <f>_xlfn.XLOOKUP(A74,'[27]Non AGSA'!B:B,'[27]Non AGSA'!B:B)</f>
        <v>#N/A</v>
      </c>
      <c r="S74" s="150" t="e">
        <f>_xlfn.XLOOKUP(A74,'[27]Dormant auditee list'!C:C,'[27]Dormant auditee list'!C:C)</f>
        <v>#N/A</v>
      </c>
      <c r="T74" s="150" t="str">
        <f>_xlfn.XLOOKUP(A74,[27]Reworked!A:A,[27]Reworked!I:I)</f>
        <v>Audit not finalised at legislated date</v>
      </c>
      <c r="V74" s="150">
        <v>1</v>
      </c>
      <c r="W74" s="150">
        <v>6</v>
      </c>
    </row>
    <row r="75" spans="1:23" ht="14.25" customHeight="1" x14ac:dyDescent="0.25">
      <c r="A75" s="139">
        <v>517</v>
      </c>
      <c r="B75" s="139" t="s">
        <v>166</v>
      </c>
      <c r="C75" s="139" t="s">
        <v>166</v>
      </c>
      <c r="D75" s="256" t="s">
        <v>33</v>
      </c>
      <c r="E75" s="161" t="s">
        <v>420</v>
      </c>
      <c r="F75" s="139" t="s">
        <v>19</v>
      </c>
      <c r="G75" s="252" t="s">
        <v>1</v>
      </c>
      <c r="H75" s="149" t="s">
        <v>21</v>
      </c>
      <c r="I75" s="161" t="s">
        <v>420</v>
      </c>
      <c r="J75" s="253" t="s">
        <v>23</v>
      </c>
      <c r="K75" s="252" t="s">
        <v>1</v>
      </c>
      <c r="L75" s="252" t="s">
        <v>1</v>
      </c>
      <c r="O75" s="161" t="str">
        <f>_xlfn.XLOOKUP(A75,'Timely submission'!A:A,'Timely submission'!Q:Q)</f>
        <v>On time</v>
      </c>
      <c r="P75" s="150">
        <f>_xlfn.XLOOKUP(A75,'KSD auditees'!A:A,'KSD auditees'!A:A)</f>
        <v>517</v>
      </c>
      <c r="Q75" s="150" t="str">
        <f>_xlfn.XLOOKUP(A75,'KSD auditees'!A:A,'KSD auditees'!G:G)</f>
        <v>Infrastructure</v>
      </c>
      <c r="R75" s="150" t="e">
        <f>_xlfn.XLOOKUP(A75,'[27]Non AGSA'!B:B,'[27]Non AGSA'!B:B)</f>
        <v>#N/A</v>
      </c>
      <c r="S75" s="150" t="e">
        <f>_xlfn.XLOOKUP(A75,'[27]Dormant auditee list'!C:C,'[27]Dormant auditee list'!C:C)</f>
        <v>#N/A</v>
      </c>
      <c r="T75" s="150" t="str">
        <f>_xlfn.XLOOKUP(A75,[27]Reworked!A:A,[27]Reworked!I:I)</f>
        <v>Unqualified with no findings</v>
      </c>
      <c r="V75" s="150">
        <v>1</v>
      </c>
      <c r="W75" s="150">
        <v>1</v>
      </c>
    </row>
    <row r="76" spans="1:23" ht="14.25" customHeight="1" x14ac:dyDescent="0.25">
      <c r="A76" s="139">
        <v>1570</v>
      </c>
      <c r="B76" s="139" t="s">
        <v>215</v>
      </c>
      <c r="C76" s="139" t="s">
        <v>209</v>
      </c>
      <c r="D76" s="256" t="s">
        <v>33</v>
      </c>
      <c r="E76" s="161" t="s">
        <v>29</v>
      </c>
      <c r="F76" s="139" t="s">
        <v>19</v>
      </c>
      <c r="G76" s="252" t="s">
        <v>1</v>
      </c>
      <c r="H76" s="149" t="s">
        <v>21</v>
      </c>
      <c r="I76" s="161" t="s">
        <v>420</v>
      </c>
      <c r="J76" s="255" t="s">
        <v>20</v>
      </c>
      <c r="K76" s="252" t="s">
        <v>1</v>
      </c>
      <c r="L76" s="251" t="s">
        <v>22</v>
      </c>
      <c r="O76" s="161" t="str">
        <f>_xlfn.XLOOKUP(A76,'Timely submission'!A:A,'Timely submission'!Q:Q)</f>
        <v>On time</v>
      </c>
      <c r="P76" s="150">
        <f>_xlfn.XLOOKUP(A76,'KSD auditees'!A:A,'KSD auditees'!A:A)</f>
        <v>1570</v>
      </c>
      <c r="Q76" s="150" t="str">
        <f>_xlfn.XLOOKUP(A76,'KSD auditees'!A:A,'KSD auditees'!G:G)</f>
        <v>Transport</v>
      </c>
      <c r="R76" s="150" t="e">
        <f>_xlfn.XLOOKUP(A76,'[27]Non AGSA'!B:B,'[27]Non AGSA'!B:B)</f>
        <v>#N/A</v>
      </c>
      <c r="S76" s="150" t="e">
        <f>_xlfn.XLOOKUP(A76,'[27]Dormant auditee list'!C:C,'[27]Dormant auditee list'!C:C)</f>
        <v>#N/A</v>
      </c>
      <c r="T76" s="150" t="str">
        <f>_xlfn.XLOOKUP(A76,[27]Reworked!A:A,[27]Reworked!I:I)</f>
        <v>Unqualified with no findings</v>
      </c>
      <c r="V76" s="150">
        <v>1</v>
      </c>
      <c r="W76" s="150">
        <v>1</v>
      </c>
    </row>
    <row r="77" spans="1:23" ht="34.5" customHeight="1" x14ac:dyDescent="0.25">
      <c r="A77" s="139">
        <v>3</v>
      </c>
      <c r="B77" s="139" t="s">
        <v>109</v>
      </c>
      <c r="C77" s="139" t="s">
        <v>108</v>
      </c>
      <c r="D77" s="250" t="s">
        <v>17</v>
      </c>
      <c r="E77" s="161" t="s">
        <v>420</v>
      </c>
      <c r="F77" s="139" t="s">
        <v>19</v>
      </c>
      <c r="G77" s="253" t="s">
        <v>23</v>
      </c>
      <c r="H77" s="149" t="s">
        <v>21</v>
      </c>
      <c r="I77" s="161" t="s">
        <v>420</v>
      </c>
      <c r="J77" s="253" t="s">
        <v>23</v>
      </c>
      <c r="K77" s="253" t="s">
        <v>23</v>
      </c>
      <c r="L77" s="253" t="s">
        <v>23</v>
      </c>
      <c r="O77" s="161" t="str">
        <f>_xlfn.XLOOKUP(A77,'Timely submission'!A:A,'Timely submission'!Q:Q)</f>
        <v>On time</v>
      </c>
      <c r="P77" s="150">
        <f>_xlfn.XLOOKUP(A77,'KSD auditees'!A:A,'KSD auditees'!A:A)</f>
        <v>3</v>
      </c>
      <c r="Q77" s="150" t="str">
        <f>_xlfn.XLOOKUP(A77,'KSD auditees'!A:A,'KSD auditees'!G:G)</f>
        <v>Energy</v>
      </c>
      <c r="R77" s="150" t="e">
        <f>_xlfn.XLOOKUP(A77,'[27]Non AGSA'!B:B,'[27]Non AGSA'!B:B)</f>
        <v>#N/A</v>
      </c>
      <c r="S77" s="150" t="e">
        <f>_xlfn.XLOOKUP(A77,'[27]Dormant auditee list'!C:C,'[27]Dormant auditee list'!C:C)</f>
        <v>#N/A</v>
      </c>
      <c r="T77" s="150" t="str">
        <f>_xlfn.XLOOKUP(A77,[27]Reworked!A:A,[27]Reworked!I:I)</f>
        <v>Unqualified with findings</v>
      </c>
      <c r="V77" s="150">
        <v>1</v>
      </c>
      <c r="W77" s="150">
        <v>2</v>
      </c>
    </row>
    <row r="78" spans="1:23" ht="26.25" customHeight="1" x14ac:dyDescent="0.25">
      <c r="A78" s="139">
        <v>14</v>
      </c>
      <c r="B78" s="139" t="s">
        <v>30</v>
      </c>
      <c r="C78" s="139" t="s">
        <v>16</v>
      </c>
      <c r="D78" s="254" t="s">
        <v>26</v>
      </c>
      <c r="E78" s="161" t="s">
        <v>27</v>
      </c>
      <c r="F78" s="139" t="s">
        <v>19</v>
      </c>
      <c r="G78" s="255" t="s">
        <v>20</v>
      </c>
      <c r="H78" s="254" t="s">
        <v>26</v>
      </c>
      <c r="I78" s="161" t="s">
        <v>27</v>
      </c>
      <c r="J78" s="255" t="s">
        <v>20</v>
      </c>
      <c r="K78" s="255" t="s">
        <v>20</v>
      </c>
      <c r="L78" s="255" t="s">
        <v>20</v>
      </c>
      <c r="O78" s="161" t="str">
        <f>_xlfn.XLOOKUP(A78,'Timely submission'!A:A,'Timely submission'!Q:Q)</f>
        <v>On time</v>
      </c>
      <c r="P78" s="150">
        <f>_xlfn.XLOOKUP(A78,'KSD auditees'!A:A,'KSD auditees'!A:A)</f>
        <v>14</v>
      </c>
      <c r="Q78" s="150" t="str">
        <f>_xlfn.XLOOKUP(A78,'KSD auditees'!A:A,'KSD auditees'!G:G)</f>
        <v xml:space="preserve">Education, Skills development and employment </v>
      </c>
      <c r="R78" s="150" t="e">
        <f>_xlfn.XLOOKUP(A78,'[27]Non AGSA'!B:B,'[27]Non AGSA'!B:B)</f>
        <v>#N/A</v>
      </c>
      <c r="S78" s="150" t="e">
        <f>_xlfn.XLOOKUP(A78,'[27]Dormant auditee list'!C:C,'[27]Dormant auditee list'!C:C)</f>
        <v>#N/A</v>
      </c>
      <c r="T78" s="150" t="str">
        <f>_xlfn.XLOOKUP(A78,[27]Reworked!A:A,[27]Reworked!I:I)</f>
        <v>Qualified</v>
      </c>
      <c r="V78" s="150">
        <v>1</v>
      </c>
      <c r="W78" s="150">
        <v>3</v>
      </c>
    </row>
    <row r="79" spans="1:23" ht="34.5" customHeight="1" x14ac:dyDescent="0.25">
      <c r="A79" s="139">
        <v>1112</v>
      </c>
      <c r="B79" s="139" t="s">
        <v>178</v>
      </c>
      <c r="C79" s="139" t="s">
        <v>179</v>
      </c>
      <c r="D79" s="257" t="s">
        <v>39</v>
      </c>
      <c r="E79" s="257" t="s">
        <v>39</v>
      </c>
      <c r="F79" s="139" t="s">
        <v>40</v>
      </c>
      <c r="G79" s="251" t="s">
        <v>22</v>
      </c>
      <c r="H79" s="257" t="s">
        <v>39</v>
      </c>
      <c r="I79" s="257" t="s">
        <v>39</v>
      </c>
      <c r="J79" s="253" t="s">
        <v>23</v>
      </c>
      <c r="K79" s="253" t="s">
        <v>23</v>
      </c>
      <c r="L79" s="253" t="s">
        <v>23</v>
      </c>
      <c r="O79" s="161" t="str">
        <f>_xlfn.XLOOKUP(A79,'Timely submission'!A:A,'Timely submission'!Q:Q)</f>
        <v>Late</v>
      </c>
      <c r="P79" s="150">
        <f>_xlfn.XLOOKUP(A79,'KSD auditees'!A:A,'KSD auditees'!A:A)</f>
        <v>1112</v>
      </c>
      <c r="Q79" s="150" t="str">
        <f>_xlfn.XLOOKUP(A79,'KSD auditees'!A:A,'KSD auditees'!G:G)</f>
        <v>Other key public entity</v>
      </c>
      <c r="R79" s="150" t="e">
        <f>_xlfn.XLOOKUP(A79,'[27]Non AGSA'!B:B,'[27]Non AGSA'!B:B)</f>
        <v>#N/A</v>
      </c>
      <c r="S79" s="150" t="e">
        <f>_xlfn.XLOOKUP(A79,'[27]Dormant auditee list'!C:C,'[27]Dormant auditee list'!C:C)</f>
        <v>#N/A</v>
      </c>
      <c r="T79" s="150" t="str">
        <f>_xlfn.XLOOKUP(A79,[27]Reworked!A:A,[27]Reworked!I:I)</f>
        <v>Audit not finalised at legislated date</v>
      </c>
      <c r="V79" s="150">
        <v>1</v>
      </c>
      <c r="W79" s="150">
        <v>6</v>
      </c>
    </row>
    <row r="80" spans="1:23" ht="14.25" customHeight="1" x14ac:dyDescent="0.25">
      <c r="A80" s="139">
        <v>1168</v>
      </c>
      <c r="B80" s="139" t="s">
        <v>216</v>
      </c>
      <c r="C80" s="139" t="s">
        <v>209</v>
      </c>
      <c r="D80" s="250" t="s">
        <v>17</v>
      </c>
      <c r="E80" s="161" t="s">
        <v>420</v>
      </c>
      <c r="F80" s="139" t="s">
        <v>19</v>
      </c>
      <c r="G80" s="252" t="s">
        <v>1</v>
      </c>
      <c r="H80" s="149" t="s">
        <v>21</v>
      </c>
      <c r="I80" s="161" t="s">
        <v>420</v>
      </c>
      <c r="J80" s="252" t="s">
        <v>1</v>
      </c>
      <c r="K80" s="252" t="s">
        <v>1</v>
      </c>
      <c r="L80" s="253" t="s">
        <v>23</v>
      </c>
      <c r="O80" s="161" t="str">
        <f>_xlfn.XLOOKUP(A80,'Timely submission'!A:A,'Timely submission'!Q:Q)</f>
        <v>On time</v>
      </c>
      <c r="P80" s="150">
        <f>_xlfn.XLOOKUP(A80,'KSD auditees'!A:A,'KSD auditees'!A:A)</f>
        <v>1168</v>
      </c>
      <c r="Q80" s="150" t="str">
        <f>_xlfn.XLOOKUP(A80,'KSD auditees'!A:A,'KSD auditees'!G:G)</f>
        <v>Transport</v>
      </c>
      <c r="R80" s="150" t="e">
        <f>_xlfn.XLOOKUP(A80,'[27]Non AGSA'!B:B,'[27]Non AGSA'!B:B)</f>
        <v>#N/A</v>
      </c>
      <c r="S80" s="150" t="e">
        <f>_xlfn.XLOOKUP(A80,'[27]Dormant auditee list'!C:C,'[27]Dormant auditee list'!C:C)</f>
        <v>#N/A</v>
      </c>
      <c r="T80" s="150" t="str">
        <f>_xlfn.XLOOKUP(A80,[27]Reworked!A:A,[27]Reworked!I:I)</f>
        <v>Unqualified with findings</v>
      </c>
      <c r="V80" s="150">
        <v>1</v>
      </c>
      <c r="W80" s="150">
        <v>2</v>
      </c>
    </row>
    <row r="81" spans="1:23" ht="34.5" customHeight="1" x14ac:dyDescent="0.25">
      <c r="A81" s="139">
        <v>1116</v>
      </c>
      <c r="B81" s="139" t="s">
        <v>180</v>
      </c>
      <c r="C81" s="139" t="s">
        <v>179</v>
      </c>
      <c r="D81" s="257" t="s">
        <v>39</v>
      </c>
      <c r="E81" s="257" t="s">
        <v>39</v>
      </c>
      <c r="F81" s="139" t="s">
        <v>181</v>
      </c>
      <c r="G81" s="251" t="s">
        <v>22</v>
      </c>
      <c r="H81" s="257" t="s">
        <v>39</v>
      </c>
      <c r="I81" s="257" t="s">
        <v>39</v>
      </c>
      <c r="J81" s="251" t="s">
        <v>22</v>
      </c>
      <c r="K81" s="251" t="s">
        <v>22</v>
      </c>
      <c r="L81" s="251" t="s">
        <v>22</v>
      </c>
      <c r="O81" s="161" t="str">
        <f>_xlfn.XLOOKUP(A81,'Timely submission'!A:A,'Timely submission'!Q:Q)</f>
        <v>Outstanding</v>
      </c>
      <c r="P81" s="150">
        <f>_xlfn.XLOOKUP(A81,'KSD auditees'!A:A,'KSD auditees'!A:A)</f>
        <v>1116</v>
      </c>
      <c r="Q81" s="150" t="str">
        <f>_xlfn.XLOOKUP(A81,'KSD auditees'!A:A,'KSD auditees'!G:G)</f>
        <v>Other key public entity</v>
      </c>
      <c r="R81" s="150" t="e">
        <f>_xlfn.XLOOKUP(A81,'[27]Non AGSA'!B:B,'[27]Non AGSA'!B:B)</f>
        <v>#N/A</v>
      </c>
      <c r="S81" s="150" t="e">
        <f>_xlfn.XLOOKUP(A81,'[27]Dormant auditee list'!C:C,'[27]Dormant auditee list'!C:C)</f>
        <v>#N/A</v>
      </c>
      <c r="T81" s="150" t="str">
        <f>_xlfn.XLOOKUP(A81,[27]Reworked!A:A,[27]Reworked!I:I)</f>
        <v>Audit not finalised at legislated date</v>
      </c>
      <c r="V81" s="150">
        <v>1</v>
      </c>
      <c r="W81" s="150">
        <v>6</v>
      </c>
    </row>
    <row r="82" spans="1:23" ht="27" customHeight="1" x14ac:dyDescent="0.25">
      <c r="A82" s="139">
        <v>18</v>
      </c>
      <c r="B82" s="139" t="s">
        <v>206</v>
      </c>
      <c r="C82" s="139" t="s">
        <v>207</v>
      </c>
      <c r="D82" s="250" t="s">
        <v>17</v>
      </c>
      <c r="E82" s="161" t="s">
        <v>420</v>
      </c>
      <c r="F82" s="139" t="s">
        <v>19</v>
      </c>
      <c r="G82" s="251" t="s">
        <v>22</v>
      </c>
      <c r="H82" s="149" t="s">
        <v>21</v>
      </c>
      <c r="I82" s="161" t="s">
        <v>420</v>
      </c>
      <c r="J82" s="253" t="s">
        <v>23</v>
      </c>
      <c r="K82" s="253" t="s">
        <v>23</v>
      </c>
      <c r="L82" s="253" t="s">
        <v>23</v>
      </c>
      <c r="O82" s="161" t="str">
        <f>_xlfn.XLOOKUP(A82,'Timely submission'!A:A,'Timely submission'!Q:Q)</f>
        <v>On time</v>
      </c>
      <c r="P82" s="150">
        <f>_xlfn.XLOOKUP(A82,'KSD auditees'!A:A,'KSD auditees'!A:A)</f>
        <v>18</v>
      </c>
      <c r="Q82" s="150" t="str">
        <f>_xlfn.XLOOKUP(A82,'KSD auditees'!A:A,'KSD auditees'!G:G)</f>
        <v xml:space="preserve">Safety and security </v>
      </c>
      <c r="R82" s="150" t="e">
        <f>_xlfn.XLOOKUP(A82,'[27]Non AGSA'!B:B,'[27]Non AGSA'!B:B)</f>
        <v>#N/A</v>
      </c>
      <c r="S82" s="150" t="e">
        <f>_xlfn.XLOOKUP(A82,'[27]Dormant auditee list'!C:C,'[27]Dormant auditee list'!C:C)</f>
        <v>#N/A</v>
      </c>
      <c r="T82" s="150" t="str">
        <f>_xlfn.XLOOKUP(A82,[27]Reworked!A:A,[27]Reworked!I:I)</f>
        <v>Unqualified with findings</v>
      </c>
      <c r="V82" s="150">
        <v>1</v>
      </c>
      <c r="W82" s="150">
        <v>2</v>
      </c>
    </row>
    <row r="83" spans="1:23" ht="34.5" customHeight="1" x14ac:dyDescent="0.25">
      <c r="A83" s="139">
        <v>1598</v>
      </c>
      <c r="B83" s="139" t="s">
        <v>110</v>
      </c>
      <c r="C83" s="139" t="s">
        <v>108</v>
      </c>
      <c r="D83" s="250" t="s">
        <v>17</v>
      </c>
      <c r="E83" s="196" t="s">
        <v>111</v>
      </c>
      <c r="F83" s="139" t="s">
        <v>19</v>
      </c>
      <c r="G83" s="252" t="s">
        <v>1</v>
      </c>
      <c r="H83" s="149" t="s">
        <v>21</v>
      </c>
      <c r="I83" s="196" t="s">
        <v>111</v>
      </c>
      <c r="J83" s="255" t="s">
        <v>20</v>
      </c>
      <c r="K83" s="255" t="s">
        <v>20</v>
      </c>
      <c r="L83" s="255" t="s">
        <v>20</v>
      </c>
      <c r="O83" s="161" t="str">
        <f>_xlfn.XLOOKUP(A83,'Timely submission'!A:A,'Timely submission'!Q:Q)</f>
        <v>On time</v>
      </c>
      <c r="P83" s="150">
        <f>_xlfn.XLOOKUP(A83,'KSD auditees'!A:A,'KSD auditees'!A:A)</f>
        <v>1598</v>
      </c>
      <c r="Q83" s="150" t="str">
        <f>_xlfn.XLOOKUP(A83,'KSD auditees'!A:A,'KSD auditees'!G:G)</f>
        <v>Energy</v>
      </c>
      <c r="R83" s="150" t="e">
        <f>_xlfn.XLOOKUP(A83,'[27]Non AGSA'!B:B,'[27]Non AGSA'!B:B)</f>
        <v>#N/A</v>
      </c>
      <c r="S83" s="150" t="e">
        <f>_xlfn.XLOOKUP(A83,'[27]Dormant auditee list'!C:C,'[27]Dormant auditee list'!C:C)</f>
        <v>#N/A</v>
      </c>
      <c r="T83" s="150" t="str">
        <f>_xlfn.XLOOKUP(A83,[27]Reworked!A:A,[27]Reworked!I:I)</f>
        <v>Unqualified with findings</v>
      </c>
      <c r="V83" s="150">
        <v>1</v>
      </c>
      <c r="W83" s="150">
        <v>2</v>
      </c>
    </row>
    <row r="84" spans="1:23" ht="27" customHeight="1" x14ac:dyDescent="0.25">
      <c r="A84" s="139">
        <v>23</v>
      </c>
      <c r="B84" s="139" t="s">
        <v>31</v>
      </c>
      <c r="C84" s="139" t="s">
        <v>16</v>
      </c>
      <c r="D84" s="250" t="s">
        <v>17</v>
      </c>
      <c r="E84" s="161" t="s">
        <v>420</v>
      </c>
      <c r="F84" s="139" t="s">
        <v>19</v>
      </c>
      <c r="G84" s="251" t="s">
        <v>22</v>
      </c>
      <c r="H84" s="149" t="s">
        <v>21</v>
      </c>
      <c r="I84" s="161" t="s">
        <v>420</v>
      </c>
      <c r="J84" s="253" t="s">
        <v>23</v>
      </c>
      <c r="K84" s="255" t="s">
        <v>20</v>
      </c>
      <c r="L84" s="253" t="s">
        <v>23</v>
      </c>
      <c r="O84" s="161" t="str">
        <f>_xlfn.XLOOKUP(A84,'Timely submission'!A:A,'Timely submission'!Q:Q)</f>
        <v>On time</v>
      </c>
      <c r="P84" s="150">
        <f>_xlfn.XLOOKUP(A84,'KSD auditees'!A:A,'KSD auditees'!A:A)</f>
        <v>23</v>
      </c>
      <c r="Q84" s="150" t="str">
        <f>_xlfn.XLOOKUP(A84,'KSD auditees'!A:A,'KSD auditees'!G:G)</f>
        <v xml:space="preserve">Education, Skills development and employment </v>
      </c>
      <c r="R84" s="150" t="e">
        <f>_xlfn.XLOOKUP(A84,'[27]Non AGSA'!B:B,'[27]Non AGSA'!B:B)</f>
        <v>#N/A</v>
      </c>
      <c r="S84" s="150" t="e">
        <f>_xlfn.XLOOKUP(A84,'[27]Dormant auditee list'!C:C,'[27]Dormant auditee list'!C:C)</f>
        <v>#N/A</v>
      </c>
      <c r="T84" s="150" t="str">
        <f>_xlfn.XLOOKUP(A84,[27]Reworked!A:A,[27]Reworked!I:I)</f>
        <v>Unqualified with findings</v>
      </c>
      <c r="V84" s="150">
        <v>1</v>
      </c>
      <c r="W84" s="150">
        <v>2</v>
      </c>
    </row>
    <row r="85" spans="1:23" ht="26.25" customHeight="1" x14ac:dyDescent="0.25">
      <c r="A85" s="139">
        <v>1336</v>
      </c>
      <c r="B85" s="139" t="s">
        <v>32</v>
      </c>
      <c r="C85" s="139" t="s">
        <v>16</v>
      </c>
      <c r="D85" s="256" t="s">
        <v>33</v>
      </c>
      <c r="E85" s="161" t="s">
        <v>420</v>
      </c>
      <c r="F85" s="139" t="s">
        <v>19</v>
      </c>
      <c r="G85" s="252" t="s">
        <v>1</v>
      </c>
      <c r="H85" s="149" t="s">
        <v>21</v>
      </c>
      <c r="I85" s="161" t="s">
        <v>420</v>
      </c>
      <c r="J85" s="252" t="s">
        <v>1</v>
      </c>
      <c r="K85" s="252" t="s">
        <v>1</v>
      </c>
      <c r="L85" s="252" t="s">
        <v>1</v>
      </c>
      <c r="O85" s="161" t="str">
        <f>_xlfn.XLOOKUP(A85,'Timely submission'!A:A,'Timely submission'!Q:Q)</f>
        <v>On time</v>
      </c>
      <c r="P85" s="150">
        <f>_xlfn.XLOOKUP(A85,'KSD auditees'!A:A,'KSD auditees'!A:A)</f>
        <v>1336</v>
      </c>
      <c r="Q85" s="150" t="str">
        <f>_xlfn.XLOOKUP(A85,'KSD auditees'!A:A,'KSD auditees'!G:G)</f>
        <v xml:space="preserve">Education, Skills development and employment </v>
      </c>
      <c r="R85" s="150" t="e">
        <f>_xlfn.XLOOKUP(A85,'[27]Non AGSA'!B:B,'[27]Non AGSA'!B:B)</f>
        <v>#N/A</v>
      </c>
      <c r="S85" s="150" t="e">
        <f>_xlfn.XLOOKUP(A85,'[27]Dormant auditee list'!C:C,'[27]Dormant auditee list'!C:C)</f>
        <v>#N/A</v>
      </c>
      <c r="T85" s="150" t="str">
        <f>_xlfn.XLOOKUP(A85,[27]Reworked!A:A,[27]Reworked!I:I)</f>
        <v>Unqualified with no findings</v>
      </c>
      <c r="V85" s="150">
        <v>1</v>
      </c>
      <c r="W85" s="150">
        <v>1</v>
      </c>
    </row>
    <row r="86" spans="1:23" ht="26.25" customHeight="1" x14ac:dyDescent="0.25">
      <c r="A86" s="139">
        <v>1573</v>
      </c>
      <c r="B86" s="139" t="s">
        <v>204</v>
      </c>
      <c r="C86" s="139" t="s">
        <v>197</v>
      </c>
      <c r="D86" s="254" t="s">
        <v>26</v>
      </c>
      <c r="E86" s="161" t="s">
        <v>420</v>
      </c>
      <c r="F86" s="139" t="s">
        <v>19</v>
      </c>
      <c r="G86" s="253" t="s">
        <v>23</v>
      </c>
      <c r="H86" s="254" t="s">
        <v>26</v>
      </c>
      <c r="I86" s="161" t="s">
        <v>420</v>
      </c>
      <c r="J86" s="253" t="s">
        <v>23</v>
      </c>
      <c r="K86" s="253" t="s">
        <v>23</v>
      </c>
      <c r="L86" s="253" t="s">
        <v>23</v>
      </c>
      <c r="O86" s="161" t="str">
        <f>_xlfn.XLOOKUP(A86,'Timely submission'!A:A,'Timely submission'!Q:Q)</f>
        <v>On time</v>
      </c>
      <c r="P86" s="150">
        <f>_xlfn.XLOOKUP(A86,'KSD auditees'!A:A,'KSD auditees'!A:A)</f>
        <v>1573</v>
      </c>
      <c r="Q86" s="150" t="str">
        <f>_xlfn.XLOOKUP(A86,'KSD auditees'!A:A,'KSD auditees'!G:G)</f>
        <v>Safety and Security</v>
      </c>
      <c r="R86" s="150" t="e">
        <f>_xlfn.XLOOKUP(A86,'[27]Non AGSA'!B:B,'[27]Non AGSA'!B:B)</f>
        <v>#N/A</v>
      </c>
      <c r="S86" s="150" t="e">
        <f>_xlfn.XLOOKUP(A86,'[27]Dormant auditee list'!C:C,'[27]Dormant auditee list'!C:C)</f>
        <v>#N/A</v>
      </c>
      <c r="T86" s="150" t="str">
        <f>_xlfn.XLOOKUP(A86,[27]Reworked!A:A,[27]Reworked!I:I)</f>
        <v>Qualified</v>
      </c>
      <c r="V86" s="150">
        <v>1</v>
      </c>
      <c r="W86" s="150">
        <v>3</v>
      </c>
    </row>
    <row r="87" spans="1:23" ht="26.25" customHeight="1" x14ac:dyDescent="0.25">
      <c r="A87" s="139">
        <v>1292</v>
      </c>
      <c r="B87" s="139" t="s">
        <v>34</v>
      </c>
      <c r="C87" s="139" t="s">
        <v>16</v>
      </c>
      <c r="D87" s="254" t="s">
        <v>26</v>
      </c>
      <c r="E87" s="161" t="s">
        <v>420</v>
      </c>
      <c r="F87" s="139" t="s">
        <v>19</v>
      </c>
      <c r="G87" s="253" t="s">
        <v>23</v>
      </c>
      <c r="H87" s="254" t="s">
        <v>26</v>
      </c>
      <c r="I87" s="161" t="s">
        <v>420</v>
      </c>
      <c r="J87" s="252" t="s">
        <v>1</v>
      </c>
      <c r="K87" s="252" t="s">
        <v>1</v>
      </c>
      <c r="L87" s="253" t="s">
        <v>23</v>
      </c>
      <c r="O87" s="161" t="str">
        <f>_xlfn.XLOOKUP(A87,'Timely submission'!A:A,'Timely submission'!Q:Q)</f>
        <v>On time</v>
      </c>
      <c r="P87" s="150">
        <f>_xlfn.XLOOKUP(A87,'KSD auditees'!A:A,'KSD auditees'!A:A)</f>
        <v>1292</v>
      </c>
      <c r="Q87" s="150" t="str">
        <f>_xlfn.XLOOKUP(A87,'KSD auditees'!A:A,'KSD auditees'!G:G)</f>
        <v xml:space="preserve">Education, Skills development and employment </v>
      </c>
      <c r="R87" s="150" t="e">
        <f>_xlfn.XLOOKUP(A87,'[27]Non AGSA'!B:B,'[27]Non AGSA'!B:B)</f>
        <v>#N/A</v>
      </c>
      <c r="S87" s="150" t="e">
        <f>_xlfn.XLOOKUP(A87,'[27]Dormant auditee list'!C:C,'[27]Dormant auditee list'!C:C)</f>
        <v>#N/A</v>
      </c>
      <c r="T87" s="150" t="str">
        <f>_xlfn.XLOOKUP(A87,[27]Reworked!A:A,[27]Reworked!I:I)</f>
        <v>Qualified</v>
      </c>
      <c r="V87" s="150">
        <v>1</v>
      </c>
      <c r="W87" s="150">
        <v>3</v>
      </c>
    </row>
    <row r="88" spans="1:23" ht="27" customHeight="1" x14ac:dyDescent="0.25">
      <c r="A88" s="139">
        <v>1321</v>
      </c>
      <c r="B88" s="139" t="s">
        <v>35</v>
      </c>
      <c r="C88" s="139" t="s">
        <v>16</v>
      </c>
      <c r="D88" s="250" t="s">
        <v>17</v>
      </c>
      <c r="E88" s="161" t="s">
        <v>420</v>
      </c>
      <c r="F88" s="139" t="s">
        <v>19</v>
      </c>
      <c r="G88" s="253" t="s">
        <v>23</v>
      </c>
      <c r="H88" s="149" t="s">
        <v>21</v>
      </c>
      <c r="I88" s="161" t="s">
        <v>420</v>
      </c>
      <c r="J88" s="252" t="s">
        <v>1</v>
      </c>
      <c r="K88" s="252" t="s">
        <v>1</v>
      </c>
      <c r="L88" s="253" t="s">
        <v>23</v>
      </c>
      <c r="O88" s="161" t="str">
        <f>_xlfn.XLOOKUP(A88,'Timely submission'!A:A,'Timely submission'!Q:Q)</f>
        <v>On time</v>
      </c>
      <c r="P88" s="150">
        <f>_xlfn.XLOOKUP(A88,'KSD auditees'!A:A,'KSD auditees'!A:A)</f>
        <v>1321</v>
      </c>
      <c r="Q88" s="150" t="str">
        <f>_xlfn.XLOOKUP(A88,'KSD auditees'!A:A,'KSD auditees'!G:G)</f>
        <v xml:space="preserve">Education, Skills development and employment </v>
      </c>
      <c r="R88" s="150" t="e">
        <f>_xlfn.XLOOKUP(A88,'[27]Non AGSA'!B:B,'[27]Non AGSA'!B:B)</f>
        <v>#N/A</v>
      </c>
      <c r="S88" s="150" t="e">
        <f>_xlfn.XLOOKUP(A88,'[27]Dormant auditee list'!C:C,'[27]Dormant auditee list'!C:C)</f>
        <v>#N/A</v>
      </c>
      <c r="T88" s="150" t="str">
        <f>_xlfn.XLOOKUP(A88,[27]Reworked!A:A,[27]Reworked!I:I)</f>
        <v>Unqualified with findings</v>
      </c>
      <c r="V88" s="150">
        <v>1</v>
      </c>
      <c r="W88" s="150">
        <v>2</v>
      </c>
    </row>
    <row r="89" spans="1:23" ht="34.5" customHeight="1" x14ac:dyDescent="0.25">
      <c r="A89" s="139">
        <v>31</v>
      </c>
      <c r="B89" s="139" t="s">
        <v>112</v>
      </c>
      <c r="C89" s="139" t="s">
        <v>108</v>
      </c>
      <c r="D89" s="257" t="s">
        <v>39</v>
      </c>
      <c r="E89" s="257" t="s">
        <v>39</v>
      </c>
      <c r="F89" s="139" t="s">
        <v>19</v>
      </c>
      <c r="G89" s="253" t="s">
        <v>23</v>
      </c>
      <c r="H89" s="257" t="s">
        <v>39</v>
      </c>
      <c r="I89" s="257" t="s">
        <v>39</v>
      </c>
      <c r="J89" s="253" t="s">
        <v>23</v>
      </c>
      <c r="K89" s="251" t="s">
        <v>22</v>
      </c>
      <c r="L89" s="253" t="s">
        <v>23</v>
      </c>
      <c r="O89" s="161" t="str">
        <f>_xlfn.XLOOKUP(A89,'Timely submission'!A:A,'Timely submission'!Q:Q)</f>
        <v>On time</v>
      </c>
      <c r="P89" s="150">
        <f>_xlfn.XLOOKUP(A89,'KSD auditees'!A:A,'KSD auditees'!A:A)</f>
        <v>31</v>
      </c>
      <c r="Q89" s="150" t="str">
        <f>_xlfn.XLOOKUP(A89,'KSD auditees'!A:A,'KSD auditees'!G:G)</f>
        <v>Energy</v>
      </c>
      <c r="R89" s="150" t="e">
        <f>_xlfn.XLOOKUP(A89,'[27]Non AGSA'!B:B,'[27]Non AGSA'!B:B)</f>
        <v>#N/A</v>
      </c>
      <c r="S89" s="150" t="e">
        <f>_xlfn.XLOOKUP(A89,'[27]Dormant auditee list'!C:C,'[27]Dormant auditee list'!C:C)</f>
        <v>#N/A</v>
      </c>
      <c r="T89" s="150" t="str">
        <f>_xlfn.XLOOKUP(A89,[27]Reworked!A:A,[27]Reworked!I:I)</f>
        <v>Audit not finalised at legislated date</v>
      </c>
      <c r="V89" s="150">
        <v>1</v>
      </c>
      <c r="W89" s="150">
        <v>6</v>
      </c>
    </row>
    <row r="90" spans="1:23" ht="33.75" customHeight="1" x14ac:dyDescent="0.25">
      <c r="A90" s="139">
        <v>1605</v>
      </c>
      <c r="B90" s="139" t="s">
        <v>113</v>
      </c>
      <c r="C90" s="139" t="s">
        <v>108</v>
      </c>
      <c r="D90" s="250" t="s">
        <v>17</v>
      </c>
      <c r="E90" s="196" t="s">
        <v>111</v>
      </c>
      <c r="F90" s="139" t="s">
        <v>40</v>
      </c>
      <c r="G90" s="255" t="s">
        <v>20</v>
      </c>
      <c r="H90" s="149" t="s">
        <v>21</v>
      </c>
      <c r="I90" s="196" t="s">
        <v>111</v>
      </c>
      <c r="J90" s="252" t="s">
        <v>1</v>
      </c>
      <c r="K90" s="252" t="s">
        <v>1</v>
      </c>
      <c r="L90" s="255" t="s">
        <v>20</v>
      </c>
      <c r="O90" s="161" t="str">
        <f>_xlfn.XLOOKUP(A90,'Timely submission'!A:A,'Timely submission'!Q:Q)</f>
        <v>Late</v>
      </c>
      <c r="P90" s="150">
        <f>_xlfn.XLOOKUP(A90,'KSD auditees'!A:A,'KSD auditees'!A:A)</f>
        <v>1605</v>
      </c>
      <c r="Q90" s="150" t="str">
        <f>_xlfn.XLOOKUP(A90,'KSD auditees'!A:A,'KSD auditees'!G:G)</f>
        <v>Energy</v>
      </c>
      <c r="R90" s="150" t="e">
        <f>_xlfn.XLOOKUP(A90,'[27]Non AGSA'!B:B,'[27]Non AGSA'!B:B)</f>
        <v>#N/A</v>
      </c>
      <c r="S90" s="150" t="e">
        <f>_xlfn.XLOOKUP(A90,'[27]Dormant auditee list'!C:C,'[27]Dormant auditee list'!C:C)</f>
        <v>#N/A</v>
      </c>
      <c r="T90" s="150" t="str">
        <f>_xlfn.XLOOKUP(A90,[27]Reworked!A:A,[27]Reworked!I:I)</f>
        <v>Unqualified with findings</v>
      </c>
      <c r="V90" s="150">
        <v>1</v>
      </c>
      <c r="W90" s="150">
        <v>2</v>
      </c>
    </row>
    <row r="91" spans="1:23" ht="27" customHeight="1" x14ac:dyDescent="0.25">
      <c r="A91" s="139">
        <v>1304</v>
      </c>
      <c r="B91" s="139" t="s">
        <v>36</v>
      </c>
      <c r="C91" s="139" t="s">
        <v>16</v>
      </c>
      <c r="D91" s="254" t="s">
        <v>26</v>
      </c>
      <c r="E91" s="161" t="s">
        <v>29</v>
      </c>
      <c r="F91" s="139" t="s">
        <v>19</v>
      </c>
      <c r="G91" s="253" t="s">
        <v>23</v>
      </c>
      <c r="H91" s="254" t="s">
        <v>26</v>
      </c>
      <c r="I91" s="161" t="s">
        <v>29</v>
      </c>
      <c r="J91" s="252" t="s">
        <v>1</v>
      </c>
      <c r="K91" s="252" t="s">
        <v>1</v>
      </c>
      <c r="L91" s="253" t="s">
        <v>23</v>
      </c>
      <c r="O91" s="161" t="str">
        <f>_xlfn.XLOOKUP(A91,'Timely submission'!A:A,'Timely submission'!Q:Q)</f>
        <v>On time</v>
      </c>
      <c r="P91" s="150">
        <f>_xlfn.XLOOKUP(A91,'KSD auditees'!A:A,'KSD auditees'!A:A)</f>
        <v>1304</v>
      </c>
      <c r="Q91" s="150" t="str">
        <f>_xlfn.XLOOKUP(A91,'KSD auditees'!A:A,'KSD auditees'!G:G)</f>
        <v xml:space="preserve">Education, Skills development and employment </v>
      </c>
      <c r="R91" s="150" t="e">
        <f>_xlfn.XLOOKUP(A91,'[27]Non AGSA'!B:B,'[27]Non AGSA'!B:B)</f>
        <v>#N/A</v>
      </c>
      <c r="S91" s="150" t="e">
        <f>_xlfn.XLOOKUP(A91,'[27]Dormant auditee list'!C:C,'[27]Dormant auditee list'!C:C)</f>
        <v>#N/A</v>
      </c>
      <c r="T91" s="150" t="str">
        <f>_xlfn.XLOOKUP(A91,[27]Reworked!A:A,[27]Reworked!I:I)</f>
        <v>Qualified</v>
      </c>
      <c r="V91" s="150">
        <v>1</v>
      </c>
      <c r="W91" s="150">
        <v>3</v>
      </c>
    </row>
    <row r="92" spans="1:23" ht="26.25" customHeight="1" x14ac:dyDescent="0.25">
      <c r="A92" s="139">
        <v>33</v>
      </c>
      <c r="B92" s="139" t="s">
        <v>37</v>
      </c>
      <c r="C92" s="139" t="s">
        <v>16</v>
      </c>
      <c r="D92" s="256" t="s">
        <v>33</v>
      </c>
      <c r="E92" s="161" t="s">
        <v>420</v>
      </c>
      <c r="F92" s="139" t="s">
        <v>19</v>
      </c>
      <c r="G92" s="252" t="s">
        <v>1</v>
      </c>
      <c r="H92" s="149" t="s">
        <v>21</v>
      </c>
      <c r="I92" s="161" t="s">
        <v>420</v>
      </c>
      <c r="J92" s="253" t="s">
        <v>23</v>
      </c>
      <c r="K92" s="252" t="s">
        <v>1</v>
      </c>
      <c r="L92" s="252" t="s">
        <v>1</v>
      </c>
      <c r="O92" s="161" t="str">
        <f>_xlfn.XLOOKUP(A92,'Timely submission'!A:A,'Timely submission'!Q:Q)</f>
        <v>On time</v>
      </c>
      <c r="P92" s="150">
        <f>_xlfn.XLOOKUP(A92,'KSD auditees'!A:A,'KSD auditees'!A:A)</f>
        <v>33</v>
      </c>
      <c r="Q92" s="150" t="str">
        <f>_xlfn.XLOOKUP(A92,'KSD auditees'!A:A,'KSD auditees'!G:G)</f>
        <v xml:space="preserve">Education, Skills development and employment </v>
      </c>
      <c r="R92" s="150" t="e">
        <f>_xlfn.XLOOKUP(A92,'[27]Non AGSA'!B:B,'[27]Non AGSA'!B:B)</f>
        <v>#N/A</v>
      </c>
      <c r="S92" s="150" t="e">
        <f>_xlfn.XLOOKUP(A92,'[27]Dormant auditee list'!C:C,'[27]Dormant auditee list'!C:C)</f>
        <v>#N/A</v>
      </c>
      <c r="T92" s="150" t="str">
        <f>_xlfn.XLOOKUP(A92,[27]Reworked!A:A,[27]Reworked!I:I)</f>
        <v>Unqualified with no findings</v>
      </c>
      <c r="V92" s="150">
        <v>1</v>
      </c>
      <c r="W92" s="150">
        <v>1</v>
      </c>
    </row>
    <row r="93" spans="1:23" ht="27" customHeight="1" x14ac:dyDescent="0.25">
      <c r="A93" s="139">
        <v>1312</v>
      </c>
      <c r="B93" s="139" t="s">
        <v>38</v>
      </c>
      <c r="C93" s="139" t="s">
        <v>16</v>
      </c>
      <c r="D93" s="257" t="s">
        <v>39</v>
      </c>
      <c r="E93" s="257" t="s">
        <v>39</v>
      </c>
      <c r="F93" s="139" t="s">
        <v>40</v>
      </c>
      <c r="G93" s="251" t="s">
        <v>22</v>
      </c>
      <c r="H93" s="257" t="s">
        <v>39</v>
      </c>
      <c r="I93" s="257" t="s">
        <v>39</v>
      </c>
      <c r="J93" s="252" t="s">
        <v>1</v>
      </c>
      <c r="K93" s="252" t="s">
        <v>1</v>
      </c>
      <c r="L93" s="251" t="s">
        <v>22</v>
      </c>
      <c r="O93" s="161" t="str">
        <f>_xlfn.XLOOKUP(A93,'Timely submission'!A:A,'Timely submission'!Q:Q)</f>
        <v>Late</v>
      </c>
      <c r="P93" s="150">
        <f>_xlfn.XLOOKUP(A93,'KSD auditees'!A:A,'KSD auditees'!A:A)</f>
        <v>1312</v>
      </c>
      <c r="Q93" s="150" t="str">
        <f>_xlfn.XLOOKUP(A93,'KSD auditees'!A:A,'KSD auditees'!G:G)</f>
        <v xml:space="preserve">Education, Skills development and employment </v>
      </c>
      <c r="R93" s="150" t="e">
        <f>_xlfn.XLOOKUP(A93,'[27]Non AGSA'!B:B,'[27]Non AGSA'!B:B)</f>
        <v>#N/A</v>
      </c>
      <c r="S93" s="150" t="e">
        <f>_xlfn.XLOOKUP(A93,'[27]Dormant auditee list'!C:C,'[27]Dormant auditee list'!C:C)</f>
        <v>#N/A</v>
      </c>
      <c r="T93" s="150" t="str">
        <f>_xlfn.XLOOKUP(A93,[27]Reworked!A:A,[27]Reworked!I:I)</f>
        <v>Audit not finalised at legislated date</v>
      </c>
      <c r="V93" s="150">
        <v>1</v>
      </c>
      <c r="W93" s="150">
        <v>6</v>
      </c>
    </row>
    <row r="94" spans="1:23" ht="27" customHeight="1" x14ac:dyDescent="0.25">
      <c r="A94" s="139">
        <v>1337</v>
      </c>
      <c r="B94" s="139" t="s">
        <v>41</v>
      </c>
      <c r="C94" s="139" t="s">
        <v>16</v>
      </c>
      <c r="D94" s="250" t="s">
        <v>17</v>
      </c>
      <c r="E94" s="161" t="s">
        <v>420</v>
      </c>
      <c r="F94" s="139" t="s">
        <v>19</v>
      </c>
      <c r="G94" s="253" t="s">
        <v>23</v>
      </c>
      <c r="H94" s="149" t="s">
        <v>21</v>
      </c>
      <c r="I94" s="161" t="s">
        <v>420</v>
      </c>
      <c r="J94" s="252" t="s">
        <v>1</v>
      </c>
      <c r="K94" s="252" t="s">
        <v>1</v>
      </c>
      <c r="L94" s="253" t="s">
        <v>23</v>
      </c>
      <c r="O94" s="161" t="str">
        <f>_xlfn.XLOOKUP(A94,'Timely submission'!A:A,'Timely submission'!Q:Q)</f>
        <v>On time</v>
      </c>
      <c r="P94" s="150">
        <f>_xlfn.XLOOKUP(A94,'KSD auditees'!A:A,'KSD auditees'!A:A)</f>
        <v>1337</v>
      </c>
      <c r="Q94" s="150" t="str">
        <f>_xlfn.XLOOKUP(A94,'KSD auditees'!A:A,'KSD auditees'!G:G)</f>
        <v xml:space="preserve">Education, Skills development and employment </v>
      </c>
      <c r="R94" s="150" t="e">
        <f>_xlfn.XLOOKUP(A94,'[27]Non AGSA'!B:B,'[27]Non AGSA'!B:B)</f>
        <v>#N/A</v>
      </c>
      <c r="S94" s="150" t="e">
        <f>_xlfn.XLOOKUP(A94,'[27]Dormant auditee list'!C:C,'[27]Dormant auditee list'!C:C)</f>
        <v>#N/A</v>
      </c>
      <c r="T94" s="150" t="str">
        <f>_xlfn.XLOOKUP(A94,[27]Reworked!A:A,[27]Reworked!I:I)</f>
        <v>Unqualified with findings</v>
      </c>
      <c r="V94" s="150">
        <v>1</v>
      </c>
      <c r="W94" s="150">
        <v>2</v>
      </c>
    </row>
    <row r="95" spans="1:23" ht="26.25" customHeight="1" x14ac:dyDescent="0.25">
      <c r="A95" s="139">
        <v>40</v>
      </c>
      <c r="B95" s="139" t="s">
        <v>182</v>
      </c>
      <c r="C95" s="139" t="s">
        <v>179</v>
      </c>
      <c r="D95" s="258" t="s">
        <v>94</v>
      </c>
      <c r="E95" s="161" t="s">
        <v>420</v>
      </c>
      <c r="F95" s="139" t="s">
        <v>19</v>
      </c>
      <c r="G95" s="253" t="s">
        <v>23</v>
      </c>
      <c r="H95" s="258" t="s">
        <v>94</v>
      </c>
      <c r="I95" s="161" t="s">
        <v>420</v>
      </c>
      <c r="J95" s="253" t="s">
        <v>23</v>
      </c>
      <c r="K95" s="253" t="s">
        <v>23</v>
      </c>
      <c r="L95" s="253" t="s">
        <v>23</v>
      </c>
      <c r="O95" s="161" t="str">
        <f>_xlfn.XLOOKUP(A95,'Timely submission'!A:A,'Timely submission'!Q:Q)</f>
        <v>On time</v>
      </c>
      <c r="P95" s="150">
        <f>_xlfn.XLOOKUP(A95,'KSD auditees'!A:A,'KSD auditees'!A:A)</f>
        <v>40</v>
      </c>
      <c r="Q95" s="150" t="str">
        <f>_xlfn.XLOOKUP(A95,'KSD auditees'!A:A,'KSD auditees'!G:G)</f>
        <v>Other key public entity</v>
      </c>
      <c r="R95" s="150" t="e">
        <f>_xlfn.XLOOKUP(A95,'[27]Non AGSA'!B:B,'[27]Non AGSA'!B:B)</f>
        <v>#N/A</v>
      </c>
      <c r="S95" s="150" t="e">
        <f>_xlfn.XLOOKUP(A95,'[27]Dormant auditee list'!C:C,'[27]Dormant auditee list'!C:C)</f>
        <v>#N/A</v>
      </c>
      <c r="T95" s="150" t="str">
        <f>_xlfn.XLOOKUP(A95,[27]Reworked!A:A,[27]Reworked!I:I)</f>
        <v>Disclaimer</v>
      </c>
      <c r="V95" s="150">
        <v>1</v>
      </c>
      <c r="W95" s="150">
        <v>5</v>
      </c>
    </row>
    <row r="96" spans="1:23" ht="34.5" customHeight="1" x14ac:dyDescent="0.25">
      <c r="A96" s="139">
        <v>44</v>
      </c>
      <c r="B96" s="139" t="s">
        <v>173</v>
      </c>
      <c r="C96" s="139" t="s">
        <v>166</v>
      </c>
      <c r="D96" s="250" t="s">
        <v>17</v>
      </c>
      <c r="E96" s="161" t="s">
        <v>27</v>
      </c>
      <c r="F96" s="139" t="s">
        <v>19</v>
      </c>
      <c r="G96" s="255" t="s">
        <v>20</v>
      </c>
      <c r="H96" s="149" t="s">
        <v>21</v>
      </c>
      <c r="I96" s="161" t="s">
        <v>420</v>
      </c>
      <c r="J96" s="252" t="s">
        <v>1</v>
      </c>
      <c r="K96" s="252" t="s">
        <v>1</v>
      </c>
      <c r="L96" s="255" t="s">
        <v>20</v>
      </c>
      <c r="O96" s="161" t="str">
        <f>_xlfn.XLOOKUP(A96,'Timely submission'!A:A,'Timely submission'!Q:Q)</f>
        <v>On time</v>
      </c>
      <c r="P96" s="150">
        <f>_xlfn.XLOOKUP(A96,'KSD auditees'!A:A,'KSD auditees'!A:A)</f>
        <v>44</v>
      </c>
      <c r="Q96" s="150" t="str">
        <f>_xlfn.XLOOKUP(A96,'KSD auditees'!A:A,'KSD auditees'!G:G)</f>
        <v>Infrastructure</v>
      </c>
      <c r="R96" s="150" t="e">
        <f>_xlfn.XLOOKUP(A96,'[27]Non AGSA'!B:B,'[27]Non AGSA'!B:B)</f>
        <v>#N/A</v>
      </c>
      <c r="S96" s="150" t="e">
        <f>_xlfn.XLOOKUP(A96,'[27]Dormant auditee list'!C:C,'[27]Dormant auditee list'!C:C)</f>
        <v>#N/A</v>
      </c>
      <c r="T96" s="150" t="str">
        <f>_xlfn.XLOOKUP(A96,[27]Reworked!A:A,[27]Reworked!I:I)</f>
        <v>Unqualified with findings</v>
      </c>
      <c r="V96" s="150">
        <v>1</v>
      </c>
      <c r="W96" s="150">
        <v>2</v>
      </c>
    </row>
    <row r="97" spans="1:23" ht="26.25" customHeight="1" x14ac:dyDescent="0.25">
      <c r="A97" s="139">
        <v>45</v>
      </c>
      <c r="B97" s="139" t="s">
        <v>42</v>
      </c>
      <c r="C97" s="139" t="s">
        <v>16</v>
      </c>
      <c r="D97" s="254" t="s">
        <v>26</v>
      </c>
      <c r="E97" s="161" t="s">
        <v>420</v>
      </c>
      <c r="F97" s="139" t="s">
        <v>19</v>
      </c>
      <c r="G97" s="253" t="s">
        <v>23</v>
      </c>
      <c r="H97" s="254" t="s">
        <v>26</v>
      </c>
      <c r="I97" s="161" t="s">
        <v>420</v>
      </c>
      <c r="J97" s="253" t="s">
        <v>23</v>
      </c>
      <c r="K97" s="252" t="s">
        <v>1</v>
      </c>
      <c r="L97" s="253" t="s">
        <v>23</v>
      </c>
      <c r="O97" s="161" t="str">
        <f>_xlfn.XLOOKUP(A97,'Timely submission'!A:A,'Timely submission'!Q:Q)</f>
        <v>On time</v>
      </c>
      <c r="P97" s="150">
        <f>_xlfn.XLOOKUP(A97,'KSD auditees'!A:A,'KSD auditees'!A:A)</f>
        <v>45</v>
      </c>
      <c r="Q97" s="150" t="str">
        <f>_xlfn.XLOOKUP(A97,'KSD auditees'!A:A,'KSD auditees'!G:G)</f>
        <v xml:space="preserve">Education, Skills development and employment </v>
      </c>
      <c r="R97" s="150" t="e">
        <f>_xlfn.XLOOKUP(A97,'[27]Non AGSA'!B:B,'[27]Non AGSA'!B:B)</f>
        <v>#N/A</v>
      </c>
      <c r="S97" s="150" t="e">
        <f>_xlfn.XLOOKUP(A97,'[27]Dormant auditee list'!C:C,'[27]Dormant auditee list'!C:C)</f>
        <v>#N/A</v>
      </c>
      <c r="T97" s="150" t="str">
        <f>_xlfn.XLOOKUP(A97,[27]Reworked!A:A,[27]Reworked!I:I)</f>
        <v>Qualified</v>
      </c>
      <c r="V97" s="150">
        <v>1</v>
      </c>
      <c r="W97" s="150">
        <v>3</v>
      </c>
    </row>
    <row r="98" spans="1:23" ht="34.5" customHeight="1" x14ac:dyDescent="0.25">
      <c r="A98" s="139">
        <v>51</v>
      </c>
      <c r="B98" s="139" t="s">
        <v>114</v>
      </c>
      <c r="C98" s="139" t="s">
        <v>108</v>
      </c>
      <c r="D98" s="256" t="s">
        <v>33</v>
      </c>
      <c r="E98" s="161" t="s">
        <v>29</v>
      </c>
      <c r="F98" s="139" t="s">
        <v>19</v>
      </c>
      <c r="G98" s="251" t="s">
        <v>22</v>
      </c>
      <c r="H98" s="149" t="s">
        <v>21</v>
      </c>
      <c r="I98" s="161" t="s">
        <v>420</v>
      </c>
      <c r="J98" s="255" t="s">
        <v>20</v>
      </c>
      <c r="K98" s="252" t="s">
        <v>1</v>
      </c>
      <c r="L98" s="251" t="s">
        <v>22</v>
      </c>
      <c r="O98" s="161" t="str">
        <f>_xlfn.XLOOKUP(A98,'Timely submission'!A:A,'Timely submission'!Q:Q)</f>
        <v>On time</v>
      </c>
      <c r="P98" s="150">
        <f>_xlfn.XLOOKUP(A98,'KSD auditees'!A:A,'KSD auditees'!A:A)</f>
        <v>51</v>
      </c>
      <c r="Q98" s="150" t="str">
        <f>_xlfn.XLOOKUP(A98,'KSD auditees'!A:A,'KSD auditees'!G:G)</f>
        <v>Energy</v>
      </c>
      <c r="R98" s="150" t="e">
        <f>_xlfn.XLOOKUP(A98,'[27]Non AGSA'!B:B,'[27]Non AGSA'!B:B)</f>
        <v>#N/A</v>
      </c>
      <c r="S98" s="150" t="e">
        <f>_xlfn.XLOOKUP(A98,'[27]Dormant auditee list'!C:C,'[27]Dormant auditee list'!C:C)</f>
        <v>#N/A</v>
      </c>
      <c r="T98" s="150" t="str">
        <f>_xlfn.XLOOKUP(A98,[27]Reworked!A:A,[27]Reworked!I:I)</f>
        <v>Unqualified with no findings</v>
      </c>
      <c r="V98" s="150">
        <v>1</v>
      </c>
      <c r="W98" s="150">
        <v>1</v>
      </c>
    </row>
    <row r="99" spans="1:23" ht="26.25" customHeight="1" x14ac:dyDescent="0.25">
      <c r="A99" s="139">
        <v>506</v>
      </c>
      <c r="B99" s="139" t="s">
        <v>43</v>
      </c>
      <c r="C99" s="139" t="s">
        <v>16</v>
      </c>
      <c r="D99" s="250" t="s">
        <v>17</v>
      </c>
      <c r="E99" s="161" t="s">
        <v>420</v>
      </c>
      <c r="F99" s="139" t="s">
        <v>19</v>
      </c>
      <c r="G99" s="253" t="s">
        <v>23</v>
      </c>
      <c r="H99" s="149" t="s">
        <v>21</v>
      </c>
      <c r="I99" s="161" t="s">
        <v>420</v>
      </c>
      <c r="J99" s="253" t="s">
        <v>23</v>
      </c>
      <c r="K99" s="253" t="s">
        <v>23</v>
      </c>
      <c r="L99" s="253" t="s">
        <v>23</v>
      </c>
      <c r="O99" s="161" t="str">
        <f>_xlfn.XLOOKUP(A99,'Timely submission'!A:A,'Timely submission'!Q:Q)</f>
        <v>On time</v>
      </c>
      <c r="P99" s="150">
        <f>_xlfn.XLOOKUP(A99,'KSD auditees'!A:A,'KSD auditees'!A:A)</f>
        <v>506</v>
      </c>
      <c r="Q99" s="150" t="str">
        <f>_xlfn.XLOOKUP(A99,'KSD auditees'!A:A,'KSD auditees'!G:G)</f>
        <v xml:space="preserve">Education, Skills development and employment </v>
      </c>
      <c r="R99" s="150" t="e">
        <f>_xlfn.XLOOKUP(A99,'[27]Non AGSA'!B:B,'[27]Non AGSA'!B:B)</f>
        <v>#N/A</v>
      </c>
      <c r="S99" s="150" t="e">
        <f>_xlfn.XLOOKUP(A99,'[27]Dormant auditee list'!C:C,'[27]Dormant auditee list'!C:C)</f>
        <v>#N/A</v>
      </c>
      <c r="T99" s="150" t="str">
        <f>_xlfn.XLOOKUP(A99,[27]Reworked!A:A,[27]Reworked!I:I)</f>
        <v>Unqualified with findings</v>
      </c>
      <c r="V99" s="150">
        <v>1</v>
      </c>
      <c r="W99" s="150">
        <v>2</v>
      </c>
    </row>
    <row r="100" spans="1:23" ht="26.25" customHeight="1" x14ac:dyDescent="0.25">
      <c r="A100" s="139">
        <v>1118</v>
      </c>
      <c r="B100" s="139" t="s">
        <v>183</v>
      </c>
      <c r="C100" s="139" t="s">
        <v>179</v>
      </c>
      <c r="D100" s="257" t="s">
        <v>39</v>
      </c>
      <c r="E100" s="257" t="s">
        <v>39</v>
      </c>
      <c r="F100" s="139" t="s">
        <v>19</v>
      </c>
      <c r="G100" s="253" t="s">
        <v>23</v>
      </c>
      <c r="H100" s="257" t="s">
        <v>39</v>
      </c>
      <c r="I100" s="257" t="s">
        <v>39</v>
      </c>
      <c r="J100" s="253" t="s">
        <v>23</v>
      </c>
      <c r="K100" s="253" t="s">
        <v>23</v>
      </c>
      <c r="L100" s="253" t="s">
        <v>23</v>
      </c>
      <c r="O100" s="161" t="str">
        <f>_xlfn.XLOOKUP(A100,'Timely submission'!A:A,'Timely submission'!Q:Q)</f>
        <v>On time</v>
      </c>
      <c r="P100" s="150">
        <f>_xlfn.XLOOKUP(A100,'KSD auditees'!A:A,'KSD auditees'!A:A)</f>
        <v>1118</v>
      </c>
      <c r="Q100" s="150" t="str">
        <f>_xlfn.XLOOKUP(A100,'KSD auditees'!A:A,'KSD auditees'!G:G)</f>
        <v>Other key public entity</v>
      </c>
      <c r="R100" s="150" t="e">
        <f>_xlfn.XLOOKUP(A100,'[27]Non AGSA'!B:B,'[27]Non AGSA'!B:B)</f>
        <v>#N/A</v>
      </c>
      <c r="S100" s="150" t="e">
        <f>_xlfn.XLOOKUP(A100,'[27]Dormant auditee list'!C:C,'[27]Dormant auditee list'!C:C)</f>
        <v>#N/A</v>
      </c>
      <c r="T100" s="150" t="str">
        <f>_xlfn.XLOOKUP(A100,[27]Reworked!A:A,[27]Reworked!I:I)</f>
        <v>Audit not finalised at legislated date</v>
      </c>
      <c r="V100" s="150">
        <v>1</v>
      </c>
      <c r="W100" s="150">
        <v>6</v>
      </c>
    </row>
    <row r="101" spans="1:23" ht="27" customHeight="1" x14ac:dyDescent="0.25">
      <c r="A101" s="139">
        <v>1502</v>
      </c>
      <c r="B101" s="139" t="s">
        <v>184</v>
      </c>
      <c r="C101" s="139" t="s">
        <v>179</v>
      </c>
      <c r="D101" s="257" t="s">
        <v>39</v>
      </c>
      <c r="E101" s="257" t="s">
        <v>39</v>
      </c>
      <c r="F101" s="139" t="s">
        <v>181</v>
      </c>
      <c r="G101" s="252" t="s">
        <v>1</v>
      </c>
      <c r="H101" s="257" t="s">
        <v>39</v>
      </c>
      <c r="I101" s="257" t="s">
        <v>39</v>
      </c>
      <c r="J101" s="252" t="s">
        <v>1</v>
      </c>
      <c r="K101" s="252" t="s">
        <v>1</v>
      </c>
      <c r="L101" s="252" t="s">
        <v>1</v>
      </c>
      <c r="O101" s="161" t="str">
        <f>_xlfn.XLOOKUP(A101,'Timely submission'!A:A,'Timely submission'!Q:Q)</f>
        <v>Outstanding</v>
      </c>
      <c r="P101" s="150">
        <f>_xlfn.XLOOKUP(A101,'KSD auditees'!A:A,'KSD auditees'!A:A)</f>
        <v>1502</v>
      </c>
      <c r="Q101" s="150" t="str">
        <f>_xlfn.XLOOKUP(A101,'KSD auditees'!A:A,'KSD auditees'!G:G)</f>
        <v>Other key public entity</v>
      </c>
      <c r="R101" s="150" t="e">
        <f>_xlfn.XLOOKUP(A101,'[27]Non AGSA'!B:B,'[27]Non AGSA'!B:B)</f>
        <v>#N/A</v>
      </c>
      <c r="S101" s="150" t="e">
        <f>_xlfn.XLOOKUP(A101,'[27]Dormant auditee list'!C:C,'[27]Dormant auditee list'!C:C)</f>
        <v>#N/A</v>
      </c>
      <c r="T101" s="150" t="str">
        <f>_xlfn.XLOOKUP(A101,[27]Reworked!A:A,[27]Reworked!I:I)</f>
        <v>Audit not finalised at legislated date</v>
      </c>
      <c r="V101" s="150">
        <v>1</v>
      </c>
      <c r="W101" s="150">
        <v>6</v>
      </c>
    </row>
    <row r="102" spans="1:23" ht="34.5" customHeight="1" x14ac:dyDescent="0.25">
      <c r="A102" s="139">
        <v>1169</v>
      </c>
      <c r="B102" s="139" t="s">
        <v>143</v>
      </c>
      <c r="C102" s="139" t="s">
        <v>141</v>
      </c>
      <c r="D102" s="256" t="s">
        <v>33</v>
      </c>
      <c r="E102" s="161" t="s">
        <v>420</v>
      </c>
      <c r="F102" s="139" t="s">
        <v>19</v>
      </c>
      <c r="G102" s="252" t="s">
        <v>1</v>
      </c>
      <c r="H102" s="149" t="s">
        <v>21</v>
      </c>
      <c r="I102" s="161" t="s">
        <v>420</v>
      </c>
      <c r="J102" s="252" t="s">
        <v>1</v>
      </c>
      <c r="K102" s="252" t="s">
        <v>1</v>
      </c>
      <c r="L102" s="252" t="s">
        <v>1</v>
      </c>
      <c r="O102" s="161" t="str">
        <f>_xlfn.XLOOKUP(A102,'Timely submission'!A:A,'Timely submission'!Q:Q)</f>
        <v>On time</v>
      </c>
      <c r="P102" s="150">
        <f>_xlfn.XLOOKUP(A102,'KSD auditees'!A:A,'KSD auditees'!A:A)</f>
        <v>1169</v>
      </c>
      <c r="Q102" s="150" t="str">
        <f>_xlfn.XLOOKUP(A102,'KSD auditees'!A:A,'KSD auditees'!G:G)</f>
        <v xml:space="preserve">Financial sustainability </v>
      </c>
      <c r="R102" s="150" t="e">
        <f>_xlfn.XLOOKUP(A102,'[27]Non AGSA'!B:B,'[27]Non AGSA'!B:B)</f>
        <v>#N/A</v>
      </c>
      <c r="S102" s="150" t="e">
        <f>_xlfn.XLOOKUP(A102,'[27]Dormant auditee list'!C:C,'[27]Dormant auditee list'!C:C)</f>
        <v>#N/A</v>
      </c>
      <c r="T102" s="150" t="str">
        <f>_xlfn.XLOOKUP(A102,[27]Reworked!A:A,[27]Reworked!I:I)</f>
        <v>Unqualified with no findings</v>
      </c>
      <c r="V102" s="150">
        <v>1</v>
      </c>
      <c r="W102" s="150">
        <v>1</v>
      </c>
    </row>
    <row r="103" spans="1:23" ht="34.5" customHeight="1" x14ac:dyDescent="0.25">
      <c r="A103" s="139">
        <v>98</v>
      </c>
      <c r="B103" s="139" t="s">
        <v>217</v>
      </c>
      <c r="C103" s="139" t="s">
        <v>209</v>
      </c>
      <c r="D103" s="250" t="s">
        <v>17</v>
      </c>
      <c r="E103" s="161" t="s">
        <v>29</v>
      </c>
      <c r="F103" s="139" t="s">
        <v>40</v>
      </c>
      <c r="G103" s="251" t="s">
        <v>22</v>
      </c>
      <c r="H103" s="149" t="s">
        <v>21</v>
      </c>
      <c r="I103" s="161" t="s">
        <v>29</v>
      </c>
      <c r="J103" s="253" t="s">
        <v>23</v>
      </c>
      <c r="K103" s="253" t="s">
        <v>23</v>
      </c>
      <c r="L103" s="253" t="s">
        <v>23</v>
      </c>
      <c r="O103" s="161" t="str">
        <f>_xlfn.XLOOKUP(A103,'Timely submission'!A:A,'Timely submission'!Q:Q)</f>
        <v>Late</v>
      </c>
      <c r="P103" s="150">
        <f>_xlfn.XLOOKUP(A103,'KSD auditees'!A:A,'KSD auditees'!A:A)</f>
        <v>98</v>
      </c>
      <c r="Q103" s="150" t="str">
        <f>_xlfn.XLOOKUP(A103,'KSD auditees'!A:A,'KSD auditees'!G:G)</f>
        <v>Transport</v>
      </c>
      <c r="R103" s="150" t="e">
        <f>_xlfn.XLOOKUP(A103,'[27]Non AGSA'!B:B,'[27]Non AGSA'!B:B)</f>
        <v>#N/A</v>
      </c>
      <c r="S103" s="150" t="e">
        <f>_xlfn.XLOOKUP(A103,'[27]Dormant auditee list'!C:C,'[27]Dormant auditee list'!C:C)</f>
        <v>#N/A</v>
      </c>
      <c r="T103" s="150" t="str">
        <f>_xlfn.XLOOKUP(A103,[27]Reworked!A:A,[27]Reworked!I:I)</f>
        <v>Unqualified with findings</v>
      </c>
      <c r="V103" s="150">
        <v>1</v>
      </c>
      <c r="W103" s="150">
        <v>2</v>
      </c>
    </row>
    <row r="104" spans="1:23" ht="26.25" customHeight="1" x14ac:dyDescent="0.25">
      <c r="A104" s="139">
        <v>1293</v>
      </c>
      <c r="B104" s="139" t="s">
        <v>44</v>
      </c>
      <c r="C104" s="139" t="s">
        <v>16</v>
      </c>
      <c r="D104" s="254" t="s">
        <v>26</v>
      </c>
      <c r="E104" s="161" t="s">
        <v>420</v>
      </c>
      <c r="F104" s="139" t="s">
        <v>19</v>
      </c>
      <c r="G104" s="253" t="s">
        <v>23</v>
      </c>
      <c r="H104" s="254" t="s">
        <v>26</v>
      </c>
      <c r="I104" s="161" t="s">
        <v>420</v>
      </c>
      <c r="J104" s="252" t="s">
        <v>1</v>
      </c>
      <c r="K104" s="252" t="s">
        <v>1</v>
      </c>
      <c r="L104" s="253" t="s">
        <v>23</v>
      </c>
      <c r="O104" s="161" t="str">
        <f>_xlfn.XLOOKUP(A104,'Timely submission'!A:A,'Timely submission'!Q:Q)</f>
        <v>On time</v>
      </c>
      <c r="P104" s="150">
        <f>_xlfn.XLOOKUP(A104,'KSD auditees'!A:A,'KSD auditees'!A:A)</f>
        <v>1293</v>
      </c>
      <c r="Q104" s="150" t="str">
        <f>_xlfn.XLOOKUP(A104,'KSD auditees'!A:A,'KSD auditees'!G:G)</f>
        <v xml:space="preserve">Education, Skills development and employment </v>
      </c>
      <c r="R104" s="150" t="e">
        <f>_xlfn.XLOOKUP(A104,'[27]Non AGSA'!B:B,'[27]Non AGSA'!B:B)</f>
        <v>#N/A</v>
      </c>
      <c r="S104" s="150" t="e">
        <f>_xlfn.XLOOKUP(A104,'[27]Dormant auditee list'!C:C,'[27]Dormant auditee list'!C:C)</f>
        <v>#N/A</v>
      </c>
      <c r="T104" s="150" t="str">
        <f>_xlfn.XLOOKUP(A104,[27]Reworked!A:A,[27]Reworked!I:I)</f>
        <v>Qualified</v>
      </c>
      <c r="V104" s="150">
        <v>1</v>
      </c>
      <c r="W104" s="150">
        <v>3</v>
      </c>
    </row>
    <row r="105" spans="1:23" ht="27" customHeight="1" x14ac:dyDescent="0.25">
      <c r="A105" s="139">
        <v>121</v>
      </c>
      <c r="B105" s="139" t="s">
        <v>45</v>
      </c>
      <c r="C105" s="139" t="s">
        <v>16</v>
      </c>
      <c r="D105" s="254" t="s">
        <v>26</v>
      </c>
      <c r="E105" s="161" t="s">
        <v>27</v>
      </c>
      <c r="F105" s="139" t="s">
        <v>19</v>
      </c>
      <c r="G105" s="253" t="s">
        <v>23</v>
      </c>
      <c r="H105" s="254" t="s">
        <v>26</v>
      </c>
      <c r="I105" s="161" t="s">
        <v>27</v>
      </c>
      <c r="J105" s="251" t="s">
        <v>22</v>
      </c>
      <c r="K105" s="252" t="s">
        <v>1</v>
      </c>
      <c r="L105" s="253" t="s">
        <v>23</v>
      </c>
      <c r="O105" s="161" t="str">
        <f>_xlfn.XLOOKUP(A105,'Timely submission'!A:A,'Timely submission'!Q:Q)</f>
        <v>On time</v>
      </c>
      <c r="P105" s="150">
        <f>_xlfn.XLOOKUP(A105,'KSD auditees'!A:A,'KSD auditees'!A:A)</f>
        <v>121</v>
      </c>
      <c r="Q105" s="150" t="str">
        <f>_xlfn.XLOOKUP(A105,'KSD auditees'!A:A,'KSD auditees'!G:G)</f>
        <v xml:space="preserve">Education, Skills development and employment </v>
      </c>
      <c r="R105" s="150" t="e">
        <f>_xlfn.XLOOKUP(A105,'[27]Non AGSA'!B:B,'[27]Non AGSA'!B:B)</f>
        <v>#N/A</v>
      </c>
      <c r="S105" s="150" t="e">
        <f>_xlfn.XLOOKUP(A105,'[27]Dormant auditee list'!C:C,'[27]Dormant auditee list'!C:C)</f>
        <v>#N/A</v>
      </c>
      <c r="T105" s="150" t="str">
        <f>_xlfn.XLOOKUP(A105,[27]Reworked!A:A,[27]Reworked!I:I)</f>
        <v>Qualified</v>
      </c>
      <c r="V105" s="150">
        <v>1</v>
      </c>
      <c r="W105" s="150">
        <v>3</v>
      </c>
    </row>
    <row r="106" spans="1:23" ht="26.25" customHeight="1" x14ac:dyDescent="0.25">
      <c r="A106" s="139">
        <v>1328</v>
      </c>
      <c r="B106" s="139" t="s">
        <v>46</v>
      </c>
      <c r="C106" s="139" t="s">
        <v>16</v>
      </c>
      <c r="D106" s="250" t="s">
        <v>17</v>
      </c>
      <c r="E106" s="161" t="s">
        <v>29</v>
      </c>
      <c r="F106" s="139" t="s">
        <v>19</v>
      </c>
      <c r="G106" s="253" t="s">
        <v>23</v>
      </c>
      <c r="H106" s="149" t="s">
        <v>21</v>
      </c>
      <c r="I106" s="161" t="s">
        <v>29</v>
      </c>
      <c r="J106" s="252" t="s">
        <v>1</v>
      </c>
      <c r="K106" s="252" t="s">
        <v>1</v>
      </c>
      <c r="L106" s="253" t="s">
        <v>23</v>
      </c>
      <c r="O106" s="161" t="str">
        <f>_xlfn.XLOOKUP(A106,'Timely submission'!A:A,'Timely submission'!Q:Q)</f>
        <v>On time</v>
      </c>
      <c r="P106" s="150">
        <f>_xlfn.XLOOKUP(A106,'KSD auditees'!A:A,'KSD auditees'!A:A)</f>
        <v>1328</v>
      </c>
      <c r="Q106" s="150" t="str">
        <f>_xlfn.XLOOKUP(A106,'KSD auditees'!A:A,'KSD auditees'!G:G)</f>
        <v xml:space="preserve">Education, Skills development and employment </v>
      </c>
      <c r="R106" s="150" t="e">
        <f>_xlfn.XLOOKUP(A106,'[27]Non AGSA'!B:B,'[27]Non AGSA'!B:B)</f>
        <v>#N/A</v>
      </c>
      <c r="S106" s="150" t="e">
        <f>_xlfn.XLOOKUP(A106,'[27]Dormant auditee list'!C:C,'[27]Dormant auditee list'!C:C)</f>
        <v>#N/A</v>
      </c>
      <c r="T106" s="150" t="str">
        <f>_xlfn.XLOOKUP(A106,[27]Reworked!A:A,[27]Reworked!I:I)</f>
        <v>Unqualified with findings</v>
      </c>
      <c r="V106" s="150">
        <v>1</v>
      </c>
      <c r="W106" s="150">
        <v>2</v>
      </c>
    </row>
    <row r="107" spans="1:23" ht="27" customHeight="1" x14ac:dyDescent="0.25">
      <c r="A107" s="139">
        <v>1305</v>
      </c>
      <c r="B107" s="139" t="s">
        <v>47</v>
      </c>
      <c r="C107" s="139" t="s">
        <v>16</v>
      </c>
      <c r="D107" s="256" t="s">
        <v>33</v>
      </c>
      <c r="E107" s="161" t="s">
        <v>420</v>
      </c>
      <c r="F107" s="139" t="s">
        <v>19</v>
      </c>
      <c r="G107" s="252" t="s">
        <v>1</v>
      </c>
      <c r="H107" s="149" t="s">
        <v>21</v>
      </c>
      <c r="I107" s="161" t="s">
        <v>420</v>
      </c>
      <c r="J107" s="252" t="s">
        <v>1</v>
      </c>
      <c r="K107" s="252" t="s">
        <v>1</v>
      </c>
      <c r="L107" s="252" t="s">
        <v>1</v>
      </c>
      <c r="O107" s="161" t="str">
        <f>_xlfn.XLOOKUP(A107,'Timely submission'!A:A,'Timely submission'!Q:Q)</f>
        <v>On time</v>
      </c>
      <c r="P107" s="150">
        <f>_xlfn.XLOOKUP(A107,'KSD auditees'!A:A,'KSD auditees'!A:A)</f>
        <v>1305</v>
      </c>
      <c r="Q107" s="150" t="str">
        <f>_xlfn.XLOOKUP(A107,'KSD auditees'!A:A,'KSD auditees'!G:G)</f>
        <v xml:space="preserve">Education, Skills development and employment </v>
      </c>
      <c r="R107" s="150" t="e">
        <f>_xlfn.XLOOKUP(A107,'[27]Non AGSA'!B:B,'[27]Non AGSA'!B:B)</f>
        <v>#N/A</v>
      </c>
      <c r="S107" s="150" t="e">
        <f>_xlfn.XLOOKUP(A107,'[27]Dormant auditee list'!C:C,'[27]Dormant auditee list'!C:C)</f>
        <v>#N/A</v>
      </c>
      <c r="T107" s="150" t="str">
        <f>_xlfn.XLOOKUP(A107,[27]Reworked!A:A,[27]Reworked!I:I)</f>
        <v>Unqualified with no findings</v>
      </c>
      <c r="V107" s="150">
        <v>1</v>
      </c>
      <c r="W107" s="150">
        <v>1</v>
      </c>
    </row>
    <row r="108" spans="1:23" ht="26.25" customHeight="1" x14ac:dyDescent="0.25">
      <c r="A108" s="139">
        <v>1306</v>
      </c>
      <c r="B108" s="139" t="s">
        <v>48</v>
      </c>
      <c r="C108" s="139" t="s">
        <v>16</v>
      </c>
      <c r="D108" s="250" t="s">
        <v>17</v>
      </c>
      <c r="E108" s="161" t="s">
        <v>420</v>
      </c>
      <c r="F108" s="139" t="s">
        <v>19</v>
      </c>
      <c r="G108" s="253" t="s">
        <v>23</v>
      </c>
      <c r="H108" s="149" t="s">
        <v>21</v>
      </c>
      <c r="I108" s="161" t="s">
        <v>420</v>
      </c>
      <c r="J108" s="252" t="s">
        <v>1</v>
      </c>
      <c r="K108" s="252" t="s">
        <v>1</v>
      </c>
      <c r="L108" s="253" t="s">
        <v>23</v>
      </c>
      <c r="O108" s="161" t="str">
        <f>_xlfn.XLOOKUP(A108,'Timely submission'!A:A,'Timely submission'!Q:Q)</f>
        <v>On time</v>
      </c>
      <c r="P108" s="150">
        <f>_xlfn.XLOOKUP(A108,'KSD auditees'!A:A,'KSD auditees'!A:A)</f>
        <v>1306</v>
      </c>
      <c r="Q108" s="150" t="str">
        <f>_xlfn.XLOOKUP(A108,'KSD auditees'!A:A,'KSD auditees'!G:G)</f>
        <v xml:space="preserve">Education, Skills development and employment </v>
      </c>
      <c r="R108" s="150" t="e">
        <f>_xlfn.XLOOKUP(A108,'[27]Non AGSA'!B:B,'[27]Non AGSA'!B:B)</f>
        <v>#N/A</v>
      </c>
      <c r="S108" s="150" t="e">
        <f>_xlfn.XLOOKUP(A108,'[27]Dormant auditee list'!C:C,'[27]Dormant auditee list'!C:C)</f>
        <v>#N/A</v>
      </c>
      <c r="T108" s="150" t="str">
        <f>_xlfn.XLOOKUP(A108,[27]Reworked!A:A,[27]Reworked!I:I)</f>
        <v>Unqualified with findings</v>
      </c>
      <c r="V108" s="150">
        <v>1</v>
      </c>
      <c r="W108" s="150">
        <v>2</v>
      </c>
    </row>
    <row r="109" spans="1:23" ht="26.25" customHeight="1" x14ac:dyDescent="0.25">
      <c r="A109" s="139">
        <v>1313</v>
      </c>
      <c r="B109" s="139" t="s">
        <v>49</v>
      </c>
      <c r="C109" s="139" t="s">
        <v>16</v>
      </c>
      <c r="D109" s="250" t="s">
        <v>17</v>
      </c>
      <c r="E109" s="161" t="s">
        <v>420</v>
      </c>
      <c r="F109" s="139" t="s">
        <v>19</v>
      </c>
      <c r="G109" s="253" t="s">
        <v>23</v>
      </c>
      <c r="H109" s="149" t="s">
        <v>21</v>
      </c>
      <c r="I109" s="161" t="s">
        <v>420</v>
      </c>
      <c r="J109" s="252" t="s">
        <v>1</v>
      </c>
      <c r="K109" s="252" t="s">
        <v>1</v>
      </c>
      <c r="L109" s="253" t="s">
        <v>23</v>
      </c>
      <c r="O109" s="161" t="str">
        <f>_xlfn.XLOOKUP(A109,'Timely submission'!A:A,'Timely submission'!Q:Q)</f>
        <v>On time</v>
      </c>
      <c r="P109" s="150">
        <f>_xlfn.XLOOKUP(A109,'KSD auditees'!A:A,'KSD auditees'!A:A)</f>
        <v>1313</v>
      </c>
      <c r="Q109" s="150" t="str">
        <f>_xlfn.XLOOKUP(A109,'KSD auditees'!A:A,'KSD auditees'!G:G)</f>
        <v xml:space="preserve">Education, Skills development and employment </v>
      </c>
      <c r="R109" s="150" t="e">
        <f>_xlfn.XLOOKUP(A109,'[27]Non AGSA'!B:B,'[27]Non AGSA'!B:B)</f>
        <v>#N/A</v>
      </c>
      <c r="S109" s="150" t="e">
        <f>_xlfn.XLOOKUP(A109,'[27]Dormant auditee list'!C:C,'[27]Dormant auditee list'!C:C)</f>
        <v>#N/A</v>
      </c>
      <c r="T109" s="150" t="str">
        <f>_xlfn.XLOOKUP(A109,[27]Reworked!A:A,[27]Reworked!I:I)</f>
        <v>Unqualified with findings</v>
      </c>
      <c r="V109" s="150">
        <v>1</v>
      </c>
      <c r="W109" s="150">
        <v>2</v>
      </c>
    </row>
    <row r="110" spans="1:23" ht="27" customHeight="1" x14ac:dyDescent="0.25">
      <c r="A110" s="139">
        <v>126</v>
      </c>
      <c r="B110" s="139" t="s">
        <v>50</v>
      </c>
      <c r="C110" s="139" t="s">
        <v>16</v>
      </c>
      <c r="D110" s="250" t="s">
        <v>17</v>
      </c>
      <c r="E110" s="161" t="s">
        <v>29</v>
      </c>
      <c r="F110" s="139" t="s">
        <v>19</v>
      </c>
      <c r="G110" s="253" t="s">
        <v>23</v>
      </c>
      <c r="H110" s="149" t="s">
        <v>21</v>
      </c>
      <c r="I110" s="161" t="s">
        <v>29</v>
      </c>
      <c r="J110" s="253" t="s">
        <v>23</v>
      </c>
      <c r="K110" s="251" t="s">
        <v>22</v>
      </c>
      <c r="L110" s="253" t="s">
        <v>23</v>
      </c>
      <c r="O110" s="161" t="str">
        <f>_xlfn.XLOOKUP(A110,'Timely submission'!A:A,'Timely submission'!Q:Q)</f>
        <v>On time</v>
      </c>
      <c r="P110" s="150">
        <f>_xlfn.XLOOKUP(A110,'KSD auditees'!A:A,'KSD auditees'!A:A)</f>
        <v>126</v>
      </c>
      <c r="Q110" s="150" t="str">
        <f>_xlfn.XLOOKUP(A110,'KSD auditees'!A:A,'KSD auditees'!G:G)</f>
        <v xml:space="preserve">Education, Skills development and employment </v>
      </c>
      <c r="R110" s="150" t="e">
        <f>_xlfn.XLOOKUP(A110,'[27]Non AGSA'!B:B,'[27]Non AGSA'!B:B)</f>
        <v>#N/A</v>
      </c>
      <c r="S110" s="150" t="e">
        <f>_xlfn.XLOOKUP(A110,'[27]Dormant auditee list'!C:C,'[27]Dormant auditee list'!C:C)</f>
        <v>#N/A</v>
      </c>
      <c r="T110" s="150" t="str">
        <f>_xlfn.XLOOKUP(A110,[27]Reworked!A:A,[27]Reworked!I:I)</f>
        <v>Unqualified with findings</v>
      </c>
      <c r="V110" s="150">
        <v>1</v>
      </c>
      <c r="W110" s="150">
        <v>2</v>
      </c>
    </row>
    <row r="111" spans="1:23" ht="26.25" customHeight="1" x14ac:dyDescent="0.25">
      <c r="A111" s="139">
        <v>1314</v>
      </c>
      <c r="B111" s="139" t="s">
        <v>51</v>
      </c>
      <c r="C111" s="139" t="s">
        <v>16</v>
      </c>
      <c r="D111" s="254" t="s">
        <v>26</v>
      </c>
      <c r="E111" s="161" t="s">
        <v>27</v>
      </c>
      <c r="F111" s="139" t="s">
        <v>19</v>
      </c>
      <c r="G111" s="253" t="s">
        <v>23</v>
      </c>
      <c r="H111" s="254" t="s">
        <v>26</v>
      </c>
      <c r="I111" s="161" t="s">
        <v>27</v>
      </c>
      <c r="J111" s="252" t="s">
        <v>1</v>
      </c>
      <c r="K111" s="252" t="s">
        <v>1</v>
      </c>
      <c r="L111" s="253" t="s">
        <v>23</v>
      </c>
      <c r="O111" s="161" t="str">
        <f>_xlfn.XLOOKUP(A111,'Timely submission'!A:A,'Timely submission'!Q:Q)</f>
        <v>On time</v>
      </c>
      <c r="P111" s="150">
        <f>_xlfn.XLOOKUP(A111,'KSD auditees'!A:A,'KSD auditees'!A:A)</f>
        <v>1314</v>
      </c>
      <c r="Q111" s="150" t="str">
        <f>_xlfn.XLOOKUP(A111,'KSD auditees'!A:A,'KSD auditees'!G:G)</f>
        <v xml:space="preserve">Education, Skills development and employment </v>
      </c>
      <c r="R111" s="150" t="e">
        <f>_xlfn.XLOOKUP(A111,'[27]Non AGSA'!B:B,'[27]Non AGSA'!B:B)</f>
        <v>#N/A</v>
      </c>
      <c r="S111" s="150" t="e">
        <f>_xlfn.XLOOKUP(A111,'[27]Dormant auditee list'!C:C,'[27]Dormant auditee list'!C:C)</f>
        <v>#N/A</v>
      </c>
      <c r="T111" s="150" t="str">
        <f>_xlfn.XLOOKUP(A111,[27]Reworked!A:A,[27]Reworked!I:I)</f>
        <v>Qualified</v>
      </c>
      <c r="V111" s="150">
        <v>1</v>
      </c>
      <c r="W111" s="150">
        <v>3</v>
      </c>
    </row>
    <row r="112" spans="1:23" ht="27" customHeight="1" x14ac:dyDescent="0.25">
      <c r="A112" s="139">
        <v>1338</v>
      </c>
      <c r="B112" s="139" t="s">
        <v>52</v>
      </c>
      <c r="C112" s="139" t="s">
        <v>16</v>
      </c>
      <c r="D112" s="256" t="s">
        <v>33</v>
      </c>
      <c r="E112" s="161" t="s">
        <v>29</v>
      </c>
      <c r="F112" s="139" t="s">
        <v>19</v>
      </c>
      <c r="G112" s="251" t="s">
        <v>22</v>
      </c>
      <c r="H112" s="149" t="s">
        <v>21</v>
      </c>
      <c r="I112" s="161" t="s">
        <v>29</v>
      </c>
      <c r="J112" s="252" t="s">
        <v>1</v>
      </c>
      <c r="K112" s="252" t="s">
        <v>1</v>
      </c>
      <c r="L112" s="251" t="s">
        <v>22</v>
      </c>
      <c r="O112" s="161" t="str">
        <f>_xlfn.XLOOKUP(A112,'Timely submission'!A:A,'Timely submission'!Q:Q)</f>
        <v>On time</v>
      </c>
      <c r="P112" s="150">
        <f>_xlfn.XLOOKUP(A112,'KSD auditees'!A:A,'KSD auditees'!A:A)</f>
        <v>1338</v>
      </c>
      <c r="Q112" s="150" t="str">
        <f>_xlfn.XLOOKUP(A112,'KSD auditees'!A:A,'KSD auditees'!G:G)</f>
        <v xml:space="preserve">Education, Skills development and employment </v>
      </c>
      <c r="R112" s="150" t="e">
        <f>_xlfn.XLOOKUP(A112,'[27]Non AGSA'!B:B,'[27]Non AGSA'!B:B)</f>
        <v>#N/A</v>
      </c>
      <c r="S112" s="150" t="e">
        <f>_xlfn.XLOOKUP(A112,'[27]Dormant auditee list'!C:C,'[27]Dormant auditee list'!C:C)</f>
        <v>#N/A</v>
      </c>
      <c r="T112" s="150" t="str">
        <f>_xlfn.XLOOKUP(A112,[27]Reworked!A:A,[27]Reworked!I:I)</f>
        <v>Unqualified with no findings</v>
      </c>
      <c r="V112" s="150">
        <v>1</v>
      </c>
      <c r="W112" s="150">
        <v>1</v>
      </c>
    </row>
    <row r="113" spans="1:23" ht="26.25" customHeight="1" x14ac:dyDescent="0.25">
      <c r="A113" s="139">
        <v>1344</v>
      </c>
      <c r="B113" s="139" t="s">
        <v>53</v>
      </c>
      <c r="C113" s="139" t="s">
        <v>16</v>
      </c>
      <c r="D113" s="256" t="s">
        <v>33</v>
      </c>
      <c r="E113" s="161" t="s">
        <v>420</v>
      </c>
      <c r="F113" s="139" t="s">
        <v>19</v>
      </c>
      <c r="G113" s="252" t="s">
        <v>1</v>
      </c>
      <c r="H113" s="149" t="s">
        <v>21</v>
      </c>
      <c r="I113" s="161" t="s">
        <v>420</v>
      </c>
      <c r="J113" s="253" t="s">
        <v>23</v>
      </c>
      <c r="K113" s="252" t="s">
        <v>1</v>
      </c>
      <c r="L113" s="252" t="s">
        <v>1</v>
      </c>
      <c r="O113" s="161" t="str">
        <f>_xlfn.XLOOKUP(A113,'Timely submission'!A:A,'Timely submission'!Q:Q)</f>
        <v>On time</v>
      </c>
      <c r="P113" s="150">
        <f>_xlfn.XLOOKUP(A113,'KSD auditees'!A:A,'KSD auditees'!A:A)</f>
        <v>1344</v>
      </c>
      <c r="Q113" s="150" t="str">
        <f>_xlfn.XLOOKUP(A113,'KSD auditees'!A:A,'KSD auditees'!G:G)</f>
        <v xml:space="preserve">Education, Skills development and employment </v>
      </c>
      <c r="R113" s="150" t="e">
        <f>_xlfn.XLOOKUP(A113,'[27]Non AGSA'!B:B,'[27]Non AGSA'!B:B)</f>
        <v>#N/A</v>
      </c>
      <c r="S113" s="150" t="e">
        <f>_xlfn.XLOOKUP(A113,'[27]Dormant auditee list'!C:C,'[27]Dormant auditee list'!C:C)</f>
        <v>#N/A</v>
      </c>
      <c r="T113" s="150" t="str">
        <f>_xlfn.XLOOKUP(A113,[27]Reworked!A:A,[27]Reworked!I:I)</f>
        <v>Unqualified with no findings</v>
      </c>
      <c r="V113" s="150">
        <v>1</v>
      </c>
      <c r="W113" s="150">
        <v>1</v>
      </c>
    </row>
    <row r="114" spans="1:23" ht="26.25" customHeight="1" x14ac:dyDescent="0.25">
      <c r="A114" s="139">
        <v>138</v>
      </c>
      <c r="B114" s="139" t="s">
        <v>54</v>
      </c>
      <c r="C114" s="139" t="s">
        <v>16</v>
      </c>
      <c r="D114" s="256" t="s">
        <v>33</v>
      </c>
      <c r="E114" s="161" t="s">
        <v>420</v>
      </c>
      <c r="F114" s="139" t="s">
        <v>19</v>
      </c>
      <c r="G114" s="252" t="s">
        <v>1</v>
      </c>
      <c r="H114" s="149" t="s">
        <v>21</v>
      </c>
      <c r="I114" s="161" t="s">
        <v>420</v>
      </c>
      <c r="J114" s="252" t="s">
        <v>1</v>
      </c>
      <c r="K114" s="252" t="s">
        <v>1</v>
      </c>
      <c r="L114" s="252" t="s">
        <v>1</v>
      </c>
      <c r="O114" s="161" t="str">
        <f>_xlfn.XLOOKUP(A114,'Timely submission'!A:A,'Timely submission'!Q:Q)</f>
        <v>On time</v>
      </c>
      <c r="P114" s="150">
        <f>_xlfn.XLOOKUP(A114,'KSD auditees'!A:A,'KSD auditees'!A:A)</f>
        <v>138</v>
      </c>
      <c r="Q114" s="150" t="str">
        <f>_xlfn.XLOOKUP(A114,'KSD auditees'!A:A,'KSD auditees'!G:G)</f>
        <v xml:space="preserve">Education, Skills development and employment </v>
      </c>
      <c r="R114" s="150" t="e">
        <f>_xlfn.XLOOKUP(A114,'[27]Non AGSA'!B:B,'[27]Non AGSA'!B:B)</f>
        <v>#N/A</v>
      </c>
      <c r="S114" s="150" t="e">
        <f>_xlfn.XLOOKUP(A114,'[27]Dormant auditee list'!C:C,'[27]Dormant auditee list'!C:C)</f>
        <v>#N/A</v>
      </c>
      <c r="T114" s="150" t="str">
        <f>_xlfn.XLOOKUP(A114,[27]Reworked!A:A,[27]Reworked!I:I)</f>
        <v>Unqualified with no findings</v>
      </c>
      <c r="V114" s="150">
        <v>1</v>
      </c>
      <c r="W114" s="150">
        <v>1</v>
      </c>
    </row>
    <row r="115" spans="1:23" ht="27" customHeight="1" x14ac:dyDescent="0.25">
      <c r="A115" s="139">
        <v>1300</v>
      </c>
      <c r="B115" s="139" t="s">
        <v>55</v>
      </c>
      <c r="C115" s="139" t="s">
        <v>16</v>
      </c>
      <c r="D115" s="250" t="s">
        <v>17</v>
      </c>
      <c r="E115" s="161" t="s">
        <v>29</v>
      </c>
      <c r="F115" s="139" t="s">
        <v>19</v>
      </c>
      <c r="G115" s="253" t="s">
        <v>23</v>
      </c>
      <c r="H115" s="149" t="s">
        <v>21</v>
      </c>
      <c r="I115" s="161" t="s">
        <v>29</v>
      </c>
      <c r="J115" s="252" t="s">
        <v>1</v>
      </c>
      <c r="K115" s="252" t="s">
        <v>1</v>
      </c>
      <c r="L115" s="253" t="s">
        <v>23</v>
      </c>
      <c r="O115" s="161" t="str">
        <f>_xlfn.XLOOKUP(A115,'Timely submission'!A:A,'Timely submission'!Q:Q)</f>
        <v>On time</v>
      </c>
      <c r="P115" s="150">
        <f>_xlfn.XLOOKUP(A115,'KSD auditees'!A:A,'KSD auditees'!A:A)</f>
        <v>1300</v>
      </c>
      <c r="Q115" s="150" t="str">
        <f>_xlfn.XLOOKUP(A115,'KSD auditees'!A:A,'KSD auditees'!G:G)</f>
        <v xml:space="preserve">Education, Skills development and employment </v>
      </c>
      <c r="R115" s="150" t="e">
        <f>_xlfn.XLOOKUP(A115,'[27]Non AGSA'!B:B,'[27]Non AGSA'!B:B)</f>
        <v>#N/A</v>
      </c>
      <c r="S115" s="150" t="e">
        <f>_xlfn.XLOOKUP(A115,'[27]Dormant auditee list'!C:C,'[27]Dormant auditee list'!C:C)</f>
        <v>#N/A</v>
      </c>
      <c r="T115" s="150" t="str">
        <f>_xlfn.XLOOKUP(A115,[27]Reworked!A:A,[27]Reworked!I:I)</f>
        <v>Unqualified with findings</v>
      </c>
      <c r="V115" s="150">
        <v>1</v>
      </c>
      <c r="W115" s="150">
        <v>2</v>
      </c>
    </row>
    <row r="116" spans="1:23" ht="26.25" customHeight="1" x14ac:dyDescent="0.25">
      <c r="A116" s="139">
        <v>143</v>
      </c>
      <c r="B116" s="139" t="s">
        <v>56</v>
      </c>
      <c r="C116" s="139" t="s">
        <v>16</v>
      </c>
      <c r="D116" s="254" t="s">
        <v>26</v>
      </c>
      <c r="E116" s="161" t="s">
        <v>27</v>
      </c>
      <c r="F116" s="139" t="s">
        <v>19</v>
      </c>
      <c r="G116" s="255" t="s">
        <v>20</v>
      </c>
      <c r="H116" s="254" t="s">
        <v>26</v>
      </c>
      <c r="I116" s="161" t="s">
        <v>27</v>
      </c>
      <c r="J116" s="253" t="s">
        <v>23</v>
      </c>
      <c r="K116" s="255" t="s">
        <v>20</v>
      </c>
      <c r="L116" s="255" t="s">
        <v>20</v>
      </c>
      <c r="O116" s="161" t="str">
        <f>_xlfn.XLOOKUP(A116,'Timely submission'!A:A,'Timely submission'!Q:Q)</f>
        <v>On time</v>
      </c>
      <c r="P116" s="150">
        <f>_xlfn.XLOOKUP(A116,'KSD auditees'!A:A,'KSD auditees'!A:A)</f>
        <v>143</v>
      </c>
      <c r="Q116" s="150" t="str">
        <f>_xlfn.XLOOKUP(A116,'KSD auditees'!A:A,'KSD auditees'!G:G)</f>
        <v xml:space="preserve">Education, Skills development and employment </v>
      </c>
      <c r="R116" s="150" t="e">
        <f>_xlfn.XLOOKUP(A116,'[27]Non AGSA'!B:B,'[27]Non AGSA'!B:B)</f>
        <v>#N/A</v>
      </c>
      <c r="S116" s="150" t="e">
        <f>_xlfn.XLOOKUP(A116,'[27]Dormant auditee list'!C:C,'[27]Dormant auditee list'!C:C)</f>
        <v>#N/A</v>
      </c>
      <c r="T116" s="150" t="str">
        <f>_xlfn.XLOOKUP(A116,[27]Reworked!A:A,[27]Reworked!I:I)</f>
        <v>Qualified</v>
      </c>
      <c r="V116" s="150">
        <v>1</v>
      </c>
      <c r="W116" s="150">
        <v>3</v>
      </c>
    </row>
    <row r="117" spans="1:23" ht="34.5" customHeight="1" x14ac:dyDescent="0.25">
      <c r="A117" s="139">
        <v>1177</v>
      </c>
      <c r="B117" s="139" t="s">
        <v>115</v>
      </c>
      <c r="C117" s="139" t="s">
        <v>108</v>
      </c>
      <c r="D117" s="254" t="s">
        <v>26</v>
      </c>
      <c r="E117" s="161" t="s">
        <v>27</v>
      </c>
      <c r="F117" s="139" t="s">
        <v>19</v>
      </c>
      <c r="G117" s="253" t="s">
        <v>23</v>
      </c>
      <c r="H117" s="254" t="s">
        <v>26</v>
      </c>
      <c r="I117" s="161" t="s">
        <v>27</v>
      </c>
      <c r="J117" s="252" t="s">
        <v>1</v>
      </c>
      <c r="K117" s="252" t="s">
        <v>1</v>
      </c>
      <c r="L117" s="253" t="s">
        <v>23</v>
      </c>
      <c r="O117" s="161" t="str">
        <f>_xlfn.XLOOKUP(A117,'Timely submission'!A:A,'Timely submission'!Q:Q)</f>
        <v>On time</v>
      </c>
      <c r="P117" s="150">
        <f>_xlfn.XLOOKUP(A117,'KSD auditees'!A:A,'KSD auditees'!A:A)</f>
        <v>1177</v>
      </c>
      <c r="Q117" s="150" t="str">
        <f>_xlfn.XLOOKUP(A117,'KSD auditees'!A:A,'KSD auditees'!G:G)</f>
        <v>Energy</v>
      </c>
      <c r="R117" s="150" t="e">
        <f>_xlfn.XLOOKUP(A117,'[27]Non AGSA'!B:B,'[27]Non AGSA'!B:B)</f>
        <v>#N/A</v>
      </c>
      <c r="S117" s="150" t="e">
        <f>_xlfn.XLOOKUP(A117,'[27]Dormant auditee list'!C:C,'[27]Dormant auditee list'!C:C)</f>
        <v>#N/A</v>
      </c>
      <c r="T117" s="150" t="str">
        <f>_xlfn.XLOOKUP(A117,[27]Reworked!A:A,[27]Reworked!I:I)</f>
        <v>Qualified</v>
      </c>
      <c r="V117" s="150">
        <v>1</v>
      </c>
      <c r="W117" s="150">
        <v>3</v>
      </c>
    </row>
    <row r="118" spans="1:23" ht="27" customHeight="1" x14ac:dyDescent="0.25">
      <c r="A118" s="139">
        <v>1329</v>
      </c>
      <c r="B118" s="139" t="s">
        <v>57</v>
      </c>
      <c r="C118" s="139" t="s">
        <v>16</v>
      </c>
      <c r="D118" s="250" t="s">
        <v>17</v>
      </c>
      <c r="E118" s="161" t="s">
        <v>420</v>
      </c>
      <c r="F118" s="139" t="s">
        <v>19</v>
      </c>
      <c r="G118" s="253" t="s">
        <v>23</v>
      </c>
      <c r="H118" s="149" t="s">
        <v>21</v>
      </c>
      <c r="I118" s="161" t="s">
        <v>420</v>
      </c>
      <c r="J118" s="252" t="s">
        <v>1</v>
      </c>
      <c r="K118" s="252" t="s">
        <v>1</v>
      </c>
      <c r="L118" s="253" t="s">
        <v>23</v>
      </c>
      <c r="O118" s="161" t="str">
        <f>_xlfn.XLOOKUP(A118,'Timely submission'!A:A,'Timely submission'!Q:Q)</f>
        <v>On time</v>
      </c>
      <c r="P118" s="150">
        <f>_xlfn.XLOOKUP(A118,'KSD auditees'!A:A,'KSD auditees'!A:A)</f>
        <v>1329</v>
      </c>
      <c r="Q118" s="150" t="str">
        <f>_xlfn.XLOOKUP(A118,'KSD auditees'!A:A,'KSD auditees'!G:G)</f>
        <v xml:space="preserve">Education, Skills development and employment </v>
      </c>
      <c r="R118" s="150" t="e">
        <f>_xlfn.XLOOKUP(A118,'[27]Non AGSA'!B:B,'[27]Non AGSA'!B:B)</f>
        <v>#N/A</v>
      </c>
      <c r="S118" s="150" t="e">
        <f>_xlfn.XLOOKUP(A118,'[27]Dormant auditee list'!C:C,'[27]Dormant auditee list'!C:C)</f>
        <v>#N/A</v>
      </c>
      <c r="T118" s="150" t="str">
        <f>_xlfn.XLOOKUP(A118,[27]Reworked!A:A,[27]Reworked!I:I)</f>
        <v>Unqualified with findings</v>
      </c>
      <c r="V118" s="150">
        <v>1</v>
      </c>
      <c r="W118" s="150">
        <v>2</v>
      </c>
    </row>
    <row r="119" spans="1:23" ht="27" customHeight="1" x14ac:dyDescent="0.25">
      <c r="A119" s="139">
        <v>1301</v>
      </c>
      <c r="B119" s="139" t="s">
        <v>58</v>
      </c>
      <c r="C119" s="139" t="s">
        <v>16</v>
      </c>
      <c r="D119" s="250" t="s">
        <v>17</v>
      </c>
      <c r="E119" s="161" t="s">
        <v>29</v>
      </c>
      <c r="F119" s="139" t="s">
        <v>19</v>
      </c>
      <c r="G119" s="253" t="s">
        <v>23</v>
      </c>
      <c r="H119" s="149" t="s">
        <v>21</v>
      </c>
      <c r="I119" s="161" t="s">
        <v>29</v>
      </c>
      <c r="J119" s="252" t="s">
        <v>1</v>
      </c>
      <c r="K119" s="252" t="s">
        <v>1</v>
      </c>
      <c r="L119" s="253" t="s">
        <v>23</v>
      </c>
      <c r="O119" s="161" t="str">
        <f>_xlfn.XLOOKUP(A119,'Timely submission'!A:A,'Timely submission'!Q:Q)</f>
        <v>On time</v>
      </c>
      <c r="P119" s="150">
        <f>_xlfn.XLOOKUP(A119,'KSD auditees'!A:A,'KSD auditees'!A:A)</f>
        <v>1301</v>
      </c>
      <c r="Q119" s="150" t="str">
        <f>_xlfn.XLOOKUP(A119,'KSD auditees'!A:A,'KSD auditees'!G:G)</f>
        <v xml:space="preserve">Education, Skills development and employment </v>
      </c>
      <c r="R119" s="150" t="e">
        <f>_xlfn.XLOOKUP(A119,'[27]Non AGSA'!B:B,'[27]Non AGSA'!B:B)</f>
        <v>#N/A</v>
      </c>
      <c r="S119" s="150" t="e">
        <f>_xlfn.XLOOKUP(A119,'[27]Dormant auditee list'!C:C,'[27]Dormant auditee list'!C:C)</f>
        <v>#N/A</v>
      </c>
      <c r="T119" s="150" t="str">
        <f>_xlfn.XLOOKUP(A119,[27]Reworked!A:A,[27]Reworked!I:I)</f>
        <v>Unqualified with findings</v>
      </c>
      <c r="V119" s="150">
        <v>1</v>
      </c>
      <c r="W119" s="150">
        <v>2</v>
      </c>
    </row>
    <row r="120" spans="1:23" ht="27" customHeight="1" x14ac:dyDescent="0.25">
      <c r="A120" s="139">
        <v>184</v>
      </c>
      <c r="B120" s="139" t="s">
        <v>59</v>
      </c>
      <c r="C120" s="139" t="s">
        <v>16</v>
      </c>
      <c r="D120" s="256" t="s">
        <v>33</v>
      </c>
      <c r="E120" s="161" t="s">
        <v>29</v>
      </c>
      <c r="F120" s="139" t="s">
        <v>19</v>
      </c>
      <c r="G120" s="251" t="s">
        <v>22</v>
      </c>
      <c r="H120" s="149" t="s">
        <v>21</v>
      </c>
      <c r="I120" s="161" t="s">
        <v>420</v>
      </c>
      <c r="J120" s="255" t="s">
        <v>20</v>
      </c>
      <c r="K120" s="252" t="s">
        <v>1</v>
      </c>
      <c r="L120" s="251" t="s">
        <v>22</v>
      </c>
      <c r="O120" s="161" t="str">
        <f>_xlfn.XLOOKUP(A120,'Timely submission'!A:A,'Timely submission'!Q:Q)</f>
        <v>On time</v>
      </c>
      <c r="P120" s="150">
        <f>_xlfn.XLOOKUP(A120,'KSD auditees'!A:A,'KSD auditees'!A:A)</f>
        <v>184</v>
      </c>
      <c r="Q120" s="150" t="str">
        <f>_xlfn.XLOOKUP(A120,'KSD auditees'!A:A,'KSD auditees'!G:G)</f>
        <v xml:space="preserve">Education, Skills development and employment </v>
      </c>
      <c r="R120" s="150" t="e">
        <f>_xlfn.XLOOKUP(A120,'[27]Non AGSA'!B:B,'[27]Non AGSA'!B:B)</f>
        <v>#N/A</v>
      </c>
      <c r="S120" s="150" t="e">
        <f>_xlfn.XLOOKUP(A120,'[27]Dormant auditee list'!C:C,'[27]Dormant auditee list'!C:C)</f>
        <v>#N/A</v>
      </c>
      <c r="T120" s="150" t="str">
        <f>_xlfn.XLOOKUP(A120,[27]Reworked!A:A,[27]Reworked!I:I)</f>
        <v>Unqualified with no findings</v>
      </c>
      <c r="V120" s="150">
        <v>1</v>
      </c>
      <c r="W120" s="150">
        <v>1</v>
      </c>
    </row>
    <row r="121" spans="1:23" ht="26.25" customHeight="1" x14ac:dyDescent="0.25">
      <c r="A121" s="139">
        <v>1034</v>
      </c>
      <c r="B121" s="139" t="s">
        <v>161</v>
      </c>
      <c r="C121" s="139" t="s">
        <v>162</v>
      </c>
      <c r="D121" s="256" t="s">
        <v>33</v>
      </c>
      <c r="E121" s="161" t="s">
        <v>29</v>
      </c>
      <c r="F121" s="139" t="s">
        <v>19</v>
      </c>
      <c r="G121" s="251" t="s">
        <v>22</v>
      </c>
      <c r="H121" s="149" t="s">
        <v>21</v>
      </c>
      <c r="I121" s="161" t="s">
        <v>420</v>
      </c>
      <c r="J121" s="252" t="s">
        <v>1</v>
      </c>
      <c r="K121" s="252" t="s">
        <v>1</v>
      </c>
      <c r="L121" s="251" t="s">
        <v>22</v>
      </c>
      <c r="O121" s="161" t="str">
        <f>_xlfn.XLOOKUP(A121,'Timely submission'!A:A,'Timely submission'!Q:Q)</f>
        <v>On time</v>
      </c>
      <c r="P121" s="150">
        <f>_xlfn.XLOOKUP(A121,'KSD auditees'!A:A,'KSD auditees'!A:A)</f>
        <v>1034</v>
      </c>
      <c r="Q121" s="150" t="str">
        <f>_xlfn.XLOOKUP(A121,'KSD auditees'!A:A,'KSD auditees'!G:G)</f>
        <v>Human settlements</v>
      </c>
      <c r="R121" s="150" t="e">
        <f>_xlfn.XLOOKUP(A121,'[27]Non AGSA'!B:B,'[27]Non AGSA'!B:B)</f>
        <v>#N/A</v>
      </c>
      <c r="S121" s="150" t="e">
        <f>_xlfn.XLOOKUP(A121,'[27]Dormant auditee list'!C:C,'[27]Dormant auditee list'!C:C)</f>
        <v>#N/A</v>
      </c>
      <c r="T121" s="150" t="str">
        <f>_xlfn.XLOOKUP(A121,[27]Reworked!A:A,[27]Reworked!I:I)</f>
        <v>Unqualified with no findings</v>
      </c>
      <c r="U121" s="150" t="str">
        <f>_xlfn.XLOOKUP(A121,[27]Reworked!A:A,[27]Reworked!J:J)</f>
        <v>Unqualified with findings</v>
      </c>
      <c r="V121" s="150">
        <v>1</v>
      </c>
      <c r="W121" s="150">
        <v>1</v>
      </c>
    </row>
    <row r="122" spans="1:23" ht="26.25" customHeight="1" x14ac:dyDescent="0.25">
      <c r="A122" s="139">
        <v>1294</v>
      </c>
      <c r="B122" s="139" t="s">
        <v>60</v>
      </c>
      <c r="C122" s="139" t="s">
        <v>16</v>
      </c>
      <c r="D122" s="250" t="s">
        <v>17</v>
      </c>
      <c r="E122" s="161" t="s">
        <v>420</v>
      </c>
      <c r="F122" s="139" t="s">
        <v>19</v>
      </c>
      <c r="G122" s="251" t="s">
        <v>22</v>
      </c>
      <c r="H122" s="149" t="s">
        <v>21</v>
      </c>
      <c r="I122" s="161" t="s">
        <v>420</v>
      </c>
      <c r="J122" s="252" t="s">
        <v>1</v>
      </c>
      <c r="K122" s="252" t="s">
        <v>1</v>
      </c>
      <c r="L122" s="253" t="s">
        <v>23</v>
      </c>
      <c r="O122" s="161" t="str">
        <f>_xlfn.XLOOKUP(A122,'Timely submission'!A:A,'Timely submission'!Q:Q)</f>
        <v>On time</v>
      </c>
      <c r="P122" s="150">
        <f>_xlfn.XLOOKUP(A122,'KSD auditees'!A:A,'KSD auditees'!A:A)</f>
        <v>1294</v>
      </c>
      <c r="Q122" s="150" t="str">
        <f>_xlfn.XLOOKUP(A122,'KSD auditees'!A:A,'KSD auditees'!G:G)</f>
        <v xml:space="preserve">Education, Skills development and employment </v>
      </c>
      <c r="R122" s="150" t="e">
        <f>_xlfn.XLOOKUP(A122,'[27]Non AGSA'!B:B,'[27]Non AGSA'!B:B)</f>
        <v>#N/A</v>
      </c>
      <c r="S122" s="150" t="e">
        <f>_xlfn.XLOOKUP(A122,'[27]Dormant auditee list'!C:C,'[27]Dormant auditee list'!C:C)</f>
        <v>#N/A</v>
      </c>
      <c r="T122" s="150" t="str">
        <f>_xlfn.XLOOKUP(A122,[27]Reworked!A:A,[27]Reworked!I:I)</f>
        <v>Unqualified with findings</v>
      </c>
      <c r="V122" s="150">
        <v>1</v>
      </c>
      <c r="W122" s="150">
        <v>2</v>
      </c>
    </row>
    <row r="123" spans="1:23" ht="34.5" customHeight="1" x14ac:dyDescent="0.25">
      <c r="A123" s="139">
        <v>198</v>
      </c>
      <c r="B123" s="139" t="s">
        <v>174</v>
      </c>
      <c r="C123" s="139" t="s">
        <v>166</v>
      </c>
      <c r="D123" s="257" t="s">
        <v>39</v>
      </c>
      <c r="E123" s="257" t="s">
        <v>39</v>
      </c>
      <c r="F123" s="139" t="s">
        <v>19</v>
      </c>
      <c r="G123" s="251" t="s">
        <v>22</v>
      </c>
      <c r="H123" s="257" t="s">
        <v>39</v>
      </c>
      <c r="I123" s="257" t="s">
        <v>39</v>
      </c>
      <c r="J123" s="253" t="s">
        <v>23</v>
      </c>
      <c r="K123" s="253" t="s">
        <v>23</v>
      </c>
      <c r="L123" s="253" t="s">
        <v>23</v>
      </c>
      <c r="O123" s="161" t="str">
        <f>_xlfn.XLOOKUP(A123,'Timely submission'!A:A,'Timely submission'!Q:Q)</f>
        <v>On time</v>
      </c>
      <c r="P123" s="150">
        <f>_xlfn.XLOOKUP(A123,'KSD auditees'!A:A,'KSD auditees'!A:A)</f>
        <v>198</v>
      </c>
      <c r="Q123" s="150" t="str">
        <f>_xlfn.XLOOKUP(A123,'KSD auditees'!A:A,'KSD auditees'!G:G)</f>
        <v>Infrastructure</v>
      </c>
      <c r="R123" s="150" t="e">
        <f>_xlfn.XLOOKUP(A123,'[27]Non AGSA'!B:B,'[27]Non AGSA'!B:B)</f>
        <v>#N/A</v>
      </c>
      <c r="S123" s="150" t="e">
        <f>_xlfn.XLOOKUP(A123,'[27]Dormant auditee list'!C:C,'[27]Dormant auditee list'!C:C)</f>
        <v>#N/A</v>
      </c>
      <c r="T123" s="150" t="str">
        <f>_xlfn.XLOOKUP(A123,[27]Reworked!A:A,[27]Reworked!I:I)</f>
        <v>Audit not finalised at legislated date</v>
      </c>
      <c r="V123" s="150">
        <v>1</v>
      </c>
      <c r="W123" s="150">
        <v>6</v>
      </c>
    </row>
    <row r="124" spans="1:23" ht="26.25" customHeight="1" x14ac:dyDescent="0.25">
      <c r="A124" s="139">
        <v>1295</v>
      </c>
      <c r="B124" s="139" t="s">
        <v>61</v>
      </c>
      <c r="C124" s="139" t="s">
        <v>16</v>
      </c>
      <c r="D124" s="256" t="s">
        <v>33</v>
      </c>
      <c r="E124" s="161" t="s">
        <v>29</v>
      </c>
      <c r="F124" s="139" t="s">
        <v>19</v>
      </c>
      <c r="G124" s="251" t="s">
        <v>22</v>
      </c>
      <c r="H124" s="149" t="s">
        <v>21</v>
      </c>
      <c r="I124" s="161" t="s">
        <v>420</v>
      </c>
      <c r="J124" s="252" t="s">
        <v>1</v>
      </c>
      <c r="K124" s="252" t="s">
        <v>1</v>
      </c>
      <c r="L124" s="251" t="s">
        <v>22</v>
      </c>
      <c r="O124" s="161" t="str">
        <f>_xlfn.XLOOKUP(A124,'Timely submission'!A:A,'Timely submission'!Q:Q)</f>
        <v>On time</v>
      </c>
      <c r="P124" s="150">
        <f>_xlfn.XLOOKUP(A124,'KSD auditees'!A:A,'KSD auditees'!A:A)</f>
        <v>1295</v>
      </c>
      <c r="Q124" s="150" t="str">
        <f>_xlfn.XLOOKUP(A124,'KSD auditees'!A:A,'KSD auditees'!G:G)</f>
        <v xml:space="preserve">Education, Skills development and employment </v>
      </c>
      <c r="R124" s="150" t="e">
        <f>_xlfn.XLOOKUP(A124,'[27]Non AGSA'!B:B,'[27]Non AGSA'!B:B)</f>
        <v>#N/A</v>
      </c>
      <c r="S124" s="150" t="e">
        <f>_xlfn.XLOOKUP(A124,'[27]Dormant auditee list'!C:C,'[27]Dormant auditee list'!C:C)</f>
        <v>#N/A</v>
      </c>
      <c r="T124" s="150" t="str">
        <f>_xlfn.XLOOKUP(A124,[27]Reworked!A:A,[27]Reworked!I:I)</f>
        <v>Unqualified with no findings</v>
      </c>
      <c r="V124" s="150">
        <v>1</v>
      </c>
      <c r="W124" s="150">
        <v>1</v>
      </c>
    </row>
    <row r="125" spans="1:23" ht="27" customHeight="1" x14ac:dyDescent="0.25">
      <c r="A125" s="139">
        <v>204</v>
      </c>
      <c r="B125" s="139" t="s">
        <v>62</v>
      </c>
      <c r="C125" s="139" t="s">
        <v>16</v>
      </c>
      <c r="D125" s="254" t="s">
        <v>26</v>
      </c>
      <c r="E125" s="161" t="s">
        <v>420</v>
      </c>
      <c r="F125" s="139" t="s">
        <v>19</v>
      </c>
      <c r="G125" s="253" t="s">
        <v>23</v>
      </c>
      <c r="H125" s="254" t="s">
        <v>26</v>
      </c>
      <c r="I125" s="161" t="s">
        <v>420</v>
      </c>
      <c r="J125" s="253" t="s">
        <v>23</v>
      </c>
      <c r="K125" s="253" t="s">
        <v>23</v>
      </c>
      <c r="L125" s="253" t="s">
        <v>23</v>
      </c>
      <c r="O125" s="161" t="str">
        <f>_xlfn.XLOOKUP(A125,'Timely submission'!A:A,'Timely submission'!Q:Q)</f>
        <v>On time</v>
      </c>
      <c r="P125" s="150">
        <f>_xlfn.XLOOKUP(A125,'KSD auditees'!A:A,'KSD auditees'!A:A)</f>
        <v>204</v>
      </c>
      <c r="Q125" s="150" t="str">
        <f>_xlfn.XLOOKUP(A125,'KSD auditees'!A:A,'KSD auditees'!G:G)</f>
        <v xml:space="preserve">Education, Skills development and employment </v>
      </c>
      <c r="R125" s="150" t="e">
        <f>_xlfn.XLOOKUP(A125,'[27]Non AGSA'!B:B,'[27]Non AGSA'!B:B)</f>
        <v>#N/A</v>
      </c>
      <c r="S125" s="150" t="e">
        <f>_xlfn.XLOOKUP(A125,'[27]Dormant auditee list'!C:C,'[27]Dormant auditee list'!C:C)</f>
        <v>#N/A</v>
      </c>
      <c r="T125" s="150" t="str">
        <f>_xlfn.XLOOKUP(A125,[27]Reworked!A:A,[27]Reworked!I:I)</f>
        <v>Qualified</v>
      </c>
      <c r="V125" s="150">
        <v>1</v>
      </c>
      <c r="W125" s="150">
        <v>3</v>
      </c>
    </row>
    <row r="126" spans="1:23" ht="26.25" customHeight="1" x14ac:dyDescent="0.25">
      <c r="A126" s="139">
        <v>1296</v>
      </c>
      <c r="B126" s="139" t="s">
        <v>63</v>
      </c>
      <c r="C126" s="139" t="s">
        <v>16</v>
      </c>
      <c r="D126" s="254" t="s">
        <v>26</v>
      </c>
      <c r="E126" s="161" t="s">
        <v>27</v>
      </c>
      <c r="F126" s="139" t="s">
        <v>19</v>
      </c>
      <c r="G126" s="253" t="s">
        <v>23</v>
      </c>
      <c r="H126" s="254" t="s">
        <v>26</v>
      </c>
      <c r="I126" s="161" t="s">
        <v>27</v>
      </c>
      <c r="J126" s="252" t="s">
        <v>1</v>
      </c>
      <c r="K126" s="252" t="s">
        <v>1</v>
      </c>
      <c r="L126" s="253" t="s">
        <v>23</v>
      </c>
      <c r="O126" s="161" t="str">
        <f>_xlfn.XLOOKUP(A126,'Timely submission'!A:A,'Timely submission'!Q:Q)</f>
        <v>On time</v>
      </c>
      <c r="P126" s="150">
        <f>_xlfn.XLOOKUP(A126,'KSD auditees'!A:A,'KSD auditees'!A:A)</f>
        <v>1296</v>
      </c>
      <c r="Q126" s="150" t="str">
        <f>_xlfn.XLOOKUP(A126,'KSD auditees'!A:A,'KSD auditees'!G:G)</f>
        <v xml:space="preserve">Education, Skills development and employment </v>
      </c>
      <c r="R126" s="150" t="e">
        <f>_xlfn.XLOOKUP(A126,'[27]Non AGSA'!B:B,'[27]Non AGSA'!B:B)</f>
        <v>#N/A</v>
      </c>
      <c r="S126" s="150" t="e">
        <f>_xlfn.XLOOKUP(A126,'[27]Dormant auditee list'!C:C,'[27]Dormant auditee list'!C:C)</f>
        <v>#N/A</v>
      </c>
      <c r="T126" s="150" t="str">
        <f>_xlfn.XLOOKUP(A126,[27]Reworked!A:A,[27]Reworked!I:I)</f>
        <v>Qualified</v>
      </c>
      <c r="V126" s="150">
        <v>1</v>
      </c>
      <c r="W126" s="150">
        <v>3</v>
      </c>
    </row>
    <row r="127" spans="1:23" ht="27" customHeight="1" x14ac:dyDescent="0.25">
      <c r="A127" s="139">
        <v>1297</v>
      </c>
      <c r="B127" s="139" t="s">
        <v>64</v>
      </c>
      <c r="C127" s="139" t="s">
        <v>16</v>
      </c>
      <c r="D127" s="254" t="s">
        <v>26</v>
      </c>
      <c r="E127" s="161" t="s">
        <v>420</v>
      </c>
      <c r="F127" s="139" t="s">
        <v>19</v>
      </c>
      <c r="G127" s="253" t="s">
        <v>23</v>
      </c>
      <c r="H127" s="254" t="s">
        <v>26</v>
      </c>
      <c r="I127" s="161" t="s">
        <v>420</v>
      </c>
      <c r="J127" s="252" t="s">
        <v>1</v>
      </c>
      <c r="K127" s="252" t="s">
        <v>1</v>
      </c>
      <c r="L127" s="253" t="s">
        <v>23</v>
      </c>
      <c r="O127" s="161" t="str">
        <f>_xlfn.XLOOKUP(A127,'Timely submission'!A:A,'Timely submission'!Q:Q)</f>
        <v>On time</v>
      </c>
      <c r="P127" s="150">
        <f>_xlfn.XLOOKUP(A127,'KSD auditees'!A:A,'KSD auditees'!A:A)</f>
        <v>1297</v>
      </c>
      <c r="Q127" s="150" t="str">
        <f>_xlfn.XLOOKUP(A127,'KSD auditees'!A:A,'KSD auditees'!G:G)</f>
        <v xml:space="preserve">Education, Skills development and employment </v>
      </c>
      <c r="R127" s="150" t="e">
        <f>_xlfn.XLOOKUP(A127,'[27]Non AGSA'!B:B,'[27]Non AGSA'!B:B)</f>
        <v>#N/A</v>
      </c>
      <c r="S127" s="150" t="e">
        <f>_xlfn.XLOOKUP(A127,'[27]Dormant auditee list'!C:C,'[27]Dormant auditee list'!C:C)</f>
        <v>#N/A</v>
      </c>
      <c r="T127" s="150" t="str">
        <f>_xlfn.XLOOKUP(A127,[27]Reworked!A:A,[27]Reworked!I:I)</f>
        <v>Qualified</v>
      </c>
      <c r="V127" s="150">
        <v>1</v>
      </c>
      <c r="W127" s="150">
        <v>3</v>
      </c>
    </row>
    <row r="128" spans="1:23" ht="34.5" customHeight="1" x14ac:dyDescent="0.25">
      <c r="A128" s="139">
        <v>1159</v>
      </c>
      <c r="B128" s="139" t="s">
        <v>185</v>
      </c>
      <c r="C128" s="139" t="s">
        <v>179</v>
      </c>
      <c r="D128" s="257" t="s">
        <v>39</v>
      </c>
      <c r="E128" s="257" t="s">
        <v>39</v>
      </c>
      <c r="F128" s="139" t="s">
        <v>181</v>
      </c>
      <c r="G128" s="252" t="s">
        <v>1</v>
      </c>
      <c r="H128" s="257" t="s">
        <v>39</v>
      </c>
      <c r="I128" s="257" t="s">
        <v>39</v>
      </c>
      <c r="J128" s="252" t="s">
        <v>1</v>
      </c>
      <c r="K128" s="252" t="s">
        <v>1</v>
      </c>
      <c r="L128" s="252" t="s">
        <v>1</v>
      </c>
      <c r="O128" s="161" t="str">
        <f>_xlfn.XLOOKUP(A128,'Timely submission'!A:A,'Timely submission'!Q:Q)</f>
        <v>Outstanding</v>
      </c>
      <c r="P128" s="150">
        <f>_xlfn.XLOOKUP(A128,'KSD auditees'!A:A,'KSD auditees'!A:A)</f>
        <v>1159</v>
      </c>
      <c r="Q128" s="150" t="str">
        <f>_xlfn.XLOOKUP(A128,'KSD auditees'!A:A,'KSD auditees'!G:G)</f>
        <v>Other key public entity</v>
      </c>
      <c r="R128" s="150" t="e">
        <f>_xlfn.XLOOKUP(A128,'[27]Non AGSA'!B:B,'[27]Non AGSA'!B:B)</f>
        <v>#N/A</v>
      </c>
      <c r="S128" s="150" t="e">
        <f>_xlfn.XLOOKUP(A128,'[27]Dormant auditee list'!C:C,'[27]Dormant auditee list'!C:C)</f>
        <v>#N/A</v>
      </c>
      <c r="T128" s="150" t="str">
        <f>_xlfn.XLOOKUP(A128,[27]Reworked!A:A,[27]Reworked!I:I)</f>
        <v>Audit not finalised at legislated date</v>
      </c>
      <c r="V128" s="150">
        <v>1</v>
      </c>
      <c r="W128" s="150">
        <v>6</v>
      </c>
    </row>
    <row r="129" spans="1:23" ht="34.5" customHeight="1" x14ac:dyDescent="0.25">
      <c r="A129" s="139">
        <v>221</v>
      </c>
      <c r="B129" s="139" t="s">
        <v>144</v>
      </c>
      <c r="C129" s="139" t="s">
        <v>141</v>
      </c>
      <c r="D129" s="250" t="s">
        <v>17</v>
      </c>
      <c r="E129" s="161" t="s">
        <v>420</v>
      </c>
      <c r="F129" s="139" t="s">
        <v>19</v>
      </c>
      <c r="G129" s="253" t="s">
        <v>23</v>
      </c>
      <c r="H129" s="149" t="s">
        <v>21</v>
      </c>
      <c r="I129" s="161" t="s">
        <v>420</v>
      </c>
      <c r="J129" s="252" t="s">
        <v>1</v>
      </c>
      <c r="K129" s="252" t="s">
        <v>1</v>
      </c>
      <c r="L129" s="253" t="s">
        <v>23</v>
      </c>
      <c r="O129" s="161" t="str">
        <f>_xlfn.XLOOKUP(A129,'Timely submission'!A:A,'Timely submission'!Q:Q)</f>
        <v>On time</v>
      </c>
      <c r="P129" s="150">
        <f>_xlfn.XLOOKUP(A129,'KSD auditees'!A:A,'KSD auditees'!A:A)</f>
        <v>221</v>
      </c>
      <c r="Q129" s="150" t="str">
        <f>_xlfn.XLOOKUP(A129,'KSD auditees'!A:A,'KSD auditees'!G:G)</f>
        <v xml:space="preserve">Financial sustainability </v>
      </c>
      <c r="R129" s="150" t="e">
        <f>_xlfn.XLOOKUP(A129,'[27]Non AGSA'!B:B,'[27]Non AGSA'!B:B)</f>
        <v>#N/A</v>
      </c>
      <c r="S129" s="150" t="e">
        <f>_xlfn.XLOOKUP(A129,'[27]Dormant auditee list'!C:C,'[27]Dormant auditee list'!C:C)</f>
        <v>#N/A</v>
      </c>
      <c r="T129" s="150" t="str">
        <f>_xlfn.XLOOKUP(A129,[27]Reworked!A:A,[27]Reworked!I:I)</f>
        <v>Unqualified with findings</v>
      </c>
      <c r="V129" s="150">
        <v>1</v>
      </c>
      <c r="W129" s="150">
        <v>2</v>
      </c>
    </row>
    <row r="130" spans="1:23" ht="34.5" customHeight="1" x14ac:dyDescent="0.25">
      <c r="A130" s="139">
        <v>1431</v>
      </c>
      <c r="B130" s="139" t="s">
        <v>145</v>
      </c>
      <c r="C130" s="139" t="s">
        <v>141</v>
      </c>
      <c r="D130" s="250" t="s">
        <v>17</v>
      </c>
      <c r="E130" s="161" t="s">
        <v>29</v>
      </c>
      <c r="F130" s="139" t="s">
        <v>19</v>
      </c>
      <c r="G130" s="253" t="s">
        <v>23</v>
      </c>
      <c r="H130" s="149" t="s">
        <v>21</v>
      </c>
      <c r="I130" s="161" t="s">
        <v>29</v>
      </c>
      <c r="J130" s="253" t="s">
        <v>23</v>
      </c>
      <c r="K130" s="255" t="s">
        <v>20</v>
      </c>
      <c r="L130" s="253" t="s">
        <v>23</v>
      </c>
      <c r="O130" s="161" t="str">
        <f>_xlfn.XLOOKUP(A130,'Timely submission'!A:A,'Timely submission'!Q:Q)</f>
        <v>On time</v>
      </c>
      <c r="P130" s="150">
        <f>_xlfn.XLOOKUP(A130,'KSD auditees'!A:A,'KSD auditees'!A:A)</f>
        <v>1431</v>
      </c>
      <c r="Q130" s="150" t="str">
        <f>_xlfn.XLOOKUP(A130,'KSD auditees'!A:A,'KSD auditees'!G:G)</f>
        <v xml:space="preserve">Financial sustainability </v>
      </c>
      <c r="R130" s="150" t="e">
        <f>_xlfn.XLOOKUP(A130,'[27]Non AGSA'!B:B,'[27]Non AGSA'!B:B)</f>
        <v>#N/A</v>
      </c>
      <c r="S130" s="150" t="e">
        <f>_xlfn.XLOOKUP(A130,'[27]Dormant auditee list'!C:C,'[27]Dormant auditee list'!C:C)</f>
        <v>#N/A</v>
      </c>
      <c r="T130" s="150" t="str">
        <f>_xlfn.XLOOKUP(A130,[27]Reworked!A:A,[27]Reworked!I:I)</f>
        <v>Unqualified with findings</v>
      </c>
      <c r="V130" s="150">
        <v>1</v>
      </c>
      <c r="W130" s="150">
        <v>2</v>
      </c>
    </row>
    <row r="131" spans="1:23" ht="34.5" customHeight="1" x14ac:dyDescent="0.25">
      <c r="A131" s="139">
        <v>1183</v>
      </c>
      <c r="B131" s="139" t="s">
        <v>146</v>
      </c>
      <c r="C131" s="139" t="s">
        <v>141</v>
      </c>
      <c r="D131" s="250" t="s">
        <v>17</v>
      </c>
      <c r="E131" s="161" t="s">
        <v>27</v>
      </c>
      <c r="F131" s="139" t="s">
        <v>19</v>
      </c>
      <c r="G131" s="255" t="s">
        <v>20</v>
      </c>
      <c r="H131" s="149" t="s">
        <v>21</v>
      </c>
      <c r="I131" s="161" t="s">
        <v>420</v>
      </c>
      <c r="J131" s="253" t="s">
        <v>23</v>
      </c>
      <c r="K131" s="253" t="s">
        <v>23</v>
      </c>
      <c r="L131" s="253" t="s">
        <v>23</v>
      </c>
      <c r="O131" s="161" t="str">
        <f>_xlfn.XLOOKUP(A131,'Timely submission'!A:A,'Timely submission'!Q:Q)</f>
        <v>On time</v>
      </c>
      <c r="P131" s="150">
        <f>_xlfn.XLOOKUP(A131,'KSD auditees'!A:A,'KSD auditees'!A:A)</f>
        <v>1183</v>
      </c>
      <c r="Q131" s="150" t="str">
        <f>_xlfn.XLOOKUP(A131,'KSD auditees'!A:A,'KSD auditees'!G:G)</f>
        <v xml:space="preserve">Financial sustainability </v>
      </c>
      <c r="R131" s="150" t="e">
        <f>_xlfn.XLOOKUP(A131,'[27]Non AGSA'!B:B,'[27]Non AGSA'!B:B)</f>
        <v>#N/A</v>
      </c>
      <c r="S131" s="150" t="e">
        <f>_xlfn.XLOOKUP(A131,'[27]Dormant auditee list'!C:C,'[27]Dormant auditee list'!C:C)</f>
        <v>#N/A</v>
      </c>
      <c r="T131" s="150" t="str">
        <f>_xlfn.XLOOKUP(A131,[27]Reworked!A:A,[27]Reworked!I:I)</f>
        <v>Unqualified with findings</v>
      </c>
      <c r="V131" s="150">
        <v>1</v>
      </c>
      <c r="W131" s="150">
        <v>2</v>
      </c>
    </row>
    <row r="132" spans="1:23" ht="26.25" customHeight="1" x14ac:dyDescent="0.25">
      <c r="A132" s="139">
        <v>1322</v>
      </c>
      <c r="B132" s="139" t="s">
        <v>65</v>
      </c>
      <c r="C132" s="139" t="s">
        <v>16</v>
      </c>
      <c r="D132" s="250" t="s">
        <v>17</v>
      </c>
      <c r="E132" s="161" t="s">
        <v>29</v>
      </c>
      <c r="F132" s="139" t="s">
        <v>19</v>
      </c>
      <c r="G132" s="253" t="s">
        <v>23</v>
      </c>
      <c r="H132" s="149" t="s">
        <v>21</v>
      </c>
      <c r="I132" s="161" t="s">
        <v>29</v>
      </c>
      <c r="J132" s="252" t="s">
        <v>1</v>
      </c>
      <c r="K132" s="252" t="s">
        <v>1</v>
      </c>
      <c r="L132" s="253" t="s">
        <v>23</v>
      </c>
      <c r="O132" s="161" t="str">
        <f>_xlfn.XLOOKUP(A132,'Timely submission'!A:A,'Timely submission'!Q:Q)</f>
        <v>On time</v>
      </c>
      <c r="P132" s="150">
        <f>_xlfn.XLOOKUP(A132,'KSD auditees'!A:A,'KSD auditees'!A:A)</f>
        <v>1322</v>
      </c>
      <c r="Q132" s="150" t="str">
        <f>_xlfn.XLOOKUP(A132,'KSD auditees'!A:A,'KSD auditees'!G:G)</f>
        <v xml:space="preserve">Education, Skills development and employment </v>
      </c>
      <c r="R132" s="150" t="e">
        <f>_xlfn.XLOOKUP(A132,'[27]Non AGSA'!B:B,'[27]Non AGSA'!B:B)</f>
        <v>#N/A</v>
      </c>
      <c r="S132" s="150" t="e">
        <f>_xlfn.XLOOKUP(A132,'[27]Dormant auditee list'!C:C,'[27]Dormant auditee list'!C:C)</f>
        <v>#N/A</v>
      </c>
      <c r="T132" s="150" t="str">
        <f>_xlfn.XLOOKUP(A132,[27]Reworked!A:A,[27]Reworked!I:I)</f>
        <v>Unqualified with findings</v>
      </c>
      <c r="V132" s="150">
        <v>1</v>
      </c>
      <c r="W132" s="150">
        <v>2</v>
      </c>
    </row>
    <row r="133" spans="1:23" ht="27" customHeight="1" x14ac:dyDescent="0.25">
      <c r="A133" s="139">
        <v>1323</v>
      </c>
      <c r="B133" s="139" t="s">
        <v>66</v>
      </c>
      <c r="C133" s="139" t="s">
        <v>16</v>
      </c>
      <c r="D133" s="250" t="s">
        <v>17</v>
      </c>
      <c r="E133" s="161" t="s">
        <v>420</v>
      </c>
      <c r="F133" s="139" t="s">
        <v>19</v>
      </c>
      <c r="G133" s="253" t="s">
        <v>23</v>
      </c>
      <c r="H133" s="149" t="s">
        <v>21</v>
      </c>
      <c r="I133" s="161" t="s">
        <v>420</v>
      </c>
      <c r="J133" s="252" t="s">
        <v>1</v>
      </c>
      <c r="K133" s="252" t="s">
        <v>1</v>
      </c>
      <c r="L133" s="253" t="s">
        <v>23</v>
      </c>
      <c r="O133" s="161" t="str">
        <f>_xlfn.XLOOKUP(A133,'Timely submission'!A:A,'Timely submission'!Q:Q)</f>
        <v>On time</v>
      </c>
      <c r="P133" s="150">
        <f>_xlfn.XLOOKUP(A133,'KSD auditees'!A:A,'KSD auditees'!A:A)</f>
        <v>1323</v>
      </c>
      <c r="Q133" s="150" t="str">
        <f>_xlfn.XLOOKUP(A133,'KSD auditees'!A:A,'KSD auditees'!G:G)</f>
        <v xml:space="preserve">Education, Skills development and employment </v>
      </c>
      <c r="R133" s="150" t="e">
        <f>_xlfn.XLOOKUP(A133,'[27]Non AGSA'!B:B,'[27]Non AGSA'!B:B)</f>
        <v>#N/A</v>
      </c>
      <c r="S133" s="150" t="e">
        <f>_xlfn.XLOOKUP(A133,'[27]Dormant auditee list'!C:C,'[27]Dormant auditee list'!C:C)</f>
        <v>#N/A</v>
      </c>
      <c r="T133" s="150" t="str">
        <f>_xlfn.XLOOKUP(A133,[27]Reworked!A:A,[27]Reworked!I:I)</f>
        <v>Unqualified with findings</v>
      </c>
      <c r="V133" s="150">
        <v>1</v>
      </c>
      <c r="W133" s="150">
        <v>2</v>
      </c>
    </row>
    <row r="134" spans="1:23" ht="27" customHeight="1" x14ac:dyDescent="0.25">
      <c r="A134" s="139">
        <v>237</v>
      </c>
      <c r="B134" s="139" t="s">
        <v>67</v>
      </c>
      <c r="C134" s="139" t="s">
        <v>16</v>
      </c>
      <c r="D134" s="250" t="s">
        <v>17</v>
      </c>
      <c r="E134" s="161" t="s">
        <v>29</v>
      </c>
      <c r="F134" s="139" t="s">
        <v>19</v>
      </c>
      <c r="G134" s="253" t="s">
        <v>23</v>
      </c>
      <c r="H134" s="149" t="s">
        <v>21</v>
      </c>
      <c r="I134" s="161" t="s">
        <v>29</v>
      </c>
      <c r="J134" s="255" t="s">
        <v>20</v>
      </c>
      <c r="K134" s="252" t="s">
        <v>1</v>
      </c>
      <c r="L134" s="253" t="s">
        <v>23</v>
      </c>
      <c r="O134" s="161" t="str">
        <f>_xlfn.XLOOKUP(A134,'Timely submission'!A:A,'Timely submission'!Q:Q)</f>
        <v>On time</v>
      </c>
      <c r="P134" s="150">
        <f>_xlfn.XLOOKUP(A134,'KSD auditees'!A:A,'KSD auditees'!A:A)</f>
        <v>237</v>
      </c>
      <c r="Q134" s="150" t="str">
        <f>_xlfn.XLOOKUP(A134,'KSD auditees'!A:A,'KSD auditees'!G:G)</f>
        <v xml:space="preserve">Education, Skills development and employment </v>
      </c>
      <c r="R134" s="150" t="e">
        <f>_xlfn.XLOOKUP(A134,'[27]Non AGSA'!B:B,'[27]Non AGSA'!B:B)</f>
        <v>#N/A</v>
      </c>
      <c r="S134" s="150" t="e">
        <f>_xlfn.XLOOKUP(A134,'[27]Dormant auditee list'!C:C,'[27]Dormant auditee list'!C:C)</f>
        <v>#N/A</v>
      </c>
      <c r="T134" s="150" t="str">
        <f>_xlfn.XLOOKUP(A134,[27]Reworked!A:A,[27]Reworked!I:I)</f>
        <v>Unqualified with findings</v>
      </c>
      <c r="V134" s="150">
        <v>1</v>
      </c>
      <c r="W134" s="150">
        <v>2</v>
      </c>
    </row>
    <row r="135" spans="1:23" ht="26.25" customHeight="1" x14ac:dyDescent="0.25">
      <c r="A135" s="139">
        <v>1298</v>
      </c>
      <c r="B135" s="139" t="s">
        <v>68</v>
      </c>
      <c r="C135" s="139" t="s">
        <v>16</v>
      </c>
      <c r="D135" s="256" t="s">
        <v>33</v>
      </c>
      <c r="E135" s="161" t="s">
        <v>29</v>
      </c>
      <c r="F135" s="139" t="s">
        <v>19</v>
      </c>
      <c r="G135" s="251" t="s">
        <v>22</v>
      </c>
      <c r="H135" s="149" t="s">
        <v>21</v>
      </c>
      <c r="I135" s="161" t="s">
        <v>420</v>
      </c>
      <c r="J135" s="252" t="s">
        <v>1</v>
      </c>
      <c r="K135" s="252" t="s">
        <v>1</v>
      </c>
      <c r="L135" s="251" t="s">
        <v>22</v>
      </c>
      <c r="O135" s="161" t="str">
        <f>_xlfn.XLOOKUP(A135,'Timely submission'!A:A,'Timely submission'!Q:Q)</f>
        <v>On time</v>
      </c>
      <c r="P135" s="150">
        <f>_xlfn.XLOOKUP(A135,'KSD auditees'!A:A,'KSD auditees'!A:A)</f>
        <v>1298</v>
      </c>
      <c r="Q135" s="150" t="str">
        <f>_xlfn.XLOOKUP(A135,'KSD auditees'!A:A,'KSD auditees'!G:G)</f>
        <v xml:space="preserve">Education, Skills development and employment </v>
      </c>
      <c r="R135" s="150" t="e">
        <f>_xlfn.XLOOKUP(A135,'[27]Non AGSA'!B:B,'[27]Non AGSA'!B:B)</f>
        <v>#N/A</v>
      </c>
      <c r="S135" s="150" t="e">
        <f>_xlfn.XLOOKUP(A135,'[27]Dormant auditee list'!C:C,'[27]Dormant auditee list'!C:C)</f>
        <v>#N/A</v>
      </c>
      <c r="T135" s="150" t="str">
        <f>_xlfn.XLOOKUP(A135,[27]Reworked!A:A,[27]Reworked!I:I)</f>
        <v>Unqualified with no findings</v>
      </c>
      <c r="V135" s="150">
        <v>1</v>
      </c>
      <c r="W135" s="150">
        <v>1</v>
      </c>
    </row>
    <row r="136" spans="1:23" ht="27" customHeight="1" x14ac:dyDescent="0.25">
      <c r="A136" s="139">
        <v>1315</v>
      </c>
      <c r="B136" s="139" t="s">
        <v>69</v>
      </c>
      <c r="C136" s="139" t="s">
        <v>16</v>
      </c>
      <c r="D136" s="256" t="s">
        <v>33</v>
      </c>
      <c r="E136" s="161" t="s">
        <v>29</v>
      </c>
      <c r="F136" s="139" t="s">
        <v>19</v>
      </c>
      <c r="G136" s="251" t="s">
        <v>22</v>
      </c>
      <c r="H136" s="149" t="s">
        <v>21</v>
      </c>
      <c r="I136" s="161" t="s">
        <v>420</v>
      </c>
      <c r="J136" s="252" t="s">
        <v>1</v>
      </c>
      <c r="K136" s="252" t="s">
        <v>1</v>
      </c>
      <c r="L136" s="251" t="s">
        <v>22</v>
      </c>
      <c r="O136" s="161" t="str">
        <f>_xlfn.XLOOKUP(A136,'Timely submission'!A:A,'Timely submission'!Q:Q)</f>
        <v>On time</v>
      </c>
      <c r="P136" s="150">
        <f>_xlfn.XLOOKUP(A136,'KSD auditees'!A:A,'KSD auditees'!A:A)</f>
        <v>1315</v>
      </c>
      <c r="Q136" s="150" t="str">
        <f>_xlfn.XLOOKUP(A136,'KSD auditees'!A:A,'KSD auditees'!G:G)</f>
        <v xml:space="preserve">Education, Skills development and employment </v>
      </c>
      <c r="R136" s="150" t="e">
        <f>_xlfn.XLOOKUP(A136,'[27]Non AGSA'!B:B,'[27]Non AGSA'!B:B)</f>
        <v>#N/A</v>
      </c>
      <c r="S136" s="150" t="e">
        <f>_xlfn.XLOOKUP(A136,'[27]Dormant auditee list'!C:C,'[27]Dormant auditee list'!C:C)</f>
        <v>#N/A</v>
      </c>
      <c r="T136" s="150" t="str">
        <f>_xlfn.XLOOKUP(A136,[27]Reworked!A:A,[27]Reworked!I:I)</f>
        <v>Unqualified with no findings</v>
      </c>
      <c r="V136" s="150">
        <v>1</v>
      </c>
      <c r="W136" s="150">
        <v>1</v>
      </c>
    </row>
    <row r="137" spans="1:23" ht="26.25" customHeight="1" x14ac:dyDescent="0.25">
      <c r="A137" s="139">
        <v>1302</v>
      </c>
      <c r="B137" s="139" t="s">
        <v>70</v>
      </c>
      <c r="C137" s="139" t="s">
        <v>16</v>
      </c>
      <c r="D137" s="250" t="s">
        <v>17</v>
      </c>
      <c r="E137" s="161" t="s">
        <v>420</v>
      </c>
      <c r="F137" s="139" t="s">
        <v>19</v>
      </c>
      <c r="G137" s="253" t="s">
        <v>23</v>
      </c>
      <c r="H137" s="149" t="s">
        <v>21</v>
      </c>
      <c r="I137" s="161" t="s">
        <v>420</v>
      </c>
      <c r="J137" s="252" t="s">
        <v>1</v>
      </c>
      <c r="K137" s="252" t="s">
        <v>1</v>
      </c>
      <c r="L137" s="253" t="s">
        <v>23</v>
      </c>
      <c r="O137" s="161" t="str">
        <f>_xlfn.XLOOKUP(A137,'Timely submission'!A:A,'Timely submission'!Q:Q)</f>
        <v>On time</v>
      </c>
      <c r="P137" s="150">
        <f>_xlfn.XLOOKUP(A137,'KSD auditees'!A:A,'KSD auditees'!A:A)</f>
        <v>1302</v>
      </c>
      <c r="Q137" s="150" t="str">
        <f>_xlfn.XLOOKUP(A137,'KSD auditees'!A:A,'KSD auditees'!G:G)</f>
        <v xml:space="preserve">Education, Skills development and employment </v>
      </c>
      <c r="R137" s="150" t="e">
        <f>_xlfn.XLOOKUP(A137,'[27]Non AGSA'!B:B,'[27]Non AGSA'!B:B)</f>
        <v>#N/A</v>
      </c>
      <c r="S137" s="150" t="e">
        <f>_xlfn.XLOOKUP(A137,'[27]Dormant auditee list'!C:C,'[27]Dormant auditee list'!C:C)</f>
        <v>#N/A</v>
      </c>
      <c r="T137" s="150" t="str">
        <f>_xlfn.XLOOKUP(A137,[27]Reworked!A:A,[27]Reworked!I:I)</f>
        <v>Unqualified with findings</v>
      </c>
      <c r="V137" s="150">
        <v>1</v>
      </c>
      <c r="W137" s="150">
        <v>2</v>
      </c>
    </row>
    <row r="138" spans="1:23" ht="34.5" customHeight="1" x14ac:dyDescent="0.25">
      <c r="A138" s="139">
        <v>1115</v>
      </c>
      <c r="B138" s="139" t="s">
        <v>186</v>
      </c>
      <c r="C138" s="139" t="s">
        <v>179</v>
      </c>
      <c r="D138" s="257" t="s">
        <v>39</v>
      </c>
      <c r="E138" s="257" t="s">
        <v>39</v>
      </c>
      <c r="F138" s="139" t="s">
        <v>181</v>
      </c>
      <c r="G138" s="252" t="s">
        <v>1</v>
      </c>
      <c r="H138" s="257" t="s">
        <v>39</v>
      </c>
      <c r="I138" s="257" t="s">
        <v>39</v>
      </c>
      <c r="J138" s="252" t="s">
        <v>1</v>
      </c>
      <c r="K138" s="252" t="s">
        <v>1</v>
      </c>
      <c r="L138" s="252" t="s">
        <v>1</v>
      </c>
      <c r="O138" s="161" t="str">
        <f>_xlfn.XLOOKUP(A138,'Timely submission'!A:A,'Timely submission'!Q:Q)</f>
        <v>Outstanding</v>
      </c>
      <c r="P138" s="150">
        <f>_xlfn.XLOOKUP(A138,'KSD auditees'!A:A,'KSD auditees'!A:A)</f>
        <v>1115</v>
      </c>
      <c r="Q138" s="150" t="str">
        <f>_xlfn.XLOOKUP(A138,'KSD auditees'!A:A,'KSD auditees'!G:G)</f>
        <v>Other key public entity</v>
      </c>
      <c r="R138" s="150" t="e">
        <f>_xlfn.XLOOKUP(A138,'[27]Non AGSA'!B:B,'[27]Non AGSA'!B:B)</f>
        <v>#N/A</v>
      </c>
      <c r="S138" s="150" t="e">
        <f>_xlfn.XLOOKUP(A138,'[27]Dormant auditee list'!C:C,'[27]Dormant auditee list'!C:C)</f>
        <v>#N/A</v>
      </c>
      <c r="T138" s="150" t="str">
        <f>_xlfn.XLOOKUP(A138,[27]Reworked!A:A,[27]Reworked!I:I)</f>
        <v>Audit not finalised at legislated date</v>
      </c>
      <c r="V138" s="150">
        <v>1</v>
      </c>
      <c r="W138" s="150">
        <v>6</v>
      </c>
    </row>
    <row r="139" spans="1:23" ht="26.25" customHeight="1" x14ac:dyDescent="0.25">
      <c r="A139" s="139">
        <v>240</v>
      </c>
      <c r="B139" s="139" t="s">
        <v>71</v>
      </c>
      <c r="C139" s="139" t="s">
        <v>16</v>
      </c>
      <c r="D139" s="254" t="s">
        <v>26</v>
      </c>
      <c r="E139" s="161" t="s">
        <v>420</v>
      </c>
      <c r="F139" s="139" t="s">
        <v>40</v>
      </c>
      <c r="G139" s="253" t="s">
        <v>23</v>
      </c>
      <c r="H139" s="254" t="s">
        <v>26</v>
      </c>
      <c r="I139" s="161" t="s">
        <v>420</v>
      </c>
      <c r="J139" s="253" t="s">
        <v>23</v>
      </c>
      <c r="K139" s="253" t="s">
        <v>23</v>
      </c>
      <c r="L139" s="253" t="s">
        <v>23</v>
      </c>
      <c r="O139" s="161" t="str">
        <f>_xlfn.XLOOKUP(A139,'Timely submission'!A:A,'Timely submission'!Q:Q)</f>
        <v>Late</v>
      </c>
      <c r="P139" s="150">
        <f>_xlfn.XLOOKUP(A139,'KSD auditees'!A:A,'KSD auditees'!A:A)</f>
        <v>240</v>
      </c>
      <c r="Q139" s="150" t="str">
        <f>_xlfn.XLOOKUP(A139,'KSD auditees'!A:A,'KSD auditees'!G:G)</f>
        <v xml:space="preserve">Education, Skills development and employment </v>
      </c>
      <c r="R139" s="150" t="e">
        <f>_xlfn.XLOOKUP(A139,'[27]Non AGSA'!B:B,'[27]Non AGSA'!B:B)</f>
        <v>#N/A</v>
      </c>
      <c r="S139" s="150" t="e">
        <f>_xlfn.XLOOKUP(A139,'[27]Dormant auditee list'!C:C,'[27]Dormant auditee list'!C:C)</f>
        <v>#N/A</v>
      </c>
      <c r="T139" s="150" t="str">
        <f>_xlfn.XLOOKUP(A139,[27]Reworked!A:A,[27]Reworked!I:I)</f>
        <v>Qualified</v>
      </c>
      <c r="V139" s="150">
        <v>1</v>
      </c>
      <c r="W139" s="150">
        <v>3</v>
      </c>
    </row>
    <row r="140" spans="1:23" ht="34.5" customHeight="1" x14ac:dyDescent="0.25">
      <c r="A140" s="139">
        <v>1342</v>
      </c>
      <c r="B140" s="139" t="s">
        <v>72</v>
      </c>
      <c r="C140" s="139" t="s">
        <v>16</v>
      </c>
      <c r="D140" s="257" t="s">
        <v>39</v>
      </c>
      <c r="E140" s="257" t="s">
        <v>39</v>
      </c>
      <c r="F140" s="139" t="s">
        <v>19</v>
      </c>
      <c r="G140" s="255" t="s">
        <v>20</v>
      </c>
      <c r="H140" s="257" t="s">
        <v>39</v>
      </c>
      <c r="I140" s="257" t="s">
        <v>39</v>
      </c>
      <c r="J140" s="253" t="s">
        <v>23</v>
      </c>
      <c r="K140" s="255" t="s">
        <v>20</v>
      </c>
      <c r="L140" s="255" t="s">
        <v>20</v>
      </c>
      <c r="O140" s="161" t="str">
        <f>_xlfn.XLOOKUP(A140,'Timely submission'!A:A,'Timely submission'!Q:Q)</f>
        <v>On time</v>
      </c>
      <c r="P140" s="150">
        <f>_xlfn.XLOOKUP(A140,'KSD auditees'!A:A,'KSD auditees'!A:A)</f>
        <v>1342</v>
      </c>
      <c r="Q140" s="150" t="str">
        <f>_xlfn.XLOOKUP(A140,'KSD auditees'!A:A,'KSD auditees'!G:G)</f>
        <v xml:space="preserve">Education, Skills development and employment </v>
      </c>
      <c r="R140" s="150" t="e">
        <f>_xlfn.XLOOKUP(A140,'[27]Non AGSA'!B:B,'[27]Non AGSA'!B:B)</f>
        <v>#N/A</v>
      </c>
      <c r="S140" s="150" t="e">
        <f>_xlfn.XLOOKUP(A140,'[27]Dormant auditee list'!C:C,'[27]Dormant auditee list'!C:C)</f>
        <v>#N/A</v>
      </c>
      <c r="T140" s="150" t="str">
        <f>_xlfn.XLOOKUP(A140,[27]Reworked!A:A,[27]Reworked!I:I)</f>
        <v>Audit not finalised at legislated date</v>
      </c>
      <c r="V140" s="150">
        <v>1</v>
      </c>
      <c r="W140" s="150">
        <v>6</v>
      </c>
    </row>
    <row r="141" spans="1:23" ht="26.25" customHeight="1" x14ac:dyDescent="0.25">
      <c r="A141" s="139">
        <v>1316</v>
      </c>
      <c r="B141" s="139" t="s">
        <v>73</v>
      </c>
      <c r="C141" s="139" t="s">
        <v>16</v>
      </c>
      <c r="D141" s="256" t="s">
        <v>33</v>
      </c>
      <c r="E141" s="161" t="s">
        <v>29</v>
      </c>
      <c r="F141" s="139" t="s">
        <v>19</v>
      </c>
      <c r="G141" s="251" t="s">
        <v>22</v>
      </c>
      <c r="H141" s="149" t="s">
        <v>21</v>
      </c>
      <c r="I141" s="161" t="s">
        <v>29</v>
      </c>
      <c r="J141" s="252" t="s">
        <v>1</v>
      </c>
      <c r="K141" s="252" t="s">
        <v>1</v>
      </c>
      <c r="L141" s="251" t="s">
        <v>22</v>
      </c>
      <c r="O141" s="161" t="str">
        <f>_xlfn.XLOOKUP(A141,'Timely submission'!A:A,'Timely submission'!Q:Q)</f>
        <v>On time</v>
      </c>
      <c r="P141" s="150">
        <f>_xlfn.XLOOKUP(A141,'KSD auditees'!A:A,'KSD auditees'!A:A)</f>
        <v>1316</v>
      </c>
      <c r="Q141" s="150" t="str">
        <f>_xlfn.XLOOKUP(A141,'KSD auditees'!A:A,'KSD auditees'!G:G)</f>
        <v xml:space="preserve">Education, Skills development and employment </v>
      </c>
      <c r="R141" s="150" t="e">
        <f>_xlfn.XLOOKUP(A141,'[27]Non AGSA'!B:B,'[27]Non AGSA'!B:B)</f>
        <v>#N/A</v>
      </c>
      <c r="S141" s="150" t="e">
        <f>_xlfn.XLOOKUP(A141,'[27]Dormant auditee list'!C:C,'[27]Dormant auditee list'!C:C)</f>
        <v>#N/A</v>
      </c>
      <c r="T141" s="150" t="str">
        <f>_xlfn.XLOOKUP(A141,[27]Reworked!A:A,[27]Reworked!I:I)</f>
        <v>Unqualified with no findings</v>
      </c>
      <c r="V141" s="150">
        <v>1</v>
      </c>
      <c r="W141" s="150">
        <v>1</v>
      </c>
    </row>
    <row r="142" spans="1:23" ht="27" customHeight="1" x14ac:dyDescent="0.25">
      <c r="A142" s="139">
        <v>1324</v>
      </c>
      <c r="B142" s="139" t="s">
        <v>74</v>
      </c>
      <c r="C142" s="139" t="s">
        <v>16</v>
      </c>
      <c r="D142" s="254" t="s">
        <v>26</v>
      </c>
      <c r="E142" s="161" t="s">
        <v>420</v>
      </c>
      <c r="F142" s="139" t="s">
        <v>19</v>
      </c>
      <c r="G142" s="253" t="s">
        <v>23</v>
      </c>
      <c r="H142" s="254" t="s">
        <v>26</v>
      </c>
      <c r="I142" s="161" t="s">
        <v>420</v>
      </c>
      <c r="J142" s="252" t="s">
        <v>1</v>
      </c>
      <c r="K142" s="252" t="s">
        <v>1</v>
      </c>
      <c r="L142" s="253" t="s">
        <v>23</v>
      </c>
      <c r="O142" s="161" t="str">
        <f>_xlfn.XLOOKUP(A142,'Timely submission'!A:A,'Timely submission'!Q:Q)</f>
        <v>On time</v>
      </c>
      <c r="P142" s="150">
        <f>_xlfn.XLOOKUP(A142,'KSD auditees'!A:A,'KSD auditees'!A:A)</f>
        <v>1324</v>
      </c>
      <c r="Q142" s="150" t="str">
        <f>_xlfn.XLOOKUP(A142,'KSD auditees'!A:A,'KSD auditees'!G:G)</f>
        <v xml:space="preserve">Education, Skills development and employment </v>
      </c>
      <c r="R142" s="150" t="e">
        <f>_xlfn.XLOOKUP(A142,'[27]Non AGSA'!B:B,'[27]Non AGSA'!B:B)</f>
        <v>#N/A</v>
      </c>
      <c r="S142" s="150" t="e">
        <f>_xlfn.XLOOKUP(A142,'[27]Dormant auditee list'!C:C,'[27]Dormant auditee list'!C:C)</f>
        <v>#N/A</v>
      </c>
      <c r="T142" s="150" t="str">
        <f>_xlfn.XLOOKUP(A142,[27]Reworked!A:A,[27]Reworked!I:I)</f>
        <v>Qualified</v>
      </c>
      <c r="V142" s="150">
        <v>1</v>
      </c>
      <c r="W142" s="150">
        <v>3</v>
      </c>
    </row>
    <row r="143" spans="1:23" ht="26.25" customHeight="1" x14ac:dyDescent="0.25">
      <c r="A143" s="139">
        <v>1303</v>
      </c>
      <c r="B143" s="139" t="s">
        <v>75</v>
      </c>
      <c r="C143" s="139" t="s">
        <v>16</v>
      </c>
      <c r="D143" s="250" t="s">
        <v>17</v>
      </c>
      <c r="E143" s="161" t="s">
        <v>420</v>
      </c>
      <c r="F143" s="139" t="s">
        <v>19</v>
      </c>
      <c r="G143" s="253" t="s">
        <v>23</v>
      </c>
      <c r="H143" s="149" t="s">
        <v>21</v>
      </c>
      <c r="I143" s="161" t="s">
        <v>420</v>
      </c>
      <c r="J143" s="252" t="s">
        <v>1</v>
      </c>
      <c r="K143" s="252" t="s">
        <v>1</v>
      </c>
      <c r="L143" s="253" t="s">
        <v>23</v>
      </c>
      <c r="O143" s="161" t="str">
        <f>_xlfn.XLOOKUP(A143,'Timely submission'!A:A,'Timely submission'!Q:Q)</f>
        <v>On time</v>
      </c>
      <c r="P143" s="150">
        <f>_xlfn.XLOOKUP(A143,'KSD auditees'!A:A,'KSD auditees'!A:A)</f>
        <v>1303</v>
      </c>
      <c r="Q143" s="150" t="str">
        <f>_xlfn.XLOOKUP(A143,'KSD auditees'!A:A,'KSD auditees'!G:G)</f>
        <v xml:space="preserve">Education, Skills development and employment </v>
      </c>
      <c r="R143" s="150" t="e">
        <f>_xlfn.XLOOKUP(A143,'[27]Non AGSA'!B:B,'[27]Non AGSA'!B:B)</f>
        <v>#N/A</v>
      </c>
      <c r="S143" s="150" t="e">
        <f>_xlfn.XLOOKUP(A143,'[27]Dormant auditee list'!C:C,'[27]Dormant auditee list'!C:C)</f>
        <v>#N/A</v>
      </c>
      <c r="T143" s="150" t="str">
        <f>_xlfn.XLOOKUP(A143,[27]Reworked!A:A,[27]Reworked!I:I)</f>
        <v>Unqualified with findings</v>
      </c>
      <c r="V143" s="150">
        <v>1</v>
      </c>
      <c r="W143" s="150">
        <v>2</v>
      </c>
    </row>
    <row r="144" spans="1:23" ht="26.25" customHeight="1" x14ac:dyDescent="0.25">
      <c r="A144" s="139">
        <v>1317</v>
      </c>
      <c r="B144" s="139" t="s">
        <v>76</v>
      </c>
      <c r="C144" s="139" t="s">
        <v>16</v>
      </c>
      <c r="D144" s="250" t="s">
        <v>17</v>
      </c>
      <c r="E144" s="161" t="s">
        <v>420</v>
      </c>
      <c r="F144" s="139" t="s">
        <v>19</v>
      </c>
      <c r="G144" s="253" t="s">
        <v>23</v>
      </c>
      <c r="H144" s="149" t="s">
        <v>21</v>
      </c>
      <c r="I144" s="161" t="s">
        <v>420</v>
      </c>
      <c r="J144" s="252" t="s">
        <v>1</v>
      </c>
      <c r="K144" s="252" t="s">
        <v>1</v>
      </c>
      <c r="L144" s="253" t="s">
        <v>23</v>
      </c>
      <c r="O144" s="161" t="str">
        <f>_xlfn.XLOOKUP(A144,'Timely submission'!A:A,'Timely submission'!Q:Q)</f>
        <v>On time</v>
      </c>
      <c r="P144" s="150">
        <f>_xlfn.XLOOKUP(A144,'KSD auditees'!A:A,'KSD auditees'!A:A)</f>
        <v>1317</v>
      </c>
      <c r="Q144" s="150" t="str">
        <f>_xlfn.XLOOKUP(A144,'KSD auditees'!A:A,'KSD auditees'!G:G)</f>
        <v xml:space="preserve">Education, Skills development and employment </v>
      </c>
      <c r="R144" s="150" t="e">
        <f>_xlfn.XLOOKUP(A144,'[27]Non AGSA'!B:B,'[27]Non AGSA'!B:B)</f>
        <v>#N/A</v>
      </c>
      <c r="S144" s="150" t="e">
        <f>_xlfn.XLOOKUP(A144,'[27]Dormant auditee list'!C:C,'[27]Dormant auditee list'!C:C)</f>
        <v>#N/A</v>
      </c>
      <c r="T144" s="150" t="str">
        <f>_xlfn.XLOOKUP(A144,[27]Reworked!A:A,[27]Reworked!I:I)</f>
        <v>Unqualified with findings</v>
      </c>
      <c r="V144" s="150">
        <v>1</v>
      </c>
      <c r="W144" s="150">
        <v>2</v>
      </c>
    </row>
    <row r="145" spans="1:23" ht="34.5" customHeight="1" x14ac:dyDescent="0.25">
      <c r="A145" s="139">
        <v>272</v>
      </c>
      <c r="B145" s="139" t="s">
        <v>116</v>
      </c>
      <c r="C145" s="139" t="s">
        <v>108</v>
      </c>
      <c r="D145" s="250" t="s">
        <v>17</v>
      </c>
      <c r="E145" s="161" t="s">
        <v>420</v>
      </c>
      <c r="F145" s="139" t="s">
        <v>19</v>
      </c>
      <c r="G145" s="252" t="s">
        <v>1</v>
      </c>
      <c r="H145" s="149" t="s">
        <v>21</v>
      </c>
      <c r="I145" s="161" t="s">
        <v>420</v>
      </c>
      <c r="J145" s="253" t="s">
        <v>23</v>
      </c>
      <c r="K145" s="253" t="s">
        <v>23</v>
      </c>
      <c r="L145" s="255" t="s">
        <v>20</v>
      </c>
      <c r="O145" s="161" t="str">
        <f>_xlfn.XLOOKUP(A145,'Timely submission'!A:A,'Timely submission'!Q:Q)</f>
        <v>On time</v>
      </c>
      <c r="P145" s="150">
        <f>_xlfn.XLOOKUP(A145,'KSD auditees'!A:A,'KSD auditees'!A:A)</f>
        <v>272</v>
      </c>
      <c r="Q145" s="150" t="str">
        <f>_xlfn.XLOOKUP(A145,'KSD auditees'!A:A,'KSD auditees'!G:G)</f>
        <v>Energy</v>
      </c>
      <c r="R145" s="150" t="e">
        <f>_xlfn.XLOOKUP(A145,'[27]Non AGSA'!B:B,'[27]Non AGSA'!B:B)</f>
        <v>#N/A</v>
      </c>
      <c r="S145" s="150" t="e">
        <f>_xlfn.XLOOKUP(A145,'[27]Dormant auditee list'!C:C,'[27]Dormant auditee list'!C:C)</f>
        <v>#N/A</v>
      </c>
      <c r="T145" s="150" t="str">
        <f>_xlfn.XLOOKUP(A145,[27]Reworked!A:A,[27]Reworked!I:I)</f>
        <v>Unqualified with findings</v>
      </c>
      <c r="V145" s="150">
        <v>1</v>
      </c>
      <c r="W145" s="150">
        <v>2</v>
      </c>
    </row>
    <row r="146" spans="1:23" ht="27" customHeight="1" x14ac:dyDescent="0.25">
      <c r="A146" s="139">
        <v>1056</v>
      </c>
      <c r="B146" s="139" t="s">
        <v>153</v>
      </c>
      <c r="C146" s="139" t="s">
        <v>151</v>
      </c>
      <c r="D146" s="258" t="s">
        <v>94</v>
      </c>
      <c r="E146" s="161" t="s">
        <v>27</v>
      </c>
      <c r="F146" s="139" t="s">
        <v>40</v>
      </c>
      <c r="G146" s="255" t="s">
        <v>20</v>
      </c>
      <c r="H146" s="258" t="s">
        <v>94</v>
      </c>
      <c r="I146" s="161" t="s">
        <v>27</v>
      </c>
      <c r="J146" s="253" t="s">
        <v>23</v>
      </c>
      <c r="K146" s="253" t="s">
        <v>23</v>
      </c>
      <c r="L146" s="253" t="s">
        <v>23</v>
      </c>
      <c r="O146" s="161" t="str">
        <f>_xlfn.XLOOKUP(A146,'Timely submission'!A:A,'Timely submission'!Q:Q)</f>
        <v>Late</v>
      </c>
      <c r="P146" s="150">
        <f>_xlfn.XLOOKUP(A146,'KSD auditees'!A:A,'KSD auditees'!A:A)</f>
        <v>1056</v>
      </c>
      <c r="Q146" s="150" t="str">
        <f>_xlfn.XLOOKUP(A146,'KSD auditees'!A:A,'KSD auditees'!G:G)</f>
        <v>Health</v>
      </c>
      <c r="R146" s="150" t="e">
        <f>_xlfn.XLOOKUP(A146,'[27]Non AGSA'!B:B,'[27]Non AGSA'!B:B)</f>
        <v>#N/A</v>
      </c>
      <c r="S146" s="150" t="e">
        <f>_xlfn.XLOOKUP(A146,'[27]Dormant auditee list'!C:C,'[27]Dormant auditee list'!C:C)</f>
        <v>#N/A</v>
      </c>
      <c r="T146" s="150" t="str">
        <f>_xlfn.XLOOKUP(A146,[27]Reworked!A:A,[27]Reworked!I:I)</f>
        <v>Disclaimer</v>
      </c>
      <c r="V146" s="150">
        <v>1</v>
      </c>
      <c r="W146" s="150">
        <v>5</v>
      </c>
    </row>
    <row r="147" spans="1:23" ht="26.25" customHeight="1" x14ac:dyDescent="0.25">
      <c r="A147" s="139">
        <v>277</v>
      </c>
      <c r="B147" s="139" t="s">
        <v>163</v>
      </c>
      <c r="C147" s="139" t="s">
        <v>156</v>
      </c>
      <c r="D147" s="250" t="s">
        <v>17</v>
      </c>
      <c r="E147" s="161" t="s">
        <v>420</v>
      </c>
      <c r="F147" s="139" t="s">
        <v>19</v>
      </c>
      <c r="G147" s="252" t="s">
        <v>1</v>
      </c>
      <c r="H147" s="149" t="s">
        <v>21</v>
      </c>
      <c r="I147" s="161" t="s">
        <v>420</v>
      </c>
      <c r="J147" s="253" t="s">
        <v>23</v>
      </c>
      <c r="K147" s="255" t="s">
        <v>20</v>
      </c>
      <c r="L147" s="253" t="s">
        <v>23</v>
      </c>
      <c r="O147" s="161" t="str">
        <f>_xlfn.XLOOKUP(A147,'Timely submission'!A:A,'Timely submission'!Q:Q)</f>
        <v>On time</v>
      </c>
      <c r="P147" s="150">
        <f>_xlfn.XLOOKUP(A147,'KSD auditees'!A:A,'KSD auditees'!A:A)</f>
        <v>277</v>
      </c>
      <c r="Q147" s="150" t="str">
        <f>_xlfn.XLOOKUP(A147,'KSD auditees'!A:A,'KSD auditees'!G:G)</f>
        <v>Human Settlements</v>
      </c>
      <c r="R147" s="150" t="e">
        <f>_xlfn.XLOOKUP(A147,'[27]Non AGSA'!B:B,'[27]Non AGSA'!B:B)</f>
        <v>#N/A</v>
      </c>
      <c r="S147" s="150" t="e">
        <f>_xlfn.XLOOKUP(A147,'[27]Dormant auditee list'!C:C,'[27]Dormant auditee list'!C:C)</f>
        <v>#N/A</v>
      </c>
      <c r="T147" s="150" t="str">
        <f>_xlfn.XLOOKUP(A147,[27]Reworked!A:A,[27]Reworked!I:I)</f>
        <v>Unqualified with findings</v>
      </c>
      <c r="V147" s="150">
        <v>1</v>
      </c>
      <c r="W147" s="150">
        <v>2</v>
      </c>
    </row>
    <row r="148" spans="1:23" ht="34.5" customHeight="1" x14ac:dyDescent="0.25">
      <c r="A148" s="139">
        <v>281</v>
      </c>
      <c r="B148" s="139" t="s">
        <v>147</v>
      </c>
      <c r="C148" s="139" t="s">
        <v>141</v>
      </c>
      <c r="D148" s="250" t="s">
        <v>17</v>
      </c>
      <c r="E148" s="161" t="s">
        <v>29</v>
      </c>
      <c r="F148" s="139" t="s">
        <v>19</v>
      </c>
      <c r="G148" s="253" t="s">
        <v>23</v>
      </c>
      <c r="H148" s="149" t="s">
        <v>21</v>
      </c>
      <c r="I148" s="161" t="s">
        <v>29</v>
      </c>
      <c r="J148" s="251" t="s">
        <v>22</v>
      </c>
      <c r="K148" s="251" t="s">
        <v>22</v>
      </c>
      <c r="L148" s="253" t="s">
        <v>23</v>
      </c>
      <c r="O148" s="161" t="str">
        <f>_xlfn.XLOOKUP(A148,'Timely submission'!A:A,'Timely submission'!Q:Q)</f>
        <v>On time</v>
      </c>
      <c r="P148" s="150">
        <f>_xlfn.XLOOKUP(A148,'KSD auditees'!A:A,'KSD auditees'!A:A)</f>
        <v>281</v>
      </c>
      <c r="Q148" s="150" t="str">
        <f>_xlfn.XLOOKUP(A148,'KSD auditees'!A:A,'KSD auditees'!G:G)</f>
        <v xml:space="preserve">Financial sustainability </v>
      </c>
      <c r="R148" s="150" t="e">
        <f>_xlfn.XLOOKUP(A148,'[27]Non AGSA'!B:B,'[27]Non AGSA'!B:B)</f>
        <v>#N/A</v>
      </c>
      <c r="S148" s="150" t="e">
        <f>_xlfn.XLOOKUP(A148,'[27]Dormant auditee list'!C:C,'[27]Dormant auditee list'!C:C)</f>
        <v>#N/A</v>
      </c>
      <c r="T148" s="150" t="str">
        <f>_xlfn.XLOOKUP(A148,[27]Reworked!A:A,[27]Reworked!I:I)</f>
        <v>Unqualified with findings</v>
      </c>
      <c r="V148" s="150">
        <v>1</v>
      </c>
      <c r="W148" s="150">
        <v>2</v>
      </c>
    </row>
    <row r="149" spans="1:23" ht="34.5" customHeight="1" x14ac:dyDescent="0.25">
      <c r="A149" s="139">
        <v>284</v>
      </c>
      <c r="B149" s="139" t="s">
        <v>117</v>
      </c>
      <c r="C149" s="139" t="s">
        <v>108</v>
      </c>
      <c r="D149" s="256" t="s">
        <v>33</v>
      </c>
      <c r="E149" s="161" t="s">
        <v>420</v>
      </c>
      <c r="F149" s="139" t="s">
        <v>19</v>
      </c>
      <c r="G149" s="252" t="s">
        <v>1</v>
      </c>
      <c r="H149" s="149" t="s">
        <v>21</v>
      </c>
      <c r="I149" s="161" t="s">
        <v>420</v>
      </c>
      <c r="J149" s="252" t="s">
        <v>1</v>
      </c>
      <c r="K149" s="252" t="s">
        <v>1</v>
      </c>
      <c r="L149" s="252" t="s">
        <v>1</v>
      </c>
      <c r="O149" s="161" t="str">
        <f>_xlfn.XLOOKUP(A149,'Timely submission'!A:A,'Timely submission'!Q:Q)</f>
        <v>On time</v>
      </c>
      <c r="P149" s="150">
        <f>_xlfn.XLOOKUP(A149,'KSD auditees'!A:A,'KSD auditees'!A:A)</f>
        <v>284</v>
      </c>
      <c r="Q149" s="150" t="str">
        <f>_xlfn.XLOOKUP(A149,'KSD auditees'!A:A,'KSD auditees'!G:G)</f>
        <v>Energy</v>
      </c>
      <c r="R149" s="150" t="e">
        <f>_xlfn.XLOOKUP(A149,'[27]Non AGSA'!B:B,'[27]Non AGSA'!B:B)</f>
        <v>#N/A</v>
      </c>
      <c r="S149" s="150" t="e">
        <f>_xlfn.XLOOKUP(A149,'[27]Dormant auditee list'!C:C,'[27]Dormant auditee list'!C:C)</f>
        <v>#N/A</v>
      </c>
      <c r="T149" s="150" t="str">
        <f>_xlfn.XLOOKUP(A149,[27]Reworked!A:A,[27]Reworked!I:I)</f>
        <v>Unqualified with no findings</v>
      </c>
      <c r="U149" s="150" t="str">
        <f>_xlfn.XLOOKUP(A149,[27]Reworked!A:A,[27]Reworked!J:J)</f>
        <v>Unqualified with no findings</v>
      </c>
      <c r="V149" s="150">
        <v>1</v>
      </c>
      <c r="W149" s="150">
        <v>1</v>
      </c>
    </row>
    <row r="150" spans="1:23" ht="26.25" customHeight="1" x14ac:dyDescent="0.25">
      <c r="A150" s="139">
        <v>289</v>
      </c>
      <c r="B150" s="139" t="s">
        <v>77</v>
      </c>
      <c r="C150" s="139" t="s">
        <v>16</v>
      </c>
      <c r="D150" s="257" t="s">
        <v>39</v>
      </c>
      <c r="E150" s="257" t="s">
        <v>39</v>
      </c>
      <c r="F150" s="139" t="s">
        <v>40</v>
      </c>
      <c r="G150" s="251" t="s">
        <v>22</v>
      </c>
      <c r="H150" s="257" t="s">
        <v>39</v>
      </c>
      <c r="I150" s="257" t="s">
        <v>39</v>
      </c>
      <c r="J150" s="251" t="s">
        <v>22</v>
      </c>
      <c r="K150" s="251" t="s">
        <v>22</v>
      </c>
      <c r="L150" s="251" t="s">
        <v>22</v>
      </c>
      <c r="O150" s="161" t="str">
        <f>_xlfn.XLOOKUP(A150,'Timely submission'!A:A,'Timely submission'!Q:Q)</f>
        <v>Late</v>
      </c>
      <c r="P150" s="150">
        <f>_xlfn.XLOOKUP(A150,'KSD auditees'!A:A,'KSD auditees'!A:A)</f>
        <v>289</v>
      </c>
      <c r="Q150" s="150" t="str">
        <f>_xlfn.XLOOKUP(A150,'KSD auditees'!A:A,'KSD auditees'!G:G)</f>
        <v xml:space="preserve">Education, Skills development and employment </v>
      </c>
      <c r="R150" s="150" t="e">
        <f>_xlfn.XLOOKUP(A150,'[27]Non AGSA'!B:B,'[27]Non AGSA'!B:B)</f>
        <v>#N/A</v>
      </c>
      <c r="S150" s="150" t="e">
        <f>_xlfn.XLOOKUP(A150,'[27]Dormant auditee list'!C:C,'[27]Dormant auditee list'!C:C)</f>
        <v>#N/A</v>
      </c>
      <c r="T150" s="150" t="str">
        <f>_xlfn.XLOOKUP(A150,[27]Reworked!A:A,[27]Reworked!I:I)</f>
        <v>Audit not finalised at legislated date</v>
      </c>
      <c r="V150" s="150">
        <v>1</v>
      </c>
      <c r="W150" s="150">
        <v>6</v>
      </c>
    </row>
    <row r="151" spans="1:23" ht="26.25" customHeight="1" x14ac:dyDescent="0.25">
      <c r="A151" s="139">
        <v>1011</v>
      </c>
      <c r="B151" s="139" t="s">
        <v>148</v>
      </c>
      <c r="C151" s="139" t="s">
        <v>141</v>
      </c>
      <c r="D151" s="257" t="s">
        <v>39</v>
      </c>
      <c r="E151" s="257" t="s">
        <v>39</v>
      </c>
      <c r="F151" s="139" t="s">
        <v>40</v>
      </c>
      <c r="G151" s="253" t="s">
        <v>23</v>
      </c>
      <c r="H151" s="257" t="s">
        <v>39</v>
      </c>
      <c r="I151" s="257" t="s">
        <v>39</v>
      </c>
      <c r="J151" s="255" t="s">
        <v>20</v>
      </c>
      <c r="K151" s="252" t="s">
        <v>1</v>
      </c>
      <c r="L151" s="253" t="s">
        <v>23</v>
      </c>
      <c r="O151" s="161" t="str">
        <f>_xlfn.XLOOKUP(A151,'Timely submission'!A:A,'Timely submission'!Q:Q)</f>
        <v>Late</v>
      </c>
      <c r="P151" s="150">
        <f>_xlfn.XLOOKUP(A151,'KSD auditees'!A:A,'KSD auditees'!A:A)</f>
        <v>1011</v>
      </c>
      <c r="Q151" s="150" t="str">
        <f>_xlfn.XLOOKUP(A151,'KSD auditees'!A:A,'KSD auditees'!G:G)</f>
        <v xml:space="preserve">Financial sustainability </v>
      </c>
      <c r="R151" s="150" t="e">
        <f>_xlfn.XLOOKUP(A151,'[27]Non AGSA'!B:B,'[27]Non AGSA'!B:B)</f>
        <v>#N/A</v>
      </c>
      <c r="S151" s="150" t="e">
        <f>_xlfn.XLOOKUP(A151,'[27]Dormant auditee list'!C:C,'[27]Dormant auditee list'!C:C)</f>
        <v>#N/A</v>
      </c>
      <c r="T151" s="150" t="str">
        <f>_xlfn.XLOOKUP(A151,[27]Reworked!A:A,[27]Reworked!I:I)</f>
        <v>Audit not finalised at legislated date</v>
      </c>
      <c r="V151" s="150">
        <v>1</v>
      </c>
      <c r="W151" s="150">
        <v>6</v>
      </c>
    </row>
    <row r="152" spans="1:23" ht="27" customHeight="1" x14ac:dyDescent="0.25">
      <c r="A152" s="139">
        <v>1330</v>
      </c>
      <c r="B152" s="139" t="s">
        <v>78</v>
      </c>
      <c r="C152" s="139" t="s">
        <v>16</v>
      </c>
      <c r="D152" s="250" t="s">
        <v>17</v>
      </c>
      <c r="E152" s="161" t="s">
        <v>420</v>
      </c>
      <c r="F152" s="139" t="s">
        <v>19</v>
      </c>
      <c r="G152" s="253" t="s">
        <v>23</v>
      </c>
      <c r="H152" s="149" t="s">
        <v>21</v>
      </c>
      <c r="I152" s="161" t="s">
        <v>420</v>
      </c>
      <c r="J152" s="252" t="s">
        <v>1</v>
      </c>
      <c r="K152" s="252" t="s">
        <v>1</v>
      </c>
      <c r="L152" s="253" t="s">
        <v>23</v>
      </c>
      <c r="O152" s="161" t="str">
        <f>_xlfn.XLOOKUP(A152,'Timely submission'!A:A,'Timely submission'!Q:Q)</f>
        <v>On time</v>
      </c>
      <c r="P152" s="150">
        <f>_xlfn.XLOOKUP(A152,'KSD auditees'!A:A,'KSD auditees'!A:A)</f>
        <v>1330</v>
      </c>
      <c r="Q152" s="150" t="str">
        <f>_xlfn.XLOOKUP(A152,'KSD auditees'!A:A,'KSD auditees'!G:G)</f>
        <v xml:space="preserve">Education, Skills development and employment </v>
      </c>
      <c r="R152" s="150" t="e">
        <f>_xlfn.XLOOKUP(A152,'[27]Non AGSA'!B:B,'[27]Non AGSA'!B:B)</f>
        <v>#N/A</v>
      </c>
      <c r="S152" s="150" t="e">
        <f>_xlfn.XLOOKUP(A152,'[27]Dormant auditee list'!C:C,'[27]Dormant auditee list'!C:C)</f>
        <v>#N/A</v>
      </c>
      <c r="T152" s="150" t="str">
        <f>_xlfn.XLOOKUP(A152,[27]Reworked!A:A,[27]Reworked!I:I)</f>
        <v>Unqualified with findings</v>
      </c>
      <c r="V152" s="150">
        <v>1</v>
      </c>
      <c r="W152" s="150">
        <v>2</v>
      </c>
    </row>
    <row r="153" spans="1:23" ht="27" customHeight="1" x14ac:dyDescent="0.25">
      <c r="A153" s="139">
        <v>1331</v>
      </c>
      <c r="B153" s="139" t="s">
        <v>79</v>
      </c>
      <c r="C153" s="139" t="s">
        <v>16</v>
      </c>
      <c r="D153" s="250" t="s">
        <v>17</v>
      </c>
      <c r="E153" s="161" t="s">
        <v>420</v>
      </c>
      <c r="F153" s="139" t="s">
        <v>19</v>
      </c>
      <c r="G153" s="253" t="s">
        <v>23</v>
      </c>
      <c r="H153" s="149" t="s">
        <v>21</v>
      </c>
      <c r="I153" s="161" t="s">
        <v>420</v>
      </c>
      <c r="J153" s="252" t="s">
        <v>1</v>
      </c>
      <c r="K153" s="252" t="s">
        <v>1</v>
      </c>
      <c r="L153" s="253" t="s">
        <v>23</v>
      </c>
      <c r="O153" s="161" t="str">
        <f>_xlfn.XLOOKUP(A153,'Timely submission'!A:A,'Timely submission'!Q:Q)</f>
        <v>On time</v>
      </c>
      <c r="P153" s="150">
        <f>_xlfn.XLOOKUP(A153,'KSD auditees'!A:A,'KSD auditees'!A:A)</f>
        <v>1331</v>
      </c>
      <c r="Q153" s="150" t="str">
        <f>_xlfn.XLOOKUP(A153,'KSD auditees'!A:A,'KSD auditees'!G:G)</f>
        <v xml:space="preserve">Education, Skills development and employment </v>
      </c>
      <c r="R153" s="150" t="e">
        <f>_xlfn.XLOOKUP(A153,'[27]Non AGSA'!B:B,'[27]Non AGSA'!B:B)</f>
        <v>#N/A</v>
      </c>
      <c r="S153" s="150" t="e">
        <f>_xlfn.XLOOKUP(A153,'[27]Dormant auditee list'!C:C,'[27]Dormant auditee list'!C:C)</f>
        <v>#N/A</v>
      </c>
      <c r="T153" s="150" t="str">
        <f>_xlfn.XLOOKUP(A153,[27]Reworked!A:A,[27]Reworked!I:I)</f>
        <v>Unqualified with findings</v>
      </c>
      <c r="V153" s="150">
        <v>1</v>
      </c>
      <c r="W153" s="150">
        <v>2</v>
      </c>
    </row>
    <row r="154" spans="1:23" ht="26.25" customHeight="1" x14ac:dyDescent="0.25">
      <c r="A154" s="139">
        <v>1332</v>
      </c>
      <c r="B154" s="139" t="s">
        <v>80</v>
      </c>
      <c r="C154" s="139" t="s">
        <v>16</v>
      </c>
      <c r="D154" s="250" t="s">
        <v>17</v>
      </c>
      <c r="E154" s="161" t="s">
        <v>29</v>
      </c>
      <c r="F154" s="139" t="s">
        <v>19</v>
      </c>
      <c r="G154" s="253" t="s">
        <v>23</v>
      </c>
      <c r="H154" s="149" t="s">
        <v>21</v>
      </c>
      <c r="I154" s="161" t="s">
        <v>29</v>
      </c>
      <c r="J154" s="252" t="s">
        <v>1</v>
      </c>
      <c r="K154" s="252" t="s">
        <v>1</v>
      </c>
      <c r="L154" s="253" t="s">
        <v>23</v>
      </c>
      <c r="O154" s="161" t="str">
        <f>_xlfn.XLOOKUP(A154,'Timely submission'!A:A,'Timely submission'!Q:Q)</f>
        <v>On time</v>
      </c>
      <c r="P154" s="150">
        <f>_xlfn.XLOOKUP(A154,'KSD auditees'!A:A,'KSD auditees'!A:A)</f>
        <v>1332</v>
      </c>
      <c r="Q154" s="150" t="str">
        <f>_xlfn.XLOOKUP(A154,'KSD auditees'!A:A,'KSD auditees'!G:G)</f>
        <v xml:space="preserve">Education, Skills development and employment </v>
      </c>
      <c r="R154" s="150" t="e">
        <f>_xlfn.XLOOKUP(A154,'[27]Non AGSA'!B:B,'[27]Non AGSA'!B:B)</f>
        <v>#N/A</v>
      </c>
      <c r="S154" s="150" t="e">
        <f>_xlfn.XLOOKUP(A154,'[27]Dormant auditee list'!C:C,'[27]Dormant auditee list'!C:C)</f>
        <v>#N/A</v>
      </c>
      <c r="T154" s="150" t="str">
        <f>_xlfn.XLOOKUP(A154,[27]Reworked!A:A,[27]Reworked!I:I)</f>
        <v>Unqualified with findings</v>
      </c>
      <c r="V154" s="150">
        <v>1</v>
      </c>
      <c r="W154" s="150">
        <v>2</v>
      </c>
    </row>
    <row r="155" spans="1:23" ht="26.25" customHeight="1" x14ac:dyDescent="0.25">
      <c r="A155" s="139">
        <v>1339</v>
      </c>
      <c r="B155" s="139" t="s">
        <v>81</v>
      </c>
      <c r="C155" s="139" t="s">
        <v>16</v>
      </c>
      <c r="D155" s="256" t="s">
        <v>33</v>
      </c>
      <c r="E155" s="161" t="s">
        <v>420</v>
      </c>
      <c r="F155" s="139" t="s">
        <v>19</v>
      </c>
      <c r="G155" s="252" t="s">
        <v>1</v>
      </c>
      <c r="H155" s="149" t="s">
        <v>21</v>
      </c>
      <c r="I155" s="161" t="s">
        <v>420</v>
      </c>
      <c r="J155" s="252" t="s">
        <v>1</v>
      </c>
      <c r="K155" s="252" t="s">
        <v>1</v>
      </c>
      <c r="L155" s="252" t="s">
        <v>1</v>
      </c>
      <c r="O155" s="161" t="str">
        <f>_xlfn.XLOOKUP(A155,'Timely submission'!A:A,'Timely submission'!Q:Q)</f>
        <v>On time</v>
      </c>
      <c r="P155" s="150">
        <f>_xlfn.XLOOKUP(A155,'KSD auditees'!A:A,'KSD auditees'!A:A)</f>
        <v>1339</v>
      </c>
      <c r="Q155" s="150" t="str">
        <f>_xlfn.XLOOKUP(A155,'KSD auditees'!A:A,'KSD auditees'!G:G)</f>
        <v xml:space="preserve">Education, Skills development and employment </v>
      </c>
      <c r="R155" s="150" t="e">
        <f>_xlfn.XLOOKUP(A155,'[27]Non AGSA'!B:B,'[27]Non AGSA'!B:B)</f>
        <v>#N/A</v>
      </c>
      <c r="S155" s="150" t="e">
        <f>_xlfn.XLOOKUP(A155,'[27]Dormant auditee list'!C:C,'[27]Dormant auditee list'!C:C)</f>
        <v>#N/A</v>
      </c>
      <c r="T155" s="150" t="str">
        <f>_xlfn.XLOOKUP(A155,[27]Reworked!A:A,[27]Reworked!I:I)</f>
        <v>Unqualified with no findings</v>
      </c>
      <c r="V155" s="150">
        <v>1</v>
      </c>
      <c r="W155" s="150">
        <v>1</v>
      </c>
    </row>
    <row r="156" spans="1:23" ht="34.5" customHeight="1" x14ac:dyDescent="0.25">
      <c r="A156" s="139">
        <v>308</v>
      </c>
      <c r="B156" s="139" t="s">
        <v>118</v>
      </c>
      <c r="C156" s="139" t="s">
        <v>108</v>
      </c>
      <c r="D156" s="256" t="s">
        <v>33</v>
      </c>
      <c r="E156" s="161" t="s">
        <v>420</v>
      </c>
      <c r="F156" s="139" t="s">
        <v>19</v>
      </c>
      <c r="G156" s="252" t="s">
        <v>1</v>
      </c>
      <c r="H156" s="149" t="s">
        <v>21</v>
      </c>
      <c r="I156" s="161" t="s">
        <v>420</v>
      </c>
      <c r="J156" s="255" t="s">
        <v>20</v>
      </c>
      <c r="K156" s="252" t="s">
        <v>1</v>
      </c>
      <c r="L156" s="252" t="s">
        <v>1</v>
      </c>
      <c r="O156" s="161" t="str">
        <f>_xlfn.XLOOKUP(A156,'Timely submission'!A:A,'Timely submission'!Q:Q)</f>
        <v>On time</v>
      </c>
      <c r="P156" s="150">
        <f>_xlfn.XLOOKUP(A156,'KSD auditees'!A:A,'KSD auditees'!A:A)</f>
        <v>308</v>
      </c>
      <c r="Q156" s="150" t="str">
        <f>_xlfn.XLOOKUP(A156,'KSD auditees'!A:A,'KSD auditees'!G:G)</f>
        <v>Energy</v>
      </c>
      <c r="R156" s="150" t="e">
        <f>_xlfn.XLOOKUP(A156,'[27]Non AGSA'!B:B,'[27]Non AGSA'!B:B)</f>
        <v>#N/A</v>
      </c>
      <c r="S156" s="150" t="e">
        <f>_xlfn.XLOOKUP(A156,'[27]Dormant auditee list'!C:C,'[27]Dormant auditee list'!C:C)</f>
        <v>#N/A</v>
      </c>
      <c r="T156" s="150" t="str">
        <f>_xlfn.XLOOKUP(A156,[27]Reworked!A:A,[27]Reworked!I:I)</f>
        <v>Unqualified with no findings</v>
      </c>
      <c r="V156" s="150">
        <v>1</v>
      </c>
      <c r="W156" s="150">
        <v>1</v>
      </c>
    </row>
    <row r="157" spans="1:23" ht="26.25" customHeight="1" x14ac:dyDescent="0.25">
      <c r="A157" s="139">
        <v>1333</v>
      </c>
      <c r="B157" s="139" t="s">
        <v>82</v>
      </c>
      <c r="C157" s="139" t="s">
        <v>16</v>
      </c>
      <c r="D157" s="254" t="s">
        <v>26</v>
      </c>
      <c r="E157" s="161" t="s">
        <v>27</v>
      </c>
      <c r="F157" s="139" t="s">
        <v>19</v>
      </c>
      <c r="G157" s="253" t="s">
        <v>23</v>
      </c>
      <c r="H157" s="254" t="s">
        <v>26</v>
      </c>
      <c r="I157" s="161" t="s">
        <v>27</v>
      </c>
      <c r="J157" s="252" t="s">
        <v>1</v>
      </c>
      <c r="K157" s="252" t="s">
        <v>1</v>
      </c>
      <c r="L157" s="253" t="s">
        <v>23</v>
      </c>
      <c r="O157" s="161" t="str">
        <f>_xlfn.XLOOKUP(A157,'Timely submission'!A:A,'Timely submission'!Q:Q)</f>
        <v>On time</v>
      </c>
      <c r="P157" s="150">
        <f>_xlfn.XLOOKUP(A157,'KSD auditees'!A:A,'KSD auditees'!A:A)</f>
        <v>1333</v>
      </c>
      <c r="Q157" s="150" t="str">
        <f>_xlfn.XLOOKUP(A157,'KSD auditees'!A:A,'KSD auditees'!G:G)</f>
        <v xml:space="preserve">Education, Skills development and employment </v>
      </c>
      <c r="R157" s="150" t="e">
        <f>_xlfn.XLOOKUP(A157,'[27]Non AGSA'!B:B,'[27]Non AGSA'!B:B)</f>
        <v>#N/A</v>
      </c>
      <c r="S157" s="150" t="e">
        <f>_xlfn.XLOOKUP(A157,'[27]Dormant auditee list'!C:C,'[27]Dormant auditee list'!C:C)</f>
        <v>#N/A</v>
      </c>
      <c r="T157" s="150" t="str">
        <f>_xlfn.XLOOKUP(A157,[27]Reworked!A:A,[27]Reworked!I:I)</f>
        <v>Qualified</v>
      </c>
      <c r="V157" s="150">
        <v>1</v>
      </c>
      <c r="W157" s="150">
        <v>3</v>
      </c>
    </row>
    <row r="158" spans="1:23" ht="34.5" customHeight="1" x14ac:dyDescent="0.25">
      <c r="A158" s="139">
        <v>324</v>
      </c>
      <c r="B158" s="139" t="s">
        <v>218</v>
      </c>
      <c r="C158" s="139" t="s">
        <v>209</v>
      </c>
      <c r="D158" s="257" t="s">
        <v>39</v>
      </c>
      <c r="E158" s="257" t="s">
        <v>39</v>
      </c>
      <c r="F158" s="139" t="s">
        <v>19</v>
      </c>
      <c r="G158" s="253" t="s">
        <v>23</v>
      </c>
      <c r="H158" s="257" t="s">
        <v>39</v>
      </c>
      <c r="I158" s="257" t="s">
        <v>39</v>
      </c>
      <c r="J158" s="255" t="s">
        <v>20</v>
      </c>
      <c r="K158" s="252" t="s">
        <v>1</v>
      </c>
      <c r="L158" s="253" t="s">
        <v>23</v>
      </c>
      <c r="O158" s="161" t="str">
        <f>_xlfn.XLOOKUP(A158,'Timely submission'!A:A,'Timely submission'!Q:Q)</f>
        <v>On time</v>
      </c>
      <c r="P158" s="150">
        <f>_xlfn.XLOOKUP(A158,'KSD auditees'!A:A,'KSD auditees'!A:A)</f>
        <v>324</v>
      </c>
      <c r="Q158" s="150" t="str">
        <f>_xlfn.XLOOKUP(A158,'KSD auditees'!A:A,'KSD auditees'!G:G)</f>
        <v>Transport</v>
      </c>
      <c r="R158" s="150" t="e">
        <f>_xlfn.XLOOKUP(A158,'[27]Non AGSA'!B:B,'[27]Non AGSA'!B:B)</f>
        <v>#N/A</v>
      </c>
      <c r="S158" s="150" t="e">
        <f>_xlfn.XLOOKUP(A158,'[27]Dormant auditee list'!C:C,'[27]Dormant auditee list'!C:C)</f>
        <v>#N/A</v>
      </c>
      <c r="T158" s="150" t="str">
        <f>_xlfn.XLOOKUP(A158,[27]Reworked!A:A,[27]Reworked!I:I)</f>
        <v>Audit not finalised at legislated date</v>
      </c>
      <c r="V158" s="150">
        <v>1</v>
      </c>
      <c r="W158" s="150">
        <v>6</v>
      </c>
    </row>
    <row r="159" spans="1:23" ht="34.5" customHeight="1" x14ac:dyDescent="0.25">
      <c r="A159" s="139">
        <v>326</v>
      </c>
      <c r="B159" s="139" t="s">
        <v>119</v>
      </c>
      <c r="C159" s="139" t="s">
        <v>108</v>
      </c>
      <c r="D159" s="250" t="s">
        <v>17</v>
      </c>
      <c r="E159" s="161" t="s">
        <v>420</v>
      </c>
      <c r="F159" s="139" t="s">
        <v>19</v>
      </c>
      <c r="G159" s="253" t="s">
        <v>23</v>
      </c>
      <c r="H159" s="149" t="s">
        <v>21</v>
      </c>
      <c r="I159" s="161" t="s">
        <v>420</v>
      </c>
      <c r="J159" s="255" t="s">
        <v>20</v>
      </c>
      <c r="K159" s="252" t="s">
        <v>1</v>
      </c>
      <c r="L159" s="253" t="s">
        <v>23</v>
      </c>
      <c r="O159" s="161" t="str">
        <f>_xlfn.XLOOKUP(A159,'Timely submission'!A:A,'Timely submission'!Q:Q)</f>
        <v>On time</v>
      </c>
      <c r="P159" s="150">
        <f>_xlfn.XLOOKUP(A159,'KSD auditees'!A:A,'KSD auditees'!A:A)</f>
        <v>326</v>
      </c>
      <c r="Q159" s="150" t="str">
        <f>_xlfn.XLOOKUP(A159,'KSD auditees'!A:A,'KSD auditees'!G:G)</f>
        <v>Energy</v>
      </c>
      <c r="R159" s="150" t="e">
        <f>_xlfn.XLOOKUP(A159,'[27]Non AGSA'!B:B,'[27]Non AGSA'!B:B)</f>
        <v>#N/A</v>
      </c>
      <c r="S159" s="150" t="e">
        <f>_xlfn.XLOOKUP(A159,'[27]Dormant auditee list'!C:C,'[27]Dormant auditee list'!C:C)</f>
        <v>#N/A</v>
      </c>
      <c r="T159" s="150" t="str">
        <f>_xlfn.XLOOKUP(A159,[27]Reworked!A:A,[27]Reworked!I:I)</f>
        <v>Unqualified with findings</v>
      </c>
      <c r="V159" s="150">
        <v>1</v>
      </c>
      <c r="W159" s="150">
        <v>2</v>
      </c>
    </row>
    <row r="160" spans="1:23" ht="26.25" customHeight="1" x14ac:dyDescent="0.25">
      <c r="A160" s="139">
        <v>1299</v>
      </c>
      <c r="B160" s="139" t="s">
        <v>83</v>
      </c>
      <c r="C160" s="139" t="s">
        <v>16</v>
      </c>
      <c r="D160" s="254" t="s">
        <v>26</v>
      </c>
      <c r="E160" s="161" t="s">
        <v>420</v>
      </c>
      <c r="F160" s="139" t="s">
        <v>19</v>
      </c>
      <c r="G160" s="253" t="s">
        <v>23</v>
      </c>
      <c r="H160" s="254" t="s">
        <v>26</v>
      </c>
      <c r="I160" s="161" t="s">
        <v>420</v>
      </c>
      <c r="J160" s="252" t="s">
        <v>1</v>
      </c>
      <c r="K160" s="252" t="s">
        <v>1</v>
      </c>
      <c r="L160" s="253" t="s">
        <v>23</v>
      </c>
      <c r="O160" s="161" t="str">
        <f>_xlfn.XLOOKUP(A160,'Timely submission'!A:A,'Timely submission'!Q:Q)</f>
        <v>On time</v>
      </c>
      <c r="P160" s="150">
        <f>_xlfn.XLOOKUP(A160,'KSD auditees'!A:A,'KSD auditees'!A:A)</f>
        <v>1299</v>
      </c>
      <c r="Q160" s="150" t="str">
        <f>_xlfn.XLOOKUP(A160,'KSD auditees'!A:A,'KSD auditees'!G:G)</f>
        <v xml:space="preserve">Education, Skills development and employment </v>
      </c>
      <c r="R160" s="150" t="e">
        <f>_xlfn.XLOOKUP(A160,'[27]Non AGSA'!B:B,'[27]Non AGSA'!B:B)</f>
        <v>#N/A</v>
      </c>
      <c r="S160" s="150" t="e">
        <f>_xlfn.XLOOKUP(A160,'[27]Dormant auditee list'!C:C,'[27]Dormant auditee list'!C:C)</f>
        <v>#N/A</v>
      </c>
      <c r="T160" s="150" t="str">
        <f>_xlfn.XLOOKUP(A160,[27]Reworked!A:A,[27]Reworked!I:I)</f>
        <v>Qualified</v>
      </c>
      <c r="V160" s="150">
        <v>1</v>
      </c>
      <c r="W160" s="150">
        <v>3</v>
      </c>
    </row>
    <row r="161" spans="1:23" ht="34.5" customHeight="1" x14ac:dyDescent="0.25">
      <c r="A161" s="139">
        <v>1508</v>
      </c>
      <c r="B161" s="139" t="s">
        <v>187</v>
      </c>
      <c r="C161" s="139" t="s">
        <v>179</v>
      </c>
      <c r="D161" s="250" t="s">
        <v>17</v>
      </c>
      <c r="E161" s="161" t="s">
        <v>29</v>
      </c>
      <c r="F161" s="139" t="s">
        <v>19</v>
      </c>
      <c r="G161" s="253" t="s">
        <v>23</v>
      </c>
      <c r="H161" s="149" t="s">
        <v>21</v>
      </c>
      <c r="I161" s="161" t="s">
        <v>29</v>
      </c>
      <c r="J161" s="251" t="s">
        <v>22</v>
      </c>
      <c r="K161" s="251" t="s">
        <v>22</v>
      </c>
      <c r="L161" s="253" t="s">
        <v>23</v>
      </c>
      <c r="O161" s="161" t="str">
        <f>_xlfn.XLOOKUP(A161,'Timely submission'!A:A,'Timely submission'!Q:Q)</f>
        <v>On time</v>
      </c>
      <c r="P161" s="150">
        <f>_xlfn.XLOOKUP(A161,'KSD auditees'!A:A,'KSD auditees'!A:A)</f>
        <v>1508</v>
      </c>
      <c r="Q161" s="150" t="str">
        <f>_xlfn.XLOOKUP(A161,'KSD auditees'!A:A,'KSD auditees'!G:G)</f>
        <v>Other key public entity</v>
      </c>
      <c r="R161" s="150" t="e">
        <f>_xlfn.XLOOKUP(A161,'[27]Non AGSA'!B:B,'[27]Non AGSA'!B:B)</f>
        <v>#N/A</v>
      </c>
      <c r="S161" s="150" t="e">
        <f>_xlfn.XLOOKUP(A161,'[27]Dormant auditee list'!C:C,'[27]Dormant auditee list'!C:C)</f>
        <v>#N/A</v>
      </c>
      <c r="T161" s="150" t="str">
        <f>_xlfn.XLOOKUP(A161,[27]Reworked!A:A,[27]Reworked!I:I)</f>
        <v>Unqualified with findings</v>
      </c>
      <c r="V161" s="150">
        <v>1</v>
      </c>
      <c r="W161" s="150">
        <v>2</v>
      </c>
    </row>
    <row r="162" spans="1:23" ht="34.5" customHeight="1" x14ac:dyDescent="0.25">
      <c r="A162" s="139">
        <v>558</v>
      </c>
      <c r="B162" s="139" t="s">
        <v>175</v>
      </c>
      <c r="C162" s="139" t="s">
        <v>166</v>
      </c>
      <c r="D162" s="254" t="s">
        <v>26</v>
      </c>
      <c r="E162" s="161" t="s">
        <v>420</v>
      </c>
      <c r="F162" s="139" t="s">
        <v>40</v>
      </c>
      <c r="G162" s="253" t="s">
        <v>23</v>
      </c>
      <c r="H162" s="254" t="s">
        <v>26</v>
      </c>
      <c r="I162" s="161" t="s">
        <v>420</v>
      </c>
      <c r="J162" s="252" t="s">
        <v>1</v>
      </c>
      <c r="K162" s="252" t="s">
        <v>1</v>
      </c>
      <c r="L162" s="253" t="s">
        <v>23</v>
      </c>
      <c r="O162" s="161" t="str">
        <f>_xlfn.XLOOKUP(A162,'Timely submission'!A:A,'Timely submission'!Q:Q)</f>
        <v>Late</v>
      </c>
      <c r="P162" s="150">
        <f>_xlfn.XLOOKUP(A162,'KSD auditees'!A:A,'KSD auditees'!A:A)</f>
        <v>558</v>
      </c>
      <c r="Q162" s="150" t="str">
        <f>_xlfn.XLOOKUP(A162,'KSD auditees'!A:A,'KSD auditees'!G:G)</f>
        <v>Infrastructure</v>
      </c>
      <c r="R162" s="150" t="e">
        <f>_xlfn.XLOOKUP(A162,'[27]Non AGSA'!B:B,'[27]Non AGSA'!B:B)</f>
        <v>#N/A</v>
      </c>
      <c r="S162" s="150" t="e">
        <f>_xlfn.XLOOKUP(A162,'[27]Dormant auditee list'!C:C,'[27]Dormant auditee list'!C:C)</f>
        <v>#N/A</v>
      </c>
      <c r="T162" s="150" t="str">
        <f>_xlfn.XLOOKUP(A162,[27]Reworked!A:A,[27]Reworked!I:I)</f>
        <v>Qualified</v>
      </c>
      <c r="V162" s="150">
        <v>1</v>
      </c>
      <c r="W162" s="150">
        <v>3</v>
      </c>
    </row>
    <row r="163" spans="1:23" ht="34.5" customHeight="1" x14ac:dyDescent="0.25">
      <c r="A163" s="139">
        <v>404</v>
      </c>
      <c r="B163" s="139" t="s">
        <v>188</v>
      </c>
      <c r="C163" s="139" t="s">
        <v>179</v>
      </c>
      <c r="D163" s="250" t="s">
        <v>17</v>
      </c>
      <c r="E163" s="161" t="s">
        <v>420</v>
      </c>
      <c r="F163" s="139" t="s">
        <v>19</v>
      </c>
      <c r="G163" s="252" t="s">
        <v>1</v>
      </c>
      <c r="H163" s="149" t="s">
        <v>21</v>
      </c>
      <c r="I163" s="161" t="s">
        <v>420</v>
      </c>
      <c r="J163" s="253" t="s">
        <v>23</v>
      </c>
      <c r="K163" s="253" t="s">
        <v>23</v>
      </c>
      <c r="L163" s="253" t="s">
        <v>23</v>
      </c>
      <c r="O163" s="161" t="str">
        <f>_xlfn.XLOOKUP(A163,'Timely submission'!A:A,'Timely submission'!Q:Q)</f>
        <v>On time</v>
      </c>
      <c r="P163" s="150">
        <f>_xlfn.XLOOKUP(A163,'KSD auditees'!A:A,'KSD auditees'!A:A)</f>
        <v>404</v>
      </c>
      <c r="Q163" s="150" t="str">
        <f>_xlfn.XLOOKUP(A163,'KSD auditees'!A:A,'KSD auditees'!G:G)</f>
        <v>Other key public entity</v>
      </c>
      <c r="R163" s="150" t="e">
        <f>_xlfn.XLOOKUP(A163,'[27]Non AGSA'!B:B,'[27]Non AGSA'!B:B)</f>
        <v>#N/A</v>
      </c>
      <c r="S163" s="150" t="e">
        <f>_xlfn.XLOOKUP(A163,'[27]Dormant auditee list'!C:C,'[27]Dormant auditee list'!C:C)</f>
        <v>#N/A</v>
      </c>
      <c r="T163" s="150" t="str">
        <f>_xlfn.XLOOKUP(A163,[27]Reworked!A:A,[27]Reworked!I:I)</f>
        <v>Unqualified with findings</v>
      </c>
      <c r="V163" s="150">
        <v>1</v>
      </c>
      <c r="W163" s="150">
        <v>2</v>
      </c>
    </row>
    <row r="164" spans="1:23" ht="26.25" customHeight="1" x14ac:dyDescent="0.25">
      <c r="A164" s="139">
        <v>406</v>
      </c>
      <c r="B164" s="139" t="s">
        <v>84</v>
      </c>
      <c r="C164" s="139" t="s">
        <v>16</v>
      </c>
      <c r="D164" s="256" t="s">
        <v>33</v>
      </c>
      <c r="E164" s="161" t="s">
        <v>420</v>
      </c>
      <c r="F164" s="139" t="s">
        <v>19</v>
      </c>
      <c r="G164" s="252" t="s">
        <v>1</v>
      </c>
      <c r="H164" s="149" t="s">
        <v>21</v>
      </c>
      <c r="I164" s="161" t="s">
        <v>420</v>
      </c>
      <c r="J164" s="252" t="s">
        <v>1</v>
      </c>
      <c r="K164" s="252" t="s">
        <v>1</v>
      </c>
      <c r="L164" s="252" t="s">
        <v>1</v>
      </c>
      <c r="O164" s="161" t="str">
        <f>_xlfn.XLOOKUP(A164,'Timely submission'!A:A,'Timely submission'!Q:Q)</f>
        <v>On time</v>
      </c>
      <c r="P164" s="150">
        <f>_xlfn.XLOOKUP(A164,'KSD auditees'!A:A,'KSD auditees'!A:A)</f>
        <v>406</v>
      </c>
      <c r="Q164" s="150" t="str">
        <f>_xlfn.XLOOKUP(A164,'KSD auditees'!A:A,'KSD auditees'!G:G)</f>
        <v xml:space="preserve">Education, Skills development and employment </v>
      </c>
      <c r="R164" s="150" t="e">
        <f>_xlfn.XLOOKUP(A164,'[27]Non AGSA'!B:B,'[27]Non AGSA'!B:B)</f>
        <v>#N/A</v>
      </c>
      <c r="S164" s="150" t="e">
        <f>_xlfn.XLOOKUP(A164,'[27]Dormant auditee list'!C:C,'[27]Dormant auditee list'!C:C)</f>
        <v>#N/A</v>
      </c>
      <c r="T164" s="150" t="str">
        <f>_xlfn.XLOOKUP(A164,[27]Reworked!A:A,[27]Reworked!I:I)</f>
        <v>Unqualified with no findings</v>
      </c>
      <c r="V164" s="150">
        <v>1</v>
      </c>
      <c r="W164" s="150">
        <v>1</v>
      </c>
    </row>
    <row r="165" spans="1:23" ht="26.25" customHeight="1" x14ac:dyDescent="0.25">
      <c r="A165" s="139">
        <v>1347</v>
      </c>
      <c r="B165" s="139" t="s">
        <v>85</v>
      </c>
      <c r="C165" s="139" t="s">
        <v>16</v>
      </c>
      <c r="D165" s="256" t="s">
        <v>33</v>
      </c>
      <c r="E165" s="161" t="s">
        <v>420</v>
      </c>
      <c r="F165" s="139" t="s">
        <v>19</v>
      </c>
      <c r="G165" s="252" t="s">
        <v>1</v>
      </c>
      <c r="H165" s="149" t="s">
        <v>21</v>
      </c>
      <c r="I165" s="161" t="s">
        <v>420</v>
      </c>
      <c r="J165" s="252" t="s">
        <v>1</v>
      </c>
      <c r="K165" s="252" t="s">
        <v>1</v>
      </c>
      <c r="L165" s="252" t="s">
        <v>1</v>
      </c>
      <c r="O165" s="161" t="str">
        <f>_xlfn.XLOOKUP(A165,'Timely submission'!A:A,'Timely submission'!Q:Q)</f>
        <v>On time</v>
      </c>
      <c r="P165" s="150">
        <f>_xlfn.XLOOKUP(A165,'KSD auditees'!A:A,'KSD auditees'!A:A)</f>
        <v>1347</v>
      </c>
      <c r="Q165" s="150" t="str">
        <f>_xlfn.XLOOKUP(A165,'KSD auditees'!A:A,'KSD auditees'!G:G)</f>
        <v xml:space="preserve">Education, Skills development and employment </v>
      </c>
      <c r="R165" s="150" t="e">
        <f>_xlfn.XLOOKUP(A165,'[27]Non AGSA'!B:B,'[27]Non AGSA'!B:B)</f>
        <v>#N/A</v>
      </c>
      <c r="S165" s="150" t="e">
        <f>_xlfn.XLOOKUP(A165,'[27]Dormant auditee list'!C:C,'[27]Dormant auditee list'!C:C)</f>
        <v>#N/A</v>
      </c>
      <c r="T165" s="150" t="str">
        <f>_xlfn.XLOOKUP(A165,[27]Reworked!A:A,[27]Reworked!I:I)</f>
        <v>Unqualified with no findings</v>
      </c>
      <c r="V165" s="150">
        <v>1</v>
      </c>
      <c r="W165" s="150">
        <v>1</v>
      </c>
    </row>
    <row r="166" spans="1:23" ht="34.5" customHeight="1" x14ac:dyDescent="0.25">
      <c r="A166" s="139">
        <v>419</v>
      </c>
      <c r="B166" s="139" t="s">
        <v>164</v>
      </c>
      <c r="C166" s="139" t="s">
        <v>162</v>
      </c>
      <c r="D166" s="254" t="s">
        <v>26</v>
      </c>
      <c r="E166" s="161" t="s">
        <v>27</v>
      </c>
      <c r="F166" s="139" t="s">
        <v>19</v>
      </c>
      <c r="G166" s="253" t="s">
        <v>23</v>
      </c>
      <c r="H166" s="254" t="s">
        <v>26</v>
      </c>
      <c r="I166" s="161" t="s">
        <v>27</v>
      </c>
      <c r="J166" s="252" t="s">
        <v>1</v>
      </c>
      <c r="K166" s="252" t="s">
        <v>1</v>
      </c>
      <c r="L166" s="253" t="s">
        <v>23</v>
      </c>
      <c r="O166" s="161" t="str">
        <f>_xlfn.XLOOKUP(A166,'Timely submission'!A:A,'Timely submission'!Q:Q)</f>
        <v>On time</v>
      </c>
      <c r="P166" s="150">
        <f>_xlfn.XLOOKUP(A166,'KSD auditees'!A:A,'KSD auditees'!A:A)</f>
        <v>419</v>
      </c>
      <c r="Q166" s="150" t="str">
        <f>_xlfn.XLOOKUP(A166,'KSD auditees'!A:A,'KSD auditees'!G:G)</f>
        <v>Human settlements</v>
      </c>
      <c r="R166" s="150" t="e">
        <f>_xlfn.XLOOKUP(A166,'[27]Non AGSA'!B:B,'[27]Non AGSA'!B:B)</f>
        <v>#N/A</v>
      </c>
      <c r="S166" s="150" t="e">
        <f>_xlfn.XLOOKUP(A166,'[27]Dormant auditee list'!C:C,'[27]Dormant auditee list'!C:C)</f>
        <v>#N/A</v>
      </c>
      <c r="T166" s="150" t="str">
        <f>_xlfn.XLOOKUP(A166,[27]Reworked!A:A,[27]Reworked!I:I)</f>
        <v>Qualified</v>
      </c>
      <c r="V166" s="150">
        <v>1</v>
      </c>
      <c r="W166" s="150">
        <v>3</v>
      </c>
    </row>
    <row r="167" spans="1:23" ht="14.25" customHeight="1" x14ac:dyDescent="0.25">
      <c r="A167" s="139">
        <v>422</v>
      </c>
      <c r="B167" s="139" t="s">
        <v>219</v>
      </c>
      <c r="C167" s="139" t="s">
        <v>209</v>
      </c>
      <c r="D167" s="257" t="s">
        <v>39</v>
      </c>
      <c r="E167" s="257" t="s">
        <v>39</v>
      </c>
      <c r="F167" s="139" t="s">
        <v>19</v>
      </c>
      <c r="G167" s="251" t="s">
        <v>22</v>
      </c>
      <c r="H167" s="257" t="s">
        <v>39</v>
      </c>
      <c r="I167" s="257" t="s">
        <v>39</v>
      </c>
      <c r="J167" s="252" t="s">
        <v>1</v>
      </c>
      <c r="K167" s="252" t="s">
        <v>1</v>
      </c>
      <c r="L167" s="251" t="s">
        <v>22</v>
      </c>
      <c r="O167" s="161" t="str">
        <f>_xlfn.XLOOKUP(A167,'Timely submission'!A:A,'Timely submission'!Q:Q)</f>
        <v>On time</v>
      </c>
      <c r="P167" s="150">
        <f>_xlfn.XLOOKUP(A167,'KSD auditees'!A:A,'KSD auditees'!A:A)</f>
        <v>422</v>
      </c>
      <c r="Q167" s="150" t="str">
        <f>_xlfn.XLOOKUP(A167,'KSD auditees'!A:A,'KSD auditees'!G:G)</f>
        <v>Transport</v>
      </c>
      <c r="R167" s="150" t="e">
        <f>_xlfn.XLOOKUP(A167,'[27]Non AGSA'!B:B,'[27]Non AGSA'!B:B)</f>
        <v>#N/A</v>
      </c>
      <c r="S167" s="150" t="e">
        <f>_xlfn.XLOOKUP(A167,'[27]Dormant auditee list'!C:C,'[27]Dormant auditee list'!C:C)</f>
        <v>#N/A</v>
      </c>
      <c r="T167" s="150" t="str">
        <f>_xlfn.XLOOKUP(A167,[27]Reworked!A:A,[27]Reworked!I:I)</f>
        <v>Audit not finalised at legislated date</v>
      </c>
      <c r="V167" s="150">
        <v>1</v>
      </c>
      <c r="W167" s="150">
        <v>6</v>
      </c>
    </row>
    <row r="168" spans="1:23" ht="34.5" customHeight="1" x14ac:dyDescent="0.25">
      <c r="A168" s="139">
        <v>1224</v>
      </c>
      <c r="B168" s="139" t="s">
        <v>220</v>
      </c>
      <c r="C168" s="139" t="s">
        <v>209</v>
      </c>
      <c r="D168" s="254" t="s">
        <v>26</v>
      </c>
      <c r="E168" s="161" t="s">
        <v>420</v>
      </c>
      <c r="F168" s="139" t="s">
        <v>19</v>
      </c>
      <c r="G168" s="253" t="s">
        <v>23</v>
      </c>
      <c r="H168" s="254" t="s">
        <v>26</v>
      </c>
      <c r="I168" s="161" t="s">
        <v>420</v>
      </c>
      <c r="J168" s="253" t="s">
        <v>23</v>
      </c>
      <c r="K168" s="252" t="s">
        <v>1</v>
      </c>
      <c r="L168" s="253" t="s">
        <v>23</v>
      </c>
      <c r="O168" s="161" t="str">
        <f>_xlfn.XLOOKUP(A168,'Timely submission'!A:A,'Timely submission'!Q:Q)</f>
        <v>On time</v>
      </c>
      <c r="P168" s="150">
        <f>_xlfn.XLOOKUP(A168,'KSD auditees'!A:A,'KSD auditees'!A:A)</f>
        <v>1224</v>
      </c>
      <c r="Q168" s="150" t="str">
        <f>_xlfn.XLOOKUP(A168,'KSD auditees'!A:A,'KSD auditees'!G:G)</f>
        <v>Transport</v>
      </c>
      <c r="R168" s="150" t="e">
        <f>_xlfn.XLOOKUP(A168,'[27]Non AGSA'!B:B,'[27]Non AGSA'!B:B)</f>
        <v>#N/A</v>
      </c>
      <c r="S168" s="150" t="e">
        <f>_xlfn.XLOOKUP(A168,'[27]Dormant auditee list'!C:C,'[27]Dormant auditee list'!C:C)</f>
        <v>#N/A</v>
      </c>
      <c r="T168" s="150" t="str">
        <f>_xlfn.XLOOKUP(A168,[27]Reworked!A:A,[27]Reworked!I:I)</f>
        <v>Qualified</v>
      </c>
      <c r="V168" s="150">
        <v>1</v>
      </c>
      <c r="W168" s="150">
        <v>3</v>
      </c>
    </row>
    <row r="169" spans="1:23" ht="34.5" customHeight="1" x14ac:dyDescent="0.25">
      <c r="A169" s="139">
        <v>423</v>
      </c>
      <c r="B169" s="139" t="s">
        <v>221</v>
      </c>
      <c r="C169" s="139" t="s">
        <v>209</v>
      </c>
      <c r="D169" s="256" t="s">
        <v>33</v>
      </c>
      <c r="E169" s="161" t="s">
        <v>420</v>
      </c>
      <c r="F169" s="139" t="s">
        <v>19</v>
      </c>
      <c r="G169" s="252" t="s">
        <v>1</v>
      </c>
      <c r="H169" s="149" t="s">
        <v>21</v>
      </c>
      <c r="I169" s="161" t="s">
        <v>420</v>
      </c>
      <c r="J169" s="252" t="s">
        <v>1</v>
      </c>
      <c r="K169" s="252" t="s">
        <v>1</v>
      </c>
      <c r="L169" s="252" t="s">
        <v>1</v>
      </c>
      <c r="O169" s="161" t="str">
        <f>_xlfn.XLOOKUP(A169,'Timely submission'!A:A,'Timely submission'!Q:Q)</f>
        <v>On time</v>
      </c>
      <c r="P169" s="150">
        <f>_xlfn.XLOOKUP(A169,'KSD auditees'!A:A,'KSD auditees'!A:A)</f>
        <v>423</v>
      </c>
      <c r="Q169" s="150" t="str">
        <f>_xlfn.XLOOKUP(A169,'KSD auditees'!A:A,'KSD auditees'!G:G)</f>
        <v>Transport</v>
      </c>
      <c r="R169" s="150" t="e">
        <f>_xlfn.XLOOKUP(A169,'[27]Non AGSA'!B:B,'[27]Non AGSA'!B:B)</f>
        <v>#N/A</v>
      </c>
      <c r="S169" s="150" t="e">
        <f>_xlfn.XLOOKUP(A169,'[27]Dormant auditee list'!C:C,'[27]Dormant auditee list'!C:C)</f>
        <v>#N/A</v>
      </c>
      <c r="T169" s="150" t="str">
        <f>_xlfn.XLOOKUP(A169,[27]Reworked!A:A,[27]Reworked!I:I)</f>
        <v>Unqualified with no findings</v>
      </c>
      <c r="V169" s="150">
        <v>1</v>
      </c>
      <c r="W169" s="150">
        <v>1</v>
      </c>
    </row>
    <row r="170" spans="1:23" ht="14.25" customHeight="1" x14ac:dyDescent="0.25">
      <c r="A170" s="139">
        <v>225</v>
      </c>
      <c r="B170" s="139" t="s">
        <v>222</v>
      </c>
      <c r="C170" s="139" t="s">
        <v>209</v>
      </c>
      <c r="D170" s="254" t="s">
        <v>26</v>
      </c>
      <c r="E170" s="161" t="s">
        <v>27</v>
      </c>
      <c r="F170" s="139" t="s">
        <v>19</v>
      </c>
      <c r="G170" s="253" t="s">
        <v>23</v>
      </c>
      <c r="H170" s="254" t="s">
        <v>26</v>
      </c>
      <c r="I170" s="161" t="s">
        <v>27</v>
      </c>
      <c r="J170" s="253" t="s">
        <v>23</v>
      </c>
      <c r="K170" s="255" t="s">
        <v>20</v>
      </c>
      <c r="L170" s="253" t="s">
        <v>23</v>
      </c>
      <c r="O170" s="161" t="str">
        <f>_xlfn.XLOOKUP(A170,'Timely submission'!A:A,'Timely submission'!Q:Q)</f>
        <v>On time</v>
      </c>
      <c r="P170" s="150">
        <f>_xlfn.XLOOKUP(A170,'KSD auditees'!A:A,'KSD auditees'!A:A)</f>
        <v>225</v>
      </c>
      <c r="Q170" s="150" t="str">
        <f>_xlfn.XLOOKUP(A170,'KSD auditees'!A:A,'KSD auditees'!G:G)</f>
        <v>Transport</v>
      </c>
      <c r="R170" s="150" t="e">
        <f>_xlfn.XLOOKUP(A170,'[27]Non AGSA'!B:B,'[27]Non AGSA'!B:B)</f>
        <v>#N/A</v>
      </c>
      <c r="S170" s="150" t="e">
        <f>_xlfn.XLOOKUP(A170,'[27]Dormant auditee list'!C:C,'[27]Dormant auditee list'!C:C)</f>
        <v>#N/A</v>
      </c>
      <c r="T170" s="150" t="str">
        <f>_xlfn.XLOOKUP(A170,[27]Reworked!A:A,[27]Reworked!I:I)</f>
        <v>Qualified</v>
      </c>
      <c r="V170" s="150">
        <v>1</v>
      </c>
      <c r="W170" s="150">
        <v>3</v>
      </c>
    </row>
    <row r="171" spans="1:23" ht="33.75" customHeight="1" x14ac:dyDescent="0.25">
      <c r="A171" s="139">
        <v>329</v>
      </c>
      <c r="B171" s="139" t="s">
        <v>120</v>
      </c>
      <c r="C171" s="139" t="s">
        <v>108</v>
      </c>
      <c r="D171" s="250" t="s">
        <v>17</v>
      </c>
      <c r="E171" s="161" t="s">
        <v>420</v>
      </c>
      <c r="F171" s="139" t="s">
        <v>19</v>
      </c>
      <c r="G171" s="253" t="s">
        <v>23</v>
      </c>
      <c r="H171" s="149" t="s">
        <v>21</v>
      </c>
      <c r="I171" s="161" t="s">
        <v>420</v>
      </c>
      <c r="J171" s="253" t="s">
        <v>23</v>
      </c>
      <c r="K171" s="252" t="s">
        <v>1</v>
      </c>
      <c r="L171" s="253" t="s">
        <v>23</v>
      </c>
      <c r="O171" s="161" t="str">
        <f>_xlfn.XLOOKUP(A171,'Timely submission'!A:A,'Timely submission'!Q:Q)</f>
        <v>On time</v>
      </c>
      <c r="P171" s="150">
        <f>_xlfn.XLOOKUP(A171,'KSD auditees'!A:A,'KSD auditees'!A:A)</f>
        <v>329</v>
      </c>
      <c r="Q171" s="150" t="str">
        <f>_xlfn.XLOOKUP(A171,'KSD auditees'!A:A,'KSD auditees'!G:G)</f>
        <v>Energy</v>
      </c>
      <c r="R171" s="150" t="e">
        <f>_xlfn.XLOOKUP(A171,'[27]Non AGSA'!B:B,'[27]Non AGSA'!B:B)</f>
        <v>#N/A</v>
      </c>
      <c r="S171" s="150" t="e">
        <f>_xlfn.XLOOKUP(A171,'[27]Dormant auditee list'!C:C,'[27]Dormant auditee list'!C:C)</f>
        <v>#N/A</v>
      </c>
      <c r="T171" s="150" t="str">
        <f>_xlfn.XLOOKUP(A171,[27]Reworked!A:A,[27]Reworked!I:I)</f>
        <v>Unqualified with findings</v>
      </c>
      <c r="V171" s="150">
        <v>1</v>
      </c>
      <c r="W171" s="150">
        <v>2</v>
      </c>
    </row>
    <row r="172" spans="1:23" ht="34.5" customHeight="1" x14ac:dyDescent="0.25">
      <c r="A172" s="139">
        <v>1114</v>
      </c>
      <c r="B172" s="139" t="s">
        <v>189</v>
      </c>
      <c r="C172" s="139" t="s">
        <v>179</v>
      </c>
      <c r="D172" s="257" t="s">
        <v>39</v>
      </c>
      <c r="E172" s="257" t="s">
        <v>39</v>
      </c>
      <c r="F172" s="139" t="s">
        <v>40</v>
      </c>
      <c r="G172" s="251" t="s">
        <v>22</v>
      </c>
      <c r="H172" s="257" t="s">
        <v>39</v>
      </c>
      <c r="I172" s="257" t="s">
        <v>39</v>
      </c>
      <c r="J172" s="251" t="s">
        <v>22</v>
      </c>
      <c r="K172" s="251" t="s">
        <v>22</v>
      </c>
      <c r="L172" s="251" t="s">
        <v>22</v>
      </c>
      <c r="O172" s="161" t="str">
        <f>_xlfn.XLOOKUP(A172,'Timely submission'!A:A,'Timely submission'!Q:Q)</f>
        <v>Late</v>
      </c>
      <c r="P172" s="150">
        <f>_xlfn.XLOOKUP(A172,'KSD auditees'!A:A,'KSD auditees'!A:A)</f>
        <v>1114</v>
      </c>
      <c r="Q172" s="150" t="str">
        <f>_xlfn.XLOOKUP(A172,'KSD auditees'!A:A,'KSD auditees'!G:G)</f>
        <v>Other key public entity</v>
      </c>
      <c r="R172" s="150" t="e">
        <f>_xlfn.XLOOKUP(A172,'[27]Non AGSA'!B:B,'[27]Non AGSA'!B:B)</f>
        <v>#N/A</v>
      </c>
      <c r="S172" s="150" t="e">
        <f>_xlfn.XLOOKUP(A172,'[27]Dormant auditee list'!C:C,'[27]Dormant auditee list'!C:C)</f>
        <v>#N/A</v>
      </c>
      <c r="T172" s="150" t="str">
        <f>_xlfn.XLOOKUP(A172,[27]Reworked!A:A,[27]Reworked!I:I)</f>
        <v>Audit not finalised at legislated date</v>
      </c>
      <c r="V172" s="150">
        <v>1</v>
      </c>
      <c r="W172" s="150">
        <v>6</v>
      </c>
    </row>
    <row r="173" spans="1:23" ht="26.25" customHeight="1" x14ac:dyDescent="0.25">
      <c r="A173" s="139">
        <v>341</v>
      </c>
      <c r="B173" s="139" t="s">
        <v>86</v>
      </c>
      <c r="C173" s="139" t="s">
        <v>16</v>
      </c>
      <c r="D173" s="256" t="s">
        <v>33</v>
      </c>
      <c r="E173" s="161" t="s">
        <v>420</v>
      </c>
      <c r="F173" s="139" t="s">
        <v>19</v>
      </c>
      <c r="G173" s="252" t="s">
        <v>1</v>
      </c>
      <c r="H173" s="149" t="s">
        <v>21</v>
      </c>
      <c r="I173" s="161" t="s">
        <v>420</v>
      </c>
      <c r="J173" s="252" t="s">
        <v>1</v>
      </c>
      <c r="K173" s="252" t="s">
        <v>1</v>
      </c>
      <c r="L173" s="252" t="s">
        <v>1</v>
      </c>
      <c r="O173" s="161" t="str">
        <f>_xlfn.XLOOKUP(A173,'Timely submission'!A:A,'Timely submission'!Q:Q)</f>
        <v>On time</v>
      </c>
      <c r="P173" s="150">
        <f>_xlfn.XLOOKUP(A173,'KSD auditees'!A:A,'KSD auditees'!A:A)</f>
        <v>341</v>
      </c>
      <c r="Q173" s="150" t="str">
        <f>_xlfn.XLOOKUP(A173,'KSD auditees'!A:A,'KSD auditees'!G:G)</f>
        <v xml:space="preserve">Education, Skills development and employment </v>
      </c>
      <c r="R173" s="150" t="e">
        <f>_xlfn.XLOOKUP(A173,'[27]Non AGSA'!B:B,'[27]Non AGSA'!B:B)</f>
        <v>#N/A</v>
      </c>
      <c r="S173" s="150" t="e">
        <f>_xlfn.XLOOKUP(A173,'[27]Dormant auditee list'!C:C,'[27]Dormant auditee list'!C:C)</f>
        <v>#N/A</v>
      </c>
      <c r="T173" s="150" t="str">
        <f>_xlfn.XLOOKUP(A173,[27]Reworked!A:A,[27]Reworked!I:I)</f>
        <v>Unqualified with no findings</v>
      </c>
      <c r="V173" s="150">
        <v>1</v>
      </c>
      <c r="W173" s="150">
        <v>1</v>
      </c>
    </row>
    <row r="174" spans="1:23" ht="34.5" customHeight="1" x14ac:dyDescent="0.25">
      <c r="A174" s="139">
        <v>451</v>
      </c>
      <c r="B174" s="139" t="s">
        <v>149</v>
      </c>
      <c r="C174" s="139" t="s">
        <v>141</v>
      </c>
      <c r="D174" s="256" t="s">
        <v>33</v>
      </c>
      <c r="E174" s="161" t="s">
        <v>420</v>
      </c>
      <c r="F174" s="139" t="s">
        <v>19</v>
      </c>
      <c r="G174" s="252" t="s">
        <v>1</v>
      </c>
      <c r="H174" s="149" t="s">
        <v>21</v>
      </c>
      <c r="I174" s="161" t="s">
        <v>420</v>
      </c>
      <c r="J174" s="252" t="s">
        <v>1</v>
      </c>
      <c r="K174" s="252" t="s">
        <v>1</v>
      </c>
      <c r="L174" s="252" t="s">
        <v>1</v>
      </c>
      <c r="O174" s="161" t="str">
        <f>_xlfn.XLOOKUP(A174,'Timely submission'!A:A,'Timely submission'!Q:Q)</f>
        <v>On time</v>
      </c>
      <c r="P174" s="150">
        <f>_xlfn.XLOOKUP(A174,'KSD auditees'!A:A,'KSD auditees'!A:A)</f>
        <v>451</v>
      </c>
      <c r="Q174" s="150" t="str">
        <f>_xlfn.XLOOKUP(A174,'KSD auditees'!A:A,'KSD auditees'!G:G)</f>
        <v xml:space="preserve">Financial sustainability </v>
      </c>
      <c r="R174" s="150" t="e">
        <f>_xlfn.XLOOKUP(A174,'[27]Non AGSA'!B:B,'[27]Non AGSA'!B:B)</f>
        <v>#N/A</v>
      </c>
      <c r="S174" s="150" t="e">
        <f>_xlfn.XLOOKUP(A174,'[27]Dormant auditee list'!C:C,'[27]Dormant auditee list'!C:C)</f>
        <v>#N/A</v>
      </c>
      <c r="T174" s="150" t="str">
        <f>_xlfn.XLOOKUP(A174,[27]Reworked!A:A,[27]Reworked!I:I)</f>
        <v>Unqualified with no findings</v>
      </c>
      <c r="V174" s="150">
        <v>1</v>
      </c>
      <c r="W174" s="150">
        <v>1</v>
      </c>
    </row>
    <row r="175" spans="1:23" ht="26.25" customHeight="1" x14ac:dyDescent="0.25">
      <c r="A175" s="139">
        <v>1307</v>
      </c>
      <c r="B175" s="139" t="s">
        <v>87</v>
      </c>
      <c r="C175" s="139" t="s">
        <v>16</v>
      </c>
      <c r="D175" s="256" t="s">
        <v>33</v>
      </c>
      <c r="E175" s="161" t="s">
        <v>29</v>
      </c>
      <c r="F175" s="139" t="s">
        <v>19</v>
      </c>
      <c r="G175" s="251" t="s">
        <v>22</v>
      </c>
      <c r="H175" s="149" t="s">
        <v>21</v>
      </c>
      <c r="I175" s="161" t="s">
        <v>420</v>
      </c>
      <c r="J175" s="252" t="s">
        <v>1</v>
      </c>
      <c r="K175" s="252" t="s">
        <v>1</v>
      </c>
      <c r="L175" s="251" t="s">
        <v>22</v>
      </c>
      <c r="O175" s="161" t="str">
        <f>_xlfn.XLOOKUP(A175,'Timely submission'!A:A,'Timely submission'!Q:Q)</f>
        <v>On time</v>
      </c>
      <c r="P175" s="150">
        <f>_xlfn.XLOOKUP(A175,'KSD auditees'!A:A,'KSD auditees'!A:A)</f>
        <v>1307</v>
      </c>
      <c r="Q175" s="150" t="str">
        <f>_xlfn.XLOOKUP(A175,'KSD auditees'!A:A,'KSD auditees'!G:G)</f>
        <v xml:space="preserve">Education, Skills development and employment </v>
      </c>
      <c r="R175" s="150" t="e">
        <f>_xlfn.XLOOKUP(A175,'[27]Non AGSA'!B:B,'[27]Non AGSA'!B:B)</f>
        <v>#N/A</v>
      </c>
      <c r="S175" s="150" t="e">
        <f>_xlfn.XLOOKUP(A175,'[27]Dormant auditee list'!C:C,'[27]Dormant auditee list'!C:C)</f>
        <v>#N/A</v>
      </c>
      <c r="T175" s="150" t="str">
        <f>_xlfn.XLOOKUP(A175,[27]Reworked!A:A,[27]Reworked!I:I)</f>
        <v>Unqualified with no findings</v>
      </c>
      <c r="V175" s="150">
        <v>1</v>
      </c>
      <c r="W175" s="150">
        <v>1</v>
      </c>
    </row>
    <row r="176" spans="1:23" ht="27" customHeight="1" x14ac:dyDescent="0.25">
      <c r="A176" s="139">
        <v>1325</v>
      </c>
      <c r="B176" s="139" t="s">
        <v>88</v>
      </c>
      <c r="C176" s="139" t="s">
        <v>16</v>
      </c>
      <c r="D176" s="250" t="s">
        <v>17</v>
      </c>
      <c r="E176" s="161" t="s">
        <v>420</v>
      </c>
      <c r="F176" s="139" t="s">
        <v>19</v>
      </c>
      <c r="G176" s="253" t="s">
        <v>23</v>
      </c>
      <c r="H176" s="149" t="s">
        <v>21</v>
      </c>
      <c r="I176" s="161" t="s">
        <v>420</v>
      </c>
      <c r="J176" s="252" t="s">
        <v>1</v>
      </c>
      <c r="K176" s="252" t="s">
        <v>1</v>
      </c>
      <c r="L176" s="253" t="s">
        <v>23</v>
      </c>
      <c r="O176" s="161" t="str">
        <f>_xlfn.XLOOKUP(A176,'Timely submission'!A:A,'Timely submission'!Q:Q)</f>
        <v>On time</v>
      </c>
      <c r="P176" s="150">
        <f>_xlfn.XLOOKUP(A176,'KSD auditees'!A:A,'KSD auditees'!A:A)</f>
        <v>1325</v>
      </c>
      <c r="Q176" s="150" t="str">
        <f>_xlfn.XLOOKUP(A176,'KSD auditees'!A:A,'KSD auditees'!G:G)</f>
        <v xml:space="preserve">Education, Skills development and employment </v>
      </c>
      <c r="R176" s="150" t="e">
        <f>_xlfn.XLOOKUP(A176,'[27]Non AGSA'!B:B,'[27]Non AGSA'!B:B)</f>
        <v>#N/A</v>
      </c>
      <c r="S176" s="150" t="e">
        <f>_xlfn.XLOOKUP(A176,'[27]Dormant auditee list'!C:C,'[27]Dormant auditee list'!C:C)</f>
        <v>#N/A</v>
      </c>
      <c r="T176" s="150" t="str">
        <f>_xlfn.XLOOKUP(A176,[27]Reworked!A:A,[27]Reworked!I:I)</f>
        <v>Unqualified with findings</v>
      </c>
      <c r="V176" s="150">
        <v>1</v>
      </c>
      <c r="W176" s="150">
        <v>2</v>
      </c>
    </row>
    <row r="177" spans="1:23" ht="26.25" customHeight="1" x14ac:dyDescent="0.25">
      <c r="A177" s="139">
        <v>452</v>
      </c>
      <c r="B177" s="139" t="s">
        <v>89</v>
      </c>
      <c r="C177" s="139" t="s">
        <v>16</v>
      </c>
      <c r="D177" s="254" t="s">
        <v>26</v>
      </c>
      <c r="E177" s="161" t="s">
        <v>420</v>
      </c>
      <c r="F177" s="139" t="s">
        <v>19</v>
      </c>
      <c r="G177" s="253" t="s">
        <v>23</v>
      </c>
      <c r="H177" s="254" t="s">
        <v>26</v>
      </c>
      <c r="I177" s="161" t="s">
        <v>420</v>
      </c>
      <c r="J177" s="253" t="s">
        <v>23</v>
      </c>
      <c r="K177" s="252" t="s">
        <v>1</v>
      </c>
      <c r="L177" s="253" t="s">
        <v>23</v>
      </c>
      <c r="O177" s="161" t="str">
        <f>_xlfn.XLOOKUP(A177,'Timely submission'!A:A,'Timely submission'!Q:Q)</f>
        <v>On time</v>
      </c>
      <c r="P177" s="150">
        <f>_xlfn.XLOOKUP(A177,'KSD auditees'!A:A,'KSD auditees'!A:A)</f>
        <v>452</v>
      </c>
      <c r="Q177" s="150" t="str">
        <f>_xlfn.XLOOKUP(A177,'KSD auditees'!A:A,'KSD auditees'!G:G)</f>
        <v xml:space="preserve">Education, Skills development and employment </v>
      </c>
      <c r="R177" s="150" t="e">
        <f>_xlfn.XLOOKUP(A177,'[27]Non AGSA'!B:B,'[27]Non AGSA'!B:B)</f>
        <v>#N/A</v>
      </c>
      <c r="S177" s="150" t="e">
        <f>_xlfn.XLOOKUP(A177,'[27]Dormant auditee list'!C:C,'[27]Dormant auditee list'!C:C)</f>
        <v>#N/A</v>
      </c>
      <c r="T177" s="150" t="str">
        <f>_xlfn.XLOOKUP(A177,[27]Reworked!A:A,[27]Reworked!I:I)</f>
        <v>Qualified</v>
      </c>
      <c r="V177" s="150">
        <v>1</v>
      </c>
      <c r="W177" s="150">
        <v>3</v>
      </c>
    </row>
    <row r="178" spans="1:23" ht="34.5" customHeight="1" x14ac:dyDescent="0.25">
      <c r="A178" s="139">
        <v>453</v>
      </c>
      <c r="B178" s="139" t="s">
        <v>121</v>
      </c>
      <c r="C178" s="139" t="s">
        <v>108</v>
      </c>
      <c r="D178" s="250" t="s">
        <v>17</v>
      </c>
      <c r="E178" s="161" t="s">
        <v>420</v>
      </c>
      <c r="F178" s="139" t="s">
        <v>19</v>
      </c>
      <c r="G178" s="252" t="s">
        <v>1</v>
      </c>
      <c r="H178" s="149" t="s">
        <v>21</v>
      </c>
      <c r="I178" s="161" t="s">
        <v>420</v>
      </c>
      <c r="J178" s="253" t="s">
        <v>23</v>
      </c>
      <c r="K178" s="251" t="s">
        <v>22</v>
      </c>
      <c r="L178" s="253" t="s">
        <v>23</v>
      </c>
      <c r="O178" s="161" t="str">
        <f>_xlfn.XLOOKUP(A178,'Timely submission'!A:A,'Timely submission'!Q:Q)</f>
        <v>On time</v>
      </c>
      <c r="P178" s="150">
        <f>_xlfn.XLOOKUP(A178,'KSD auditees'!A:A,'KSD auditees'!A:A)</f>
        <v>453</v>
      </c>
      <c r="Q178" s="150" t="str">
        <f>_xlfn.XLOOKUP(A178,'KSD auditees'!A:A,'KSD auditees'!G:G)</f>
        <v>Energy</v>
      </c>
      <c r="R178" s="150" t="e">
        <f>_xlfn.XLOOKUP(A178,'[27]Non AGSA'!B:B,'[27]Non AGSA'!B:B)</f>
        <v>#N/A</v>
      </c>
      <c r="S178" s="150" t="e">
        <f>_xlfn.XLOOKUP(A178,'[27]Dormant auditee list'!C:C,'[27]Dormant auditee list'!C:C)</f>
        <v>#N/A</v>
      </c>
      <c r="T178" s="150" t="str">
        <f>_xlfn.XLOOKUP(A178,[27]Reworked!A:A,[27]Reworked!I:I)</f>
        <v>Unqualified with findings</v>
      </c>
      <c r="V178" s="150">
        <v>1</v>
      </c>
      <c r="W178" s="150">
        <v>2</v>
      </c>
    </row>
    <row r="179" spans="1:23" ht="34.5" customHeight="1" x14ac:dyDescent="0.25">
      <c r="A179" s="139">
        <v>1120</v>
      </c>
      <c r="B179" s="139" t="s">
        <v>190</v>
      </c>
      <c r="C179" s="139" t="s">
        <v>179</v>
      </c>
      <c r="D179" s="257" t="s">
        <v>39</v>
      </c>
      <c r="E179" s="257" t="s">
        <v>39</v>
      </c>
      <c r="F179" s="139" t="s">
        <v>181</v>
      </c>
      <c r="G179" s="251" t="s">
        <v>22</v>
      </c>
      <c r="H179" s="257" t="s">
        <v>39</v>
      </c>
      <c r="I179" s="257" t="s">
        <v>39</v>
      </c>
      <c r="J179" s="253" t="s">
        <v>23</v>
      </c>
      <c r="K179" s="253" t="s">
        <v>23</v>
      </c>
      <c r="L179" s="251" t="s">
        <v>22</v>
      </c>
      <c r="O179" s="161" t="str">
        <f>_xlfn.XLOOKUP(A179,'Timely submission'!A:A,'Timely submission'!Q:Q)</f>
        <v>Outstanding</v>
      </c>
      <c r="P179" s="150">
        <f>_xlfn.XLOOKUP(A179,'KSD auditees'!A:A,'KSD auditees'!A:A)</f>
        <v>1120</v>
      </c>
      <c r="Q179" s="150" t="str">
        <f>_xlfn.XLOOKUP(A179,'KSD auditees'!A:A,'KSD auditees'!G:G)</f>
        <v>Other key public entity</v>
      </c>
      <c r="R179" s="150" t="e">
        <f>_xlfn.XLOOKUP(A179,'[27]Non AGSA'!B:B,'[27]Non AGSA'!B:B)</f>
        <v>#N/A</v>
      </c>
      <c r="S179" s="150" t="e">
        <f>_xlfn.XLOOKUP(A179,'[27]Dormant auditee list'!C:C,'[27]Dormant auditee list'!C:C)</f>
        <v>#N/A</v>
      </c>
      <c r="T179" s="150" t="str">
        <f>_xlfn.XLOOKUP(A179,[27]Reworked!A:A,[27]Reworked!I:I)</f>
        <v>Audit not finalised at legislated date</v>
      </c>
      <c r="V179" s="150">
        <v>1</v>
      </c>
      <c r="W179" s="150">
        <v>6</v>
      </c>
    </row>
    <row r="180" spans="1:23" ht="26.25" customHeight="1" x14ac:dyDescent="0.25">
      <c r="A180" s="139">
        <v>1062</v>
      </c>
      <c r="B180" s="139" t="s">
        <v>191</v>
      </c>
      <c r="C180" s="139" t="s">
        <v>179</v>
      </c>
      <c r="D180" s="250" t="s">
        <v>17</v>
      </c>
      <c r="E180" s="161" t="s">
        <v>420</v>
      </c>
      <c r="F180" s="139" t="s">
        <v>19</v>
      </c>
      <c r="G180" s="251" t="s">
        <v>22</v>
      </c>
      <c r="H180" s="149" t="s">
        <v>21</v>
      </c>
      <c r="I180" s="161" t="s">
        <v>420</v>
      </c>
      <c r="J180" s="252" t="s">
        <v>1</v>
      </c>
      <c r="K180" s="252" t="s">
        <v>1</v>
      </c>
      <c r="L180" s="253" t="s">
        <v>23</v>
      </c>
      <c r="O180" s="161" t="str">
        <f>_xlfn.XLOOKUP(A180,'Timely submission'!A:A,'Timely submission'!Q:Q)</f>
        <v>On time</v>
      </c>
      <c r="P180" s="150">
        <f>_xlfn.XLOOKUP(A180,'KSD auditees'!A:A,'KSD auditees'!A:A)</f>
        <v>1062</v>
      </c>
      <c r="Q180" s="150" t="str">
        <f>_xlfn.XLOOKUP(A180,'KSD auditees'!A:A,'KSD auditees'!G:G)</f>
        <v>Other key public entity</v>
      </c>
      <c r="R180" s="150" t="e">
        <f>_xlfn.XLOOKUP(A180,'[27]Non AGSA'!B:B,'[27]Non AGSA'!B:B)</f>
        <v>#N/A</v>
      </c>
      <c r="S180" s="150" t="e">
        <f>_xlfn.XLOOKUP(A180,'[27]Dormant auditee list'!C:C,'[27]Dormant auditee list'!C:C)</f>
        <v>#N/A</v>
      </c>
      <c r="T180" s="150" t="str">
        <f>_xlfn.XLOOKUP(A180,[27]Reworked!A:A,[27]Reworked!I:I)</f>
        <v>Unqualified with findings</v>
      </c>
      <c r="V180" s="150">
        <v>1</v>
      </c>
      <c r="W180" s="150">
        <v>2</v>
      </c>
    </row>
    <row r="181" spans="1:23" ht="34.5" customHeight="1" x14ac:dyDescent="0.25">
      <c r="A181" s="139">
        <v>1122</v>
      </c>
      <c r="B181" s="139" t="s">
        <v>192</v>
      </c>
      <c r="C181" s="139" t="s">
        <v>179</v>
      </c>
      <c r="D181" s="257" t="s">
        <v>39</v>
      </c>
      <c r="E181" s="257" t="s">
        <v>39</v>
      </c>
      <c r="F181" s="139" t="s">
        <v>181</v>
      </c>
      <c r="G181" s="252" t="s">
        <v>1</v>
      </c>
      <c r="H181" s="257" t="s">
        <v>39</v>
      </c>
      <c r="I181" s="257" t="s">
        <v>39</v>
      </c>
      <c r="J181" s="251" t="s">
        <v>22</v>
      </c>
      <c r="K181" s="252" t="s">
        <v>1</v>
      </c>
      <c r="L181" s="251" t="s">
        <v>22</v>
      </c>
      <c r="O181" s="161" t="str">
        <f>_xlfn.XLOOKUP(A181,'Timely submission'!A:A,'Timely submission'!Q:Q)</f>
        <v>Outstanding</v>
      </c>
      <c r="P181" s="150">
        <f>_xlfn.XLOOKUP(A181,'KSD auditees'!A:A,'KSD auditees'!A:A)</f>
        <v>1122</v>
      </c>
      <c r="Q181" s="150" t="str">
        <f>_xlfn.XLOOKUP(A181,'KSD auditees'!A:A,'KSD auditees'!G:G)</f>
        <v>Other key public entity</v>
      </c>
      <c r="R181" s="150" t="e">
        <f>_xlfn.XLOOKUP(A181,'[27]Non AGSA'!B:B,'[27]Non AGSA'!B:B)</f>
        <v>#N/A</v>
      </c>
      <c r="S181" s="150" t="e">
        <f>_xlfn.XLOOKUP(A181,'[27]Dormant auditee list'!C:C,'[27]Dormant auditee list'!C:C)</f>
        <v>#N/A</v>
      </c>
      <c r="T181" s="150" t="str">
        <f>_xlfn.XLOOKUP(A181,[27]Reworked!A:A,[27]Reworked!I:I)</f>
        <v>Audit not finalised at legislated date</v>
      </c>
      <c r="V181" s="150">
        <v>1</v>
      </c>
      <c r="W181" s="150">
        <v>6</v>
      </c>
    </row>
    <row r="182" spans="1:23" ht="26.25" customHeight="1" x14ac:dyDescent="0.25">
      <c r="A182" s="139">
        <v>1527</v>
      </c>
      <c r="B182" s="139" t="s">
        <v>154</v>
      </c>
      <c r="C182" s="139" t="s">
        <v>151</v>
      </c>
      <c r="D182" s="256" t="s">
        <v>33</v>
      </c>
      <c r="E182" s="161" t="s">
        <v>420</v>
      </c>
      <c r="F182" s="139" t="s">
        <v>19</v>
      </c>
      <c r="G182" s="252" t="s">
        <v>1</v>
      </c>
      <c r="H182" s="149" t="s">
        <v>21</v>
      </c>
      <c r="I182" s="161" t="s">
        <v>420</v>
      </c>
      <c r="J182" s="252" t="s">
        <v>1</v>
      </c>
      <c r="K182" s="252" t="s">
        <v>1</v>
      </c>
      <c r="L182" s="252" t="s">
        <v>1</v>
      </c>
      <c r="O182" s="161" t="str">
        <f>_xlfn.XLOOKUP(A182,'Timely submission'!A:A,'Timely submission'!Q:Q)</f>
        <v>On time</v>
      </c>
      <c r="P182" s="150">
        <f>_xlfn.XLOOKUP(A182,'KSD auditees'!A:A,'KSD auditees'!A:A)</f>
        <v>1527</v>
      </c>
      <c r="Q182" s="150" t="str">
        <f>_xlfn.XLOOKUP(A182,'KSD auditees'!A:A,'KSD auditees'!G:G)</f>
        <v>Health</v>
      </c>
      <c r="R182" s="150" t="e">
        <f>_xlfn.XLOOKUP(A182,'[27]Non AGSA'!B:B,'[27]Non AGSA'!B:B)</f>
        <v>#N/A</v>
      </c>
      <c r="S182" s="150" t="e">
        <f>_xlfn.XLOOKUP(A182,'[27]Dormant auditee list'!C:C,'[27]Dormant auditee list'!C:C)</f>
        <v>#N/A</v>
      </c>
      <c r="T182" s="150" t="str">
        <f>_xlfn.XLOOKUP(A182,[27]Reworked!A:A,[27]Reworked!I:I)</f>
        <v>Unqualified with no findings</v>
      </c>
      <c r="V182" s="150">
        <v>1</v>
      </c>
      <c r="W182" s="150">
        <v>1</v>
      </c>
    </row>
    <row r="183" spans="1:23" ht="34.5" customHeight="1" x14ac:dyDescent="0.25">
      <c r="A183" s="139">
        <v>439</v>
      </c>
      <c r="B183" s="139" t="s">
        <v>125</v>
      </c>
      <c r="C183" s="139" t="s">
        <v>126</v>
      </c>
      <c r="D183" s="256" t="s">
        <v>33</v>
      </c>
      <c r="E183" s="161" t="s">
        <v>29</v>
      </c>
      <c r="F183" s="139" t="s">
        <v>19</v>
      </c>
      <c r="G183" s="251" t="s">
        <v>22</v>
      </c>
      <c r="H183" s="149" t="s">
        <v>21</v>
      </c>
      <c r="I183" s="161" t="s">
        <v>420</v>
      </c>
      <c r="J183" s="255" t="s">
        <v>20</v>
      </c>
      <c r="K183" s="252" t="s">
        <v>1</v>
      </c>
      <c r="L183" s="251" t="s">
        <v>22</v>
      </c>
      <c r="O183" s="161" t="str">
        <f>_xlfn.XLOOKUP(A183,'Timely submission'!A:A,'Timely submission'!Q:Q)</f>
        <v>On time</v>
      </c>
      <c r="P183" s="150">
        <f>_xlfn.XLOOKUP(A183,'KSD auditees'!A:A,'KSD auditees'!A:A)</f>
        <v>439</v>
      </c>
      <c r="Q183" s="150" t="str">
        <f>_xlfn.XLOOKUP(A183,'KSD auditees'!A:A,'KSD auditees'!G:G)</f>
        <v>Environmental Sustainability</v>
      </c>
      <c r="R183" s="150" t="e">
        <f>_xlfn.XLOOKUP(A183,'[27]Non AGSA'!B:B,'[27]Non AGSA'!B:B)</f>
        <v>#N/A</v>
      </c>
      <c r="S183" s="150" t="e">
        <f>_xlfn.XLOOKUP(A183,'[27]Dormant auditee list'!C:C,'[27]Dormant auditee list'!C:C)</f>
        <v>#N/A</v>
      </c>
      <c r="T183" s="150" t="str">
        <f>_xlfn.XLOOKUP(A183,[27]Reworked!A:A,[27]Reworked!I:I)</f>
        <v>Unqualified with no findings</v>
      </c>
      <c r="V183" s="150">
        <v>1</v>
      </c>
      <c r="W183" s="150">
        <v>1</v>
      </c>
    </row>
    <row r="184" spans="1:23" ht="34.5" customHeight="1" x14ac:dyDescent="0.25">
      <c r="A184" s="139">
        <v>1368</v>
      </c>
      <c r="B184" s="139" t="s">
        <v>122</v>
      </c>
      <c r="C184" s="139" t="s">
        <v>108</v>
      </c>
      <c r="D184" s="256" t="s">
        <v>33</v>
      </c>
      <c r="E184" s="161" t="s">
        <v>420</v>
      </c>
      <c r="F184" s="139" t="s">
        <v>19</v>
      </c>
      <c r="G184" s="252" t="s">
        <v>1</v>
      </c>
      <c r="H184" s="149" t="s">
        <v>21</v>
      </c>
      <c r="I184" s="161" t="s">
        <v>420</v>
      </c>
      <c r="J184" s="251" t="s">
        <v>22</v>
      </c>
      <c r="K184" s="252" t="s">
        <v>1</v>
      </c>
      <c r="L184" s="252" t="s">
        <v>1</v>
      </c>
      <c r="O184" s="161" t="str">
        <f>_xlfn.XLOOKUP(A184,'Timely submission'!A:A,'Timely submission'!Q:Q)</f>
        <v>On time</v>
      </c>
      <c r="P184" s="150">
        <f>_xlfn.XLOOKUP(A184,'KSD auditees'!A:A,'KSD auditees'!A:A)</f>
        <v>1368</v>
      </c>
      <c r="Q184" s="150" t="str">
        <f>_xlfn.XLOOKUP(A184,'KSD auditees'!A:A,'KSD auditees'!G:G)</f>
        <v>Energy</v>
      </c>
      <c r="R184" s="150" t="e">
        <f>_xlfn.XLOOKUP(A184,'[27]Non AGSA'!B:B,'[27]Non AGSA'!B:B)</f>
        <v>#N/A</v>
      </c>
      <c r="S184" s="150" t="e">
        <f>_xlfn.XLOOKUP(A184,'[27]Dormant auditee list'!C:C,'[27]Dormant auditee list'!C:C)</f>
        <v>#N/A</v>
      </c>
      <c r="T184" s="150" t="str">
        <f>_xlfn.XLOOKUP(A184,[27]Reworked!A:A,[27]Reworked!I:I)</f>
        <v>Unqualified with no findings</v>
      </c>
      <c r="V184" s="150">
        <v>1</v>
      </c>
      <c r="W184" s="150">
        <v>1</v>
      </c>
    </row>
    <row r="185" spans="1:23" ht="34.5" customHeight="1" x14ac:dyDescent="0.25">
      <c r="A185" s="139">
        <v>471</v>
      </c>
      <c r="B185" s="139" t="s">
        <v>127</v>
      </c>
      <c r="C185" s="139" t="s">
        <v>126</v>
      </c>
      <c r="D185" s="250" t="s">
        <v>17</v>
      </c>
      <c r="E185" s="161" t="s">
        <v>420</v>
      </c>
      <c r="F185" s="139" t="s">
        <v>19</v>
      </c>
      <c r="G185" s="251" t="s">
        <v>22</v>
      </c>
      <c r="H185" s="149" t="s">
        <v>21</v>
      </c>
      <c r="I185" s="161" t="s">
        <v>420</v>
      </c>
      <c r="J185" s="251" t="s">
        <v>22</v>
      </c>
      <c r="K185" s="252" t="s">
        <v>1</v>
      </c>
      <c r="L185" s="253" t="s">
        <v>23</v>
      </c>
      <c r="O185" s="161" t="str">
        <f>_xlfn.XLOOKUP(A185,'Timely submission'!A:A,'Timely submission'!Q:Q)</f>
        <v>On time</v>
      </c>
      <c r="P185" s="150">
        <f>_xlfn.XLOOKUP(A185,'KSD auditees'!A:A,'KSD auditees'!A:A)</f>
        <v>471</v>
      </c>
      <c r="Q185" s="150" t="str">
        <f>_xlfn.XLOOKUP(A185,'KSD auditees'!A:A,'KSD auditees'!G:G)</f>
        <v>Environmental Sustainability</v>
      </c>
      <c r="R185" s="150" t="e">
        <f>_xlfn.XLOOKUP(A185,'[27]Non AGSA'!B:B,'[27]Non AGSA'!B:B)</f>
        <v>#N/A</v>
      </c>
      <c r="S185" s="150" t="e">
        <f>_xlfn.XLOOKUP(A185,'[27]Dormant auditee list'!C:C,'[27]Dormant auditee list'!C:C)</f>
        <v>#N/A</v>
      </c>
      <c r="T185" s="150" t="str">
        <f>_xlfn.XLOOKUP(A185,[27]Reworked!A:A,[27]Reworked!I:I)</f>
        <v>Unqualified with findings</v>
      </c>
      <c r="V185" s="150">
        <v>1</v>
      </c>
      <c r="W185" s="150">
        <v>2</v>
      </c>
    </row>
    <row r="186" spans="1:23" ht="34.5" customHeight="1" x14ac:dyDescent="0.25">
      <c r="A186" s="139">
        <v>441</v>
      </c>
      <c r="B186" s="139" t="s">
        <v>223</v>
      </c>
      <c r="C186" s="139" t="s">
        <v>209</v>
      </c>
      <c r="D186" s="250" t="s">
        <v>17</v>
      </c>
      <c r="E186" s="161" t="s">
        <v>420</v>
      </c>
      <c r="F186" s="139" t="s">
        <v>19</v>
      </c>
      <c r="G186" s="252" t="s">
        <v>1</v>
      </c>
      <c r="H186" s="149" t="s">
        <v>21</v>
      </c>
      <c r="I186" s="161" t="s">
        <v>420</v>
      </c>
      <c r="J186" s="253" t="s">
        <v>23</v>
      </c>
      <c r="K186" s="253" t="s">
        <v>23</v>
      </c>
      <c r="L186" s="251" t="s">
        <v>22</v>
      </c>
      <c r="O186" s="161" t="str">
        <f>_xlfn.XLOOKUP(A186,'Timely submission'!A:A,'Timely submission'!Q:Q)</f>
        <v>On time</v>
      </c>
      <c r="P186" s="150">
        <f>_xlfn.XLOOKUP(A186,'KSD auditees'!A:A,'KSD auditees'!A:A)</f>
        <v>441</v>
      </c>
      <c r="Q186" s="150" t="str">
        <f>_xlfn.XLOOKUP(A186,'KSD auditees'!A:A,'KSD auditees'!G:G)</f>
        <v>Transport</v>
      </c>
      <c r="R186" s="150" t="e">
        <f>_xlfn.XLOOKUP(A186,'[27]Non AGSA'!B:B,'[27]Non AGSA'!B:B)</f>
        <v>#N/A</v>
      </c>
      <c r="S186" s="150" t="e">
        <f>_xlfn.XLOOKUP(A186,'[27]Dormant auditee list'!C:C,'[27]Dormant auditee list'!C:C)</f>
        <v>#N/A</v>
      </c>
      <c r="T186" s="150" t="str">
        <f>_xlfn.XLOOKUP(A186,[27]Reworked!A:A,[27]Reworked!I:I)</f>
        <v>Unqualified with findings</v>
      </c>
      <c r="V186" s="150">
        <v>1</v>
      </c>
      <c r="W186" s="150">
        <v>2</v>
      </c>
    </row>
    <row r="187" spans="1:23" ht="34.5" customHeight="1" x14ac:dyDescent="0.25">
      <c r="A187" s="139">
        <v>1063</v>
      </c>
      <c r="B187" s="139" t="s">
        <v>193</v>
      </c>
      <c r="C187" s="139" t="s">
        <v>179</v>
      </c>
      <c r="D187" s="258" t="s">
        <v>94</v>
      </c>
      <c r="E187" s="161" t="s">
        <v>420</v>
      </c>
      <c r="F187" s="139" t="s">
        <v>19</v>
      </c>
      <c r="G187" s="253" t="s">
        <v>23</v>
      </c>
      <c r="H187" s="258" t="s">
        <v>94</v>
      </c>
      <c r="I187" s="161" t="s">
        <v>420</v>
      </c>
      <c r="J187" s="253" t="s">
        <v>23</v>
      </c>
      <c r="K187" s="253" t="s">
        <v>23</v>
      </c>
      <c r="L187" s="253" t="s">
        <v>23</v>
      </c>
      <c r="O187" s="161" t="str">
        <f>_xlfn.XLOOKUP(A187,'Timely submission'!A:A,'Timely submission'!Q:Q)</f>
        <v>On time</v>
      </c>
      <c r="P187" s="150">
        <f>_xlfn.XLOOKUP(A187,'KSD auditees'!A:A,'KSD auditees'!A:A)</f>
        <v>1063</v>
      </c>
      <c r="Q187" s="150" t="str">
        <f>_xlfn.XLOOKUP(A187,'KSD auditees'!A:A,'KSD auditees'!G:G)</f>
        <v>Other key public entity</v>
      </c>
      <c r="R187" s="150" t="e">
        <f>_xlfn.XLOOKUP(A187,'[27]Non AGSA'!B:B,'[27]Non AGSA'!B:B)</f>
        <v>#N/A</v>
      </c>
      <c r="S187" s="150" t="e">
        <f>_xlfn.XLOOKUP(A187,'[27]Dormant auditee list'!C:C,'[27]Dormant auditee list'!C:C)</f>
        <v>#N/A</v>
      </c>
      <c r="T187" s="150" t="str">
        <f>_xlfn.XLOOKUP(A187,[27]Reworked!A:A,[27]Reworked!I:I)</f>
        <v>Disclaimer</v>
      </c>
      <c r="U187" s="150" t="str">
        <f>_xlfn.XLOOKUP(A187,[27]Reworked!A:A,[27]Reworked!J:J)</f>
        <v>Disclaimer</v>
      </c>
      <c r="V187" s="150">
        <v>1</v>
      </c>
      <c r="W187" s="150">
        <v>5</v>
      </c>
    </row>
    <row r="188" spans="1:23" ht="26.25" customHeight="1" x14ac:dyDescent="0.25">
      <c r="A188" s="139">
        <v>472</v>
      </c>
      <c r="B188" s="139" t="s">
        <v>90</v>
      </c>
      <c r="C188" s="139" t="s">
        <v>16</v>
      </c>
      <c r="D188" s="256" t="s">
        <v>33</v>
      </c>
      <c r="E188" s="161" t="s">
        <v>420</v>
      </c>
      <c r="F188" s="139" t="s">
        <v>19</v>
      </c>
      <c r="G188" s="252" t="s">
        <v>1</v>
      </c>
      <c r="H188" s="149" t="s">
        <v>21</v>
      </c>
      <c r="I188" s="161" t="s">
        <v>420</v>
      </c>
      <c r="J188" s="252" t="s">
        <v>1</v>
      </c>
      <c r="K188" s="252" t="s">
        <v>1</v>
      </c>
      <c r="L188" s="252" t="s">
        <v>1</v>
      </c>
      <c r="O188" s="161" t="str">
        <f>_xlfn.XLOOKUP(A188,'Timely submission'!A:A,'Timely submission'!Q:Q)</f>
        <v>On time</v>
      </c>
      <c r="P188" s="150">
        <f>_xlfn.XLOOKUP(A188,'KSD auditees'!A:A,'KSD auditees'!A:A)</f>
        <v>472</v>
      </c>
      <c r="Q188" s="150" t="str">
        <f>_xlfn.XLOOKUP(A188,'KSD auditees'!A:A,'KSD auditees'!G:G)</f>
        <v xml:space="preserve">Education, Skills development and employment </v>
      </c>
      <c r="R188" s="150" t="e">
        <f>_xlfn.XLOOKUP(A188,'[27]Non AGSA'!B:B,'[27]Non AGSA'!B:B)</f>
        <v>#N/A</v>
      </c>
      <c r="S188" s="150" t="e">
        <f>_xlfn.XLOOKUP(A188,'[27]Dormant auditee list'!C:C,'[27]Dormant auditee list'!C:C)</f>
        <v>#N/A</v>
      </c>
      <c r="T188" s="150" t="str">
        <f>_xlfn.XLOOKUP(A188,[27]Reworked!A:A,[27]Reworked!I:I)</f>
        <v>Unqualified with no findings</v>
      </c>
      <c r="V188" s="150">
        <v>1</v>
      </c>
      <c r="W188" s="150">
        <v>1</v>
      </c>
    </row>
    <row r="189" spans="1:23" ht="26.25" customHeight="1" x14ac:dyDescent="0.25">
      <c r="A189" s="139">
        <v>474</v>
      </c>
      <c r="B189" s="139" t="s">
        <v>194</v>
      </c>
      <c r="C189" s="139" t="s">
        <v>179</v>
      </c>
      <c r="D189" s="250" t="s">
        <v>17</v>
      </c>
      <c r="E189" s="161" t="s">
        <v>420</v>
      </c>
      <c r="F189" s="139" t="s">
        <v>19</v>
      </c>
      <c r="G189" s="252" t="s">
        <v>1</v>
      </c>
      <c r="H189" s="149" t="s">
        <v>21</v>
      </c>
      <c r="I189" s="161" t="s">
        <v>420</v>
      </c>
      <c r="J189" s="253" t="s">
        <v>23</v>
      </c>
      <c r="K189" s="253" t="s">
        <v>23</v>
      </c>
      <c r="L189" s="253" t="s">
        <v>23</v>
      </c>
      <c r="O189" s="161" t="str">
        <f>_xlfn.XLOOKUP(A189,'Timely submission'!A:A,'Timely submission'!Q:Q)</f>
        <v>On time</v>
      </c>
      <c r="P189" s="150">
        <f>_xlfn.XLOOKUP(A189,'KSD auditees'!A:A,'KSD auditees'!A:A)</f>
        <v>474</v>
      </c>
      <c r="Q189" s="150" t="str">
        <f>_xlfn.XLOOKUP(A189,'KSD auditees'!A:A,'KSD auditees'!G:G)</f>
        <v>Other key public entity</v>
      </c>
      <c r="R189" s="150" t="e">
        <f>_xlfn.XLOOKUP(A189,'[27]Non AGSA'!B:B,'[27]Non AGSA'!B:B)</f>
        <v>#N/A</v>
      </c>
      <c r="S189" s="150" t="e">
        <f>_xlfn.XLOOKUP(A189,'[27]Dormant auditee list'!C:C,'[27]Dormant auditee list'!C:C)</f>
        <v>#N/A</v>
      </c>
      <c r="T189" s="150" t="str">
        <f>_xlfn.XLOOKUP(A189,[27]Reworked!A:A,[27]Reworked!I:I)</f>
        <v>Unqualified with findings</v>
      </c>
      <c r="V189" s="150">
        <v>1</v>
      </c>
      <c r="W189" s="150">
        <v>2</v>
      </c>
    </row>
    <row r="190" spans="1:23" ht="34.5" customHeight="1" x14ac:dyDescent="0.25">
      <c r="A190" s="139">
        <v>476</v>
      </c>
      <c r="B190" s="139" t="s">
        <v>128</v>
      </c>
      <c r="C190" s="139" t="s">
        <v>126</v>
      </c>
      <c r="D190" s="250" t="s">
        <v>17</v>
      </c>
      <c r="E190" s="161" t="s">
        <v>27</v>
      </c>
      <c r="F190" s="139" t="s">
        <v>19</v>
      </c>
      <c r="G190" s="252" t="s">
        <v>1</v>
      </c>
      <c r="H190" s="149" t="s">
        <v>21</v>
      </c>
      <c r="I190" s="161" t="s">
        <v>420</v>
      </c>
      <c r="J190" s="255" t="s">
        <v>20</v>
      </c>
      <c r="K190" s="255" t="s">
        <v>20</v>
      </c>
      <c r="L190" s="252" t="s">
        <v>1</v>
      </c>
      <c r="O190" s="161" t="str">
        <f>_xlfn.XLOOKUP(A190,'Timely submission'!A:A,'Timely submission'!Q:Q)</f>
        <v>On time</v>
      </c>
      <c r="P190" s="150">
        <f>_xlfn.XLOOKUP(A190,'KSD auditees'!A:A,'KSD auditees'!A:A)</f>
        <v>476</v>
      </c>
      <c r="Q190" s="150" t="str">
        <f>_xlfn.XLOOKUP(A190,'KSD auditees'!A:A,'KSD auditees'!G:G)</f>
        <v>Environmental Sustainability</v>
      </c>
      <c r="R190" s="150" t="e">
        <f>_xlfn.XLOOKUP(A190,'[27]Non AGSA'!B:B,'[27]Non AGSA'!B:B)</f>
        <v>#N/A</v>
      </c>
      <c r="S190" s="150" t="e">
        <f>_xlfn.XLOOKUP(A190,'[27]Dormant auditee list'!C:C,'[27]Dormant auditee list'!C:C)</f>
        <v>#N/A</v>
      </c>
      <c r="T190" s="150" t="str">
        <f>_xlfn.XLOOKUP(A190,[27]Reworked!A:A,[27]Reworked!I:I)</f>
        <v>Unqualified with findings</v>
      </c>
      <c r="V190" s="150">
        <v>1</v>
      </c>
      <c r="W190" s="150">
        <v>2</v>
      </c>
    </row>
    <row r="191" spans="1:23" ht="27" customHeight="1" x14ac:dyDescent="0.25">
      <c r="A191" s="139">
        <v>1340</v>
      </c>
      <c r="B191" s="139" t="s">
        <v>91</v>
      </c>
      <c r="C191" s="139" t="s">
        <v>16</v>
      </c>
      <c r="D191" s="256" t="s">
        <v>33</v>
      </c>
      <c r="E191" s="161" t="s">
        <v>29</v>
      </c>
      <c r="F191" s="139" t="s">
        <v>19</v>
      </c>
      <c r="G191" s="251" t="s">
        <v>22</v>
      </c>
      <c r="H191" s="149" t="s">
        <v>21</v>
      </c>
      <c r="I191" s="161" t="s">
        <v>420</v>
      </c>
      <c r="J191" s="252" t="s">
        <v>1</v>
      </c>
      <c r="K191" s="252" t="s">
        <v>1</v>
      </c>
      <c r="L191" s="251" t="s">
        <v>22</v>
      </c>
      <c r="O191" s="161" t="str">
        <f>_xlfn.XLOOKUP(A191,'Timely submission'!A:A,'Timely submission'!Q:Q)</f>
        <v>On time</v>
      </c>
      <c r="P191" s="150">
        <f>_xlfn.XLOOKUP(A191,'KSD auditees'!A:A,'KSD auditees'!A:A)</f>
        <v>1340</v>
      </c>
      <c r="Q191" s="150" t="str">
        <f>_xlfn.XLOOKUP(A191,'KSD auditees'!A:A,'KSD auditees'!G:G)</f>
        <v xml:space="preserve">Education, Skills development and employment </v>
      </c>
      <c r="R191" s="150" t="e">
        <f>_xlfn.XLOOKUP(A191,'[27]Non AGSA'!B:B,'[27]Non AGSA'!B:B)</f>
        <v>#N/A</v>
      </c>
      <c r="S191" s="150" t="e">
        <f>_xlfn.XLOOKUP(A191,'[27]Dormant auditee list'!C:C,'[27]Dormant auditee list'!C:C)</f>
        <v>#N/A</v>
      </c>
      <c r="T191" s="150" t="str">
        <f>_xlfn.XLOOKUP(A191,[27]Reworked!A:A,[27]Reworked!I:I)</f>
        <v>Unqualified with no findings</v>
      </c>
      <c r="V191" s="150">
        <v>1</v>
      </c>
      <c r="W191" s="150">
        <v>1</v>
      </c>
    </row>
    <row r="192" spans="1:23" ht="26.25" customHeight="1" x14ac:dyDescent="0.25">
      <c r="A192" s="139">
        <v>1308</v>
      </c>
      <c r="B192" s="139" t="s">
        <v>92</v>
      </c>
      <c r="C192" s="139" t="s">
        <v>16</v>
      </c>
      <c r="D192" s="256" t="s">
        <v>33</v>
      </c>
      <c r="E192" s="161" t="s">
        <v>29</v>
      </c>
      <c r="F192" s="139" t="s">
        <v>19</v>
      </c>
      <c r="G192" s="251" t="s">
        <v>22</v>
      </c>
      <c r="H192" s="149" t="s">
        <v>21</v>
      </c>
      <c r="I192" s="161" t="s">
        <v>420</v>
      </c>
      <c r="J192" s="252" t="s">
        <v>1</v>
      </c>
      <c r="K192" s="252" t="s">
        <v>1</v>
      </c>
      <c r="L192" s="251" t="s">
        <v>22</v>
      </c>
      <c r="O192" s="161" t="str">
        <f>_xlfn.XLOOKUP(A192,'Timely submission'!A:A,'Timely submission'!Q:Q)</f>
        <v>On time</v>
      </c>
      <c r="P192" s="150">
        <f>_xlfn.XLOOKUP(A192,'KSD auditees'!A:A,'KSD auditees'!A:A)</f>
        <v>1308</v>
      </c>
      <c r="Q192" s="150" t="str">
        <f>_xlfn.XLOOKUP(A192,'KSD auditees'!A:A,'KSD auditees'!G:G)</f>
        <v xml:space="preserve">Education, Skills development and employment </v>
      </c>
      <c r="R192" s="150" t="e">
        <f>_xlfn.XLOOKUP(A192,'[27]Non AGSA'!B:B,'[27]Non AGSA'!B:B)</f>
        <v>#N/A</v>
      </c>
      <c r="S192" s="150" t="e">
        <f>_xlfn.XLOOKUP(A192,'[27]Dormant auditee list'!C:C,'[27]Dormant auditee list'!C:C)</f>
        <v>#N/A</v>
      </c>
      <c r="T192" s="150" t="str">
        <f>_xlfn.XLOOKUP(A192,[27]Reworked!A:A,[27]Reworked!I:I)</f>
        <v>Unqualified with no findings</v>
      </c>
      <c r="V192" s="150">
        <v>1</v>
      </c>
      <c r="W192" s="150">
        <v>1</v>
      </c>
    </row>
    <row r="193" spans="1:23" ht="34.5" customHeight="1" x14ac:dyDescent="0.25">
      <c r="A193" s="139">
        <v>488</v>
      </c>
      <c r="B193" s="139" t="s">
        <v>205</v>
      </c>
      <c r="C193" s="139" t="s">
        <v>197</v>
      </c>
      <c r="D193" s="254" t="s">
        <v>26</v>
      </c>
      <c r="E193" s="161" t="s">
        <v>29</v>
      </c>
      <c r="F193" s="139" t="s">
        <v>19</v>
      </c>
      <c r="G193" s="253" t="s">
        <v>23</v>
      </c>
      <c r="H193" s="254" t="s">
        <v>26</v>
      </c>
      <c r="I193" s="161" t="s">
        <v>29</v>
      </c>
      <c r="J193" s="255" t="s">
        <v>20</v>
      </c>
      <c r="K193" s="252" t="s">
        <v>1</v>
      </c>
      <c r="L193" s="253" t="s">
        <v>23</v>
      </c>
      <c r="O193" s="161" t="str">
        <f>_xlfn.XLOOKUP(A193,'Timely submission'!A:A,'Timely submission'!Q:Q)</f>
        <v>On time</v>
      </c>
      <c r="P193" s="150">
        <f>_xlfn.XLOOKUP(A193,'KSD auditees'!A:A,'KSD auditees'!A:A)</f>
        <v>488</v>
      </c>
      <c r="Q193" s="150" t="str">
        <f>_xlfn.XLOOKUP(A193,'KSD auditees'!A:A,'KSD auditees'!G:G)</f>
        <v>Safety and Security</v>
      </c>
      <c r="R193" s="150" t="e">
        <f>_xlfn.XLOOKUP(A193,'[27]Non AGSA'!B:B,'[27]Non AGSA'!B:B)</f>
        <v>#N/A</v>
      </c>
      <c r="S193" s="150" t="e">
        <f>_xlfn.XLOOKUP(A193,'[27]Dormant auditee list'!C:C,'[27]Dormant auditee list'!C:C)</f>
        <v>#N/A</v>
      </c>
      <c r="T193" s="150" t="str">
        <f>_xlfn.XLOOKUP(A193,[27]Reworked!A:A,[27]Reworked!I:I)</f>
        <v>Qualified</v>
      </c>
      <c r="U193" s="150" t="str">
        <f>_xlfn.XLOOKUP(A193,[27]Reworked!A:A,[27]Reworked!J:J)</f>
        <v>Disclaimer</v>
      </c>
      <c r="V193" s="150">
        <v>1</v>
      </c>
      <c r="W193" s="150">
        <v>3</v>
      </c>
    </row>
    <row r="194" spans="1:23" ht="27" customHeight="1" x14ac:dyDescent="0.25">
      <c r="A194" s="139">
        <v>1334</v>
      </c>
      <c r="B194" s="139" t="s">
        <v>93</v>
      </c>
      <c r="C194" s="139" t="s">
        <v>16</v>
      </c>
      <c r="D194" s="258" t="s">
        <v>94</v>
      </c>
      <c r="E194" s="161" t="s">
        <v>420</v>
      </c>
      <c r="F194" s="139" t="s">
        <v>40</v>
      </c>
      <c r="G194" s="253" t="s">
        <v>23</v>
      </c>
      <c r="H194" s="258" t="s">
        <v>94</v>
      </c>
      <c r="I194" s="161" t="s">
        <v>420</v>
      </c>
      <c r="J194" s="252" t="s">
        <v>1</v>
      </c>
      <c r="K194" s="252" t="s">
        <v>1</v>
      </c>
      <c r="L194" s="253" t="s">
        <v>23</v>
      </c>
      <c r="O194" s="161" t="str">
        <f>_xlfn.XLOOKUP(A194,'Timely submission'!A:A,'Timely submission'!Q:Q)</f>
        <v>Late</v>
      </c>
      <c r="P194" s="150">
        <f>_xlfn.XLOOKUP(A194,'KSD auditees'!A:A,'KSD auditees'!A:A)</f>
        <v>1334</v>
      </c>
      <c r="Q194" s="150" t="str">
        <f>_xlfn.XLOOKUP(A194,'KSD auditees'!A:A,'KSD auditees'!G:G)</f>
        <v xml:space="preserve">Education, Skills development and employment </v>
      </c>
      <c r="R194" s="150" t="e">
        <f>_xlfn.XLOOKUP(A194,'[27]Non AGSA'!B:B,'[27]Non AGSA'!B:B)</f>
        <v>#N/A</v>
      </c>
      <c r="S194" s="150" t="e">
        <f>_xlfn.XLOOKUP(A194,'[27]Dormant auditee list'!C:C,'[27]Dormant auditee list'!C:C)</f>
        <v>#N/A</v>
      </c>
      <c r="T194" s="150" t="str">
        <f>_xlfn.XLOOKUP(A194,[27]Reworked!A:A,[27]Reworked!I:I)</f>
        <v>Disclaimer</v>
      </c>
      <c r="V194" s="150">
        <v>1</v>
      </c>
      <c r="W194" s="150">
        <v>5</v>
      </c>
    </row>
    <row r="195" spans="1:23" ht="34.5" customHeight="1" x14ac:dyDescent="0.25">
      <c r="A195" s="139">
        <v>499</v>
      </c>
      <c r="B195" s="139" t="s">
        <v>123</v>
      </c>
      <c r="C195" s="139" t="s">
        <v>108</v>
      </c>
      <c r="D195" s="250" t="s">
        <v>17</v>
      </c>
      <c r="E195" s="161" t="s">
        <v>420</v>
      </c>
      <c r="F195" s="139" t="s">
        <v>19</v>
      </c>
      <c r="G195" s="253" t="s">
        <v>23</v>
      </c>
      <c r="H195" s="149" t="s">
        <v>21</v>
      </c>
      <c r="I195" s="161" t="s">
        <v>420</v>
      </c>
      <c r="J195" s="251" t="s">
        <v>22</v>
      </c>
      <c r="K195" s="252" t="s">
        <v>1</v>
      </c>
      <c r="L195" s="253" t="s">
        <v>23</v>
      </c>
      <c r="O195" s="161" t="str">
        <f>_xlfn.XLOOKUP(A195,'Timely submission'!A:A,'Timely submission'!Q:Q)</f>
        <v>On time</v>
      </c>
      <c r="P195" s="150">
        <f>_xlfn.XLOOKUP(A195,'KSD auditees'!A:A,'KSD auditees'!A:A)</f>
        <v>499</v>
      </c>
      <c r="Q195" s="150" t="str">
        <f>_xlfn.XLOOKUP(A195,'KSD auditees'!A:A,'KSD auditees'!G:G)</f>
        <v>Energy</v>
      </c>
      <c r="R195" s="150" t="e">
        <f>_xlfn.XLOOKUP(A195,'[27]Non AGSA'!B:B,'[27]Non AGSA'!B:B)</f>
        <v>#N/A</v>
      </c>
      <c r="S195" s="150" t="e">
        <f>_xlfn.XLOOKUP(A195,'[27]Dormant auditee list'!C:C,'[27]Dormant auditee list'!C:C)</f>
        <v>#N/A</v>
      </c>
      <c r="T195" s="150" t="str">
        <f>_xlfn.XLOOKUP(A195,[27]Reworked!A:A,[27]Reworked!I:I)</f>
        <v>Unqualified with findings</v>
      </c>
      <c r="V195" s="150">
        <v>1</v>
      </c>
      <c r="W195" s="150">
        <v>2</v>
      </c>
    </row>
    <row r="196" spans="1:23" ht="34.5" customHeight="1" x14ac:dyDescent="0.25">
      <c r="A196" s="139">
        <v>442</v>
      </c>
      <c r="B196" s="139" t="s">
        <v>124</v>
      </c>
      <c r="C196" s="139" t="s">
        <v>108</v>
      </c>
      <c r="D196" s="256" t="s">
        <v>33</v>
      </c>
      <c r="E196" s="161" t="s">
        <v>29</v>
      </c>
      <c r="F196" s="139" t="s">
        <v>19</v>
      </c>
      <c r="G196" s="251" t="s">
        <v>22</v>
      </c>
      <c r="H196" s="149" t="s">
        <v>21</v>
      </c>
      <c r="I196" s="161" t="s">
        <v>420</v>
      </c>
      <c r="J196" s="252" t="s">
        <v>1</v>
      </c>
      <c r="K196" s="252" t="s">
        <v>1</v>
      </c>
      <c r="L196" s="251" t="s">
        <v>22</v>
      </c>
      <c r="O196" s="161" t="str">
        <f>_xlfn.XLOOKUP(A196,'Timely submission'!A:A,'Timely submission'!Q:Q)</f>
        <v>On time</v>
      </c>
      <c r="P196" s="150">
        <f>_xlfn.XLOOKUP(A196,'KSD auditees'!A:A,'KSD auditees'!A:A)</f>
        <v>442</v>
      </c>
      <c r="Q196" s="150" t="str">
        <f>_xlfn.XLOOKUP(A196,'KSD auditees'!A:A,'KSD auditees'!G:G)</f>
        <v>Energy</v>
      </c>
      <c r="R196" s="150" t="e">
        <f>_xlfn.XLOOKUP(A196,'[27]Non AGSA'!B:B,'[27]Non AGSA'!B:B)</f>
        <v>#N/A</v>
      </c>
      <c r="S196" s="150" t="e">
        <f>_xlfn.XLOOKUP(A196,'[27]Dormant auditee list'!C:C,'[27]Dormant auditee list'!C:C)</f>
        <v>#N/A</v>
      </c>
      <c r="T196" s="150" t="str">
        <f>_xlfn.XLOOKUP(A196,[27]Reworked!A:A,[27]Reworked!I:I)</f>
        <v>Unqualified with no findings</v>
      </c>
      <c r="V196" s="150">
        <v>1</v>
      </c>
      <c r="W196" s="150">
        <v>1</v>
      </c>
    </row>
    <row r="197" spans="1:23" ht="27" customHeight="1" x14ac:dyDescent="0.25">
      <c r="A197" s="139">
        <v>1318</v>
      </c>
      <c r="B197" s="139" t="s">
        <v>95</v>
      </c>
      <c r="C197" s="139" t="s">
        <v>16</v>
      </c>
      <c r="D197" s="250" t="s">
        <v>17</v>
      </c>
      <c r="E197" s="161" t="s">
        <v>420</v>
      </c>
      <c r="F197" s="139" t="s">
        <v>19</v>
      </c>
      <c r="G197" s="253" t="s">
        <v>23</v>
      </c>
      <c r="H197" s="149" t="s">
        <v>21</v>
      </c>
      <c r="I197" s="161" t="s">
        <v>420</v>
      </c>
      <c r="J197" s="252" t="s">
        <v>1</v>
      </c>
      <c r="K197" s="252" t="s">
        <v>1</v>
      </c>
      <c r="L197" s="253" t="s">
        <v>23</v>
      </c>
      <c r="O197" s="161" t="str">
        <f>_xlfn.XLOOKUP(A197,'Timely submission'!A:A,'Timely submission'!Q:Q)</f>
        <v>On time</v>
      </c>
      <c r="P197" s="150">
        <f>_xlfn.XLOOKUP(A197,'KSD auditees'!A:A,'KSD auditees'!A:A)</f>
        <v>1318</v>
      </c>
      <c r="Q197" s="150" t="str">
        <f>_xlfn.XLOOKUP(A197,'KSD auditees'!A:A,'KSD auditees'!G:G)</f>
        <v xml:space="preserve">Education, Skills development and employment </v>
      </c>
      <c r="R197" s="150" t="e">
        <f>_xlfn.XLOOKUP(A197,'[27]Non AGSA'!B:B,'[27]Non AGSA'!B:B)</f>
        <v>#N/A</v>
      </c>
      <c r="S197" s="150" t="e">
        <f>_xlfn.XLOOKUP(A197,'[27]Dormant auditee list'!C:C,'[27]Dormant auditee list'!C:C)</f>
        <v>#N/A</v>
      </c>
      <c r="T197" s="150" t="str">
        <f>_xlfn.XLOOKUP(A197,[27]Reworked!A:A,[27]Reworked!I:I)</f>
        <v>Unqualified with findings</v>
      </c>
      <c r="V197" s="150">
        <v>1</v>
      </c>
      <c r="W197" s="150">
        <v>2</v>
      </c>
    </row>
    <row r="198" spans="1:23" ht="26.25" customHeight="1" x14ac:dyDescent="0.25">
      <c r="A198" s="139">
        <v>1065</v>
      </c>
      <c r="B198" s="139" t="s">
        <v>227</v>
      </c>
      <c r="C198" s="139" t="s">
        <v>226</v>
      </c>
      <c r="D198" s="250" t="s">
        <v>17</v>
      </c>
      <c r="E198" s="161" t="s">
        <v>420</v>
      </c>
      <c r="F198" s="139" t="s">
        <v>19</v>
      </c>
      <c r="G198" s="253" t="s">
        <v>23</v>
      </c>
      <c r="H198" s="149" t="s">
        <v>21</v>
      </c>
      <c r="I198" s="161" t="s">
        <v>420</v>
      </c>
      <c r="J198" s="252" t="s">
        <v>1</v>
      </c>
      <c r="K198" s="252" t="s">
        <v>1</v>
      </c>
      <c r="L198" s="253" t="s">
        <v>23</v>
      </c>
      <c r="O198" s="161" t="str">
        <f>_xlfn.XLOOKUP(A198,'Timely submission'!A:A,'Timely submission'!Q:Q)</f>
        <v>On time</v>
      </c>
      <c r="P198" s="150">
        <f>_xlfn.XLOOKUP(A198,'KSD auditees'!A:A,'KSD auditees'!A:A)</f>
        <v>1065</v>
      </c>
      <c r="Q198" s="150" t="str">
        <f>_xlfn.XLOOKUP(A198,'KSD auditees'!A:A,'KSD auditees'!G:G)</f>
        <v>Water and sanitation</v>
      </c>
      <c r="R198" s="150" t="e">
        <f>_xlfn.XLOOKUP(A198,'[27]Non AGSA'!B:B,'[27]Non AGSA'!B:B)</f>
        <v>#N/A</v>
      </c>
      <c r="S198" s="150" t="e">
        <f>_xlfn.XLOOKUP(A198,'[27]Dormant auditee list'!C:C,'[27]Dormant auditee list'!C:C)</f>
        <v>#N/A</v>
      </c>
      <c r="T198" s="150" t="str">
        <f>_xlfn.XLOOKUP(A198,[27]Reworked!A:A,[27]Reworked!I:I)</f>
        <v>Unqualified with findings</v>
      </c>
      <c r="V198" s="150">
        <v>1</v>
      </c>
      <c r="W198" s="150">
        <v>2</v>
      </c>
    </row>
    <row r="199" spans="1:23" ht="34.5" customHeight="1" x14ac:dyDescent="0.25">
      <c r="A199" s="139">
        <v>1123</v>
      </c>
      <c r="B199" s="139" t="s">
        <v>224</v>
      </c>
      <c r="C199" s="139" t="s">
        <v>209</v>
      </c>
      <c r="D199" s="250" t="s">
        <v>17</v>
      </c>
      <c r="E199" s="161" t="s">
        <v>420</v>
      </c>
      <c r="F199" s="139" t="s">
        <v>19</v>
      </c>
      <c r="G199" s="253" t="s">
        <v>23</v>
      </c>
      <c r="H199" s="149" t="s">
        <v>21</v>
      </c>
      <c r="I199" s="161" t="s">
        <v>420</v>
      </c>
      <c r="J199" s="253" t="s">
        <v>23</v>
      </c>
      <c r="K199" s="253" t="s">
        <v>23</v>
      </c>
      <c r="L199" s="253" t="s">
        <v>23</v>
      </c>
      <c r="O199" s="161" t="str">
        <f>_xlfn.XLOOKUP(A199,'Timely submission'!A:A,'Timely submission'!Q:Q)</f>
        <v>On time</v>
      </c>
      <c r="P199" s="150">
        <f>_xlfn.XLOOKUP(A199,'KSD auditees'!A:A,'KSD auditees'!A:A)</f>
        <v>1123</v>
      </c>
      <c r="Q199" s="150" t="str">
        <f>_xlfn.XLOOKUP(A199,'KSD auditees'!A:A,'KSD auditees'!G:G)</f>
        <v>Transport</v>
      </c>
      <c r="R199" s="150" t="e">
        <f>_xlfn.XLOOKUP(A199,'[27]Non AGSA'!B:B,'[27]Non AGSA'!B:B)</f>
        <v>#N/A</v>
      </c>
      <c r="S199" s="150" t="e">
        <f>_xlfn.XLOOKUP(A199,'[27]Dormant auditee list'!C:C,'[27]Dormant auditee list'!C:C)</f>
        <v>#N/A</v>
      </c>
      <c r="T199" s="150" t="str">
        <f>_xlfn.XLOOKUP(A199,[27]Reworked!A:A,[27]Reworked!I:I)</f>
        <v>Unqualified with findings</v>
      </c>
      <c r="V199" s="150">
        <v>1</v>
      </c>
      <c r="W199" s="150">
        <v>2</v>
      </c>
    </row>
    <row r="200" spans="1:23" ht="26.25" customHeight="1" x14ac:dyDescent="0.25">
      <c r="A200" s="139">
        <v>518</v>
      </c>
      <c r="B200" s="139" t="s">
        <v>96</v>
      </c>
      <c r="C200" s="139" t="s">
        <v>16</v>
      </c>
      <c r="D200" s="257" t="s">
        <v>39</v>
      </c>
      <c r="E200" s="257" t="s">
        <v>39</v>
      </c>
      <c r="F200" s="139" t="s">
        <v>19</v>
      </c>
      <c r="G200" s="253" t="s">
        <v>23</v>
      </c>
      <c r="H200" s="257" t="s">
        <v>39</v>
      </c>
      <c r="I200" s="257" t="s">
        <v>39</v>
      </c>
      <c r="J200" s="253" t="s">
        <v>23</v>
      </c>
      <c r="K200" s="255" t="s">
        <v>20</v>
      </c>
      <c r="L200" s="253" t="s">
        <v>23</v>
      </c>
      <c r="O200" s="161" t="str">
        <f>_xlfn.XLOOKUP(A200,'Timely submission'!A:A,'Timely submission'!Q:Q)</f>
        <v>On time</v>
      </c>
      <c r="P200" s="150">
        <f>_xlfn.XLOOKUP(A200,'KSD auditees'!A:A,'KSD auditees'!A:A)</f>
        <v>518</v>
      </c>
      <c r="Q200" s="150" t="str">
        <f>_xlfn.XLOOKUP(A200,'KSD auditees'!A:A,'KSD auditees'!G:G)</f>
        <v xml:space="preserve">Education, Skills development and employment </v>
      </c>
      <c r="R200" s="150" t="e">
        <f>_xlfn.XLOOKUP(A200,'[27]Non AGSA'!B:B,'[27]Non AGSA'!B:B)</f>
        <v>#N/A</v>
      </c>
      <c r="S200" s="150" t="e">
        <f>_xlfn.XLOOKUP(A200,'[27]Dormant auditee list'!C:C,'[27]Dormant auditee list'!C:C)</f>
        <v>#N/A</v>
      </c>
      <c r="T200" s="150" t="str">
        <f>_xlfn.XLOOKUP(A200,[27]Reworked!A:A,[27]Reworked!I:I)</f>
        <v>Audit not finalised at legislated date</v>
      </c>
      <c r="V200" s="150">
        <v>1</v>
      </c>
      <c r="W200" s="150">
        <v>6</v>
      </c>
    </row>
    <row r="201" spans="1:23" ht="27" customHeight="1" x14ac:dyDescent="0.25">
      <c r="A201" s="139">
        <v>1309</v>
      </c>
      <c r="B201" s="139" t="s">
        <v>97</v>
      </c>
      <c r="C201" s="139" t="s">
        <v>16</v>
      </c>
      <c r="D201" s="250" t="s">
        <v>17</v>
      </c>
      <c r="E201" s="161" t="s">
        <v>420</v>
      </c>
      <c r="F201" s="139" t="s">
        <v>19</v>
      </c>
      <c r="G201" s="253" t="s">
        <v>23</v>
      </c>
      <c r="H201" s="149" t="s">
        <v>21</v>
      </c>
      <c r="I201" s="161" t="s">
        <v>420</v>
      </c>
      <c r="J201" s="252" t="s">
        <v>1</v>
      </c>
      <c r="K201" s="252" t="s">
        <v>1</v>
      </c>
      <c r="L201" s="253" t="s">
        <v>23</v>
      </c>
      <c r="O201" s="161" t="str">
        <f>_xlfn.XLOOKUP(A201,'Timely submission'!A:A,'Timely submission'!Q:Q)</f>
        <v>On time</v>
      </c>
      <c r="P201" s="150">
        <f>_xlfn.XLOOKUP(A201,'KSD auditees'!A:A,'KSD auditees'!A:A)</f>
        <v>1309</v>
      </c>
      <c r="Q201" s="150" t="str">
        <f>_xlfn.XLOOKUP(A201,'KSD auditees'!A:A,'KSD auditees'!G:G)</f>
        <v xml:space="preserve">Education, Skills development and employment </v>
      </c>
      <c r="R201" s="150" t="e">
        <f>_xlfn.XLOOKUP(A201,'[27]Non AGSA'!B:B,'[27]Non AGSA'!B:B)</f>
        <v>#N/A</v>
      </c>
      <c r="S201" s="150" t="e">
        <f>_xlfn.XLOOKUP(A201,'[27]Dormant auditee list'!C:C,'[27]Dormant auditee list'!C:C)</f>
        <v>#N/A</v>
      </c>
      <c r="T201" s="150" t="str">
        <f>_xlfn.XLOOKUP(A201,[27]Reworked!A:A,[27]Reworked!I:I)</f>
        <v>Unqualified with findings</v>
      </c>
      <c r="V201" s="150">
        <v>1</v>
      </c>
      <c r="W201" s="150">
        <v>2</v>
      </c>
    </row>
    <row r="202" spans="1:23" ht="26.25" customHeight="1" x14ac:dyDescent="0.25">
      <c r="A202" s="139">
        <v>1310</v>
      </c>
      <c r="B202" s="139" t="s">
        <v>98</v>
      </c>
      <c r="C202" s="139" t="s">
        <v>16</v>
      </c>
      <c r="D202" s="254" t="s">
        <v>26</v>
      </c>
      <c r="E202" s="161" t="s">
        <v>420</v>
      </c>
      <c r="F202" s="139" t="s">
        <v>19</v>
      </c>
      <c r="G202" s="253" t="s">
        <v>23</v>
      </c>
      <c r="H202" s="254" t="s">
        <v>26</v>
      </c>
      <c r="I202" s="161" t="s">
        <v>420</v>
      </c>
      <c r="J202" s="252" t="s">
        <v>1</v>
      </c>
      <c r="K202" s="252" t="s">
        <v>1</v>
      </c>
      <c r="L202" s="253" t="s">
        <v>23</v>
      </c>
      <c r="O202" s="161" t="str">
        <f>_xlfn.XLOOKUP(A202,'Timely submission'!A:A,'Timely submission'!Q:Q)</f>
        <v>On time</v>
      </c>
      <c r="P202" s="150">
        <f>_xlfn.XLOOKUP(A202,'KSD auditees'!A:A,'KSD auditees'!A:A)</f>
        <v>1310</v>
      </c>
      <c r="Q202" s="150" t="str">
        <f>_xlfn.XLOOKUP(A202,'KSD auditees'!A:A,'KSD auditees'!G:G)</f>
        <v xml:space="preserve">Education, Skills development and employment </v>
      </c>
      <c r="R202" s="150" t="e">
        <f>_xlfn.XLOOKUP(A202,'[27]Non AGSA'!B:B,'[27]Non AGSA'!B:B)</f>
        <v>#N/A</v>
      </c>
      <c r="S202" s="150" t="e">
        <f>_xlfn.XLOOKUP(A202,'[27]Dormant auditee list'!C:C,'[27]Dormant auditee list'!C:C)</f>
        <v>#N/A</v>
      </c>
      <c r="T202" s="150" t="str">
        <f>_xlfn.XLOOKUP(A202,[27]Reworked!A:A,[27]Reworked!I:I)</f>
        <v>Qualified</v>
      </c>
      <c r="V202" s="150">
        <v>1</v>
      </c>
      <c r="W202" s="150">
        <v>3</v>
      </c>
    </row>
    <row r="203" spans="1:23" ht="27" customHeight="1" x14ac:dyDescent="0.25">
      <c r="A203" s="139">
        <v>1319</v>
      </c>
      <c r="B203" s="139" t="s">
        <v>99</v>
      </c>
      <c r="C203" s="139" t="s">
        <v>16</v>
      </c>
      <c r="D203" s="250" t="s">
        <v>17</v>
      </c>
      <c r="E203" s="161" t="s">
        <v>420</v>
      </c>
      <c r="F203" s="139" t="s">
        <v>19</v>
      </c>
      <c r="G203" s="253" t="s">
        <v>23</v>
      </c>
      <c r="H203" s="149" t="s">
        <v>21</v>
      </c>
      <c r="I203" s="161" t="s">
        <v>420</v>
      </c>
      <c r="J203" s="252" t="s">
        <v>1</v>
      </c>
      <c r="K203" s="252" t="s">
        <v>1</v>
      </c>
      <c r="L203" s="253" t="s">
        <v>23</v>
      </c>
      <c r="O203" s="161" t="str">
        <f>_xlfn.XLOOKUP(A203,'Timely submission'!A:A,'Timely submission'!Q:Q)</f>
        <v>On time</v>
      </c>
      <c r="P203" s="150">
        <f>_xlfn.XLOOKUP(A203,'KSD auditees'!A:A,'KSD auditees'!A:A)</f>
        <v>1319</v>
      </c>
      <c r="Q203" s="150" t="str">
        <f>_xlfn.XLOOKUP(A203,'KSD auditees'!A:A,'KSD auditees'!G:G)</f>
        <v xml:space="preserve">Education, Skills development and employment </v>
      </c>
      <c r="R203" s="150" t="e">
        <f>_xlfn.XLOOKUP(A203,'[27]Non AGSA'!B:B,'[27]Non AGSA'!B:B)</f>
        <v>#N/A</v>
      </c>
      <c r="S203" s="150" t="e">
        <f>_xlfn.XLOOKUP(A203,'[27]Dormant auditee list'!C:C,'[27]Dormant auditee list'!C:C)</f>
        <v>#N/A</v>
      </c>
      <c r="T203" s="150" t="str">
        <f>_xlfn.XLOOKUP(A203,[27]Reworked!A:A,[27]Reworked!I:I)</f>
        <v>Unqualified with findings</v>
      </c>
      <c r="V203" s="150">
        <v>1</v>
      </c>
      <c r="W203" s="150">
        <v>2</v>
      </c>
    </row>
    <row r="204" spans="1:23" ht="26.25" customHeight="1" x14ac:dyDescent="0.25">
      <c r="A204" s="139">
        <v>1320</v>
      </c>
      <c r="B204" s="139" t="s">
        <v>100</v>
      </c>
      <c r="C204" s="139" t="s">
        <v>16</v>
      </c>
      <c r="D204" s="250" t="s">
        <v>17</v>
      </c>
      <c r="E204" s="161" t="s">
        <v>27</v>
      </c>
      <c r="F204" s="139" t="s">
        <v>19</v>
      </c>
      <c r="G204" s="255" t="s">
        <v>20</v>
      </c>
      <c r="H204" s="149" t="s">
        <v>21</v>
      </c>
      <c r="I204" s="161" t="s">
        <v>420</v>
      </c>
      <c r="J204" s="252" t="s">
        <v>1</v>
      </c>
      <c r="K204" s="252" t="s">
        <v>1</v>
      </c>
      <c r="L204" s="255" t="s">
        <v>20</v>
      </c>
      <c r="O204" s="161" t="str">
        <f>_xlfn.XLOOKUP(A204,'Timely submission'!A:A,'Timely submission'!Q:Q)</f>
        <v>On time</v>
      </c>
      <c r="P204" s="150">
        <f>_xlfn.XLOOKUP(A204,'KSD auditees'!A:A,'KSD auditees'!A:A)</f>
        <v>1320</v>
      </c>
      <c r="Q204" s="150" t="str">
        <f>_xlfn.XLOOKUP(A204,'KSD auditees'!A:A,'KSD auditees'!G:G)</f>
        <v xml:space="preserve">Education, Skills development and employment </v>
      </c>
      <c r="R204" s="150" t="e">
        <f>_xlfn.XLOOKUP(A204,'[27]Non AGSA'!B:B,'[27]Non AGSA'!B:B)</f>
        <v>#N/A</v>
      </c>
      <c r="S204" s="150" t="e">
        <f>_xlfn.XLOOKUP(A204,'[27]Dormant auditee list'!C:C,'[27]Dormant auditee list'!C:C)</f>
        <v>#N/A</v>
      </c>
      <c r="T204" s="150" t="str">
        <f>_xlfn.XLOOKUP(A204,[27]Reworked!A:A,[27]Reworked!I:I)</f>
        <v>Unqualified with findings</v>
      </c>
      <c r="V204" s="150">
        <v>1</v>
      </c>
      <c r="W204" s="150">
        <v>2</v>
      </c>
    </row>
    <row r="205" spans="1:23" ht="26.25" customHeight="1" x14ac:dyDescent="0.25">
      <c r="A205" s="139">
        <v>522</v>
      </c>
      <c r="B205" s="139" t="s">
        <v>195</v>
      </c>
      <c r="C205" s="139" t="s">
        <v>179</v>
      </c>
      <c r="D205" s="254" t="s">
        <v>26</v>
      </c>
      <c r="E205" s="161" t="s">
        <v>420</v>
      </c>
      <c r="F205" s="139" t="s">
        <v>19</v>
      </c>
      <c r="G205" s="253" t="s">
        <v>23</v>
      </c>
      <c r="H205" s="254" t="s">
        <v>26</v>
      </c>
      <c r="I205" s="161" t="s">
        <v>420</v>
      </c>
      <c r="J205" s="253" t="s">
        <v>23</v>
      </c>
      <c r="K205" s="253" t="s">
        <v>23</v>
      </c>
      <c r="L205" s="253" t="s">
        <v>23</v>
      </c>
      <c r="O205" s="161" t="str">
        <f>_xlfn.XLOOKUP(A205,'Timely submission'!A:A,'Timely submission'!Q:Q)</f>
        <v>On time</v>
      </c>
      <c r="P205" s="150">
        <f>_xlfn.XLOOKUP(A205,'KSD auditees'!A:A,'KSD auditees'!A:A)</f>
        <v>522</v>
      </c>
      <c r="Q205" s="150" t="str">
        <f>_xlfn.XLOOKUP(A205,'KSD auditees'!A:A,'KSD auditees'!G:G)</f>
        <v>Other key public entity</v>
      </c>
      <c r="R205" s="150" t="e">
        <f>_xlfn.XLOOKUP(A205,'[27]Non AGSA'!B:B,'[27]Non AGSA'!B:B)</f>
        <v>#N/A</v>
      </c>
      <c r="S205" s="150" t="e">
        <f>_xlfn.XLOOKUP(A205,'[27]Dormant auditee list'!C:C,'[27]Dormant auditee list'!C:C)</f>
        <v>#N/A</v>
      </c>
      <c r="T205" s="150" t="str">
        <f>_xlfn.XLOOKUP(A205,[27]Reworked!A:A,[27]Reworked!I:I)</f>
        <v>Qualified</v>
      </c>
      <c r="V205" s="150">
        <v>1</v>
      </c>
      <c r="W205" s="150">
        <v>3</v>
      </c>
    </row>
    <row r="206" spans="1:23" ht="27" customHeight="1" x14ac:dyDescent="0.25">
      <c r="A206" s="139">
        <v>1326</v>
      </c>
      <c r="B206" s="139" t="s">
        <v>101</v>
      </c>
      <c r="C206" s="139" t="s">
        <v>16</v>
      </c>
      <c r="D206" s="250" t="s">
        <v>17</v>
      </c>
      <c r="E206" s="161" t="s">
        <v>420</v>
      </c>
      <c r="F206" s="139" t="s">
        <v>19</v>
      </c>
      <c r="G206" s="253" t="s">
        <v>23</v>
      </c>
      <c r="H206" s="149" t="s">
        <v>21</v>
      </c>
      <c r="I206" s="161" t="s">
        <v>420</v>
      </c>
      <c r="J206" s="252" t="s">
        <v>1</v>
      </c>
      <c r="K206" s="252" t="s">
        <v>1</v>
      </c>
      <c r="L206" s="253" t="s">
        <v>23</v>
      </c>
      <c r="O206" s="161" t="str">
        <f>_xlfn.XLOOKUP(A206,'Timely submission'!A:A,'Timely submission'!Q:Q)</f>
        <v>On time</v>
      </c>
      <c r="P206" s="150">
        <f>_xlfn.XLOOKUP(A206,'KSD auditees'!A:A,'KSD auditees'!A:A)</f>
        <v>1326</v>
      </c>
      <c r="Q206" s="150" t="str">
        <f>_xlfn.XLOOKUP(A206,'KSD auditees'!A:A,'KSD auditees'!G:G)</f>
        <v xml:space="preserve">Education, Skills development and employment </v>
      </c>
      <c r="R206" s="150" t="e">
        <f>_xlfn.XLOOKUP(A206,'[27]Non AGSA'!B:B,'[27]Non AGSA'!B:B)</f>
        <v>#N/A</v>
      </c>
      <c r="S206" s="150" t="e">
        <f>_xlfn.XLOOKUP(A206,'[27]Dormant auditee list'!C:C,'[27]Dormant auditee list'!C:C)</f>
        <v>#N/A</v>
      </c>
      <c r="T206" s="150" t="str">
        <f>_xlfn.XLOOKUP(A206,[27]Reworked!A:A,[27]Reworked!I:I)</f>
        <v>Unqualified with findings</v>
      </c>
      <c r="V206" s="150">
        <v>1</v>
      </c>
      <c r="W206" s="150">
        <v>2</v>
      </c>
    </row>
    <row r="207" spans="1:23" ht="26.25" customHeight="1" x14ac:dyDescent="0.25">
      <c r="A207" s="139">
        <v>1335</v>
      </c>
      <c r="B207" s="139" t="s">
        <v>102</v>
      </c>
      <c r="C207" s="139" t="s">
        <v>16</v>
      </c>
      <c r="D207" s="254" t="s">
        <v>26</v>
      </c>
      <c r="E207" s="161" t="s">
        <v>420</v>
      </c>
      <c r="F207" s="139" t="s">
        <v>19</v>
      </c>
      <c r="G207" s="253" t="s">
        <v>23</v>
      </c>
      <c r="H207" s="254" t="s">
        <v>26</v>
      </c>
      <c r="I207" s="161" t="s">
        <v>420</v>
      </c>
      <c r="J207" s="252" t="s">
        <v>1</v>
      </c>
      <c r="K207" s="252" t="s">
        <v>1</v>
      </c>
      <c r="L207" s="253" t="s">
        <v>23</v>
      </c>
      <c r="O207" s="161" t="str">
        <f>_xlfn.XLOOKUP(A207,'Timely submission'!A:A,'Timely submission'!Q:Q)</f>
        <v>On time</v>
      </c>
      <c r="P207" s="150">
        <f>_xlfn.XLOOKUP(A207,'KSD auditees'!A:A,'KSD auditees'!A:A)</f>
        <v>1335</v>
      </c>
      <c r="Q207" s="150" t="str">
        <f>_xlfn.XLOOKUP(A207,'KSD auditees'!A:A,'KSD auditees'!G:G)</f>
        <v xml:space="preserve">Education, Skills development and employment </v>
      </c>
      <c r="R207" s="150" t="e">
        <f>_xlfn.XLOOKUP(A207,'[27]Non AGSA'!B:B,'[27]Non AGSA'!B:B)</f>
        <v>#N/A</v>
      </c>
      <c r="S207" s="150" t="e">
        <f>_xlfn.XLOOKUP(A207,'[27]Dormant auditee list'!C:C,'[27]Dormant auditee list'!C:C)</f>
        <v>#N/A</v>
      </c>
      <c r="T207" s="150" t="str">
        <f>_xlfn.XLOOKUP(A207,[27]Reworked!A:A,[27]Reworked!I:I)</f>
        <v>Qualified</v>
      </c>
      <c r="V207" s="150">
        <v>1</v>
      </c>
      <c r="W207" s="150">
        <v>3</v>
      </c>
    </row>
    <row r="208" spans="1:23" ht="27" customHeight="1" x14ac:dyDescent="0.25">
      <c r="A208" s="139">
        <v>533</v>
      </c>
      <c r="B208" s="139" t="s">
        <v>228</v>
      </c>
      <c r="C208" s="139" t="s">
        <v>226</v>
      </c>
      <c r="D208" s="254" t="s">
        <v>26</v>
      </c>
      <c r="E208" s="161" t="s">
        <v>27</v>
      </c>
      <c r="F208" s="139" t="s">
        <v>19</v>
      </c>
      <c r="G208" s="253" t="s">
        <v>23</v>
      </c>
      <c r="H208" s="254" t="s">
        <v>26</v>
      </c>
      <c r="I208" s="161" t="s">
        <v>27</v>
      </c>
      <c r="J208" s="252" t="s">
        <v>1</v>
      </c>
      <c r="K208" s="252" t="s">
        <v>1</v>
      </c>
      <c r="L208" s="253" t="s">
        <v>23</v>
      </c>
      <c r="O208" s="161" t="str">
        <f>_xlfn.XLOOKUP(A208,'Timely submission'!A:A,'Timely submission'!Q:Q)</f>
        <v>On time</v>
      </c>
      <c r="P208" s="150">
        <f>_xlfn.XLOOKUP(A208,'KSD auditees'!A:A,'KSD auditees'!A:A)</f>
        <v>533</v>
      </c>
      <c r="Q208" s="150" t="str">
        <f>_xlfn.XLOOKUP(A208,'KSD auditees'!A:A,'KSD auditees'!G:G)</f>
        <v>Water and sanitation</v>
      </c>
      <c r="R208" s="150" t="e">
        <f>_xlfn.XLOOKUP(A208,'[27]Non AGSA'!B:B,'[27]Non AGSA'!B:B)</f>
        <v>#N/A</v>
      </c>
      <c r="S208" s="150" t="e">
        <f>_xlfn.XLOOKUP(A208,'[27]Dormant auditee list'!C:C,'[27]Dormant auditee list'!C:C)</f>
        <v>#N/A</v>
      </c>
      <c r="T208" s="150" t="str">
        <f>_xlfn.XLOOKUP(A208,[27]Reworked!A:A,[27]Reworked!I:I)</f>
        <v>Qualified</v>
      </c>
      <c r="V208" s="150">
        <v>1</v>
      </c>
      <c r="W208" s="150">
        <v>3</v>
      </c>
    </row>
    <row r="209" spans="1:23" ht="26.25" customHeight="1" x14ac:dyDescent="0.25">
      <c r="A209" s="139">
        <v>1327</v>
      </c>
      <c r="B209" s="139" t="s">
        <v>103</v>
      </c>
      <c r="C209" s="139" t="s">
        <v>16</v>
      </c>
      <c r="D209" s="250" t="s">
        <v>17</v>
      </c>
      <c r="E209" s="161" t="s">
        <v>420</v>
      </c>
      <c r="F209" s="139" t="s">
        <v>19</v>
      </c>
      <c r="G209" s="253" t="s">
        <v>23</v>
      </c>
      <c r="H209" s="149" t="s">
        <v>21</v>
      </c>
      <c r="I209" s="161" t="s">
        <v>420</v>
      </c>
      <c r="J209" s="252" t="s">
        <v>1</v>
      </c>
      <c r="K209" s="252" t="s">
        <v>1</v>
      </c>
      <c r="L209" s="253" t="s">
        <v>23</v>
      </c>
      <c r="O209" s="161" t="str">
        <f>_xlfn.XLOOKUP(A209,'Timely submission'!A:A,'Timely submission'!Q:Q)</f>
        <v>On time</v>
      </c>
      <c r="P209" s="150">
        <f>_xlfn.XLOOKUP(A209,'KSD auditees'!A:A,'KSD auditees'!A:A)</f>
        <v>1327</v>
      </c>
      <c r="Q209" s="150" t="str">
        <f>_xlfn.XLOOKUP(A209,'KSD auditees'!A:A,'KSD auditees'!G:G)</f>
        <v xml:space="preserve">Education, Skills development and employment </v>
      </c>
      <c r="R209" s="150" t="e">
        <f>_xlfn.XLOOKUP(A209,'[27]Non AGSA'!B:B,'[27]Non AGSA'!B:B)</f>
        <v>#N/A</v>
      </c>
      <c r="S209" s="150" t="e">
        <f>_xlfn.XLOOKUP(A209,'[27]Dormant auditee list'!C:C,'[27]Dormant auditee list'!C:C)</f>
        <v>#N/A</v>
      </c>
      <c r="T209" s="150" t="str">
        <f>_xlfn.XLOOKUP(A209,[27]Reworked!A:A,[27]Reworked!I:I)</f>
        <v>Unqualified with findings</v>
      </c>
      <c r="V209" s="150">
        <v>1</v>
      </c>
      <c r="W209" s="150">
        <v>2</v>
      </c>
    </row>
    <row r="210" spans="1:23" ht="26.25" customHeight="1" x14ac:dyDescent="0.25">
      <c r="A210" s="139">
        <v>1341</v>
      </c>
      <c r="B210" s="139" t="s">
        <v>104</v>
      </c>
      <c r="C210" s="139" t="s">
        <v>16</v>
      </c>
      <c r="D210" s="256" t="s">
        <v>33</v>
      </c>
      <c r="E210" s="161" t="s">
        <v>420</v>
      </c>
      <c r="F210" s="139" t="s">
        <v>19</v>
      </c>
      <c r="G210" s="252" t="s">
        <v>1</v>
      </c>
      <c r="H210" s="149" t="s">
        <v>21</v>
      </c>
      <c r="I210" s="161" t="s">
        <v>420</v>
      </c>
      <c r="J210" s="252" t="s">
        <v>1</v>
      </c>
      <c r="K210" s="252" t="s">
        <v>1</v>
      </c>
      <c r="L210" s="252" t="s">
        <v>1</v>
      </c>
      <c r="O210" s="161" t="str">
        <f>_xlfn.XLOOKUP(A210,'Timely submission'!A:A,'Timely submission'!Q:Q)</f>
        <v>On time</v>
      </c>
      <c r="P210" s="150">
        <f>_xlfn.XLOOKUP(A210,'KSD auditees'!A:A,'KSD auditees'!A:A)</f>
        <v>1341</v>
      </c>
      <c r="Q210" s="150" t="str">
        <f>_xlfn.XLOOKUP(A210,'KSD auditees'!A:A,'KSD auditees'!G:G)</f>
        <v xml:space="preserve">Education, Skills development and employment </v>
      </c>
      <c r="R210" s="150" t="e">
        <f>_xlfn.XLOOKUP(A210,'[27]Non AGSA'!B:B,'[27]Non AGSA'!B:B)</f>
        <v>#N/A</v>
      </c>
      <c r="S210" s="150" t="e">
        <f>_xlfn.XLOOKUP(A210,'[27]Dormant auditee list'!C:C,'[27]Dormant auditee list'!C:C)</f>
        <v>#N/A</v>
      </c>
      <c r="T210" s="150" t="str">
        <f>_xlfn.XLOOKUP(A210,[27]Reworked!A:A,[27]Reworked!I:I)</f>
        <v>Unqualified with no findings</v>
      </c>
      <c r="V210" s="150">
        <v>1</v>
      </c>
      <c r="W210" s="150">
        <v>1</v>
      </c>
    </row>
    <row r="211" spans="1:23" ht="18.75" customHeight="1" x14ac:dyDescent="0.25">
      <c r="A211" s="139">
        <v>538</v>
      </c>
      <c r="B211" s="139" t="s">
        <v>129</v>
      </c>
      <c r="C211" s="139" t="s">
        <v>126</v>
      </c>
      <c r="D211" s="256" t="s">
        <v>33</v>
      </c>
      <c r="E211" s="161" t="s">
        <v>420</v>
      </c>
      <c r="F211" s="139" t="s">
        <v>19</v>
      </c>
      <c r="G211" s="252" t="s">
        <v>1</v>
      </c>
      <c r="H211" s="149" t="s">
        <v>21</v>
      </c>
      <c r="I211" s="161" t="s">
        <v>420</v>
      </c>
      <c r="J211" s="252" t="s">
        <v>1</v>
      </c>
      <c r="K211" s="252" t="s">
        <v>1</v>
      </c>
      <c r="L211" s="252" t="s">
        <v>1</v>
      </c>
      <c r="O211" s="161" t="str">
        <f>_xlfn.XLOOKUP(A211,'Timely submission'!A:A,'Timely submission'!Q:Q)</f>
        <v>On time</v>
      </c>
      <c r="P211" s="150">
        <f>_xlfn.XLOOKUP(A211,'KSD auditees'!A:A,'KSD auditees'!A:A)</f>
        <v>538</v>
      </c>
      <c r="Q211" s="150" t="str">
        <f>_xlfn.XLOOKUP(A211,'KSD auditees'!A:A,'KSD auditees'!G:G)</f>
        <v>Environmental Sustainability</v>
      </c>
      <c r="R211" s="150" t="e">
        <f>_xlfn.XLOOKUP(A211,'[27]Non AGSA'!B:B,'[27]Non AGSA'!B:B)</f>
        <v>#N/A</v>
      </c>
      <c r="S211" s="150" t="e">
        <f>_xlfn.XLOOKUP(A211,'[27]Dormant auditee list'!C:C,'[27]Dormant auditee list'!C:C)</f>
        <v>#N/A</v>
      </c>
      <c r="T211" s="150" t="str">
        <f>_xlfn.XLOOKUP(A211,[27]Reworked!A:A,[27]Reworked!I:I)</f>
        <v>Unqualified with no findings</v>
      </c>
      <c r="V211" s="150">
        <v>1</v>
      </c>
      <c r="W211" s="150">
        <v>1</v>
      </c>
    </row>
    <row r="212" spans="1:23" ht="26.25" customHeight="1" x14ac:dyDescent="0.25">
      <c r="A212" s="139">
        <v>1311</v>
      </c>
      <c r="B212" s="139" t="s">
        <v>105</v>
      </c>
      <c r="C212" s="139" t="s">
        <v>16</v>
      </c>
      <c r="D212" s="250" t="s">
        <v>17</v>
      </c>
      <c r="E212" s="161" t="s">
        <v>420</v>
      </c>
      <c r="F212" s="139" t="s">
        <v>19</v>
      </c>
      <c r="G212" s="253" t="s">
        <v>23</v>
      </c>
      <c r="H212" s="149" t="s">
        <v>21</v>
      </c>
      <c r="I212" s="161" t="s">
        <v>420</v>
      </c>
      <c r="J212" s="252" t="s">
        <v>1</v>
      </c>
      <c r="K212" s="252" t="s">
        <v>1</v>
      </c>
      <c r="L212" s="253" t="s">
        <v>23</v>
      </c>
      <c r="O212" s="161" t="str">
        <f>_xlfn.XLOOKUP(A212,'Timely submission'!A:A,'Timely submission'!Q:Q)</f>
        <v>On time</v>
      </c>
      <c r="P212" s="150">
        <f>_xlfn.XLOOKUP(A212,'KSD auditees'!A:A,'KSD auditees'!A:A)</f>
        <v>1311</v>
      </c>
      <c r="Q212" s="150" t="str">
        <f>_xlfn.XLOOKUP(A212,'KSD auditees'!A:A,'KSD auditees'!G:G)</f>
        <v xml:space="preserve">Education, Skills development and employment </v>
      </c>
      <c r="R212" s="150" t="e">
        <f>_xlfn.XLOOKUP(A212,'[27]Non AGSA'!B:B,'[27]Non AGSA'!B:B)</f>
        <v>#N/A</v>
      </c>
      <c r="S212" s="150" t="e">
        <f>_xlfn.XLOOKUP(A212,'[27]Dormant auditee list'!C:C,'[27]Dormant auditee list'!C:C)</f>
        <v>#N/A</v>
      </c>
      <c r="T212" s="150" t="str">
        <f>_xlfn.XLOOKUP(A212,[27]Reworked!A:A,[27]Reworked!I:I)</f>
        <v>Unqualified with findings</v>
      </c>
      <c r="V212" s="150">
        <v>1</v>
      </c>
      <c r="W212" s="150">
        <v>2</v>
      </c>
    </row>
    <row r="213" spans="1:23" ht="27" customHeight="1" x14ac:dyDescent="0.25">
      <c r="A213" s="139">
        <v>539</v>
      </c>
      <c r="B213" s="139" t="s">
        <v>106</v>
      </c>
      <c r="C213" s="139" t="s">
        <v>16</v>
      </c>
      <c r="D213" s="250" t="s">
        <v>17</v>
      </c>
      <c r="E213" s="161" t="s">
        <v>420</v>
      </c>
      <c r="F213" s="139" t="s">
        <v>19</v>
      </c>
      <c r="G213" s="253" t="s">
        <v>23</v>
      </c>
      <c r="H213" s="149" t="s">
        <v>21</v>
      </c>
      <c r="I213" s="161" t="s">
        <v>420</v>
      </c>
      <c r="J213" s="252" t="s">
        <v>1</v>
      </c>
      <c r="K213" s="252" t="s">
        <v>1</v>
      </c>
      <c r="L213" s="253" t="s">
        <v>23</v>
      </c>
      <c r="O213" s="161" t="str">
        <f>_xlfn.XLOOKUP(A213,'Timely submission'!A:A,'Timely submission'!Q:Q)</f>
        <v>On time</v>
      </c>
      <c r="P213" s="150">
        <f>_xlfn.XLOOKUP(A213,'KSD auditees'!A:A,'KSD auditees'!A:A)</f>
        <v>539</v>
      </c>
      <c r="Q213" s="150" t="str">
        <f>_xlfn.XLOOKUP(A213,'KSD auditees'!A:A,'KSD auditees'!G:G)</f>
        <v xml:space="preserve">Education, Skills development and employment </v>
      </c>
      <c r="R213" s="150" t="e">
        <f>_xlfn.XLOOKUP(A213,'[27]Non AGSA'!B:B,'[27]Non AGSA'!B:B)</f>
        <v>#N/A</v>
      </c>
      <c r="S213" s="150" t="e">
        <f>_xlfn.XLOOKUP(A213,'[27]Dormant auditee list'!C:C,'[27]Dormant auditee list'!C:C)</f>
        <v>#N/A</v>
      </c>
      <c r="T213" s="150" t="str">
        <f>_xlfn.XLOOKUP(A213,[27]Reworked!A:A,[27]Reworked!I:I)</f>
        <v>Unqualified with findings</v>
      </c>
      <c r="V213" s="150">
        <v>1</v>
      </c>
      <c r="W213" s="150">
        <v>2</v>
      </c>
    </row>
    <row r="214" spans="1:23" ht="5.25" customHeight="1" x14ac:dyDescent="0.25">
      <c r="C214" s="150">
        <v>0</v>
      </c>
      <c r="P214" s="150">
        <f>_xlfn.XLOOKUP(A214,'KSD auditees'!A:A,'KSD auditees'!A:A)</f>
        <v>0</v>
      </c>
      <c r="Q214" s="150">
        <f>_xlfn.XLOOKUP(A214,'KSD auditees'!A:A,'KSD auditees'!G:G)</f>
        <v>0</v>
      </c>
      <c r="T214" s="150">
        <f>_xlfn.XLOOKUP(A214,[27]Reworked!A:A,[27]Reworked!I:I)</f>
        <v>0</v>
      </c>
      <c r="U214" s="150">
        <f>_xlfn.XLOOKUP(A214,[27]Reworked!A:A,[27]Reworked!J:J)</f>
        <v>0</v>
      </c>
    </row>
    <row r="215" spans="1:23" ht="14.25" customHeight="1" x14ac:dyDescent="0.25">
      <c r="D215" s="306" t="s">
        <v>421</v>
      </c>
      <c r="E215" s="306"/>
      <c r="F215" s="306"/>
      <c r="G215" s="306"/>
      <c r="H215" s="306"/>
      <c r="I215" s="306"/>
      <c r="J215" s="306"/>
      <c r="K215" s="306"/>
      <c r="L215" s="306"/>
    </row>
    <row r="216" spans="1:23" ht="14.25" customHeight="1" x14ac:dyDescent="0.25">
      <c r="D216" s="306"/>
      <c r="E216" s="306"/>
      <c r="F216" s="306"/>
      <c r="G216" s="306"/>
      <c r="H216" s="306"/>
      <c r="I216" s="306"/>
      <c r="J216" s="306"/>
      <c r="K216" s="306"/>
      <c r="L216" s="306"/>
    </row>
    <row r="217" spans="1:23" ht="14.25" customHeight="1" x14ac:dyDescent="0.25"/>
    <row r="218" spans="1:23" ht="14.25" customHeight="1" x14ac:dyDescent="0.25">
      <c r="D218" s="306" t="s">
        <v>422</v>
      </c>
      <c r="E218" s="306"/>
      <c r="F218" s="306"/>
      <c r="G218" s="306"/>
      <c r="H218" s="306"/>
      <c r="I218" s="306"/>
      <c r="J218" s="306"/>
      <c r="K218" s="306"/>
      <c r="L218" s="306"/>
    </row>
    <row r="219" spans="1:23" ht="14.25" customHeight="1" x14ac:dyDescent="0.25">
      <c r="D219" s="306"/>
      <c r="E219" s="306"/>
      <c r="F219" s="306"/>
      <c r="G219" s="306"/>
      <c r="H219" s="306"/>
      <c r="I219" s="306"/>
      <c r="J219" s="306"/>
      <c r="K219" s="306"/>
      <c r="L219" s="306"/>
    </row>
    <row r="220" spans="1:23" ht="19.5" customHeight="1" x14ac:dyDescent="0.25"/>
    <row r="221" spans="1:23" ht="11.25" customHeight="1" x14ac:dyDescent="0.25">
      <c r="K221" s="307" t="s">
        <v>423</v>
      </c>
      <c r="L221" s="307"/>
    </row>
  </sheetData>
  <autoFilter ref="A4:V219" xr:uid="{B9DBF336-E8D9-496A-B873-6124E276E38A}"/>
  <mergeCells count="15">
    <mergeCell ref="D218:L219"/>
    <mergeCell ref="K221:L221"/>
    <mergeCell ref="D215:L216"/>
    <mergeCell ref="D3:E3"/>
    <mergeCell ref="F3:F4"/>
    <mergeCell ref="G3:G4"/>
    <mergeCell ref="H3:I3"/>
    <mergeCell ref="J3:J4"/>
    <mergeCell ref="K3:K4"/>
    <mergeCell ref="L3:L4"/>
    <mergeCell ref="A1:B1"/>
    <mergeCell ref="D1:L1"/>
    <mergeCell ref="A2:B2"/>
    <mergeCell ref="D2:L2"/>
    <mergeCell ref="M3:N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AF82-9835-445D-8EBD-BC6A5876C0DA}">
  <dimension ref="A1:Q825"/>
  <sheetViews>
    <sheetView workbookViewId="0">
      <selection activeCell="E21" sqref="E21"/>
    </sheetView>
  </sheetViews>
  <sheetFormatPr defaultRowHeight="15" x14ac:dyDescent="0.25"/>
  <sheetData>
    <row r="1" spans="1:17" x14ac:dyDescent="0.25">
      <c r="A1" t="s">
        <v>1</v>
      </c>
      <c r="B1" t="s">
        <v>1</v>
      </c>
      <c r="C1" t="s">
        <v>1</v>
      </c>
      <c r="D1" t="s">
        <v>1</v>
      </c>
      <c r="E1" t="s">
        <v>1</v>
      </c>
      <c r="G1" t="s">
        <v>1</v>
      </c>
      <c r="H1" t="s">
        <v>1</v>
      </c>
      <c r="I1" t="s">
        <v>1</v>
      </c>
      <c r="J1" t="s">
        <v>1</v>
      </c>
      <c r="K1" t="s">
        <v>1</v>
      </c>
      <c r="L1" t="s">
        <v>1</v>
      </c>
      <c r="M1" t="s">
        <v>1</v>
      </c>
      <c r="N1" t="s">
        <v>1</v>
      </c>
      <c r="O1" t="s">
        <v>1</v>
      </c>
    </row>
    <row r="2" spans="1:17" x14ac:dyDescent="0.25">
      <c r="A2" t="s">
        <v>11</v>
      </c>
      <c r="B2" t="s">
        <v>3</v>
      </c>
      <c r="C2" t="s">
        <v>424</v>
      </c>
      <c r="D2" t="s">
        <v>425</v>
      </c>
      <c r="E2" t="s">
        <v>426</v>
      </c>
      <c r="G2" t="s">
        <v>427</v>
      </c>
      <c r="H2" t="s">
        <v>300</v>
      </c>
      <c r="I2" t="s">
        <v>428</v>
      </c>
      <c r="J2" t="s">
        <v>429</v>
      </c>
      <c r="K2" t="s">
        <v>430</v>
      </c>
      <c r="L2" t="s">
        <v>426</v>
      </c>
      <c r="M2" t="s">
        <v>431</v>
      </c>
      <c r="N2" t="s">
        <v>432</v>
      </c>
      <c r="O2" t="s">
        <v>13</v>
      </c>
      <c r="P2" t="s">
        <v>433</v>
      </c>
      <c r="Q2" t="s">
        <v>434</v>
      </c>
    </row>
    <row r="3" spans="1:17" x14ac:dyDescent="0.25">
      <c r="A3">
        <v>1048</v>
      </c>
      <c r="B3" t="s">
        <v>435</v>
      </c>
      <c r="C3" t="s">
        <v>367</v>
      </c>
      <c r="D3" t="s">
        <v>1</v>
      </c>
      <c r="F3" t="s">
        <v>436</v>
      </c>
      <c r="G3" t="s">
        <v>437</v>
      </c>
      <c r="H3" t="s">
        <v>438</v>
      </c>
      <c r="I3" t="s">
        <v>1</v>
      </c>
      <c r="J3" t="s">
        <v>439</v>
      </c>
      <c r="K3" t="s">
        <v>440</v>
      </c>
      <c r="L3" t="s">
        <v>436</v>
      </c>
      <c r="M3">
        <v>45900</v>
      </c>
      <c r="N3" t="s">
        <v>1</v>
      </c>
      <c r="O3" t="s">
        <v>1</v>
      </c>
      <c r="P3" t="e">
        <v>#N/A</v>
      </c>
      <c r="Q3" t="s">
        <v>441</v>
      </c>
    </row>
    <row r="4" spans="1:17" x14ac:dyDescent="0.25">
      <c r="A4">
        <v>496</v>
      </c>
      <c r="B4" t="s">
        <v>442</v>
      </c>
      <c r="C4" t="s">
        <v>323</v>
      </c>
      <c r="D4" t="s">
        <v>1</v>
      </c>
      <c r="F4" t="s">
        <v>436</v>
      </c>
      <c r="G4" t="s">
        <v>437</v>
      </c>
      <c r="H4" t="s">
        <v>438</v>
      </c>
      <c r="I4" t="s">
        <v>1</v>
      </c>
      <c r="J4" t="s">
        <v>443</v>
      </c>
      <c r="K4" t="s">
        <v>444</v>
      </c>
      <c r="L4" t="s">
        <v>436</v>
      </c>
      <c r="M4">
        <v>45807</v>
      </c>
      <c r="N4">
        <v>45869</v>
      </c>
      <c r="O4" t="s">
        <v>445</v>
      </c>
      <c r="P4" t="e">
        <v>#N/A</v>
      </c>
      <c r="Q4" t="s">
        <v>441</v>
      </c>
    </row>
    <row r="5" spans="1:17" x14ac:dyDescent="0.25">
      <c r="A5">
        <v>1292</v>
      </c>
      <c r="B5" t="s">
        <v>34</v>
      </c>
      <c r="C5" t="s">
        <v>379</v>
      </c>
      <c r="D5" t="s">
        <v>446</v>
      </c>
      <c r="F5" t="s">
        <v>436</v>
      </c>
      <c r="G5" t="s">
        <v>437</v>
      </c>
      <c r="H5" t="s">
        <v>438</v>
      </c>
      <c r="I5" t="s">
        <v>1</v>
      </c>
      <c r="J5" t="s">
        <v>447</v>
      </c>
      <c r="K5" t="s">
        <v>444</v>
      </c>
      <c r="L5" t="s">
        <v>436</v>
      </c>
      <c r="M5">
        <v>45747</v>
      </c>
      <c r="N5">
        <v>45807</v>
      </c>
      <c r="O5" t="s">
        <v>26</v>
      </c>
      <c r="P5" t="s">
        <v>448</v>
      </c>
      <c r="Q5" t="s">
        <v>441</v>
      </c>
    </row>
    <row r="6" spans="1:17" x14ac:dyDescent="0.25">
      <c r="A6">
        <v>1219</v>
      </c>
      <c r="B6" t="s">
        <v>449</v>
      </c>
      <c r="C6" t="s">
        <v>450</v>
      </c>
      <c r="D6" t="s">
        <v>1</v>
      </c>
      <c r="F6" t="s">
        <v>436</v>
      </c>
      <c r="G6" t="s">
        <v>438</v>
      </c>
      <c r="H6" t="s">
        <v>438</v>
      </c>
      <c r="I6" t="s">
        <v>1</v>
      </c>
      <c r="J6" t="s">
        <v>1</v>
      </c>
      <c r="K6" t="s">
        <v>1</v>
      </c>
      <c r="L6" t="s">
        <v>436</v>
      </c>
      <c r="M6">
        <v>45807</v>
      </c>
      <c r="N6">
        <v>45868</v>
      </c>
      <c r="O6" t="s">
        <v>445</v>
      </c>
      <c r="P6" t="s">
        <v>448</v>
      </c>
      <c r="Q6" t="s">
        <v>441</v>
      </c>
    </row>
    <row r="7" spans="1:17" x14ac:dyDescent="0.25">
      <c r="A7">
        <v>444</v>
      </c>
      <c r="B7" t="s">
        <v>451</v>
      </c>
      <c r="C7" t="s">
        <v>326</v>
      </c>
      <c r="D7" t="s">
        <v>1</v>
      </c>
      <c r="F7" t="s">
        <v>436</v>
      </c>
      <c r="G7" t="s">
        <v>438</v>
      </c>
      <c r="H7" t="s">
        <v>438</v>
      </c>
      <c r="I7" t="s">
        <v>452</v>
      </c>
      <c r="J7" t="s">
        <v>1</v>
      </c>
      <c r="K7" t="s">
        <v>1</v>
      </c>
      <c r="L7" t="s">
        <v>436</v>
      </c>
      <c r="M7">
        <v>45807</v>
      </c>
      <c r="N7">
        <v>45868</v>
      </c>
      <c r="O7" t="s">
        <v>453</v>
      </c>
      <c r="P7" t="s">
        <v>454</v>
      </c>
      <c r="Q7" t="s">
        <v>441</v>
      </c>
    </row>
    <row r="8" spans="1:17" x14ac:dyDescent="0.25">
      <c r="A8">
        <v>230</v>
      </c>
      <c r="B8" t="s">
        <v>455</v>
      </c>
      <c r="C8" t="s">
        <v>326</v>
      </c>
      <c r="D8" t="s">
        <v>1</v>
      </c>
      <c r="F8" t="s">
        <v>436</v>
      </c>
      <c r="G8" t="s">
        <v>438</v>
      </c>
      <c r="H8" t="s">
        <v>438</v>
      </c>
      <c r="I8" t="s">
        <v>456</v>
      </c>
      <c r="J8" t="s">
        <v>1</v>
      </c>
      <c r="K8" t="s">
        <v>1</v>
      </c>
      <c r="L8" t="s">
        <v>436</v>
      </c>
      <c r="M8">
        <v>45808</v>
      </c>
      <c r="N8">
        <v>45868</v>
      </c>
      <c r="O8" t="s">
        <v>445</v>
      </c>
      <c r="P8" t="s">
        <v>454</v>
      </c>
      <c r="Q8" t="s">
        <v>441</v>
      </c>
    </row>
    <row r="9" spans="1:17" x14ac:dyDescent="0.25">
      <c r="A9">
        <v>104</v>
      </c>
      <c r="B9" t="s">
        <v>457</v>
      </c>
      <c r="C9" t="s">
        <v>326</v>
      </c>
      <c r="D9" t="s">
        <v>1</v>
      </c>
      <c r="F9" t="s">
        <v>436</v>
      </c>
      <c r="G9" t="s">
        <v>438</v>
      </c>
      <c r="H9" t="s">
        <v>438</v>
      </c>
      <c r="I9" t="s">
        <v>458</v>
      </c>
      <c r="J9" t="s">
        <v>1</v>
      </c>
      <c r="K9" t="s">
        <v>1</v>
      </c>
      <c r="L9" t="s">
        <v>436</v>
      </c>
      <c r="M9">
        <v>45807</v>
      </c>
      <c r="N9">
        <v>45868</v>
      </c>
      <c r="O9" t="s">
        <v>445</v>
      </c>
      <c r="P9" t="s">
        <v>454</v>
      </c>
      <c r="Q9" t="s">
        <v>441</v>
      </c>
    </row>
    <row r="10" spans="1:17" x14ac:dyDescent="0.25">
      <c r="A10">
        <v>175</v>
      </c>
      <c r="B10" t="s">
        <v>340</v>
      </c>
      <c r="C10" t="s">
        <v>326</v>
      </c>
      <c r="D10" t="s">
        <v>1</v>
      </c>
      <c r="F10" t="s">
        <v>436</v>
      </c>
      <c r="G10" t="s">
        <v>438</v>
      </c>
      <c r="H10" t="s">
        <v>438</v>
      </c>
      <c r="I10" t="s">
        <v>151</v>
      </c>
      <c r="J10" t="s">
        <v>1</v>
      </c>
      <c r="K10" t="s">
        <v>1</v>
      </c>
      <c r="L10" t="s">
        <v>436</v>
      </c>
      <c r="M10">
        <v>45808</v>
      </c>
      <c r="N10">
        <v>45869</v>
      </c>
      <c r="O10" t="s">
        <v>453</v>
      </c>
      <c r="P10" t="s">
        <v>454</v>
      </c>
      <c r="Q10" t="s">
        <v>441</v>
      </c>
    </row>
    <row r="11" spans="1:17" x14ac:dyDescent="0.25">
      <c r="A11">
        <v>187</v>
      </c>
      <c r="B11" t="s">
        <v>459</v>
      </c>
      <c r="C11" t="s">
        <v>326</v>
      </c>
      <c r="D11" t="s">
        <v>1</v>
      </c>
      <c r="F11" t="s">
        <v>436</v>
      </c>
      <c r="G11" t="s">
        <v>438</v>
      </c>
      <c r="H11" t="s">
        <v>438</v>
      </c>
      <c r="I11" t="s">
        <v>156</v>
      </c>
      <c r="J11" t="s">
        <v>1</v>
      </c>
      <c r="K11" t="s">
        <v>1</v>
      </c>
      <c r="L11" t="s">
        <v>436</v>
      </c>
      <c r="M11">
        <v>45808</v>
      </c>
      <c r="N11">
        <v>45869</v>
      </c>
      <c r="O11" t="s">
        <v>453</v>
      </c>
      <c r="P11" t="s">
        <v>454</v>
      </c>
      <c r="Q11" t="s">
        <v>441</v>
      </c>
    </row>
    <row r="12" spans="1:17" x14ac:dyDescent="0.25">
      <c r="A12">
        <v>6</v>
      </c>
      <c r="B12" t="s">
        <v>460</v>
      </c>
      <c r="C12" t="s">
        <v>326</v>
      </c>
      <c r="D12" t="s">
        <v>1</v>
      </c>
      <c r="F12" t="s">
        <v>436</v>
      </c>
      <c r="G12" t="s">
        <v>438</v>
      </c>
      <c r="H12" t="s">
        <v>438</v>
      </c>
      <c r="I12" t="s">
        <v>461</v>
      </c>
      <c r="J12" t="s">
        <v>1</v>
      </c>
      <c r="K12" t="s">
        <v>1</v>
      </c>
      <c r="L12" t="s">
        <v>436</v>
      </c>
      <c r="M12">
        <v>45807</v>
      </c>
      <c r="N12">
        <v>45868</v>
      </c>
      <c r="O12" t="s">
        <v>445</v>
      </c>
      <c r="P12" t="s">
        <v>454</v>
      </c>
      <c r="Q12" t="s">
        <v>441</v>
      </c>
    </row>
    <row r="13" spans="1:17" x14ac:dyDescent="0.25">
      <c r="A13">
        <v>457</v>
      </c>
      <c r="B13" t="s">
        <v>462</v>
      </c>
      <c r="C13" t="s">
        <v>326</v>
      </c>
      <c r="D13" t="s">
        <v>1</v>
      </c>
      <c r="F13" t="s">
        <v>436</v>
      </c>
      <c r="G13" t="s">
        <v>438</v>
      </c>
      <c r="H13" t="s">
        <v>438</v>
      </c>
      <c r="I13" t="s">
        <v>463</v>
      </c>
      <c r="J13" t="s">
        <v>1</v>
      </c>
      <c r="K13" t="s">
        <v>1</v>
      </c>
      <c r="L13" t="s">
        <v>436</v>
      </c>
      <c r="M13">
        <v>45808</v>
      </c>
      <c r="N13">
        <v>45869</v>
      </c>
      <c r="O13" t="s">
        <v>453</v>
      </c>
      <c r="P13" t="s">
        <v>454</v>
      </c>
      <c r="Q13" t="s">
        <v>441</v>
      </c>
    </row>
    <row r="14" spans="1:17" x14ac:dyDescent="0.25">
      <c r="A14">
        <v>482</v>
      </c>
      <c r="B14" t="s">
        <v>464</v>
      </c>
      <c r="C14" t="s">
        <v>326</v>
      </c>
      <c r="D14" t="s">
        <v>1</v>
      </c>
      <c r="F14" t="s">
        <v>436</v>
      </c>
      <c r="G14" t="s">
        <v>438</v>
      </c>
      <c r="H14" t="s">
        <v>438</v>
      </c>
      <c r="I14" t="s">
        <v>465</v>
      </c>
      <c r="J14" t="s">
        <v>1</v>
      </c>
      <c r="K14" t="s">
        <v>1</v>
      </c>
      <c r="L14" t="s">
        <v>436</v>
      </c>
      <c r="M14">
        <v>45807</v>
      </c>
      <c r="N14">
        <v>45869</v>
      </c>
      <c r="O14" t="s">
        <v>445</v>
      </c>
      <c r="P14" t="s">
        <v>454</v>
      </c>
      <c r="Q14" t="s">
        <v>441</v>
      </c>
    </row>
    <row r="15" spans="1:17" x14ac:dyDescent="0.25">
      <c r="A15">
        <v>515</v>
      </c>
      <c r="B15" t="s">
        <v>396</v>
      </c>
      <c r="C15" t="s">
        <v>326</v>
      </c>
      <c r="D15" t="s">
        <v>1</v>
      </c>
      <c r="F15" t="s">
        <v>436</v>
      </c>
      <c r="G15" t="s">
        <v>438</v>
      </c>
      <c r="H15" t="s">
        <v>438</v>
      </c>
      <c r="I15" t="s">
        <v>209</v>
      </c>
      <c r="J15" t="s">
        <v>1</v>
      </c>
      <c r="K15" t="s">
        <v>1</v>
      </c>
      <c r="L15" t="s">
        <v>436</v>
      </c>
      <c r="M15">
        <v>45808</v>
      </c>
      <c r="N15">
        <v>45868</v>
      </c>
      <c r="O15" t="s">
        <v>453</v>
      </c>
      <c r="P15" t="s">
        <v>454</v>
      </c>
      <c r="Q15" t="s">
        <v>441</v>
      </c>
    </row>
    <row r="16" spans="1:17" x14ac:dyDescent="0.25">
      <c r="A16">
        <v>1293</v>
      </c>
      <c r="B16" t="s">
        <v>44</v>
      </c>
      <c r="C16" t="s">
        <v>379</v>
      </c>
      <c r="D16" t="s">
        <v>1</v>
      </c>
      <c r="F16" t="s">
        <v>436</v>
      </c>
      <c r="G16" t="s">
        <v>437</v>
      </c>
      <c r="H16" t="s">
        <v>438</v>
      </c>
      <c r="I16" t="s">
        <v>1</v>
      </c>
      <c r="J16" t="s">
        <v>447</v>
      </c>
      <c r="K16" t="s">
        <v>444</v>
      </c>
      <c r="L16" t="s">
        <v>436</v>
      </c>
      <c r="M16">
        <v>45747</v>
      </c>
      <c r="N16">
        <v>45808</v>
      </c>
      <c r="O16" t="s">
        <v>26</v>
      </c>
      <c r="P16" t="s">
        <v>448</v>
      </c>
      <c r="Q16" t="s">
        <v>441</v>
      </c>
    </row>
    <row r="17" spans="1:17" x14ac:dyDescent="0.25">
      <c r="A17">
        <v>1138</v>
      </c>
      <c r="B17" t="s">
        <v>466</v>
      </c>
      <c r="C17" t="s">
        <v>450</v>
      </c>
      <c r="D17" t="s">
        <v>1</v>
      </c>
      <c r="F17" t="s">
        <v>436</v>
      </c>
      <c r="G17" t="s">
        <v>438</v>
      </c>
      <c r="H17" t="s">
        <v>438</v>
      </c>
      <c r="I17" t="s">
        <v>1</v>
      </c>
      <c r="J17" t="s">
        <v>1</v>
      </c>
      <c r="K17" t="s">
        <v>1</v>
      </c>
      <c r="L17" t="s">
        <v>436</v>
      </c>
      <c r="M17">
        <v>45807</v>
      </c>
      <c r="N17">
        <v>45868</v>
      </c>
      <c r="O17" t="s">
        <v>445</v>
      </c>
      <c r="P17" t="s">
        <v>448</v>
      </c>
      <c r="Q17" t="s">
        <v>441</v>
      </c>
    </row>
    <row r="18" spans="1:17" x14ac:dyDescent="0.25">
      <c r="A18">
        <v>100</v>
      </c>
      <c r="B18" t="s">
        <v>467</v>
      </c>
      <c r="C18" t="s">
        <v>450</v>
      </c>
      <c r="D18" t="s">
        <v>1</v>
      </c>
      <c r="F18" t="s">
        <v>436</v>
      </c>
      <c r="G18" t="s">
        <v>438</v>
      </c>
      <c r="H18" t="s">
        <v>438</v>
      </c>
      <c r="I18" t="s">
        <v>1</v>
      </c>
      <c r="J18" t="s">
        <v>1</v>
      </c>
      <c r="K18" t="s">
        <v>1</v>
      </c>
      <c r="L18" t="s">
        <v>436</v>
      </c>
      <c r="M18">
        <v>45808</v>
      </c>
      <c r="N18">
        <v>45869</v>
      </c>
      <c r="O18" t="s">
        <v>453</v>
      </c>
      <c r="P18" t="s">
        <v>448</v>
      </c>
      <c r="Q18" t="s">
        <v>441</v>
      </c>
    </row>
    <row r="19" spans="1:17" x14ac:dyDescent="0.25">
      <c r="A19">
        <v>151</v>
      </c>
      <c r="B19" t="s">
        <v>468</v>
      </c>
      <c r="C19" t="s">
        <v>325</v>
      </c>
      <c r="D19" t="s">
        <v>1</v>
      </c>
      <c r="F19" t="s">
        <v>436</v>
      </c>
      <c r="G19" t="s">
        <v>438</v>
      </c>
      <c r="H19" t="s">
        <v>438</v>
      </c>
      <c r="I19" t="s">
        <v>1</v>
      </c>
      <c r="J19" t="s">
        <v>1</v>
      </c>
      <c r="K19" t="s">
        <v>1</v>
      </c>
      <c r="L19" t="s">
        <v>436</v>
      </c>
      <c r="M19">
        <v>45807</v>
      </c>
      <c r="N19">
        <v>45868</v>
      </c>
      <c r="O19" t="s">
        <v>445</v>
      </c>
      <c r="P19" t="e">
        <v>#N/A</v>
      </c>
      <c r="Q19" t="s">
        <v>441</v>
      </c>
    </row>
    <row r="20" spans="1:17" x14ac:dyDescent="0.25">
      <c r="A20">
        <v>1365</v>
      </c>
      <c r="B20" t="s">
        <v>469</v>
      </c>
      <c r="C20" t="s">
        <v>352</v>
      </c>
      <c r="D20" t="s">
        <v>1</v>
      </c>
      <c r="F20" t="s">
        <v>436</v>
      </c>
      <c r="G20" t="s">
        <v>438</v>
      </c>
      <c r="H20" t="s">
        <v>438</v>
      </c>
      <c r="I20" t="s">
        <v>1</v>
      </c>
      <c r="J20" t="s">
        <v>1</v>
      </c>
      <c r="K20" t="s">
        <v>1</v>
      </c>
      <c r="L20" t="s">
        <v>436</v>
      </c>
      <c r="M20">
        <v>45808</v>
      </c>
      <c r="N20">
        <v>45869</v>
      </c>
      <c r="O20" t="s">
        <v>453</v>
      </c>
      <c r="P20" t="s">
        <v>448</v>
      </c>
      <c r="Q20" t="s">
        <v>441</v>
      </c>
    </row>
    <row r="21" spans="1:17" x14ac:dyDescent="0.25">
      <c r="A21">
        <v>228</v>
      </c>
      <c r="B21" t="s">
        <v>470</v>
      </c>
      <c r="C21" t="s">
        <v>325</v>
      </c>
      <c r="D21" t="s">
        <v>1</v>
      </c>
      <c r="F21" t="s">
        <v>436</v>
      </c>
      <c r="G21" t="s">
        <v>438</v>
      </c>
      <c r="H21" t="s">
        <v>438</v>
      </c>
      <c r="I21" t="s">
        <v>1</v>
      </c>
      <c r="J21" t="s">
        <v>1</v>
      </c>
      <c r="K21" t="s">
        <v>1</v>
      </c>
      <c r="L21" t="s">
        <v>436</v>
      </c>
      <c r="M21">
        <v>45807</v>
      </c>
      <c r="N21">
        <v>45867</v>
      </c>
      <c r="O21" t="s">
        <v>445</v>
      </c>
      <c r="P21" t="e">
        <v>#N/A</v>
      </c>
      <c r="Q21" t="s">
        <v>441</v>
      </c>
    </row>
    <row r="22" spans="1:17" x14ac:dyDescent="0.25">
      <c r="A22">
        <v>1231</v>
      </c>
      <c r="B22" t="s">
        <v>471</v>
      </c>
      <c r="C22" t="s">
        <v>325</v>
      </c>
      <c r="D22" t="s">
        <v>1</v>
      </c>
      <c r="F22" t="s">
        <v>436</v>
      </c>
      <c r="G22" t="s">
        <v>438</v>
      </c>
      <c r="H22" t="s">
        <v>438</v>
      </c>
      <c r="I22" t="s">
        <v>1</v>
      </c>
      <c r="J22" t="s">
        <v>1</v>
      </c>
      <c r="K22" t="s">
        <v>1</v>
      </c>
      <c r="L22" t="s">
        <v>436</v>
      </c>
      <c r="M22">
        <v>45807</v>
      </c>
      <c r="N22">
        <v>45868</v>
      </c>
      <c r="O22" t="s">
        <v>453</v>
      </c>
      <c r="P22" t="s">
        <v>448</v>
      </c>
      <c r="Q22" t="s">
        <v>441</v>
      </c>
    </row>
    <row r="23" spans="1:17" x14ac:dyDescent="0.25">
      <c r="A23">
        <v>347</v>
      </c>
      <c r="B23" t="s">
        <v>472</v>
      </c>
      <c r="C23" t="s">
        <v>325</v>
      </c>
      <c r="D23" t="s">
        <v>1</v>
      </c>
      <c r="F23" t="s">
        <v>436</v>
      </c>
      <c r="G23" t="s">
        <v>438</v>
      </c>
      <c r="H23" t="s">
        <v>438</v>
      </c>
      <c r="I23" t="s">
        <v>1</v>
      </c>
      <c r="J23" t="s">
        <v>1</v>
      </c>
      <c r="K23" t="s">
        <v>1</v>
      </c>
      <c r="L23" t="s">
        <v>436</v>
      </c>
      <c r="M23">
        <v>45807</v>
      </c>
      <c r="N23">
        <v>45866</v>
      </c>
      <c r="O23" t="s">
        <v>445</v>
      </c>
      <c r="P23" t="e">
        <v>#N/A</v>
      </c>
      <c r="Q23" t="s">
        <v>441</v>
      </c>
    </row>
    <row r="24" spans="1:17" x14ac:dyDescent="0.25">
      <c r="A24">
        <v>529</v>
      </c>
      <c r="B24" t="s">
        <v>473</v>
      </c>
      <c r="C24" t="s">
        <v>325</v>
      </c>
      <c r="D24" t="s">
        <v>1</v>
      </c>
      <c r="F24" t="s">
        <v>436</v>
      </c>
      <c r="G24" t="s">
        <v>438</v>
      </c>
      <c r="H24" t="s">
        <v>438</v>
      </c>
      <c r="I24" t="s">
        <v>1</v>
      </c>
      <c r="J24" t="s">
        <v>1</v>
      </c>
      <c r="K24" t="s">
        <v>1</v>
      </c>
      <c r="L24" t="s">
        <v>436</v>
      </c>
      <c r="M24">
        <v>45808</v>
      </c>
      <c r="N24">
        <v>45883</v>
      </c>
      <c r="O24" t="s">
        <v>26</v>
      </c>
      <c r="P24" t="s">
        <v>448</v>
      </c>
      <c r="Q24" t="s">
        <v>441</v>
      </c>
    </row>
    <row r="25" spans="1:17" x14ac:dyDescent="0.25">
      <c r="A25">
        <v>102</v>
      </c>
      <c r="B25" t="s">
        <v>474</v>
      </c>
      <c r="C25" t="s">
        <v>325</v>
      </c>
      <c r="D25" t="s">
        <v>1</v>
      </c>
      <c r="F25" t="s">
        <v>436</v>
      </c>
      <c r="G25" t="s">
        <v>438</v>
      </c>
      <c r="H25" t="s">
        <v>438</v>
      </c>
      <c r="I25" t="s">
        <v>1</v>
      </c>
      <c r="J25" t="s">
        <v>1</v>
      </c>
      <c r="K25" t="s">
        <v>1</v>
      </c>
      <c r="L25" t="s">
        <v>436</v>
      </c>
      <c r="M25">
        <v>45807</v>
      </c>
      <c r="N25">
        <v>45867</v>
      </c>
      <c r="O25" t="s">
        <v>445</v>
      </c>
      <c r="P25" t="e">
        <v>#N/A</v>
      </c>
      <c r="Q25" t="s">
        <v>441</v>
      </c>
    </row>
    <row r="26" spans="1:17" x14ac:dyDescent="0.25">
      <c r="A26">
        <v>111</v>
      </c>
      <c r="B26" t="s">
        <v>381</v>
      </c>
      <c r="C26" t="s">
        <v>326</v>
      </c>
      <c r="D26" t="s">
        <v>1</v>
      </c>
      <c r="F26" t="s">
        <v>436</v>
      </c>
      <c r="G26" t="s">
        <v>438</v>
      </c>
      <c r="H26" t="s">
        <v>438</v>
      </c>
      <c r="I26" t="s">
        <v>28</v>
      </c>
      <c r="J26" t="s">
        <v>1</v>
      </c>
      <c r="K26" t="s">
        <v>1</v>
      </c>
      <c r="L26" t="s">
        <v>436</v>
      </c>
      <c r="M26">
        <v>45807</v>
      </c>
      <c r="N26">
        <v>45868</v>
      </c>
      <c r="O26" t="s">
        <v>453</v>
      </c>
      <c r="P26" t="s">
        <v>454</v>
      </c>
      <c r="Q26" t="s">
        <v>441</v>
      </c>
    </row>
    <row r="27" spans="1:17" x14ac:dyDescent="0.25">
      <c r="A27">
        <v>1294</v>
      </c>
      <c r="B27" t="s">
        <v>60</v>
      </c>
      <c r="C27" t="s">
        <v>379</v>
      </c>
      <c r="D27" t="s">
        <v>1</v>
      </c>
      <c r="F27" t="s">
        <v>436</v>
      </c>
      <c r="G27" t="s">
        <v>437</v>
      </c>
      <c r="H27" t="s">
        <v>438</v>
      </c>
      <c r="I27" t="s">
        <v>1</v>
      </c>
      <c r="J27" t="s">
        <v>447</v>
      </c>
      <c r="K27" t="s">
        <v>444</v>
      </c>
      <c r="L27" t="s">
        <v>436</v>
      </c>
      <c r="M27">
        <v>45747</v>
      </c>
      <c r="N27">
        <v>45805</v>
      </c>
      <c r="O27" t="s">
        <v>453</v>
      </c>
      <c r="P27" t="s">
        <v>448</v>
      </c>
      <c r="Q27" t="s">
        <v>441</v>
      </c>
    </row>
    <row r="28" spans="1:17" x14ac:dyDescent="0.25">
      <c r="A28">
        <v>1295</v>
      </c>
      <c r="B28" t="s">
        <v>61</v>
      </c>
      <c r="C28" t="s">
        <v>379</v>
      </c>
      <c r="D28" t="s">
        <v>1</v>
      </c>
      <c r="F28" t="s">
        <v>436</v>
      </c>
      <c r="G28" t="s">
        <v>437</v>
      </c>
      <c r="H28" t="s">
        <v>438</v>
      </c>
      <c r="I28" t="s">
        <v>1</v>
      </c>
      <c r="J28" t="s">
        <v>447</v>
      </c>
      <c r="K28" t="s">
        <v>444</v>
      </c>
      <c r="L28" t="s">
        <v>436</v>
      </c>
      <c r="M28">
        <v>45747</v>
      </c>
      <c r="N28">
        <v>45807</v>
      </c>
      <c r="O28" t="s">
        <v>445</v>
      </c>
      <c r="P28" t="s">
        <v>448</v>
      </c>
      <c r="Q28" t="s">
        <v>441</v>
      </c>
    </row>
    <row r="29" spans="1:17" x14ac:dyDescent="0.25">
      <c r="A29">
        <v>1296</v>
      </c>
      <c r="B29" t="s">
        <v>63</v>
      </c>
      <c r="C29" t="s">
        <v>379</v>
      </c>
      <c r="D29" t="s">
        <v>1</v>
      </c>
      <c r="F29" t="s">
        <v>436</v>
      </c>
      <c r="G29" t="s">
        <v>437</v>
      </c>
      <c r="H29" t="s">
        <v>438</v>
      </c>
      <c r="I29" t="s">
        <v>1</v>
      </c>
      <c r="J29" t="s">
        <v>447</v>
      </c>
      <c r="K29" t="s">
        <v>444</v>
      </c>
      <c r="L29" t="s">
        <v>436</v>
      </c>
      <c r="M29">
        <v>45747</v>
      </c>
      <c r="N29">
        <v>45808</v>
      </c>
      <c r="O29" t="s">
        <v>26</v>
      </c>
      <c r="P29" t="s">
        <v>448</v>
      </c>
      <c r="Q29" t="s">
        <v>441</v>
      </c>
    </row>
    <row r="30" spans="1:17" x14ac:dyDescent="0.25">
      <c r="A30">
        <v>1297</v>
      </c>
      <c r="B30" t="s">
        <v>64</v>
      </c>
      <c r="C30" t="s">
        <v>379</v>
      </c>
      <c r="D30" t="s">
        <v>1</v>
      </c>
      <c r="F30" t="s">
        <v>436</v>
      </c>
      <c r="G30" t="s">
        <v>437</v>
      </c>
      <c r="H30" t="s">
        <v>438</v>
      </c>
      <c r="I30" t="s">
        <v>1</v>
      </c>
      <c r="J30" t="s">
        <v>447</v>
      </c>
      <c r="K30" t="s">
        <v>444</v>
      </c>
      <c r="L30" t="s">
        <v>436</v>
      </c>
      <c r="M30">
        <v>45747</v>
      </c>
      <c r="N30">
        <v>45807</v>
      </c>
      <c r="O30" t="s">
        <v>26</v>
      </c>
      <c r="P30" t="s">
        <v>448</v>
      </c>
      <c r="Q30" t="s">
        <v>441</v>
      </c>
    </row>
    <row r="31" spans="1:17" x14ac:dyDescent="0.25">
      <c r="A31">
        <v>1298</v>
      </c>
      <c r="B31" t="s">
        <v>68</v>
      </c>
      <c r="C31" t="s">
        <v>379</v>
      </c>
      <c r="D31" t="s">
        <v>1</v>
      </c>
      <c r="F31" t="s">
        <v>436</v>
      </c>
      <c r="G31" t="s">
        <v>437</v>
      </c>
      <c r="H31" t="s">
        <v>438</v>
      </c>
      <c r="I31" t="s">
        <v>1</v>
      </c>
      <c r="J31" t="s">
        <v>447</v>
      </c>
      <c r="K31" t="s">
        <v>444</v>
      </c>
      <c r="L31" t="s">
        <v>436</v>
      </c>
      <c r="M31">
        <v>45747</v>
      </c>
      <c r="N31">
        <v>45807</v>
      </c>
      <c r="O31" t="s">
        <v>445</v>
      </c>
      <c r="P31" t="s">
        <v>448</v>
      </c>
      <c r="Q31" t="s">
        <v>441</v>
      </c>
    </row>
    <row r="32" spans="1:17" x14ac:dyDescent="0.25">
      <c r="A32">
        <v>1566</v>
      </c>
      <c r="B32" t="s">
        <v>475</v>
      </c>
      <c r="C32" t="s">
        <v>323</v>
      </c>
      <c r="D32" t="s">
        <v>1</v>
      </c>
      <c r="F32" t="s">
        <v>436</v>
      </c>
      <c r="G32" t="s">
        <v>438</v>
      </c>
      <c r="H32" t="s">
        <v>438</v>
      </c>
      <c r="I32" t="s">
        <v>1</v>
      </c>
      <c r="J32" t="s">
        <v>1</v>
      </c>
      <c r="K32" t="s">
        <v>1</v>
      </c>
      <c r="L32" t="s">
        <v>436</v>
      </c>
      <c r="M32">
        <v>45808</v>
      </c>
      <c r="N32">
        <v>45869</v>
      </c>
      <c r="O32" t="s">
        <v>26</v>
      </c>
      <c r="P32" t="e">
        <v>#N/A</v>
      </c>
      <c r="Q32" t="s">
        <v>441</v>
      </c>
    </row>
    <row r="33" spans="1:17" x14ac:dyDescent="0.25">
      <c r="A33">
        <v>243</v>
      </c>
      <c r="B33" t="s">
        <v>476</v>
      </c>
      <c r="C33" t="s">
        <v>450</v>
      </c>
      <c r="D33" t="s">
        <v>1</v>
      </c>
      <c r="F33" t="s">
        <v>436</v>
      </c>
      <c r="G33" t="s">
        <v>438</v>
      </c>
      <c r="H33" t="s">
        <v>438</v>
      </c>
      <c r="I33" t="s">
        <v>1</v>
      </c>
      <c r="J33" t="s">
        <v>1</v>
      </c>
      <c r="K33" t="s">
        <v>1</v>
      </c>
      <c r="L33" t="s">
        <v>436</v>
      </c>
      <c r="M33">
        <v>45808</v>
      </c>
      <c r="N33">
        <v>45869</v>
      </c>
      <c r="O33" t="s">
        <v>453</v>
      </c>
      <c r="P33" t="s">
        <v>448</v>
      </c>
      <c r="Q33" t="s">
        <v>441</v>
      </c>
    </row>
    <row r="34" spans="1:17" x14ac:dyDescent="0.25">
      <c r="A34">
        <v>295</v>
      </c>
      <c r="B34" t="s">
        <v>477</v>
      </c>
      <c r="C34" t="s">
        <v>323</v>
      </c>
      <c r="D34" t="s">
        <v>1</v>
      </c>
      <c r="F34" t="s">
        <v>436</v>
      </c>
      <c r="G34" t="s">
        <v>437</v>
      </c>
      <c r="H34" t="s">
        <v>438</v>
      </c>
      <c r="I34" t="s">
        <v>1</v>
      </c>
      <c r="J34" t="s">
        <v>443</v>
      </c>
      <c r="K34" t="s">
        <v>444</v>
      </c>
      <c r="L34" t="s">
        <v>436</v>
      </c>
      <c r="M34">
        <v>45808</v>
      </c>
      <c r="N34">
        <v>45868</v>
      </c>
      <c r="O34" t="s">
        <v>453</v>
      </c>
      <c r="P34" t="e">
        <v>#N/A</v>
      </c>
      <c r="Q34" t="s">
        <v>441</v>
      </c>
    </row>
    <row r="35" spans="1:17" x14ac:dyDescent="0.25">
      <c r="A35">
        <v>309</v>
      </c>
      <c r="B35" t="s">
        <v>478</v>
      </c>
      <c r="C35" t="s">
        <v>326</v>
      </c>
      <c r="D35" t="s">
        <v>1</v>
      </c>
      <c r="F35" t="s">
        <v>436</v>
      </c>
      <c r="G35" t="s">
        <v>438</v>
      </c>
      <c r="H35" t="s">
        <v>438</v>
      </c>
      <c r="I35" t="s">
        <v>479</v>
      </c>
      <c r="J35" t="s">
        <v>1</v>
      </c>
      <c r="K35" t="s">
        <v>1</v>
      </c>
      <c r="L35" t="s">
        <v>436</v>
      </c>
      <c r="M35">
        <v>45808</v>
      </c>
      <c r="N35">
        <v>45868</v>
      </c>
      <c r="O35" t="s">
        <v>445</v>
      </c>
      <c r="P35" t="s">
        <v>454</v>
      </c>
      <c r="Q35" t="s">
        <v>441</v>
      </c>
    </row>
    <row r="36" spans="1:17" x14ac:dyDescent="0.25">
      <c r="A36">
        <v>1299</v>
      </c>
      <c r="B36" t="s">
        <v>83</v>
      </c>
      <c r="C36" t="s">
        <v>379</v>
      </c>
      <c r="D36" t="s">
        <v>1</v>
      </c>
      <c r="F36" t="s">
        <v>436</v>
      </c>
      <c r="G36" t="s">
        <v>437</v>
      </c>
      <c r="H36" t="s">
        <v>438</v>
      </c>
      <c r="I36" t="s">
        <v>1</v>
      </c>
      <c r="J36" t="s">
        <v>447</v>
      </c>
      <c r="K36" t="s">
        <v>444</v>
      </c>
      <c r="L36" t="s">
        <v>436</v>
      </c>
      <c r="M36">
        <v>45747</v>
      </c>
      <c r="N36">
        <v>45808</v>
      </c>
      <c r="O36" t="s">
        <v>26</v>
      </c>
      <c r="P36" t="s">
        <v>448</v>
      </c>
      <c r="Q36" t="s">
        <v>441</v>
      </c>
    </row>
    <row r="37" spans="1:17" x14ac:dyDescent="0.25">
      <c r="A37">
        <v>349</v>
      </c>
      <c r="B37" t="s">
        <v>480</v>
      </c>
      <c r="C37" t="s">
        <v>481</v>
      </c>
      <c r="D37" t="s">
        <v>1</v>
      </c>
      <c r="F37" t="s">
        <v>436</v>
      </c>
      <c r="G37" t="s">
        <v>438</v>
      </c>
      <c r="H37" t="s">
        <v>438</v>
      </c>
      <c r="I37" t="s">
        <v>482</v>
      </c>
      <c r="J37" t="s">
        <v>1</v>
      </c>
      <c r="K37" t="s">
        <v>1</v>
      </c>
      <c r="L37" t="s">
        <v>436</v>
      </c>
      <c r="M37">
        <v>45807</v>
      </c>
      <c r="N37">
        <v>45868</v>
      </c>
      <c r="O37" t="s">
        <v>453</v>
      </c>
      <c r="P37" t="s">
        <v>454</v>
      </c>
      <c r="Q37" t="s">
        <v>441</v>
      </c>
    </row>
    <row r="38" spans="1:17" x14ac:dyDescent="0.25">
      <c r="A38">
        <v>360</v>
      </c>
      <c r="B38" t="s">
        <v>483</v>
      </c>
      <c r="C38" t="s">
        <v>484</v>
      </c>
      <c r="D38" t="s">
        <v>1</v>
      </c>
      <c r="F38" t="s">
        <v>436</v>
      </c>
      <c r="G38" t="s">
        <v>438</v>
      </c>
      <c r="H38" t="s">
        <v>438</v>
      </c>
      <c r="I38" t="s">
        <v>485</v>
      </c>
      <c r="J38" t="s">
        <v>1</v>
      </c>
      <c r="K38" t="s">
        <v>1</v>
      </c>
      <c r="L38" t="s">
        <v>436</v>
      </c>
      <c r="M38">
        <v>45782</v>
      </c>
      <c r="N38" t="s">
        <v>1</v>
      </c>
      <c r="O38" t="s">
        <v>1</v>
      </c>
      <c r="P38" t="e">
        <v>#N/A</v>
      </c>
      <c r="Q38" t="s">
        <v>441</v>
      </c>
    </row>
    <row r="39" spans="1:17" x14ac:dyDescent="0.25">
      <c r="A39">
        <v>372</v>
      </c>
      <c r="B39" t="s">
        <v>486</v>
      </c>
      <c r="C39" t="s">
        <v>326</v>
      </c>
      <c r="D39" t="s">
        <v>1</v>
      </c>
      <c r="F39" t="s">
        <v>436</v>
      </c>
      <c r="G39" t="s">
        <v>438</v>
      </c>
      <c r="H39" t="s">
        <v>438</v>
      </c>
      <c r="I39" t="s">
        <v>485</v>
      </c>
      <c r="J39" t="s">
        <v>1</v>
      </c>
      <c r="K39" t="s">
        <v>1</v>
      </c>
      <c r="L39" t="s">
        <v>436</v>
      </c>
      <c r="M39">
        <v>45807</v>
      </c>
      <c r="N39">
        <v>45867</v>
      </c>
      <c r="O39" t="s">
        <v>445</v>
      </c>
      <c r="P39" t="s">
        <v>454</v>
      </c>
      <c r="Q39" t="s">
        <v>441</v>
      </c>
    </row>
    <row r="40" spans="1:17" x14ac:dyDescent="0.25">
      <c r="A40">
        <v>379</v>
      </c>
      <c r="B40" t="s">
        <v>487</v>
      </c>
      <c r="C40" t="s">
        <v>488</v>
      </c>
      <c r="D40" t="s">
        <v>1</v>
      </c>
      <c r="F40" t="s">
        <v>436</v>
      </c>
      <c r="G40" t="s">
        <v>438</v>
      </c>
      <c r="H40" t="s">
        <v>438</v>
      </c>
      <c r="I40" t="s">
        <v>1</v>
      </c>
      <c r="J40" t="s">
        <v>1</v>
      </c>
      <c r="K40" t="s">
        <v>1</v>
      </c>
      <c r="L40" t="s">
        <v>436</v>
      </c>
      <c r="M40">
        <v>45782</v>
      </c>
      <c r="N40" t="s">
        <v>1</v>
      </c>
      <c r="O40" t="s">
        <v>1</v>
      </c>
      <c r="P40" t="e">
        <v>#N/A</v>
      </c>
      <c r="Q40" t="s">
        <v>441</v>
      </c>
    </row>
    <row r="41" spans="1:17" x14ac:dyDescent="0.25">
      <c r="A41">
        <v>391</v>
      </c>
      <c r="B41" t="s">
        <v>489</v>
      </c>
      <c r="C41" t="s">
        <v>488</v>
      </c>
      <c r="D41" t="s">
        <v>1</v>
      </c>
      <c r="F41" t="s">
        <v>436</v>
      </c>
      <c r="G41" t="s">
        <v>438</v>
      </c>
      <c r="H41" t="s">
        <v>438</v>
      </c>
      <c r="I41" t="s">
        <v>1</v>
      </c>
      <c r="J41" t="s">
        <v>1</v>
      </c>
      <c r="K41" t="s">
        <v>1</v>
      </c>
      <c r="L41" t="s">
        <v>436</v>
      </c>
      <c r="M41">
        <v>45782</v>
      </c>
      <c r="N41" t="s">
        <v>1</v>
      </c>
      <c r="O41" t="s">
        <v>1</v>
      </c>
      <c r="P41" t="e">
        <v>#N/A</v>
      </c>
      <c r="Q41" t="s">
        <v>441</v>
      </c>
    </row>
    <row r="42" spans="1:17" x14ac:dyDescent="0.25">
      <c r="A42">
        <v>409</v>
      </c>
      <c r="B42" t="s">
        <v>357</v>
      </c>
      <c r="C42" t="s">
        <v>326</v>
      </c>
      <c r="D42" t="s">
        <v>1</v>
      </c>
      <c r="F42" t="s">
        <v>436</v>
      </c>
      <c r="G42" t="s">
        <v>438</v>
      </c>
      <c r="H42" t="s">
        <v>438</v>
      </c>
      <c r="I42" t="s">
        <v>168</v>
      </c>
      <c r="J42" t="s">
        <v>1</v>
      </c>
      <c r="K42" t="s">
        <v>1</v>
      </c>
      <c r="L42" t="s">
        <v>436</v>
      </c>
      <c r="M42">
        <v>45808</v>
      </c>
      <c r="N42">
        <v>45869</v>
      </c>
      <c r="O42" t="s">
        <v>453</v>
      </c>
      <c r="P42" t="s">
        <v>454</v>
      </c>
      <c r="Q42" t="s">
        <v>441</v>
      </c>
    </row>
    <row r="43" spans="1:17" x14ac:dyDescent="0.25">
      <c r="A43">
        <v>434</v>
      </c>
      <c r="B43" t="s">
        <v>490</v>
      </c>
      <c r="C43" t="s">
        <v>323</v>
      </c>
      <c r="D43" t="s">
        <v>1</v>
      </c>
      <c r="F43" t="s">
        <v>436</v>
      </c>
      <c r="G43" t="s">
        <v>437</v>
      </c>
      <c r="H43" t="s">
        <v>438</v>
      </c>
      <c r="I43" t="s">
        <v>1</v>
      </c>
      <c r="J43" t="s">
        <v>443</v>
      </c>
      <c r="K43" t="s">
        <v>444</v>
      </c>
      <c r="L43" t="s">
        <v>436</v>
      </c>
      <c r="M43">
        <v>45808</v>
      </c>
      <c r="N43">
        <v>45869</v>
      </c>
      <c r="O43" t="s">
        <v>453</v>
      </c>
      <c r="P43" t="e">
        <v>#N/A</v>
      </c>
      <c r="Q43" t="s">
        <v>441</v>
      </c>
    </row>
    <row r="44" spans="1:17" x14ac:dyDescent="0.25">
      <c r="A44">
        <v>7</v>
      </c>
      <c r="B44" t="s">
        <v>491</v>
      </c>
      <c r="C44" t="s">
        <v>326</v>
      </c>
      <c r="D44" t="s">
        <v>1</v>
      </c>
      <c r="F44" t="s">
        <v>436</v>
      </c>
      <c r="G44" t="s">
        <v>492</v>
      </c>
      <c r="H44" t="s">
        <v>492</v>
      </c>
      <c r="I44" t="s">
        <v>461</v>
      </c>
      <c r="J44" t="s">
        <v>1</v>
      </c>
      <c r="K44" t="s">
        <v>1</v>
      </c>
      <c r="L44" t="s">
        <v>436</v>
      </c>
      <c r="M44">
        <v>45808</v>
      </c>
      <c r="N44">
        <v>45869</v>
      </c>
      <c r="O44" t="s">
        <v>453</v>
      </c>
      <c r="P44" t="s">
        <v>454</v>
      </c>
      <c r="Q44" t="s">
        <v>441</v>
      </c>
    </row>
    <row r="45" spans="1:17" x14ac:dyDescent="0.25">
      <c r="A45">
        <v>1049</v>
      </c>
      <c r="B45" t="s">
        <v>493</v>
      </c>
      <c r="C45" t="s">
        <v>367</v>
      </c>
      <c r="D45" t="s">
        <v>1</v>
      </c>
      <c r="F45" t="s">
        <v>436</v>
      </c>
      <c r="G45" t="s">
        <v>437</v>
      </c>
      <c r="H45" t="s">
        <v>492</v>
      </c>
      <c r="I45" t="s">
        <v>1</v>
      </c>
      <c r="J45" t="s">
        <v>439</v>
      </c>
      <c r="K45" t="s">
        <v>440</v>
      </c>
      <c r="L45" t="s">
        <v>436</v>
      </c>
      <c r="M45">
        <v>45784</v>
      </c>
      <c r="N45" t="s">
        <v>1</v>
      </c>
      <c r="O45" t="s">
        <v>1</v>
      </c>
      <c r="P45" t="e">
        <v>#N/A</v>
      </c>
      <c r="Q45" t="s">
        <v>441</v>
      </c>
    </row>
    <row r="46" spans="1:17" x14ac:dyDescent="0.25">
      <c r="A46">
        <v>32</v>
      </c>
      <c r="B46" t="s">
        <v>494</v>
      </c>
      <c r="C46" t="s">
        <v>352</v>
      </c>
      <c r="D46" t="s">
        <v>1</v>
      </c>
      <c r="F46" t="s">
        <v>436</v>
      </c>
      <c r="G46" t="s">
        <v>492</v>
      </c>
      <c r="H46" t="s">
        <v>492</v>
      </c>
      <c r="I46" t="s">
        <v>1</v>
      </c>
      <c r="J46" t="s">
        <v>1</v>
      </c>
      <c r="K46" t="s">
        <v>1</v>
      </c>
      <c r="L46" t="s">
        <v>436</v>
      </c>
      <c r="M46">
        <v>45808</v>
      </c>
      <c r="N46">
        <v>45869</v>
      </c>
      <c r="O46" t="s">
        <v>453</v>
      </c>
      <c r="P46" t="s">
        <v>448</v>
      </c>
      <c r="Q46" t="s">
        <v>441</v>
      </c>
    </row>
    <row r="47" spans="1:17" x14ac:dyDescent="0.25">
      <c r="A47">
        <v>405</v>
      </c>
      <c r="B47" t="s">
        <v>210</v>
      </c>
      <c r="C47" t="s">
        <v>326</v>
      </c>
      <c r="D47" t="s">
        <v>1</v>
      </c>
      <c r="F47" t="s">
        <v>436</v>
      </c>
      <c r="G47" t="s">
        <v>492</v>
      </c>
      <c r="H47" t="s">
        <v>492</v>
      </c>
      <c r="I47" t="s">
        <v>209</v>
      </c>
      <c r="J47" t="s">
        <v>1</v>
      </c>
      <c r="K47" t="s">
        <v>1</v>
      </c>
      <c r="L47" t="s">
        <v>436</v>
      </c>
      <c r="M47">
        <v>45808</v>
      </c>
      <c r="N47">
        <v>45869</v>
      </c>
      <c r="O47" t="s">
        <v>26</v>
      </c>
      <c r="P47" t="s">
        <v>454</v>
      </c>
      <c r="Q47" t="s">
        <v>441</v>
      </c>
    </row>
    <row r="48" spans="1:17" x14ac:dyDescent="0.25">
      <c r="A48">
        <v>1015</v>
      </c>
      <c r="B48" t="s">
        <v>495</v>
      </c>
      <c r="C48" t="s">
        <v>326</v>
      </c>
      <c r="D48" t="s">
        <v>1</v>
      </c>
      <c r="F48" t="s">
        <v>436</v>
      </c>
      <c r="G48" t="s">
        <v>492</v>
      </c>
      <c r="H48" t="s">
        <v>492</v>
      </c>
      <c r="I48" t="s">
        <v>456</v>
      </c>
      <c r="J48" t="s">
        <v>1</v>
      </c>
      <c r="K48" t="s">
        <v>1</v>
      </c>
      <c r="L48" t="s">
        <v>436</v>
      </c>
      <c r="M48">
        <v>45807</v>
      </c>
      <c r="N48">
        <v>45868</v>
      </c>
      <c r="O48" t="s">
        <v>453</v>
      </c>
      <c r="P48" t="s">
        <v>454</v>
      </c>
      <c r="Q48" t="s">
        <v>441</v>
      </c>
    </row>
    <row r="49" spans="1:17" x14ac:dyDescent="0.25">
      <c r="A49">
        <v>310</v>
      </c>
      <c r="B49" t="s">
        <v>496</v>
      </c>
      <c r="C49" t="s">
        <v>326</v>
      </c>
      <c r="D49" t="s">
        <v>1</v>
      </c>
      <c r="F49" t="s">
        <v>436</v>
      </c>
      <c r="G49" t="s">
        <v>492</v>
      </c>
      <c r="H49" t="s">
        <v>492</v>
      </c>
      <c r="I49" t="s">
        <v>479</v>
      </c>
      <c r="J49" t="s">
        <v>1</v>
      </c>
      <c r="K49" t="s">
        <v>1</v>
      </c>
      <c r="L49" t="s">
        <v>436</v>
      </c>
      <c r="M49">
        <v>45808</v>
      </c>
      <c r="N49">
        <v>45869</v>
      </c>
      <c r="O49" t="s">
        <v>26</v>
      </c>
      <c r="P49" t="s">
        <v>454</v>
      </c>
      <c r="Q49" t="s">
        <v>441</v>
      </c>
    </row>
    <row r="50" spans="1:17" x14ac:dyDescent="0.25">
      <c r="A50">
        <v>511</v>
      </c>
      <c r="B50" t="s">
        <v>497</v>
      </c>
      <c r="C50" t="s">
        <v>326</v>
      </c>
      <c r="D50" t="s">
        <v>1</v>
      </c>
      <c r="F50" t="s">
        <v>436</v>
      </c>
      <c r="G50" t="s">
        <v>492</v>
      </c>
      <c r="H50" t="s">
        <v>492</v>
      </c>
      <c r="I50" t="s">
        <v>458</v>
      </c>
      <c r="J50" t="s">
        <v>1</v>
      </c>
      <c r="K50" t="s">
        <v>1</v>
      </c>
      <c r="L50" t="s">
        <v>436</v>
      </c>
      <c r="M50">
        <v>45808</v>
      </c>
      <c r="N50">
        <v>45869</v>
      </c>
      <c r="O50" t="s">
        <v>445</v>
      </c>
      <c r="P50" t="s">
        <v>454</v>
      </c>
      <c r="Q50" t="s">
        <v>441</v>
      </c>
    </row>
    <row r="51" spans="1:17" x14ac:dyDescent="0.25">
      <c r="A51">
        <v>112</v>
      </c>
      <c r="B51" t="s">
        <v>382</v>
      </c>
      <c r="C51" t="s">
        <v>326</v>
      </c>
      <c r="D51" t="s">
        <v>1</v>
      </c>
      <c r="F51" t="s">
        <v>436</v>
      </c>
      <c r="G51" t="s">
        <v>492</v>
      </c>
      <c r="H51" t="s">
        <v>492</v>
      </c>
      <c r="I51" t="s">
        <v>28</v>
      </c>
      <c r="J51" t="s">
        <v>1</v>
      </c>
      <c r="K51" t="s">
        <v>1</v>
      </c>
      <c r="L51" t="s">
        <v>436</v>
      </c>
      <c r="M51">
        <v>45807</v>
      </c>
      <c r="N51">
        <v>45868</v>
      </c>
      <c r="O51" t="s">
        <v>453</v>
      </c>
      <c r="P51" t="s">
        <v>454</v>
      </c>
      <c r="Q51" t="s">
        <v>441</v>
      </c>
    </row>
    <row r="52" spans="1:17" x14ac:dyDescent="0.25">
      <c r="A52">
        <v>1300</v>
      </c>
      <c r="B52" t="s">
        <v>55</v>
      </c>
      <c r="C52" t="s">
        <v>379</v>
      </c>
      <c r="D52" t="s">
        <v>1</v>
      </c>
      <c r="F52" t="s">
        <v>436</v>
      </c>
      <c r="G52" t="s">
        <v>437</v>
      </c>
      <c r="H52" t="s">
        <v>492</v>
      </c>
      <c r="I52" t="s">
        <v>1</v>
      </c>
      <c r="J52" t="s">
        <v>447</v>
      </c>
      <c r="K52" t="s">
        <v>444</v>
      </c>
      <c r="L52" t="s">
        <v>436</v>
      </c>
      <c r="M52">
        <v>45747</v>
      </c>
      <c r="N52">
        <v>45807</v>
      </c>
      <c r="O52" t="s">
        <v>453</v>
      </c>
      <c r="P52" t="s">
        <v>448</v>
      </c>
      <c r="Q52" t="s">
        <v>441</v>
      </c>
    </row>
    <row r="53" spans="1:17" x14ac:dyDescent="0.25">
      <c r="A53">
        <v>145</v>
      </c>
      <c r="B53" t="s">
        <v>498</v>
      </c>
      <c r="C53" t="s">
        <v>450</v>
      </c>
      <c r="D53" t="s">
        <v>1</v>
      </c>
      <c r="F53" t="s">
        <v>436</v>
      </c>
      <c r="G53" t="s">
        <v>492</v>
      </c>
      <c r="H53" t="s">
        <v>492</v>
      </c>
      <c r="I53" t="s">
        <v>1</v>
      </c>
      <c r="J53" t="s">
        <v>1</v>
      </c>
      <c r="K53" t="s">
        <v>1</v>
      </c>
      <c r="L53" t="s">
        <v>436</v>
      </c>
      <c r="M53">
        <v>45808</v>
      </c>
      <c r="N53">
        <v>45880</v>
      </c>
      <c r="O53" t="s">
        <v>26</v>
      </c>
      <c r="P53" t="s">
        <v>448</v>
      </c>
      <c r="Q53" t="s">
        <v>441</v>
      </c>
    </row>
    <row r="54" spans="1:17" x14ac:dyDescent="0.25">
      <c r="A54">
        <v>139</v>
      </c>
      <c r="B54" t="s">
        <v>499</v>
      </c>
      <c r="C54" t="s">
        <v>352</v>
      </c>
      <c r="D54" t="s">
        <v>1</v>
      </c>
      <c r="F54" t="s">
        <v>436</v>
      </c>
      <c r="G54" t="s">
        <v>492</v>
      </c>
      <c r="H54" t="s">
        <v>492</v>
      </c>
      <c r="I54" t="s">
        <v>1</v>
      </c>
      <c r="J54" t="s">
        <v>1</v>
      </c>
      <c r="K54" t="s">
        <v>1</v>
      </c>
      <c r="L54" t="s">
        <v>436</v>
      </c>
      <c r="M54">
        <v>45808</v>
      </c>
      <c r="N54">
        <v>45869</v>
      </c>
      <c r="O54" t="s">
        <v>453</v>
      </c>
      <c r="P54" t="s">
        <v>448</v>
      </c>
      <c r="Q54" t="s">
        <v>441</v>
      </c>
    </row>
    <row r="55" spans="1:17" x14ac:dyDescent="0.25">
      <c r="A55">
        <v>1232</v>
      </c>
      <c r="B55" t="s">
        <v>500</v>
      </c>
      <c r="C55" t="s">
        <v>325</v>
      </c>
      <c r="D55" t="s">
        <v>1</v>
      </c>
      <c r="F55" t="s">
        <v>436</v>
      </c>
      <c r="G55" t="s">
        <v>492</v>
      </c>
      <c r="H55" t="s">
        <v>492</v>
      </c>
      <c r="I55" t="s">
        <v>1</v>
      </c>
      <c r="J55" t="s">
        <v>1</v>
      </c>
      <c r="K55" t="s">
        <v>1</v>
      </c>
      <c r="L55" t="s">
        <v>436</v>
      </c>
      <c r="M55">
        <v>45808</v>
      </c>
      <c r="N55">
        <v>45869</v>
      </c>
      <c r="O55" t="s">
        <v>26</v>
      </c>
      <c r="P55" t="e">
        <v>#N/A</v>
      </c>
      <c r="Q55" t="s">
        <v>441</v>
      </c>
    </row>
    <row r="56" spans="1:17" x14ac:dyDescent="0.25">
      <c r="A56">
        <v>146</v>
      </c>
      <c r="B56" t="s">
        <v>501</v>
      </c>
      <c r="C56" t="s">
        <v>502</v>
      </c>
      <c r="D56" t="s">
        <v>1</v>
      </c>
      <c r="F56" t="s">
        <v>436</v>
      </c>
      <c r="G56" t="s">
        <v>492</v>
      </c>
      <c r="H56" t="s">
        <v>492</v>
      </c>
      <c r="I56" t="s">
        <v>1</v>
      </c>
      <c r="J56" t="s">
        <v>1</v>
      </c>
      <c r="K56" t="s">
        <v>1</v>
      </c>
      <c r="L56" t="s">
        <v>436</v>
      </c>
      <c r="M56">
        <v>45808</v>
      </c>
      <c r="N56">
        <v>45868</v>
      </c>
      <c r="O56" t="s">
        <v>445</v>
      </c>
      <c r="P56" t="e">
        <v>#N/A</v>
      </c>
      <c r="Q56" t="s">
        <v>441</v>
      </c>
    </row>
    <row r="57" spans="1:17" x14ac:dyDescent="0.25">
      <c r="A57">
        <v>350</v>
      </c>
      <c r="B57" t="s">
        <v>503</v>
      </c>
      <c r="C57" t="s">
        <v>481</v>
      </c>
      <c r="D57" t="s">
        <v>1</v>
      </c>
      <c r="F57" t="s">
        <v>436</v>
      </c>
      <c r="G57" t="s">
        <v>492</v>
      </c>
      <c r="H57" t="s">
        <v>492</v>
      </c>
      <c r="I57" t="s">
        <v>482</v>
      </c>
      <c r="J57" t="s">
        <v>1</v>
      </c>
      <c r="K57" t="s">
        <v>1</v>
      </c>
      <c r="L57" t="s">
        <v>436</v>
      </c>
      <c r="M57">
        <v>45807</v>
      </c>
      <c r="N57">
        <v>45868</v>
      </c>
      <c r="O57" t="s">
        <v>445</v>
      </c>
      <c r="P57" t="s">
        <v>454</v>
      </c>
      <c r="Q57" t="s">
        <v>441</v>
      </c>
    </row>
    <row r="58" spans="1:17" x14ac:dyDescent="0.25">
      <c r="A58">
        <v>1301</v>
      </c>
      <c r="B58" t="s">
        <v>58</v>
      </c>
      <c r="C58" t="s">
        <v>379</v>
      </c>
      <c r="D58" t="s">
        <v>1</v>
      </c>
      <c r="F58" t="s">
        <v>436</v>
      </c>
      <c r="G58" t="s">
        <v>437</v>
      </c>
      <c r="H58" t="s">
        <v>492</v>
      </c>
      <c r="I58" t="s">
        <v>1</v>
      </c>
      <c r="J58" t="s">
        <v>447</v>
      </c>
      <c r="K58" t="s">
        <v>444</v>
      </c>
      <c r="L58" t="s">
        <v>436</v>
      </c>
      <c r="M58">
        <v>45747</v>
      </c>
      <c r="N58">
        <v>45808</v>
      </c>
      <c r="O58" t="s">
        <v>453</v>
      </c>
      <c r="P58" t="s">
        <v>448</v>
      </c>
      <c r="Q58" t="s">
        <v>441</v>
      </c>
    </row>
    <row r="59" spans="1:17" x14ac:dyDescent="0.25">
      <c r="A59">
        <v>176</v>
      </c>
      <c r="B59" t="s">
        <v>342</v>
      </c>
      <c r="C59" t="s">
        <v>326</v>
      </c>
      <c r="D59" t="s">
        <v>1</v>
      </c>
      <c r="F59" t="s">
        <v>436</v>
      </c>
      <c r="G59" t="s">
        <v>492</v>
      </c>
      <c r="H59" t="s">
        <v>492</v>
      </c>
      <c r="I59" t="s">
        <v>151</v>
      </c>
      <c r="J59" t="s">
        <v>1</v>
      </c>
      <c r="K59" t="s">
        <v>1</v>
      </c>
      <c r="L59" t="s">
        <v>436</v>
      </c>
      <c r="M59">
        <v>45808</v>
      </c>
      <c r="N59">
        <v>45869</v>
      </c>
      <c r="O59" t="s">
        <v>26</v>
      </c>
      <c r="P59" t="s">
        <v>454</v>
      </c>
      <c r="Q59" t="s">
        <v>441</v>
      </c>
    </row>
    <row r="60" spans="1:17" x14ac:dyDescent="0.25">
      <c r="A60">
        <v>1016</v>
      </c>
      <c r="B60" t="s">
        <v>504</v>
      </c>
      <c r="C60" t="s">
        <v>326</v>
      </c>
      <c r="D60" t="s">
        <v>1</v>
      </c>
      <c r="F60" t="s">
        <v>436</v>
      </c>
      <c r="G60" t="s">
        <v>492</v>
      </c>
      <c r="H60" t="s">
        <v>492</v>
      </c>
      <c r="I60" t="s">
        <v>156</v>
      </c>
      <c r="J60" t="s">
        <v>1</v>
      </c>
      <c r="K60" t="s">
        <v>1</v>
      </c>
      <c r="L60" t="s">
        <v>436</v>
      </c>
      <c r="M60">
        <v>45808</v>
      </c>
      <c r="N60">
        <v>45870</v>
      </c>
      <c r="O60" t="s">
        <v>453</v>
      </c>
      <c r="P60" t="s">
        <v>454</v>
      </c>
      <c r="Q60" t="s">
        <v>441</v>
      </c>
    </row>
    <row r="61" spans="1:17" x14ac:dyDescent="0.25">
      <c r="A61">
        <v>1302</v>
      </c>
      <c r="B61" t="s">
        <v>70</v>
      </c>
      <c r="C61" t="s">
        <v>379</v>
      </c>
      <c r="D61" t="s">
        <v>1</v>
      </c>
      <c r="F61" t="s">
        <v>436</v>
      </c>
      <c r="G61" t="s">
        <v>437</v>
      </c>
      <c r="H61" t="s">
        <v>492</v>
      </c>
      <c r="I61" t="s">
        <v>1</v>
      </c>
      <c r="J61" t="s">
        <v>447</v>
      </c>
      <c r="K61" t="s">
        <v>444</v>
      </c>
      <c r="L61" t="s">
        <v>436</v>
      </c>
      <c r="M61">
        <v>45747</v>
      </c>
      <c r="N61">
        <v>45808</v>
      </c>
      <c r="O61" t="s">
        <v>453</v>
      </c>
      <c r="P61" t="s">
        <v>448</v>
      </c>
      <c r="Q61" t="s">
        <v>441</v>
      </c>
    </row>
    <row r="62" spans="1:17" x14ac:dyDescent="0.25">
      <c r="A62">
        <v>1507</v>
      </c>
      <c r="B62" t="s">
        <v>505</v>
      </c>
      <c r="C62" t="s">
        <v>450</v>
      </c>
      <c r="D62" t="s">
        <v>1</v>
      </c>
      <c r="F62" t="s">
        <v>436</v>
      </c>
      <c r="G62" t="s">
        <v>492</v>
      </c>
      <c r="H62" t="s">
        <v>492</v>
      </c>
      <c r="I62" t="s">
        <v>1</v>
      </c>
      <c r="J62" t="s">
        <v>1</v>
      </c>
      <c r="K62" t="s">
        <v>1</v>
      </c>
      <c r="L62" t="s">
        <v>436</v>
      </c>
      <c r="M62">
        <v>45808</v>
      </c>
      <c r="N62">
        <v>45869</v>
      </c>
      <c r="O62" t="s">
        <v>453</v>
      </c>
      <c r="P62" t="e">
        <v>#N/A</v>
      </c>
      <c r="Q62" t="s">
        <v>441</v>
      </c>
    </row>
    <row r="63" spans="1:17" x14ac:dyDescent="0.25">
      <c r="A63">
        <v>1303</v>
      </c>
      <c r="B63" t="s">
        <v>75</v>
      </c>
      <c r="C63" t="s">
        <v>379</v>
      </c>
      <c r="D63" t="s">
        <v>1</v>
      </c>
      <c r="F63" t="s">
        <v>436</v>
      </c>
      <c r="G63" t="s">
        <v>437</v>
      </c>
      <c r="H63" t="s">
        <v>492</v>
      </c>
      <c r="I63" t="s">
        <v>1</v>
      </c>
      <c r="J63" t="s">
        <v>447</v>
      </c>
      <c r="K63" t="s">
        <v>444</v>
      </c>
      <c r="L63" t="s">
        <v>436</v>
      </c>
      <c r="M63">
        <v>45747</v>
      </c>
      <c r="N63">
        <v>45808</v>
      </c>
      <c r="O63" t="s">
        <v>453</v>
      </c>
      <c r="P63" t="s">
        <v>448</v>
      </c>
      <c r="Q63" t="s">
        <v>441</v>
      </c>
    </row>
    <row r="64" spans="1:17" x14ac:dyDescent="0.25">
      <c r="A64">
        <v>283</v>
      </c>
      <c r="B64" t="s">
        <v>506</v>
      </c>
      <c r="C64" t="s">
        <v>323</v>
      </c>
      <c r="D64" t="s">
        <v>1</v>
      </c>
      <c r="F64" t="s">
        <v>436</v>
      </c>
      <c r="G64" t="s">
        <v>437</v>
      </c>
      <c r="H64" t="s">
        <v>492</v>
      </c>
      <c r="I64" t="s">
        <v>1</v>
      </c>
      <c r="J64" t="s">
        <v>443</v>
      </c>
      <c r="K64" t="s">
        <v>444</v>
      </c>
      <c r="L64" t="s">
        <v>436</v>
      </c>
      <c r="M64">
        <v>45808</v>
      </c>
      <c r="N64">
        <v>45869</v>
      </c>
      <c r="O64" t="s">
        <v>445</v>
      </c>
      <c r="P64" t="e">
        <v>#N/A</v>
      </c>
      <c r="Q64" t="s">
        <v>441</v>
      </c>
    </row>
    <row r="65" spans="1:17" x14ac:dyDescent="0.25">
      <c r="A65">
        <v>294</v>
      </c>
      <c r="B65" t="s">
        <v>507</v>
      </c>
      <c r="C65" t="s">
        <v>502</v>
      </c>
      <c r="D65" t="s">
        <v>508</v>
      </c>
      <c r="F65" t="s">
        <v>436</v>
      </c>
      <c r="G65" t="s">
        <v>492</v>
      </c>
      <c r="H65" t="s">
        <v>492</v>
      </c>
      <c r="I65" t="s">
        <v>1</v>
      </c>
      <c r="J65" t="s">
        <v>1</v>
      </c>
      <c r="K65" t="s">
        <v>1</v>
      </c>
      <c r="L65" t="s">
        <v>436</v>
      </c>
      <c r="M65" t="s">
        <v>1</v>
      </c>
      <c r="N65" t="s">
        <v>1</v>
      </c>
      <c r="O65" t="s">
        <v>1</v>
      </c>
      <c r="P65" t="e">
        <v>#N/A</v>
      </c>
      <c r="Q65" t="s">
        <v>509</v>
      </c>
    </row>
    <row r="66" spans="1:17" x14ac:dyDescent="0.25">
      <c r="A66">
        <v>328</v>
      </c>
      <c r="B66" t="s">
        <v>510</v>
      </c>
      <c r="C66" t="s">
        <v>323</v>
      </c>
      <c r="D66" t="s">
        <v>1</v>
      </c>
      <c r="F66" t="s">
        <v>436</v>
      </c>
      <c r="G66" t="s">
        <v>437</v>
      </c>
      <c r="H66" t="s">
        <v>492</v>
      </c>
      <c r="I66" t="s">
        <v>1</v>
      </c>
      <c r="J66" t="s">
        <v>443</v>
      </c>
      <c r="K66" t="s">
        <v>444</v>
      </c>
      <c r="L66" t="s">
        <v>436</v>
      </c>
      <c r="M66">
        <v>45808</v>
      </c>
      <c r="N66">
        <v>45869</v>
      </c>
      <c r="O66" t="s">
        <v>453</v>
      </c>
      <c r="P66" t="e">
        <v>#N/A</v>
      </c>
      <c r="Q66" t="s">
        <v>441</v>
      </c>
    </row>
    <row r="67" spans="1:17" x14ac:dyDescent="0.25">
      <c r="A67">
        <v>361</v>
      </c>
      <c r="B67" t="s">
        <v>511</v>
      </c>
      <c r="C67" t="s">
        <v>484</v>
      </c>
      <c r="D67" t="s">
        <v>1</v>
      </c>
      <c r="F67" t="s">
        <v>436</v>
      </c>
      <c r="G67" t="s">
        <v>492</v>
      </c>
      <c r="H67" t="s">
        <v>492</v>
      </c>
      <c r="I67" t="s">
        <v>485</v>
      </c>
      <c r="J67" t="s">
        <v>1</v>
      </c>
      <c r="K67" t="s">
        <v>1</v>
      </c>
      <c r="L67" t="s">
        <v>436</v>
      </c>
      <c r="M67">
        <v>45784</v>
      </c>
      <c r="N67" t="s">
        <v>1</v>
      </c>
      <c r="O67" t="s">
        <v>1</v>
      </c>
      <c r="P67" t="e">
        <v>#N/A</v>
      </c>
      <c r="Q67" t="s">
        <v>441</v>
      </c>
    </row>
    <row r="68" spans="1:17" x14ac:dyDescent="0.25">
      <c r="A68">
        <v>373</v>
      </c>
      <c r="B68" t="s">
        <v>512</v>
      </c>
      <c r="C68" t="s">
        <v>326</v>
      </c>
      <c r="D68" t="s">
        <v>1</v>
      </c>
      <c r="F68" t="s">
        <v>436</v>
      </c>
      <c r="G68" t="s">
        <v>492</v>
      </c>
      <c r="H68" t="s">
        <v>492</v>
      </c>
      <c r="I68" t="s">
        <v>485</v>
      </c>
      <c r="J68" t="s">
        <v>1</v>
      </c>
      <c r="K68" t="s">
        <v>1</v>
      </c>
      <c r="L68" t="s">
        <v>436</v>
      </c>
      <c r="M68">
        <v>45807</v>
      </c>
      <c r="N68">
        <v>45868</v>
      </c>
      <c r="O68" t="s">
        <v>445</v>
      </c>
      <c r="P68" t="s">
        <v>454</v>
      </c>
      <c r="Q68" t="s">
        <v>441</v>
      </c>
    </row>
    <row r="69" spans="1:17" x14ac:dyDescent="0.25">
      <c r="A69">
        <v>380</v>
      </c>
      <c r="B69" t="s">
        <v>513</v>
      </c>
      <c r="C69" t="s">
        <v>488</v>
      </c>
      <c r="D69" t="s">
        <v>1</v>
      </c>
      <c r="F69" t="s">
        <v>436</v>
      </c>
      <c r="G69" t="s">
        <v>492</v>
      </c>
      <c r="H69" t="s">
        <v>492</v>
      </c>
      <c r="I69" t="s">
        <v>1</v>
      </c>
      <c r="J69" t="s">
        <v>1</v>
      </c>
      <c r="K69" t="s">
        <v>1</v>
      </c>
      <c r="L69" t="s">
        <v>436</v>
      </c>
      <c r="M69">
        <v>45808</v>
      </c>
      <c r="N69" t="s">
        <v>1</v>
      </c>
      <c r="O69" t="s">
        <v>1</v>
      </c>
      <c r="P69" t="e">
        <v>#N/A</v>
      </c>
      <c r="Q69" t="s">
        <v>441</v>
      </c>
    </row>
    <row r="70" spans="1:17" x14ac:dyDescent="0.25">
      <c r="A70">
        <v>392</v>
      </c>
      <c r="B70" t="s">
        <v>514</v>
      </c>
      <c r="C70" t="s">
        <v>488</v>
      </c>
      <c r="D70" t="s">
        <v>1</v>
      </c>
      <c r="F70" t="s">
        <v>436</v>
      </c>
      <c r="G70" t="s">
        <v>492</v>
      </c>
      <c r="H70" t="s">
        <v>492</v>
      </c>
      <c r="I70" t="s">
        <v>1</v>
      </c>
      <c r="J70" t="s">
        <v>1</v>
      </c>
      <c r="K70" t="s">
        <v>1</v>
      </c>
      <c r="L70" t="s">
        <v>436</v>
      </c>
      <c r="M70">
        <v>45808</v>
      </c>
      <c r="N70" t="s">
        <v>1</v>
      </c>
      <c r="O70" t="s">
        <v>1</v>
      </c>
      <c r="P70" t="e">
        <v>#N/A</v>
      </c>
      <c r="Q70" t="s">
        <v>441</v>
      </c>
    </row>
    <row r="71" spans="1:17" x14ac:dyDescent="0.25">
      <c r="A71">
        <v>414</v>
      </c>
      <c r="B71" t="s">
        <v>359</v>
      </c>
      <c r="C71" t="s">
        <v>326</v>
      </c>
      <c r="D71" t="s">
        <v>1</v>
      </c>
      <c r="F71" t="s">
        <v>436</v>
      </c>
      <c r="G71" t="s">
        <v>492</v>
      </c>
      <c r="H71" t="s">
        <v>492</v>
      </c>
      <c r="I71" t="s">
        <v>168</v>
      </c>
      <c r="J71" t="s">
        <v>1</v>
      </c>
      <c r="K71" t="s">
        <v>1</v>
      </c>
      <c r="L71" t="s">
        <v>436</v>
      </c>
      <c r="M71">
        <v>45808</v>
      </c>
      <c r="N71">
        <v>45869</v>
      </c>
      <c r="O71" t="s">
        <v>453</v>
      </c>
      <c r="P71" t="s">
        <v>454</v>
      </c>
      <c r="Q71" t="s">
        <v>441</v>
      </c>
    </row>
    <row r="72" spans="1:17" x14ac:dyDescent="0.25">
      <c r="A72">
        <v>458</v>
      </c>
      <c r="B72" t="s">
        <v>515</v>
      </c>
      <c r="C72" t="s">
        <v>326</v>
      </c>
      <c r="D72" t="s">
        <v>1</v>
      </c>
      <c r="F72" t="s">
        <v>436</v>
      </c>
      <c r="G72" t="s">
        <v>492</v>
      </c>
      <c r="H72" t="s">
        <v>492</v>
      </c>
      <c r="I72" t="s">
        <v>463</v>
      </c>
      <c r="J72" t="s">
        <v>1</v>
      </c>
      <c r="K72" t="s">
        <v>1</v>
      </c>
      <c r="L72" t="s">
        <v>436</v>
      </c>
      <c r="M72">
        <v>45808</v>
      </c>
      <c r="N72">
        <v>45869</v>
      </c>
      <c r="O72" t="s">
        <v>453</v>
      </c>
      <c r="P72" t="s">
        <v>454</v>
      </c>
      <c r="Q72" t="s">
        <v>441</v>
      </c>
    </row>
    <row r="73" spans="1:17" x14ac:dyDescent="0.25">
      <c r="A73">
        <v>481</v>
      </c>
      <c r="B73" t="s">
        <v>516</v>
      </c>
      <c r="C73" t="s">
        <v>326</v>
      </c>
      <c r="D73" t="s">
        <v>1</v>
      </c>
      <c r="F73" t="s">
        <v>436</v>
      </c>
      <c r="G73" t="s">
        <v>492</v>
      </c>
      <c r="H73" t="s">
        <v>492</v>
      </c>
      <c r="I73" t="s">
        <v>465</v>
      </c>
      <c r="J73" t="s">
        <v>1</v>
      </c>
      <c r="K73" t="s">
        <v>1</v>
      </c>
      <c r="L73" t="s">
        <v>436</v>
      </c>
      <c r="M73">
        <v>45807</v>
      </c>
      <c r="N73">
        <v>45869</v>
      </c>
      <c r="O73" t="s">
        <v>453</v>
      </c>
      <c r="P73" t="s">
        <v>454</v>
      </c>
      <c r="Q73" t="s">
        <v>441</v>
      </c>
    </row>
    <row r="74" spans="1:17" x14ac:dyDescent="0.25">
      <c r="A74">
        <v>531</v>
      </c>
      <c r="B74" t="s">
        <v>517</v>
      </c>
      <c r="C74" t="s">
        <v>323</v>
      </c>
      <c r="D74" t="s">
        <v>1</v>
      </c>
      <c r="F74" t="s">
        <v>436</v>
      </c>
      <c r="G74" t="s">
        <v>437</v>
      </c>
      <c r="H74" t="s">
        <v>492</v>
      </c>
      <c r="I74" t="s">
        <v>1</v>
      </c>
      <c r="J74" t="s">
        <v>443</v>
      </c>
      <c r="K74" t="s">
        <v>444</v>
      </c>
      <c r="L74" t="s">
        <v>436</v>
      </c>
      <c r="M74">
        <v>45807</v>
      </c>
      <c r="N74">
        <v>45868</v>
      </c>
      <c r="O74" t="s">
        <v>445</v>
      </c>
      <c r="P74" t="e">
        <v>#N/A</v>
      </c>
      <c r="Q74" t="s">
        <v>441</v>
      </c>
    </row>
    <row r="75" spans="1:17" x14ac:dyDescent="0.25">
      <c r="A75" t="s">
        <v>1</v>
      </c>
      <c r="B75" t="s">
        <v>1</v>
      </c>
      <c r="C75" t="s">
        <v>1</v>
      </c>
      <c r="D75" t="s">
        <v>1</v>
      </c>
      <c r="F75" t="s">
        <v>436</v>
      </c>
      <c r="G75" t="s">
        <v>1</v>
      </c>
      <c r="H75" t="s">
        <v>1</v>
      </c>
      <c r="I75" t="s">
        <v>1</v>
      </c>
      <c r="J75" t="s">
        <v>1</v>
      </c>
      <c r="K75" t="s">
        <v>1</v>
      </c>
      <c r="L75" t="s">
        <v>436</v>
      </c>
      <c r="M75">
        <v>45808</v>
      </c>
      <c r="N75">
        <v>45869</v>
      </c>
      <c r="O75" t="s">
        <v>1</v>
      </c>
      <c r="P75" t="e">
        <v>#N/A</v>
      </c>
      <c r="Q75" t="s">
        <v>441</v>
      </c>
    </row>
    <row r="76" spans="1:17" x14ac:dyDescent="0.25">
      <c r="A76" t="s">
        <v>1</v>
      </c>
      <c r="B76" t="s">
        <v>1</v>
      </c>
      <c r="C76" t="s">
        <v>1</v>
      </c>
      <c r="D76" t="s">
        <v>1</v>
      </c>
      <c r="F76" t="s">
        <v>436</v>
      </c>
      <c r="G76" t="s">
        <v>1</v>
      </c>
      <c r="H76" t="s">
        <v>1</v>
      </c>
      <c r="I76" t="s">
        <v>1</v>
      </c>
      <c r="J76" t="s">
        <v>1</v>
      </c>
      <c r="K76" t="s">
        <v>1</v>
      </c>
      <c r="L76" t="s">
        <v>436</v>
      </c>
      <c r="M76">
        <v>45808</v>
      </c>
      <c r="N76">
        <v>45869</v>
      </c>
      <c r="O76" t="s">
        <v>1</v>
      </c>
      <c r="P76" t="e">
        <v>#N/A</v>
      </c>
      <c r="Q76" t="s">
        <v>441</v>
      </c>
    </row>
    <row r="77" spans="1:17" x14ac:dyDescent="0.25">
      <c r="A77">
        <v>909</v>
      </c>
      <c r="B77" t="s">
        <v>518</v>
      </c>
      <c r="C77" t="s">
        <v>316</v>
      </c>
      <c r="D77" t="s">
        <v>1</v>
      </c>
      <c r="F77" t="s">
        <v>436</v>
      </c>
      <c r="G77" t="s">
        <v>437</v>
      </c>
      <c r="H77" t="s">
        <v>519</v>
      </c>
      <c r="I77" t="s">
        <v>1</v>
      </c>
      <c r="J77" t="s">
        <v>520</v>
      </c>
      <c r="K77" t="s">
        <v>440</v>
      </c>
      <c r="L77" t="s">
        <v>436</v>
      </c>
      <c r="M77">
        <v>45808</v>
      </c>
      <c r="N77">
        <v>45869</v>
      </c>
      <c r="O77" t="s">
        <v>445</v>
      </c>
      <c r="P77" t="e">
        <v>#N/A</v>
      </c>
      <c r="Q77" t="s">
        <v>441</v>
      </c>
    </row>
    <row r="78" spans="1:17" x14ac:dyDescent="0.25">
      <c r="A78">
        <v>31</v>
      </c>
      <c r="B78" t="s">
        <v>319</v>
      </c>
      <c r="C78" t="s">
        <v>316</v>
      </c>
      <c r="D78" t="s">
        <v>1</v>
      </c>
      <c r="F78" t="s">
        <v>436</v>
      </c>
      <c r="G78" t="s">
        <v>437</v>
      </c>
      <c r="H78" t="s">
        <v>519</v>
      </c>
      <c r="I78" t="s">
        <v>1</v>
      </c>
      <c r="J78" t="s">
        <v>520</v>
      </c>
      <c r="K78" t="s">
        <v>440</v>
      </c>
      <c r="L78" t="s">
        <v>436</v>
      </c>
      <c r="M78">
        <v>45887</v>
      </c>
      <c r="N78" t="s">
        <v>1</v>
      </c>
      <c r="O78" t="s">
        <v>453</v>
      </c>
      <c r="P78" t="s">
        <v>448</v>
      </c>
      <c r="Q78" t="s">
        <v>441</v>
      </c>
    </row>
    <row r="79" spans="1:17" x14ac:dyDescent="0.25">
      <c r="A79">
        <v>908</v>
      </c>
      <c r="B79" t="s">
        <v>521</v>
      </c>
      <c r="C79" t="s">
        <v>316</v>
      </c>
      <c r="D79" t="s">
        <v>1</v>
      </c>
      <c r="F79" t="s">
        <v>436</v>
      </c>
      <c r="G79" t="s">
        <v>437</v>
      </c>
      <c r="H79" t="s">
        <v>519</v>
      </c>
      <c r="I79" t="s">
        <v>1</v>
      </c>
      <c r="J79" t="s">
        <v>520</v>
      </c>
      <c r="K79" t="s">
        <v>440</v>
      </c>
      <c r="L79" t="s">
        <v>436</v>
      </c>
      <c r="M79">
        <v>45808</v>
      </c>
      <c r="N79">
        <v>45869</v>
      </c>
      <c r="O79" t="s">
        <v>445</v>
      </c>
      <c r="P79" t="e">
        <v>#N/A</v>
      </c>
      <c r="Q79" t="s">
        <v>441</v>
      </c>
    </row>
    <row r="80" spans="1:17" x14ac:dyDescent="0.25">
      <c r="A80">
        <v>1605</v>
      </c>
      <c r="B80" t="s">
        <v>113</v>
      </c>
      <c r="C80" t="s">
        <v>316</v>
      </c>
      <c r="D80" t="s">
        <v>1</v>
      </c>
      <c r="F80" t="s">
        <v>436</v>
      </c>
      <c r="G80" t="s">
        <v>437</v>
      </c>
      <c r="H80" t="s">
        <v>519</v>
      </c>
      <c r="I80" t="s">
        <v>1</v>
      </c>
      <c r="J80" t="s">
        <v>520</v>
      </c>
      <c r="K80" t="s">
        <v>440</v>
      </c>
      <c r="L80" t="s">
        <v>436</v>
      </c>
      <c r="M80">
        <v>45838</v>
      </c>
      <c r="N80">
        <v>45900</v>
      </c>
      <c r="O80" t="s">
        <v>453</v>
      </c>
      <c r="P80" t="s">
        <v>448</v>
      </c>
      <c r="Q80" t="s">
        <v>40</v>
      </c>
    </row>
    <row r="81" spans="1:17" x14ac:dyDescent="0.25">
      <c r="A81">
        <v>1304</v>
      </c>
      <c r="B81" t="s">
        <v>36</v>
      </c>
      <c r="C81" t="s">
        <v>379</v>
      </c>
      <c r="D81" t="s">
        <v>1</v>
      </c>
      <c r="F81" t="s">
        <v>436</v>
      </c>
      <c r="G81" t="s">
        <v>437</v>
      </c>
      <c r="H81" t="s">
        <v>519</v>
      </c>
      <c r="I81" t="s">
        <v>1</v>
      </c>
      <c r="J81" t="s">
        <v>447</v>
      </c>
      <c r="K81" t="s">
        <v>444</v>
      </c>
      <c r="L81" t="s">
        <v>436</v>
      </c>
      <c r="M81">
        <v>45747</v>
      </c>
      <c r="N81">
        <v>45849</v>
      </c>
      <c r="O81" t="s">
        <v>26</v>
      </c>
      <c r="P81" t="s">
        <v>448</v>
      </c>
      <c r="Q81" t="s">
        <v>441</v>
      </c>
    </row>
    <row r="82" spans="1:17" x14ac:dyDescent="0.25">
      <c r="A82">
        <v>43</v>
      </c>
      <c r="B82" t="s">
        <v>522</v>
      </c>
      <c r="C82" t="s">
        <v>325</v>
      </c>
      <c r="D82" t="s">
        <v>1</v>
      </c>
      <c r="F82" t="s">
        <v>436</v>
      </c>
      <c r="G82" t="s">
        <v>519</v>
      </c>
      <c r="H82" t="s">
        <v>519</v>
      </c>
      <c r="I82" t="s">
        <v>1</v>
      </c>
      <c r="J82" t="s">
        <v>1</v>
      </c>
      <c r="K82" t="s">
        <v>1</v>
      </c>
      <c r="L82" t="s">
        <v>436</v>
      </c>
      <c r="M82">
        <v>45808</v>
      </c>
      <c r="N82">
        <v>45869</v>
      </c>
      <c r="O82" t="s">
        <v>445</v>
      </c>
      <c r="P82" t="e">
        <v>#N/A</v>
      </c>
      <c r="Q82" t="s">
        <v>441</v>
      </c>
    </row>
    <row r="83" spans="1:17" x14ac:dyDescent="0.25">
      <c r="A83">
        <v>48</v>
      </c>
      <c r="B83" t="s">
        <v>523</v>
      </c>
      <c r="C83" t="s">
        <v>316</v>
      </c>
      <c r="D83" t="s">
        <v>1</v>
      </c>
      <c r="F83" t="s">
        <v>436</v>
      </c>
      <c r="G83" t="s">
        <v>437</v>
      </c>
      <c r="H83" t="s">
        <v>519</v>
      </c>
      <c r="I83" t="s">
        <v>1</v>
      </c>
      <c r="J83" t="s">
        <v>520</v>
      </c>
      <c r="K83" t="s">
        <v>440</v>
      </c>
      <c r="L83" t="s">
        <v>436</v>
      </c>
      <c r="M83">
        <v>45808</v>
      </c>
      <c r="N83">
        <v>45869</v>
      </c>
      <c r="O83" t="s">
        <v>445</v>
      </c>
      <c r="P83" t="e">
        <v>#N/A</v>
      </c>
      <c r="Q83" t="s">
        <v>441</v>
      </c>
    </row>
    <row r="84" spans="1:17" x14ac:dyDescent="0.25">
      <c r="A84">
        <v>49</v>
      </c>
      <c r="B84" t="s">
        <v>524</v>
      </c>
      <c r="C84" t="s">
        <v>316</v>
      </c>
      <c r="D84" t="s">
        <v>1</v>
      </c>
      <c r="F84" t="s">
        <v>436</v>
      </c>
      <c r="G84" t="s">
        <v>437</v>
      </c>
      <c r="H84" t="s">
        <v>519</v>
      </c>
      <c r="I84" t="s">
        <v>1</v>
      </c>
      <c r="J84" t="s">
        <v>520</v>
      </c>
      <c r="K84" t="s">
        <v>440</v>
      </c>
      <c r="L84" t="s">
        <v>436</v>
      </c>
      <c r="M84">
        <v>45808</v>
      </c>
      <c r="N84">
        <v>45869</v>
      </c>
      <c r="O84" t="s">
        <v>445</v>
      </c>
      <c r="P84" t="e">
        <v>#N/A</v>
      </c>
      <c r="Q84" t="s">
        <v>441</v>
      </c>
    </row>
    <row r="85" spans="1:17" x14ac:dyDescent="0.25">
      <c r="A85">
        <v>58</v>
      </c>
      <c r="B85" t="s">
        <v>525</v>
      </c>
      <c r="C85" t="s">
        <v>352</v>
      </c>
      <c r="D85" t="s">
        <v>1</v>
      </c>
      <c r="F85" t="s">
        <v>436</v>
      </c>
      <c r="G85" t="s">
        <v>519</v>
      </c>
      <c r="H85" t="s">
        <v>519</v>
      </c>
      <c r="I85" t="s">
        <v>1</v>
      </c>
      <c r="J85" t="s">
        <v>1</v>
      </c>
      <c r="K85" t="s">
        <v>1</v>
      </c>
      <c r="L85" t="s">
        <v>436</v>
      </c>
      <c r="M85">
        <v>45808</v>
      </c>
      <c r="N85">
        <v>45869</v>
      </c>
      <c r="O85" t="s">
        <v>445</v>
      </c>
      <c r="P85" t="e">
        <v>#N/A</v>
      </c>
      <c r="Q85" t="s">
        <v>441</v>
      </c>
    </row>
    <row r="86" spans="1:17" x14ac:dyDescent="0.25">
      <c r="A86">
        <v>94</v>
      </c>
      <c r="B86" t="s">
        <v>526</v>
      </c>
      <c r="C86" t="s">
        <v>352</v>
      </c>
      <c r="D86" t="s">
        <v>1</v>
      </c>
      <c r="F86" t="s">
        <v>436</v>
      </c>
      <c r="G86" t="s">
        <v>519</v>
      </c>
      <c r="H86" t="s">
        <v>519</v>
      </c>
      <c r="I86" t="s">
        <v>1</v>
      </c>
      <c r="J86" t="s">
        <v>1</v>
      </c>
      <c r="K86" t="s">
        <v>1</v>
      </c>
      <c r="L86" t="s">
        <v>436</v>
      </c>
      <c r="M86">
        <v>45808</v>
      </c>
      <c r="N86">
        <v>45869</v>
      </c>
      <c r="O86" t="s">
        <v>445</v>
      </c>
      <c r="P86" t="e">
        <v>#N/A</v>
      </c>
      <c r="Q86" t="s">
        <v>441</v>
      </c>
    </row>
    <row r="87" spans="1:17" x14ac:dyDescent="0.25">
      <c r="A87">
        <v>1305</v>
      </c>
      <c r="B87" t="s">
        <v>47</v>
      </c>
      <c r="C87" t="s">
        <v>379</v>
      </c>
      <c r="D87" t="s">
        <v>1</v>
      </c>
      <c r="F87" t="s">
        <v>436</v>
      </c>
      <c r="G87" t="s">
        <v>437</v>
      </c>
      <c r="H87" t="s">
        <v>519</v>
      </c>
      <c r="I87" t="s">
        <v>1</v>
      </c>
      <c r="J87" t="s">
        <v>447</v>
      </c>
      <c r="K87" t="s">
        <v>444</v>
      </c>
      <c r="L87" t="s">
        <v>436</v>
      </c>
      <c r="M87">
        <v>45747</v>
      </c>
      <c r="N87">
        <v>45808</v>
      </c>
      <c r="O87" t="s">
        <v>445</v>
      </c>
      <c r="P87" t="s">
        <v>448</v>
      </c>
      <c r="Q87" t="s">
        <v>441</v>
      </c>
    </row>
    <row r="88" spans="1:17" x14ac:dyDescent="0.25">
      <c r="A88">
        <v>128</v>
      </c>
      <c r="B88" t="s">
        <v>527</v>
      </c>
      <c r="C88" t="s">
        <v>502</v>
      </c>
      <c r="D88" t="s">
        <v>1</v>
      </c>
      <c r="F88" t="s">
        <v>436</v>
      </c>
      <c r="G88" t="s">
        <v>437</v>
      </c>
      <c r="H88" t="s">
        <v>519</v>
      </c>
      <c r="I88" t="s">
        <v>1</v>
      </c>
      <c r="J88" t="s">
        <v>520</v>
      </c>
      <c r="K88" t="s">
        <v>440</v>
      </c>
      <c r="L88" t="s">
        <v>436</v>
      </c>
      <c r="M88">
        <v>45808</v>
      </c>
      <c r="N88">
        <v>45869</v>
      </c>
      <c r="O88" t="s">
        <v>445</v>
      </c>
      <c r="P88" t="e">
        <v>#N/A</v>
      </c>
      <c r="Q88" t="s">
        <v>441</v>
      </c>
    </row>
    <row r="89" spans="1:17" x14ac:dyDescent="0.25">
      <c r="A89">
        <v>131</v>
      </c>
      <c r="B89" t="s">
        <v>528</v>
      </c>
      <c r="C89" t="s">
        <v>316</v>
      </c>
      <c r="D89" t="s">
        <v>1</v>
      </c>
      <c r="F89" t="s">
        <v>436</v>
      </c>
      <c r="G89" t="s">
        <v>437</v>
      </c>
      <c r="H89" t="s">
        <v>519</v>
      </c>
      <c r="I89" t="s">
        <v>1</v>
      </c>
      <c r="J89" t="s">
        <v>520</v>
      </c>
      <c r="K89" t="s">
        <v>440</v>
      </c>
      <c r="L89" t="s">
        <v>436</v>
      </c>
      <c r="M89">
        <v>45808</v>
      </c>
      <c r="N89">
        <v>45869</v>
      </c>
      <c r="O89" t="s">
        <v>445</v>
      </c>
      <c r="P89" t="e">
        <v>#N/A</v>
      </c>
      <c r="Q89" t="s">
        <v>441</v>
      </c>
    </row>
    <row r="90" spans="1:17" x14ac:dyDescent="0.25">
      <c r="A90">
        <v>15</v>
      </c>
      <c r="B90" t="s">
        <v>529</v>
      </c>
      <c r="C90" t="s">
        <v>326</v>
      </c>
      <c r="D90" t="s">
        <v>1</v>
      </c>
      <c r="F90" t="s">
        <v>436</v>
      </c>
      <c r="G90" t="s">
        <v>519</v>
      </c>
      <c r="H90" t="s">
        <v>519</v>
      </c>
      <c r="I90" t="s">
        <v>530</v>
      </c>
      <c r="J90" t="s">
        <v>1</v>
      </c>
      <c r="K90" t="s">
        <v>1</v>
      </c>
      <c r="L90" t="s">
        <v>436</v>
      </c>
      <c r="M90">
        <v>45808</v>
      </c>
      <c r="N90">
        <v>45869</v>
      </c>
      <c r="O90" t="s">
        <v>453</v>
      </c>
      <c r="P90" t="s">
        <v>454</v>
      </c>
      <c r="Q90" t="s">
        <v>441</v>
      </c>
    </row>
    <row r="91" spans="1:17" x14ac:dyDescent="0.25">
      <c r="A91">
        <v>37</v>
      </c>
      <c r="B91" t="s">
        <v>531</v>
      </c>
      <c r="C91" t="s">
        <v>326</v>
      </c>
      <c r="D91" t="s">
        <v>1</v>
      </c>
      <c r="F91" t="s">
        <v>436</v>
      </c>
      <c r="G91" t="s">
        <v>519</v>
      </c>
      <c r="H91" t="s">
        <v>519</v>
      </c>
      <c r="I91" t="s">
        <v>452</v>
      </c>
      <c r="J91" t="s">
        <v>1</v>
      </c>
      <c r="K91" t="s">
        <v>1</v>
      </c>
      <c r="L91" t="s">
        <v>436</v>
      </c>
      <c r="M91">
        <v>45808</v>
      </c>
      <c r="N91">
        <v>45869</v>
      </c>
      <c r="O91" t="s">
        <v>445</v>
      </c>
      <c r="P91" t="s">
        <v>454</v>
      </c>
      <c r="Q91" t="s">
        <v>441</v>
      </c>
    </row>
    <row r="92" spans="1:17" x14ac:dyDescent="0.25">
      <c r="A92">
        <v>231</v>
      </c>
      <c r="B92" t="s">
        <v>532</v>
      </c>
      <c r="C92" t="s">
        <v>326</v>
      </c>
      <c r="D92" t="s">
        <v>1</v>
      </c>
      <c r="F92" t="s">
        <v>436</v>
      </c>
      <c r="G92" t="s">
        <v>519</v>
      </c>
      <c r="H92" t="s">
        <v>519</v>
      </c>
      <c r="I92" t="s">
        <v>456</v>
      </c>
      <c r="J92" t="s">
        <v>1</v>
      </c>
      <c r="K92" t="s">
        <v>1</v>
      </c>
      <c r="L92" t="s">
        <v>436</v>
      </c>
      <c r="M92">
        <v>45808</v>
      </c>
      <c r="N92">
        <v>45869</v>
      </c>
      <c r="O92" t="s">
        <v>445</v>
      </c>
      <c r="P92" t="s">
        <v>454</v>
      </c>
      <c r="Q92" t="s">
        <v>441</v>
      </c>
    </row>
    <row r="93" spans="1:17" x14ac:dyDescent="0.25">
      <c r="A93">
        <v>105</v>
      </c>
      <c r="B93" t="s">
        <v>533</v>
      </c>
      <c r="C93" t="s">
        <v>326</v>
      </c>
      <c r="D93" t="s">
        <v>1</v>
      </c>
      <c r="F93" t="s">
        <v>436</v>
      </c>
      <c r="G93" t="s">
        <v>519</v>
      </c>
      <c r="H93" t="s">
        <v>519</v>
      </c>
      <c r="I93" t="s">
        <v>534</v>
      </c>
      <c r="J93" t="s">
        <v>1</v>
      </c>
      <c r="K93" t="s">
        <v>1</v>
      </c>
      <c r="L93" t="s">
        <v>436</v>
      </c>
      <c r="M93">
        <v>45808</v>
      </c>
      <c r="N93">
        <v>45869</v>
      </c>
      <c r="O93" t="s">
        <v>445</v>
      </c>
      <c r="P93" t="s">
        <v>454</v>
      </c>
      <c r="Q93" t="s">
        <v>441</v>
      </c>
    </row>
    <row r="94" spans="1:17" x14ac:dyDescent="0.25">
      <c r="A94">
        <v>113</v>
      </c>
      <c r="B94" t="s">
        <v>390</v>
      </c>
      <c r="C94" t="s">
        <v>326</v>
      </c>
      <c r="D94" t="s">
        <v>1</v>
      </c>
      <c r="F94" t="s">
        <v>436</v>
      </c>
      <c r="G94" t="s">
        <v>519</v>
      </c>
      <c r="H94" t="s">
        <v>519</v>
      </c>
      <c r="I94" t="s">
        <v>28</v>
      </c>
      <c r="J94" t="s">
        <v>1</v>
      </c>
      <c r="K94" t="s">
        <v>1</v>
      </c>
      <c r="L94" t="s">
        <v>436</v>
      </c>
      <c r="M94">
        <v>45808</v>
      </c>
      <c r="N94">
        <v>45900</v>
      </c>
      <c r="O94" t="s">
        <v>453</v>
      </c>
      <c r="P94" t="s">
        <v>454</v>
      </c>
      <c r="Q94" t="s">
        <v>441</v>
      </c>
    </row>
    <row r="95" spans="1:17" x14ac:dyDescent="0.25">
      <c r="A95">
        <v>1204</v>
      </c>
      <c r="B95" t="s">
        <v>535</v>
      </c>
      <c r="C95" t="s">
        <v>326</v>
      </c>
      <c r="D95" t="s">
        <v>1</v>
      </c>
      <c r="F95" t="s">
        <v>436</v>
      </c>
      <c r="G95" t="s">
        <v>519</v>
      </c>
      <c r="H95" t="s">
        <v>519</v>
      </c>
      <c r="I95" t="s">
        <v>1</v>
      </c>
      <c r="J95" t="s">
        <v>1</v>
      </c>
      <c r="K95" t="s">
        <v>1</v>
      </c>
      <c r="L95" t="s">
        <v>436</v>
      </c>
      <c r="M95">
        <v>45808</v>
      </c>
      <c r="N95">
        <v>45869</v>
      </c>
      <c r="O95" t="s">
        <v>445</v>
      </c>
      <c r="P95" t="s">
        <v>454</v>
      </c>
      <c r="Q95" t="s">
        <v>441</v>
      </c>
    </row>
    <row r="96" spans="1:17" x14ac:dyDescent="0.25">
      <c r="A96">
        <v>177</v>
      </c>
      <c r="B96" t="s">
        <v>341</v>
      </c>
      <c r="C96" t="s">
        <v>326</v>
      </c>
      <c r="D96" t="s">
        <v>1</v>
      </c>
      <c r="F96" t="s">
        <v>436</v>
      </c>
      <c r="G96" t="s">
        <v>519</v>
      </c>
      <c r="H96" t="s">
        <v>519</v>
      </c>
      <c r="I96" t="s">
        <v>151</v>
      </c>
      <c r="J96" t="s">
        <v>1</v>
      </c>
      <c r="K96" t="s">
        <v>1</v>
      </c>
      <c r="L96" t="s">
        <v>436</v>
      </c>
      <c r="M96">
        <v>45808</v>
      </c>
      <c r="N96">
        <v>45882</v>
      </c>
      <c r="O96" t="s">
        <v>453</v>
      </c>
      <c r="P96" t="s">
        <v>454</v>
      </c>
      <c r="Q96" t="s">
        <v>441</v>
      </c>
    </row>
    <row r="97" spans="1:17" x14ac:dyDescent="0.25">
      <c r="A97">
        <v>188</v>
      </c>
      <c r="B97" t="s">
        <v>536</v>
      </c>
      <c r="C97" t="s">
        <v>326</v>
      </c>
      <c r="D97" t="s">
        <v>1</v>
      </c>
      <c r="F97" t="s">
        <v>436</v>
      </c>
      <c r="G97" t="s">
        <v>519</v>
      </c>
      <c r="H97" t="s">
        <v>519</v>
      </c>
      <c r="I97" t="s">
        <v>156</v>
      </c>
      <c r="J97" t="s">
        <v>1</v>
      </c>
      <c r="K97" t="s">
        <v>1</v>
      </c>
      <c r="L97" t="s">
        <v>436</v>
      </c>
      <c r="M97">
        <v>45808</v>
      </c>
      <c r="N97">
        <v>45869</v>
      </c>
      <c r="O97" t="s">
        <v>453</v>
      </c>
      <c r="P97" t="s">
        <v>454</v>
      </c>
      <c r="Q97" t="s">
        <v>441</v>
      </c>
    </row>
    <row r="98" spans="1:17" x14ac:dyDescent="0.25">
      <c r="A98">
        <v>991</v>
      </c>
      <c r="B98" t="s">
        <v>354</v>
      </c>
      <c r="C98" t="s">
        <v>326</v>
      </c>
      <c r="D98" t="s">
        <v>1</v>
      </c>
      <c r="F98" t="s">
        <v>436</v>
      </c>
      <c r="G98" t="s">
        <v>519</v>
      </c>
      <c r="H98" t="s">
        <v>519</v>
      </c>
      <c r="I98" t="s">
        <v>168</v>
      </c>
      <c r="J98" t="s">
        <v>1</v>
      </c>
      <c r="K98" t="s">
        <v>1</v>
      </c>
      <c r="L98" t="s">
        <v>436</v>
      </c>
      <c r="M98">
        <v>45808</v>
      </c>
      <c r="N98">
        <v>45869</v>
      </c>
      <c r="O98" t="s">
        <v>453</v>
      </c>
      <c r="P98" t="s">
        <v>454</v>
      </c>
      <c r="Q98" t="s">
        <v>441</v>
      </c>
    </row>
    <row r="99" spans="1:17" x14ac:dyDescent="0.25">
      <c r="A99">
        <v>990</v>
      </c>
      <c r="B99" t="s">
        <v>397</v>
      </c>
      <c r="C99" t="s">
        <v>326</v>
      </c>
      <c r="D99" t="s">
        <v>1</v>
      </c>
      <c r="F99" t="s">
        <v>436</v>
      </c>
      <c r="G99" t="s">
        <v>519</v>
      </c>
      <c r="H99" t="s">
        <v>519</v>
      </c>
      <c r="I99" t="s">
        <v>209</v>
      </c>
      <c r="J99" t="s">
        <v>1</v>
      </c>
      <c r="K99" t="s">
        <v>1</v>
      </c>
      <c r="L99" t="s">
        <v>436</v>
      </c>
      <c r="M99">
        <v>45808</v>
      </c>
      <c r="N99">
        <v>45869</v>
      </c>
      <c r="O99" t="s">
        <v>445</v>
      </c>
      <c r="P99" t="s">
        <v>454</v>
      </c>
      <c r="Q99" t="s">
        <v>441</v>
      </c>
    </row>
    <row r="100" spans="1:17" x14ac:dyDescent="0.25">
      <c r="A100">
        <v>459</v>
      </c>
      <c r="B100" t="s">
        <v>537</v>
      </c>
      <c r="C100" t="s">
        <v>326</v>
      </c>
      <c r="D100" t="s">
        <v>1</v>
      </c>
      <c r="F100" t="s">
        <v>436</v>
      </c>
      <c r="G100" t="s">
        <v>519</v>
      </c>
      <c r="H100" t="s">
        <v>519</v>
      </c>
      <c r="I100" t="s">
        <v>463</v>
      </c>
      <c r="J100" t="s">
        <v>1</v>
      </c>
      <c r="K100" t="s">
        <v>1</v>
      </c>
      <c r="L100" t="s">
        <v>436</v>
      </c>
      <c r="M100">
        <v>45808</v>
      </c>
      <c r="N100">
        <v>45869</v>
      </c>
      <c r="O100" t="s">
        <v>453</v>
      </c>
      <c r="P100" t="s">
        <v>454</v>
      </c>
      <c r="Q100" t="s">
        <v>441</v>
      </c>
    </row>
    <row r="101" spans="1:17" x14ac:dyDescent="0.25">
      <c r="A101">
        <v>480</v>
      </c>
      <c r="B101" t="s">
        <v>538</v>
      </c>
      <c r="C101" t="s">
        <v>326</v>
      </c>
      <c r="D101" t="s">
        <v>1</v>
      </c>
      <c r="F101" t="s">
        <v>436</v>
      </c>
      <c r="G101" t="s">
        <v>519</v>
      </c>
      <c r="H101" t="s">
        <v>519</v>
      </c>
      <c r="I101" t="s">
        <v>465</v>
      </c>
      <c r="J101" t="s">
        <v>1</v>
      </c>
      <c r="K101" t="s">
        <v>1</v>
      </c>
      <c r="L101" t="s">
        <v>436</v>
      </c>
      <c r="M101">
        <v>45808</v>
      </c>
      <c r="N101">
        <v>45869</v>
      </c>
      <c r="O101" t="s">
        <v>26</v>
      </c>
      <c r="P101" t="s">
        <v>454</v>
      </c>
      <c r="Q101" t="s">
        <v>441</v>
      </c>
    </row>
    <row r="102" spans="1:17" x14ac:dyDescent="0.25">
      <c r="A102">
        <v>157</v>
      </c>
      <c r="B102" t="s">
        <v>539</v>
      </c>
      <c r="C102" t="s">
        <v>325</v>
      </c>
      <c r="D102" t="s">
        <v>1</v>
      </c>
      <c r="F102" t="s">
        <v>436</v>
      </c>
      <c r="G102" t="s">
        <v>519</v>
      </c>
      <c r="H102" t="s">
        <v>519</v>
      </c>
      <c r="I102" t="s">
        <v>1</v>
      </c>
      <c r="J102" t="s">
        <v>1</v>
      </c>
      <c r="K102" t="s">
        <v>1</v>
      </c>
      <c r="L102" t="s">
        <v>436</v>
      </c>
      <c r="M102">
        <v>45808</v>
      </c>
      <c r="N102">
        <v>45869</v>
      </c>
      <c r="O102" t="s">
        <v>445</v>
      </c>
      <c r="P102" t="s">
        <v>448</v>
      </c>
      <c r="Q102" t="s">
        <v>441</v>
      </c>
    </row>
    <row r="103" spans="1:17" x14ac:dyDescent="0.25">
      <c r="A103">
        <v>158</v>
      </c>
      <c r="B103" t="s">
        <v>540</v>
      </c>
      <c r="C103" t="s">
        <v>502</v>
      </c>
      <c r="D103" t="s">
        <v>1</v>
      </c>
      <c r="F103" t="s">
        <v>436</v>
      </c>
      <c r="G103" t="s">
        <v>519</v>
      </c>
      <c r="H103" t="s">
        <v>519</v>
      </c>
      <c r="I103" t="s">
        <v>1</v>
      </c>
      <c r="J103" t="s">
        <v>1</v>
      </c>
      <c r="K103" t="s">
        <v>1</v>
      </c>
      <c r="L103" t="s">
        <v>436</v>
      </c>
      <c r="M103">
        <v>45808</v>
      </c>
      <c r="N103">
        <v>45869</v>
      </c>
      <c r="O103" t="s">
        <v>445</v>
      </c>
      <c r="P103" t="e">
        <v>#N/A</v>
      </c>
      <c r="Q103" t="s">
        <v>441</v>
      </c>
    </row>
    <row r="104" spans="1:17" x14ac:dyDescent="0.25">
      <c r="A104">
        <v>160</v>
      </c>
      <c r="B104" t="s">
        <v>541</v>
      </c>
      <c r="C104" t="s">
        <v>325</v>
      </c>
      <c r="D104" t="s">
        <v>1</v>
      </c>
      <c r="F104" t="s">
        <v>436</v>
      </c>
      <c r="G104" t="s">
        <v>519</v>
      </c>
      <c r="H104" t="s">
        <v>519</v>
      </c>
      <c r="I104" t="s">
        <v>1</v>
      </c>
      <c r="J104" t="s">
        <v>1</v>
      </c>
      <c r="K104" t="s">
        <v>1</v>
      </c>
      <c r="L104" t="s">
        <v>436</v>
      </c>
      <c r="M104">
        <v>45808</v>
      </c>
      <c r="N104">
        <v>45869</v>
      </c>
      <c r="O104" t="s">
        <v>445</v>
      </c>
      <c r="P104" t="e">
        <v>#N/A</v>
      </c>
      <c r="Q104" t="s">
        <v>441</v>
      </c>
    </row>
    <row r="105" spans="1:17" x14ac:dyDescent="0.25">
      <c r="A105">
        <v>1385</v>
      </c>
      <c r="B105" t="s">
        <v>542</v>
      </c>
      <c r="C105" t="s">
        <v>325</v>
      </c>
      <c r="D105" t="s">
        <v>1</v>
      </c>
      <c r="F105" t="s">
        <v>436</v>
      </c>
      <c r="G105" t="s">
        <v>519</v>
      </c>
      <c r="H105" t="s">
        <v>519</v>
      </c>
      <c r="I105" t="s">
        <v>1</v>
      </c>
      <c r="J105" t="s">
        <v>1</v>
      </c>
      <c r="K105" t="s">
        <v>1</v>
      </c>
      <c r="L105" t="s">
        <v>436</v>
      </c>
      <c r="M105">
        <v>45808</v>
      </c>
      <c r="N105">
        <v>45869</v>
      </c>
      <c r="O105" t="s">
        <v>445</v>
      </c>
      <c r="P105" t="s">
        <v>448</v>
      </c>
      <c r="Q105" t="s">
        <v>441</v>
      </c>
    </row>
    <row r="106" spans="1:17" x14ac:dyDescent="0.25">
      <c r="A106">
        <v>161</v>
      </c>
      <c r="B106" t="s">
        <v>543</v>
      </c>
      <c r="C106" t="s">
        <v>502</v>
      </c>
      <c r="D106" t="s">
        <v>1</v>
      </c>
      <c r="F106" t="s">
        <v>436</v>
      </c>
      <c r="G106" t="s">
        <v>519</v>
      </c>
      <c r="H106" t="s">
        <v>519</v>
      </c>
      <c r="I106" t="s">
        <v>1</v>
      </c>
      <c r="J106" t="s">
        <v>1</v>
      </c>
      <c r="K106" t="s">
        <v>1</v>
      </c>
      <c r="L106" t="s">
        <v>436</v>
      </c>
      <c r="M106">
        <v>45808</v>
      </c>
      <c r="N106">
        <v>45869</v>
      </c>
      <c r="O106" t="s">
        <v>94</v>
      </c>
      <c r="P106" t="s">
        <v>448</v>
      </c>
      <c r="Q106" t="s">
        <v>441</v>
      </c>
    </row>
    <row r="107" spans="1:17" x14ac:dyDescent="0.25">
      <c r="A107">
        <v>1364</v>
      </c>
      <c r="B107" t="s">
        <v>544</v>
      </c>
      <c r="C107" t="s">
        <v>325</v>
      </c>
      <c r="D107" t="s">
        <v>1</v>
      </c>
      <c r="F107" t="s">
        <v>436</v>
      </c>
      <c r="G107" t="s">
        <v>519</v>
      </c>
      <c r="H107" t="s">
        <v>519</v>
      </c>
      <c r="I107" t="s">
        <v>1</v>
      </c>
      <c r="J107" t="s">
        <v>1</v>
      </c>
      <c r="K107" t="s">
        <v>1</v>
      </c>
      <c r="L107" t="s">
        <v>436</v>
      </c>
      <c r="M107">
        <v>45808</v>
      </c>
      <c r="N107">
        <v>45869</v>
      </c>
      <c r="O107" t="s">
        <v>445</v>
      </c>
      <c r="P107" t="e">
        <v>#N/A</v>
      </c>
      <c r="Q107" t="s">
        <v>441</v>
      </c>
    </row>
    <row r="108" spans="1:17" x14ac:dyDescent="0.25">
      <c r="A108">
        <v>159</v>
      </c>
      <c r="B108" t="s">
        <v>545</v>
      </c>
      <c r="C108" t="s">
        <v>546</v>
      </c>
      <c r="D108" t="s">
        <v>1</v>
      </c>
      <c r="F108" t="s">
        <v>436</v>
      </c>
      <c r="G108" t="s">
        <v>519</v>
      </c>
      <c r="H108" t="s">
        <v>519</v>
      </c>
      <c r="I108" t="s">
        <v>1</v>
      </c>
      <c r="J108" t="s">
        <v>1</v>
      </c>
      <c r="K108" t="s">
        <v>1</v>
      </c>
      <c r="L108" t="s">
        <v>436</v>
      </c>
      <c r="M108">
        <v>45808</v>
      </c>
      <c r="N108">
        <v>45869</v>
      </c>
      <c r="O108" t="s">
        <v>445</v>
      </c>
      <c r="P108" t="e">
        <v>#N/A</v>
      </c>
      <c r="Q108" t="s">
        <v>441</v>
      </c>
    </row>
    <row r="109" spans="1:17" x14ac:dyDescent="0.25">
      <c r="A109">
        <v>163</v>
      </c>
      <c r="B109" t="s">
        <v>547</v>
      </c>
      <c r="C109" t="s">
        <v>352</v>
      </c>
      <c r="D109" t="s">
        <v>1</v>
      </c>
      <c r="F109" t="s">
        <v>436</v>
      </c>
      <c r="G109" t="s">
        <v>519</v>
      </c>
      <c r="H109" t="s">
        <v>519</v>
      </c>
      <c r="I109" t="s">
        <v>1</v>
      </c>
      <c r="J109" t="s">
        <v>1</v>
      </c>
      <c r="K109" t="s">
        <v>1</v>
      </c>
      <c r="L109" t="s">
        <v>436</v>
      </c>
      <c r="M109">
        <v>45808</v>
      </c>
      <c r="N109">
        <v>45869</v>
      </c>
      <c r="O109" t="s">
        <v>445</v>
      </c>
      <c r="P109" t="e">
        <v>#N/A</v>
      </c>
      <c r="Q109" t="s">
        <v>441</v>
      </c>
    </row>
    <row r="110" spans="1:17" x14ac:dyDescent="0.25">
      <c r="A110">
        <v>247</v>
      </c>
      <c r="B110" t="s">
        <v>548</v>
      </c>
      <c r="C110" t="s">
        <v>352</v>
      </c>
      <c r="D110" t="s">
        <v>1</v>
      </c>
      <c r="F110" t="s">
        <v>436</v>
      </c>
      <c r="G110" t="s">
        <v>519</v>
      </c>
      <c r="H110" t="s">
        <v>519</v>
      </c>
      <c r="I110" t="s">
        <v>1</v>
      </c>
      <c r="J110" t="s">
        <v>1</v>
      </c>
      <c r="K110" t="s">
        <v>1</v>
      </c>
      <c r="L110" t="s">
        <v>436</v>
      </c>
      <c r="M110">
        <v>45808</v>
      </c>
      <c r="N110">
        <v>45869</v>
      </c>
      <c r="O110" t="s">
        <v>453</v>
      </c>
      <c r="P110" t="s">
        <v>448</v>
      </c>
      <c r="Q110" t="s">
        <v>441</v>
      </c>
    </row>
    <row r="111" spans="1:17" x14ac:dyDescent="0.25">
      <c r="A111">
        <v>311</v>
      </c>
      <c r="B111" t="s">
        <v>549</v>
      </c>
      <c r="C111" t="s">
        <v>326</v>
      </c>
      <c r="D111" t="s">
        <v>1</v>
      </c>
      <c r="F111" t="s">
        <v>436</v>
      </c>
      <c r="G111" t="s">
        <v>519</v>
      </c>
      <c r="H111" t="s">
        <v>519</v>
      </c>
      <c r="I111" t="s">
        <v>479</v>
      </c>
      <c r="J111" t="s">
        <v>1</v>
      </c>
      <c r="K111" t="s">
        <v>1</v>
      </c>
      <c r="L111" t="s">
        <v>436</v>
      </c>
      <c r="M111">
        <v>45808</v>
      </c>
      <c r="N111">
        <v>45869</v>
      </c>
      <c r="O111" t="s">
        <v>445</v>
      </c>
      <c r="P111" t="s">
        <v>454</v>
      </c>
      <c r="Q111" t="s">
        <v>441</v>
      </c>
    </row>
    <row r="112" spans="1:17" x14ac:dyDescent="0.25">
      <c r="A112">
        <v>165</v>
      </c>
      <c r="B112" t="s">
        <v>550</v>
      </c>
      <c r="C112" t="s">
        <v>325</v>
      </c>
      <c r="D112" t="s">
        <v>1</v>
      </c>
      <c r="F112" t="s">
        <v>436</v>
      </c>
      <c r="G112" t="s">
        <v>519</v>
      </c>
      <c r="H112" t="s">
        <v>519</v>
      </c>
      <c r="I112" t="s">
        <v>1</v>
      </c>
      <c r="J112" t="s">
        <v>1</v>
      </c>
      <c r="K112" t="s">
        <v>1</v>
      </c>
      <c r="L112" t="s">
        <v>436</v>
      </c>
      <c r="M112">
        <v>45807</v>
      </c>
      <c r="N112">
        <v>45876</v>
      </c>
      <c r="O112" t="s">
        <v>445</v>
      </c>
      <c r="P112" t="s">
        <v>448</v>
      </c>
      <c r="Q112" t="s">
        <v>441</v>
      </c>
    </row>
    <row r="113" spans="1:17" x14ac:dyDescent="0.25">
      <c r="A113">
        <v>351</v>
      </c>
      <c r="B113" t="s">
        <v>551</v>
      </c>
      <c r="C113" t="s">
        <v>481</v>
      </c>
      <c r="D113" t="s">
        <v>1</v>
      </c>
      <c r="F113" t="s">
        <v>436</v>
      </c>
      <c r="G113" t="s">
        <v>519</v>
      </c>
      <c r="H113" t="s">
        <v>519</v>
      </c>
      <c r="I113" t="s">
        <v>482</v>
      </c>
      <c r="J113" t="s">
        <v>1</v>
      </c>
      <c r="K113" t="s">
        <v>1</v>
      </c>
      <c r="L113" t="s">
        <v>436</v>
      </c>
      <c r="M113">
        <v>45808</v>
      </c>
      <c r="N113">
        <v>45869</v>
      </c>
      <c r="O113" t="s">
        <v>445</v>
      </c>
      <c r="P113" t="s">
        <v>454</v>
      </c>
      <c r="Q113" t="s">
        <v>441</v>
      </c>
    </row>
    <row r="114" spans="1:17" x14ac:dyDescent="0.25">
      <c r="A114">
        <v>362</v>
      </c>
      <c r="B114" t="s">
        <v>552</v>
      </c>
      <c r="C114" t="s">
        <v>484</v>
      </c>
      <c r="D114" t="s">
        <v>553</v>
      </c>
      <c r="F114" t="s">
        <v>436</v>
      </c>
      <c r="G114" t="s">
        <v>519</v>
      </c>
      <c r="H114" t="s">
        <v>519</v>
      </c>
      <c r="I114" t="s">
        <v>485</v>
      </c>
      <c r="J114" t="s">
        <v>1</v>
      </c>
      <c r="K114" t="s">
        <v>1</v>
      </c>
      <c r="L114" t="s">
        <v>436</v>
      </c>
      <c r="M114">
        <v>45838</v>
      </c>
      <c r="N114" t="s">
        <v>1</v>
      </c>
      <c r="O114" t="s">
        <v>1</v>
      </c>
      <c r="P114" t="e">
        <v>#N/A</v>
      </c>
      <c r="Q114" t="s">
        <v>441</v>
      </c>
    </row>
    <row r="115" spans="1:17" x14ac:dyDescent="0.25">
      <c r="A115">
        <v>374</v>
      </c>
      <c r="B115" t="s">
        <v>554</v>
      </c>
      <c r="C115" t="s">
        <v>326</v>
      </c>
      <c r="D115" t="s">
        <v>1</v>
      </c>
      <c r="F115" t="s">
        <v>436</v>
      </c>
      <c r="G115" t="s">
        <v>519</v>
      </c>
      <c r="H115" t="s">
        <v>519</v>
      </c>
      <c r="I115" t="s">
        <v>485</v>
      </c>
      <c r="J115" t="s">
        <v>1</v>
      </c>
      <c r="K115" t="s">
        <v>1</v>
      </c>
      <c r="L115" t="s">
        <v>436</v>
      </c>
      <c r="M115">
        <v>45808</v>
      </c>
      <c r="N115">
        <v>45869</v>
      </c>
      <c r="O115" t="s">
        <v>445</v>
      </c>
      <c r="P115" t="s">
        <v>454</v>
      </c>
      <c r="Q115" t="s">
        <v>441</v>
      </c>
    </row>
    <row r="116" spans="1:17" x14ac:dyDescent="0.25">
      <c r="A116">
        <v>381</v>
      </c>
      <c r="B116" t="s">
        <v>555</v>
      </c>
      <c r="C116" t="s">
        <v>488</v>
      </c>
      <c r="D116" t="s">
        <v>1</v>
      </c>
      <c r="F116" t="s">
        <v>436</v>
      </c>
      <c r="G116" t="s">
        <v>519</v>
      </c>
      <c r="H116" t="s">
        <v>519</v>
      </c>
      <c r="I116" t="s">
        <v>1</v>
      </c>
      <c r="J116" t="s">
        <v>1</v>
      </c>
      <c r="K116" t="s">
        <v>1</v>
      </c>
      <c r="L116" t="s">
        <v>436</v>
      </c>
      <c r="M116" t="s">
        <v>1</v>
      </c>
      <c r="N116" t="s">
        <v>1</v>
      </c>
      <c r="O116" t="s">
        <v>1</v>
      </c>
      <c r="P116" t="e">
        <v>#N/A</v>
      </c>
      <c r="Q116" t="s">
        <v>509</v>
      </c>
    </row>
    <row r="117" spans="1:17" x14ac:dyDescent="0.25">
      <c r="A117">
        <v>393</v>
      </c>
      <c r="B117" t="s">
        <v>556</v>
      </c>
      <c r="C117" t="s">
        <v>488</v>
      </c>
      <c r="D117" t="s">
        <v>1</v>
      </c>
      <c r="F117" t="s">
        <v>436</v>
      </c>
      <c r="G117" t="s">
        <v>519</v>
      </c>
      <c r="H117" t="s">
        <v>519</v>
      </c>
      <c r="I117" t="s">
        <v>1</v>
      </c>
      <c r="J117" t="s">
        <v>1</v>
      </c>
      <c r="K117" t="s">
        <v>1</v>
      </c>
      <c r="L117" t="s">
        <v>436</v>
      </c>
      <c r="M117" t="s">
        <v>1</v>
      </c>
      <c r="N117" t="s">
        <v>1</v>
      </c>
      <c r="O117" t="s">
        <v>1</v>
      </c>
      <c r="P117" t="e">
        <v>#N/A</v>
      </c>
      <c r="Q117" t="s">
        <v>509</v>
      </c>
    </row>
    <row r="118" spans="1:17" x14ac:dyDescent="0.25">
      <c r="A118">
        <v>167</v>
      </c>
      <c r="B118" t="s">
        <v>557</v>
      </c>
      <c r="C118" t="s">
        <v>325</v>
      </c>
      <c r="D118" t="s">
        <v>1</v>
      </c>
      <c r="F118" t="s">
        <v>436</v>
      </c>
      <c r="G118" t="s">
        <v>519</v>
      </c>
      <c r="H118" t="s">
        <v>519</v>
      </c>
      <c r="I118" t="s">
        <v>1</v>
      </c>
      <c r="J118" t="s">
        <v>1</v>
      </c>
      <c r="K118" t="s">
        <v>1</v>
      </c>
      <c r="L118" t="s">
        <v>436</v>
      </c>
      <c r="M118">
        <v>45808</v>
      </c>
      <c r="N118">
        <v>45869</v>
      </c>
      <c r="O118" t="s">
        <v>453</v>
      </c>
      <c r="P118" t="e">
        <v>#N/A</v>
      </c>
      <c r="Q118" t="s">
        <v>441</v>
      </c>
    </row>
    <row r="119" spans="1:17" x14ac:dyDescent="0.25">
      <c r="A119">
        <v>992</v>
      </c>
      <c r="B119" t="s">
        <v>558</v>
      </c>
      <c r="C119" t="s">
        <v>325</v>
      </c>
      <c r="D119" t="s">
        <v>1</v>
      </c>
      <c r="F119" t="s">
        <v>436</v>
      </c>
      <c r="G119" t="s">
        <v>519</v>
      </c>
      <c r="H119" t="s">
        <v>519</v>
      </c>
      <c r="I119" t="s">
        <v>1</v>
      </c>
      <c r="J119" t="s">
        <v>1</v>
      </c>
      <c r="K119" t="s">
        <v>1</v>
      </c>
      <c r="L119" t="s">
        <v>436</v>
      </c>
      <c r="M119">
        <v>45808</v>
      </c>
      <c r="N119">
        <v>45869</v>
      </c>
      <c r="O119" t="s">
        <v>445</v>
      </c>
      <c r="P119" t="s">
        <v>448</v>
      </c>
      <c r="Q119" t="s">
        <v>441</v>
      </c>
    </row>
    <row r="120" spans="1:17" x14ac:dyDescent="0.25">
      <c r="A120">
        <v>150</v>
      </c>
      <c r="B120" t="s">
        <v>559</v>
      </c>
      <c r="C120" t="s">
        <v>352</v>
      </c>
      <c r="D120" t="s">
        <v>1</v>
      </c>
      <c r="F120" t="s">
        <v>436</v>
      </c>
      <c r="G120" t="s">
        <v>519</v>
      </c>
      <c r="H120" t="s">
        <v>519</v>
      </c>
      <c r="I120" t="s">
        <v>1</v>
      </c>
      <c r="J120" t="s">
        <v>1</v>
      </c>
      <c r="K120" t="s">
        <v>1</v>
      </c>
      <c r="L120" t="s">
        <v>436</v>
      </c>
      <c r="M120">
        <v>45808</v>
      </c>
      <c r="N120">
        <v>45869</v>
      </c>
      <c r="O120" t="s">
        <v>453</v>
      </c>
      <c r="P120" t="s">
        <v>448</v>
      </c>
      <c r="Q120" t="s">
        <v>441</v>
      </c>
    </row>
    <row r="121" spans="1:17" x14ac:dyDescent="0.25">
      <c r="A121">
        <v>248</v>
      </c>
      <c r="B121" t="s">
        <v>560</v>
      </c>
      <c r="C121" t="s">
        <v>367</v>
      </c>
      <c r="D121" t="s">
        <v>1</v>
      </c>
      <c r="F121" t="s">
        <v>436</v>
      </c>
      <c r="G121" t="s">
        <v>437</v>
      </c>
      <c r="H121" t="s">
        <v>519</v>
      </c>
      <c r="I121" t="s">
        <v>1</v>
      </c>
      <c r="J121" t="s">
        <v>520</v>
      </c>
      <c r="K121" t="s">
        <v>440</v>
      </c>
      <c r="L121" t="s">
        <v>436</v>
      </c>
      <c r="M121">
        <v>45808</v>
      </c>
      <c r="N121">
        <v>45869</v>
      </c>
      <c r="O121" t="s">
        <v>445</v>
      </c>
      <c r="P121" t="e">
        <v>#N/A</v>
      </c>
      <c r="Q121" t="s">
        <v>441</v>
      </c>
    </row>
    <row r="122" spans="1:17" x14ac:dyDescent="0.25">
      <c r="A122">
        <v>55</v>
      </c>
      <c r="B122" t="s">
        <v>561</v>
      </c>
      <c r="C122" t="s">
        <v>367</v>
      </c>
      <c r="D122" t="s">
        <v>1</v>
      </c>
      <c r="F122" t="s">
        <v>436</v>
      </c>
      <c r="G122" t="s">
        <v>437</v>
      </c>
      <c r="H122" t="s">
        <v>519</v>
      </c>
      <c r="I122" t="s">
        <v>1</v>
      </c>
      <c r="J122" t="s">
        <v>520</v>
      </c>
      <c r="K122" t="s">
        <v>440</v>
      </c>
      <c r="L122" t="s">
        <v>436</v>
      </c>
      <c r="M122">
        <v>45808</v>
      </c>
      <c r="N122">
        <v>45869</v>
      </c>
      <c r="O122" t="s">
        <v>445</v>
      </c>
      <c r="P122" t="s">
        <v>448</v>
      </c>
      <c r="Q122" t="s">
        <v>441</v>
      </c>
    </row>
    <row r="123" spans="1:17" x14ac:dyDescent="0.25">
      <c r="A123">
        <v>273</v>
      </c>
      <c r="B123" t="s">
        <v>562</v>
      </c>
      <c r="C123" t="s">
        <v>323</v>
      </c>
      <c r="D123" t="s">
        <v>1</v>
      </c>
      <c r="F123" t="s">
        <v>436</v>
      </c>
      <c r="G123" t="s">
        <v>437</v>
      </c>
      <c r="H123" t="s">
        <v>519</v>
      </c>
      <c r="I123" t="s">
        <v>1</v>
      </c>
      <c r="J123" t="s">
        <v>443</v>
      </c>
      <c r="K123" t="s">
        <v>444</v>
      </c>
      <c r="L123" t="s">
        <v>436</v>
      </c>
      <c r="M123">
        <v>45808</v>
      </c>
      <c r="N123">
        <v>45869</v>
      </c>
      <c r="O123" t="s">
        <v>453</v>
      </c>
      <c r="P123" t="e">
        <v>#N/A</v>
      </c>
      <c r="Q123" t="s">
        <v>441</v>
      </c>
    </row>
    <row r="124" spans="1:17" x14ac:dyDescent="0.25">
      <c r="A124">
        <v>1307</v>
      </c>
      <c r="B124" t="s">
        <v>87</v>
      </c>
      <c r="C124" t="s">
        <v>379</v>
      </c>
      <c r="D124" t="s">
        <v>1</v>
      </c>
      <c r="F124" t="s">
        <v>436</v>
      </c>
      <c r="G124" t="s">
        <v>437</v>
      </c>
      <c r="H124" t="s">
        <v>519</v>
      </c>
      <c r="I124" t="s">
        <v>1</v>
      </c>
      <c r="J124" t="s">
        <v>447</v>
      </c>
      <c r="K124" t="s">
        <v>444</v>
      </c>
      <c r="L124" t="s">
        <v>436</v>
      </c>
      <c r="M124">
        <v>45747</v>
      </c>
      <c r="N124">
        <v>45808</v>
      </c>
      <c r="O124" t="s">
        <v>445</v>
      </c>
      <c r="P124" t="s">
        <v>448</v>
      </c>
      <c r="Q124" t="s">
        <v>441</v>
      </c>
    </row>
    <row r="125" spans="1:17" x14ac:dyDescent="0.25">
      <c r="A125">
        <v>430</v>
      </c>
      <c r="B125" t="s">
        <v>563</v>
      </c>
      <c r="C125" t="s">
        <v>323</v>
      </c>
      <c r="D125" t="s">
        <v>1</v>
      </c>
      <c r="F125" t="s">
        <v>436</v>
      </c>
      <c r="G125" t="s">
        <v>437</v>
      </c>
      <c r="H125" t="s">
        <v>519</v>
      </c>
      <c r="I125" t="s">
        <v>1</v>
      </c>
      <c r="J125" t="s">
        <v>520</v>
      </c>
      <c r="K125" t="s">
        <v>440</v>
      </c>
      <c r="L125" t="s">
        <v>436</v>
      </c>
      <c r="M125">
        <v>45808</v>
      </c>
      <c r="N125">
        <v>45869</v>
      </c>
      <c r="O125" t="s">
        <v>453</v>
      </c>
      <c r="P125" t="s">
        <v>448</v>
      </c>
      <c r="Q125" t="s">
        <v>441</v>
      </c>
    </row>
    <row r="126" spans="1:17" x14ac:dyDescent="0.25">
      <c r="A126">
        <v>431</v>
      </c>
      <c r="B126" t="s">
        <v>564</v>
      </c>
      <c r="C126" t="s">
        <v>316</v>
      </c>
      <c r="D126" t="s">
        <v>1</v>
      </c>
      <c r="F126" t="s">
        <v>436</v>
      </c>
      <c r="G126" t="s">
        <v>437</v>
      </c>
      <c r="H126" t="s">
        <v>519</v>
      </c>
      <c r="I126" t="s">
        <v>1</v>
      </c>
      <c r="J126" t="s">
        <v>520</v>
      </c>
      <c r="K126" t="s">
        <v>440</v>
      </c>
      <c r="L126" t="s">
        <v>436</v>
      </c>
      <c r="M126">
        <v>45808</v>
      </c>
      <c r="N126">
        <v>45869</v>
      </c>
      <c r="O126" t="s">
        <v>453</v>
      </c>
      <c r="P126" t="e">
        <v>#N/A</v>
      </c>
      <c r="Q126" t="s">
        <v>441</v>
      </c>
    </row>
    <row r="127" spans="1:17" x14ac:dyDescent="0.25">
      <c r="A127">
        <v>1368</v>
      </c>
      <c r="B127" t="s">
        <v>122</v>
      </c>
      <c r="C127" t="s">
        <v>323</v>
      </c>
      <c r="D127" t="s">
        <v>1</v>
      </c>
      <c r="F127" t="s">
        <v>436</v>
      </c>
      <c r="G127" t="s">
        <v>437</v>
      </c>
      <c r="H127" t="s">
        <v>519</v>
      </c>
      <c r="I127" t="s">
        <v>1</v>
      </c>
      <c r="J127" t="s">
        <v>520</v>
      </c>
      <c r="K127" t="s">
        <v>440</v>
      </c>
      <c r="L127" t="s">
        <v>436</v>
      </c>
      <c r="M127">
        <v>45808</v>
      </c>
      <c r="N127">
        <v>45869</v>
      </c>
      <c r="O127" t="s">
        <v>445</v>
      </c>
      <c r="P127" t="s">
        <v>448</v>
      </c>
      <c r="Q127" t="s">
        <v>441</v>
      </c>
    </row>
    <row r="128" spans="1:17" x14ac:dyDescent="0.25">
      <c r="A128">
        <v>1606</v>
      </c>
      <c r="B128" t="s">
        <v>565</v>
      </c>
      <c r="C128" t="s">
        <v>316</v>
      </c>
      <c r="D128" t="s">
        <v>1</v>
      </c>
      <c r="F128" t="s">
        <v>436</v>
      </c>
      <c r="G128" t="s">
        <v>437</v>
      </c>
      <c r="H128" t="s">
        <v>519</v>
      </c>
      <c r="I128" t="s">
        <v>1</v>
      </c>
      <c r="J128" t="s">
        <v>520</v>
      </c>
      <c r="K128" t="s">
        <v>440</v>
      </c>
      <c r="L128" t="s">
        <v>436</v>
      </c>
      <c r="M128">
        <v>45808</v>
      </c>
      <c r="N128">
        <v>45869</v>
      </c>
      <c r="O128" t="s">
        <v>453</v>
      </c>
      <c r="P128" t="e">
        <v>#N/A</v>
      </c>
      <c r="Q128" t="s">
        <v>441</v>
      </c>
    </row>
    <row r="129" spans="1:17" x14ac:dyDescent="0.25">
      <c r="A129">
        <v>1308</v>
      </c>
      <c r="B129" t="s">
        <v>92</v>
      </c>
      <c r="C129" t="s">
        <v>379</v>
      </c>
      <c r="D129" t="s">
        <v>1</v>
      </c>
      <c r="F129" t="s">
        <v>436</v>
      </c>
      <c r="G129" t="s">
        <v>437</v>
      </c>
      <c r="H129" t="s">
        <v>519</v>
      </c>
      <c r="I129" t="s">
        <v>1</v>
      </c>
      <c r="J129" t="s">
        <v>447</v>
      </c>
      <c r="K129" t="s">
        <v>444</v>
      </c>
      <c r="L129" t="s">
        <v>436</v>
      </c>
      <c r="M129">
        <v>45747</v>
      </c>
      <c r="N129">
        <v>45808</v>
      </c>
      <c r="O129" t="s">
        <v>445</v>
      </c>
      <c r="P129" t="s">
        <v>448</v>
      </c>
      <c r="Q129" t="s">
        <v>441</v>
      </c>
    </row>
    <row r="130" spans="1:17" x14ac:dyDescent="0.25">
      <c r="A130">
        <v>487</v>
      </c>
      <c r="B130" t="s">
        <v>566</v>
      </c>
      <c r="C130" t="s">
        <v>367</v>
      </c>
      <c r="D130" t="s">
        <v>1</v>
      </c>
      <c r="F130" t="s">
        <v>436</v>
      </c>
      <c r="G130" t="s">
        <v>437</v>
      </c>
      <c r="H130" t="s">
        <v>519</v>
      </c>
      <c r="I130" t="s">
        <v>1</v>
      </c>
      <c r="J130" t="s">
        <v>520</v>
      </c>
      <c r="K130" t="s">
        <v>440</v>
      </c>
      <c r="L130" t="s">
        <v>436</v>
      </c>
      <c r="M130">
        <v>45807</v>
      </c>
      <c r="N130">
        <v>45869</v>
      </c>
      <c r="O130" t="s">
        <v>445</v>
      </c>
      <c r="P130" t="s">
        <v>448</v>
      </c>
      <c r="Q130" t="s">
        <v>441</v>
      </c>
    </row>
    <row r="131" spans="1:17" x14ac:dyDescent="0.25">
      <c r="A131">
        <v>918</v>
      </c>
      <c r="B131" t="s">
        <v>567</v>
      </c>
      <c r="C131" t="s">
        <v>325</v>
      </c>
      <c r="D131" t="s">
        <v>1</v>
      </c>
      <c r="F131" t="s">
        <v>436</v>
      </c>
      <c r="G131" t="s">
        <v>519</v>
      </c>
      <c r="H131" t="s">
        <v>519</v>
      </c>
      <c r="I131" t="s">
        <v>1</v>
      </c>
      <c r="J131" t="s">
        <v>1</v>
      </c>
      <c r="K131" t="s">
        <v>1</v>
      </c>
      <c r="L131" t="s">
        <v>436</v>
      </c>
      <c r="M131">
        <v>45808</v>
      </c>
      <c r="N131">
        <v>45869</v>
      </c>
      <c r="O131" t="s">
        <v>445</v>
      </c>
      <c r="P131" t="s">
        <v>448</v>
      </c>
      <c r="Q131" t="s">
        <v>441</v>
      </c>
    </row>
    <row r="132" spans="1:17" x14ac:dyDescent="0.25">
      <c r="A132">
        <v>917</v>
      </c>
      <c r="B132" t="s">
        <v>568</v>
      </c>
      <c r="C132" t="s">
        <v>325</v>
      </c>
      <c r="D132" t="s">
        <v>1</v>
      </c>
      <c r="F132" t="s">
        <v>436</v>
      </c>
      <c r="G132" t="s">
        <v>519</v>
      </c>
      <c r="H132" t="s">
        <v>519</v>
      </c>
      <c r="I132" t="s">
        <v>1</v>
      </c>
      <c r="J132" t="s">
        <v>1</v>
      </c>
      <c r="K132" t="s">
        <v>1</v>
      </c>
      <c r="L132" t="s">
        <v>436</v>
      </c>
      <c r="M132">
        <v>45808</v>
      </c>
      <c r="N132">
        <v>45869</v>
      </c>
      <c r="O132" t="s">
        <v>453</v>
      </c>
      <c r="P132" t="e">
        <v>#N/A</v>
      </c>
      <c r="Q132" t="s">
        <v>441</v>
      </c>
    </row>
    <row r="133" spans="1:17" x14ac:dyDescent="0.25">
      <c r="A133">
        <v>1567</v>
      </c>
      <c r="B133" t="s">
        <v>569</v>
      </c>
      <c r="C133" t="s">
        <v>502</v>
      </c>
      <c r="D133" t="s">
        <v>1</v>
      </c>
      <c r="F133" t="s">
        <v>436</v>
      </c>
      <c r="G133" t="s">
        <v>519</v>
      </c>
      <c r="H133" t="s">
        <v>519</v>
      </c>
      <c r="I133" t="s">
        <v>1</v>
      </c>
      <c r="J133" t="s">
        <v>1</v>
      </c>
      <c r="K133" t="s">
        <v>1</v>
      </c>
      <c r="L133" t="s">
        <v>436</v>
      </c>
      <c r="M133">
        <v>45808</v>
      </c>
      <c r="N133">
        <v>45869</v>
      </c>
      <c r="O133" t="s">
        <v>445</v>
      </c>
      <c r="P133" t="e">
        <v>#N/A</v>
      </c>
      <c r="Q133" t="s">
        <v>441</v>
      </c>
    </row>
    <row r="134" spans="1:17" x14ac:dyDescent="0.25">
      <c r="A134" t="s">
        <v>1</v>
      </c>
      <c r="B134" t="s">
        <v>1</v>
      </c>
      <c r="C134" t="s">
        <v>1</v>
      </c>
      <c r="D134" t="s">
        <v>1</v>
      </c>
      <c r="F134" t="s">
        <v>436</v>
      </c>
      <c r="G134" t="s">
        <v>1</v>
      </c>
      <c r="H134" t="s">
        <v>1</v>
      </c>
      <c r="I134" t="s">
        <v>1</v>
      </c>
      <c r="J134" t="s">
        <v>1</v>
      </c>
      <c r="K134" t="s">
        <v>1</v>
      </c>
      <c r="L134" t="s">
        <v>436</v>
      </c>
      <c r="M134">
        <v>45808</v>
      </c>
      <c r="N134" t="s">
        <v>1</v>
      </c>
      <c r="O134" t="s">
        <v>1</v>
      </c>
      <c r="P134" t="e">
        <v>#N/A</v>
      </c>
      <c r="Q134" t="s">
        <v>441</v>
      </c>
    </row>
    <row r="135" spans="1:17" x14ac:dyDescent="0.25">
      <c r="A135" t="s">
        <v>1</v>
      </c>
      <c r="B135" t="s">
        <v>1</v>
      </c>
      <c r="C135" t="s">
        <v>1</v>
      </c>
      <c r="D135" t="s">
        <v>1</v>
      </c>
      <c r="F135" t="s">
        <v>436</v>
      </c>
      <c r="G135" t="s">
        <v>1</v>
      </c>
      <c r="H135" t="s">
        <v>1</v>
      </c>
      <c r="I135" t="s">
        <v>1</v>
      </c>
      <c r="J135" t="s">
        <v>1</v>
      </c>
      <c r="K135" t="s">
        <v>1</v>
      </c>
      <c r="L135" t="s">
        <v>436</v>
      </c>
      <c r="M135">
        <v>45808</v>
      </c>
      <c r="N135" t="s">
        <v>1</v>
      </c>
      <c r="O135" t="s">
        <v>1</v>
      </c>
      <c r="P135" t="e">
        <v>#N/A</v>
      </c>
      <c r="Q135" t="s">
        <v>441</v>
      </c>
    </row>
    <row r="136" spans="1:17" x14ac:dyDescent="0.25">
      <c r="A136" t="s">
        <v>1</v>
      </c>
      <c r="B136" t="s">
        <v>1</v>
      </c>
      <c r="C136" t="s">
        <v>1</v>
      </c>
      <c r="D136" t="s">
        <v>1</v>
      </c>
      <c r="F136" t="s">
        <v>436</v>
      </c>
      <c r="G136" t="s">
        <v>1</v>
      </c>
      <c r="H136" t="s">
        <v>1</v>
      </c>
      <c r="I136" t="s">
        <v>1</v>
      </c>
      <c r="J136" t="s">
        <v>1</v>
      </c>
      <c r="K136" t="s">
        <v>1</v>
      </c>
      <c r="L136" t="s">
        <v>436</v>
      </c>
      <c r="M136" t="s">
        <v>1</v>
      </c>
      <c r="N136" t="s">
        <v>1</v>
      </c>
      <c r="O136" t="s">
        <v>1</v>
      </c>
      <c r="P136" t="e">
        <v>#N/A</v>
      </c>
      <c r="Q136" t="s">
        <v>509</v>
      </c>
    </row>
    <row r="137" spans="1:17" x14ac:dyDescent="0.25">
      <c r="A137" t="s">
        <v>1</v>
      </c>
      <c r="B137" t="s">
        <v>1</v>
      </c>
      <c r="C137" t="s">
        <v>1</v>
      </c>
      <c r="D137" t="s">
        <v>1</v>
      </c>
      <c r="F137" t="s">
        <v>436</v>
      </c>
      <c r="G137" t="s">
        <v>1</v>
      </c>
      <c r="H137" t="s">
        <v>1</v>
      </c>
      <c r="I137" t="s">
        <v>1</v>
      </c>
      <c r="J137" t="s">
        <v>1</v>
      </c>
      <c r="K137" t="s">
        <v>1</v>
      </c>
      <c r="L137" t="s">
        <v>436</v>
      </c>
      <c r="M137">
        <v>45808</v>
      </c>
      <c r="N137" t="s">
        <v>1</v>
      </c>
      <c r="O137" t="s">
        <v>1</v>
      </c>
      <c r="P137" t="e">
        <v>#N/A</v>
      </c>
      <c r="Q137" t="s">
        <v>441</v>
      </c>
    </row>
    <row r="138" spans="1:17" x14ac:dyDescent="0.25">
      <c r="A138" t="s">
        <v>1</v>
      </c>
      <c r="B138" t="s">
        <v>1</v>
      </c>
      <c r="C138" t="s">
        <v>1</v>
      </c>
      <c r="D138" t="s">
        <v>1</v>
      </c>
      <c r="F138" t="s">
        <v>436</v>
      </c>
      <c r="G138" t="s">
        <v>1</v>
      </c>
      <c r="H138" t="s">
        <v>1</v>
      </c>
      <c r="I138" t="s">
        <v>1</v>
      </c>
      <c r="J138" t="s">
        <v>1</v>
      </c>
      <c r="K138" t="s">
        <v>1</v>
      </c>
      <c r="L138" t="s">
        <v>436</v>
      </c>
      <c r="M138" t="s">
        <v>1</v>
      </c>
      <c r="N138" t="s">
        <v>1</v>
      </c>
      <c r="O138" t="s">
        <v>1</v>
      </c>
      <c r="P138" t="e">
        <v>#N/A</v>
      </c>
      <c r="Q138" t="s">
        <v>509</v>
      </c>
    </row>
    <row r="139" spans="1:17" x14ac:dyDescent="0.25">
      <c r="A139">
        <v>215</v>
      </c>
      <c r="B139" t="s">
        <v>570</v>
      </c>
      <c r="C139" t="s">
        <v>325</v>
      </c>
      <c r="D139" t="s">
        <v>1</v>
      </c>
      <c r="F139" t="s">
        <v>436</v>
      </c>
      <c r="G139" t="s">
        <v>571</v>
      </c>
      <c r="H139" t="s">
        <v>571</v>
      </c>
      <c r="I139" t="s">
        <v>1</v>
      </c>
      <c r="J139" t="s">
        <v>1</v>
      </c>
      <c r="K139" t="s">
        <v>1</v>
      </c>
      <c r="L139" t="s">
        <v>436</v>
      </c>
      <c r="M139">
        <v>45807</v>
      </c>
      <c r="N139">
        <v>45868</v>
      </c>
      <c r="O139" t="s">
        <v>26</v>
      </c>
      <c r="P139" t="e">
        <v>#N/A</v>
      </c>
      <c r="Q139" t="s">
        <v>441</v>
      </c>
    </row>
    <row r="140" spans="1:17" x14ac:dyDescent="0.25">
      <c r="A140">
        <v>11</v>
      </c>
      <c r="B140" t="s">
        <v>572</v>
      </c>
      <c r="C140" t="s">
        <v>326</v>
      </c>
      <c r="D140" t="s">
        <v>1</v>
      </c>
      <c r="F140" t="s">
        <v>436</v>
      </c>
      <c r="G140" t="s">
        <v>571</v>
      </c>
      <c r="H140" t="s">
        <v>571</v>
      </c>
      <c r="I140" t="s">
        <v>461</v>
      </c>
      <c r="J140" t="s">
        <v>1</v>
      </c>
      <c r="K140" t="s">
        <v>1</v>
      </c>
      <c r="L140" t="s">
        <v>436</v>
      </c>
      <c r="M140">
        <v>45807</v>
      </c>
      <c r="N140">
        <v>45866</v>
      </c>
      <c r="O140" t="s">
        <v>445</v>
      </c>
      <c r="P140" t="s">
        <v>454</v>
      </c>
      <c r="Q140" t="s">
        <v>441</v>
      </c>
    </row>
    <row r="141" spans="1:17" x14ac:dyDescent="0.25">
      <c r="A141">
        <v>16</v>
      </c>
      <c r="B141" t="s">
        <v>573</v>
      </c>
      <c r="C141" t="s">
        <v>325</v>
      </c>
      <c r="D141" t="s">
        <v>1</v>
      </c>
      <c r="F141" t="s">
        <v>436</v>
      </c>
      <c r="G141" t="s">
        <v>571</v>
      </c>
      <c r="H141" t="s">
        <v>571</v>
      </c>
      <c r="I141" t="s">
        <v>1</v>
      </c>
      <c r="J141" t="s">
        <v>1</v>
      </c>
      <c r="K141" t="s">
        <v>1</v>
      </c>
      <c r="L141" t="s">
        <v>436</v>
      </c>
      <c r="M141">
        <v>45807</v>
      </c>
      <c r="N141">
        <v>45868</v>
      </c>
      <c r="O141" t="s">
        <v>445</v>
      </c>
      <c r="P141" t="e">
        <v>#N/A</v>
      </c>
      <c r="Q141" t="s">
        <v>441</v>
      </c>
    </row>
    <row r="142" spans="1:17" x14ac:dyDescent="0.25">
      <c r="A142">
        <v>1312</v>
      </c>
      <c r="B142" t="s">
        <v>38</v>
      </c>
      <c r="C142" t="s">
        <v>379</v>
      </c>
      <c r="D142" t="s">
        <v>1</v>
      </c>
      <c r="F142" t="s">
        <v>436</v>
      </c>
      <c r="G142" t="s">
        <v>437</v>
      </c>
      <c r="H142" t="s">
        <v>571</v>
      </c>
      <c r="I142" t="s">
        <v>1</v>
      </c>
      <c r="J142" t="s">
        <v>447</v>
      </c>
      <c r="K142" t="s">
        <v>444</v>
      </c>
      <c r="L142" t="s">
        <v>436</v>
      </c>
      <c r="M142">
        <v>45900</v>
      </c>
      <c r="N142" t="s">
        <v>1</v>
      </c>
      <c r="O142" t="s">
        <v>1</v>
      </c>
      <c r="P142" t="s">
        <v>448</v>
      </c>
      <c r="Q142" t="s">
        <v>40</v>
      </c>
    </row>
    <row r="143" spans="1:17" x14ac:dyDescent="0.25">
      <c r="A143">
        <v>39</v>
      </c>
      <c r="B143" t="s">
        <v>574</v>
      </c>
      <c r="C143" t="s">
        <v>326</v>
      </c>
      <c r="D143" t="s">
        <v>1</v>
      </c>
      <c r="F143" t="s">
        <v>436</v>
      </c>
      <c r="G143" t="s">
        <v>571</v>
      </c>
      <c r="H143" t="s">
        <v>571</v>
      </c>
      <c r="I143" t="s">
        <v>452</v>
      </c>
      <c r="J143" t="s">
        <v>1</v>
      </c>
      <c r="K143" t="s">
        <v>1</v>
      </c>
      <c r="L143" t="s">
        <v>436</v>
      </c>
      <c r="M143">
        <v>45808</v>
      </c>
      <c r="N143">
        <v>45869</v>
      </c>
      <c r="O143" t="s">
        <v>453</v>
      </c>
      <c r="P143" t="s">
        <v>454</v>
      </c>
      <c r="Q143" t="s">
        <v>441</v>
      </c>
    </row>
    <row r="144" spans="1:17" x14ac:dyDescent="0.25">
      <c r="A144">
        <v>235</v>
      </c>
      <c r="B144" t="s">
        <v>575</v>
      </c>
      <c r="C144" t="s">
        <v>326</v>
      </c>
      <c r="D144" t="s">
        <v>1</v>
      </c>
      <c r="F144" t="s">
        <v>436</v>
      </c>
      <c r="G144" t="s">
        <v>571</v>
      </c>
      <c r="H144" t="s">
        <v>571</v>
      </c>
      <c r="I144" t="s">
        <v>456</v>
      </c>
      <c r="J144" t="s">
        <v>1</v>
      </c>
      <c r="K144" t="s">
        <v>1</v>
      </c>
      <c r="L144" t="s">
        <v>436</v>
      </c>
      <c r="M144">
        <v>45807</v>
      </c>
      <c r="N144">
        <v>45868</v>
      </c>
      <c r="O144" t="s">
        <v>453</v>
      </c>
      <c r="P144" t="s">
        <v>454</v>
      </c>
      <c r="Q144" t="s">
        <v>441</v>
      </c>
    </row>
    <row r="145" spans="1:17" x14ac:dyDescent="0.25">
      <c r="A145">
        <v>1150</v>
      </c>
      <c r="B145" t="s">
        <v>576</v>
      </c>
      <c r="C145" t="s">
        <v>450</v>
      </c>
      <c r="D145" t="s">
        <v>1</v>
      </c>
      <c r="F145" t="s">
        <v>436</v>
      </c>
      <c r="G145" t="s">
        <v>571</v>
      </c>
      <c r="H145" t="s">
        <v>571</v>
      </c>
      <c r="I145" t="s">
        <v>1</v>
      </c>
      <c r="J145" t="s">
        <v>1</v>
      </c>
      <c r="K145" t="s">
        <v>1</v>
      </c>
      <c r="L145" t="s">
        <v>436</v>
      </c>
      <c r="M145">
        <v>45808</v>
      </c>
      <c r="N145">
        <v>45869</v>
      </c>
      <c r="O145" t="s">
        <v>445</v>
      </c>
      <c r="P145" t="e">
        <v>#N/A</v>
      </c>
      <c r="Q145" t="s">
        <v>441</v>
      </c>
    </row>
    <row r="146" spans="1:17" x14ac:dyDescent="0.25">
      <c r="A146">
        <v>1564</v>
      </c>
      <c r="B146" t="s">
        <v>577</v>
      </c>
      <c r="C146" t="s">
        <v>326</v>
      </c>
      <c r="D146" t="s">
        <v>1</v>
      </c>
      <c r="F146" t="s">
        <v>436</v>
      </c>
      <c r="G146" t="s">
        <v>571</v>
      </c>
      <c r="H146" t="s">
        <v>571</v>
      </c>
      <c r="I146" t="s">
        <v>465</v>
      </c>
      <c r="J146" t="s">
        <v>1</v>
      </c>
      <c r="K146" t="s">
        <v>1</v>
      </c>
      <c r="L146" t="s">
        <v>436</v>
      </c>
      <c r="M146">
        <v>45808</v>
      </c>
      <c r="N146">
        <v>45869</v>
      </c>
      <c r="O146" t="s">
        <v>453</v>
      </c>
      <c r="P146" t="s">
        <v>454</v>
      </c>
      <c r="Q146" t="s">
        <v>441</v>
      </c>
    </row>
    <row r="147" spans="1:17" x14ac:dyDescent="0.25">
      <c r="A147">
        <v>99</v>
      </c>
      <c r="B147" t="s">
        <v>578</v>
      </c>
      <c r="C147" t="s">
        <v>325</v>
      </c>
      <c r="D147" t="s">
        <v>1</v>
      </c>
      <c r="F147" t="s">
        <v>436</v>
      </c>
      <c r="G147" t="s">
        <v>571</v>
      </c>
      <c r="H147" t="s">
        <v>571</v>
      </c>
      <c r="I147" t="s">
        <v>1</v>
      </c>
      <c r="J147" t="s">
        <v>1</v>
      </c>
      <c r="K147" t="s">
        <v>1</v>
      </c>
      <c r="L147" t="s">
        <v>436</v>
      </c>
      <c r="M147">
        <v>45808</v>
      </c>
      <c r="N147">
        <v>45868</v>
      </c>
      <c r="O147" t="s">
        <v>445</v>
      </c>
      <c r="P147" t="s">
        <v>448</v>
      </c>
      <c r="Q147" t="s">
        <v>441</v>
      </c>
    </row>
    <row r="148" spans="1:17" x14ac:dyDescent="0.25">
      <c r="A148">
        <v>1152</v>
      </c>
      <c r="B148" t="s">
        <v>579</v>
      </c>
      <c r="C148" t="s">
        <v>450</v>
      </c>
      <c r="D148" t="s">
        <v>1</v>
      </c>
      <c r="F148" t="s">
        <v>436</v>
      </c>
      <c r="G148" t="s">
        <v>571</v>
      </c>
      <c r="H148" t="s">
        <v>571</v>
      </c>
      <c r="I148" t="s">
        <v>1</v>
      </c>
      <c r="J148" t="s">
        <v>1</v>
      </c>
      <c r="K148" t="s">
        <v>1</v>
      </c>
      <c r="L148" t="s">
        <v>436</v>
      </c>
      <c r="M148">
        <v>45808</v>
      </c>
      <c r="N148">
        <v>45869</v>
      </c>
      <c r="O148" t="s">
        <v>445</v>
      </c>
      <c r="P148" t="e">
        <v>#N/A</v>
      </c>
      <c r="Q148" t="s">
        <v>441</v>
      </c>
    </row>
    <row r="149" spans="1:17" x14ac:dyDescent="0.25">
      <c r="A149">
        <v>106</v>
      </c>
      <c r="B149" t="s">
        <v>580</v>
      </c>
      <c r="C149" t="s">
        <v>326</v>
      </c>
      <c r="D149" t="s">
        <v>1</v>
      </c>
      <c r="F149" t="s">
        <v>436</v>
      </c>
      <c r="G149" t="s">
        <v>571</v>
      </c>
      <c r="H149" t="s">
        <v>571</v>
      </c>
      <c r="I149" t="s">
        <v>458</v>
      </c>
      <c r="J149" t="s">
        <v>1</v>
      </c>
      <c r="K149" t="s">
        <v>1</v>
      </c>
      <c r="L149" t="s">
        <v>436</v>
      </c>
      <c r="M149">
        <v>45808</v>
      </c>
      <c r="N149">
        <v>45869</v>
      </c>
      <c r="O149" t="s">
        <v>445</v>
      </c>
      <c r="P149" t="s">
        <v>454</v>
      </c>
      <c r="Q149" t="s">
        <v>441</v>
      </c>
    </row>
    <row r="150" spans="1:17" x14ac:dyDescent="0.25">
      <c r="A150">
        <v>114</v>
      </c>
      <c r="B150" t="s">
        <v>383</v>
      </c>
      <c r="C150" t="s">
        <v>326</v>
      </c>
      <c r="D150" t="s">
        <v>1</v>
      </c>
      <c r="F150" t="s">
        <v>436</v>
      </c>
      <c r="G150" t="s">
        <v>571</v>
      </c>
      <c r="H150" t="s">
        <v>571</v>
      </c>
      <c r="I150" t="s">
        <v>28</v>
      </c>
      <c r="J150" t="s">
        <v>1</v>
      </c>
      <c r="K150" t="s">
        <v>1</v>
      </c>
      <c r="L150" t="s">
        <v>436</v>
      </c>
      <c r="M150">
        <v>45808</v>
      </c>
      <c r="N150">
        <v>45869</v>
      </c>
      <c r="O150" t="s">
        <v>26</v>
      </c>
      <c r="P150" t="s">
        <v>454</v>
      </c>
      <c r="Q150" t="s">
        <v>441</v>
      </c>
    </row>
    <row r="151" spans="1:17" x14ac:dyDescent="0.25">
      <c r="A151">
        <v>1313</v>
      </c>
      <c r="B151" t="s">
        <v>49</v>
      </c>
      <c r="C151" t="s">
        <v>379</v>
      </c>
      <c r="D151" t="s">
        <v>1</v>
      </c>
      <c r="F151" t="s">
        <v>436</v>
      </c>
      <c r="G151" t="s">
        <v>437</v>
      </c>
      <c r="H151" t="s">
        <v>571</v>
      </c>
      <c r="I151" t="s">
        <v>1</v>
      </c>
      <c r="J151" t="s">
        <v>447</v>
      </c>
      <c r="K151" t="s">
        <v>444</v>
      </c>
      <c r="L151" t="s">
        <v>436</v>
      </c>
      <c r="M151">
        <v>45747</v>
      </c>
      <c r="N151">
        <v>45808</v>
      </c>
      <c r="O151" t="s">
        <v>453</v>
      </c>
      <c r="P151" t="s">
        <v>448</v>
      </c>
      <c r="Q151" t="s">
        <v>441</v>
      </c>
    </row>
    <row r="152" spans="1:17" x14ac:dyDescent="0.25">
      <c r="A152">
        <v>1314</v>
      </c>
      <c r="B152" t="s">
        <v>51</v>
      </c>
      <c r="C152" t="s">
        <v>379</v>
      </c>
      <c r="D152" t="s">
        <v>1</v>
      </c>
      <c r="F152" t="s">
        <v>436</v>
      </c>
      <c r="G152" t="s">
        <v>437</v>
      </c>
      <c r="H152" t="s">
        <v>571</v>
      </c>
      <c r="I152" t="s">
        <v>1</v>
      </c>
      <c r="J152" t="s">
        <v>447</v>
      </c>
      <c r="K152" t="s">
        <v>444</v>
      </c>
      <c r="L152" t="s">
        <v>436</v>
      </c>
      <c r="M152">
        <v>45747</v>
      </c>
      <c r="N152">
        <v>45808</v>
      </c>
      <c r="O152" t="s">
        <v>26</v>
      </c>
      <c r="P152" t="s">
        <v>448</v>
      </c>
      <c r="Q152" t="s">
        <v>441</v>
      </c>
    </row>
    <row r="153" spans="1:17" x14ac:dyDescent="0.25">
      <c r="A153">
        <v>178</v>
      </c>
      <c r="B153" t="s">
        <v>343</v>
      </c>
      <c r="C153" t="s">
        <v>326</v>
      </c>
      <c r="D153" t="s">
        <v>1</v>
      </c>
      <c r="F153" t="s">
        <v>436</v>
      </c>
      <c r="G153" t="s">
        <v>571</v>
      </c>
      <c r="H153" t="s">
        <v>571</v>
      </c>
      <c r="I153" t="s">
        <v>151</v>
      </c>
      <c r="J153" t="s">
        <v>1</v>
      </c>
      <c r="K153" t="s">
        <v>1</v>
      </c>
      <c r="L153" t="s">
        <v>436</v>
      </c>
      <c r="M153">
        <v>45808</v>
      </c>
      <c r="N153">
        <v>45869</v>
      </c>
      <c r="O153" t="s">
        <v>26</v>
      </c>
      <c r="P153" t="s">
        <v>454</v>
      </c>
      <c r="Q153" t="s">
        <v>441</v>
      </c>
    </row>
    <row r="154" spans="1:17" x14ac:dyDescent="0.25">
      <c r="A154">
        <v>1496</v>
      </c>
      <c r="B154" t="s">
        <v>581</v>
      </c>
      <c r="C154" t="s">
        <v>502</v>
      </c>
      <c r="D154" t="s">
        <v>1</v>
      </c>
      <c r="F154" t="s">
        <v>436</v>
      </c>
      <c r="G154" t="s">
        <v>571</v>
      </c>
      <c r="H154" t="s">
        <v>571</v>
      </c>
      <c r="I154" t="s">
        <v>1</v>
      </c>
      <c r="J154" t="s">
        <v>1</v>
      </c>
      <c r="K154" t="s">
        <v>1</v>
      </c>
      <c r="L154" t="s">
        <v>436</v>
      </c>
      <c r="M154">
        <v>45808</v>
      </c>
      <c r="N154">
        <v>45869</v>
      </c>
      <c r="O154" t="s">
        <v>445</v>
      </c>
      <c r="P154" t="e">
        <v>#N/A</v>
      </c>
      <c r="Q154" t="s">
        <v>441</v>
      </c>
    </row>
    <row r="155" spans="1:17" x14ac:dyDescent="0.25">
      <c r="A155">
        <v>189</v>
      </c>
      <c r="B155" t="s">
        <v>582</v>
      </c>
      <c r="C155" t="s">
        <v>502</v>
      </c>
      <c r="D155" t="s">
        <v>1</v>
      </c>
      <c r="F155" t="s">
        <v>436</v>
      </c>
      <c r="G155" t="s">
        <v>571</v>
      </c>
      <c r="H155" t="s">
        <v>571</v>
      </c>
      <c r="I155" t="s">
        <v>1</v>
      </c>
      <c r="J155" t="s">
        <v>1</v>
      </c>
      <c r="K155" t="s">
        <v>1</v>
      </c>
      <c r="L155" t="s">
        <v>436</v>
      </c>
      <c r="M155">
        <v>45807</v>
      </c>
      <c r="N155">
        <v>45868</v>
      </c>
      <c r="O155" t="s">
        <v>445</v>
      </c>
      <c r="P155" t="s">
        <v>448</v>
      </c>
      <c r="Q155" t="s">
        <v>441</v>
      </c>
    </row>
    <row r="156" spans="1:17" x14ac:dyDescent="0.25">
      <c r="A156">
        <v>192</v>
      </c>
      <c r="B156" t="s">
        <v>156</v>
      </c>
      <c r="C156" t="s">
        <v>326</v>
      </c>
      <c r="D156" t="s">
        <v>1</v>
      </c>
      <c r="F156" t="s">
        <v>436</v>
      </c>
      <c r="G156" t="s">
        <v>571</v>
      </c>
      <c r="H156" t="s">
        <v>571</v>
      </c>
      <c r="I156" t="s">
        <v>156</v>
      </c>
      <c r="J156" t="s">
        <v>1</v>
      </c>
      <c r="K156" t="s">
        <v>1</v>
      </c>
      <c r="L156" t="s">
        <v>436</v>
      </c>
      <c r="M156">
        <v>45807</v>
      </c>
      <c r="N156">
        <v>45888</v>
      </c>
      <c r="O156" t="s">
        <v>453</v>
      </c>
      <c r="P156" t="s">
        <v>454</v>
      </c>
      <c r="Q156" t="s">
        <v>441</v>
      </c>
    </row>
    <row r="157" spans="1:17" x14ac:dyDescent="0.25">
      <c r="A157">
        <v>1475</v>
      </c>
      <c r="B157" t="s">
        <v>583</v>
      </c>
      <c r="C157" t="s">
        <v>502</v>
      </c>
      <c r="D157" t="s">
        <v>1</v>
      </c>
      <c r="F157" t="s">
        <v>436</v>
      </c>
      <c r="G157" t="s">
        <v>437</v>
      </c>
      <c r="H157" t="s">
        <v>571</v>
      </c>
      <c r="I157" t="s">
        <v>1</v>
      </c>
      <c r="J157" t="s">
        <v>584</v>
      </c>
      <c r="K157" t="s">
        <v>440</v>
      </c>
      <c r="L157" t="s">
        <v>436</v>
      </c>
      <c r="M157" t="s">
        <v>1</v>
      </c>
      <c r="N157" t="s">
        <v>1</v>
      </c>
      <c r="O157" t="s">
        <v>1</v>
      </c>
      <c r="P157" t="s">
        <v>448</v>
      </c>
      <c r="Q157" t="s">
        <v>509</v>
      </c>
    </row>
    <row r="158" spans="1:17" x14ac:dyDescent="0.25">
      <c r="A158">
        <v>202</v>
      </c>
      <c r="B158" t="s">
        <v>585</v>
      </c>
      <c r="C158" t="s">
        <v>323</v>
      </c>
      <c r="D158" t="s">
        <v>1</v>
      </c>
      <c r="F158" t="s">
        <v>436</v>
      </c>
      <c r="G158" t="s">
        <v>437</v>
      </c>
      <c r="H158" t="s">
        <v>571</v>
      </c>
      <c r="I158" t="s">
        <v>1</v>
      </c>
      <c r="J158" t="s">
        <v>584</v>
      </c>
      <c r="K158" t="s">
        <v>440</v>
      </c>
      <c r="L158" t="s">
        <v>436</v>
      </c>
      <c r="M158">
        <v>45807</v>
      </c>
      <c r="N158">
        <v>45868</v>
      </c>
      <c r="O158" t="s">
        <v>453</v>
      </c>
      <c r="P158" t="s">
        <v>448</v>
      </c>
      <c r="Q158" t="s">
        <v>441</v>
      </c>
    </row>
    <row r="159" spans="1:17" x14ac:dyDescent="0.25">
      <c r="A159">
        <v>208</v>
      </c>
      <c r="B159" t="s">
        <v>586</v>
      </c>
      <c r="C159" t="s">
        <v>323</v>
      </c>
      <c r="D159" t="s">
        <v>1</v>
      </c>
      <c r="F159" t="s">
        <v>436</v>
      </c>
      <c r="G159" t="s">
        <v>437</v>
      </c>
      <c r="H159" t="s">
        <v>571</v>
      </c>
      <c r="I159" t="s">
        <v>1</v>
      </c>
      <c r="J159" t="s">
        <v>587</v>
      </c>
      <c r="K159" t="s">
        <v>440</v>
      </c>
      <c r="L159" t="s">
        <v>436</v>
      </c>
      <c r="M159">
        <v>45808</v>
      </c>
      <c r="N159">
        <v>45869</v>
      </c>
      <c r="O159" t="s">
        <v>445</v>
      </c>
      <c r="P159" t="e">
        <v>#N/A</v>
      </c>
      <c r="Q159" t="s">
        <v>441</v>
      </c>
    </row>
    <row r="160" spans="1:17" x14ac:dyDescent="0.25">
      <c r="A160">
        <v>209</v>
      </c>
      <c r="B160" t="s">
        <v>588</v>
      </c>
      <c r="C160" t="s">
        <v>450</v>
      </c>
      <c r="D160" t="s">
        <v>1</v>
      </c>
      <c r="F160" t="s">
        <v>436</v>
      </c>
      <c r="G160" t="s">
        <v>571</v>
      </c>
      <c r="H160" t="s">
        <v>571</v>
      </c>
      <c r="I160" t="s">
        <v>1</v>
      </c>
      <c r="J160" t="s">
        <v>1</v>
      </c>
      <c r="K160" t="s">
        <v>1</v>
      </c>
      <c r="L160" t="s">
        <v>436</v>
      </c>
      <c r="M160">
        <v>45808</v>
      </c>
      <c r="N160" t="s">
        <v>1</v>
      </c>
      <c r="O160" t="s">
        <v>1</v>
      </c>
      <c r="P160" t="s">
        <v>448</v>
      </c>
      <c r="Q160" t="s">
        <v>441</v>
      </c>
    </row>
    <row r="161" spans="1:17" x14ac:dyDescent="0.25">
      <c r="A161">
        <v>210</v>
      </c>
      <c r="B161" t="s">
        <v>589</v>
      </c>
      <c r="C161" t="s">
        <v>450</v>
      </c>
      <c r="D161" t="s">
        <v>1</v>
      </c>
      <c r="F161" t="s">
        <v>436</v>
      </c>
      <c r="G161" t="s">
        <v>571</v>
      </c>
      <c r="H161" t="s">
        <v>571</v>
      </c>
      <c r="I161" t="s">
        <v>1</v>
      </c>
      <c r="J161" t="s">
        <v>1</v>
      </c>
      <c r="K161" t="s">
        <v>1</v>
      </c>
      <c r="L161" t="s">
        <v>436</v>
      </c>
      <c r="M161">
        <v>45828</v>
      </c>
      <c r="N161" t="s">
        <v>1</v>
      </c>
      <c r="O161" t="s">
        <v>1</v>
      </c>
      <c r="P161" t="s">
        <v>448</v>
      </c>
      <c r="Q161" t="s">
        <v>40</v>
      </c>
    </row>
    <row r="162" spans="1:17" x14ac:dyDescent="0.25">
      <c r="A162">
        <v>1596</v>
      </c>
      <c r="B162" t="s">
        <v>590</v>
      </c>
      <c r="C162" t="s">
        <v>325</v>
      </c>
      <c r="D162" t="s">
        <v>1</v>
      </c>
      <c r="F162" t="s">
        <v>436</v>
      </c>
      <c r="G162" t="s">
        <v>571</v>
      </c>
      <c r="H162" t="s">
        <v>571</v>
      </c>
      <c r="I162" t="s">
        <v>1</v>
      </c>
      <c r="J162" t="s">
        <v>1</v>
      </c>
      <c r="K162" t="s">
        <v>1</v>
      </c>
      <c r="L162" t="s">
        <v>436</v>
      </c>
      <c r="M162">
        <v>45808</v>
      </c>
      <c r="N162">
        <v>45869</v>
      </c>
      <c r="O162" t="s">
        <v>453</v>
      </c>
      <c r="P162" t="e">
        <v>#N/A</v>
      </c>
      <c r="Q162" t="s">
        <v>441</v>
      </c>
    </row>
    <row r="163" spans="1:17" x14ac:dyDescent="0.25">
      <c r="A163">
        <v>264</v>
      </c>
      <c r="B163" t="s">
        <v>591</v>
      </c>
      <c r="C163" t="s">
        <v>323</v>
      </c>
      <c r="D163" t="s">
        <v>1</v>
      </c>
      <c r="F163" t="s">
        <v>436</v>
      </c>
      <c r="G163" t="s">
        <v>437</v>
      </c>
      <c r="H163" t="s">
        <v>571</v>
      </c>
      <c r="I163" t="s">
        <v>1</v>
      </c>
      <c r="J163" t="s">
        <v>443</v>
      </c>
      <c r="K163" t="s">
        <v>444</v>
      </c>
      <c r="L163" t="s">
        <v>436</v>
      </c>
      <c r="M163">
        <v>45808</v>
      </c>
      <c r="N163">
        <v>45868</v>
      </c>
      <c r="O163" t="s">
        <v>445</v>
      </c>
      <c r="P163" t="e">
        <v>#N/A</v>
      </c>
      <c r="Q163" t="s">
        <v>441</v>
      </c>
    </row>
    <row r="164" spans="1:17" x14ac:dyDescent="0.25">
      <c r="A164">
        <v>173</v>
      </c>
      <c r="B164" t="s">
        <v>592</v>
      </c>
      <c r="C164" t="s">
        <v>450</v>
      </c>
      <c r="D164" t="s">
        <v>1</v>
      </c>
      <c r="F164" t="s">
        <v>436</v>
      </c>
      <c r="G164" t="s">
        <v>571</v>
      </c>
      <c r="H164" t="s">
        <v>571</v>
      </c>
      <c r="I164" t="s">
        <v>1</v>
      </c>
      <c r="J164" t="s">
        <v>1</v>
      </c>
      <c r="K164" t="s">
        <v>1</v>
      </c>
      <c r="L164" t="s">
        <v>436</v>
      </c>
      <c r="M164">
        <v>45808</v>
      </c>
      <c r="N164">
        <v>45869</v>
      </c>
      <c r="O164" t="s">
        <v>445</v>
      </c>
      <c r="P164" t="e">
        <v>#N/A</v>
      </c>
      <c r="Q164" t="s">
        <v>441</v>
      </c>
    </row>
    <row r="165" spans="1:17" x14ac:dyDescent="0.25">
      <c r="A165">
        <v>265</v>
      </c>
      <c r="B165" t="s">
        <v>593</v>
      </c>
      <c r="C165" t="s">
        <v>325</v>
      </c>
      <c r="D165" t="s">
        <v>1</v>
      </c>
      <c r="F165" t="s">
        <v>436</v>
      </c>
      <c r="G165" t="s">
        <v>571</v>
      </c>
      <c r="H165" t="s">
        <v>571</v>
      </c>
      <c r="I165" t="s">
        <v>1</v>
      </c>
      <c r="J165" t="s">
        <v>1</v>
      </c>
      <c r="K165" t="s">
        <v>1</v>
      </c>
      <c r="L165" t="s">
        <v>436</v>
      </c>
      <c r="M165">
        <v>45807</v>
      </c>
      <c r="N165">
        <v>45868</v>
      </c>
      <c r="O165" t="s">
        <v>453</v>
      </c>
      <c r="P165" t="e">
        <v>#N/A</v>
      </c>
      <c r="Q165" t="s">
        <v>441</v>
      </c>
    </row>
    <row r="166" spans="1:17" x14ac:dyDescent="0.25">
      <c r="A166">
        <v>1595</v>
      </c>
      <c r="B166" t="s">
        <v>594</v>
      </c>
      <c r="C166" t="s">
        <v>325</v>
      </c>
      <c r="D166" t="s">
        <v>1</v>
      </c>
      <c r="F166" t="s">
        <v>436</v>
      </c>
      <c r="G166" t="s">
        <v>571</v>
      </c>
      <c r="H166" t="s">
        <v>571</v>
      </c>
      <c r="I166" t="s">
        <v>1</v>
      </c>
      <c r="J166" t="s">
        <v>1</v>
      </c>
      <c r="K166" t="s">
        <v>1</v>
      </c>
      <c r="L166" t="s">
        <v>436</v>
      </c>
      <c r="M166">
        <v>45808</v>
      </c>
      <c r="N166">
        <v>45869</v>
      </c>
      <c r="O166" t="s">
        <v>453</v>
      </c>
      <c r="P166" t="e">
        <v>#N/A</v>
      </c>
      <c r="Q166" t="s">
        <v>441</v>
      </c>
    </row>
    <row r="167" spans="1:17" x14ac:dyDescent="0.25">
      <c r="A167">
        <v>1432</v>
      </c>
      <c r="B167" t="s">
        <v>595</v>
      </c>
      <c r="C167" t="s">
        <v>502</v>
      </c>
      <c r="D167" t="s">
        <v>1</v>
      </c>
      <c r="F167" t="s">
        <v>436</v>
      </c>
      <c r="G167" t="s">
        <v>571</v>
      </c>
      <c r="H167" t="s">
        <v>571</v>
      </c>
      <c r="I167" t="s">
        <v>1</v>
      </c>
      <c r="J167" t="s">
        <v>1</v>
      </c>
      <c r="K167" t="s">
        <v>1</v>
      </c>
      <c r="L167" t="s">
        <v>436</v>
      </c>
      <c r="M167">
        <v>45807</v>
      </c>
      <c r="N167">
        <v>45868</v>
      </c>
      <c r="O167" t="s">
        <v>445</v>
      </c>
      <c r="P167" t="e">
        <v>#N/A</v>
      </c>
      <c r="Q167" t="s">
        <v>441</v>
      </c>
    </row>
    <row r="168" spans="1:17" x14ac:dyDescent="0.25">
      <c r="A168">
        <v>132</v>
      </c>
      <c r="B168" t="s">
        <v>596</v>
      </c>
      <c r="C168" t="s">
        <v>325</v>
      </c>
      <c r="D168" t="s">
        <v>1</v>
      </c>
      <c r="F168" t="s">
        <v>436</v>
      </c>
      <c r="G168" t="s">
        <v>571</v>
      </c>
      <c r="H168" t="s">
        <v>571</v>
      </c>
      <c r="I168" t="s">
        <v>1</v>
      </c>
      <c r="J168" t="s">
        <v>1</v>
      </c>
      <c r="K168" t="s">
        <v>1</v>
      </c>
      <c r="L168" t="s">
        <v>436</v>
      </c>
      <c r="M168" t="s">
        <v>1</v>
      </c>
      <c r="N168" t="s">
        <v>1</v>
      </c>
      <c r="O168" t="s">
        <v>1</v>
      </c>
      <c r="P168" t="s">
        <v>448</v>
      </c>
      <c r="Q168" t="s">
        <v>509</v>
      </c>
    </row>
    <row r="169" spans="1:17" x14ac:dyDescent="0.25">
      <c r="A169">
        <v>375</v>
      </c>
      <c r="B169" t="s">
        <v>597</v>
      </c>
      <c r="C169" t="s">
        <v>326</v>
      </c>
      <c r="D169" t="s">
        <v>1</v>
      </c>
      <c r="F169" t="s">
        <v>436</v>
      </c>
      <c r="G169" t="s">
        <v>571</v>
      </c>
      <c r="H169" t="s">
        <v>571</v>
      </c>
      <c r="I169" t="s">
        <v>485</v>
      </c>
      <c r="J169" t="s">
        <v>1</v>
      </c>
      <c r="K169" t="s">
        <v>1</v>
      </c>
      <c r="L169" t="s">
        <v>436</v>
      </c>
      <c r="M169">
        <v>45807</v>
      </c>
      <c r="N169">
        <v>45863</v>
      </c>
      <c r="O169" t="s">
        <v>445</v>
      </c>
      <c r="P169" t="s">
        <v>454</v>
      </c>
      <c r="Q169" t="s">
        <v>441</v>
      </c>
    </row>
    <row r="170" spans="1:17" x14ac:dyDescent="0.25">
      <c r="A170">
        <v>1363</v>
      </c>
      <c r="B170" t="s">
        <v>598</v>
      </c>
      <c r="C170" t="s">
        <v>502</v>
      </c>
      <c r="D170" t="s">
        <v>1</v>
      </c>
      <c r="F170" t="s">
        <v>436</v>
      </c>
      <c r="G170" t="s">
        <v>571</v>
      </c>
      <c r="H170" t="s">
        <v>571</v>
      </c>
      <c r="I170" t="s">
        <v>1</v>
      </c>
      <c r="J170" t="s">
        <v>1</v>
      </c>
      <c r="K170" t="s">
        <v>1</v>
      </c>
      <c r="L170" t="s">
        <v>436</v>
      </c>
      <c r="M170">
        <v>45808</v>
      </c>
      <c r="N170">
        <v>45863</v>
      </c>
      <c r="O170" t="s">
        <v>445</v>
      </c>
      <c r="P170" t="e">
        <v>#N/A</v>
      </c>
      <c r="Q170" t="s">
        <v>441</v>
      </c>
    </row>
    <row r="171" spans="1:17" x14ac:dyDescent="0.25">
      <c r="A171">
        <v>238</v>
      </c>
      <c r="B171" t="s">
        <v>599</v>
      </c>
      <c r="C171" t="s">
        <v>323</v>
      </c>
      <c r="D171" t="s">
        <v>1</v>
      </c>
      <c r="F171" t="s">
        <v>436</v>
      </c>
      <c r="G171" t="s">
        <v>437</v>
      </c>
      <c r="H171" t="s">
        <v>571</v>
      </c>
      <c r="I171" t="s">
        <v>1</v>
      </c>
      <c r="J171" t="s">
        <v>443</v>
      </c>
      <c r="K171" t="s">
        <v>444</v>
      </c>
      <c r="L171" t="s">
        <v>436</v>
      </c>
      <c r="M171">
        <v>45808</v>
      </c>
      <c r="N171">
        <v>45868</v>
      </c>
      <c r="O171" t="s">
        <v>453</v>
      </c>
      <c r="P171" t="e">
        <v>#N/A</v>
      </c>
      <c r="Q171" t="s">
        <v>441</v>
      </c>
    </row>
    <row r="172" spans="1:17" x14ac:dyDescent="0.25">
      <c r="A172">
        <v>1315</v>
      </c>
      <c r="B172" t="s">
        <v>69</v>
      </c>
      <c r="C172" t="s">
        <v>379</v>
      </c>
      <c r="D172" t="s">
        <v>1</v>
      </c>
      <c r="F172" t="s">
        <v>436</v>
      </c>
      <c r="G172" t="s">
        <v>437</v>
      </c>
      <c r="H172" t="s">
        <v>571</v>
      </c>
      <c r="I172" t="s">
        <v>1</v>
      </c>
      <c r="J172" t="s">
        <v>447</v>
      </c>
      <c r="K172" t="s">
        <v>444</v>
      </c>
      <c r="L172" t="s">
        <v>436</v>
      </c>
      <c r="M172">
        <v>45746</v>
      </c>
      <c r="N172">
        <v>45806</v>
      </c>
      <c r="O172" t="s">
        <v>445</v>
      </c>
      <c r="P172" t="s">
        <v>448</v>
      </c>
      <c r="Q172" t="s">
        <v>441</v>
      </c>
    </row>
    <row r="173" spans="1:17" x14ac:dyDescent="0.25">
      <c r="A173">
        <v>1316</v>
      </c>
      <c r="B173" t="s">
        <v>73</v>
      </c>
      <c r="C173" t="s">
        <v>379</v>
      </c>
      <c r="D173" t="s">
        <v>1</v>
      </c>
      <c r="F173" t="s">
        <v>436</v>
      </c>
      <c r="G173" t="s">
        <v>437</v>
      </c>
      <c r="H173" t="s">
        <v>571</v>
      </c>
      <c r="I173" t="s">
        <v>1</v>
      </c>
      <c r="J173" t="s">
        <v>447</v>
      </c>
      <c r="K173" t="s">
        <v>444</v>
      </c>
      <c r="L173" t="s">
        <v>436</v>
      </c>
      <c r="M173">
        <v>45747</v>
      </c>
      <c r="N173">
        <v>45808</v>
      </c>
      <c r="O173" t="s">
        <v>445</v>
      </c>
      <c r="P173" t="s">
        <v>448</v>
      </c>
      <c r="Q173" t="s">
        <v>441</v>
      </c>
    </row>
    <row r="174" spans="1:17" x14ac:dyDescent="0.25">
      <c r="A174">
        <v>1174</v>
      </c>
      <c r="B174" t="s">
        <v>600</v>
      </c>
      <c r="C174" t="s">
        <v>325</v>
      </c>
      <c r="D174" t="s">
        <v>1</v>
      </c>
      <c r="F174" t="s">
        <v>436</v>
      </c>
      <c r="G174" t="s">
        <v>571</v>
      </c>
      <c r="H174" t="s">
        <v>571</v>
      </c>
      <c r="I174" t="s">
        <v>1</v>
      </c>
      <c r="J174" t="s">
        <v>1</v>
      </c>
      <c r="K174" t="s">
        <v>1</v>
      </c>
      <c r="L174" t="s">
        <v>436</v>
      </c>
      <c r="M174">
        <v>45808</v>
      </c>
      <c r="N174">
        <v>45869</v>
      </c>
      <c r="O174" t="s">
        <v>445</v>
      </c>
      <c r="P174" t="e">
        <v>#N/A</v>
      </c>
      <c r="Q174" t="s">
        <v>441</v>
      </c>
    </row>
    <row r="175" spans="1:17" x14ac:dyDescent="0.25">
      <c r="A175">
        <v>1528</v>
      </c>
      <c r="B175" t="s">
        <v>601</v>
      </c>
      <c r="C175" t="s">
        <v>367</v>
      </c>
      <c r="D175" t="s">
        <v>1</v>
      </c>
      <c r="F175" t="s">
        <v>436</v>
      </c>
      <c r="G175" t="s">
        <v>437</v>
      </c>
      <c r="H175" t="s">
        <v>571</v>
      </c>
      <c r="I175" t="s">
        <v>1</v>
      </c>
      <c r="J175" t="s">
        <v>439</v>
      </c>
      <c r="K175" t="s">
        <v>444</v>
      </c>
      <c r="L175" t="s">
        <v>436</v>
      </c>
      <c r="M175">
        <v>45900</v>
      </c>
      <c r="N175" t="s">
        <v>1</v>
      </c>
      <c r="O175" t="s">
        <v>1</v>
      </c>
      <c r="P175" t="e">
        <v>#N/A</v>
      </c>
      <c r="Q175" t="s">
        <v>441</v>
      </c>
    </row>
    <row r="176" spans="1:17" x14ac:dyDescent="0.25">
      <c r="A176">
        <v>530</v>
      </c>
      <c r="B176" t="s">
        <v>602</v>
      </c>
      <c r="C176" t="s">
        <v>323</v>
      </c>
      <c r="D176" t="s">
        <v>1</v>
      </c>
      <c r="F176" t="s">
        <v>436</v>
      </c>
      <c r="G176" t="s">
        <v>437</v>
      </c>
      <c r="H176" t="s">
        <v>571</v>
      </c>
      <c r="I176" t="s">
        <v>1</v>
      </c>
      <c r="J176" t="s">
        <v>443</v>
      </c>
      <c r="K176" t="s">
        <v>444</v>
      </c>
      <c r="L176" t="s">
        <v>436</v>
      </c>
      <c r="M176">
        <v>45807</v>
      </c>
      <c r="N176">
        <v>45867</v>
      </c>
      <c r="O176" t="s">
        <v>445</v>
      </c>
      <c r="P176" t="e">
        <v>#N/A</v>
      </c>
      <c r="Q176" t="s">
        <v>441</v>
      </c>
    </row>
    <row r="177" spans="1:17" x14ac:dyDescent="0.25">
      <c r="A177">
        <v>1317</v>
      </c>
      <c r="B177" t="s">
        <v>76</v>
      </c>
      <c r="C177" t="s">
        <v>379</v>
      </c>
      <c r="D177" t="s">
        <v>1</v>
      </c>
      <c r="F177" t="s">
        <v>436</v>
      </c>
      <c r="G177" t="s">
        <v>437</v>
      </c>
      <c r="H177" t="s">
        <v>571</v>
      </c>
      <c r="I177" t="s">
        <v>1</v>
      </c>
      <c r="J177" t="s">
        <v>447</v>
      </c>
      <c r="K177" t="s">
        <v>444</v>
      </c>
      <c r="L177" t="s">
        <v>436</v>
      </c>
      <c r="M177">
        <v>45747</v>
      </c>
      <c r="N177">
        <v>45806</v>
      </c>
      <c r="O177" t="s">
        <v>453</v>
      </c>
      <c r="P177" t="s">
        <v>448</v>
      </c>
      <c r="Q177" t="s">
        <v>441</v>
      </c>
    </row>
    <row r="178" spans="1:17" x14ac:dyDescent="0.25">
      <c r="A178">
        <v>261</v>
      </c>
      <c r="B178" t="s">
        <v>603</v>
      </c>
      <c r="C178" t="s">
        <v>502</v>
      </c>
      <c r="D178" t="s">
        <v>1</v>
      </c>
      <c r="F178" t="s">
        <v>436</v>
      </c>
      <c r="G178" t="s">
        <v>571</v>
      </c>
      <c r="H178" t="s">
        <v>571</v>
      </c>
      <c r="I178" t="s">
        <v>1</v>
      </c>
      <c r="J178" t="s">
        <v>1</v>
      </c>
      <c r="K178" t="s">
        <v>1</v>
      </c>
      <c r="L178" t="s">
        <v>436</v>
      </c>
      <c r="M178">
        <v>45841</v>
      </c>
      <c r="N178" t="s">
        <v>1</v>
      </c>
      <c r="O178" t="s">
        <v>1</v>
      </c>
      <c r="P178" t="e">
        <v>#N/A</v>
      </c>
      <c r="Q178" t="s">
        <v>441</v>
      </c>
    </row>
    <row r="179" spans="1:17" x14ac:dyDescent="0.25">
      <c r="A179">
        <v>262</v>
      </c>
      <c r="B179" t="s">
        <v>604</v>
      </c>
      <c r="C179" t="s">
        <v>502</v>
      </c>
      <c r="D179" t="s">
        <v>1</v>
      </c>
      <c r="F179" t="s">
        <v>436</v>
      </c>
      <c r="G179" t="s">
        <v>571</v>
      </c>
      <c r="H179" t="s">
        <v>571</v>
      </c>
      <c r="I179" t="s">
        <v>1</v>
      </c>
      <c r="J179" t="s">
        <v>1</v>
      </c>
      <c r="K179" t="s">
        <v>1</v>
      </c>
      <c r="L179" t="s">
        <v>436</v>
      </c>
      <c r="M179">
        <v>45841</v>
      </c>
      <c r="N179" t="s">
        <v>1</v>
      </c>
      <c r="O179" t="s">
        <v>1</v>
      </c>
      <c r="P179" t="e">
        <v>#N/A</v>
      </c>
      <c r="Q179" t="s">
        <v>441</v>
      </c>
    </row>
    <row r="180" spans="1:17" x14ac:dyDescent="0.25">
      <c r="A180">
        <v>263</v>
      </c>
      <c r="B180" t="s">
        <v>605</v>
      </c>
      <c r="C180" t="s">
        <v>502</v>
      </c>
      <c r="D180" t="s">
        <v>1</v>
      </c>
      <c r="F180" t="s">
        <v>436</v>
      </c>
      <c r="G180" t="s">
        <v>571</v>
      </c>
      <c r="H180" t="s">
        <v>571</v>
      </c>
      <c r="I180" t="s">
        <v>1</v>
      </c>
      <c r="J180" t="s">
        <v>1</v>
      </c>
      <c r="K180" t="s">
        <v>1</v>
      </c>
      <c r="L180" t="s">
        <v>436</v>
      </c>
      <c r="M180">
        <v>45841</v>
      </c>
      <c r="N180" t="s">
        <v>1</v>
      </c>
      <c r="O180" t="s">
        <v>1</v>
      </c>
      <c r="P180" t="e">
        <v>#N/A</v>
      </c>
      <c r="Q180" t="s">
        <v>441</v>
      </c>
    </row>
    <row r="181" spans="1:17" x14ac:dyDescent="0.25">
      <c r="A181">
        <v>1154</v>
      </c>
      <c r="B181" t="s">
        <v>606</v>
      </c>
      <c r="C181" t="s">
        <v>450</v>
      </c>
      <c r="D181" t="s">
        <v>1</v>
      </c>
      <c r="F181" t="s">
        <v>436</v>
      </c>
      <c r="G181" t="s">
        <v>571</v>
      </c>
      <c r="H181" t="s">
        <v>571</v>
      </c>
      <c r="I181" t="s">
        <v>1</v>
      </c>
      <c r="J181" t="s">
        <v>1</v>
      </c>
      <c r="K181" t="s">
        <v>1</v>
      </c>
      <c r="L181" t="s">
        <v>436</v>
      </c>
      <c r="M181">
        <v>45808</v>
      </c>
      <c r="N181">
        <v>45869</v>
      </c>
      <c r="O181" t="s">
        <v>445</v>
      </c>
      <c r="P181" t="e">
        <v>#N/A</v>
      </c>
      <c r="Q181" t="s">
        <v>441</v>
      </c>
    </row>
    <row r="182" spans="1:17" x14ac:dyDescent="0.25">
      <c r="A182">
        <v>312</v>
      </c>
      <c r="B182" t="s">
        <v>607</v>
      </c>
      <c r="C182" t="s">
        <v>326</v>
      </c>
      <c r="D182" t="s">
        <v>1</v>
      </c>
      <c r="F182" t="s">
        <v>436</v>
      </c>
      <c r="G182" t="s">
        <v>571</v>
      </c>
      <c r="H182" t="s">
        <v>571</v>
      </c>
      <c r="I182" t="s">
        <v>479</v>
      </c>
      <c r="J182" t="s">
        <v>1</v>
      </c>
      <c r="K182" t="s">
        <v>1</v>
      </c>
      <c r="L182" t="s">
        <v>436</v>
      </c>
      <c r="M182">
        <v>45808</v>
      </c>
      <c r="N182">
        <v>45869</v>
      </c>
      <c r="O182" t="s">
        <v>445</v>
      </c>
      <c r="P182" t="s">
        <v>454</v>
      </c>
      <c r="Q182" t="s">
        <v>441</v>
      </c>
    </row>
    <row r="183" spans="1:17" x14ac:dyDescent="0.25">
      <c r="A183">
        <v>343</v>
      </c>
      <c r="B183" t="s">
        <v>608</v>
      </c>
      <c r="C183" t="s">
        <v>323</v>
      </c>
      <c r="D183" t="s">
        <v>1</v>
      </c>
      <c r="F183" t="s">
        <v>436</v>
      </c>
      <c r="G183" t="s">
        <v>437</v>
      </c>
      <c r="H183" t="s">
        <v>571</v>
      </c>
      <c r="I183" t="s">
        <v>1</v>
      </c>
      <c r="J183" t="s">
        <v>209</v>
      </c>
      <c r="K183" t="s">
        <v>440</v>
      </c>
      <c r="L183" t="s">
        <v>436</v>
      </c>
      <c r="M183">
        <v>45807</v>
      </c>
      <c r="N183">
        <v>45868</v>
      </c>
      <c r="O183" t="s">
        <v>445</v>
      </c>
      <c r="P183" t="e">
        <v>#N/A</v>
      </c>
      <c r="Q183" t="s">
        <v>441</v>
      </c>
    </row>
    <row r="184" spans="1:17" x14ac:dyDescent="0.25">
      <c r="A184">
        <v>352</v>
      </c>
      <c r="B184" t="s">
        <v>609</v>
      </c>
      <c r="C184" t="s">
        <v>481</v>
      </c>
      <c r="D184" t="s">
        <v>1</v>
      </c>
      <c r="F184" t="s">
        <v>436</v>
      </c>
      <c r="G184" t="s">
        <v>571</v>
      </c>
      <c r="H184" t="s">
        <v>571</v>
      </c>
      <c r="I184" t="s">
        <v>482</v>
      </c>
      <c r="J184" t="s">
        <v>1</v>
      </c>
      <c r="K184" t="s">
        <v>1</v>
      </c>
      <c r="L184" t="s">
        <v>436</v>
      </c>
      <c r="M184">
        <v>45807</v>
      </c>
      <c r="N184">
        <v>45860</v>
      </c>
      <c r="O184" t="s">
        <v>445</v>
      </c>
      <c r="P184" t="s">
        <v>454</v>
      </c>
      <c r="Q184" t="s">
        <v>441</v>
      </c>
    </row>
    <row r="185" spans="1:17" x14ac:dyDescent="0.25">
      <c r="A185">
        <v>363</v>
      </c>
      <c r="B185" t="s">
        <v>610</v>
      </c>
      <c r="C185" t="s">
        <v>484</v>
      </c>
      <c r="D185" t="s">
        <v>611</v>
      </c>
      <c r="F185" t="s">
        <v>436</v>
      </c>
      <c r="G185" t="s">
        <v>571</v>
      </c>
      <c r="H185" t="s">
        <v>571</v>
      </c>
      <c r="I185" t="s">
        <v>485</v>
      </c>
      <c r="J185" t="s">
        <v>1</v>
      </c>
      <c r="K185" t="s">
        <v>1</v>
      </c>
      <c r="L185" t="s">
        <v>436</v>
      </c>
      <c r="M185" t="s">
        <v>1</v>
      </c>
      <c r="N185" t="s">
        <v>1</v>
      </c>
      <c r="O185" t="s">
        <v>1</v>
      </c>
      <c r="P185" t="e">
        <v>#N/A</v>
      </c>
      <c r="Q185" t="s">
        <v>509</v>
      </c>
    </row>
    <row r="186" spans="1:17" x14ac:dyDescent="0.25">
      <c r="A186">
        <v>382</v>
      </c>
      <c r="B186" t="s">
        <v>612</v>
      </c>
      <c r="C186" t="s">
        <v>488</v>
      </c>
      <c r="D186" t="s">
        <v>611</v>
      </c>
      <c r="F186" t="s">
        <v>436</v>
      </c>
      <c r="G186" t="s">
        <v>571</v>
      </c>
      <c r="H186" t="s">
        <v>571</v>
      </c>
      <c r="I186" t="s">
        <v>1</v>
      </c>
      <c r="J186" t="s">
        <v>1</v>
      </c>
      <c r="K186" t="s">
        <v>1</v>
      </c>
      <c r="L186" t="s">
        <v>436</v>
      </c>
      <c r="M186" t="s">
        <v>1</v>
      </c>
      <c r="N186" t="s">
        <v>1</v>
      </c>
      <c r="O186" t="s">
        <v>1</v>
      </c>
      <c r="P186" t="e">
        <v>#N/A</v>
      </c>
      <c r="Q186" t="s">
        <v>509</v>
      </c>
    </row>
    <row r="187" spans="1:17" x14ac:dyDescent="0.25">
      <c r="A187">
        <v>394</v>
      </c>
      <c r="B187" t="s">
        <v>613</v>
      </c>
      <c r="C187" t="s">
        <v>488</v>
      </c>
      <c r="D187" t="s">
        <v>611</v>
      </c>
      <c r="F187" t="s">
        <v>436</v>
      </c>
      <c r="G187" t="s">
        <v>571</v>
      </c>
      <c r="H187" t="s">
        <v>571</v>
      </c>
      <c r="I187" t="s">
        <v>1</v>
      </c>
      <c r="J187" t="s">
        <v>1</v>
      </c>
      <c r="K187" t="s">
        <v>1</v>
      </c>
      <c r="L187" t="s">
        <v>436</v>
      </c>
      <c r="M187" t="s">
        <v>1</v>
      </c>
      <c r="N187" t="s">
        <v>1</v>
      </c>
      <c r="O187" t="s">
        <v>1</v>
      </c>
      <c r="P187" t="e">
        <v>#N/A</v>
      </c>
      <c r="Q187" t="s">
        <v>509</v>
      </c>
    </row>
    <row r="188" spans="1:17" x14ac:dyDescent="0.25">
      <c r="A188">
        <v>542</v>
      </c>
      <c r="B188" t="s">
        <v>358</v>
      </c>
      <c r="C188" t="s">
        <v>326</v>
      </c>
      <c r="D188" t="s">
        <v>1</v>
      </c>
      <c r="F188" t="s">
        <v>436</v>
      </c>
      <c r="G188" t="s">
        <v>571</v>
      </c>
      <c r="H188" t="s">
        <v>571</v>
      </c>
      <c r="I188" t="s">
        <v>168</v>
      </c>
      <c r="J188" t="s">
        <v>1</v>
      </c>
      <c r="K188" t="s">
        <v>1</v>
      </c>
      <c r="L188" t="s">
        <v>436</v>
      </c>
      <c r="M188">
        <v>45807</v>
      </c>
      <c r="N188">
        <v>45868</v>
      </c>
      <c r="O188" t="s">
        <v>453</v>
      </c>
      <c r="P188" t="s">
        <v>454</v>
      </c>
      <c r="Q188" t="s">
        <v>441</v>
      </c>
    </row>
    <row r="189" spans="1:17" x14ac:dyDescent="0.25">
      <c r="A189">
        <v>1151</v>
      </c>
      <c r="B189" t="s">
        <v>614</v>
      </c>
      <c r="C189" t="s">
        <v>450</v>
      </c>
      <c r="D189" t="s">
        <v>1</v>
      </c>
      <c r="F189" t="s">
        <v>436</v>
      </c>
      <c r="G189" t="s">
        <v>571</v>
      </c>
      <c r="H189" t="s">
        <v>571</v>
      </c>
      <c r="I189" t="s">
        <v>1</v>
      </c>
      <c r="J189" t="s">
        <v>1</v>
      </c>
      <c r="K189" t="s">
        <v>1</v>
      </c>
      <c r="L189" t="s">
        <v>436</v>
      </c>
      <c r="M189">
        <v>45807</v>
      </c>
      <c r="N189">
        <v>45868</v>
      </c>
      <c r="O189" t="s">
        <v>445</v>
      </c>
      <c r="P189" t="e">
        <v>#N/A</v>
      </c>
      <c r="Q189" t="s">
        <v>441</v>
      </c>
    </row>
    <row r="190" spans="1:17" x14ac:dyDescent="0.25">
      <c r="A190">
        <v>1198</v>
      </c>
      <c r="B190" t="s">
        <v>615</v>
      </c>
      <c r="C190" t="s">
        <v>450</v>
      </c>
      <c r="D190" t="s">
        <v>1</v>
      </c>
      <c r="F190" t="s">
        <v>436</v>
      </c>
      <c r="G190" t="s">
        <v>571</v>
      </c>
      <c r="H190" t="s">
        <v>571</v>
      </c>
      <c r="I190" t="s">
        <v>1</v>
      </c>
      <c r="J190" t="s">
        <v>1</v>
      </c>
      <c r="K190" t="s">
        <v>1</v>
      </c>
      <c r="L190" t="s">
        <v>436</v>
      </c>
      <c r="M190">
        <v>45808</v>
      </c>
      <c r="N190">
        <v>45869</v>
      </c>
      <c r="O190" t="s">
        <v>445</v>
      </c>
      <c r="P190" t="e">
        <v>#N/A</v>
      </c>
      <c r="Q190" t="s">
        <v>441</v>
      </c>
    </row>
    <row r="191" spans="1:17" x14ac:dyDescent="0.25">
      <c r="A191">
        <v>460</v>
      </c>
      <c r="B191" t="s">
        <v>616</v>
      </c>
      <c r="C191" t="s">
        <v>326</v>
      </c>
      <c r="D191" t="s">
        <v>1</v>
      </c>
      <c r="F191" t="s">
        <v>436</v>
      </c>
      <c r="G191" t="s">
        <v>571</v>
      </c>
      <c r="H191" t="s">
        <v>571</v>
      </c>
      <c r="I191" t="s">
        <v>463</v>
      </c>
      <c r="J191" t="s">
        <v>1</v>
      </c>
      <c r="K191" t="s">
        <v>1</v>
      </c>
      <c r="L191" t="s">
        <v>436</v>
      </c>
      <c r="M191">
        <v>45808</v>
      </c>
      <c r="N191">
        <v>45868</v>
      </c>
      <c r="O191" t="s">
        <v>453</v>
      </c>
      <c r="P191" t="s">
        <v>454</v>
      </c>
      <c r="Q191" t="s">
        <v>441</v>
      </c>
    </row>
    <row r="192" spans="1:17" x14ac:dyDescent="0.25">
      <c r="A192">
        <v>1240</v>
      </c>
      <c r="B192" t="s">
        <v>617</v>
      </c>
      <c r="C192" t="s">
        <v>325</v>
      </c>
      <c r="D192" t="s">
        <v>1</v>
      </c>
      <c r="F192" t="s">
        <v>436</v>
      </c>
      <c r="G192" t="s">
        <v>571</v>
      </c>
      <c r="H192" t="s">
        <v>571</v>
      </c>
      <c r="I192" t="s">
        <v>1</v>
      </c>
      <c r="J192" t="s">
        <v>1</v>
      </c>
      <c r="K192" t="s">
        <v>1</v>
      </c>
      <c r="L192" t="s">
        <v>436</v>
      </c>
      <c r="M192">
        <v>45808</v>
      </c>
      <c r="N192">
        <v>45869</v>
      </c>
      <c r="O192" t="s">
        <v>445</v>
      </c>
      <c r="P192" t="e">
        <v>#N/A</v>
      </c>
      <c r="Q192" t="s">
        <v>441</v>
      </c>
    </row>
    <row r="193" spans="1:17" x14ac:dyDescent="0.25">
      <c r="A193">
        <v>500</v>
      </c>
      <c r="B193" t="s">
        <v>618</v>
      </c>
      <c r="C193" t="s">
        <v>323</v>
      </c>
      <c r="D193" t="s">
        <v>1</v>
      </c>
      <c r="F193" t="s">
        <v>436</v>
      </c>
      <c r="G193" t="s">
        <v>437</v>
      </c>
      <c r="H193" t="s">
        <v>571</v>
      </c>
      <c r="I193" t="s">
        <v>1</v>
      </c>
      <c r="J193" t="s">
        <v>443</v>
      </c>
      <c r="K193" t="s">
        <v>444</v>
      </c>
      <c r="L193" t="s">
        <v>436</v>
      </c>
      <c r="M193">
        <v>45807</v>
      </c>
      <c r="N193">
        <v>45867</v>
      </c>
      <c r="O193" t="s">
        <v>445</v>
      </c>
      <c r="P193" t="e">
        <v>#N/A</v>
      </c>
      <c r="Q193" t="s">
        <v>441</v>
      </c>
    </row>
    <row r="194" spans="1:17" x14ac:dyDescent="0.25">
      <c r="A194">
        <v>1318</v>
      </c>
      <c r="B194" t="s">
        <v>95</v>
      </c>
      <c r="C194" t="s">
        <v>379</v>
      </c>
      <c r="D194" t="s">
        <v>1</v>
      </c>
      <c r="F194" t="s">
        <v>436</v>
      </c>
      <c r="G194" t="s">
        <v>437</v>
      </c>
      <c r="H194" t="s">
        <v>571</v>
      </c>
      <c r="I194" t="s">
        <v>1</v>
      </c>
      <c r="J194" t="s">
        <v>447</v>
      </c>
      <c r="K194" t="s">
        <v>444</v>
      </c>
      <c r="L194" t="s">
        <v>436</v>
      </c>
      <c r="M194">
        <v>45747</v>
      </c>
      <c r="N194">
        <v>45807</v>
      </c>
      <c r="O194" t="s">
        <v>453</v>
      </c>
      <c r="P194" t="s">
        <v>448</v>
      </c>
      <c r="Q194" t="s">
        <v>441</v>
      </c>
    </row>
    <row r="195" spans="1:17" x14ac:dyDescent="0.25">
      <c r="A195">
        <v>512</v>
      </c>
      <c r="B195" t="s">
        <v>619</v>
      </c>
      <c r="C195" t="s">
        <v>325</v>
      </c>
      <c r="D195" t="s">
        <v>1</v>
      </c>
      <c r="F195" t="s">
        <v>436</v>
      </c>
      <c r="G195" t="s">
        <v>571</v>
      </c>
      <c r="H195" t="s">
        <v>571</v>
      </c>
      <c r="I195" t="s">
        <v>1</v>
      </c>
      <c r="J195" t="s">
        <v>1</v>
      </c>
      <c r="K195" t="s">
        <v>1</v>
      </c>
      <c r="L195" t="s">
        <v>436</v>
      </c>
      <c r="M195">
        <v>45807</v>
      </c>
      <c r="N195">
        <v>45868</v>
      </c>
      <c r="O195" t="s">
        <v>445</v>
      </c>
      <c r="P195" t="e">
        <v>#N/A</v>
      </c>
      <c r="Q195" t="s">
        <v>441</v>
      </c>
    </row>
    <row r="196" spans="1:17" x14ac:dyDescent="0.25">
      <c r="A196">
        <v>513</v>
      </c>
      <c r="B196" t="s">
        <v>620</v>
      </c>
      <c r="C196" t="s">
        <v>502</v>
      </c>
      <c r="D196" t="s">
        <v>1</v>
      </c>
      <c r="F196" t="s">
        <v>436</v>
      </c>
      <c r="G196" t="s">
        <v>571</v>
      </c>
      <c r="H196" t="s">
        <v>571</v>
      </c>
      <c r="I196" t="s">
        <v>1</v>
      </c>
      <c r="J196" t="s">
        <v>1</v>
      </c>
      <c r="K196" t="s">
        <v>1</v>
      </c>
      <c r="L196" t="s">
        <v>436</v>
      </c>
      <c r="M196" t="s">
        <v>1</v>
      </c>
      <c r="N196" t="s">
        <v>1</v>
      </c>
      <c r="O196" t="s">
        <v>1</v>
      </c>
      <c r="P196" t="e">
        <v>#N/A</v>
      </c>
      <c r="Q196" t="s">
        <v>509</v>
      </c>
    </row>
    <row r="197" spans="1:17" x14ac:dyDescent="0.25">
      <c r="A197">
        <v>516</v>
      </c>
      <c r="B197" t="s">
        <v>402</v>
      </c>
      <c r="C197" t="s">
        <v>326</v>
      </c>
      <c r="D197" t="s">
        <v>1</v>
      </c>
      <c r="F197" t="s">
        <v>436</v>
      </c>
      <c r="G197" t="s">
        <v>571</v>
      </c>
      <c r="H197" t="s">
        <v>571</v>
      </c>
      <c r="I197" t="s">
        <v>209</v>
      </c>
      <c r="J197" t="s">
        <v>1</v>
      </c>
      <c r="K197" t="s">
        <v>1</v>
      </c>
      <c r="L197" t="s">
        <v>436</v>
      </c>
      <c r="M197">
        <v>45808</v>
      </c>
      <c r="N197">
        <v>45869</v>
      </c>
      <c r="O197" t="s">
        <v>453</v>
      </c>
      <c r="P197" t="s">
        <v>454</v>
      </c>
      <c r="Q197" t="s">
        <v>441</v>
      </c>
    </row>
    <row r="198" spans="1:17" x14ac:dyDescent="0.25">
      <c r="A198">
        <v>1153</v>
      </c>
      <c r="B198" t="s">
        <v>621</v>
      </c>
      <c r="C198" t="s">
        <v>450</v>
      </c>
      <c r="D198" t="s">
        <v>1</v>
      </c>
      <c r="F198" t="s">
        <v>436</v>
      </c>
      <c r="G198" t="s">
        <v>571</v>
      </c>
      <c r="H198" t="s">
        <v>571</v>
      </c>
      <c r="I198" t="s">
        <v>1</v>
      </c>
      <c r="J198" t="s">
        <v>1</v>
      </c>
      <c r="K198" t="s">
        <v>1</v>
      </c>
      <c r="L198" t="s">
        <v>436</v>
      </c>
      <c r="M198">
        <v>45808</v>
      </c>
      <c r="N198">
        <v>45869</v>
      </c>
      <c r="O198" t="s">
        <v>445</v>
      </c>
      <c r="P198" t="e">
        <v>#N/A</v>
      </c>
      <c r="Q198" t="s">
        <v>441</v>
      </c>
    </row>
    <row r="199" spans="1:17" x14ac:dyDescent="0.25">
      <c r="A199">
        <v>1319</v>
      </c>
      <c r="B199" t="s">
        <v>99</v>
      </c>
      <c r="C199" t="s">
        <v>379</v>
      </c>
      <c r="D199" t="s">
        <v>1</v>
      </c>
      <c r="F199" t="s">
        <v>436</v>
      </c>
      <c r="G199" t="s">
        <v>437</v>
      </c>
      <c r="H199" t="s">
        <v>571</v>
      </c>
      <c r="I199" t="s">
        <v>1</v>
      </c>
      <c r="J199" t="s">
        <v>447</v>
      </c>
      <c r="K199" t="s">
        <v>444</v>
      </c>
      <c r="L199" t="s">
        <v>436</v>
      </c>
      <c r="M199">
        <v>45747</v>
      </c>
      <c r="N199">
        <v>45808</v>
      </c>
      <c r="O199" t="s">
        <v>453</v>
      </c>
      <c r="P199" t="s">
        <v>448</v>
      </c>
      <c r="Q199" t="s">
        <v>441</v>
      </c>
    </row>
    <row r="200" spans="1:17" x14ac:dyDescent="0.25">
      <c r="A200">
        <v>1529</v>
      </c>
      <c r="B200" t="s">
        <v>622</v>
      </c>
      <c r="C200" t="s">
        <v>367</v>
      </c>
      <c r="D200" t="s">
        <v>1</v>
      </c>
      <c r="F200" t="s">
        <v>436</v>
      </c>
      <c r="G200" t="s">
        <v>437</v>
      </c>
      <c r="H200" t="s">
        <v>571</v>
      </c>
      <c r="I200" t="s">
        <v>1</v>
      </c>
      <c r="J200" t="s">
        <v>439</v>
      </c>
      <c r="K200" t="s">
        <v>444</v>
      </c>
      <c r="L200" t="s">
        <v>436</v>
      </c>
      <c r="M200">
        <v>45900</v>
      </c>
      <c r="N200" t="s">
        <v>1</v>
      </c>
      <c r="O200" t="s">
        <v>1</v>
      </c>
      <c r="P200" t="e">
        <v>#N/A</v>
      </c>
      <c r="Q200" t="s">
        <v>441</v>
      </c>
    </row>
    <row r="201" spans="1:17" x14ac:dyDescent="0.25">
      <c r="A201">
        <v>1320</v>
      </c>
      <c r="B201" t="s">
        <v>100</v>
      </c>
      <c r="C201" t="s">
        <v>379</v>
      </c>
      <c r="D201" t="s">
        <v>1</v>
      </c>
      <c r="F201" t="s">
        <v>436</v>
      </c>
      <c r="G201" t="s">
        <v>437</v>
      </c>
      <c r="H201" t="s">
        <v>571</v>
      </c>
      <c r="I201" t="s">
        <v>1</v>
      </c>
      <c r="J201" t="s">
        <v>447</v>
      </c>
      <c r="K201" t="s">
        <v>444</v>
      </c>
      <c r="L201" t="s">
        <v>436</v>
      </c>
      <c r="M201">
        <v>45747</v>
      </c>
      <c r="N201">
        <v>45808</v>
      </c>
      <c r="O201" t="s">
        <v>453</v>
      </c>
      <c r="P201" t="s">
        <v>448</v>
      </c>
      <c r="Q201" t="s">
        <v>441</v>
      </c>
    </row>
    <row r="202" spans="1:17" x14ac:dyDescent="0.25">
      <c r="A202">
        <v>1066</v>
      </c>
      <c r="B202" t="s">
        <v>623</v>
      </c>
      <c r="C202" t="s">
        <v>367</v>
      </c>
      <c r="D202" t="s">
        <v>1</v>
      </c>
      <c r="F202" t="s">
        <v>436</v>
      </c>
      <c r="G202" t="s">
        <v>437</v>
      </c>
      <c r="H202" t="s">
        <v>571</v>
      </c>
      <c r="I202" t="s">
        <v>1</v>
      </c>
      <c r="J202" t="s">
        <v>439</v>
      </c>
      <c r="K202" t="s">
        <v>444</v>
      </c>
      <c r="L202" t="s">
        <v>436</v>
      </c>
      <c r="M202">
        <v>45900</v>
      </c>
      <c r="N202" t="s">
        <v>1</v>
      </c>
      <c r="O202" t="s">
        <v>1</v>
      </c>
      <c r="P202" t="e">
        <v>#N/A</v>
      </c>
      <c r="Q202" t="s">
        <v>441</v>
      </c>
    </row>
    <row r="203" spans="1:17" x14ac:dyDescent="0.25">
      <c r="A203" t="s">
        <v>1</v>
      </c>
      <c r="B203" t="s">
        <v>1</v>
      </c>
      <c r="C203" t="s">
        <v>1</v>
      </c>
      <c r="D203" t="s">
        <v>1</v>
      </c>
      <c r="F203" t="s">
        <v>436</v>
      </c>
      <c r="G203" t="s">
        <v>1</v>
      </c>
      <c r="H203" t="s">
        <v>1</v>
      </c>
      <c r="I203" t="s">
        <v>1</v>
      </c>
      <c r="J203" t="s">
        <v>1</v>
      </c>
      <c r="K203" t="s">
        <v>1</v>
      </c>
      <c r="L203" t="s">
        <v>436</v>
      </c>
      <c r="M203" t="s">
        <v>1</v>
      </c>
      <c r="N203" t="s">
        <v>1</v>
      </c>
      <c r="O203" t="s">
        <v>1</v>
      </c>
      <c r="P203" t="e">
        <v>#N/A</v>
      </c>
      <c r="Q203" t="s">
        <v>509</v>
      </c>
    </row>
    <row r="204" spans="1:17" x14ac:dyDescent="0.25">
      <c r="A204">
        <v>8</v>
      </c>
      <c r="B204" t="s">
        <v>624</v>
      </c>
      <c r="C204" t="s">
        <v>326</v>
      </c>
      <c r="D204" t="s">
        <v>1</v>
      </c>
      <c r="F204" t="s">
        <v>436</v>
      </c>
      <c r="G204" t="s">
        <v>625</v>
      </c>
      <c r="H204" t="s">
        <v>625</v>
      </c>
      <c r="I204" t="s">
        <v>461</v>
      </c>
      <c r="J204" t="s">
        <v>1</v>
      </c>
      <c r="K204" t="s">
        <v>1</v>
      </c>
      <c r="L204" t="s">
        <v>436</v>
      </c>
      <c r="M204">
        <v>45808</v>
      </c>
      <c r="N204">
        <v>45869</v>
      </c>
      <c r="O204" t="s">
        <v>453</v>
      </c>
      <c r="P204" t="s">
        <v>454</v>
      </c>
      <c r="Q204" t="s">
        <v>441</v>
      </c>
    </row>
    <row r="205" spans="1:17" x14ac:dyDescent="0.25">
      <c r="A205">
        <v>1382</v>
      </c>
      <c r="B205" t="s">
        <v>626</v>
      </c>
      <c r="C205" t="s">
        <v>450</v>
      </c>
      <c r="D205" t="s">
        <v>1</v>
      </c>
      <c r="F205" t="s">
        <v>436</v>
      </c>
      <c r="G205" t="s">
        <v>625</v>
      </c>
      <c r="H205" t="s">
        <v>625</v>
      </c>
      <c r="I205" t="s">
        <v>1</v>
      </c>
      <c r="J205" t="s">
        <v>1</v>
      </c>
      <c r="K205" t="s">
        <v>1</v>
      </c>
      <c r="L205" t="s">
        <v>436</v>
      </c>
      <c r="M205">
        <v>45807</v>
      </c>
      <c r="N205">
        <v>45869</v>
      </c>
      <c r="O205" t="s">
        <v>445</v>
      </c>
      <c r="P205" t="e">
        <v>#N/A</v>
      </c>
      <c r="Q205" t="s">
        <v>441</v>
      </c>
    </row>
    <row r="206" spans="1:17" x14ac:dyDescent="0.25">
      <c r="A206">
        <v>1511</v>
      </c>
      <c r="B206" t="s">
        <v>627</v>
      </c>
      <c r="C206" t="s">
        <v>1</v>
      </c>
      <c r="D206" t="s">
        <v>1</v>
      </c>
      <c r="F206" t="s">
        <v>436</v>
      </c>
      <c r="G206" t="s">
        <v>1</v>
      </c>
      <c r="H206" t="s">
        <v>1</v>
      </c>
      <c r="I206" t="s">
        <v>1</v>
      </c>
      <c r="J206" t="s">
        <v>1</v>
      </c>
      <c r="K206" t="s">
        <v>1</v>
      </c>
      <c r="L206" t="s">
        <v>436</v>
      </c>
      <c r="M206" t="s">
        <v>1</v>
      </c>
      <c r="N206" t="s">
        <v>1</v>
      </c>
      <c r="O206" t="s">
        <v>1</v>
      </c>
      <c r="P206" t="e">
        <v>#N/A</v>
      </c>
      <c r="Q206" t="s">
        <v>509</v>
      </c>
    </row>
    <row r="207" spans="1:17" x14ac:dyDescent="0.25">
      <c r="A207">
        <v>1321</v>
      </c>
      <c r="B207" t="s">
        <v>35</v>
      </c>
      <c r="C207" t="s">
        <v>379</v>
      </c>
      <c r="D207" t="s">
        <v>1</v>
      </c>
      <c r="F207" t="s">
        <v>436</v>
      </c>
      <c r="G207" t="s">
        <v>437</v>
      </c>
      <c r="H207" t="s">
        <v>625</v>
      </c>
      <c r="I207" t="s">
        <v>1</v>
      </c>
      <c r="J207" t="s">
        <v>447</v>
      </c>
      <c r="K207" t="s">
        <v>444</v>
      </c>
      <c r="L207" t="s">
        <v>436</v>
      </c>
      <c r="M207">
        <v>45747</v>
      </c>
      <c r="N207">
        <v>45808</v>
      </c>
      <c r="O207" t="s">
        <v>453</v>
      </c>
      <c r="P207" t="s">
        <v>448</v>
      </c>
      <c r="Q207" t="s">
        <v>441</v>
      </c>
    </row>
    <row r="208" spans="1:17" x14ac:dyDescent="0.25">
      <c r="A208">
        <v>233</v>
      </c>
      <c r="B208" t="s">
        <v>628</v>
      </c>
      <c r="C208" t="s">
        <v>326</v>
      </c>
      <c r="D208" t="s">
        <v>1</v>
      </c>
      <c r="F208" t="s">
        <v>436</v>
      </c>
      <c r="G208" t="s">
        <v>625</v>
      </c>
      <c r="H208" t="s">
        <v>625</v>
      </c>
      <c r="I208" t="s">
        <v>156</v>
      </c>
      <c r="J208" t="s">
        <v>1</v>
      </c>
      <c r="K208" t="s">
        <v>1</v>
      </c>
      <c r="L208" t="s">
        <v>436</v>
      </c>
      <c r="M208">
        <v>45807</v>
      </c>
      <c r="N208">
        <v>45869</v>
      </c>
      <c r="O208" t="s">
        <v>453</v>
      </c>
      <c r="P208" t="s">
        <v>454</v>
      </c>
      <c r="Q208" t="s">
        <v>441</v>
      </c>
    </row>
    <row r="209" spans="1:17" x14ac:dyDescent="0.25">
      <c r="A209">
        <v>1359</v>
      </c>
      <c r="B209" t="s">
        <v>629</v>
      </c>
      <c r="C209" t="s">
        <v>450</v>
      </c>
      <c r="D209" t="s">
        <v>1</v>
      </c>
      <c r="F209" t="s">
        <v>436</v>
      </c>
      <c r="G209" t="s">
        <v>625</v>
      </c>
      <c r="H209" t="s">
        <v>625</v>
      </c>
      <c r="I209" t="s">
        <v>1</v>
      </c>
      <c r="J209" t="s">
        <v>1</v>
      </c>
      <c r="K209" t="s">
        <v>1</v>
      </c>
      <c r="L209" t="s">
        <v>436</v>
      </c>
      <c r="M209">
        <v>45808</v>
      </c>
      <c r="N209">
        <v>45869</v>
      </c>
      <c r="O209" t="s">
        <v>453</v>
      </c>
      <c r="P209" t="s">
        <v>448</v>
      </c>
      <c r="Q209" t="s">
        <v>441</v>
      </c>
    </row>
    <row r="210" spans="1:17" x14ac:dyDescent="0.25">
      <c r="A210">
        <v>108</v>
      </c>
      <c r="B210" t="s">
        <v>630</v>
      </c>
      <c r="C210" t="s">
        <v>326</v>
      </c>
      <c r="D210" t="s">
        <v>1</v>
      </c>
      <c r="F210" t="s">
        <v>436</v>
      </c>
      <c r="G210" t="s">
        <v>625</v>
      </c>
      <c r="H210" t="s">
        <v>625</v>
      </c>
      <c r="I210" t="s">
        <v>458</v>
      </c>
      <c r="J210" t="s">
        <v>1</v>
      </c>
      <c r="K210" t="s">
        <v>1</v>
      </c>
      <c r="L210" t="s">
        <v>436</v>
      </c>
      <c r="M210">
        <v>45808</v>
      </c>
      <c r="N210">
        <v>45863</v>
      </c>
      <c r="O210" t="s">
        <v>445</v>
      </c>
      <c r="P210" t="s">
        <v>454</v>
      </c>
      <c r="Q210" t="s">
        <v>441</v>
      </c>
    </row>
    <row r="211" spans="1:17" x14ac:dyDescent="0.25">
      <c r="A211">
        <v>115</v>
      </c>
      <c r="B211" t="s">
        <v>384</v>
      </c>
      <c r="C211" t="s">
        <v>326</v>
      </c>
      <c r="D211" t="s">
        <v>1</v>
      </c>
      <c r="F211" t="s">
        <v>436</v>
      </c>
      <c r="G211" t="s">
        <v>625</v>
      </c>
      <c r="H211" t="s">
        <v>625</v>
      </c>
      <c r="I211" t="s">
        <v>28</v>
      </c>
      <c r="J211" t="s">
        <v>1</v>
      </c>
      <c r="K211" t="s">
        <v>1</v>
      </c>
      <c r="L211" t="s">
        <v>436</v>
      </c>
      <c r="M211">
        <v>45808</v>
      </c>
      <c r="N211">
        <v>45869</v>
      </c>
      <c r="O211" t="s">
        <v>453</v>
      </c>
      <c r="P211" t="s">
        <v>454</v>
      </c>
      <c r="Q211" t="s">
        <v>441</v>
      </c>
    </row>
    <row r="212" spans="1:17" x14ac:dyDescent="0.25">
      <c r="A212">
        <v>1572</v>
      </c>
      <c r="B212" t="s">
        <v>631</v>
      </c>
      <c r="C212" t="s">
        <v>325</v>
      </c>
      <c r="D212" t="s">
        <v>1</v>
      </c>
      <c r="F212" t="s">
        <v>436</v>
      </c>
      <c r="G212" t="s">
        <v>625</v>
      </c>
      <c r="H212" t="s">
        <v>625</v>
      </c>
      <c r="I212" t="s">
        <v>1</v>
      </c>
      <c r="J212" t="s">
        <v>1</v>
      </c>
      <c r="K212" t="s">
        <v>1</v>
      </c>
      <c r="L212" t="s">
        <v>436</v>
      </c>
      <c r="M212">
        <v>45808</v>
      </c>
      <c r="N212">
        <v>45869</v>
      </c>
      <c r="O212" t="s">
        <v>453</v>
      </c>
      <c r="P212" t="e">
        <v>#N/A</v>
      </c>
      <c r="Q212" t="s">
        <v>441</v>
      </c>
    </row>
    <row r="213" spans="1:17" x14ac:dyDescent="0.25">
      <c r="A213">
        <v>1356</v>
      </c>
      <c r="B213" t="s">
        <v>632</v>
      </c>
      <c r="C213" t="s">
        <v>450</v>
      </c>
      <c r="D213" t="s">
        <v>1</v>
      </c>
      <c r="F213" t="s">
        <v>436</v>
      </c>
      <c r="G213" t="s">
        <v>625</v>
      </c>
      <c r="H213" t="s">
        <v>625</v>
      </c>
      <c r="I213" t="s">
        <v>1</v>
      </c>
      <c r="J213" t="s">
        <v>1</v>
      </c>
      <c r="K213" t="s">
        <v>1</v>
      </c>
      <c r="L213" t="s">
        <v>436</v>
      </c>
      <c r="M213">
        <v>45808</v>
      </c>
      <c r="N213">
        <v>45869</v>
      </c>
      <c r="O213" t="s">
        <v>445</v>
      </c>
      <c r="P213" t="e">
        <v>#N/A</v>
      </c>
      <c r="Q213" t="s">
        <v>441</v>
      </c>
    </row>
    <row r="214" spans="1:17" x14ac:dyDescent="0.25">
      <c r="A214">
        <v>155</v>
      </c>
      <c r="B214" t="s">
        <v>633</v>
      </c>
      <c r="C214" t="s">
        <v>450</v>
      </c>
      <c r="D214" t="s">
        <v>1</v>
      </c>
      <c r="F214" t="s">
        <v>436</v>
      </c>
      <c r="G214" t="s">
        <v>625</v>
      </c>
      <c r="H214" t="s">
        <v>625</v>
      </c>
      <c r="I214" t="s">
        <v>1</v>
      </c>
      <c r="J214" t="s">
        <v>1</v>
      </c>
      <c r="K214" t="s">
        <v>1</v>
      </c>
      <c r="L214" t="s">
        <v>436</v>
      </c>
      <c r="M214">
        <v>45808</v>
      </c>
      <c r="N214">
        <v>45863</v>
      </c>
      <c r="O214" t="s">
        <v>453</v>
      </c>
      <c r="P214" t="s">
        <v>448</v>
      </c>
      <c r="Q214" t="s">
        <v>441</v>
      </c>
    </row>
    <row r="215" spans="1:17" x14ac:dyDescent="0.25">
      <c r="A215">
        <v>1355</v>
      </c>
      <c r="B215" t="s">
        <v>634</v>
      </c>
      <c r="C215" t="s">
        <v>450</v>
      </c>
      <c r="D215" t="s">
        <v>1</v>
      </c>
      <c r="F215" t="s">
        <v>436</v>
      </c>
      <c r="G215" t="s">
        <v>625</v>
      </c>
      <c r="H215" t="s">
        <v>625</v>
      </c>
      <c r="I215" t="s">
        <v>1</v>
      </c>
      <c r="J215" t="s">
        <v>1</v>
      </c>
      <c r="K215" t="s">
        <v>1</v>
      </c>
      <c r="L215" t="s">
        <v>436</v>
      </c>
      <c r="M215">
        <v>45808</v>
      </c>
      <c r="N215">
        <v>45869</v>
      </c>
      <c r="O215" t="s">
        <v>26</v>
      </c>
      <c r="P215" t="s">
        <v>448</v>
      </c>
      <c r="Q215" t="s">
        <v>441</v>
      </c>
    </row>
    <row r="216" spans="1:17" x14ac:dyDescent="0.25">
      <c r="A216">
        <v>179</v>
      </c>
      <c r="B216" t="s">
        <v>344</v>
      </c>
      <c r="C216" t="s">
        <v>326</v>
      </c>
      <c r="D216" t="s">
        <v>1</v>
      </c>
      <c r="F216" t="s">
        <v>436</v>
      </c>
      <c r="G216" t="s">
        <v>625</v>
      </c>
      <c r="H216" t="s">
        <v>625</v>
      </c>
      <c r="I216" t="s">
        <v>151</v>
      </c>
      <c r="J216" t="s">
        <v>1</v>
      </c>
      <c r="K216" t="s">
        <v>1</v>
      </c>
      <c r="L216" t="s">
        <v>436</v>
      </c>
      <c r="M216">
        <v>45808</v>
      </c>
      <c r="N216">
        <v>45869</v>
      </c>
      <c r="O216" t="s">
        <v>453</v>
      </c>
      <c r="P216" t="s">
        <v>454</v>
      </c>
      <c r="Q216" t="s">
        <v>441</v>
      </c>
    </row>
    <row r="217" spans="1:17" x14ac:dyDescent="0.25">
      <c r="A217">
        <v>1358</v>
      </c>
      <c r="B217" t="s">
        <v>635</v>
      </c>
      <c r="C217" t="s">
        <v>450</v>
      </c>
      <c r="D217" t="s">
        <v>1</v>
      </c>
      <c r="F217" t="s">
        <v>436</v>
      </c>
      <c r="G217" t="s">
        <v>625</v>
      </c>
      <c r="H217" t="s">
        <v>625</v>
      </c>
      <c r="I217" t="s">
        <v>1</v>
      </c>
      <c r="J217" t="s">
        <v>1</v>
      </c>
      <c r="K217" t="s">
        <v>1</v>
      </c>
      <c r="L217" t="s">
        <v>436</v>
      </c>
      <c r="M217">
        <v>45807</v>
      </c>
      <c r="N217">
        <v>45869</v>
      </c>
      <c r="O217" t="s">
        <v>445</v>
      </c>
      <c r="P217" t="e">
        <v>#N/A</v>
      </c>
      <c r="Q217" t="s">
        <v>441</v>
      </c>
    </row>
    <row r="218" spans="1:17" x14ac:dyDescent="0.25">
      <c r="A218">
        <v>1053</v>
      </c>
      <c r="B218" t="s">
        <v>636</v>
      </c>
      <c r="C218" t="s">
        <v>367</v>
      </c>
      <c r="D218" t="s">
        <v>1</v>
      </c>
      <c r="F218" t="s">
        <v>436</v>
      </c>
      <c r="G218" t="s">
        <v>437</v>
      </c>
      <c r="H218" t="s">
        <v>625</v>
      </c>
      <c r="I218" t="s">
        <v>1</v>
      </c>
      <c r="J218" t="s">
        <v>439</v>
      </c>
      <c r="K218" t="s">
        <v>440</v>
      </c>
      <c r="L218" t="s">
        <v>436</v>
      </c>
      <c r="M218">
        <v>45900</v>
      </c>
      <c r="N218" t="s">
        <v>1</v>
      </c>
      <c r="O218" t="s">
        <v>1</v>
      </c>
      <c r="P218" t="e">
        <v>#N/A</v>
      </c>
      <c r="Q218" t="s">
        <v>441</v>
      </c>
    </row>
    <row r="219" spans="1:17" x14ac:dyDescent="0.25">
      <c r="A219">
        <v>1322</v>
      </c>
      <c r="B219" t="s">
        <v>65</v>
      </c>
      <c r="C219" t="s">
        <v>379</v>
      </c>
      <c r="D219" t="s">
        <v>1</v>
      </c>
      <c r="F219" t="s">
        <v>436</v>
      </c>
      <c r="G219" t="s">
        <v>437</v>
      </c>
      <c r="H219" t="s">
        <v>625</v>
      </c>
      <c r="I219" t="s">
        <v>1</v>
      </c>
      <c r="J219" t="s">
        <v>447</v>
      </c>
      <c r="K219" t="s">
        <v>444</v>
      </c>
      <c r="L219" t="s">
        <v>436</v>
      </c>
      <c r="M219">
        <v>45747</v>
      </c>
      <c r="N219">
        <v>45807</v>
      </c>
      <c r="O219" t="s">
        <v>453</v>
      </c>
      <c r="P219" t="s">
        <v>448</v>
      </c>
      <c r="Q219" t="s">
        <v>441</v>
      </c>
    </row>
    <row r="220" spans="1:17" x14ac:dyDescent="0.25">
      <c r="A220">
        <v>1323</v>
      </c>
      <c r="B220" t="s">
        <v>66</v>
      </c>
      <c r="C220" t="s">
        <v>379</v>
      </c>
      <c r="D220" t="s">
        <v>1</v>
      </c>
      <c r="F220" t="s">
        <v>436</v>
      </c>
      <c r="G220" t="s">
        <v>437</v>
      </c>
      <c r="H220" t="s">
        <v>625</v>
      </c>
      <c r="I220" t="s">
        <v>1</v>
      </c>
      <c r="J220" t="s">
        <v>447</v>
      </c>
      <c r="K220" t="s">
        <v>444</v>
      </c>
      <c r="L220" t="s">
        <v>436</v>
      </c>
      <c r="M220">
        <v>45747</v>
      </c>
      <c r="N220">
        <v>45808</v>
      </c>
      <c r="O220" t="s">
        <v>453</v>
      </c>
      <c r="P220" t="s">
        <v>448</v>
      </c>
      <c r="Q220" t="s">
        <v>441</v>
      </c>
    </row>
    <row r="221" spans="1:17" x14ac:dyDescent="0.25">
      <c r="A221">
        <v>1381</v>
      </c>
      <c r="B221" t="s">
        <v>637</v>
      </c>
      <c r="C221" t="s">
        <v>450</v>
      </c>
      <c r="D221" t="s">
        <v>1</v>
      </c>
      <c r="F221" t="s">
        <v>436</v>
      </c>
      <c r="G221" t="s">
        <v>625</v>
      </c>
      <c r="H221" t="s">
        <v>625</v>
      </c>
      <c r="I221" t="s">
        <v>1</v>
      </c>
      <c r="J221" t="s">
        <v>1</v>
      </c>
      <c r="K221" t="s">
        <v>1</v>
      </c>
      <c r="L221" t="s">
        <v>436</v>
      </c>
      <c r="M221">
        <v>45808</v>
      </c>
      <c r="N221">
        <v>45869</v>
      </c>
      <c r="O221" t="s">
        <v>445</v>
      </c>
      <c r="P221" t="e">
        <v>#N/A</v>
      </c>
      <c r="Q221" t="s">
        <v>441</v>
      </c>
    </row>
    <row r="222" spans="1:17" x14ac:dyDescent="0.25">
      <c r="A222">
        <v>1145</v>
      </c>
      <c r="B222" t="s">
        <v>638</v>
      </c>
      <c r="C222" t="s">
        <v>450</v>
      </c>
      <c r="D222" t="s">
        <v>1</v>
      </c>
      <c r="F222" t="s">
        <v>436</v>
      </c>
      <c r="G222" t="s">
        <v>625</v>
      </c>
      <c r="H222" t="s">
        <v>625</v>
      </c>
      <c r="I222" t="s">
        <v>1</v>
      </c>
      <c r="J222" t="s">
        <v>1</v>
      </c>
      <c r="K222" t="s">
        <v>1</v>
      </c>
      <c r="L222" t="s">
        <v>436</v>
      </c>
      <c r="M222">
        <v>45808</v>
      </c>
      <c r="N222">
        <v>45870</v>
      </c>
      <c r="O222" t="s">
        <v>26</v>
      </c>
      <c r="P222" t="s">
        <v>448</v>
      </c>
      <c r="Q222" t="s">
        <v>441</v>
      </c>
    </row>
    <row r="223" spans="1:17" x14ac:dyDescent="0.25">
      <c r="A223">
        <v>223</v>
      </c>
      <c r="B223" t="s">
        <v>639</v>
      </c>
      <c r="C223" t="s">
        <v>325</v>
      </c>
      <c r="D223" t="s">
        <v>1</v>
      </c>
      <c r="F223" t="s">
        <v>436</v>
      </c>
      <c r="G223" t="s">
        <v>625</v>
      </c>
      <c r="H223" t="s">
        <v>625</v>
      </c>
      <c r="I223" t="s">
        <v>1</v>
      </c>
      <c r="J223" t="s">
        <v>1</v>
      </c>
      <c r="K223" t="s">
        <v>1</v>
      </c>
      <c r="L223" t="s">
        <v>436</v>
      </c>
      <c r="M223">
        <v>45808</v>
      </c>
      <c r="N223">
        <v>45869</v>
      </c>
      <c r="O223" t="s">
        <v>453</v>
      </c>
      <c r="P223" t="s">
        <v>448</v>
      </c>
      <c r="Q223" t="s">
        <v>441</v>
      </c>
    </row>
    <row r="224" spans="1:17" x14ac:dyDescent="0.25">
      <c r="A224">
        <v>226</v>
      </c>
      <c r="B224" t="s">
        <v>640</v>
      </c>
      <c r="C224" t="s">
        <v>325</v>
      </c>
      <c r="D224" t="s">
        <v>1</v>
      </c>
      <c r="F224" t="s">
        <v>436</v>
      </c>
      <c r="G224" t="s">
        <v>625</v>
      </c>
      <c r="H224" t="s">
        <v>625</v>
      </c>
      <c r="I224" t="s">
        <v>1</v>
      </c>
      <c r="J224" t="s">
        <v>1</v>
      </c>
      <c r="K224" t="s">
        <v>1</v>
      </c>
      <c r="L224" t="s">
        <v>436</v>
      </c>
      <c r="M224">
        <v>45807</v>
      </c>
      <c r="N224">
        <v>45869</v>
      </c>
      <c r="O224" t="s">
        <v>445</v>
      </c>
      <c r="P224" t="s">
        <v>448</v>
      </c>
      <c r="Q224" t="s">
        <v>441</v>
      </c>
    </row>
    <row r="225" spans="1:17" x14ac:dyDescent="0.25">
      <c r="A225">
        <v>227</v>
      </c>
      <c r="B225" t="s">
        <v>641</v>
      </c>
      <c r="C225" t="s">
        <v>502</v>
      </c>
      <c r="D225" t="s">
        <v>1</v>
      </c>
      <c r="F225" t="s">
        <v>436</v>
      </c>
      <c r="G225" t="s">
        <v>625</v>
      </c>
      <c r="H225" t="s">
        <v>625</v>
      </c>
      <c r="I225" t="s">
        <v>1</v>
      </c>
      <c r="J225" t="s">
        <v>1</v>
      </c>
      <c r="K225" t="s">
        <v>1</v>
      </c>
      <c r="L225" t="s">
        <v>436</v>
      </c>
      <c r="M225" t="s">
        <v>1</v>
      </c>
      <c r="N225" t="s">
        <v>1</v>
      </c>
      <c r="O225" t="s">
        <v>1</v>
      </c>
      <c r="P225" t="e">
        <v>#N/A</v>
      </c>
      <c r="Q225" t="s">
        <v>509</v>
      </c>
    </row>
    <row r="226" spans="1:17" x14ac:dyDescent="0.25">
      <c r="A226">
        <v>1361</v>
      </c>
      <c r="B226" t="s">
        <v>642</v>
      </c>
      <c r="C226" t="s">
        <v>450</v>
      </c>
      <c r="D226" t="s">
        <v>1</v>
      </c>
      <c r="F226" t="s">
        <v>436</v>
      </c>
      <c r="G226" t="s">
        <v>625</v>
      </c>
      <c r="H226" t="s">
        <v>625</v>
      </c>
      <c r="I226" t="s">
        <v>1</v>
      </c>
      <c r="J226" t="s">
        <v>1</v>
      </c>
      <c r="K226" t="s">
        <v>1</v>
      </c>
      <c r="L226" t="s">
        <v>436</v>
      </c>
      <c r="M226">
        <v>45808</v>
      </c>
      <c r="N226">
        <v>45869</v>
      </c>
      <c r="O226" t="s">
        <v>445</v>
      </c>
      <c r="P226" t="e">
        <v>#N/A</v>
      </c>
      <c r="Q226" t="s">
        <v>441</v>
      </c>
    </row>
    <row r="227" spans="1:17" x14ac:dyDescent="0.25">
      <c r="A227">
        <v>1324</v>
      </c>
      <c r="B227" t="s">
        <v>74</v>
      </c>
      <c r="C227" t="s">
        <v>379</v>
      </c>
      <c r="D227" t="s">
        <v>1</v>
      </c>
      <c r="F227" t="s">
        <v>436</v>
      </c>
      <c r="G227" t="s">
        <v>437</v>
      </c>
      <c r="H227" t="s">
        <v>625</v>
      </c>
      <c r="I227" t="s">
        <v>1</v>
      </c>
      <c r="J227" t="s">
        <v>447</v>
      </c>
      <c r="K227" t="s">
        <v>444</v>
      </c>
      <c r="L227" t="s">
        <v>436</v>
      </c>
      <c r="M227">
        <v>45747</v>
      </c>
      <c r="N227">
        <v>45807</v>
      </c>
      <c r="O227" t="s">
        <v>26</v>
      </c>
      <c r="P227" t="s">
        <v>448</v>
      </c>
      <c r="Q227" t="s">
        <v>441</v>
      </c>
    </row>
    <row r="228" spans="1:17" x14ac:dyDescent="0.25">
      <c r="A228">
        <v>1509</v>
      </c>
      <c r="B228" t="s">
        <v>643</v>
      </c>
      <c r="C228" t="s">
        <v>450</v>
      </c>
      <c r="D228" t="s">
        <v>1</v>
      </c>
      <c r="F228" t="s">
        <v>436</v>
      </c>
      <c r="G228" t="s">
        <v>625</v>
      </c>
      <c r="H228" t="s">
        <v>625</v>
      </c>
      <c r="I228" t="s">
        <v>1</v>
      </c>
      <c r="J228" t="s">
        <v>1</v>
      </c>
      <c r="K228" t="s">
        <v>1</v>
      </c>
      <c r="L228" t="s">
        <v>436</v>
      </c>
      <c r="M228">
        <v>45808</v>
      </c>
      <c r="N228">
        <v>45869</v>
      </c>
      <c r="O228" t="s">
        <v>26</v>
      </c>
      <c r="P228" t="e">
        <v>#N/A</v>
      </c>
      <c r="Q228" t="s">
        <v>441</v>
      </c>
    </row>
    <row r="229" spans="1:17" x14ac:dyDescent="0.25">
      <c r="A229">
        <v>1510</v>
      </c>
      <c r="B229" t="s">
        <v>644</v>
      </c>
      <c r="C229" t="s">
        <v>450</v>
      </c>
      <c r="D229" t="s">
        <v>1</v>
      </c>
      <c r="F229" t="s">
        <v>436</v>
      </c>
      <c r="G229" t="s">
        <v>625</v>
      </c>
      <c r="H229" t="s">
        <v>625</v>
      </c>
      <c r="I229" t="s">
        <v>1</v>
      </c>
      <c r="J229" t="s">
        <v>1</v>
      </c>
      <c r="K229" t="s">
        <v>1</v>
      </c>
      <c r="L229" t="s">
        <v>436</v>
      </c>
      <c r="M229" t="s">
        <v>1</v>
      </c>
      <c r="N229" t="s">
        <v>1</v>
      </c>
      <c r="O229" t="s">
        <v>1</v>
      </c>
      <c r="P229" t="e">
        <v>#N/A</v>
      </c>
      <c r="Q229" t="s">
        <v>509</v>
      </c>
    </row>
    <row r="230" spans="1:17" x14ac:dyDescent="0.25">
      <c r="A230">
        <v>313</v>
      </c>
      <c r="B230" t="s">
        <v>645</v>
      </c>
      <c r="C230" t="s">
        <v>326</v>
      </c>
      <c r="D230" t="s">
        <v>1</v>
      </c>
      <c r="F230" t="s">
        <v>436</v>
      </c>
      <c r="G230" t="s">
        <v>625</v>
      </c>
      <c r="H230" t="s">
        <v>625</v>
      </c>
      <c r="I230" t="s">
        <v>479</v>
      </c>
      <c r="J230" t="s">
        <v>1</v>
      </c>
      <c r="K230" t="s">
        <v>1</v>
      </c>
      <c r="L230" t="s">
        <v>436</v>
      </c>
      <c r="M230">
        <v>45808</v>
      </c>
      <c r="N230">
        <v>45869</v>
      </c>
      <c r="O230" t="s">
        <v>445</v>
      </c>
      <c r="P230" t="s">
        <v>454</v>
      </c>
      <c r="Q230" t="s">
        <v>441</v>
      </c>
    </row>
    <row r="231" spans="1:17" x14ac:dyDescent="0.25">
      <c r="A231">
        <v>353</v>
      </c>
      <c r="B231" t="s">
        <v>646</v>
      </c>
      <c r="C231" t="s">
        <v>481</v>
      </c>
      <c r="D231" t="s">
        <v>1</v>
      </c>
      <c r="F231" t="s">
        <v>436</v>
      </c>
      <c r="G231" t="s">
        <v>625</v>
      </c>
      <c r="H231" t="s">
        <v>625</v>
      </c>
      <c r="I231" t="s">
        <v>482</v>
      </c>
      <c r="J231" t="s">
        <v>1</v>
      </c>
      <c r="K231" t="s">
        <v>1</v>
      </c>
      <c r="L231" t="s">
        <v>436</v>
      </c>
      <c r="M231">
        <v>45808</v>
      </c>
      <c r="N231">
        <v>45869</v>
      </c>
      <c r="O231" t="s">
        <v>453</v>
      </c>
      <c r="P231" t="s">
        <v>454</v>
      </c>
      <c r="Q231" t="s">
        <v>441</v>
      </c>
    </row>
    <row r="232" spans="1:17" x14ac:dyDescent="0.25">
      <c r="A232">
        <v>367</v>
      </c>
      <c r="B232" t="s">
        <v>647</v>
      </c>
      <c r="C232" t="s">
        <v>484</v>
      </c>
      <c r="D232" t="s">
        <v>1</v>
      </c>
      <c r="F232" t="s">
        <v>436</v>
      </c>
      <c r="G232" t="s">
        <v>625</v>
      </c>
      <c r="H232" t="s">
        <v>625</v>
      </c>
      <c r="I232" t="s">
        <v>485</v>
      </c>
      <c r="J232" t="s">
        <v>1</v>
      </c>
      <c r="K232" t="s">
        <v>1</v>
      </c>
      <c r="L232" t="s">
        <v>436</v>
      </c>
      <c r="M232" t="s">
        <v>1</v>
      </c>
      <c r="N232" t="s">
        <v>1</v>
      </c>
      <c r="O232" t="s">
        <v>1</v>
      </c>
      <c r="P232" t="e">
        <v>#N/A</v>
      </c>
      <c r="Q232" t="s">
        <v>509</v>
      </c>
    </row>
    <row r="233" spans="1:17" x14ac:dyDescent="0.25">
      <c r="A233">
        <v>376</v>
      </c>
      <c r="B233" t="s">
        <v>648</v>
      </c>
      <c r="C233" t="s">
        <v>326</v>
      </c>
      <c r="D233" t="s">
        <v>1</v>
      </c>
      <c r="F233" t="s">
        <v>436</v>
      </c>
      <c r="G233" t="s">
        <v>625</v>
      </c>
      <c r="H233" t="s">
        <v>625</v>
      </c>
      <c r="I233" t="s">
        <v>485</v>
      </c>
      <c r="J233" t="s">
        <v>1</v>
      </c>
      <c r="K233" t="s">
        <v>1</v>
      </c>
      <c r="L233" t="s">
        <v>436</v>
      </c>
      <c r="M233">
        <v>45807</v>
      </c>
      <c r="N233">
        <v>45869</v>
      </c>
      <c r="O233" t="s">
        <v>445</v>
      </c>
      <c r="P233" t="s">
        <v>454</v>
      </c>
      <c r="Q233" t="s">
        <v>441</v>
      </c>
    </row>
    <row r="234" spans="1:17" x14ac:dyDescent="0.25">
      <c r="A234">
        <v>386</v>
      </c>
      <c r="B234" t="s">
        <v>649</v>
      </c>
      <c r="C234" t="s">
        <v>488</v>
      </c>
      <c r="D234" t="s">
        <v>1</v>
      </c>
      <c r="F234" t="s">
        <v>436</v>
      </c>
      <c r="G234" t="s">
        <v>625</v>
      </c>
      <c r="H234" t="s">
        <v>625</v>
      </c>
      <c r="I234" t="s">
        <v>1</v>
      </c>
      <c r="J234" t="s">
        <v>1</v>
      </c>
      <c r="K234" t="s">
        <v>1</v>
      </c>
      <c r="L234" t="s">
        <v>436</v>
      </c>
      <c r="M234" t="s">
        <v>1</v>
      </c>
      <c r="N234" t="s">
        <v>1</v>
      </c>
      <c r="O234" t="s">
        <v>1</v>
      </c>
      <c r="P234" t="e">
        <v>#N/A</v>
      </c>
      <c r="Q234" t="s">
        <v>509</v>
      </c>
    </row>
    <row r="235" spans="1:17" x14ac:dyDescent="0.25">
      <c r="A235">
        <v>398</v>
      </c>
      <c r="B235" t="s">
        <v>650</v>
      </c>
      <c r="C235" t="s">
        <v>488</v>
      </c>
      <c r="D235" t="s">
        <v>1</v>
      </c>
      <c r="F235" t="s">
        <v>436</v>
      </c>
      <c r="G235" t="s">
        <v>625</v>
      </c>
      <c r="H235" t="s">
        <v>625</v>
      </c>
      <c r="I235" t="s">
        <v>1</v>
      </c>
      <c r="J235" t="s">
        <v>1</v>
      </c>
      <c r="K235" t="s">
        <v>1</v>
      </c>
      <c r="L235" t="s">
        <v>436</v>
      </c>
      <c r="M235" t="s">
        <v>1</v>
      </c>
      <c r="N235" t="s">
        <v>1</v>
      </c>
      <c r="O235" t="s">
        <v>1</v>
      </c>
      <c r="P235" t="e">
        <v>#N/A</v>
      </c>
      <c r="Q235" t="s">
        <v>509</v>
      </c>
    </row>
    <row r="236" spans="1:17" x14ac:dyDescent="0.25">
      <c r="A236">
        <v>410</v>
      </c>
      <c r="B236" t="s">
        <v>361</v>
      </c>
      <c r="C236" t="s">
        <v>326</v>
      </c>
      <c r="D236" t="s">
        <v>1</v>
      </c>
      <c r="F236" t="s">
        <v>436</v>
      </c>
      <c r="G236" t="s">
        <v>625</v>
      </c>
      <c r="H236" t="s">
        <v>625</v>
      </c>
      <c r="I236" t="s">
        <v>168</v>
      </c>
      <c r="J236" t="s">
        <v>1</v>
      </c>
      <c r="K236" t="s">
        <v>1</v>
      </c>
      <c r="L236" t="s">
        <v>436</v>
      </c>
      <c r="M236">
        <v>45808</v>
      </c>
      <c r="N236">
        <v>45869</v>
      </c>
      <c r="O236" t="s">
        <v>453</v>
      </c>
      <c r="P236" t="s">
        <v>454</v>
      </c>
      <c r="Q236" t="s">
        <v>441</v>
      </c>
    </row>
    <row r="237" spans="1:17" x14ac:dyDescent="0.25">
      <c r="A237">
        <v>1354</v>
      </c>
      <c r="B237" t="s">
        <v>651</v>
      </c>
      <c r="C237" t="s">
        <v>450</v>
      </c>
      <c r="D237" t="s">
        <v>1</v>
      </c>
      <c r="F237" t="s">
        <v>436</v>
      </c>
      <c r="G237" t="s">
        <v>625</v>
      </c>
      <c r="H237" t="s">
        <v>625</v>
      </c>
      <c r="I237" t="s">
        <v>1</v>
      </c>
      <c r="J237" t="s">
        <v>1</v>
      </c>
      <c r="K237" t="s">
        <v>1</v>
      </c>
      <c r="L237" t="s">
        <v>436</v>
      </c>
      <c r="M237">
        <v>45808</v>
      </c>
      <c r="N237">
        <v>45869</v>
      </c>
      <c r="O237" t="s">
        <v>445</v>
      </c>
      <c r="P237" t="e">
        <v>#N/A</v>
      </c>
      <c r="Q237" t="s">
        <v>441</v>
      </c>
    </row>
    <row r="238" spans="1:17" x14ac:dyDescent="0.25">
      <c r="A238">
        <v>225</v>
      </c>
      <c r="B238" t="s">
        <v>652</v>
      </c>
      <c r="C238" t="s">
        <v>325</v>
      </c>
      <c r="D238" t="s">
        <v>1</v>
      </c>
      <c r="F238" t="s">
        <v>436</v>
      </c>
      <c r="G238" t="s">
        <v>625</v>
      </c>
      <c r="H238" t="s">
        <v>625</v>
      </c>
      <c r="I238" t="s">
        <v>1</v>
      </c>
      <c r="J238" t="s">
        <v>1</v>
      </c>
      <c r="K238" t="s">
        <v>1</v>
      </c>
      <c r="L238" t="s">
        <v>436</v>
      </c>
      <c r="M238">
        <v>45808</v>
      </c>
      <c r="N238">
        <v>45869</v>
      </c>
      <c r="O238" t="s">
        <v>26</v>
      </c>
      <c r="P238" t="s">
        <v>448</v>
      </c>
      <c r="Q238" t="s">
        <v>441</v>
      </c>
    </row>
    <row r="239" spans="1:17" x14ac:dyDescent="0.25">
      <c r="A239">
        <v>1357</v>
      </c>
      <c r="B239" t="s">
        <v>653</v>
      </c>
      <c r="C239" t="s">
        <v>450</v>
      </c>
      <c r="D239" t="s">
        <v>1</v>
      </c>
      <c r="F239" t="s">
        <v>436</v>
      </c>
      <c r="G239" t="s">
        <v>625</v>
      </c>
      <c r="H239" t="s">
        <v>625</v>
      </c>
      <c r="I239" t="s">
        <v>1</v>
      </c>
      <c r="J239" t="s">
        <v>1</v>
      </c>
      <c r="K239" t="s">
        <v>1</v>
      </c>
      <c r="L239" t="s">
        <v>436</v>
      </c>
      <c r="M239">
        <v>45808</v>
      </c>
      <c r="N239" t="s">
        <v>1</v>
      </c>
      <c r="O239" t="s">
        <v>1</v>
      </c>
      <c r="P239" t="e">
        <v>#N/A</v>
      </c>
      <c r="Q239" t="s">
        <v>441</v>
      </c>
    </row>
    <row r="240" spans="1:17" x14ac:dyDescent="0.25">
      <c r="A240">
        <v>1325</v>
      </c>
      <c r="B240" t="s">
        <v>88</v>
      </c>
      <c r="C240" t="s">
        <v>379</v>
      </c>
      <c r="D240" t="s">
        <v>1</v>
      </c>
      <c r="F240" t="s">
        <v>436</v>
      </c>
      <c r="G240" t="s">
        <v>437</v>
      </c>
      <c r="H240" t="s">
        <v>625</v>
      </c>
      <c r="I240" t="s">
        <v>1</v>
      </c>
      <c r="J240" t="s">
        <v>447</v>
      </c>
      <c r="K240" t="s">
        <v>444</v>
      </c>
      <c r="L240" t="s">
        <v>436</v>
      </c>
      <c r="M240">
        <v>45747</v>
      </c>
      <c r="N240">
        <v>45805</v>
      </c>
      <c r="O240" t="s">
        <v>453</v>
      </c>
      <c r="P240" t="s">
        <v>448</v>
      </c>
      <c r="Q240" t="s">
        <v>441</v>
      </c>
    </row>
    <row r="241" spans="1:17" x14ac:dyDescent="0.25">
      <c r="A241">
        <v>461</v>
      </c>
      <c r="B241" t="s">
        <v>654</v>
      </c>
      <c r="C241" t="s">
        <v>326</v>
      </c>
      <c r="D241" t="s">
        <v>1</v>
      </c>
      <c r="F241" t="s">
        <v>436</v>
      </c>
      <c r="G241" t="s">
        <v>625</v>
      </c>
      <c r="H241" t="s">
        <v>625</v>
      </c>
      <c r="I241" t="s">
        <v>463</v>
      </c>
      <c r="J241" t="s">
        <v>1</v>
      </c>
      <c r="K241" t="s">
        <v>1</v>
      </c>
      <c r="L241" t="s">
        <v>436</v>
      </c>
      <c r="M241">
        <v>45808</v>
      </c>
      <c r="N241">
        <v>45869</v>
      </c>
      <c r="O241" t="s">
        <v>453</v>
      </c>
      <c r="P241" t="s">
        <v>454</v>
      </c>
      <c r="Q241" t="s">
        <v>441</v>
      </c>
    </row>
    <row r="242" spans="1:17" x14ac:dyDescent="0.25">
      <c r="A242">
        <v>479</v>
      </c>
      <c r="B242" t="s">
        <v>655</v>
      </c>
      <c r="C242" t="s">
        <v>326</v>
      </c>
      <c r="D242" t="s">
        <v>1</v>
      </c>
      <c r="F242" t="s">
        <v>436</v>
      </c>
      <c r="G242" t="s">
        <v>625</v>
      </c>
      <c r="H242" t="s">
        <v>625</v>
      </c>
      <c r="I242" t="s">
        <v>465</v>
      </c>
      <c r="J242" t="s">
        <v>1</v>
      </c>
      <c r="K242" t="s">
        <v>1</v>
      </c>
      <c r="L242" t="s">
        <v>436</v>
      </c>
      <c r="M242">
        <v>45808</v>
      </c>
      <c r="N242">
        <v>45869</v>
      </c>
      <c r="O242" t="s">
        <v>445</v>
      </c>
      <c r="P242" t="s">
        <v>454</v>
      </c>
      <c r="Q242" t="s">
        <v>441</v>
      </c>
    </row>
    <row r="243" spans="1:17" x14ac:dyDescent="0.25">
      <c r="A243">
        <v>424</v>
      </c>
      <c r="B243" t="s">
        <v>403</v>
      </c>
      <c r="C243" t="s">
        <v>326</v>
      </c>
      <c r="D243" t="s">
        <v>1</v>
      </c>
      <c r="F243" t="s">
        <v>436</v>
      </c>
      <c r="G243" t="s">
        <v>625</v>
      </c>
      <c r="H243" t="s">
        <v>625</v>
      </c>
      <c r="I243" t="s">
        <v>209</v>
      </c>
      <c r="J243" t="s">
        <v>1</v>
      </c>
      <c r="K243" t="s">
        <v>1</v>
      </c>
      <c r="L243" t="s">
        <v>436</v>
      </c>
      <c r="M243">
        <v>45808</v>
      </c>
      <c r="N243">
        <v>45869</v>
      </c>
      <c r="O243" t="s">
        <v>445</v>
      </c>
      <c r="P243" t="s">
        <v>454</v>
      </c>
      <c r="Q243" t="s">
        <v>441</v>
      </c>
    </row>
    <row r="244" spans="1:17" x14ac:dyDescent="0.25">
      <c r="A244">
        <v>1360</v>
      </c>
      <c r="B244" t="s">
        <v>656</v>
      </c>
      <c r="C244" t="s">
        <v>450</v>
      </c>
      <c r="D244" t="s">
        <v>1</v>
      </c>
      <c r="F244" t="s">
        <v>436</v>
      </c>
      <c r="G244" t="s">
        <v>625</v>
      </c>
      <c r="H244" t="s">
        <v>625</v>
      </c>
      <c r="I244" t="s">
        <v>1</v>
      </c>
      <c r="J244" t="s">
        <v>1</v>
      </c>
      <c r="K244" t="s">
        <v>1</v>
      </c>
      <c r="L244" t="s">
        <v>436</v>
      </c>
      <c r="M244">
        <v>45807</v>
      </c>
      <c r="N244">
        <v>45869</v>
      </c>
      <c r="O244" t="s">
        <v>445</v>
      </c>
      <c r="P244" t="e">
        <v>#N/A</v>
      </c>
      <c r="Q244" t="s">
        <v>441</v>
      </c>
    </row>
    <row r="245" spans="1:17" x14ac:dyDescent="0.25">
      <c r="A245">
        <v>1326</v>
      </c>
      <c r="B245" t="s">
        <v>101</v>
      </c>
      <c r="C245" t="s">
        <v>379</v>
      </c>
      <c r="D245" t="s">
        <v>1</v>
      </c>
      <c r="F245" t="s">
        <v>436</v>
      </c>
      <c r="G245" t="s">
        <v>437</v>
      </c>
      <c r="H245" t="s">
        <v>625</v>
      </c>
      <c r="I245" t="s">
        <v>1</v>
      </c>
      <c r="J245" t="s">
        <v>447</v>
      </c>
      <c r="K245" t="s">
        <v>444</v>
      </c>
      <c r="L245" t="s">
        <v>436</v>
      </c>
      <c r="M245">
        <v>45747</v>
      </c>
      <c r="N245">
        <v>45808</v>
      </c>
      <c r="O245" t="s">
        <v>453</v>
      </c>
      <c r="P245" t="s">
        <v>448</v>
      </c>
      <c r="Q245" t="s">
        <v>441</v>
      </c>
    </row>
    <row r="246" spans="1:17" x14ac:dyDescent="0.25">
      <c r="A246">
        <v>1327</v>
      </c>
      <c r="B246" t="s">
        <v>103</v>
      </c>
      <c r="C246" t="s">
        <v>379</v>
      </c>
      <c r="D246" t="s">
        <v>1</v>
      </c>
      <c r="F246" t="s">
        <v>436</v>
      </c>
      <c r="G246" t="s">
        <v>437</v>
      </c>
      <c r="H246" t="s">
        <v>625</v>
      </c>
      <c r="I246" t="s">
        <v>1</v>
      </c>
      <c r="J246" t="s">
        <v>447</v>
      </c>
      <c r="K246" t="s">
        <v>444</v>
      </c>
      <c r="L246" t="s">
        <v>436</v>
      </c>
      <c r="M246">
        <v>45747</v>
      </c>
      <c r="N246">
        <v>45808</v>
      </c>
      <c r="O246" t="s">
        <v>453</v>
      </c>
      <c r="P246" t="s">
        <v>448</v>
      </c>
      <c r="Q246" t="s">
        <v>441</v>
      </c>
    </row>
    <row r="247" spans="1:17" x14ac:dyDescent="0.25">
      <c r="A247">
        <v>443</v>
      </c>
      <c r="B247" t="s">
        <v>657</v>
      </c>
      <c r="C247" t="s">
        <v>326</v>
      </c>
      <c r="D247" t="s">
        <v>1</v>
      </c>
      <c r="F247" t="s">
        <v>436</v>
      </c>
      <c r="G247" t="s">
        <v>658</v>
      </c>
      <c r="H247" t="s">
        <v>658</v>
      </c>
      <c r="I247" t="s">
        <v>452</v>
      </c>
      <c r="J247" t="s">
        <v>1</v>
      </c>
      <c r="K247" t="s">
        <v>1</v>
      </c>
      <c r="L247" t="s">
        <v>436</v>
      </c>
      <c r="M247">
        <v>45807</v>
      </c>
      <c r="N247">
        <v>45868</v>
      </c>
      <c r="O247" t="s">
        <v>26</v>
      </c>
      <c r="P247" t="s">
        <v>454</v>
      </c>
      <c r="Q247" t="s">
        <v>441</v>
      </c>
    </row>
    <row r="248" spans="1:17" x14ac:dyDescent="0.25">
      <c r="A248">
        <v>1019</v>
      </c>
      <c r="B248" t="s">
        <v>659</v>
      </c>
      <c r="C248" t="s">
        <v>326</v>
      </c>
      <c r="D248" t="s">
        <v>1</v>
      </c>
      <c r="F248" t="s">
        <v>436</v>
      </c>
      <c r="G248" t="s">
        <v>658</v>
      </c>
      <c r="H248" t="s">
        <v>658</v>
      </c>
      <c r="I248" t="s">
        <v>456</v>
      </c>
      <c r="J248" t="s">
        <v>1</v>
      </c>
      <c r="K248" t="s">
        <v>1</v>
      </c>
      <c r="L248" t="s">
        <v>436</v>
      </c>
      <c r="M248">
        <v>45808</v>
      </c>
      <c r="N248">
        <v>45869</v>
      </c>
      <c r="O248" t="s">
        <v>445</v>
      </c>
      <c r="P248" t="s">
        <v>454</v>
      </c>
      <c r="Q248" t="s">
        <v>441</v>
      </c>
    </row>
    <row r="249" spans="1:17" x14ac:dyDescent="0.25">
      <c r="A249">
        <v>20</v>
      </c>
      <c r="B249" t="s">
        <v>660</v>
      </c>
      <c r="C249" t="s">
        <v>326</v>
      </c>
      <c r="D249" t="s">
        <v>1</v>
      </c>
      <c r="F249" t="s">
        <v>436</v>
      </c>
      <c r="G249" t="s">
        <v>658</v>
      </c>
      <c r="H249" t="s">
        <v>658</v>
      </c>
      <c r="I249" t="s">
        <v>465</v>
      </c>
      <c r="J249" t="s">
        <v>1</v>
      </c>
      <c r="K249" t="s">
        <v>1</v>
      </c>
      <c r="L249" t="s">
        <v>436</v>
      </c>
      <c r="M249">
        <v>45808</v>
      </c>
      <c r="N249">
        <v>45869</v>
      </c>
      <c r="O249" t="s">
        <v>26</v>
      </c>
      <c r="P249" t="s">
        <v>454</v>
      </c>
      <c r="Q249" t="s">
        <v>441</v>
      </c>
    </row>
    <row r="250" spans="1:17" x14ac:dyDescent="0.25">
      <c r="A250">
        <v>12</v>
      </c>
      <c r="B250" t="s">
        <v>661</v>
      </c>
      <c r="C250" t="s">
        <v>326</v>
      </c>
      <c r="D250" t="s">
        <v>1</v>
      </c>
      <c r="F250" t="s">
        <v>436</v>
      </c>
      <c r="G250" t="s">
        <v>658</v>
      </c>
      <c r="H250" t="s">
        <v>658</v>
      </c>
      <c r="I250" t="s">
        <v>662</v>
      </c>
      <c r="J250" t="s">
        <v>1</v>
      </c>
      <c r="K250" t="s">
        <v>1</v>
      </c>
      <c r="L250" t="s">
        <v>436</v>
      </c>
      <c r="M250">
        <v>45808</v>
      </c>
      <c r="N250">
        <v>45869</v>
      </c>
      <c r="O250" t="s">
        <v>26</v>
      </c>
      <c r="P250" t="s">
        <v>454</v>
      </c>
      <c r="Q250" t="s">
        <v>441</v>
      </c>
    </row>
    <row r="251" spans="1:17" x14ac:dyDescent="0.25">
      <c r="A251">
        <v>107</v>
      </c>
      <c r="B251" t="s">
        <v>663</v>
      </c>
      <c r="C251" t="s">
        <v>326</v>
      </c>
      <c r="D251" t="s">
        <v>1</v>
      </c>
      <c r="F251" t="s">
        <v>436</v>
      </c>
      <c r="G251" t="s">
        <v>658</v>
      </c>
      <c r="H251" t="s">
        <v>658</v>
      </c>
      <c r="I251" t="s">
        <v>458</v>
      </c>
      <c r="J251" t="s">
        <v>1</v>
      </c>
      <c r="K251" t="s">
        <v>1</v>
      </c>
      <c r="L251" t="s">
        <v>436</v>
      </c>
      <c r="M251">
        <v>45808</v>
      </c>
      <c r="N251">
        <v>45869</v>
      </c>
      <c r="O251" t="s">
        <v>453</v>
      </c>
      <c r="P251" t="s">
        <v>454</v>
      </c>
      <c r="Q251" t="s">
        <v>441</v>
      </c>
    </row>
    <row r="252" spans="1:17" x14ac:dyDescent="0.25">
      <c r="A252">
        <v>116</v>
      </c>
      <c r="B252" t="s">
        <v>385</v>
      </c>
      <c r="C252" t="s">
        <v>326</v>
      </c>
      <c r="D252" t="s">
        <v>1</v>
      </c>
      <c r="F252" t="s">
        <v>436</v>
      </c>
      <c r="G252" t="s">
        <v>658</v>
      </c>
      <c r="H252" t="s">
        <v>658</v>
      </c>
      <c r="I252" t="s">
        <v>28</v>
      </c>
      <c r="J252" t="s">
        <v>1</v>
      </c>
      <c r="K252" t="s">
        <v>1</v>
      </c>
      <c r="L252" t="s">
        <v>436</v>
      </c>
      <c r="M252">
        <v>45808</v>
      </c>
      <c r="N252">
        <v>45869</v>
      </c>
      <c r="O252" t="s">
        <v>26</v>
      </c>
      <c r="P252" t="s">
        <v>454</v>
      </c>
      <c r="Q252" t="s">
        <v>441</v>
      </c>
    </row>
    <row r="253" spans="1:17" x14ac:dyDescent="0.25">
      <c r="A253">
        <v>1328</v>
      </c>
      <c r="B253" t="s">
        <v>46</v>
      </c>
      <c r="C253" t="s">
        <v>379</v>
      </c>
      <c r="D253" t="s">
        <v>1</v>
      </c>
      <c r="F253" t="s">
        <v>436</v>
      </c>
      <c r="G253" t="s">
        <v>437</v>
      </c>
      <c r="H253" t="s">
        <v>658</v>
      </c>
      <c r="I253" t="s">
        <v>1</v>
      </c>
      <c r="J253" t="s">
        <v>447</v>
      </c>
      <c r="K253" t="s">
        <v>444</v>
      </c>
      <c r="L253" t="s">
        <v>436</v>
      </c>
      <c r="M253">
        <v>45747</v>
      </c>
      <c r="N253">
        <v>45808</v>
      </c>
      <c r="O253" t="s">
        <v>453</v>
      </c>
      <c r="P253" t="s">
        <v>448</v>
      </c>
      <c r="Q253" t="s">
        <v>441</v>
      </c>
    </row>
    <row r="254" spans="1:17" x14ac:dyDescent="0.25">
      <c r="A254">
        <v>1329</v>
      </c>
      <c r="B254" t="s">
        <v>57</v>
      </c>
      <c r="C254" t="s">
        <v>379</v>
      </c>
      <c r="D254" t="s">
        <v>1</v>
      </c>
      <c r="F254" t="s">
        <v>436</v>
      </c>
      <c r="G254" t="s">
        <v>437</v>
      </c>
      <c r="H254" t="s">
        <v>658</v>
      </c>
      <c r="I254" t="s">
        <v>1</v>
      </c>
      <c r="J254" t="s">
        <v>447</v>
      </c>
      <c r="K254" t="s">
        <v>444</v>
      </c>
      <c r="L254" t="s">
        <v>436</v>
      </c>
      <c r="M254">
        <v>45747</v>
      </c>
      <c r="N254">
        <v>45808</v>
      </c>
      <c r="O254" t="s">
        <v>453</v>
      </c>
      <c r="P254" t="s">
        <v>448</v>
      </c>
      <c r="Q254" t="s">
        <v>441</v>
      </c>
    </row>
    <row r="255" spans="1:17" x14ac:dyDescent="0.25">
      <c r="A255">
        <v>180</v>
      </c>
      <c r="B255" t="s">
        <v>345</v>
      </c>
      <c r="C255" t="s">
        <v>326</v>
      </c>
      <c r="D255" t="s">
        <v>1</v>
      </c>
      <c r="F255" t="s">
        <v>436</v>
      </c>
      <c r="G255" t="s">
        <v>658</v>
      </c>
      <c r="H255" t="s">
        <v>658</v>
      </c>
      <c r="I255" t="s">
        <v>151</v>
      </c>
      <c r="J255" t="s">
        <v>1</v>
      </c>
      <c r="K255" t="s">
        <v>1</v>
      </c>
      <c r="L255" t="s">
        <v>436</v>
      </c>
      <c r="M255">
        <v>45808</v>
      </c>
      <c r="N255">
        <v>45869</v>
      </c>
      <c r="O255" t="s">
        <v>453</v>
      </c>
      <c r="P255" t="s">
        <v>454</v>
      </c>
      <c r="Q255" t="s">
        <v>441</v>
      </c>
    </row>
    <row r="256" spans="1:17" x14ac:dyDescent="0.25">
      <c r="A256">
        <v>1020</v>
      </c>
      <c r="B256" t="s">
        <v>664</v>
      </c>
      <c r="C256" t="s">
        <v>326</v>
      </c>
      <c r="D256" t="s">
        <v>1</v>
      </c>
      <c r="F256" t="s">
        <v>436</v>
      </c>
      <c r="G256" t="s">
        <v>658</v>
      </c>
      <c r="H256" t="s">
        <v>658</v>
      </c>
      <c r="I256" t="s">
        <v>156</v>
      </c>
      <c r="J256" t="s">
        <v>1</v>
      </c>
      <c r="K256" t="s">
        <v>1</v>
      </c>
      <c r="L256" t="s">
        <v>436</v>
      </c>
      <c r="M256">
        <v>45808</v>
      </c>
      <c r="N256">
        <v>45869</v>
      </c>
      <c r="O256" t="s">
        <v>453</v>
      </c>
      <c r="P256" t="s">
        <v>454</v>
      </c>
      <c r="Q256" t="s">
        <v>441</v>
      </c>
    </row>
    <row r="257" spans="1:17" x14ac:dyDescent="0.25">
      <c r="A257">
        <v>1052</v>
      </c>
      <c r="B257" t="s">
        <v>665</v>
      </c>
      <c r="C257" t="s">
        <v>323</v>
      </c>
      <c r="D257" t="s">
        <v>1</v>
      </c>
      <c r="F257" t="s">
        <v>436</v>
      </c>
      <c r="G257" t="s">
        <v>437</v>
      </c>
      <c r="H257" t="s">
        <v>658</v>
      </c>
      <c r="I257" t="s">
        <v>1</v>
      </c>
      <c r="J257" t="s">
        <v>439</v>
      </c>
      <c r="K257" t="s">
        <v>440</v>
      </c>
      <c r="L257" t="s">
        <v>436</v>
      </c>
      <c r="M257">
        <v>45808</v>
      </c>
      <c r="N257">
        <v>45898</v>
      </c>
      <c r="O257" t="s">
        <v>453</v>
      </c>
      <c r="P257" t="e">
        <v>#N/A</v>
      </c>
      <c r="Q257" t="s">
        <v>441</v>
      </c>
    </row>
    <row r="258" spans="1:17" x14ac:dyDescent="0.25">
      <c r="A258">
        <v>1159</v>
      </c>
      <c r="B258" t="s">
        <v>666</v>
      </c>
      <c r="C258" t="s">
        <v>316</v>
      </c>
      <c r="D258" t="s">
        <v>1</v>
      </c>
      <c r="F258" t="s">
        <v>436</v>
      </c>
      <c r="G258" t="s">
        <v>437</v>
      </c>
      <c r="H258" t="s">
        <v>658</v>
      </c>
      <c r="I258" t="s">
        <v>1</v>
      </c>
      <c r="J258" t="s">
        <v>667</v>
      </c>
      <c r="K258" t="s">
        <v>440</v>
      </c>
      <c r="L258" t="s">
        <v>436</v>
      </c>
      <c r="M258" t="s">
        <v>1</v>
      </c>
      <c r="N258" t="s">
        <v>1</v>
      </c>
      <c r="O258" t="s">
        <v>1</v>
      </c>
      <c r="P258" t="s">
        <v>448</v>
      </c>
      <c r="Q258" t="s">
        <v>509</v>
      </c>
    </row>
    <row r="259" spans="1:17" x14ac:dyDescent="0.25">
      <c r="A259">
        <v>1215</v>
      </c>
      <c r="B259" t="s">
        <v>668</v>
      </c>
      <c r="C259" t="s">
        <v>450</v>
      </c>
      <c r="D259" t="s">
        <v>1</v>
      </c>
      <c r="F259" t="s">
        <v>436</v>
      </c>
      <c r="G259" t="s">
        <v>658</v>
      </c>
      <c r="H259" t="s">
        <v>658</v>
      </c>
      <c r="I259" t="s">
        <v>1</v>
      </c>
      <c r="J259" t="s">
        <v>1</v>
      </c>
      <c r="K259" t="s">
        <v>1</v>
      </c>
      <c r="L259" t="s">
        <v>436</v>
      </c>
      <c r="M259">
        <v>45808</v>
      </c>
      <c r="N259">
        <v>45869</v>
      </c>
      <c r="O259" t="s">
        <v>453</v>
      </c>
      <c r="P259" t="s">
        <v>448</v>
      </c>
      <c r="Q259" t="s">
        <v>441</v>
      </c>
    </row>
    <row r="260" spans="1:17" x14ac:dyDescent="0.25">
      <c r="A260">
        <v>1505</v>
      </c>
      <c r="B260" t="s">
        <v>669</v>
      </c>
      <c r="C260" t="s">
        <v>325</v>
      </c>
      <c r="D260" t="s">
        <v>1</v>
      </c>
      <c r="F260" t="s">
        <v>436</v>
      </c>
      <c r="G260" t="s">
        <v>658</v>
      </c>
      <c r="H260" t="s">
        <v>658</v>
      </c>
      <c r="I260" t="s">
        <v>1</v>
      </c>
      <c r="J260" t="s">
        <v>1</v>
      </c>
      <c r="K260" t="s">
        <v>1</v>
      </c>
      <c r="L260" t="s">
        <v>436</v>
      </c>
      <c r="M260">
        <v>45807</v>
      </c>
      <c r="N260">
        <v>45868</v>
      </c>
      <c r="O260" t="s">
        <v>445</v>
      </c>
      <c r="P260" t="e">
        <v>#N/A</v>
      </c>
      <c r="Q260" t="s">
        <v>441</v>
      </c>
    </row>
    <row r="261" spans="1:17" x14ac:dyDescent="0.25">
      <c r="A261">
        <v>1568</v>
      </c>
      <c r="B261" t="s">
        <v>670</v>
      </c>
      <c r="C261" t="s">
        <v>502</v>
      </c>
      <c r="D261" t="s">
        <v>1</v>
      </c>
      <c r="F261" t="s">
        <v>436</v>
      </c>
      <c r="G261" t="s">
        <v>658</v>
      </c>
      <c r="H261" t="s">
        <v>658</v>
      </c>
      <c r="I261" t="s">
        <v>1</v>
      </c>
      <c r="J261" t="s">
        <v>1</v>
      </c>
      <c r="K261" t="s">
        <v>1</v>
      </c>
      <c r="L261" t="s">
        <v>436</v>
      </c>
      <c r="M261">
        <v>45808</v>
      </c>
      <c r="N261">
        <v>45869</v>
      </c>
      <c r="O261" t="s">
        <v>26</v>
      </c>
      <c r="P261" t="e">
        <v>#N/A</v>
      </c>
      <c r="Q261" t="s">
        <v>441</v>
      </c>
    </row>
    <row r="262" spans="1:17" x14ac:dyDescent="0.25">
      <c r="A262">
        <v>1594</v>
      </c>
      <c r="B262" t="s">
        <v>671</v>
      </c>
      <c r="C262" t="s">
        <v>450</v>
      </c>
      <c r="D262" t="s">
        <v>1</v>
      </c>
      <c r="F262" t="s">
        <v>436</v>
      </c>
      <c r="G262" t="s">
        <v>658</v>
      </c>
      <c r="H262" t="s">
        <v>658</v>
      </c>
      <c r="I262" t="s">
        <v>1</v>
      </c>
      <c r="J262" t="s">
        <v>1</v>
      </c>
      <c r="K262" t="s">
        <v>1</v>
      </c>
      <c r="L262" t="s">
        <v>436</v>
      </c>
      <c r="M262">
        <v>45807</v>
      </c>
      <c r="N262">
        <v>45868</v>
      </c>
      <c r="O262" t="s">
        <v>453</v>
      </c>
      <c r="P262" t="s">
        <v>448</v>
      </c>
      <c r="Q262" t="s">
        <v>441</v>
      </c>
    </row>
    <row r="263" spans="1:17" x14ac:dyDescent="0.25">
      <c r="A263">
        <v>258</v>
      </c>
      <c r="B263" t="s">
        <v>672</v>
      </c>
      <c r="C263" t="s">
        <v>325</v>
      </c>
      <c r="D263" t="s">
        <v>1</v>
      </c>
      <c r="F263" t="s">
        <v>436</v>
      </c>
      <c r="G263" t="s">
        <v>658</v>
      </c>
      <c r="H263" t="s">
        <v>658</v>
      </c>
      <c r="I263" t="s">
        <v>1</v>
      </c>
      <c r="J263" t="s">
        <v>1</v>
      </c>
      <c r="K263" t="s">
        <v>1</v>
      </c>
      <c r="L263" t="s">
        <v>436</v>
      </c>
      <c r="M263">
        <v>45808</v>
      </c>
      <c r="N263">
        <v>45876</v>
      </c>
      <c r="O263" t="s">
        <v>26</v>
      </c>
      <c r="P263" t="s">
        <v>448</v>
      </c>
      <c r="Q263" t="s">
        <v>441</v>
      </c>
    </row>
    <row r="264" spans="1:17" x14ac:dyDescent="0.25">
      <c r="A264">
        <v>259</v>
      </c>
      <c r="B264" t="s">
        <v>673</v>
      </c>
      <c r="C264" t="s">
        <v>325</v>
      </c>
      <c r="D264" t="s">
        <v>1</v>
      </c>
      <c r="F264" t="s">
        <v>436</v>
      </c>
      <c r="G264" t="s">
        <v>658</v>
      </c>
      <c r="H264" t="s">
        <v>658</v>
      </c>
      <c r="I264" t="s">
        <v>1</v>
      </c>
      <c r="J264" t="s">
        <v>1</v>
      </c>
      <c r="K264" t="s">
        <v>1</v>
      </c>
      <c r="L264" t="s">
        <v>436</v>
      </c>
      <c r="M264">
        <v>45808</v>
      </c>
      <c r="N264">
        <v>45887</v>
      </c>
      <c r="O264" t="s">
        <v>453</v>
      </c>
      <c r="P264" t="s">
        <v>448</v>
      </c>
      <c r="Q264" t="s">
        <v>441</v>
      </c>
    </row>
    <row r="265" spans="1:17" x14ac:dyDescent="0.25">
      <c r="A265">
        <v>1330</v>
      </c>
      <c r="B265" t="s">
        <v>78</v>
      </c>
      <c r="C265" t="s">
        <v>379</v>
      </c>
      <c r="D265" t="s">
        <v>1</v>
      </c>
      <c r="F265" t="s">
        <v>436</v>
      </c>
      <c r="G265" t="s">
        <v>437</v>
      </c>
      <c r="H265" t="s">
        <v>658</v>
      </c>
      <c r="I265" t="s">
        <v>1</v>
      </c>
      <c r="J265" t="s">
        <v>447</v>
      </c>
      <c r="K265" t="s">
        <v>444</v>
      </c>
      <c r="L265" t="s">
        <v>436</v>
      </c>
      <c r="M265">
        <v>45747</v>
      </c>
      <c r="N265">
        <v>45808</v>
      </c>
      <c r="O265" t="s">
        <v>453</v>
      </c>
      <c r="P265" t="s">
        <v>448</v>
      </c>
      <c r="Q265" t="s">
        <v>441</v>
      </c>
    </row>
    <row r="266" spans="1:17" x14ac:dyDescent="0.25">
      <c r="A266">
        <v>314</v>
      </c>
      <c r="B266" t="s">
        <v>674</v>
      </c>
      <c r="C266" t="s">
        <v>326</v>
      </c>
      <c r="D266" t="s">
        <v>1</v>
      </c>
      <c r="F266" t="s">
        <v>436</v>
      </c>
      <c r="G266" t="s">
        <v>658</v>
      </c>
      <c r="H266" t="s">
        <v>658</v>
      </c>
      <c r="I266" t="s">
        <v>479</v>
      </c>
      <c r="J266" t="s">
        <v>1</v>
      </c>
      <c r="K266" t="s">
        <v>1</v>
      </c>
      <c r="L266" t="s">
        <v>436</v>
      </c>
      <c r="M266">
        <v>45808</v>
      </c>
      <c r="N266">
        <v>45869</v>
      </c>
      <c r="O266" t="s">
        <v>445</v>
      </c>
      <c r="P266" t="s">
        <v>454</v>
      </c>
      <c r="Q266" t="s">
        <v>441</v>
      </c>
    </row>
    <row r="267" spans="1:17" x14ac:dyDescent="0.25">
      <c r="A267">
        <v>354</v>
      </c>
      <c r="B267" t="s">
        <v>675</v>
      </c>
      <c r="C267" t="s">
        <v>481</v>
      </c>
      <c r="D267" t="s">
        <v>1</v>
      </c>
      <c r="F267" t="s">
        <v>436</v>
      </c>
      <c r="G267" t="s">
        <v>658</v>
      </c>
      <c r="H267" t="s">
        <v>658</v>
      </c>
      <c r="I267" t="s">
        <v>482</v>
      </c>
      <c r="J267" t="s">
        <v>1</v>
      </c>
      <c r="K267" t="s">
        <v>1</v>
      </c>
      <c r="L267" t="s">
        <v>436</v>
      </c>
      <c r="M267">
        <v>45808</v>
      </c>
      <c r="N267">
        <v>45869</v>
      </c>
      <c r="O267" t="s">
        <v>445</v>
      </c>
      <c r="P267" t="s">
        <v>454</v>
      </c>
      <c r="Q267" t="s">
        <v>441</v>
      </c>
    </row>
    <row r="268" spans="1:17" x14ac:dyDescent="0.25">
      <c r="A268">
        <v>368</v>
      </c>
      <c r="B268" t="s">
        <v>676</v>
      </c>
      <c r="C268" t="s">
        <v>484</v>
      </c>
      <c r="D268" t="s">
        <v>1</v>
      </c>
      <c r="F268" t="s">
        <v>436</v>
      </c>
      <c r="G268" t="s">
        <v>658</v>
      </c>
      <c r="H268" t="s">
        <v>658</v>
      </c>
      <c r="I268" t="s">
        <v>485</v>
      </c>
      <c r="J268" t="s">
        <v>1</v>
      </c>
      <c r="K268" t="s">
        <v>1</v>
      </c>
      <c r="L268" t="s">
        <v>436</v>
      </c>
      <c r="M268" t="s">
        <v>1</v>
      </c>
      <c r="N268" t="s">
        <v>1</v>
      </c>
      <c r="O268" t="s">
        <v>1</v>
      </c>
      <c r="P268" t="e">
        <v>#N/A</v>
      </c>
      <c r="Q268" t="s">
        <v>509</v>
      </c>
    </row>
    <row r="269" spans="1:17" x14ac:dyDescent="0.25">
      <c r="A269">
        <v>134</v>
      </c>
      <c r="B269" t="s">
        <v>677</v>
      </c>
      <c r="C269" t="s">
        <v>326</v>
      </c>
      <c r="D269" t="s">
        <v>1</v>
      </c>
      <c r="F269" t="s">
        <v>436</v>
      </c>
      <c r="G269" t="s">
        <v>658</v>
      </c>
      <c r="H269" t="s">
        <v>658</v>
      </c>
      <c r="I269" t="s">
        <v>485</v>
      </c>
      <c r="J269" t="s">
        <v>1</v>
      </c>
      <c r="K269" t="s">
        <v>1</v>
      </c>
      <c r="L269" t="s">
        <v>436</v>
      </c>
      <c r="M269">
        <v>45807</v>
      </c>
      <c r="N269">
        <v>45868</v>
      </c>
      <c r="O269" t="s">
        <v>445</v>
      </c>
      <c r="P269" t="s">
        <v>454</v>
      </c>
      <c r="Q269" t="s">
        <v>441</v>
      </c>
    </row>
    <row r="270" spans="1:17" x14ac:dyDescent="0.25">
      <c r="A270">
        <v>387</v>
      </c>
      <c r="B270" t="s">
        <v>678</v>
      </c>
      <c r="C270" t="s">
        <v>488</v>
      </c>
      <c r="D270" t="s">
        <v>1</v>
      </c>
      <c r="F270" t="s">
        <v>436</v>
      </c>
      <c r="G270" t="s">
        <v>658</v>
      </c>
      <c r="H270" t="s">
        <v>658</v>
      </c>
      <c r="I270" t="s">
        <v>1</v>
      </c>
      <c r="J270" t="s">
        <v>1</v>
      </c>
      <c r="K270" t="s">
        <v>1</v>
      </c>
      <c r="L270" t="s">
        <v>436</v>
      </c>
      <c r="M270" t="s">
        <v>1</v>
      </c>
      <c r="N270" t="s">
        <v>1</v>
      </c>
      <c r="O270" t="s">
        <v>1</v>
      </c>
      <c r="P270" t="e">
        <v>#N/A</v>
      </c>
      <c r="Q270" t="s">
        <v>509</v>
      </c>
    </row>
    <row r="271" spans="1:17" x14ac:dyDescent="0.25">
      <c r="A271">
        <v>399</v>
      </c>
      <c r="B271" t="s">
        <v>679</v>
      </c>
      <c r="C271" t="s">
        <v>488</v>
      </c>
      <c r="D271" t="s">
        <v>1</v>
      </c>
      <c r="F271" t="s">
        <v>436</v>
      </c>
      <c r="G271" t="s">
        <v>658</v>
      </c>
      <c r="H271" t="s">
        <v>658</v>
      </c>
      <c r="I271" t="s">
        <v>1</v>
      </c>
      <c r="J271" t="s">
        <v>1</v>
      </c>
      <c r="K271" t="s">
        <v>1</v>
      </c>
      <c r="L271" t="s">
        <v>436</v>
      </c>
      <c r="M271" t="s">
        <v>1</v>
      </c>
      <c r="N271" t="s">
        <v>1</v>
      </c>
      <c r="O271" t="s">
        <v>1</v>
      </c>
      <c r="P271" t="e">
        <v>#N/A</v>
      </c>
      <c r="Q271" t="s">
        <v>509</v>
      </c>
    </row>
    <row r="272" spans="1:17" x14ac:dyDescent="0.25">
      <c r="A272">
        <v>425</v>
      </c>
      <c r="B272" t="s">
        <v>363</v>
      </c>
      <c r="C272" t="s">
        <v>326</v>
      </c>
      <c r="D272" t="s">
        <v>1</v>
      </c>
      <c r="F272" t="s">
        <v>436</v>
      </c>
      <c r="G272" t="s">
        <v>658</v>
      </c>
      <c r="H272" t="s">
        <v>658</v>
      </c>
      <c r="I272" t="s">
        <v>168</v>
      </c>
      <c r="J272" t="s">
        <v>1</v>
      </c>
      <c r="K272" t="s">
        <v>1</v>
      </c>
      <c r="L272" t="s">
        <v>436</v>
      </c>
      <c r="M272">
        <v>45807</v>
      </c>
      <c r="N272">
        <v>45868</v>
      </c>
      <c r="O272" t="s">
        <v>453</v>
      </c>
      <c r="P272" t="s">
        <v>454</v>
      </c>
      <c r="Q272" t="s">
        <v>441</v>
      </c>
    </row>
    <row r="273" spans="1:17" x14ac:dyDescent="0.25">
      <c r="A273">
        <v>465</v>
      </c>
      <c r="B273" t="s">
        <v>680</v>
      </c>
      <c r="C273" t="s">
        <v>326</v>
      </c>
      <c r="D273" t="s">
        <v>1</v>
      </c>
      <c r="F273" t="s">
        <v>436</v>
      </c>
      <c r="G273" t="s">
        <v>658</v>
      </c>
      <c r="H273" t="s">
        <v>658</v>
      </c>
      <c r="I273" t="s">
        <v>463</v>
      </c>
      <c r="J273" t="s">
        <v>1</v>
      </c>
      <c r="K273" t="s">
        <v>1</v>
      </c>
      <c r="L273" t="s">
        <v>436</v>
      </c>
      <c r="M273">
        <v>45808</v>
      </c>
      <c r="N273">
        <v>45869</v>
      </c>
      <c r="O273" t="s">
        <v>26</v>
      </c>
      <c r="P273" t="s">
        <v>454</v>
      </c>
      <c r="Q273" t="s">
        <v>441</v>
      </c>
    </row>
    <row r="274" spans="1:17" x14ac:dyDescent="0.25">
      <c r="A274">
        <v>1476</v>
      </c>
      <c r="B274" t="s">
        <v>681</v>
      </c>
      <c r="C274" t="s">
        <v>502</v>
      </c>
      <c r="D274" t="s">
        <v>1</v>
      </c>
      <c r="F274" t="s">
        <v>436</v>
      </c>
      <c r="G274" t="s">
        <v>658</v>
      </c>
      <c r="H274" t="s">
        <v>658</v>
      </c>
      <c r="I274" t="s">
        <v>1</v>
      </c>
      <c r="J274" t="s">
        <v>1</v>
      </c>
      <c r="K274" t="s">
        <v>1</v>
      </c>
      <c r="L274" t="s">
        <v>436</v>
      </c>
      <c r="M274" t="s">
        <v>1</v>
      </c>
      <c r="N274" t="s">
        <v>1</v>
      </c>
      <c r="O274" t="s">
        <v>1</v>
      </c>
      <c r="P274" t="e">
        <v>#N/A</v>
      </c>
      <c r="Q274" t="s">
        <v>509</v>
      </c>
    </row>
    <row r="275" spans="1:17" x14ac:dyDescent="0.25">
      <c r="A275" t="s">
        <v>1</v>
      </c>
      <c r="B275" t="s">
        <v>1</v>
      </c>
      <c r="C275" t="s">
        <v>1</v>
      </c>
      <c r="D275" t="s">
        <v>1</v>
      </c>
      <c r="F275" t="s">
        <v>436</v>
      </c>
      <c r="G275" t="s">
        <v>1</v>
      </c>
      <c r="H275" t="s">
        <v>1</v>
      </c>
      <c r="I275" t="s">
        <v>1</v>
      </c>
      <c r="J275" t="s">
        <v>1</v>
      </c>
      <c r="K275" t="s">
        <v>1</v>
      </c>
      <c r="L275" t="s">
        <v>436</v>
      </c>
      <c r="M275" t="s">
        <v>1</v>
      </c>
      <c r="N275" t="s">
        <v>1</v>
      </c>
      <c r="O275" t="s">
        <v>1</v>
      </c>
      <c r="P275" t="e">
        <v>#N/A</v>
      </c>
      <c r="Q275" t="s">
        <v>509</v>
      </c>
    </row>
    <row r="276" spans="1:17" x14ac:dyDescent="0.25">
      <c r="A276" t="s">
        <v>1</v>
      </c>
      <c r="B276" t="s">
        <v>1</v>
      </c>
      <c r="C276" t="s">
        <v>1</v>
      </c>
      <c r="D276" t="s">
        <v>1</v>
      </c>
      <c r="F276" t="s">
        <v>436</v>
      </c>
      <c r="G276" t="s">
        <v>1</v>
      </c>
      <c r="H276" t="s">
        <v>1</v>
      </c>
      <c r="I276" t="s">
        <v>1</v>
      </c>
      <c r="J276" t="s">
        <v>1</v>
      </c>
      <c r="K276" t="s">
        <v>1</v>
      </c>
      <c r="L276" t="s">
        <v>436</v>
      </c>
      <c r="M276" t="s">
        <v>1</v>
      </c>
      <c r="N276" t="s">
        <v>1</v>
      </c>
      <c r="O276" t="s">
        <v>1</v>
      </c>
      <c r="P276" t="e">
        <v>#N/A</v>
      </c>
      <c r="Q276" t="s">
        <v>509</v>
      </c>
    </row>
    <row r="277" spans="1:17" x14ac:dyDescent="0.25">
      <c r="A277">
        <v>1494</v>
      </c>
      <c r="B277" t="s">
        <v>682</v>
      </c>
      <c r="C277" t="s">
        <v>323</v>
      </c>
      <c r="D277" t="s">
        <v>1</v>
      </c>
      <c r="F277" t="s">
        <v>436</v>
      </c>
      <c r="G277" t="s">
        <v>437</v>
      </c>
      <c r="H277" t="s">
        <v>683</v>
      </c>
      <c r="I277" t="s">
        <v>1</v>
      </c>
      <c r="J277" t="s">
        <v>169</v>
      </c>
      <c r="K277" t="s">
        <v>684</v>
      </c>
      <c r="L277" t="s">
        <v>436</v>
      </c>
      <c r="M277">
        <v>45807</v>
      </c>
      <c r="N277">
        <v>45868</v>
      </c>
      <c r="O277" t="s">
        <v>445</v>
      </c>
      <c r="P277" t="e">
        <v>#N/A</v>
      </c>
      <c r="Q277" t="s">
        <v>441</v>
      </c>
    </row>
    <row r="278" spans="1:17" x14ac:dyDescent="0.25">
      <c r="A278">
        <v>1018</v>
      </c>
      <c r="B278" t="s">
        <v>685</v>
      </c>
      <c r="C278" t="s">
        <v>367</v>
      </c>
      <c r="D278" t="s">
        <v>1</v>
      </c>
      <c r="F278" t="s">
        <v>436</v>
      </c>
      <c r="G278" t="s">
        <v>437</v>
      </c>
      <c r="H278" t="s">
        <v>683</v>
      </c>
      <c r="I278" t="s">
        <v>1</v>
      </c>
      <c r="J278" t="s">
        <v>209</v>
      </c>
      <c r="K278" t="s">
        <v>440</v>
      </c>
      <c r="L278" t="s">
        <v>436</v>
      </c>
      <c r="M278">
        <v>45808</v>
      </c>
      <c r="N278">
        <v>45869</v>
      </c>
      <c r="O278" t="s">
        <v>453</v>
      </c>
      <c r="P278" t="s">
        <v>448</v>
      </c>
      <c r="Q278" t="s">
        <v>441</v>
      </c>
    </row>
    <row r="279" spans="1:17" x14ac:dyDescent="0.25">
      <c r="A279">
        <v>1416</v>
      </c>
      <c r="B279" t="s">
        <v>686</v>
      </c>
      <c r="C279" t="s">
        <v>502</v>
      </c>
      <c r="D279" t="s">
        <v>1</v>
      </c>
      <c r="F279" t="s">
        <v>436</v>
      </c>
      <c r="G279" t="s">
        <v>437</v>
      </c>
      <c r="H279" t="s">
        <v>683</v>
      </c>
      <c r="I279" t="s">
        <v>1</v>
      </c>
      <c r="J279" t="s">
        <v>687</v>
      </c>
      <c r="K279" t="s">
        <v>440</v>
      </c>
      <c r="L279" t="s">
        <v>436</v>
      </c>
      <c r="M279" t="s">
        <v>1</v>
      </c>
      <c r="N279" t="s">
        <v>1</v>
      </c>
      <c r="O279" t="s">
        <v>1</v>
      </c>
      <c r="P279" t="e">
        <v>#N/A</v>
      </c>
      <c r="Q279" t="s">
        <v>509</v>
      </c>
    </row>
    <row r="280" spans="1:17" x14ac:dyDescent="0.25">
      <c r="A280">
        <v>1405</v>
      </c>
      <c r="B280" t="s">
        <v>688</v>
      </c>
      <c r="C280" t="s">
        <v>323</v>
      </c>
      <c r="D280" t="s">
        <v>1</v>
      </c>
      <c r="F280" t="s">
        <v>436</v>
      </c>
      <c r="G280" t="s">
        <v>437</v>
      </c>
      <c r="H280" t="s">
        <v>683</v>
      </c>
      <c r="I280" t="s">
        <v>1</v>
      </c>
      <c r="J280" t="s">
        <v>156</v>
      </c>
      <c r="K280" t="s">
        <v>444</v>
      </c>
      <c r="L280" t="s">
        <v>436</v>
      </c>
      <c r="M280">
        <v>45807</v>
      </c>
      <c r="N280">
        <v>45869</v>
      </c>
      <c r="O280" t="s">
        <v>453</v>
      </c>
      <c r="P280" t="s">
        <v>448</v>
      </c>
      <c r="Q280" t="s">
        <v>441</v>
      </c>
    </row>
    <row r="281" spans="1:17" x14ac:dyDescent="0.25">
      <c r="A281">
        <v>34</v>
      </c>
      <c r="B281" t="s">
        <v>689</v>
      </c>
      <c r="C281" t="s">
        <v>323</v>
      </c>
      <c r="D281" t="s">
        <v>1</v>
      </c>
      <c r="F281" t="s">
        <v>436</v>
      </c>
      <c r="G281" t="s">
        <v>437</v>
      </c>
      <c r="H281" t="s">
        <v>683</v>
      </c>
      <c r="I281" t="s">
        <v>1</v>
      </c>
      <c r="J281" t="s">
        <v>687</v>
      </c>
      <c r="K281" t="s">
        <v>440</v>
      </c>
      <c r="L281" t="s">
        <v>436</v>
      </c>
      <c r="M281">
        <v>45807</v>
      </c>
      <c r="N281">
        <v>45868</v>
      </c>
      <c r="O281" t="s">
        <v>445</v>
      </c>
      <c r="P281" t="s">
        <v>448</v>
      </c>
      <c r="Q281" t="s">
        <v>441</v>
      </c>
    </row>
    <row r="282" spans="1:17" x14ac:dyDescent="0.25">
      <c r="A282">
        <v>1369</v>
      </c>
      <c r="B282" t="s">
        <v>690</v>
      </c>
      <c r="C282" t="s">
        <v>323</v>
      </c>
      <c r="D282" t="s">
        <v>1</v>
      </c>
      <c r="F282" t="s">
        <v>436</v>
      </c>
      <c r="G282" t="s">
        <v>437</v>
      </c>
      <c r="H282" t="s">
        <v>683</v>
      </c>
      <c r="I282" t="s">
        <v>1</v>
      </c>
      <c r="J282" t="s">
        <v>687</v>
      </c>
      <c r="K282" t="s">
        <v>440</v>
      </c>
      <c r="L282" t="s">
        <v>436</v>
      </c>
      <c r="M282">
        <v>45807</v>
      </c>
      <c r="N282" t="s">
        <v>1</v>
      </c>
      <c r="O282" t="s">
        <v>445</v>
      </c>
      <c r="P282" t="e">
        <v>#N/A</v>
      </c>
      <c r="Q282" t="s">
        <v>441</v>
      </c>
    </row>
    <row r="283" spans="1:17" x14ac:dyDescent="0.25">
      <c r="A283">
        <v>41</v>
      </c>
      <c r="B283" t="s">
        <v>691</v>
      </c>
      <c r="C283" t="s">
        <v>323</v>
      </c>
      <c r="D283" t="s">
        <v>1</v>
      </c>
      <c r="F283" t="s">
        <v>436</v>
      </c>
      <c r="G283" t="s">
        <v>437</v>
      </c>
      <c r="H283" t="s">
        <v>683</v>
      </c>
      <c r="I283" t="s">
        <v>1</v>
      </c>
      <c r="J283" t="s">
        <v>687</v>
      </c>
      <c r="K283" t="s">
        <v>440</v>
      </c>
      <c r="L283" t="s">
        <v>436</v>
      </c>
      <c r="M283">
        <v>45808</v>
      </c>
      <c r="N283">
        <v>45869</v>
      </c>
      <c r="O283" t="s">
        <v>445</v>
      </c>
      <c r="P283" t="s">
        <v>448</v>
      </c>
      <c r="Q283" t="s">
        <v>441</v>
      </c>
    </row>
    <row r="284" spans="1:17" x14ac:dyDescent="0.25">
      <c r="A284">
        <v>42</v>
      </c>
      <c r="B284" t="s">
        <v>692</v>
      </c>
      <c r="C284" t="s">
        <v>323</v>
      </c>
      <c r="D284" t="s">
        <v>1</v>
      </c>
      <c r="F284" t="s">
        <v>436</v>
      </c>
      <c r="G284" t="s">
        <v>437</v>
      </c>
      <c r="H284" t="s">
        <v>683</v>
      </c>
      <c r="I284" t="s">
        <v>1</v>
      </c>
      <c r="J284" t="s">
        <v>687</v>
      </c>
      <c r="K284" t="s">
        <v>440</v>
      </c>
      <c r="L284" t="s">
        <v>436</v>
      </c>
      <c r="M284">
        <v>45807</v>
      </c>
      <c r="N284">
        <v>45868</v>
      </c>
      <c r="O284" t="s">
        <v>445</v>
      </c>
      <c r="P284" t="e">
        <v>#N/A</v>
      </c>
      <c r="Q284" t="s">
        <v>441</v>
      </c>
    </row>
    <row r="285" spans="1:17" x14ac:dyDescent="0.25">
      <c r="A285">
        <v>44</v>
      </c>
      <c r="B285" t="s">
        <v>173</v>
      </c>
      <c r="C285" t="s">
        <v>323</v>
      </c>
      <c r="D285" t="s">
        <v>1</v>
      </c>
      <c r="F285" t="s">
        <v>436</v>
      </c>
      <c r="G285" t="s">
        <v>437</v>
      </c>
      <c r="H285" t="s">
        <v>683</v>
      </c>
      <c r="I285" t="s">
        <v>1</v>
      </c>
      <c r="J285" t="s">
        <v>169</v>
      </c>
      <c r="K285" t="s">
        <v>440</v>
      </c>
      <c r="L285" t="s">
        <v>436</v>
      </c>
      <c r="M285">
        <v>45808</v>
      </c>
      <c r="N285">
        <v>45869</v>
      </c>
      <c r="O285" t="s">
        <v>453</v>
      </c>
      <c r="P285" t="s">
        <v>448</v>
      </c>
      <c r="Q285" t="s">
        <v>441</v>
      </c>
    </row>
    <row r="286" spans="1:17" x14ac:dyDescent="0.25">
      <c r="A286">
        <v>54</v>
      </c>
      <c r="B286" t="s">
        <v>693</v>
      </c>
      <c r="C286" t="s">
        <v>323</v>
      </c>
      <c r="D286" t="s">
        <v>1</v>
      </c>
      <c r="F286" t="s">
        <v>436</v>
      </c>
      <c r="G286" t="s">
        <v>437</v>
      </c>
      <c r="H286" t="s">
        <v>683</v>
      </c>
      <c r="I286" t="s">
        <v>1</v>
      </c>
      <c r="J286" t="s">
        <v>169</v>
      </c>
      <c r="K286" t="s">
        <v>440</v>
      </c>
      <c r="L286" t="s">
        <v>436</v>
      </c>
      <c r="M286">
        <v>45808</v>
      </c>
      <c r="N286" t="s">
        <v>1</v>
      </c>
      <c r="O286" t="s">
        <v>445</v>
      </c>
      <c r="P286" t="e">
        <v>#N/A</v>
      </c>
      <c r="Q286" t="s">
        <v>441</v>
      </c>
    </row>
    <row r="287" spans="1:17" x14ac:dyDescent="0.25">
      <c r="A287">
        <v>61</v>
      </c>
      <c r="B287" t="s">
        <v>694</v>
      </c>
      <c r="C287" t="s">
        <v>323</v>
      </c>
      <c r="D287" t="s">
        <v>1</v>
      </c>
      <c r="F287" t="s">
        <v>436</v>
      </c>
      <c r="G287" t="s">
        <v>437</v>
      </c>
      <c r="H287" t="s">
        <v>683</v>
      </c>
      <c r="I287" t="s">
        <v>1</v>
      </c>
      <c r="J287" t="s">
        <v>209</v>
      </c>
      <c r="K287" t="s">
        <v>440</v>
      </c>
      <c r="L287" t="s">
        <v>436</v>
      </c>
      <c r="M287">
        <v>45808</v>
      </c>
      <c r="N287">
        <v>45869</v>
      </c>
      <c r="O287" t="s">
        <v>445</v>
      </c>
      <c r="P287" t="s">
        <v>448</v>
      </c>
      <c r="Q287" t="s">
        <v>441</v>
      </c>
    </row>
    <row r="288" spans="1:17" x14ac:dyDescent="0.25">
      <c r="A288">
        <v>1007</v>
      </c>
      <c r="B288" t="s">
        <v>159</v>
      </c>
      <c r="C288" t="s">
        <v>312</v>
      </c>
      <c r="D288" t="s">
        <v>1</v>
      </c>
      <c r="F288" t="s">
        <v>436</v>
      </c>
      <c r="G288" t="s">
        <v>437</v>
      </c>
      <c r="H288" t="s">
        <v>683</v>
      </c>
      <c r="I288" t="s">
        <v>156</v>
      </c>
      <c r="J288" t="s">
        <v>156</v>
      </c>
      <c r="K288" t="s">
        <v>444</v>
      </c>
      <c r="L288" t="s">
        <v>436</v>
      </c>
      <c r="M288">
        <v>45808</v>
      </c>
      <c r="N288">
        <v>45869</v>
      </c>
      <c r="O288" t="s">
        <v>453</v>
      </c>
      <c r="P288" t="s">
        <v>454</v>
      </c>
      <c r="Q288" t="s">
        <v>441</v>
      </c>
    </row>
    <row r="289" spans="1:17" x14ac:dyDescent="0.25">
      <c r="A289">
        <v>76</v>
      </c>
      <c r="B289" t="s">
        <v>376</v>
      </c>
      <c r="C289" t="s">
        <v>312</v>
      </c>
      <c r="D289" t="s">
        <v>1</v>
      </c>
      <c r="F289" t="s">
        <v>436</v>
      </c>
      <c r="G289" t="s">
        <v>437</v>
      </c>
      <c r="H289" t="s">
        <v>683</v>
      </c>
      <c r="I289" t="s">
        <v>1</v>
      </c>
      <c r="J289" t="s">
        <v>695</v>
      </c>
      <c r="K289" t="s">
        <v>696</v>
      </c>
      <c r="L289" t="s">
        <v>436</v>
      </c>
      <c r="M289">
        <v>45808</v>
      </c>
      <c r="N289">
        <v>45869</v>
      </c>
      <c r="O289" t="s">
        <v>453</v>
      </c>
      <c r="P289" t="s">
        <v>454</v>
      </c>
      <c r="Q289" t="s">
        <v>441</v>
      </c>
    </row>
    <row r="290" spans="1:17" x14ac:dyDescent="0.25">
      <c r="A290">
        <v>83</v>
      </c>
      <c r="B290" t="s">
        <v>165</v>
      </c>
      <c r="C290" t="s">
        <v>312</v>
      </c>
      <c r="D290" t="s">
        <v>1</v>
      </c>
      <c r="F290" t="s">
        <v>436</v>
      </c>
      <c r="G290" t="s">
        <v>437</v>
      </c>
      <c r="H290" t="s">
        <v>683</v>
      </c>
      <c r="I290" t="s">
        <v>168</v>
      </c>
      <c r="J290" t="s">
        <v>169</v>
      </c>
      <c r="K290" t="s">
        <v>440</v>
      </c>
      <c r="L290" t="s">
        <v>436</v>
      </c>
      <c r="M290">
        <v>45808</v>
      </c>
      <c r="N290">
        <v>45869</v>
      </c>
      <c r="O290" t="s">
        <v>453</v>
      </c>
      <c r="P290" t="s">
        <v>454</v>
      </c>
      <c r="Q290" t="s">
        <v>441</v>
      </c>
    </row>
    <row r="291" spans="1:17" x14ac:dyDescent="0.25">
      <c r="A291">
        <v>89</v>
      </c>
      <c r="B291" t="s">
        <v>211</v>
      </c>
      <c r="C291" t="s">
        <v>312</v>
      </c>
      <c r="D291" t="s">
        <v>1</v>
      </c>
      <c r="F291" t="s">
        <v>436</v>
      </c>
      <c r="G291" t="s">
        <v>437</v>
      </c>
      <c r="H291" t="s">
        <v>683</v>
      </c>
      <c r="I291" t="s">
        <v>209</v>
      </c>
      <c r="J291" t="s">
        <v>209</v>
      </c>
      <c r="K291" t="s">
        <v>440</v>
      </c>
      <c r="L291" t="s">
        <v>436</v>
      </c>
      <c r="M291">
        <v>45807</v>
      </c>
      <c r="N291">
        <v>45868</v>
      </c>
      <c r="O291" t="s">
        <v>445</v>
      </c>
      <c r="P291" t="s">
        <v>454</v>
      </c>
      <c r="Q291" t="s">
        <v>441</v>
      </c>
    </row>
    <row r="292" spans="1:17" x14ac:dyDescent="0.25">
      <c r="A292">
        <v>1205</v>
      </c>
      <c r="B292" t="s">
        <v>697</v>
      </c>
      <c r="C292" t="s">
        <v>312</v>
      </c>
      <c r="D292" t="s">
        <v>1</v>
      </c>
      <c r="F292" t="s">
        <v>436</v>
      </c>
      <c r="G292" t="s">
        <v>437</v>
      </c>
      <c r="H292" t="s">
        <v>683</v>
      </c>
      <c r="I292" t="s">
        <v>1</v>
      </c>
      <c r="J292" t="s">
        <v>698</v>
      </c>
      <c r="K292" t="s">
        <v>444</v>
      </c>
      <c r="L292" t="s">
        <v>436</v>
      </c>
      <c r="M292">
        <v>45807</v>
      </c>
      <c r="N292">
        <v>45868</v>
      </c>
      <c r="O292" t="s">
        <v>445</v>
      </c>
      <c r="P292" t="s">
        <v>454</v>
      </c>
      <c r="Q292" t="s">
        <v>441</v>
      </c>
    </row>
    <row r="293" spans="1:17" x14ac:dyDescent="0.25">
      <c r="A293">
        <v>98</v>
      </c>
      <c r="B293" t="s">
        <v>699</v>
      </c>
      <c r="C293" t="s">
        <v>352</v>
      </c>
      <c r="D293" t="s">
        <v>1</v>
      </c>
      <c r="F293" t="s">
        <v>436</v>
      </c>
      <c r="G293" t="s">
        <v>437</v>
      </c>
      <c r="H293" t="s">
        <v>683</v>
      </c>
      <c r="I293" t="s">
        <v>1</v>
      </c>
      <c r="J293" t="s">
        <v>209</v>
      </c>
      <c r="K293" t="s">
        <v>440</v>
      </c>
      <c r="L293" t="s">
        <v>436</v>
      </c>
      <c r="M293">
        <v>45853</v>
      </c>
      <c r="N293">
        <v>45915</v>
      </c>
      <c r="O293" t="s">
        <v>453</v>
      </c>
      <c r="P293" t="s">
        <v>448</v>
      </c>
      <c r="Q293" t="s">
        <v>40</v>
      </c>
    </row>
    <row r="294" spans="1:17" x14ac:dyDescent="0.25">
      <c r="A294">
        <v>1525</v>
      </c>
      <c r="B294" t="s">
        <v>700</v>
      </c>
      <c r="C294" t="s">
        <v>502</v>
      </c>
      <c r="D294" t="s">
        <v>1</v>
      </c>
      <c r="F294" t="s">
        <v>436</v>
      </c>
      <c r="G294" t="s">
        <v>437</v>
      </c>
      <c r="H294" t="s">
        <v>683</v>
      </c>
      <c r="I294" t="s">
        <v>1</v>
      </c>
      <c r="J294" t="s">
        <v>169</v>
      </c>
      <c r="K294" t="s">
        <v>440</v>
      </c>
      <c r="L294" t="s">
        <v>436</v>
      </c>
      <c r="M294" t="s">
        <v>1</v>
      </c>
      <c r="N294" t="s">
        <v>1</v>
      </c>
      <c r="O294" t="s">
        <v>1</v>
      </c>
      <c r="P294" t="e">
        <v>#N/A</v>
      </c>
      <c r="Q294" t="s">
        <v>509</v>
      </c>
    </row>
    <row r="295" spans="1:17" x14ac:dyDescent="0.25">
      <c r="A295">
        <v>1043</v>
      </c>
      <c r="B295" t="s">
        <v>701</v>
      </c>
      <c r="C295" t="s">
        <v>367</v>
      </c>
      <c r="D295" t="s">
        <v>1</v>
      </c>
      <c r="F295" t="s">
        <v>436</v>
      </c>
      <c r="G295" t="s">
        <v>437</v>
      </c>
      <c r="H295" t="s">
        <v>683</v>
      </c>
      <c r="I295" t="s">
        <v>1</v>
      </c>
      <c r="J295" t="s">
        <v>687</v>
      </c>
      <c r="K295" t="s">
        <v>440</v>
      </c>
      <c r="L295" t="s">
        <v>436</v>
      </c>
      <c r="M295">
        <v>45808</v>
      </c>
      <c r="N295">
        <v>45869</v>
      </c>
      <c r="O295" t="s">
        <v>445</v>
      </c>
      <c r="P295" t="e">
        <v>#N/A</v>
      </c>
      <c r="Q295" t="s">
        <v>441</v>
      </c>
    </row>
    <row r="296" spans="1:17" x14ac:dyDescent="0.25">
      <c r="A296">
        <v>174</v>
      </c>
      <c r="B296" t="s">
        <v>702</v>
      </c>
      <c r="C296" t="s">
        <v>502</v>
      </c>
      <c r="D296" t="s">
        <v>1</v>
      </c>
      <c r="F296" t="s">
        <v>436</v>
      </c>
      <c r="G296" t="s">
        <v>437</v>
      </c>
      <c r="H296" t="s">
        <v>683</v>
      </c>
      <c r="I296" t="s">
        <v>1</v>
      </c>
      <c r="J296" t="s">
        <v>695</v>
      </c>
      <c r="K296" t="s">
        <v>696</v>
      </c>
      <c r="L296" t="s">
        <v>436</v>
      </c>
      <c r="M296">
        <v>45808</v>
      </c>
      <c r="N296">
        <v>45869</v>
      </c>
      <c r="O296" t="s">
        <v>445</v>
      </c>
      <c r="P296" t="s">
        <v>448</v>
      </c>
      <c r="Q296" t="s">
        <v>441</v>
      </c>
    </row>
    <row r="297" spans="1:17" x14ac:dyDescent="0.25">
      <c r="A297">
        <v>1034</v>
      </c>
      <c r="B297" t="s">
        <v>161</v>
      </c>
      <c r="C297" t="s">
        <v>323</v>
      </c>
      <c r="D297" t="s">
        <v>1</v>
      </c>
      <c r="F297" t="s">
        <v>436</v>
      </c>
      <c r="G297" t="s">
        <v>437</v>
      </c>
      <c r="H297" t="s">
        <v>683</v>
      </c>
      <c r="I297" t="s">
        <v>1</v>
      </c>
      <c r="J297" t="s">
        <v>156</v>
      </c>
      <c r="K297" t="s">
        <v>444</v>
      </c>
      <c r="L297" t="s">
        <v>436</v>
      </c>
      <c r="M297">
        <v>45808</v>
      </c>
      <c r="N297">
        <v>45875</v>
      </c>
      <c r="O297" t="s">
        <v>445</v>
      </c>
      <c r="P297" t="s">
        <v>448</v>
      </c>
      <c r="Q297" t="s">
        <v>441</v>
      </c>
    </row>
    <row r="298" spans="1:17" x14ac:dyDescent="0.25">
      <c r="A298">
        <v>198</v>
      </c>
      <c r="B298" t="s">
        <v>174</v>
      </c>
      <c r="C298" t="s">
        <v>316</v>
      </c>
      <c r="D298" t="s">
        <v>1</v>
      </c>
      <c r="F298" t="s">
        <v>436</v>
      </c>
      <c r="G298" t="s">
        <v>437</v>
      </c>
      <c r="H298" t="s">
        <v>683</v>
      </c>
      <c r="I298" t="s">
        <v>1</v>
      </c>
      <c r="J298" t="s">
        <v>169</v>
      </c>
      <c r="K298" t="s">
        <v>440</v>
      </c>
      <c r="L298" t="s">
        <v>436</v>
      </c>
      <c r="M298">
        <v>45808</v>
      </c>
      <c r="N298" t="s">
        <v>1</v>
      </c>
      <c r="O298" t="s">
        <v>1</v>
      </c>
      <c r="P298" t="s">
        <v>448</v>
      </c>
      <c r="Q298" t="s">
        <v>441</v>
      </c>
    </row>
    <row r="299" spans="1:17" x14ac:dyDescent="0.25">
      <c r="A299">
        <v>1032</v>
      </c>
      <c r="B299" t="s">
        <v>703</v>
      </c>
      <c r="C299" t="s">
        <v>316</v>
      </c>
      <c r="D299" t="s">
        <v>1</v>
      </c>
      <c r="F299" t="s">
        <v>436</v>
      </c>
      <c r="G299" t="s">
        <v>437</v>
      </c>
      <c r="H299" t="s">
        <v>683</v>
      </c>
      <c r="I299" t="s">
        <v>1</v>
      </c>
      <c r="J299" t="s">
        <v>687</v>
      </c>
      <c r="K299" t="s">
        <v>440</v>
      </c>
      <c r="L299" t="s">
        <v>436</v>
      </c>
      <c r="M299">
        <v>45808</v>
      </c>
      <c r="N299">
        <v>45869</v>
      </c>
      <c r="O299" t="s">
        <v>453</v>
      </c>
      <c r="P299" t="e">
        <v>#N/A</v>
      </c>
      <c r="Q299" t="s">
        <v>441</v>
      </c>
    </row>
    <row r="300" spans="1:17" x14ac:dyDescent="0.25">
      <c r="A300">
        <v>206</v>
      </c>
      <c r="B300" t="s">
        <v>704</v>
      </c>
      <c r="C300" t="s">
        <v>323</v>
      </c>
      <c r="D300" t="s">
        <v>1</v>
      </c>
      <c r="F300" t="s">
        <v>436</v>
      </c>
      <c r="G300" t="s">
        <v>437</v>
      </c>
      <c r="H300" t="s">
        <v>683</v>
      </c>
      <c r="I300" t="s">
        <v>1</v>
      </c>
      <c r="J300" t="s">
        <v>687</v>
      </c>
      <c r="K300" t="s">
        <v>440</v>
      </c>
      <c r="L300" t="s">
        <v>436</v>
      </c>
      <c r="M300">
        <v>45808</v>
      </c>
      <c r="N300">
        <v>45869</v>
      </c>
      <c r="O300" t="s">
        <v>445</v>
      </c>
      <c r="P300" t="e">
        <v>#N/A</v>
      </c>
      <c r="Q300" t="s">
        <v>441</v>
      </c>
    </row>
    <row r="301" spans="1:17" x14ac:dyDescent="0.25">
      <c r="A301">
        <v>1179</v>
      </c>
      <c r="B301" t="s">
        <v>705</v>
      </c>
      <c r="C301" t="s">
        <v>367</v>
      </c>
      <c r="D301" t="s">
        <v>1</v>
      </c>
      <c r="F301" t="s">
        <v>436</v>
      </c>
      <c r="G301" t="s">
        <v>437</v>
      </c>
      <c r="H301" t="s">
        <v>683</v>
      </c>
      <c r="I301" t="s">
        <v>1</v>
      </c>
      <c r="J301" t="s">
        <v>209</v>
      </c>
      <c r="K301" t="s">
        <v>440</v>
      </c>
      <c r="L301" t="s">
        <v>436</v>
      </c>
      <c r="M301">
        <v>45807</v>
      </c>
      <c r="N301">
        <v>45868</v>
      </c>
      <c r="O301" t="s">
        <v>445</v>
      </c>
      <c r="P301" t="e">
        <v>#N/A</v>
      </c>
      <c r="Q301" t="s">
        <v>441</v>
      </c>
    </row>
    <row r="302" spans="1:17" x14ac:dyDescent="0.25">
      <c r="A302">
        <v>504</v>
      </c>
      <c r="B302" t="s">
        <v>706</v>
      </c>
      <c r="C302" t="s">
        <v>502</v>
      </c>
      <c r="D302" t="s">
        <v>1</v>
      </c>
      <c r="F302" t="s">
        <v>436</v>
      </c>
      <c r="G302" t="s">
        <v>437</v>
      </c>
      <c r="H302" t="s">
        <v>683</v>
      </c>
      <c r="I302" t="s">
        <v>1</v>
      </c>
      <c r="J302" t="s">
        <v>695</v>
      </c>
      <c r="K302" t="s">
        <v>696</v>
      </c>
      <c r="L302" t="s">
        <v>436</v>
      </c>
      <c r="M302">
        <v>45807</v>
      </c>
      <c r="N302">
        <v>45869</v>
      </c>
      <c r="O302" t="s">
        <v>445</v>
      </c>
      <c r="P302" t="s">
        <v>448</v>
      </c>
      <c r="Q302" t="s">
        <v>441</v>
      </c>
    </row>
    <row r="303" spans="1:17" x14ac:dyDescent="0.25">
      <c r="A303">
        <v>222</v>
      </c>
      <c r="B303" t="s">
        <v>707</v>
      </c>
      <c r="C303" t="s">
        <v>323</v>
      </c>
      <c r="D303" t="s">
        <v>1</v>
      </c>
      <c r="F303" t="s">
        <v>436</v>
      </c>
      <c r="G303" t="s">
        <v>437</v>
      </c>
      <c r="H303" t="s">
        <v>683</v>
      </c>
      <c r="I303" t="s">
        <v>1</v>
      </c>
      <c r="J303" t="s">
        <v>695</v>
      </c>
      <c r="K303" t="s">
        <v>696</v>
      </c>
      <c r="L303" t="s">
        <v>436</v>
      </c>
      <c r="M303">
        <v>45808</v>
      </c>
      <c r="N303">
        <v>45869</v>
      </c>
      <c r="O303" t="s">
        <v>445</v>
      </c>
      <c r="P303" t="s">
        <v>448</v>
      </c>
      <c r="Q303" t="s">
        <v>441</v>
      </c>
    </row>
    <row r="304" spans="1:17" x14ac:dyDescent="0.25">
      <c r="A304">
        <v>1166</v>
      </c>
      <c r="B304" t="s">
        <v>708</v>
      </c>
      <c r="C304" t="s">
        <v>323</v>
      </c>
      <c r="D304" t="s">
        <v>1</v>
      </c>
      <c r="F304" t="s">
        <v>436</v>
      </c>
      <c r="G304" t="s">
        <v>437</v>
      </c>
      <c r="H304" t="s">
        <v>683</v>
      </c>
      <c r="I304" t="s">
        <v>1</v>
      </c>
      <c r="J304" t="s">
        <v>687</v>
      </c>
      <c r="K304" t="s">
        <v>440</v>
      </c>
      <c r="L304" t="s">
        <v>436</v>
      </c>
      <c r="M304">
        <v>45807</v>
      </c>
      <c r="N304">
        <v>45869</v>
      </c>
      <c r="O304" t="s">
        <v>445</v>
      </c>
      <c r="P304" t="e">
        <v>#N/A</v>
      </c>
      <c r="Q304" t="s">
        <v>441</v>
      </c>
    </row>
    <row r="305" spans="1:17" x14ac:dyDescent="0.25">
      <c r="A305">
        <v>268</v>
      </c>
      <c r="B305" t="s">
        <v>709</v>
      </c>
      <c r="C305" t="s">
        <v>323</v>
      </c>
      <c r="D305" t="s">
        <v>1</v>
      </c>
      <c r="F305" t="s">
        <v>436</v>
      </c>
      <c r="G305" t="s">
        <v>437</v>
      </c>
      <c r="H305" t="s">
        <v>683</v>
      </c>
      <c r="I305" t="s">
        <v>1</v>
      </c>
      <c r="J305" t="s">
        <v>687</v>
      </c>
      <c r="K305" t="s">
        <v>440</v>
      </c>
      <c r="L305" t="s">
        <v>436</v>
      </c>
      <c r="M305" t="s">
        <v>1</v>
      </c>
      <c r="N305" t="s">
        <v>1</v>
      </c>
      <c r="O305" t="s">
        <v>1</v>
      </c>
      <c r="P305" t="e">
        <v>#N/A</v>
      </c>
      <c r="Q305" t="s">
        <v>509</v>
      </c>
    </row>
    <row r="306" spans="1:17" x14ac:dyDescent="0.25">
      <c r="A306">
        <v>1035</v>
      </c>
      <c r="B306" t="s">
        <v>710</v>
      </c>
      <c r="C306" t="s">
        <v>323</v>
      </c>
      <c r="D306" t="s">
        <v>1</v>
      </c>
      <c r="F306" t="s">
        <v>436</v>
      </c>
      <c r="G306" t="s">
        <v>437</v>
      </c>
      <c r="H306" t="s">
        <v>683</v>
      </c>
      <c r="I306" t="s">
        <v>1</v>
      </c>
      <c r="J306" t="s">
        <v>687</v>
      </c>
      <c r="K306" t="s">
        <v>440</v>
      </c>
      <c r="L306" t="s">
        <v>436</v>
      </c>
      <c r="M306">
        <v>45808</v>
      </c>
      <c r="N306">
        <v>45869</v>
      </c>
      <c r="O306" t="s">
        <v>445</v>
      </c>
      <c r="P306" t="e">
        <v>#N/A</v>
      </c>
      <c r="Q306" t="s">
        <v>441</v>
      </c>
    </row>
    <row r="307" spans="1:17" x14ac:dyDescent="0.25">
      <c r="A307">
        <v>275</v>
      </c>
      <c r="B307" t="s">
        <v>711</v>
      </c>
      <c r="C307" t="s">
        <v>323</v>
      </c>
      <c r="D307" t="s">
        <v>1</v>
      </c>
      <c r="F307" t="s">
        <v>436</v>
      </c>
      <c r="G307" t="s">
        <v>437</v>
      </c>
      <c r="H307" t="s">
        <v>683</v>
      </c>
      <c r="I307" t="s">
        <v>1</v>
      </c>
      <c r="J307" t="s">
        <v>687</v>
      </c>
      <c r="K307" t="s">
        <v>440</v>
      </c>
      <c r="L307" t="s">
        <v>436</v>
      </c>
      <c r="M307" t="s">
        <v>1</v>
      </c>
      <c r="N307" t="s">
        <v>1</v>
      </c>
      <c r="O307" t="s">
        <v>1</v>
      </c>
      <c r="P307" t="e">
        <v>#N/A</v>
      </c>
      <c r="Q307" t="s">
        <v>509</v>
      </c>
    </row>
    <row r="308" spans="1:17" x14ac:dyDescent="0.25">
      <c r="A308">
        <v>277</v>
      </c>
      <c r="B308" t="s">
        <v>163</v>
      </c>
      <c r="C308" t="s">
        <v>323</v>
      </c>
      <c r="D308" t="s">
        <v>1</v>
      </c>
      <c r="F308" t="s">
        <v>436</v>
      </c>
      <c r="G308" t="s">
        <v>437</v>
      </c>
      <c r="H308" t="s">
        <v>683</v>
      </c>
      <c r="I308" t="s">
        <v>1</v>
      </c>
      <c r="J308" t="s">
        <v>156</v>
      </c>
      <c r="K308" t="s">
        <v>444</v>
      </c>
      <c r="L308" t="s">
        <v>436</v>
      </c>
      <c r="M308">
        <v>45808</v>
      </c>
      <c r="N308">
        <v>45869</v>
      </c>
      <c r="O308" t="s">
        <v>453</v>
      </c>
      <c r="P308" t="s">
        <v>448</v>
      </c>
      <c r="Q308" t="s">
        <v>441</v>
      </c>
    </row>
    <row r="309" spans="1:17" x14ac:dyDescent="0.25">
      <c r="A309">
        <v>281</v>
      </c>
      <c r="B309" t="s">
        <v>147</v>
      </c>
      <c r="C309" t="s">
        <v>323</v>
      </c>
      <c r="D309" t="s">
        <v>1</v>
      </c>
      <c r="F309" t="s">
        <v>436</v>
      </c>
      <c r="G309" t="s">
        <v>437</v>
      </c>
      <c r="H309" t="s">
        <v>683</v>
      </c>
      <c r="I309" t="s">
        <v>1</v>
      </c>
      <c r="J309" t="s">
        <v>687</v>
      </c>
      <c r="K309" t="s">
        <v>440</v>
      </c>
      <c r="L309" t="s">
        <v>436</v>
      </c>
      <c r="M309">
        <v>45747</v>
      </c>
      <c r="N309">
        <v>45869</v>
      </c>
      <c r="O309" t="s">
        <v>453</v>
      </c>
      <c r="P309" t="s">
        <v>448</v>
      </c>
      <c r="Q309" t="s">
        <v>441</v>
      </c>
    </row>
    <row r="310" spans="1:17" x14ac:dyDescent="0.25">
      <c r="A310">
        <v>1524</v>
      </c>
      <c r="B310" t="s">
        <v>712</v>
      </c>
      <c r="C310" t="s">
        <v>323</v>
      </c>
      <c r="D310" t="s">
        <v>1</v>
      </c>
      <c r="F310" t="s">
        <v>436</v>
      </c>
      <c r="G310" t="s">
        <v>437</v>
      </c>
      <c r="H310" t="s">
        <v>683</v>
      </c>
      <c r="I310" t="s">
        <v>1</v>
      </c>
      <c r="J310" t="s">
        <v>687</v>
      </c>
      <c r="K310" t="s">
        <v>440</v>
      </c>
      <c r="L310" t="s">
        <v>436</v>
      </c>
      <c r="M310">
        <v>45808</v>
      </c>
      <c r="N310">
        <v>45869</v>
      </c>
      <c r="O310" t="s">
        <v>445</v>
      </c>
      <c r="P310" t="e">
        <v>#N/A</v>
      </c>
      <c r="Q310" t="s">
        <v>441</v>
      </c>
    </row>
    <row r="311" spans="1:17" x14ac:dyDescent="0.25">
      <c r="A311">
        <v>282</v>
      </c>
      <c r="B311" t="s">
        <v>713</v>
      </c>
      <c r="C311" t="s">
        <v>323</v>
      </c>
      <c r="D311" t="s">
        <v>1</v>
      </c>
      <c r="F311" t="s">
        <v>436</v>
      </c>
      <c r="G311" t="s">
        <v>437</v>
      </c>
      <c r="H311" t="s">
        <v>683</v>
      </c>
      <c r="I311" t="s">
        <v>1</v>
      </c>
      <c r="J311" t="s">
        <v>687</v>
      </c>
      <c r="K311" t="s">
        <v>440</v>
      </c>
      <c r="L311" t="s">
        <v>436</v>
      </c>
      <c r="M311">
        <v>45808</v>
      </c>
      <c r="N311">
        <v>45869</v>
      </c>
      <c r="O311" t="s">
        <v>453</v>
      </c>
      <c r="P311" t="s">
        <v>448</v>
      </c>
      <c r="Q311" t="s">
        <v>441</v>
      </c>
    </row>
    <row r="312" spans="1:17" x14ac:dyDescent="0.25">
      <c r="A312">
        <v>1042</v>
      </c>
      <c r="B312" t="s">
        <v>714</v>
      </c>
      <c r="C312" t="s">
        <v>323</v>
      </c>
      <c r="D312" t="s">
        <v>1</v>
      </c>
      <c r="F312" t="s">
        <v>436</v>
      </c>
      <c r="G312" t="s">
        <v>437</v>
      </c>
      <c r="H312" t="s">
        <v>683</v>
      </c>
      <c r="I312" t="s">
        <v>1</v>
      </c>
      <c r="J312" t="s">
        <v>687</v>
      </c>
      <c r="K312" t="s">
        <v>440</v>
      </c>
      <c r="L312" t="s">
        <v>436</v>
      </c>
      <c r="M312">
        <v>45807</v>
      </c>
      <c r="N312" t="s">
        <v>1</v>
      </c>
      <c r="O312" t="s">
        <v>445</v>
      </c>
      <c r="P312" t="e">
        <v>#N/A</v>
      </c>
      <c r="Q312" t="s">
        <v>441</v>
      </c>
    </row>
    <row r="313" spans="1:17" x14ac:dyDescent="0.25">
      <c r="A313">
        <v>286</v>
      </c>
      <c r="B313" t="s">
        <v>715</v>
      </c>
      <c r="C313" t="s">
        <v>323</v>
      </c>
      <c r="D313" t="s">
        <v>1</v>
      </c>
      <c r="F313" t="s">
        <v>436</v>
      </c>
      <c r="G313" t="s">
        <v>437</v>
      </c>
      <c r="H313" t="s">
        <v>683</v>
      </c>
      <c r="I313" t="s">
        <v>1</v>
      </c>
      <c r="J313" t="s">
        <v>687</v>
      </c>
      <c r="K313" t="s">
        <v>440</v>
      </c>
      <c r="L313" t="s">
        <v>436</v>
      </c>
      <c r="M313">
        <v>45808</v>
      </c>
      <c r="N313">
        <v>45869</v>
      </c>
      <c r="O313" t="s">
        <v>445</v>
      </c>
      <c r="P313" t="s">
        <v>448</v>
      </c>
      <c r="Q313" t="s">
        <v>441</v>
      </c>
    </row>
    <row r="314" spans="1:17" x14ac:dyDescent="0.25">
      <c r="A314">
        <v>1011</v>
      </c>
      <c r="B314" t="s">
        <v>148</v>
      </c>
      <c r="C314" t="s">
        <v>323</v>
      </c>
      <c r="D314" t="s">
        <v>1</v>
      </c>
      <c r="F314" t="s">
        <v>436</v>
      </c>
      <c r="G314" t="s">
        <v>437</v>
      </c>
      <c r="H314" t="s">
        <v>683</v>
      </c>
      <c r="I314" t="s">
        <v>1</v>
      </c>
      <c r="J314" t="s">
        <v>698</v>
      </c>
      <c r="K314" t="s">
        <v>444</v>
      </c>
      <c r="L314" t="s">
        <v>436</v>
      </c>
      <c r="M314">
        <v>45900</v>
      </c>
      <c r="N314" t="s">
        <v>1</v>
      </c>
      <c r="O314" t="s">
        <v>1</v>
      </c>
      <c r="P314" t="s">
        <v>448</v>
      </c>
      <c r="Q314" t="s">
        <v>40</v>
      </c>
    </row>
    <row r="315" spans="1:17" x14ac:dyDescent="0.25">
      <c r="A315">
        <v>1449</v>
      </c>
      <c r="B315" t="s">
        <v>716</v>
      </c>
      <c r="C315" t="s">
        <v>312</v>
      </c>
      <c r="D315" t="s">
        <v>1</v>
      </c>
      <c r="F315" t="s">
        <v>436</v>
      </c>
      <c r="G315" t="s">
        <v>437</v>
      </c>
      <c r="H315" t="s">
        <v>683</v>
      </c>
      <c r="I315" t="s">
        <v>1</v>
      </c>
      <c r="J315" t="s">
        <v>695</v>
      </c>
      <c r="K315" t="s">
        <v>717</v>
      </c>
      <c r="L315" t="s">
        <v>436</v>
      </c>
      <c r="M315">
        <v>45808</v>
      </c>
      <c r="N315">
        <v>45868</v>
      </c>
      <c r="O315" t="s">
        <v>445</v>
      </c>
      <c r="P315" t="s">
        <v>454</v>
      </c>
      <c r="Q315" t="s">
        <v>441</v>
      </c>
    </row>
    <row r="316" spans="1:17" x14ac:dyDescent="0.25">
      <c r="A316">
        <v>324</v>
      </c>
      <c r="B316" t="s">
        <v>394</v>
      </c>
      <c r="C316" t="s">
        <v>367</v>
      </c>
      <c r="D316" t="s">
        <v>1</v>
      </c>
      <c r="F316" t="s">
        <v>436</v>
      </c>
      <c r="G316" t="s">
        <v>437</v>
      </c>
      <c r="H316" t="s">
        <v>683</v>
      </c>
      <c r="I316" t="s">
        <v>1</v>
      </c>
      <c r="J316" t="s">
        <v>209</v>
      </c>
      <c r="K316" t="s">
        <v>440</v>
      </c>
      <c r="L316" t="s">
        <v>436</v>
      </c>
      <c r="M316">
        <v>45808</v>
      </c>
      <c r="N316" t="s">
        <v>1</v>
      </c>
      <c r="O316" t="s">
        <v>453</v>
      </c>
      <c r="P316" t="s">
        <v>448</v>
      </c>
      <c r="Q316" t="s">
        <v>441</v>
      </c>
    </row>
    <row r="317" spans="1:17" x14ac:dyDescent="0.25">
      <c r="A317">
        <v>344</v>
      </c>
      <c r="B317" t="s">
        <v>718</v>
      </c>
      <c r="C317" t="s">
        <v>502</v>
      </c>
      <c r="D317" t="s">
        <v>1</v>
      </c>
      <c r="F317" t="s">
        <v>436</v>
      </c>
      <c r="G317" t="s">
        <v>437</v>
      </c>
      <c r="H317" t="s">
        <v>683</v>
      </c>
      <c r="I317" t="s">
        <v>1</v>
      </c>
      <c r="J317" t="s">
        <v>695</v>
      </c>
      <c r="K317" t="s">
        <v>696</v>
      </c>
      <c r="L317" t="s">
        <v>436</v>
      </c>
      <c r="M317">
        <v>45808</v>
      </c>
      <c r="N317">
        <v>45869</v>
      </c>
      <c r="O317" t="s">
        <v>445</v>
      </c>
      <c r="P317" t="e">
        <v>#N/A</v>
      </c>
      <c r="Q317" t="s">
        <v>441</v>
      </c>
    </row>
    <row r="318" spans="1:17" x14ac:dyDescent="0.25">
      <c r="A318">
        <v>558</v>
      </c>
      <c r="B318" t="s">
        <v>175</v>
      </c>
      <c r="C318" t="s">
        <v>352</v>
      </c>
      <c r="D318" t="s">
        <v>1</v>
      </c>
      <c r="F318" t="s">
        <v>436</v>
      </c>
      <c r="G318" t="s">
        <v>437</v>
      </c>
      <c r="H318" t="s">
        <v>683</v>
      </c>
      <c r="I318" t="s">
        <v>1</v>
      </c>
      <c r="J318" t="s">
        <v>169</v>
      </c>
      <c r="K318" t="s">
        <v>440</v>
      </c>
      <c r="L318" t="s">
        <v>436</v>
      </c>
      <c r="M318">
        <v>45821</v>
      </c>
      <c r="N318">
        <v>45911</v>
      </c>
      <c r="O318" t="s">
        <v>26</v>
      </c>
      <c r="P318" t="s">
        <v>448</v>
      </c>
      <c r="Q318" t="s">
        <v>40</v>
      </c>
    </row>
    <row r="319" spans="1:17" x14ac:dyDescent="0.25">
      <c r="A319">
        <v>1526</v>
      </c>
      <c r="B319" t="s">
        <v>719</v>
      </c>
      <c r="C319" t="s">
        <v>323</v>
      </c>
      <c r="D319" t="s">
        <v>1</v>
      </c>
      <c r="F319" t="s">
        <v>436</v>
      </c>
      <c r="G319" t="s">
        <v>437</v>
      </c>
      <c r="H319" t="s">
        <v>683</v>
      </c>
      <c r="I319" t="s">
        <v>1</v>
      </c>
      <c r="J319" t="s">
        <v>156</v>
      </c>
      <c r="K319" t="s">
        <v>444</v>
      </c>
      <c r="L319" t="s">
        <v>436</v>
      </c>
      <c r="M319">
        <v>45808</v>
      </c>
      <c r="N319">
        <v>45869</v>
      </c>
      <c r="O319" t="s">
        <v>453</v>
      </c>
      <c r="P319" t="e">
        <v>#N/A</v>
      </c>
      <c r="Q319" t="s">
        <v>441</v>
      </c>
    </row>
    <row r="320" spans="1:17" x14ac:dyDescent="0.25">
      <c r="A320">
        <v>1559</v>
      </c>
      <c r="B320" t="s">
        <v>720</v>
      </c>
      <c r="C320" t="s">
        <v>323</v>
      </c>
      <c r="D320" t="s">
        <v>1</v>
      </c>
      <c r="F320" t="s">
        <v>436</v>
      </c>
      <c r="G320" t="s">
        <v>437</v>
      </c>
      <c r="H320" t="s">
        <v>683</v>
      </c>
      <c r="I320" t="s">
        <v>1</v>
      </c>
      <c r="J320" t="s">
        <v>156</v>
      </c>
      <c r="K320" t="s">
        <v>444</v>
      </c>
      <c r="L320" t="s">
        <v>436</v>
      </c>
      <c r="M320">
        <v>45808</v>
      </c>
      <c r="N320">
        <v>45869</v>
      </c>
      <c r="O320" t="s">
        <v>26</v>
      </c>
      <c r="P320" t="s">
        <v>448</v>
      </c>
      <c r="Q320" t="s">
        <v>441</v>
      </c>
    </row>
    <row r="321" spans="1:17" x14ac:dyDescent="0.25">
      <c r="A321">
        <v>1565</v>
      </c>
      <c r="B321" t="s">
        <v>721</v>
      </c>
      <c r="C321" t="s">
        <v>323</v>
      </c>
      <c r="D321" t="s">
        <v>1</v>
      </c>
      <c r="F321" t="s">
        <v>436</v>
      </c>
      <c r="G321" t="s">
        <v>437</v>
      </c>
      <c r="H321" t="s">
        <v>683</v>
      </c>
      <c r="I321" t="s">
        <v>1</v>
      </c>
      <c r="J321" t="s">
        <v>156</v>
      </c>
      <c r="K321" t="s">
        <v>444</v>
      </c>
      <c r="L321" t="s">
        <v>436</v>
      </c>
      <c r="M321">
        <v>45808</v>
      </c>
      <c r="N321">
        <v>45869</v>
      </c>
      <c r="O321" t="s">
        <v>453</v>
      </c>
      <c r="P321" t="e">
        <v>#N/A</v>
      </c>
      <c r="Q321" t="s">
        <v>441</v>
      </c>
    </row>
    <row r="322" spans="1:17" x14ac:dyDescent="0.25">
      <c r="A322">
        <v>1417</v>
      </c>
      <c r="B322" t="s">
        <v>722</v>
      </c>
      <c r="C322" t="s">
        <v>502</v>
      </c>
      <c r="D322" t="s">
        <v>1</v>
      </c>
      <c r="F322" t="s">
        <v>436</v>
      </c>
      <c r="G322" t="s">
        <v>437</v>
      </c>
      <c r="H322" t="s">
        <v>683</v>
      </c>
      <c r="I322" t="s">
        <v>1</v>
      </c>
      <c r="J322" t="s">
        <v>687</v>
      </c>
      <c r="K322" t="s">
        <v>440</v>
      </c>
      <c r="L322" t="s">
        <v>436</v>
      </c>
      <c r="M322">
        <v>45808</v>
      </c>
      <c r="N322">
        <v>45867</v>
      </c>
      <c r="O322" t="s">
        <v>445</v>
      </c>
      <c r="P322" t="e">
        <v>#N/A</v>
      </c>
      <c r="Q322" t="s">
        <v>441</v>
      </c>
    </row>
    <row r="323" spans="1:17" x14ac:dyDescent="0.25">
      <c r="A323">
        <v>415</v>
      </c>
      <c r="B323" t="s">
        <v>723</v>
      </c>
      <c r="C323" t="s">
        <v>323</v>
      </c>
      <c r="D323" t="s">
        <v>1</v>
      </c>
      <c r="F323" t="s">
        <v>436</v>
      </c>
      <c r="G323" t="s">
        <v>437</v>
      </c>
      <c r="H323" t="s">
        <v>683</v>
      </c>
      <c r="I323" t="s">
        <v>1</v>
      </c>
      <c r="J323" t="s">
        <v>209</v>
      </c>
      <c r="K323" t="s">
        <v>440</v>
      </c>
      <c r="L323" t="s">
        <v>436</v>
      </c>
      <c r="M323">
        <v>45808</v>
      </c>
      <c r="N323">
        <v>45869</v>
      </c>
      <c r="O323" t="s">
        <v>445</v>
      </c>
      <c r="P323" t="s">
        <v>448</v>
      </c>
      <c r="Q323" t="s">
        <v>441</v>
      </c>
    </row>
    <row r="324" spans="1:17" x14ac:dyDescent="0.25">
      <c r="A324">
        <v>1224</v>
      </c>
      <c r="B324" t="s">
        <v>220</v>
      </c>
      <c r="C324" t="s">
        <v>323</v>
      </c>
      <c r="D324" t="s">
        <v>1</v>
      </c>
      <c r="F324" t="s">
        <v>436</v>
      </c>
      <c r="G324" t="s">
        <v>437</v>
      </c>
      <c r="H324" t="s">
        <v>683</v>
      </c>
      <c r="I324" t="s">
        <v>1</v>
      </c>
      <c r="J324" t="s">
        <v>209</v>
      </c>
      <c r="K324" t="s">
        <v>440</v>
      </c>
      <c r="L324" t="s">
        <v>436</v>
      </c>
      <c r="M324">
        <v>45808</v>
      </c>
      <c r="N324">
        <v>45869</v>
      </c>
      <c r="O324" t="s">
        <v>26</v>
      </c>
      <c r="P324" t="s">
        <v>448</v>
      </c>
      <c r="Q324" t="s">
        <v>441</v>
      </c>
    </row>
    <row r="325" spans="1:17" x14ac:dyDescent="0.25">
      <c r="A325">
        <v>423</v>
      </c>
      <c r="B325" t="s">
        <v>221</v>
      </c>
      <c r="C325" t="s">
        <v>323</v>
      </c>
      <c r="D325" t="s">
        <v>1</v>
      </c>
      <c r="F325" t="s">
        <v>436</v>
      </c>
      <c r="G325" t="s">
        <v>437</v>
      </c>
      <c r="H325" t="s">
        <v>683</v>
      </c>
      <c r="I325" t="s">
        <v>1</v>
      </c>
      <c r="J325" t="s">
        <v>209</v>
      </c>
      <c r="K325" t="s">
        <v>440</v>
      </c>
      <c r="L325" t="s">
        <v>436</v>
      </c>
      <c r="M325">
        <v>45807</v>
      </c>
      <c r="N325">
        <v>45868</v>
      </c>
      <c r="O325" t="s">
        <v>445</v>
      </c>
      <c r="P325" t="s">
        <v>448</v>
      </c>
      <c r="Q325" t="s">
        <v>441</v>
      </c>
    </row>
    <row r="326" spans="1:17" x14ac:dyDescent="0.25">
      <c r="A326">
        <v>433</v>
      </c>
      <c r="B326" t="s">
        <v>724</v>
      </c>
      <c r="C326" t="s">
        <v>725</v>
      </c>
      <c r="D326" t="s">
        <v>1</v>
      </c>
      <c r="F326" t="s">
        <v>436</v>
      </c>
      <c r="G326" t="s">
        <v>437</v>
      </c>
      <c r="H326" t="s">
        <v>683</v>
      </c>
      <c r="I326" t="s">
        <v>1</v>
      </c>
      <c r="J326" t="s">
        <v>695</v>
      </c>
      <c r="K326" t="s">
        <v>696</v>
      </c>
      <c r="L326" t="s">
        <v>436</v>
      </c>
      <c r="M326">
        <v>45808</v>
      </c>
      <c r="N326">
        <v>45869</v>
      </c>
      <c r="O326" t="s">
        <v>453</v>
      </c>
      <c r="P326" t="s">
        <v>448</v>
      </c>
      <c r="Q326" t="s">
        <v>441</v>
      </c>
    </row>
    <row r="327" spans="1:17" x14ac:dyDescent="0.25">
      <c r="A327">
        <v>1039</v>
      </c>
      <c r="B327" t="s">
        <v>726</v>
      </c>
      <c r="C327" t="s">
        <v>323</v>
      </c>
      <c r="D327" t="s">
        <v>1</v>
      </c>
      <c r="F327" t="s">
        <v>436</v>
      </c>
      <c r="G327" t="s">
        <v>437</v>
      </c>
      <c r="H327" t="s">
        <v>683</v>
      </c>
      <c r="I327" t="s">
        <v>1</v>
      </c>
      <c r="J327" t="s">
        <v>156</v>
      </c>
      <c r="K327" t="s">
        <v>444</v>
      </c>
      <c r="L327" t="s">
        <v>436</v>
      </c>
      <c r="M327" t="s">
        <v>1</v>
      </c>
      <c r="N327" t="s">
        <v>1</v>
      </c>
      <c r="O327" t="s">
        <v>1</v>
      </c>
      <c r="P327" t="e">
        <v>#N/A</v>
      </c>
      <c r="Q327" t="s">
        <v>509</v>
      </c>
    </row>
    <row r="328" spans="1:17" x14ac:dyDescent="0.25">
      <c r="A328">
        <v>1250</v>
      </c>
      <c r="B328" t="s">
        <v>727</v>
      </c>
      <c r="C328" t="s">
        <v>323</v>
      </c>
      <c r="D328" t="s">
        <v>1</v>
      </c>
      <c r="F328" t="s">
        <v>436</v>
      </c>
      <c r="G328" t="s">
        <v>437</v>
      </c>
      <c r="H328" t="s">
        <v>683</v>
      </c>
      <c r="I328" t="s">
        <v>1</v>
      </c>
      <c r="J328" t="s">
        <v>156</v>
      </c>
      <c r="K328" t="s">
        <v>444</v>
      </c>
      <c r="L328" t="s">
        <v>436</v>
      </c>
      <c r="M328" t="s">
        <v>1</v>
      </c>
      <c r="N328" t="s">
        <v>1</v>
      </c>
      <c r="O328" t="s">
        <v>1</v>
      </c>
      <c r="P328" t="e">
        <v>#N/A</v>
      </c>
      <c r="Q328" t="s">
        <v>509</v>
      </c>
    </row>
    <row r="329" spans="1:17" x14ac:dyDescent="0.25">
      <c r="A329">
        <v>1383</v>
      </c>
      <c r="B329" t="s">
        <v>728</v>
      </c>
      <c r="C329" t="s">
        <v>502</v>
      </c>
      <c r="D329" t="s">
        <v>1</v>
      </c>
      <c r="F329" t="s">
        <v>436</v>
      </c>
      <c r="G329" t="s">
        <v>437</v>
      </c>
      <c r="H329" t="s">
        <v>683</v>
      </c>
      <c r="I329" t="s">
        <v>1</v>
      </c>
      <c r="J329" t="s">
        <v>695</v>
      </c>
      <c r="K329" t="s">
        <v>696</v>
      </c>
      <c r="L329" t="s">
        <v>436</v>
      </c>
      <c r="M329" t="s">
        <v>1</v>
      </c>
      <c r="N329" t="s">
        <v>1</v>
      </c>
      <c r="O329" t="s">
        <v>1</v>
      </c>
      <c r="P329" t="e">
        <v>#N/A</v>
      </c>
      <c r="Q329" t="s">
        <v>509</v>
      </c>
    </row>
    <row r="330" spans="1:17" x14ac:dyDescent="0.25">
      <c r="A330">
        <v>469</v>
      </c>
      <c r="B330" t="s">
        <v>729</v>
      </c>
      <c r="C330" t="s">
        <v>502</v>
      </c>
      <c r="D330" t="s">
        <v>1</v>
      </c>
      <c r="F330" t="s">
        <v>436</v>
      </c>
      <c r="G330" t="s">
        <v>437</v>
      </c>
      <c r="H330" t="s">
        <v>683</v>
      </c>
      <c r="I330" t="s">
        <v>1</v>
      </c>
      <c r="J330" t="s">
        <v>156</v>
      </c>
      <c r="K330" t="s">
        <v>444</v>
      </c>
      <c r="L330" t="s">
        <v>436</v>
      </c>
      <c r="M330">
        <v>45808</v>
      </c>
      <c r="N330">
        <v>45869</v>
      </c>
      <c r="O330" t="s">
        <v>445</v>
      </c>
      <c r="P330" t="e">
        <v>#N/A</v>
      </c>
      <c r="Q330" t="s">
        <v>441</v>
      </c>
    </row>
    <row r="331" spans="1:17" x14ac:dyDescent="0.25">
      <c r="A331">
        <v>1041</v>
      </c>
      <c r="B331" t="s">
        <v>730</v>
      </c>
      <c r="C331" t="s">
        <v>323</v>
      </c>
      <c r="D331" t="s">
        <v>1</v>
      </c>
      <c r="F331" t="s">
        <v>436</v>
      </c>
      <c r="G331" t="s">
        <v>437</v>
      </c>
      <c r="H331" t="s">
        <v>683</v>
      </c>
      <c r="I331" t="s">
        <v>1</v>
      </c>
      <c r="J331" t="s">
        <v>687</v>
      </c>
      <c r="K331" t="s">
        <v>440</v>
      </c>
      <c r="L331" t="s">
        <v>436</v>
      </c>
      <c r="M331">
        <v>45808</v>
      </c>
      <c r="N331">
        <v>45869</v>
      </c>
      <c r="O331" t="s">
        <v>445</v>
      </c>
      <c r="P331" t="e">
        <v>#N/A</v>
      </c>
      <c r="Q331" t="s">
        <v>441</v>
      </c>
    </row>
    <row r="332" spans="1:17" x14ac:dyDescent="0.25">
      <c r="A332">
        <v>441</v>
      </c>
      <c r="B332" t="s">
        <v>399</v>
      </c>
      <c r="C332" t="s">
        <v>323</v>
      </c>
      <c r="D332" t="s">
        <v>1</v>
      </c>
      <c r="F332" t="s">
        <v>436</v>
      </c>
      <c r="G332" t="s">
        <v>437</v>
      </c>
      <c r="H332" t="s">
        <v>683</v>
      </c>
      <c r="I332" t="s">
        <v>1</v>
      </c>
      <c r="J332" t="s">
        <v>209</v>
      </c>
      <c r="K332" t="s">
        <v>440</v>
      </c>
      <c r="L332" t="s">
        <v>436</v>
      </c>
      <c r="M332">
        <v>45808</v>
      </c>
      <c r="N332">
        <v>45869</v>
      </c>
      <c r="O332" t="s">
        <v>453</v>
      </c>
      <c r="P332" t="s">
        <v>448</v>
      </c>
      <c r="Q332" t="s">
        <v>441</v>
      </c>
    </row>
    <row r="333" spans="1:17" x14ac:dyDescent="0.25">
      <c r="A333">
        <v>478</v>
      </c>
      <c r="B333" t="s">
        <v>731</v>
      </c>
      <c r="C333" t="s">
        <v>323</v>
      </c>
      <c r="D333" t="s">
        <v>1</v>
      </c>
      <c r="F333" t="s">
        <v>436</v>
      </c>
      <c r="G333" t="s">
        <v>437</v>
      </c>
      <c r="H333" t="s">
        <v>683</v>
      </c>
      <c r="I333" t="s">
        <v>1</v>
      </c>
      <c r="J333" t="s">
        <v>695</v>
      </c>
      <c r="K333" t="s">
        <v>696</v>
      </c>
      <c r="L333" t="s">
        <v>436</v>
      </c>
      <c r="M333">
        <v>45808</v>
      </c>
      <c r="N333">
        <v>45869</v>
      </c>
      <c r="O333" t="s">
        <v>453</v>
      </c>
      <c r="P333" t="s">
        <v>448</v>
      </c>
      <c r="Q333" t="s">
        <v>441</v>
      </c>
    </row>
    <row r="334" spans="1:17" x14ac:dyDescent="0.25">
      <c r="A334">
        <v>493</v>
      </c>
      <c r="B334" t="s">
        <v>732</v>
      </c>
      <c r="C334" t="s">
        <v>725</v>
      </c>
      <c r="D334" t="s">
        <v>1</v>
      </c>
      <c r="F334" t="s">
        <v>436</v>
      </c>
      <c r="G334" t="s">
        <v>437</v>
      </c>
      <c r="H334" t="s">
        <v>683</v>
      </c>
      <c r="I334" t="s">
        <v>1</v>
      </c>
      <c r="J334" t="s">
        <v>698</v>
      </c>
      <c r="K334" t="s">
        <v>444</v>
      </c>
      <c r="L334" t="s">
        <v>436</v>
      </c>
      <c r="M334">
        <v>45808</v>
      </c>
      <c r="N334">
        <v>45869</v>
      </c>
      <c r="O334" t="s">
        <v>453</v>
      </c>
      <c r="P334" t="s">
        <v>448</v>
      </c>
      <c r="Q334" t="s">
        <v>441</v>
      </c>
    </row>
    <row r="335" spans="1:17" x14ac:dyDescent="0.25">
      <c r="A335">
        <v>502</v>
      </c>
      <c r="B335" t="s">
        <v>733</v>
      </c>
      <c r="C335" t="s">
        <v>725</v>
      </c>
      <c r="D335" t="s">
        <v>1</v>
      </c>
      <c r="F335" t="s">
        <v>436</v>
      </c>
      <c r="G335" t="s">
        <v>437</v>
      </c>
      <c r="H335" t="s">
        <v>683</v>
      </c>
      <c r="I335" t="s">
        <v>1</v>
      </c>
      <c r="J335" t="s">
        <v>695</v>
      </c>
      <c r="K335" t="s">
        <v>696</v>
      </c>
      <c r="L335" t="s">
        <v>436</v>
      </c>
      <c r="M335">
        <v>45808</v>
      </c>
      <c r="N335">
        <v>45868</v>
      </c>
      <c r="O335" t="s">
        <v>445</v>
      </c>
      <c r="P335" t="s">
        <v>448</v>
      </c>
      <c r="Q335" t="s">
        <v>441</v>
      </c>
    </row>
    <row r="336" spans="1:17" x14ac:dyDescent="0.25">
      <c r="A336">
        <v>1045</v>
      </c>
      <c r="B336" t="s">
        <v>734</v>
      </c>
      <c r="C336" t="s">
        <v>323</v>
      </c>
      <c r="D336" t="s">
        <v>1</v>
      </c>
      <c r="F336" t="s">
        <v>436</v>
      </c>
      <c r="G336" t="s">
        <v>437</v>
      </c>
      <c r="H336" t="s">
        <v>683</v>
      </c>
      <c r="I336" t="s">
        <v>1</v>
      </c>
      <c r="J336" t="s">
        <v>156</v>
      </c>
      <c r="K336" t="s">
        <v>440</v>
      </c>
      <c r="L336" t="s">
        <v>436</v>
      </c>
      <c r="M336" t="s">
        <v>1</v>
      </c>
      <c r="N336" t="s">
        <v>1</v>
      </c>
      <c r="O336" t="s">
        <v>1</v>
      </c>
      <c r="P336" t="e">
        <v>#N/A</v>
      </c>
      <c r="Q336" t="s">
        <v>509</v>
      </c>
    </row>
    <row r="337" spans="1:17" x14ac:dyDescent="0.25">
      <c r="A337">
        <v>1553</v>
      </c>
      <c r="B337" t="s">
        <v>735</v>
      </c>
      <c r="C337" t="s">
        <v>502</v>
      </c>
      <c r="D337" t="s">
        <v>1</v>
      </c>
      <c r="F337" t="s">
        <v>436</v>
      </c>
      <c r="G337" t="s">
        <v>437</v>
      </c>
      <c r="H337" t="s">
        <v>683</v>
      </c>
      <c r="I337" t="s">
        <v>1</v>
      </c>
      <c r="J337" t="s">
        <v>687</v>
      </c>
      <c r="K337" t="s">
        <v>440</v>
      </c>
      <c r="L337" t="s">
        <v>436</v>
      </c>
      <c r="M337">
        <v>45808</v>
      </c>
      <c r="N337">
        <v>45869</v>
      </c>
      <c r="O337" t="s">
        <v>445</v>
      </c>
      <c r="P337" t="s">
        <v>448</v>
      </c>
      <c r="Q337" t="s">
        <v>441</v>
      </c>
    </row>
    <row r="338" spans="1:17" x14ac:dyDescent="0.25">
      <c r="A338">
        <v>1561</v>
      </c>
      <c r="B338" t="s">
        <v>736</v>
      </c>
      <c r="C338" t="s">
        <v>323</v>
      </c>
      <c r="D338" t="s">
        <v>1</v>
      </c>
      <c r="F338" t="s">
        <v>436</v>
      </c>
      <c r="G338" t="s">
        <v>437</v>
      </c>
      <c r="H338" t="s">
        <v>737</v>
      </c>
      <c r="I338" t="s">
        <v>1</v>
      </c>
      <c r="J338" t="s">
        <v>156</v>
      </c>
      <c r="K338" t="s">
        <v>444</v>
      </c>
      <c r="L338" t="s">
        <v>436</v>
      </c>
      <c r="M338">
        <v>45808</v>
      </c>
      <c r="N338">
        <v>45869</v>
      </c>
      <c r="O338" t="s">
        <v>94</v>
      </c>
      <c r="P338" t="e">
        <v>#N/A</v>
      </c>
      <c r="Q338" t="s">
        <v>441</v>
      </c>
    </row>
    <row r="339" spans="1:17" x14ac:dyDescent="0.25">
      <c r="A339">
        <v>1170</v>
      </c>
      <c r="B339" t="s">
        <v>738</v>
      </c>
      <c r="C339" t="s">
        <v>323</v>
      </c>
      <c r="D339" t="s">
        <v>1</v>
      </c>
      <c r="F339" t="s">
        <v>436</v>
      </c>
      <c r="G339" t="s">
        <v>437</v>
      </c>
      <c r="H339" t="s">
        <v>737</v>
      </c>
      <c r="I339" t="s">
        <v>1</v>
      </c>
      <c r="J339" t="s">
        <v>739</v>
      </c>
      <c r="K339" t="s">
        <v>440</v>
      </c>
      <c r="L339" t="s">
        <v>436</v>
      </c>
      <c r="M339">
        <v>45808</v>
      </c>
      <c r="N339">
        <v>45866</v>
      </c>
      <c r="O339" t="s">
        <v>445</v>
      </c>
      <c r="P339" t="e">
        <v>#N/A</v>
      </c>
      <c r="Q339" t="s">
        <v>441</v>
      </c>
    </row>
    <row r="340" spans="1:17" x14ac:dyDescent="0.25">
      <c r="A340">
        <v>1465</v>
      </c>
      <c r="B340" t="s">
        <v>740</v>
      </c>
      <c r="C340" t="s">
        <v>316</v>
      </c>
      <c r="D340" t="s">
        <v>1</v>
      </c>
      <c r="F340" t="s">
        <v>436</v>
      </c>
      <c r="G340" t="s">
        <v>437</v>
      </c>
      <c r="H340" t="s">
        <v>737</v>
      </c>
      <c r="I340" t="s">
        <v>1</v>
      </c>
      <c r="J340" t="s">
        <v>209</v>
      </c>
      <c r="K340" t="s">
        <v>1</v>
      </c>
      <c r="L340" t="s">
        <v>436</v>
      </c>
      <c r="M340">
        <v>45808</v>
      </c>
      <c r="N340" t="s">
        <v>1</v>
      </c>
      <c r="O340" t="s">
        <v>1</v>
      </c>
      <c r="P340" t="e">
        <v>#N/A</v>
      </c>
      <c r="Q340" t="s">
        <v>441</v>
      </c>
    </row>
    <row r="341" spans="1:17" x14ac:dyDescent="0.25">
      <c r="A341">
        <v>1464</v>
      </c>
      <c r="B341" t="s">
        <v>741</v>
      </c>
      <c r="C341" t="s">
        <v>316</v>
      </c>
      <c r="D341" t="s">
        <v>1</v>
      </c>
      <c r="F341" t="s">
        <v>436</v>
      </c>
      <c r="G341" t="s">
        <v>437</v>
      </c>
      <c r="H341" t="s">
        <v>737</v>
      </c>
      <c r="I341" t="s">
        <v>1</v>
      </c>
      <c r="J341" t="s">
        <v>209</v>
      </c>
      <c r="K341" t="s">
        <v>1</v>
      </c>
      <c r="L341" t="s">
        <v>436</v>
      </c>
      <c r="M341">
        <v>45777</v>
      </c>
      <c r="N341">
        <v>45838</v>
      </c>
      <c r="O341" t="s">
        <v>445</v>
      </c>
      <c r="P341" t="e">
        <v>#N/A</v>
      </c>
      <c r="Q341" t="s">
        <v>441</v>
      </c>
    </row>
    <row r="342" spans="1:17" x14ac:dyDescent="0.25">
      <c r="A342">
        <v>5</v>
      </c>
      <c r="B342" t="s">
        <v>742</v>
      </c>
      <c r="C342" t="s">
        <v>323</v>
      </c>
      <c r="D342" t="s">
        <v>1</v>
      </c>
      <c r="F342" t="s">
        <v>436</v>
      </c>
      <c r="G342" t="s">
        <v>437</v>
      </c>
      <c r="H342" t="s">
        <v>737</v>
      </c>
      <c r="I342" t="s">
        <v>1</v>
      </c>
      <c r="J342" t="s">
        <v>743</v>
      </c>
      <c r="K342" t="s">
        <v>744</v>
      </c>
      <c r="L342" t="s">
        <v>436</v>
      </c>
      <c r="M342">
        <v>45807</v>
      </c>
      <c r="N342">
        <v>45869</v>
      </c>
      <c r="O342" t="s">
        <v>445</v>
      </c>
      <c r="P342" t="s">
        <v>448</v>
      </c>
      <c r="Q342" t="s">
        <v>441</v>
      </c>
    </row>
    <row r="343" spans="1:17" x14ac:dyDescent="0.25">
      <c r="A343">
        <v>1167</v>
      </c>
      <c r="B343" t="s">
        <v>745</v>
      </c>
      <c r="C343" t="s">
        <v>316</v>
      </c>
      <c r="D343" t="s">
        <v>1</v>
      </c>
      <c r="F343" t="s">
        <v>436</v>
      </c>
      <c r="G343" t="s">
        <v>437</v>
      </c>
      <c r="H343" t="s">
        <v>737</v>
      </c>
      <c r="I343" t="s">
        <v>1</v>
      </c>
      <c r="J343" t="s">
        <v>209</v>
      </c>
      <c r="K343" t="s">
        <v>1</v>
      </c>
      <c r="L343" t="s">
        <v>436</v>
      </c>
      <c r="M343">
        <v>45808</v>
      </c>
      <c r="N343">
        <v>45869</v>
      </c>
      <c r="O343" t="s">
        <v>453</v>
      </c>
      <c r="P343" t="e">
        <v>#N/A</v>
      </c>
      <c r="Q343" t="s">
        <v>441</v>
      </c>
    </row>
    <row r="344" spans="1:17" x14ac:dyDescent="0.25">
      <c r="A344">
        <v>1442</v>
      </c>
      <c r="B344" t="s">
        <v>746</v>
      </c>
      <c r="C344" t="s">
        <v>316</v>
      </c>
      <c r="D344" t="s">
        <v>1</v>
      </c>
      <c r="F344" t="s">
        <v>436</v>
      </c>
      <c r="G344" t="s">
        <v>437</v>
      </c>
      <c r="H344" t="s">
        <v>737</v>
      </c>
      <c r="I344" t="s">
        <v>1</v>
      </c>
      <c r="J344" t="s">
        <v>209</v>
      </c>
      <c r="K344" t="s">
        <v>1</v>
      </c>
      <c r="L344" t="s">
        <v>436</v>
      </c>
      <c r="M344">
        <v>45777</v>
      </c>
      <c r="N344">
        <v>45838</v>
      </c>
      <c r="O344" t="s">
        <v>445</v>
      </c>
      <c r="P344" t="e">
        <v>#N/A</v>
      </c>
      <c r="Q344" t="s">
        <v>441</v>
      </c>
    </row>
    <row r="345" spans="1:17" x14ac:dyDescent="0.25">
      <c r="A345">
        <v>1168</v>
      </c>
      <c r="B345" t="s">
        <v>393</v>
      </c>
      <c r="C345" t="s">
        <v>316</v>
      </c>
      <c r="D345" t="s">
        <v>1</v>
      </c>
      <c r="F345" t="s">
        <v>436</v>
      </c>
      <c r="G345" t="s">
        <v>437</v>
      </c>
      <c r="H345" t="s">
        <v>737</v>
      </c>
      <c r="I345" t="s">
        <v>1</v>
      </c>
      <c r="J345" t="s">
        <v>209</v>
      </c>
      <c r="K345" t="s">
        <v>1</v>
      </c>
      <c r="L345" t="s">
        <v>436</v>
      </c>
      <c r="M345">
        <v>45808</v>
      </c>
      <c r="N345">
        <v>45870</v>
      </c>
      <c r="O345" t="s">
        <v>453</v>
      </c>
      <c r="P345" t="s">
        <v>448</v>
      </c>
      <c r="Q345" t="s">
        <v>441</v>
      </c>
    </row>
    <row r="346" spans="1:17" x14ac:dyDescent="0.25">
      <c r="A346">
        <v>1443</v>
      </c>
      <c r="B346" t="s">
        <v>747</v>
      </c>
      <c r="C346" t="s">
        <v>316</v>
      </c>
      <c r="D346" t="s">
        <v>1</v>
      </c>
      <c r="F346" t="s">
        <v>436</v>
      </c>
      <c r="G346" t="s">
        <v>437</v>
      </c>
      <c r="H346" t="s">
        <v>737</v>
      </c>
      <c r="I346" t="s">
        <v>1</v>
      </c>
      <c r="J346" t="s">
        <v>209</v>
      </c>
      <c r="K346" t="s">
        <v>1</v>
      </c>
      <c r="L346" t="s">
        <v>436</v>
      </c>
      <c r="M346">
        <v>45777</v>
      </c>
      <c r="N346">
        <v>45838</v>
      </c>
      <c r="O346" t="s">
        <v>445</v>
      </c>
      <c r="P346" t="e">
        <v>#N/A</v>
      </c>
      <c r="Q346" t="s">
        <v>441</v>
      </c>
    </row>
    <row r="347" spans="1:17" x14ac:dyDescent="0.25">
      <c r="A347">
        <v>919</v>
      </c>
      <c r="B347" t="s">
        <v>748</v>
      </c>
      <c r="C347" t="s">
        <v>502</v>
      </c>
      <c r="D347" t="s">
        <v>1</v>
      </c>
      <c r="F347" t="s">
        <v>436</v>
      </c>
      <c r="G347" t="s">
        <v>437</v>
      </c>
      <c r="H347" t="s">
        <v>737</v>
      </c>
      <c r="I347" t="s">
        <v>1</v>
      </c>
      <c r="J347" t="s">
        <v>739</v>
      </c>
      <c r="K347" t="s">
        <v>440</v>
      </c>
      <c r="L347" t="s">
        <v>436</v>
      </c>
      <c r="M347" t="s">
        <v>1</v>
      </c>
      <c r="N347" t="s">
        <v>1</v>
      </c>
      <c r="O347" t="s">
        <v>1</v>
      </c>
      <c r="P347" t="e">
        <v>#N/A</v>
      </c>
      <c r="Q347" t="s">
        <v>509</v>
      </c>
    </row>
    <row r="348" spans="1:17" x14ac:dyDescent="0.25">
      <c r="A348">
        <v>205</v>
      </c>
      <c r="B348" t="s">
        <v>749</v>
      </c>
      <c r="C348" t="s">
        <v>323</v>
      </c>
      <c r="D348" t="s">
        <v>1</v>
      </c>
      <c r="F348" t="s">
        <v>436</v>
      </c>
      <c r="G348" t="s">
        <v>437</v>
      </c>
      <c r="H348" t="s">
        <v>737</v>
      </c>
      <c r="I348" t="s">
        <v>1</v>
      </c>
      <c r="J348" t="s">
        <v>750</v>
      </c>
      <c r="K348" t="s">
        <v>744</v>
      </c>
      <c r="L348" t="s">
        <v>436</v>
      </c>
      <c r="M348">
        <v>45808</v>
      </c>
      <c r="N348">
        <v>45869</v>
      </c>
      <c r="O348" t="s">
        <v>445</v>
      </c>
      <c r="P348" t="s">
        <v>448</v>
      </c>
      <c r="Q348" t="s">
        <v>441</v>
      </c>
    </row>
    <row r="349" spans="1:17" x14ac:dyDescent="0.25">
      <c r="A349">
        <v>1512</v>
      </c>
      <c r="B349" t="s">
        <v>751</v>
      </c>
      <c r="C349" t="s">
        <v>323</v>
      </c>
      <c r="D349" t="s">
        <v>1</v>
      </c>
      <c r="F349" t="s">
        <v>436</v>
      </c>
      <c r="G349" t="s">
        <v>437</v>
      </c>
      <c r="H349" t="s">
        <v>737</v>
      </c>
      <c r="I349" t="s">
        <v>1</v>
      </c>
      <c r="J349" t="s">
        <v>156</v>
      </c>
      <c r="K349" t="s">
        <v>440</v>
      </c>
      <c r="L349" t="s">
        <v>436</v>
      </c>
      <c r="M349">
        <v>45809</v>
      </c>
      <c r="N349">
        <v>45869</v>
      </c>
      <c r="O349" t="s">
        <v>26</v>
      </c>
      <c r="P349" t="e">
        <v>#N/A</v>
      </c>
      <c r="Q349" t="s">
        <v>40</v>
      </c>
    </row>
    <row r="350" spans="1:17" x14ac:dyDescent="0.25">
      <c r="A350">
        <v>1222</v>
      </c>
      <c r="B350" t="s">
        <v>752</v>
      </c>
      <c r="C350" t="s">
        <v>323</v>
      </c>
      <c r="D350" t="s">
        <v>1</v>
      </c>
      <c r="F350" t="s">
        <v>436</v>
      </c>
      <c r="G350" t="s">
        <v>437</v>
      </c>
      <c r="H350" t="s">
        <v>737</v>
      </c>
      <c r="I350" t="s">
        <v>1</v>
      </c>
      <c r="J350" t="s">
        <v>739</v>
      </c>
      <c r="K350" t="s">
        <v>440</v>
      </c>
      <c r="L350" t="s">
        <v>436</v>
      </c>
      <c r="M350">
        <v>45807</v>
      </c>
      <c r="N350">
        <v>45868</v>
      </c>
      <c r="O350" t="s">
        <v>445</v>
      </c>
      <c r="P350" t="e">
        <v>#N/A</v>
      </c>
      <c r="Q350" t="s">
        <v>441</v>
      </c>
    </row>
    <row r="351" spans="1:17" x14ac:dyDescent="0.25">
      <c r="A351">
        <v>1008</v>
      </c>
      <c r="B351" t="s">
        <v>753</v>
      </c>
      <c r="C351" t="s">
        <v>312</v>
      </c>
      <c r="D351" t="s">
        <v>1</v>
      </c>
      <c r="F351" t="s">
        <v>436</v>
      </c>
      <c r="G351" t="s">
        <v>437</v>
      </c>
      <c r="H351" t="s">
        <v>737</v>
      </c>
      <c r="I351" t="s">
        <v>456</v>
      </c>
      <c r="J351" t="s">
        <v>754</v>
      </c>
      <c r="K351" t="s">
        <v>755</v>
      </c>
      <c r="L351" t="s">
        <v>436</v>
      </c>
      <c r="M351">
        <v>45808</v>
      </c>
      <c r="N351">
        <v>45869</v>
      </c>
      <c r="O351" t="s">
        <v>453</v>
      </c>
      <c r="P351" t="s">
        <v>454</v>
      </c>
      <c r="Q351" t="s">
        <v>441</v>
      </c>
    </row>
    <row r="352" spans="1:17" x14ac:dyDescent="0.25">
      <c r="A352">
        <v>1017</v>
      </c>
      <c r="B352" t="s">
        <v>756</v>
      </c>
      <c r="C352" t="s">
        <v>312</v>
      </c>
      <c r="D352" t="s">
        <v>1</v>
      </c>
      <c r="F352" t="s">
        <v>436</v>
      </c>
      <c r="G352" t="s">
        <v>437</v>
      </c>
      <c r="H352" t="s">
        <v>737</v>
      </c>
      <c r="I352" t="s">
        <v>757</v>
      </c>
      <c r="J352" t="s">
        <v>743</v>
      </c>
      <c r="K352" t="s">
        <v>744</v>
      </c>
      <c r="L352" t="s">
        <v>436</v>
      </c>
      <c r="M352">
        <v>45808</v>
      </c>
      <c r="N352" t="s">
        <v>1</v>
      </c>
      <c r="O352" t="s">
        <v>1</v>
      </c>
      <c r="P352" t="s">
        <v>454</v>
      </c>
      <c r="Q352" t="s">
        <v>441</v>
      </c>
    </row>
    <row r="353" spans="1:17" x14ac:dyDescent="0.25">
      <c r="A353">
        <v>1239</v>
      </c>
      <c r="B353" t="s">
        <v>758</v>
      </c>
      <c r="C353" t="s">
        <v>312</v>
      </c>
      <c r="D353" t="s">
        <v>1</v>
      </c>
      <c r="F353" t="s">
        <v>436</v>
      </c>
      <c r="G353" t="s">
        <v>437</v>
      </c>
      <c r="H353" t="s">
        <v>737</v>
      </c>
      <c r="I353" t="s">
        <v>759</v>
      </c>
      <c r="J353" t="s">
        <v>760</v>
      </c>
      <c r="K353" t="s">
        <v>755</v>
      </c>
      <c r="L353" t="s">
        <v>436</v>
      </c>
      <c r="M353">
        <v>45806</v>
      </c>
      <c r="N353">
        <v>45868</v>
      </c>
      <c r="O353" t="s">
        <v>453</v>
      </c>
      <c r="P353" t="s">
        <v>454</v>
      </c>
      <c r="Q353" t="s">
        <v>441</v>
      </c>
    </row>
    <row r="354" spans="1:17" x14ac:dyDescent="0.25">
      <c r="A354">
        <v>1418</v>
      </c>
      <c r="B354" t="s">
        <v>761</v>
      </c>
      <c r="C354" t="s">
        <v>312</v>
      </c>
      <c r="D354" t="s">
        <v>1</v>
      </c>
      <c r="F354" t="s">
        <v>436</v>
      </c>
      <c r="G354" t="s">
        <v>437</v>
      </c>
      <c r="H354" t="s">
        <v>737</v>
      </c>
      <c r="I354" t="s">
        <v>1</v>
      </c>
      <c r="J354" t="s">
        <v>762</v>
      </c>
      <c r="K354" t="s">
        <v>440</v>
      </c>
      <c r="L354" t="s">
        <v>436</v>
      </c>
      <c r="M354">
        <v>45808</v>
      </c>
      <c r="N354">
        <v>45869</v>
      </c>
      <c r="O354" t="s">
        <v>445</v>
      </c>
      <c r="P354" t="s">
        <v>454</v>
      </c>
      <c r="Q354" t="s">
        <v>441</v>
      </c>
    </row>
    <row r="355" spans="1:17" x14ac:dyDescent="0.25">
      <c r="A355">
        <v>1226</v>
      </c>
      <c r="B355" t="s">
        <v>763</v>
      </c>
      <c r="C355" t="s">
        <v>312</v>
      </c>
      <c r="D355" t="s">
        <v>1</v>
      </c>
      <c r="F355" t="s">
        <v>436</v>
      </c>
      <c r="G355" t="s">
        <v>437</v>
      </c>
      <c r="H355" t="s">
        <v>737</v>
      </c>
      <c r="I355" t="s">
        <v>764</v>
      </c>
      <c r="J355" t="s">
        <v>764</v>
      </c>
      <c r="K355" t="s">
        <v>440</v>
      </c>
      <c r="L355" t="s">
        <v>436</v>
      </c>
      <c r="M355">
        <v>45807</v>
      </c>
      <c r="N355">
        <v>45868</v>
      </c>
      <c r="O355" t="s">
        <v>445</v>
      </c>
      <c r="P355" t="s">
        <v>454</v>
      </c>
      <c r="Q355" t="s">
        <v>441</v>
      </c>
    </row>
    <row r="356" spans="1:17" x14ac:dyDescent="0.25">
      <c r="A356">
        <v>1554</v>
      </c>
      <c r="B356" t="s">
        <v>252</v>
      </c>
      <c r="C356" t="s">
        <v>312</v>
      </c>
      <c r="D356" t="s">
        <v>1</v>
      </c>
      <c r="F356" t="s">
        <v>436</v>
      </c>
      <c r="G356" t="s">
        <v>437</v>
      </c>
      <c r="H356" t="s">
        <v>737</v>
      </c>
      <c r="I356" t="s">
        <v>687</v>
      </c>
      <c r="J356" t="s">
        <v>687</v>
      </c>
      <c r="K356" t="s">
        <v>440</v>
      </c>
      <c r="L356" t="s">
        <v>436</v>
      </c>
      <c r="M356">
        <v>45807</v>
      </c>
      <c r="N356">
        <v>45869</v>
      </c>
      <c r="O356" t="s">
        <v>445</v>
      </c>
      <c r="P356" t="s">
        <v>454</v>
      </c>
      <c r="Q356" t="s">
        <v>441</v>
      </c>
    </row>
    <row r="357" spans="1:17" x14ac:dyDescent="0.25">
      <c r="A357">
        <v>1413</v>
      </c>
      <c r="B357" t="s">
        <v>765</v>
      </c>
      <c r="C357" t="s">
        <v>312</v>
      </c>
      <c r="D357" t="s">
        <v>1</v>
      </c>
      <c r="F357" t="s">
        <v>436</v>
      </c>
      <c r="G357" t="s">
        <v>437</v>
      </c>
      <c r="H357" t="s">
        <v>737</v>
      </c>
      <c r="I357" t="s">
        <v>456</v>
      </c>
      <c r="J357" t="s">
        <v>754</v>
      </c>
      <c r="K357" t="s">
        <v>755</v>
      </c>
      <c r="L357" t="s">
        <v>436</v>
      </c>
      <c r="M357">
        <v>45808</v>
      </c>
      <c r="N357">
        <v>45869</v>
      </c>
      <c r="O357" t="s">
        <v>445</v>
      </c>
      <c r="P357" t="s">
        <v>454</v>
      </c>
      <c r="Q357" t="s">
        <v>441</v>
      </c>
    </row>
    <row r="358" spans="1:17" x14ac:dyDescent="0.25">
      <c r="A358">
        <v>1169</v>
      </c>
      <c r="B358" t="s">
        <v>143</v>
      </c>
      <c r="C358" t="s">
        <v>316</v>
      </c>
      <c r="D358" t="s">
        <v>1</v>
      </c>
      <c r="F358" t="s">
        <v>436</v>
      </c>
      <c r="G358" t="s">
        <v>437</v>
      </c>
      <c r="H358" t="s">
        <v>737</v>
      </c>
      <c r="I358" t="s">
        <v>1</v>
      </c>
      <c r="J358" t="s">
        <v>739</v>
      </c>
      <c r="K358" t="s">
        <v>440</v>
      </c>
      <c r="L358" t="s">
        <v>436</v>
      </c>
      <c r="M358">
        <v>45803</v>
      </c>
      <c r="N358">
        <v>45838</v>
      </c>
      <c r="O358" t="s">
        <v>445</v>
      </c>
      <c r="P358" t="s">
        <v>448</v>
      </c>
      <c r="Q358" t="s">
        <v>441</v>
      </c>
    </row>
    <row r="359" spans="1:17" x14ac:dyDescent="0.25">
      <c r="A359">
        <v>136</v>
      </c>
      <c r="B359" t="s">
        <v>766</v>
      </c>
      <c r="C359" t="s">
        <v>323</v>
      </c>
      <c r="D359" t="s">
        <v>1</v>
      </c>
      <c r="F359" t="s">
        <v>436</v>
      </c>
      <c r="G359" t="s">
        <v>437</v>
      </c>
      <c r="H359" t="s">
        <v>737</v>
      </c>
      <c r="I359" t="s">
        <v>1</v>
      </c>
      <c r="J359" t="s">
        <v>739</v>
      </c>
      <c r="K359" t="s">
        <v>440</v>
      </c>
      <c r="L359" t="s">
        <v>436</v>
      </c>
      <c r="M359">
        <v>45808</v>
      </c>
      <c r="N359">
        <v>45868</v>
      </c>
      <c r="O359" t="s">
        <v>445</v>
      </c>
      <c r="P359" t="s">
        <v>448</v>
      </c>
      <c r="Q359" t="s">
        <v>441</v>
      </c>
    </row>
    <row r="360" spans="1:17" x14ac:dyDescent="0.25">
      <c r="A360">
        <v>137</v>
      </c>
      <c r="B360" t="s">
        <v>767</v>
      </c>
      <c r="C360" t="s">
        <v>323</v>
      </c>
      <c r="D360" t="s">
        <v>1</v>
      </c>
      <c r="F360" t="s">
        <v>436</v>
      </c>
      <c r="G360" t="s">
        <v>437</v>
      </c>
      <c r="H360" t="s">
        <v>737</v>
      </c>
      <c r="I360" t="s">
        <v>1</v>
      </c>
      <c r="J360" t="s">
        <v>739</v>
      </c>
      <c r="K360" t="s">
        <v>440</v>
      </c>
      <c r="L360" t="s">
        <v>436</v>
      </c>
      <c r="M360">
        <v>45807</v>
      </c>
      <c r="N360">
        <v>45870</v>
      </c>
      <c r="O360" t="s">
        <v>445</v>
      </c>
      <c r="P360" t="s">
        <v>448</v>
      </c>
      <c r="Q360" t="s">
        <v>441</v>
      </c>
    </row>
    <row r="361" spans="1:17" x14ac:dyDescent="0.25">
      <c r="A361">
        <v>1514</v>
      </c>
      <c r="B361" t="s">
        <v>768</v>
      </c>
      <c r="C361" t="s">
        <v>323</v>
      </c>
      <c r="D361" t="s">
        <v>1</v>
      </c>
      <c r="F361" t="s">
        <v>436</v>
      </c>
      <c r="G361" t="s">
        <v>437</v>
      </c>
      <c r="H361" t="s">
        <v>737</v>
      </c>
      <c r="I361" t="s">
        <v>1</v>
      </c>
      <c r="J361" t="s">
        <v>156</v>
      </c>
      <c r="K361" t="s">
        <v>444</v>
      </c>
      <c r="L361" t="s">
        <v>436</v>
      </c>
      <c r="M361">
        <v>45808</v>
      </c>
      <c r="N361">
        <v>45856</v>
      </c>
      <c r="O361" t="s">
        <v>445</v>
      </c>
      <c r="P361" t="e">
        <v>#N/A</v>
      </c>
      <c r="Q361" t="s">
        <v>441</v>
      </c>
    </row>
    <row r="362" spans="1:17" x14ac:dyDescent="0.25">
      <c r="A362">
        <v>1515</v>
      </c>
      <c r="B362" t="s">
        <v>769</v>
      </c>
      <c r="C362" t="s">
        <v>323</v>
      </c>
      <c r="D362" t="s">
        <v>1</v>
      </c>
      <c r="F362" t="s">
        <v>436</v>
      </c>
      <c r="G362" t="s">
        <v>437</v>
      </c>
      <c r="H362" t="s">
        <v>737</v>
      </c>
      <c r="I362" t="s">
        <v>1</v>
      </c>
      <c r="J362" t="s">
        <v>156</v>
      </c>
      <c r="K362" t="s">
        <v>444</v>
      </c>
      <c r="L362" t="s">
        <v>436</v>
      </c>
      <c r="M362">
        <v>45808</v>
      </c>
      <c r="N362">
        <v>45843</v>
      </c>
      <c r="O362" t="s">
        <v>445</v>
      </c>
      <c r="P362" t="e">
        <v>#N/A</v>
      </c>
      <c r="Q362" t="s">
        <v>441</v>
      </c>
    </row>
    <row r="363" spans="1:17" x14ac:dyDescent="0.25">
      <c r="A363">
        <v>1223</v>
      </c>
      <c r="B363" t="s">
        <v>770</v>
      </c>
      <c r="C363" t="s">
        <v>546</v>
      </c>
      <c r="D363" t="s">
        <v>1</v>
      </c>
      <c r="F363" t="s">
        <v>436</v>
      </c>
      <c r="G363" t="s">
        <v>437</v>
      </c>
      <c r="H363" t="s">
        <v>737</v>
      </c>
      <c r="I363" t="s">
        <v>1</v>
      </c>
      <c r="J363" t="s">
        <v>739</v>
      </c>
      <c r="K363" t="s">
        <v>440</v>
      </c>
      <c r="L363" t="s">
        <v>436</v>
      </c>
      <c r="M363" t="s">
        <v>1</v>
      </c>
      <c r="N363" t="s">
        <v>1</v>
      </c>
      <c r="O363" t="s">
        <v>1</v>
      </c>
      <c r="P363" t="s">
        <v>448</v>
      </c>
      <c r="Q363" t="s">
        <v>509</v>
      </c>
    </row>
    <row r="364" spans="1:17" x14ac:dyDescent="0.25">
      <c r="A364">
        <v>1415</v>
      </c>
      <c r="B364" t="s">
        <v>771</v>
      </c>
      <c r="C364" t="s">
        <v>546</v>
      </c>
      <c r="D364" t="s">
        <v>1</v>
      </c>
      <c r="F364" t="s">
        <v>436</v>
      </c>
      <c r="G364" t="s">
        <v>437</v>
      </c>
      <c r="H364" t="s">
        <v>737</v>
      </c>
      <c r="I364" t="s">
        <v>1</v>
      </c>
      <c r="J364" t="s">
        <v>739</v>
      </c>
      <c r="K364" t="s">
        <v>440</v>
      </c>
      <c r="L364" t="s">
        <v>436</v>
      </c>
      <c r="M364">
        <v>45807</v>
      </c>
      <c r="N364">
        <v>45866</v>
      </c>
      <c r="O364" t="s">
        <v>445</v>
      </c>
      <c r="P364" t="s">
        <v>448</v>
      </c>
      <c r="Q364" t="s">
        <v>441</v>
      </c>
    </row>
    <row r="365" spans="1:17" x14ac:dyDescent="0.25">
      <c r="A365">
        <v>200</v>
      </c>
      <c r="B365" t="s">
        <v>772</v>
      </c>
      <c r="C365" t="s">
        <v>323</v>
      </c>
      <c r="D365" t="s">
        <v>1</v>
      </c>
      <c r="F365" t="s">
        <v>436</v>
      </c>
      <c r="G365" t="s">
        <v>437</v>
      </c>
      <c r="H365" t="s">
        <v>737</v>
      </c>
      <c r="I365" t="s">
        <v>1</v>
      </c>
      <c r="J365" t="s">
        <v>739</v>
      </c>
      <c r="K365" t="s">
        <v>440</v>
      </c>
      <c r="L365" t="s">
        <v>436</v>
      </c>
      <c r="M365">
        <v>45808</v>
      </c>
      <c r="N365">
        <v>45869</v>
      </c>
      <c r="O365" t="s">
        <v>445</v>
      </c>
      <c r="P365" t="s">
        <v>448</v>
      </c>
      <c r="Q365" t="s">
        <v>441</v>
      </c>
    </row>
    <row r="366" spans="1:17" x14ac:dyDescent="0.25">
      <c r="A366">
        <v>1180</v>
      </c>
      <c r="B366" t="s">
        <v>773</v>
      </c>
      <c r="C366" t="s">
        <v>323</v>
      </c>
      <c r="D366" t="s">
        <v>1</v>
      </c>
      <c r="F366" t="s">
        <v>436</v>
      </c>
      <c r="G366" t="s">
        <v>437</v>
      </c>
      <c r="H366" t="s">
        <v>737</v>
      </c>
      <c r="I366" t="s">
        <v>1</v>
      </c>
      <c r="J366" t="s">
        <v>739</v>
      </c>
      <c r="K366" t="s">
        <v>440</v>
      </c>
      <c r="L366" t="s">
        <v>436</v>
      </c>
      <c r="M366">
        <v>45807</v>
      </c>
      <c r="N366">
        <v>45868</v>
      </c>
      <c r="O366" t="s">
        <v>445</v>
      </c>
      <c r="P366" t="e">
        <v>#N/A</v>
      </c>
      <c r="Q366" t="s">
        <v>441</v>
      </c>
    </row>
    <row r="367" spans="1:17" x14ac:dyDescent="0.25">
      <c r="A367">
        <v>1441</v>
      </c>
      <c r="B367" t="s">
        <v>774</v>
      </c>
      <c r="C367" t="s">
        <v>316</v>
      </c>
      <c r="D367" t="s">
        <v>1</v>
      </c>
      <c r="F367" t="s">
        <v>436</v>
      </c>
      <c r="G367" t="s">
        <v>437</v>
      </c>
      <c r="H367" t="s">
        <v>737</v>
      </c>
      <c r="I367" t="s">
        <v>1</v>
      </c>
      <c r="J367" t="s">
        <v>209</v>
      </c>
      <c r="K367" t="s">
        <v>1</v>
      </c>
      <c r="L367" t="s">
        <v>436</v>
      </c>
      <c r="M367">
        <v>45807</v>
      </c>
      <c r="N367">
        <v>45869</v>
      </c>
      <c r="O367" t="s">
        <v>445</v>
      </c>
      <c r="P367" t="e">
        <v>#N/A</v>
      </c>
      <c r="Q367" t="s">
        <v>441</v>
      </c>
    </row>
    <row r="368" spans="1:17" x14ac:dyDescent="0.25">
      <c r="A368">
        <v>221</v>
      </c>
      <c r="B368" t="s">
        <v>337</v>
      </c>
      <c r="C368" t="s">
        <v>316</v>
      </c>
      <c r="D368" t="s">
        <v>1</v>
      </c>
      <c r="F368" t="s">
        <v>436</v>
      </c>
      <c r="G368" t="s">
        <v>437</v>
      </c>
      <c r="H368" t="s">
        <v>737</v>
      </c>
      <c r="I368" t="s">
        <v>1</v>
      </c>
      <c r="J368" t="s">
        <v>739</v>
      </c>
      <c r="K368" t="s">
        <v>440</v>
      </c>
      <c r="L368" t="s">
        <v>436</v>
      </c>
      <c r="M368">
        <v>45808</v>
      </c>
      <c r="N368">
        <v>45881</v>
      </c>
      <c r="O368" t="s">
        <v>453</v>
      </c>
      <c r="P368" t="s">
        <v>448</v>
      </c>
      <c r="Q368" t="s">
        <v>441</v>
      </c>
    </row>
    <row r="369" spans="1:17" x14ac:dyDescent="0.25">
      <c r="A369">
        <v>1431</v>
      </c>
      <c r="B369" t="s">
        <v>775</v>
      </c>
      <c r="C369" t="s">
        <v>316</v>
      </c>
      <c r="D369" t="s">
        <v>1</v>
      </c>
      <c r="F369" t="s">
        <v>436</v>
      </c>
      <c r="G369" t="s">
        <v>437</v>
      </c>
      <c r="H369" t="s">
        <v>737</v>
      </c>
      <c r="I369" t="s">
        <v>1</v>
      </c>
      <c r="J369" t="s">
        <v>739</v>
      </c>
      <c r="K369" t="s">
        <v>440</v>
      </c>
      <c r="L369" t="s">
        <v>436</v>
      </c>
      <c r="M369">
        <v>45808</v>
      </c>
      <c r="N369">
        <v>45869</v>
      </c>
      <c r="O369" t="s">
        <v>453</v>
      </c>
      <c r="P369" t="s">
        <v>448</v>
      </c>
      <c r="Q369" t="s">
        <v>441</v>
      </c>
    </row>
    <row r="370" spans="1:17" x14ac:dyDescent="0.25">
      <c r="A370">
        <v>1183</v>
      </c>
      <c r="B370" t="s">
        <v>776</v>
      </c>
      <c r="C370" t="s">
        <v>316</v>
      </c>
      <c r="D370" t="s">
        <v>1</v>
      </c>
      <c r="F370" t="s">
        <v>436</v>
      </c>
      <c r="G370" t="s">
        <v>437</v>
      </c>
      <c r="H370" t="s">
        <v>737</v>
      </c>
      <c r="I370" t="s">
        <v>1</v>
      </c>
      <c r="J370" t="s">
        <v>739</v>
      </c>
      <c r="K370" t="s">
        <v>440</v>
      </c>
      <c r="L370" t="s">
        <v>436</v>
      </c>
      <c r="M370">
        <v>45808</v>
      </c>
      <c r="N370">
        <v>45869</v>
      </c>
      <c r="O370" t="s">
        <v>453</v>
      </c>
      <c r="P370" t="s">
        <v>448</v>
      </c>
      <c r="Q370" t="s">
        <v>441</v>
      </c>
    </row>
    <row r="371" spans="1:17" x14ac:dyDescent="0.25">
      <c r="A371">
        <v>1463</v>
      </c>
      <c r="B371" t="s">
        <v>777</v>
      </c>
      <c r="C371" t="s">
        <v>316</v>
      </c>
      <c r="D371" t="s">
        <v>1</v>
      </c>
      <c r="F371" t="s">
        <v>436</v>
      </c>
      <c r="G371" t="s">
        <v>437</v>
      </c>
      <c r="H371" t="s">
        <v>737</v>
      </c>
      <c r="I371" t="s">
        <v>1</v>
      </c>
      <c r="J371" t="s">
        <v>209</v>
      </c>
      <c r="K371" t="s">
        <v>440</v>
      </c>
      <c r="L371" t="s">
        <v>436</v>
      </c>
      <c r="M371">
        <v>45777</v>
      </c>
      <c r="N371">
        <v>45838</v>
      </c>
      <c r="O371" t="s">
        <v>445</v>
      </c>
      <c r="P371" t="e">
        <v>#N/A</v>
      </c>
      <c r="Q371" t="s">
        <v>441</v>
      </c>
    </row>
    <row r="372" spans="1:17" x14ac:dyDescent="0.25">
      <c r="A372">
        <v>1466</v>
      </c>
      <c r="B372" t="s">
        <v>778</v>
      </c>
      <c r="C372" t="s">
        <v>316</v>
      </c>
      <c r="D372" t="s">
        <v>1</v>
      </c>
      <c r="F372" t="s">
        <v>436</v>
      </c>
      <c r="G372" t="s">
        <v>437</v>
      </c>
      <c r="H372" t="s">
        <v>737</v>
      </c>
      <c r="I372" t="s">
        <v>1</v>
      </c>
      <c r="J372" t="s">
        <v>209</v>
      </c>
      <c r="K372" t="s">
        <v>440</v>
      </c>
      <c r="L372" t="s">
        <v>436</v>
      </c>
      <c r="M372">
        <v>45777</v>
      </c>
      <c r="N372">
        <v>45838</v>
      </c>
      <c r="O372" t="s">
        <v>445</v>
      </c>
      <c r="P372" t="e">
        <v>#N/A</v>
      </c>
      <c r="Q372" t="s">
        <v>441</v>
      </c>
    </row>
    <row r="373" spans="1:17" x14ac:dyDescent="0.25">
      <c r="A373">
        <v>246</v>
      </c>
      <c r="B373" t="s">
        <v>779</v>
      </c>
      <c r="C373" t="s">
        <v>323</v>
      </c>
      <c r="D373" t="s">
        <v>1</v>
      </c>
      <c r="F373" t="s">
        <v>436</v>
      </c>
      <c r="G373" t="s">
        <v>437</v>
      </c>
      <c r="H373" t="s">
        <v>737</v>
      </c>
      <c r="I373" t="s">
        <v>1</v>
      </c>
      <c r="J373" t="s">
        <v>750</v>
      </c>
      <c r="K373" t="s">
        <v>744</v>
      </c>
      <c r="L373" t="s">
        <v>436</v>
      </c>
      <c r="M373">
        <v>45808</v>
      </c>
      <c r="N373">
        <v>45869</v>
      </c>
      <c r="O373" t="s">
        <v>445</v>
      </c>
      <c r="P373" t="s">
        <v>448</v>
      </c>
      <c r="Q373" t="s">
        <v>441</v>
      </c>
    </row>
    <row r="374" spans="1:17" x14ac:dyDescent="0.25">
      <c r="A374">
        <v>1513</v>
      </c>
      <c r="B374" t="s">
        <v>780</v>
      </c>
      <c r="C374" t="s">
        <v>323</v>
      </c>
      <c r="D374" t="s">
        <v>1</v>
      </c>
      <c r="F374" t="s">
        <v>436</v>
      </c>
      <c r="G374" t="s">
        <v>437</v>
      </c>
      <c r="H374" t="s">
        <v>737</v>
      </c>
      <c r="I374" t="s">
        <v>1</v>
      </c>
      <c r="J374" t="s">
        <v>156</v>
      </c>
      <c r="K374" t="s">
        <v>444</v>
      </c>
      <c r="L374" t="s">
        <v>436</v>
      </c>
      <c r="M374">
        <v>45808</v>
      </c>
      <c r="N374">
        <v>45869</v>
      </c>
      <c r="O374" t="s">
        <v>445</v>
      </c>
      <c r="P374" t="e">
        <v>#N/A</v>
      </c>
      <c r="Q374" t="s">
        <v>441</v>
      </c>
    </row>
    <row r="375" spans="1:17" x14ac:dyDescent="0.25">
      <c r="A375">
        <v>260</v>
      </c>
      <c r="B375" t="s">
        <v>781</v>
      </c>
      <c r="C375" t="s">
        <v>725</v>
      </c>
      <c r="D375" t="s">
        <v>1</v>
      </c>
      <c r="F375" t="s">
        <v>436</v>
      </c>
      <c r="G375" t="s">
        <v>437</v>
      </c>
      <c r="H375" t="s">
        <v>737</v>
      </c>
      <c r="I375" t="s">
        <v>1</v>
      </c>
      <c r="J375" t="s">
        <v>754</v>
      </c>
      <c r="K375" t="s">
        <v>755</v>
      </c>
      <c r="L375" t="s">
        <v>436</v>
      </c>
      <c r="M375">
        <v>45808</v>
      </c>
      <c r="N375">
        <v>45869</v>
      </c>
      <c r="O375" t="s">
        <v>445</v>
      </c>
      <c r="P375" t="s">
        <v>448</v>
      </c>
      <c r="Q375" t="s">
        <v>441</v>
      </c>
    </row>
    <row r="376" spans="1:17" x14ac:dyDescent="0.25">
      <c r="A376">
        <v>1402</v>
      </c>
      <c r="B376" t="s">
        <v>782</v>
      </c>
      <c r="C376" t="s">
        <v>546</v>
      </c>
      <c r="D376" t="s">
        <v>1</v>
      </c>
      <c r="F376" t="s">
        <v>436</v>
      </c>
      <c r="G376" t="s">
        <v>437</v>
      </c>
      <c r="H376" t="s">
        <v>737</v>
      </c>
      <c r="I376" t="s">
        <v>1</v>
      </c>
      <c r="J376" t="s">
        <v>754</v>
      </c>
      <c r="K376" t="s">
        <v>755</v>
      </c>
      <c r="L376" t="s">
        <v>436</v>
      </c>
      <c r="M376">
        <v>45808</v>
      </c>
      <c r="N376">
        <v>45869</v>
      </c>
      <c r="O376" t="s">
        <v>453</v>
      </c>
      <c r="P376" t="s">
        <v>448</v>
      </c>
      <c r="Q376" t="s">
        <v>441</v>
      </c>
    </row>
    <row r="377" spans="1:17" x14ac:dyDescent="0.25">
      <c r="A377">
        <v>1036</v>
      </c>
      <c r="B377" t="s">
        <v>783</v>
      </c>
      <c r="C377" t="s">
        <v>323</v>
      </c>
      <c r="D377" t="s">
        <v>1</v>
      </c>
      <c r="F377" t="s">
        <v>436</v>
      </c>
      <c r="G377" t="s">
        <v>437</v>
      </c>
      <c r="H377" t="s">
        <v>737</v>
      </c>
      <c r="I377" t="s">
        <v>1</v>
      </c>
      <c r="J377" t="s">
        <v>156</v>
      </c>
      <c r="K377" t="s">
        <v>444</v>
      </c>
      <c r="L377" t="s">
        <v>436</v>
      </c>
      <c r="M377">
        <v>45808</v>
      </c>
      <c r="N377" t="s">
        <v>1</v>
      </c>
      <c r="O377" t="s">
        <v>1</v>
      </c>
      <c r="P377" t="s">
        <v>448</v>
      </c>
      <c r="Q377" t="s">
        <v>441</v>
      </c>
    </row>
    <row r="378" spans="1:17" x14ac:dyDescent="0.25">
      <c r="A378">
        <v>1450</v>
      </c>
      <c r="B378" t="s">
        <v>784</v>
      </c>
      <c r="C378" t="s">
        <v>484</v>
      </c>
      <c r="D378" t="s">
        <v>1</v>
      </c>
      <c r="F378" t="s">
        <v>436</v>
      </c>
      <c r="G378" t="s">
        <v>437</v>
      </c>
      <c r="H378" t="s">
        <v>737</v>
      </c>
      <c r="I378" t="s">
        <v>485</v>
      </c>
      <c r="J378" t="s">
        <v>739</v>
      </c>
      <c r="K378" t="s">
        <v>440</v>
      </c>
      <c r="L378" t="s">
        <v>436</v>
      </c>
      <c r="M378" t="s">
        <v>1</v>
      </c>
      <c r="N378" t="s">
        <v>1</v>
      </c>
      <c r="O378" t="s">
        <v>1</v>
      </c>
      <c r="P378" t="e">
        <v>#N/A</v>
      </c>
      <c r="Q378" t="s">
        <v>509</v>
      </c>
    </row>
    <row r="379" spans="1:17" x14ac:dyDescent="0.25">
      <c r="A379">
        <v>291</v>
      </c>
      <c r="B379" t="s">
        <v>142</v>
      </c>
      <c r="C379" t="s">
        <v>312</v>
      </c>
      <c r="D379" t="s">
        <v>1</v>
      </c>
      <c r="F379" t="s">
        <v>436</v>
      </c>
      <c r="G379" t="s">
        <v>437</v>
      </c>
      <c r="H379" t="s">
        <v>737</v>
      </c>
      <c r="I379" t="s">
        <v>485</v>
      </c>
      <c r="J379" t="s">
        <v>739</v>
      </c>
      <c r="K379" t="s">
        <v>440</v>
      </c>
      <c r="L379" t="s">
        <v>436</v>
      </c>
      <c r="M379">
        <v>45807</v>
      </c>
      <c r="N379">
        <v>45868</v>
      </c>
      <c r="O379" t="s">
        <v>445</v>
      </c>
      <c r="P379" t="s">
        <v>454</v>
      </c>
      <c r="Q379" t="s">
        <v>441</v>
      </c>
    </row>
    <row r="380" spans="1:17" x14ac:dyDescent="0.25">
      <c r="A380">
        <v>1451</v>
      </c>
      <c r="B380" t="s">
        <v>785</v>
      </c>
      <c r="C380" t="s">
        <v>786</v>
      </c>
      <c r="D380" t="s">
        <v>1</v>
      </c>
      <c r="F380" t="s">
        <v>436</v>
      </c>
      <c r="G380" t="s">
        <v>437</v>
      </c>
      <c r="H380" t="s">
        <v>737</v>
      </c>
      <c r="I380" t="s">
        <v>485</v>
      </c>
      <c r="J380" t="s">
        <v>739</v>
      </c>
      <c r="K380" t="s">
        <v>440</v>
      </c>
      <c r="L380" t="s">
        <v>436</v>
      </c>
      <c r="M380" t="s">
        <v>1</v>
      </c>
      <c r="N380" t="s">
        <v>1</v>
      </c>
      <c r="O380" t="s">
        <v>1</v>
      </c>
      <c r="P380" t="e">
        <v>#N/A</v>
      </c>
      <c r="Q380" t="s">
        <v>509</v>
      </c>
    </row>
    <row r="381" spans="1:17" x14ac:dyDescent="0.25">
      <c r="A381">
        <v>1452</v>
      </c>
      <c r="B381" t="s">
        <v>787</v>
      </c>
      <c r="C381" t="s">
        <v>786</v>
      </c>
      <c r="D381" t="s">
        <v>1</v>
      </c>
      <c r="F381" t="s">
        <v>436</v>
      </c>
      <c r="G381" t="s">
        <v>437</v>
      </c>
      <c r="H381" t="s">
        <v>737</v>
      </c>
      <c r="I381" t="s">
        <v>485</v>
      </c>
      <c r="J381" t="s">
        <v>739</v>
      </c>
      <c r="K381" t="s">
        <v>440</v>
      </c>
      <c r="L381" t="s">
        <v>436</v>
      </c>
      <c r="M381" t="s">
        <v>1</v>
      </c>
      <c r="N381" t="s">
        <v>1</v>
      </c>
      <c r="O381" t="s">
        <v>1</v>
      </c>
      <c r="P381" t="e">
        <v>#N/A</v>
      </c>
      <c r="Q381" t="s">
        <v>509</v>
      </c>
    </row>
    <row r="382" spans="1:17" x14ac:dyDescent="0.25">
      <c r="A382">
        <v>1521</v>
      </c>
      <c r="B382" t="s">
        <v>788</v>
      </c>
      <c r="C382" t="s">
        <v>323</v>
      </c>
      <c r="D382" t="s">
        <v>1</v>
      </c>
      <c r="F382" t="s">
        <v>436</v>
      </c>
      <c r="G382" t="s">
        <v>437</v>
      </c>
      <c r="H382" t="s">
        <v>737</v>
      </c>
      <c r="I382" t="s">
        <v>1</v>
      </c>
      <c r="J382" t="s">
        <v>156</v>
      </c>
      <c r="K382" t="s">
        <v>444</v>
      </c>
      <c r="L382" t="s">
        <v>436</v>
      </c>
      <c r="M382">
        <v>45808</v>
      </c>
      <c r="N382">
        <v>45869</v>
      </c>
      <c r="O382" t="s">
        <v>445</v>
      </c>
      <c r="P382" t="e">
        <v>#N/A</v>
      </c>
      <c r="Q382" t="s">
        <v>441</v>
      </c>
    </row>
    <row r="383" spans="1:17" x14ac:dyDescent="0.25">
      <c r="A383">
        <v>1519</v>
      </c>
      <c r="B383" t="s">
        <v>789</v>
      </c>
      <c r="C383" t="s">
        <v>323</v>
      </c>
      <c r="D383" t="s">
        <v>1</v>
      </c>
      <c r="F383" t="s">
        <v>436</v>
      </c>
      <c r="G383" t="s">
        <v>437</v>
      </c>
      <c r="H383" t="s">
        <v>737</v>
      </c>
      <c r="I383" t="s">
        <v>1</v>
      </c>
      <c r="J383" t="s">
        <v>156</v>
      </c>
      <c r="K383" t="s">
        <v>444</v>
      </c>
      <c r="L383" t="s">
        <v>436</v>
      </c>
      <c r="M383">
        <v>45808</v>
      </c>
      <c r="N383">
        <v>45856</v>
      </c>
      <c r="O383" t="s">
        <v>445</v>
      </c>
      <c r="P383" t="e">
        <v>#N/A</v>
      </c>
      <c r="Q383" t="s">
        <v>441</v>
      </c>
    </row>
    <row r="384" spans="1:17" x14ac:dyDescent="0.25">
      <c r="A384">
        <v>1518</v>
      </c>
      <c r="B384" t="s">
        <v>790</v>
      </c>
      <c r="C384" t="s">
        <v>323</v>
      </c>
      <c r="D384" t="s">
        <v>1</v>
      </c>
      <c r="F384" t="s">
        <v>436</v>
      </c>
      <c r="G384" t="s">
        <v>437</v>
      </c>
      <c r="H384" t="s">
        <v>737</v>
      </c>
      <c r="I384" t="s">
        <v>1</v>
      </c>
      <c r="J384" t="s">
        <v>156</v>
      </c>
      <c r="K384" t="s">
        <v>444</v>
      </c>
      <c r="L384" t="s">
        <v>436</v>
      </c>
      <c r="M384">
        <v>45808</v>
      </c>
      <c r="N384">
        <v>45856</v>
      </c>
      <c r="O384" t="s">
        <v>445</v>
      </c>
      <c r="P384" t="e">
        <v>#N/A</v>
      </c>
      <c r="Q384" t="s">
        <v>441</v>
      </c>
    </row>
    <row r="385" spans="1:17" x14ac:dyDescent="0.25">
      <c r="A385">
        <v>1522</v>
      </c>
      <c r="B385" t="s">
        <v>791</v>
      </c>
      <c r="C385" t="s">
        <v>323</v>
      </c>
      <c r="D385" t="s">
        <v>1</v>
      </c>
      <c r="F385" t="s">
        <v>436</v>
      </c>
      <c r="G385" t="s">
        <v>437</v>
      </c>
      <c r="H385" t="s">
        <v>737</v>
      </c>
      <c r="I385" t="s">
        <v>1</v>
      </c>
      <c r="J385" t="s">
        <v>156</v>
      </c>
      <c r="K385" t="s">
        <v>440</v>
      </c>
      <c r="L385" t="s">
        <v>436</v>
      </c>
      <c r="M385">
        <v>45808</v>
      </c>
      <c r="N385">
        <v>45869</v>
      </c>
      <c r="O385" t="s">
        <v>445</v>
      </c>
      <c r="P385" t="e">
        <v>#N/A</v>
      </c>
      <c r="Q385" t="s">
        <v>441</v>
      </c>
    </row>
    <row r="386" spans="1:17" x14ac:dyDescent="0.25">
      <c r="A386">
        <v>1523</v>
      </c>
      <c r="B386" t="s">
        <v>792</v>
      </c>
      <c r="C386" t="s">
        <v>323</v>
      </c>
      <c r="D386" t="s">
        <v>1</v>
      </c>
      <c r="F386" t="s">
        <v>436</v>
      </c>
      <c r="G386" t="s">
        <v>437</v>
      </c>
      <c r="H386" t="s">
        <v>737</v>
      </c>
      <c r="I386" t="s">
        <v>1</v>
      </c>
      <c r="J386" t="s">
        <v>156</v>
      </c>
      <c r="K386" t="s">
        <v>444</v>
      </c>
      <c r="L386" t="s">
        <v>436</v>
      </c>
      <c r="M386">
        <v>45808</v>
      </c>
      <c r="N386">
        <v>45856</v>
      </c>
      <c r="O386" t="s">
        <v>445</v>
      </c>
      <c r="P386" t="e">
        <v>#N/A</v>
      </c>
      <c r="Q386" t="s">
        <v>441</v>
      </c>
    </row>
    <row r="387" spans="1:17" x14ac:dyDescent="0.25">
      <c r="A387">
        <v>1520</v>
      </c>
      <c r="B387" t="s">
        <v>793</v>
      </c>
      <c r="C387" t="s">
        <v>323</v>
      </c>
      <c r="D387" t="s">
        <v>1</v>
      </c>
      <c r="F387" t="s">
        <v>436</v>
      </c>
      <c r="G387" t="s">
        <v>437</v>
      </c>
      <c r="H387" t="s">
        <v>737</v>
      </c>
      <c r="I387" t="s">
        <v>1</v>
      </c>
      <c r="J387" t="s">
        <v>156</v>
      </c>
      <c r="K387" t="s">
        <v>444</v>
      </c>
      <c r="L387" t="s">
        <v>436</v>
      </c>
      <c r="M387">
        <v>45808</v>
      </c>
      <c r="N387">
        <v>45856</v>
      </c>
      <c r="O387" t="s">
        <v>445</v>
      </c>
      <c r="P387" t="e">
        <v>#N/A</v>
      </c>
      <c r="Q387" t="s">
        <v>441</v>
      </c>
    </row>
    <row r="388" spans="1:17" x14ac:dyDescent="0.25">
      <c r="A388">
        <v>1576</v>
      </c>
      <c r="B388" t="s">
        <v>794</v>
      </c>
      <c r="C388" t="s">
        <v>323</v>
      </c>
      <c r="D388" t="s">
        <v>1</v>
      </c>
      <c r="F388" t="s">
        <v>436</v>
      </c>
      <c r="G388" t="s">
        <v>437</v>
      </c>
      <c r="H388" t="s">
        <v>737</v>
      </c>
      <c r="I388" t="s">
        <v>1</v>
      </c>
      <c r="J388" t="s">
        <v>739</v>
      </c>
      <c r="K388" t="s">
        <v>440</v>
      </c>
      <c r="L388" t="s">
        <v>436</v>
      </c>
      <c r="M388">
        <v>45808</v>
      </c>
      <c r="N388">
        <v>45869</v>
      </c>
      <c r="O388" t="s">
        <v>445</v>
      </c>
      <c r="P388" t="e">
        <v>#N/A</v>
      </c>
      <c r="Q388" t="s">
        <v>441</v>
      </c>
    </row>
    <row r="389" spans="1:17" x14ac:dyDescent="0.25">
      <c r="A389">
        <v>319</v>
      </c>
      <c r="B389" t="s">
        <v>795</v>
      </c>
      <c r="C389" t="s">
        <v>323</v>
      </c>
      <c r="D389" t="s">
        <v>1</v>
      </c>
      <c r="F389" t="s">
        <v>436</v>
      </c>
      <c r="G389" t="s">
        <v>437</v>
      </c>
      <c r="H389" t="s">
        <v>737</v>
      </c>
      <c r="I389" t="s">
        <v>1</v>
      </c>
      <c r="J389" t="s">
        <v>739</v>
      </c>
      <c r="K389" t="s">
        <v>440</v>
      </c>
      <c r="L389" t="s">
        <v>436</v>
      </c>
      <c r="M389">
        <v>45808</v>
      </c>
      <c r="N389">
        <v>45870</v>
      </c>
      <c r="O389" t="s">
        <v>445</v>
      </c>
      <c r="P389" t="s">
        <v>448</v>
      </c>
      <c r="Q389" t="s">
        <v>441</v>
      </c>
    </row>
    <row r="390" spans="1:17" x14ac:dyDescent="0.25">
      <c r="A390">
        <v>327</v>
      </c>
      <c r="B390" t="s">
        <v>796</v>
      </c>
      <c r="C390" t="s">
        <v>323</v>
      </c>
      <c r="D390" t="s">
        <v>1</v>
      </c>
      <c r="F390" t="s">
        <v>436</v>
      </c>
      <c r="G390" t="s">
        <v>437</v>
      </c>
      <c r="H390" t="s">
        <v>737</v>
      </c>
      <c r="I390" t="s">
        <v>1</v>
      </c>
      <c r="J390" t="s">
        <v>739</v>
      </c>
      <c r="K390" t="s">
        <v>440</v>
      </c>
      <c r="L390" t="s">
        <v>436</v>
      </c>
      <c r="M390">
        <v>45808</v>
      </c>
      <c r="N390">
        <v>45870</v>
      </c>
      <c r="O390" t="s">
        <v>445</v>
      </c>
      <c r="P390" t="s">
        <v>448</v>
      </c>
      <c r="Q390" t="s">
        <v>441</v>
      </c>
    </row>
    <row r="391" spans="1:17" x14ac:dyDescent="0.25">
      <c r="A391">
        <v>1444</v>
      </c>
      <c r="B391" t="s">
        <v>797</v>
      </c>
      <c r="C391" t="s">
        <v>316</v>
      </c>
      <c r="D391" t="s">
        <v>1</v>
      </c>
      <c r="F391" t="s">
        <v>436</v>
      </c>
      <c r="G391" t="s">
        <v>437</v>
      </c>
      <c r="H391" t="s">
        <v>737</v>
      </c>
      <c r="I391" t="s">
        <v>1</v>
      </c>
      <c r="J391" t="s">
        <v>209</v>
      </c>
      <c r="K391" t="s">
        <v>440</v>
      </c>
      <c r="L391" t="s">
        <v>436</v>
      </c>
      <c r="M391">
        <v>45808</v>
      </c>
      <c r="N391">
        <v>45869</v>
      </c>
      <c r="O391" t="s">
        <v>445</v>
      </c>
      <c r="P391" t="e">
        <v>#N/A</v>
      </c>
      <c r="Q391" t="s">
        <v>441</v>
      </c>
    </row>
    <row r="392" spans="1:17" x14ac:dyDescent="0.25">
      <c r="A392">
        <v>404</v>
      </c>
      <c r="B392" t="s">
        <v>366</v>
      </c>
      <c r="C392" t="s">
        <v>367</v>
      </c>
      <c r="D392" t="s">
        <v>1</v>
      </c>
      <c r="F392" t="s">
        <v>436</v>
      </c>
      <c r="G392" t="s">
        <v>437</v>
      </c>
      <c r="H392" t="s">
        <v>737</v>
      </c>
      <c r="I392" t="s">
        <v>1</v>
      </c>
      <c r="J392" t="s">
        <v>739</v>
      </c>
      <c r="K392" t="s">
        <v>440</v>
      </c>
      <c r="L392" t="s">
        <v>436</v>
      </c>
      <c r="M392">
        <v>45807</v>
      </c>
      <c r="N392">
        <v>45896</v>
      </c>
      <c r="O392" t="s">
        <v>453</v>
      </c>
      <c r="P392" t="s">
        <v>448</v>
      </c>
      <c r="Q392" t="s">
        <v>441</v>
      </c>
    </row>
    <row r="393" spans="1:17" x14ac:dyDescent="0.25">
      <c r="A393">
        <v>416</v>
      </c>
      <c r="B393" t="s">
        <v>798</v>
      </c>
      <c r="C393" t="s">
        <v>502</v>
      </c>
      <c r="D393" t="s">
        <v>1</v>
      </c>
      <c r="F393" t="s">
        <v>436</v>
      </c>
      <c r="G393" t="s">
        <v>437</v>
      </c>
      <c r="H393" t="s">
        <v>737</v>
      </c>
      <c r="I393" t="s">
        <v>1</v>
      </c>
      <c r="J393" t="s">
        <v>739</v>
      </c>
      <c r="K393" t="s">
        <v>440</v>
      </c>
      <c r="L393" t="s">
        <v>436</v>
      </c>
      <c r="M393" t="s">
        <v>1</v>
      </c>
      <c r="N393" t="s">
        <v>1</v>
      </c>
      <c r="O393" t="s">
        <v>1</v>
      </c>
      <c r="P393" t="e">
        <v>#N/A</v>
      </c>
      <c r="Q393" t="s">
        <v>509</v>
      </c>
    </row>
    <row r="394" spans="1:17" x14ac:dyDescent="0.25">
      <c r="A394">
        <v>422</v>
      </c>
      <c r="B394" t="s">
        <v>219</v>
      </c>
      <c r="C394" t="s">
        <v>323</v>
      </c>
      <c r="D394" t="s">
        <v>1</v>
      </c>
      <c r="F394" t="s">
        <v>436</v>
      </c>
      <c r="G394" t="s">
        <v>437</v>
      </c>
      <c r="H394" t="s">
        <v>737</v>
      </c>
      <c r="I394" t="s">
        <v>1</v>
      </c>
      <c r="J394" t="s">
        <v>209</v>
      </c>
      <c r="K394" t="s">
        <v>1</v>
      </c>
      <c r="L394" t="s">
        <v>436</v>
      </c>
      <c r="M394">
        <v>45808</v>
      </c>
      <c r="N394" t="s">
        <v>1</v>
      </c>
      <c r="O394" t="s">
        <v>1</v>
      </c>
      <c r="P394" t="s">
        <v>448</v>
      </c>
      <c r="Q394" t="s">
        <v>441</v>
      </c>
    </row>
    <row r="395" spans="1:17" x14ac:dyDescent="0.25">
      <c r="A395">
        <v>429</v>
      </c>
      <c r="B395" t="s">
        <v>799</v>
      </c>
      <c r="C395" t="s">
        <v>323</v>
      </c>
      <c r="D395" t="s">
        <v>1</v>
      </c>
      <c r="F395" t="s">
        <v>436</v>
      </c>
      <c r="G395" t="s">
        <v>437</v>
      </c>
      <c r="H395" t="s">
        <v>737</v>
      </c>
      <c r="I395" t="s">
        <v>1</v>
      </c>
      <c r="J395" t="s">
        <v>209</v>
      </c>
      <c r="K395" t="s">
        <v>1</v>
      </c>
      <c r="L395" t="s">
        <v>436</v>
      </c>
      <c r="M395">
        <v>45807</v>
      </c>
      <c r="N395">
        <v>45877</v>
      </c>
      <c r="O395" t="s">
        <v>453</v>
      </c>
      <c r="P395" t="s">
        <v>448</v>
      </c>
      <c r="Q395" t="s">
        <v>441</v>
      </c>
    </row>
    <row r="396" spans="1:17" x14ac:dyDescent="0.25">
      <c r="A396">
        <v>435</v>
      </c>
      <c r="B396" t="s">
        <v>800</v>
      </c>
      <c r="C396" t="s">
        <v>323</v>
      </c>
      <c r="D396" t="s">
        <v>1</v>
      </c>
      <c r="F396" t="s">
        <v>436</v>
      </c>
      <c r="G396" t="s">
        <v>437</v>
      </c>
      <c r="H396" t="s">
        <v>737</v>
      </c>
      <c r="I396" t="s">
        <v>1</v>
      </c>
      <c r="J396" t="s">
        <v>209</v>
      </c>
      <c r="K396" t="s">
        <v>1</v>
      </c>
      <c r="L396" t="s">
        <v>436</v>
      </c>
      <c r="M396">
        <v>45808</v>
      </c>
      <c r="N396">
        <v>45869</v>
      </c>
      <c r="O396" t="s">
        <v>453</v>
      </c>
      <c r="P396" t="s">
        <v>448</v>
      </c>
      <c r="Q396" t="s">
        <v>441</v>
      </c>
    </row>
    <row r="397" spans="1:17" x14ac:dyDescent="0.25">
      <c r="A397">
        <v>1445</v>
      </c>
      <c r="B397" t="s">
        <v>801</v>
      </c>
      <c r="C397" t="s">
        <v>502</v>
      </c>
      <c r="D397" t="s">
        <v>1</v>
      </c>
      <c r="F397" t="s">
        <v>436</v>
      </c>
      <c r="G397" t="s">
        <v>437</v>
      </c>
      <c r="H397" t="s">
        <v>737</v>
      </c>
      <c r="I397" t="s">
        <v>1</v>
      </c>
      <c r="J397" t="s">
        <v>209</v>
      </c>
      <c r="K397" t="s">
        <v>1</v>
      </c>
      <c r="L397" t="s">
        <v>436</v>
      </c>
      <c r="M397">
        <v>45808</v>
      </c>
      <c r="N397">
        <v>45869</v>
      </c>
      <c r="O397" t="s">
        <v>445</v>
      </c>
      <c r="P397" t="e">
        <v>#N/A</v>
      </c>
      <c r="Q397" t="s">
        <v>441</v>
      </c>
    </row>
    <row r="398" spans="1:17" x14ac:dyDescent="0.25">
      <c r="A398">
        <v>450</v>
      </c>
      <c r="B398" t="s">
        <v>802</v>
      </c>
      <c r="C398" t="s">
        <v>323</v>
      </c>
      <c r="D398" t="s">
        <v>1</v>
      </c>
      <c r="F398" t="s">
        <v>436</v>
      </c>
      <c r="G398" t="s">
        <v>437</v>
      </c>
      <c r="H398" t="s">
        <v>737</v>
      </c>
      <c r="I398" t="s">
        <v>1</v>
      </c>
      <c r="J398" t="s">
        <v>739</v>
      </c>
      <c r="K398" t="s">
        <v>440</v>
      </c>
      <c r="L398" t="s">
        <v>436</v>
      </c>
      <c r="M398">
        <v>45807</v>
      </c>
      <c r="N398">
        <v>45868</v>
      </c>
      <c r="O398" t="s">
        <v>445</v>
      </c>
      <c r="P398" t="e">
        <v>#N/A</v>
      </c>
      <c r="Q398" t="s">
        <v>441</v>
      </c>
    </row>
    <row r="399" spans="1:17" x14ac:dyDescent="0.25">
      <c r="A399">
        <v>451</v>
      </c>
      <c r="B399" t="s">
        <v>339</v>
      </c>
      <c r="C399" t="s">
        <v>323</v>
      </c>
      <c r="D399" t="s">
        <v>1</v>
      </c>
      <c r="F399" t="s">
        <v>436</v>
      </c>
      <c r="G399" t="s">
        <v>437</v>
      </c>
      <c r="H399" t="s">
        <v>737</v>
      </c>
      <c r="I399" t="s">
        <v>1</v>
      </c>
      <c r="J399" t="s">
        <v>739</v>
      </c>
      <c r="K399" t="s">
        <v>440</v>
      </c>
      <c r="L399" t="s">
        <v>436</v>
      </c>
      <c r="M399">
        <v>45808</v>
      </c>
      <c r="N399">
        <v>45869</v>
      </c>
      <c r="O399" t="s">
        <v>445</v>
      </c>
      <c r="P399" t="s">
        <v>448</v>
      </c>
      <c r="Q399" t="s">
        <v>441</v>
      </c>
    </row>
    <row r="400" spans="1:17" x14ac:dyDescent="0.25">
      <c r="A400">
        <v>1173</v>
      </c>
      <c r="B400" t="s">
        <v>803</v>
      </c>
      <c r="C400" t="s">
        <v>367</v>
      </c>
      <c r="D400" t="s">
        <v>1</v>
      </c>
      <c r="F400" t="s">
        <v>436</v>
      </c>
      <c r="G400" t="s">
        <v>437</v>
      </c>
      <c r="H400" t="s">
        <v>737</v>
      </c>
      <c r="I400" t="s">
        <v>1</v>
      </c>
      <c r="J400" t="s">
        <v>739</v>
      </c>
      <c r="K400" t="s">
        <v>440</v>
      </c>
      <c r="L400" t="s">
        <v>436</v>
      </c>
      <c r="M400">
        <v>45808</v>
      </c>
      <c r="N400">
        <v>45875</v>
      </c>
      <c r="O400" t="s">
        <v>445</v>
      </c>
      <c r="P400" t="e">
        <v>#N/A</v>
      </c>
      <c r="Q400" t="s">
        <v>441</v>
      </c>
    </row>
    <row r="401" spans="1:17" x14ac:dyDescent="0.25">
      <c r="A401">
        <v>1384</v>
      </c>
      <c r="B401" t="s">
        <v>804</v>
      </c>
      <c r="C401" t="s">
        <v>316</v>
      </c>
      <c r="D401" t="s">
        <v>1</v>
      </c>
      <c r="F401" t="s">
        <v>436</v>
      </c>
      <c r="G401" t="s">
        <v>437</v>
      </c>
      <c r="H401" t="s">
        <v>737</v>
      </c>
      <c r="I401" t="s">
        <v>1</v>
      </c>
      <c r="J401" t="s">
        <v>687</v>
      </c>
      <c r="K401" t="s">
        <v>440</v>
      </c>
      <c r="L401" t="s">
        <v>436</v>
      </c>
      <c r="M401">
        <v>45808</v>
      </c>
      <c r="N401">
        <v>45877</v>
      </c>
      <c r="O401" t="s">
        <v>445</v>
      </c>
      <c r="P401" t="e">
        <v>#N/A</v>
      </c>
      <c r="Q401" t="s">
        <v>441</v>
      </c>
    </row>
    <row r="402" spans="1:17" x14ac:dyDescent="0.25">
      <c r="A402">
        <v>455</v>
      </c>
      <c r="B402" t="s">
        <v>805</v>
      </c>
      <c r="C402" t="s">
        <v>323</v>
      </c>
      <c r="D402" t="s">
        <v>1</v>
      </c>
      <c r="F402" t="s">
        <v>436</v>
      </c>
      <c r="G402" t="s">
        <v>437</v>
      </c>
      <c r="H402" t="s">
        <v>737</v>
      </c>
      <c r="I402" t="s">
        <v>1</v>
      </c>
      <c r="J402" t="s">
        <v>762</v>
      </c>
      <c r="K402" t="s">
        <v>440</v>
      </c>
      <c r="L402" t="s">
        <v>436</v>
      </c>
      <c r="M402">
        <v>45807</v>
      </c>
      <c r="N402">
        <v>45868</v>
      </c>
      <c r="O402" t="s">
        <v>453</v>
      </c>
      <c r="P402" t="s">
        <v>448</v>
      </c>
      <c r="Q402" t="s">
        <v>441</v>
      </c>
    </row>
    <row r="403" spans="1:17" x14ac:dyDescent="0.25">
      <c r="A403">
        <v>1593</v>
      </c>
      <c r="B403" t="s">
        <v>806</v>
      </c>
      <c r="C403" t="s">
        <v>367</v>
      </c>
      <c r="D403" t="s">
        <v>1</v>
      </c>
      <c r="F403" t="s">
        <v>436</v>
      </c>
      <c r="G403" t="s">
        <v>437</v>
      </c>
      <c r="H403" t="s">
        <v>737</v>
      </c>
      <c r="I403" t="s">
        <v>1</v>
      </c>
      <c r="J403" t="s">
        <v>762</v>
      </c>
      <c r="K403" t="s">
        <v>440</v>
      </c>
      <c r="L403" t="s">
        <v>436</v>
      </c>
      <c r="M403">
        <v>45838</v>
      </c>
      <c r="N403" t="s">
        <v>1</v>
      </c>
      <c r="O403" t="s">
        <v>1</v>
      </c>
      <c r="P403" t="s">
        <v>448</v>
      </c>
      <c r="Q403" t="s">
        <v>40</v>
      </c>
    </row>
    <row r="404" spans="1:17" x14ac:dyDescent="0.25">
      <c r="A404">
        <v>470</v>
      </c>
      <c r="B404" t="s">
        <v>807</v>
      </c>
      <c r="C404" t="s">
        <v>323</v>
      </c>
      <c r="D404" t="s">
        <v>1</v>
      </c>
      <c r="F404" t="s">
        <v>436</v>
      </c>
      <c r="G404" t="s">
        <v>437</v>
      </c>
      <c r="H404" t="s">
        <v>737</v>
      </c>
      <c r="I404" t="s">
        <v>1</v>
      </c>
      <c r="J404" t="s">
        <v>754</v>
      </c>
      <c r="K404" t="s">
        <v>755</v>
      </c>
      <c r="L404" t="s">
        <v>436</v>
      </c>
      <c r="M404">
        <v>45808</v>
      </c>
      <c r="N404">
        <v>45869</v>
      </c>
      <c r="O404" t="s">
        <v>445</v>
      </c>
      <c r="P404" t="s">
        <v>448</v>
      </c>
      <c r="Q404" t="s">
        <v>441</v>
      </c>
    </row>
    <row r="405" spans="1:17" x14ac:dyDescent="0.25">
      <c r="A405">
        <v>475</v>
      </c>
      <c r="B405" t="s">
        <v>808</v>
      </c>
      <c r="C405" t="s">
        <v>323</v>
      </c>
      <c r="D405" t="s">
        <v>1</v>
      </c>
      <c r="F405" t="s">
        <v>436</v>
      </c>
      <c r="G405" t="s">
        <v>437</v>
      </c>
      <c r="H405" t="s">
        <v>737</v>
      </c>
      <c r="I405" t="s">
        <v>1</v>
      </c>
      <c r="J405" t="s">
        <v>764</v>
      </c>
      <c r="K405" t="s">
        <v>440</v>
      </c>
      <c r="L405" t="s">
        <v>436</v>
      </c>
      <c r="M405">
        <v>45808</v>
      </c>
      <c r="N405">
        <v>45873</v>
      </c>
      <c r="O405" t="s">
        <v>26</v>
      </c>
      <c r="P405" t="s">
        <v>448</v>
      </c>
      <c r="Q405" t="s">
        <v>441</v>
      </c>
    </row>
    <row r="406" spans="1:17" x14ac:dyDescent="0.25">
      <c r="A406">
        <v>491</v>
      </c>
      <c r="B406" t="s">
        <v>809</v>
      </c>
      <c r="C406" t="s">
        <v>312</v>
      </c>
      <c r="D406" t="s">
        <v>1</v>
      </c>
      <c r="F406" t="s">
        <v>436</v>
      </c>
      <c r="G406" t="s">
        <v>437</v>
      </c>
      <c r="H406" t="s">
        <v>737</v>
      </c>
      <c r="I406" t="s">
        <v>810</v>
      </c>
      <c r="J406" t="s">
        <v>809</v>
      </c>
      <c r="K406" t="s">
        <v>440</v>
      </c>
      <c r="L406" t="s">
        <v>436</v>
      </c>
      <c r="M406">
        <v>45808</v>
      </c>
      <c r="N406">
        <v>45869</v>
      </c>
      <c r="O406" t="s">
        <v>453</v>
      </c>
      <c r="P406" t="s">
        <v>454</v>
      </c>
      <c r="Q406" t="s">
        <v>441</v>
      </c>
    </row>
    <row r="407" spans="1:17" x14ac:dyDescent="0.25">
      <c r="A407">
        <v>1575</v>
      </c>
      <c r="B407" t="s">
        <v>811</v>
      </c>
      <c r="C407" t="s">
        <v>323</v>
      </c>
      <c r="D407" t="s">
        <v>1</v>
      </c>
      <c r="F407" t="s">
        <v>436</v>
      </c>
      <c r="G407" t="s">
        <v>437</v>
      </c>
      <c r="H407" t="s">
        <v>737</v>
      </c>
      <c r="I407" t="s">
        <v>1</v>
      </c>
      <c r="J407" t="s">
        <v>739</v>
      </c>
      <c r="K407" t="s">
        <v>440</v>
      </c>
      <c r="L407" t="s">
        <v>436</v>
      </c>
      <c r="M407">
        <v>45808</v>
      </c>
      <c r="N407">
        <v>45869</v>
      </c>
      <c r="O407" t="s">
        <v>453</v>
      </c>
      <c r="P407" t="e">
        <v>#N/A</v>
      </c>
      <c r="Q407" t="s">
        <v>441</v>
      </c>
    </row>
    <row r="408" spans="1:17" x14ac:dyDescent="0.25">
      <c r="A408">
        <v>1013</v>
      </c>
      <c r="B408" t="s">
        <v>812</v>
      </c>
      <c r="C408" t="s">
        <v>502</v>
      </c>
      <c r="D408" t="s">
        <v>1</v>
      </c>
      <c r="F408" t="s">
        <v>436</v>
      </c>
      <c r="G408" t="s">
        <v>437</v>
      </c>
      <c r="H408" t="s">
        <v>737</v>
      </c>
      <c r="I408" t="s">
        <v>1</v>
      </c>
      <c r="J408" t="s">
        <v>739</v>
      </c>
      <c r="K408" t="s">
        <v>440</v>
      </c>
      <c r="L408" t="s">
        <v>436</v>
      </c>
      <c r="M408" t="s">
        <v>1</v>
      </c>
      <c r="N408" t="s">
        <v>1</v>
      </c>
      <c r="O408" t="s">
        <v>1</v>
      </c>
      <c r="P408" t="e">
        <v>#N/A</v>
      </c>
      <c r="Q408" t="s">
        <v>509</v>
      </c>
    </row>
    <row r="409" spans="1:17" x14ac:dyDescent="0.25">
      <c r="A409">
        <v>60</v>
      </c>
      <c r="B409" t="s">
        <v>813</v>
      </c>
      <c r="C409" t="s">
        <v>725</v>
      </c>
      <c r="D409" t="s">
        <v>1</v>
      </c>
      <c r="F409" t="s">
        <v>436</v>
      </c>
      <c r="G409" t="s">
        <v>437</v>
      </c>
      <c r="H409" t="s">
        <v>737</v>
      </c>
      <c r="I409" t="s">
        <v>1</v>
      </c>
      <c r="J409" t="s">
        <v>754</v>
      </c>
      <c r="K409" t="s">
        <v>755</v>
      </c>
      <c r="L409" t="s">
        <v>436</v>
      </c>
      <c r="M409">
        <v>45808</v>
      </c>
      <c r="N409">
        <v>45869</v>
      </c>
      <c r="O409" t="s">
        <v>445</v>
      </c>
      <c r="P409" t="s">
        <v>448</v>
      </c>
      <c r="Q409" t="s">
        <v>441</v>
      </c>
    </row>
    <row r="410" spans="1:17" x14ac:dyDescent="0.25">
      <c r="A410">
        <v>501</v>
      </c>
      <c r="B410" t="s">
        <v>760</v>
      </c>
      <c r="C410" t="s">
        <v>312</v>
      </c>
      <c r="D410" t="s">
        <v>1</v>
      </c>
      <c r="F410" t="s">
        <v>436</v>
      </c>
      <c r="G410" t="s">
        <v>437</v>
      </c>
      <c r="H410" t="s">
        <v>737</v>
      </c>
      <c r="I410" t="s">
        <v>759</v>
      </c>
      <c r="J410" t="s">
        <v>760</v>
      </c>
      <c r="K410" t="s">
        <v>755</v>
      </c>
      <c r="L410" t="s">
        <v>436</v>
      </c>
      <c r="M410">
        <v>45808</v>
      </c>
      <c r="N410">
        <v>45869</v>
      </c>
      <c r="O410" t="s">
        <v>445</v>
      </c>
      <c r="P410" t="s">
        <v>454</v>
      </c>
      <c r="Q410" t="s">
        <v>441</v>
      </c>
    </row>
    <row r="411" spans="1:17" x14ac:dyDescent="0.25">
      <c r="A411" t="s">
        <v>1</v>
      </c>
      <c r="B411" t="s">
        <v>1</v>
      </c>
      <c r="C411" t="s">
        <v>1</v>
      </c>
      <c r="D411" t="s">
        <v>1</v>
      </c>
      <c r="F411" t="s">
        <v>436</v>
      </c>
      <c r="G411" t="s">
        <v>1</v>
      </c>
      <c r="H411" t="s">
        <v>1</v>
      </c>
      <c r="I411" t="s">
        <v>1</v>
      </c>
      <c r="J411" t="s">
        <v>1</v>
      </c>
      <c r="K411" t="s">
        <v>1</v>
      </c>
      <c r="L411" t="s">
        <v>436</v>
      </c>
      <c r="M411" t="s">
        <v>1</v>
      </c>
      <c r="N411" t="s">
        <v>1</v>
      </c>
      <c r="O411" t="s">
        <v>1</v>
      </c>
      <c r="P411" t="e">
        <v>#N/A</v>
      </c>
      <c r="Q411" t="s">
        <v>509</v>
      </c>
    </row>
    <row r="412" spans="1:17" x14ac:dyDescent="0.25">
      <c r="A412">
        <v>1366</v>
      </c>
      <c r="B412" t="s">
        <v>814</v>
      </c>
      <c r="C412" t="s">
        <v>502</v>
      </c>
      <c r="D412" t="s">
        <v>1</v>
      </c>
      <c r="F412" t="s">
        <v>436</v>
      </c>
      <c r="G412" t="s">
        <v>437</v>
      </c>
      <c r="H412" t="s">
        <v>815</v>
      </c>
      <c r="I412" t="s">
        <v>1</v>
      </c>
      <c r="J412" t="s">
        <v>816</v>
      </c>
      <c r="K412" t="s">
        <v>440</v>
      </c>
      <c r="L412" t="s">
        <v>436</v>
      </c>
      <c r="M412">
        <v>45807</v>
      </c>
      <c r="N412">
        <v>45869</v>
      </c>
      <c r="O412" t="s">
        <v>445</v>
      </c>
      <c r="P412" t="e">
        <v>#N/A</v>
      </c>
      <c r="Q412" t="s">
        <v>441</v>
      </c>
    </row>
    <row r="413" spans="1:17" x14ac:dyDescent="0.25">
      <c r="A413">
        <v>18</v>
      </c>
      <c r="B413" t="s">
        <v>377</v>
      </c>
      <c r="C413" t="s">
        <v>316</v>
      </c>
      <c r="D413" t="s">
        <v>1</v>
      </c>
      <c r="F413" t="s">
        <v>436</v>
      </c>
      <c r="G413" t="s">
        <v>437</v>
      </c>
      <c r="H413" t="s">
        <v>815</v>
      </c>
      <c r="I413" t="s">
        <v>1</v>
      </c>
      <c r="J413" t="s">
        <v>817</v>
      </c>
      <c r="K413" t="s">
        <v>696</v>
      </c>
      <c r="L413" t="s">
        <v>436</v>
      </c>
      <c r="M413">
        <v>45807</v>
      </c>
      <c r="N413">
        <v>45868</v>
      </c>
      <c r="O413" t="s">
        <v>453</v>
      </c>
      <c r="P413" t="s">
        <v>448</v>
      </c>
      <c r="Q413" t="s">
        <v>441</v>
      </c>
    </row>
    <row r="414" spans="1:17" x14ac:dyDescent="0.25">
      <c r="A414">
        <v>19</v>
      </c>
      <c r="B414" t="s">
        <v>818</v>
      </c>
      <c r="C414" t="s">
        <v>316</v>
      </c>
      <c r="D414" t="s">
        <v>819</v>
      </c>
      <c r="F414" t="s">
        <v>436</v>
      </c>
      <c r="G414" t="s">
        <v>437</v>
      </c>
      <c r="H414" t="s">
        <v>815</v>
      </c>
      <c r="I414" t="s">
        <v>1</v>
      </c>
      <c r="J414" t="s">
        <v>817</v>
      </c>
      <c r="K414" t="s">
        <v>696</v>
      </c>
      <c r="L414" t="s">
        <v>436</v>
      </c>
      <c r="M414">
        <v>45807</v>
      </c>
      <c r="N414">
        <v>45868</v>
      </c>
      <c r="O414" t="s">
        <v>445</v>
      </c>
      <c r="P414" t="e">
        <v>#N/A</v>
      </c>
      <c r="Q414" t="s">
        <v>441</v>
      </c>
    </row>
    <row r="415" spans="1:17" x14ac:dyDescent="0.25">
      <c r="A415">
        <v>26</v>
      </c>
      <c r="B415" t="s">
        <v>820</v>
      </c>
      <c r="C415" t="s">
        <v>323</v>
      </c>
      <c r="D415" t="s">
        <v>1</v>
      </c>
      <c r="F415" t="s">
        <v>436</v>
      </c>
      <c r="G415" t="s">
        <v>437</v>
      </c>
      <c r="H415" t="s">
        <v>815</v>
      </c>
      <c r="I415" t="s">
        <v>1</v>
      </c>
      <c r="J415" t="s">
        <v>443</v>
      </c>
      <c r="K415" t="s">
        <v>444</v>
      </c>
      <c r="L415" t="s">
        <v>436</v>
      </c>
      <c r="M415">
        <v>45808</v>
      </c>
      <c r="N415">
        <v>45869</v>
      </c>
      <c r="O415" t="s">
        <v>26</v>
      </c>
      <c r="P415" t="e">
        <v>#N/A</v>
      </c>
      <c r="Q415" t="s">
        <v>441</v>
      </c>
    </row>
    <row r="416" spans="1:17" x14ac:dyDescent="0.25">
      <c r="A416">
        <v>53</v>
      </c>
      <c r="B416" t="s">
        <v>821</v>
      </c>
      <c r="C416" t="s">
        <v>367</v>
      </c>
      <c r="D416" t="s">
        <v>1</v>
      </c>
      <c r="F416" t="s">
        <v>436</v>
      </c>
      <c r="G416" t="s">
        <v>437</v>
      </c>
      <c r="H416" t="s">
        <v>815</v>
      </c>
      <c r="I416" t="s">
        <v>1</v>
      </c>
      <c r="J416" t="s">
        <v>816</v>
      </c>
      <c r="K416" t="s">
        <v>684</v>
      </c>
      <c r="L416" t="s">
        <v>436</v>
      </c>
      <c r="M416">
        <v>45807</v>
      </c>
      <c r="N416">
        <v>45868</v>
      </c>
      <c r="O416" t="s">
        <v>445</v>
      </c>
      <c r="P416" t="s">
        <v>448</v>
      </c>
      <c r="Q416" t="s">
        <v>441</v>
      </c>
    </row>
    <row r="417" spans="1:17" x14ac:dyDescent="0.25">
      <c r="A417">
        <v>1394</v>
      </c>
      <c r="B417" t="s">
        <v>822</v>
      </c>
      <c r="C417" t="s">
        <v>367</v>
      </c>
      <c r="D417" t="s">
        <v>1</v>
      </c>
      <c r="F417" t="s">
        <v>436</v>
      </c>
      <c r="G417" t="s">
        <v>437</v>
      </c>
      <c r="H417" t="s">
        <v>815</v>
      </c>
      <c r="I417" t="s">
        <v>1</v>
      </c>
      <c r="J417" t="s">
        <v>816</v>
      </c>
      <c r="K417" t="s">
        <v>440</v>
      </c>
      <c r="L417" t="s">
        <v>436</v>
      </c>
      <c r="M417">
        <v>45807</v>
      </c>
      <c r="N417">
        <v>45868</v>
      </c>
      <c r="O417" t="s">
        <v>445</v>
      </c>
      <c r="P417" t="e">
        <v>#N/A</v>
      </c>
      <c r="Q417" t="s">
        <v>441</v>
      </c>
    </row>
    <row r="418" spans="1:17" x14ac:dyDescent="0.25">
      <c r="A418">
        <v>68</v>
      </c>
      <c r="B418" t="s">
        <v>196</v>
      </c>
      <c r="C418" t="s">
        <v>312</v>
      </c>
      <c r="D418" t="s">
        <v>1</v>
      </c>
      <c r="F418" t="s">
        <v>436</v>
      </c>
      <c r="G418" t="s">
        <v>437</v>
      </c>
      <c r="H418" t="s">
        <v>815</v>
      </c>
      <c r="I418" t="s">
        <v>1</v>
      </c>
      <c r="J418" t="s">
        <v>823</v>
      </c>
      <c r="K418" t="s">
        <v>696</v>
      </c>
      <c r="L418" t="s">
        <v>436</v>
      </c>
      <c r="M418">
        <v>45807</v>
      </c>
      <c r="N418">
        <v>45874</v>
      </c>
      <c r="O418" t="s">
        <v>453</v>
      </c>
      <c r="P418" t="s">
        <v>454</v>
      </c>
      <c r="Q418" t="s">
        <v>441</v>
      </c>
    </row>
    <row r="419" spans="1:17" x14ac:dyDescent="0.25">
      <c r="A419">
        <v>69</v>
      </c>
      <c r="B419" t="s">
        <v>198</v>
      </c>
      <c r="C419" t="s">
        <v>312</v>
      </c>
      <c r="D419" t="s">
        <v>1</v>
      </c>
      <c r="F419" t="s">
        <v>436</v>
      </c>
      <c r="G419" t="s">
        <v>437</v>
      </c>
      <c r="H419" t="s">
        <v>815</v>
      </c>
      <c r="I419" t="s">
        <v>1</v>
      </c>
      <c r="J419" t="s">
        <v>817</v>
      </c>
      <c r="K419" t="s">
        <v>696</v>
      </c>
      <c r="L419" t="s">
        <v>436</v>
      </c>
      <c r="M419">
        <v>45807</v>
      </c>
      <c r="N419">
        <v>45868</v>
      </c>
      <c r="O419" t="s">
        <v>26</v>
      </c>
      <c r="P419" t="s">
        <v>454</v>
      </c>
      <c r="Q419" t="s">
        <v>441</v>
      </c>
    </row>
    <row r="420" spans="1:17" x14ac:dyDescent="0.25">
      <c r="A420">
        <v>1372</v>
      </c>
      <c r="B420" t="s">
        <v>824</v>
      </c>
      <c r="C420" t="s">
        <v>312</v>
      </c>
      <c r="D420" t="s">
        <v>1</v>
      </c>
      <c r="F420" t="s">
        <v>436</v>
      </c>
      <c r="G420" t="s">
        <v>437</v>
      </c>
      <c r="H420" t="s">
        <v>815</v>
      </c>
      <c r="I420" t="s">
        <v>1</v>
      </c>
      <c r="J420" t="s">
        <v>817</v>
      </c>
      <c r="K420" t="s">
        <v>696</v>
      </c>
      <c r="L420" t="s">
        <v>436</v>
      </c>
      <c r="M420">
        <v>45808</v>
      </c>
      <c r="N420">
        <v>45869</v>
      </c>
      <c r="O420" t="s">
        <v>453</v>
      </c>
      <c r="P420" t="s">
        <v>454</v>
      </c>
      <c r="Q420" t="s">
        <v>441</v>
      </c>
    </row>
    <row r="421" spans="1:17" x14ac:dyDescent="0.25">
      <c r="A421">
        <v>85</v>
      </c>
      <c r="B421" t="s">
        <v>825</v>
      </c>
      <c r="C421" t="s">
        <v>312</v>
      </c>
      <c r="D421" t="s">
        <v>1</v>
      </c>
      <c r="F421" t="s">
        <v>436</v>
      </c>
      <c r="G421" t="s">
        <v>437</v>
      </c>
      <c r="H421" t="s">
        <v>815</v>
      </c>
      <c r="I421" t="s">
        <v>1</v>
      </c>
      <c r="J421" t="s">
        <v>816</v>
      </c>
      <c r="K421" t="s">
        <v>440</v>
      </c>
      <c r="L421" t="s">
        <v>436</v>
      </c>
      <c r="M421">
        <v>45807</v>
      </c>
      <c r="N421">
        <v>45868</v>
      </c>
      <c r="O421" t="s">
        <v>445</v>
      </c>
      <c r="P421" t="s">
        <v>454</v>
      </c>
      <c r="Q421" t="s">
        <v>441</v>
      </c>
    </row>
    <row r="422" spans="1:17" x14ac:dyDescent="0.25">
      <c r="A422">
        <v>86</v>
      </c>
      <c r="B422" t="s">
        <v>202</v>
      </c>
      <c r="C422" t="s">
        <v>312</v>
      </c>
      <c r="D422" t="s">
        <v>1</v>
      </c>
      <c r="F422" t="s">
        <v>436</v>
      </c>
      <c r="G422" t="s">
        <v>437</v>
      </c>
      <c r="H422" t="s">
        <v>815</v>
      </c>
      <c r="I422" t="s">
        <v>463</v>
      </c>
      <c r="J422" t="s">
        <v>463</v>
      </c>
      <c r="K422" t="s">
        <v>444</v>
      </c>
      <c r="L422" t="s">
        <v>436</v>
      </c>
      <c r="M422">
        <v>45808</v>
      </c>
      <c r="N422">
        <v>45869</v>
      </c>
      <c r="O422" t="s">
        <v>26</v>
      </c>
      <c r="P422" t="s">
        <v>454</v>
      </c>
      <c r="Q422" t="s">
        <v>441</v>
      </c>
    </row>
    <row r="423" spans="1:17" x14ac:dyDescent="0.25">
      <c r="A423">
        <v>1546</v>
      </c>
      <c r="B423" t="s">
        <v>826</v>
      </c>
      <c r="C423" t="s">
        <v>312</v>
      </c>
      <c r="D423" t="s">
        <v>1</v>
      </c>
      <c r="F423" t="s">
        <v>436</v>
      </c>
      <c r="G423" t="s">
        <v>437</v>
      </c>
      <c r="H423" t="s">
        <v>815</v>
      </c>
      <c r="I423" t="s">
        <v>465</v>
      </c>
      <c r="J423" t="s">
        <v>443</v>
      </c>
      <c r="K423" t="s">
        <v>444</v>
      </c>
      <c r="L423" t="s">
        <v>436</v>
      </c>
      <c r="M423">
        <v>45807</v>
      </c>
      <c r="N423">
        <v>45869</v>
      </c>
      <c r="O423" t="s">
        <v>453</v>
      </c>
      <c r="P423" t="s">
        <v>454</v>
      </c>
      <c r="Q423" t="s">
        <v>441</v>
      </c>
    </row>
    <row r="424" spans="1:17" x14ac:dyDescent="0.25">
      <c r="A424">
        <v>95</v>
      </c>
      <c r="B424" t="s">
        <v>827</v>
      </c>
      <c r="C424" t="s">
        <v>502</v>
      </c>
      <c r="D424" t="s">
        <v>1</v>
      </c>
      <c r="F424" t="s">
        <v>436</v>
      </c>
      <c r="G424" t="s">
        <v>437</v>
      </c>
      <c r="H424" t="s">
        <v>815</v>
      </c>
      <c r="I424" t="s">
        <v>1</v>
      </c>
      <c r="J424" t="s">
        <v>463</v>
      </c>
      <c r="K424" t="s">
        <v>444</v>
      </c>
      <c r="L424" t="s">
        <v>436</v>
      </c>
      <c r="M424">
        <v>45808</v>
      </c>
      <c r="N424">
        <v>45869</v>
      </c>
      <c r="O424" t="s">
        <v>445</v>
      </c>
      <c r="P424" t="e">
        <v>#N/A</v>
      </c>
      <c r="Q424" t="s">
        <v>441</v>
      </c>
    </row>
    <row r="425" spans="1:17" x14ac:dyDescent="0.25">
      <c r="A425">
        <v>306</v>
      </c>
      <c r="B425" t="s">
        <v>828</v>
      </c>
      <c r="C425" t="s">
        <v>323</v>
      </c>
      <c r="D425" t="s">
        <v>1</v>
      </c>
      <c r="F425" t="s">
        <v>436</v>
      </c>
      <c r="G425" t="s">
        <v>437</v>
      </c>
      <c r="H425" t="s">
        <v>815</v>
      </c>
      <c r="I425" t="s">
        <v>1</v>
      </c>
      <c r="J425" t="s">
        <v>443</v>
      </c>
      <c r="K425" t="s">
        <v>444</v>
      </c>
      <c r="L425" t="s">
        <v>436</v>
      </c>
      <c r="M425">
        <v>45808</v>
      </c>
      <c r="N425">
        <v>45869</v>
      </c>
      <c r="O425" t="s">
        <v>453</v>
      </c>
      <c r="P425" t="s">
        <v>448</v>
      </c>
      <c r="Q425" t="s">
        <v>441</v>
      </c>
    </row>
    <row r="426" spans="1:17" x14ac:dyDescent="0.25">
      <c r="A426">
        <v>129</v>
      </c>
      <c r="B426" t="s">
        <v>829</v>
      </c>
      <c r="C426" t="s">
        <v>316</v>
      </c>
      <c r="D426" t="s">
        <v>819</v>
      </c>
      <c r="F426" t="s">
        <v>436</v>
      </c>
      <c r="G426" t="s">
        <v>437</v>
      </c>
      <c r="H426" t="s">
        <v>815</v>
      </c>
      <c r="I426" t="s">
        <v>1</v>
      </c>
      <c r="J426" t="s">
        <v>817</v>
      </c>
      <c r="K426" t="s">
        <v>696</v>
      </c>
      <c r="L426" t="s">
        <v>436</v>
      </c>
      <c r="M426">
        <v>45807</v>
      </c>
      <c r="N426">
        <v>45868</v>
      </c>
      <c r="O426" t="s">
        <v>445</v>
      </c>
      <c r="P426" t="e">
        <v>#N/A</v>
      </c>
      <c r="Q426" t="s">
        <v>441</v>
      </c>
    </row>
    <row r="427" spans="1:17" x14ac:dyDescent="0.25">
      <c r="A427">
        <v>149</v>
      </c>
      <c r="B427" t="s">
        <v>830</v>
      </c>
      <c r="C427" t="s">
        <v>323</v>
      </c>
      <c r="D427" t="s">
        <v>1</v>
      </c>
      <c r="F427" t="s">
        <v>436</v>
      </c>
      <c r="G427" t="s">
        <v>437</v>
      </c>
      <c r="H427" t="s">
        <v>815</v>
      </c>
      <c r="I427" t="s">
        <v>1</v>
      </c>
      <c r="J427" t="s">
        <v>443</v>
      </c>
      <c r="K427" t="s">
        <v>444</v>
      </c>
      <c r="L427" t="s">
        <v>436</v>
      </c>
      <c r="M427">
        <v>45808</v>
      </c>
      <c r="N427">
        <v>45869</v>
      </c>
      <c r="O427" t="s">
        <v>453</v>
      </c>
      <c r="P427" t="s">
        <v>448</v>
      </c>
      <c r="Q427" t="s">
        <v>441</v>
      </c>
    </row>
    <row r="428" spans="1:17" x14ac:dyDescent="0.25">
      <c r="A428">
        <v>194</v>
      </c>
      <c r="B428" t="s">
        <v>831</v>
      </c>
      <c r="C428" t="s">
        <v>323</v>
      </c>
      <c r="D428" t="s">
        <v>1</v>
      </c>
      <c r="F428" t="s">
        <v>436</v>
      </c>
      <c r="G428" t="s">
        <v>437</v>
      </c>
      <c r="H428" t="s">
        <v>815</v>
      </c>
      <c r="I428" t="s">
        <v>1</v>
      </c>
      <c r="J428" t="s">
        <v>816</v>
      </c>
      <c r="K428" t="s">
        <v>440</v>
      </c>
      <c r="L428" t="s">
        <v>436</v>
      </c>
      <c r="M428">
        <v>45807</v>
      </c>
      <c r="N428">
        <v>45868</v>
      </c>
      <c r="O428" t="s">
        <v>445</v>
      </c>
      <c r="P428" t="s">
        <v>448</v>
      </c>
      <c r="Q428" t="s">
        <v>441</v>
      </c>
    </row>
    <row r="429" spans="1:17" x14ac:dyDescent="0.25">
      <c r="A429">
        <v>242</v>
      </c>
      <c r="B429" t="s">
        <v>832</v>
      </c>
      <c r="C429" t="s">
        <v>323</v>
      </c>
      <c r="D429" t="s">
        <v>1</v>
      </c>
      <c r="F429" t="s">
        <v>436</v>
      </c>
      <c r="G429" t="s">
        <v>437</v>
      </c>
      <c r="H429" t="s">
        <v>815</v>
      </c>
      <c r="I429" t="s">
        <v>1</v>
      </c>
      <c r="J429" t="s">
        <v>443</v>
      </c>
      <c r="K429" t="s">
        <v>444</v>
      </c>
      <c r="L429" t="s">
        <v>436</v>
      </c>
      <c r="M429">
        <v>45808</v>
      </c>
      <c r="N429">
        <v>45869</v>
      </c>
      <c r="O429" t="s">
        <v>445</v>
      </c>
      <c r="P429" t="e">
        <v>#N/A</v>
      </c>
      <c r="Q429" t="s">
        <v>441</v>
      </c>
    </row>
    <row r="430" spans="1:17" x14ac:dyDescent="0.25">
      <c r="A430">
        <v>267</v>
      </c>
      <c r="B430" t="s">
        <v>833</v>
      </c>
      <c r="C430" t="s">
        <v>323</v>
      </c>
      <c r="D430" t="s">
        <v>1</v>
      </c>
      <c r="F430" t="s">
        <v>436</v>
      </c>
      <c r="G430" t="s">
        <v>437</v>
      </c>
      <c r="H430" t="s">
        <v>815</v>
      </c>
      <c r="I430" t="s">
        <v>1</v>
      </c>
      <c r="J430" t="s">
        <v>443</v>
      </c>
      <c r="K430" t="s">
        <v>444</v>
      </c>
      <c r="L430" t="s">
        <v>436</v>
      </c>
      <c r="M430">
        <v>45808</v>
      </c>
      <c r="N430">
        <v>45869</v>
      </c>
      <c r="O430" t="s">
        <v>453</v>
      </c>
      <c r="P430" t="e">
        <v>#N/A</v>
      </c>
      <c r="Q430" t="s">
        <v>441</v>
      </c>
    </row>
    <row r="431" spans="1:17" x14ac:dyDescent="0.25">
      <c r="A431">
        <v>269</v>
      </c>
      <c r="B431" t="s">
        <v>834</v>
      </c>
      <c r="C431" t="s">
        <v>323</v>
      </c>
      <c r="D431" t="s">
        <v>1</v>
      </c>
      <c r="F431" t="s">
        <v>436</v>
      </c>
      <c r="G431" t="s">
        <v>437</v>
      </c>
      <c r="H431" t="s">
        <v>815</v>
      </c>
      <c r="I431" t="s">
        <v>1</v>
      </c>
      <c r="J431" t="s">
        <v>687</v>
      </c>
      <c r="K431" t="s">
        <v>440</v>
      </c>
      <c r="L431" t="s">
        <v>436</v>
      </c>
      <c r="M431">
        <v>45808</v>
      </c>
      <c r="N431">
        <v>45869</v>
      </c>
      <c r="O431" t="s">
        <v>453</v>
      </c>
      <c r="P431" t="s">
        <v>448</v>
      </c>
      <c r="Q431" t="s">
        <v>441</v>
      </c>
    </row>
    <row r="432" spans="1:17" x14ac:dyDescent="0.25">
      <c r="A432">
        <v>270</v>
      </c>
      <c r="B432" t="s">
        <v>835</v>
      </c>
      <c r="C432" t="s">
        <v>323</v>
      </c>
      <c r="D432" t="s">
        <v>1</v>
      </c>
      <c r="F432" t="s">
        <v>436</v>
      </c>
      <c r="G432" t="s">
        <v>437</v>
      </c>
      <c r="H432" t="s">
        <v>815</v>
      </c>
      <c r="I432" t="s">
        <v>1</v>
      </c>
      <c r="J432" t="s">
        <v>463</v>
      </c>
      <c r="K432" t="s">
        <v>444</v>
      </c>
      <c r="L432" t="s">
        <v>436</v>
      </c>
      <c r="M432">
        <v>45808</v>
      </c>
      <c r="N432">
        <v>45869</v>
      </c>
      <c r="O432" t="s">
        <v>453</v>
      </c>
      <c r="P432" t="s">
        <v>448</v>
      </c>
      <c r="Q432" t="s">
        <v>441</v>
      </c>
    </row>
    <row r="433" spans="1:17" x14ac:dyDescent="0.25">
      <c r="A433">
        <v>271</v>
      </c>
      <c r="B433" t="s">
        <v>836</v>
      </c>
      <c r="C433" t="s">
        <v>323</v>
      </c>
      <c r="D433" t="s">
        <v>1</v>
      </c>
      <c r="F433" t="s">
        <v>436</v>
      </c>
      <c r="G433" t="s">
        <v>437</v>
      </c>
      <c r="H433" t="s">
        <v>815</v>
      </c>
      <c r="I433" t="s">
        <v>1</v>
      </c>
      <c r="J433" t="s">
        <v>837</v>
      </c>
      <c r="K433" t="s">
        <v>440</v>
      </c>
      <c r="L433" t="s">
        <v>436</v>
      </c>
      <c r="M433">
        <v>45807</v>
      </c>
      <c r="N433">
        <v>45868</v>
      </c>
      <c r="O433" t="s">
        <v>445</v>
      </c>
      <c r="P433" t="e">
        <v>#N/A</v>
      </c>
      <c r="Q433" t="s">
        <v>441</v>
      </c>
    </row>
    <row r="434" spans="1:17" x14ac:dyDescent="0.25">
      <c r="A434">
        <v>276</v>
      </c>
      <c r="B434" t="s">
        <v>838</v>
      </c>
      <c r="C434" t="s">
        <v>323</v>
      </c>
      <c r="D434" t="s">
        <v>1</v>
      </c>
      <c r="F434" t="s">
        <v>436</v>
      </c>
      <c r="G434" t="s">
        <v>437</v>
      </c>
      <c r="H434" t="s">
        <v>815</v>
      </c>
      <c r="I434" t="s">
        <v>1</v>
      </c>
      <c r="J434" t="s">
        <v>443</v>
      </c>
      <c r="K434" t="s">
        <v>444</v>
      </c>
      <c r="L434" t="s">
        <v>436</v>
      </c>
      <c r="M434">
        <v>45808</v>
      </c>
      <c r="N434">
        <v>45869</v>
      </c>
      <c r="O434" t="s">
        <v>26</v>
      </c>
      <c r="P434" t="e">
        <v>#N/A</v>
      </c>
      <c r="Q434" t="s">
        <v>441</v>
      </c>
    </row>
    <row r="435" spans="1:17" x14ac:dyDescent="0.25">
      <c r="A435">
        <v>280</v>
      </c>
      <c r="B435" t="s">
        <v>839</v>
      </c>
      <c r="C435" t="s">
        <v>323</v>
      </c>
      <c r="D435" t="s">
        <v>1</v>
      </c>
      <c r="F435" t="s">
        <v>436</v>
      </c>
      <c r="G435" t="s">
        <v>437</v>
      </c>
      <c r="H435" t="s">
        <v>815</v>
      </c>
      <c r="I435" t="s">
        <v>1</v>
      </c>
      <c r="J435" t="s">
        <v>443</v>
      </c>
      <c r="K435" t="s">
        <v>444</v>
      </c>
      <c r="L435" t="s">
        <v>436</v>
      </c>
      <c r="M435">
        <v>45808</v>
      </c>
      <c r="N435">
        <v>45869</v>
      </c>
      <c r="O435" t="s">
        <v>26</v>
      </c>
      <c r="P435" t="e">
        <v>#N/A</v>
      </c>
      <c r="Q435" t="s">
        <v>441</v>
      </c>
    </row>
    <row r="436" spans="1:17" x14ac:dyDescent="0.25">
      <c r="A436">
        <v>287</v>
      </c>
      <c r="B436" t="s">
        <v>840</v>
      </c>
      <c r="C436" t="s">
        <v>323</v>
      </c>
      <c r="D436" t="s">
        <v>1</v>
      </c>
      <c r="F436" t="s">
        <v>436</v>
      </c>
      <c r="G436" t="s">
        <v>437</v>
      </c>
      <c r="H436" t="s">
        <v>815</v>
      </c>
      <c r="I436" t="s">
        <v>1</v>
      </c>
      <c r="J436" t="s">
        <v>816</v>
      </c>
      <c r="K436" t="s">
        <v>684</v>
      </c>
      <c r="L436" t="s">
        <v>436</v>
      </c>
      <c r="M436">
        <v>45808</v>
      </c>
      <c r="N436">
        <v>45869</v>
      </c>
      <c r="O436" t="s">
        <v>445</v>
      </c>
      <c r="P436" t="s">
        <v>448</v>
      </c>
      <c r="Q436" t="s">
        <v>441</v>
      </c>
    </row>
    <row r="437" spans="1:17" x14ac:dyDescent="0.25">
      <c r="A437">
        <v>320</v>
      </c>
      <c r="B437" t="s">
        <v>841</v>
      </c>
      <c r="C437" t="s">
        <v>316</v>
      </c>
      <c r="D437" t="s">
        <v>819</v>
      </c>
      <c r="F437" t="s">
        <v>436</v>
      </c>
      <c r="G437" t="s">
        <v>437</v>
      </c>
      <c r="H437" t="s">
        <v>815</v>
      </c>
      <c r="I437" t="s">
        <v>1</v>
      </c>
      <c r="J437" t="s">
        <v>817</v>
      </c>
      <c r="K437" t="s">
        <v>696</v>
      </c>
      <c r="L437" t="s">
        <v>436</v>
      </c>
      <c r="M437">
        <v>45807</v>
      </c>
      <c r="N437">
        <v>45868</v>
      </c>
      <c r="O437" t="s">
        <v>445</v>
      </c>
      <c r="P437" t="e">
        <v>#N/A</v>
      </c>
      <c r="Q437" t="s">
        <v>441</v>
      </c>
    </row>
    <row r="438" spans="1:17" x14ac:dyDescent="0.25">
      <c r="A438">
        <v>321</v>
      </c>
      <c r="B438" t="s">
        <v>842</v>
      </c>
      <c r="C438" t="s">
        <v>725</v>
      </c>
      <c r="D438" t="s">
        <v>1</v>
      </c>
      <c r="F438" t="s">
        <v>436</v>
      </c>
      <c r="G438" t="s">
        <v>437</v>
      </c>
      <c r="H438" t="s">
        <v>815</v>
      </c>
      <c r="I438" t="s">
        <v>1</v>
      </c>
      <c r="J438" t="s">
        <v>443</v>
      </c>
      <c r="K438" t="s">
        <v>444</v>
      </c>
      <c r="L438" t="s">
        <v>436</v>
      </c>
      <c r="M438">
        <v>45808</v>
      </c>
      <c r="N438">
        <v>45919</v>
      </c>
      <c r="O438" t="s">
        <v>1</v>
      </c>
      <c r="P438" t="s">
        <v>448</v>
      </c>
      <c r="Q438" t="s">
        <v>441</v>
      </c>
    </row>
    <row r="439" spans="1:17" x14ac:dyDescent="0.25">
      <c r="A439">
        <v>418</v>
      </c>
      <c r="B439" t="s">
        <v>843</v>
      </c>
      <c r="C439" t="s">
        <v>502</v>
      </c>
      <c r="D439" t="s">
        <v>1</v>
      </c>
      <c r="F439" t="s">
        <v>436</v>
      </c>
      <c r="G439" t="s">
        <v>437</v>
      </c>
      <c r="H439" t="s">
        <v>815</v>
      </c>
      <c r="I439" t="s">
        <v>1</v>
      </c>
      <c r="J439" t="s">
        <v>463</v>
      </c>
      <c r="K439" t="s">
        <v>444</v>
      </c>
      <c r="L439" t="s">
        <v>436</v>
      </c>
      <c r="M439">
        <v>45808</v>
      </c>
      <c r="N439">
        <v>45869</v>
      </c>
      <c r="O439" t="s">
        <v>445</v>
      </c>
      <c r="P439" t="e">
        <v>#N/A</v>
      </c>
      <c r="Q439" t="s">
        <v>441</v>
      </c>
    </row>
    <row r="440" spans="1:17" x14ac:dyDescent="0.25">
      <c r="A440">
        <v>1157</v>
      </c>
      <c r="B440" t="s">
        <v>844</v>
      </c>
      <c r="C440" t="s">
        <v>367</v>
      </c>
      <c r="D440" t="s">
        <v>1</v>
      </c>
      <c r="F440" t="s">
        <v>436</v>
      </c>
      <c r="G440" t="s">
        <v>437</v>
      </c>
      <c r="H440" t="s">
        <v>815</v>
      </c>
      <c r="I440" t="s">
        <v>1</v>
      </c>
      <c r="J440" t="s">
        <v>687</v>
      </c>
      <c r="K440" t="s">
        <v>684</v>
      </c>
      <c r="L440" t="s">
        <v>436</v>
      </c>
      <c r="M440" t="s">
        <v>1</v>
      </c>
      <c r="N440" t="s">
        <v>1</v>
      </c>
      <c r="O440" t="s">
        <v>1</v>
      </c>
      <c r="P440" t="e">
        <v>#N/A</v>
      </c>
      <c r="Q440" t="s">
        <v>509</v>
      </c>
    </row>
    <row r="441" spans="1:17" x14ac:dyDescent="0.25">
      <c r="A441">
        <v>448</v>
      </c>
      <c r="B441" t="s">
        <v>845</v>
      </c>
      <c r="C441" t="s">
        <v>502</v>
      </c>
      <c r="D441" t="s">
        <v>1</v>
      </c>
      <c r="F441" t="s">
        <v>436</v>
      </c>
      <c r="G441" t="s">
        <v>437</v>
      </c>
      <c r="H441" t="s">
        <v>815</v>
      </c>
      <c r="I441" t="s">
        <v>1</v>
      </c>
      <c r="J441" t="s">
        <v>817</v>
      </c>
      <c r="K441" t="s">
        <v>696</v>
      </c>
      <c r="L441" t="s">
        <v>436</v>
      </c>
      <c r="M441">
        <v>45808</v>
      </c>
      <c r="N441">
        <v>45869</v>
      </c>
      <c r="O441" t="s">
        <v>445</v>
      </c>
      <c r="P441" t="e">
        <v>#N/A</v>
      </c>
      <c r="Q441" t="s">
        <v>441</v>
      </c>
    </row>
    <row r="442" spans="1:17" x14ac:dyDescent="0.25">
      <c r="A442">
        <v>464</v>
      </c>
      <c r="B442" t="s">
        <v>846</v>
      </c>
      <c r="C442" t="s">
        <v>502</v>
      </c>
      <c r="D442" t="s">
        <v>1</v>
      </c>
      <c r="F442" t="s">
        <v>436</v>
      </c>
      <c r="G442" t="s">
        <v>437</v>
      </c>
      <c r="H442" t="s">
        <v>815</v>
      </c>
      <c r="I442" t="s">
        <v>1</v>
      </c>
      <c r="J442" t="s">
        <v>463</v>
      </c>
      <c r="K442" t="s">
        <v>444</v>
      </c>
      <c r="L442" t="s">
        <v>436</v>
      </c>
      <c r="M442">
        <v>45808</v>
      </c>
      <c r="N442">
        <v>45869</v>
      </c>
      <c r="O442" t="s">
        <v>445</v>
      </c>
      <c r="P442" t="e">
        <v>#N/A</v>
      </c>
      <c r="Q442" t="s">
        <v>441</v>
      </c>
    </row>
    <row r="443" spans="1:17" x14ac:dyDescent="0.25">
      <c r="A443">
        <v>468</v>
      </c>
      <c r="B443" t="s">
        <v>847</v>
      </c>
      <c r="C443" t="s">
        <v>367</v>
      </c>
      <c r="D443" t="s">
        <v>1</v>
      </c>
      <c r="F443" t="s">
        <v>436</v>
      </c>
      <c r="G443" t="s">
        <v>437</v>
      </c>
      <c r="H443" t="s">
        <v>815</v>
      </c>
      <c r="I443" t="s">
        <v>1</v>
      </c>
      <c r="J443" t="s">
        <v>687</v>
      </c>
      <c r="K443" t="s">
        <v>440</v>
      </c>
      <c r="L443" t="s">
        <v>436</v>
      </c>
      <c r="M443" t="s">
        <v>1</v>
      </c>
      <c r="N443" t="s">
        <v>1</v>
      </c>
      <c r="O443" t="s">
        <v>1</v>
      </c>
      <c r="P443" t="s">
        <v>448</v>
      </c>
      <c r="Q443" t="s">
        <v>509</v>
      </c>
    </row>
    <row r="444" spans="1:17" x14ac:dyDescent="0.25">
      <c r="A444">
        <v>1248</v>
      </c>
      <c r="B444" t="s">
        <v>848</v>
      </c>
      <c r="C444" t="s">
        <v>323</v>
      </c>
      <c r="D444" t="s">
        <v>1</v>
      </c>
      <c r="F444" t="s">
        <v>436</v>
      </c>
      <c r="G444" t="s">
        <v>437</v>
      </c>
      <c r="H444" t="s">
        <v>815</v>
      </c>
      <c r="I444" t="s">
        <v>1</v>
      </c>
      <c r="J444" t="s">
        <v>816</v>
      </c>
      <c r="K444" t="s">
        <v>440</v>
      </c>
      <c r="L444" t="s">
        <v>436</v>
      </c>
      <c r="M444">
        <v>45808</v>
      </c>
      <c r="N444">
        <v>45869</v>
      </c>
      <c r="O444" t="s">
        <v>445</v>
      </c>
      <c r="P444" t="e">
        <v>#N/A</v>
      </c>
      <c r="Q444" t="s">
        <v>441</v>
      </c>
    </row>
    <row r="445" spans="1:17" x14ac:dyDescent="0.25">
      <c r="A445">
        <v>474</v>
      </c>
      <c r="B445" t="s">
        <v>372</v>
      </c>
      <c r="C445" t="s">
        <v>323</v>
      </c>
      <c r="D445" t="s">
        <v>1</v>
      </c>
      <c r="F445" t="s">
        <v>436</v>
      </c>
      <c r="G445" t="s">
        <v>437</v>
      </c>
      <c r="H445" t="s">
        <v>815</v>
      </c>
      <c r="I445" t="s">
        <v>1</v>
      </c>
      <c r="J445" t="s">
        <v>463</v>
      </c>
      <c r="K445" t="s">
        <v>444</v>
      </c>
      <c r="L445" t="s">
        <v>436</v>
      </c>
      <c r="M445">
        <v>45807</v>
      </c>
      <c r="N445">
        <v>45868</v>
      </c>
      <c r="O445" t="s">
        <v>453</v>
      </c>
      <c r="P445" t="s">
        <v>448</v>
      </c>
      <c r="Q445" t="s">
        <v>441</v>
      </c>
    </row>
    <row r="446" spans="1:17" x14ac:dyDescent="0.25">
      <c r="A446">
        <v>483</v>
      </c>
      <c r="B446" t="s">
        <v>849</v>
      </c>
      <c r="C446" t="s">
        <v>316</v>
      </c>
      <c r="D446" t="s">
        <v>1</v>
      </c>
      <c r="F446" t="s">
        <v>436</v>
      </c>
      <c r="G446" t="s">
        <v>437</v>
      </c>
      <c r="H446" t="s">
        <v>815</v>
      </c>
      <c r="I446" t="s">
        <v>1</v>
      </c>
      <c r="J446" t="s">
        <v>817</v>
      </c>
      <c r="K446" t="s">
        <v>696</v>
      </c>
      <c r="L446" t="s">
        <v>436</v>
      </c>
      <c r="M446">
        <v>45807</v>
      </c>
      <c r="N446">
        <v>45868</v>
      </c>
      <c r="O446" t="s">
        <v>445</v>
      </c>
      <c r="P446" t="e">
        <v>#N/A</v>
      </c>
      <c r="Q446" t="s">
        <v>441</v>
      </c>
    </row>
    <row r="447" spans="1:17" x14ac:dyDescent="0.25">
      <c r="A447">
        <v>489</v>
      </c>
      <c r="B447" t="s">
        <v>850</v>
      </c>
      <c r="C447" t="s">
        <v>502</v>
      </c>
      <c r="D447" t="s">
        <v>1</v>
      </c>
      <c r="F447" t="s">
        <v>436</v>
      </c>
      <c r="G447" t="s">
        <v>437</v>
      </c>
      <c r="H447" t="s">
        <v>815</v>
      </c>
      <c r="I447" t="s">
        <v>1</v>
      </c>
      <c r="J447" t="s">
        <v>463</v>
      </c>
      <c r="K447" t="s">
        <v>444</v>
      </c>
      <c r="L447" t="s">
        <v>436</v>
      </c>
      <c r="M447">
        <v>45808</v>
      </c>
      <c r="N447">
        <v>45869</v>
      </c>
      <c r="O447" t="s">
        <v>445</v>
      </c>
      <c r="P447" t="e">
        <v>#N/A</v>
      </c>
      <c r="Q447" t="s">
        <v>441</v>
      </c>
    </row>
    <row r="448" spans="1:17" x14ac:dyDescent="0.25">
      <c r="A448">
        <v>490</v>
      </c>
      <c r="B448" t="s">
        <v>851</v>
      </c>
      <c r="C448" t="s">
        <v>323</v>
      </c>
      <c r="D448" t="s">
        <v>1</v>
      </c>
      <c r="F448" t="s">
        <v>436</v>
      </c>
      <c r="G448" t="s">
        <v>437</v>
      </c>
      <c r="H448" t="s">
        <v>815</v>
      </c>
      <c r="I448" t="s">
        <v>1</v>
      </c>
      <c r="J448" t="s">
        <v>443</v>
      </c>
      <c r="K448" t="s">
        <v>444</v>
      </c>
      <c r="L448" t="s">
        <v>436</v>
      </c>
      <c r="M448">
        <v>45807</v>
      </c>
      <c r="N448">
        <v>45869</v>
      </c>
      <c r="O448" t="s">
        <v>445</v>
      </c>
      <c r="P448" t="e">
        <v>#N/A</v>
      </c>
      <c r="Q448" t="s">
        <v>441</v>
      </c>
    </row>
    <row r="449" spans="1:17" x14ac:dyDescent="0.25">
      <c r="A449">
        <v>1249</v>
      </c>
      <c r="B449" t="s">
        <v>852</v>
      </c>
      <c r="C449" t="s">
        <v>323</v>
      </c>
      <c r="D449" t="s">
        <v>1</v>
      </c>
      <c r="F449" t="s">
        <v>436</v>
      </c>
      <c r="G449" t="s">
        <v>437</v>
      </c>
      <c r="H449" t="s">
        <v>815</v>
      </c>
      <c r="I449" t="s">
        <v>1</v>
      </c>
      <c r="J449" t="s">
        <v>816</v>
      </c>
      <c r="K449" t="s">
        <v>440</v>
      </c>
      <c r="L449" t="s">
        <v>436</v>
      </c>
      <c r="M449">
        <v>45808</v>
      </c>
      <c r="N449">
        <v>45897</v>
      </c>
      <c r="O449" t="s">
        <v>453</v>
      </c>
      <c r="P449" t="e">
        <v>#N/A</v>
      </c>
      <c r="Q449" t="s">
        <v>441</v>
      </c>
    </row>
    <row r="450" spans="1:17" x14ac:dyDescent="0.25">
      <c r="A450">
        <v>1117</v>
      </c>
      <c r="B450" t="s">
        <v>853</v>
      </c>
      <c r="C450" t="s">
        <v>316</v>
      </c>
      <c r="D450" t="s">
        <v>1</v>
      </c>
      <c r="F450" t="s">
        <v>436</v>
      </c>
      <c r="G450" t="s">
        <v>437</v>
      </c>
      <c r="H450" t="s">
        <v>854</v>
      </c>
      <c r="I450" t="s">
        <v>1</v>
      </c>
      <c r="J450" t="s">
        <v>837</v>
      </c>
      <c r="K450" t="s">
        <v>440</v>
      </c>
      <c r="L450" t="s">
        <v>436</v>
      </c>
      <c r="M450">
        <v>45807</v>
      </c>
      <c r="N450">
        <v>45869</v>
      </c>
      <c r="O450" t="s">
        <v>453</v>
      </c>
      <c r="P450" t="e">
        <v>#N/A</v>
      </c>
      <c r="Q450" t="s">
        <v>441</v>
      </c>
    </row>
    <row r="451" spans="1:17" x14ac:dyDescent="0.25">
      <c r="A451">
        <v>1407</v>
      </c>
      <c r="B451" t="s">
        <v>855</v>
      </c>
      <c r="C451" t="s">
        <v>312</v>
      </c>
      <c r="D451" t="s">
        <v>1</v>
      </c>
      <c r="F451" t="s">
        <v>436</v>
      </c>
      <c r="G451" t="s">
        <v>437</v>
      </c>
      <c r="H451" t="s">
        <v>854</v>
      </c>
      <c r="I451" t="s">
        <v>452</v>
      </c>
      <c r="J451" t="s">
        <v>856</v>
      </c>
      <c r="K451" t="s">
        <v>696</v>
      </c>
      <c r="L451" t="s">
        <v>436</v>
      </c>
      <c r="M451">
        <v>45807</v>
      </c>
      <c r="N451">
        <v>45866</v>
      </c>
      <c r="O451" t="s">
        <v>445</v>
      </c>
      <c r="P451" t="s">
        <v>454</v>
      </c>
      <c r="Q451" t="s">
        <v>441</v>
      </c>
    </row>
    <row r="452" spans="1:17" x14ac:dyDescent="0.25">
      <c r="A452">
        <v>52</v>
      </c>
      <c r="B452" t="s">
        <v>857</v>
      </c>
      <c r="C452" t="s">
        <v>323</v>
      </c>
      <c r="D452" t="s">
        <v>1</v>
      </c>
      <c r="F452" t="s">
        <v>436</v>
      </c>
      <c r="G452" t="s">
        <v>437</v>
      </c>
      <c r="H452" t="s">
        <v>854</v>
      </c>
      <c r="I452" t="s">
        <v>1</v>
      </c>
      <c r="J452" t="s">
        <v>151</v>
      </c>
      <c r="K452" t="s">
        <v>444</v>
      </c>
      <c r="L452" t="s">
        <v>436</v>
      </c>
      <c r="M452">
        <v>45808</v>
      </c>
      <c r="N452">
        <v>45869</v>
      </c>
      <c r="O452" t="s">
        <v>453</v>
      </c>
      <c r="P452" t="e">
        <v>#N/A</v>
      </c>
      <c r="Q452" t="s">
        <v>441</v>
      </c>
    </row>
    <row r="453" spans="1:17" x14ac:dyDescent="0.25">
      <c r="A453">
        <v>1551</v>
      </c>
      <c r="B453" t="s">
        <v>858</v>
      </c>
      <c r="C453" t="s">
        <v>312</v>
      </c>
      <c r="D453" t="s">
        <v>1</v>
      </c>
      <c r="F453" t="s">
        <v>436</v>
      </c>
      <c r="G453" t="s">
        <v>437</v>
      </c>
      <c r="H453" t="s">
        <v>854</v>
      </c>
      <c r="I453" t="s">
        <v>1</v>
      </c>
      <c r="J453" t="s">
        <v>837</v>
      </c>
      <c r="K453" t="s">
        <v>440</v>
      </c>
      <c r="L453" t="s">
        <v>436</v>
      </c>
      <c r="M453">
        <v>45808</v>
      </c>
      <c r="N453">
        <v>45869</v>
      </c>
      <c r="O453" t="s">
        <v>445</v>
      </c>
      <c r="P453" t="s">
        <v>454</v>
      </c>
      <c r="Q453" t="s">
        <v>441</v>
      </c>
    </row>
    <row r="454" spans="1:17" x14ac:dyDescent="0.25">
      <c r="A454">
        <v>1225</v>
      </c>
      <c r="B454" t="s">
        <v>134</v>
      </c>
      <c r="C454" t="s">
        <v>312</v>
      </c>
      <c r="D454" t="s">
        <v>1</v>
      </c>
      <c r="F454" t="s">
        <v>436</v>
      </c>
      <c r="G454" t="s">
        <v>437</v>
      </c>
      <c r="H454" t="s">
        <v>854</v>
      </c>
      <c r="I454" t="s">
        <v>859</v>
      </c>
      <c r="J454" t="s">
        <v>587</v>
      </c>
      <c r="K454" t="s">
        <v>440</v>
      </c>
      <c r="L454" t="s">
        <v>436</v>
      </c>
      <c r="M454">
        <v>45808</v>
      </c>
      <c r="N454">
        <v>45912</v>
      </c>
      <c r="O454" t="s">
        <v>453</v>
      </c>
      <c r="P454" t="s">
        <v>454</v>
      </c>
      <c r="Q454" t="s">
        <v>441</v>
      </c>
    </row>
    <row r="455" spans="1:17" x14ac:dyDescent="0.25">
      <c r="A455">
        <v>73</v>
      </c>
      <c r="B455" t="s">
        <v>150</v>
      </c>
      <c r="C455" t="s">
        <v>312</v>
      </c>
      <c r="D455" t="s">
        <v>1</v>
      </c>
      <c r="F455" t="s">
        <v>436</v>
      </c>
      <c r="G455" t="s">
        <v>437</v>
      </c>
      <c r="H455" t="s">
        <v>854</v>
      </c>
      <c r="I455" t="s">
        <v>151</v>
      </c>
      <c r="J455" t="s">
        <v>151</v>
      </c>
      <c r="K455" t="s">
        <v>444</v>
      </c>
      <c r="L455" t="s">
        <v>436</v>
      </c>
      <c r="M455">
        <v>45807</v>
      </c>
      <c r="N455">
        <v>45869</v>
      </c>
      <c r="O455" t="s">
        <v>453</v>
      </c>
      <c r="P455" t="s">
        <v>454</v>
      </c>
      <c r="Q455" t="s">
        <v>441</v>
      </c>
    </row>
    <row r="456" spans="1:17" x14ac:dyDescent="0.25">
      <c r="A456">
        <v>84</v>
      </c>
      <c r="B456" t="s">
        <v>201</v>
      </c>
      <c r="C456" t="s">
        <v>312</v>
      </c>
      <c r="D456" t="s">
        <v>1</v>
      </c>
      <c r="F456" t="s">
        <v>436</v>
      </c>
      <c r="G456" t="s">
        <v>437</v>
      </c>
      <c r="H456" t="s">
        <v>854</v>
      </c>
      <c r="I456" t="s">
        <v>452</v>
      </c>
      <c r="J456" t="s">
        <v>856</v>
      </c>
      <c r="K456" t="s">
        <v>696</v>
      </c>
      <c r="L456" t="s">
        <v>436</v>
      </c>
      <c r="M456">
        <v>45808</v>
      </c>
      <c r="N456">
        <v>45869</v>
      </c>
      <c r="O456" t="s">
        <v>453</v>
      </c>
      <c r="P456" t="s">
        <v>454</v>
      </c>
      <c r="Q456" t="s">
        <v>441</v>
      </c>
    </row>
    <row r="457" spans="1:17" x14ac:dyDescent="0.25">
      <c r="A457">
        <v>90</v>
      </c>
      <c r="B457" t="s">
        <v>225</v>
      </c>
      <c r="C457" t="s">
        <v>312</v>
      </c>
      <c r="D457" t="s">
        <v>1</v>
      </c>
      <c r="F457" t="s">
        <v>436</v>
      </c>
      <c r="G457" t="s">
        <v>437</v>
      </c>
      <c r="H457" t="s">
        <v>854</v>
      </c>
      <c r="I457" t="s">
        <v>226</v>
      </c>
      <c r="J457" t="s">
        <v>439</v>
      </c>
      <c r="K457" t="s">
        <v>444</v>
      </c>
      <c r="L457" t="s">
        <v>436</v>
      </c>
      <c r="M457">
        <v>45808</v>
      </c>
      <c r="N457">
        <v>45869</v>
      </c>
      <c r="O457" t="s">
        <v>445</v>
      </c>
      <c r="P457" t="s">
        <v>454</v>
      </c>
      <c r="Q457" t="s">
        <v>441</v>
      </c>
    </row>
    <row r="458" spans="1:17" x14ac:dyDescent="0.25">
      <c r="A458">
        <v>130</v>
      </c>
      <c r="B458" t="s">
        <v>860</v>
      </c>
      <c r="C458" t="s">
        <v>502</v>
      </c>
      <c r="D458" t="s">
        <v>1</v>
      </c>
      <c r="F458" t="s">
        <v>436</v>
      </c>
      <c r="G458" t="s">
        <v>437</v>
      </c>
      <c r="H458" t="s">
        <v>854</v>
      </c>
      <c r="I458" t="s">
        <v>1</v>
      </c>
      <c r="J458" t="s">
        <v>439</v>
      </c>
      <c r="K458" t="s">
        <v>444</v>
      </c>
      <c r="L458" t="s">
        <v>436</v>
      </c>
      <c r="M458">
        <v>45807</v>
      </c>
      <c r="N458">
        <v>45869</v>
      </c>
      <c r="O458" t="s">
        <v>445</v>
      </c>
      <c r="P458" t="e">
        <v>#N/A</v>
      </c>
      <c r="Q458" t="s">
        <v>441</v>
      </c>
    </row>
    <row r="459" spans="1:17" x14ac:dyDescent="0.25">
      <c r="A459">
        <v>133</v>
      </c>
      <c r="B459" t="s">
        <v>861</v>
      </c>
      <c r="C459" t="s">
        <v>323</v>
      </c>
      <c r="D459" t="s">
        <v>1</v>
      </c>
      <c r="F459" t="s">
        <v>436</v>
      </c>
      <c r="G459" t="s">
        <v>437</v>
      </c>
      <c r="H459" t="s">
        <v>854</v>
      </c>
      <c r="I459" t="s">
        <v>1</v>
      </c>
      <c r="J459" t="s">
        <v>837</v>
      </c>
      <c r="K459" t="s">
        <v>440</v>
      </c>
      <c r="L459" t="s">
        <v>436</v>
      </c>
      <c r="M459">
        <v>45808</v>
      </c>
      <c r="N459">
        <v>45869</v>
      </c>
      <c r="O459" t="s">
        <v>453</v>
      </c>
      <c r="P459" t="s">
        <v>448</v>
      </c>
      <c r="Q459" t="s">
        <v>441</v>
      </c>
    </row>
    <row r="460" spans="1:17" x14ac:dyDescent="0.25">
      <c r="A460">
        <v>169</v>
      </c>
      <c r="B460" t="s">
        <v>862</v>
      </c>
      <c r="C460" t="s">
        <v>312</v>
      </c>
      <c r="D460" t="s">
        <v>1</v>
      </c>
      <c r="F460" t="s">
        <v>436</v>
      </c>
      <c r="G460" t="s">
        <v>437</v>
      </c>
      <c r="H460" t="s">
        <v>854</v>
      </c>
      <c r="I460" t="s">
        <v>1</v>
      </c>
      <c r="J460" t="s">
        <v>750</v>
      </c>
      <c r="K460" t="s">
        <v>744</v>
      </c>
      <c r="L460" t="s">
        <v>436</v>
      </c>
      <c r="M460">
        <v>45808</v>
      </c>
      <c r="N460">
        <v>45869</v>
      </c>
      <c r="O460" t="s">
        <v>445</v>
      </c>
      <c r="P460" t="s">
        <v>454</v>
      </c>
      <c r="Q460" t="s">
        <v>441</v>
      </c>
    </row>
    <row r="461" spans="1:17" x14ac:dyDescent="0.25">
      <c r="A461">
        <v>197</v>
      </c>
      <c r="B461" t="s">
        <v>203</v>
      </c>
      <c r="C461" t="s">
        <v>312</v>
      </c>
      <c r="D461" t="s">
        <v>1</v>
      </c>
      <c r="F461" t="s">
        <v>436</v>
      </c>
      <c r="G461" t="s">
        <v>437</v>
      </c>
      <c r="H461" t="s">
        <v>854</v>
      </c>
      <c r="I461" t="s">
        <v>452</v>
      </c>
      <c r="J461" t="s">
        <v>856</v>
      </c>
      <c r="K461" t="s">
        <v>696</v>
      </c>
      <c r="L461" t="s">
        <v>436</v>
      </c>
      <c r="M461">
        <v>45807</v>
      </c>
      <c r="N461">
        <v>45868</v>
      </c>
      <c r="O461" t="s">
        <v>445</v>
      </c>
      <c r="P461" t="s">
        <v>454</v>
      </c>
      <c r="Q461" t="s">
        <v>441</v>
      </c>
    </row>
    <row r="462" spans="1:17" x14ac:dyDescent="0.25">
      <c r="A462">
        <v>213</v>
      </c>
      <c r="B462" t="s">
        <v>863</v>
      </c>
      <c r="C462" t="s">
        <v>502</v>
      </c>
      <c r="D462" t="s">
        <v>1</v>
      </c>
      <c r="F462" t="s">
        <v>436</v>
      </c>
      <c r="G462" t="s">
        <v>437</v>
      </c>
      <c r="H462" t="s">
        <v>854</v>
      </c>
      <c r="I462" t="s">
        <v>1</v>
      </c>
      <c r="J462" t="s">
        <v>151</v>
      </c>
      <c r="K462" t="s">
        <v>444</v>
      </c>
      <c r="L462" t="s">
        <v>436</v>
      </c>
      <c r="M462" t="s">
        <v>1</v>
      </c>
      <c r="N462" t="s">
        <v>1</v>
      </c>
      <c r="O462" t="s">
        <v>1</v>
      </c>
      <c r="P462" t="e">
        <v>#N/A</v>
      </c>
      <c r="Q462" t="s">
        <v>509</v>
      </c>
    </row>
    <row r="463" spans="1:17" x14ac:dyDescent="0.25">
      <c r="A463">
        <v>1603</v>
      </c>
      <c r="B463" t="s">
        <v>864</v>
      </c>
      <c r="C463" t="s">
        <v>323</v>
      </c>
      <c r="D463" t="s">
        <v>1</v>
      </c>
      <c r="F463" t="s">
        <v>436</v>
      </c>
      <c r="G463" t="s">
        <v>437</v>
      </c>
      <c r="H463" t="s">
        <v>854</v>
      </c>
      <c r="I463" t="s">
        <v>1</v>
      </c>
      <c r="J463" t="s">
        <v>439</v>
      </c>
      <c r="K463" t="s">
        <v>444</v>
      </c>
      <c r="L463" t="s">
        <v>436</v>
      </c>
      <c r="M463">
        <v>45808</v>
      </c>
      <c r="N463">
        <v>45869</v>
      </c>
      <c r="O463" t="s">
        <v>94</v>
      </c>
      <c r="P463" t="e">
        <v>#N/A</v>
      </c>
      <c r="Q463" t="s">
        <v>441</v>
      </c>
    </row>
    <row r="464" spans="1:17" x14ac:dyDescent="0.25">
      <c r="A464">
        <v>1251</v>
      </c>
      <c r="B464" t="s">
        <v>865</v>
      </c>
      <c r="C464" t="s">
        <v>367</v>
      </c>
      <c r="D464" t="s">
        <v>1</v>
      </c>
      <c r="F464" t="s">
        <v>436</v>
      </c>
      <c r="G464" t="s">
        <v>437</v>
      </c>
      <c r="H464" t="s">
        <v>854</v>
      </c>
      <c r="I464" t="s">
        <v>1</v>
      </c>
      <c r="J464" t="s">
        <v>439</v>
      </c>
      <c r="K464" t="s">
        <v>444</v>
      </c>
      <c r="L464" t="s">
        <v>436</v>
      </c>
      <c r="M464">
        <v>45909</v>
      </c>
      <c r="N464" t="s">
        <v>1</v>
      </c>
      <c r="O464" t="s">
        <v>1</v>
      </c>
      <c r="P464" t="e">
        <v>#N/A</v>
      </c>
      <c r="Q464" t="s">
        <v>441</v>
      </c>
    </row>
    <row r="465" spans="1:17" x14ac:dyDescent="0.25">
      <c r="A465">
        <v>30</v>
      </c>
      <c r="B465" t="s">
        <v>866</v>
      </c>
      <c r="C465" t="s">
        <v>323</v>
      </c>
      <c r="D465" t="s">
        <v>1</v>
      </c>
      <c r="F465" t="s">
        <v>436</v>
      </c>
      <c r="G465" t="s">
        <v>437</v>
      </c>
      <c r="H465" t="s">
        <v>854</v>
      </c>
      <c r="I465" t="s">
        <v>1</v>
      </c>
      <c r="J465" t="s">
        <v>151</v>
      </c>
      <c r="K465" t="s">
        <v>444</v>
      </c>
      <c r="L465" t="s">
        <v>436</v>
      </c>
      <c r="M465">
        <v>45808</v>
      </c>
      <c r="N465">
        <v>45868</v>
      </c>
      <c r="O465" t="s">
        <v>453</v>
      </c>
      <c r="P465" t="s">
        <v>448</v>
      </c>
      <c r="Q465" t="s">
        <v>441</v>
      </c>
    </row>
    <row r="466" spans="1:17" x14ac:dyDescent="0.25">
      <c r="A466">
        <v>1601</v>
      </c>
      <c r="B466" t="s">
        <v>867</v>
      </c>
      <c r="C466" t="s">
        <v>323</v>
      </c>
      <c r="D466" t="s">
        <v>1</v>
      </c>
      <c r="F466" t="s">
        <v>436</v>
      </c>
      <c r="G466" t="s">
        <v>437</v>
      </c>
      <c r="H466" t="s">
        <v>854</v>
      </c>
      <c r="I466" t="s">
        <v>1</v>
      </c>
      <c r="J466" t="s">
        <v>439</v>
      </c>
      <c r="K466" t="s">
        <v>444</v>
      </c>
      <c r="L466" t="s">
        <v>436</v>
      </c>
      <c r="M466">
        <v>45808</v>
      </c>
      <c r="N466">
        <v>45869</v>
      </c>
      <c r="O466" t="s">
        <v>94</v>
      </c>
      <c r="P466" t="e">
        <v>#N/A</v>
      </c>
      <c r="Q466" t="s">
        <v>441</v>
      </c>
    </row>
    <row r="467" spans="1:17" x14ac:dyDescent="0.25">
      <c r="A467">
        <v>1056</v>
      </c>
      <c r="B467" t="s">
        <v>153</v>
      </c>
      <c r="C467" t="s">
        <v>323</v>
      </c>
      <c r="D467" t="s">
        <v>1</v>
      </c>
      <c r="F467" t="s">
        <v>436</v>
      </c>
      <c r="G467" t="s">
        <v>437</v>
      </c>
      <c r="H467" t="s">
        <v>854</v>
      </c>
      <c r="I467" t="s">
        <v>1</v>
      </c>
      <c r="J467" t="s">
        <v>151</v>
      </c>
      <c r="K467" t="s">
        <v>444</v>
      </c>
      <c r="L467" t="s">
        <v>436</v>
      </c>
      <c r="M467">
        <v>45811</v>
      </c>
      <c r="N467">
        <v>45910</v>
      </c>
      <c r="O467" t="s">
        <v>94</v>
      </c>
      <c r="P467" t="s">
        <v>448</v>
      </c>
      <c r="Q467" t="s">
        <v>40</v>
      </c>
    </row>
    <row r="468" spans="1:17" x14ac:dyDescent="0.25">
      <c r="A468">
        <v>1455</v>
      </c>
      <c r="B468" t="s">
        <v>868</v>
      </c>
      <c r="C468" t="s">
        <v>323</v>
      </c>
      <c r="D468" t="s">
        <v>1</v>
      </c>
      <c r="F468" t="s">
        <v>436</v>
      </c>
      <c r="G468" t="s">
        <v>437</v>
      </c>
      <c r="H468" t="s">
        <v>854</v>
      </c>
      <c r="I468" t="s">
        <v>1</v>
      </c>
      <c r="J468" t="s">
        <v>151</v>
      </c>
      <c r="K468" t="s">
        <v>444</v>
      </c>
      <c r="L468" t="s">
        <v>436</v>
      </c>
      <c r="M468">
        <v>45807</v>
      </c>
      <c r="N468">
        <v>45866</v>
      </c>
      <c r="O468" t="s">
        <v>445</v>
      </c>
      <c r="P468" t="e">
        <v>#N/A</v>
      </c>
      <c r="Q468" t="s">
        <v>441</v>
      </c>
    </row>
    <row r="469" spans="1:17" x14ac:dyDescent="0.25">
      <c r="A469">
        <v>1599</v>
      </c>
      <c r="B469" t="s">
        <v>869</v>
      </c>
      <c r="C469" t="s">
        <v>323</v>
      </c>
      <c r="D469" t="s">
        <v>1</v>
      </c>
      <c r="F469" t="s">
        <v>436</v>
      </c>
      <c r="G469" t="s">
        <v>437</v>
      </c>
      <c r="H469" t="s">
        <v>854</v>
      </c>
      <c r="I469" t="s">
        <v>1</v>
      </c>
      <c r="J469" t="s">
        <v>439</v>
      </c>
      <c r="K469" t="s">
        <v>444</v>
      </c>
      <c r="L469" t="s">
        <v>436</v>
      </c>
      <c r="M469">
        <v>45808</v>
      </c>
      <c r="N469">
        <v>45869</v>
      </c>
      <c r="O469" t="s">
        <v>26</v>
      </c>
      <c r="P469" t="e">
        <v>#N/A</v>
      </c>
      <c r="Q469" t="s">
        <v>441</v>
      </c>
    </row>
    <row r="470" spans="1:17" x14ac:dyDescent="0.25">
      <c r="A470">
        <v>1508</v>
      </c>
      <c r="B470" t="s">
        <v>870</v>
      </c>
      <c r="C470" t="s">
        <v>502</v>
      </c>
      <c r="D470" t="s">
        <v>1</v>
      </c>
      <c r="F470" t="s">
        <v>436</v>
      </c>
      <c r="G470" t="s">
        <v>437</v>
      </c>
      <c r="H470" t="s">
        <v>854</v>
      </c>
      <c r="I470" t="s">
        <v>1</v>
      </c>
      <c r="J470" t="s">
        <v>837</v>
      </c>
      <c r="K470" t="s">
        <v>440</v>
      </c>
      <c r="L470" t="s">
        <v>436</v>
      </c>
      <c r="M470">
        <v>45811</v>
      </c>
      <c r="N470">
        <v>45900</v>
      </c>
      <c r="O470" t="s">
        <v>453</v>
      </c>
      <c r="P470" t="s">
        <v>448</v>
      </c>
      <c r="Q470" t="s">
        <v>441</v>
      </c>
    </row>
    <row r="471" spans="1:17" x14ac:dyDescent="0.25">
      <c r="A471">
        <v>345</v>
      </c>
      <c r="B471" t="s">
        <v>871</v>
      </c>
      <c r="C471" t="s">
        <v>323</v>
      </c>
      <c r="D471" t="s">
        <v>1</v>
      </c>
      <c r="F471" t="s">
        <v>436</v>
      </c>
      <c r="G471" t="s">
        <v>437</v>
      </c>
      <c r="H471" t="s">
        <v>854</v>
      </c>
      <c r="I471" t="s">
        <v>1</v>
      </c>
      <c r="J471" t="s">
        <v>856</v>
      </c>
      <c r="K471" t="s">
        <v>696</v>
      </c>
      <c r="L471" t="s">
        <v>436</v>
      </c>
      <c r="M471">
        <v>45808</v>
      </c>
      <c r="N471">
        <v>45869</v>
      </c>
      <c r="O471" t="s">
        <v>26</v>
      </c>
      <c r="P471" t="s">
        <v>448</v>
      </c>
      <c r="Q471" t="s">
        <v>441</v>
      </c>
    </row>
    <row r="472" spans="1:17" x14ac:dyDescent="0.25">
      <c r="A472">
        <v>1059</v>
      </c>
      <c r="B472" t="s">
        <v>872</v>
      </c>
      <c r="C472" t="s">
        <v>367</v>
      </c>
      <c r="D472" t="s">
        <v>1</v>
      </c>
      <c r="F472" t="s">
        <v>436</v>
      </c>
      <c r="G472" t="s">
        <v>437</v>
      </c>
      <c r="H472" t="s">
        <v>854</v>
      </c>
      <c r="I472" t="s">
        <v>1</v>
      </c>
      <c r="J472" t="s">
        <v>439</v>
      </c>
      <c r="K472" t="s">
        <v>444</v>
      </c>
      <c r="L472" t="s">
        <v>436</v>
      </c>
      <c r="M472">
        <v>45909</v>
      </c>
      <c r="N472" t="s">
        <v>1</v>
      </c>
      <c r="O472" t="s">
        <v>1</v>
      </c>
      <c r="P472" t="e">
        <v>#N/A</v>
      </c>
      <c r="Q472" t="s">
        <v>441</v>
      </c>
    </row>
    <row r="473" spans="1:17" x14ac:dyDescent="0.25">
      <c r="A473">
        <v>1469</v>
      </c>
      <c r="B473" t="s">
        <v>873</v>
      </c>
      <c r="C473" t="s">
        <v>367</v>
      </c>
      <c r="D473" t="s">
        <v>1</v>
      </c>
      <c r="F473" t="s">
        <v>436</v>
      </c>
      <c r="G473" t="s">
        <v>437</v>
      </c>
      <c r="H473" t="s">
        <v>854</v>
      </c>
      <c r="I473" t="s">
        <v>1</v>
      </c>
      <c r="J473" t="s">
        <v>439</v>
      </c>
      <c r="K473" t="s">
        <v>444</v>
      </c>
      <c r="L473" t="s">
        <v>436</v>
      </c>
      <c r="M473">
        <v>45900</v>
      </c>
      <c r="N473" t="s">
        <v>1</v>
      </c>
      <c r="O473" t="s">
        <v>1</v>
      </c>
      <c r="P473" t="e">
        <v>#N/A</v>
      </c>
      <c r="Q473" t="s">
        <v>441</v>
      </c>
    </row>
    <row r="474" spans="1:17" x14ac:dyDescent="0.25">
      <c r="A474">
        <v>1470</v>
      </c>
      <c r="B474" t="s">
        <v>874</v>
      </c>
      <c r="C474" t="s">
        <v>367</v>
      </c>
      <c r="D474" t="s">
        <v>1</v>
      </c>
      <c r="F474" t="s">
        <v>436</v>
      </c>
      <c r="G474" t="s">
        <v>437</v>
      </c>
      <c r="H474" t="s">
        <v>854</v>
      </c>
      <c r="I474" t="s">
        <v>1</v>
      </c>
      <c r="J474" t="s">
        <v>439</v>
      </c>
      <c r="K474" t="s">
        <v>444</v>
      </c>
      <c r="L474" t="s">
        <v>436</v>
      </c>
      <c r="M474">
        <v>45900</v>
      </c>
      <c r="N474" t="s">
        <v>1</v>
      </c>
      <c r="O474" t="s">
        <v>1</v>
      </c>
      <c r="P474" t="e">
        <v>#N/A</v>
      </c>
      <c r="Q474" t="s">
        <v>441</v>
      </c>
    </row>
    <row r="475" spans="1:17" x14ac:dyDescent="0.25">
      <c r="A475">
        <v>1426</v>
      </c>
      <c r="B475" t="s">
        <v>875</v>
      </c>
      <c r="C475" t="s">
        <v>316</v>
      </c>
      <c r="D475" t="s">
        <v>1</v>
      </c>
      <c r="F475" t="s">
        <v>436</v>
      </c>
      <c r="G475" t="s">
        <v>437</v>
      </c>
      <c r="H475" t="s">
        <v>854</v>
      </c>
      <c r="I475" t="s">
        <v>1</v>
      </c>
      <c r="J475" t="s">
        <v>837</v>
      </c>
      <c r="K475" t="s">
        <v>440</v>
      </c>
      <c r="L475" t="s">
        <v>436</v>
      </c>
      <c r="M475">
        <v>45808</v>
      </c>
      <c r="N475">
        <v>45869</v>
      </c>
      <c r="O475" t="s">
        <v>94</v>
      </c>
      <c r="P475" t="e">
        <v>#N/A</v>
      </c>
      <c r="Q475" t="s">
        <v>441</v>
      </c>
    </row>
    <row r="476" spans="1:17" x14ac:dyDescent="0.25">
      <c r="A476">
        <v>1427</v>
      </c>
      <c r="B476" t="s">
        <v>876</v>
      </c>
      <c r="C476" t="s">
        <v>316</v>
      </c>
      <c r="D476" t="s">
        <v>1</v>
      </c>
      <c r="F476" t="s">
        <v>436</v>
      </c>
      <c r="G476" t="s">
        <v>437</v>
      </c>
      <c r="H476" t="s">
        <v>854</v>
      </c>
      <c r="I476" t="s">
        <v>1</v>
      </c>
      <c r="J476" t="s">
        <v>837</v>
      </c>
      <c r="K476" t="s">
        <v>440</v>
      </c>
      <c r="L476" t="s">
        <v>436</v>
      </c>
      <c r="M476">
        <v>45808</v>
      </c>
      <c r="N476">
        <v>45869</v>
      </c>
      <c r="O476" t="s">
        <v>94</v>
      </c>
      <c r="P476" t="e">
        <v>#N/A</v>
      </c>
      <c r="Q476" t="s">
        <v>441</v>
      </c>
    </row>
    <row r="477" spans="1:17" x14ac:dyDescent="0.25">
      <c r="A477">
        <v>1422</v>
      </c>
      <c r="B477" t="s">
        <v>877</v>
      </c>
      <c r="C477" t="s">
        <v>316</v>
      </c>
      <c r="D477" t="s">
        <v>1</v>
      </c>
      <c r="F477" t="s">
        <v>436</v>
      </c>
      <c r="G477" t="s">
        <v>437</v>
      </c>
      <c r="H477" t="s">
        <v>854</v>
      </c>
      <c r="I477" t="s">
        <v>1</v>
      </c>
      <c r="J477" t="s">
        <v>837</v>
      </c>
      <c r="K477" t="s">
        <v>440</v>
      </c>
      <c r="L477" t="s">
        <v>436</v>
      </c>
      <c r="M477">
        <v>45807</v>
      </c>
      <c r="N477">
        <v>45869</v>
      </c>
      <c r="O477" t="s">
        <v>94</v>
      </c>
      <c r="P477" t="e">
        <v>#N/A</v>
      </c>
      <c r="Q477" t="s">
        <v>441</v>
      </c>
    </row>
    <row r="478" spans="1:17" x14ac:dyDescent="0.25">
      <c r="A478">
        <v>1430</v>
      </c>
      <c r="B478" t="s">
        <v>878</v>
      </c>
      <c r="C478" t="s">
        <v>316</v>
      </c>
      <c r="D478" t="s">
        <v>1</v>
      </c>
      <c r="F478" t="s">
        <v>436</v>
      </c>
      <c r="G478" t="s">
        <v>437</v>
      </c>
      <c r="H478" t="s">
        <v>854</v>
      </c>
      <c r="I478" t="s">
        <v>1</v>
      </c>
      <c r="J478" t="s">
        <v>837</v>
      </c>
      <c r="K478" t="s">
        <v>440</v>
      </c>
      <c r="L478" t="s">
        <v>436</v>
      </c>
      <c r="M478">
        <v>45808</v>
      </c>
      <c r="N478">
        <v>45869</v>
      </c>
      <c r="O478" t="s">
        <v>94</v>
      </c>
      <c r="P478" t="e">
        <v>#N/A</v>
      </c>
      <c r="Q478" t="s">
        <v>441</v>
      </c>
    </row>
    <row r="479" spans="1:17" x14ac:dyDescent="0.25">
      <c r="A479">
        <v>1429</v>
      </c>
      <c r="B479" t="s">
        <v>879</v>
      </c>
      <c r="C479" t="s">
        <v>316</v>
      </c>
      <c r="D479" t="s">
        <v>1</v>
      </c>
      <c r="F479" t="s">
        <v>436</v>
      </c>
      <c r="G479" t="s">
        <v>437</v>
      </c>
      <c r="H479" t="s">
        <v>854</v>
      </c>
      <c r="I479" t="s">
        <v>1</v>
      </c>
      <c r="J479" t="s">
        <v>837</v>
      </c>
      <c r="K479" t="s">
        <v>440</v>
      </c>
      <c r="L479" t="s">
        <v>436</v>
      </c>
      <c r="M479">
        <v>45808</v>
      </c>
      <c r="N479">
        <v>45869</v>
      </c>
      <c r="O479" t="s">
        <v>26</v>
      </c>
      <c r="P479" t="e">
        <v>#N/A</v>
      </c>
      <c r="Q479" t="s">
        <v>441</v>
      </c>
    </row>
    <row r="480" spans="1:17" x14ac:dyDescent="0.25">
      <c r="A480">
        <v>449</v>
      </c>
      <c r="B480" t="s">
        <v>880</v>
      </c>
      <c r="C480" t="s">
        <v>312</v>
      </c>
      <c r="D480" t="s">
        <v>1</v>
      </c>
      <c r="F480" t="s">
        <v>436</v>
      </c>
      <c r="G480" t="s">
        <v>437</v>
      </c>
      <c r="H480" t="s">
        <v>854</v>
      </c>
      <c r="I480" t="s">
        <v>452</v>
      </c>
      <c r="J480" t="s">
        <v>856</v>
      </c>
      <c r="K480" t="s">
        <v>696</v>
      </c>
      <c r="L480" t="s">
        <v>436</v>
      </c>
      <c r="M480">
        <v>45808</v>
      </c>
      <c r="N480" t="s">
        <v>1</v>
      </c>
      <c r="O480" t="s">
        <v>1</v>
      </c>
      <c r="P480" t="e">
        <v>#N/A</v>
      </c>
      <c r="Q480" t="s">
        <v>441</v>
      </c>
    </row>
    <row r="481" spans="1:17" x14ac:dyDescent="0.25">
      <c r="A481">
        <v>1061</v>
      </c>
      <c r="B481" t="s">
        <v>881</v>
      </c>
      <c r="C481" t="s">
        <v>367</v>
      </c>
      <c r="D481" t="s">
        <v>1</v>
      </c>
      <c r="F481" t="s">
        <v>436</v>
      </c>
      <c r="G481" t="s">
        <v>437</v>
      </c>
      <c r="H481" t="s">
        <v>854</v>
      </c>
      <c r="I481" t="s">
        <v>1</v>
      </c>
      <c r="J481" t="s">
        <v>837</v>
      </c>
      <c r="K481" t="s">
        <v>444</v>
      </c>
      <c r="L481" t="s">
        <v>436</v>
      </c>
      <c r="M481">
        <v>45808</v>
      </c>
      <c r="N481">
        <v>45869</v>
      </c>
      <c r="O481" t="s">
        <v>445</v>
      </c>
      <c r="P481" t="e">
        <v>#N/A</v>
      </c>
      <c r="Q481" t="s">
        <v>441</v>
      </c>
    </row>
    <row r="482" spans="1:17" x14ac:dyDescent="0.25">
      <c r="A482">
        <v>1062</v>
      </c>
      <c r="B482" t="s">
        <v>369</v>
      </c>
      <c r="C482" t="s">
        <v>316</v>
      </c>
      <c r="D482" t="s">
        <v>1</v>
      </c>
      <c r="F482" t="s">
        <v>436</v>
      </c>
      <c r="G482" t="s">
        <v>437</v>
      </c>
      <c r="H482" t="s">
        <v>854</v>
      </c>
      <c r="I482" t="s">
        <v>1</v>
      </c>
      <c r="J482" t="s">
        <v>837</v>
      </c>
      <c r="K482" t="s">
        <v>444</v>
      </c>
      <c r="L482" t="s">
        <v>436</v>
      </c>
      <c r="M482">
        <v>45808</v>
      </c>
      <c r="N482">
        <v>45869</v>
      </c>
      <c r="O482" t="s">
        <v>453</v>
      </c>
      <c r="P482" t="s">
        <v>448</v>
      </c>
      <c r="Q482" t="s">
        <v>441</v>
      </c>
    </row>
    <row r="483" spans="1:17" x14ac:dyDescent="0.25">
      <c r="A483">
        <v>1527</v>
      </c>
      <c r="B483" t="s">
        <v>882</v>
      </c>
      <c r="C483" t="s">
        <v>323</v>
      </c>
      <c r="D483" t="s">
        <v>1</v>
      </c>
      <c r="F483" t="s">
        <v>436</v>
      </c>
      <c r="G483" t="s">
        <v>437</v>
      </c>
      <c r="H483" t="s">
        <v>854</v>
      </c>
      <c r="I483" t="s">
        <v>1</v>
      </c>
      <c r="J483" t="s">
        <v>151</v>
      </c>
      <c r="K483" t="s">
        <v>444</v>
      </c>
      <c r="L483" t="s">
        <v>436</v>
      </c>
      <c r="M483">
        <v>45808</v>
      </c>
      <c r="N483">
        <v>45868</v>
      </c>
      <c r="O483" t="s">
        <v>445</v>
      </c>
      <c r="P483" t="s">
        <v>448</v>
      </c>
      <c r="Q483" t="s">
        <v>441</v>
      </c>
    </row>
    <row r="484" spans="1:17" x14ac:dyDescent="0.25">
      <c r="A484">
        <v>439</v>
      </c>
      <c r="B484" t="s">
        <v>883</v>
      </c>
      <c r="C484" t="s">
        <v>323</v>
      </c>
      <c r="D484" t="s">
        <v>1</v>
      </c>
      <c r="F484" t="s">
        <v>436</v>
      </c>
      <c r="G484" t="s">
        <v>437</v>
      </c>
      <c r="H484" t="s">
        <v>854</v>
      </c>
      <c r="I484" t="s">
        <v>1</v>
      </c>
      <c r="J484" t="s">
        <v>587</v>
      </c>
      <c r="K484" t="s">
        <v>440</v>
      </c>
      <c r="L484" t="s">
        <v>436</v>
      </c>
      <c r="M484">
        <v>45808</v>
      </c>
      <c r="N484">
        <v>45869</v>
      </c>
      <c r="O484" t="s">
        <v>445</v>
      </c>
      <c r="P484" t="s">
        <v>448</v>
      </c>
      <c r="Q484" t="s">
        <v>441</v>
      </c>
    </row>
    <row r="485" spans="1:17" x14ac:dyDescent="0.25">
      <c r="A485">
        <v>471</v>
      </c>
      <c r="B485" t="s">
        <v>127</v>
      </c>
      <c r="C485" t="s">
        <v>323</v>
      </c>
      <c r="D485" t="s">
        <v>1</v>
      </c>
      <c r="F485" t="s">
        <v>436</v>
      </c>
      <c r="G485" t="s">
        <v>437</v>
      </c>
      <c r="H485" t="s">
        <v>854</v>
      </c>
      <c r="I485" t="s">
        <v>1</v>
      </c>
      <c r="J485" t="s">
        <v>587</v>
      </c>
      <c r="K485" t="s">
        <v>440</v>
      </c>
      <c r="L485" t="s">
        <v>436</v>
      </c>
      <c r="M485">
        <v>45807</v>
      </c>
      <c r="N485">
        <v>45870</v>
      </c>
      <c r="O485" t="s">
        <v>453</v>
      </c>
      <c r="P485" t="s">
        <v>448</v>
      </c>
      <c r="Q485" t="s">
        <v>441</v>
      </c>
    </row>
    <row r="486" spans="1:17" x14ac:dyDescent="0.25">
      <c r="A486">
        <v>1063</v>
      </c>
      <c r="B486" t="s">
        <v>371</v>
      </c>
      <c r="C486" t="s">
        <v>316</v>
      </c>
      <c r="D486" t="s">
        <v>1</v>
      </c>
      <c r="F486" t="s">
        <v>436</v>
      </c>
      <c r="G486" t="s">
        <v>437</v>
      </c>
      <c r="H486" t="s">
        <v>854</v>
      </c>
      <c r="I486" t="s">
        <v>1</v>
      </c>
      <c r="J486" t="s">
        <v>837</v>
      </c>
      <c r="K486" t="s">
        <v>440</v>
      </c>
      <c r="L486" t="s">
        <v>436</v>
      </c>
      <c r="M486">
        <v>45807</v>
      </c>
      <c r="N486">
        <v>45869</v>
      </c>
      <c r="O486" t="s">
        <v>94</v>
      </c>
      <c r="P486" t="s">
        <v>448</v>
      </c>
      <c r="Q486" t="s">
        <v>441</v>
      </c>
    </row>
    <row r="487" spans="1:17" x14ac:dyDescent="0.25">
      <c r="A487">
        <v>1600</v>
      </c>
      <c r="B487" t="s">
        <v>884</v>
      </c>
      <c r="C487" t="s">
        <v>323</v>
      </c>
      <c r="D487" t="s">
        <v>1</v>
      </c>
      <c r="F487" t="s">
        <v>436</v>
      </c>
      <c r="G487" t="s">
        <v>437</v>
      </c>
      <c r="H487" t="s">
        <v>854</v>
      </c>
      <c r="I487" t="s">
        <v>1</v>
      </c>
      <c r="J487" t="s">
        <v>151</v>
      </c>
      <c r="K487" t="s">
        <v>444</v>
      </c>
      <c r="L487" t="s">
        <v>436</v>
      </c>
      <c r="M487">
        <v>45811</v>
      </c>
      <c r="N487">
        <v>45869</v>
      </c>
      <c r="O487" t="s">
        <v>1</v>
      </c>
      <c r="P487" t="e">
        <v>#N/A</v>
      </c>
      <c r="Q487" t="s">
        <v>441</v>
      </c>
    </row>
    <row r="488" spans="1:17" x14ac:dyDescent="0.25">
      <c r="A488">
        <v>476</v>
      </c>
      <c r="B488" t="s">
        <v>885</v>
      </c>
      <c r="C488" t="s">
        <v>323</v>
      </c>
      <c r="D488" t="s">
        <v>1</v>
      </c>
      <c r="F488" t="s">
        <v>436</v>
      </c>
      <c r="G488" t="s">
        <v>437</v>
      </c>
      <c r="H488" t="s">
        <v>854</v>
      </c>
      <c r="I488" t="s">
        <v>1</v>
      </c>
      <c r="J488" t="s">
        <v>587</v>
      </c>
      <c r="K488" t="s">
        <v>440</v>
      </c>
      <c r="L488" t="s">
        <v>436</v>
      </c>
      <c r="M488">
        <v>45807</v>
      </c>
      <c r="N488">
        <v>45869</v>
      </c>
      <c r="O488" t="s">
        <v>453</v>
      </c>
      <c r="P488" t="s">
        <v>448</v>
      </c>
      <c r="Q488" t="s">
        <v>441</v>
      </c>
    </row>
    <row r="489" spans="1:17" x14ac:dyDescent="0.25">
      <c r="A489">
        <v>1208</v>
      </c>
      <c r="B489" t="s">
        <v>886</v>
      </c>
      <c r="C489" t="s">
        <v>312</v>
      </c>
      <c r="D489" t="s">
        <v>1</v>
      </c>
      <c r="F489" t="s">
        <v>436</v>
      </c>
      <c r="G489" t="s">
        <v>437</v>
      </c>
      <c r="H489" t="s">
        <v>854</v>
      </c>
      <c r="I489" t="s">
        <v>452</v>
      </c>
      <c r="J489" t="s">
        <v>856</v>
      </c>
      <c r="K489" t="s">
        <v>696</v>
      </c>
      <c r="L489" t="s">
        <v>436</v>
      </c>
      <c r="M489">
        <v>45808</v>
      </c>
      <c r="N489" t="s">
        <v>1</v>
      </c>
      <c r="O489" t="s">
        <v>1</v>
      </c>
      <c r="P489" t="e">
        <v>#N/A</v>
      </c>
      <c r="Q489" t="s">
        <v>441</v>
      </c>
    </row>
    <row r="490" spans="1:17" x14ac:dyDescent="0.25">
      <c r="A490">
        <v>1064</v>
      </c>
      <c r="B490" t="s">
        <v>887</v>
      </c>
      <c r="C490" t="s">
        <v>316</v>
      </c>
      <c r="D490" t="s">
        <v>1</v>
      </c>
      <c r="F490" t="s">
        <v>436</v>
      </c>
      <c r="G490" t="s">
        <v>437</v>
      </c>
      <c r="H490" t="s">
        <v>854</v>
      </c>
      <c r="I490" t="s">
        <v>1</v>
      </c>
      <c r="J490" t="s">
        <v>837</v>
      </c>
      <c r="K490" t="s">
        <v>444</v>
      </c>
      <c r="L490" t="s">
        <v>436</v>
      </c>
      <c r="M490" t="s">
        <v>1</v>
      </c>
      <c r="N490" t="s">
        <v>1</v>
      </c>
      <c r="O490" t="s">
        <v>1</v>
      </c>
      <c r="P490" t="e">
        <v>#N/A</v>
      </c>
      <c r="Q490" t="s">
        <v>509</v>
      </c>
    </row>
    <row r="491" spans="1:17" x14ac:dyDescent="0.25">
      <c r="A491">
        <v>1424</v>
      </c>
      <c r="B491" t="s">
        <v>888</v>
      </c>
      <c r="C491" t="s">
        <v>316</v>
      </c>
      <c r="D491" t="s">
        <v>1</v>
      </c>
      <c r="F491" t="s">
        <v>436</v>
      </c>
      <c r="G491" t="s">
        <v>437</v>
      </c>
      <c r="H491" t="s">
        <v>854</v>
      </c>
      <c r="I491" t="s">
        <v>1</v>
      </c>
      <c r="J491" t="s">
        <v>837</v>
      </c>
      <c r="K491" t="s">
        <v>440</v>
      </c>
      <c r="L491" t="s">
        <v>436</v>
      </c>
      <c r="M491">
        <v>45808</v>
      </c>
      <c r="N491">
        <v>45869</v>
      </c>
      <c r="O491" t="s">
        <v>94</v>
      </c>
      <c r="P491" t="e">
        <v>#N/A</v>
      </c>
      <c r="Q491" t="s">
        <v>441</v>
      </c>
    </row>
    <row r="492" spans="1:17" x14ac:dyDescent="0.25">
      <c r="A492">
        <v>1428</v>
      </c>
      <c r="B492" t="s">
        <v>889</v>
      </c>
      <c r="C492" t="s">
        <v>316</v>
      </c>
      <c r="D492" t="s">
        <v>1</v>
      </c>
      <c r="F492" t="s">
        <v>436</v>
      </c>
      <c r="G492" t="s">
        <v>437</v>
      </c>
      <c r="H492" t="s">
        <v>854</v>
      </c>
      <c r="I492" t="s">
        <v>1</v>
      </c>
      <c r="J492" t="s">
        <v>837</v>
      </c>
      <c r="K492" t="s">
        <v>440</v>
      </c>
      <c r="L492" t="s">
        <v>436</v>
      </c>
      <c r="M492">
        <v>45808</v>
      </c>
      <c r="N492">
        <v>45869</v>
      </c>
      <c r="O492" t="s">
        <v>453</v>
      </c>
      <c r="P492" t="e">
        <v>#N/A</v>
      </c>
      <c r="Q492" t="s">
        <v>441</v>
      </c>
    </row>
    <row r="493" spans="1:17" x14ac:dyDescent="0.25">
      <c r="A493">
        <v>495</v>
      </c>
      <c r="B493" t="s">
        <v>890</v>
      </c>
      <c r="C493" t="s">
        <v>725</v>
      </c>
      <c r="D493" t="s">
        <v>1</v>
      </c>
      <c r="F493" t="s">
        <v>436</v>
      </c>
      <c r="G493" t="s">
        <v>437</v>
      </c>
      <c r="H493" t="s">
        <v>854</v>
      </c>
      <c r="I493" t="s">
        <v>1</v>
      </c>
      <c r="J493" t="s">
        <v>837</v>
      </c>
      <c r="K493" t="s">
        <v>440</v>
      </c>
      <c r="L493" t="s">
        <v>436</v>
      </c>
      <c r="M493">
        <v>45808</v>
      </c>
      <c r="N493">
        <v>45869</v>
      </c>
      <c r="O493" t="s">
        <v>26</v>
      </c>
      <c r="P493" t="s">
        <v>448</v>
      </c>
      <c r="Q493" t="s">
        <v>441</v>
      </c>
    </row>
    <row r="494" spans="1:17" x14ac:dyDescent="0.25">
      <c r="A494">
        <v>1065</v>
      </c>
      <c r="B494" t="s">
        <v>227</v>
      </c>
      <c r="C494" t="s">
        <v>316</v>
      </c>
      <c r="D494" t="s">
        <v>1</v>
      </c>
      <c r="F494" t="s">
        <v>436</v>
      </c>
      <c r="G494" t="s">
        <v>437</v>
      </c>
      <c r="H494" t="s">
        <v>854</v>
      </c>
      <c r="I494" t="s">
        <v>1</v>
      </c>
      <c r="J494" t="s">
        <v>439</v>
      </c>
      <c r="K494" t="s">
        <v>444</v>
      </c>
      <c r="L494" t="s">
        <v>436</v>
      </c>
      <c r="M494">
        <v>45808</v>
      </c>
      <c r="N494">
        <v>45869</v>
      </c>
      <c r="O494" t="s">
        <v>453</v>
      </c>
      <c r="P494" t="s">
        <v>448</v>
      </c>
      <c r="Q494" t="s">
        <v>441</v>
      </c>
    </row>
    <row r="495" spans="1:17" x14ac:dyDescent="0.25">
      <c r="A495">
        <v>523</v>
      </c>
      <c r="B495" t="s">
        <v>891</v>
      </c>
      <c r="C495" t="s">
        <v>323</v>
      </c>
      <c r="D495" t="s">
        <v>1</v>
      </c>
      <c r="F495" t="s">
        <v>436</v>
      </c>
      <c r="G495" t="s">
        <v>437</v>
      </c>
      <c r="H495" t="s">
        <v>854</v>
      </c>
      <c r="I495" t="s">
        <v>1</v>
      </c>
      <c r="J495" t="s">
        <v>837</v>
      </c>
      <c r="K495" t="s">
        <v>440</v>
      </c>
      <c r="L495" t="s">
        <v>436</v>
      </c>
      <c r="M495">
        <v>45807</v>
      </c>
      <c r="N495">
        <v>45869</v>
      </c>
      <c r="O495" t="s">
        <v>26</v>
      </c>
      <c r="P495" t="e">
        <v>#N/A</v>
      </c>
      <c r="Q495" t="s">
        <v>441</v>
      </c>
    </row>
    <row r="496" spans="1:17" x14ac:dyDescent="0.25">
      <c r="A496">
        <v>524</v>
      </c>
      <c r="B496" t="s">
        <v>892</v>
      </c>
      <c r="C496" t="s">
        <v>323</v>
      </c>
      <c r="D496" t="s">
        <v>1</v>
      </c>
      <c r="F496" t="s">
        <v>436</v>
      </c>
      <c r="G496" t="s">
        <v>437</v>
      </c>
      <c r="H496" t="s">
        <v>854</v>
      </c>
      <c r="I496" t="s">
        <v>1</v>
      </c>
      <c r="J496" t="s">
        <v>837</v>
      </c>
      <c r="K496" t="s">
        <v>440</v>
      </c>
      <c r="L496" t="s">
        <v>436</v>
      </c>
      <c r="M496" t="s">
        <v>1</v>
      </c>
      <c r="N496" t="s">
        <v>1</v>
      </c>
      <c r="O496" t="s">
        <v>1</v>
      </c>
      <c r="P496" t="e">
        <v>#N/A</v>
      </c>
      <c r="Q496" t="s">
        <v>509</v>
      </c>
    </row>
    <row r="497" spans="1:17" x14ac:dyDescent="0.25">
      <c r="A497">
        <v>1602</v>
      </c>
      <c r="B497" t="s">
        <v>893</v>
      </c>
      <c r="C497" t="s">
        <v>323</v>
      </c>
      <c r="D497" t="s">
        <v>1</v>
      </c>
      <c r="F497" t="s">
        <v>436</v>
      </c>
      <c r="G497" t="s">
        <v>437</v>
      </c>
      <c r="H497" t="s">
        <v>854</v>
      </c>
      <c r="I497" t="s">
        <v>1</v>
      </c>
      <c r="J497" t="s">
        <v>439</v>
      </c>
      <c r="K497" t="s">
        <v>444</v>
      </c>
      <c r="L497" t="s">
        <v>436</v>
      </c>
      <c r="M497">
        <v>45808</v>
      </c>
      <c r="N497">
        <v>45869</v>
      </c>
      <c r="O497" t="s">
        <v>94</v>
      </c>
      <c r="P497" t="e">
        <v>#N/A</v>
      </c>
      <c r="Q497" t="s">
        <v>441</v>
      </c>
    </row>
    <row r="498" spans="1:17" x14ac:dyDescent="0.25">
      <c r="A498">
        <v>532</v>
      </c>
      <c r="B498" t="s">
        <v>894</v>
      </c>
      <c r="C498" t="s">
        <v>323</v>
      </c>
      <c r="D498" t="s">
        <v>1</v>
      </c>
      <c r="F498" t="s">
        <v>436</v>
      </c>
      <c r="G498" t="s">
        <v>437</v>
      </c>
      <c r="H498" t="s">
        <v>854</v>
      </c>
      <c r="I498" t="s">
        <v>1</v>
      </c>
      <c r="J498" t="s">
        <v>439</v>
      </c>
      <c r="K498" t="s">
        <v>444</v>
      </c>
      <c r="L498" t="s">
        <v>436</v>
      </c>
      <c r="M498">
        <v>45807</v>
      </c>
      <c r="N498">
        <v>45869</v>
      </c>
      <c r="O498" t="s">
        <v>453</v>
      </c>
      <c r="P498" t="e">
        <v>#N/A</v>
      </c>
      <c r="Q498" t="s">
        <v>441</v>
      </c>
    </row>
    <row r="499" spans="1:17" x14ac:dyDescent="0.25">
      <c r="A499">
        <v>533</v>
      </c>
      <c r="B499" t="s">
        <v>228</v>
      </c>
      <c r="C499" t="s">
        <v>352</v>
      </c>
      <c r="D499" t="s">
        <v>1</v>
      </c>
      <c r="F499" t="s">
        <v>436</v>
      </c>
      <c r="G499" t="s">
        <v>437</v>
      </c>
      <c r="H499" t="s">
        <v>854</v>
      </c>
      <c r="I499" t="s">
        <v>1</v>
      </c>
      <c r="J499" t="s">
        <v>439</v>
      </c>
      <c r="K499" t="s">
        <v>444</v>
      </c>
      <c r="L499" t="s">
        <v>436</v>
      </c>
      <c r="M499">
        <v>45808</v>
      </c>
      <c r="N499">
        <v>45885</v>
      </c>
      <c r="O499" t="s">
        <v>26</v>
      </c>
      <c r="P499" t="s">
        <v>448</v>
      </c>
      <c r="Q499" t="s">
        <v>441</v>
      </c>
    </row>
    <row r="500" spans="1:17" x14ac:dyDescent="0.25">
      <c r="A500">
        <v>1162</v>
      </c>
      <c r="B500" t="s">
        <v>895</v>
      </c>
      <c r="C500" t="s">
        <v>316</v>
      </c>
      <c r="D500" t="s">
        <v>1</v>
      </c>
      <c r="F500" t="s">
        <v>436</v>
      </c>
      <c r="G500" t="s">
        <v>437</v>
      </c>
      <c r="H500" t="s">
        <v>896</v>
      </c>
      <c r="I500" t="s">
        <v>1</v>
      </c>
      <c r="J500" t="s">
        <v>587</v>
      </c>
      <c r="K500" t="s">
        <v>440</v>
      </c>
      <c r="L500" t="s">
        <v>436</v>
      </c>
      <c r="M500" t="s">
        <v>1</v>
      </c>
      <c r="N500" t="s">
        <v>1</v>
      </c>
      <c r="O500" t="s">
        <v>1</v>
      </c>
      <c r="P500" t="e">
        <v>#N/A</v>
      </c>
      <c r="Q500" t="s">
        <v>509</v>
      </c>
    </row>
    <row r="501" spans="1:17" x14ac:dyDescent="0.25">
      <c r="A501">
        <v>3</v>
      </c>
      <c r="B501" t="s">
        <v>897</v>
      </c>
      <c r="C501" t="s">
        <v>316</v>
      </c>
      <c r="D501" t="s">
        <v>1</v>
      </c>
      <c r="F501" t="s">
        <v>436</v>
      </c>
      <c r="G501" t="s">
        <v>437</v>
      </c>
      <c r="H501" t="s">
        <v>896</v>
      </c>
      <c r="I501" t="s">
        <v>1</v>
      </c>
      <c r="J501" t="s">
        <v>520</v>
      </c>
      <c r="K501" t="s">
        <v>440</v>
      </c>
      <c r="L501" t="s">
        <v>436</v>
      </c>
      <c r="M501">
        <v>45808</v>
      </c>
      <c r="N501">
        <v>45869</v>
      </c>
      <c r="O501" t="s">
        <v>453</v>
      </c>
      <c r="P501" t="s">
        <v>448</v>
      </c>
      <c r="Q501" t="s">
        <v>441</v>
      </c>
    </row>
    <row r="502" spans="1:17" x14ac:dyDescent="0.25">
      <c r="A502">
        <v>1530</v>
      </c>
      <c r="B502" t="s">
        <v>898</v>
      </c>
      <c r="C502" t="s">
        <v>316</v>
      </c>
      <c r="D502" t="s">
        <v>1</v>
      </c>
      <c r="F502" t="s">
        <v>436</v>
      </c>
      <c r="G502" t="s">
        <v>437</v>
      </c>
      <c r="H502" t="s">
        <v>896</v>
      </c>
      <c r="I502" t="s">
        <v>1</v>
      </c>
      <c r="J502" t="s">
        <v>209</v>
      </c>
      <c r="K502" t="s">
        <v>440</v>
      </c>
      <c r="L502" t="s">
        <v>436</v>
      </c>
      <c r="M502" t="s">
        <v>1</v>
      </c>
      <c r="N502" t="s">
        <v>1</v>
      </c>
      <c r="O502" t="s">
        <v>1</v>
      </c>
      <c r="P502" t="e">
        <v>#N/A</v>
      </c>
      <c r="Q502" t="s">
        <v>509</v>
      </c>
    </row>
    <row r="503" spans="1:17" x14ac:dyDescent="0.25">
      <c r="A503">
        <v>1112</v>
      </c>
      <c r="B503" t="s">
        <v>899</v>
      </c>
      <c r="C503" t="s">
        <v>316</v>
      </c>
      <c r="D503" t="s">
        <v>1</v>
      </c>
      <c r="F503" t="s">
        <v>436</v>
      </c>
      <c r="G503" t="s">
        <v>437</v>
      </c>
      <c r="H503" t="s">
        <v>896</v>
      </c>
      <c r="I503" t="s">
        <v>1</v>
      </c>
      <c r="J503" t="s">
        <v>209</v>
      </c>
      <c r="K503" t="s">
        <v>440</v>
      </c>
      <c r="L503" t="s">
        <v>436</v>
      </c>
      <c r="M503">
        <v>45868</v>
      </c>
      <c r="N503" t="s">
        <v>1</v>
      </c>
      <c r="O503" t="s">
        <v>1</v>
      </c>
      <c r="P503" t="s">
        <v>448</v>
      </c>
      <c r="Q503" t="s">
        <v>40</v>
      </c>
    </row>
    <row r="504" spans="1:17" x14ac:dyDescent="0.25">
      <c r="A504">
        <v>1116</v>
      </c>
      <c r="B504" t="s">
        <v>364</v>
      </c>
      <c r="C504" t="s">
        <v>316</v>
      </c>
      <c r="D504" t="s">
        <v>1</v>
      </c>
      <c r="F504" t="s">
        <v>436</v>
      </c>
      <c r="G504" t="s">
        <v>437</v>
      </c>
      <c r="H504" t="s">
        <v>896</v>
      </c>
      <c r="I504" t="s">
        <v>1</v>
      </c>
      <c r="J504" t="s">
        <v>520</v>
      </c>
      <c r="K504" t="s">
        <v>440</v>
      </c>
      <c r="L504" t="s">
        <v>436</v>
      </c>
      <c r="M504" t="s">
        <v>1</v>
      </c>
      <c r="N504" t="s">
        <v>1</v>
      </c>
      <c r="O504" t="s">
        <v>1</v>
      </c>
      <c r="P504" t="s">
        <v>448</v>
      </c>
      <c r="Q504" t="s">
        <v>509</v>
      </c>
    </row>
    <row r="505" spans="1:17" x14ac:dyDescent="0.25">
      <c r="A505">
        <v>1573</v>
      </c>
      <c r="B505" t="s">
        <v>204</v>
      </c>
      <c r="C505" t="s">
        <v>323</v>
      </c>
      <c r="D505" t="s">
        <v>1</v>
      </c>
      <c r="F505" t="s">
        <v>436</v>
      </c>
      <c r="G505" t="s">
        <v>437</v>
      </c>
      <c r="H505" t="s">
        <v>896</v>
      </c>
      <c r="I505" t="s">
        <v>1</v>
      </c>
      <c r="J505" t="s">
        <v>900</v>
      </c>
      <c r="K505" t="s">
        <v>696</v>
      </c>
      <c r="L505" t="s">
        <v>436</v>
      </c>
      <c r="M505">
        <v>45808</v>
      </c>
      <c r="N505">
        <v>45869</v>
      </c>
      <c r="O505" t="s">
        <v>26</v>
      </c>
      <c r="P505" t="s">
        <v>448</v>
      </c>
      <c r="Q505" t="s">
        <v>441</v>
      </c>
    </row>
    <row r="506" spans="1:17" x14ac:dyDescent="0.25">
      <c r="A506">
        <v>1456</v>
      </c>
      <c r="B506" t="s">
        <v>901</v>
      </c>
      <c r="C506" t="s">
        <v>546</v>
      </c>
      <c r="D506" t="s">
        <v>1</v>
      </c>
      <c r="F506" t="s">
        <v>436</v>
      </c>
      <c r="G506" t="s">
        <v>437</v>
      </c>
      <c r="H506" t="s">
        <v>896</v>
      </c>
      <c r="I506" t="s">
        <v>1</v>
      </c>
      <c r="J506" t="s">
        <v>902</v>
      </c>
      <c r="K506" t="s">
        <v>755</v>
      </c>
      <c r="L506" t="s">
        <v>436</v>
      </c>
      <c r="M506">
        <v>45807</v>
      </c>
      <c r="N506">
        <v>45868</v>
      </c>
      <c r="O506" t="s">
        <v>445</v>
      </c>
      <c r="P506" t="e">
        <v>#N/A</v>
      </c>
      <c r="Q506" t="s">
        <v>441</v>
      </c>
    </row>
    <row r="507" spans="1:17" x14ac:dyDescent="0.25">
      <c r="A507">
        <v>51</v>
      </c>
      <c r="B507" t="s">
        <v>114</v>
      </c>
      <c r="C507" t="s">
        <v>323</v>
      </c>
      <c r="D507" t="s">
        <v>1</v>
      </c>
      <c r="F507" t="s">
        <v>436</v>
      </c>
      <c r="G507" t="s">
        <v>437</v>
      </c>
      <c r="H507" t="s">
        <v>896</v>
      </c>
      <c r="I507" t="s">
        <v>1</v>
      </c>
      <c r="J507" t="s">
        <v>520</v>
      </c>
      <c r="K507" t="s">
        <v>440</v>
      </c>
      <c r="L507" t="s">
        <v>436</v>
      </c>
      <c r="M507">
        <v>45808</v>
      </c>
      <c r="N507">
        <v>45869</v>
      </c>
      <c r="O507" t="s">
        <v>445</v>
      </c>
      <c r="P507" t="s">
        <v>448</v>
      </c>
      <c r="Q507" t="s">
        <v>441</v>
      </c>
    </row>
    <row r="508" spans="1:17" x14ac:dyDescent="0.25">
      <c r="A508">
        <v>1129</v>
      </c>
      <c r="B508" t="s">
        <v>903</v>
      </c>
      <c r="C508" t="s">
        <v>316</v>
      </c>
      <c r="D508" t="s">
        <v>1</v>
      </c>
      <c r="F508" t="s">
        <v>436</v>
      </c>
      <c r="G508" t="s">
        <v>437</v>
      </c>
      <c r="H508" t="s">
        <v>896</v>
      </c>
      <c r="I508" t="s">
        <v>1</v>
      </c>
      <c r="J508" t="s">
        <v>817</v>
      </c>
      <c r="K508" t="s">
        <v>696</v>
      </c>
      <c r="L508" t="s">
        <v>436</v>
      </c>
      <c r="M508" t="s">
        <v>1</v>
      </c>
      <c r="N508" t="s">
        <v>1</v>
      </c>
      <c r="O508" t="s">
        <v>1</v>
      </c>
      <c r="P508" t="e">
        <v>#N/A</v>
      </c>
      <c r="Q508" t="s">
        <v>509</v>
      </c>
    </row>
    <row r="509" spans="1:17" x14ac:dyDescent="0.25">
      <c r="A509">
        <v>1118</v>
      </c>
      <c r="B509" t="s">
        <v>365</v>
      </c>
      <c r="C509" t="s">
        <v>316</v>
      </c>
      <c r="D509" t="s">
        <v>1</v>
      </c>
      <c r="F509" t="s">
        <v>436</v>
      </c>
      <c r="G509" t="s">
        <v>437</v>
      </c>
      <c r="H509" t="s">
        <v>896</v>
      </c>
      <c r="I509" t="s">
        <v>1</v>
      </c>
      <c r="J509" t="s">
        <v>817</v>
      </c>
      <c r="K509" t="s">
        <v>696</v>
      </c>
      <c r="L509" t="s">
        <v>436</v>
      </c>
      <c r="M509">
        <v>45807</v>
      </c>
      <c r="N509" t="s">
        <v>1</v>
      </c>
      <c r="O509" t="s">
        <v>1</v>
      </c>
      <c r="P509" t="s">
        <v>448</v>
      </c>
      <c r="Q509" t="s">
        <v>441</v>
      </c>
    </row>
    <row r="510" spans="1:17" x14ac:dyDescent="0.25">
      <c r="A510">
        <v>1502</v>
      </c>
      <c r="B510" t="s">
        <v>904</v>
      </c>
      <c r="C510" t="s">
        <v>316</v>
      </c>
      <c r="D510" t="s">
        <v>1</v>
      </c>
      <c r="F510" t="s">
        <v>436</v>
      </c>
      <c r="G510" t="s">
        <v>437</v>
      </c>
      <c r="H510" t="s">
        <v>896</v>
      </c>
      <c r="I510" t="s">
        <v>1</v>
      </c>
      <c r="J510" t="s">
        <v>817</v>
      </c>
      <c r="K510" t="s">
        <v>696</v>
      </c>
      <c r="L510" t="s">
        <v>436</v>
      </c>
      <c r="M510" t="s">
        <v>1</v>
      </c>
      <c r="N510" t="s">
        <v>1</v>
      </c>
      <c r="O510" t="s">
        <v>1</v>
      </c>
      <c r="P510" t="s">
        <v>448</v>
      </c>
      <c r="Q510" t="s">
        <v>509</v>
      </c>
    </row>
    <row r="511" spans="1:17" x14ac:dyDescent="0.25">
      <c r="A511">
        <v>1130</v>
      </c>
      <c r="B511" t="s">
        <v>905</v>
      </c>
      <c r="C511" t="s">
        <v>316</v>
      </c>
      <c r="D511" t="s">
        <v>1</v>
      </c>
      <c r="F511" t="s">
        <v>436</v>
      </c>
      <c r="G511" t="s">
        <v>437</v>
      </c>
      <c r="H511" t="s">
        <v>896</v>
      </c>
      <c r="I511" t="s">
        <v>1</v>
      </c>
      <c r="J511" t="s">
        <v>817</v>
      </c>
      <c r="K511" t="s">
        <v>696</v>
      </c>
      <c r="L511" t="s">
        <v>436</v>
      </c>
      <c r="M511" t="s">
        <v>1</v>
      </c>
      <c r="N511" t="s">
        <v>1</v>
      </c>
      <c r="O511" t="s">
        <v>1</v>
      </c>
      <c r="P511" t="e">
        <v>#N/A</v>
      </c>
      <c r="Q511" t="s">
        <v>509</v>
      </c>
    </row>
    <row r="512" spans="1:17" x14ac:dyDescent="0.25">
      <c r="A512">
        <v>74</v>
      </c>
      <c r="B512" t="s">
        <v>199</v>
      </c>
      <c r="C512" t="s">
        <v>312</v>
      </c>
      <c r="D512" t="s">
        <v>1</v>
      </c>
      <c r="F512" t="s">
        <v>436</v>
      </c>
      <c r="G512" t="s">
        <v>437</v>
      </c>
      <c r="H512" t="s">
        <v>896</v>
      </c>
      <c r="I512" t="s">
        <v>1</v>
      </c>
      <c r="J512" t="s">
        <v>900</v>
      </c>
      <c r="K512" t="s">
        <v>696</v>
      </c>
      <c r="L512" t="s">
        <v>436</v>
      </c>
      <c r="M512">
        <v>45807</v>
      </c>
      <c r="N512">
        <v>45869</v>
      </c>
      <c r="O512" t="s">
        <v>26</v>
      </c>
      <c r="P512" t="s">
        <v>454</v>
      </c>
      <c r="Q512" t="s">
        <v>441</v>
      </c>
    </row>
    <row r="513" spans="1:17" x14ac:dyDescent="0.25">
      <c r="A513">
        <v>1550</v>
      </c>
      <c r="B513" t="s">
        <v>241</v>
      </c>
      <c r="C513" t="s">
        <v>312</v>
      </c>
      <c r="D513" t="s">
        <v>1</v>
      </c>
      <c r="F513" t="s">
        <v>436</v>
      </c>
      <c r="G513" t="s">
        <v>437</v>
      </c>
      <c r="H513" t="s">
        <v>896</v>
      </c>
      <c r="I513" t="s">
        <v>1</v>
      </c>
      <c r="J513" t="s">
        <v>520</v>
      </c>
      <c r="K513" t="s">
        <v>440</v>
      </c>
      <c r="L513" t="s">
        <v>436</v>
      </c>
      <c r="M513">
        <v>45808</v>
      </c>
      <c r="N513">
        <v>45869</v>
      </c>
      <c r="O513" t="s">
        <v>453</v>
      </c>
      <c r="P513" t="s">
        <v>454</v>
      </c>
      <c r="Q513" t="s">
        <v>441</v>
      </c>
    </row>
    <row r="514" spans="1:17" x14ac:dyDescent="0.25">
      <c r="A514">
        <v>81</v>
      </c>
      <c r="B514" t="s">
        <v>906</v>
      </c>
      <c r="C514" t="s">
        <v>312</v>
      </c>
      <c r="D514" t="s">
        <v>1</v>
      </c>
      <c r="F514" t="s">
        <v>436</v>
      </c>
      <c r="G514" t="s">
        <v>437</v>
      </c>
      <c r="H514" t="s">
        <v>896</v>
      </c>
      <c r="I514" t="s">
        <v>1</v>
      </c>
      <c r="J514" t="s">
        <v>667</v>
      </c>
      <c r="K514" t="s">
        <v>440</v>
      </c>
      <c r="L514" t="s">
        <v>436</v>
      </c>
      <c r="M514">
        <v>45808</v>
      </c>
      <c r="N514">
        <v>45911</v>
      </c>
      <c r="O514" t="s">
        <v>26</v>
      </c>
      <c r="P514" t="s">
        <v>454</v>
      </c>
      <c r="Q514" t="s">
        <v>441</v>
      </c>
    </row>
    <row r="515" spans="1:17" x14ac:dyDescent="0.25">
      <c r="A515">
        <v>82</v>
      </c>
      <c r="B515" t="s">
        <v>907</v>
      </c>
      <c r="C515" t="s">
        <v>312</v>
      </c>
      <c r="D515" t="s">
        <v>1</v>
      </c>
      <c r="F515" t="s">
        <v>436</v>
      </c>
      <c r="G515" t="s">
        <v>437</v>
      </c>
      <c r="H515" t="s">
        <v>896</v>
      </c>
      <c r="I515" t="s">
        <v>1</v>
      </c>
      <c r="J515" t="s">
        <v>902</v>
      </c>
      <c r="K515" t="s">
        <v>755</v>
      </c>
      <c r="L515" t="s">
        <v>436</v>
      </c>
      <c r="M515">
        <v>45807</v>
      </c>
      <c r="N515">
        <v>45869</v>
      </c>
      <c r="O515" t="s">
        <v>445</v>
      </c>
      <c r="P515" t="s">
        <v>454</v>
      </c>
      <c r="Q515" t="s">
        <v>441</v>
      </c>
    </row>
    <row r="516" spans="1:17" x14ac:dyDescent="0.25">
      <c r="A516">
        <v>96</v>
      </c>
      <c r="B516" t="s">
        <v>908</v>
      </c>
      <c r="C516" t="s">
        <v>502</v>
      </c>
      <c r="D516" t="s">
        <v>1</v>
      </c>
      <c r="F516" t="s">
        <v>436</v>
      </c>
      <c r="G516" t="s">
        <v>437</v>
      </c>
      <c r="H516" t="s">
        <v>896</v>
      </c>
      <c r="I516" t="s">
        <v>1</v>
      </c>
      <c r="J516" t="s">
        <v>520</v>
      </c>
      <c r="K516" t="s">
        <v>440</v>
      </c>
      <c r="L516" t="s">
        <v>436</v>
      </c>
      <c r="M516">
        <v>45838</v>
      </c>
      <c r="N516" t="s">
        <v>1</v>
      </c>
      <c r="O516" t="s">
        <v>1</v>
      </c>
      <c r="P516" t="e">
        <v>#N/A</v>
      </c>
      <c r="Q516" t="s">
        <v>441</v>
      </c>
    </row>
    <row r="517" spans="1:17" x14ac:dyDescent="0.25">
      <c r="A517">
        <v>1093</v>
      </c>
      <c r="B517" t="s">
        <v>909</v>
      </c>
      <c r="C517" t="s">
        <v>316</v>
      </c>
      <c r="D517" t="s">
        <v>1</v>
      </c>
      <c r="F517" t="s">
        <v>436</v>
      </c>
      <c r="G517" t="s">
        <v>437</v>
      </c>
      <c r="H517" t="s">
        <v>896</v>
      </c>
      <c r="I517" t="s">
        <v>1</v>
      </c>
      <c r="J517" t="s">
        <v>910</v>
      </c>
      <c r="K517" t="s">
        <v>440</v>
      </c>
      <c r="L517" t="s">
        <v>436</v>
      </c>
      <c r="M517">
        <v>45808</v>
      </c>
      <c r="N517">
        <v>45869</v>
      </c>
      <c r="O517" t="s">
        <v>453</v>
      </c>
      <c r="P517" t="e">
        <v>#N/A</v>
      </c>
      <c r="Q517" t="s">
        <v>441</v>
      </c>
    </row>
    <row r="518" spans="1:17" x14ac:dyDescent="0.25">
      <c r="A518">
        <v>1099</v>
      </c>
      <c r="B518" t="s">
        <v>911</v>
      </c>
      <c r="C518" t="s">
        <v>316</v>
      </c>
      <c r="D518" t="s">
        <v>1</v>
      </c>
      <c r="F518" t="s">
        <v>436</v>
      </c>
      <c r="G518" t="s">
        <v>437</v>
      </c>
      <c r="H518" t="s">
        <v>896</v>
      </c>
      <c r="I518" t="s">
        <v>1</v>
      </c>
      <c r="J518" t="s">
        <v>910</v>
      </c>
      <c r="K518" t="s">
        <v>440</v>
      </c>
      <c r="L518" t="s">
        <v>436</v>
      </c>
      <c r="M518">
        <v>45810</v>
      </c>
      <c r="N518" t="s">
        <v>1</v>
      </c>
      <c r="O518" t="s">
        <v>1</v>
      </c>
      <c r="P518" t="e">
        <v>#N/A</v>
      </c>
      <c r="Q518" t="s">
        <v>441</v>
      </c>
    </row>
    <row r="519" spans="1:17" x14ac:dyDescent="0.25">
      <c r="A519">
        <v>1096</v>
      </c>
      <c r="B519" t="s">
        <v>912</v>
      </c>
      <c r="C519" t="s">
        <v>316</v>
      </c>
      <c r="D519" t="s">
        <v>1</v>
      </c>
      <c r="F519" t="s">
        <v>436</v>
      </c>
      <c r="G519" t="s">
        <v>437</v>
      </c>
      <c r="H519" t="s">
        <v>896</v>
      </c>
      <c r="I519" t="s">
        <v>1</v>
      </c>
      <c r="J519" t="s">
        <v>910</v>
      </c>
      <c r="K519" t="s">
        <v>440</v>
      </c>
      <c r="L519" t="s">
        <v>436</v>
      </c>
      <c r="M519">
        <v>45810</v>
      </c>
      <c r="N519" t="s">
        <v>1</v>
      </c>
      <c r="O519" t="s">
        <v>1</v>
      </c>
      <c r="P519" t="e">
        <v>#N/A</v>
      </c>
      <c r="Q519" t="s">
        <v>441</v>
      </c>
    </row>
    <row r="520" spans="1:17" x14ac:dyDescent="0.25">
      <c r="A520">
        <v>1095</v>
      </c>
      <c r="B520" t="s">
        <v>913</v>
      </c>
      <c r="C520" t="s">
        <v>316</v>
      </c>
      <c r="D520" t="s">
        <v>1</v>
      </c>
      <c r="F520" t="s">
        <v>436</v>
      </c>
      <c r="G520" t="s">
        <v>437</v>
      </c>
      <c r="H520" t="s">
        <v>896</v>
      </c>
      <c r="I520" t="s">
        <v>1</v>
      </c>
      <c r="J520" t="s">
        <v>910</v>
      </c>
      <c r="K520" t="s">
        <v>440</v>
      </c>
      <c r="L520" t="s">
        <v>436</v>
      </c>
      <c r="M520">
        <v>45807</v>
      </c>
      <c r="N520" t="s">
        <v>1</v>
      </c>
      <c r="O520" t="s">
        <v>1</v>
      </c>
      <c r="P520" t="e">
        <v>#N/A</v>
      </c>
      <c r="Q520" t="s">
        <v>441</v>
      </c>
    </row>
    <row r="521" spans="1:17" x14ac:dyDescent="0.25">
      <c r="A521">
        <v>1119</v>
      </c>
      <c r="B521" t="s">
        <v>914</v>
      </c>
      <c r="C521" t="s">
        <v>316</v>
      </c>
      <c r="D521" t="s">
        <v>1</v>
      </c>
      <c r="F521" t="s">
        <v>436</v>
      </c>
      <c r="G521" t="s">
        <v>437</v>
      </c>
      <c r="H521" t="s">
        <v>896</v>
      </c>
      <c r="I521" t="s">
        <v>1</v>
      </c>
      <c r="J521" t="s">
        <v>910</v>
      </c>
      <c r="K521" t="s">
        <v>440</v>
      </c>
      <c r="L521" t="s">
        <v>436</v>
      </c>
      <c r="M521">
        <v>45807</v>
      </c>
      <c r="N521" t="s">
        <v>1</v>
      </c>
      <c r="O521" t="s">
        <v>1</v>
      </c>
      <c r="P521" t="e">
        <v>#N/A</v>
      </c>
      <c r="Q521" t="s">
        <v>441</v>
      </c>
    </row>
    <row r="522" spans="1:17" x14ac:dyDescent="0.25">
      <c r="A522">
        <v>1100</v>
      </c>
      <c r="B522" t="s">
        <v>915</v>
      </c>
      <c r="C522" t="s">
        <v>316</v>
      </c>
      <c r="D522" t="s">
        <v>1</v>
      </c>
      <c r="F522" t="s">
        <v>436</v>
      </c>
      <c r="G522" t="s">
        <v>437</v>
      </c>
      <c r="H522" t="s">
        <v>896</v>
      </c>
      <c r="I522" t="s">
        <v>1</v>
      </c>
      <c r="J522" t="s">
        <v>910</v>
      </c>
      <c r="K522" t="s">
        <v>440</v>
      </c>
      <c r="L522" t="s">
        <v>436</v>
      </c>
      <c r="M522">
        <v>45810</v>
      </c>
      <c r="N522" t="s">
        <v>1</v>
      </c>
      <c r="O522" t="s">
        <v>1</v>
      </c>
      <c r="P522" t="e">
        <v>#N/A</v>
      </c>
      <c r="Q522" t="s">
        <v>441</v>
      </c>
    </row>
    <row r="523" spans="1:17" x14ac:dyDescent="0.25">
      <c r="A523">
        <v>171</v>
      </c>
      <c r="B523" t="s">
        <v>916</v>
      </c>
      <c r="C523" t="s">
        <v>546</v>
      </c>
      <c r="D523" t="s">
        <v>1</v>
      </c>
      <c r="F523" t="s">
        <v>436</v>
      </c>
      <c r="G523" t="s">
        <v>437</v>
      </c>
      <c r="H523" t="s">
        <v>896</v>
      </c>
      <c r="I523" t="s">
        <v>1</v>
      </c>
      <c r="J523" t="s">
        <v>900</v>
      </c>
      <c r="K523" t="s">
        <v>696</v>
      </c>
      <c r="L523" t="s">
        <v>436</v>
      </c>
      <c r="M523">
        <v>45808</v>
      </c>
      <c r="N523">
        <v>45870</v>
      </c>
      <c r="O523" t="s">
        <v>26</v>
      </c>
      <c r="P523" t="s">
        <v>448</v>
      </c>
      <c r="Q523" t="s">
        <v>441</v>
      </c>
    </row>
    <row r="524" spans="1:17" x14ac:dyDescent="0.25">
      <c r="A524">
        <v>199</v>
      </c>
      <c r="B524" t="s">
        <v>917</v>
      </c>
      <c r="C524" t="s">
        <v>725</v>
      </c>
      <c r="D524" t="s">
        <v>1</v>
      </c>
      <c r="F524" t="s">
        <v>436</v>
      </c>
      <c r="G524" t="s">
        <v>437</v>
      </c>
      <c r="H524" t="s">
        <v>896</v>
      </c>
      <c r="I524" t="s">
        <v>1</v>
      </c>
      <c r="J524" t="s">
        <v>900</v>
      </c>
      <c r="K524" t="s">
        <v>696</v>
      </c>
      <c r="L524" t="s">
        <v>436</v>
      </c>
      <c r="M524">
        <v>45807</v>
      </c>
      <c r="N524">
        <v>45869</v>
      </c>
      <c r="O524" t="s">
        <v>445</v>
      </c>
      <c r="P524" t="s">
        <v>448</v>
      </c>
      <c r="Q524" t="s">
        <v>441</v>
      </c>
    </row>
    <row r="525" spans="1:17" x14ac:dyDescent="0.25">
      <c r="A525">
        <v>1574</v>
      </c>
      <c r="B525" t="s">
        <v>918</v>
      </c>
      <c r="C525" t="s">
        <v>502</v>
      </c>
      <c r="D525" t="s">
        <v>1</v>
      </c>
      <c r="F525" t="s">
        <v>436</v>
      </c>
      <c r="G525" t="s">
        <v>437</v>
      </c>
      <c r="H525" t="s">
        <v>896</v>
      </c>
      <c r="I525" t="s">
        <v>1</v>
      </c>
      <c r="J525" t="s">
        <v>520</v>
      </c>
      <c r="K525" t="s">
        <v>440</v>
      </c>
      <c r="L525" t="s">
        <v>436</v>
      </c>
      <c r="M525">
        <v>45808</v>
      </c>
      <c r="N525">
        <v>45869</v>
      </c>
      <c r="O525" t="s">
        <v>445</v>
      </c>
      <c r="P525" t="e">
        <v>#N/A</v>
      </c>
      <c r="Q525" t="s">
        <v>441</v>
      </c>
    </row>
    <row r="526" spans="1:17" x14ac:dyDescent="0.25">
      <c r="A526">
        <v>1160</v>
      </c>
      <c r="B526" t="s">
        <v>919</v>
      </c>
      <c r="C526" t="s">
        <v>316</v>
      </c>
      <c r="D526" t="s">
        <v>1</v>
      </c>
      <c r="F526" t="s">
        <v>436</v>
      </c>
      <c r="G526" t="s">
        <v>437</v>
      </c>
      <c r="H526" t="s">
        <v>896</v>
      </c>
      <c r="I526" t="s">
        <v>1</v>
      </c>
      <c r="J526" t="s">
        <v>910</v>
      </c>
      <c r="K526" t="s">
        <v>440</v>
      </c>
      <c r="L526" t="s">
        <v>436</v>
      </c>
      <c r="M526" t="s">
        <v>1</v>
      </c>
      <c r="N526" t="s">
        <v>1</v>
      </c>
      <c r="O526" t="s">
        <v>1</v>
      </c>
      <c r="P526" t="e">
        <v>#N/A</v>
      </c>
      <c r="Q526" t="s">
        <v>509</v>
      </c>
    </row>
    <row r="527" spans="1:17" x14ac:dyDescent="0.25">
      <c r="A527">
        <v>1163</v>
      </c>
      <c r="B527" t="s">
        <v>920</v>
      </c>
      <c r="C527" t="s">
        <v>316</v>
      </c>
      <c r="D527" t="s">
        <v>1</v>
      </c>
      <c r="F527" t="s">
        <v>436</v>
      </c>
      <c r="G527" t="s">
        <v>437</v>
      </c>
      <c r="H527" t="s">
        <v>896</v>
      </c>
      <c r="I527" t="s">
        <v>1</v>
      </c>
      <c r="J527" t="s">
        <v>587</v>
      </c>
      <c r="K527" t="s">
        <v>440</v>
      </c>
      <c r="L527" t="s">
        <v>436</v>
      </c>
      <c r="M527" t="s">
        <v>1</v>
      </c>
      <c r="N527" t="s">
        <v>1</v>
      </c>
      <c r="O527" t="s">
        <v>1</v>
      </c>
      <c r="P527" t="e">
        <v>#N/A</v>
      </c>
      <c r="Q527" t="s">
        <v>509</v>
      </c>
    </row>
    <row r="528" spans="1:17" x14ac:dyDescent="0.25">
      <c r="A528">
        <v>1500</v>
      </c>
      <c r="B528" t="s">
        <v>921</v>
      </c>
      <c r="C528" t="s">
        <v>316</v>
      </c>
      <c r="D528" t="s">
        <v>1</v>
      </c>
      <c r="F528" t="s">
        <v>436</v>
      </c>
      <c r="G528" t="s">
        <v>437</v>
      </c>
      <c r="H528" t="s">
        <v>896</v>
      </c>
      <c r="I528" t="s">
        <v>1</v>
      </c>
      <c r="J528" t="s">
        <v>817</v>
      </c>
      <c r="K528" t="s">
        <v>696</v>
      </c>
      <c r="L528" t="s">
        <v>436</v>
      </c>
      <c r="M528" t="s">
        <v>1</v>
      </c>
      <c r="N528" t="s">
        <v>1</v>
      </c>
      <c r="O528" t="s">
        <v>1</v>
      </c>
      <c r="P528" t="e">
        <v>#N/A</v>
      </c>
      <c r="Q528" t="s">
        <v>509</v>
      </c>
    </row>
    <row r="529" spans="1:17" x14ac:dyDescent="0.25">
      <c r="A529">
        <v>1504</v>
      </c>
      <c r="B529" t="s">
        <v>922</v>
      </c>
      <c r="C529" t="s">
        <v>316</v>
      </c>
      <c r="D529" t="s">
        <v>1</v>
      </c>
      <c r="F529" t="s">
        <v>436</v>
      </c>
      <c r="G529" t="s">
        <v>437</v>
      </c>
      <c r="H529" t="s">
        <v>896</v>
      </c>
      <c r="I529" t="s">
        <v>1</v>
      </c>
      <c r="J529" t="s">
        <v>817</v>
      </c>
      <c r="K529" t="s">
        <v>696</v>
      </c>
      <c r="L529" t="s">
        <v>436</v>
      </c>
      <c r="M529" t="s">
        <v>1</v>
      </c>
      <c r="N529" t="s">
        <v>1</v>
      </c>
      <c r="O529" t="s">
        <v>1</v>
      </c>
      <c r="P529" t="e">
        <v>#N/A</v>
      </c>
      <c r="Q529" t="s">
        <v>509</v>
      </c>
    </row>
    <row r="530" spans="1:17" x14ac:dyDescent="0.25">
      <c r="A530">
        <v>1115</v>
      </c>
      <c r="B530" t="s">
        <v>923</v>
      </c>
      <c r="C530" t="s">
        <v>316</v>
      </c>
      <c r="D530" t="s">
        <v>1</v>
      </c>
      <c r="F530" t="s">
        <v>436</v>
      </c>
      <c r="G530" t="s">
        <v>437</v>
      </c>
      <c r="H530" t="s">
        <v>896</v>
      </c>
      <c r="I530" t="s">
        <v>1</v>
      </c>
      <c r="J530" t="s">
        <v>209</v>
      </c>
      <c r="K530" t="s">
        <v>440</v>
      </c>
      <c r="L530" t="s">
        <v>436</v>
      </c>
      <c r="M530" t="s">
        <v>1</v>
      </c>
      <c r="N530" t="s">
        <v>1</v>
      </c>
      <c r="O530" t="s">
        <v>1</v>
      </c>
      <c r="P530" t="s">
        <v>448</v>
      </c>
      <c r="Q530" t="s">
        <v>509</v>
      </c>
    </row>
    <row r="531" spans="1:17" x14ac:dyDescent="0.25">
      <c r="A531">
        <v>249</v>
      </c>
      <c r="B531" t="s">
        <v>924</v>
      </c>
      <c r="C531" t="s">
        <v>323</v>
      </c>
      <c r="D531" t="s">
        <v>1</v>
      </c>
      <c r="F531" t="s">
        <v>436</v>
      </c>
      <c r="G531" t="s">
        <v>437</v>
      </c>
      <c r="H531" t="s">
        <v>896</v>
      </c>
      <c r="I531" t="s">
        <v>1</v>
      </c>
      <c r="J531" t="s">
        <v>520</v>
      </c>
      <c r="K531" t="s">
        <v>440</v>
      </c>
      <c r="L531" t="s">
        <v>436</v>
      </c>
      <c r="M531">
        <v>45808</v>
      </c>
      <c r="N531">
        <v>45869</v>
      </c>
      <c r="O531" t="s">
        <v>453</v>
      </c>
      <c r="P531" t="e">
        <v>#N/A</v>
      </c>
      <c r="Q531" t="s">
        <v>441</v>
      </c>
    </row>
    <row r="532" spans="1:17" x14ac:dyDescent="0.25">
      <c r="A532">
        <v>272</v>
      </c>
      <c r="B532" t="s">
        <v>925</v>
      </c>
      <c r="C532" t="s">
        <v>323</v>
      </c>
      <c r="D532" t="s">
        <v>1</v>
      </c>
      <c r="F532" t="s">
        <v>436</v>
      </c>
      <c r="G532" t="s">
        <v>437</v>
      </c>
      <c r="H532" t="s">
        <v>896</v>
      </c>
      <c r="I532" t="s">
        <v>1</v>
      </c>
      <c r="J532" t="s">
        <v>520</v>
      </c>
      <c r="K532" t="s">
        <v>440</v>
      </c>
      <c r="L532" t="s">
        <v>436</v>
      </c>
      <c r="M532">
        <v>45808</v>
      </c>
      <c r="N532">
        <v>45869</v>
      </c>
      <c r="O532" t="s">
        <v>453</v>
      </c>
      <c r="P532" t="s">
        <v>448</v>
      </c>
      <c r="Q532" t="s">
        <v>441</v>
      </c>
    </row>
    <row r="533" spans="1:17" x14ac:dyDescent="0.25">
      <c r="A533">
        <v>284</v>
      </c>
      <c r="B533" t="s">
        <v>926</v>
      </c>
      <c r="C533" t="s">
        <v>323</v>
      </c>
      <c r="D533" t="s">
        <v>1</v>
      </c>
      <c r="F533" t="s">
        <v>436</v>
      </c>
      <c r="G533" t="s">
        <v>437</v>
      </c>
      <c r="H533" t="s">
        <v>896</v>
      </c>
      <c r="I533" t="s">
        <v>1</v>
      </c>
      <c r="J533" t="s">
        <v>520</v>
      </c>
      <c r="K533" t="s">
        <v>440</v>
      </c>
      <c r="L533" t="s">
        <v>436</v>
      </c>
      <c r="M533">
        <v>45807</v>
      </c>
      <c r="N533">
        <v>45868</v>
      </c>
      <c r="O533" t="s">
        <v>445</v>
      </c>
      <c r="P533" t="s">
        <v>448</v>
      </c>
      <c r="Q533" t="s">
        <v>441</v>
      </c>
    </row>
    <row r="534" spans="1:17" x14ac:dyDescent="0.25">
      <c r="A534">
        <v>403</v>
      </c>
      <c r="B534" t="s">
        <v>927</v>
      </c>
      <c r="C534" t="s">
        <v>312</v>
      </c>
      <c r="D534" t="s">
        <v>1</v>
      </c>
      <c r="F534" t="s">
        <v>436</v>
      </c>
      <c r="G534" t="s">
        <v>437</v>
      </c>
      <c r="H534" t="s">
        <v>896</v>
      </c>
      <c r="I534" t="s">
        <v>1</v>
      </c>
      <c r="J534" t="s">
        <v>902</v>
      </c>
      <c r="K534" t="s">
        <v>755</v>
      </c>
      <c r="L534" t="s">
        <v>436</v>
      </c>
      <c r="M534">
        <v>45808</v>
      </c>
      <c r="N534">
        <v>45869</v>
      </c>
      <c r="O534" t="s">
        <v>453</v>
      </c>
      <c r="P534" t="s">
        <v>454</v>
      </c>
      <c r="Q534" t="s">
        <v>441</v>
      </c>
    </row>
    <row r="535" spans="1:17" x14ac:dyDescent="0.25">
      <c r="A535">
        <v>1026</v>
      </c>
      <c r="B535" t="s">
        <v>928</v>
      </c>
      <c r="C535" t="s">
        <v>352</v>
      </c>
      <c r="D535" t="s">
        <v>1</v>
      </c>
      <c r="F535" t="s">
        <v>436</v>
      </c>
      <c r="G535" t="s">
        <v>437</v>
      </c>
      <c r="H535" t="s">
        <v>896</v>
      </c>
      <c r="I535" t="s">
        <v>1</v>
      </c>
      <c r="J535" t="s">
        <v>902</v>
      </c>
      <c r="K535" t="s">
        <v>755</v>
      </c>
      <c r="L535" t="s">
        <v>436</v>
      </c>
      <c r="M535">
        <v>45808</v>
      </c>
      <c r="N535">
        <v>45869</v>
      </c>
      <c r="O535" t="s">
        <v>26</v>
      </c>
      <c r="P535" t="s">
        <v>448</v>
      </c>
      <c r="Q535" t="s">
        <v>441</v>
      </c>
    </row>
    <row r="536" spans="1:17" x14ac:dyDescent="0.25">
      <c r="A536">
        <v>1604</v>
      </c>
      <c r="B536" t="s">
        <v>929</v>
      </c>
      <c r="C536" t="s">
        <v>316</v>
      </c>
      <c r="D536" t="s">
        <v>1</v>
      </c>
      <c r="F536" t="s">
        <v>436</v>
      </c>
      <c r="G536" t="s">
        <v>437</v>
      </c>
      <c r="H536" t="s">
        <v>896</v>
      </c>
      <c r="I536" t="s">
        <v>1</v>
      </c>
      <c r="J536" t="s">
        <v>1</v>
      </c>
      <c r="K536" t="s">
        <v>1</v>
      </c>
      <c r="L536" t="s">
        <v>436</v>
      </c>
      <c r="M536">
        <v>45807</v>
      </c>
      <c r="N536" t="s">
        <v>1</v>
      </c>
      <c r="O536" t="s">
        <v>1</v>
      </c>
      <c r="P536" t="e">
        <v>#N/A</v>
      </c>
      <c r="Q536" t="s">
        <v>441</v>
      </c>
    </row>
    <row r="537" spans="1:17" x14ac:dyDescent="0.25">
      <c r="A537">
        <v>1097</v>
      </c>
      <c r="B537" t="s">
        <v>930</v>
      </c>
      <c r="C537" t="s">
        <v>316</v>
      </c>
      <c r="D537" t="s">
        <v>1</v>
      </c>
      <c r="F537" t="s">
        <v>436</v>
      </c>
      <c r="G537" t="s">
        <v>437</v>
      </c>
      <c r="H537" t="s">
        <v>896</v>
      </c>
      <c r="I537" t="s">
        <v>1</v>
      </c>
      <c r="J537" t="s">
        <v>910</v>
      </c>
      <c r="K537" t="s">
        <v>440</v>
      </c>
      <c r="L537" t="s">
        <v>436</v>
      </c>
      <c r="M537">
        <v>45810</v>
      </c>
      <c r="N537" t="s">
        <v>1</v>
      </c>
      <c r="O537" t="s">
        <v>1</v>
      </c>
      <c r="P537" t="e">
        <v>#N/A</v>
      </c>
      <c r="Q537" t="s">
        <v>441</v>
      </c>
    </row>
    <row r="538" spans="1:17" x14ac:dyDescent="0.25">
      <c r="A538">
        <v>407</v>
      </c>
      <c r="B538" t="s">
        <v>931</v>
      </c>
      <c r="C538" t="s">
        <v>312</v>
      </c>
      <c r="D538" t="s">
        <v>1</v>
      </c>
      <c r="F538" t="s">
        <v>436</v>
      </c>
      <c r="G538" t="s">
        <v>437</v>
      </c>
      <c r="H538" t="s">
        <v>896</v>
      </c>
      <c r="I538" t="s">
        <v>1</v>
      </c>
      <c r="J538" t="s">
        <v>902</v>
      </c>
      <c r="K538" t="s">
        <v>755</v>
      </c>
      <c r="L538" t="s">
        <v>436</v>
      </c>
      <c r="M538">
        <v>45807</v>
      </c>
      <c r="N538">
        <v>45869</v>
      </c>
      <c r="O538" t="s">
        <v>445</v>
      </c>
      <c r="P538" t="s">
        <v>454</v>
      </c>
      <c r="Q538" t="s">
        <v>441</v>
      </c>
    </row>
    <row r="539" spans="1:17" x14ac:dyDescent="0.25">
      <c r="A539">
        <v>420</v>
      </c>
      <c r="B539" t="s">
        <v>932</v>
      </c>
      <c r="C539" t="s">
        <v>502</v>
      </c>
      <c r="D539" t="s">
        <v>1</v>
      </c>
      <c r="F539" t="s">
        <v>436</v>
      </c>
      <c r="G539" t="s">
        <v>437</v>
      </c>
      <c r="H539" t="s">
        <v>896</v>
      </c>
      <c r="I539" t="s">
        <v>1</v>
      </c>
      <c r="J539" t="s">
        <v>900</v>
      </c>
      <c r="K539" t="s">
        <v>1</v>
      </c>
      <c r="L539" t="s">
        <v>436</v>
      </c>
      <c r="M539">
        <v>45807</v>
      </c>
      <c r="N539">
        <v>45869</v>
      </c>
      <c r="O539" t="s">
        <v>445</v>
      </c>
      <c r="P539" t="e">
        <v>#N/A</v>
      </c>
      <c r="Q539" t="s">
        <v>441</v>
      </c>
    </row>
    <row r="540" spans="1:17" x14ac:dyDescent="0.25">
      <c r="A540">
        <v>1105</v>
      </c>
      <c r="B540" t="s">
        <v>933</v>
      </c>
      <c r="C540" t="s">
        <v>316</v>
      </c>
      <c r="D540" t="s">
        <v>1</v>
      </c>
      <c r="F540" t="s">
        <v>436</v>
      </c>
      <c r="G540" t="s">
        <v>437</v>
      </c>
      <c r="H540" t="s">
        <v>896</v>
      </c>
      <c r="I540" t="s">
        <v>1</v>
      </c>
      <c r="J540" t="s">
        <v>910</v>
      </c>
      <c r="K540" t="s">
        <v>440</v>
      </c>
      <c r="L540" t="s">
        <v>436</v>
      </c>
      <c r="M540">
        <v>45807</v>
      </c>
      <c r="N540" t="s">
        <v>1</v>
      </c>
      <c r="O540" t="s">
        <v>1</v>
      </c>
      <c r="P540" t="e">
        <v>#N/A</v>
      </c>
      <c r="Q540" t="s">
        <v>441</v>
      </c>
    </row>
    <row r="541" spans="1:17" x14ac:dyDescent="0.25">
      <c r="A541">
        <v>1113</v>
      </c>
      <c r="B541" t="s">
        <v>934</v>
      </c>
      <c r="C541" t="s">
        <v>316</v>
      </c>
      <c r="D541" t="s">
        <v>1</v>
      </c>
      <c r="F541" t="s">
        <v>436</v>
      </c>
      <c r="G541" t="s">
        <v>437</v>
      </c>
      <c r="H541" t="s">
        <v>896</v>
      </c>
      <c r="I541" t="s">
        <v>1</v>
      </c>
      <c r="J541" t="s">
        <v>209</v>
      </c>
      <c r="K541" t="s">
        <v>440</v>
      </c>
      <c r="L541" t="s">
        <v>436</v>
      </c>
      <c r="M541" t="s">
        <v>1</v>
      </c>
      <c r="N541" t="s">
        <v>1</v>
      </c>
      <c r="O541" t="s">
        <v>1</v>
      </c>
      <c r="P541" t="e">
        <v>#N/A</v>
      </c>
      <c r="Q541" t="s">
        <v>509</v>
      </c>
    </row>
    <row r="542" spans="1:17" x14ac:dyDescent="0.25">
      <c r="A542">
        <v>1114</v>
      </c>
      <c r="B542" t="s">
        <v>935</v>
      </c>
      <c r="C542" t="s">
        <v>316</v>
      </c>
      <c r="D542" t="s">
        <v>1</v>
      </c>
      <c r="F542" t="s">
        <v>436</v>
      </c>
      <c r="G542" t="s">
        <v>437</v>
      </c>
      <c r="H542" t="s">
        <v>896</v>
      </c>
      <c r="I542" t="s">
        <v>1</v>
      </c>
      <c r="J542" t="s">
        <v>209</v>
      </c>
      <c r="K542" t="s">
        <v>440</v>
      </c>
      <c r="L542" t="s">
        <v>436</v>
      </c>
      <c r="M542">
        <v>45860</v>
      </c>
      <c r="N542" t="s">
        <v>1</v>
      </c>
      <c r="O542" t="s">
        <v>1</v>
      </c>
      <c r="P542" t="s">
        <v>448</v>
      </c>
      <c r="Q542" t="s">
        <v>40</v>
      </c>
    </row>
    <row r="543" spans="1:17" x14ac:dyDescent="0.25">
      <c r="A543">
        <v>1120</v>
      </c>
      <c r="B543" t="s">
        <v>368</v>
      </c>
      <c r="C543" t="s">
        <v>316</v>
      </c>
      <c r="D543" t="s">
        <v>1</v>
      </c>
      <c r="F543" t="s">
        <v>436</v>
      </c>
      <c r="G543" t="s">
        <v>437</v>
      </c>
      <c r="H543" t="s">
        <v>896</v>
      </c>
      <c r="I543" t="s">
        <v>1</v>
      </c>
      <c r="J543" t="s">
        <v>209</v>
      </c>
      <c r="K543" t="s">
        <v>440</v>
      </c>
      <c r="L543" t="s">
        <v>436</v>
      </c>
      <c r="M543" t="s">
        <v>1</v>
      </c>
      <c r="N543" t="s">
        <v>1</v>
      </c>
      <c r="O543" t="s">
        <v>1</v>
      </c>
      <c r="P543" t="s">
        <v>448</v>
      </c>
      <c r="Q543" t="s">
        <v>509</v>
      </c>
    </row>
    <row r="544" spans="1:17" x14ac:dyDescent="0.25">
      <c r="A544">
        <v>1122</v>
      </c>
      <c r="B544" t="s">
        <v>370</v>
      </c>
      <c r="C544" t="s">
        <v>316</v>
      </c>
      <c r="D544" t="s">
        <v>1</v>
      </c>
      <c r="F544" t="s">
        <v>436</v>
      </c>
      <c r="G544" t="s">
        <v>437</v>
      </c>
      <c r="H544" t="s">
        <v>896</v>
      </c>
      <c r="I544" t="s">
        <v>1</v>
      </c>
      <c r="J544" t="s">
        <v>587</v>
      </c>
      <c r="K544" t="s">
        <v>440</v>
      </c>
      <c r="L544" t="s">
        <v>436</v>
      </c>
      <c r="M544" t="s">
        <v>1</v>
      </c>
      <c r="N544" t="s">
        <v>1</v>
      </c>
      <c r="O544" t="s">
        <v>1</v>
      </c>
      <c r="P544" t="s">
        <v>448</v>
      </c>
      <c r="Q544" t="s">
        <v>509</v>
      </c>
    </row>
    <row r="545" spans="1:17" x14ac:dyDescent="0.25">
      <c r="A545">
        <v>1110</v>
      </c>
      <c r="B545" t="s">
        <v>936</v>
      </c>
      <c r="C545" t="s">
        <v>316</v>
      </c>
      <c r="D545" t="s">
        <v>1</v>
      </c>
      <c r="F545" t="s">
        <v>436</v>
      </c>
      <c r="G545" t="s">
        <v>437</v>
      </c>
      <c r="H545" t="s">
        <v>896</v>
      </c>
      <c r="I545" t="s">
        <v>1</v>
      </c>
      <c r="J545" t="s">
        <v>910</v>
      </c>
      <c r="K545" t="s">
        <v>440</v>
      </c>
      <c r="L545" t="s">
        <v>436</v>
      </c>
      <c r="M545">
        <v>45810</v>
      </c>
      <c r="N545" t="s">
        <v>1</v>
      </c>
      <c r="O545" t="s">
        <v>1</v>
      </c>
      <c r="P545" t="e">
        <v>#N/A</v>
      </c>
      <c r="Q545" t="s">
        <v>441</v>
      </c>
    </row>
    <row r="546" spans="1:17" x14ac:dyDescent="0.25">
      <c r="A546">
        <v>488</v>
      </c>
      <c r="B546" t="s">
        <v>205</v>
      </c>
      <c r="C546" t="s">
        <v>323</v>
      </c>
      <c r="D546" t="s">
        <v>1</v>
      </c>
      <c r="F546" t="s">
        <v>436</v>
      </c>
      <c r="G546" t="s">
        <v>437</v>
      </c>
      <c r="H546" t="s">
        <v>896</v>
      </c>
      <c r="I546" t="s">
        <v>1</v>
      </c>
      <c r="J546" t="s">
        <v>837</v>
      </c>
      <c r="K546" t="s">
        <v>440</v>
      </c>
      <c r="L546" t="s">
        <v>436</v>
      </c>
      <c r="M546">
        <v>45808</v>
      </c>
      <c r="N546">
        <v>45904</v>
      </c>
      <c r="O546" t="s">
        <v>26</v>
      </c>
      <c r="P546" t="s">
        <v>448</v>
      </c>
      <c r="Q546" t="s">
        <v>441</v>
      </c>
    </row>
    <row r="547" spans="1:17" x14ac:dyDescent="0.25">
      <c r="A547">
        <v>1549</v>
      </c>
      <c r="B547" t="s">
        <v>937</v>
      </c>
      <c r="C547" t="s">
        <v>316</v>
      </c>
      <c r="D547" t="s">
        <v>1</v>
      </c>
      <c r="F547" t="s">
        <v>436</v>
      </c>
      <c r="G547" t="s">
        <v>437</v>
      </c>
      <c r="H547" t="s">
        <v>896</v>
      </c>
      <c r="I547" t="s">
        <v>1</v>
      </c>
      <c r="J547" t="s">
        <v>209</v>
      </c>
      <c r="K547" t="s">
        <v>440</v>
      </c>
      <c r="L547" t="s">
        <v>436</v>
      </c>
      <c r="M547">
        <v>45808</v>
      </c>
      <c r="N547" t="s">
        <v>1</v>
      </c>
      <c r="O547" t="s">
        <v>1</v>
      </c>
      <c r="P547" t="e">
        <v>#N/A</v>
      </c>
      <c r="Q547" t="s">
        <v>441</v>
      </c>
    </row>
    <row r="548" spans="1:17" x14ac:dyDescent="0.25">
      <c r="A548">
        <v>1548</v>
      </c>
      <c r="B548" t="s">
        <v>938</v>
      </c>
      <c r="C548" t="s">
        <v>316</v>
      </c>
      <c r="D548" t="s">
        <v>1</v>
      </c>
      <c r="F548" t="s">
        <v>436</v>
      </c>
      <c r="G548" t="s">
        <v>437</v>
      </c>
      <c r="H548" t="s">
        <v>896</v>
      </c>
      <c r="I548" t="s">
        <v>1</v>
      </c>
      <c r="J548" t="s">
        <v>209</v>
      </c>
      <c r="K548" t="s">
        <v>440</v>
      </c>
      <c r="L548" t="s">
        <v>436</v>
      </c>
      <c r="M548" t="s">
        <v>1</v>
      </c>
      <c r="N548" t="s">
        <v>1</v>
      </c>
      <c r="O548" t="s">
        <v>1</v>
      </c>
      <c r="P548" t="e">
        <v>#N/A</v>
      </c>
      <c r="Q548" t="s">
        <v>509</v>
      </c>
    </row>
    <row r="549" spans="1:17" x14ac:dyDescent="0.25">
      <c r="A549">
        <v>1123</v>
      </c>
      <c r="B549" t="s">
        <v>400</v>
      </c>
      <c r="C549" t="s">
        <v>316</v>
      </c>
      <c r="D549" t="s">
        <v>1</v>
      </c>
      <c r="F549" t="s">
        <v>436</v>
      </c>
      <c r="G549" t="s">
        <v>437</v>
      </c>
      <c r="H549" t="s">
        <v>896</v>
      </c>
      <c r="I549" t="s">
        <v>1</v>
      </c>
      <c r="J549" t="s">
        <v>209</v>
      </c>
      <c r="K549" t="s">
        <v>440</v>
      </c>
      <c r="L549" t="s">
        <v>436</v>
      </c>
      <c r="M549">
        <v>45808</v>
      </c>
      <c r="N549">
        <v>45898</v>
      </c>
      <c r="O549" t="s">
        <v>453</v>
      </c>
      <c r="P549" t="s">
        <v>448</v>
      </c>
      <c r="Q549" t="s">
        <v>441</v>
      </c>
    </row>
    <row r="550" spans="1:17" x14ac:dyDescent="0.25">
      <c r="A550">
        <v>1516</v>
      </c>
      <c r="B550" t="s">
        <v>939</v>
      </c>
      <c r="C550" t="s">
        <v>316</v>
      </c>
      <c r="D550" t="s">
        <v>1</v>
      </c>
      <c r="F550" t="s">
        <v>436</v>
      </c>
      <c r="G550" t="s">
        <v>437</v>
      </c>
      <c r="H550" t="s">
        <v>896</v>
      </c>
      <c r="I550" t="s">
        <v>1</v>
      </c>
      <c r="J550" t="s">
        <v>817</v>
      </c>
      <c r="K550" t="s">
        <v>696</v>
      </c>
      <c r="L550" t="s">
        <v>436</v>
      </c>
      <c r="M550" t="s">
        <v>1</v>
      </c>
      <c r="N550" t="s">
        <v>1</v>
      </c>
      <c r="O550" t="s">
        <v>1</v>
      </c>
      <c r="P550" t="e">
        <v>#N/A</v>
      </c>
      <c r="Q550" t="s">
        <v>509</v>
      </c>
    </row>
    <row r="551" spans="1:17" x14ac:dyDescent="0.25">
      <c r="A551">
        <v>1194</v>
      </c>
      <c r="B551" t="s">
        <v>940</v>
      </c>
      <c r="C551" t="s">
        <v>352</v>
      </c>
      <c r="D551" t="s">
        <v>1</v>
      </c>
      <c r="F551" t="s">
        <v>436</v>
      </c>
      <c r="G551" t="s">
        <v>437</v>
      </c>
      <c r="H551" t="s">
        <v>941</v>
      </c>
      <c r="I551" t="s">
        <v>1</v>
      </c>
      <c r="J551" t="s">
        <v>584</v>
      </c>
      <c r="K551" t="s">
        <v>440</v>
      </c>
      <c r="L551" t="s">
        <v>436</v>
      </c>
      <c r="M551">
        <v>45808</v>
      </c>
      <c r="N551">
        <v>45869</v>
      </c>
      <c r="O551" t="s">
        <v>453</v>
      </c>
      <c r="P551" t="s">
        <v>448</v>
      </c>
      <c r="Q551" t="s">
        <v>441</v>
      </c>
    </row>
    <row r="552" spans="1:17" x14ac:dyDescent="0.25">
      <c r="A552">
        <v>548</v>
      </c>
      <c r="B552" t="s">
        <v>942</v>
      </c>
      <c r="C552" t="s">
        <v>323</v>
      </c>
      <c r="D552" t="s">
        <v>1</v>
      </c>
      <c r="F552" t="s">
        <v>436</v>
      </c>
      <c r="G552" t="s">
        <v>437</v>
      </c>
      <c r="H552" t="s">
        <v>941</v>
      </c>
      <c r="I552" t="s">
        <v>1</v>
      </c>
      <c r="J552" t="s">
        <v>584</v>
      </c>
      <c r="K552" t="s">
        <v>440</v>
      </c>
      <c r="L552" t="s">
        <v>436</v>
      </c>
      <c r="M552">
        <v>45808</v>
      </c>
      <c r="N552">
        <v>45909</v>
      </c>
      <c r="O552" t="s">
        <v>453</v>
      </c>
      <c r="P552" t="s">
        <v>448</v>
      </c>
      <c r="Q552" t="s">
        <v>441</v>
      </c>
    </row>
    <row r="553" spans="1:17" x14ac:dyDescent="0.25">
      <c r="A553">
        <v>14</v>
      </c>
      <c r="B553" t="s">
        <v>943</v>
      </c>
      <c r="C553" t="s">
        <v>323</v>
      </c>
      <c r="D553" t="s">
        <v>1</v>
      </c>
      <c r="F553" t="s">
        <v>436</v>
      </c>
      <c r="G553" t="s">
        <v>437</v>
      </c>
      <c r="H553" t="s">
        <v>941</v>
      </c>
      <c r="I553" t="s">
        <v>1</v>
      </c>
      <c r="J553" t="s">
        <v>447</v>
      </c>
      <c r="K553" t="s">
        <v>444</v>
      </c>
      <c r="L553" t="s">
        <v>436</v>
      </c>
      <c r="M553">
        <v>45808</v>
      </c>
      <c r="N553">
        <v>45869</v>
      </c>
      <c r="O553" t="s">
        <v>26</v>
      </c>
      <c r="P553" t="s">
        <v>448</v>
      </c>
      <c r="Q553" t="s">
        <v>441</v>
      </c>
    </row>
    <row r="554" spans="1:17" x14ac:dyDescent="0.25">
      <c r="A554">
        <v>23</v>
      </c>
      <c r="B554" t="s">
        <v>944</v>
      </c>
      <c r="C554" t="s">
        <v>323</v>
      </c>
      <c r="D554" t="s">
        <v>1</v>
      </c>
      <c r="F554" t="s">
        <v>436</v>
      </c>
      <c r="G554" t="s">
        <v>437</v>
      </c>
      <c r="H554" t="s">
        <v>941</v>
      </c>
      <c r="I554" t="s">
        <v>1</v>
      </c>
      <c r="J554" t="s">
        <v>447</v>
      </c>
      <c r="K554" t="s">
        <v>444</v>
      </c>
      <c r="L554" t="s">
        <v>436</v>
      </c>
      <c r="M554">
        <v>45808</v>
      </c>
      <c r="N554">
        <v>45869</v>
      </c>
      <c r="O554" t="s">
        <v>453</v>
      </c>
      <c r="P554" t="s">
        <v>448</v>
      </c>
      <c r="Q554" t="s">
        <v>441</v>
      </c>
    </row>
    <row r="555" spans="1:17" x14ac:dyDescent="0.25">
      <c r="A555">
        <v>1288</v>
      </c>
      <c r="B555" t="s">
        <v>945</v>
      </c>
      <c r="C555" t="s">
        <v>379</v>
      </c>
      <c r="D555" t="s">
        <v>1</v>
      </c>
      <c r="F555" t="s">
        <v>436</v>
      </c>
      <c r="G555" t="s">
        <v>437</v>
      </c>
      <c r="H555" t="s">
        <v>941</v>
      </c>
      <c r="I555" t="s">
        <v>1</v>
      </c>
      <c r="J555" t="s">
        <v>447</v>
      </c>
      <c r="K555" t="s">
        <v>444</v>
      </c>
      <c r="L555" t="s">
        <v>436</v>
      </c>
      <c r="M555" t="s">
        <v>1</v>
      </c>
      <c r="N555" t="s">
        <v>1</v>
      </c>
      <c r="O555" t="s">
        <v>1</v>
      </c>
      <c r="P555" t="e">
        <v>#N/A</v>
      </c>
      <c r="Q555" t="s">
        <v>509</v>
      </c>
    </row>
    <row r="556" spans="1:17" x14ac:dyDescent="0.25">
      <c r="A556">
        <v>1271</v>
      </c>
      <c r="B556" t="s">
        <v>946</v>
      </c>
      <c r="C556" t="s">
        <v>379</v>
      </c>
      <c r="D556" t="s">
        <v>1</v>
      </c>
      <c r="F556" t="s">
        <v>436</v>
      </c>
      <c r="G556" t="s">
        <v>437</v>
      </c>
      <c r="H556" t="s">
        <v>941</v>
      </c>
      <c r="I556" t="s">
        <v>1</v>
      </c>
      <c r="J556" t="s">
        <v>447</v>
      </c>
      <c r="K556" t="s">
        <v>444</v>
      </c>
      <c r="L556" t="s">
        <v>436</v>
      </c>
      <c r="M556" t="s">
        <v>1</v>
      </c>
      <c r="N556" t="s">
        <v>1</v>
      </c>
      <c r="O556" t="s">
        <v>1</v>
      </c>
      <c r="P556" t="e">
        <v>#N/A</v>
      </c>
      <c r="Q556" t="s">
        <v>509</v>
      </c>
    </row>
    <row r="557" spans="1:17" x14ac:dyDescent="0.25">
      <c r="A557">
        <v>33</v>
      </c>
      <c r="B557" t="s">
        <v>947</v>
      </c>
      <c r="C557" t="s">
        <v>323</v>
      </c>
      <c r="D557" t="s">
        <v>1</v>
      </c>
      <c r="F557" t="s">
        <v>436</v>
      </c>
      <c r="G557" t="s">
        <v>437</v>
      </c>
      <c r="H557" t="s">
        <v>941</v>
      </c>
      <c r="I557" t="s">
        <v>1</v>
      </c>
      <c r="J557" t="s">
        <v>447</v>
      </c>
      <c r="K557" t="s">
        <v>444</v>
      </c>
      <c r="L557" t="s">
        <v>436</v>
      </c>
      <c r="M557">
        <v>45808</v>
      </c>
      <c r="N557">
        <v>45869</v>
      </c>
      <c r="O557" t="s">
        <v>445</v>
      </c>
      <c r="P557" t="s">
        <v>448</v>
      </c>
      <c r="Q557" t="s">
        <v>441</v>
      </c>
    </row>
    <row r="558" spans="1:17" x14ac:dyDescent="0.25">
      <c r="A558">
        <v>36</v>
      </c>
      <c r="B558" t="s">
        <v>948</v>
      </c>
      <c r="C558" t="s">
        <v>323</v>
      </c>
      <c r="D558" t="s">
        <v>1</v>
      </c>
      <c r="F558" t="s">
        <v>436</v>
      </c>
      <c r="G558" t="s">
        <v>437</v>
      </c>
      <c r="H558" t="s">
        <v>941</v>
      </c>
      <c r="I558" t="s">
        <v>1</v>
      </c>
      <c r="J558" t="s">
        <v>949</v>
      </c>
      <c r="K558" t="s">
        <v>444</v>
      </c>
      <c r="L558" t="s">
        <v>436</v>
      </c>
      <c r="M558">
        <v>45807</v>
      </c>
      <c r="N558">
        <v>45868</v>
      </c>
      <c r="O558" t="s">
        <v>445</v>
      </c>
      <c r="P558" t="s">
        <v>448</v>
      </c>
      <c r="Q558" t="s">
        <v>441</v>
      </c>
    </row>
    <row r="559" spans="1:17" x14ac:dyDescent="0.25">
      <c r="A559">
        <v>1532</v>
      </c>
      <c r="B559" t="s">
        <v>950</v>
      </c>
      <c r="C559" t="s">
        <v>725</v>
      </c>
      <c r="D559" t="s">
        <v>1</v>
      </c>
      <c r="F559" t="s">
        <v>436</v>
      </c>
      <c r="G559" t="s">
        <v>437</v>
      </c>
      <c r="H559" t="s">
        <v>941</v>
      </c>
      <c r="I559" t="s">
        <v>1</v>
      </c>
      <c r="J559" t="s">
        <v>584</v>
      </c>
      <c r="K559" t="s">
        <v>440</v>
      </c>
      <c r="L559" t="s">
        <v>436</v>
      </c>
      <c r="M559">
        <v>45808</v>
      </c>
      <c r="N559">
        <v>45869</v>
      </c>
      <c r="O559" t="s">
        <v>445</v>
      </c>
      <c r="P559" t="s">
        <v>448</v>
      </c>
      <c r="Q559" t="s">
        <v>441</v>
      </c>
    </row>
    <row r="560" spans="1:17" x14ac:dyDescent="0.25">
      <c r="A560">
        <v>40</v>
      </c>
      <c r="B560" t="s">
        <v>182</v>
      </c>
      <c r="C560" t="s">
        <v>323</v>
      </c>
      <c r="D560" t="s">
        <v>1</v>
      </c>
      <c r="F560" t="s">
        <v>436</v>
      </c>
      <c r="G560" t="s">
        <v>437</v>
      </c>
      <c r="H560" t="s">
        <v>941</v>
      </c>
      <c r="I560" t="s">
        <v>1</v>
      </c>
      <c r="J560" t="s">
        <v>949</v>
      </c>
      <c r="K560" t="s">
        <v>444</v>
      </c>
      <c r="L560" t="s">
        <v>436</v>
      </c>
      <c r="M560">
        <v>45808</v>
      </c>
      <c r="N560">
        <v>45869</v>
      </c>
      <c r="O560" t="s">
        <v>94</v>
      </c>
      <c r="P560" t="s">
        <v>448</v>
      </c>
      <c r="Q560" t="s">
        <v>441</v>
      </c>
    </row>
    <row r="561" spans="1:17" x14ac:dyDescent="0.25">
      <c r="A561">
        <v>45</v>
      </c>
      <c r="B561" t="s">
        <v>951</v>
      </c>
      <c r="C561" t="s">
        <v>323</v>
      </c>
      <c r="D561" t="s">
        <v>1</v>
      </c>
      <c r="F561" t="s">
        <v>436</v>
      </c>
      <c r="G561" t="s">
        <v>437</v>
      </c>
      <c r="H561" t="s">
        <v>941</v>
      </c>
      <c r="I561" t="s">
        <v>1</v>
      </c>
      <c r="J561" t="s">
        <v>447</v>
      </c>
      <c r="K561" t="s">
        <v>444</v>
      </c>
      <c r="L561" t="s">
        <v>436</v>
      </c>
      <c r="M561">
        <v>45808</v>
      </c>
      <c r="N561">
        <v>45911</v>
      </c>
      <c r="O561" t="s">
        <v>26</v>
      </c>
      <c r="P561" t="s">
        <v>448</v>
      </c>
      <c r="Q561" t="s">
        <v>441</v>
      </c>
    </row>
    <row r="562" spans="1:17" x14ac:dyDescent="0.25">
      <c r="A562">
        <v>50</v>
      </c>
      <c r="B562" t="s">
        <v>952</v>
      </c>
      <c r="C562" t="s">
        <v>502</v>
      </c>
      <c r="D562" t="s">
        <v>1</v>
      </c>
      <c r="F562" t="s">
        <v>436</v>
      </c>
      <c r="G562" t="s">
        <v>437</v>
      </c>
      <c r="H562" t="s">
        <v>941</v>
      </c>
      <c r="I562" t="s">
        <v>1</v>
      </c>
      <c r="J562" t="s">
        <v>953</v>
      </c>
      <c r="K562" t="s">
        <v>440</v>
      </c>
      <c r="L562" t="s">
        <v>436</v>
      </c>
      <c r="M562" t="s">
        <v>1</v>
      </c>
      <c r="N562" t="s">
        <v>1</v>
      </c>
      <c r="O562" t="s">
        <v>1</v>
      </c>
      <c r="P562" t="e">
        <v>#N/A</v>
      </c>
      <c r="Q562" t="s">
        <v>509</v>
      </c>
    </row>
    <row r="563" spans="1:17" x14ac:dyDescent="0.25">
      <c r="A563">
        <v>56</v>
      </c>
      <c r="B563" t="s">
        <v>954</v>
      </c>
      <c r="C563" t="s">
        <v>323</v>
      </c>
      <c r="D563" t="s">
        <v>1</v>
      </c>
      <c r="F563" t="s">
        <v>436</v>
      </c>
      <c r="G563" t="s">
        <v>437</v>
      </c>
      <c r="H563" t="s">
        <v>941</v>
      </c>
      <c r="I563" t="s">
        <v>1</v>
      </c>
      <c r="J563" t="s">
        <v>447</v>
      </c>
      <c r="K563" t="s">
        <v>444</v>
      </c>
      <c r="L563" t="s">
        <v>436</v>
      </c>
      <c r="M563">
        <v>45808</v>
      </c>
      <c r="N563">
        <v>45869</v>
      </c>
      <c r="O563" t="s">
        <v>445</v>
      </c>
      <c r="P563" t="e">
        <v>#N/A</v>
      </c>
      <c r="Q563" t="s">
        <v>441</v>
      </c>
    </row>
    <row r="564" spans="1:17" x14ac:dyDescent="0.25">
      <c r="A564">
        <v>506</v>
      </c>
      <c r="B564" t="s">
        <v>955</v>
      </c>
      <c r="C564" t="s">
        <v>323</v>
      </c>
      <c r="D564" t="s">
        <v>1</v>
      </c>
      <c r="F564" t="s">
        <v>436</v>
      </c>
      <c r="G564" t="s">
        <v>437</v>
      </c>
      <c r="H564" t="s">
        <v>941</v>
      </c>
      <c r="I564" t="s">
        <v>1</v>
      </c>
      <c r="J564" t="s">
        <v>447</v>
      </c>
      <c r="K564" t="s">
        <v>444</v>
      </c>
      <c r="L564" t="s">
        <v>436</v>
      </c>
      <c r="M564">
        <v>45808</v>
      </c>
      <c r="N564">
        <v>45869</v>
      </c>
      <c r="O564" t="s">
        <v>453</v>
      </c>
      <c r="P564" t="s">
        <v>448</v>
      </c>
      <c r="Q564" t="s">
        <v>441</v>
      </c>
    </row>
    <row r="565" spans="1:17" x14ac:dyDescent="0.25">
      <c r="A565">
        <v>1555</v>
      </c>
      <c r="B565" t="s">
        <v>158</v>
      </c>
      <c r="C565" t="s">
        <v>312</v>
      </c>
      <c r="D565" t="s">
        <v>1</v>
      </c>
      <c r="F565" t="s">
        <v>436</v>
      </c>
      <c r="G565" t="s">
        <v>437</v>
      </c>
      <c r="H565" t="s">
        <v>941</v>
      </c>
      <c r="I565" t="s">
        <v>461</v>
      </c>
      <c r="J565" t="s">
        <v>584</v>
      </c>
      <c r="K565" t="s">
        <v>440</v>
      </c>
      <c r="L565" t="s">
        <v>436</v>
      </c>
      <c r="M565">
        <v>45808</v>
      </c>
      <c r="N565">
        <v>45869</v>
      </c>
      <c r="O565" t="s">
        <v>26</v>
      </c>
      <c r="P565" t="s">
        <v>454</v>
      </c>
      <c r="Q565" t="s">
        <v>441</v>
      </c>
    </row>
    <row r="566" spans="1:17" x14ac:dyDescent="0.25">
      <c r="A566">
        <v>1206</v>
      </c>
      <c r="B566" t="s">
        <v>15</v>
      </c>
      <c r="C566" t="s">
        <v>312</v>
      </c>
      <c r="D566" t="s">
        <v>1</v>
      </c>
      <c r="F566" t="s">
        <v>436</v>
      </c>
      <c r="G566" t="s">
        <v>437</v>
      </c>
      <c r="H566" t="s">
        <v>941</v>
      </c>
      <c r="I566" t="s">
        <v>28</v>
      </c>
      <c r="J566" t="s">
        <v>956</v>
      </c>
      <c r="K566" t="s">
        <v>444</v>
      </c>
      <c r="L566" t="s">
        <v>436</v>
      </c>
      <c r="M566">
        <v>45808</v>
      </c>
      <c r="N566">
        <v>45869</v>
      </c>
      <c r="O566" t="s">
        <v>453</v>
      </c>
      <c r="P566" t="s">
        <v>454</v>
      </c>
      <c r="Q566" t="s">
        <v>441</v>
      </c>
    </row>
    <row r="567" spans="1:17" x14ac:dyDescent="0.25">
      <c r="A567">
        <v>1207</v>
      </c>
      <c r="B567" t="s">
        <v>380</v>
      </c>
      <c r="C567" t="s">
        <v>312</v>
      </c>
      <c r="D567" t="s">
        <v>1</v>
      </c>
      <c r="F567" t="s">
        <v>436</v>
      </c>
      <c r="G567" t="s">
        <v>437</v>
      </c>
      <c r="H567" t="s">
        <v>941</v>
      </c>
      <c r="I567" t="s">
        <v>1</v>
      </c>
      <c r="J567" t="s">
        <v>447</v>
      </c>
      <c r="K567" t="s">
        <v>444</v>
      </c>
      <c r="L567" t="s">
        <v>436</v>
      </c>
      <c r="M567">
        <v>45807</v>
      </c>
      <c r="N567">
        <v>45869</v>
      </c>
      <c r="O567" t="s">
        <v>453</v>
      </c>
      <c r="P567" t="s">
        <v>454</v>
      </c>
      <c r="Q567" t="s">
        <v>441</v>
      </c>
    </row>
    <row r="568" spans="1:17" x14ac:dyDescent="0.25">
      <c r="A568">
        <v>77</v>
      </c>
      <c r="B568" t="s">
        <v>957</v>
      </c>
      <c r="C568" t="s">
        <v>312</v>
      </c>
      <c r="D568" t="s">
        <v>1</v>
      </c>
      <c r="F568" t="s">
        <v>436</v>
      </c>
      <c r="G568" t="s">
        <v>437</v>
      </c>
      <c r="H568" t="s">
        <v>941</v>
      </c>
      <c r="I568" t="s">
        <v>534</v>
      </c>
      <c r="J568" t="s">
        <v>949</v>
      </c>
      <c r="K568" t="s">
        <v>444</v>
      </c>
      <c r="L568" t="s">
        <v>436</v>
      </c>
      <c r="M568">
        <v>45808</v>
      </c>
      <c r="N568">
        <v>45869</v>
      </c>
      <c r="O568" t="s">
        <v>26</v>
      </c>
      <c r="P568" t="s">
        <v>454</v>
      </c>
      <c r="Q568" t="s">
        <v>441</v>
      </c>
    </row>
    <row r="569" spans="1:17" x14ac:dyDescent="0.25">
      <c r="A569">
        <v>97</v>
      </c>
      <c r="B569" t="s">
        <v>958</v>
      </c>
      <c r="C569" t="s">
        <v>502</v>
      </c>
      <c r="D569" t="s">
        <v>1</v>
      </c>
      <c r="F569" t="s">
        <v>436</v>
      </c>
      <c r="G569" t="s">
        <v>437</v>
      </c>
      <c r="H569" t="s">
        <v>941</v>
      </c>
      <c r="I569" t="s">
        <v>1</v>
      </c>
      <c r="J569" t="s">
        <v>953</v>
      </c>
      <c r="K569" t="s">
        <v>440</v>
      </c>
      <c r="L569" t="s">
        <v>436</v>
      </c>
      <c r="M569" t="s">
        <v>1</v>
      </c>
      <c r="N569" t="s">
        <v>1</v>
      </c>
      <c r="O569" t="s">
        <v>1</v>
      </c>
      <c r="P569" t="e">
        <v>#N/A</v>
      </c>
      <c r="Q569" t="s">
        <v>509</v>
      </c>
    </row>
    <row r="570" spans="1:17" x14ac:dyDescent="0.25">
      <c r="A570">
        <v>1279</v>
      </c>
      <c r="B570" t="s">
        <v>959</v>
      </c>
      <c r="C570" t="s">
        <v>379</v>
      </c>
      <c r="D570" t="s">
        <v>1</v>
      </c>
      <c r="F570" t="s">
        <v>436</v>
      </c>
      <c r="G570" t="s">
        <v>437</v>
      </c>
      <c r="H570" t="s">
        <v>941</v>
      </c>
      <c r="I570" t="s">
        <v>1</v>
      </c>
      <c r="J570" t="s">
        <v>447</v>
      </c>
      <c r="K570" t="s">
        <v>444</v>
      </c>
      <c r="L570" t="s">
        <v>436</v>
      </c>
      <c r="M570" t="s">
        <v>1</v>
      </c>
      <c r="N570" t="s">
        <v>1</v>
      </c>
      <c r="O570" t="s">
        <v>1</v>
      </c>
      <c r="P570" t="e">
        <v>#N/A</v>
      </c>
      <c r="Q570" t="s">
        <v>509</v>
      </c>
    </row>
    <row r="571" spans="1:17" x14ac:dyDescent="0.25">
      <c r="A571">
        <v>1533</v>
      </c>
      <c r="B571" t="s">
        <v>960</v>
      </c>
      <c r="C571" t="s">
        <v>379</v>
      </c>
      <c r="D571" t="s">
        <v>1</v>
      </c>
      <c r="F571" t="s">
        <v>436</v>
      </c>
      <c r="G571" t="s">
        <v>437</v>
      </c>
      <c r="H571" t="s">
        <v>941</v>
      </c>
      <c r="I571" t="s">
        <v>1</v>
      </c>
      <c r="J571" t="s">
        <v>447</v>
      </c>
      <c r="K571" t="s">
        <v>444</v>
      </c>
      <c r="L571" t="s">
        <v>436</v>
      </c>
      <c r="M571" t="s">
        <v>1</v>
      </c>
      <c r="N571" t="s">
        <v>1</v>
      </c>
      <c r="O571" t="s">
        <v>1</v>
      </c>
      <c r="P571" t="e">
        <v>#N/A</v>
      </c>
      <c r="Q571" t="s">
        <v>509</v>
      </c>
    </row>
    <row r="572" spans="1:17" x14ac:dyDescent="0.25">
      <c r="A572">
        <v>120</v>
      </c>
      <c r="B572" t="s">
        <v>961</v>
      </c>
      <c r="C572" t="s">
        <v>502</v>
      </c>
      <c r="D572" t="s">
        <v>1</v>
      </c>
      <c r="F572" t="s">
        <v>436</v>
      </c>
      <c r="G572" t="s">
        <v>437</v>
      </c>
      <c r="H572" t="s">
        <v>941</v>
      </c>
      <c r="I572" t="s">
        <v>1</v>
      </c>
      <c r="J572" t="s">
        <v>956</v>
      </c>
      <c r="K572" t="s">
        <v>444</v>
      </c>
      <c r="L572" t="s">
        <v>436</v>
      </c>
      <c r="M572" t="s">
        <v>1</v>
      </c>
      <c r="N572" t="s">
        <v>1</v>
      </c>
      <c r="O572" t="s">
        <v>1</v>
      </c>
      <c r="P572" t="e">
        <v>#N/A</v>
      </c>
      <c r="Q572" t="s">
        <v>509</v>
      </c>
    </row>
    <row r="573" spans="1:17" x14ac:dyDescent="0.25">
      <c r="A573">
        <v>121</v>
      </c>
      <c r="B573" t="s">
        <v>962</v>
      </c>
      <c r="C573" t="s">
        <v>323</v>
      </c>
      <c r="D573" t="s">
        <v>1</v>
      </c>
      <c r="F573" t="s">
        <v>436</v>
      </c>
      <c r="G573" t="s">
        <v>437</v>
      </c>
      <c r="H573" t="s">
        <v>941</v>
      </c>
      <c r="I573" t="s">
        <v>1</v>
      </c>
      <c r="J573" t="s">
        <v>447</v>
      </c>
      <c r="K573" t="s">
        <v>444</v>
      </c>
      <c r="L573" t="s">
        <v>436</v>
      </c>
      <c r="M573">
        <v>45808</v>
      </c>
      <c r="N573">
        <v>45903</v>
      </c>
      <c r="O573" t="s">
        <v>26</v>
      </c>
      <c r="P573" t="s">
        <v>448</v>
      </c>
      <c r="Q573" t="s">
        <v>441</v>
      </c>
    </row>
    <row r="574" spans="1:17" x14ac:dyDescent="0.25">
      <c r="A574">
        <v>1306</v>
      </c>
      <c r="B574" t="s">
        <v>48</v>
      </c>
      <c r="C574" t="s">
        <v>379</v>
      </c>
      <c r="D574" t="s">
        <v>1</v>
      </c>
      <c r="F574" t="s">
        <v>436</v>
      </c>
      <c r="G574" t="s">
        <v>437</v>
      </c>
      <c r="H574" t="s">
        <v>941</v>
      </c>
      <c r="I574" t="s">
        <v>1</v>
      </c>
      <c r="J574" t="s">
        <v>447</v>
      </c>
      <c r="K574" t="s">
        <v>444</v>
      </c>
      <c r="L574" t="s">
        <v>436</v>
      </c>
      <c r="M574">
        <v>45747</v>
      </c>
      <c r="N574">
        <v>45808</v>
      </c>
      <c r="O574" t="s">
        <v>453</v>
      </c>
      <c r="P574" t="s">
        <v>448</v>
      </c>
      <c r="Q574" t="s">
        <v>441</v>
      </c>
    </row>
    <row r="575" spans="1:17" x14ac:dyDescent="0.25">
      <c r="A575">
        <v>126</v>
      </c>
      <c r="B575" t="s">
        <v>963</v>
      </c>
      <c r="C575" t="s">
        <v>323</v>
      </c>
      <c r="D575" t="s">
        <v>1</v>
      </c>
      <c r="F575" t="s">
        <v>436</v>
      </c>
      <c r="G575" t="s">
        <v>437</v>
      </c>
      <c r="H575" t="s">
        <v>941</v>
      </c>
      <c r="I575" t="s">
        <v>1</v>
      </c>
      <c r="J575" t="s">
        <v>447</v>
      </c>
      <c r="K575" t="s">
        <v>444</v>
      </c>
      <c r="L575" t="s">
        <v>436</v>
      </c>
      <c r="M575">
        <v>45808</v>
      </c>
      <c r="N575">
        <v>45869</v>
      </c>
      <c r="O575" t="s">
        <v>453</v>
      </c>
      <c r="P575" t="s">
        <v>448</v>
      </c>
      <c r="Q575" t="s">
        <v>441</v>
      </c>
    </row>
    <row r="576" spans="1:17" x14ac:dyDescent="0.25">
      <c r="A576">
        <v>1344</v>
      </c>
      <c r="B576" t="s">
        <v>964</v>
      </c>
      <c r="C576" t="s">
        <v>323</v>
      </c>
      <c r="D576" t="s">
        <v>1</v>
      </c>
      <c r="F576" t="s">
        <v>436</v>
      </c>
      <c r="G576" t="s">
        <v>437</v>
      </c>
      <c r="H576" t="s">
        <v>941</v>
      </c>
      <c r="I576" t="s">
        <v>1</v>
      </c>
      <c r="J576" t="s">
        <v>447</v>
      </c>
      <c r="K576" t="s">
        <v>444</v>
      </c>
      <c r="L576" t="s">
        <v>436</v>
      </c>
      <c r="M576">
        <v>45807</v>
      </c>
      <c r="N576">
        <v>45868</v>
      </c>
      <c r="O576" t="s">
        <v>445</v>
      </c>
      <c r="P576" t="s">
        <v>448</v>
      </c>
      <c r="Q576" t="s">
        <v>441</v>
      </c>
    </row>
    <row r="577" spans="1:17" x14ac:dyDescent="0.25">
      <c r="A577">
        <v>138</v>
      </c>
      <c r="B577" t="s">
        <v>965</v>
      </c>
      <c r="C577" t="s">
        <v>323</v>
      </c>
      <c r="D577" t="s">
        <v>1</v>
      </c>
      <c r="F577" t="s">
        <v>436</v>
      </c>
      <c r="G577" t="s">
        <v>437</v>
      </c>
      <c r="H577" t="s">
        <v>941</v>
      </c>
      <c r="I577" t="s">
        <v>1</v>
      </c>
      <c r="J577" t="s">
        <v>447</v>
      </c>
      <c r="K577" t="s">
        <v>444</v>
      </c>
      <c r="L577" t="s">
        <v>436</v>
      </c>
      <c r="M577">
        <v>45808</v>
      </c>
      <c r="N577">
        <v>45869</v>
      </c>
      <c r="O577" t="s">
        <v>445</v>
      </c>
      <c r="P577" t="s">
        <v>448</v>
      </c>
      <c r="Q577" t="s">
        <v>441</v>
      </c>
    </row>
    <row r="578" spans="1:17" x14ac:dyDescent="0.25">
      <c r="A578">
        <v>143</v>
      </c>
      <c r="B578" t="s">
        <v>389</v>
      </c>
      <c r="C578" t="s">
        <v>323</v>
      </c>
      <c r="D578" t="s">
        <v>1</v>
      </c>
      <c r="F578" t="s">
        <v>436</v>
      </c>
      <c r="G578" t="s">
        <v>437</v>
      </c>
      <c r="H578" t="s">
        <v>941</v>
      </c>
      <c r="I578" t="s">
        <v>1</v>
      </c>
      <c r="J578" t="s">
        <v>447</v>
      </c>
      <c r="K578" t="s">
        <v>444</v>
      </c>
      <c r="L578" t="s">
        <v>436</v>
      </c>
      <c r="M578">
        <v>45808</v>
      </c>
      <c r="N578">
        <v>45869</v>
      </c>
      <c r="O578" t="s">
        <v>26</v>
      </c>
      <c r="P578" t="s">
        <v>448</v>
      </c>
      <c r="Q578" t="s">
        <v>441</v>
      </c>
    </row>
    <row r="579" spans="1:17" x14ac:dyDescent="0.25">
      <c r="A579">
        <v>1538</v>
      </c>
      <c r="B579" t="s">
        <v>966</v>
      </c>
      <c r="C579" t="s">
        <v>379</v>
      </c>
      <c r="D579" t="s">
        <v>1</v>
      </c>
      <c r="F579" t="s">
        <v>436</v>
      </c>
      <c r="G579" t="s">
        <v>437</v>
      </c>
      <c r="H579" t="s">
        <v>941</v>
      </c>
      <c r="I579" t="s">
        <v>1</v>
      </c>
      <c r="J579" t="s">
        <v>447</v>
      </c>
      <c r="K579" t="s">
        <v>444</v>
      </c>
      <c r="L579" t="s">
        <v>436</v>
      </c>
      <c r="M579" t="s">
        <v>1</v>
      </c>
      <c r="N579" t="s">
        <v>1</v>
      </c>
      <c r="O579" t="s">
        <v>1</v>
      </c>
      <c r="P579" t="e">
        <v>#N/A</v>
      </c>
      <c r="Q579" t="s">
        <v>509</v>
      </c>
    </row>
    <row r="580" spans="1:17" x14ac:dyDescent="0.25">
      <c r="A580">
        <v>1537</v>
      </c>
      <c r="B580" t="s">
        <v>967</v>
      </c>
      <c r="C580" t="s">
        <v>379</v>
      </c>
      <c r="D580" t="s">
        <v>1</v>
      </c>
      <c r="F580" t="s">
        <v>436</v>
      </c>
      <c r="G580" t="s">
        <v>437</v>
      </c>
      <c r="H580" t="s">
        <v>941</v>
      </c>
      <c r="I580" t="s">
        <v>1</v>
      </c>
      <c r="J580" t="s">
        <v>447</v>
      </c>
      <c r="K580" t="s">
        <v>444</v>
      </c>
      <c r="L580" t="s">
        <v>436</v>
      </c>
      <c r="M580" t="s">
        <v>1</v>
      </c>
      <c r="N580" t="s">
        <v>1</v>
      </c>
      <c r="O580" t="s">
        <v>1</v>
      </c>
      <c r="P580" t="e">
        <v>#N/A</v>
      </c>
      <c r="Q580" t="s">
        <v>509</v>
      </c>
    </row>
    <row r="581" spans="1:17" x14ac:dyDescent="0.25">
      <c r="A581">
        <v>184</v>
      </c>
      <c r="B581" t="s">
        <v>968</v>
      </c>
      <c r="C581" t="s">
        <v>323</v>
      </c>
      <c r="D581" t="s">
        <v>1</v>
      </c>
      <c r="F581" t="s">
        <v>436</v>
      </c>
      <c r="G581" t="s">
        <v>437</v>
      </c>
      <c r="H581" t="s">
        <v>941</v>
      </c>
      <c r="I581" t="s">
        <v>1</v>
      </c>
      <c r="J581" t="s">
        <v>447</v>
      </c>
      <c r="K581" t="s">
        <v>444</v>
      </c>
      <c r="L581" t="s">
        <v>436</v>
      </c>
      <c r="M581">
        <v>45808</v>
      </c>
      <c r="N581">
        <v>45869</v>
      </c>
      <c r="O581" t="s">
        <v>445</v>
      </c>
      <c r="P581" t="s">
        <v>448</v>
      </c>
      <c r="Q581" t="s">
        <v>441</v>
      </c>
    </row>
    <row r="582" spans="1:17" x14ac:dyDescent="0.25">
      <c r="A582">
        <v>204</v>
      </c>
      <c r="B582" t="s">
        <v>969</v>
      </c>
      <c r="C582" t="s">
        <v>323</v>
      </c>
      <c r="D582" t="s">
        <v>1</v>
      </c>
      <c r="F582" t="s">
        <v>436</v>
      </c>
      <c r="G582" t="s">
        <v>437</v>
      </c>
      <c r="H582" t="s">
        <v>941</v>
      </c>
      <c r="I582" t="s">
        <v>1</v>
      </c>
      <c r="J582" t="s">
        <v>447</v>
      </c>
      <c r="K582" t="s">
        <v>444</v>
      </c>
      <c r="L582" t="s">
        <v>436</v>
      </c>
      <c r="M582">
        <v>45808</v>
      </c>
      <c r="N582">
        <v>45878</v>
      </c>
      <c r="O582" t="s">
        <v>26</v>
      </c>
      <c r="P582" t="s">
        <v>448</v>
      </c>
      <c r="Q582" t="s">
        <v>441</v>
      </c>
    </row>
    <row r="583" spans="1:17" x14ac:dyDescent="0.25">
      <c r="A583">
        <v>1540</v>
      </c>
      <c r="B583" t="s">
        <v>970</v>
      </c>
      <c r="C583" t="s">
        <v>379</v>
      </c>
      <c r="D583" t="s">
        <v>1</v>
      </c>
      <c r="F583" t="s">
        <v>436</v>
      </c>
      <c r="G583" t="s">
        <v>437</v>
      </c>
      <c r="H583" t="s">
        <v>941</v>
      </c>
      <c r="I583" t="s">
        <v>1</v>
      </c>
      <c r="J583" t="s">
        <v>447</v>
      </c>
      <c r="K583" t="s">
        <v>444</v>
      </c>
      <c r="L583" t="s">
        <v>436</v>
      </c>
      <c r="M583" t="s">
        <v>1</v>
      </c>
      <c r="N583" t="s">
        <v>1</v>
      </c>
      <c r="O583" t="s">
        <v>1</v>
      </c>
      <c r="P583" t="e">
        <v>#N/A</v>
      </c>
      <c r="Q583" t="s">
        <v>509</v>
      </c>
    </row>
    <row r="584" spans="1:17" x14ac:dyDescent="0.25">
      <c r="A584">
        <v>1541</v>
      </c>
      <c r="B584" t="s">
        <v>971</v>
      </c>
      <c r="C584" t="s">
        <v>379</v>
      </c>
      <c r="D584" t="s">
        <v>1</v>
      </c>
      <c r="F584" t="s">
        <v>436</v>
      </c>
      <c r="G584" t="s">
        <v>437</v>
      </c>
      <c r="H584" t="s">
        <v>941</v>
      </c>
      <c r="I584" t="s">
        <v>1</v>
      </c>
      <c r="J584" t="s">
        <v>447</v>
      </c>
      <c r="K584" t="s">
        <v>444</v>
      </c>
      <c r="L584" t="s">
        <v>436</v>
      </c>
      <c r="M584" t="s">
        <v>1</v>
      </c>
      <c r="N584" t="s">
        <v>1</v>
      </c>
      <c r="O584" t="s">
        <v>1</v>
      </c>
      <c r="P584" t="e">
        <v>#N/A</v>
      </c>
      <c r="Q584" t="s">
        <v>509</v>
      </c>
    </row>
    <row r="585" spans="1:17" x14ac:dyDescent="0.25">
      <c r="A585">
        <v>237</v>
      </c>
      <c r="B585" t="s">
        <v>972</v>
      </c>
      <c r="C585" t="s">
        <v>323</v>
      </c>
      <c r="D585" t="s">
        <v>1</v>
      </c>
      <c r="F585" t="s">
        <v>436</v>
      </c>
      <c r="G585" t="s">
        <v>437</v>
      </c>
      <c r="H585" t="s">
        <v>941</v>
      </c>
      <c r="I585" t="s">
        <v>1</v>
      </c>
      <c r="J585" t="s">
        <v>447</v>
      </c>
      <c r="K585" t="s">
        <v>444</v>
      </c>
      <c r="L585" t="s">
        <v>436</v>
      </c>
      <c r="M585">
        <v>45808</v>
      </c>
      <c r="N585">
        <v>45876</v>
      </c>
      <c r="O585" t="s">
        <v>453</v>
      </c>
      <c r="P585" t="s">
        <v>448</v>
      </c>
      <c r="Q585" t="s">
        <v>441</v>
      </c>
    </row>
    <row r="586" spans="1:17" x14ac:dyDescent="0.25">
      <c r="A586">
        <v>1280</v>
      </c>
      <c r="B586" t="s">
        <v>973</v>
      </c>
      <c r="C586" t="s">
        <v>379</v>
      </c>
      <c r="D586" t="s">
        <v>1</v>
      </c>
      <c r="F586" t="s">
        <v>436</v>
      </c>
      <c r="G586" t="s">
        <v>437</v>
      </c>
      <c r="H586" t="s">
        <v>941</v>
      </c>
      <c r="I586" t="s">
        <v>1</v>
      </c>
      <c r="J586" t="s">
        <v>447</v>
      </c>
      <c r="K586" t="s">
        <v>444</v>
      </c>
      <c r="L586" t="s">
        <v>436</v>
      </c>
      <c r="M586" t="s">
        <v>1</v>
      </c>
      <c r="N586" t="s">
        <v>1</v>
      </c>
      <c r="O586" t="s">
        <v>1</v>
      </c>
      <c r="P586" t="e">
        <v>#N/A</v>
      </c>
      <c r="Q586" t="s">
        <v>509</v>
      </c>
    </row>
    <row r="587" spans="1:17" x14ac:dyDescent="0.25">
      <c r="A587">
        <v>240</v>
      </c>
      <c r="B587" t="s">
        <v>974</v>
      </c>
      <c r="C587" t="s">
        <v>323</v>
      </c>
      <c r="D587" t="s">
        <v>1</v>
      </c>
      <c r="F587" t="s">
        <v>436</v>
      </c>
      <c r="G587" t="s">
        <v>437</v>
      </c>
      <c r="H587" t="s">
        <v>941</v>
      </c>
      <c r="I587" t="s">
        <v>1</v>
      </c>
      <c r="J587" t="s">
        <v>447</v>
      </c>
      <c r="K587" t="s">
        <v>444</v>
      </c>
      <c r="L587" t="s">
        <v>436</v>
      </c>
      <c r="M587">
        <v>45812</v>
      </c>
      <c r="N587">
        <v>45873</v>
      </c>
      <c r="O587" t="s">
        <v>26</v>
      </c>
      <c r="P587" t="s">
        <v>448</v>
      </c>
      <c r="Q587" t="s">
        <v>40</v>
      </c>
    </row>
    <row r="588" spans="1:17" x14ac:dyDescent="0.25">
      <c r="A588">
        <v>1342</v>
      </c>
      <c r="B588" t="s">
        <v>975</v>
      </c>
      <c r="C588" t="s">
        <v>323</v>
      </c>
      <c r="D588" t="s">
        <v>1</v>
      </c>
      <c r="F588" t="s">
        <v>436</v>
      </c>
      <c r="G588" t="s">
        <v>437</v>
      </c>
      <c r="H588" t="s">
        <v>941</v>
      </c>
      <c r="I588" t="s">
        <v>1</v>
      </c>
      <c r="J588" t="s">
        <v>447</v>
      </c>
      <c r="K588" t="s">
        <v>444</v>
      </c>
      <c r="L588" t="s">
        <v>436</v>
      </c>
      <c r="M588">
        <v>45808</v>
      </c>
      <c r="N588" t="s">
        <v>1</v>
      </c>
      <c r="O588" t="s">
        <v>1</v>
      </c>
      <c r="P588" t="s">
        <v>448</v>
      </c>
      <c r="Q588" t="s">
        <v>441</v>
      </c>
    </row>
    <row r="589" spans="1:17" x14ac:dyDescent="0.25">
      <c r="A589">
        <v>250</v>
      </c>
      <c r="B589" t="s">
        <v>976</v>
      </c>
      <c r="C589" t="s">
        <v>323</v>
      </c>
      <c r="D589" t="s">
        <v>1</v>
      </c>
      <c r="F589" t="s">
        <v>436</v>
      </c>
      <c r="G589" t="s">
        <v>437</v>
      </c>
      <c r="H589" t="s">
        <v>941</v>
      </c>
      <c r="I589" t="s">
        <v>1</v>
      </c>
      <c r="J589" t="s">
        <v>447</v>
      </c>
      <c r="K589" t="s">
        <v>444</v>
      </c>
      <c r="L589" t="s">
        <v>436</v>
      </c>
      <c r="M589">
        <v>45808</v>
      </c>
      <c r="N589">
        <v>45869</v>
      </c>
      <c r="O589" t="s">
        <v>445</v>
      </c>
      <c r="P589" t="s">
        <v>448</v>
      </c>
      <c r="Q589" t="s">
        <v>441</v>
      </c>
    </row>
    <row r="590" spans="1:17" x14ac:dyDescent="0.25">
      <c r="A590">
        <v>266</v>
      </c>
      <c r="B590" t="s">
        <v>977</v>
      </c>
      <c r="C590" t="s">
        <v>323</v>
      </c>
      <c r="D590" t="s">
        <v>1</v>
      </c>
      <c r="F590" t="s">
        <v>436</v>
      </c>
      <c r="G590" t="s">
        <v>437</v>
      </c>
      <c r="H590" t="s">
        <v>941</v>
      </c>
      <c r="I590" t="s">
        <v>1</v>
      </c>
      <c r="J590" t="s">
        <v>953</v>
      </c>
      <c r="K590" t="s">
        <v>440</v>
      </c>
      <c r="L590" t="s">
        <v>436</v>
      </c>
      <c r="M590">
        <v>45808</v>
      </c>
      <c r="N590">
        <v>45869</v>
      </c>
      <c r="O590" t="s">
        <v>453</v>
      </c>
      <c r="P590" t="s">
        <v>448</v>
      </c>
      <c r="Q590" t="s">
        <v>441</v>
      </c>
    </row>
    <row r="591" spans="1:17" x14ac:dyDescent="0.25">
      <c r="A591">
        <v>1067</v>
      </c>
      <c r="B591" t="s">
        <v>978</v>
      </c>
      <c r="C591" t="s">
        <v>323</v>
      </c>
      <c r="D591" t="s">
        <v>1</v>
      </c>
      <c r="F591" t="s">
        <v>436</v>
      </c>
      <c r="G591" t="s">
        <v>437</v>
      </c>
      <c r="H591" t="s">
        <v>941</v>
      </c>
      <c r="I591" t="s">
        <v>1</v>
      </c>
      <c r="J591" t="s">
        <v>949</v>
      </c>
      <c r="K591" t="s">
        <v>444</v>
      </c>
      <c r="L591" t="s">
        <v>436</v>
      </c>
      <c r="M591">
        <v>45807</v>
      </c>
      <c r="N591">
        <v>45868</v>
      </c>
      <c r="O591" t="s">
        <v>445</v>
      </c>
      <c r="P591" t="s">
        <v>448</v>
      </c>
      <c r="Q591" t="s">
        <v>441</v>
      </c>
    </row>
    <row r="592" spans="1:17" x14ac:dyDescent="0.25">
      <c r="A592">
        <v>1458</v>
      </c>
      <c r="B592" t="s">
        <v>979</v>
      </c>
      <c r="C592" t="s">
        <v>502</v>
      </c>
      <c r="D592" t="s">
        <v>1</v>
      </c>
      <c r="F592" t="s">
        <v>436</v>
      </c>
      <c r="G592" t="s">
        <v>437</v>
      </c>
      <c r="H592" t="s">
        <v>941</v>
      </c>
      <c r="I592" t="s">
        <v>1</v>
      </c>
      <c r="J592" t="s">
        <v>447</v>
      </c>
      <c r="K592" t="s">
        <v>444</v>
      </c>
      <c r="L592" t="s">
        <v>436</v>
      </c>
      <c r="M592">
        <v>45778</v>
      </c>
      <c r="N592">
        <v>45838</v>
      </c>
      <c r="O592" t="s">
        <v>445</v>
      </c>
      <c r="P592" t="e">
        <v>#N/A</v>
      </c>
      <c r="Q592" t="s">
        <v>441</v>
      </c>
    </row>
    <row r="593" spans="1:17" x14ac:dyDescent="0.25">
      <c r="A593">
        <v>288</v>
      </c>
      <c r="B593" t="s">
        <v>980</v>
      </c>
      <c r="C593" t="s">
        <v>323</v>
      </c>
      <c r="D593" t="s">
        <v>1</v>
      </c>
      <c r="F593" t="s">
        <v>436</v>
      </c>
      <c r="G593" t="s">
        <v>437</v>
      </c>
      <c r="H593" t="s">
        <v>941</v>
      </c>
      <c r="I593" t="s">
        <v>1</v>
      </c>
      <c r="J593" t="s">
        <v>447</v>
      </c>
      <c r="K593" t="s">
        <v>444</v>
      </c>
      <c r="L593" t="s">
        <v>436</v>
      </c>
      <c r="M593">
        <v>45808</v>
      </c>
      <c r="N593">
        <v>45869</v>
      </c>
      <c r="O593" t="s">
        <v>26</v>
      </c>
      <c r="P593" t="s">
        <v>448</v>
      </c>
      <c r="Q593" t="s">
        <v>441</v>
      </c>
    </row>
    <row r="594" spans="1:17" x14ac:dyDescent="0.25">
      <c r="A594">
        <v>289</v>
      </c>
      <c r="B594" t="s">
        <v>77</v>
      </c>
      <c r="C594" t="s">
        <v>323</v>
      </c>
      <c r="D594" t="s">
        <v>1</v>
      </c>
      <c r="F594" t="s">
        <v>436</v>
      </c>
      <c r="G594" t="s">
        <v>437</v>
      </c>
      <c r="H594" t="s">
        <v>941</v>
      </c>
      <c r="I594" t="s">
        <v>1</v>
      </c>
      <c r="J594" t="s">
        <v>447</v>
      </c>
      <c r="K594" t="s">
        <v>444</v>
      </c>
      <c r="L594" t="s">
        <v>436</v>
      </c>
      <c r="M594">
        <v>45869</v>
      </c>
      <c r="N594" t="s">
        <v>1</v>
      </c>
      <c r="O594" t="s">
        <v>1</v>
      </c>
      <c r="P594" t="s">
        <v>448</v>
      </c>
      <c r="Q594" t="s">
        <v>40</v>
      </c>
    </row>
    <row r="595" spans="1:17" x14ac:dyDescent="0.25">
      <c r="A595">
        <v>1267</v>
      </c>
      <c r="B595" t="s">
        <v>981</v>
      </c>
      <c r="C595" t="s">
        <v>379</v>
      </c>
      <c r="D595" t="s">
        <v>1</v>
      </c>
      <c r="F595" t="s">
        <v>436</v>
      </c>
      <c r="G595" t="s">
        <v>437</v>
      </c>
      <c r="H595" t="s">
        <v>941</v>
      </c>
      <c r="I595" t="s">
        <v>1</v>
      </c>
      <c r="J595" t="s">
        <v>447</v>
      </c>
      <c r="K595" t="s">
        <v>444</v>
      </c>
      <c r="L595" t="s">
        <v>436</v>
      </c>
      <c r="M595" t="s">
        <v>1</v>
      </c>
      <c r="N595" t="s">
        <v>1</v>
      </c>
      <c r="O595" t="s">
        <v>1</v>
      </c>
      <c r="P595" t="e">
        <v>#N/A</v>
      </c>
      <c r="Q595" t="s">
        <v>509</v>
      </c>
    </row>
    <row r="596" spans="1:17" x14ac:dyDescent="0.25">
      <c r="A596">
        <v>1536</v>
      </c>
      <c r="B596" t="s">
        <v>982</v>
      </c>
      <c r="C596" t="s">
        <v>379</v>
      </c>
      <c r="D596" t="s">
        <v>1</v>
      </c>
      <c r="F596" t="s">
        <v>436</v>
      </c>
      <c r="G596" t="s">
        <v>437</v>
      </c>
      <c r="H596" t="s">
        <v>941</v>
      </c>
      <c r="I596" t="s">
        <v>1</v>
      </c>
      <c r="J596" t="s">
        <v>447</v>
      </c>
      <c r="K596" t="s">
        <v>444</v>
      </c>
      <c r="L596" t="s">
        <v>436</v>
      </c>
      <c r="M596" t="s">
        <v>1</v>
      </c>
      <c r="N596" t="s">
        <v>1</v>
      </c>
      <c r="O596" t="s">
        <v>1</v>
      </c>
      <c r="P596" t="e">
        <v>#N/A</v>
      </c>
      <c r="Q596" t="s">
        <v>509</v>
      </c>
    </row>
    <row r="597" spans="1:17" x14ac:dyDescent="0.25">
      <c r="A597">
        <v>1286</v>
      </c>
      <c r="B597" t="s">
        <v>983</v>
      </c>
      <c r="C597" t="s">
        <v>379</v>
      </c>
      <c r="D597" t="s">
        <v>1</v>
      </c>
      <c r="F597" t="s">
        <v>436</v>
      </c>
      <c r="G597" t="s">
        <v>437</v>
      </c>
      <c r="H597" t="s">
        <v>941</v>
      </c>
      <c r="I597" t="s">
        <v>1</v>
      </c>
      <c r="J597" t="s">
        <v>447</v>
      </c>
      <c r="K597" t="s">
        <v>444</v>
      </c>
      <c r="L597" t="s">
        <v>436</v>
      </c>
      <c r="M597" t="s">
        <v>1</v>
      </c>
      <c r="N597" t="s">
        <v>1</v>
      </c>
      <c r="O597" t="s">
        <v>1</v>
      </c>
      <c r="P597" t="e">
        <v>#N/A</v>
      </c>
      <c r="Q597" t="s">
        <v>509</v>
      </c>
    </row>
    <row r="598" spans="1:17" x14ac:dyDescent="0.25">
      <c r="A598">
        <v>1535</v>
      </c>
      <c r="B598" t="s">
        <v>984</v>
      </c>
      <c r="C598" t="s">
        <v>379</v>
      </c>
      <c r="D598" t="s">
        <v>1</v>
      </c>
      <c r="F598" t="s">
        <v>436</v>
      </c>
      <c r="G598" t="s">
        <v>437</v>
      </c>
      <c r="H598" t="s">
        <v>941</v>
      </c>
      <c r="I598" t="s">
        <v>1</v>
      </c>
      <c r="J598" t="s">
        <v>447</v>
      </c>
      <c r="K598" t="s">
        <v>444</v>
      </c>
      <c r="L598" t="s">
        <v>436</v>
      </c>
      <c r="M598" t="s">
        <v>1</v>
      </c>
      <c r="N598" t="s">
        <v>1</v>
      </c>
      <c r="O598" t="s">
        <v>1</v>
      </c>
      <c r="P598" t="e">
        <v>#N/A</v>
      </c>
      <c r="Q598" t="s">
        <v>509</v>
      </c>
    </row>
    <row r="599" spans="1:17" x14ac:dyDescent="0.25">
      <c r="A599">
        <v>1498</v>
      </c>
      <c r="B599" t="s">
        <v>985</v>
      </c>
      <c r="C599" t="s">
        <v>323</v>
      </c>
      <c r="D599" t="s">
        <v>1</v>
      </c>
      <c r="F599" t="s">
        <v>436</v>
      </c>
      <c r="G599" t="s">
        <v>437</v>
      </c>
      <c r="H599" t="s">
        <v>941</v>
      </c>
      <c r="I599" t="s">
        <v>1</v>
      </c>
      <c r="J599" t="s">
        <v>584</v>
      </c>
      <c r="K599" t="s">
        <v>444</v>
      </c>
      <c r="L599" t="s">
        <v>436</v>
      </c>
      <c r="M599">
        <v>45808</v>
      </c>
      <c r="N599">
        <v>45869</v>
      </c>
      <c r="O599" t="s">
        <v>453</v>
      </c>
      <c r="P599" t="s">
        <v>448</v>
      </c>
      <c r="Q599" t="s">
        <v>441</v>
      </c>
    </row>
    <row r="600" spans="1:17" x14ac:dyDescent="0.25">
      <c r="A600">
        <v>1071</v>
      </c>
      <c r="B600" t="s">
        <v>986</v>
      </c>
      <c r="C600" t="s">
        <v>367</v>
      </c>
      <c r="D600" t="s">
        <v>1</v>
      </c>
      <c r="F600" t="s">
        <v>436</v>
      </c>
      <c r="G600" t="s">
        <v>437</v>
      </c>
      <c r="H600" t="s">
        <v>941</v>
      </c>
      <c r="I600" t="s">
        <v>1</v>
      </c>
      <c r="J600" t="s">
        <v>953</v>
      </c>
      <c r="K600" t="s">
        <v>440</v>
      </c>
      <c r="L600" t="s">
        <v>436</v>
      </c>
      <c r="M600">
        <v>45808</v>
      </c>
      <c r="N600">
        <v>45869</v>
      </c>
      <c r="O600" t="s">
        <v>26</v>
      </c>
      <c r="P600" t="s">
        <v>448</v>
      </c>
      <c r="Q600" t="s">
        <v>441</v>
      </c>
    </row>
    <row r="601" spans="1:17" x14ac:dyDescent="0.25">
      <c r="A601">
        <v>1068</v>
      </c>
      <c r="B601" t="s">
        <v>987</v>
      </c>
      <c r="C601" t="s">
        <v>323</v>
      </c>
      <c r="D601" t="s">
        <v>1</v>
      </c>
      <c r="F601" t="s">
        <v>436</v>
      </c>
      <c r="G601" t="s">
        <v>437</v>
      </c>
      <c r="H601" t="s">
        <v>941</v>
      </c>
      <c r="I601" t="s">
        <v>1</v>
      </c>
      <c r="J601" t="s">
        <v>953</v>
      </c>
      <c r="K601" t="s">
        <v>440</v>
      </c>
      <c r="L601" t="s">
        <v>436</v>
      </c>
      <c r="M601" t="s">
        <v>1</v>
      </c>
      <c r="N601" t="s">
        <v>1</v>
      </c>
      <c r="O601" t="s">
        <v>1</v>
      </c>
      <c r="P601" t="e">
        <v>#N/A</v>
      </c>
      <c r="Q601" t="s">
        <v>509</v>
      </c>
    </row>
    <row r="602" spans="1:17" x14ac:dyDescent="0.25">
      <c r="A602">
        <v>1069</v>
      </c>
      <c r="B602" t="s">
        <v>988</v>
      </c>
      <c r="C602" t="s">
        <v>323</v>
      </c>
      <c r="D602" t="s">
        <v>1</v>
      </c>
      <c r="F602" t="s">
        <v>436</v>
      </c>
      <c r="G602" t="s">
        <v>437</v>
      </c>
      <c r="H602" t="s">
        <v>941</v>
      </c>
      <c r="I602" t="s">
        <v>1</v>
      </c>
      <c r="J602" t="s">
        <v>949</v>
      </c>
      <c r="K602" t="s">
        <v>444</v>
      </c>
      <c r="L602" t="s">
        <v>436</v>
      </c>
      <c r="M602" t="s">
        <v>1</v>
      </c>
      <c r="N602" t="s">
        <v>1</v>
      </c>
      <c r="O602" t="s">
        <v>1</v>
      </c>
      <c r="P602" t="e">
        <v>#N/A</v>
      </c>
      <c r="Q602" t="s">
        <v>509</v>
      </c>
    </row>
    <row r="603" spans="1:17" x14ac:dyDescent="0.25">
      <c r="A603">
        <v>406</v>
      </c>
      <c r="B603" t="s">
        <v>989</v>
      </c>
      <c r="C603" t="s">
        <v>323</v>
      </c>
      <c r="D603" t="s">
        <v>1</v>
      </c>
      <c r="F603" t="s">
        <v>436</v>
      </c>
      <c r="G603" t="s">
        <v>437</v>
      </c>
      <c r="H603" t="s">
        <v>941</v>
      </c>
      <c r="I603" t="s">
        <v>1</v>
      </c>
      <c r="J603" t="s">
        <v>447</v>
      </c>
      <c r="K603" t="s">
        <v>444</v>
      </c>
      <c r="L603" t="s">
        <v>436</v>
      </c>
      <c r="M603">
        <v>45807</v>
      </c>
      <c r="N603">
        <v>45868</v>
      </c>
      <c r="O603" t="s">
        <v>445</v>
      </c>
      <c r="P603" t="s">
        <v>448</v>
      </c>
      <c r="Q603" t="s">
        <v>441</v>
      </c>
    </row>
    <row r="604" spans="1:17" x14ac:dyDescent="0.25">
      <c r="A604">
        <v>1347</v>
      </c>
      <c r="B604" t="s">
        <v>990</v>
      </c>
      <c r="C604" t="s">
        <v>323</v>
      </c>
      <c r="D604" t="s">
        <v>1</v>
      </c>
      <c r="F604" t="s">
        <v>436</v>
      </c>
      <c r="G604" t="s">
        <v>437</v>
      </c>
      <c r="H604" t="s">
        <v>941</v>
      </c>
      <c r="I604" t="s">
        <v>1</v>
      </c>
      <c r="J604" t="s">
        <v>447</v>
      </c>
      <c r="K604" t="s">
        <v>444</v>
      </c>
      <c r="L604" t="s">
        <v>436</v>
      </c>
      <c r="M604">
        <v>45808</v>
      </c>
      <c r="N604">
        <v>45869</v>
      </c>
      <c r="O604" t="s">
        <v>445</v>
      </c>
      <c r="P604" t="s">
        <v>448</v>
      </c>
      <c r="Q604" t="s">
        <v>441</v>
      </c>
    </row>
    <row r="605" spans="1:17" x14ac:dyDescent="0.25">
      <c r="A605">
        <v>419</v>
      </c>
      <c r="B605" t="s">
        <v>991</v>
      </c>
      <c r="C605" t="s">
        <v>352</v>
      </c>
      <c r="D605" t="s">
        <v>1</v>
      </c>
      <c r="F605" t="s">
        <v>436</v>
      </c>
      <c r="G605" t="s">
        <v>437</v>
      </c>
      <c r="H605" t="s">
        <v>941</v>
      </c>
      <c r="I605" t="s">
        <v>1</v>
      </c>
      <c r="J605" t="s">
        <v>584</v>
      </c>
      <c r="K605" t="s">
        <v>440</v>
      </c>
      <c r="L605" t="s">
        <v>436</v>
      </c>
      <c r="M605">
        <v>45808</v>
      </c>
      <c r="N605">
        <v>45869</v>
      </c>
      <c r="O605" t="s">
        <v>26</v>
      </c>
      <c r="P605" t="s">
        <v>448</v>
      </c>
      <c r="Q605" t="s">
        <v>441</v>
      </c>
    </row>
    <row r="606" spans="1:17" x14ac:dyDescent="0.25">
      <c r="A606">
        <v>1268</v>
      </c>
      <c r="B606" t="s">
        <v>992</v>
      </c>
      <c r="C606" t="s">
        <v>379</v>
      </c>
      <c r="D606" t="s">
        <v>1</v>
      </c>
      <c r="F606" t="s">
        <v>436</v>
      </c>
      <c r="G606" t="s">
        <v>437</v>
      </c>
      <c r="H606" t="s">
        <v>941</v>
      </c>
      <c r="I606" t="s">
        <v>1</v>
      </c>
      <c r="J606" t="s">
        <v>447</v>
      </c>
      <c r="K606" t="s">
        <v>444</v>
      </c>
      <c r="L606" t="s">
        <v>436</v>
      </c>
      <c r="M606" t="s">
        <v>1</v>
      </c>
      <c r="N606" t="s">
        <v>1</v>
      </c>
      <c r="O606" t="s">
        <v>1</v>
      </c>
      <c r="P606" t="e">
        <v>#N/A</v>
      </c>
      <c r="Q606" t="s">
        <v>509</v>
      </c>
    </row>
    <row r="607" spans="1:17" x14ac:dyDescent="0.25">
      <c r="A607">
        <v>341</v>
      </c>
      <c r="B607" t="s">
        <v>993</v>
      </c>
      <c r="C607" t="s">
        <v>323</v>
      </c>
      <c r="D607" t="s">
        <v>1</v>
      </c>
      <c r="F607" t="s">
        <v>436</v>
      </c>
      <c r="G607" t="s">
        <v>437</v>
      </c>
      <c r="H607" t="s">
        <v>941</v>
      </c>
      <c r="I607" t="s">
        <v>1</v>
      </c>
      <c r="J607" t="s">
        <v>447</v>
      </c>
      <c r="K607" t="s">
        <v>444</v>
      </c>
      <c r="L607" t="s">
        <v>436</v>
      </c>
      <c r="M607">
        <v>45808</v>
      </c>
      <c r="N607">
        <v>45869</v>
      </c>
      <c r="O607" t="s">
        <v>445</v>
      </c>
      <c r="P607" t="s">
        <v>448</v>
      </c>
      <c r="Q607" t="s">
        <v>441</v>
      </c>
    </row>
    <row r="608" spans="1:17" x14ac:dyDescent="0.25">
      <c r="A608">
        <v>1499</v>
      </c>
      <c r="B608" t="s">
        <v>994</v>
      </c>
      <c r="C608" t="s">
        <v>379</v>
      </c>
      <c r="D608" t="s">
        <v>1</v>
      </c>
      <c r="F608" t="s">
        <v>436</v>
      </c>
      <c r="G608" t="s">
        <v>437</v>
      </c>
      <c r="H608" t="s">
        <v>941</v>
      </c>
      <c r="I608" t="s">
        <v>1</v>
      </c>
      <c r="J608" t="s">
        <v>447</v>
      </c>
      <c r="K608" t="s">
        <v>444</v>
      </c>
      <c r="L608" t="s">
        <v>436</v>
      </c>
      <c r="M608" t="s">
        <v>1</v>
      </c>
      <c r="N608" t="s">
        <v>1</v>
      </c>
      <c r="O608" t="s">
        <v>1</v>
      </c>
      <c r="P608" t="e">
        <v>#N/A</v>
      </c>
      <c r="Q608" t="s">
        <v>509</v>
      </c>
    </row>
    <row r="609" spans="1:17" x14ac:dyDescent="0.25">
      <c r="A609">
        <v>452</v>
      </c>
      <c r="B609" t="s">
        <v>392</v>
      </c>
      <c r="C609" t="s">
        <v>323</v>
      </c>
      <c r="D609" t="s">
        <v>1</v>
      </c>
      <c r="F609" t="s">
        <v>436</v>
      </c>
      <c r="G609" t="s">
        <v>437</v>
      </c>
      <c r="H609" t="s">
        <v>941</v>
      </c>
      <c r="I609" t="s">
        <v>1</v>
      </c>
      <c r="J609" t="s">
        <v>447</v>
      </c>
      <c r="K609" t="s">
        <v>444</v>
      </c>
      <c r="L609" t="s">
        <v>436</v>
      </c>
      <c r="M609">
        <v>45808</v>
      </c>
      <c r="N609">
        <v>45869</v>
      </c>
      <c r="O609" t="s">
        <v>26</v>
      </c>
      <c r="P609" t="s">
        <v>448</v>
      </c>
      <c r="Q609" t="s">
        <v>441</v>
      </c>
    </row>
    <row r="610" spans="1:17" x14ac:dyDescent="0.25">
      <c r="A610">
        <v>454</v>
      </c>
      <c r="B610" t="s">
        <v>995</v>
      </c>
      <c r="C610" t="s">
        <v>352</v>
      </c>
      <c r="D610" t="s">
        <v>1</v>
      </c>
      <c r="F610" t="s">
        <v>436</v>
      </c>
      <c r="G610" t="s">
        <v>437</v>
      </c>
      <c r="H610" t="s">
        <v>941</v>
      </c>
      <c r="I610" t="s">
        <v>1</v>
      </c>
      <c r="J610" t="s">
        <v>949</v>
      </c>
      <c r="K610" t="s">
        <v>444</v>
      </c>
      <c r="L610" t="s">
        <v>436</v>
      </c>
      <c r="M610">
        <v>45808</v>
      </c>
      <c r="N610">
        <v>45869</v>
      </c>
      <c r="O610" t="s">
        <v>299</v>
      </c>
      <c r="P610" t="s">
        <v>448</v>
      </c>
      <c r="Q610" t="s">
        <v>441</v>
      </c>
    </row>
    <row r="611" spans="1:17" x14ac:dyDescent="0.25">
      <c r="A611">
        <v>1448</v>
      </c>
      <c r="B611" t="s">
        <v>996</v>
      </c>
      <c r="C611" t="s">
        <v>379</v>
      </c>
      <c r="D611" t="s">
        <v>1</v>
      </c>
      <c r="F611" t="s">
        <v>436</v>
      </c>
      <c r="G611" t="s">
        <v>437</v>
      </c>
      <c r="H611" t="s">
        <v>941</v>
      </c>
      <c r="I611" t="s">
        <v>1</v>
      </c>
      <c r="J611" t="s">
        <v>447</v>
      </c>
      <c r="K611" t="s">
        <v>444</v>
      </c>
      <c r="L611" t="s">
        <v>436</v>
      </c>
      <c r="M611" t="s">
        <v>1</v>
      </c>
      <c r="N611" t="s">
        <v>1</v>
      </c>
      <c r="O611" t="s">
        <v>1</v>
      </c>
      <c r="P611" t="e">
        <v>#N/A</v>
      </c>
      <c r="Q611" t="s">
        <v>509</v>
      </c>
    </row>
    <row r="612" spans="1:17" x14ac:dyDescent="0.25">
      <c r="A612">
        <v>467</v>
      </c>
      <c r="B612" t="s">
        <v>997</v>
      </c>
      <c r="C612" t="s">
        <v>502</v>
      </c>
      <c r="D612" t="s">
        <v>1</v>
      </c>
      <c r="F612" t="s">
        <v>436</v>
      </c>
      <c r="G612" t="s">
        <v>437</v>
      </c>
      <c r="H612" t="s">
        <v>941</v>
      </c>
      <c r="I612" t="s">
        <v>1</v>
      </c>
      <c r="J612" t="s">
        <v>953</v>
      </c>
      <c r="K612" t="s">
        <v>440</v>
      </c>
      <c r="L612" t="s">
        <v>436</v>
      </c>
      <c r="M612" t="s">
        <v>1</v>
      </c>
      <c r="N612" t="s">
        <v>1</v>
      </c>
      <c r="O612" t="s">
        <v>1</v>
      </c>
      <c r="P612" t="e">
        <v>#N/A</v>
      </c>
      <c r="Q612" t="s">
        <v>509</v>
      </c>
    </row>
    <row r="613" spans="1:17" x14ac:dyDescent="0.25">
      <c r="A613">
        <v>1171</v>
      </c>
      <c r="B613" t="s">
        <v>998</v>
      </c>
      <c r="C613" t="s">
        <v>323</v>
      </c>
      <c r="D613" t="s">
        <v>1</v>
      </c>
      <c r="F613" t="s">
        <v>436</v>
      </c>
      <c r="G613" t="s">
        <v>437</v>
      </c>
      <c r="H613" t="s">
        <v>941</v>
      </c>
      <c r="I613" t="s">
        <v>1</v>
      </c>
      <c r="J613" t="s">
        <v>956</v>
      </c>
      <c r="K613" t="s">
        <v>444</v>
      </c>
      <c r="L613" t="s">
        <v>436</v>
      </c>
      <c r="M613" t="s">
        <v>1</v>
      </c>
      <c r="N613" t="s">
        <v>1</v>
      </c>
      <c r="O613" t="s">
        <v>1</v>
      </c>
      <c r="P613" t="e">
        <v>#N/A</v>
      </c>
      <c r="Q613" t="s">
        <v>509</v>
      </c>
    </row>
    <row r="614" spans="1:17" x14ac:dyDescent="0.25">
      <c r="A614">
        <v>472</v>
      </c>
      <c r="B614" t="s">
        <v>90</v>
      </c>
      <c r="C614" t="s">
        <v>323</v>
      </c>
      <c r="D614" t="s">
        <v>1</v>
      </c>
      <c r="F614" t="s">
        <v>436</v>
      </c>
      <c r="G614" t="s">
        <v>437</v>
      </c>
      <c r="H614" t="s">
        <v>941</v>
      </c>
      <c r="I614" t="s">
        <v>1</v>
      </c>
      <c r="J614" t="s">
        <v>447</v>
      </c>
      <c r="K614" t="s">
        <v>444</v>
      </c>
      <c r="L614" t="s">
        <v>436</v>
      </c>
      <c r="M614">
        <v>45807</v>
      </c>
      <c r="N614">
        <v>45868</v>
      </c>
      <c r="O614" t="s">
        <v>445</v>
      </c>
      <c r="P614" t="s">
        <v>448</v>
      </c>
      <c r="Q614" t="s">
        <v>441</v>
      </c>
    </row>
    <row r="615" spans="1:17" x14ac:dyDescent="0.25">
      <c r="A615">
        <v>518</v>
      </c>
      <c r="B615" t="s">
        <v>999</v>
      </c>
      <c r="C615" t="s">
        <v>323</v>
      </c>
      <c r="D615" t="s">
        <v>1</v>
      </c>
      <c r="F615" t="s">
        <v>436</v>
      </c>
      <c r="G615" t="s">
        <v>437</v>
      </c>
      <c r="H615" t="s">
        <v>941</v>
      </c>
      <c r="I615" t="s">
        <v>1</v>
      </c>
      <c r="J615" t="s">
        <v>447</v>
      </c>
      <c r="K615" t="s">
        <v>444</v>
      </c>
      <c r="L615" t="s">
        <v>436</v>
      </c>
      <c r="M615">
        <v>45808</v>
      </c>
      <c r="N615" t="s">
        <v>1</v>
      </c>
      <c r="O615" t="s">
        <v>1</v>
      </c>
      <c r="P615" t="s">
        <v>448</v>
      </c>
      <c r="Q615" t="s">
        <v>441</v>
      </c>
    </row>
    <row r="616" spans="1:17" x14ac:dyDescent="0.25">
      <c r="A616">
        <v>1309</v>
      </c>
      <c r="B616" t="s">
        <v>97</v>
      </c>
      <c r="C616" t="s">
        <v>379</v>
      </c>
      <c r="D616" t="s">
        <v>1</v>
      </c>
      <c r="F616" t="s">
        <v>436</v>
      </c>
      <c r="G616" t="s">
        <v>437</v>
      </c>
      <c r="H616" t="s">
        <v>941</v>
      </c>
      <c r="I616" t="s">
        <v>1</v>
      </c>
      <c r="J616" t="s">
        <v>447</v>
      </c>
      <c r="K616" t="s">
        <v>444</v>
      </c>
      <c r="L616" t="s">
        <v>436</v>
      </c>
      <c r="M616">
        <v>45747</v>
      </c>
      <c r="N616">
        <v>45807</v>
      </c>
      <c r="O616" t="s">
        <v>453</v>
      </c>
      <c r="P616" t="s">
        <v>448</v>
      </c>
      <c r="Q616" t="s">
        <v>441</v>
      </c>
    </row>
    <row r="617" spans="1:17" x14ac:dyDescent="0.25">
      <c r="A617">
        <v>1310</v>
      </c>
      <c r="B617" t="s">
        <v>98</v>
      </c>
      <c r="C617" t="s">
        <v>379</v>
      </c>
      <c r="D617" t="s">
        <v>1</v>
      </c>
      <c r="F617" t="s">
        <v>436</v>
      </c>
      <c r="G617" t="s">
        <v>437</v>
      </c>
      <c r="H617" t="s">
        <v>941</v>
      </c>
      <c r="I617" t="s">
        <v>1</v>
      </c>
      <c r="J617" t="s">
        <v>447</v>
      </c>
      <c r="K617" t="s">
        <v>444</v>
      </c>
      <c r="L617" t="s">
        <v>436</v>
      </c>
      <c r="M617">
        <v>45747</v>
      </c>
      <c r="N617">
        <v>45808</v>
      </c>
      <c r="O617" t="s">
        <v>26</v>
      </c>
      <c r="P617" t="s">
        <v>448</v>
      </c>
      <c r="Q617" t="s">
        <v>441</v>
      </c>
    </row>
    <row r="618" spans="1:17" x14ac:dyDescent="0.25">
      <c r="A618">
        <v>1273</v>
      </c>
      <c r="B618" t="s">
        <v>1000</v>
      </c>
      <c r="C618" t="s">
        <v>379</v>
      </c>
      <c r="D618" t="s">
        <v>1</v>
      </c>
      <c r="F618" t="s">
        <v>436</v>
      </c>
      <c r="G618" t="s">
        <v>437</v>
      </c>
      <c r="H618" t="s">
        <v>941</v>
      </c>
      <c r="I618" t="s">
        <v>1</v>
      </c>
      <c r="J618" t="s">
        <v>447</v>
      </c>
      <c r="K618" t="s">
        <v>444</v>
      </c>
      <c r="L618" t="s">
        <v>436</v>
      </c>
      <c r="M618" t="s">
        <v>1</v>
      </c>
      <c r="N618" t="s">
        <v>1</v>
      </c>
      <c r="O618" t="s">
        <v>1</v>
      </c>
      <c r="P618" t="e">
        <v>#N/A</v>
      </c>
      <c r="Q618" t="s">
        <v>509</v>
      </c>
    </row>
    <row r="619" spans="1:17" x14ac:dyDescent="0.25">
      <c r="A619">
        <v>1172</v>
      </c>
      <c r="B619" t="s">
        <v>1001</v>
      </c>
      <c r="C619" t="s">
        <v>323</v>
      </c>
      <c r="D619" t="s">
        <v>1</v>
      </c>
      <c r="F619" t="s">
        <v>436</v>
      </c>
      <c r="G619" t="s">
        <v>437</v>
      </c>
      <c r="H619" t="s">
        <v>941</v>
      </c>
      <c r="I619" t="s">
        <v>1</v>
      </c>
      <c r="J619" t="s">
        <v>956</v>
      </c>
      <c r="K619" t="s">
        <v>444</v>
      </c>
      <c r="L619" t="s">
        <v>436</v>
      </c>
      <c r="M619" t="s">
        <v>1</v>
      </c>
      <c r="N619" t="s">
        <v>1</v>
      </c>
      <c r="O619" t="s">
        <v>1</v>
      </c>
      <c r="P619" t="e">
        <v>#N/A</v>
      </c>
      <c r="Q619" t="s">
        <v>509</v>
      </c>
    </row>
    <row r="620" spans="1:17" x14ac:dyDescent="0.25">
      <c r="A620">
        <v>522</v>
      </c>
      <c r="B620" t="s">
        <v>195</v>
      </c>
      <c r="C620" t="s">
        <v>323</v>
      </c>
      <c r="D620" t="s">
        <v>1</v>
      </c>
      <c r="F620" t="s">
        <v>436</v>
      </c>
      <c r="G620" t="s">
        <v>437</v>
      </c>
      <c r="H620" t="s">
        <v>941</v>
      </c>
      <c r="I620" t="s">
        <v>1</v>
      </c>
      <c r="J620" t="s">
        <v>949</v>
      </c>
      <c r="K620" t="s">
        <v>444</v>
      </c>
      <c r="L620" t="s">
        <v>436</v>
      </c>
      <c r="M620">
        <v>45808</v>
      </c>
      <c r="N620">
        <v>45869</v>
      </c>
      <c r="O620" t="s">
        <v>26</v>
      </c>
      <c r="P620" t="s">
        <v>448</v>
      </c>
      <c r="Q620" t="s">
        <v>441</v>
      </c>
    </row>
    <row r="621" spans="1:17" x14ac:dyDescent="0.25">
      <c r="A621">
        <v>1289</v>
      </c>
      <c r="B621" t="s">
        <v>1002</v>
      </c>
      <c r="C621" t="s">
        <v>379</v>
      </c>
      <c r="D621" t="s">
        <v>1</v>
      </c>
      <c r="F621" t="s">
        <v>436</v>
      </c>
      <c r="G621" t="s">
        <v>437</v>
      </c>
      <c r="H621" t="s">
        <v>941</v>
      </c>
      <c r="I621" t="s">
        <v>1</v>
      </c>
      <c r="J621" t="s">
        <v>447</v>
      </c>
      <c r="K621" t="s">
        <v>444</v>
      </c>
      <c r="L621" t="s">
        <v>436</v>
      </c>
      <c r="M621" t="s">
        <v>1</v>
      </c>
      <c r="N621" t="s">
        <v>1</v>
      </c>
      <c r="O621" t="s">
        <v>1</v>
      </c>
      <c r="P621" t="e">
        <v>#N/A</v>
      </c>
      <c r="Q621" t="s">
        <v>509</v>
      </c>
    </row>
    <row r="622" spans="1:17" x14ac:dyDescent="0.25">
      <c r="A622">
        <v>1269</v>
      </c>
      <c r="B622" t="s">
        <v>1003</v>
      </c>
      <c r="C622" t="s">
        <v>379</v>
      </c>
      <c r="D622" t="s">
        <v>1</v>
      </c>
      <c r="F622" t="s">
        <v>436</v>
      </c>
      <c r="G622" t="s">
        <v>437</v>
      </c>
      <c r="H622" t="s">
        <v>941</v>
      </c>
      <c r="I622" t="s">
        <v>1</v>
      </c>
      <c r="J622" t="s">
        <v>447</v>
      </c>
      <c r="K622" t="s">
        <v>444</v>
      </c>
      <c r="L622" t="s">
        <v>436</v>
      </c>
      <c r="M622" t="s">
        <v>1</v>
      </c>
      <c r="N622" t="s">
        <v>1</v>
      </c>
      <c r="O622" t="s">
        <v>1</v>
      </c>
      <c r="P622" t="e">
        <v>#N/A</v>
      </c>
      <c r="Q622" t="s">
        <v>509</v>
      </c>
    </row>
    <row r="623" spans="1:17" x14ac:dyDescent="0.25">
      <c r="A623">
        <v>1274</v>
      </c>
      <c r="B623" t="s">
        <v>1004</v>
      </c>
      <c r="C623" t="s">
        <v>379</v>
      </c>
      <c r="D623" t="s">
        <v>1</v>
      </c>
      <c r="F623" t="s">
        <v>436</v>
      </c>
      <c r="G623" t="s">
        <v>437</v>
      </c>
      <c r="H623" t="s">
        <v>941</v>
      </c>
      <c r="I623" t="s">
        <v>1</v>
      </c>
      <c r="J623" t="s">
        <v>447</v>
      </c>
      <c r="K623" t="s">
        <v>444</v>
      </c>
      <c r="L623" t="s">
        <v>436</v>
      </c>
      <c r="M623" t="s">
        <v>1</v>
      </c>
      <c r="N623" t="s">
        <v>1</v>
      </c>
      <c r="O623" t="s">
        <v>1</v>
      </c>
      <c r="P623" t="e">
        <v>#N/A</v>
      </c>
      <c r="Q623" t="s">
        <v>509</v>
      </c>
    </row>
    <row r="624" spans="1:17" x14ac:dyDescent="0.25">
      <c r="A624">
        <v>1281</v>
      </c>
      <c r="B624" t="s">
        <v>1005</v>
      </c>
      <c r="C624" t="s">
        <v>379</v>
      </c>
      <c r="D624" t="s">
        <v>1</v>
      </c>
      <c r="F624" t="s">
        <v>436</v>
      </c>
      <c r="G624" t="s">
        <v>437</v>
      </c>
      <c r="H624" t="s">
        <v>941</v>
      </c>
      <c r="I624" t="s">
        <v>1</v>
      </c>
      <c r="J624" t="s">
        <v>447</v>
      </c>
      <c r="K624" t="s">
        <v>444</v>
      </c>
      <c r="L624" t="s">
        <v>436</v>
      </c>
      <c r="M624" t="s">
        <v>1</v>
      </c>
      <c r="N624" t="s">
        <v>1</v>
      </c>
      <c r="O624" t="s">
        <v>1</v>
      </c>
      <c r="P624" t="e">
        <v>#N/A</v>
      </c>
      <c r="Q624" t="s">
        <v>509</v>
      </c>
    </row>
    <row r="625" spans="1:17" x14ac:dyDescent="0.25">
      <c r="A625">
        <v>1283</v>
      </c>
      <c r="B625" t="s">
        <v>1006</v>
      </c>
      <c r="C625" t="s">
        <v>379</v>
      </c>
      <c r="D625" t="s">
        <v>1</v>
      </c>
      <c r="F625" t="s">
        <v>436</v>
      </c>
      <c r="G625" t="s">
        <v>437</v>
      </c>
      <c r="H625" t="s">
        <v>941</v>
      </c>
      <c r="I625" t="s">
        <v>1</v>
      </c>
      <c r="J625" t="s">
        <v>447</v>
      </c>
      <c r="K625" t="s">
        <v>444</v>
      </c>
      <c r="L625" t="s">
        <v>436</v>
      </c>
      <c r="M625" t="s">
        <v>1</v>
      </c>
      <c r="N625" t="s">
        <v>1</v>
      </c>
      <c r="O625" t="s">
        <v>1</v>
      </c>
      <c r="P625" t="e">
        <v>#N/A</v>
      </c>
      <c r="Q625" t="s">
        <v>509</v>
      </c>
    </row>
    <row r="626" spans="1:17" x14ac:dyDescent="0.25">
      <c r="A626">
        <v>1447</v>
      </c>
      <c r="B626" t="s">
        <v>1007</v>
      </c>
      <c r="C626" t="s">
        <v>379</v>
      </c>
      <c r="D626" t="s">
        <v>1</v>
      </c>
      <c r="F626" t="s">
        <v>436</v>
      </c>
      <c r="G626" t="s">
        <v>437</v>
      </c>
      <c r="H626" t="s">
        <v>941</v>
      </c>
      <c r="I626" t="s">
        <v>1</v>
      </c>
      <c r="J626" t="s">
        <v>447</v>
      </c>
      <c r="K626" t="s">
        <v>444</v>
      </c>
      <c r="L626" t="s">
        <v>436</v>
      </c>
      <c r="M626" t="s">
        <v>1</v>
      </c>
      <c r="N626" t="s">
        <v>1</v>
      </c>
      <c r="O626" t="s">
        <v>1</v>
      </c>
      <c r="P626" t="e">
        <v>#N/A</v>
      </c>
      <c r="Q626" t="s">
        <v>509</v>
      </c>
    </row>
    <row r="627" spans="1:17" x14ac:dyDescent="0.25">
      <c r="A627">
        <v>1275</v>
      </c>
      <c r="B627" t="s">
        <v>1008</v>
      </c>
      <c r="C627" t="s">
        <v>379</v>
      </c>
      <c r="D627" t="s">
        <v>1</v>
      </c>
      <c r="F627" t="s">
        <v>436</v>
      </c>
      <c r="G627" t="s">
        <v>437</v>
      </c>
      <c r="H627" t="s">
        <v>941</v>
      </c>
      <c r="I627" t="s">
        <v>1</v>
      </c>
      <c r="J627" t="s">
        <v>447</v>
      </c>
      <c r="K627" t="s">
        <v>444</v>
      </c>
      <c r="L627" t="s">
        <v>436</v>
      </c>
      <c r="M627" t="s">
        <v>1</v>
      </c>
      <c r="N627" t="s">
        <v>1</v>
      </c>
      <c r="O627" t="s">
        <v>1</v>
      </c>
      <c r="P627" t="e">
        <v>#N/A</v>
      </c>
      <c r="Q627" t="s">
        <v>509</v>
      </c>
    </row>
    <row r="628" spans="1:17" x14ac:dyDescent="0.25">
      <c r="A628">
        <v>1276</v>
      </c>
      <c r="B628" t="s">
        <v>1009</v>
      </c>
      <c r="C628" t="s">
        <v>379</v>
      </c>
      <c r="D628" t="s">
        <v>1</v>
      </c>
      <c r="F628" t="s">
        <v>436</v>
      </c>
      <c r="G628" t="s">
        <v>437</v>
      </c>
      <c r="H628" t="s">
        <v>941</v>
      </c>
      <c r="I628" t="s">
        <v>1</v>
      </c>
      <c r="J628" t="s">
        <v>447</v>
      </c>
      <c r="K628" t="s">
        <v>444</v>
      </c>
      <c r="L628" t="s">
        <v>436</v>
      </c>
      <c r="M628" t="s">
        <v>1</v>
      </c>
      <c r="N628" t="s">
        <v>1</v>
      </c>
      <c r="O628" t="s">
        <v>1</v>
      </c>
      <c r="P628" t="e">
        <v>#N/A</v>
      </c>
      <c r="Q628" t="s">
        <v>509</v>
      </c>
    </row>
    <row r="629" spans="1:17" x14ac:dyDescent="0.25">
      <c r="A629">
        <v>1290</v>
      </c>
      <c r="B629" t="s">
        <v>1010</v>
      </c>
      <c r="C629" t="s">
        <v>379</v>
      </c>
      <c r="D629" t="s">
        <v>1</v>
      </c>
      <c r="F629" t="s">
        <v>436</v>
      </c>
      <c r="G629" t="s">
        <v>437</v>
      </c>
      <c r="H629" t="s">
        <v>941</v>
      </c>
      <c r="I629" t="s">
        <v>1</v>
      </c>
      <c r="J629" t="s">
        <v>447</v>
      </c>
      <c r="K629" t="s">
        <v>444</v>
      </c>
      <c r="L629" t="s">
        <v>436</v>
      </c>
      <c r="M629" t="s">
        <v>1</v>
      </c>
      <c r="N629" t="s">
        <v>1</v>
      </c>
      <c r="O629" t="s">
        <v>1</v>
      </c>
      <c r="P629" t="e">
        <v>#N/A</v>
      </c>
      <c r="Q629" t="s">
        <v>509</v>
      </c>
    </row>
    <row r="630" spans="1:17" x14ac:dyDescent="0.25">
      <c r="A630">
        <v>1272</v>
      </c>
      <c r="B630" t="s">
        <v>1011</v>
      </c>
      <c r="C630" t="s">
        <v>379</v>
      </c>
      <c r="D630" t="s">
        <v>1</v>
      </c>
      <c r="F630" t="s">
        <v>436</v>
      </c>
      <c r="G630" t="s">
        <v>437</v>
      </c>
      <c r="H630" t="s">
        <v>941</v>
      </c>
      <c r="I630" t="s">
        <v>1</v>
      </c>
      <c r="J630" t="s">
        <v>447</v>
      </c>
      <c r="K630" t="s">
        <v>444</v>
      </c>
      <c r="L630" t="s">
        <v>436</v>
      </c>
      <c r="M630" t="s">
        <v>1</v>
      </c>
      <c r="N630" t="s">
        <v>1</v>
      </c>
      <c r="O630" t="s">
        <v>1</v>
      </c>
      <c r="P630" t="e">
        <v>#N/A</v>
      </c>
      <c r="Q630" t="s">
        <v>509</v>
      </c>
    </row>
    <row r="631" spans="1:17" x14ac:dyDescent="0.25">
      <c r="A631">
        <v>1291</v>
      </c>
      <c r="B631" t="s">
        <v>1012</v>
      </c>
      <c r="C631" t="s">
        <v>379</v>
      </c>
      <c r="D631" t="s">
        <v>1</v>
      </c>
      <c r="F631" t="s">
        <v>436</v>
      </c>
      <c r="G631" t="s">
        <v>437</v>
      </c>
      <c r="H631" t="s">
        <v>941</v>
      </c>
      <c r="I631" t="s">
        <v>1</v>
      </c>
      <c r="J631" t="s">
        <v>447</v>
      </c>
      <c r="K631" t="s">
        <v>444</v>
      </c>
      <c r="L631" t="s">
        <v>436</v>
      </c>
      <c r="M631" t="s">
        <v>1</v>
      </c>
      <c r="N631" t="s">
        <v>1</v>
      </c>
      <c r="O631" t="s">
        <v>1</v>
      </c>
      <c r="P631" t="e">
        <v>#N/A</v>
      </c>
      <c r="Q631" t="s">
        <v>509</v>
      </c>
    </row>
    <row r="632" spans="1:17" x14ac:dyDescent="0.25">
      <c r="A632">
        <v>1277</v>
      </c>
      <c r="B632" t="s">
        <v>1013</v>
      </c>
      <c r="C632" t="s">
        <v>379</v>
      </c>
      <c r="D632" t="s">
        <v>1</v>
      </c>
      <c r="F632" t="s">
        <v>436</v>
      </c>
      <c r="G632" t="s">
        <v>437</v>
      </c>
      <c r="H632" t="s">
        <v>941</v>
      </c>
      <c r="I632" t="s">
        <v>1</v>
      </c>
      <c r="J632" t="s">
        <v>447</v>
      </c>
      <c r="K632" t="s">
        <v>444</v>
      </c>
      <c r="L632" t="s">
        <v>436</v>
      </c>
      <c r="M632" t="s">
        <v>1</v>
      </c>
      <c r="N632" t="s">
        <v>1</v>
      </c>
      <c r="O632" t="s">
        <v>1</v>
      </c>
      <c r="P632" t="e">
        <v>#N/A</v>
      </c>
      <c r="Q632" t="s">
        <v>509</v>
      </c>
    </row>
    <row r="633" spans="1:17" x14ac:dyDescent="0.25">
      <c r="A633">
        <v>1284</v>
      </c>
      <c r="B633" t="s">
        <v>1014</v>
      </c>
      <c r="C633" t="s">
        <v>379</v>
      </c>
      <c r="D633" t="s">
        <v>1</v>
      </c>
      <c r="F633" t="s">
        <v>436</v>
      </c>
      <c r="G633" t="s">
        <v>437</v>
      </c>
      <c r="H633" t="s">
        <v>941</v>
      </c>
      <c r="I633" t="s">
        <v>1</v>
      </c>
      <c r="J633" t="s">
        <v>447</v>
      </c>
      <c r="K633" t="s">
        <v>444</v>
      </c>
      <c r="L633" t="s">
        <v>436</v>
      </c>
      <c r="M633" t="s">
        <v>1</v>
      </c>
      <c r="N633" t="s">
        <v>1</v>
      </c>
      <c r="O633" t="s">
        <v>1</v>
      </c>
      <c r="P633" t="e">
        <v>#N/A</v>
      </c>
      <c r="Q633" t="s">
        <v>509</v>
      </c>
    </row>
    <row r="634" spans="1:17" x14ac:dyDescent="0.25">
      <c r="A634">
        <v>1282</v>
      </c>
      <c r="B634" t="s">
        <v>1015</v>
      </c>
      <c r="C634" t="s">
        <v>379</v>
      </c>
      <c r="D634" t="s">
        <v>1</v>
      </c>
      <c r="F634" t="s">
        <v>436</v>
      </c>
      <c r="G634" t="s">
        <v>437</v>
      </c>
      <c r="H634" t="s">
        <v>941</v>
      </c>
      <c r="I634" t="s">
        <v>1</v>
      </c>
      <c r="J634" t="s">
        <v>447</v>
      </c>
      <c r="K634" t="s">
        <v>444</v>
      </c>
      <c r="L634" t="s">
        <v>436</v>
      </c>
      <c r="M634" t="s">
        <v>1</v>
      </c>
      <c r="N634" t="s">
        <v>1</v>
      </c>
      <c r="O634" t="s">
        <v>1</v>
      </c>
      <c r="P634" t="e">
        <v>#N/A</v>
      </c>
      <c r="Q634" t="s">
        <v>509</v>
      </c>
    </row>
    <row r="635" spans="1:17" x14ac:dyDescent="0.25">
      <c r="A635">
        <v>1278</v>
      </c>
      <c r="B635" t="s">
        <v>1016</v>
      </c>
      <c r="C635" t="s">
        <v>379</v>
      </c>
      <c r="D635" t="s">
        <v>1</v>
      </c>
      <c r="F635" t="s">
        <v>436</v>
      </c>
      <c r="G635" t="s">
        <v>437</v>
      </c>
      <c r="H635" t="s">
        <v>941</v>
      </c>
      <c r="I635" t="s">
        <v>1</v>
      </c>
      <c r="J635" t="s">
        <v>447</v>
      </c>
      <c r="K635" t="s">
        <v>444</v>
      </c>
      <c r="L635" t="s">
        <v>436</v>
      </c>
      <c r="M635" t="s">
        <v>1</v>
      </c>
      <c r="N635" t="s">
        <v>1</v>
      </c>
      <c r="O635" t="s">
        <v>1</v>
      </c>
      <c r="P635" t="e">
        <v>#N/A</v>
      </c>
      <c r="Q635" t="s">
        <v>509</v>
      </c>
    </row>
    <row r="636" spans="1:17" x14ac:dyDescent="0.25">
      <c r="A636">
        <v>1270</v>
      </c>
      <c r="B636" t="s">
        <v>1017</v>
      </c>
      <c r="C636" t="s">
        <v>379</v>
      </c>
      <c r="D636" t="s">
        <v>1</v>
      </c>
      <c r="F636" t="s">
        <v>436</v>
      </c>
      <c r="G636" t="s">
        <v>437</v>
      </c>
      <c r="H636" t="s">
        <v>941</v>
      </c>
      <c r="I636" t="s">
        <v>1</v>
      </c>
      <c r="J636" t="s">
        <v>447</v>
      </c>
      <c r="K636" t="s">
        <v>444</v>
      </c>
      <c r="L636" t="s">
        <v>436</v>
      </c>
      <c r="M636" t="s">
        <v>1</v>
      </c>
      <c r="N636" t="s">
        <v>1</v>
      </c>
      <c r="O636" t="s">
        <v>1</v>
      </c>
      <c r="P636" t="e">
        <v>#N/A</v>
      </c>
      <c r="Q636" t="s">
        <v>509</v>
      </c>
    </row>
    <row r="637" spans="1:17" x14ac:dyDescent="0.25">
      <c r="A637">
        <v>1534</v>
      </c>
      <c r="B637" t="s">
        <v>1018</v>
      </c>
      <c r="C637" t="s">
        <v>379</v>
      </c>
      <c r="D637" t="s">
        <v>1</v>
      </c>
      <c r="F637" t="s">
        <v>436</v>
      </c>
      <c r="G637" t="s">
        <v>437</v>
      </c>
      <c r="H637" t="s">
        <v>941</v>
      </c>
      <c r="I637" t="s">
        <v>1</v>
      </c>
      <c r="J637" t="s">
        <v>447</v>
      </c>
      <c r="K637" t="s">
        <v>444</v>
      </c>
      <c r="L637" t="s">
        <v>436</v>
      </c>
      <c r="M637" t="s">
        <v>1</v>
      </c>
      <c r="N637" t="s">
        <v>1</v>
      </c>
      <c r="O637" t="s">
        <v>1</v>
      </c>
      <c r="P637" t="e">
        <v>#N/A</v>
      </c>
      <c r="Q637" t="s">
        <v>509</v>
      </c>
    </row>
    <row r="638" spans="1:17" x14ac:dyDescent="0.25">
      <c r="A638">
        <v>1311</v>
      </c>
      <c r="B638" t="s">
        <v>105</v>
      </c>
      <c r="C638" t="s">
        <v>379</v>
      </c>
      <c r="D638" t="s">
        <v>1</v>
      </c>
      <c r="F638" t="s">
        <v>436</v>
      </c>
      <c r="G638" t="s">
        <v>437</v>
      </c>
      <c r="H638" t="s">
        <v>941</v>
      </c>
      <c r="I638" t="s">
        <v>1</v>
      </c>
      <c r="J638" t="s">
        <v>447</v>
      </c>
      <c r="K638" t="s">
        <v>444</v>
      </c>
      <c r="L638" t="s">
        <v>436</v>
      </c>
      <c r="M638">
        <v>45747</v>
      </c>
      <c r="N638">
        <v>45808</v>
      </c>
      <c r="O638" t="s">
        <v>453</v>
      </c>
      <c r="P638" t="s">
        <v>448</v>
      </c>
      <c r="Q638" t="s">
        <v>441</v>
      </c>
    </row>
    <row r="639" spans="1:17" x14ac:dyDescent="0.25">
      <c r="A639">
        <v>539</v>
      </c>
      <c r="B639" t="s">
        <v>1019</v>
      </c>
      <c r="C639" t="s">
        <v>323</v>
      </c>
      <c r="D639" t="s">
        <v>1</v>
      </c>
      <c r="F639" t="s">
        <v>436</v>
      </c>
      <c r="G639" t="s">
        <v>437</v>
      </c>
      <c r="H639" t="s">
        <v>941</v>
      </c>
      <c r="I639" t="s">
        <v>1</v>
      </c>
      <c r="J639" t="s">
        <v>447</v>
      </c>
      <c r="K639" t="s">
        <v>444</v>
      </c>
      <c r="L639" t="s">
        <v>436</v>
      </c>
      <c r="M639">
        <v>45808</v>
      </c>
      <c r="N639">
        <v>45869</v>
      </c>
      <c r="O639" t="s">
        <v>453</v>
      </c>
      <c r="P639" t="s">
        <v>448</v>
      </c>
      <c r="Q639" t="s">
        <v>441</v>
      </c>
    </row>
    <row r="640" spans="1:17" x14ac:dyDescent="0.25">
      <c r="A640" t="s">
        <v>1</v>
      </c>
      <c r="B640" t="s">
        <v>1</v>
      </c>
      <c r="C640" t="s">
        <v>1</v>
      </c>
      <c r="D640" t="s">
        <v>1</v>
      </c>
      <c r="F640" t="s">
        <v>436</v>
      </c>
      <c r="G640" t="s">
        <v>1</v>
      </c>
      <c r="H640" t="s">
        <v>1</v>
      </c>
      <c r="I640" t="s">
        <v>1</v>
      </c>
      <c r="J640" t="s">
        <v>1</v>
      </c>
      <c r="K640" t="s">
        <v>1</v>
      </c>
      <c r="L640" t="s">
        <v>436</v>
      </c>
      <c r="M640" t="s">
        <v>1</v>
      </c>
      <c r="N640" t="s">
        <v>1</v>
      </c>
      <c r="O640" t="s">
        <v>1</v>
      </c>
      <c r="P640" t="e">
        <v>#N/A</v>
      </c>
      <c r="Q640" t="s">
        <v>509</v>
      </c>
    </row>
    <row r="641" spans="1:17" x14ac:dyDescent="0.25">
      <c r="A641">
        <v>2</v>
      </c>
      <c r="B641" t="s">
        <v>1020</v>
      </c>
      <c r="C641" t="s">
        <v>316</v>
      </c>
      <c r="D641" t="s">
        <v>1</v>
      </c>
      <c r="F641" t="s">
        <v>436</v>
      </c>
      <c r="G641" t="s">
        <v>437</v>
      </c>
      <c r="H641" t="s">
        <v>1021</v>
      </c>
      <c r="I641" t="s">
        <v>1</v>
      </c>
      <c r="J641" t="s">
        <v>520</v>
      </c>
      <c r="K641" t="s">
        <v>440</v>
      </c>
      <c r="L641" t="s">
        <v>436</v>
      </c>
      <c r="M641">
        <v>45807</v>
      </c>
      <c r="N641">
        <v>45868</v>
      </c>
      <c r="O641" t="s">
        <v>445</v>
      </c>
      <c r="P641" t="e">
        <v>#N/A</v>
      </c>
      <c r="Q641" t="s">
        <v>441</v>
      </c>
    </row>
    <row r="642" spans="1:17" x14ac:dyDescent="0.25">
      <c r="A642">
        <v>564</v>
      </c>
      <c r="B642" t="s">
        <v>1022</v>
      </c>
      <c r="C642" t="s">
        <v>502</v>
      </c>
      <c r="D642" t="s">
        <v>1</v>
      </c>
      <c r="F642" t="s">
        <v>436</v>
      </c>
      <c r="G642" t="s">
        <v>1021</v>
      </c>
      <c r="H642" t="s">
        <v>1021</v>
      </c>
      <c r="I642" t="s">
        <v>1</v>
      </c>
      <c r="J642" t="s">
        <v>1</v>
      </c>
      <c r="K642" t="s">
        <v>1</v>
      </c>
      <c r="L642" t="s">
        <v>436</v>
      </c>
      <c r="M642" t="s">
        <v>1</v>
      </c>
      <c r="N642" t="s">
        <v>1</v>
      </c>
      <c r="O642" t="s">
        <v>1</v>
      </c>
      <c r="P642" t="e">
        <v>#N/A</v>
      </c>
      <c r="Q642" t="s">
        <v>509</v>
      </c>
    </row>
    <row r="643" spans="1:17" x14ac:dyDescent="0.25">
      <c r="A643">
        <v>10</v>
      </c>
      <c r="B643" t="s">
        <v>1023</v>
      </c>
      <c r="C643" t="s">
        <v>326</v>
      </c>
      <c r="D643" t="s">
        <v>1</v>
      </c>
      <c r="F643" t="s">
        <v>436</v>
      </c>
      <c r="G643" t="s">
        <v>1021</v>
      </c>
      <c r="H643" t="s">
        <v>1021</v>
      </c>
      <c r="I643" t="s">
        <v>662</v>
      </c>
      <c r="J643" t="s">
        <v>1</v>
      </c>
      <c r="K643" t="s">
        <v>1</v>
      </c>
      <c r="L643" t="s">
        <v>436</v>
      </c>
      <c r="M643">
        <v>45808</v>
      </c>
      <c r="N643">
        <v>45869</v>
      </c>
      <c r="O643" t="s">
        <v>453</v>
      </c>
      <c r="P643" t="s">
        <v>454</v>
      </c>
      <c r="Q643" t="s">
        <v>441</v>
      </c>
    </row>
    <row r="644" spans="1:17" x14ac:dyDescent="0.25">
      <c r="A644">
        <v>17</v>
      </c>
      <c r="B644" t="s">
        <v>1024</v>
      </c>
      <c r="C644" t="s">
        <v>316</v>
      </c>
      <c r="D644" t="s">
        <v>1</v>
      </c>
      <c r="F644" t="s">
        <v>436</v>
      </c>
      <c r="G644" t="s">
        <v>437</v>
      </c>
      <c r="H644" t="s">
        <v>1021</v>
      </c>
      <c r="I644" t="s">
        <v>1</v>
      </c>
      <c r="J644" t="s">
        <v>520</v>
      </c>
      <c r="K644" t="s">
        <v>440</v>
      </c>
      <c r="L644" t="s">
        <v>436</v>
      </c>
      <c r="M644">
        <v>45807</v>
      </c>
      <c r="N644">
        <v>45868</v>
      </c>
      <c r="O644" t="s">
        <v>445</v>
      </c>
      <c r="P644" t="e">
        <v>#N/A</v>
      </c>
      <c r="Q644" t="s">
        <v>441</v>
      </c>
    </row>
    <row r="645" spans="1:17" x14ac:dyDescent="0.25">
      <c r="A645">
        <v>486</v>
      </c>
      <c r="B645" t="s">
        <v>1025</v>
      </c>
      <c r="C645" t="s">
        <v>326</v>
      </c>
      <c r="D645" t="s">
        <v>1</v>
      </c>
      <c r="F645" t="s">
        <v>436</v>
      </c>
      <c r="G645" t="s">
        <v>1021</v>
      </c>
      <c r="H645" t="s">
        <v>1021</v>
      </c>
      <c r="I645" t="s">
        <v>465</v>
      </c>
      <c r="J645" t="s">
        <v>1</v>
      </c>
      <c r="K645" t="s">
        <v>1</v>
      </c>
      <c r="L645" t="s">
        <v>436</v>
      </c>
      <c r="M645">
        <v>45807</v>
      </c>
      <c r="N645">
        <v>45868</v>
      </c>
      <c r="O645" t="s">
        <v>445</v>
      </c>
      <c r="P645" t="s">
        <v>454</v>
      </c>
      <c r="Q645" t="s">
        <v>441</v>
      </c>
    </row>
    <row r="646" spans="1:17" x14ac:dyDescent="0.25">
      <c r="A646">
        <v>559</v>
      </c>
      <c r="B646" t="s">
        <v>1026</v>
      </c>
      <c r="C646" t="s">
        <v>450</v>
      </c>
      <c r="D646" t="s">
        <v>1</v>
      </c>
      <c r="F646" t="s">
        <v>436</v>
      </c>
      <c r="G646" t="s">
        <v>1021</v>
      </c>
      <c r="H646" t="s">
        <v>1021</v>
      </c>
      <c r="I646" t="s">
        <v>1</v>
      </c>
      <c r="J646" t="s">
        <v>1</v>
      </c>
      <c r="K646" t="s">
        <v>1</v>
      </c>
      <c r="L646" t="s">
        <v>436</v>
      </c>
      <c r="M646" t="s">
        <v>1</v>
      </c>
      <c r="N646" t="s">
        <v>1</v>
      </c>
      <c r="O646" t="s">
        <v>1</v>
      </c>
      <c r="P646" t="s">
        <v>448</v>
      </c>
      <c r="Q646" t="s">
        <v>509</v>
      </c>
    </row>
    <row r="647" spans="1:17" x14ac:dyDescent="0.25">
      <c r="A647">
        <v>1012</v>
      </c>
      <c r="B647" t="s">
        <v>395</v>
      </c>
      <c r="C647" t="s">
        <v>326</v>
      </c>
      <c r="D647" t="s">
        <v>1</v>
      </c>
      <c r="F647" t="s">
        <v>436</v>
      </c>
      <c r="G647" t="s">
        <v>1021</v>
      </c>
      <c r="H647" t="s">
        <v>1021</v>
      </c>
      <c r="I647" t="s">
        <v>209</v>
      </c>
      <c r="J647" t="s">
        <v>1</v>
      </c>
      <c r="K647" t="s">
        <v>1</v>
      </c>
      <c r="L647" t="s">
        <v>436</v>
      </c>
      <c r="M647">
        <v>45808</v>
      </c>
      <c r="N647">
        <v>45869</v>
      </c>
      <c r="O647" t="s">
        <v>453</v>
      </c>
      <c r="P647" t="s">
        <v>454</v>
      </c>
      <c r="Q647" t="s">
        <v>441</v>
      </c>
    </row>
    <row r="648" spans="1:17" x14ac:dyDescent="0.25">
      <c r="A648">
        <v>1543</v>
      </c>
      <c r="B648" t="s">
        <v>1027</v>
      </c>
      <c r="C648" t="s">
        <v>326</v>
      </c>
      <c r="D648" t="s">
        <v>1</v>
      </c>
      <c r="F648" t="s">
        <v>436</v>
      </c>
      <c r="G648" t="s">
        <v>1021</v>
      </c>
      <c r="H648" t="s">
        <v>1021</v>
      </c>
      <c r="I648" t="s">
        <v>456</v>
      </c>
      <c r="J648" t="s">
        <v>1</v>
      </c>
      <c r="K648" t="s">
        <v>1</v>
      </c>
      <c r="L648" t="s">
        <v>436</v>
      </c>
      <c r="M648">
        <v>45807</v>
      </c>
      <c r="N648">
        <v>45868</v>
      </c>
      <c r="O648" t="s">
        <v>453</v>
      </c>
      <c r="P648" t="s">
        <v>454</v>
      </c>
      <c r="Q648" t="s">
        <v>441</v>
      </c>
    </row>
    <row r="649" spans="1:17" x14ac:dyDescent="0.25">
      <c r="A649">
        <v>63</v>
      </c>
      <c r="B649" t="s">
        <v>1028</v>
      </c>
      <c r="C649" t="s">
        <v>316</v>
      </c>
      <c r="D649" t="s">
        <v>1</v>
      </c>
      <c r="F649" t="s">
        <v>436</v>
      </c>
      <c r="G649" t="s">
        <v>437</v>
      </c>
      <c r="H649" t="s">
        <v>1021</v>
      </c>
      <c r="I649" t="s">
        <v>1</v>
      </c>
      <c r="J649" t="s">
        <v>520</v>
      </c>
      <c r="K649" t="s">
        <v>440</v>
      </c>
      <c r="L649" t="s">
        <v>436</v>
      </c>
      <c r="M649">
        <v>45807</v>
      </c>
      <c r="N649">
        <v>45868</v>
      </c>
      <c r="O649" t="s">
        <v>445</v>
      </c>
      <c r="P649" t="e">
        <v>#N/A</v>
      </c>
      <c r="Q649" t="s">
        <v>441</v>
      </c>
    </row>
    <row r="650" spans="1:17" x14ac:dyDescent="0.25">
      <c r="A650">
        <v>1472</v>
      </c>
      <c r="B650" t="s">
        <v>1029</v>
      </c>
      <c r="C650" t="s">
        <v>352</v>
      </c>
      <c r="D650" t="s">
        <v>1</v>
      </c>
      <c r="F650" t="s">
        <v>436</v>
      </c>
      <c r="G650" t="s">
        <v>1021</v>
      </c>
      <c r="H650" t="s">
        <v>1021</v>
      </c>
      <c r="I650" t="s">
        <v>1</v>
      </c>
      <c r="J650" t="s">
        <v>1</v>
      </c>
      <c r="K650" t="s">
        <v>1</v>
      </c>
      <c r="L650" t="s">
        <v>436</v>
      </c>
      <c r="M650">
        <v>45807</v>
      </c>
      <c r="N650">
        <v>45868</v>
      </c>
      <c r="O650" t="s">
        <v>445</v>
      </c>
      <c r="P650" t="e">
        <v>#N/A</v>
      </c>
      <c r="Q650" t="s">
        <v>441</v>
      </c>
    </row>
    <row r="651" spans="1:17" x14ac:dyDescent="0.25">
      <c r="A651">
        <v>1542</v>
      </c>
      <c r="B651" t="s">
        <v>1030</v>
      </c>
      <c r="C651" t="s">
        <v>326</v>
      </c>
      <c r="D651" t="s">
        <v>1</v>
      </c>
      <c r="F651" t="s">
        <v>436</v>
      </c>
      <c r="G651" t="s">
        <v>1021</v>
      </c>
      <c r="H651" t="s">
        <v>1021</v>
      </c>
      <c r="I651" t="s">
        <v>534</v>
      </c>
      <c r="J651" t="s">
        <v>1</v>
      </c>
      <c r="K651" t="s">
        <v>1</v>
      </c>
      <c r="L651" t="s">
        <v>436</v>
      </c>
      <c r="M651">
        <v>45807</v>
      </c>
      <c r="N651">
        <v>45868</v>
      </c>
      <c r="O651" t="s">
        <v>453</v>
      </c>
      <c r="P651" t="s">
        <v>454</v>
      </c>
      <c r="Q651" t="s">
        <v>441</v>
      </c>
    </row>
    <row r="652" spans="1:17" x14ac:dyDescent="0.25">
      <c r="A652">
        <v>118</v>
      </c>
      <c r="B652" t="s">
        <v>387</v>
      </c>
      <c r="C652" t="s">
        <v>326</v>
      </c>
      <c r="D652" t="s">
        <v>1</v>
      </c>
      <c r="F652" t="s">
        <v>436</v>
      </c>
      <c r="G652" t="s">
        <v>1021</v>
      </c>
      <c r="H652" t="s">
        <v>1021</v>
      </c>
      <c r="I652" t="s">
        <v>28</v>
      </c>
      <c r="J652" t="s">
        <v>1</v>
      </c>
      <c r="K652" t="s">
        <v>1</v>
      </c>
      <c r="L652" t="s">
        <v>436</v>
      </c>
      <c r="M652">
        <v>45808</v>
      </c>
      <c r="N652">
        <v>45869</v>
      </c>
      <c r="O652" t="s">
        <v>26</v>
      </c>
      <c r="P652" t="s">
        <v>454</v>
      </c>
      <c r="Q652" t="s">
        <v>441</v>
      </c>
    </row>
    <row r="653" spans="1:17" x14ac:dyDescent="0.25">
      <c r="A653">
        <v>140</v>
      </c>
      <c r="B653" t="s">
        <v>1031</v>
      </c>
      <c r="C653" t="s">
        <v>316</v>
      </c>
      <c r="D653" t="s">
        <v>1</v>
      </c>
      <c r="F653" t="s">
        <v>436</v>
      </c>
      <c r="G653" t="s">
        <v>437</v>
      </c>
      <c r="H653" t="s">
        <v>1021</v>
      </c>
      <c r="I653" t="s">
        <v>1</v>
      </c>
      <c r="J653" t="s">
        <v>520</v>
      </c>
      <c r="K653" t="s">
        <v>440</v>
      </c>
      <c r="L653" t="s">
        <v>436</v>
      </c>
      <c r="M653">
        <v>45807</v>
      </c>
      <c r="N653">
        <v>45868</v>
      </c>
      <c r="O653" t="s">
        <v>445</v>
      </c>
      <c r="P653" t="e">
        <v>#N/A</v>
      </c>
      <c r="Q653" t="s">
        <v>441</v>
      </c>
    </row>
    <row r="654" spans="1:17" x14ac:dyDescent="0.25">
      <c r="A654">
        <v>141</v>
      </c>
      <c r="B654" t="s">
        <v>1032</v>
      </c>
      <c r="C654" t="s">
        <v>316</v>
      </c>
      <c r="D654" t="s">
        <v>1</v>
      </c>
      <c r="F654" t="s">
        <v>436</v>
      </c>
      <c r="G654" t="s">
        <v>437</v>
      </c>
      <c r="H654" t="s">
        <v>1021</v>
      </c>
      <c r="I654" t="s">
        <v>1</v>
      </c>
      <c r="J654" t="s">
        <v>520</v>
      </c>
      <c r="K654" t="s">
        <v>440</v>
      </c>
      <c r="L654" t="s">
        <v>436</v>
      </c>
      <c r="M654">
        <v>45807</v>
      </c>
      <c r="N654">
        <v>45868</v>
      </c>
      <c r="O654" t="s">
        <v>445</v>
      </c>
      <c r="P654" t="e">
        <v>#N/A</v>
      </c>
      <c r="Q654" t="s">
        <v>441</v>
      </c>
    </row>
    <row r="655" spans="1:17" x14ac:dyDescent="0.25">
      <c r="A655">
        <v>1177</v>
      </c>
      <c r="B655" t="s">
        <v>1033</v>
      </c>
      <c r="C655" t="s">
        <v>316</v>
      </c>
      <c r="D655" t="s">
        <v>1</v>
      </c>
      <c r="F655" t="s">
        <v>436</v>
      </c>
      <c r="G655" t="s">
        <v>437</v>
      </c>
      <c r="H655" t="s">
        <v>1021</v>
      </c>
      <c r="I655" t="s">
        <v>1</v>
      </c>
      <c r="J655" t="s">
        <v>520</v>
      </c>
      <c r="K655" t="s">
        <v>440</v>
      </c>
      <c r="L655" t="s">
        <v>436</v>
      </c>
      <c r="M655">
        <v>45807</v>
      </c>
      <c r="N655">
        <v>45868</v>
      </c>
      <c r="O655" t="s">
        <v>26</v>
      </c>
      <c r="P655" t="s">
        <v>448</v>
      </c>
      <c r="Q655" t="s">
        <v>441</v>
      </c>
    </row>
    <row r="656" spans="1:17" x14ac:dyDescent="0.25">
      <c r="A656">
        <v>983</v>
      </c>
      <c r="B656" t="s">
        <v>1034</v>
      </c>
      <c r="C656" t="s">
        <v>450</v>
      </c>
      <c r="D656" t="s">
        <v>1</v>
      </c>
      <c r="F656" t="s">
        <v>436</v>
      </c>
      <c r="G656" t="s">
        <v>1021</v>
      </c>
      <c r="H656" t="s">
        <v>1021</v>
      </c>
      <c r="I656" t="s">
        <v>1</v>
      </c>
      <c r="J656" t="s">
        <v>1</v>
      </c>
      <c r="K656" t="s">
        <v>1</v>
      </c>
      <c r="L656" t="s">
        <v>436</v>
      </c>
      <c r="M656">
        <v>45808</v>
      </c>
      <c r="N656">
        <v>45869</v>
      </c>
      <c r="O656" t="s">
        <v>94</v>
      </c>
      <c r="P656" t="e">
        <v>#N/A</v>
      </c>
      <c r="Q656" t="s">
        <v>441</v>
      </c>
    </row>
    <row r="657" spans="1:17" x14ac:dyDescent="0.25">
      <c r="A657">
        <v>1031</v>
      </c>
      <c r="B657" t="s">
        <v>1035</v>
      </c>
      <c r="C657" t="s">
        <v>450</v>
      </c>
      <c r="D657" t="s">
        <v>1</v>
      </c>
      <c r="F657" t="s">
        <v>436</v>
      </c>
      <c r="G657" t="s">
        <v>1021</v>
      </c>
      <c r="H657" t="s">
        <v>1021</v>
      </c>
      <c r="I657" t="s">
        <v>1</v>
      </c>
      <c r="J657" t="s">
        <v>1</v>
      </c>
      <c r="K657" t="s">
        <v>1</v>
      </c>
      <c r="L657" t="s">
        <v>436</v>
      </c>
      <c r="M657">
        <v>45808</v>
      </c>
      <c r="N657">
        <v>45869</v>
      </c>
      <c r="O657" t="s">
        <v>94</v>
      </c>
      <c r="P657" t="s">
        <v>448</v>
      </c>
      <c r="Q657" t="s">
        <v>441</v>
      </c>
    </row>
    <row r="658" spans="1:17" x14ac:dyDescent="0.25">
      <c r="A658">
        <v>182</v>
      </c>
      <c r="B658" t="s">
        <v>347</v>
      </c>
      <c r="C658" t="s">
        <v>326</v>
      </c>
      <c r="D658" t="s">
        <v>1</v>
      </c>
      <c r="F658" t="s">
        <v>436</v>
      </c>
      <c r="G658" t="s">
        <v>1021</v>
      </c>
      <c r="H658" t="s">
        <v>1021</v>
      </c>
      <c r="I658" t="s">
        <v>151</v>
      </c>
      <c r="J658" t="s">
        <v>1</v>
      </c>
      <c r="K658" t="s">
        <v>1</v>
      </c>
      <c r="L658" t="s">
        <v>436</v>
      </c>
      <c r="M658">
        <v>45808</v>
      </c>
      <c r="N658">
        <v>45869</v>
      </c>
      <c r="O658" t="s">
        <v>26</v>
      </c>
      <c r="P658" t="s">
        <v>454</v>
      </c>
      <c r="Q658" t="s">
        <v>441</v>
      </c>
    </row>
    <row r="659" spans="1:17" x14ac:dyDescent="0.25">
      <c r="A659">
        <v>1009</v>
      </c>
      <c r="B659" t="s">
        <v>1036</v>
      </c>
      <c r="C659" t="s">
        <v>326</v>
      </c>
      <c r="D659" t="s">
        <v>1</v>
      </c>
      <c r="F659" t="s">
        <v>436</v>
      </c>
      <c r="G659" t="s">
        <v>1021</v>
      </c>
      <c r="H659" t="s">
        <v>1021</v>
      </c>
      <c r="I659" t="s">
        <v>156</v>
      </c>
      <c r="J659" t="s">
        <v>1</v>
      </c>
      <c r="K659" t="s">
        <v>1</v>
      </c>
      <c r="L659" t="s">
        <v>436</v>
      </c>
      <c r="M659">
        <v>45807</v>
      </c>
      <c r="N659">
        <v>45868</v>
      </c>
      <c r="O659" t="s">
        <v>453</v>
      </c>
      <c r="P659" t="s">
        <v>454</v>
      </c>
      <c r="Q659" t="s">
        <v>441</v>
      </c>
    </row>
    <row r="660" spans="1:17" x14ac:dyDescent="0.25">
      <c r="A660">
        <v>142</v>
      </c>
      <c r="B660" t="s">
        <v>1037</v>
      </c>
      <c r="C660" t="s">
        <v>316</v>
      </c>
      <c r="D660" t="s">
        <v>1</v>
      </c>
      <c r="F660" t="s">
        <v>436</v>
      </c>
      <c r="G660" t="s">
        <v>437</v>
      </c>
      <c r="H660" t="s">
        <v>1021</v>
      </c>
      <c r="I660" t="s">
        <v>1</v>
      </c>
      <c r="J660" t="s">
        <v>520</v>
      </c>
      <c r="K660" t="s">
        <v>440</v>
      </c>
      <c r="L660" t="s">
        <v>436</v>
      </c>
      <c r="M660">
        <v>45807</v>
      </c>
      <c r="N660">
        <v>45868</v>
      </c>
      <c r="O660" t="s">
        <v>445</v>
      </c>
      <c r="P660" t="e">
        <v>#N/A</v>
      </c>
      <c r="Q660" t="s">
        <v>441</v>
      </c>
    </row>
    <row r="661" spans="1:17" x14ac:dyDescent="0.25">
      <c r="A661">
        <v>1023</v>
      </c>
      <c r="B661" t="s">
        <v>1038</v>
      </c>
      <c r="C661" t="s">
        <v>450</v>
      </c>
      <c r="D661" t="s">
        <v>1</v>
      </c>
      <c r="F661" t="s">
        <v>436</v>
      </c>
      <c r="G661" t="s">
        <v>1021</v>
      </c>
      <c r="H661" t="s">
        <v>1021</v>
      </c>
      <c r="I661" t="s">
        <v>1</v>
      </c>
      <c r="J661" t="s">
        <v>1</v>
      </c>
      <c r="K661" t="s">
        <v>1</v>
      </c>
      <c r="L661" t="s">
        <v>436</v>
      </c>
      <c r="M661">
        <v>45808</v>
      </c>
      <c r="N661">
        <v>45869</v>
      </c>
      <c r="O661" t="s">
        <v>445</v>
      </c>
      <c r="P661" t="e">
        <v>#N/A</v>
      </c>
      <c r="Q661" t="s">
        <v>441</v>
      </c>
    </row>
    <row r="662" spans="1:17" x14ac:dyDescent="0.25">
      <c r="A662">
        <v>1473</v>
      </c>
      <c r="B662" t="s">
        <v>1039</v>
      </c>
      <c r="C662" t="s">
        <v>352</v>
      </c>
      <c r="D662" t="s">
        <v>1</v>
      </c>
      <c r="F662" t="s">
        <v>436</v>
      </c>
      <c r="G662" t="s">
        <v>1021</v>
      </c>
      <c r="H662" t="s">
        <v>1021</v>
      </c>
      <c r="I662" t="s">
        <v>1</v>
      </c>
      <c r="J662" t="s">
        <v>1</v>
      </c>
      <c r="K662" t="s">
        <v>1</v>
      </c>
      <c r="L662" t="s">
        <v>436</v>
      </c>
      <c r="M662">
        <v>45807</v>
      </c>
      <c r="N662">
        <v>45868</v>
      </c>
      <c r="O662" t="s">
        <v>445</v>
      </c>
      <c r="P662" t="e">
        <v>#N/A</v>
      </c>
      <c r="Q662" t="s">
        <v>441</v>
      </c>
    </row>
    <row r="663" spans="1:17" x14ac:dyDescent="0.25">
      <c r="A663">
        <v>1377</v>
      </c>
      <c r="B663" t="s">
        <v>1040</v>
      </c>
      <c r="C663" t="s">
        <v>316</v>
      </c>
      <c r="D663" t="s">
        <v>1</v>
      </c>
      <c r="F663" t="s">
        <v>436</v>
      </c>
      <c r="G663" t="s">
        <v>437</v>
      </c>
      <c r="H663" t="s">
        <v>1021</v>
      </c>
      <c r="I663" t="s">
        <v>1</v>
      </c>
      <c r="J663" t="s">
        <v>520</v>
      </c>
      <c r="K663" t="s">
        <v>440</v>
      </c>
      <c r="L663" t="s">
        <v>436</v>
      </c>
      <c r="M663">
        <v>45807</v>
      </c>
      <c r="N663">
        <v>45868</v>
      </c>
      <c r="O663" t="s">
        <v>445</v>
      </c>
      <c r="P663" t="e">
        <v>#N/A</v>
      </c>
      <c r="Q663" t="s">
        <v>441</v>
      </c>
    </row>
    <row r="664" spans="1:17" x14ac:dyDescent="0.25">
      <c r="A664">
        <v>1346</v>
      </c>
      <c r="B664" t="s">
        <v>1041</v>
      </c>
      <c r="C664" t="s">
        <v>450</v>
      </c>
      <c r="D664" t="s">
        <v>1</v>
      </c>
      <c r="F664" t="s">
        <v>436</v>
      </c>
      <c r="G664" t="s">
        <v>1021</v>
      </c>
      <c r="H664" t="s">
        <v>1021</v>
      </c>
      <c r="I664" t="s">
        <v>1</v>
      </c>
      <c r="J664" t="s">
        <v>1</v>
      </c>
      <c r="K664" t="s">
        <v>1</v>
      </c>
      <c r="L664" t="s">
        <v>436</v>
      </c>
      <c r="M664">
        <v>45808</v>
      </c>
      <c r="N664">
        <v>45869</v>
      </c>
      <c r="O664" t="s">
        <v>94</v>
      </c>
      <c r="P664" t="e">
        <v>#N/A</v>
      </c>
      <c r="Q664" t="s">
        <v>441</v>
      </c>
    </row>
    <row r="665" spans="1:17" x14ac:dyDescent="0.25">
      <c r="A665">
        <v>252</v>
      </c>
      <c r="B665" t="s">
        <v>1042</v>
      </c>
      <c r="C665" t="s">
        <v>325</v>
      </c>
      <c r="D665" t="s">
        <v>1</v>
      </c>
      <c r="F665" t="s">
        <v>436</v>
      </c>
      <c r="G665" t="s">
        <v>1021</v>
      </c>
      <c r="H665" t="s">
        <v>1021</v>
      </c>
      <c r="I665" t="s">
        <v>1</v>
      </c>
      <c r="J665" t="s">
        <v>1</v>
      </c>
      <c r="K665" t="s">
        <v>1</v>
      </c>
      <c r="L665" t="s">
        <v>436</v>
      </c>
      <c r="M665">
        <v>45808</v>
      </c>
      <c r="N665">
        <v>45869</v>
      </c>
      <c r="O665" t="s">
        <v>26</v>
      </c>
      <c r="P665" t="s">
        <v>448</v>
      </c>
      <c r="Q665" t="s">
        <v>441</v>
      </c>
    </row>
    <row r="666" spans="1:17" x14ac:dyDescent="0.25">
      <c r="A666">
        <v>1440</v>
      </c>
      <c r="B666" t="s">
        <v>1043</v>
      </c>
      <c r="C666" t="s">
        <v>323</v>
      </c>
      <c r="D666" t="s">
        <v>1</v>
      </c>
      <c r="F666" t="s">
        <v>436</v>
      </c>
      <c r="G666" t="s">
        <v>437</v>
      </c>
      <c r="H666" t="s">
        <v>1021</v>
      </c>
      <c r="I666" t="s">
        <v>1</v>
      </c>
      <c r="J666" t="s">
        <v>520</v>
      </c>
      <c r="K666" t="s">
        <v>440</v>
      </c>
      <c r="L666" t="s">
        <v>436</v>
      </c>
      <c r="M666">
        <v>45808</v>
      </c>
      <c r="N666">
        <v>45869</v>
      </c>
      <c r="O666" t="s">
        <v>445</v>
      </c>
      <c r="P666" t="e">
        <v>#N/A</v>
      </c>
      <c r="Q666" t="s">
        <v>441</v>
      </c>
    </row>
    <row r="667" spans="1:17" x14ac:dyDescent="0.25">
      <c r="A667">
        <v>561</v>
      </c>
      <c r="B667" t="s">
        <v>1044</v>
      </c>
      <c r="C667" t="s">
        <v>502</v>
      </c>
      <c r="D667" t="s">
        <v>1</v>
      </c>
      <c r="F667" t="s">
        <v>436</v>
      </c>
      <c r="G667" t="s">
        <v>1021</v>
      </c>
      <c r="H667" t="s">
        <v>1021</v>
      </c>
      <c r="I667" t="s">
        <v>1</v>
      </c>
      <c r="J667" t="s">
        <v>1</v>
      </c>
      <c r="K667" t="s">
        <v>1</v>
      </c>
      <c r="L667" t="s">
        <v>436</v>
      </c>
      <c r="M667">
        <v>45807</v>
      </c>
      <c r="N667">
        <v>45868</v>
      </c>
      <c r="O667" t="s">
        <v>445</v>
      </c>
      <c r="P667" t="e">
        <v>#N/A</v>
      </c>
      <c r="Q667" t="s">
        <v>441</v>
      </c>
    </row>
    <row r="668" spans="1:17" x14ac:dyDescent="0.25">
      <c r="A668">
        <v>297</v>
      </c>
      <c r="B668" t="s">
        <v>1045</v>
      </c>
      <c r="C668" t="s">
        <v>450</v>
      </c>
      <c r="D668" t="s">
        <v>1</v>
      </c>
      <c r="F668" t="s">
        <v>436</v>
      </c>
      <c r="G668" t="s">
        <v>1021</v>
      </c>
      <c r="H668" t="s">
        <v>1021</v>
      </c>
      <c r="I668" t="s">
        <v>1</v>
      </c>
      <c r="J668" t="s">
        <v>1</v>
      </c>
      <c r="K668" t="s">
        <v>1</v>
      </c>
      <c r="L668" t="s">
        <v>436</v>
      </c>
      <c r="M668">
        <v>45808</v>
      </c>
      <c r="N668">
        <v>45869</v>
      </c>
      <c r="O668" t="s">
        <v>26</v>
      </c>
      <c r="P668" t="s">
        <v>448</v>
      </c>
      <c r="Q668" t="s">
        <v>441</v>
      </c>
    </row>
    <row r="669" spans="1:17" x14ac:dyDescent="0.25">
      <c r="A669">
        <v>298</v>
      </c>
      <c r="B669" t="s">
        <v>1046</v>
      </c>
      <c r="C669" t="s">
        <v>325</v>
      </c>
      <c r="D669" t="s">
        <v>1</v>
      </c>
      <c r="F669" t="s">
        <v>436</v>
      </c>
      <c r="G669" t="s">
        <v>1021</v>
      </c>
      <c r="H669" t="s">
        <v>1021</v>
      </c>
      <c r="I669" t="s">
        <v>1</v>
      </c>
      <c r="J669" t="s">
        <v>1</v>
      </c>
      <c r="K669" t="s">
        <v>1</v>
      </c>
      <c r="L669" t="s">
        <v>436</v>
      </c>
      <c r="M669">
        <v>45808</v>
      </c>
      <c r="N669">
        <v>45869</v>
      </c>
      <c r="O669" t="s">
        <v>445</v>
      </c>
      <c r="P669" t="e">
        <v>#N/A</v>
      </c>
      <c r="Q669" t="s">
        <v>441</v>
      </c>
    </row>
    <row r="670" spans="1:17" x14ac:dyDescent="0.25">
      <c r="A670">
        <v>299</v>
      </c>
      <c r="B670" t="s">
        <v>1047</v>
      </c>
      <c r="C670" t="s">
        <v>325</v>
      </c>
      <c r="D670" t="s">
        <v>1</v>
      </c>
      <c r="F670" t="s">
        <v>436</v>
      </c>
      <c r="G670" t="s">
        <v>1021</v>
      </c>
      <c r="H670" t="s">
        <v>1021</v>
      </c>
      <c r="I670" t="s">
        <v>1</v>
      </c>
      <c r="J670" t="s">
        <v>1</v>
      </c>
      <c r="K670" t="s">
        <v>1</v>
      </c>
      <c r="L670" t="s">
        <v>436</v>
      </c>
      <c r="M670">
        <v>45807</v>
      </c>
      <c r="N670">
        <v>45868</v>
      </c>
      <c r="O670" t="s">
        <v>453</v>
      </c>
      <c r="P670" t="e">
        <v>#N/A</v>
      </c>
      <c r="Q670" t="s">
        <v>441</v>
      </c>
    </row>
    <row r="671" spans="1:17" x14ac:dyDescent="0.25">
      <c r="A671">
        <v>1571</v>
      </c>
      <c r="B671" t="s">
        <v>1048</v>
      </c>
      <c r="C671" t="s">
        <v>325</v>
      </c>
      <c r="D671" t="s">
        <v>1</v>
      </c>
      <c r="F671" t="s">
        <v>436</v>
      </c>
      <c r="G671" t="s">
        <v>1021</v>
      </c>
      <c r="H671" t="s">
        <v>1021</v>
      </c>
      <c r="I671" t="s">
        <v>1</v>
      </c>
      <c r="J671" t="s">
        <v>1</v>
      </c>
      <c r="K671" t="s">
        <v>1</v>
      </c>
      <c r="L671" t="s">
        <v>436</v>
      </c>
      <c r="M671">
        <v>45808</v>
      </c>
      <c r="N671">
        <v>45869</v>
      </c>
      <c r="O671" t="s">
        <v>94</v>
      </c>
      <c r="P671" t="s">
        <v>448</v>
      </c>
      <c r="Q671" t="s">
        <v>441</v>
      </c>
    </row>
    <row r="672" spans="1:17" x14ac:dyDescent="0.25">
      <c r="A672">
        <v>563</v>
      </c>
      <c r="B672" t="s">
        <v>1049</v>
      </c>
      <c r="C672" t="s">
        <v>450</v>
      </c>
      <c r="D672" t="s">
        <v>1</v>
      </c>
      <c r="F672" t="s">
        <v>436</v>
      </c>
      <c r="G672" t="s">
        <v>1021</v>
      </c>
      <c r="H672" t="s">
        <v>1021</v>
      </c>
      <c r="I672" t="s">
        <v>1</v>
      </c>
      <c r="J672" t="s">
        <v>1</v>
      </c>
      <c r="K672" t="s">
        <v>1</v>
      </c>
      <c r="L672" t="s">
        <v>436</v>
      </c>
      <c r="M672" t="s">
        <v>1</v>
      </c>
      <c r="N672" t="s">
        <v>1</v>
      </c>
      <c r="O672" t="s">
        <v>1</v>
      </c>
      <c r="P672" t="s">
        <v>448</v>
      </c>
      <c r="Q672" t="s">
        <v>509</v>
      </c>
    </row>
    <row r="673" spans="1:17" x14ac:dyDescent="0.25">
      <c r="A673">
        <v>302</v>
      </c>
      <c r="B673" t="s">
        <v>1050</v>
      </c>
      <c r="C673" t="s">
        <v>450</v>
      </c>
      <c r="D673" t="s">
        <v>1</v>
      </c>
      <c r="F673" t="s">
        <v>436</v>
      </c>
      <c r="G673" t="s">
        <v>1021</v>
      </c>
      <c r="H673" t="s">
        <v>1021</v>
      </c>
      <c r="I673" t="s">
        <v>1</v>
      </c>
      <c r="J673" t="s">
        <v>1</v>
      </c>
      <c r="K673" t="s">
        <v>1</v>
      </c>
      <c r="L673" t="s">
        <v>436</v>
      </c>
      <c r="M673" t="s">
        <v>1</v>
      </c>
      <c r="N673" t="s">
        <v>1</v>
      </c>
      <c r="O673" t="s">
        <v>1</v>
      </c>
      <c r="P673" t="s">
        <v>448</v>
      </c>
      <c r="Q673" t="s">
        <v>509</v>
      </c>
    </row>
    <row r="674" spans="1:17" x14ac:dyDescent="0.25">
      <c r="A674">
        <v>1029</v>
      </c>
      <c r="B674" t="s">
        <v>1051</v>
      </c>
      <c r="C674" t="s">
        <v>502</v>
      </c>
      <c r="D674" t="s">
        <v>1</v>
      </c>
      <c r="F674" t="s">
        <v>436</v>
      </c>
      <c r="G674" t="s">
        <v>1021</v>
      </c>
      <c r="H674" t="s">
        <v>1021</v>
      </c>
      <c r="I674" t="s">
        <v>1</v>
      </c>
      <c r="J674" t="s">
        <v>1</v>
      </c>
      <c r="K674" t="s">
        <v>1</v>
      </c>
      <c r="L674" t="s">
        <v>436</v>
      </c>
      <c r="M674" t="s">
        <v>1</v>
      </c>
      <c r="N674" t="s">
        <v>1</v>
      </c>
      <c r="O674" t="s">
        <v>1</v>
      </c>
      <c r="P674" t="e">
        <v>#N/A</v>
      </c>
      <c r="Q674" t="s">
        <v>509</v>
      </c>
    </row>
    <row r="675" spans="1:17" x14ac:dyDescent="0.25">
      <c r="A675">
        <v>1471</v>
      </c>
      <c r="B675" t="s">
        <v>1052</v>
      </c>
      <c r="C675" t="s">
        <v>325</v>
      </c>
      <c r="D675" t="s">
        <v>1</v>
      </c>
      <c r="F675" t="s">
        <v>436</v>
      </c>
      <c r="G675" t="s">
        <v>1021</v>
      </c>
      <c r="H675" t="s">
        <v>1021</v>
      </c>
      <c r="I675" t="s">
        <v>1</v>
      </c>
      <c r="J675" t="s">
        <v>1</v>
      </c>
      <c r="K675" t="s">
        <v>1</v>
      </c>
      <c r="L675" t="s">
        <v>436</v>
      </c>
      <c r="M675">
        <v>45808</v>
      </c>
      <c r="N675">
        <v>45869</v>
      </c>
      <c r="O675" t="s">
        <v>445</v>
      </c>
      <c r="P675" t="e">
        <v>#N/A</v>
      </c>
      <c r="Q675" t="s">
        <v>441</v>
      </c>
    </row>
    <row r="676" spans="1:17" x14ac:dyDescent="0.25">
      <c r="A676">
        <v>307</v>
      </c>
      <c r="B676" t="s">
        <v>1053</v>
      </c>
      <c r="C676" t="s">
        <v>316</v>
      </c>
      <c r="D676" t="s">
        <v>1</v>
      </c>
      <c r="F676" t="s">
        <v>436</v>
      </c>
      <c r="G676" t="s">
        <v>437</v>
      </c>
      <c r="H676" t="s">
        <v>1021</v>
      </c>
      <c r="I676" t="s">
        <v>1</v>
      </c>
      <c r="J676" t="s">
        <v>520</v>
      </c>
      <c r="K676" t="s">
        <v>440</v>
      </c>
      <c r="L676" t="s">
        <v>436</v>
      </c>
      <c r="M676">
        <v>45807</v>
      </c>
      <c r="N676">
        <v>45868</v>
      </c>
      <c r="O676" t="s">
        <v>445</v>
      </c>
      <c r="P676" t="e">
        <v>#N/A</v>
      </c>
      <c r="Q676" t="s">
        <v>441</v>
      </c>
    </row>
    <row r="677" spans="1:17" x14ac:dyDescent="0.25">
      <c r="A677">
        <v>308</v>
      </c>
      <c r="B677" t="s">
        <v>1054</v>
      </c>
      <c r="C677" t="s">
        <v>316</v>
      </c>
      <c r="D677" t="s">
        <v>1</v>
      </c>
      <c r="F677" t="s">
        <v>436</v>
      </c>
      <c r="G677" t="s">
        <v>437</v>
      </c>
      <c r="H677" t="s">
        <v>1021</v>
      </c>
      <c r="I677" t="s">
        <v>1</v>
      </c>
      <c r="J677" t="s">
        <v>520</v>
      </c>
      <c r="K677" t="s">
        <v>440</v>
      </c>
      <c r="L677" t="s">
        <v>436</v>
      </c>
      <c r="M677">
        <v>45807</v>
      </c>
      <c r="N677">
        <v>45868</v>
      </c>
      <c r="O677" t="s">
        <v>445</v>
      </c>
      <c r="P677" t="s">
        <v>448</v>
      </c>
      <c r="Q677" t="s">
        <v>441</v>
      </c>
    </row>
    <row r="678" spans="1:17" x14ac:dyDescent="0.25">
      <c r="A678">
        <v>316</v>
      </c>
      <c r="B678" t="s">
        <v>1055</v>
      </c>
      <c r="C678" t="s">
        <v>326</v>
      </c>
      <c r="D678" t="s">
        <v>1</v>
      </c>
      <c r="F678" t="s">
        <v>436</v>
      </c>
      <c r="G678" t="s">
        <v>1021</v>
      </c>
      <c r="H678" t="s">
        <v>1021</v>
      </c>
      <c r="I678" t="s">
        <v>479</v>
      </c>
      <c r="J678" t="s">
        <v>1</v>
      </c>
      <c r="K678" t="s">
        <v>1</v>
      </c>
      <c r="L678" t="s">
        <v>436</v>
      </c>
      <c r="M678">
        <v>45808</v>
      </c>
      <c r="N678">
        <v>45869</v>
      </c>
      <c r="O678" t="s">
        <v>453</v>
      </c>
      <c r="P678" t="s">
        <v>454</v>
      </c>
      <c r="Q678" t="s">
        <v>441</v>
      </c>
    </row>
    <row r="679" spans="1:17" x14ac:dyDescent="0.25">
      <c r="A679">
        <v>1333</v>
      </c>
      <c r="B679" t="s">
        <v>82</v>
      </c>
      <c r="C679" t="s">
        <v>379</v>
      </c>
      <c r="D679" t="s">
        <v>1</v>
      </c>
      <c r="F679" t="s">
        <v>436</v>
      </c>
      <c r="G679" t="s">
        <v>437</v>
      </c>
      <c r="H679" t="s">
        <v>1021</v>
      </c>
      <c r="I679" t="s">
        <v>1</v>
      </c>
      <c r="J679" t="s">
        <v>447</v>
      </c>
      <c r="K679" t="s">
        <v>444</v>
      </c>
      <c r="L679" t="s">
        <v>436</v>
      </c>
      <c r="M679">
        <v>45747</v>
      </c>
      <c r="N679">
        <v>45808</v>
      </c>
      <c r="O679" t="s">
        <v>26</v>
      </c>
      <c r="P679" t="s">
        <v>448</v>
      </c>
      <c r="Q679" t="s">
        <v>441</v>
      </c>
    </row>
    <row r="680" spans="1:17" x14ac:dyDescent="0.25">
      <c r="A680">
        <v>326</v>
      </c>
      <c r="B680" t="s">
        <v>1056</v>
      </c>
      <c r="C680" t="s">
        <v>316</v>
      </c>
      <c r="D680" t="s">
        <v>1</v>
      </c>
      <c r="F680" t="s">
        <v>436</v>
      </c>
      <c r="G680" t="s">
        <v>437</v>
      </c>
      <c r="H680" t="s">
        <v>1021</v>
      </c>
      <c r="I680" t="s">
        <v>1</v>
      </c>
      <c r="J680" t="s">
        <v>520</v>
      </c>
      <c r="K680" t="s">
        <v>440</v>
      </c>
      <c r="L680" t="s">
        <v>436</v>
      </c>
      <c r="M680">
        <v>45807</v>
      </c>
      <c r="N680">
        <v>45868</v>
      </c>
      <c r="O680" t="s">
        <v>453</v>
      </c>
      <c r="P680" t="s">
        <v>448</v>
      </c>
      <c r="Q680" t="s">
        <v>441</v>
      </c>
    </row>
    <row r="681" spans="1:17" x14ac:dyDescent="0.25">
      <c r="A681">
        <v>356</v>
      </c>
      <c r="B681" t="s">
        <v>1057</v>
      </c>
      <c r="C681" t="s">
        <v>481</v>
      </c>
      <c r="D681" t="s">
        <v>1</v>
      </c>
      <c r="F681" t="s">
        <v>436</v>
      </c>
      <c r="G681" t="s">
        <v>1021</v>
      </c>
      <c r="H681" t="s">
        <v>1021</v>
      </c>
      <c r="I681" t="s">
        <v>482</v>
      </c>
      <c r="J681" t="s">
        <v>1</v>
      </c>
      <c r="K681" t="s">
        <v>1</v>
      </c>
      <c r="L681" t="s">
        <v>436</v>
      </c>
      <c r="M681">
        <v>45808</v>
      </c>
      <c r="N681">
        <v>45869</v>
      </c>
      <c r="O681" t="s">
        <v>445</v>
      </c>
      <c r="P681" t="s">
        <v>454</v>
      </c>
      <c r="Q681" t="s">
        <v>441</v>
      </c>
    </row>
    <row r="682" spans="1:17" x14ac:dyDescent="0.25">
      <c r="A682">
        <v>370</v>
      </c>
      <c r="B682" t="s">
        <v>1058</v>
      </c>
      <c r="C682" t="s">
        <v>484</v>
      </c>
      <c r="D682" t="s">
        <v>1</v>
      </c>
      <c r="F682" t="s">
        <v>436</v>
      </c>
      <c r="G682" t="s">
        <v>1021</v>
      </c>
      <c r="H682" t="s">
        <v>1021</v>
      </c>
      <c r="I682" t="s">
        <v>485</v>
      </c>
      <c r="J682" t="s">
        <v>1</v>
      </c>
      <c r="K682" t="s">
        <v>1</v>
      </c>
      <c r="L682" t="s">
        <v>436</v>
      </c>
      <c r="M682" t="s">
        <v>1</v>
      </c>
      <c r="N682" t="s">
        <v>1</v>
      </c>
      <c r="O682" t="s">
        <v>1</v>
      </c>
      <c r="P682" t="e">
        <v>#N/A</v>
      </c>
      <c r="Q682" t="s">
        <v>509</v>
      </c>
    </row>
    <row r="683" spans="1:17" x14ac:dyDescent="0.25">
      <c r="A683">
        <v>135</v>
      </c>
      <c r="B683" t="s">
        <v>1059</v>
      </c>
      <c r="C683" t="s">
        <v>326</v>
      </c>
      <c r="D683" t="s">
        <v>1</v>
      </c>
      <c r="F683" t="s">
        <v>436</v>
      </c>
      <c r="G683" t="s">
        <v>1021</v>
      </c>
      <c r="H683" t="s">
        <v>1021</v>
      </c>
      <c r="I683" t="s">
        <v>485</v>
      </c>
      <c r="J683" t="s">
        <v>1</v>
      </c>
      <c r="K683" t="s">
        <v>1</v>
      </c>
      <c r="L683" t="s">
        <v>436</v>
      </c>
      <c r="M683">
        <v>45807</v>
      </c>
      <c r="N683">
        <v>45868</v>
      </c>
      <c r="O683" t="s">
        <v>445</v>
      </c>
      <c r="P683" t="s">
        <v>454</v>
      </c>
      <c r="Q683" t="s">
        <v>441</v>
      </c>
    </row>
    <row r="684" spans="1:17" x14ac:dyDescent="0.25">
      <c r="A684">
        <v>389</v>
      </c>
      <c r="B684" t="s">
        <v>1060</v>
      </c>
      <c r="C684" t="s">
        <v>488</v>
      </c>
      <c r="D684" t="s">
        <v>1</v>
      </c>
      <c r="F684" t="s">
        <v>436</v>
      </c>
      <c r="G684" t="s">
        <v>1021</v>
      </c>
      <c r="H684" t="s">
        <v>1021</v>
      </c>
      <c r="I684" t="s">
        <v>1</v>
      </c>
      <c r="J684" t="s">
        <v>1</v>
      </c>
      <c r="K684" t="s">
        <v>1</v>
      </c>
      <c r="L684" t="s">
        <v>436</v>
      </c>
      <c r="M684" t="s">
        <v>1</v>
      </c>
      <c r="N684" t="s">
        <v>1</v>
      </c>
      <c r="O684" t="s">
        <v>1</v>
      </c>
      <c r="P684" t="e">
        <v>#N/A</v>
      </c>
      <c r="Q684" t="s">
        <v>509</v>
      </c>
    </row>
    <row r="685" spans="1:17" x14ac:dyDescent="0.25">
      <c r="A685">
        <v>401</v>
      </c>
      <c r="B685" t="s">
        <v>1061</v>
      </c>
      <c r="C685" t="s">
        <v>488</v>
      </c>
      <c r="D685" t="s">
        <v>1</v>
      </c>
      <c r="F685" t="s">
        <v>436</v>
      </c>
      <c r="G685" t="s">
        <v>1021</v>
      </c>
      <c r="H685" t="s">
        <v>1021</v>
      </c>
      <c r="I685" t="s">
        <v>1</v>
      </c>
      <c r="J685" t="s">
        <v>1</v>
      </c>
      <c r="K685" t="s">
        <v>1</v>
      </c>
      <c r="L685" t="s">
        <v>436</v>
      </c>
      <c r="M685" t="s">
        <v>1</v>
      </c>
      <c r="N685" t="s">
        <v>1</v>
      </c>
      <c r="O685" t="s">
        <v>1</v>
      </c>
      <c r="P685" t="e">
        <v>#N/A</v>
      </c>
      <c r="Q685" t="s">
        <v>509</v>
      </c>
    </row>
    <row r="686" spans="1:17" x14ac:dyDescent="0.25">
      <c r="A686">
        <v>412</v>
      </c>
      <c r="B686" t="s">
        <v>360</v>
      </c>
      <c r="C686" t="s">
        <v>326</v>
      </c>
      <c r="D686" t="s">
        <v>1</v>
      </c>
      <c r="F686" t="s">
        <v>436</v>
      </c>
      <c r="G686" t="s">
        <v>1021</v>
      </c>
      <c r="H686" t="s">
        <v>1021</v>
      </c>
      <c r="I686" t="s">
        <v>168</v>
      </c>
      <c r="J686" t="s">
        <v>1</v>
      </c>
      <c r="K686" t="s">
        <v>1</v>
      </c>
      <c r="L686" t="s">
        <v>436</v>
      </c>
      <c r="M686">
        <v>45808</v>
      </c>
      <c r="N686">
        <v>45869</v>
      </c>
      <c r="O686" t="s">
        <v>453</v>
      </c>
      <c r="P686" t="s">
        <v>454</v>
      </c>
      <c r="Q686" t="s">
        <v>441</v>
      </c>
    </row>
    <row r="687" spans="1:17" x14ac:dyDescent="0.25">
      <c r="A687">
        <v>1030</v>
      </c>
      <c r="B687" t="s">
        <v>1062</v>
      </c>
      <c r="C687" t="s">
        <v>450</v>
      </c>
      <c r="D687" t="s">
        <v>1</v>
      </c>
      <c r="F687" t="s">
        <v>436</v>
      </c>
      <c r="G687" t="s">
        <v>1021</v>
      </c>
      <c r="H687" t="s">
        <v>1021</v>
      </c>
      <c r="I687" t="s">
        <v>1</v>
      </c>
      <c r="J687" t="s">
        <v>1</v>
      </c>
      <c r="K687" t="s">
        <v>1</v>
      </c>
      <c r="L687" t="s">
        <v>436</v>
      </c>
      <c r="M687">
        <v>45808</v>
      </c>
      <c r="N687">
        <v>45869</v>
      </c>
      <c r="O687" t="s">
        <v>453</v>
      </c>
      <c r="P687" t="e">
        <v>#N/A</v>
      </c>
      <c r="Q687" t="s">
        <v>441</v>
      </c>
    </row>
    <row r="688" spans="1:17" x14ac:dyDescent="0.25">
      <c r="A688">
        <v>462</v>
      </c>
      <c r="B688" t="s">
        <v>1063</v>
      </c>
      <c r="C688" t="s">
        <v>326</v>
      </c>
      <c r="D688" t="s">
        <v>1</v>
      </c>
      <c r="F688" t="s">
        <v>436</v>
      </c>
      <c r="G688" t="s">
        <v>1021</v>
      </c>
      <c r="H688" t="s">
        <v>1021</v>
      </c>
      <c r="I688" t="s">
        <v>463</v>
      </c>
      <c r="J688" t="s">
        <v>1</v>
      </c>
      <c r="K688" t="s">
        <v>1</v>
      </c>
      <c r="L688" t="s">
        <v>436</v>
      </c>
      <c r="M688">
        <v>45807</v>
      </c>
      <c r="N688">
        <v>45868</v>
      </c>
      <c r="O688" t="s">
        <v>453</v>
      </c>
      <c r="P688" t="s">
        <v>454</v>
      </c>
      <c r="Q688" t="s">
        <v>441</v>
      </c>
    </row>
    <row r="689" spans="1:17" x14ac:dyDescent="0.25">
      <c r="A689">
        <v>1334</v>
      </c>
      <c r="B689" t="s">
        <v>93</v>
      </c>
      <c r="C689" t="s">
        <v>379</v>
      </c>
      <c r="D689" t="s">
        <v>1</v>
      </c>
      <c r="F689" t="s">
        <v>436</v>
      </c>
      <c r="G689" t="s">
        <v>437</v>
      </c>
      <c r="H689" t="s">
        <v>1021</v>
      </c>
      <c r="I689" t="s">
        <v>1</v>
      </c>
      <c r="J689" t="s">
        <v>447</v>
      </c>
      <c r="K689" t="s">
        <v>444</v>
      </c>
      <c r="L689" t="s">
        <v>436</v>
      </c>
      <c r="M689">
        <v>45749</v>
      </c>
      <c r="N689">
        <v>45810</v>
      </c>
      <c r="O689" t="s">
        <v>94</v>
      </c>
      <c r="P689" t="s">
        <v>448</v>
      </c>
      <c r="Q689" t="s">
        <v>40</v>
      </c>
    </row>
    <row r="690" spans="1:17" x14ac:dyDescent="0.25">
      <c r="A690">
        <v>442</v>
      </c>
      <c r="B690" t="s">
        <v>321</v>
      </c>
      <c r="C690" t="s">
        <v>316</v>
      </c>
      <c r="D690" t="s">
        <v>1</v>
      </c>
      <c r="F690" t="s">
        <v>436</v>
      </c>
      <c r="G690" t="s">
        <v>437</v>
      </c>
      <c r="H690" t="s">
        <v>1021</v>
      </c>
      <c r="I690" t="s">
        <v>1</v>
      </c>
      <c r="J690" t="s">
        <v>520</v>
      </c>
      <c r="K690" t="s">
        <v>440</v>
      </c>
      <c r="L690" t="s">
        <v>436</v>
      </c>
      <c r="M690">
        <v>45807</v>
      </c>
      <c r="N690">
        <v>45868</v>
      </c>
      <c r="O690" t="s">
        <v>445</v>
      </c>
      <c r="P690" t="s">
        <v>448</v>
      </c>
      <c r="Q690" t="s">
        <v>441</v>
      </c>
    </row>
    <row r="691" spans="1:17" x14ac:dyDescent="0.25">
      <c r="A691">
        <v>1335</v>
      </c>
      <c r="B691" t="s">
        <v>102</v>
      </c>
      <c r="C691" t="s">
        <v>379</v>
      </c>
      <c r="D691" t="s">
        <v>1</v>
      </c>
      <c r="F691" t="s">
        <v>436</v>
      </c>
      <c r="G691" t="s">
        <v>437</v>
      </c>
      <c r="H691" t="s">
        <v>1021</v>
      </c>
      <c r="I691" t="s">
        <v>1</v>
      </c>
      <c r="J691" t="s">
        <v>447</v>
      </c>
      <c r="K691" t="s">
        <v>444</v>
      </c>
      <c r="L691" t="s">
        <v>436</v>
      </c>
      <c r="M691">
        <v>45747</v>
      </c>
      <c r="N691">
        <v>45808</v>
      </c>
      <c r="O691" t="s">
        <v>26</v>
      </c>
      <c r="P691" t="s">
        <v>448</v>
      </c>
      <c r="Q691" t="s">
        <v>441</v>
      </c>
    </row>
    <row r="692" spans="1:17" x14ac:dyDescent="0.25">
      <c r="A692" t="s">
        <v>1</v>
      </c>
      <c r="B692" t="s">
        <v>1</v>
      </c>
      <c r="C692" t="s">
        <v>1</v>
      </c>
      <c r="D692" t="s">
        <v>1</v>
      </c>
      <c r="F692" t="s">
        <v>436</v>
      </c>
      <c r="G692" t="s">
        <v>1</v>
      </c>
      <c r="H692" t="s">
        <v>1</v>
      </c>
      <c r="I692" t="s">
        <v>1</v>
      </c>
      <c r="J692" t="s">
        <v>1</v>
      </c>
      <c r="K692" t="s">
        <v>1</v>
      </c>
      <c r="L692" t="s">
        <v>436</v>
      </c>
      <c r="M692" t="s">
        <v>1</v>
      </c>
      <c r="N692" t="s">
        <v>1</v>
      </c>
      <c r="O692" t="s">
        <v>1</v>
      </c>
      <c r="P692" t="e">
        <v>#N/A</v>
      </c>
      <c r="Q692" t="s">
        <v>509</v>
      </c>
    </row>
    <row r="693" spans="1:17" x14ac:dyDescent="0.25">
      <c r="A693" t="s">
        <v>1</v>
      </c>
      <c r="B693" t="s">
        <v>1</v>
      </c>
      <c r="C693" t="s">
        <v>1</v>
      </c>
      <c r="D693" t="s">
        <v>1</v>
      </c>
      <c r="F693" t="s">
        <v>436</v>
      </c>
      <c r="G693" t="s">
        <v>1</v>
      </c>
      <c r="H693" t="s">
        <v>1</v>
      </c>
      <c r="I693" t="s">
        <v>1</v>
      </c>
      <c r="J693" t="s">
        <v>1</v>
      </c>
      <c r="K693" t="s">
        <v>1</v>
      </c>
      <c r="L693" t="s">
        <v>436</v>
      </c>
      <c r="M693" t="s">
        <v>1</v>
      </c>
      <c r="N693" t="s">
        <v>1</v>
      </c>
      <c r="O693" t="s">
        <v>1</v>
      </c>
      <c r="P693" t="e">
        <v>#N/A</v>
      </c>
      <c r="Q693" t="s">
        <v>509</v>
      </c>
    </row>
    <row r="694" spans="1:17" x14ac:dyDescent="0.25">
      <c r="A694" t="s">
        <v>1</v>
      </c>
      <c r="B694" t="s">
        <v>1</v>
      </c>
      <c r="C694" t="s">
        <v>1</v>
      </c>
      <c r="D694" t="s">
        <v>1</v>
      </c>
      <c r="F694" t="s">
        <v>436</v>
      </c>
      <c r="G694" t="s">
        <v>1</v>
      </c>
      <c r="H694" t="s">
        <v>1</v>
      </c>
      <c r="I694" t="s">
        <v>1</v>
      </c>
      <c r="J694" t="s">
        <v>1</v>
      </c>
      <c r="K694" t="s">
        <v>1</v>
      </c>
      <c r="L694" t="s">
        <v>436</v>
      </c>
      <c r="M694" t="s">
        <v>1</v>
      </c>
      <c r="N694" t="s">
        <v>1</v>
      </c>
      <c r="O694" t="s">
        <v>1</v>
      </c>
      <c r="P694" t="e">
        <v>#N/A</v>
      </c>
      <c r="Q694" t="s">
        <v>509</v>
      </c>
    </row>
    <row r="695" spans="1:17" x14ac:dyDescent="0.25">
      <c r="A695" t="s">
        <v>1</v>
      </c>
      <c r="B695" t="s">
        <v>1</v>
      </c>
      <c r="C695" t="s">
        <v>1</v>
      </c>
      <c r="D695" t="s">
        <v>1</v>
      </c>
      <c r="F695" t="s">
        <v>436</v>
      </c>
      <c r="G695" t="s">
        <v>1</v>
      </c>
      <c r="H695" t="s">
        <v>1</v>
      </c>
      <c r="I695" t="s">
        <v>1</v>
      </c>
      <c r="J695" t="s">
        <v>1</v>
      </c>
      <c r="K695" t="s">
        <v>1</v>
      </c>
      <c r="L695" t="s">
        <v>436</v>
      </c>
      <c r="M695" t="s">
        <v>1</v>
      </c>
      <c r="N695" t="s">
        <v>1</v>
      </c>
      <c r="O695" t="s">
        <v>1</v>
      </c>
      <c r="P695" t="e">
        <v>#N/A</v>
      </c>
      <c r="Q695" t="s">
        <v>509</v>
      </c>
    </row>
    <row r="696" spans="1:17" x14ac:dyDescent="0.25">
      <c r="A696" t="s">
        <v>1</v>
      </c>
      <c r="B696" t="s">
        <v>1</v>
      </c>
      <c r="C696" t="s">
        <v>1</v>
      </c>
      <c r="D696" t="s">
        <v>1</v>
      </c>
      <c r="F696" t="s">
        <v>436</v>
      </c>
      <c r="G696" t="s">
        <v>1</v>
      </c>
      <c r="H696" t="s">
        <v>1</v>
      </c>
      <c r="I696" t="s">
        <v>1</v>
      </c>
      <c r="J696" t="s">
        <v>1</v>
      </c>
      <c r="K696" t="s">
        <v>1</v>
      </c>
      <c r="L696" t="s">
        <v>436</v>
      </c>
      <c r="M696" t="s">
        <v>1</v>
      </c>
      <c r="N696" t="s">
        <v>1</v>
      </c>
      <c r="O696" t="s">
        <v>1</v>
      </c>
      <c r="P696" t="e">
        <v>#N/A</v>
      </c>
      <c r="Q696" t="s">
        <v>509</v>
      </c>
    </row>
    <row r="697" spans="1:17" x14ac:dyDescent="0.25">
      <c r="A697">
        <v>1014</v>
      </c>
      <c r="B697" t="s">
        <v>1064</v>
      </c>
      <c r="C697" t="s">
        <v>326</v>
      </c>
      <c r="D697" t="s">
        <v>1</v>
      </c>
      <c r="F697" t="s">
        <v>436</v>
      </c>
      <c r="G697" t="s">
        <v>1065</v>
      </c>
      <c r="H697" t="s">
        <v>1065</v>
      </c>
      <c r="I697" t="s">
        <v>156</v>
      </c>
      <c r="J697" t="s">
        <v>1</v>
      </c>
      <c r="K697" t="s">
        <v>1</v>
      </c>
      <c r="L697" t="s">
        <v>436</v>
      </c>
      <c r="M697">
        <v>45808</v>
      </c>
      <c r="N697">
        <v>45869</v>
      </c>
      <c r="O697" t="s">
        <v>453</v>
      </c>
      <c r="P697" t="s">
        <v>454</v>
      </c>
      <c r="Q697" t="s">
        <v>441</v>
      </c>
    </row>
    <row r="698" spans="1:17" x14ac:dyDescent="0.25">
      <c r="A698">
        <v>1558</v>
      </c>
      <c r="B698" t="s">
        <v>130</v>
      </c>
      <c r="C698" t="s">
        <v>326</v>
      </c>
      <c r="D698" t="s">
        <v>1</v>
      </c>
      <c r="F698" t="s">
        <v>436</v>
      </c>
      <c r="G698" t="s">
        <v>1065</v>
      </c>
      <c r="H698" t="s">
        <v>1065</v>
      </c>
      <c r="I698" t="s">
        <v>662</v>
      </c>
      <c r="J698" t="s">
        <v>1</v>
      </c>
      <c r="K698" t="s">
        <v>1</v>
      </c>
      <c r="L698" t="s">
        <v>436</v>
      </c>
      <c r="M698">
        <v>45807</v>
      </c>
      <c r="N698">
        <v>45868</v>
      </c>
      <c r="O698" t="s">
        <v>26</v>
      </c>
      <c r="P698" t="s">
        <v>454</v>
      </c>
      <c r="Q698" t="s">
        <v>441</v>
      </c>
    </row>
    <row r="699" spans="1:17" x14ac:dyDescent="0.25">
      <c r="A699">
        <v>103</v>
      </c>
      <c r="B699" t="s">
        <v>1066</v>
      </c>
      <c r="C699" t="s">
        <v>326</v>
      </c>
      <c r="D699" t="s">
        <v>1</v>
      </c>
      <c r="F699" t="s">
        <v>436</v>
      </c>
      <c r="G699" t="s">
        <v>1065</v>
      </c>
      <c r="H699" t="s">
        <v>1065</v>
      </c>
      <c r="I699" t="s">
        <v>458</v>
      </c>
      <c r="J699" t="s">
        <v>1</v>
      </c>
      <c r="K699" t="s">
        <v>1</v>
      </c>
      <c r="L699" t="s">
        <v>436</v>
      </c>
      <c r="M699">
        <v>45808</v>
      </c>
      <c r="N699">
        <v>45869</v>
      </c>
      <c r="O699" t="s">
        <v>445</v>
      </c>
      <c r="P699" t="s">
        <v>454</v>
      </c>
      <c r="Q699" t="s">
        <v>441</v>
      </c>
    </row>
    <row r="700" spans="1:17" x14ac:dyDescent="0.25">
      <c r="A700">
        <v>117</v>
      </c>
      <c r="B700" t="s">
        <v>386</v>
      </c>
      <c r="C700" t="s">
        <v>326</v>
      </c>
      <c r="D700" t="s">
        <v>1</v>
      </c>
      <c r="F700" t="s">
        <v>436</v>
      </c>
      <c r="G700" t="s">
        <v>1065</v>
      </c>
      <c r="H700" t="s">
        <v>1065</v>
      </c>
      <c r="I700" t="s">
        <v>28</v>
      </c>
      <c r="J700" t="s">
        <v>1</v>
      </c>
      <c r="K700" t="s">
        <v>1</v>
      </c>
      <c r="L700" t="s">
        <v>436</v>
      </c>
      <c r="M700">
        <v>45808</v>
      </c>
      <c r="N700">
        <v>45869</v>
      </c>
      <c r="O700" t="s">
        <v>453</v>
      </c>
      <c r="P700" t="s">
        <v>454</v>
      </c>
      <c r="Q700" t="s">
        <v>441</v>
      </c>
    </row>
    <row r="701" spans="1:17" x14ac:dyDescent="0.25">
      <c r="A701">
        <v>181</v>
      </c>
      <c r="B701" t="s">
        <v>346</v>
      </c>
      <c r="C701" t="s">
        <v>326</v>
      </c>
      <c r="D701" t="s">
        <v>1</v>
      </c>
      <c r="F701" t="s">
        <v>436</v>
      </c>
      <c r="G701" t="s">
        <v>1065</v>
      </c>
      <c r="H701" t="s">
        <v>1065</v>
      </c>
      <c r="I701" t="s">
        <v>151</v>
      </c>
      <c r="J701" t="s">
        <v>1</v>
      </c>
      <c r="K701" t="s">
        <v>1</v>
      </c>
      <c r="L701" t="s">
        <v>436</v>
      </c>
      <c r="M701">
        <v>45808</v>
      </c>
      <c r="N701">
        <v>45869</v>
      </c>
      <c r="O701" t="s">
        <v>26</v>
      </c>
      <c r="P701" t="s">
        <v>454</v>
      </c>
      <c r="Q701" t="s">
        <v>441</v>
      </c>
    </row>
    <row r="702" spans="1:17" x14ac:dyDescent="0.25">
      <c r="A702">
        <v>193</v>
      </c>
      <c r="B702" t="s">
        <v>1067</v>
      </c>
      <c r="C702" t="s">
        <v>502</v>
      </c>
      <c r="D702" t="s">
        <v>1</v>
      </c>
      <c r="F702" t="s">
        <v>436</v>
      </c>
      <c r="G702" t="s">
        <v>1065</v>
      </c>
      <c r="H702" t="s">
        <v>1065</v>
      </c>
      <c r="I702" t="s">
        <v>1</v>
      </c>
      <c r="J702" t="s">
        <v>1</v>
      </c>
      <c r="K702" t="s">
        <v>1</v>
      </c>
      <c r="L702" t="s">
        <v>436</v>
      </c>
      <c r="M702">
        <v>45808</v>
      </c>
      <c r="N702">
        <v>45869</v>
      </c>
      <c r="O702" t="s">
        <v>445</v>
      </c>
      <c r="P702" t="e">
        <v>#N/A</v>
      </c>
      <c r="Q702" t="s">
        <v>441</v>
      </c>
    </row>
    <row r="703" spans="1:17" x14ac:dyDescent="0.25">
      <c r="A703">
        <v>1235</v>
      </c>
      <c r="B703" t="s">
        <v>1068</v>
      </c>
      <c r="C703" t="s">
        <v>325</v>
      </c>
      <c r="D703" t="s">
        <v>1</v>
      </c>
      <c r="F703" t="s">
        <v>436</v>
      </c>
      <c r="G703" t="s">
        <v>1065</v>
      </c>
      <c r="H703" t="s">
        <v>1065</v>
      </c>
      <c r="I703" t="s">
        <v>1</v>
      </c>
      <c r="J703" t="s">
        <v>1</v>
      </c>
      <c r="K703" t="s">
        <v>1</v>
      </c>
      <c r="L703" t="s">
        <v>436</v>
      </c>
      <c r="M703" t="s">
        <v>1</v>
      </c>
      <c r="N703" t="s">
        <v>1</v>
      </c>
      <c r="O703" t="s">
        <v>1</v>
      </c>
      <c r="P703" t="e">
        <v>#N/A</v>
      </c>
      <c r="Q703" t="s">
        <v>509</v>
      </c>
    </row>
    <row r="704" spans="1:17" x14ac:dyDescent="0.25">
      <c r="A704">
        <v>244</v>
      </c>
      <c r="B704" t="s">
        <v>1069</v>
      </c>
      <c r="C704" t="s">
        <v>325</v>
      </c>
      <c r="D704" t="s">
        <v>1</v>
      </c>
      <c r="F704" t="s">
        <v>436</v>
      </c>
      <c r="G704" t="s">
        <v>1065</v>
      </c>
      <c r="H704" t="s">
        <v>1065</v>
      </c>
      <c r="I704" t="s">
        <v>1</v>
      </c>
      <c r="J704" t="s">
        <v>1</v>
      </c>
      <c r="K704" t="s">
        <v>1</v>
      </c>
      <c r="L704" t="s">
        <v>436</v>
      </c>
      <c r="M704">
        <v>45807</v>
      </c>
      <c r="N704">
        <v>45868</v>
      </c>
      <c r="O704" t="s">
        <v>445</v>
      </c>
      <c r="P704" t="e">
        <v>#N/A</v>
      </c>
      <c r="Q704" t="s">
        <v>441</v>
      </c>
    </row>
    <row r="705" spans="1:17" x14ac:dyDescent="0.25">
      <c r="A705">
        <v>1258</v>
      </c>
      <c r="B705" t="s">
        <v>1070</v>
      </c>
      <c r="C705" t="s">
        <v>502</v>
      </c>
      <c r="D705" t="s">
        <v>1</v>
      </c>
      <c r="F705" t="s">
        <v>436</v>
      </c>
      <c r="G705" t="s">
        <v>1065</v>
      </c>
      <c r="H705" t="s">
        <v>1065</v>
      </c>
      <c r="I705" t="s">
        <v>1</v>
      </c>
      <c r="J705" t="s">
        <v>1</v>
      </c>
      <c r="K705" t="s">
        <v>1</v>
      </c>
      <c r="L705" t="s">
        <v>436</v>
      </c>
      <c r="M705">
        <v>45808</v>
      </c>
      <c r="N705">
        <v>45869</v>
      </c>
      <c r="O705" t="s">
        <v>453</v>
      </c>
      <c r="P705" t="e">
        <v>#N/A</v>
      </c>
      <c r="Q705" t="s">
        <v>441</v>
      </c>
    </row>
    <row r="706" spans="1:17" x14ac:dyDescent="0.25">
      <c r="A706">
        <v>303</v>
      </c>
      <c r="B706" t="s">
        <v>1071</v>
      </c>
      <c r="C706" t="s">
        <v>502</v>
      </c>
      <c r="D706" t="s">
        <v>1</v>
      </c>
      <c r="F706" t="s">
        <v>436</v>
      </c>
      <c r="G706" t="s">
        <v>1065</v>
      </c>
      <c r="H706" t="s">
        <v>1065</v>
      </c>
      <c r="I706" t="s">
        <v>1</v>
      </c>
      <c r="J706" t="s">
        <v>1</v>
      </c>
      <c r="K706" t="s">
        <v>1</v>
      </c>
      <c r="L706" t="s">
        <v>436</v>
      </c>
      <c r="M706">
        <v>45833</v>
      </c>
      <c r="N706">
        <v>45893</v>
      </c>
      <c r="O706" t="s">
        <v>26</v>
      </c>
      <c r="P706" t="e">
        <v>#N/A</v>
      </c>
      <c r="Q706" t="s">
        <v>441</v>
      </c>
    </row>
    <row r="707" spans="1:17" x14ac:dyDescent="0.25">
      <c r="A707">
        <v>1234</v>
      </c>
      <c r="B707" t="s">
        <v>1072</v>
      </c>
      <c r="C707" t="s">
        <v>325</v>
      </c>
      <c r="D707" t="s">
        <v>1</v>
      </c>
      <c r="F707" t="s">
        <v>436</v>
      </c>
      <c r="G707" t="s">
        <v>1065</v>
      </c>
      <c r="H707" t="s">
        <v>1065</v>
      </c>
      <c r="I707" t="s">
        <v>1</v>
      </c>
      <c r="J707" t="s">
        <v>1</v>
      </c>
      <c r="K707" t="s">
        <v>1</v>
      </c>
      <c r="L707" t="s">
        <v>436</v>
      </c>
      <c r="M707">
        <v>45808</v>
      </c>
      <c r="N707">
        <v>45869</v>
      </c>
      <c r="O707" t="s">
        <v>453</v>
      </c>
      <c r="P707" t="e">
        <v>#N/A</v>
      </c>
      <c r="Q707" t="s">
        <v>441</v>
      </c>
    </row>
    <row r="708" spans="1:17" x14ac:dyDescent="0.25">
      <c r="A708">
        <v>426</v>
      </c>
      <c r="B708" t="s">
        <v>1073</v>
      </c>
      <c r="C708" t="s">
        <v>352</v>
      </c>
      <c r="D708" t="s">
        <v>1</v>
      </c>
      <c r="F708" t="s">
        <v>436</v>
      </c>
      <c r="G708" t="s">
        <v>1065</v>
      </c>
      <c r="H708" t="s">
        <v>1065</v>
      </c>
      <c r="I708" t="s">
        <v>1</v>
      </c>
      <c r="J708" t="s">
        <v>1</v>
      </c>
      <c r="K708" t="s">
        <v>1</v>
      </c>
      <c r="L708" t="s">
        <v>436</v>
      </c>
      <c r="M708">
        <v>45808</v>
      </c>
      <c r="N708">
        <v>45869</v>
      </c>
      <c r="O708" t="s">
        <v>445</v>
      </c>
      <c r="P708" t="e">
        <v>#N/A</v>
      </c>
      <c r="Q708" t="s">
        <v>441</v>
      </c>
    </row>
    <row r="709" spans="1:17" x14ac:dyDescent="0.25">
      <c r="A709">
        <v>1597</v>
      </c>
      <c r="B709" t="s">
        <v>1074</v>
      </c>
      <c r="C709" t="s">
        <v>325</v>
      </c>
      <c r="D709" t="s">
        <v>1</v>
      </c>
      <c r="F709" t="s">
        <v>436</v>
      </c>
      <c r="G709" t="s">
        <v>1065</v>
      </c>
      <c r="H709" t="s">
        <v>1065</v>
      </c>
      <c r="I709" t="s">
        <v>1</v>
      </c>
      <c r="J709" t="s">
        <v>1</v>
      </c>
      <c r="K709" t="s">
        <v>1</v>
      </c>
      <c r="L709" t="s">
        <v>436</v>
      </c>
      <c r="M709">
        <v>45808</v>
      </c>
      <c r="N709">
        <v>45869</v>
      </c>
      <c r="O709" t="s">
        <v>453</v>
      </c>
      <c r="P709" t="e">
        <v>#N/A</v>
      </c>
      <c r="Q709" t="s">
        <v>441</v>
      </c>
    </row>
    <row r="710" spans="1:17" x14ac:dyDescent="0.25">
      <c r="A710">
        <v>304</v>
      </c>
      <c r="B710" t="s">
        <v>1075</v>
      </c>
      <c r="C710" t="s">
        <v>502</v>
      </c>
      <c r="D710" t="s">
        <v>1</v>
      </c>
      <c r="F710" t="s">
        <v>436</v>
      </c>
      <c r="G710" t="s">
        <v>1065</v>
      </c>
      <c r="H710" t="s">
        <v>1065</v>
      </c>
      <c r="I710" t="s">
        <v>1</v>
      </c>
      <c r="J710" t="s">
        <v>1</v>
      </c>
      <c r="K710" t="s">
        <v>1</v>
      </c>
      <c r="L710" t="s">
        <v>436</v>
      </c>
      <c r="M710" t="s">
        <v>1</v>
      </c>
      <c r="N710" t="s">
        <v>1</v>
      </c>
      <c r="O710" t="s">
        <v>1</v>
      </c>
      <c r="P710" t="e">
        <v>#N/A</v>
      </c>
      <c r="Q710" t="s">
        <v>509</v>
      </c>
    </row>
    <row r="711" spans="1:17" x14ac:dyDescent="0.25">
      <c r="A711">
        <v>1331</v>
      </c>
      <c r="B711" t="s">
        <v>79</v>
      </c>
      <c r="C711" t="s">
        <v>379</v>
      </c>
      <c r="D711" t="s">
        <v>1</v>
      </c>
      <c r="F711" t="s">
        <v>436</v>
      </c>
      <c r="G711" t="s">
        <v>437</v>
      </c>
      <c r="H711" t="s">
        <v>1065</v>
      </c>
      <c r="I711" t="s">
        <v>1</v>
      </c>
      <c r="J711" t="s">
        <v>447</v>
      </c>
      <c r="K711" t="s">
        <v>444</v>
      </c>
      <c r="L711" t="s">
        <v>436</v>
      </c>
      <c r="M711">
        <v>45747</v>
      </c>
      <c r="N711">
        <v>45808</v>
      </c>
      <c r="O711" t="s">
        <v>453</v>
      </c>
      <c r="P711" t="s">
        <v>448</v>
      </c>
      <c r="Q711" t="s">
        <v>441</v>
      </c>
    </row>
    <row r="712" spans="1:17" x14ac:dyDescent="0.25">
      <c r="A712">
        <v>1332</v>
      </c>
      <c r="B712" t="s">
        <v>80</v>
      </c>
      <c r="C712" t="s">
        <v>379</v>
      </c>
      <c r="D712" t="s">
        <v>1</v>
      </c>
      <c r="F712" t="s">
        <v>436</v>
      </c>
      <c r="G712" t="s">
        <v>437</v>
      </c>
      <c r="H712" t="s">
        <v>1065</v>
      </c>
      <c r="I712" t="s">
        <v>1</v>
      </c>
      <c r="J712" t="s">
        <v>447</v>
      </c>
      <c r="K712" t="s">
        <v>444</v>
      </c>
      <c r="L712" t="s">
        <v>436</v>
      </c>
      <c r="M712">
        <v>45747</v>
      </c>
      <c r="N712">
        <v>45808</v>
      </c>
      <c r="O712" t="s">
        <v>453</v>
      </c>
      <c r="P712" t="s">
        <v>448</v>
      </c>
      <c r="Q712" t="s">
        <v>441</v>
      </c>
    </row>
    <row r="713" spans="1:17" x14ac:dyDescent="0.25">
      <c r="A713">
        <v>315</v>
      </c>
      <c r="B713" t="s">
        <v>1076</v>
      </c>
      <c r="C713" t="s">
        <v>326</v>
      </c>
      <c r="D713" t="s">
        <v>1</v>
      </c>
      <c r="F713" t="s">
        <v>436</v>
      </c>
      <c r="G713" t="s">
        <v>1065</v>
      </c>
      <c r="H713" t="s">
        <v>1065</v>
      </c>
      <c r="I713" t="s">
        <v>479</v>
      </c>
      <c r="J713" t="s">
        <v>1</v>
      </c>
      <c r="K713" t="s">
        <v>1</v>
      </c>
      <c r="L713" t="s">
        <v>436</v>
      </c>
      <c r="M713">
        <v>45808</v>
      </c>
      <c r="N713">
        <v>45869</v>
      </c>
      <c r="O713" t="s">
        <v>445</v>
      </c>
      <c r="P713" t="s">
        <v>454</v>
      </c>
      <c r="Q713" t="s">
        <v>441</v>
      </c>
    </row>
    <row r="714" spans="1:17" x14ac:dyDescent="0.25">
      <c r="A714">
        <v>355</v>
      </c>
      <c r="B714" t="s">
        <v>1077</v>
      </c>
      <c r="C714" t="s">
        <v>481</v>
      </c>
      <c r="D714" t="s">
        <v>1</v>
      </c>
      <c r="F714" t="s">
        <v>436</v>
      </c>
      <c r="G714" t="s">
        <v>1065</v>
      </c>
      <c r="H714" t="s">
        <v>1065</v>
      </c>
      <c r="I714" t="s">
        <v>482</v>
      </c>
      <c r="J714" t="s">
        <v>1</v>
      </c>
      <c r="K714" t="s">
        <v>1</v>
      </c>
      <c r="L714" t="s">
        <v>436</v>
      </c>
      <c r="M714">
        <v>45808</v>
      </c>
      <c r="N714">
        <v>45869</v>
      </c>
      <c r="O714" t="s">
        <v>445</v>
      </c>
      <c r="P714" t="s">
        <v>454</v>
      </c>
      <c r="Q714" t="s">
        <v>441</v>
      </c>
    </row>
    <row r="715" spans="1:17" x14ac:dyDescent="0.25">
      <c r="A715">
        <v>369</v>
      </c>
      <c r="B715" t="s">
        <v>1078</v>
      </c>
      <c r="C715" t="s">
        <v>484</v>
      </c>
      <c r="D715" t="s">
        <v>1</v>
      </c>
      <c r="F715" t="s">
        <v>436</v>
      </c>
      <c r="G715" t="s">
        <v>1065</v>
      </c>
      <c r="H715" t="s">
        <v>1065</v>
      </c>
      <c r="I715" t="s">
        <v>485</v>
      </c>
      <c r="J715" t="s">
        <v>1</v>
      </c>
      <c r="K715" t="s">
        <v>1</v>
      </c>
      <c r="L715" t="s">
        <v>436</v>
      </c>
      <c r="M715" t="s">
        <v>1</v>
      </c>
      <c r="N715" t="s">
        <v>1</v>
      </c>
      <c r="O715" t="s">
        <v>1</v>
      </c>
      <c r="P715" t="e">
        <v>#N/A</v>
      </c>
      <c r="Q715" t="s">
        <v>509</v>
      </c>
    </row>
    <row r="716" spans="1:17" x14ac:dyDescent="0.25">
      <c r="A716">
        <v>377</v>
      </c>
      <c r="B716" t="s">
        <v>1079</v>
      </c>
      <c r="C716" t="s">
        <v>326</v>
      </c>
      <c r="D716" t="s">
        <v>1</v>
      </c>
      <c r="F716" t="s">
        <v>436</v>
      </c>
      <c r="G716" t="s">
        <v>1065</v>
      </c>
      <c r="H716" t="s">
        <v>1065</v>
      </c>
      <c r="I716" t="s">
        <v>485</v>
      </c>
      <c r="J716" t="s">
        <v>1</v>
      </c>
      <c r="K716" t="s">
        <v>1</v>
      </c>
      <c r="L716" t="s">
        <v>436</v>
      </c>
      <c r="M716">
        <v>45808</v>
      </c>
      <c r="N716">
        <v>45869</v>
      </c>
      <c r="O716" t="s">
        <v>445</v>
      </c>
      <c r="P716" t="s">
        <v>454</v>
      </c>
      <c r="Q716" t="s">
        <v>441</v>
      </c>
    </row>
    <row r="717" spans="1:17" x14ac:dyDescent="0.25">
      <c r="A717">
        <v>388</v>
      </c>
      <c r="B717" t="s">
        <v>1080</v>
      </c>
      <c r="C717" t="s">
        <v>488</v>
      </c>
      <c r="D717" t="s">
        <v>1</v>
      </c>
      <c r="F717" t="s">
        <v>436</v>
      </c>
      <c r="G717" t="s">
        <v>1065</v>
      </c>
      <c r="H717" t="s">
        <v>1065</v>
      </c>
      <c r="I717" t="s">
        <v>1</v>
      </c>
      <c r="J717" t="s">
        <v>1</v>
      </c>
      <c r="K717" t="s">
        <v>1</v>
      </c>
      <c r="L717" t="s">
        <v>436</v>
      </c>
      <c r="M717" t="s">
        <v>1</v>
      </c>
      <c r="N717" t="s">
        <v>1</v>
      </c>
      <c r="O717" t="s">
        <v>1</v>
      </c>
      <c r="P717" t="e">
        <v>#N/A</v>
      </c>
      <c r="Q717" t="s">
        <v>509</v>
      </c>
    </row>
    <row r="718" spans="1:17" x14ac:dyDescent="0.25">
      <c r="A718">
        <v>400</v>
      </c>
      <c r="B718" t="s">
        <v>1081</v>
      </c>
      <c r="C718" t="s">
        <v>488</v>
      </c>
      <c r="D718" t="s">
        <v>1</v>
      </c>
      <c r="F718" t="s">
        <v>436</v>
      </c>
      <c r="G718" t="s">
        <v>1065</v>
      </c>
      <c r="H718" t="s">
        <v>1065</v>
      </c>
      <c r="I718" t="s">
        <v>1</v>
      </c>
      <c r="J718" t="s">
        <v>1</v>
      </c>
      <c r="K718" t="s">
        <v>1</v>
      </c>
      <c r="L718" t="s">
        <v>436</v>
      </c>
      <c r="M718" t="s">
        <v>1</v>
      </c>
      <c r="N718" t="s">
        <v>1</v>
      </c>
      <c r="O718" t="s">
        <v>1</v>
      </c>
      <c r="P718" t="e">
        <v>#N/A</v>
      </c>
      <c r="Q718" t="s">
        <v>509</v>
      </c>
    </row>
    <row r="719" spans="1:17" x14ac:dyDescent="0.25">
      <c r="A719">
        <v>520</v>
      </c>
      <c r="B719" t="s">
        <v>362</v>
      </c>
      <c r="C719" t="s">
        <v>326</v>
      </c>
      <c r="D719" t="s">
        <v>1</v>
      </c>
      <c r="F719" t="s">
        <v>436</v>
      </c>
      <c r="G719" t="s">
        <v>1065</v>
      </c>
      <c r="H719" t="s">
        <v>1065</v>
      </c>
      <c r="I719" t="s">
        <v>168</v>
      </c>
      <c r="J719" t="s">
        <v>1</v>
      </c>
      <c r="K719" t="s">
        <v>1</v>
      </c>
      <c r="L719" t="s">
        <v>436</v>
      </c>
      <c r="M719">
        <v>45807</v>
      </c>
      <c r="N719">
        <v>45868</v>
      </c>
      <c r="O719" t="s">
        <v>453</v>
      </c>
      <c r="P719" t="s">
        <v>454</v>
      </c>
      <c r="Q719" t="s">
        <v>441</v>
      </c>
    </row>
    <row r="720" spans="1:17" x14ac:dyDescent="0.25">
      <c r="A720">
        <v>466</v>
      </c>
      <c r="B720" t="s">
        <v>1082</v>
      </c>
      <c r="C720" t="s">
        <v>326</v>
      </c>
      <c r="D720" t="s">
        <v>1</v>
      </c>
      <c r="F720" t="s">
        <v>436</v>
      </c>
      <c r="G720" t="s">
        <v>1065</v>
      </c>
      <c r="H720" t="s">
        <v>1065</v>
      </c>
      <c r="I720" t="s">
        <v>463</v>
      </c>
      <c r="J720" t="s">
        <v>1</v>
      </c>
      <c r="K720" t="s">
        <v>1</v>
      </c>
      <c r="L720" t="s">
        <v>436</v>
      </c>
      <c r="M720">
        <v>45808</v>
      </c>
      <c r="N720">
        <v>45868</v>
      </c>
      <c r="O720" t="s">
        <v>445</v>
      </c>
      <c r="P720" t="s">
        <v>454</v>
      </c>
      <c r="Q720" t="s">
        <v>441</v>
      </c>
    </row>
    <row r="721" spans="1:17" x14ac:dyDescent="0.25">
      <c r="A721">
        <v>485</v>
      </c>
      <c r="B721" t="s">
        <v>1083</v>
      </c>
      <c r="C721" t="s">
        <v>326</v>
      </c>
      <c r="D721" t="s">
        <v>1</v>
      </c>
      <c r="F721" t="s">
        <v>436</v>
      </c>
      <c r="G721" t="s">
        <v>1065</v>
      </c>
      <c r="H721" t="s">
        <v>1065</v>
      </c>
      <c r="I721" t="s">
        <v>465</v>
      </c>
      <c r="J721" t="s">
        <v>1</v>
      </c>
      <c r="K721" t="s">
        <v>1</v>
      </c>
      <c r="L721" t="s">
        <v>436</v>
      </c>
      <c r="M721">
        <v>45807</v>
      </c>
      <c r="N721">
        <v>45868</v>
      </c>
      <c r="O721" t="s">
        <v>445</v>
      </c>
      <c r="P721" t="s">
        <v>454</v>
      </c>
      <c r="Q721" t="s">
        <v>441</v>
      </c>
    </row>
    <row r="722" spans="1:17" x14ac:dyDescent="0.25">
      <c r="A722">
        <v>445</v>
      </c>
      <c r="B722" t="s">
        <v>404</v>
      </c>
      <c r="C722" t="s">
        <v>326</v>
      </c>
      <c r="D722" t="s">
        <v>1</v>
      </c>
      <c r="F722" t="s">
        <v>436</v>
      </c>
      <c r="G722" t="s">
        <v>1065</v>
      </c>
      <c r="H722" t="s">
        <v>1065</v>
      </c>
      <c r="I722" t="s">
        <v>209</v>
      </c>
      <c r="J722" t="s">
        <v>1</v>
      </c>
      <c r="K722" t="s">
        <v>1</v>
      </c>
      <c r="L722" t="s">
        <v>436</v>
      </c>
      <c r="M722" t="s">
        <v>1</v>
      </c>
      <c r="N722" t="s">
        <v>1</v>
      </c>
      <c r="O722" t="s">
        <v>1</v>
      </c>
      <c r="P722" t="s">
        <v>454</v>
      </c>
      <c r="Q722" t="s">
        <v>509</v>
      </c>
    </row>
    <row r="723" spans="1:17" x14ac:dyDescent="0.25">
      <c r="A723">
        <v>540</v>
      </c>
      <c r="B723" t="s">
        <v>1084</v>
      </c>
      <c r="C723" t="s">
        <v>323</v>
      </c>
      <c r="D723" t="s">
        <v>1</v>
      </c>
      <c r="F723" t="s">
        <v>436</v>
      </c>
      <c r="G723" t="s">
        <v>437</v>
      </c>
      <c r="H723" t="s">
        <v>1065</v>
      </c>
      <c r="I723" t="s">
        <v>1</v>
      </c>
      <c r="J723" t="s">
        <v>443</v>
      </c>
      <c r="K723" t="s">
        <v>444</v>
      </c>
      <c r="L723" t="s">
        <v>436</v>
      </c>
      <c r="M723">
        <v>45808</v>
      </c>
      <c r="N723">
        <v>45868</v>
      </c>
      <c r="O723" t="s">
        <v>445</v>
      </c>
      <c r="P723" t="e">
        <v>#N/A</v>
      </c>
      <c r="Q723" t="s">
        <v>441</v>
      </c>
    </row>
    <row r="724" spans="1:17" x14ac:dyDescent="0.25">
      <c r="A724" t="s">
        <v>1</v>
      </c>
      <c r="B724" t="s">
        <v>1</v>
      </c>
      <c r="C724" t="s">
        <v>1</v>
      </c>
      <c r="D724" t="s">
        <v>1</v>
      </c>
      <c r="F724" t="s">
        <v>436</v>
      </c>
      <c r="G724" t="s">
        <v>1</v>
      </c>
      <c r="H724" t="s">
        <v>1</v>
      </c>
      <c r="I724" t="s">
        <v>1</v>
      </c>
      <c r="J724" t="s">
        <v>1</v>
      </c>
      <c r="K724" t="s">
        <v>1</v>
      </c>
      <c r="L724" t="s">
        <v>436</v>
      </c>
      <c r="M724" t="s">
        <v>1</v>
      </c>
      <c r="N724" t="s">
        <v>1</v>
      </c>
      <c r="O724" t="s">
        <v>1</v>
      </c>
      <c r="P724" t="e">
        <v>#N/A</v>
      </c>
      <c r="Q724" t="s">
        <v>509</v>
      </c>
    </row>
    <row r="725" spans="1:17" x14ac:dyDescent="0.25">
      <c r="A725">
        <v>9</v>
      </c>
      <c r="B725" t="s">
        <v>1085</v>
      </c>
      <c r="C725" t="s">
        <v>326</v>
      </c>
      <c r="D725" t="s">
        <v>1</v>
      </c>
      <c r="F725" t="s">
        <v>436</v>
      </c>
      <c r="G725" t="s">
        <v>1086</v>
      </c>
      <c r="H725" t="s">
        <v>1086</v>
      </c>
      <c r="I725" t="s">
        <v>461</v>
      </c>
      <c r="J725" t="s">
        <v>1</v>
      </c>
      <c r="K725" t="s">
        <v>1</v>
      </c>
      <c r="L725" t="s">
        <v>436</v>
      </c>
      <c r="M725">
        <v>45807</v>
      </c>
      <c r="N725">
        <v>45868</v>
      </c>
      <c r="O725" t="s">
        <v>445</v>
      </c>
      <c r="P725" t="s">
        <v>454</v>
      </c>
      <c r="Q725" t="s">
        <v>441</v>
      </c>
    </row>
    <row r="726" spans="1:17" x14ac:dyDescent="0.25">
      <c r="A726">
        <v>22</v>
      </c>
      <c r="B726" t="s">
        <v>1087</v>
      </c>
      <c r="C726" t="s">
        <v>323</v>
      </c>
      <c r="D726" t="s">
        <v>1</v>
      </c>
      <c r="F726" t="s">
        <v>436</v>
      </c>
      <c r="G726" t="s">
        <v>437</v>
      </c>
      <c r="H726" t="s">
        <v>1086</v>
      </c>
      <c r="I726" t="s">
        <v>1</v>
      </c>
      <c r="J726" t="s">
        <v>443</v>
      </c>
      <c r="K726" t="s">
        <v>444</v>
      </c>
      <c r="L726" t="s">
        <v>436</v>
      </c>
      <c r="M726">
        <v>45807</v>
      </c>
      <c r="N726">
        <v>45868</v>
      </c>
      <c r="O726" t="s">
        <v>445</v>
      </c>
      <c r="P726" t="e">
        <v>#N/A</v>
      </c>
      <c r="Q726" t="s">
        <v>441</v>
      </c>
    </row>
    <row r="727" spans="1:17" x14ac:dyDescent="0.25">
      <c r="A727">
        <v>1552</v>
      </c>
      <c r="B727" t="s">
        <v>1088</v>
      </c>
      <c r="C727" t="s">
        <v>450</v>
      </c>
      <c r="D727" t="s">
        <v>1</v>
      </c>
      <c r="F727" t="s">
        <v>436</v>
      </c>
      <c r="G727" t="s">
        <v>1086</v>
      </c>
      <c r="H727" t="s">
        <v>1086</v>
      </c>
      <c r="I727" t="s">
        <v>1</v>
      </c>
      <c r="J727" t="s">
        <v>1</v>
      </c>
      <c r="K727" t="s">
        <v>1</v>
      </c>
      <c r="L727" t="s">
        <v>436</v>
      </c>
      <c r="M727">
        <v>45807</v>
      </c>
      <c r="N727">
        <v>45868</v>
      </c>
      <c r="O727" t="s">
        <v>445</v>
      </c>
      <c r="P727" t="s">
        <v>448</v>
      </c>
      <c r="Q727" t="s">
        <v>441</v>
      </c>
    </row>
    <row r="728" spans="1:17" x14ac:dyDescent="0.25">
      <c r="A728">
        <v>1598</v>
      </c>
      <c r="B728" t="s">
        <v>110</v>
      </c>
      <c r="C728" t="s">
        <v>316</v>
      </c>
      <c r="D728" t="s">
        <v>1</v>
      </c>
      <c r="F728" t="s">
        <v>436</v>
      </c>
      <c r="G728" t="s">
        <v>437</v>
      </c>
      <c r="H728" t="s">
        <v>1086</v>
      </c>
      <c r="I728" t="s">
        <v>1</v>
      </c>
      <c r="J728" t="s">
        <v>520</v>
      </c>
      <c r="K728" t="s">
        <v>440</v>
      </c>
      <c r="L728" t="s">
        <v>436</v>
      </c>
      <c r="M728">
        <v>45808</v>
      </c>
      <c r="N728">
        <v>45869</v>
      </c>
      <c r="O728" t="s">
        <v>453</v>
      </c>
      <c r="P728" t="s">
        <v>448</v>
      </c>
      <c r="Q728" t="s">
        <v>441</v>
      </c>
    </row>
    <row r="729" spans="1:17" x14ac:dyDescent="0.25">
      <c r="A729">
        <v>995</v>
      </c>
      <c r="B729" t="s">
        <v>1089</v>
      </c>
      <c r="C729" t="s">
        <v>502</v>
      </c>
      <c r="D729" t="s">
        <v>1</v>
      </c>
      <c r="F729" t="s">
        <v>436</v>
      </c>
      <c r="G729" t="s">
        <v>1086</v>
      </c>
      <c r="H729" t="s">
        <v>1086</v>
      </c>
      <c r="I729" t="s">
        <v>1</v>
      </c>
      <c r="J729" t="s">
        <v>1</v>
      </c>
      <c r="K729" t="s">
        <v>1</v>
      </c>
      <c r="L729" t="s">
        <v>436</v>
      </c>
      <c r="M729">
        <v>45868</v>
      </c>
      <c r="N729" t="s">
        <v>1</v>
      </c>
      <c r="O729" t="s">
        <v>445</v>
      </c>
      <c r="P729" t="e">
        <v>#N/A</v>
      </c>
      <c r="Q729" t="s">
        <v>441</v>
      </c>
    </row>
    <row r="730" spans="1:17" x14ac:dyDescent="0.25">
      <c r="A730">
        <v>1336</v>
      </c>
      <c r="B730" t="s">
        <v>32</v>
      </c>
      <c r="C730" t="s">
        <v>379</v>
      </c>
      <c r="D730" t="s">
        <v>1</v>
      </c>
      <c r="F730" t="s">
        <v>436</v>
      </c>
      <c r="G730" t="s">
        <v>437</v>
      </c>
      <c r="H730" t="s">
        <v>1086</v>
      </c>
      <c r="I730" t="s">
        <v>1</v>
      </c>
      <c r="J730" t="s">
        <v>447</v>
      </c>
      <c r="K730" t="s">
        <v>444</v>
      </c>
      <c r="L730" t="s">
        <v>436</v>
      </c>
      <c r="M730">
        <v>45747</v>
      </c>
      <c r="N730">
        <v>45808</v>
      </c>
      <c r="O730" t="s">
        <v>445</v>
      </c>
      <c r="P730" t="s">
        <v>448</v>
      </c>
      <c r="Q730" t="s">
        <v>441</v>
      </c>
    </row>
    <row r="731" spans="1:17" x14ac:dyDescent="0.25">
      <c r="A731">
        <v>996</v>
      </c>
      <c r="B731" t="s">
        <v>1090</v>
      </c>
      <c r="C731" t="s">
        <v>502</v>
      </c>
      <c r="D731" t="s">
        <v>1</v>
      </c>
      <c r="F731" t="s">
        <v>436</v>
      </c>
      <c r="G731" t="s">
        <v>1086</v>
      </c>
      <c r="H731" t="s">
        <v>1086</v>
      </c>
      <c r="I731" t="s">
        <v>1</v>
      </c>
      <c r="J731" t="s">
        <v>1</v>
      </c>
      <c r="K731" t="s">
        <v>1</v>
      </c>
      <c r="L731" t="s">
        <v>436</v>
      </c>
      <c r="M731">
        <v>45808</v>
      </c>
      <c r="N731">
        <v>45869</v>
      </c>
      <c r="O731" t="s">
        <v>26</v>
      </c>
      <c r="P731" t="e">
        <v>#N/A</v>
      </c>
      <c r="Q731" t="s">
        <v>441</v>
      </c>
    </row>
    <row r="732" spans="1:17" x14ac:dyDescent="0.25">
      <c r="A732">
        <v>1050</v>
      </c>
      <c r="B732" t="s">
        <v>1091</v>
      </c>
      <c r="C732" t="s">
        <v>323</v>
      </c>
      <c r="D732" t="s">
        <v>1</v>
      </c>
      <c r="F732" t="s">
        <v>436</v>
      </c>
      <c r="G732" t="s">
        <v>437</v>
      </c>
      <c r="H732" t="s">
        <v>1086</v>
      </c>
      <c r="I732" t="s">
        <v>1</v>
      </c>
      <c r="J732" t="s">
        <v>439</v>
      </c>
      <c r="K732" t="s">
        <v>440</v>
      </c>
      <c r="L732" t="s">
        <v>436</v>
      </c>
      <c r="M732">
        <v>45808</v>
      </c>
      <c r="N732">
        <v>45898</v>
      </c>
      <c r="O732" t="s">
        <v>453</v>
      </c>
      <c r="P732" t="e">
        <v>#N/A</v>
      </c>
      <c r="Q732" t="s">
        <v>441</v>
      </c>
    </row>
    <row r="733" spans="1:17" x14ac:dyDescent="0.25">
      <c r="A733">
        <v>922</v>
      </c>
      <c r="B733" t="s">
        <v>1092</v>
      </c>
      <c r="C733" t="s">
        <v>502</v>
      </c>
      <c r="D733" t="s">
        <v>1</v>
      </c>
      <c r="F733" t="s">
        <v>436</v>
      </c>
      <c r="G733" t="s">
        <v>1086</v>
      </c>
      <c r="H733" t="s">
        <v>1086</v>
      </c>
      <c r="I733" t="s">
        <v>1</v>
      </c>
      <c r="J733" t="s">
        <v>1</v>
      </c>
      <c r="K733" t="s">
        <v>1</v>
      </c>
      <c r="L733" t="s">
        <v>436</v>
      </c>
      <c r="M733">
        <v>45808</v>
      </c>
      <c r="N733">
        <v>45869</v>
      </c>
      <c r="O733" t="s">
        <v>26</v>
      </c>
      <c r="P733" t="e">
        <v>#N/A</v>
      </c>
      <c r="Q733" t="s">
        <v>441</v>
      </c>
    </row>
    <row r="734" spans="1:17" x14ac:dyDescent="0.25">
      <c r="A734">
        <v>1156</v>
      </c>
      <c r="B734" t="s">
        <v>1093</v>
      </c>
      <c r="C734" t="s">
        <v>450</v>
      </c>
      <c r="D734" t="s">
        <v>1</v>
      </c>
      <c r="F734" t="s">
        <v>436</v>
      </c>
      <c r="G734" t="s">
        <v>1086</v>
      </c>
      <c r="H734" t="s">
        <v>1086</v>
      </c>
      <c r="I734" t="s">
        <v>1</v>
      </c>
      <c r="J734" t="s">
        <v>1</v>
      </c>
      <c r="K734" t="s">
        <v>1</v>
      </c>
      <c r="L734" t="s">
        <v>436</v>
      </c>
      <c r="M734">
        <v>45807</v>
      </c>
      <c r="N734">
        <v>45868</v>
      </c>
      <c r="O734" t="s">
        <v>453</v>
      </c>
      <c r="P734" t="s">
        <v>448</v>
      </c>
      <c r="Q734" t="s">
        <v>441</v>
      </c>
    </row>
    <row r="735" spans="1:17" x14ac:dyDescent="0.25">
      <c r="A735">
        <v>29</v>
      </c>
      <c r="B735" t="s">
        <v>1094</v>
      </c>
      <c r="C735" t="s">
        <v>323</v>
      </c>
      <c r="D735" t="s">
        <v>1</v>
      </c>
      <c r="F735" t="s">
        <v>436</v>
      </c>
      <c r="G735" t="s">
        <v>437</v>
      </c>
      <c r="H735" t="s">
        <v>1086</v>
      </c>
      <c r="I735" t="s">
        <v>1</v>
      </c>
      <c r="J735" t="s">
        <v>817</v>
      </c>
      <c r="K735" t="s">
        <v>696</v>
      </c>
      <c r="L735" t="s">
        <v>436</v>
      </c>
      <c r="M735">
        <v>45808</v>
      </c>
      <c r="N735">
        <v>45869</v>
      </c>
      <c r="O735" t="s">
        <v>453</v>
      </c>
      <c r="P735" t="e">
        <v>#N/A</v>
      </c>
      <c r="Q735" t="s">
        <v>441</v>
      </c>
    </row>
    <row r="736" spans="1:17" x14ac:dyDescent="0.25">
      <c r="A736">
        <v>925</v>
      </c>
      <c r="B736" t="s">
        <v>1095</v>
      </c>
      <c r="C736" t="s">
        <v>502</v>
      </c>
      <c r="D736" t="s">
        <v>1</v>
      </c>
      <c r="F736" t="s">
        <v>436</v>
      </c>
      <c r="G736" t="s">
        <v>1086</v>
      </c>
      <c r="H736" t="s">
        <v>1086</v>
      </c>
      <c r="I736" t="s">
        <v>1</v>
      </c>
      <c r="J736" t="s">
        <v>1</v>
      </c>
      <c r="K736" t="s">
        <v>1</v>
      </c>
      <c r="L736" t="s">
        <v>436</v>
      </c>
      <c r="M736">
        <v>45808</v>
      </c>
      <c r="N736">
        <v>45868</v>
      </c>
      <c r="O736" t="s">
        <v>26</v>
      </c>
      <c r="P736" t="e">
        <v>#N/A</v>
      </c>
      <c r="Q736" t="s">
        <v>441</v>
      </c>
    </row>
    <row r="737" spans="1:17" x14ac:dyDescent="0.25">
      <c r="A737">
        <v>1337</v>
      </c>
      <c r="B737" t="s">
        <v>41</v>
      </c>
      <c r="C737" t="s">
        <v>379</v>
      </c>
      <c r="D737" t="s">
        <v>1</v>
      </c>
      <c r="F737" t="s">
        <v>436</v>
      </c>
      <c r="G737" t="s">
        <v>437</v>
      </c>
      <c r="H737" t="s">
        <v>1086</v>
      </c>
      <c r="I737" t="s">
        <v>1</v>
      </c>
      <c r="J737" t="s">
        <v>447</v>
      </c>
      <c r="K737" t="s">
        <v>444</v>
      </c>
      <c r="L737" t="s">
        <v>436</v>
      </c>
      <c r="M737">
        <v>45747</v>
      </c>
      <c r="N737">
        <v>45807</v>
      </c>
      <c r="O737" t="s">
        <v>453</v>
      </c>
      <c r="P737" t="s">
        <v>448</v>
      </c>
      <c r="Q737" t="s">
        <v>441</v>
      </c>
    </row>
    <row r="738" spans="1:17" x14ac:dyDescent="0.25">
      <c r="A738">
        <v>38</v>
      </c>
      <c r="B738" t="s">
        <v>1096</v>
      </c>
      <c r="C738" t="s">
        <v>326</v>
      </c>
      <c r="D738" t="s">
        <v>1</v>
      </c>
      <c r="F738" t="s">
        <v>436</v>
      </c>
      <c r="G738" t="s">
        <v>1086</v>
      </c>
      <c r="H738" t="s">
        <v>1086</v>
      </c>
      <c r="I738" t="s">
        <v>452</v>
      </c>
      <c r="J738" t="s">
        <v>1</v>
      </c>
      <c r="K738" t="s">
        <v>1</v>
      </c>
      <c r="L738" t="s">
        <v>436</v>
      </c>
      <c r="M738">
        <v>45808</v>
      </c>
      <c r="N738">
        <v>45869</v>
      </c>
      <c r="O738" t="s">
        <v>445</v>
      </c>
      <c r="P738" t="s">
        <v>454</v>
      </c>
      <c r="Q738" t="s">
        <v>441</v>
      </c>
    </row>
    <row r="739" spans="1:17" x14ac:dyDescent="0.25">
      <c r="A739">
        <v>928</v>
      </c>
      <c r="B739" t="s">
        <v>1097</v>
      </c>
      <c r="C739" t="s">
        <v>502</v>
      </c>
      <c r="D739" t="s">
        <v>1</v>
      </c>
      <c r="F739" t="s">
        <v>436</v>
      </c>
      <c r="G739" t="s">
        <v>1086</v>
      </c>
      <c r="H739" t="s">
        <v>1086</v>
      </c>
      <c r="I739" t="s">
        <v>1</v>
      </c>
      <c r="J739" t="s">
        <v>1</v>
      </c>
      <c r="K739" t="s">
        <v>1</v>
      </c>
      <c r="L739" t="s">
        <v>436</v>
      </c>
      <c r="M739">
        <v>45808</v>
      </c>
      <c r="N739">
        <v>45828</v>
      </c>
      <c r="O739" t="s">
        <v>26</v>
      </c>
      <c r="P739" t="e">
        <v>#N/A</v>
      </c>
      <c r="Q739" t="s">
        <v>441</v>
      </c>
    </row>
    <row r="740" spans="1:17" x14ac:dyDescent="0.25">
      <c r="A740">
        <v>62</v>
      </c>
      <c r="B740" t="s">
        <v>1098</v>
      </c>
      <c r="C740" t="s">
        <v>326</v>
      </c>
      <c r="D740" t="s">
        <v>1</v>
      </c>
      <c r="F740" t="s">
        <v>436</v>
      </c>
      <c r="G740" t="s">
        <v>1086</v>
      </c>
      <c r="H740" t="s">
        <v>1086</v>
      </c>
      <c r="I740" t="s">
        <v>465</v>
      </c>
      <c r="J740" t="s">
        <v>1</v>
      </c>
      <c r="K740" t="s">
        <v>1</v>
      </c>
      <c r="L740" t="s">
        <v>436</v>
      </c>
      <c r="M740">
        <v>45808</v>
      </c>
      <c r="N740">
        <v>45869</v>
      </c>
      <c r="O740" t="s">
        <v>445</v>
      </c>
      <c r="P740" t="s">
        <v>454</v>
      </c>
      <c r="Q740" t="s">
        <v>441</v>
      </c>
    </row>
    <row r="741" spans="1:17" x14ac:dyDescent="0.25">
      <c r="A741">
        <v>317</v>
      </c>
      <c r="B741" t="s">
        <v>1099</v>
      </c>
      <c r="C741" t="s">
        <v>326</v>
      </c>
      <c r="D741" t="s">
        <v>1</v>
      </c>
      <c r="F741" t="s">
        <v>436</v>
      </c>
      <c r="G741" t="s">
        <v>1086</v>
      </c>
      <c r="H741" t="s">
        <v>1086</v>
      </c>
      <c r="I741" t="s">
        <v>479</v>
      </c>
      <c r="J741" t="s">
        <v>1</v>
      </c>
      <c r="K741" t="s">
        <v>1</v>
      </c>
      <c r="L741" t="s">
        <v>436</v>
      </c>
      <c r="M741">
        <v>45808</v>
      </c>
      <c r="N741">
        <v>45869</v>
      </c>
      <c r="O741" t="s">
        <v>445</v>
      </c>
      <c r="P741" t="s">
        <v>454</v>
      </c>
      <c r="Q741" t="s">
        <v>441</v>
      </c>
    </row>
    <row r="742" spans="1:17" x14ac:dyDescent="0.25">
      <c r="A742">
        <v>93</v>
      </c>
      <c r="B742" t="s">
        <v>1100</v>
      </c>
      <c r="C742" t="s">
        <v>323</v>
      </c>
      <c r="D742" t="s">
        <v>1</v>
      </c>
      <c r="F742" t="s">
        <v>436</v>
      </c>
      <c r="G742" t="s">
        <v>437</v>
      </c>
      <c r="H742" t="s">
        <v>1086</v>
      </c>
      <c r="I742" t="s">
        <v>1</v>
      </c>
      <c r="J742" t="s">
        <v>443</v>
      </c>
      <c r="K742" t="s">
        <v>444</v>
      </c>
      <c r="L742" t="s">
        <v>436</v>
      </c>
      <c r="M742">
        <v>45807</v>
      </c>
      <c r="N742">
        <v>45868</v>
      </c>
      <c r="O742" t="s">
        <v>445</v>
      </c>
      <c r="P742" t="e">
        <v>#N/A</v>
      </c>
      <c r="Q742" t="s">
        <v>441</v>
      </c>
    </row>
    <row r="743" spans="1:17" x14ac:dyDescent="0.25">
      <c r="A743">
        <v>929</v>
      </c>
      <c r="B743" t="s">
        <v>1101</v>
      </c>
      <c r="C743" t="s">
        <v>502</v>
      </c>
      <c r="D743" t="s">
        <v>1</v>
      </c>
      <c r="F743" t="s">
        <v>436</v>
      </c>
      <c r="G743" t="s">
        <v>1086</v>
      </c>
      <c r="H743" t="s">
        <v>1086</v>
      </c>
      <c r="I743" t="s">
        <v>1</v>
      </c>
      <c r="J743" t="s">
        <v>1</v>
      </c>
      <c r="K743" t="s">
        <v>1</v>
      </c>
      <c r="L743" t="s">
        <v>436</v>
      </c>
      <c r="M743">
        <v>45808</v>
      </c>
      <c r="N743">
        <v>45869</v>
      </c>
      <c r="O743" t="s">
        <v>26</v>
      </c>
      <c r="P743" t="e">
        <v>#N/A</v>
      </c>
      <c r="Q743" t="s">
        <v>441</v>
      </c>
    </row>
    <row r="744" spans="1:17" x14ac:dyDescent="0.25">
      <c r="A744">
        <v>109</v>
      </c>
      <c r="B744" t="s">
        <v>1102</v>
      </c>
      <c r="C744" t="s">
        <v>326</v>
      </c>
      <c r="D744" t="s">
        <v>1</v>
      </c>
      <c r="F744" t="s">
        <v>436</v>
      </c>
      <c r="G744" t="s">
        <v>1086</v>
      </c>
      <c r="H744" t="s">
        <v>1086</v>
      </c>
      <c r="I744" t="s">
        <v>1103</v>
      </c>
      <c r="J744" t="s">
        <v>1</v>
      </c>
      <c r="K744" t="s">
        <v>1</v>
      </c>
      <c r="L744" t="s">
        <v>436</v>
      </c>
      <c r="M744">
        <v>45808</v>
      </c>
      <c r="N744">
        <v>45869</v>
      </c>
      <c r="O744" t="s">
        <v>445</v>
      </c>
      <c r="P744" t="s">
        <v>454</v>
      </c>
      <c r="Q744" t="s">
        <v>441</v>
      </c>
    </row>
    <row r="745" spans="1:17" x14ac:dyDescent="0.25">
      <c r="A745">
        <v>119</v>
      </c>
      <c r="B745" t="s">
        <v>388</v>
      </c>
      <c r="C745" t="s">
        <v>326</v>
      </c>
      <c r="D745" t="s">
        <v>1</v>
      </c>
      <c r="F745" t="s">
        <v>436</v>
      </c>
      <c r="G745" t="s">
        <v>1086</v>
      </c>
      <c r="H745" t="s">
        <v>1086</v>
      </c>
      <c r="I745" t="s">
        <v>28</v>
      </c>
      <c r="J745" t="s">
        <v>1</v>
      </c>
      <c r="K745" t="s">
        <v>1</v>
      </c>
      <c r="L745" t="s">
        <v>436</v>
      </c>
      <c r="M745">
        <v>45808</v>
      </c>
      <c r="N745">
        <v>45900</v>
      </c>
      <c r="O745" t="s">
        <v>453</v>
      </c>
      <c r="P745" t="s">
        <v>454</v>
      </c>
      <c r="Q745" t="s">
        <v>441</v>
      </c>
    </row>
    <row r="746" spans="1:17" x14ac:dyDescent="0.25">
      <c r="A746">
        <v>127</v>
      </c>
      <c r="B746" t="s">
        <v>1104</v>
      </c>
      <c r="C746" t="s">
        <v>326</v>
      </c>
      <c r="D746" t="s">
        <v>1</v>
      </c>
      <c r="F746" t="s">
        <v>436</v>
      </c>
      <c r="G746" t="s">
        <v>1086</v>
      </c>
      <c r="H746" t="s">
        <v>1086</v>
      </c>
      <c r="I746" t="s">
        <v>859</v>
      </c>
      <c r="J746" t="s">
        <v>1</v>
      </c>
      <c r="K746" t="s">
        <v>1</v>
      </c>
      <c r="L746" t="s">
        <v>436</v>
      </c>
      <c r="M746">
        <v>45807</v>
      </c>
      <c r="N746">
        <v>45868</v>
      </c>
      <c r="O746" t="s">
        <v>445</v>
      </c>
      <c r="P746" t="s">
        <v>454</v>
      </c>
      <c r="Q746" t="s">
        <v>441</v>
      </c>
    </row>
    <row r="747" spans="1:17" x14ac:dyDescent="0.25">
      <c r="A747">
        <v>1338</v>
      </c>
      <c r="B747" t="s">
        <v>52</v>
      </c>
      <c r="C747" t="s">
        <v>379</v>
      </c>
      <c r="D747" t="s">
        <v>1</v>
      </c>
      <c r="F747" t="s">
        <v>436</v>
      </c>
      <c r="G747" t="s">
        <v>437</v>
      </c>
      <c r="H747" t="s">
        <v>1086</v>
      </c>
      <c r="I747" t="s">
        <v>1</v>
      </c>
      <c r="J747" t="s">
        <v>447</v>
      </c>
      <c r="K747" t="s">
        <v>444</v>
      </c>
      <c r="L747" t="s">
        <v>436</v>
      </c>
      <c r="M747">
        <v>45747</v>
      </c>
      <c r="N747">
        <v>45808</v>
      </c>
      <c r="O747" t="s">
        <v>445</v>
      </c>
      <c r="P747" t="s">
        <v>448</v>
      </c>
      <c r="Q747" t="s">
        <v>441</v>
      </c>
    </row>
    <row r="748" spans="1:17" x14ac:dyDescent="0.25">
      <c r="A748">
        <v>153</v>
      </c>
      <c r="B748" t="s">
        <v>1105</v>
      </c>
      <c r="C748" t="s">
        <v>325</v>
      </c>
      <c r="D748" t="s">
        <v>1</v>
      </c>
      <c r="F748" t="s">
        <v>436</v>
      </c>
      <c r="G748" t="s">
        <v>1086</v>
      </c>
      <c r="H748" t="s">
        <v>1086</v>
      </c>
      <c r="I748" t="s">
        <v>1</v>
      </c>
      <c r="J748" t="s">
        <v>1</v>
      </c>
      <c r="K748" t="s">
        <v>1</v>
      </c>
      <c r="L748" t="s">
        <v>436</v>
      </c>
      <c r="M748">
        <v>45808</v>
      </c>
      <c r="N748">
        <v>45869</v>
      </c>
      <c r="O748" t="s">
        <v>445</v>
      </c>
      <c r="P748" t="e">
        <v>#N/A</v>
      </c>
      <c r="Q748" t="s">
        <v>441</v>
      </c>
    </row>
    <row r="749" spans="1:17" x14ac:dyDescent="0.25">
      <c r="A749">
        <v>997</v>
      </c>
      <c r="B749" t="s">
        <v>1106</v>
      </c>
      <c r="C749" t="s">
        <v>502</v>
      </c>
      <c r="D749" t="s">
        <v>1</v>
      </c>
      <c r="F749" t="s">
        <v>436</v>
      </c>
      <c r="G749" t="s">
        <v>1086</v>
      </c>
      <c r="H749" t="s">
        <v>1086</v>
      </c>
      <c r="I749" t="s">
        <v>1</v>
      </c>
      <c r="J749" t="s">
        <v>1</v>
      </c>
      <c r="K749" t="s">
        <v>1</v>
      </c>
      <c r="L749" t="s">
        <v>436</v>
      </c>
      <c r="M749">
        <v>45808</v>
      </c>
      <c r="N749">
        <v>45869</v>
      </c>
      <c r="O749" t="s">
        <v>26</v>
      </c>
      <c r="P749" t="e">
        <v>#N/A</v>
      </c>
      <c r="Q749" t="s">
        <v>441</v>
      </c>
    </row>
    <row r="750" spans="1:17" x14ac:dyDescent="0.25">
      <c r="A750">
        <v>170</v>
      </c>
      <c r="B750" t="s">
        <v>1107</v>
      </c>
      <c r="C750" t="s">
        <v>352</v>
      </c>
      <c r="D750" t="s">
        <v>1</v>
      </c>
      <c r="F750" t="s">
        <v>436</v>
      </c>
      <c r="G750" t="s">
        <v>1086</v>
      </c>
      <c r="H750" t="s">
        <v>1086</v>
      </c>
      <c r="I750" t="s">
        <v>1</v>
      </c>
      <c r="J750" t="s">
        <v>1</v>
      </c>
      <c r="K750" t="s">
        <v>1</v>
      </c>
      <c r="L750" t="s">
        <v>436</v>
      </c>
      <c r="M750">
        <v>45807</v>
      </c>
      <c r="N750">
        <v>45868</v>
      </c>
      <c r="O750" t="s">
        <v>445</v>
      </c>
      <c r="P750" t="s">
        <v>448</v>
      </c>
      <c r="Q750" t="s">
        <v>441</v>
      </c>
    </row>
    <row r="751" spans="1:17" x14ac:dyDescent="0.25">
      <c r="A751">
        <v>183</v>
      </c>
      <c r="B751" t="s">
        <v>348</v>
      </c>
      <c r="C751" t="s">
        <v>326</v>
      </c>
      <c r="D751" t="s">
        <v>1</v>
      </c>
      <c r="F751" t="s">
        <v>436</v>
      </c>
      <c r="G751" t="s">
        <v>1086</v>
      </c>
      <c r="H751" t="s">
        <v>1086</v>
      </c>
      <c r="I751" t="s">
        <v>151</v>
      </c>
      <c r="J751" t="s">
        <v>1</v>
      </c>
      <c r="K751" t="s">
        <v>1</v>
      </c>
      <c r="L751" t="s">
        <v>436</v>
      </c>
      <c r="M751">
        <v>45808</v>
      </c>
      <c r="N751">
        <v>45868</v>
      </c>
      <c r="O751" t="s">
        <v>445</v>
      </c>
      <c r="P751" t="s">
        <v>454</v>
      </c>
      <c r="Q751" t="s">
        <v>441</v>
      </c>
    </row>
    <row r="752" spans="1:17" x14ac:dyDescent="0.25">
      <c r="A752">
        <v>185</v>
      </c>
      <c r="B752" t="s">
        <v>1108</v>
      </c>
      <c r="C752" t="s">
        <v>325</v>
      </c>
      <c r="D752" t="s">
        <v>1</v>
      </c>
      <c r="F752" t="s">
        <v>436</v>
      </c>
      <c r="G752" t="s">
        <v>1086</v>
      </c>
      <c r="H752" t="s">
        <v>1086</v>
      </c>
      <c r="I752" t="s">
        <v>1</v>
      </c>
      <c r="J752" t="s">
        <v>1</v>
      </c>
      <c r="K752" t="s">
        <v>1</v>
      </c>
      <c r="L752" t="s">
        <v>436</v>
      </c>
      <c r="M752">
        <v>45808</v>
      </c>
      <c r="N752">
        <v>45869</v>
      </c>
      <c r="O752" t="s">
        <v>445</v>
      </c>
      <c r="P752" t="e">
        <v>#N/A</v>
      </c>
      <c r="Q752" t="s">
        <v>441</v>
      </c>
    </row>
    <row r="753" spans="1:17" x14ac:dyDescent="0.25">
      <c r="A753">
        <v>945</v>
      </c>
      <c r="B753" t="s">
        <v>1109</v>
      </c>
      <c r="C753" t="s">
        <v>502</v>
      </c>
      <c r="D753" t="s">
        <v>1</v>
      </c>
      <c r="F753" t="s">
        <v>436</v>
      </c>
      <c r="G753" t="s">
        <v>1086</v>
      </c>
      <c r="H753" t="s">
        <v>1086</v>
      </c>
      <c r="I753" t="s">
        <v>1</v>
      </c>
      <c r="J753" t="s">
        <v>1</v>
      </c>
      <c r="K753" t="s">
        <v>1</v>
      </c>
      <c r="L753" t="s">
        <v>436</v>
      </c>
      <c r="M753">
        <v>45808</v>
      </c>
      <c r="N753">
        <v>45849</v>
      </c>
      <c r="O753" t="s">
        <v>445</v>
      </c>
      <c r="P753" t="e">
        <v>#N/A</v>
      </c>
      <c r="Q753" t="s">
        <v>441</v>
      </c>
    </row>
    <row r="754" spans="1:17" x14ac:dyDescent="0.25">
      <c r="A754">
        <v>946</v>
      </c>
      <c r="B754" t="s">
        <v>1110</v>
      </c>
      <c r="C754" t="s">
        <v>502</v>
      </c>
      <c r="D754" t="s">
        <v>1</v>
      </c>
      <c r="F754" t="s">
        <v>436</v>
      </c>
      <c r="G754" t="s">
        <v>1086</v>
      </c>
      <c r="H754" t="s">
        <v>1086</v>
      </c>
      <c r="I754" t="s">
        <v>1</v>
      </c>
      <c r="J754" t="s">
        <v>1</v>
      </c>
      <c r="K754" t="s">
        <v>1</v>
      </c>
      <c r="L754" t="s">
        <v>436</v>
      </c>
      <c r="M754">
        <v>45808</v>
      </c>
      <c r="N754">
        <v>45869</v>
      </c>
      <c r="O754" t="s">
        <v>26</v>
      </c>
      <c r="P754" t="e">
        <v>#N/A</v>
      </c>
      <c r="Q754" t="s">
        <v>441</v>
      </c>
    </row>
    <row r="755" spans="1:17" x14ac:dyDescent="0.25">
      <c r="A755">
        <v>211</v>
      </c>
      <c r="B755" t="s">
        <v>1111</v>
      </c>
      <c r="C755" t="s">
        <v>323</v>
      </c>
      <c r="D755" t="s">
        <v>1</v>
      </c>
      <c r="F755" t="s">
        <v>436</v>
      </c>
      <c r="G755" t="s">
        <v>437</v>
      </c>
      <c r="H755" t="s">
        <v>1086</v>
      </c>
      <c r="I755" t="s">
        <v>1</v>
      </c>
      <c r="J755" t="s">
        <v>443</v>
      </c>
      <c r="K755" t="s">
        <v>444</v>
      </c>
      <c r="L755" t="s">
        <v>436</v>
      </c>
      <c r="M755">
        <v>45809</v>
      </c>
      <c r="N755">
        <v>45869</v>
      </c>
      <c r="O755" t="s">
        <v>26</v>
      </c>
      <c r="P755" t="s">
        <v>448</v>
      </c>
      <c r="Q755" t="s">
        <v>441</v>
      </c>
    </row>
    <row r="756" spans="1:17" x14ac:dyDescent="0.25">
      <c r="A756">
        <v>214</v>
      </c>
      <c r="B756" t="s">
        <v>1112</v>
      </c>
      <c r="C756" t="s">
        <v>316</v>
      </c>
      <c r="D756" t="s">
        <v>1</v>
      </c>
      <c r="F756" t="s">
        <v>436</v>
      </c>
      <c r="G756" t="s">
        <v>437</v>
      </c>
      <c r="H756" t="s">
        <v>1086</v>
      </c>
      <c r="I756" t="s">
        <v>1</v>
      </c>
      <c r="J756" t="s">
        <v>520</v>
      </c>
      <c r="K756" t="s">
        <v>440</v>
      </c>
      <c r="L756" t="s">
        <v>436</v>
      </c>
      <c r="M756">
        <v>45808</v>
      </c>
      <c r="N756">
        <v>45869</v>
      </c>
      <c r="O756" t="s">
        <v>445</v>
      </c>
      <c r="P756" t="e">
        <v>#N/A</v>
      </c>
      <c r="Q756" t="s">
        <v>441</v>
      </c>
    </row>
    <row r="757" spans="1:17" x14ac:dyDescent="0.25">
      <c r="A757">
        <v>1229</v>
      </c>
      <c r="B757" t="s">
        <v>1113</v>
      </c>
      <c r="C757" t="s">
        <v>326</v>
      </c>
      <c r="D757" t="s">
        <v>1</v>
      </c>
      <c r="F757" t="s">
        <v>436</v>
      </c>
      <c r="G757" t="s">
        <v>1086</v>
      </c>
      <c r="H757" t="s">
        <v>1086</v>
      </c>
      <c r="I757" t="s">
        <v>456</v>
      </c>
      <c r="J757" t="s">
        <v>1</v>
      </c>
      <c r="K757" t="s">
        <v>1</v>
      </c>
      <c r="L757" t="s">
        <v>436</v>
      </c>
      <c r="M757">
        <v>45807</v>
      </c>
      <c r="N757">
        <v>45868</v>
      </c>
      <c r="O757" t="s">
        <v>445</v>
      </c>
      <c r="P757" t="s">
        <v>454</v>
      </c>
      <c r="Q757" t="s">
        <v>441</v>
      </c>
    </row>
    <row r="758" spans="1:17" x14ac:dyDescent="0.25">
      <c r="A758">
        <v>1420</v>
      </c>
      <c r="B758" t="s">
        <v>1114</v>
      </c>
      <c r="C758" t="s">
        <v>502</v>
      </c>
      <c r="D758" t="s">
        <v>1</v>
      </c>
      <c r="F758" t="s">
        <v>436</v>
      </c>
      <c r="G758" t="s">
        <v>1086</v>
      </c>
      <c r="H758" t="s">
        <v>1086</v>
      </c>
      <c r="I758" t="s">
        <v>1</v>
      </c>
      <c r="J758" t="s">
        <v>1</v>
      </c>
      <c r="K758" t="s">
        <v>1</v>
      </c>
      <c r="L758" t="s">
        <v>436</v>
      </c>
      <c r="M758" t="s">
        <v>1</v>
      </c>
      <c r="N758" t="s">
        <v>1</v>
      </c>
      <c r="O758" t="s">
        <v>1</v>
      </c>
      <c r="P758" t="e">
        <v>#N/A</v>
      </c>
      <c r="Q758" t="s">
        <v>509</v>
      </c>
    </row>
    <row r="759" spans="1:17" x14ac:dyDescent="0.25">
      <c r="A759">
        <v>239</v>
      </c>
      <c r="B759" t="s">
        <v>1115</v>
      </c>
      <c r="C759" t="s">
        <v>316</v>
      </c>
      <c r="D759" t="s">
        <v>1</v>
      </c>
      <c r="F759" t="s">
        <v>436</v>
      </c>
      <c r="G759" t="s">
        <v>437</v>
      </c>
      <c r="H759" t="s">
        <v>1086</v>
      </c>
      <c r="I759" t="s">
        <v>1</v>
      </c>
      <c r="J759" t="s">
        <v>520</v>
      </c>
      <c r="K759" t="s">
        <v>440</v>
      </c>
      <c r="L759" t="s">
        <v>436</v>
      </c>
      <c r="M759">
        <v>45808</v>
      </c>
      <c r="N759">
        <v>45869</v>
      </c>
      <c r="O759" t="s">
        <v>445</v>
      </c>
      <c r="P759" t="e">
        <v>#N/A</v>
      </c>
      <c r="Q759" t="s">
        <v>441</v>
      </c>
    </row>
    <row r="760" spans="1:17" x14ac:dyDescent="0.25">
      <c r="A760">
        <v>241</v>
      </c>
      <c r="B760" t="s">
        <v>1116</v>
      </c>
      <c r="C760" t="s">
        <v>323</v>
      </c>
      <c r="D760" t="s">
        <v>1</v>
      </c>
      <c r="F760" t="s">
        <v>436</v>
      </c>
      <c r="G760" t="s">
        <v>437</v>
      </c>
      <c r="H760" t="s">
        <v>1086</v>
      </c>
      <c r="I760" t="s">
        <v>1</v>
      </c>
      <c r="J760" t="s">
        <v>587</v>
      </c>
      <c r="K760" t="s">
        <v>440</v>
      </c>
      <c r="L760" t="s">
        <v>436</v>
      </c>
      <c r="M760">
        <v>45807</v>
      </c>
      <c r="N760">
        <v>45868</v>
      </c>
      <c r="O760" t="s">
        <v>445</v>
      </c>
      <c r="P760" t="s">
        <v>448</v>
      </c>
      <c r="Q760" t="s">
        <v>441</v>
      </c>
    </row>
    <row r="761" spans="1:17" x14ac:dyDescent="0.25">
      <c r="A761">
        <v>998</v>
      </c>
      <c r="B761" t="s">
        <v>1117</v>
      </c>
      <c r="C761" t="s">
        <v>502</v>
      </c>
      <c r="D761" t="s">
        <v>1</v>
      </c>
      <c r="F761" t="s">
        <v>436</v>
      </c>
      <c r="G761" t="s">
        <v>1086</v>
      </c>
      <c r="H761" t="s">
        <v>1086</v>
      </c>
      <c r="I761" t="s">
        <v>1</v>
      </c>
      <c r="J761" t="s">
        <v>1</v>
      </c>
      <c r="K761" t="s">
        <v>1</v>
      </c>
      <c r="L761" t="s">
        <v>436</v>
      </c>
      <c r="M761">
        <v>45808</v>
      </c>
      <c r="N761">
        <v>45868</v>
      </c>
      <c r="O761" t="s">
        <v>26</v>
      </c>
      <c r="P761" t="e">
        <v>#N/A</v>
      </c>
      <c r="Q761" t="s">
        <v>441</v>
      </c>
    </row>
    <row r="762" spans="1:17" x14ac:dyDescent="0.25">
      <c r="A762">
        <v>1339</v>
      </c>
      <c r="B762" t="s">
        <v>81</v>
      </c>
      <c r="C762" t="s">
        <v>379</v>
      </c>
      <c r="D762" t="s">
        <v>1</v>
      </c>
      <c r="F762" t="s">
        <v>436</v>
      </c>
      <c r="G762" t="s">
        <v>437</v>
      </c>
      <c r="H762" t="s">
        <v>1086</v>
      </c>
      <c r="I762" t="s">
        <v>1</v>
      </c>
      <c r="J762" t="s">
        <v>447</v>
      </c>
      <c r="K762" t="s">
        <v>444</v>
      </c>
      <c r="L762" t="s">
        <v>436</v>
      </c>
      <c r="M762">
        <v>45747</v>
      </c>
      <c r="N762">
        <v>45808</v>
      </c>
      <c r="O762" t="s">
        <v>445</v>
      </c>
      <c r="P762" t="s">
        <v>448</v>
      </c>
      <c r="Q762" t="s">
        <v>441</v>
      </c>
    </row>
    <row r="763" spans="1:17" x14ac:dyDescent="0.25">
      <c r="A763">
        <v>318</v>
      </c>
      <c r="B763" t="s">
        <v>1118</v>
      </c>
      <c r="C763" t="s">
        <v>316</v>
      </c>
      <c r="D763" t="s">
        <v>1</v>
      </c>
      <c r="F763" t="s">
        <v>436</v>
      </c>
      <c r="G763" t="s">
        <v>437</v>
      </c>
      <c r="H763" t="s">
        <v>1086</v>
      </c>
      <c r="I763" t="s">
        <v>1</v>
      </c>
      <c r="J763" t="s">
        <v>520</v>
      </c>
      <c r="K763" t="s">
        <v>440</v>
      </c>
      <c r="L763" t="s">
        <v>436</v>
      </c>
      <c r="M763">
        <v>45808</v>
      </c>
      <c r="N763">
        <v>45869</v>
      </c>
      <c r="O763" t="s">
        <v>445</v>
      </c>
      <c r="P763" t="e">
        <v>#N/A</v>
      </c>
      <c r="Q763" t="s">
        <v>441</v>
      </c>
    </row>
    <row r="764" spans="1:17" x14ac:dyDescent="0.25">
      <c r="A764">
        <v>954</v>
      </c>
      <c r="B764" t="s">
        <v>1119</v>
      </c>
      <c r="C764" t="s">
        <v>502</v>
      </c>
      <c r="D764" t="s">
        <v>1</v>
      </c>
      <c r="F764" t="s">
        <v>436</v>
      </c>
      <c r="G764" t="s">
        <v>1086</v>
      </c>
      <c r="H764" t="s">
        <v>1086</v>
      </c>
      <c r="I764" t="s">
        <v>1</v>
      </c>
      <c r="J764" t="s">
        <v>1</v>
      </c>
      <c r="K764" t="s">
        <v>1</v>
      </c>
      <c r="L764" t="s">
        <v>436</v>
      </c>
      <c r="M764">
        <v>45808</v>
      </c>
      <c r="N764">
        <v>45874</v>
      </c>
      <c r="O764" t="s">
        <v>26</v>
      </c>
      <c r="P764" t="e">
        <v>#N/A</v>
      </c>
      <c r="Q764" t="s">
        <v>441</v>
      </c>
    </row>
    <row r="765" spans="1:17" x14ac:dyDescent="0.25">
      <c r="A765">
        <v>955</v>
      </c>
      <c r="B765" t="s">
        <v>1120</v>
      </c>
      <c r="C765" t="s">
        <v>502</v>
      </c>
      <c r="D765" t="s">
        <v>1</v>
      </c>
      <c r="F765" t="s">
        <v>436</v>
      </c>
      <c r="G765" t="s">
        <v>1086</v>
      </c>
      <c r="H765" t="s">
        <v>1086</v>
      </c>
      <c r="I765" t="s">
        <v>1</v>
      </c>
      <c r="J765" t="s">
        <v>1</v>
      </c>
      <c r="K765" t="s">
        <v>1</v>
      </c>
      <c r="L765" t="s">
        <v>436</v>
      </c>
      <c r="M765">
        <v>45808</v>
      </c>
      <c r="N765">
        <v>45867</v>
      </c>
      <c r="O765" t="s">
        <v>26</v>
      </c>
      <c r="P765" t="e">
        <v>#N/A</v>
      </c>
      <c r="Q765" t="s">
        <v>441</v>
      </c>
    </row>
    <row r="766" spans="1:17" x14ac:dyDescent="0.25">
      <c r="A766">
        <v>1057</v>
      </c>
      <c r="B766" t="s">
        <v>1121</v>
      </c>
      <c r="C766" t="s">
        <v>367</v>
      </c>
      <c r="D766" t="s">
        <v>1</v>
      </c>
      <c r="F766" t="s">
        <v>436</v>
      </c>
      <c r="G766" t="s">
        <v>437</v>
      </c>
      <c r="H766" t="s">
        <v>1086</v>
      </c>
      <c r="I766" t="s">
        <v>1</v>
      </c>
      <c r="J766" t="s">
        <v>439</v>
      </c>
      <c r="K766" t="s">
        <v>440</v>
      </c>
      <c r="L766" t="s">
        <v>436</v>
      </c>
      <c r="M766">
        <v>45900</v>
      </c>
      <c r="N766" t="s">
        <v>1</v>
      </c>
      <c r="O766" t="s">
        <v>1</v>
      </c>
      <c r="P766" t="e">
        <v>#N/A</v>
      </c>
      <c r="Q766" t="s">
        <v>441</v>
      </c>
    </row>
    <row r="767" spans="1:17" x14ac:dyDescent="0.25">
      <c r="A767">
        <v>959</v>
      </c>
      <c r="B767" t="s">
        <v>1122</v>
      </c>
      <c r="C767" t="s">
        <v>502</v>
      </c>
      <c r="D767" t="s">
        <v>1</v>
      </c>
      <c r="F767" t="s">
        <v>436</v>
      </c>
      <c r="G767" t="s">
        <v>1086</v>
      </c>
      <c r="H767" t="s">
        <v>1086</v>
      </c>
      <c r="I767" t="s">
        <v>1</v>
      </c>
      <c r="J767" t="s">
        <v>1</v>
      </c>
      <c r="K767" t="s">
        <v>1</v>
      </c>
      <c r="L767" t="s">
        <v>436</v>
      </c>
      <c r="M767">
        <v>45808</v>
      </c>
      <c r="N767">
        <v>45869</v>
      </c>
      <c r="O767" t="s">
        <v>26</v>
      </c>
      <c r="P767" t="e">
        <v>#N/A</v>
      </c>
      <c r="Q767" t="s">
        <v>441</v>
      </c>
    </row>
    <row r="768" spans="1:17" x14ac:dyDescent="0.25">
      <c r="A768">
        <v>497</v>
      </c>
      <c r="B768" t="s">
        <v>1123</v>
      </c>
      <c r="C768" t="s">
        <v>481</v>
      </c>
      <c r="D768" t="s">
        <v>1</v>
      </c>
      <c r="F768" t="s">
        <v>436</v>
      </c>
      <c r="G768" t="s">
        <v>437</v>
      </c>
      <c r="H768" t="s">
        <v>1086</v>
      </c>
      <c r="I768" t="s">
        <v>482</v>
      </c>
      <c r="J768" t="s">
        <v>1123</v>
      </c>
      <c r="K768" t="s">
        <v>1</v>
      </c>
      <c r="L768" t="s">
        <v>436</v>
      </c>
      <c r="M768">
        <v>45808</v>
      </c>
      <c r="N768">
        <v>45869</v>
      </c>
      <c r="O768" t="s">
        <v>445</v>
      </c>
      <c r="P768" t="s">
        <v>454</v>
      </c>
      <c r="Q768" t="s">
        <v>441</v>
      </c>
    </row>
    <row r="769" spans="1:17" x14ac:dyDescent="0.25">
      <c r="A769">
        <v>323</v>
      </c>
      <c r="B769" t="s">
        <v>1124</v>
      </c>
      <c r="C769" t="s">
        <v>502</v>
      </c>
      <c r="D769" t="s">
        <v>1</v>
      </c>
      <c r="F769" t="s">
        <v>436</v>
      </c>
      <c r="G769" t="s">
        <v>437</v>
      </c>
      <c r="H769" t="s">
        <v>1086</v>
      </c>
      <c r="I769" t="s">
        <v>1</v>
      </c>
      <c r="J769" t="s">
        <v>169</v>
      </c>
      <c r="K769" t="s">
        <v>440</v>
      </c>
      <c r="L769" t="s">
        <v>436</v>
      </c>
      <c r="M769" t="s">
        <v>1</v>
      </c>
      <c r="N769" t="s">
        <v>1</v>
      </c>
      <c r="O769" t="s">
        <v>1</v>
      </c>
      <c r="P769" t="e">
        <v>#N/A</v>
      </c>
      <c r="Q769" t="s">
        <v>509</v>
      </c>
    </row>
    <row r="770" spans="1:17" x14ac:dyDescent="0.25">
      <c r="A770">
        <v>330</v>
      </c>
      <c r="B770" t="s">
        <v>1125</v>
      </c>
      <c r="C770" t="s">
        <v>316</v>
      </c>
      <c r="D770" t="s">
        <v>1</v>
      </c>
      <c r="F770" t="s">
        <v>436</v>
      </c>
      <c r="G770" t="s">
        <v>437</v>
      </c>
      <c r="H770" t="s">
        <v>1086</v>
      </c>
      <c r="I770" t="s">
        <v>1</v>
      </c>
      <c r="J770" t="s">
        <v>520</v>
      </c>
      <c r="K770" t="s">
        <v>440</v>
      </c>
      <c r="L770" t="s">
        <v>436</v>
      </c>
      <c r="M770" t="s">
        <v>1</v>
      </c>
      <c r="N770" t="s">
        <v>1</v>
      </c>
      <c r="O770" t="s">
        <v>1</v>
      </c>
      <c r="P770" t="e">
        <v>#N/A</v>
      </c>
      <c r="Q770" t="s">
        <v>509</v>
      </c>
    </row>
    <row r="771" spans="1:17" x14ac:dyDescent="0.25">
      <c r="A771">
        <v>332</v>
      </c>
      <c r="B771" t="s">
        <v>1126</v>
      </c>
      <c r="C771" t="s">
        <v>316</v>
      </c>
      <c r="D771" t="s">
        <v>1</v>
      </c>
      <c r="F771" t="s">
        <v>436</v>
      </c>
      <c r="G771" t="s">
        <v>437</v>
      </c>
      <c r="H771" t="s">
        <v>1086</v>
      </c>
      <c r="I771" t="s">
        <v>1</v>
      </c>
      <c r="J771" t="s">
        <v>520</v>
      </c>
      <c r="K771" t="s">
        <v>440</v>
      </c>
      <c r="L771" t="s">
        <v>436</v>
      </c>
      <c r="M771">
        <v>45808</v>
      </c>
      <c r="N771">
        <v>45869</v>
      </c>
      <c r="O771" t="s">
        <v>445</v>
      </c>
      <c r="P771" t="e">
        <v>#N/A</v>
      </c>
      <c r="Q771" t="s">
        <v>441</v>
      </c>
    </row>
    <row r="772" spans="1:17" x14ac:dyDescent="0.25">
      <c r="A772">
        <v>333</v>
      </c>
      <c r="B772" t="s">
        <v>1127</v>
      </c>
      <c r="C772" t="s">
        <v>316</v>
      </c>
      <c r="D772" t="s">
        <v>1</v>
      </c>
      <c r="F772" t="s">
        <v>436</v>
      </c>
      <c r="G772" t="s">
        <v>437</v>
      </c>
      <c r="H772" t="s">
        <v>1086</v>
      </c>
      <c r="I772" t="s">
        <v>1</v>
      </c>
      <c r="J772" t="s">
        <v>520</v>
      </c>
      <c r="K772" t="s">
        <v>440</v>
      </c>
      <c r="L772" t="s">
        <v>436</v>
      </c>
      <c r="M772">
        <v>45808</v>
      </c>
      <c r="N772">
        <v>45869</v>
      </c>
      <c r="O772" t="s">
        <v>445</v>
      </c>
      <c r="P772" t="e">
        <v>#N/A</v>
      </c>
      <c r="Q772" t="s">
        <v>441</v>
      </c>
    </row>
    <row r="773" spans="1:17" x14ac:dyDescent="0.25">
      <c r="A773">
        <v>1387</v>
      </c>
      <c r="B773" t="s">
        <v>1128</v>
      </c>
      <c r="C773" t="s">
        <v>316</v>
      </c>
      <c r="D773" t="s">
        <v>1</v>
      </c>
      <c r="F773" t="s">
        <v>436</v>
      </c>
      <c r="G773" t="s">
        <v>437</v>
      </c>
      <c r="H773" t="s">
        <v>1086</v>
      </c>
      <c r="I773" t="s">
        <v>1</v>
      </c>
      <c r="J773" t="s">
        <v>520</v>
      </c>
      <c r="K773" t="s">
        <v>440</v>
      </c>
      <c r="L773" t="s">
        <v>436</v>
      </c>
      <c r="M773">
        <v>45716</v>
      </c>
      <c r="N773">
        <v>45777</v>
      </c>
      <c r="O773" t="s">
        <v>445</v>
      </c>
      <c r="P773" t="e">
        <v>#N/A</v>
      </c>
      <c r="Q773" t="s">
        <v>441</v>
      </c>
    </row>
    <row r="774" spans="1:17" x14ac:dyDescent="0.25">
      <c r="A774">
        <v>334</v>
      </c>
      <c r="B774" t="s">
        <v>1129</v>
      </c>
      <c r="C774" t="s">
        <v>316</v>
      </c>
      <c r="D774" t="s">
        <v>1</v>
      </c>
      <c r="F774" t="s">
        <v>436</v>
      </c>
      <c r="G774" t="s">
        <v>437</v>
      </c>
      <c r="H774" t="s">
        <v>1086</v>
      </c>
      <c r="I774" t="s">
        <v>1</v>
      </c>
      <c r="J774" t="s">
        <v>520</v>
      </c>
      <c r="K774" t="s">
        <v>440</v>
      </c>
      <c r="L774" t="s">
        <v>436</v>
      </c>
      <c r="M774">
        <v>45808</v>
      </c>
      <c r="N774">
        <v>45869</v>
      </c>
      <c r="O774" t="s">
        <v>445</v>
      </c>
      <c r="P774" t="e">
        <v>#N/A</v>
      </c>
      <c r="Q774" t="s">
        <v>441</v>
      </c>
    </row>
    <row r="775" spans="1:17" x14ac:dyDescent="0.25">
      <c r="A775">
        <v>335</v>
      </c>
      <c r="B775" t="s">
        <v>1130</v>
      </c>
      <c r="C775" t="s">
        <v>316</v>
      </c>
      <c r="D775" t="s">
        <v>1</v>
      </c>
      <c r="F775" t="s">
        <v>436</v>
      </c>
      <c r="G775" t="s">
        <v>437</v>
      </c>
      <c r="H775" t="s">
        <v>1086</v>
      </c>
      <c r="I775" t="s">
        <v>1</v>
      </c>
      <c r="J775" t="s">
        <v>520</v>
      </c>
      <c r="K775" t="s">
        <v>440</v>
      </c>
      <c r="L775" t="s">
        <v>436</v>
      </c>
      <c r="M775" t="s">
        <v>1</v>
      </c>
      <c r="N775" t="s">
        <v>1</v>
      </c>
      <c r="O775" t="s">
        <v>1</v>
      </c>
      <c r="P775" t="e">
        <v>#N/A</v>
      </c>
      <c r="Q775" t="s">
        <v>509</v>
      </c>
    </row>
    <row r="776" spans="1:17" x14ac:dyDescent="0.25">
      <c r="A776">
        <v>125</v>
      </c>
      <c r="B776" t="s">
        <v>1131</v>
      </c>
      <c r="C776" t="s">
        <v>316</v>
      </c>
      <c r="D776" t="s">
        <v>1</v>
      </c>
      <c r="F776" t="s">
        <v>436</v>
      </c>
      <c r="G776" t="s">
        <v>437</v>
      </c>
      <c r="H776" t="s">
        <v>1086</v>
      </c>
      <c r="I776" t="s">
        <v>1</v>
      </c>
      <c r="J776" t="s">
        <v>520</v>
      </c>
      <c r="K776" t="s">
        <v>440</v>
      </c>
      <c r="L776" t="s">
        <v>436</v>
      </c>
      <c r="M776">
        <v>45808</v>
      </c>
      <c r="N776">
        <v>45869</v>
      </c>
      <c r="O776" t="s">
        <v>445</v>
      </c>
      <c r="P776" t="e">
        <v>#N/A</v>
      </c>
      <c r="Q776" t="s">
        <v>441</v>
      </c>
    </row>
    <row r="777" spans="1:17" x14ac:dyDescent="0.25">
      <c r="A777">
        <v>337</v>
      </c>
      <c r="B777" t="s">
        <v>1132</v>
      </c>
      <c r="C777" t="s">
        <v>316</v>
      </c>
      <c r="D777" t="s">
        <v>1</v>
      </c>
      <c r="F777" t="s">
        <v>436</v>
      </c>
      <c r="G777" t="s">
        <v>437</v>
      </c>
      <c r="H777" t="s">
        <v>1086</v>
      </c>
      <c r="I777" t="s">
        <v>1</v>
      </c>
      <c r="J777" t="s">
        <v>520</v>
      </c>
      <c r="K777" t="s">
        <v>440</v>
      </c>
      <c r="L777" t="s">
        <v>436</v>
      </c>
      <c r="M777" t="s">
        <v>1</v>
      </c>
      <c r="N777" t="s">
        <v>1</v>
      </c>
      <c r="O777" t="s">
        <v>1</v>
      </c>
      <c r="P777" t="e">
        <v>#N/A</v>
      </c>
      <c r="Q777" t="s">
        <v>509</v>
      </c>
    </row>
    <row r="778" spans="1:17" x14ac:dyDescent="0.25">
      <c r="A778">
        <v>338</v>
      </c>
      <c r="B778" t="s">
        <v>1133</v>
      </c>
      <c r="C778" t="s">
        <v>316</v>
      </c>
      <c r="D778" t="s">
        <v>1</v>
      </c>
      <c r="F778" t="s">
        <v>436</v>
      </c>
      <c r="G778" t="s">
        <v>437</v>
      </c>
      <c r="H778" t="s">
        <v>1086</v>
      </c>
      <c r="I778" t="s">
        <v>1</v>
      </c>
      <c r="J778" t="s">
        <v>520</v>
      </c>
      <c r="K778" t="s">
        <v>440</v>
      </c>
      <c r="L778" t="s">
        <v>436</v>
      </c>
      <c r="M778" t="s">
        <v>1</v>
      </c>
      <c r="N778" t="s">
        <v>1</v>
      </c>
      <c r="O778" t="s">
        <v>1</v>
      </c>
      <c r="P778" t="e">
        <v>#N/A</v>
      </c>
      <c r="Q778" t="s">
        <v>509</v>
      </c>
    </row>
    <row r="779" spans="1:17" x14ac:dyDescent="0.25">
      <c r="A779">
        <v>339</v>
      </c>
      <c r="B779" t="s">
        <v>1134</v>
      </c>
      <c r="C779" t="s">
        <v>316</v>
      </c>
      <c r="D779" t="s">
        <v>1</v>
      </c>
      <c r="F779" t="s">
        <v>436</v>
      </c>
      <c r="G779" t="s">
        <v>437</v>
      </c>
      <c r="H779" t="s">
        <v>1086</v>
      </c>
      <c r="I779" t="s">
        <v>1</v>
      </c>
      <c r="J779" t="s">
        <v>520</v>
      </c>
      <c r="K779" t="s">
        <v>440</v>
      </c>
      <c r="L779" t="s">
        <v>436</v>
      </c>
      <c r="M779" t="s">
        <v>1</v>
      </c>
      <c r="N779" t="s">
        <v>1</v>
      </c>
      <c r="O779" t="s">
        <v>1</v>
      </c>
      <c r="P779" t="e">
        <v>#N/A</v>
      </c>
      <c r="Q779" t="s">
        <v>509</v>
      </c>
    </row>
    <row r="780" spans="1:17" x14ac:dyDescent="0.25">
      <c r="A780">
        <v>371</v>
      </c>
      <c r="B780" t="s">
        <v>1135</v>
      </c>
      <c r="C780" t="s">
        <v>484</v>
      </c>
      <c r="D780" t="s">
        <v>1</v>
      </c>
      <c r="F780" t="s">
        <v>436</v>
      </c>
      <c r="G780" t="s">
        <v>1086</v>
      </c>
      <c r="H780" t="s">
        <v>1086</v>
      </c>
      <c r="I780" t="s">
        <v>485</v>
      </c>
      <c r="J780" t="s">
        <v>1</v>
      </c>
      <c r="K780" t="s">
        <v>1</v>
      </c>
      <c r="L780" t="s">
        <v>436</v>
      </c>
      <c r="M780" t="s">
        <v>1</v>
      </c>
      <c r="N780" t="s">
        <v>1</v>
      </c>
      <c r="O780" t="s">
        <v>1</v>
      </c>
      <c r="P780" t="e">
        <v>#N/A</v>
      </c>
      <c r="Q780" t="s">
        <v>509</v>
      </c>
    </row>
    <row r="781" spans="1:17" x14ac:dyDescent="0.25">
      <c r="A781">
        <v>378</v>
      </c>
      <c r="B781" t="s">
        <v>1136</v>
      </c>
      <c r="C781" t="s">
        <v>326</v>
      </c>
      <c r="D781" t="s">
        <v>1</v>
      </c>
      <c r="F781" t="s">
        <v>436</v>
      </c>
      <c r="G781" t="s">
        <v>1086</v>
      </c>
      <c r="H781" t="s">
        <v>1086</v>
      </c>
      <c r="I781" t="s">
        <v>485</v>
      </c>
      <c r="J781" t="s">
        <v>1</v>
      </c>
      <c r="K781" t="s">
        <v>1</v>
      </c>
      <c r="L781" t="s">
        <v>436</v>
      </c>
      <c r="M781">
        <v>45807</v>
      </c>
      <c r="N781">
        <v>45868</v>
      </c>
      <c r="O781" t="s">
        <v>445</v>
      </c>
      <c r="P781" t="s">
        <v>454</v>
      </c>
      <c r="Q781" t="s">
        <v>441</v>
      </c>
    </row>
    <row r="782" spans="1:17" x14ac:dyDescent="0.25">
      <c r="A782">
        <v>390</v>
      </c>
      <c r="B782" t="s">
        <v>1137</v>
      </c>
      <c r="C782" t="s">
        <v>488</v>
      </c>
      <c r="D782" t="s">
        <v>1</v>
      </c>
      <c r="F782" t="s">
        <v>436</v>
      </c>
      <c r="G782" t="s">
        <v>1086</v>
      </c>
      <c r="H782" t="s">
        <v>1086</v>
      </c>
      <c r="I782" t="s">
        <v>1</v>
      </c>
      <c r="J782" t="s">
        <v>1</v>
      </c>
      <c r="K782" t="s">
        <v>1</v>
      </c>
      <c r="L782" t="s">
        <v>436</v>
      </c>
      <c r="M782" t="s">
        <v>1</v>
      </c>
      <c r="N782" t="s">
        <v>1</v>
      </c>
      <c r="O782" t="s">
        <v>1</v>
      </c>
      <c r="P782" t="e">
        <v>#N/A</v>
      </c>
      <c r="Q782" t="s">
        <v>509</v>
      </c>
    </row>
    <row r="783" spans="1:17" x14ac:dyDescent="0.25">
      <c r="A783">
        <v>402</v>
      </c>
      <c r="B783" t="s">
        <v>1138</v>
      </c>
      <c r="C783" t="s">
        <v>488</v>
      </c>
      <c r="D783" t="s">
        <v>1</v>
      </c>
      <c r="F783" t="s">
        <v>436</v>
      </c>
      <c r="G783" t="s">
        <v>1086</v>
      </c>
      <c r="H783" t="s">
        <v>1086</v>
      </c>
      <c r="I783" t="s">
        <v>1</v>
      </c>
      <c r="J783" t="s">
        <v>1</v>
      </c>
      <c r="K783" t="s">
        <v>1</v>
      </c>
      <c r="L783" t="s">
        <v>436</v>
      </c>
      <c r="M783" t="s">
        <v>1</v>
      </c>
      <c r="N783" t="s">
        <v>1</v>
      </c>
      <c r="O783" t="s">
        <v>1</v>
      </c>
      <c r="P783" t="e">
        <v>#N/A</v>
      </c>
      <c r="Q783" t="s">
        <v>509</v>
      </c>
    </row>
    <row r="784" spans="1:17" x14ac:dyDescent="0.25">
      <c r="A784">
        <v>427</v>
      </c>
      <c r="B784" t="s">
        <v>1139</v>
      </c>
      <c r="C784" t="s">
        <v>323</v>
      </c>
      <c r="D784" t="s">
        <v>1</v>
      </c>
      <c r="F784" t="s">
        <v>436</v>
      </c>
      <c r="G784" t="s">
        <v>437</v>
      </c>
      <c r="H784" t="s">
        <v>1086</v>
      </c>
      <c r="I784" t="s">
        <v>1</v>
      </c>
      <c r="J784" t="s">
        <v>443</v>
      </c>
      <c r="K784" t="s">
        <v>444</v>
      </c>
      <c r="L784" t="s">
        <v>436</v>
      </c>
      <c r="M784">
        <v>45878</v>
      </c>
      <c r="N784" t="s">
        <v>1</v>
      </c>
      <c r="O784" t="s">
        <v>1</v>
      </c>
      <c r="P784" t="s">
        <v>448</v>
      </c>
      <c r="Q784" t="s">
        <v>40</v>
      </c>
    </row>
    <row r="785" spans="1:17" x14ac:dyDescent="0.25">
      <c r="A785">
        <v>329</v>
      </c>
      <c r="B785" t="s">
        <v>1140</v>
      </c>
      <c r="C785" t="s">
        <v>316</v>
      </c>
      <c r="D785" t="s">
        <v>1</v>
      </c>
      <c r="F785" t="s">
        <v>436</v>
      </c>
      <c r="G785" t="s">
        <v>437</v>
      </c>
      <c r="H785" t="s">
        <v>1086</v>
      </c>
      <c r="I785" t="s">
        <v>1</v>
      </c>
      <c r="J785" t="s">
        <v>520</v>
      </c>
      <c r="K785" t="s">
        <v>440</v>
      </c>
      <c r="L785" t="s">
        <v>436</v>
      </c>
      <c r="M785">
        <v>45808</v>
      </c>
      <c r="N785">
        <v>45869</v>
      </c>
      <c r="O785" t="s">
        <v>453</v>
      </c>
      <c r="P785" t="s">
        <v>448</v>
      </c>
      <c r="Q785" t="s">
        <v>441</v>
      </c>
    </row>
    <row r="786" spans="1:17" x14ac:dyDescent="0.25">
      <c r="A786">
        <v>428</v>
      </c>
      <c r="B786" t="s">
        <v>1141</v>
      </c>
      <c r="C786" t="s">
        <v>323</v>
      </c>
      <c r="D786" t="s">
        <v>1</v>
      </c>
      <c r="F786" t="s">
        <v>436</v>
      </c>
      <c r="G786" t="s">
        <v>437</v>
      </c>
      <c r="H786" t="s">
        <v>1086</v>
      </c>
      <c r="I786" t="s">
        <v>1</v>
      </c>
      <c r="J786" t="s">
        <v>443</v>
      </c>
      <c r="K786" t="s">
        <v>444</v>
      </c>
      <c r="L786" t="s">
        <v>436</v>
      </c>
      <c r="M786">
        <v>45808</v>
      </c>
      <c r="N786">
        <v>45866</v>
      </c>
      <c r="O786" t="s">
        <v>445</v>
      </c>
      <c r="P786" t="e">
        <v>#N/A</v>
      </c>
      <c r="Q786" t="s">
        <v>441</v>
      </c>
    </row>
    <row r="787" spans="1:17" x14ac:dyDescent="0.25">
      <c r="A787">
        <v>436</v>
      </c>
      <c r="B787" t="s">
        <v>1142</v>
      </c>
      <c r="C787" t="s">
        <v>323</v>
      </c>
      <c r="D787" t="s">
        <v>1</v>
      </c>
      <c r="F787" t="s">
        <v>436</v>
      </c>
      <c r="G787" t="s">
        <v>437</v>
      </c>
      <c r="H787" t="s">
        <v>1086</v>
      </c>
      <c r="I787" t="s">
        <v>1</v>
      </c>
      <c r="J787" t="s">
        <v>151</v>
      </c>
      <c r="K787" t="s">
        <v>444</v>
      </c>
      <c r="L787" t="s">
        <v>436</v>
      </c>
      <c r="M787">
        <v>45808</v>
      </c>
      <c r="N787">
        <v>45869</v>
      </c>
      <c r="O787" t="s">
        <v>445</v>
      </c>
      <c r="P787" t="s">
        <v>448</v>
      </c>
      <c r="Q787" t="s">
        <v>441</v>
      </c>
    </row>
    <row r="788" spans="1:17" x14ac:dyDescent="0.25">
      <c r="A788">
        <v>963</v>
      </c>
      <c r="B788" t="s">
        <v>1143</v>
      </c>
      <c r="C788" t="s">
        <v>502</v>
      </c>
      <c r="D788" t="s">
        <v>1</v>
      </c>
      <c r="F788" t="s">
        <v>436</v>
      </c>
      <c r="G788" t="s">
        <v>1086</v>
      </c>
      <c r="H788" t="s">
        <v>1086</v>
      </c>
      <c r="I788" t="s">
        <v>1</v>
      </c>
      <c r="J788" t="s">
        <v>1</v>
      </c>
      <c r="K788" t="s">
        <v>1</v>
      </c>
      <c r="L788" t="s">
        <v>436</v>
      </c>
      <c r="M788">
        <v>45808</v>
      </c>
      <c r="N788">
        <v>45882</v>
      </c>
      <c r="O788" t="s">
        <v>445</v>
      </c>
      <c r="P788" t="e">
        <v>#N/A</v>
      </c>
      <c r="Q788" t="s">
        <v>441</v>
      </c>
    </row>
    <row r="789" spans="1:17" x14ac:dyDescent="0.25">
      <c r="A789">
        <v>1419</v>
      </c>
      <c r="B789" t="s">
        <v>1144</v>
      </c>
      <c r="C789" t="s">
        <v>450</v>
      </c>
      <c r="D789" t="s">
        <v>1</v>
      </c>
      <c r="F789" t="s">
        <v>436</v>
      </c>
      <c r="G789" t="s">
        <v>1086</v>
      </c>
      <c r="H789" t="s">
        <v>1086</v>
      </c>
      <c r="I789" t="s">
        <v>1</v>
      </c>
      <c r="J789" t="s">
        <v>1</v>
      </c>
      <c r="K789" t="s">
        <v>1</v>
      </c>
      <c r="L789" t="s">
        <v>436</v>
      </c>
      <c r="M789">
        <v>45808</v>
      </c>
      <c r="N789">
        <v>45869</v>
      </c>
      <c r="O789" t="s">
        <v>445</v>
      </c>
      <c r="P789" t="s">
        <v>448</v>
      </c>
      <c r="Q789" t="s">
        <v>441</v>
      </c>
    </row>
    <row r="790" spans="1:17" x14ac:dyDescent="0.25">
      <c r="A790">
        <v>453</v>
      </c>
      <c r="B790" t="s">
        <v>1145</v>
      </c>
      <c r="C790" t="s">
        <v>316</v>
      </c>
      <c r="D790" t="s">
        <v>1</v>
      </c>
      <c r="F790" t="s">
        <v>436</v>
      </c>
      <c r="G790" t="s">
        <v>437</v>
      </c>
      <c r="H790" t="s">
        <v>1086</v>
      </c>
      <c r="I790" t="s">
        <v>1</v>
      </c>
      <c r="J790" t="s">
        <v>520</v>
      </c>
      <c r="K790" t="s">
        <v>440</v>
      </c>
      <c r="L790" t="s">
        <v>436</v>
      </c>
      <c r="M790">
        <v>45808</v>
      </c>
      <c r="N790">
        <v>45869</v>
      </c>
      <c r="O790" t="s">
        <v>453</v>
      </c>
      <c r="P790" t="s">
        <v>448</v>
      </c>
      <c r="Q790" t="s">
        <v>441</v>
      </c>
    </row>
    <row r="791" spans="1:17" x14ac:dyDescent="0.25">
      <c r="A791">
        <v>964</v>
      </c>
      <c r="B791" t="s">
        <v>1146</v>
      </c>
      <c r="C791" t="s">
        <v>502</v>
      </c>
      <c r="D791" t="s">
        <v>1</v>
      </c>
      <c r="F791" t="s">
        <v>436</v>
      </c>
      <c r="G791" t="s">
        <v>1086</v>
      </c>
      <c r="H791" t="s">
        <v>1086</v>
      </c>
      <c r="I791" t="s">
        <v>1</v>
      </c>
      <c r="J791" t="s">
        <v>1</v>
      </c>
      <c r="K791" t="s">
        <v>1</v>
      </c>
      <c r="L791" t="s">
        <v>436</v>
      </c>
      <c r="M791">
        <v>45808</v>
      </c>
      <c r="N791">
        <v>45869</v>
      </c>
      <c r="O791" t="s">
        <v>445</v>
      </c>
      <c r="P791" t="e">
        <v>#N/A</v>
      </c>
      <c r="Q791" t="s">
        <v>441</v>
      </c>
    </row>
    <row r="792" spans="1:17" x14ac:dyDescent="0.25">
      <c r="A792">
        <v>463</v>
      </c>
      <c r="B792" t="s">
        <v>1147</v>
      </c>
      <c r="C792" t="s">
        <v>326</v>
      </c>
      <c r="D792" t="s">
        <v>1</v>
      </c>
      <c r="F792" t="s">
        <v>436</v>
      </c>
      <c r="G792" t="s">
        <v>1086</v>
      </c>
      <c r="H792" t="s">
        <v>1086</v>
      </c>
      <c r="I792" t="s">
        <v>463</v>
      </c>
      <c r="J792" t="s">
        <v>1</v>
      </c>
      <c r="K792" t="s">
        <v>1</v>
      </c>
      <c r="L792" t="s">
        <v>436</v>
      </c>
      <c r="M792">
        <v>45808</v>
      </c>
      <c r="N792">
        <v>45869</v>
      </c>
      <c r="O792" t="s">
        <v>445</v>
      </c>
      <c r="P792" t="s">
        <v>454</v>
      </c>
      <c r="Q792" t="s">
        <v>441</v>
      </c>
    </row>
    <row r="793" spans="1:17" x14ac:dyDescent="0.25">
      <c r="A793">
        <v>432</v>
      </c>
      <c r="B793" t="s">
        <v>1148</v>
      </c>
      <c r="C793" t="s">
        <v>323</v>
      </c>
      <c r="D793" t="s">
        <v>1</v>
      </c>
      <c r="F793" t="s">
        <v>436</v>
      </c>
      <c r="G793" t="s">
        <v>437</v>
      </c>
      <c r="H793" t="s">
        <v>1086</v>
      </c>
      <c r="I793" t="s">
        <v>1</v>
      </c>
      <c r="J793" t="s">
        <v>443</v>
      </c>
      <c r="K793" t="s">
        <v>444</v>
      </c>
      <c r="L793" t="s">
        <v>436</v>
      </c>
      <c r="M793">
        <v>45807</v>
      </c>
      <c r="N793">
        <v>45868</v>
      </c>
      <c r="O793" t="s">
        <v>445</v>
      </c>
      <c r="P793" t="e">
        <v>#N/A</v>
      </c>
      <c r="Q793" t="s">
        <v>441</v>
      </c>
    </row>
    <row r="794" spans="1:17" x14ac:dyDescent="0.25">
      <c r="A794">
        <v>1340</v>
      </c>
      <c r="B794" t="s">
        <v>91</v>
      </c>
      <c r="C794" t="s">
        <v>379</v>
      </c>
      <c r="D794" t="s">
        <v>1</v>
      </c>
      <c r="F794" t="s">
        <v>436</v>
      </c>
      <c r="G794" t="s">
        <v>437</v>
      </c>
      <c r="H794" t="s">
        <v>1086</v>
      </c>
      <c r="I794" t="s">
        <v>1</v>
      </c>
      <c r="J794" t="s">
        <v>447</v>
      </c>
      <c r="K794" t="s">
        <v>444</v>
      </c>
      <c r="L794" t="s">
        <v>436</v>
      </c>
      <c r="M794">
        <v>45747</v>
      </c>
      <c r="N794">
        <v>45807</v>
      </c>
      <c r="O794" t="s">
        <v>445</v>
      </c>
      <c r="P794" t="s">
        <v>448</v>
      </c>
      <c r="Q794" t="s">
        <v>441</v>
      </c>
    </row>
    <row r="795" spans="1:17" x14ac:dyDescent="0.25">
      <c r="A795">
        <v>969</v>
      </c>
      <c r="B795" t="s">
        <v>1149</v>
      </c>
      <c r="C795" t="s">
        <v>502</v>
      </c>
      <c r="D795" t="s">
        <v>1</v>
      </c>
      <c r="F795" t="s">
        <v>436</v>
      </c>
      <c r="G795" t="s">
        <v>1086</v>
      </c>
      <c r="H795" t="s">
        <v>1086</v>
      </c>
      <c r="I795" t="s">
        <v>1</v>
      </c>
      <c r="J795" t="s">
        <v>1</v>
      </c>
      <c r="K795" t="s">
        <v>1</v>
      </c>
      <c r="L795" t="s">
        <v>436</v>
      </c>
      <c r="M795">
        <v>45808</v>
      </c>
      <c r="N795">
        <v>45868</v>
      </c>
      <c r="O795" t="s">
        <v>26</v>
      </c>
      <c r="P795" t="e">
        <v>#N/A</v>
      </c>
      <c r="Q795" t="s">
        <v>441</v>
      </c>
    </row>
    <row r="796" spans="1:17" x14ac:dyDescent="0.25">
      <c r="A796">
        <v>494</v>
      </c>
      <c r="B796" t="s">
        <v>1150</v>
      </c>
      <c r="C796" t="s">
        <v>725</v>
      </c>
      <c r="D796" t="s">
        <v>1</v>
      </c>
      <c r="F796" t="s">
        <v>436</v>
      </c>
      <c r="G796" t="s">
        <v>437</v>
      </c>
      <c r="H796" t="s">
        <v>1086</v>
      </c>
      <c r="I796" t="s">
        <v>1</v>
      </c>
      <c r="J796" t="s">
        <v>739</v>
      </c>
      <c r="K796" t="s">
        <v>440</v>
      </c>
      <c r="L796" t="s">
        <v>436</v>
      </c>
      <c r="M796">
        <v>45809</v>
      </c>
      <c r="N796">
        <v>45869</v>
      </c>
      <c r="O796" t="s">
        <v>453</v>
      </c>
      <c r="P796" t="s">
        <v>448</v>
      </c>
      <c r="Q796" t="s">
        <v>441</v>
      </c>
    </row>
    <row r="797" spans="1:17" x14ac:dyDescent="0.25">
      <c r="A797">
        <v>498</v>
      </c>
      <c r="B797" t="s">
        <v>1151</v>
      </c>
      <c r="C797" t="s">
        <v>316</v>
      </c>
      <c r="D797" t="s">
        <v>1</v>
      </c>
      <c r="F797" t="s">
        <v>436</v>
      </c>
      <c r="G797" t="s">
        <v>437</v>
      </c>
      <c r="H797" t="s">
        <v>1086</v>
      </c>
      <c r="I797" t="s">
        <v>1</v>
      </c>
      <c r="J797" t="s">
        <v>520</v>
      </c>
      <c r="K797" t="s">
        <v>440</v>
      </c>
      <c r="L797" t="s">
        <v>436</v>
      </c>
      <c r="M797" t="s">
        <v>1</v>
      </c>
      <c r="N797" t="s">
        <v>1</v>
      </c>
      <c r="O797" t="s">
        <v>1</v>
      </c>
      <c r="P797" t="e">
        <v>#N/A</v>
      </c>
      <c r="Q797" t="s">
        <v>509</v>
      </c>
    </row>
    <row r="798" spans="1:17" x14ac:dyDescent="0.25">
      <c r="A798">
        <v>499</v>
      </c>
      <c r="B798" t="s">
        <v>1152</v>
      </c>
      <c r="C798" t="s">
        <v>316</v>
      </c>
      <c r="D798" t="s">
        <v>1</v>
      </c>
      <c r="F798" t="s">
        <v>436</v>
      </c>
      <c r="G798" t="s">
        <v>437</v>
      </c>
      <c r="H798" t="s">
        <v>1086</v>
      </c>
      <c r="I798" t="s">
        <v>1</v>
      </c>
      <c r="J798" t="s">
        <v>520</v>
      </c>
      <c r="K798" t="s">
        <v>440</v>
      </c>
      <c r="L798" t="s">
        <v>436</v>
      </c>
      <c r="M798">
        <v>45808</v>
      </c>
      <c r="N798">
        <v>45869</v>
      </c>
      <c r="O798" t="s">
        <v>453</v>
      </c>
      <c r="P798" t="s">
        <v>448</v>
      </c>
      <c r="Q798" t="s">
        <v>441</v>
      </c>
    </row>
    <row r="799" spans="1:17" x14ac:dyDescent="0.25">
      <c r="A799">
        <v>979</v>
      </c>
      <c r="B799" t="s">
        <v>1153</v>
      </c>
      <c r="C799" t="s">
        <v>502</v>
      </c>
      <c r="D799" t="s">
        <v>1</v>
      </c>
      <c r="F799" t="s">
        <v>436</v>
      </c>
      <c r="G799" t="s">
        <v>1086</v>
      </c>
      <c r="H799" t="s">
        <v>1086</v>
      </c>
      <c r="I799" t="s">
        <v>1</v>
      </c>
      <c r="J799" t="s">
        <v>1</v>
      </c>
      <c r="K799" t="s">
        <v>1</v>
      </c>
      <c r="L799" t="s">
        <v>436</v>
      </c>
      <c r="M799">
        <v>45808</v>
      </c>
      <c r="N799">
        <v>45867</v>
      </c>
      <c r="O799" t="s">
        <v>26</v>
      </c>
      <c r="P799" t="e">
        <v>#N/A</v>
      </c>
      <c r="Q799" t="s">
        <v>441</v>
      </c>
    </row>
    <row r="800" spans="1:17" x14ac:dyDescent="0.25">
      <c r="A800">
        <v>1341</v>
      </c>
      <c r="B800" t="s">
        <v>104</v>
      </c>
      <c r="C800" t="s">
        <v>379</v>
      </c>
      <c r="D800" t="s">
        <v>1</v>
      </c>
      <c r="F800" t="s">
        <v>436</v>
      </c>
      <c r="G800" t="s">
        <v>437</v>
      </c>
      <c r="H800" t="s">
        <v>1086</v>
      </c>
      <c r="I800" t="s">
        <v>1</v>
      </c>
      <c r="J800" t="s">
        <v>447</v>
      </c>
      <c r="K800" t="s">
        <v>444</v>
      </c>
      <c r="L800" t="s">
        <v>436</v>
      </c>
      <c r="M800">
        <v>45747</v>
      </c>
      <c r="N800">
        <v>45808</v>
      </c>
      <c r="O800" t="s">
        <v>445</v>
      </c>
      <c r="P800" t="s">
        <v>448</v>
      </c>
      <c r="Q800" t="s">
        <v>441</v>
      </c>
    </row>
    <row r="801" spans="1:17" x14ac:dyDescent="0.25">
      <c r="A801">
        <v>535</v>
      </c>
      <c r="B801" t="s">
        <v>1154</v>
      </c>
      <c r="C801" t="s">
        <v>325</v>
      </c>
      <c r="D801" t="s">
        <v>1</v>
      </c>
      <c r="F801" t="s">
        <v>436</v>
      </c>
      <c r="G801" t="s">
        <v>1086</v>
      </c>
      <c r="H801" t="s">
        <v>1086</v>
      </c>
      <c r="I801" t="s">
        <v>1</v>
      </c>
      <c r="J801" t="s">
        <v>1</v>
      </c>
      <c r="K801" t="s">
        <v>1</v>
      </c>
      <c r="L801" t="s">
        <v>436</v>
      </c>
      <c r="M801">
        <v>45808</v>
      </c>
      <c r="N801">
        <v>45869</v>
      </c>
      <c r="O801" t="s">
        <v>445</v>
      </c>
      <c r="P801" t="e">
        <v>#N/A</v>
      </c>
      <c r="Q801" t="s">
        <v>441</v>
      </c>
    </row>
    <row r="802" spans="1:17" x14ac:dyDescent="0.25">
      <c r="A802">
        <v>517</v>
      </c>
      <c r="B802" t="s">
        <v>1155</v>
      </c>
      <c r="C802" t="s">
        <v>326</v>
      </c>
      <c r="D802" t="s">
        <v>1</v>
      </c>
      <c r="F802" t="s">
        <v>436</v>
      </c>
      <c r="G802" t="s">
        <v>1086</v>
      </c>
      <c r="H802" t="s">
        <v>1086</v>
      </c>
      <c r="I802" t="s">
        <v>168</v>
      </c>
      <c r="J802" t="s">
        <v>1</v>
      </c>
      <c r="K802" t="s">
        <v>1</v>
      </c>
      <c r="L802" t="s">
        <v>436</v>
      </c>
      <c r="M802">
        <v>45808</v>
      </c>
      <c r="N802">
        <v>45869</v>
      </c>
      <c r="O802" t="s">
        <v>445</v>
      </c>
      <c r="P802" t="s">
        <v>454</v>
      </c>
      <c r="Q802" t="s">
        <v>441</v>
      </c>
    </row>
    <row r="803" spans="1:17" x14ac:dyDescent="0.25">
      <c r="A803">
        <v>537</v>
      </c>
      <c r="B803" t="s">
        <v>1156</v>
      </c>
      <c r="C803" t="s">
        <v>325</v>
      </c>
      <c r="D803" t="s">
        <v>1</v>
      </c>
      <c r="F803" t="s">
        <v>436</v>
      </c>
      <c r="G803" t="s">
        <v>1086</v>
      </c>
      <c r="H803" t="s">
        <v>1086</v>
      </c>
      <c r="I803" t="s">
        <v>1</v>
      </c>
      <c r="J803" t="s">
        <v>1</v>
      </c>
      <c r="K803" t="s">
        <v>1</v>
      </c>
      <c r="L803" t="s">
        <v>436</v>
      </c>
      <c r="M803">
        <v>45808</v>
      </c>
      <c r="N803">
        <v>45869</v>
      </c>
      <c r="O803" t="s">
        <v>445</v>
      </c>
      <c r="P803" t="e">
        <v>#N/A</v>
      </c>
      <c r="Q803" t="s">
        <v>441</v>
      </c>
    </row>
    <row r="804" spans="1:17" x14ac:dyDescent="0.25">
      <c r="A804">
        <v>229</v>
      </c>
      <c r="B804" t="s">
        <v>1157</v>
      </c>
      <c r="C804" t="s">
        <v>325</v>
      </c>
      <c r="D804" t="s">
        <v>1</v>
      </c>
      <c r="F804" t="s">
        <v>436</v>
      </c>
      <c r="G804" t="s">
        <v>1086</v>
      </c>
      <c r="H804" t="s">
        <v>1086</v>
      </c>
      <c r="I804" t="s">
        <v>1</v>
      </c>
      <c r="J804" t="s">
        <v>1</v>
      </c>
      <c r="K804" t="s">
        <v>1</v>
      </c>
      <c r="L804" t="s">
        <v>436</v>
      </c>
      <c r="M804">
        <v>45808</v>
      </c>
      <c r="N804">
        <v>45869</v>
      </c>
      <c r="O804" t="s">
        <v>445</v>
      </c>
      <c r="P804" t="e">
        <v>#N/A</v>
      </c>
      <c r="Q804" t="s">
        <v>441</v>
      </c>
    </row>
    <row r="805" spans="1:17" x14ac:dyDescent="0.25">
      <c r="A805">
        <v>1570</v>
      </c>
      <c r="B805" t="s">
        <v>1158</v>
      </c>
      <c r="C805" t="s">
        <v>326</v>
      </c>
      <c r="D805" t="s">
        <v>1</v>
      </c>
      <c r="F805" t="s">
        <v>436</v>
      </c>
      <c r="G805" t="s">
        <v>1086</v>
      </c>
      <c r="H805" t="s">
        <v>1086</v>
      </c>
      <c r="I805" t="s">
        <v>209</v>
      </c>
      <c r="J805" t="s">
        <v>1</v>
      </c>
      <c r="K805" t="s">
        <v>1</v>
      </c>
      <c r="L805" t="s">
        <v>436</v>
      </c>
      <c r="M805">
        <v>45807</v>
      </c>
      <c r="N805">
        <v>45868</v>
      </c>
      <c r="O805" t="s">
        <v>445</v>
      </c>
      <c r="P805" t="s">
        <v>454</v>
      </c>
      <c r="Q805" t="s">
        <v>441</v>
      </c>
    </row>
    <row r="806" spans="1:17" x14ac:dyDescent="0.25">
      <c r="A806">
        <v>538</v>
      </c>
      <c r="B806" t="s">
        <v>129</v>
      </c>
      <c r="C806" t="s">
        <v>325</v>
      </c>
      <c r="D806" t="s">
        <v>1</v>
      </c>
      <c r="F806" t="s">
        <v>436</v>
      </c>
      <c r="G806" t="s">
        <v>1086</v>
      </c>
      <c r="H806" t="s">
        <v>1086</v>
      </c>
      <c r="I806" t="s">
        <v>1</v>
      </c>
      <c r="J806" t="s">
        <v>1</v>
      </c>
      <c r="K806" t="s">
        <v>1</v>
      </c>
      <c r="L806" t="s">
        <v>436</v>
      </c>
      <c r="M806">
        <v>45807</v>
      </c>
      <c r="N806">
        <v>45868</v>
      </c>
      <c r="O806" t="s">
        <v>445</v>
      </c>
      <c r="P806" t="s">
        <v>448</v>
      </c>
      <c r="Q806" t="s">
        <v>441</v>
      </c>
    </row>
    <row r="807" spans="1:17" x14ac:dyDescent="0.25">
      <c r="A807">
        <v>357</v>
      </c>
      <c r="B807" t="s">
        <v>1159</v>
      </c>
      <c r="C807" t="s">
        <v>481</v>
      </c>
      <c r="D807" t="s">
        <v>1</v>
      </c>
      <c r="F807" t="s">
        <v>436</v>
      </c>
      <c r="G807" t="s">
        <v>1086</v>
      </c>
      <c r="H807" t="s">
        <v>1086</v>
      </c>
      <c r="I807" t="s">
        <v>482</v>
      </c>
      <c r="J807" t="s">
        <v>1</v>
      </c>
      <c r="K807" t="s">
        <v>1</v>
      </c>
      <c r="L807" t="s">
        <v>436</v>
      </c>
      <c r="M807">
        <v>45807</v>
      </c>
      <c r="N807">
        <v>45868</v>
      </c>
      <c r="O807" t="s">
        <v>445</v>
      </c>
      <c r="P807" t="s">
        <v>454</v>
      </c>
      <c r="Q807" t="s">
        <v>441</v>
      </c>
    </row>
    <row r="808" spans="1:17" x14ac:dyDescent="0.25">
      <c r="A808">
        <v>536</v>
      </c>
      <c r="B808" t="s">
        <v>1160</v>
      </c>
      <c r="C808" t="s">
        <v>325</v>
      </c>
      <c r="D808" t="s">
        <v>1</v>
      </c>
      <c r="F808" t="s">
        <v>436</v>
      </c>
      <c r="G808" t="s">
        <v>1086</v>
      </c>
      <c r="H808" t="s">
        <v>1086</v>
      </c>
      <c r="I808" t="s">
        <v>1</v>
      </c>
      <c r="J808" t="s">
        <v>1</v>
      </c>
      <c r="K808" t="s">
        <v>1</v>
      </c>
      <c r="L808" t="s">
        <v>436</v>
      </c>
      <c r="M808">
        <v>45807</v>
      </c>
      <c r="N808">
        <v>45868</v>
      </c>
      <c r="O808" t="s">
        <v>445</v>
      </c>
      <c r="P808" t="s">
        <v>448</v>
      </c>
      <c r="Q808" t="s">
        <v>441</v>
      </c>
    </row>
    <row r="809" spans="1:17" x14ac:dyDescent="0.25">
      <c r="A809">
        <v>982</v>
      </c>
      <c r="B809" t="s">
        <v>1161</v>
      </c>
      <c r="C809" t="s">
        <v>502</v>
      </c>
      <c r="D809" t="s">
        <v>1</v>
      </c>
      <c r="F809" t="s">
        <v>436</v>
      </c>
      <c r="G809" t="s">
        <v>1086</v>
      </c>
      <c r="H809" t="s">
        <v>1086</v>
      </c>
      <c r="I809" t="s">
        <v>1</v>
      </c>
      <c r="J809" t="s">
        <v>1</v>
      </c>
      <c r="K809" t="s">
        <v>1</v>
      </c>
      <c r="L809" t="s">
        <v>436</v>
      </c>
      <c r="M809">
        <v>45808</v>
      </c>
      <c r="N809">
        <v>45869</v>
      </c>
      <c r="O809" t="s">
        <v>26</v>
      </c>
      <c r="P809" t="e">
        <v>#N/A</v>
      </c>
      <c r="Q809" t="s">
        <v>441</v>
      </c>
    </row>
    <row r="810" spans="1:17" x14ac:dyDescent="0.25">
      <c r="A810">
        <v>1577</v>
      </c>
      <c r="B810" t="s">
        <v>1162</v>
      </c>
      <c r="C810" t="s">
        <v>1</v>
      </c>
      <c r="D810" t="s">
        <v>1</v>
      </c>
      <c r="F810" t="s">
        <v>1</v>
      </c>
      <c r="G810" t="s">
        <v>1</v>
      </c>
      <c r="H810" t="s">
        <v>1163</v>
      </c>
      <c r="I810" t="s">
        <v>1</v>
      </c>
      <c r="J810" t="s">
        <v>1</v>
      </c>
      <c r="K810" t="s">
        <v>1</v>
      </c>
      <c r="L810" t="s">
        <v>1</v>
      </c>
      <c r="M810" t="s">
        <v>1</v>
      </c>
      <c r="N810" t="s">
        <v>1</v>
      </c>
      <c r="O810" t="s">
        <v>1</v>
      </c>
      <c r="P810" t="e">
        <v>#N/A</v>
      </c>
      <c r="Q810" t="s">
        <v>509</v>
      </c>
    </row>
    <row r="811" spans="1:17" x14ac:dyDescent="0.25">
      <c r="A811">
        <v>1590</v>
      </c>
      <c r="B811" t="s">
        <v>1164</v>
      </c>
      <c r="C811" t="s">
        <v>1</v>
      </c>
      <c r="D811" t="s">
        <v>1</v>
      </c>
      <c r="F811" t="s">
        <v>1</v>
      </c>
      <c r="G811" t="s">
        <v>1</v>
      </c>
      <c r="H811" t="s">
        <v>1163</v>
      </c>
      <c r="I811" t="s">
        <v>1</v>
      </c>
      <c r="J811" t="s">
        <v>1</v>
      </c>
      <c r="K811" t="s">
        <v>1</v>
      </c>
      <c r="L811" t="s">
        <v>1</v>
      </c>
      <c r="M811" t="s">
        <v>1</v>
      </c>
      <c r="N811" t="s">
        <v>1</v>
      </c>
      <c r="O811" t="s">
        <v>1</v>
      </c>
      <c r="P811" t="e">
        <v>#N/A</v>
      </c>
      <c r="Q811" t="s">
        <v>509</v>
      </c>
    </row>
    <row r="812" spans="1:17" x14ac:dyDescent="0.25">
      <c r="A812">
        <v>1588</v>
      </c>
      <c r="B812" t="s">
        <v>1165</v>
      </c>
      <c r="C812" t="s">
        <v>1</v>
      </c>
      <c r="D812" t="s">
        <v>1</v>
      </c>
      <c r="F812" t="s">
        <v>1</v>
      </c>
      <c r="G812" t="s">
        <v>1</v>
      </c>
      <c r="H812" t="s">
        <v>1163</v>
      </c>
      <c r="I812" t="s">
        <v>1</v>
      </c>
      <c r="J812" t="s">
        <v>1</v>
      </c>
      <c r="K812" t="s">
        <v>1</v>
      </c>
      <c r="L812" t="s">
        <v>1</v>
      </c>
      <c r="M812" t="s">
        <v>1</v>
      </c>
      <c r="N812" t="s">
        <v>1</v>
      </c>
      <c r="O812" t="s">
        <v>1</v>
      </c>
      <c r="P812" t="e">
        <v>#N/A</v>
      </c>
      <c r="Q812" t="s">
        <v>509</v>
      </c>
    </row>
    <row r="813" spans="1:17" x14ac:dyDescent="0.25">
      <c r="A813">
        <v>1587</v>
      </c>
      <c r="B813" t="s">
        <v>1166</v>
      </c>
      <c r="C813" t="s">
        <v>1</v>
      </c>
      <c r="D813" t="s">
        <v>1</v>
      </c>
      <c r="F813" t="s">
        <v>1</v>
      </c>
      <c r="G813" t="s">
        <v>1</v>
      </c>
      <c r="H813" t="s">
        <v>1163</v>
      </c>
      <c r="I813" t="s">
        <v>1</v>
      </c>
      <c r="J813" t="s">
        <v>1</v>
      </c>
      <c r="K813" t="s">
        <v>1</v>
      </c>
      <c r="L813" t="s">
        <v>1</v>
      </c>
      <c r="M813" t="s">
        <v>1</v>
      </c>
      <c r="N813" t="s">
        <v>1</v>
      </c>
      <c r="O813" t="s">
        <v>1</v>
      </c>
      <c r="P813" t="e">
        <v>#N/A</v>
      </c>
      <c r="Q813" t="s">
        <v>509</v>
      </c>
    </row>
    <row r="814" spans="1:17" x14ac:dyDescent="0.25">
      <c r="A814">
        <v>1584</v>
      </c>
      <c r="B814" t="s">
        <v>1167</v>
      </c>
      <c r="C814" t="s">
        <v>1</v>
      </c>
      <c r="D814" t="s">
        <v>1</v>
      </c>
      <c r="F814" t="s">
        <v>1</v>
      </c>
      <c r="G814" t="s">
        <v>1</v>
      </c>
      <c r="H814" t="s">
        <v>1163</v>
      </c>
      <c r="I814" t="s">
        <v>1</v>
      </c>
      <c r="J814" t="s">
        <v>1</v>
      </c>
      <c r="K814" t="s">
        <v>1</v>
      </c>
      <c r="L814" t="s">
        <v>1</v>
      </c>
      <c r="M814" t="s">
        <v>1</v>
      </c>
      <c r="N814" t="s">
        <v>1</v>
      </c>
      <c r="O814" t="s">
        <v>1</v>
      </c>
      <c r="P814" t="e">
        <v>#N/A</v>
      </c>
      <c r="Q814" t="s">
        <v>509</v>
      </c>
    </row>
    <row r="815" spans="1:17" x14ac:dyDescent="0.25">
      <c r="A815">
        <v>1582</v>
      </c>
      <c r="B815" t="s">
        <v>1168</v>
      </c>
      <c r="C815" t="s">
        <v>1</v>
      </c>
      <c r="D815" t="s">
        <v>1</v>
      </c>
      <c r="F815" t="s">
        <v>1</v>
      </c>
      <c r="G815" t="s">
        <v>1</v>
      </c>
      <c r="H815" t="s">
        <v>1163</v>
      </c>
      <c r="I815" t="s">
        <v>1</v>
      </c>
      <c r="J815" t="s">
        <v>1</v>
      </c>
      <c r="K815" t="s">
        <v>1</v>
      </c>
      <c r="L815" t="s">
        <v>1</v>
      </c>
      <c r="M815" t="s">
        <v>1</v>
      </c>
      <c r="N815" t="s">
        <v>1</v>
      </c>
      <c r="O815" t="s">
        <v>1</v>
      </c>
      <c r="P815" t="e">
        <v>#N/A</v>
      </c>
      <c r="Q815" t="s">
        <v>509</v>
      </c>
    </row>
    <row r="816" spans="1:17" x14ac:dyDescent="0.25">
      <c r="A816">
        <v>1581</v>
      </c>
      <c r="B816" t="s">
        <v>1169</v>
      </c>
      <c r="C816" t="s">
        <v>1</v>
      </c>
      <c r="D816" t="s">
        <v>1</v>
      </c>
      <c r="F816" t="s">
        <v>1</v>
      </c>
      <c r="G816" t="s">
        <v>1</v>
      </c>
      <c r="H816" t="s">
        <v>1163</v>
      </c>
      <c r="I816" t="s">
        <v>1</v>
      </c>
      <c r="J816" t="s">
        <v>1</v>
      </c>
      <c r="K816" t="s">
        <v>1</v>
      </c>
      <c r="L816" t="s">
        <v>1</v>
      </c>
      <c r="M816" t="s">
        <v>1</v>
      </c>
      <c r="N816" t="s">
        <v>1</v>
      </c>
      <c r="O816" t="s">
        <v>1</v>
      </c>
      <c r="P816" t="e">
        <v>#N/A</v>
      </c>
      <c r="Q816" t="s">
        <v>509</v>
      </c>
    </row>
    <row r="817" spans="1:17" x14ac:dyDescent="0.25">
      <c r="A817">
        <v>1579</v>
      </c>
      <c r="B817" t="s">
        <v>1170</v>
      </c>
      <c r="C817" t="s">
        <v>1</v>
      </c>
      <c r="D817" t="s">
        <v>1</v>
      </c>
      <c r="F817" t="s">
        <v>1</v>
      </c>
      <c r="G817" t="s">
        <v>1</v>
      </c>
      <c r="H817" t="s">
        <v>1163</v>
      </c>
      <c r="I817" t="s">
        <v>1</v>
      </c>
      <c r="J817" t="s">
        <v>1</v>
      </c>
      <c r="K817" t="s">
        <v>1</v>
      </c>
      <c r="L817" t="s">
        <v>1</v>
      </c>
      <c r="M817" t="s">
        <v>1</v>
      </c>
      <c r="N817" t="s">
        <v>1</v>
      </c>
      <c r="O817" t="s">
        <v>1</v>
      </c>
      <c r="P817" t="e">
        <v>#N/A</v>
      </c>
      <c r="Q817" t="s">
        <v>509</v>
      </c>
    </row>
    <row r="818" spans="1:17" x14ac:dyDescent="0.25">
      <c r="A818">
        <v>1578</v>
      </c>
      <c r="B818" t="s">
        <v>1171</v>
      </c>
      <c r="C818" t="s">
        <v>326</v>
      </c>
      <c r="D818" t="s">
        <v>1</v>
      </c>
      <c r="F818" t="s">
        <v>1</v>
      </c>
      <c r="G818" t="s">
        <v>1</v>
      </c>
      <c r="H818" t="s">
        <v>1163</v>
      </c>
      <c r="I818" t="s">
        <v>1</v>
      </c>
      <c r="J818" t="s">
        <v>1</v>
      </c>
      <c r="K818" t="s">
        <v>1</v>
      </c>
      <c r="L818" t="s">
        <v>1</v>
      </c>
      <c r="M818" t="s">
        <v>1</v>
      </c>
      <c r="N818" t="s">
        <v>1</v>
      </c>
      <c r="O818" t="s">
        <v>1</v>
      </c>
      <c r="P818" t="e">
        <v>#N/A</v>
      </c>
      <c r="Q818" t="s">
        <v>509</v>
      </c>
    </row>
    <row r="819" spans="1:17" x14ac:dyDescent="0.25">
      <c r="A819">
        <v>1580</v>
      </c>
      <c r="B819" t="s">
        <v>1172</v>
      </c>
      <c r="C819" t="s">
        <v>1</v>
      </c>
      <c r="D819" t="s">
        <v>1</v>
      </c>
      <c r="F819" t="s">
        <v>1</v>
      </c>
      <c r="G819" t="s">
        <v>1</v>
      </c>
      <c r="H819" t="s">
        <v>1163</v>
      </c>
      <c r="I819" t="s">
        <v>1</v>
      </c>
      <c r="J819" t="s">
        <v>1</v>
      </c>
      <c r="K819" t="s">
        <v>1</v>
      </c>
      <c r="L819" t="s">
        <v>1</v>
      </c>
      <c r="M819" t="s">
        <v>1</v>
      </c>
      <c r="N819" t="s">
        <v>1</v>
      </c>
      <c r="O819" t="s">
        <v>1</v>
      </c>
      <c r="P819" t="e">
        <v>#N/A</v>
      </c>
      <c r="Q819" t="s">
        <v>509</v>
      </c>
    </row>
    <row r="820" spans="1:17" x14ac:dyDescent="0.25">
      <c r="A820">
        <v>1583</v>
      </c>
      <c r="B820" t="s">
        <v>1173</v>
      </c>
      <c r="C820" t="s">
        <v>326</v>
      </c>
      <c r="D820" t="s">
        <v>1</v>
      </c>
      <c r="F820" t="s">
        <v>1</v>
      </c>
      <c r="G820" t="s">
        <v>1</v>
      </c>
      <c r="H820" t="s">
        <v>1163</v>
      </c>
      <c r="I820" t="s">
        <v>1</v>
      </c>
      <c r="J820" t="s">
        <v>1</v>
      </c>
      <c r="K820" t="s">
        <v>1</v>
      </c>
      <c r="L820" t="s">
        <v>1</v>
      </c>
      <c r="M820" t="s">
        <v>1</v>
      </c>
      <c r="N820" t="s">
        <v>1</v>
      </c>
      <c r="O820" t="s">
        <v>1</v>
      </c>
      <c r="P820" t="e">
        <v>#N/A</v>
      </c>
      <c r="Q820" t="s">
        <v>509</v>
      </c>
    </row>
    <row r="821" spans="1:17" x14ac:dyDescent="0.25">
      <c r="A821">
        <v>1585</v>
      </c>
      <c r="B821" t="s">
        <v>1174</v>
      </c>
      <c r="C821" t="s">
        <v>1</v>
      </c>
      <c r="D821" t="s">
        <v>1</v>
      </c>
      <c r="F821" t="s">
        <v>1</v>
      </c>
      <c r="G821" t="s">
        <v>1</v>
      </c>
      <c r="H821" t="s">
        <v>1163</v>
      </c>
      <c r="I821" t="s">
        <v>1175</v>
      </c>
      <c r="J821" t="s">
        <v>1</v>
      </c>
      <c r="K821" t="s">
        <v>1</v>
      </c>
      <c r="L821" t="s">
        <v>1</v>
      </c>
      <c r="M821" t="s">
        <v>1</v>
      </c>
      <c r="N821" t="s">
        <v>1</v>
      </c>
      <c r="O821" t="s">
        <v>1</v>
      </c>
      <c r="P821" t="e">
        <v>#N/A</v>
      </c>
      <c r="Q821" t="s">
        <v>509</v>
      </c>
    </row>
    <row r="822" spans="1:17" x14ac:dyDescent="0.25">
      <c r="A822">
        <v>1586</v>
      </c>
      <c r="B822" t="s">
        <v>1176</v>
      </c>
      <c r="C822" t="s">
        <v>1</v>
      </c>
      <c r="D822" t="s">
        <v>1</v>
      </c>
      <c r="F822" t="s">
        <v>436</v>
      </c>
      <c r="G822" t="s">
        <v>1</v>
      </c>
      <c r="H822" t="s">
        <v>1163</v>
      </c>
      <c r="I822" t="s">
        <v>1</v>
      </c>
      <c r="J822" t="s">
        <v>1</v>
      </c>
      <c r="K822" t="s">
        <v>1</v>
      </c>
      <c r="L822" t="s">
        <v>436</v>
      </c>
      <c r="M822" t="s">
        <v>1</v>
      </c>
      <c r="N822" t="s">
        <v>1</v>
      </c>
      <c r="O822" t="s">
        <v>1</v>
      </c>
      <c r="P822" t="e">
        <v>#N/A</v>
      </c>
      <c r="Q822" t="s">
        <v>509</v>
      </c>
    </row>
    <row r="823" spans="1:17" x14ac:dyDescent="0.25">
      <c r="A823">
        <v>1589</v>
      </c>
      <c r="B823" t="s">
        <v>1177</v>
      </c>
      <c r="C823" t="s">
        <v>1178</v>
      </c>
      <c r="D823" t="s">
        <v>1</v>
      </c>
      <c r="F823" t="s">
        <v>1</v>
      </c>
      <c r="G823" t="s">
        <v>1</v>
      </c>
      <c r="H823" t="s">
        <v>1163</v>
      </c>
      <c r="I823" t="s">
        <v>1</v>
      </c>
      <c r="J823" t="s">
        <v>1</v>
      </c>
      <c r="K823" t="s">
        <v>1</v>
      </c>
      <c r="L823" t="s">
        <v>1</v>
      </c>
      <c r="M823" t="s">
        <v>1</v>
      </c>
      <c r="N823" t="s">
        <v>1</v>
      </c>
      <c r="O823" t="s">
        <v>1</v>
      </c>
      <c r="P823" t="e">
        <v>#N/A</v>
      </c>
      <c r="Q823" t="s">
        <v>509</v>
      </c>
    </row>
    <row r="824" spans="1:17" x14ac:dyDescent="0.25">
      <c r="A824">
        <v>1591</v>
      </c>
      <c r="B824" t="s">
        <v>1179</v>
      </c>
      <c r="C824" t="s">
        <v>1</v>
      </c>
      <c r="D824" t="s">
        <v>1</v>
      </c>
      <c r="F824" t="s">
        <v>1</v>
      </c>
      <c r="G824" t="s">
        <v>1</v>
      </c>
      <c r="H824" t="s">
        <v>1163</v>
      </c>
      <c r="I824" t="s">
        <v>1</v>
      </c>
      <c r="J824" t="s">
        <v>1</v>
      </c>
      <c r="K824" t="s">
        <v>1</v>
      </c>
      <c r="L824" t="s">
        <v>1</v>
      </c>
      <c r="M824" t="s">
        <v>1</v>
      </c>
      <c r="N824" t="s">
        <v>1</v>
      </c>
      <c r="O824" t="s">
        <v>1</v>
      </c>
      <c r="P824" t="e">
        <v>#N/A</v>
      </c>
      <c r="Q824" t="s">
        <v>509</v>
      </c>
    </row>
    <row r="825" spans="1:17" x14ac:dyDescent="0.25">
      <c r="A825">
        <v>1592</v>
      </c>
      <c r="B825" t="s">
        <v>1180</v>
      </c>
      <c r="C825" t="s">
        <v>1</v>
      </c>
      <c r="D825" t="s">
        <v>1</v>
      </c>
      <c r="F825" t="s">
        <v>1</v>
      </c>
      <c r="G825" t="s">
        <v>1</v>
      </c>
      <c r="H825" t="s">
        <v>1163</v>
      </c>
      <c r="I825" t="s">
        <v>1</v>
      </c>
      <c r="J825" t="s">
        <v>1</v>
      </c>
      <c r="K825" t="s">
        <v>1</v>
      </c>
      <c r="L825" t="s">
        <v>1</v>
      </c>
      <c r="M825" t="s">
        <v>1</v>
      </c>
      <c r="N825" t="s">
        <v>1</v>
      </c>
      <c r="O825" t="s">
        <v>1</v>
      </c>
      <c r="P825" t="e">
        <v>#N/A</v>
      </c>
      <c r="Q825" t="s">
        <v>509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2FDC0-FEF3-42A1-A9B7-77E34EA421ED}">
  <dimension ref="A1:AC221"/>
  <sheetViews>
    <sheetView showGridLines="0" topLeftCell="C1" workbookViewId="0">
      <selection activeCell="F10" sqref="F10"/>
    </sheetView>
  </sheetViews>
  <sheetFormatPr defaultColWidth="8.85546875" defaultRowHeight="15" x14ac:dyDescent="0.25"/>
  <cols>
    <col min="1" max="1" width="3.7109375" style="150" customWidth="1"/>
    <col min="2" max="2" width="21.7109375" style="150" customWidth="1"/>
    <col min="3" max="3" width="16.140625" style="150" customWidth="1"/>
    <col min="4" max="5" width="5.42578125" style="150" customWidth="1"/>
    <col min="6" max="8" width="12.140625" style="150" customWidth="1"/>
    <col min="9" max="9" width="8.5703125" style="150" customWidth="1"/>
    <col min="10" max="10" width="9.7109375" style="150" customWidth="1"/>
    <col min="11" max="11" width="14.85546875" style="150" customWidth="1"/>
    <col min="12" max="12" width="21.140625" style="150" customWidth="1"/>
    <col min="13" max="13" width="6" style="150" customWidth="1"/>
    <col min="14" max="14" width="5.140625" style="150" customWidth="1"/>
    <col min="15" max="15" width="8" style="150" customWidth="1"/>
    <col min="16" max="33" width="9.7109375" style="150" customWidth="1"/>
    <col min="34" max="16384" width="8.85546875" style="150"/>
  </cols>
  <sheetData>
    <row r="1" spans="1:29" ht="48" customHeight="1" x14ac:dyDescent="0.25">
      <c r="A1" s="302"/>
      <c r="B1" s="302"/>
      <c r="C1" s="302"/>
      <c r="D1" s="303" t="s">
        <v>1181</v>
      </c>
      <c r="E1" s="303"/>
      <c r="F1" s="303"/>
      <c r="G1" s="303"/>
      <c r="H1" s="303"/>
      <c r="I1" s="303"/>
      <c r="J1" s="303"/>
      <c r="K1" s="303"/>
      <c r="L1" s="303"/>
      <c r="M1" s="303"/>
      <c r="N1" s="303"/>
      <c r="O1" s="303"/>
      <c r="P1" s="303"/>
    </row>
    <row r="2" spans="1:29" ht="14.25" customHeight="1" x14ac:dyDescent="0.25">
      <c r="A2" s="304" t="s">
        <v>411</v>
      </c>
      <c r="B2" s="304"/>
      <c r="C2" s="304"/>
      <c r="I2" s="304" t="s">
        <v>488</v>
      </c>
      <c r="J2" s="304"/>
      <c r="K2" s="304"/>
      <c r="L2" s="304"/>
      <c r="M2" s="304"/>
      <c r="N2" s="304"/>
      <c r="O2" s="304"/>
      <c r="P2" s="304"/>
      <c r="Q2" s="259">
        <v>45915</v>
      </c>
      <c r="R2" s="259"/>
    </row>
    <row r="3" spans="1:29" ht="36.75" customHeight="1" x14ac:dyDescent="0.25">
      <c r="A3" s="246" t="s">
        <v>1</v>
      </c>
      <c r="B3" s="247" t="s">
        <v>1</v>
      </c>
      <c r="C3" s="247" t="s">
        <v>1</v>
      </c>
      <c r="D3" s="247" t="s">
        <v>1</v>
      </c>
      <c r="E3" s="247"/>
      <c r="F3" s="247" t="s">
        <v>1</v>
      </c>
      <c r="G3" s="247" t="s">
        <v>1</v>
      </c>
      <c r="H3" s="247" t="s">
        <v>1</v>
      </c>
      <c r="I3" s="247" t="s">
        <v>1</v>
      </c>
      <c r="J3" s="320" t="s">
        <v>1182</v>
      </c>
      <c r="K3" s="320"/>
      <c r="L3" s="320"/>
      <c r="M3" s="321" t="s">
        <v>1183</v>
      </c>
      <c r="N3" s="321"/>
      <c r="O3" s="321"/>
      <c r="P3" s="260" t="s">
        <v>1184</v>
      </c>
      <c r="Q3" s="261" t="s">
        <v>1185</v>
      </c>
      <c r="R3" s="262"/>
      <c r="S3" s="305" t="s">
        <v>412</v>
      </c>
      <c r="T3" s="305"/>
    </row>
    <row r="4" spans="1:29" ht="67.5" x14ac:dyDescent="0.25">
      <c r="A4" s="246" t="s">
        <v>11</v>
      </c>
      <c r="B4" s="248" t="s">
        <v>3</v>
      </c>
      <c r="C4" s="263" t="s">
        <v>424</v>
      </c>
      <c r="D4" s="263" t="s">
        <v>300</v>
      </c>
      <c r="E4" s="263"/>
      <c r="F4" s="263" t="s">
        <v>428</v>
      </c>
      <c r="G4" s="263" t="s">
        <v>429</v>
      </c>
      <c r="H4" s="263" t="s">
        <v>430</v>
      </c>
      <c r="I4" s="263" t="s">
        <v>1186</v>
      </c>
      <c r="J4" s="195" t="s">
        <v>4</v>
      </c>
      <c r="K4" s="195" t="s">
        <v>9</v>
      </c>
      <c r="L4" s="195" t="s">
        <v>10</v>
      </c>
      <c r="M4" s="264" t="s">
        <v>1187</v>
      </c>
      <c r="N4" s="264" t="s">
        <v>1188</v>
      </c>
      <c r="O4" s="264" t="s">
        <v>1189</v>
      </c>
      <c r="P4" s="195" t="s">
        <v>6</v>
      </c>
      <c r="Q4" s="264" t="s">
        <v>8</v>
      </c>
      <c r="R4" s="195" t="s">
        <v>7</v>
      </c>
      <c r="S4" s="195" t="s">
        <v>4</v>
      </c>
      <c r="T4" s="195" t="s">
        <v>7</v>
      </c>
      <c r="U4" s="195" t="s">
        <v>5</v>
      </c>
      <c r="V4" s="150" t="s">
        <v>413</v>
      </c>
      <c r="X4" s="150" t="s">
        <v>414</v>
      </c>
      <c r="Y4" s="150" t="s">
        <v>415</v>
      </c>
      <c r="Z4" s="150" t="s">
        <v>416</v>
      </c>
      <c r="AA4" s="153" t="s">
        <v>417</v>
      </c>
      <c r="AB4" s="150" t="s">
        <v>418</v>
      </c>
      <c r="AC4" s="150" t="s">
        <v>419</v>
      </c>
    </row>
    <row r="5" spans="1:29" ht="18.75" customHeight="1" x14ac:dyDescent="0.25">
      <c r="A5" s="265">
        <v>1012</v>
      </c>
      <c r="B5" s="266" t="s">
        <v>208</v>
      </c>
      <c r="C5" s="252" t="s">
        <v>1190</v>
      </c>
      <c r="D5" s="252" t="s">
        <v>1021</v>
      </c>
      <c r="E5" s="252" t="s">
        <v>1191</v>
      </c>
      <c r="F5" s="252" t="s">
        <v>209</v>
      </c>
      <c r="G5" s="252" t="s">
        <v>1</v>
      </c>
      <c r="H5" s="267" t="s">
        <v>1</v>
      </c>
      <c r="I5" s="267" t="s">
        <v>1021</v>
      </c>
      <c r="J5" s="250" t="s">
        <v>17</v>
      </c>
      <c r="K5" s="252" t="s">
        <v>1</v>
      </c>
      <c r="L5" s="253" t="s">
        <v>23</v>
      </c>
      <c r="M5" s="250" t="s">
        <v>17</v>
      </c>
      <c r="N5" s="251" t="s">
        <v>22</v>
      </c>
      <c r="O5" s="253" t="s">
        <v>23</v>
      </c>
      <c r="P5" s="251" t="s">
        <v>22</v>
      </c>
      <c r="Q5" s="251" t="s">
        <v>22</v>
      </c>
      <c r="R5" s="149" t="s">
        <v>21</v>
      </c>
      <c r="S5" s="161" t="s">
        <v>420</v>
      </c>
      <c r="T5" s="161" t="s">
        <v>420</v>
      </c>
      <c r="U5" s="161" t="str">
        <f>_xlfn.XLOOKUP(A5,'Timely submission'!A:A,'Timely submission'!Q:Q)</f>
        <v>On time</v>
      </c>
      <c r="V5" s="150">
        <f>_xlfn.XLOOKUP(A5,'KSD auditees'!A:A,'KSD auditees'!A:A)</f>
        <v>1012</v>
      </c>
      <c r="W5" s="150" t="str">
        <f>_xlfn.XLOOKUP(A5,'KSD auditees'!A:A,'KSD auditees'!G:G)</f>
        <v>Transport</v>
      </c>
      <c r="X5" s="150" t="e">
        <f>_xlfn.XLOOKUP(A5,'[27]Non AGSA'!B:B,'[27]Non AGSA'!B:B)</f>
        <v>#N/A</v>
      </c>
      <c r="Y5" s="150" t="e">
        <f>_xlfn.XLOOKUP(A5,'[27]Dormant auditee list'!C:C,'[27]Dormant auditee list'!C:C)</f>
        <v>#N/A</v>
      </c>
      <c r="Z5" s="150" t="str">
        <f>_xlfn.XLOOKUP(A5,[27]Reworked!A:A,[27]Reworked!I:I)</f>
        <v>Unqualified with findings</v>
      </c>
      <c r="AB5" s="150">
        <v>1</v>
      </c>
      <c r="AC5" s="150">
        <v>2</v>
      </c>
    </row>
    <row r="6" spans="1:29" ht="18.75" customHeight="1" x14ac:dyDescent="0.25">
      <c r="A6" s="265">
        <v>405</v>
      </c>
      <c r="B6" s="266" t="s">
        <v>210</v>
      </c>
      <c r="C6" s="252" t="s">
        <v>1190</v>
      </c>
      <c r="D6" s="252" t="s">
        <v>492</v>
      </c>
      <c r="E6" s="252" t="s">
        <v>1191</v>
      </c>
      <c r="F6" s="252" t="s">
        <v>209</v>
      </c>
      <c r="G6" s="252" t="s">
        <v>1</v>
      </c>
      <c r="H6" s="267" t="s">
        <v>1</v>
      </c>
      <c r="I6" s="267" t="s">
        <v>492</v>
      </c>
      <c r="J6" s="254" t="s">
        <v>26</v>
      </c>
      <c r="K6" s="252" t="s">
        <v>1</v>
      </c>
      <c r="L6" s="253" t="s">
        <v>23</v>
      </c>
      <c r="M6" s="254" t="s">
        <v>26</v>
      </c>
      <c r="N6" s="252" t="s">
        <v>1</v>
      </c>
      <c r="O6" s="253" t="s">
        <v>23</v>
      </c>
      <c r="P6" s="253" t="s">
        <v>23</v>
      </c>
      <c r="Q6" s="255" t="s">
        <v>20</v>
      </c>
      <c r="R6" s="254" t="s">
        <v>26</v>
      </c>
      <c r="S6" s="161" t="s">
        <v>420</v>
      </c>
      <c r="T6" s="161" t="s">
        <v>420</v>
      </c>
      <c r="U6" s="161" t="str">
        <f>_xlfn.XLOOKUP(A6,'Timely submission'!A:A,'Timely submission'!Q:Q)</f>
        <v>On time</v>
      </c>
      <c r="V6" s="150">
        <f>_xlfn.XLOOKUP(A6,'KSD auditees'!A:A,'KSD auditees'!A:A)</f>
        <v>405</v>
      </c>
      <c r="W6" s="150" t="str">
        <f>_xlfn.XLOOKUP(A6,'KSD auditees'!A:A,'KSD auditees'!G:G)</f>
        <v>Transport</v>
      </c>
      <c r="X6" s="150" t="e">
        <f>_xlfn.XLOOKUP(A6,'[27]Non AGSA'!B:B,'[27]Non AGSA'!B:B)</f>
        <v>#N/A</v>
      </c>
      <c r="Y6" s="150" t="e">
        <f>_xlfn.XLOOKUP(A6,'[27]Dormant auditee list'!C:C,'[27]Dormant auditee list'!C:C)</f>
        <v>#N/A</v>
      </c>
      <c r="Z6" s="150" t="str">
        <f>_xlfn.XLOOKUP(A6,[27]Reworked!A:A,[27]Reworked!I:I)</f>
        <v>Qualified</v>
      </c>
      <c r="AB6" s="150">
        <v>1</v>
      </c>
      <c r="AC6" s="150">
        <v>3</v>
      </c>
    </row>
    <row r="7" spans="1:29" ht="18.75" customHeight="1" x14ac:dyDescent="0.25">
      <c r="A7" s="265">
        <v>233</v>
      </c>
      <c r="B7" s="266" t="s">
        <v>155</v>
      </c>
      <c r="C7" s="252" t="s">
        <v>1190</v>
      </c>
      <c r="D7" s="252" t="s">
        <v>625</v>
      </c>
      <c r="E7" s="252" t="s">
        <v>1191</v>
      </c>
      <c r="F7" s="252" t="s">
        <v>156</v>
      </c>
      <c r="G7" s="252" t="s">
        <v>1</v>
      </c>
      <c r="H7" s="267" t="s">
        <v>1</v>
      </c>
      <c r="I7" s="267" t="s">
        <v>625</v>
      </c>
      <c r="J7" s="250" t="s">
        <v>17</v>
      </c>
      <c r="K7" s="253" t="s">
        <v>23</v>
      </c>
      <c r="L7" s="253" t="s">
        <v>23</v>
      </c>
      <c r="M7" s="250" t="s">
        <v>17</v>
      </c>
      <c r="N7" s="253" t="s">
        <v>23</v>
      </c>
      <c r="O7" s="253" t="s">
        <v>23</v>
      </c>
      <c r="P7" s="255" t="s">
        <v>20</v>
      </c>
      <c r="Q7" s="253" t="s">
        <v>23</v>
      </c>
      <c r="R7" s="149" t="s">
        <v>21</v>
      </c>
      <c r="S7" s="161" t="s">
        <v>420</v>
      </c>
      <c r="T7" s="161" t="s">
        <v>420</v>
      </c>
      <c r="U7" s="161" t="str">
        <f>_xlfn.XLOOKUP(A7,'Timely submission'!A:A,'Timely submission'!Q:Q)</f>
        <v>On time</v>
      </c>
      <c r="V7" s="150">
        <f>_xlfn.XLOOKUP(A7,'KSD auditees'!A:A,'KSD auditees'!A:A)</f>
        <v>233</v>
      </c>
      <c r="W7" s="150" t="str">
        <f>_xlfn.XLOOKUP(A7,'KSD auditees'!A:A,'KSD auditees'!G:G)</f>
        <v>Human Settlements</v>
      </c>
      <c r="X7" s="150" t="e">
        <f>_xlfn.XLOOKUP(A7,'[27]Non AGSA'!B:B,'[27]Non AGSA'!B:B)</f>
        <v>#N/A</v>
      </c>
      <c r="Y7" s="150" t="e">
        <f>_xlfn.XLOOKUP(A7,'[27]Dormant auditee list'!C:C,'[27]Dormant auditee list'!C:C)</f>
        <v>#N/A</v>
      </c>
      <c r="Z7" s="150" t="str">
        <f>_xlfn.XLOOKUP(A7,[27]Reworked!A:A,[27]Reworked!I:I)</f>
        <v>Unqualified with findings</v>
      </c>
      <c r="AB7" s="150">
        <v>1</v>
      </c>
      <c r="AC7" s="150">
        <v>2</v>
      </c>
    </row>
    <row r="8" spans="1:29" ht="18.75" customHeight="1" x14ac:dyDescent="0.25">
      <c r="A8" s="265">
        <v>1014</v>
      </c>
      <c r="B8" s="266" t="s">
        <v>157</v>
      </c>
      <c r="C8" s="252" t="s">
        <v>1190</v>
      </c>
      <c r="D8" s="252" t="s">
        <v>1065</v>
      </c>
      <c r="E8" s="252" t="s">
        <v>1191</v>
      </c>
      <c r="F8" s="252" t="s">
        <v>156</v>
      </c>
      <c r="G8" s="252" t="s">
        <v>1</v>
      </c>
      <c r="H8" s="267" t="s">
        <v>1</v>
      </c>
      <c r="I8" s="267" t="s">
        <v>1065</v>
      </c>
      <c r="J8" s="250" t="s">
        <v>17</v>
      </c>
      <c r="K8" s="251" t="s">
        <v>22</v>
      </c>
      <c r="L8" s="253" t="s">
        <v>23</v>
      </c>
      <c r="M8" s="250" t="s">
        <v>17</v>
      </c>
      <c r="N8" s="253" t="s">
        <v>23</v>
      </c>
      <c r="O8" s="253" t="s">
        <v>23</v>
      </c>
      <c r="P8" s="252" t="s">
        <v>1</v>
      </c>
      <c r="Q8" s="253" t="s">
        <v>23</v>
      </c>
      <c r="R8" s="149" t="s">
        <v>21</v>
      </c>
      <c r="S8" s="161" t="s">
        <v>420</v>
      </c>
      <c r="T8" s="161" t="s">
        <v>420</v>
      </c>
      <c r="U8" s="161" t="str">
        <f>_xlfn.XLOOKUP(A8,'Timely submission'!A:A,'Timely submission'!Q:Q)</f>
        <v>On time</v>
      </c>
      <c r="V8" s="150">
        <f>_xlfn.XLOOKUP(A8,'KSD auditees'!A:A,'KSD auditees'!A:A)</f>
        <v>1014</v>
      </c>
      <c r="W8" s="150" t="str">
        <f>_xlfn.XLOOKUP(A8,'KSD auditees'!A:A,'KSD auditees'!G:G)</f>
        <v>Human Settlements</v>
      </c>
      <c r="X8" s="150" t="e">
        <f>_xlfn.XLOOKUP(A8,'[27]Non AGSA'!B:B,'[27]Non AGSA'!B:B)</f>
        <v>#N/A</v>
      </c>
      <c r="Y8" s="150" t="e">
        <f>_xlfn.XLOOKUP(A8,'[27]Dormant auditee list'!C:C,'[27]Dormant auditee list'!C:C)</f>
        <v>#N/A</v>
      </c>
      <c r="Z8" s="150" t="str">
        <f>_xlfn.XLOOKUP(A8,[27]Reworked!A:A,[27]Reworked!I:I)</f>
        <v>Unqualified with findings</v>
      </c>
      <c r="AB8" s="150">
        <v>1</v>
      </c>
      <c r="AC8" s="150">
        <v>2</v>
      </c>
    </row>
    <row r="9" spans="1:29" ht="34.5" customHeight="1" x14ac:dyDescent="0.25">
      <c r="A9" s="265">
        <v>1558</v>
      </c>
      <c r="B9" s="266" t="s">
        <v>130</v>
      </c>
      <c r="C9" s="252" t="s">
        <v>1190</v>
      </c>
      <c r="D9" s="252" t="s">
        <v>1065</v>
      </c>
      <c r="E9" s="252" t="s">
        <v>1191</v>
      </c>
      <c r="F9" s="252" t="s">
        <v>662</v>
      </c>
      <c r="G9" s="252" t="s">
        <v>1</v>
      </c>
      <c r="H9" s="267" t="s">
        <v>1</v>
      </c>
      <c r="I9" s="267" t="s">
        <v>1065</v>
      </c>
      <c r="J9" s="254" t="s">
        <v>26</v>
      </c>
      <c r="K9" s="253" t="s">
        <v>23</v>
      </c>
      <c r="L9" s="253" t="s">
        <v>23</v>
      </c>
      <c r="M9" s="254" t="s">
        <v>26</v>
      </c>
      <c r="N9" s="253" t="s">
        <v>23</v>
      </c>
      <c r="O9" s="253" t="s">
        <v>23</v>
      </c>
      <c r="P9" s="253" t="s">
        <v>23</v>
      </c>
      <c r="Q9" s="253" t="s">
        <v>23</v>
      </c>
      <c r="R9" s="254" t="s">
        <v>26</v>
      </c>
      <c r="S9" s="161" t="s">
        <v>420</v>
      </c>
      <c r="T9" s="161" t="s">
        <v>420</v>
      </c>
      <c r="U9" s="161" t="str">
        <f>_xlfn.XLOOKUP(A9,'Timely submission'!A:A,'Timely submission'!Q:Q)</f>
        <v>On time</v>
      </c>
      <c r="V9" s="150">
        <f>_xlfn.XLOOKUP(A9,'KSD auditees'!A:A,'KSD auditees'!A:A)</f>
        <v>1558</v>
      </c>
      <c r="W9" s="150" t="str">
        <f>_xlfn.XLOOKUP(A9,'KSD auditees'!A:A,'KSD auditees'!G:G)</f>
        <v xml:space="preserve">Environmental sustainability </v>
      </c>
      <c r="X9" s="150" t="e">
        <f>_xlfn.XLOOKUP(A9,'[27]Non AGSA'!B:B,'[27]Non AGSA'!B:B)</f>
        <v>#N/A</v>
      </c>
      <c r="Y9" s="150" t="e">
        <f>_xlfn.XLOOKUP(A9,'[27]Dormant auditee list'!C:C,'[27]Dormant auditee list'!C:C)</f>
        <v>#N/A</v>
      </c>
      <c r="Z9" s="150" t="str">
        <f>_xlfn.XLOOKUP(A9,[27]Reworked!A:A,[27]Reworked!I:I)</f>
        <v>Qualified</v>
      </c>
      <c r="AB9" s="150">
        <v>1</v>
      </c>
      <c r="AC9" s="150">
        <v>3</v>
      </c>
    </row>
    <row r="10" spans="1:29" ht="34.5" customHeight="1" x14ac:dyDescent="0.25">
      <c r="A10" s="265">
        <v>1555</v>
      </c>
      <c r="B10" s="266" t="s">
        <v>158</v>
      </c>
      <c r="C10" s="252" t="s">
        <v>1190</v>
      </c>
      <c r="D10" s="252" t="s">
        <v>941</v>
      </c>
      <c r="E10" s="252" t="s">
        <v>1191</v>
      </c>
      <c r="F10" s="252" t="s">
        <v>461</v>
      </c>
      <c r="G10" s="252" t="s">
        <v>584</v>
      </c>
      <c r="H10" s="267" t="s">
        <v>440</v>
      </c>
      <c r="I10" s="267" t="s">
        <v>437</v>
      </c>
      <c r="J10" s="254" t="s">
        <v>26</v>
      </c>
      <c r="K10" s="255" t="s">
        <v>20</v>
      </c>
      <c r="L10" s="253" t="s">
        <v>23</v>
      </c>
      <c r="M10" s="250" t="s">
        <v>17</v>
      </c>
      <c r="N10" s="252" t="s">
        <v>1</v>
      </c>
      <c r="O10" s="253" t="s">
        <v>23</v>
      </c>
      <c r="P10" s="253" t="s">
        <v>23</v>
      </c>
      <c r="Q10" s="253" t="s">
        <v>23</v>
      </c>
      <c r="R10" s="254" t="s">
        <v>26</v>
      </c>
      <c r="S10" s="161" t="s">
        <v>27</v>
      </c>
      <c r="T10" s="161" t="s">
        <v>27</v>
      </c>
      <c r="U10" s="161" t="str">
        <f>_xlfn.XLOOKUP(A10,'Timely submission'!A:A,'Timely submission'!Q:Q)</f>
        <v>On time</v>
      </c>
      <c r="V10" s="150">
        <f>_xlfn.XLOOKUP(A10,'KSD auditees'!A:A,'KSD auditees'!A:A)</f>
        <v>1555</v>
      </c>
      <c r="W10" s="150" t="str">
        <f>_xlfn.XLOOKUP(A10,'KSD auditees'!A:A,'KSD auditees'!G:G)</f>
        <v>Human Settlements</v>
      </c>
      <c r="X10" s="150" t="e">
        <f>_xlfn.XLOOKUP(A10,'[27]Non AGSA'!B:B,'[27]Non AGSA'!B:B)</f>
        <v>#N/A</v>
      </c>
      <c r="Y10" s="150" t="e">
        <f>_xlfn.XLOOKUP(A10,'[27]Dormant auditee list'!C:C,'[27]Dormant auditee list'!C:C)</f>
        <v>#N/A</v>
      </c>
      <c r="Z10" s="150" t="str">
        <f>_xlfn.XLOOKUP(A10,[27]Reworked!A:A,[27]Reworked!I:I)</f>
        <v>Qualified</v>
      </c>
      <c r="AB10" s="150">
        <v>1</v>
      </c>
      <c r="AC10" s="150">
        <v>3</v>
      </c>
    </row>
    <row r="11" spans="1:29" ht="27" customHeight="1" x14ac:dyDescent="0.25">
      <c r="A11" s="265">
        <v>12</v>
      </c>
      <c r="B11" s="266" t="s">
        <v>132</v>
      </c>
      <c r="C11" s="252" t="s">
        <v>1190</v>
      </c>
      <c r="D11" s="252" t="s">
        <v>658</v>
      </c>
      <c r="E11" s="252" t="s">
        <v>1191</v>
      </c>
      <c r="F11" s="252" t="s">
        <v>662</v>
      </c>
      <c r="G11" s="252" t="s">
        <v>1</v>
      </c>
      <c r="H11" s="267" t="s">
        <v>1</v>
      </c>
      <c r="I11" s="267" t="s">
        <v>658</v>
      </c>
      <c r="J11" s="254" t="s">
        <v>26</v>
      </c>
      <c r="K11" s="252" t="s">
        <v>1</v>
      </c>
      <c r="L11" s="253" t="s">
        <v>23</v>
      </c>
      <c r="M11" s="250" t="s">
        <v>17</v>
      </c>
      <c r="N11" s="252" t="s">
        <v>1</v>
      </c>
      <c r="O11" s="255" t="s">
        <v>20</v>
      </c>
      <c r="P11" s="253" t="s">
        <v>23</v>
      </c>
      <c r="Q11" s="252" t="s">
        <v>1</v>
      </c>
      <c r="R11" s="254" t="s">
        <v>26</v>
      </c>
      <c r="S11" s="161" t="s">
        <v>27</v>
      </c>
      <c r="T11" s="161" t="s">
        <v>27</v>
      </c>
      <c r="U11" s="161" t="str">
        <f>_xlfn.XLOOKUP(A11,'Timely submission'!A:A,'Timely submission'!Q:Q)</f>
        <v>On time</v>
      </c>
      <c r="V11" s="150">
        <f>_xlfn.XLOOKUP(A11,'KSD auditees'!A:A,'KSD auditees'!A:A)</f>
        <v>12</v>
      </c>
      <c r="W11" s="150" t="str">
        <f>_xlfn.XLOOKUP(A11,'KSD auditees'!A:A,'KSD auditees'!G:G)</f>
        <v xml:space="preserve">Environmental sustainability </v>
      </c>
      <c r="X11" s="150" t="e">
        <f>_xlfn.XLOOKUP(A11,'[27]Non AGSA'!B:B,'[27]Non AGSA'!B:B)</f>
        <v>#N/A</v>
      </c>
      <c r="Y11" s="150" t="e">
        <f>_xlfn.XLOOKUP(A11,'[27]Dormant auditee list'!C:C,'[27]Dormant auditee list'!C:C)</f>
        <v>#N/A</v>
      </c>
      <c r="Z11" s="150" t="str">
        <f>_xlfn.XLOOKUP(A11,[27]Reworked!A:A,[27]Reworked!I:I)</f>
        <v>Qualified</v>
      </c>
      <c r="AB11" s="150">
        <v>1</v>
      </c>
      <c r="AC11" s="150">
        <v>3</v>
      </c>
    </row>
    <row r="12" spans="1:29" ht="26.25" customHeight="1" x14ac:dyDescent="0.25">
      <c r="A12" s="265">
        <v>1206</v>
      </c>
      <c r="B12" s="266" t="s">
        <v>15</v>
      </c>
      <c r="C12" s="252" t="s">
        <v>1190</v>
      </c>
      <c r="D12" s="252" t="s">
        <v>941</v>
      </c>
      <c r="E12" s="252" t="s">
        <v>1191</v>
      </c>
      <c r="F12" s="252" t="s">
        <v>28</v>
      </c>
      <c r="G12" s="252" t="s">
        <v>956</v>
      </c>
      <c r="H12" s="267" t="s">
        <v>444</v>
      </c>
      <c r="I12" s="267" t="s">
        <v>437</v>
      </c>
      <c r="J12" s="250" t="s">
        <v>17</v>
      </c>
      <c r="K12" s="251" t="s">
        <v>22</v>
      </c>
      <c r="L12" s="253" t="s">
        <v>23</v>
      </c>
      <c r="M12" s="250" t="s">
        <v>17</v>
      </c>
      <c r="N12" s="253" t="s">
        <v>23</v>
      </c>
      <c r="O12" s="253" t="s">
        <v>23</v>
      </c>
      <c r="P12" s="255" t="s">
        <v>20</v>
      </c>
      <c r="Q12" s="251" t="s">
        <v>22</v>
      </c>
      <c r="R12" s="149" t="s">
        <v>21</v>
      </c>
      <c r="S12" s="161" t="s">
        <v>420</v>
      </c>
      <c r="T12" s="161" t="s">
        <v>420</v>
      </c>
      <c r="U12" s="161" t="str">
        <f>_xlfn.XLOOKUP(A12,'Timely submission'!A:A,'Timely submission'!Q:Q)</f>
        <v>On time</v>
      </c>
      <c r="V12" s="150">
        <f>_xlfn.XLOOKUP(A12,'KSD auditees'!A:A,'KSD auditees'!A:A)</f>
        <v>1206</v>
      </c>
      <c r="W12" s="150" t="str">
        <f>_xlfn.XLOOKUP(A12,'KSD auditees'!A:A,'KSD auditees'!G:G)</f>
        <v xml:space="preserve">Education, Skills development and employment </v>
      </c>
      <c r="X12" s="150" t="e">
        <f>_xlfn.XLOOKUP(A12,'[27]Non AGSA'!B:B,'[27]Non AGSA'!B:B)</f>
        <v>#N/A</v>
      </c>
      <c r="Y12" s="150" t="e">
        <f>_xlfn.XLOOKUP(A12,'[27]Dormant auditee list'!C:C,'[27]Dormant auditee list'!C:C)</f>
        <v>#N/A</v>
      </c>
      <c r="Z12" s="150" t="str">
        <f>_xlfn.XLOOKUP(A12,[27]Reworked!A:A,[27]Reworked!I:I)</f>
        <v>Unqualified with findings</v>
      </c>
      <c r="AB12" s="150">
        <v>1</v>
      </c>
      <c r="AC12" s="150">
        <v>2</v>
      </c>
    </row>
    <row r="13" spans="1:29" ht="26.25" customHeight="1" x14ac:dyDescent="0.25">
      <c r="A13" s="265">
        <v>68</v>
      </c>
      <c r="B13" s="266" t="s">
        <v>196</v>
      </c>
      <c r="C13" s="252" t="s">
        <v>1190</v>
      </c>
      <c r="D13" s="252" t="s">
        <v>815</v>
      </c>
      <c r="E13" s="252" t="s">
        <v>1191</v>
      </c>
      <c r="F13" s="252" t="s">
        <v>1</v>
      </c>
      <c r="G13" s="252" t="s">
        <v>823</v>
      </c>
      <c r="H13" s="267" t="s">
        <v>696</v>
      </c>
      <c r="I13" s="267" t="s">
        <v>437</v>
      </c>
      <c r="J13" s="250" t="s">
        <v>17</v>
      </c>
      <c r="K13" s="255" t="s">
        <v>20</v>
      </c>
      <c r="L13" s="253" t="s">
        <v>23</v>
      </c>
      <c r="M13" s="250" t="s">
        <v>17</v>
      </c>
      <c r="N13" s="252" t="s">
        <v>1</v>
      </c>
      <c r="O13" s="253" t="s">
        <v>23</v>
      </c>
      <c r="P13" s="252" t="s">
        <v>1</v>
      </c>
      <c r="Q13" s="255" t="s">
        <v>20</v>
      </c>
      <c r="R13" s="149" t="s">
        <v>21</v>
      </c>
      <c r="S13" s="161" t="s">
        <v>420</v>
      </c>
      <c r="T13" s="161" t="s">
        <v>420</v>
      </c>
      <c r="U13" s="161" t="str">
        <f>_xlfn.XLOOKUP(A13,'Timely submission'!A:A,'Timely submission'!Q:Q)</f>
        <v>On time</v>
      </c>
      <c r="V13" s="150">
        <f>_xlfn.XLOOKUP(A13,'KSD auditees'!A:A,'KSD auditees'!A:A)</f>
        <v>68</v>
      </c>
      <c r="W13" s="150" t="str">
        <f>_xlfn.XLOOKUP(A13,'KSD auditees'!A:A,'KSD auditees'!G:G)</f>
        <v>Safety and Security</v>
      </c>
      <c r="X13" s="150" t="e">
        <f>_xlfn.XLOOKUP(A13,'[27]Non AGSA'!B:B,'[27]Non AGSA'!B:B)</f>
        <v>#N/A</v>
      </c>
      <c r="Y13" s="150" t="e">
        <f>_xlfn.XLOOKUP(A13,'[27]Dormant auditee list'!C:C,'[27]Dormant auditee list'!C:C)</f>
        <v>#N/A</v>
      </c>
      <c r="Z13" s="150" t="str">
        <f>_xlfn.XLOOKUP(A13,[27]Reworked!A:A,[27]Reworked!I:I)</f>
        <v>Unqualified with findings</v>
      </c>
      <c r="AB13" s="150">
        <v>1</v>
      </c>
      <c r="AC13" s="150">
        <v>2</v>
      </c>
    </row>
    <row r="14" spans="1:29" ht="27" customHeight="1" x14ac:dyDescent="0.25">
      <c r="A14" s="265">
        <v>69</v>
      </c>
      <c r="B14" s="266" t="s">
        <v>198</v>
      </c>
      <c r="C14" s="252" t="s">
        <v>1190</v>
      </c>
      <c r="D14" s="252" t="s">
        <v>815</v>
      </c>
      <c r="E14" s="252" t="s">
        <v>1191</v>
      </c>
      <c r="F14" s="252" t="s">
        <v>1</v>
      </c>
      <c r="G14" s="252" t="s">
        <v>817</v>
      </c>
      <c r="H14" s="267" t="s">
        <v>696</v>
      </c>
      <c r="I14" s="267" t="s">
        <v>437</v>
      </c>
      <c r="J14" s="254" t="s">
        <v>26</v>
      </c>
      <c r="K14" s="251" t="s">
        <v>22</v>
      </c>
      <c r="L14" s="253" t="s">
        <v>23</v>
      </c>
      <c r="M14" s="254" t="s">
        <v>26</v>
      </c>
      <c r="N14" s="253" t="s">
        <v>23</v>
      </c>
      <c r="O14" s="253" t="s">
        <v>23</v>
      </c>
      <c r="P14" s="253" t="s">
        <v>23</v>
      </c>
      <c r="Q14" s="253" t="s">
        <v>23</v>
      </c>
      <c r="R14" s="254" t="s">
        <v>26</v>
      </c>
      <c r="S14" s="161" t="s">
        <v>420</v>
      </c>
      <c r="T14" s="161" t="s">
        <v>420</v>
      </c>
      <c r="U14" s="161" t="str">
        <f>_xlfn.XLOOKUP(A14,'Timely submission'!A:A,'Timely submission'!Q:Q)</f>
        <v>On time</v>
      </c>
      <c r="V14" s="150">
        <f>_xlfn.XLOOKUP(A14,'KSD auditees'!A:A,'KSD auditees'!A:A)</f>
        <v>69</v>
      </c>
      <c r="W14" s="150" t="str">
        <f>_xlfn.XLOOKUP(A14,'KSD auditees'!A:A,'KSD auditees'!G:G)</f>
        <v>Safety and Security</v>
      </c>
      <c r="X14" s="150" t="e">
        <f>_xlfn.XLOOKUP(A14,'[27]Non AGSA'!B:B,'[27]Non AGSA'!B:B)</f>
        <v>#N/A</v>
      </c>
      <c r="Y14" s="150" t="e">
        <f>_xlfn.XLOOKUP(A14,'[27]Dormant auditee list'!C:C,'[27]Dormant auditee list'!C:C)</f>
        <v>#N/A</v>
      </c>
      <c r="Z14" s="150" t="str">
        <f>_xlfn.XLOOKUP(A14,[27]Reworked!A:A,[27]Reworked!I:I)</f>
        <v>Qualified</v>
      </c>
      <c r="AB14" s="150">
        <v>1</v>
      </c>
      <c r="AC14" s="150">
        <v>3</v>
      </c>
    </row>
    <row r="15" spans="1:29" ht="26.25" customHeight="1" x14ac:dyDescent="0.25">
      <c r="A15" s="265">
        <v>104</v>
      </c>
      <c r="B15" s="266" t="s">
        <v>133</v>
      </c>
      <c r="C15" s="252" t="s">
        <v>1190</v>
      </c>
      <c r="D15" s="252" t="s">
        <v>438</v>
      </c>
      <c r="E15" s="252" t="s">
        <v>1191</v>
      </c>
      <c r="F15" s="252" t="s">
        <v>458</v>
      </c>
      <c r="G15" s="252" t="s">
        <v>1</v>
      </c>
      <c r="H15" s="267" t="s">
        <v>1</v>
      </c>
      <c r="I15" s="267" t="s">
        <v>438</v>
      </c>
      <c r="J15" s="256" t="s">
        <v>33</v>
      </c>
      <c r="K15" s="252" t="s">
        <v>1</v>
      </c>
      <c r="L15" s="252" t="s">
        <v>1</v>
      </c>
      <c r="M15" s="256" t="s">
        <v>33</v>
      </c>
      <c r="N15" s="252" t="s">
        <v>1</v>
      </c>
      <c r="O15" s="252" t="s">
        <v>1</v>
      </c>
      <c r="P15" s="252" t="s">
        <v>1</v>
      </c>
      <c r="Q15" s="252" t="s">
        <v>1</v>
      </c>
      <c r="R15" s="149" t="s">
        <v>21</v>
      </c>
      <c r="S15" s="161" t="s">
        <v>420</v>
      </c>
      <c r="T15" s="161" t="s">
        <v>420</v>
      </c>
      <c r="U15" s="161" t="str">
        <f>_xlfn.XLOOKUP(A15,'Timely submission'!A:A,'Timely submission'!Q:Q)</f>
        <v>On time</v>
      </c>
      <c r="V15" s="150">
        <f>_xlfn.XLOOKUP(A15,'KSD auditees'!A:A,'KSD auditees'!A:A)</f>
        <v>104</v>
      </c>
      <c r="W15" s="150" t="str">
        <f>_xlfn.XLOOKUP(A15,'KSD auditees'!A:A,'KSD auditees'!G:G)</f>
        <v xml:space="preserve">Environmental sustainability </v>
      </c>
      <c r="X15" s="150" t="e">
        <f>_xlfn.XLOOKUP(A15,'[27]Non AGSA'!B:B,'[27]Non AGSA'!B:B)</f>
        <v>#N/A</v>
      </c>
      <c r="Y15" s="150" t="e">
        <f>_xlfn.XLOOKUP(A15,'[27]Dormant auditee list'!C:C,'[27]Dormant auditee list'!C:C)</f>
        <v>#N/A</v>
      </c>
      <c r="Z15" s="150" t="str">
        <f>_xlfn.XLOOKUP(A15,[27]Reworked!A:A,[27]Reworked!I:I)</f>
        <v>Unqualified with no findings</v>
      </c>
      <c r="AB15" s="150">
        <v>1</v>
      </c>
      <c r="AC15" s="150">
        <v>1</v>
      </c>
    </row>
    <row r="16" spans="1:29" ht="34.5" customHeight="1" x14ac:dyDescent="0.25">
      <c r="A16" s="265">
        <v>1225</v>
      </c>
      <c r="B16" s="266" t="s">
        <v>134</v>
      </c>
      <c r="C16" s="252" t="s">
        <v>1190</v>
      </c>
      <c r="D16" s="252" t="s">
        <v>854</v>
      </c>
      <c r="E16" s="252" t="s">
        <v>1191</v>
      </c>
      <c r="F16" s="252" t="s">
        <v>859</v>
      </c>
      <c r="G16" s="252" t="s">
        <v>587</v>
      </c>
      <c r="H16" s="267" t="s">
        <v>440</v>
      </c>
      <c r="I16" s="267" t="s">
        <v>437</v>
      </c>
      <c r="J16" s="250" t="s">
        <v>17</v>
      </c>
      <c r="K16" s="253" t="s">
        <v>23</v>
      </c>
      <c r="L16" s="253" t="s">
        <v>23</v>
      </c>
      <c r="M16" s="250" t="s">
        <v>17</v>
      </c>
      <c r="N16" s="253" t="s">
        <v>23</v>
      </c>
      <c r="O16" s="253" t="s">
        <v>23</v>
      </c>
      <c r="P16" s="251" t="s">
        <v>22</v>
      </c>
      <c r="Q16" s="253" t="s">
        <v>23</v>
      </c>
      <c r="R16" s="149" t="s">
        <v>21</v>
      </c>
      <c r="S16" s="161" t="s">
        <v>420</v>
      </c>
      <c r="T16" s="161" t="s">
        <v>420</v>
      </c>
      <c r="U16" s="161" t="str">
        <f>_xlfn.XLOOKUP(A16,'Timely submission'!A:A,'Timely submission'!Q:Q)</f>
        <v>On time</v>
      </c>
      <c r="V16" s="150">
        <f>_xlfn.XLOOKUP(A16,'KSD auditees'!A:A,'KSD auditees'!A:A)</f>
        <v>1225</v>
      </c>
      <c r="W16" s="150" t="str">
        <f>_xlfn.XLOOKUP(A16,'KSD auditees'!A:A,'KSD auditees'!G:G)</f>
        <v xml:space="preserve">Environmental sustainability </v>
      </c>
      <c r="X16" s="150" t="e">
        <f>_xlfn.XLOOKUP(A16,'[27]Non AGSA'!B:B,'[27]Non AGSA'!B:B)</f>
        <v>#N/A</v>
      </c>
      <c r="Y16" s="150" t="e">
        <f>_xlfn.XLOOKUP(A16,'[27]Dormant auditee list'!C:C,'[27]Dormant auditee list'!C:C)</f>
        <v>#N/A</v>
      </c>
      <c r="Z16" s="150" t="str">
        <f>_xlfn.XLOOKUP(A16,[27]Reworked!A:A,[27]Reworked!I:I)</f>
        <v>Unqualified with findings</v>
      </c>
      <c r="AA16" s="150" t="str">
        <f>_xlfn.XLOOKUP(A16,[27]Reworked!A:A,[27]Reworked!J:J)</f>
        <v>Unqualified with findings</v>
      </c>
      <c r="AB16" s="150">
        <v>1</v>
      </c>
      <c r="AC16" s="150">
        <v>2</v>
      </c>
    </row>
    <row r="17" spans="1:29" ht="27" customHeight="1" x14ac:dyDescent="0.25">
      <c r="A17" s="265">
        <v>73</v>
      </c>
      <c r="B17" s="266" t="s">
        <v>150</v>
      </c>
      <c r="C17" s="252" t="s">
        <v>1190</v>
      </c>
      <c r="D17" s="252" t="s">
        <v>854</v>
      </c>
      <c r="E17" s="252" t="s">
        <v>1191</v>
      </c>
      <c r="F17" s="252" t="s">
        <v>151</v>
      </c>
      <c r="G17" s="252" t="s">
        <v>151</v>
      </c>
      <c r="H17" s="267" t="s">
        <v>444</v>
      </c>
      <c r="I17" s="267" t="s">
        <v>437</v>
      </c>
      <c r="J17" s="250" t="s">
        <v>17</v>
      </c>
      <c r="K17" s="253" t="s">
        <v>23</v>
      </c>
      <c r="L17" s="253" t="s">
        <v>23</v>
      </c>
      <c r="M17" s="250" t="s">
        <v>17</v>
      </c>
      <c r="N17" s="253" t="s">
        <v>23</v>
      </c>
      <c r="O17" s="253" t="s">
        <v>23</v>
      </c>
      <c r="P17" s="253" t="s">
        <v>23</v>
      </c>
      <c r="Q17" s="253" t="s">
        <v>23</v>
      </c>
      <c r="R17" s="149" t="s">
        <v>21</v>
      </c>
      <c r="S17" s="161" t="s">
        <v>420</v>
      </c>
      <c r="T17" s="161" t="s">
        <v>420</v>
      </c>
      <c r="U17" s="161" t="str">
        <f>_xlfn.XLOOKUP(A17,'Timely submission'!A:A,'Timely submission'!Q:Q)</f>
        <v>On time</v>
      </c>
      <c r="V17" s="150">
        <f>_xlfn.XLOOKUP(A17,'KSD auditees'!A:A,'KSD auditees'!A:A)</f>
        <v>73</v>
      </c>
      <c r="W17" s="150" t="str">
        <f>_xlfn.XLOOKUP(A17,'KSD auditees'!A:A,'KSD auditees'!G:G)</f>
        <v>Health</v>
      </c>
      <c r="X17" s="150" t="e">
        <f>_xlfn.XLOOKUP(A17,'[27]Non AGSA'!B:B,'[27]Non AGSA'!B:B)</f>
        <v>#N/A</v>
      </c>
      <c r="Y17" s="150" t="e">
        <f>_xlfn.XLOOKUP(A17,'[27]Dormant auditee list'!C:C,'[27]Dormant auditee list'!C:C)</f>
        <v>#N/A</v>
      </c>
      <c r="Z17" s="150" t="str">
        <f>_xlfn.XLOOKUP(A17,[27]Reworked!A:A,[27]Reworked!I:I)</f>
        <v>Unqualified with findings</v>
      </c>
      <c r="AB17" s="150">
        <v>1</v>
      </c>
      <c r="AC17" s="150">
        <v>2</v>
      </c>
    </row>
    <row r="18" spans="1:29" ht="13.5" customHeight="1" x14ac:dyDescent="0.25">
      <c r="A18" s="265">
        <v>175</v>
      </c>
      <c r="B18" s="266" t="s">
        <v>151</v>
      </c>
      <c r="C18" s="252" t="s">
        <v>1190</v>
      </c>
      <c r="D18" s="252" t="s">
        <v>438</v>
      </c>
      <c r="E18" s="252" t="s">
        <v>1191</v>
      </c>
      <c r="F18" s="252" t="s">
        <v>151</v>
      </c>
      <c r="G18" s="252" t="s">
        <v>1</v>
      </c>
      <c r="H18" s="267" t="s">
        <v>1</v>
      </c>
      <c r="I18" s="267" t="s">
        <v>438</v>
      </c>
      <c r="J18" s="250" t="s">
        <v>17</v>
      </c>
      <c r="K18" s="253" t="s">
        <v>23</v>
      </c>
      <c r="L18" s="253" t="s">
        <v>23</v>
      </c>
      <c r="M18" s="254" t="s">
        <v>26</v>
      </c>
      <c r="N18" s="253" t="s">
        <v>23</v>
      </c>
      <c r="O18" s="253" t="s">
        <v>23</v>
      </c>
      <c r="P18" s="253" t="s">
        <v>23</v>
      </c>
      <c r="Q18" s="253" t="s">
        <v>23</v>
      </c>
      <c r="R18" s="149" t="s">
        <v>21</v>
      </c>
      <c r="S18" s="161" t="s">
        <v>29</v>
      </c>
      <c r="T18" s="161" t="s">
        <v>29</v>
      </c>
      <c r="U18" s="161" t="str">
        <f>_xlfn.XLOOKUP(A18,'Timely submission'!A:A,'Timely submission'!Q:Q)</f>
        <v>On time</v>
      </c>
      <c r="V18" s="150">
        <f>_xlfn.XLOOKUP(A18,'KSD auditees'!A:A,'KSD auditees'!A:A)</f>
        <v>175</v>
      </c>
      <c r="W18" s="150" t="str">
        <f>_xlfn.XLOOKUP(A18,'KSD auditees'!A:A,'KSD auditees'!G:G)</f>
        <v>Health</v>
      </c>
      <c r="X18" s="150" t="e">
        <f>_xlfn.XLOOKUP(A18,'[27]Non AGSA'!B:B,'[27]Non AGSA'!B:B)</f>
        <v>#N/A</v>
      </c>
      <c r="Y18" s="150" t="e">
        <f>_xlfn.XLOOKUP(A18,'[27]Dormant auditee list'!C:C,'[27]Dormant auditee list'!C:C)</f>
        <v>#N/A</v>
      </c>
      <c r="Z18" s="150" t="str">
        <f>_xlfn.XLOOKUP(A18,[27]Reworked!A:A,[27]Reworked!I:I)</f>
        <v>Unqualified with findings</v>
      </c>
      <c r="AB18" s="150">
        <v>1</v>
      </c>
      <c r="AC18" s="150">
        <v>2</v>
      </c>
    </row>
    <row r="19" spans="1:29" ht="27" customHeight="1" x14ac:dyDescent="0.25">
      <c r="A19" s="265">
        <v>1207</v>
      </c>
      <c r="B19" s="266" t="s">
        <v>24</v>
      </c>
      <c r="C19" s="252" t="s">
        <v>1190</v>
      </c>
      <c r="D19" s="252" t="s">
        <v>941</v>
      </c>
      <c r="E19" s="252" t="s">
        <v>1191</v>
      </c>
      <c r="F19" s="252" t="s">
        <v>1</v>
      </c>
      <c r="G19" s="252" t="s">
        <v>447</v>
      </c>
      <c r="H19" s="267" t="s">
        <v>444</v>
      </c>
      <c r="I19" s="267" t="s">
        <v>437</v>
      </c>
      <c r="J19" s="250" t="s">
        <v>17</v>
      </c>
      <c r="K19" s="253" t="s">
        <v>23</v>
      </c>
      <c r="L19" s="252" t="s">
        <v>1</v>
      </c>
      <c r="M19" s="250" t="s">
        <v>17</v>
      </c>
      <c r="N19" s="253" t="s">
        <v>23</v>
      </c>
      <c r="O19" s="252" t="s">
        <v>1</v>
      </c>
      <c r="P19" s="252" t="s">
        <v>1</v>
      </c>
      <c r="Q19" s="253" t="s">
        <v>23</v>
      </c>
      <c r="R19" s="149" t="s">
        <v>21</v>
      </c>
      <c r="S19" s="161" t="s">
        <v>420</v>
      </c>
      <c r="T19" s="161" t="s">
        <v>420</v>
      </c>
      <c r="U19" s="161" t="str">
        <f>_xlfn.XLOOKUP(A19,'Timely submission'!A:A,'Timely submission'!Q:Q)</f>
        <v>On time</v>
      </c>
      <c r="V19" s="150">
        <f>_xlfn.XLOOKUP(A19,'KSD auditees'!A:A,'KSD auditees'!A:A)</f>
        <v>1207</v>
      </c>
      <c r="W19" s="150" t="str">
        <f>_xlfn.XLOOKUP(A19,'KSD auditees'!A:A,'KSD auditees'!G:G)</f>
        <v xml:space="preserve">Education, Skills development and employment </v>
      </c>
      <c r="X19" s="150" t="e">
        <f>_xlfn.XLOOKUP(A19,'[27]Non AGSA'!B:B,'[27]Non AGSA'!B:B)</f>
        <v>#N/A</v>
      </c>
      <c r="Y19" s="150" t="e">
        <f>_xlfn.XLOOKUP(A19,'[27]Dormant auditee list'!C:C,'[27]Dormant auditee list'!C:C)</f>
        <v>#N/A</v>
      </c>
      <c r="Z19" s="150" t="str">
        <f>_xlfn.XLOOKUP(A19,[27]Reworked!A:A,[27]Reworked!I:I)</f>
        <v>Unqualified with findings</v>
      </c>
      <c r="AB19" s="150">
        <v>1</v>
      </c>
      <c r="AC19" s="150">
        <v>2</v>
      </c>
    </row>
    <row r="20" spans="1:29" ht="26.25" customHeight="1" x14ac:dyDescent="0.25">
      <c r="A20" s="265">
        <v>74</v>
      </c>
      <c r="B20" s="266" t="s">
        <v>199</v>
      </c>
      <c r="C20" s="252" t="s">
        <v>1190</v>
      </c>
      <c r="D20" s="252" t="s">
        <v>896</v>
      </c>
      <c r="E20" s="252" t="s">
        <v>1191</v>
      </c>
      <c r="F20" s="252" t="s">
        <v>1</v>
      </c>
      <c r="G20" s="252" t="s">
        <v>900</v>
      </c>
      <c r="H20" s="267" t="s">
        <v>696</v>
      </c>
      <c r="I20" s="267" t="s">
        <v>437</v>
      </c>
      <c r="J20" s="254" t="s">
        <v>26</v>
      </c>
      <c r="K20" s="253" t="s">
        <v>23</v>
      </c>
      <c r="L20" s="253" t="s">
        <v>23</v>
      </c>
      <c r="M20" s="254" t="s">
        <v>26</v>
      </c>
      <c r="N20" s="255" t="s">
        <v>20</v>
      </c>
      <c r="O20" s="253" t="s">
        <v>23</v>
      </c>
      <c r="P20" s="253" t="s">
        <v>23</v>
      </c>
      <c r="Q20" s="253" t="s">
        <v>23</v>
      </c>
      <c r="R20" s="254" t="s">
        <v>26</v>
      </c>
      <c r="S20" s="161" t="s">
        <v>420</v>
      </c>
      <c r="T20" s="161" t="s">
        <v>420</v>
      </c>
      <c r="U20" s="161" t="str">
        <f>_xlfn.XLOOKUP(A20,'Timely submission'!A:A,'Timely submission'!Q:Q)</f>
        <v>On time</v>
      </c>
      <c r="V20" s="150">
        <f>_xlfn.XLOOKUP(A20,'KSD auditees'!A:A,'KSD auditees'!A:A)</f>
        <v>74</v>
      </c>
      <c r="W20" s="150" t="str">
        <f>_xlfn.XLOOKUP(A20,'KSD auditees'!A:A,'KSD auditees'!G:G)</f>
        <v>Safety and Security</v>
      </c>
      <c r="X20" s="150" t="e">
        <f>_xlfn.XLOOKUP(A20,'[27]Non AGSA'!B:B,'[27]Non AGSA'!B:B)</f>
        <v>#N/A</v>
      </c>
      <c r="Y20" s="150" t="e">
        <f>_xlfn.XLOOKUP(A20,'[27]Dormant auditee list'!C:C,'[27]Dormant auditee list'!C:C)</f>
        <v>#N/A</v>
      </c>
      <c r="Z20" s="150" t="str">
        <f>_xlfn.XLOOKUP(A20,[27]Reworked!A:A,[27]Reworked!I:I)</f>
        <v>Qualified</v>
      </c>
      <c r="AA20" s="150" t="str">
        <f>_xlfn.XLOOKUP(A20,[27]Reworked!A:A,[27]Reworked!J:J)</f>
        <v>Qualified</v>
      </c>
      <c r="AB20" s="150">
        <v>1</v>
      </c>
      <c r="AC20" s="150">
        <v>3</v>
      </c>
    </row>
    <row r="21" spans="1:29" ht="27" customHeight="1" x14ac:dyDescent="0.25">
      <c r="A21" s="265">
        <v>1007</v>
      </c>
      <c r="B21" s="266" t="s">
        <v>159</v>
      </c>
      <c r="C21" s="252" t="s">
        <v>1190</v>
      </c>
      <c r="D21" s="252" t="s">
        <v>683</v>
      </c>
      <c r="E21" s="252" t="s">
        <v>1191</v>
      </c>
      <c r="F21" s="252" t="s">
        <v>156</v>
      </c>
      <c r="G21" s="252" t="s">
        <v>156</v>
      </c>
      <c r="H21" s="267" t="s">
        <v>444</v>
      </c>
      <c r="I21" s="267" t="s">
        <v>437</v>
      </c>
      <c r="J21" s="250" t="s">
        <v>17</v>
      </c>
      <c r="K21" s="255" t="s">
        <v>20</v>
      </c>
      <c r="L21" s="251" t="s">
        <v>22</v>
      </c>
      <c r="M21" s="250" t="s">
        <v>17</v>
      </c>
      <c r="N21" s="252" t="s">
        <v>1</v>
      </c>
      <c r="O21" s="253" t="s">
        <v>23</v>
      </c>
      <c r="P21" s="252" t="s">
        <v>1</v>
      </c>
      <c r="Q21" s="253" t="s">
        <v>23</v>
      </c>
      <c r="R21" s="149" t="s">
        <v>21</v>
      </c>
      <c r="S21" s="161" t="s">
        <v>420</v>
      </c>
      <c r="T21" s="161" t="s">
        <v>420</v>
      </c>
      <c r="U21" s="161" t="str">
        <f>_xlfn.XLOOKUP(A21,'Timely submission'!A:A,'Timely submission'!Q:Q)</f>
        <v>On time</v>
      </c>
      <c r="V21" s="150">
        <f>_xlfn.XLOOKUP(A21,'KSD auditees'!A:A,'KSD auditees'!A:A)</f>
        <v>1007</v>
      </c>
      <c r="W21" s="150" t="str">
        <f>_xlfn.XLOOKUP(A21,'KSD auditees'!A:A,'KSD auditees'!G:G)</f>
        <v>Human Settlements</v>
      </c>
      <c r="X21" s="150" t="e">
        <f>_xlfn.XLOOKUP(A21,'[27]Non AGSA'!B:B,'[27]Non AGSA'!B:B)</f>
        <v>#N/A</v>
      </c>
      <c r="Y21" s="150" t="e">
        <f>_xlfn.XLOOKUP(A21,'[27]Dormant auditee list'!C:C,'[27]Dormant auditee list'!C:C)</f>
        <v>#N/A</v>
      </c>
      <c r="Z21" s="150" t="str">
        <f>_xlfn.XLOOKUP(A21,[27]Reworked!A:A,[27]Reworked!I:I)</f>
        <v>Unqualified with findings</v>
      </c>
      <c r="AB21" s="150">
        <v>1</v>
      </c>
      <c r="AC21" s="150">
        <v>2</v>
      </c>
    </row>
    <row r="22" spans="1:29" ht="14.25" customHeight="1" x14ac:dyDescent="0.25">
      <c r="A22" s="265">
        <v>187</v>
      </c>
      <c r="B22" s="266" t="s">
        <v>156</v>
      </c>
      <c r="C22" s="252" t="s">
        <v>1190</v>
      </c>
      <c r="D22" s="252" t="s">
        <v>438</v>
      </c>
      <c r="E22" s="252" t="s">
        <v>1191</v>
      </c>
      <c r="F22" s="252" t="s">
        <v>156</v>
      </c>
      <c r="G22" s="252" t="s">
        <v>1</v>
      </c>
      <c r="H22" s="267" t="s">
        <v>1</v>
      </c>
      <c r="I22" s="267" t="s">
        <v>438</v>
      </c>
      <c r="J22" s="250" t="s">
        <v>17</v>
      </c>
      <c r="K22" s="251" t="s">
        <v>22</v>
      </c>
      <c r="L22" s="253" t="s">
        <v>23</v>
      </c>
      <c r="M22" s="250" t="s">
        <v>17</v>
      </c>
      <c r="N22" s="253" t="s">
        <v>23</v>
      </c>
      <c r="O22" s="253" t="s">
        <v>23</v>
      </c>
      <c r="P22" s="252" t="s">
        <v>1</v>
      </c>
      <c r="Q22" s="253" t="s">
        <v>23</v>
      </c>
      <c r="R22" s="149" t="s">
        <v>21</v>
      </c>
      <c r="S22" s="161" t="s">
        <v>420</v>
      </c>
      <c r="T22" s="161" t="s">
        <v>420</v>
      </c>
      <c r="U22" s="161" t="str">
        <f>_xlfn.XLOOKUP(A22,'Timely submission'!A:A,'Timely submission'!Q:Q)</f>
        <v>On time</v>
      </c>
      <c r="V22" s="150">
        <f>_xlfn.XLOOKUP(A22,'KSD auditees'!A:A,'KSD auditees'!A:A)</f>
        <v>187</v>
      </c>
      <c r="W22" s="150" t="str">
        <f>_xlfn.XLOOKUP(A22,'KSD auditees'!A:A,'KSD auditees'!G:G)</f>
        <v>Human Settlements</v>
      </c>
      <c r="X22" s="150" t="e">
        <f>_xlfn.XLOOKUP(A22,'[27]Non AGSA'!B:B,'[27]Non AGSA'!B:B)</f>
        <v>#N/A</v>
      </c>
      <c r="Y22" s="150" t="e">
        <f>_xlfn.XLOOKUP(A22,'[27]Dormant auditee list'!C:C,'[27]Dormant auditee list'!C:C)</f>
        <v>#N/A</v>
      </c>
      <c r="Z22" s="150" t="str">
        <f>_xlfn.XLOOKUP(A22,[27]Reworked!A:A,[27]Reworked!I:I)</f>
        <v>Unqualified with findings</v>
      </c>
      <c r="AB22" s="150">
        <v>1</v>
      </c>
      <c r="AC22" s="150">
        <v>2</v>
      </c>
    </row>
    <row r="23" spans="1:29" ht="26.25" customHeight="1" x14ac:dyDescent="0.25">
      <c r="A23" s="265">
        <v>76</v>
      </c>
      <c r="B23" s="266" t="s">
        <v>200</v>
      </c>
      <c r="C23" s="252" t="s">
        <v>1190</v>
      </c>
      <c r="D23" s="252" t="s">
        <v>683</v>
      </c>
      <c r="E23" s="252" t="s">
        <v>1191</v>
      </c>
      <c r="F23" s="252" t="s">
        <v>1</v>
      </c>
      <c r="G23" s="252" t="s">
        <v>695</v>
      </c>
      <c r="H23" s="267" t="s">
        <v>696</v>
      </c>
      <c r="I23" s="267" t="s">
        <v>437</v>
      </c>
      <c r="J23" s="250" t="s">
        <v>17</v>
      </c>
      <c r="K23" s="253" t="s">
        <v>23</v>
      </c>
      <c r="L23" s="253" t="s">
        <v>23</v>
      </c>
      <c r="M23" s="250" t="s">
        <v>17</v>
      </c>
      <c r="N23" s="253" t="s">
        <v>23</v>
      </c>
      <c r="O23" s="253" t="s">
        <v>23</v>
      </c>
      <c r="P23" s="253" t="s">
        <v>23</v>
      </c>
      <c r="Q23" s="253" t="s">
        <v>23</v>
      </c>
      <c r="R23" s="149" t="s">
        <v>21</v>
      </c>
      <c r="S23" s="161" t="s">
        <v>420</v>
      </c>
      <c r="T23" s="161" t="s">
        <v>420</v>
      </c>
      <c r="U23" s="161" t="str">
        <f>_xlfn.XLOOKUP(A23,'Timely submission'!A:A,'Timely submission'!Q:Q)</f>
        <v>On time</v>
      </c>
      <c r="V23" s="150">
        <f>_xlfn.XLOOKUP(A23,'KSD auditees'!A:A,'KSD auditees'!A:A)</f>
        <v>76</v>
      </c>
      <c r="W23" s="150" t="str">
        <f>_xlfn.XLOOKUP(A23,'KSD auditees'!A:A,'KSD auditees'!G:G)</f>
        <v>Safety and Security</v>
      </c>
      <c r="X23" s="150" t="e">
        <f>_xlfn.XLOOKUP(A23,'[27]Non AGSA'!B:B,'[27]Non AGSA'!B:B)</f>
        <v>#N/A</v>
      </c>
      <c r="Y23" s="150" t="e">
        <f>_xlfn.XLOOKUP(A23,'[27]Dormant auditee list'!C:C,'[27]Dormant auditee list'!C:C)</f>
        <v>#N/A</v>
      </c>
      <c r="Z23" s="150" t="str">
        <f>_xlfn.XLOOKUP(A23,[27]Reworked!A:A,[27]Reworked!I:I)</f>
        <v>Unqualified with findings</v>
      </c>
      <c r="AB23" s="150">
        <v>1</v>
      </c>
      <c r="AC23" s="150">
        <v>2</v>
      </c>
    </row>
    <row r="24" spans="1:29" ht="27" customHeight="1" x14ac:dyDescent="0.25">
      <c r="A24" s="265">
        <v>77</v>
      </c>
      <c r="B24" s="266" t="s">
        <v>25</v>
      </c>
      <c r="C24" s="252" t="s">
        <v>1190</v>
      </c>
      <c r="D24" s="252" t="s">
        <v>941</v>
      </c>
      <c r="E24" s="252" t="s">
        <v>1191</v>
      </c>
      <c r="F24" s="252" t="s">
        <v>534</v>
      </c>
      <c r="G24" s="252" t="s">
        <v>949</v>
      </c>
      <c r="H24" s="267" t="s">
        <v>444</v>
      </c>
      <c r="I24" s="267" t="s">
        <v>437</v>
      </c>
      <c r="J24" s="254" t="s">
        <v>26</v>
      </c>
      <c r="K24" s="255" t="s">
        <v>20</v>
      </c>
      <c r="L24" s="253" t="s">
        <v>23</v>
      </c>
      <c r="M24" s="250" t="s">
        <v>17</v>
      </c>
      <c r="N24" s="252" t="s">
        <v>1</v>
      </c>
      <c r="O24" s="253" t="s">
        <v>23</v>
      </c>
      <c r="P24" s="253" t="s">
        <v>23</v>
      </c>
      <c r="Q24" s="255" t="s">
        <v>20</v>
      </c>
      <c r="R24" s="254" t="s">
        <v>26</v>
      </c>
      <c r="S24" s="161" t="s">
        <v>27</v>
      </c>
      <c r="T24" s="161" t="s">
        <v>27</v>
      </c>
      <c r="U24" s="161" t="str">
        <f>_xlfn.XLOOKUP(A24,'Timely submission'!A:A,'Timely submission'!Q:Q)</f>
        <v>On time</v>
      </c>
      <c r="V24" s="150">
        <f>_xlfn.XLOOKUP(A24,'KSD auditees'!A:A,'KSD auditees'!A:A)</f>
        <v>77</v>
      </c>
      <c r="W24" s="150" t="str">
        <f>_xlfn.XLOOKUP(A24,'KSD auditees'!A:A,'KSD auditees'!G:G)</f>
        <v xml:space="preserve">Education, Skills development and employment </v>
      </c>
      <c r="X24" s="150" t="e">
        <f>_xlfn.XLOOKUP(A24,'[27]Non AGSA'!B:B,'[27]Non AGSA'!B:B)</f>
        <v>#N/A</v>
      </c>
      <c r="Y24" s="150" t="e">
        <f>_xlfn.XLOOKUP(A24,'[27]Dormant auditee list'!C:C,'[27]Dormant auditee list'!C:C)</f>
        <v>#N/A</v>
      </c>
      <c r="Z24" s="150" t="str">
        <f>_xlfn.XLOOKUP(A24,[27]Reworked!A:A,[27]Reworked!I:I)</f>
        <v>Qualified</v>
      </c>
      <c r="AB24" s="150">
        <v>1</v>
      </c>
      <c r="AC24" s="150">
        <v>3</v>
      </c>
    </row>
    <row r="25" spans="1:29" ht="34.5" customHeight="1" x14ac:dyDescent="0.25">
      <c r="A25" s="265">
        <v>1550</v>
      </c>
      <c r="B25" s="266" t="s">
        <v>107</v>
      </c>
      <c r="C25" s="252" t="s">
        <v>1190</v>
      </c>
      <c r="D25" s="252" t="s">
        <v>896</v>
      </c>
      <c r="E25" s="252" t="s">
        <v>1191</v>
      </c>
      <c r="F25" s="252" t="s">
        <v>1192</v>
      </c>
      <c r="G25" s="252" t="s">
        <v>520</v>
      </c>
      <c r="H25" s="267" t="s">
        <v>440</v>
      </c>
      <c r="I25" s="267" t="s">
        <v>437</v>
      </c>
      <c r="J25" s="250" t="s">
        <v>17</v>
      </c>
      <c r="K25" s="253" t="s">
        <v>23</v>
      </c>
      <c r="L25" s="253" t="s">
        <v>23</v>
      </c>
      <c r="M25" s="250" t="s">
        <v>17</v>
      </c>
      <c r="N25" s="253" t="s">
        <v>23</v>
      </c>
      <c r="O25" s="253" t="s">
        <v>23</v>
      </c>
      <c r="P25" s="255" t="s">
        <v>20</v>
      </c>
      <c r="Q25" s="253" t="s">
        <v>23</v>
      </c>
      <c r="R25" s="149" t="s">
        <v>21</v>
      </c>
      <c r="S25" s="161" t="s">
        <v>420</v>
      </c>
      <c r="T25" s="161" t="s">
        <v>420</v>
      </c>
      <c r="U25" s="161" t="str">
        <f>_xlfn.XLOOKUP(A25,'Timely submission'!A:A,'Timely submission'!Q:Q)</f>
        <v>On time</v>
      </c>
      <c r="V25" s="150">
        <f>_xlfn.XLOOKUP(A25,'KSD auditees'!A:A,'KSD auditees'!A:A)</f>
        <v>1550</v>
      </c>
      <c r="W25" s="150" t="str">
        <f>_xlfn.XLOOKUP(A25,'KSD auditees'!A:A,'KSD auditees'!G:G)</f>
        <v>Energy</v>
      </c>
      <c r="X25" s="150" t="e">
        <f>_xlfn.XLOOKUP(A25,'[27]Non AGSA'!B:B,'[27]Non AGSA'!B:B)</f>
        <v>#N/A</v>
      </c>
      <c r="Y25" s="150" t="e">
        <f>_xlfn.XLOOKUP(A25,'[27]Dormant auditee list'!C:C,'[27]Dormant auditee list'!C:C)</f>
        <v>#N/A</v>
      </c>
      <c r="Z25" s="150" t="str">
        <f>_xlfn.XLOOKUP(A25,[27]Reworked!A:A,[27]Reworked!I:I)</f>
        <v>Unqualified with findings</v>
      </c>
      <c r="AB25" s="150">
        <v>1</v>
      </c>
      <c r="AC25" s="150">
        <v>2</v>
      </c>
    </row>
    <row r="26" spans="1:29" ht="26.25" customHeight="1" x14ac:dyDescent="0.25">
      <c r="A26" s="265">
        <v>84</v>
      </c>
      <c r="B26" s="266" t="s">
        <v>201</v>
      </c>
      <c r="C26" s="252" t="s">
        <v>1190</v>
      </c>
      <c r="D26" s="252" t="s">
        <v>854</v>
      </c>
      <c r="E26" s="252" t="s">
        <v>1191</v>
      </c>
      <c r="F26" s="252" t="s">
        <v>452</v>
      </c>
      <c r="G26" s="252" t="s">
        <v>856</v>
      </c>
      <c r="H26" s="267" t="s">
        <v>696</v>
      </c>
      <c r="I26" s="267" t="s">
        <v>437</v>
      </c>
      <c r="J26" s="250" t="s">
        <v>17</v>
      </c>
      <c r="K26" s="253" t="s">
        <v>23</v>
      </c>
      <c r="L26" s="253" t="s">
        <v>23</v>
      </c>
      <c r="M26" s="250" t="s">
        <v>17</v>
      </c>
      <c r="N26" s="253" t="s">
        <v>23</v>
      </c>
      <c r="O26" s="253" t="s">
        <v>23</v>
      </c>
      <c r="P26" s="252" t="s">
        <v>1</v>
      </c>
      <c r="Q26" s="253" t="s">
        <v>23</v>
      </c>
      <c r="R26" s="149" t="s">
        <v>21</v>
      </c>
      <c r="S26" s="161" t="s">
        <v>420</v>
      </c>
      <c r="T26" s="161" t="s">
        <v>420</v>
      </c>
      <c r="U26" s="161" t="str">
        <f>_xlfn.XLOOKUP(A26,'Timely submission'!A:A,'Timely submission'!Q:Q)</f>
        <v>On time</v>
      </c>
      <c r="V26" s="150">
        <f>_xlfn.XLOOKUP(A26,'KSD auditees'!A:A,'KSD auditees'!A:A)</f>
        <v>84</v>
      </c>
      <c r="W26" s="150" t="str">
        <f>_xlfn.XLOOKUP(A26,'KSD auditees'!A:A,'KSD auditees'!G:G)</f>
        <v>Safety and Security</v>
      </c>
      <c r="X26" s="150" t="e">
        <f>_xlfn.XLOOKUP(A26,'[27]Non AGSA'!B:B,'[27]Non AGSA'!B:B)</f>
        <v>#N/A</v>
      </c>
      <c r="Y26" s="150" t="e">
        <f>_xlfn.XLOOKUP(A26,'[27]Dormant auditee list'!C:C,'[27]Dormant auditee list'!C:C)</f>
        <v>#N/A</v>
      </c>
      <c r="Z26" s="150" t="str">
        <f>_xlfn.XLOOKUP(A26,[27]Reworked!A:A,[27]Reworked!I:I)</f>
        <v>Unqualified with findings</v>
      </c>
      <c r="AB26" s="150">
        <v>1</v>
      </c>
      <c r="AC26" s="150">
        <v>2</v>
      </c>
    </row>
    <row r="27" spans="1:29" ht="34.5" customHeight="1" x14ac:dyDescent="0.25">
      <c r="A27" s="265">
        <v>83</v>
      </c>
      <c r="B27" s="266" t="s">
        <v>165</v>
      </c>
      <c r="C27" s="252" t="s">
        <v>1190</v>
      </c>
      <c r="D27" s="252" t="s">
        <v>683</v>
      </c>
      <c r="E27" s="252" t="s">
        <v>1191</v>
      </c>
      <c r="F27" s="252" t="s">
        <v>168</v>
      </c>
      <c r="G27" s="252" t="s">
        <v>169</v>
      </c>
      <c r="H27" s="267" t="s">
        <v>440</v>
      </c>
      <c r="I27" s="267" t="s">
        <v>437</v>
      </c>
      <c r="J27" s="250" t="s">
        <v>17</v>
      </c>
      <c r="K27" s="253" t="s">
        <v>23</v>
      </c>
      <c r="L27" s="251" t="s">
        <v>22</v>
      </c>
      <c r="M27" s="250" t="s">
        <v>17</v>
      </c>
      <c r="N27" s="253" t="s">
        <v>23</v>
      </c>
      <c r="O27" s="253" t="s">
        <v>23</v>
      </c>
      <c r="P27" s="252" t="s">
        <v>1</v>
      </c>
      <c r="Q27" s="253" t="s">
        <v>23</v>
      </c>
      <c r="R27" s="149" t="s">
        <v>21</v>
      </c>
      <c r="S27" s="161" t="s">
        <v>420</v>
      </c>
      <c r="T27" s="161" t="s">
        <v>420</v>
      </c>
      <c r="U27" s="161" t="str">
        <f>_xlfn.XLOOKUP(A27,'Timely submission'!A:A,'Timely submission'!Q:Q)</f>
        <v>On time</v>
      </c>
      <c r="V27" s="150">
        <f>_xlfn.XLOOKUP(A27,'KSD auditees'!A:A,'KSD auditees'!A:A)</f>
        <v>83</v>
      </c>
      <c r="W27" s="150" t="str">
        <f>_xlfn.XLOOKUP(A27,'KSD auditees'!A:A,'KSD auditees'!G:G)</f>
        <v>Infrastructure</v>
      </c>
      <c r="X27" s="150" t="e">
        <f>_xlfn.XLOOKUP(A27,'[27]Non AGSA'!B:B,'[27]Non AGSA'!B:B)</f>
        <v>#N/A</v>
      </c>
      <c r="Y27" s="150" t="e">
        <f>_xlfn.XLOOKUP(A27,'[27]Dormant auditee list'!C:C,'[27]Dormant auditee list'!C:C)</f>
        <v>#N/A</v>
      </c>
      <c r="Z27" s="150" t="str">
        <f>_xlfn.XLOOKUP(A27,[27]Reworked!A:A,[27]Reworked!I:I)</f>
        <v>Unqualified with findings</v>
      </c>
      <c r="AB27" s="150">
        <v>1</v>
      </c>
      <c r="AC27" s="150">
        <v>2</v>
      </c>
    </row>
    <row r="28" spans="1:29" ht="26.25" customHeight="1" x14ac:dyDescent="0.25">
      <c r="A28" s="265">
        <v>86</v>
      </c>
      <c r="B28" s="266" t="s">
        <v>202</v>
      </c>
      <c r="C28" s="252" t="s">
        <v>1190</v>
      </c>
      <c r="D28" s="252" t="s">
        <v>815</v>
      </c>
      <c r="E28" s="252" t="s">
        <v>1191</v>
      </c>
      <c r="F28" s="252" t="s">
        <v>463</v>
      </c>
      <c r="G28" s="252" t="s">
        <v>463</v>
      </c>
      <c r="H28" s="267" t="s">
        <v>444</v>
      </c>
      <c r="I28" s="267" t="s">
        <v>437</v>
      </c>
      <c r="J28" s="254" t="s">
        <v>26</v>
      </c>
      <c r="K28" s="253" t="s">
        <v>23</v>
      </c>
      <c r="L28" s="255" t="s">
        <v>20</v>
      </c>
      <c r="M28" s="250" t="s">
        <v>17</v>
      </c>
      <c r="N28" s="255" t="s">
        <v>20</v>
      </c>
      <c r="O28" s="252" t="s">
        <v>1</v>
      </c>
      <c r="P28" s="255" t="s">
        <v>20</v>
      </c>
      <c r="Q28" s="253" t="s">
        <v>23</v>
      </c>
      <c r="R28" s="254" t="s">
        <v>26</v>
      </c>
      <c r="S28" s="161" t="s">
        <v>27</v>
      </c>
      <c r="T28" s="161" t="s">
        <v>27</v>
      </c>
      <c r="U28" s="161" t="str">
        <f>_xlfn.XLOOKUP(A28,'Timely submission'!A:A,'Timely submission'!Q:Q)</f>
        <v>On time</v>
      </c>
      <c r="V28" s="150">
        <f>_xlfn.XLOOKUP(A28,'KSD auditees'!A:A,'KSD auditees'!A:A)</f>
        <v>86</v>
      </c>
      <c r="W28" s="150" t="str">
        <f>_xlfn.XLOOKUP(A28,'KSD auditees'!A:A,'KSD auditees'!G:G)</f>
        <v>Safety and Security</v>
      </c>
      <c r="X28" s="150" t="e">
        <f>_xlfn.XLOOKUP(A28,'[27]Non AGSA'!B:B,'[27]Non AGSA'!B:B)</f>
        <v>#N/A</v>
      </c>
      <c r="Y28" s="150" t="e">
        <f>_xlfn.XLOOKUP(A28,'[27]Dormant auditee list'!C:C,'[27]Dormant auditee list'!C:C)</f>
        <v>#N/A</v>
      </c>
      <c r="Z28" s="150" t="str">
        <f>_xlfn.XLOOKUP(A28,[27]Reworked!A:A,[27]Reworked!I:I)</f>
        <v>Qualified</v>
      </c>
      <c r="AB28" s="150">
        <v>1</v>
      </c>
      <c r="AC28" s="150">
        <v>3</v>
      </c>
    </row>
    <row r="29" spans="1:29" ht="34.5" customHeight="1" x14ac:dyDescent="0.25">
      <c r="A29" s="265">
        <v>1554</v>
      </c>
      <c r="B29" s="266" t="s">
        <v>140</v>
      </c>
      <c r="C29" s="252" t="s">
        <v>1190</v>
      </c>
      <c r="D29" s="252" t="s">
        <v>737</v>
      </c>
      <c r="E29" s="252" t="s">
        <v>1191</v>
      </c>
      <c r="F29" s="252" t="s">
        <v>687</v>
      </c>
      <c r="G29" s="252" t="s">
        <v>687</v>
      </c>
      <c r="H29" s="267" t="s">
        <v>440</v>
      </c>
      <c r="I29" s="267" t="s">
        <v>437</v>
      </c>
      <c r="J29" s="256" t="s">
        <v>33</v>
      </c>
      <c r="K29" s="252" t="s">
        <v>1</v>
      </c>
      <c r="L29" s="252" t="s">
        <v>1</v>
      </c>
      <c r="M29" s="256" t="s">
        <v>33</v>
      </c>
      <c r="N29" s="252" t="s">
        <v>1</v>
      </c>
      <c r="O29" s="252" t="s">
        <v>1</v>
      </c>
      <c r="P29" s="252" t="s">
        <v>1</v>
      </c>
      <c r="Q29" s="253" t="s">
        <v>23</v>
      </c>
      <c r="R29" s="149" t="s">
        <v>21</v>
      </c>
      <c r="S29" s="161" t="s">
        <v>420</v>
      </c>
      <c r="T29" s="161" t="s">
        <v>420</v>
      </c>
      <c r="U29" s="161" t="str">
        <f>_xlfn.XLOOKUP(A29,'Timely submission'!A:A,'Timely submission'!Q:Q)</f>
        <v>On time</v>
      </c>
      <c r="V29" s="150">
        <f>_xlfn.XLOOKUP(A29,'KSD auditees'!A:A,'KSD auditees'!A:A)</f>
        <v>1554</v>
      </c>
      <c r="W29" s="150" t="str">
        <f>_xlfn.XLOOKUP(A29,'KSD auditees'!A:A,'KSD auditees'!G:G)</f>
        <v xml:space="preserve">Financial sustainability </v>
      </c>
      <c r="X29" s="150" t="e">
        <f>_xlfn.XLOOKUP(A29,'[27]Non AGSA'!B:B,'[27]Non AGSA'!B:B)</f>
        <v>#N/A</v>
      </c>
      <c r="Y29" s="150" t="e">
        <f>_xlfn.XLOOKUP(A29,'[27]Dormant auditee list'!C:C,'[27]Dormant auditee list'!C:C)</f>
        <v>#N/A</v>
      </c>
      <c r="Z29" s="150" t="str">
        <f>_xlfn.XLOOKUP(A29,[27]Reworked!A:A,[27]Reworked!I:I)</f>
        <v>Unqualified with no findings</v>
      </c>
      <c r="AB29" s="150">
        <v>1</v>
      </c>
      <c r="AC29" s="150">
        <v>1</v>
      </c>
    </row>
    <row r="30" spans="1:29" ht="34.5" customHeight="1" x14ac:dyDescent="0.25">
      <c r="A30" s="265">
        <v>89</v>
      </c>
      <c r="B30" s="266" t="s">
        <v>211</v>
      </c>
      <c r="C30" s="252" t="s">
        <v>1190</v>
      </c>
      <c r="D30" s="252" t="s">
        <v>683</v>
      </c>
      <c r="E30" s="252" t="s">
        <v>1191</v>
      </c>
      <c r="F30" s="252" t="s">
        <v>209</v>
      </c>
      <c r="G30" s="252" t="s">
        <v>209</v>
      </c>
      <c r="H30" s="267" t="s">
        <v>440</v>
      </c>
      <c r="I30" s="267" t="s">
        <v>437</v>
      </c>
      <c r="J30" s="256" t="s">
        <v>33</v>
      </c>
      <c r="K30" s="251" t="s">
        <v>22</v>
      </c>
      <c r="L30" s="252" t="s">
        <v>1</v>
      </c>
      <c r="M30" s="250" t="s">
        <v>17</v>
      </c>
      <c r="N30" s="253" t="s">
        <v>23</v>
      </c>
      <c r="O30" s="252" t="s">
        <v>1</v>
      </c>
      <c r="P30" s="252" t="s">
        <v>1</v>
      </c>
      <c r="Q30" s="253" t="s">
        <v>23</v>
      </c>
      <c r="R30" s="149" t="s">
        <v>21</v>
      </c>
      <c r="S30" s="161" t="s">
        <v>29</v>
      </c>
      <c r="T30" s="161" t="s">
        <v>420</v>
      </c>
      <c r="U30" s="161" t="str">
        <f>_xlfn.XLOOKUP(A30,'Timely submission'!A:A,'Timely submission'!Q:Q)</f>
        <v>On time</v>
      </c>
      <c r="V30" s="150">
        <f>_xlfn.XLOOKUP(A30,'KSD auditees'!A:A,'KSD auditees'!A:A)</f>
        <v>89</v>
      </c>
      <c r="W30" s="150" t="str">
        <f>_xlfn.XLOOKUP(A30,'KSD auditees'!A:A,'KSD auditees'!G:G)</f>
        <v>Transport</v>
      </c>
      <c r="X30" s="150" t="e">
        <f>_xlfn.XLOOKUP(A30,'[27]Non AGSA'!B:B,'[27]Non AGSA'!B:B)</f>
        <v>#N/A</v>
      </c>
      <c r="Y30" s="150" t="e">
        <f>_xlfn.XLOOKUP(A30,'[27]Dormant auditee list'!C:C,'[27]Dormant auditee list'!C:C)</f>
        <v>#N/A</v>
      </c>
      <c r="Z30" s="150" t="str">
        <f>_xlfn.XLOOKUP(A30,[27]Reworked!A:A,[27]Reworked!I:I)</f>
        <v>Unqualified with no findings</v>
      </c>
      <c r="AB30" s="150">
        <v>1</v>
      </c>
      <c r="AC30" s="150">
        <v>1</v>
      </c>
    </row>
    <row r="31" spans="1:29" ht="14.25" customHeight="1" x14ac:dyDescent="0.25">
      <c r="A31" s="265">
        <v>515</v>
      </c>
      <c r="B31" s="266" t="s">
        <v>209</v>
      </c>
      <c r="C31" s="252" t="s">
        <v>1190</v>
      </c>
      <c r="D31" s="252" t="s">
        <v>438</v>
      </c>
      <c r="E31" s="252" t="s">
        <v>1191</v>
      </c>
      <c r="F31" s="252" t="s">
        <v>209</v>
      </c>
      <c r="G31" s="252" t="s">
        <v>1</v>
      </c>
      <c r="H31" s="267" t="s">
        <v>1</v>
      </c>
      <c r="I31" s="267" t="s">
        <v>438</v>
      </c>
      <c r="J31" s="250" t="s">
        <v>17</v>
      </c>
      <c r="K31" s="253" t="s">
        <v>23</v>
      </c>
      <c r="L31" s="253" t="s">
        <v>23</v>
      </c>
      <c r="M31" s="250" t="s">
        <v>17</v>
      </c>
      <c r="N31" s="253" t="s">
        <v>23</v>
      </c>
      <c r="O31" s="253" t="s">
        <v>23</v>
      </c>
      <c r="P31" s="251" t="s">
        <v>22</v>
      </c>
      <c r="Q31" s="253" t="s">
        <v>23</v>
      </c>
      <c r="R31" s="149" t="s">
        <v>21</v>
      </c>
      <c r="S31" s="161" t="s">
        <v>420</v>
      </c>
      <c r="T31" s="161" t="s">
        <v>420</v>
      </c>
      <c r="U31" s="161" t="str">
        <f>_xlfn.XLOOKUP(A31,'Timely submission'!A:A,'Timely submission'!Q:Q)</f>
        <v>On time</v>
      </c>
      <c r="V31" s="150">
        <f>_xlfn.XLOOKUP(A31,'KSD auditees'!A:A,'KSD auditees'!A:A)</f>
        <v>515</v>
      </c>
      <c r="W31" s="150" t="str">
        <f>_xlfn.XLOOKUP(A31,'KSD auditees'!A:A,'KSD auditees'!G:G)</f>
        <v>Transport</v>
      </c>
      <c r="X31" s="150" t="e">
        <f>_xlfn.XLOOKUP(A31,'[27]Non AGSA'!B:B,'[27]Non AGSA'!B:B)</f>
        <v>#N/A</v>
      </c>
      <c r="Y31" s="150" t="e">
        <f>_xlfn.XLOOKUP(A31,'[27]Dormant auditee list'!C:C,'[27]Dormant auditee list'!C:C)</f>
        <v>#N/A</v>
      </c>
      <c r="Z31" s="150" t="str">
        <f>_xlfn.XLOOKUP(A31,[27]Reworked!A:A,[27]Reworked!I:I)</f>
        <v>Unqualified with findings</v>
      </c>
      <c r="AB31" s="150">
        <v>1</v>
      </c>
      <c r="AC31" s="150">
        <v>2</v>
      </c>
    </row>
    <row r="32" spans="1:29" ht="27" customHeight="1" x14ac:dyDescent="0.25">
      <c r="A32" s="265">
        <v>90</v>
      </c>
      <c r="B32" s="266" t="s">
        <v>225</v>
      </c>
      <c r="C32" s="252" t="s">
        <v>1190</v>
      </c>
      <c r="D32" s="252" t="s">
        <v>854</v>
      </c>
      <c r="E32" s="252" t="s">
        <v>1191</v>
      </c>
      <c r="F32" s="252" t="s">
        <v>226</v>
      </c>
      <c r="G32" s="252" t="s">
        <v>439</v>
      </c>
      <c r="H32" s="267" t="s">
        <v>444</v>
      </c>
      <c r="I32" s="267" t="s">
        <v>437</v>
      </c>
      <c r="J32" s="256" t="s">
        <v>33</v>
      </c>
      <c r="K32" s="252" t="s">
        <v>1</v>
      </c>
      <c r="L32" s="251" t="s">
        <v>22</v>
      </c>
      <c r="M32" s="250" t="s">
        <v>17</v>
      </c>
      <c r="N32" s="251" t="s">
        <v>22</v>
      </c>
      <c r="O32" s="253" t="s">
        <v>23</v>
      </c>
      <c r="P32" s="251" t="s">
        <v>22</v>
      </c>
      <c r="Q32" s="255" t="s">
        <v>20</v>
      </c>
      <c r="R32" s="149" t="s">
        <v>21</v>
      </c>
      <c r="S32" s="161" t="s">
        <v>29</v>
      </c>
      <c r="T32" s="161" t="s">
        <v>420</v>
      </c>
      <c r="U32" s="161" t="str">
        <f>_xlfn.XLOOKUP(A32,'Timely submission'!A:A,'Timely submission'!Q:Q)</f>
        <v>On time</v>
      </c>
      <c r="V32" s="150">
        <f>_xlfn.XLOOKUP(A32,'KSD auditees'!A:A,'KSD auditees'!A:A)</f>
        <v>90</v>
      </c>
      <c r="W32" s="150" t="str">
        <f>_xlfn.XLOOKUP(A32,'KSD auditees'!A:A,'KSD auditees'!G:G)</f>
        <v>Water and sanitation</v>
      </c>
      <c r="X32" s="150" t="e">
        <f>_xlfn.XLOOKUP(A32,'[27]Non AGSA'!B:B,'[27]Non AGSA'!B:B)</f>
        <v>#N/A</v>
      </c>
      <c r="Y32" s="150" t="e">
        <f>_xlfn.XLOOKUP(A32,'[27]Dormant auditee list'!C:C,'[27]Dormant auditee list'!C:C)</f>
        <v>#N/A</v>
      </c>
      <c r="Z32" s="150" t="str">
        <f>_xlfn.XLOOKUP(A32,[27]Reworked!A:A,[27]Reworked!I:I)</f>
        <v>Unqualified with no findings</v>
      </c>
      <c r="AB32" s="150">
        <v>1</v>
      </c>
      <c r="AC32" s="150">
        <v>1</v>
      </c>
    </row>
    <row r="33" spans="1:29" ht="27" customHeight="1" x14ac:dyDescent="0.25">
      <c r="A33" s="265">
        <v>108</v>
      </c>
      <c r="B33" s="266" t="s">
        <v>135</v>
      </c>
      <c r="C33" s="252" t="s">
        <v>1190</v>
      </c>
      <c r="D33" s="252" t="s">
        <v>625</v>
      </c>
      <c r="E33" s="252" t="s">
        <v>1191</v>
      </c>
      <c r="F33" s="252" t="s">
        <v>458</v>
      </c>
      <c r="G33" s="252" t="s">
        <v>1</v>
      </c>
      <c r="H33" s="267" t="s">
        <v>1</v>
      </c>
      <c r="I33" s="267" t="s">
        <v>625</v>
      </c>
      <c r="J33" s="256" t="s">
        <v>33</v>
      </c>
      <c r="K33" s="252" t="s">
        <v>1</v>
      </c>
      <c r="L33" s="251" t="s">
        <v>22</v>
      </c>
      <c r="M33" s="250" t="s">
        <v>17</v>
      </c>
      <c r="N33" s="252" t="s">
        <v>1</v>
      </c>
      <c r="O33" s="255" t="s">
        <v>20</v>
      </c>
      <c r="P33" s="252" t="s">
        <v>1</v>
      </c>
      <c r="Q33" s="252" t="s">
        <v>1</v>
      </c>
      <c r="R33" s="149" t="s">
        <v>21</v>
      </c>
      <c r="S33" s="161" t="s">
        <v>29</v>
      </c>
      <c r="T33" s="161" t="s">
        <v>420</v>
      </c>
      <c r="U33" s="161" t="str">
        <f>_xlfn.XLOOKUP(A33,'Timely submission'!A:A,'Timely submission'!Q:Q)</f>
        <v>On time</v>
      </c>
      <c r="V33" s="150">
        <f>_xlfn.XLOOKUP(A33,'KSD auditees'!A:A,'KSD auditees'!A:A)</f>
        <v>108</v>
      </c>
      <c r="W33" s="150" t="str">
        <f>_xlfn.XLOOKUP(A33,'KSD auditees'!A:A,'KSD auditees'!G:G)</f>
        <v xml:space="preserve">Environmental sustainability </v>
      </c>
      <c r="X33" s="150" t="e">
        <f>_xlfn.XLOOKUP(A33,'[27]Non AGSA'!B:B,'[27]Non AGSA'!B:B)</f>
        <v>#N/A</v>
      </c>
      <c r="Y33" s="150" t="e">
        <f>_xlfn.XLOOKUP(A33,'[27]Dormant auditee list'!C:C,'[27]Dormant auditee list'!C:C)</f>
        <v>#N/A</v>
      </c>
      <c r="Z33" s="150" t="str">
        <f>_xlfn.XLOOKUP(A33,[27]Reworked!A:A,[27]Reworked!I:I)</f>
        <v>Unqualified with no findings</v>
      </c>
      <c r="AB33" s="150">
        <v>1</v>
      </c>
      <c r="AC33" s="150">
        <v>1</v>
      </c>
    </row>
    <row r="34" spans="1:29" ht="26.25" customHeight="1" x14ac:dyDescent="0.25">
      <c r="A34" s="265">
        <v>1542</v>
      </c>
      <c r="B34" s="266" t="s">
        <v>136</v>
      </c>
      <c r="C34" s="252" t="s">
        <v>1190</v>
      </c>
      <c r="D34" s="252" t="s">
        <v>1021</v>
      </c>
      <c r="E34" s="252" t="s">
        <v>1191</v>
      </c>
      <c r="F34" s="252" t="s">
        <v>534</v>
      </c>
      <c r="G34" s="252" t="s">
        <v>1</v>
      </c>
      <c r="H34" s="267" t="s">
        <v>1</v>
      </c>
      <c r="I34" s="267" t="s">
        <v>1021</v>
      </c>
      <c r="J34" s="250" t="s">
        <v>17</v>
      </c>
      <c r="K34" s="253" t="s">
        <v>23</v>
      </c>
      <c r="L34" s="253" t="s">
        <v>23</v>
      </c>
      <c r="M34" s="250" t="s">
        <v>17</v>
      </c>
      <c r="N34" s="253" t="s">
        <v>23</v>
      </c>
      <c r="O34" s="253" t="s">
        <v>23</v>
      </c>
      <c r="P34" s="251" t="s">
        <v>22</v>
      </c>
      <c r="Q34" s="253" t="s">
        <v>23</v>
      </c>
      <c r="R34" s="149" t="s">
        <v>21</v>
      </c>
      <c r="S34" s="161" t="s">
        <v>420</v>
      </c>
      <c r="T34" s="161" t="s">
        <v>420</v>
      </c>
      <c r="U34" s="161" t="str">
        <f>_xlfn.XLOOKUP(A34,'Timely submission'!A:A,'Timely submission'!Q:Q)</f>
        <v>On time</v>
      </c>
      <c r="V34" s="150">
        <f>_xlfn.XLOOKUP(A34,'KSD auditees'!A:A,'KSD auditees'!A:A)</f>
        <v>1542</v>
      </c>
      <c r="W34" s="150" t="str">
        <f>_xlfn.XLOOKUP(A34,'KSD auditees'!A:A,'KSD auditees'!G:G)</f>
        <v xml:space="preserve">Environmental sustainability </v>
      </c>
      <c r="X34" s="150" t="e">
        <f>_xlfn.XLOOKUP(A34,'[27]Non AGSA'!B:B,'[27]Non AGSA'!B:B)</f>
        <v>#N/A</v>
      </c>
      <c r="Y34" s="150" t="e">
        <f>_xlfn.XLOOKUP(A34,'[27]Dormant auditee list'!C:C,'[27]Dormant auditee list'!C:C)</f>
        <v>#N/A</v>
      </c>
      <c r="Z34" s="150" t="str">
        <f>_xlfn.XLOOKUP(A34,[27]Reworked!A:A,[27]Reworked!I:I)</f>
        <v>Unqualified with findings</v>
      </c>
      <c r="AB34" s="150">
        <v>1</v>
      </c>
      <c r="AC34" s="150">
        <v>2</v>
      </c>
    </row>
    <row r="35" spans="1:29" ht="26.25" customHeight="1" x14ac:dyDescent="0.25">
      <c r="A35" s="265">
        <v>106</v>
      </c>
      <c r="B35" s="266" t="s">
        <v>133</v>
      </c>
      <c r="C35" s="252" t="s">
        <v>1190</v>
      </c>
      <c r="D35" s="252" t="s">
        <v>571</v>
      </c>
      <c r="E35" s="252" t="s">
        <v>1191</v>
      </c>
      <c r="F35" s="252" t="s">
        <v>458</v>
      </c>
      <c r="G35" s="252" t="s">
        <v>1</v>
      </c>
      <c r="H35" s="267" t="s">
        <v>1</v>
      </c>
      <c r="I35" s="267" t="s">
        <v>571</v>
      </c>
      <c r="J35" s="256" t="s">
        <v>33</v>
      </c>
      <c r="K35" s="252" t="s">
        <v>1</v>
      </c>
      <c r="L35" s="252" t="s">
        <v>1</v>
      </c>
      <c r="M35" s="256" t="s">
        <v>33</v>
      </c>
      <c r="N35" s="252" t="s">
        <v>1</v>
      </c>
      <c r="O35" s="252" t="s">
        <v>1</v>
      </c>
      <c r="P35" s="252" t="s">
        <v>1</v>
      </c>
      <c r="Q35" s="251" t="s">
        <v>22</v>
      </c>
      <c r="R35" s="149" t="s">
        <v>21</v>
      </c>
      <c r="S35" s="161" t="s">
        <v>420</v>
      </c>
      <c r="T35" s="161" t="s">
        <v>420</v>
      </c>
      <c r="U35" s="161" t="str">
        <f>_xlfn.XLOOKUP(A35,'Timely submission'!A:A,'Timely submission'!Q:Q)</f>
        <v>On time</v>
      </c>
      <c r="V35" s="150">
        <f>_xlfn.XLOOKUP(A35,'KSD auditees'!A:A,'KSD auditees'!A:A)</f>
        <v>106</v>
      </c>
      <c r="W35" s="150" t="str">
        <f>_xlfn.XLOOKUP(A35,'KSD auditees'!A:A,'KSD auditees'!G:G)</f>
        <v xml:space="preserve">Environmental sustainability </v>
      </c>
      <c r="X35" s="150" t="e">
        <f>_xlfn.XLOOKUP(A35,'[27]Non AGSA'!B:B,'[27]Non AGSA'!B:B)</f>
        <v>#N/A</v>
      </c>
      <c r="Y35" s="150" t="e">
        <f>_xlfn.XLOOKUP(A35,'[27]Dormant auditee list'!C:C,'[27]Dormant auditee list'!C:C)</f>
        <v>#N/A</v>
      </c>
      <c r="Z35" s="150" t="str">
        <f>_xlfn.XLOOKUP(A35,[27]Reworked!A:A,[27]Reworked!I:I)</f>
        <v>Unqualified with no findings</v>
      </c>
      <c r="AB35" s="150">
        <v>1</v>
      </c>
      <c r="AC35" s="150">
        <v>1</v>
      </c>
    </row>
    <row r="36" spans="1:29" ht="27" customHeight="1" x14ac:dyDescent="0.25">
      <c r="A36" s="265">
        <v>511</v>
      </c>
      <c r="B36" s="266" t="s">
        <v>137</v>
      </c>
      <c r="C36" s="252" t="s">
        <v>1190</v>
      </c>
      <c r="D36" s="252" t="s">
        <v>492</v>
      </c>
      <c r="E36" s="252" t="s">
        <v>1191</v>
      </c>
      <c r="F36" s="252" t="s">
        <v>458</v>
      </c>
      <c r="G36" s="252" t="s">
        <v>1</v>
      </c>
      <c r="H36" s="267" t="s">
        <v>1</v>
      </c>
      <c r="I36" s="267" t="s">
        <v>492</v>
      </c>
      <c r="J36" s="256" t="s">
        <v>33</v>
      </c>
      <c r="K36" s="251" t="s">
        <v>22</v>
      </c>
      <c r="L36" s="251" t="s">
        <v>22</v>
      </c>
      <c r="M36" s="250" t="s">
        <v>17</v>
      </c>
      <c r="N36" s="255" t="s">
        <v>20</v>
      </c>
      <c r="O36" s="253" t="s">
        <v>23</v>
      </c>
      <c r="P36" s="251" t="s">
        <v>22</v>
      </c>
      <c r="Q36" s="253" t="s">
        <v>23</v>
      </c>
      <c r="R36" s="149" t="s">
        <v>21</v>
      </c>
      <c r="S36" s="161" t="s">
        <v>29</v>
      </c>
      <c r="T36" s="161" t="s">
        <v>420</v>
      </c>
      <c r="U36" s="161" t="str">
        <f>_xlfn.XLOOKUP(A36,'Timely submission'!A:A,'Timely submission'!Q:Q)</f>
        <v>On time</v>
      </c>
      <c r="V36" s="150">
        <f>_xlfn.XLOOKUP(A36,'KSD auditees'!A:A,'KSD auditees'!A:A)</f>
        <v>511</v>
      </c>
      <c r="W36" s="150" t="str">
        <f>_xlfn.XLOOKUP(A36,'KSD auditees'!A:A,'KSD auditees'!G:G)</f>
        <v xml:space="preserve">Environmental sustainability </v>
      </c>
      <c r="X36" s="150" t="e">
        <f>_xlfn.XLOOKUP(A36,'[27]Non AGSA'!B:B,'[27]Non AGSA'!B:B)</f>
        <v>#N/A</v>
      </c>
      <c r="Y36" s="150" t="e">
        <f>_xlfn.XLOOKUP(A36,'[27]Dormant auditee list'!C:C,'[27]Dormant auditee list'!C:C)</f>
        <v>#N/A</v>
      </c>
      <c r="Z36" s="150" t="str">
        <f>_xlfn.XLOOKUP(A36,[27]Reworked!A:A,[27]Reworked!I:I)</f>
        <v>Unqualified with no findings</v>
      </c>
      <c r="AB36" s="150">
        <v>1</v>
      </c>
      <c r="AC36" s="150">
        <v>1</v>
      </c>
    </row>
    <row r="37" spans="1:29" ht="14.25" customHeight="1" x14ac:dyDescent="0.25">
      <c r="A37" s="265">
        <v>111</v>
      </c>
      <c r="B37" s="266" t="s">
        <v>28</v>
      </c>
      <c r="C37" s="252" t="s">
        <v>1190</v>
      </c>
      <c r="D37" s="252" t="s">
        <v>438</v>
      </c>
      <c r="E37" s="252" t="s">
        <v>1191</v>
      </c>
      <c r="F37" s="252" t="s">
        <v>28</v>
      </c>
      <c r="G37" s="252" t="s">
        <v>1</v>
      </c>
      <c r="H37" s="267" t="s">
        <v>1</v>
      </c>
      <c r="I37" s="267" t="s">
        <v>438</v>
      </c>
      <c r="J37" s="250" t="s">
        <v>17</v>
      </c>
      <c r="K37" s="253" t="s">
        <v>23</v>
      </c>
      <c r="L37" s="253" t="s">
        <v>23</v>
      </c>
      <c r="M37" s="254" t="s">
        <v>26</v>
      </c>
      <c r="N37" s="253" t="s">
        <v>23</v>
      </c>
      <c r="O37" s="253" t="s">
        <v>23</v>
      </c>
      <c r="P37" s="251" t="s">
        <v>22</v>
      </c>
      <c r="Q37" s="253" t="s">
        <v>23</v>
      </c>
      <c r="R37" s="149" t="s">
        <v>21</v>
      </c>
      <c r="S37" s="161" t="s">
        <v>29</v>
      </c>
      <c r="T37" s="161" t="s">
        <v>29</v>
      </c>
      <c r="U37" s="161" t="str">
        <f>_xlfn.XLOOKUP(A37,'Timely submission'!A:A,'Timely submission'!Q:Q)</f>
        <v>On time</v>
      </c>
      <c r="V37" s="150">
        <f>_xlfn.XLOOKUP(A37,'KSD auditees'!A:A,'KSD auditees'!A:A)</f>
        <v>111</v>
      </c>
      <c r="W37" s="150" t="str">
        <f>_xlfn.XLOOKUP(A37,'KSD auditees'!A:A,'KSD auditees'!G:G)</f>
        <v xml:space="preserve">Education, Skills development and employment </v>
      </c>
      <c r="X37" s="150" t="e">
        <f>_xlfn.XLOOKUP(A37,'[27]Non AGSA'!B:B,'[27]Non AGSA'!B:B)</f>
        <v>#N/A</v>
      </c>
      <c r="Y37" s="150" t="e">
        <f>_xlfn.XLOOKUP(A37,'[27]Dormant auditee list'!C:C,'[27]Dormant auditee list'!C:C)</f>
        <v>#N/A</v>
      </c>
      <c r="Z37" s="150" t="str">
        <f>_xlfn.XLOOKUP(A37,[27]Reworked!A:A,[27]Reworked!I:I)</f>
        <v>Unqualified with findings</v>
      </c>
      <c r="AB37" s="150">
        <v>1</v>
      </c>
      <c r="AC37" s="150">
        <v>2</v>
      </c>
    </row>
    <row r="38" spans="1:29" ht="14.25" customHeight="1" x14ac:dyDescent="0.25">
      <c r="A38" s="265">
        <v>112</v>
      </c>
      <c r="B38" s="266" t="s">
        <v>28</v>
      </c>
      <c r="C38" s="252" t="s">
        <v>1190</v>
      </c>
      <c r="D38" s="252" t="s">
        <v>492</v>
      </c>
      <c r="E38" s="252" t="s">
        <v>1191</v>
      </c>
      <c r="F38" s="252" t="s">
        <v>28</v>
      </c>
      <c r="G38" s="252" t="s">
        <v>1</v>
      </c>
      <c r="H38" s="267" t="s">
        <v>1</v>
      </c>
      <c r="I38" s="267" t="s">
        <v>492</v>
      </c>
      <c r="J38" s="250" t="s">
        <v>17</v>
      </c>
      <c r="K38" s="253" t="s">
        <v>23</v>
      </c>
      <c r="L38" s="253" t="s">
        <v>23</v>
      </c>
      <c r="M38" s="250" t="s">
        <v>17</v>
      </c>
      <c r="N38" s="255" t="s">
        <v>20</v>
      </c>
      <c r="O38" s="253" t="s">
        <v>23</v>
      </c>
      <c r="P38" s="251" t="s">
        <v>22</v>
      </c>
      <c r="Q38" s="253" t="s">
        <v>23</v>
      </c>
      <c r="R38" s="149" t="s">
        <v>21</v>
      </c>
      <c r="S38" s="161" t="s">
        <v>420</v>
      </c>
      <c r="T38" s="161" t="s">
        <v>420</v>
      </c>
      <c r="U38" s="161" t="str">
        <f>_xlfn.XLOOKUP(A38,'Timely submission'!A:A,'Timely submission'!Q:Q)</f>
        <v>On time</v>
      </c>
      <c r="V38" s="150">
        <f>_xlfn.XLOOKUP(A38,'KSD auditees'!A:A,'KSD auditees'!A:A)</f>
        <v>112</v>
      </c>
      <c r="W38" s="150" t="str">
        <f>_xlfn.XLOOKUP(A38,'KSD auditees'!A:A,'KSD auditees'!G:G)</f>
        <v xml:space="preserve">Education, Skills development and employment </v>
      </c>
      <c r="X38" s="150" t="e">
        <f>_xlfn.XLOOKUP(A38,'[27]Non AGSA'!B:B,'[27]Non AGSA'!B:B)</f>
        <v>#N/A</v>
      </c>
      <c r="Y38" s="150" t="e">
        <f>_xlfn.XLOOKUP(A38,'[27]Dormant auditee list'!C:C,'[27]Dormant auditee list'!C:C)</f>
        <v>#N/A</v>
      </c>
      <c r="Z38" s="150" t="str">
        <f>_xlfn.XLOOKUP(A38,[27]Reworked!A:A,[27]Reworked!I:I)</f>
        <v>Unqualified with findings</v>
      </c>
      <c r="AB38" s="150">
        <v>1</v>
      </c>
      <c r="AC38" s="150">
        <v>2</v>
      </c>
    </row>
    <row r="39" spans="1:29" ht="13.5" customHeight="1" x14ac:dyDescent="0.25">
      <c r="A39" s="265">
        <v>114</v>
      </c>
      <c r="B39" s="266" t="s">
        <v>28</v>
      </c>
      <c r="C39" s="252" t="s">
        <v>1190</v>
      </c>
      <c r="D39" s="252" t="s">
        <v>571</v>
      </c>
      <c r="E39" s="252" t="s">
        <v>1191</v>
      </c>
      <c r="F39" s="252" t="s">
        <v>28</v>
      </c>
      <c r="G39" s="252" t="s">
        <v>1</v>
      </c>
      <c r="H39" s="267" t="s">
        <v>1</v>
      </c>
      <c r="I39" s="267" t="s">
        <v>571</v>
      </c>
      <c r="J39" s="254" t="s">
        <v>26</v>
      </c>
      <c r="K39" s="253" t="s">
        <v>23</v>
      </c>
      <c r="L39" s="253" t="s">
        <v>23</v>
      </c>
      <c r="M39" s="254" t="s">
        <v>26</v>
      </c>
      <c r="N39" s="253" t="s">
        <v>23</v>
      </c>
      <c r="O39" s="253" t="s">
        <v>23</v>
      </c>
      <c r="P39" s="252" t="s">
        <v>1</v>
      </c>
      <c r="Q39" s="253" t="s">
        <v>23</v>
      </c>
      <c r="R39" s="254" t="s">
        <v>26</v>
      </c>
      <c r="S39" s="161" t="s">
        <v>420</v>
      </c>
      <c r="T39" s="161" t="s">
        <v>420</v>
      </c>
      <c r="U39" s="161" t="str">
        <f>_xlfn.XLOOKUP(A39,'Timely submission'!A:A,'Timely submission'!Q:Q)</f>
        <v>On time</v>
      </c>
      <c r="V39" s="150">
        <f>_xlfn.XLOOKUP(A39,'KSD auditees'!A:A,'KSD auditees'!A:A)</f>
        <v>114</v>
      </c>
      <c r="W39" s="150" t="str">
        <f>_xlfn.XLOOKUP(A39,'KSD auditees'!A:A,'KSD auditees'!G:G)</f>
        <v xml:space="preserve">Education, Skills development and employment </v>
      </c>
      <c r="X39" s="150" t="e">
        <f>_xlfn.XLOOKUP(A39,'[27]Non AGSA'!B:B,'[27]Non AGSA'!B:B)</f>
        <v>#N/A</v>
      </c>
      <c r="Y39" s="150" t="e">
        <f>_xlfn.XLOOKUP(A39,'[27]Dormant auditee list'!C:C,'[27]Dormant auditee list'!C:C)</f>
        <v>#N/A</v>
      </c>
      <c r="Z39" s="150" t="str">
        <f>_xlfn.XLOOKUP(A39,[27]Reworked!A:A,[27]Reworked!I:I)</f>
        <v>Qualified</v>
      </c>
      <c r="AB39" s="150">
        <v>1</v>
      </c>
      <c r="AC39" s="150">
        <v>3</v>
      </c>
    </row>
    <row r="40" spans="1:29" ht="14.25" customHeight="1" x14ac:dyDescent="0.25">
      <c r="A40" s="265">
        <v>115</v>
      </c>
      <c r="B40" s="266" t="s">
        <v>28</v>
      </c>
      <c r="C40" s="252" t="s">
        <v>1190</v>
      </c>
      <c r="D40" s="252" t="s">
        <v>625</v>
      </c>
      <c r="E40" s="252" t="s">
        <v>1191</v>
      </c>
      <c r="F40" s="252" t="s">
        <v>28</v>
      </c>
      <c r="G40" s="252" t="s">
        <v>1</v>
      </c>
      <c r="H40" s="267" t="s">
        <v>1</v>
      </c>
      <c r="I40" s="267" t="s">
        <v>625</v>
      </c>
      <c r="J40" s="250" t="s">
        <v>17</v>
      </c>
      <c r="K40" s="253" t="s">
        <v>23</v>
      </c>
      <c r="L40" s="253" t="s">
        <v>23</v>
      </c>
      <c r="M40" s="254" t="s">
        <v>26</v>
      </c>
      <c r="N40" s="253" t="s">
        <v>23</v>
      </c>
      <c r="O40" s="253" t="s">
        <v>23</v>
      </c>
      <c r="P40" s="252" t="s">
        <v>1</v>
      </c>
      <c r="Q40" s="253" t="s">
        <v>23</v>
      </c>
      <c r="R40" s="149" t="s">
        <v>21</v>
      </c>
      <c r="S40" s="161" t="s">
        <v>29</v>
      </c>
      <c r="T40" s="161" t="s">
        <v>29</v>
      </c>
      <c r="U40" s="161" t="str">
        <f>_xlfn.XLOOKUP(A40,'Timely submission'!A:A,'Timely submission'!Q:Q)</f>
        <v>On time</v>
      </c>
      <c r="V40" s="150">
        <f>_xlfn.XLOOKUP(A40,'KSD auditees'!A:A,'KSD auditees'!A:A)</f>
        <v>115</v>
      </c>
      <c r="W40" s="150" t="str">
        <f>_xlfn.XLOOKUP(A40,'KSD auditees'!A:A,'KSD auditees'!G:G)</f>
        <v xml:space="preserve">Education, Skills development and employment </v>
      </c>
      <c r="X40" s="150" t="e">
        <f>_xlfn.XLOOKUP(A40,'[27]Non AGSA'!B:B,'[27]Non AGSA'!B:B)</f>
        <v>#N/A</v>
      </c>
      <c r="Y40" s="150" t="e">
        <f>_xlfn.XLOOKUP(A40,'[27]Dormant auditee list'!C:C,'[27]Dormant auditee list'!C:C)</f>
        <v>#N/A</v>
      </c>
      <c r="Z40" s="150" t="str">
        <f>_xlfn.XLOOKUP(A40,[27]Reworked!A:A,[27]Reworked!I:I)</f>
        <v>Unqualified with findings</v>
      </c>
      <c r="AB40" s="150">
        <v>1</v>
      </c>
      <c r="AC40" s="150">
        <v>2</v>
      </c>
    </row>
    <row r="41" spans="1:29" ht="14.25" customHeight="1" x14ac:dyDescent="0.25">
      <c r="A41" s="265">
        <v>116</v>
      </c>
      <c r="B41" s="266" t="s">
        <v>28</v>
      </c>
      <c r="C41" s="252" t="s">
        <v>1190</v>
      </c>
      <c r="D41" s="252" t="s">
        <v>658</v>
      </c>
      <c r="E41" s="252" t="s">
        <v>1191</v>
      </c>
      <c r="F41" s="252" t="s">
        <v>28</v>
      </c>
      <c r="G41" s="252" t="s">
        <v>1</v>
      </c>
      <c r="H41" s="267" t="s">
        <v>1</v>
      </c>
      <c r="I41" s="267" t="s">
        <v>658</v>
      </c>
      <c r="J41" s="254" t="s">
        <v>26</v>
      </c>
      <c r="K41" s="253" t="s">
        <v>23</v>
      </c>
      <c r="L41" s="253" t="s">
        <v>23</v>
      </c>
      <c r="M41" s="250" t="s">
        <v>17</v>
      </c>
      <c r="N41" s="253" t="s">
        <v>23</v>
      </c>
      <c r="O41" s="253" t="s">
        <v>23</v>
      </c>
      <c r="P41" s="255" t="s">
        <v>20</v>
      </c>
      <c r="Q41" s="253" t="s">
        <v>23</v>
      </c>
      <c r="R41" s="254" t="s">
        <v>26</v>
      </c>
      <c r="S41" s="161" t="s">
        <v>27</v>
      </c>
      <c r="T41" s="161" t="s">
        <v>27</v>
      </c>
      <c r="U41" s="161" t="str">
        <f>_xlfn.XLOOKUP(A41,'Timely submission'!A:A,'Timely submission'!Q:Q)</f>
        <v>On time</v>
      </c>
      <c r="V41" s="150">
        <f>_xlfn.XLOOKUP(A41,'KSD auditees'!A:A,'KSD auditees'!A:A)</f>
        <v>116</v>
      </c>
      <c r="W41" s="150" t="str">
        <f>_xlfn.XLOOKUP(A41,'KSD auditees'!A:A,'KSD auditees'!G:G)</f>
        <v xml:space="preserve">Education, Skills development and employment </v>
      </c>
      <c r="X41" s="150" t="e">
        <f>_xlfn.XLOOKUP(A41,'[27]Non AGSA'!B:B,'[27]Non AGSA'!B:B)</f>
        <v>#N/A</v>
      </c>
      <c r="Y41" s="150" t="e">
        <f>_xlfn.XLOOKUP(A41,'[27]Dormant auditee list'!C:C,'[27]Dormant auditee list'!C:C)</f>
        <v>#N/A</v>
      </c>
      <c r="Z41" s="150" t="str">
        <f>_xlfn.XLOOKUP(A41,[27]Reworked!A:A,[27]Reworked!I:I)</f>
        <v>Qualified</v>
      </c>
      <c r="AB41" s="150">
        <v>1</v>
      </c>
      <c r="AC41" s="150">
        <v>3</v>
      </c>
    </row>
    <row r="42" spans="1:29" ht="14.25" customHeight="1" x14ac:dyDescent="0.25">
      <c r="A42" s="265">
        <v>117</v>
      </c>
      <c r="B42" s="266" t="s">
        <v>28</v>
      </c>
      <c r="C42" s="252" t="s">
        <v>1190</v>
      </c>
      <c r="D42" s="252" t="s">
        <v>1065</v>
      </c>
      <c r="E42" s="252" t="s">
        <v>1191</v>
      </c>
      <c r="F42" s="252" t="s">
        <v>28</v>
      </c>
      <c r="G42" s="252" t="s">
        <v>1</v>
      </c>
      <c r="H42" s="267" t="s">
        <v>1</v>
      </c>
      <c r="I42" s="267" t="s">
        <v>1065</v>
      </c>
      <c r="J42" s="250" t="s">
        <v>17</v>
      </c>
      <c r="K42" s="253" t="s">
        <v>23</v>
      </c>
      <c r="L42" s="253" t="s">
        <v>23</v>
      </c>
      <c r="M42" s="250" t="s">
        <v>17</v>
      </c>
      <c r="N42" s="255" t="s">
        <v>20</v>
      </c>
      <c r="O42" s="253" t="s">
        <v>23</v>
      </c>
      <c r="P42" s="252" t="s">
        <v>1</v>
      </c>
      <c r="Q42" s="253" t="s">
        <v>23</v>
      </c>
      <c r="R42" s="149" t="s">
        <v>21</v>
      </c>
      <c r="S42" s="161" t="s">
        <v>420</v>
      </c>
      <c r="T42" s="161" t="s">
        <v>420</v>
      </c>
      <c r="U42" s="161" t="str">
        <f>_xlfn.XLOOKUP(A42,'Timely submission'!A:A,'Timely submission'!Q:Q)</f>
        <v>On time</v>
      </c>
      <c r="V42" s="150">
        <f>_xlfn.XLOOKUP(A42,'KSD auditees'!A:A,'KSD auditees'!A:A)</f>
        <v>117</v>
      </c>
      <c r="W42" s="150" t="str">
        <f>_xlfn.XLOOKUP(A42,'KSD auditees'!A:A,'KSD auditees'!G:G)</f>
        <v xml:space="preserve">Education, Skills development and employment </v>
      </c>
      <c r="X42" s="150" t="e">
        <f>_xlfn.XLOOKUP(A42,'[27]Non AGSA'!B:B,'[27]Non AGSA'!B:B)</f>
        <v>#N/A</v>
      </c>
      <c r="Y42" s="150" t="e">
        <f>_xlfn.XLOOKUP(A42,'[27]Dormant auditee list'!C:C,'[27]Dormant auditee list'!C:C)</f>
        <v>#N/A</v>
      </c>
      <c r="Z42" s="150" t="str">
        <f>_xlfn.XLOOKUP(A42,[27]Reworked!A:A,[27]Reworked!I:I)</f>
        <v>Unqualified with findings</v>
      </c>
      <c r="AB42" s="150">
        <v>1</v>
      </c>
      <c r="AC42" s="150">
        <v>2</v>
      </c>
    </row>
    <row r="43" spans="1:29" ht="14.25" customHeight="1" x14ac:dyDescent="0.25">
      <c r="A43" s="265">
        <v>118</v>
      </c>
      <c r="B43" s="266" t="s">
        <v>28</v>
      </c>
      <c r="C43" s="252" t="s">
        <v>1190</v>
      </c>
      <c r="D43" s="252" t="s">
        <v>1021</v>
      </c>
      <c r="E43" s="252" t="s">
        <v>1191</v>
      </c>
      <c r="F43" s="252" t="s">
        <v>28</v>
      </c>
      <c r="G43" s="252" t="s">
        <v>1</v>
      </c>
      <c r="H43" s="267" t="s">
        <v>1</v>
      </c>
      <c r="I43" s="267" t="s">
        <v>1021</v>
      </c>
      <c r="J43" s="254" t="s">
        <v>26</v>
      </c>
      <c r="K43" s="253" t="s">
        <v>23</v>
      </c>
      <c r="L43" s="253" t="s">
        <v>23</v>
      </c>
      <c r="M43" s="254" t="s">
        <v>26</v>
      </c>
      <c r="N43" s="253" t="s">
        <v>23</v>
      </c>
      <c r="O43" s="253" t="s">
        <v>23</v>
      </c>
      <c r="P43" s="253" t="s">
        <v>23</v>
      </c>
      <c r="Q43" s="253" t="s">
        <v>23</v>
      </c>
      <c r="R43" s="254" t="s">
        <v>26</v>
      </c>
      <c r="S43" s="161" t="s">
        <v>420</v>
      </c>
      <c r="T43" s="161" t="s">
        <v>420</v>
      </c>
      <c r="U43" s="161" t="str">
        <f>_xlfn.XLOOKUP(A43,'Timely submission'!A:A,'Timely submission'!Q:Q)</f>
        <v>On time</v>
      </c>
      <c r="V43" s="150">
        <f>_xlfn.XLOOKUP(A43,'KSD auditees'!A:A,'KSD auditees'!A:A)</f>
        <v>118</v>
      </c>
      <c r="W43" s="150" t="str">
        <f>_xlfn.XLOOKUP(A43,'KSD auditees'!A:A,'KSD auditees'!G:G)</f>
        <v xml:space="preserve">Education, Skills development and employment </v>
      </c>
      <c r="X43" s="150" t="e">
        <f>_xlfn.XLOOKUP(A43,'[27]Non AGSA'!B:B,'[27]Non AGSA'!B:B)</f>
        <v>#N/A</v>
      </c>
      <c r="Y43" s="150" t="e">
        <f>_xlfn.XLOOKUP(A43,'[27]Dormant auditee list'!C:C,'[27]Dormant auditee list'!C:C)</f>
        <v>#N/A</v>
      </c>
      <c r="Z43" s="150" t="str">
        <f>_xlfn.XLOOKUP(A43,[27]Reworked!A:A,[27]Reworked!I:I)</f>
        <v>Qualified</v>
      </c>
      <c r="AB43" s="150">
        <v>1</v>
      </c>
      <c r="AC43" s="150">
        <v>3</v>
      </c>
    </row>
    <row r="44" spans="1:29" ht="14.25" customHeight="1" x14ac:dyDescent="0.25">
      <c r="A44" s="265">
        <v>119</v>
      </c>
      <c r="B44" s="266" t="s">
        <v>28</v>
      </c>
      <c r="C44" s="252" t="s">
        <v>1190</v>
      </c>
      <c r="D44" s="252" t="s">
        <v>1086</v>
      </c>
      <c r="E44" s="252" t="s">
        <v>1191</v>
      </c>
      <c r="F44" s="252" t="s">
        <v>28</v>
      </c>
      <c r="G44" s="252" t="s">
        <v>1</v>
      </c>
      <c r="H44" s="267" t="s">
        <v>1</v>
      </c>
      <c r="I44" s="267" t="s">
        <v>1086</v>
      </c>
      <c r="J44" s="250" t="s">
        <v>17</v>
      </c>
      <c r="K44" s="253" t="s">
        <v>23</v>
      </c>
      <c r="L44" s="255" t="s">
        <v>20</v>
      </c>
      <c r="M44" s="250" t="s">
        <v>17</v>
      </c>
      <c r="N44" s="253" t="s">
        <v>23</v>
      </c>
      <c r="O44" s="252" t="s">
        <v>1</v>
      </c>
      <c r="P44" s="252" t="s">
        <v>1</v>
      </c>
      <c r="Q44" s="253" t="s">
        <v>23</v>
      </c>
      <c r="R44" s="149" t="s">
        <v>21</v>
      </c>
      <c r="S44" s="161" t="s">
        <v>420</v>
      </c>
      <c r="T44" s="161" t="s">
        <v>420</v>
      </c>
      <c r="U44" s="161" t="str">
        <f>_xlfn.XLOOKUP(A44,'Timely submission'!A:A,'Timely submission'!Q:Q)</f>
        <v>On time</v>
      </c>
      <c r="V44" s="150">
        <f>_xlfn.XLOOKUP(A44,'KSD auditees'!A:A,'KSD auditees'!A:A)</f>
        <v>119</v>
      </c>
      <c r="W44" s="150" t="str">
        <f>_xlfn.XLOOKUP(A44,'KSD auditees'!A:A,'KSD auditees'!G:G)</f>
        <v xml:space="preserve">Education, Skills development and employment </v>
      </c>
      <c r="X44" s="150" t="e">
        <f>_xlfn.XLOOKUP(A44,'[27]Non AGSA'!B:B,'[27]Non AGSA'!B:B)</f>
        <v>#N/A</v>
      </c>
      <c r="Y44" s="150" t="e">
        <f>_xlfn.XLOOKUP(A44,'[27]Dormant auditee list'!C:C,'[27]Dormant auditee list'!C:C)</f>
        <v>#N/A</v>
      </c>
      <c r="Z44" s="150" t="str">
        <f>_xlfn.XLOOKUP(A44,[27]Reworked!A:A,[27]Reworked!I:I)</f>
        <v>Unqualified with findings</v>
      </c>
      <c r="AB44" s="150">
        <v>1</v>
      </c>
      <c r="AC44" s="150">
        <v>2</v>
      </c>
    </row>
    <row r="45" spans="1:29" ht="18.75" customHeight="1" x14ac:dyDescent="0.25">
      <c r="A45" s="265">
        <v>127</v>
      </c>
      <c r="B45" s="266" t="s">
        <v>138</v>
      </c>
      <c r="C45" s="252" t="s">
        <v>1190</v>
      </c>
      <c r="D45" s="252" t="s">
        <v>1086</v>
      </c>
      <c r="E45" s="252" t="s">
        <v>1191</v>
      </c>
      <c r="F45" s="252" t="s">
        <v>859</v>
      </c>
      <c r="G45" s="252" t="s">
        <v>1</v>
      </c>
      <c r="H45" s="267" t="s">
        <v>1</v>
      </c>
      <c r="I45" s="267" t="s">
        <v>1086</v>
      </c>
      <c r="J45" s="256" t="s">
        <v>33</v>
      </c>
      <c r="K45" s="252" t="s">
        <v>1</v>
      </c>
      <c r="L45" s="252" t="s">
        <v>1</v>
      </c>
      <c r="M45" s="256" t="s">
        <v>33</v>
      </c>
      <c r="N45" s="252" t="s">
        <v>1</v>
      </c>
      <c r="O45" s="252" t="s">
        <v>1</v>
      </c>
      <c r="P45" s="252" t="s">
        <v>1</v>
      </c>
      <c r="Q45" s="252" t="s">
        <v>1</v>
      </c>
      <c r="R45" s="149" t="s">
        <v>21</v>
      </c>
      <c r="S45" s="161" t="s">
        <v>420</v>
      </c>
      <c r="T45" s="161" t="s">
        <v>420</v>
      </c>
      <c r="U45" s="161" t="str">
        <f>_xlfn.XLOOKUP(A45,'Timely submission'!A:A,'Timely submission'!Q:Q)</f>
        <v>On time</v>
      </c>
      <c r="V45" s="150">
        <f>_xlfn.XLOOKUP(A45,'KSD auditees'!A:A,'KSD auditees'!A:A)</f>
        <v>127</v>
      </c>
      <c r="W45" s="150" t="str">
        <f>_xlfn.XLOOKUP(A45,'KSD auditees'!A:A,'KSD auditees'!G:G)</f>
        <v xml:space="preserve">Environmental sustainability </v>
      </c>
      <c r="X45" s="150" t="e">
        <f>_xlfn.XLOOKUP(A45,'[27]Non AGSA'!B:B,'[27]Non AGSA'!B:B)</f>
        <v>#N/A</v>
      </c>
      <c r="Y45" s="150" t="e">
        <f>_xlfn.XLOOKUP(A45,'[27]Dormant auditee list'!C:C,'[27]Dormant auditee list'!C:C)</f>
        <v>#N/A</v>
      </c>
      <c r="Z45" s="150" t="str">
        <f>_xlfn.XLOOKUP(A45,[27]Reworked!A:A,[27]Reworked!I:I)</f>
        <v>Unqualified with no findings</v>
      </c>
      <c r="AB45" s="150">
        <v>1</v>
      </c>
      <c r="AC45" s="150">
        <v>1</v>
      </c>
    </row>
    <row r="46" spans="1:29" ht="26.25" customHeight="1" x14ac:dyDescent="0.25">
      <c r="A46" s="265">
        <v>15</v>
      </c>
      <c r="B46" s="266" t="s">
        <v>139</v>
      </c>
      <c r="C46" s="252" t="s">
        <v>1190</v>
      </c>
      <c r="D46" s="252" t="s">
        <v>519</v>
      </c>
      <c r="E46" s="252" t="s">
        <v>1191</v>
      </c>
      <c r="F46" s="252" t="s">
        <v>530</v>
      </c>
      <c r="G46" s="252" t="s">
        <v>1</v>
      </c>
      <c r="H46" s="267" t="s">
        <v>1</v>
      </c>
      <c r="I46" s="267" t="s">
        <v>519</v>
      </c>
      <c r="J46" s="250" t="s">
        <v>17</v>
      </c>
      <c r="K46" s="253" t="s">
        <v>23</v>
      </c>
      <c r="L46" s="253" t="s">
        <v>23</v>
      </c>
      <c r="M46" s="250" t="s">
        <v>17</v>
      </c>
      <c r="N46" s="255" t="s">
        <v>20</v>
      </c>
      <c r="O46" s="253" t="s">
        <v>23</v>
      </c>
      <c r="P46" s="252" t="s">
        <v>1</v>
      </c>
      <c r="Q46" s="253" t="s">
        <v>23</v>
      </c>
      <c r="R46" s="149" t="s">
        <v>21</v>
      </c>
      <c r="S46" s="161" t="s">
        <v>420</v>
      </c>
      <c r="T46" s="161" t="s">
        <v>420</v>
      </c>
      <c r="U46" s="161" t="str">
        <f>_xlfn.XLOOKUP(A46,'Timely submission'!A:A,'Timely submission'!Q:Q)</f>
        <v>On time</v>
      </c>
      <c r="V46" s="150">
        <f>_xlfn.XLOOKUP(A46,'KSD auditees'!A:A,'KSD auditees'!A:A)</f>
        <v>15</v>
      </c>
      <c r="W46" s="150" t="str">
        <f>_xlfn.XLOOKUP(A46,'KSD auditees'!A:A,'KSD auditees'!G:G)</f>
        <v xml:space="preserve">Environmental sustainability </v>
      </c>
      <c r="X46" s="150" t="e">
        <f>_xlfn.XLOOKUP(A46,'[27]Non AGSA'!B:B,'[27]Non AGSA'!B:B)</f>
        <v>#N/A</v>
      </c>
      <c r="Y46" s="150" t="e">
        <f>_xlfn.XLOOKUP(A46,'[27]Dormant auditee list'!C:C,'[27]Dormant auditee list'!C:C)</f>
        <v>#N/A</v>
      </c>
      <c r="Z46" s="150" t="str">
        <f>_xlfn.XLOOKUP(A46,[27]Reworked!A:A,[27]Reworked!I:I)</f>
        <v>Unqualified with findings</v>
      </c>
      <c r="AB46" s="150">
        <v>1</v>
      </c>
      <c r="AC46" s="150">
        <v>2</v>
      </c>
    </row>
    <row r="47" spans="1:29" ht="14.25" customHeight="1" x14ac:dyDescent="0.25">
      <c r="A47" s="265">
        <v>113</v>
      </c>
      <c r="B47" s="266" t="s">
        <v>28</v>
      </c>
      <c r="C47" s="252" t="s">
        <v>1190</v>
      </c>
      <c r="D47" s="252" t="s">
        <v>519</v>
      </c>
      <c r="E47" s="252" t="s">
        <v>1191</v>
      </c>
      <c r="F47" s="252" t="s">
        <v>28</v>
      </c>
      <c r="G47" s="252" t="s">
        <v>1</v>
      </c>
      <c r="H47" s="267" t="s">
        <v>1</v>
      </c>
      <c r="I47" s="267" t="s">
        <v>519</v>
      </c>
      <c r="J47" s="250" t="s">
        <v>17</v>
      </c>
      <c r="K47" s="255" t="s">
        <v>20</v>
      </c>
      <c r="L47" s="255" t="s">
        <v>20</v>
      </c>
      <c r="M47" s="256" t="s">
        <v>33</v>
      </c>
      <c r="N47" s="252" t="s">
        <v>1</v>
      </c>
      <c r="O47" s="252" t="s">
        <v>1</v>
      </c>
      <c r="P47" s="252" t="s">
        <v>1</v>
      </c>
      <c r="Q47" s="255" t="s">
        <v>20</v>
      </c>
      <c r="R47" s="149" t="s">
        <v>21</v>
      </c>
      <c r="S47" s="161" t="s">
        <v>27</v>
      </c>
      <c r="T47" s="161" t="s">
        <v>420</v>
      </c>
      <c r="U47" s="161" t="str">
        <f>_xlfn.XLOOKUP(A47,'Timely submission'!A:A,'Timely submission'!Q:Q)</f>
        <v>On time</v>
      </c>
      <c r="V47" s="150">
        <f>_xlfn.XLOOKUP(A47,'KSD auditees'!A:A,'KSD auditees'!A:A)</f>
        <v>113</v>
      </c>
      <c r="W47" s="150" t="str">
        <f>_xlfn.XLOOKUP(A47,'KSD auditees'!A:A,'KSD auditees'!G:G)</f>
        <v xml:space="preserve">Education, Skills development and employment </v>
      </c>
      <c r="X47" s="150" t="e">
        <f>_xlfn.XLOOKUP(A47,'[27]Non AGSA'!B:B,'[27]Non AGSA'!B:B)</f>
        <v>#N/A</v>
      </c>
      <c r="Y47" s="150" t="e">
        <f>_xlfn.XLOOKUP(A47,'[27]Dormant auditee list'!C:C,'[27]Dormant auditee list'!C:C)</f>
        <v>#N/A</v>
      </c>
      <c r="Z47" s="150" t="str">
        <f>_xlfn.XLOOKUP(A47,[27]Reworked!A:A,[27]Reworked!I:I)</f>
        <v>Unqualified with findings</v>
      </c>
      <c r="AB47" s="150">
        <v>1</v>
      </c>
      <c r="AC47" s="150">
        <v>2</v>
      </c>
    </row>
    <row r="48" spans="1:29" ht="14.25" customHeight="1" x14ac:dyDescent="0.25">
      <c r="A48" s="265">
        <v>177</v>
      </c>
      <c r="B48" s="266" t="s">
        <v>151</v>
      </c>
      <c r="C48" s="252" t="s">
        <v>1190</v>
      </c>
      <c r="D48" s="252" t="s">
        <v>519</v>
      </c>
      <c r="E48" s="252" t="s">
        <v>1191</v>
      </c>
      <c r="F48" s="252" t="s">
        <v>151</v>
      </c>
      <c r="G48" s="252" t="s">
        <v>1</v>
      </c>
      <c r="H48" s="267" t="s">
        <v>1</v>
      </c>
      <c r="I48" s="267" t="s">
        <v>519</v>
      </c>
      <c r="J48" s="250" t="s">
        <v>17</v>
      </c>
      <c r="K48" s="253" t="s">
        <v>23</v>
      </c>
      <c r="L48" s="253" t="s">
        <v>23</v>
      </c>
      <c r="M48" s="250" t="s">
        <v>17</v>
      </c>
      <c r="N48" s="253" t="s">
        <v>23</v>
      </c>
      <c r="O48" s="253" t="s">
        <v>23</v>
      </c>
      <c r="P48" s="253" t="s">
        <v>23</v>
      </c>
      <c r="Q48" s="253" t="s">
        <v>23</v>
      </c>
      <c r="R48" s="149" t="s">
        <v>21</v>
      </c>
      <c r="S48" s="161" t="s">
        <v>420</v>
      </c>
      <c r="T48" s="161" t="s">
        <v>420</v>
      </c>
      <c r="U48" s="161" t="str">
        <f>_xlfn.XLOOKUP(A48,'Timely submission'!A:A,'Timely submission'!Q:Q)</f>
        <v>On time</v>
      </c>
      <c r="V48" s="150">
        <f>_xlfn.XLOOKUP(A48,'KSD auditees'!A:A,'KSD auditees'!A:A)</f>
        <v>177</v>
      </c>
      <c r="W48" s="150" t="str">
        <f>_xlfn.XLOOKUP(A48,'KSD auditees'!A:A,'KSD auditees'!G:G)</f>
        <v>Health</v>
      </c>
      <c r="X48" s="150" t="e">
        <f>_xlfn.XLOOKUP(A48,'[27]Non AGSA'!B:B,'[27]Non AGSA'!B:B)</f>
        <v>#N/A</v>
      </c>
      <c r="Y48" s="150" t="e">
        <f>_xlfn.XLOOKUP(A48,'[27]Dormant auditee list'!C:C,'[27]Dormant auditee list'!C:C)</f>
        <v>#N/A</v>
      </c>
      <c r="Z48" s="150" t="str">
        <f>_xlfn.XLOOKUP(A48,[27]Reworked!A:A,[27]Reworked!I:I)</f>
        <v>Unqualified with findings</v>
      </c>
      <c r="AB48" s="150">
        <v>1</v>
      </c>
      <c r="AC48" s="150">
        <v>2</v>
      </c>
    </row>
    <row r="49" spans="1:29" ht="14.25" customHeight="1" x14ac:dyDescent="0.25">
      <c r="A49" s="265">
        <v>188</v>
      </c>
      <c r="B49" s="266" t="s">
        <v>156</v>
      </c>
      <c r="C49" s="252" t="s">
        <v>1190</v>
      </c>
      <c r="D49" s="252" t="s">
        <v>519</v>
      </c>
      <c r="E49" s="252" t="s">
        <v>1191</v>
      </c>
      <c r="F49" s="252" t="s">
        <v>156</v>
      </c>
      <c r="G49" s="252" t="s">
        <v>1</v>
      </c>
      <c r="H49" s="267" t="s">
        <v>1</v>
      </c>
      <c r="I49" s="267" t="s">
        <v>519</v>
      </c>
      <c r="J49" s="250" t="s">
        <v>17</v>
      </c>
      <c r="K49" s="253" t="s">
        <v>23</v>
      </c>
      <c r="L49" s="253" t="s">
        <v>23</v>
      </c>
      <c r="M49" s="250" t="s">
        <v>17</v>
      </c>
      <c r="N49" s="255" t="s">
        <v>20</v>
      </c>
      <c r="O49" s="253" t="s">
        <v>23</v>
      </c>
      <c r="P49" s="253" t="s">
        <v>23</v>
      </c>
      <c r="Q49" s="253" t="s">
        <v>23</v>
      </c>
      <c r="R49" s="149" t="s">
        <v>21</v>
      </c>
      <c r="S49" s="161" t="s">
        <v>420</v>
      </c>
      <c r="T49" s="161" t="s">
        <v>420</v>
      </c>
      <c r="U49" s="161" t="str">
        <f>_xlfn.XLOOKUP(A49,'Timely submission'!A:A,'Timely submission'!Q:Q)</f>
        <v>On time</v>
      </c>
      <c r="V49" s="150">
        <f>_xlfn.XLOOKUP(A49,'KSD auditees'!A:A,'KSD auditees'!A:A)</f>
        <v>188</v>
      </c>
      <c r="W49" s="150" t="str">
        <f>_xlfn.XLOOKUP(A49,'KSD auditees'!A:A,'KSD auditees'!G:G)</f>
        <v>Human Settlements</v>
      </c>
      <c r="X49" s="150" t="e">
        <f>_xlfn.XLOOKUP(A49,'[27]Non AGSA'!B:B,'[27]Non AGSA'!B:B)</f>
        <v>#N/A</v>
      </c>
      <c r="Y49" s="150" t="e">
        <f>_xlfn.XLOOKUP(A49,'[27]Dormant auditee list'!C:C,'[27]Dormant auditee list'!C:C)</f>
        <v>#N/A</v>
      </c>
      <c r="Z49" s="150" t="str">
        <f>_xlfn.XLOOKUP(A49,[27]Reworked!A:A,[27]Reworked!I:I)</f>
        <v>Unqualified with findings</v>
      </c>
      <c r="AB49" s="150">
        <v>1</v>
      </c>
      <c r="AC49" s="150">
        <v>2</v>
      </c>
    </row>
    <row r="50" spans="1:29" ht="14.25" customHeight="1" x14ac:dyDescent="0.25">
      <c r="A50" s="265">
        <v>991</v>
      </c>
      <c r="B50" s="266" t="s">
        <v>167</v>
      </c>
      <c r="C50" s="252" t="s">
        <v>1190</v>
      </c>
      <c r="D50" s="252" t="s">
        <v>519</v>
      </c>
      <c r="E50" s="252" t="s">
        <v>1191</v>
      </c>
      <c r="F50" s="252" t="s">
        <v>168</v>
      </c>
      <c r="G50" s="252" t="s">
        <v>1</v>
      </c>
      <c r="H50" s="267" t="s">
        <v>1</v>
      </c>
      <c r="I50" s="267" t="s">
        <v>519</v>
      </c>
      <c r="J50" s="250" t="s">
        <v>17</v>
      </c>
      <c r="K50" s="252" t="s">
        <v>1</v>
      </c>
      <c r="L50" s="253" t="s">
        <v>23</v>
      </c>
      <c r="M50" s="250" t="s">
        <v>17</v>
      </c>
      <c r="N50" s="252" t="s">
        <v>1</v>
      </c>
      <c r="O50" s="253" t="s">
        <v>23</v>
      </c>
      <c r="P50" s="252" t="s">
        <v>1</v>
      </c>
      <c r="Q50" s="255" t="s">
        <v>20</v>
      </c>
      <c r="R50" s="149" t="s">
        <v>21</v>
      </c>
      <c r="S50" s="161" t="s">
        <v>420</v>
      </c>
      <c r="T50" s="161" t="s">
        <v>420</v>
      </c>
      <c r="U50" s="161" t="str">
        <f>_xlfn.XLOOKUP(A50,'Timely submission'!A:A,'Timely submission'!Q:Q)</f>
        <v>On time</v>
      </c>
      <c r="V50" s="150">
        <f>_xlfn.XLOOKUP(A50,'KSD auditees'!A:A,'KSD auditees'!A:A)</f>
        <v>991</v>
      </c>
      <c r="W50" s="150" t="str">
        <f>_xlfn.XLOOKUP(A50,'KSD auditees'!A:A,'KSD auditees'!G:G)</f>
        <v>Infrastructure</v>
      </c>
      <c r="X50" s="150" t="e">
        <f>_xlfn.XLOOKUP(A50,'[27]Non AGSA'!B:B,'[27]Non AGSA'!B:B)</f>
        <v>#N/A</v>
      </c>
      <c r="Y50" s="150" t="e">
        <f>_xlfn.XLOOKUP(A50,'[27]Dormant auditee list'!C:C,'[27]Dormant auditee list'!C:C)</f>
        <v>#N/A</v>
      </c>
      <c r="Z50" s="150" t="str">
        <f>_xlfn.XLOOKUP(A50,[27]Reworked!A:A,[27]Reworked!I:I)</f>
        <v>Unqualified with findings</v>
      </c>
      <c r="AB50" s="150">
        <v>1</v>
      </c>
      <c r="AC50" s="150">
        <v>2</v>
      </c>
    </row>
    <row r="51" spans="1:29" ht="14.25" customHeight="1" x14ac:dyDescent="0.25">
      <c r="A51" s="265">
        <v>990</v>
      </c>
      <c r="B51" s="266" t="s">
        <v>212</v>
      </c>
      <c r="C51" s="252" t="s">
        <v>1190</v>
      </c>
      <c r="D51" s="252" t="s">
        <v>519</v>
      </c>
      <c r="E51" s="252" t="s">
        <v>1191</v>
      </c>
      <c r="F51" s="252" t="s">
        <v>209</v>
      </c>
      <c r="G51" s="252" t="s">
        <v>1</v>
      </c>
      <c r="H51" s="267" t="s">
        <v>1</v>
      </c>
      <c r="I51" s="267" t="s">
        <v>519</v>
      </c>
      <c r="J51" s="256" t="s">
        <v>33</v>
      </c>
      <c r="K51" s="252" t="s">
        <v>1</v>
      </c>
      <c r="L51" s="251" t="s">
        <v>22</v>
      </c>
      <c r="M51" s="250" t="s">
        <v>17</v>
      </c>
      <c r="N51" s="252" t="s">
        <v>1</v>
      </c>
      <c r="O51" s="253" t="s">
        <v>23</v>
      </c>
      <c r="P51" s="251" t="s">
        <v>22</v>
      </c>
      <c r="Q51" s="252" t="s">
        <v>1</v>
      </c>
      <c r="R51" s="149" t="s">
        <v>21</v>
      </c>
      <c r="S51" s="161" t="s">
        <v>29</v>
      </c>
      <c r="T51" s="161" t="s">
        <v>420</v>
      </c>
      <c r="U51" s="161" t="str">
        <f>_xlfn.XLOOKUP(A51,'Timely submission'!A:A,'Timely submission'!Q:Q)</f>
        <v>On time</v>
      </c>
      <c r="V51" s="150">
        <f>_xlfn.XLOOKUP(A51,'KSD auditees'!A:A,'KSD auditees'!A:A)</f>
        <v>990</v>
      </c>
      <c r="W51" s="150" t="str">
        <f>_xlfn.XLOOKUP(A51,'KSD auditees'!A:A,'KSD auditees'!G:G)</f>
        <v>Transport</v>
      </c>
      <c r="X51" s="150" t="e">
        <f>_xlfn.XLOOKUP(A51,'[27]Non AGSA'!B:B,'[27]Non AGSA'!B:B)</f>
        <v>#N/A</v>
      </c>
      <c r="Y51" s="150" t="e">
        <f>_xlfn.XLOOKUP(A51,'[27]Dormant auditee list'!C:C,'[27]Dormant auditee list'!C:C)</f>
        <v>#N/A</v>
      </c>
      <c r="Z51" s="150" t="str">
        <f>_xlfn.XLOOKUP(A51,[27]Reworked!A:A,[27]Reworked!I:I)</f>
        <v>Unqualified with no findings</v>
      </c>
      <c r="AB51" s="150">
        <v>1</v>
      </c>
      <c r="AC51" s="150">
        <v>1</v>
      </c>
    </row>
    <row r="52" spans="1:29" ht="13.5" customHeight="1" x14ac:dyDescent="0.25">
      <c r="A52" s="265">
        <v>176</v>
      </c>
      <c r="B52" s="266" t="s">
        <v>151</v>
      </c>
      <c r="C52" s="252" t="s">
        <v>1190</v>
      </c>
      <c r="D52" s="252" t="s">
        <v>492</v>
      </c>
      <c r="E52" s="252" t="s">
        <v>1191</v>
      </c>
      <c r="F52" s="252" t="s">
        <v>151</v>
      </c>
      <c r="G52" s="252" t="s">
        <v>1</v>
      </c>
      <c r="H52" s="267" t="s">
        <v>1</v>
      </c>
      <c r="I52" s="267" t="s">
        <v>492</v>
      </c>
      <c r="J52" s="254" t="s">
        <v>26</v>
      </c>
      <c r="K52" s="252" t="s">
        <v>1</v>
      </c>
      <c r="L52" s="253" t="s">
        <v>23</v>
      </c>
      <c r="M52" s="254" t="s">
        <v>26</v>
      </c>
      <c r="N52" s="252" t="s">
        <v>1</v>
      </c>
      <c r="O52" s="253" t="s">
        <v>23</v>
      </c>
      <c r="P52" s="253" t="s">
        <v>23</v>
      </c>
      <c r="Q52" s="253" t="s">
        <v>23</v>
      </c>
      <c r="R52" s="254" t="s">
        <v>26</v>
      </c>
      <c r="S52" s="161" t="s">
        <v>420</v>
      </c>
      <c r="T52" s="161" t="s">
        <v>420</v>
      </c>
      <c r="U52" s="161" t="str">
        <f>_xlfn.XLOOKUP(A52,'Timely submission'!A:A,'Timely submission'!Q:Q)</f>
        <v>On time</v>
      </c>
      <c r="V52" s="150">
        <f>_xlfn.XLOOKUP(A52,'KSD auditees'!A:A,'KSD auditees'!A:A)</f>
        <v>176</v>
      </c>
      <c r="W52" s="150" t="str">
        <f>_xlfn.XLOOKUP(A52,'KSD auditees'!A:A,'KSD auditees'!G:G)</f>
        <v>Health</v>
      </c>
      <c r="X52" s="150" t="e">
        <f>_xlfn.XLOOKUP(A52,'[27]Non AGSA'!B:B,'[27]Non AGSA'!B:B)</f>
        <v>#N/A</v>
      </c>
      <c r="Y52" s="150" t="e">
        <f>_xlfn.XLOOKUP(A52,'[27]Dormant auditee list'!C:C,'[27]Dormant auditee list'!C:C)</f>
        <v>#N/A</v>
      </c>
      <c r="Z52" s="150" t="str">
        <f>_xlfn.XLOOKUP(A52,[27]Reworked!A:A,[27]Reworked!I:I)</f>
        <v>Qualified</v>
      </c>
      <c r="AB52" s="150">
        <v>1</v>
      </c>
      <c r="AC52" s="150">
        <v>3</v>
      </c>
    </row>
    <row r="53" spans="1:29" ht="14.25" customHeight="1" x14ac:dyDescent="0.25">
      <c r="A53" s="265">
        <v>178</v>
      </c>
      <c r="B53" s="266" t="s">
        <v>151</v>
      </c>
      <c r="C53" s="252" t="s">
        <v>1190</v>
      </c>
      <c r="D53" s="252" t="s">
        <v>571</v>
      </c>
      <c r="E53" s="252" t="s">
        <v>1191</v>
      </c>
      <c r="F53" s="252" t="s">
        <v>151</v>
      </c>
      <c r="G53" s="252" t="s">
        <v>1</v>
      </c>
      <c r="H53" s="267" t="s">
        <v>1</v>
      </c>
      <c r="I53" s="267" t="s">
        <v>571</v>
      </c>
      <c r="J53" s="254" t="s">
        <v>26</v>
      </c>
      <c r="K53" s="253" t="s">
        <v>23</v>
      </c>
      <c r="L53" s="253" t="s">
        <v>23</v>
      </c>
      <c r="M53" s="250" t="s">
        <v>17</v>
      </c>
      <c r="N53" s="253" t="s">
        <v>23</v>
      </c>
      <c r="O53" s="253" t="s">
        <v>23</v>
      </c>
      <c r="P53" s="255" t="s">
        <v>20</v>
      </c>
      <c r="Q53" s="253" t="s">
        <v>23</v>
      </c>
      <c r="R53" s="254" t="s">
        <v>26</v>
      </c>
      <c r="S53" s="161" t="s">
        <v>27</v>
      </c>
      <c r="T53" s="161" t="s">
        <v>27</v>
      </c>
      <c r="U53" s="161" t="str">
        <f>_xlfn.XLOOKUP(A53,'Timely submission'!A:A,'Timely submission'!Q:Q)</f>
        <v>On time</v>
      </c>
      <c r="V53" s="150">
        <f>_xlfn.XLOOKUP(A53,'KSD auditees'!A:A,'KSD auditees'!A:A)</f>
        <v>178</v>
      </c>
      <c r="W53" s="150" t="str">
        <f>_xlfn.XLOOKUP(A53,'KSD auditees'!A:A,'KSD auditees'!G:G)</f>
        <v>Health</v>
      </c>
      <c r="X53" s="150" t="e">
        <f>_xlfn.XLOOKUP(A53,'[27]Non AGSA'!B:B,'[27]Non AGSA'!B:B)</f>
        <v>#N/A</v>
      </c>
      <c r="Y53" s="150" t="e">
        <f>_xlfn.XLOOKUP(A53,'[27]Dormant auditee list'!C:C,'[27]Dormant auditee list'!C:C)</f>
        <v>#N/A</v>
      </c>
      <c r="Z53" s="150" t="str">
        <f>_xlfn.XLOOKUP(A53,[27]Reworked!A:A,[27]Reworked!I:I)</f>
        <v>Qualified</v>
      </c>
      <c r="AB53" s="150">
        <v>1</v>
      </c>
      <c r="AC53" s="150">
        <v>3</v>
      </c>
    </row>
    <row r="54" spans="1:29" ht="14.25" customHeight="1" x14ac:dyDescent="0.25">
      <c r="A54" s="265">
        <v>179</v>
      </c>
      <c r="B54" s="266" t="s">
        <v>151</v>
      </c>
      <c r="C54" s="252" t="s">
        <v>1190</v>
      </c>
      <c r="D54" s="252" t="s">
        <v>625</v>
      </c>
      <c r="E54" s="252" t="s">
        <v>1191</v>
      </c>
      <c r="F54" s="252" t="s">
        <v>151</v>
      </c>
      <c r="G54" s="252" t="s">
        <v>1</v>
      </c>
      <c r="H54" s="267" t="s">
        <v>1</v>
      </c>
      <c r="I54" s="267" t="s">
        <v>625</v>
      </c>
      <c r="J54" s="250" t="s">
        <v>17</v>
      </c>
      <c r="K54" s="251" t="s">
        <v>22</v>
      </c>
      <c r="L54" s="253" t="s">
        <v>23</v>
      </c>
      <c r="M54" s="250" t="s">
        <v>17</v>
      </c>
      <c r="N54" s="253" t="s">
        <v>23</v>
      </c>
      <c r="O54" s="253" t="s">
        <v>23</v>
      </c>
      <c r="P54" s="252" t="s">
        <v>1</v>
      </c>
      <c r="Q54" s="251" t="s">
        <v>22</v>
      </c>
      <c r="R54" s="149" t="s">
        <v>21</v>
      </c>
      <c r="S54" s="161" t="s">
        <v>420</v>
      </c>
      <c r="T54" s="161" t="s">
        <v>420</v>
      </c>
      <c r="U54" s="161" t="str">
        <f>_xlfn.XLOOKUP(A54,'Timely submission'!A:A,'Timely submission'!Q:Q)</f>
        <v>On time</v>
      </c>
      <c r="V54" s="150">
        <f>_xlfn.XLOOKUP(A54,'KSD auditees'!A:A,'KSD auditees'!A:A)</f>
        <v>179</v>
      </c>
      <c r="W54" s="150" t="str">
        <f>_xlfn.XLOOKUP(A54,'KSD auditees'!A:A,'KSD auditees'!G:G)</f>
        <v>Health</v>
      </c>
      <c r="X54" s="150" t="e">
        <f>_xlfn.XLOOKUP(A54,'[27]Non AGSA'!B:B,'[27]Non AGSA'!B:B)</f>
        <v>#N/A</v>
      </c>
      <c r="Y54" s="150" t="e">
        <f>_xlfn.XLOOKUP(A54,'[27]Dormant auditee list'!C:C,'[27]Dormant auditee list'!C:C)</f>
        <v>#N/A</v>
      </c>
      <c r="Z54" s="150" t="str">
        <f>_xlfn.XLOOKUP(A54,[27]Reworked!A:A,[27]Reworked!I:I)</f>
        <v>Unqualified with findings</v>
      </c>
      <c r="AB54" s="150">
        <v>1</v>
      </c>
      <c r="AC54" s="150">
        <v>2</v>
      </c>
    </row>
    <row r="55" spans="1:29" ht="14.25" customHeight="1" x14ac:dyDescent="0.25">
      <c r="A55" s="265">
        <v>180</v>
      </c>
      <c r="B55" s="266" t="s">
        <v>151</v>
      </c>
      <c r="C55" s="252" t="s">
        <v>1190</v>
      </c>
      <c r="D55" s="252" t="s">
        <v>658</v>
      </c>
      <c r="E55" s="252" t="s">
        <v>1191</v>
      </c>
      <c r="F55" s="252" t="s">
        <v>151</v>
      </c>
      <c r="G55" s="252" t="s">
        <v>1</v>
      </c>
      <c r="H55" s="267" t="s">
        <v>1</v>
      </c>
      <c r="I55" s="267" t="s">
        <v>658</v>
      </c>
      <c r="J55" s="250" t="s">
        <v>17</v>
      </c>
      <c r="K55" s="253" t="s">
        <v>23</v>
      </c>
      <c r="L55" s="253" t="s">
        <v>23</v>
      </c>
      <c r="M55" s="250" t="s">
        <v>17</v>
      </c>
      <c r="N55" s="253" t="s">
        <v>23</v>
      </c>
      <c r="O55" s="253" t="s">
        <v>23</v>
      </c>
      <c r="P55" s="252" t="s">
        <v>1</v>
      </c>
      <c r="Q55" s="253" t="s">
        <v>23</v>
      </c>
      <c r="R55" s="149" t="s">
        <v>21</v>
      </c>
      <c r="S55" s="161" t="s">
        <v>420</v>
      </c>
      <c r="T55" s="161" t="s">
        <v>420</v>
      </c>
      <c r="U55" s="161" t="str">
        <f>_xlfn.XLOOKUP(A55,'Timely submission'!A:A,'Timely submission'!Q:Q)</f>
        <v>On time</v>
      </c>
      <c r="V55" s="150">
        <f>_xlfn.XLOOKUP(A55,'KSD auditees'!A:A,'KSD auditees'!A:A)</f>
        <v>180</v>
      </c>
      <c r="W55" s="150" t="str">
        <f>_xlfn.XLOOKUP(A55,'KSD auditees'!A:A,'KSD auditees'!G:G)</f>
        <v>Health</v>
      </c>
      <c r="X55" s="150" t="e">
        <f>_xlfn.XLOOKUP(A55,'[27]Non AGSA'!B:B,'[27]Non AGSA'!B:B)</f>
        <v>#N/A</v>
      </c>
      <c r="Y55" s="150" t="e">
        <f>_xlfn.XLOOKUP(A55,'[27]Dormant auditee list'!C:C,'[27]Dormant auditee list'!C:C)</f>
        <v>#N/A</v>
      </c>
      <c r="Z55" s="150" t="str">
        <f>_xlfn.XLOOKUP(A55,[27]Reworked!A:A,[27]Reworked!I:I)</f>
        <v>Unqualified with findings</v>
      </c>
      <c r="AB55" s="150">
        <v>1</v>
      </c>
      <c r="AC55" s="150">
        <v>2</v>
      </c>
    </row>
    <row r="56" spans="1:29" ht="14.25" customHeight="1" x14ac:dyDescent="0.25">
      <c r="A56" s="265">
        <v>181</v>
      </c>
      <c r="B56" s="266" t="s">
        <v>151</v>
      </c>
      <c r="C56" s="252" t="s">
        <v>1190</v>
      </c>
      <c r="D56" s="252" t="s">
        <v>1065</v>
      </c>
      <c r="E56" s="252" t="s">
        <v>1191</v>
      </c>
      <c r="F56" s="252" t="s">
        <v>151</v>
      </c>
      <c r="G56" s="252" t="s">
        <v>1</v>
      </c>
      <c r="H56" s="267" t="s">
        <v>1</v>
      </c>
      <c r="I56" s="267" t="s">
        <v>1065</v>
      </c>
      <c r="J56" s="254" t="s">
        <v>26</v>
      </c>
      <c r="K56" s="253" t="s">
        <v>23</v>
      </c>
      <c r="L56" s="253" t="s">
        <v>23</v>
      </c>
      <c r="M56" s="254" t="s">
        <v>26</v>
      </c>
      <c r="N56" s="253" t="s">
        <v>23</v>
      </c>
      <c r="O56" s="253" t="s">
        <v>23</v>
      </c>
      <c r="P56" s="253" t="s">
        <v>23</v>
      </c>
      <c r="Q56" s="253" t="s">
        <v>23</v>
      </c>
      <c r="R56" s="254" t="s">
        <v>26</v>
      </c>
      <c r="S56" s="161" t="s">
        <v>420</v>
      </c>
      <c r="T56" s="161" t="s">
        <v>420</v>
      </c>
      <c r="U56" s="161" t="str">
        <f>_xlfn.XLOOKUP(A56,'Timely submission'!A:A,'Timely submission'!Q:Q)</f>
        <v>On time</v>
      </c>
      <c r="V56" s="150">
        <f>_xlfn.XLOOKUP(A56,'KSD auditees'!A:A,'KSD auditees'!A:A)</f>
        <v>181</v>
      </c>
      <c r="W56" s="150" t="str">
        <f>_xlfn.XLOOKUP(A56,'KSD auditees'!A:A,'KSD auditees'!G:G)</f>
        <v>Health</v>
      </c>
      <c r="X56" s="150" t="e">
        <f>_xlfn.XLOOKUP(A56,'[27]Non AGSA'!B:B,'[27]Non AGSA'!B:B)</f>
        <v>#N/A</v>
      </c>
      <c r="Y56" s="150" t="e">
        <f>_xlfn.XLOOKUP(A56,'[27]Dormant auditee list'!C:C,'[27]Dormant auditee list'!C:C)</f>
        <v>#N/A</v>
      </c>
      <c r="Z56" s="150" t="str">
        <f>_xlfn.XLOOKUP(A56,[27]Reworked!A:A,[27]Reworked!I:I)</f>
        <v>Qualified</v>
      </c>
      <c r="AB56" s="150">
        <v>1</v>
      </c>
      <c r="AC56" s="150">
        <v>3</v>
      </c>
    </row>
    <row r="57" spans="1:29" ht="14.25" customHeight="1" x14ac:dyDescent="0.25">
      <c r="A57" s="265">
        <v>182</v>
      </c>
      <c r="B57" s="266" t="s">
        <v>151</v>
      </c>
      <c r="C57" s="252" t="s">
        <v>1190</v>
      </c>
      <c r="D57" s="252" t="s">
        <v>1021</v>
      </c>
      <c r="E57" s="252" t="s">
        <v>1191</v>
      </c>
      <c r="F57" s="252" t="s">
        <v>151</v>
      </c>
      <c r="G57" s="252" t="s">
        <v>1</v>
      </c>
      <c r="H57" s="267" t="s">
        <v>1</v>
      </c>
      <c r="I57" s="267" t="s">
        <v>1021</v>
      </c>
      <c r="J57" s="254" t="s">
        <v>26</v>
      </c>
      <c r="K57" s="253" t="s">
        <v>23</v>
      </c>
      <c r="L57" s="253" t="s">
        <v>23</v>
      </c>
      <c r="M57" s="250" t="s">
        <v>17</v>
      </c>
      <c r="N57" s="253" t="s">
        <v>23</v>
      </c>
      <c r="O57" s="253" t="s">
        <v>23</v>
      </c>
      <c r="P57" s="255" t="s">
        <v>20</v>
      </c>
      <c r="Q57" s="253" t="s">
        <v>23</v>
      </c>
      <c r="R57" s="254" t="s">
        <v>26</v>
      </c>
      <c r="S57" s="161" t="s">
        <v>27</v>
      </c>
      <c r="T57" s="161" t="s">
        <v>27</v>
      </c>
      <c r="U57" s="161" t="str">
        <f>_xlfn.XLOOKUP(A57,'Timely submission'!A:A,'Timely submission'!Q:Q)</f>
        <v>On time</v>
      </c>
      <c r="V57" s="150">
        <f>_xlfn.XLOOKUP(A57,'KSD auditees'!A:A,'KSD auditees'!A:A)</f>
        <v>182</v>
      </c>
      <c r="W57" s="150" t="str">
        <f>_xlfn.XLOOKUP(A57,'KSD auditees'!A:A,'KSD auditees'!G:G)</f>
        <v>Health</v>
      </c>
      <c r="X57" s="150" t="e">
        <f>_xlfn.XLOOKUP(A57,'[27]Non AGSA'!B:B,'[27]Non AGSA'!B:B)</f>
        <v>#N/A</v>
      </c>
      <c r="Y57" s="150" t="e">
        <f>_xlfn.XLOOKUP(A57,'[27]Dormant auditee list'!C:C,'[27]Dormant auditee list'!C:C)</f>
        <v>#N/A</v>
      </c>
      <c r="Z57" s="150" t="str">
        <f>_xlfn.XLOOKUP(A57,[27]Reworked!A:A,[27]Reworked!I:I)</f>
        <v>Qualified</v>
      </c>
      <c r="AB57" s="150">
        <v>1</v>
      </c>
      <c r="AC57" s="150">
        <v>3</v>
      </c>
    </row>
    <row r="58" spans="1:29" ht="14.25" customHeight="1" x14ac:dyDescent="0.25">
      <c r="A58" s="265">
        <v>183</v>
      </c>
      <c r="B58" s="266" t="s">
        <v>152</v>
      </c>
      <c r="C58" s="252" t="s">
        <v>1190</v>
      </c>
      <c r="D58" s="252" t="s">
        <v>1086</v>
      </c>
      <c r="E58" s="252" t="s">
        <v>1191</v>
      </c>
      <c r="F58" s="252" t="s">
        <v>151</v>
      </c>
      <c r="G58" s="252" t="s">
        <v>1</v>
      </c>
      <c r="H58" s="267" t="s">
        <v>1</v>
      </c>
      <c r="I58" s="267" t="s">
        <v>1086</v>
      </c>
      <c r="J58" s="256" t="s">
        <v>33</v>
      </c>
      <c r="K58" s="252" t="s">
        <v>1</v>
      </c>
      <c r="L58" s="252" t="s">
        <v>1</v>
      </c>
      <c r="M58" s="256" t="s">
        <v>33</v>
      </c>
      <c r="N58" s="252" t="s">
        <v>1</v>
      </c>
      <c r="O58" s="252" t="s">
        <v>1</v>
      </c>
      <c r="P58" s="252" t="s">
        <v>1</v>
      </c>
      <c r="Q58" s="252" t="s">
        <v>1</v>
      </c>
      <c r="R58" s="149" t="s">
        <v>21</v>
      </c>
      <c r="S58" s="161" t="s">
        <v>420</v>
      </c>
      <c r="T58" s="161" t="s">
        <v>420</v>
      </c>
      <c r="U58" s="161" t="str">
        <f>_xlfn.XLOOKUP(A58,'Timely submission'!A:A,'Timely submission'!Q:Q)</f>
        <v>On time</v>
      </c>
      <c r="V58" s="150">
        <f>_xlfn.XLOOKUP(A58,'KSD auditees'!A:A,'KSD auditees'!A:A)</f>
        <v>183</v>
      </c>
      <c r="W58" s="150" t="str">
        <f>_xlfn.XLOOKUP(A58,'KSD auditees'!A:A,'KSD auditees'!G:G)</f>
        <v>Health</v>
      </c>
      <c r="X58" s="150" t="e">
        <f>_xlfn.XLOOKUP(A58,'[27]Non AGSA'!B:B,'[27]Non AGSA'!B:B)</f>
        <v>#N/A</v>
      </c>
      <c r="Y58" s="150" t="e">
        <f>_xlfn.XLOOKUP(A58,'[27]Dormant auditee list'!C:C,'[27]Dormant auditee list'!C:C)</f>
        <v>#N/A</v>
      </c>
      <c r="Z58" s="150" t="str">
        <f>_xlfn.XLOOKUP(A58,[27]Reworked!A:A,[27]Reworked!I:I)</f>
        <v>Unqualified with no findings</v>
      </c>
      <c r="AB58" s="150">
        <v>1</v>
      </c>
      <c r="AC58" s="150">
        <v>1</v>
      </c>
    </row>
    <row r="59" spans="1:29" ht="14.25" customHeight="1" x14ac:dyDescent="0.25">
      <c r="A59" s="265">
        <v>192</v>
      </c>
      <c r="B59" s="266" t="s">
        <v>156</v>
      </c>
      <c r="C59" s="252" t="s">
        <v>1190</v>
      </c>
      <c r="D59" s="252" t="s">
        <v>571</v>
      </c>
      <c r="E59" s="252" t="s">
        <v>1191</v>
      </c>
      <c r="F59" s="252" t="s">
        <v>156</v>
      </c>
      <c r="G59" s="252" t="s">
        <v>1</v>
      </c>
      <c r="H59" s="267" t="s">
        <v>1</v>
      </c>
      <c r="I59" s="267" t="s">
        <v>571</v>
      </c>
      <c r="J59" s="250" t="s">
        <v>17</v>
      </c>
      <c r="K59" s="255" t="s">
        <v>20</v>
      </c>
      <c r="L59" s="253" t="s">
        <v>23</v>
      </c>
      <c r="M59" s="250" t="s">
        <v>17</v>
      </c>
      <c r="N59" s="252" t="s">
        <v>1</v>
      </c>
      <c r="O59" s="253" t="s">
        <v>23</v>
      </c>
      <c r="P59" s="255" t="s">
        <v>20</v>
      </c>
      <c r="Q59" s="253" t="s">
        <v>23</v>
      </c>
      <c r="R59" s="149" t="s">
        <v>21</v>
      </c>
      <c r="S59" s="161" t="s">
        <v>420</v>
      </c>
      <c r="T59" s="161" t="s">
        <v>420</v>
      </c>
      <c r="U59" s="161" t="str">
        <f>_xlfn.XLOOKUP(A59,'Timely submission'!A:A,'Timely submission'!Q:Q)</f>
        <v>On time</v>
      </c>
      <c r="V59" s="150">
        <f>_xlfn.XLOOKUP(A59,'KSD auditees'!A:A,'KSD auditees'!A:A)</f>
        <v>192</v>
      </c>
      <c r="W59" s="150" t="str">
        <f>_xlfn.XLOOKUP(A59,'KSD auditees'!A:A,'KSD auditees'!G:G)</f>
        <v>Human Settlements</v>
      </c>
      <c r="X59" s="150" t="e">
        <f>_xlfn.XLOOKUP(A59,'[27]Non AGSA'!B:B,'[27]Non AGSA'!B:B)</f>
        <v>#N/A</v>
      </c>
      <c r="Y59" s="150" t="e">
        <f>_xlfn.XLOOKUP(A59,'[27]Dormant auditee list'!C:C,'[27]Dormant auditee list'!C:C)</f>
        <v>#N/A</v>
      </c>
      <c r="Z59" s="150" t="str">
        <f>_xlfn.XLOOKUP(A59,[27]Reworked!A:A,[27]Reworked!I:I)</f>
        <v>Unqualified with findings</v>
      </c>
      <c r="AB59" s="150">
        <v>1</v>
      </c>
      <c r="AC59" s="150">
        <v>2</v>
      </c>
    </row>
    <row r="60" spans="1:29" ht="14.25" customHeight="1" x14ac:dyDescent="0.25">
      <c r="A60" s="265">
        <v>1016</v>
      </c>
      <c r="B60" s="266" t="s">
        <v>156</v>
      </c>
      <c r="C60" s="252" t="s">
        <v>1190</v>
      </c>
      <c r="D60" s="252" t="s">
        <v>492</v>
      </c>
      <c r="E60" s="252" t="s">
        <v>1191</v>
      </c>
      <c r="F60" s="252" t="s">
        <v>156</v>
      </c>
      <c r="G60" s="252" t="s">
        <v>1</v>
      </c>
      <c r="H60" s="267" t="s">
        <v>1</v>
      </c>
      <c r="I60" s="267" t="s">
        <v>492</v>
      </c>
      <c r="J60" s="250" t="s">
        <v>17</v>
      </c>
      <c r="K60" s="253" t="s">
        <v>23</v>
      </c>
      <c r="L60" s="253" t="s">
        <v>23</v>
      </c>
      <c r="M60" s="250" t="s">
        <v>17</v>
      </c>
      <c r="N60" s="253" t="s">
        <v>23</v>
      </c>
      <c r="O60" s="253" t="s">
        <v>23</v>
      </c>
      <c r="P60" s="253" t="s">
        <v>23</v>
      </c>
      <c r="Q60" s="253" t="s">
        <v>23</v>
      </c>
      <c r="R60" s="149" t="s">
        <v>21</v>
      </c>
      <c r="S60" s="161" t="s">
        <v>420</v>
      </c>
      <c r="T60" s="161" t="s">
        <v>420</v>
      </c>
      <c r="U60" s="161" t="str">
        <f>_xlfn.XLOOKUP(A60,'Timely submission'!A:A,'Timely submission'!Q:Q)</f>
        <v>On time</v>
      </c>
      <c r="V60" s="150">
        <f>_xlfn.XLOOKUP(A60,'KSD auditees'!A:A,'KSD auditees'!A:A)</f>
        <v>1016</v>
      </c>
      <c r="W60" s="150" t="str">
        <f>_xlfn.XLOOKUP(A60,'KSD auditees'!A:A,'KSD auditees'!G:G)</f>
        <v>Human Settlements</v>
      </c>
      <c r="X60" s="150" t="e">
        <f>_xlfn.XLOOKUP(A60,'[27]Non AGSA'!B:B,'[27]Non AGSA'!B:B)</f>
        <v>#N/A</v>
      </c>
      <c r="Y60" s="150" t="e">
        <f>_xlfn.XLOOKUP(A60,'[27]Dormant auditee list'!C:C,'[27]Dormant auditee list'!C:C)</f>
        <v>#N/A</v>
      </c>
      <c r="Z60" s="150" t="str">
        <f>_xlfn.XLOOKUP(A60,[27]Reworked!A:A,[27]Reworked!I:I)</f>
        <v>Unqualified with findings</v>
      </c>
      <c r="AB60" s="150">
        <v>1</v>
      </c>
      <c r="AC60" s="150">
        <v>2</v>
      </c>
    </row>
    <row r="61" spans="1:29" ht="13.5" customHeight="1" x14ac:dyDescent="0.25">
      <c r="A61" s="265">
        <v>1020</v>
      </c>
      <c r="B61" s="266" t="s">
        <v>160</v>
      </c>
      <c r="C61" s="252" t="s">
        <v>1190</v>
      </c>
      <c r="D61" s="252" t="s">
        <v>658</v>
      </c>
      <c r="E61" s="252" t="s">
        <v>1191</v>
      </c>
      <c r="F61" s="252" t="s">
        <v>156</v>
      </c>
      <c r="G61" s="252" t="s">
        <v>1</v>
      </c>
      <c r="H61" s="267" t="s">
        <v>1</v>
      </c>
      <c r="I61" s="267" t="s">
        <v>658</v>
      </c>
      <c r="J61" s="250" t="s">
        <v>17</v>
      </c>
      <c r="K61" s="253" t="s">
        <v>23</v>
      </c>
      <c r="L61" s="253" t="s">
        <v>23</v>
      </c>
      <c r="M61" s="250" t="s">
        <v>17</v>
      </c>
      <c r="N61" s="253" t="s">
        <v>23</v>
      </c>
      <c r="O61" s="253" t="s">
        <v>23</v>
      </c>
      <c r="P61" s="252" t="s">
        <v>1</v>
      </c>
      <c r="Q61" s="253" t="s">
        <v>23</v>
      </c>
      <c r="R61" s="149" t="s">
        <v>21</v>
      </c>
      <c r="S61" s="161" t="s">
        <v>420</v>
      </c>
      <c r="T61" s="161" t="s">
        <v>420</v>
      </c>
      <c r="U61" s="161" t="str">
        <f>_xlfn.XLOOKUP(A61,'Timely submission'!A:A,'Timely submission'!Q:Q)</f>
        <v>On time</v>
      </c>
      <c r="V61" s="150">
        <f>_xlfn.XLOOKUP(A61,'KSD auditees'!A:A,'KSD auditees'!A:A)</f>
        <v>1020</v>
      </c>
      <c r="W61" s="150" t="str">
        <f>_xlfn.XLOOKUP(A61,'KSD auditees'!A:A,'KSD auditees'!G:G)</f>
        <v>Human Settlements</v>
      </c>
      <c r="X61" s="150" t="e">
        <f>_xlfn.XLOOKUP(A61,'[27]Non AGSA'!B:B,'[27]Non AGSA'!B:B)</f>
        <v>#N/A</v>
      </c>
      <c r="Y61" s="150" t="e">
        <f>_xlfn.XLOOKUP(A61,'[27]Dormant auditee list'!C:C,'[27]Dormant auditee list'!C:C)</f>
        <v>#N/A</v>
      </c>
      <c r="Z61" s="150" t="str">
        <f>_xlfn.XLOOKUP(A61,[27]Reworked!A:A,[27]Reworked!I:I)</f>
        <v>Unqualified with findings</v>
      </c>
      <c r="AB61" s="150">
        <v>1</v>
      </c>
      <c r="AC61" s="150">
        <v>2</v>
      </c>
    </row>
    <row r="62" spans="1:29" ht="14.25" customHeight="1" x14ac:dyDescent="0.25">
      <c r="A62" s="265">
        <v>1009</v>
      </c>
      <c r="B62" s="266" t="s">
        <v>156</v>
      </c>
      <c r="C62" s="252" t="s">
        <v>1190</v>
      </c>
      <c r="D62" s="252" t="s">
        <v>1021</v>
      </c>
      <c r="E62" s="252" t="s">
        <v>1191</v>
      </c>
      <c r="F62" s="252" t="s">
        <v>156</v>
      </c>
      <c r="G62" s="252" t="s">
        <v>1</v>
      </c>
      <c r="H62" s="267" t="s">
        <v>1</v>
      </c>
      <c r="I62" s="267" t="s">
        <v>1021</v>
      </c>
      <c r="J62" s="250" t="s">
        <v>17</v>
      </c>
      <c r="K62" s="251" t="s">
        <v>22</v>
      </c>
      <c r="L62" s="253" t="s">
        <v>23</v>
      </c>
      <c r="M62" s="250" t="s">
        <v>17</v>
      </c>
      <c r="N62" s="253" t="s">
        <v>23</v>
      </c>
      <c r="O62" s="253" t="s">
        <v>23</v>
      </c>
      <c r="P62" s="252" t="s">
        <v>1</v>
      </c>
      <c r="Q62" s="253" t="s">
        <v>23</v>
      </c>
      <c r="R62" s="149" t="s">
        <v>21</v>
      </c>
      <c r="S62" s="161" t="s">
        <v>420</v>
      </c>
      <c r="T62" s="161" t="s">
        <v>420</v>
      </c>
      <c r="U62" s="161" t="str">
        <f>_xlfn.XLOOKUP(A62,'Timely submission'!A:A,'Timely submission'!Q:Q)</f>
        <v>On time</v>
      </c>
      <c r="V62" s="150">
        <f>_xlfn.XLOOKUP(A62,'KSD auditees'!A:A,'KSD auditees'!A:A)</f>
        <v>1009</v>
      </c>
      <c r="W62" s="150" t="str">
        <f>_xlfn.XLOOKUP(A62,'KSD auditees'!A:A,'KSD auditees'!G:G)</f>
        <v>Human Settlements</v>
      </c>
      <c r="X62" s="150" t="e">
        <f>_xlfn.XLOOKUP(A62,'[27]Non AGSA'!B:B,'[27]Non AGSA'!B:B)</f>
        <v>#N/A</v>
      </c>
      <c r="Y62" s="150" t="e">
        <f>_xlfn.XLOOKUP(A62,'[27]Dormant auditee list'!C:C,'[27]Dormant auditee list'!C:C)</f>
        <v>#N/A</v>
      </c>
      <c r="Z62" s="150" t="str">
        <f>_xlfn.XLOOKUP(A62,[27]Reworked!A:A,[27]Reworked!I:I)</f>
        <v>Unqualified with findings</v>
      </c>
      <c r="AB62" s="150">
        <v>1</v>
      </c>
      <c r="AC62" s="150">
        <v>2</v>
      </c>
    </row>
    <row r="63" spans="1:29" ht="27" customHeight="1" x14ac:dyDescent="0.25">
      <c r="A63" s="265">
        <v>197</v>
      </c>
      <c r="B63" s="266" t="s">
        <v>203</v>
      </c>
      <c r="C63" s="252" t="s">
        <v>1190</v>
      </c>
      <c r="D63" s="252" t="s">
        <v>854</v>
      </c>
      <c r="E63" s="252" t="s">
        <v>1191</v>
      </c>
      <c r="F63" s="252" t="s">
        <v>452</v>
      </c>
      <c r="G63" s="252" t="s">
        <v>856</v>
      </c>
      <c r="H63" s="267" t="s">
        <v>696</v>
      </c>
      <c r="I63" s="267" t="s">
        <v>437</v>
      </c>
      <c r="J63" s="256" t="s">
        <v>33</v>
      </c>
      <c r="K63" s="252" t="s">
        <v>1</v>
      </c>
      <c r="L63" s="252" t="s">
        <v>1</v>
      </c>
      <c r="M63" s="256" t="s">
        <v>33</v>
      </c>
      <c r="N63" s="252" t="s">
        <v>1</v>
      </c>
      <c r="O63" s="252" t="s">
        <v>1</v>
      </c>
      <c r="P63" s="252" t="s">
        <v>1</v>
      </c>
      <c r="Q63" s="251" t="s">
        <v>22</v>
      </c>
      <c r="R63" s="149" t="s">
        <v>21</v>
      </c>
      <c r="S63" s="161" t="s">
        <v>420</v>
      </c>
      <c r="T63" s="161" t="s">
        <v>420</v>
      </c>
      <c r="U63" s="161" t="str">
        <f>_xlfn.XLOOKUP(A63,'Timely submission'!A:A,'Timely submission'!Q:Q)</f>
        <v>On time</v>
      </c>
      <c r="V63" s="150">
        <f>_xlfn.XLOOKUP(A63,'KSD auditees'!A:A,'KSD auditees'!A:A)</f>
        <v>197</v>
      </c>
      <c r="W63" s="150" t="str">
        <f>_xlfn.XLOOKUP(A63,'KSD auditees'!A:A,'KSD auditees'!G:G)</f>
        <v>Safety and Security</v>
      </c>
      <c r="X63" s="150" t="e">
        <f>_xlfn.XLOOKUP(A63,'[27]Non AGSA'!B:B,'[27]Non AGSA'!B:B)</f>
        <v>#N/A</v>
      </c>
      <c r="Y63" s="150" t="e">
        <f>_xlfn.XLOOKUP(A63,'[27]Dormant auditee list'!C:C,'[27]Dormant auditee list'!C:C)</f>
        <v>#N/A</v>
      </c>
      <c r="Z63" s="150" t="str">
        <f>_xlfn.XLOOKUP(A63,[27]Reworked!A:A,[27]Reworked!I:I)</f>
        <v>Unqualified with no findings</v>
      </c>
      <c r="AB63" s="150">
        <v>1</v>
      </c>
      <c r="AC63" s="150">
        <v>1</v>
      </c>
    </row>
    <row r="64" spans="1:29" ht="34.5" customHeight="1" x14ac:dyDescent="0.25">
      <c r="A64" s="265">
        <v>291</v>
      </c>
      <c r="B64" s="266" t="s">
        <v>142</v>
      </c>
      <c r="C64" s="252" t="s">
        <v>1190</v>
      </c>
      <c r="D64" s="252" t="s">
        <v>737</v>
      </c>
      <c r="E64" s="252" t="s">
        <v>1191</v>
      </c>
      <c r="F64" s="252" t="s">
        <v>485</v>
      </c>
      <c r="G64" s="252" t="s">
        <v>739</v>
      </c>
      <c r="H64" s="267" t="s">
        <v>440</v>
      </c>
      <c r="I64" s="267" t="s">
        <v>437</v>
      </c>
      <c r="J64" s="256" t="s">
        <v>33</v>
      </c>
      <c r="K64" s="252" t="s">
        <v>1</v>
      </c>
      <c r="L64" s="252" t="s">
        <v>1</v>
      </c>
      <c r="M64" s="256" t="s">
        <v>33</v>
      </c>
      <c r="N64" s="252" t="s">
        <v>1</v>
      </c>
      <c r="O64" s="251" t="s">
        <v>22</v>
      </c>
      <c r="P64" s="252" t="s">
        <v>1</v>
      </c>
      <c r="Q64" s="251" t="s">
        <v>22</v>
      </c>
      <c r="R64" s="149" t="s">
        <v>21</v>
      </c>
      <c r="S64" s="161" t="s">
        <v>420</v>
      </c>
      <c r="T64" s="161" t="s">
        <v>420</v>
      </c>
      <c r="U64" s="161" t="str">
        <f>_xlfn.XLOOKUP(A64,'Timely submission'!A:A,'Timely submission'!Q:Q)</f>
        <v>On time</v>
      </c>
      <c r="V64" s="150">
        <f>_xlfn.XLOOKUP(A64,'KSD auditees'!A:A,'KSD auditees'!A:A)</f>
        <v>291</v>
      </c>
      <c r="W64" s="150" t="str">
        <f>_xlfn.XLOOKUP(A64,'KSD auditees'!A:A,'KSD auditees'!G:G)</f>
        <v xml:space="preserve">Financial sustainability </v>
      </c>
      <c r="X64" s="150" t="e">
        <f>_xlfn.XLOOKUP(A64,'[27]Non AGSA'!B:B,'[27]Non AGSA'!B:B)</f>
        <v>#N/A</v>
      </c>
      <c r="Y64" s="150" t="e">
        <f>_xlfn.XLOOKUP(A64,'[27]Dormant auditee list'!C:C,'[27]Dormant auditee list'!C:C)</f>
        <v>#N/A</v>
      </c>
      <c r="Z64" s="150" t="str">
        <f>_xlfn.XLOOKUP(A64,[27]Reworked!A:A,[27]Reworked!I:I)</f>
        <v>Unqualified with no findings</v>
      </c>
      <c r="AB64" s="150">
        <v>1</v>
      </c>
      <c r="AC64" s="150">
        <v>1</v>
      </c>
    </row>
    <row r="65" spans="1:29" ht="14.25" customHeight="1" x14ac:dyDescent="0.25">
      <c r="A65" s="265">
        <v>409</v>
      </c>
      <c r="B65" s="266" t="s">
        <v>168</v>
      </c>
      <c r="C65" s="252" t="s">
        <v>1190</v>
      </c>
      <c r="D65" s="252" t="s">
        <v>438</v>
      </c>
      <c r="E65" s="252" t="s">
        <v>1191</v>
      </c>
      <c r="F65" s="252" t="s">
        <v>168</v>
      </c>
      <c r="G65" s="252" t="s">
        <v>1</v>
      </c>
      <c r="H65" s="267" t="s">
        <v>1</v>
      </c>
      <c r="I65" s="267" t="s">
        <v>438</v>
      </c>
      <c r="J65" s="250" t="s">
        <v>17</v>
      </c>
      <c r="K65" s="253" t="s">
        <v>23</v>
      </c>
      <c r="L65" s="253" t="s">
        <v>23</v>
      </c>
      <c r="M65" s="250" t="s">
        <v>17</v>
      </c>
      <c r="N65" s="253" t="s">
        <v>23</v>
      </c>
      <c r="O65" s="253" t="s">
        <v>23</v>
      </c>
      <c r="P65" s="255" t="s">
        <v>20</v>
      </c>
      <c r="Q65" s="253" t="s">
        <v>23</v>
      </c>
      <c r="R65" s="149" t="s">
        <v>21</v>
      </c>
      <c r="S65" s="161" t="s">
        <v>420</v>
      </c>
      <c r="T65" s="161" t="s">
        <v>420</v>
      </c>
      <c r="U65" s="161" t="str">
        <f>_xlfn.XLOOKUP(A65,'Timely submission'!A:A,'Timely submission'!Q:Q)</f>
        <v>On time</v>
      </c>
      <c r="V65" s="150">
        <f>_xlfn.XLOOKUP(A65,'KSD auditees'!A:A,'KSD auditees'!A:A)</f>
        <v>409</v>
      </c>
      <c r="W65" s="150" t="str">
        <f>_xlfn.XLOOKUP(A65,'KSD auditees'!A:A,'KSD auditees'!G:G)</f>
        <v>Infrastructure</v>
      </c>
      <c r="X65" s="150" t="e">
        <f>_xlfn.XLOOKUP(A65,'[27]Non AGSA'!B:B,'[27]Non AGSA'!B:B)</f>
        <v>#N/A</v>
      </c>
      <c r="Y65" s="150" t="e">
        <f>_xlfn.XLOOKUP(A65,'[27]Dormant auditee list'!C:C,'[27]Dormant auditee list'!C:C)</f>
        <v>#N/A</v>
      </c>
      <c r="Z65" s="150" t="str">
        <f>_xlfn.XLOOKUP(A65,[27]Reworked!A:A,[27]Reworked!I:I)</f>
        <v>Unqualified with findings</v>
      </c>
      <c r="AB65" s="150">
        <v>1</v>
      </c>
      <c r="AC65" s="150">
        <v>2</v>
      </c>
    </row>
    <row r="66" spans="1:29" ht="14.25" customHeight="1" x14ac:dyDescent="0.25">
      <c r="A66" s="265">
        <v>542</v>
      </c>
      <c r="B66" s="266" t="s">
        <v>168</v>
      </c>
      <c r="C66" s="252" t="s">
        <v>1190</v>
      </c>
      <c r="D66" s="252" t="s">
        <v>571</v>
      </c>
      <c r="E66" s="252" t="s">
        <v>1191</v>
      </c>
      <c r="F66" s="252" t="s">
        <v>168</v>
      </c>
      <c r="G66" s="252" t="s">
        <v>1</v>
      </c>
      <c r="H66" s="267" t="s">
        <v>1</v>
      </c>
      <c r="I66" s="267" t="s">
        <v>571</v>
      </c>
      <c r="J66" s="250" t="s">
        <v>17</v>
      </c>
      <c r="K66" s="252" t="s">
        <v>1</v>
      </c>
      <c r="L66" s="253" t="s">
        <v>23</v>
      </c>
      <c r="M66" s="250" t="s">
        <v>17</v>
      </c>
      <c r="N66" s="252" t="s">
        <v>1</v>
      </c>
      <c r="O66" s="253" t="s">
        <v>23</v>
      </c>
      <c r="P66" s="252" t="s">
        <v>1</v>
      </c>
      <c r="Q66" s="255" t="s">
        <v>20</v>
      </c>
      <c r="R66" s="149" t="s">
        <v>21</v>
      </c>
      <c r="S66" s="161" t="s">
        <v>420</v>
      </c>
      <c r="T66" s="161" t="s">
        <v>420</v>
      </c>
      <c r="U66" s="161" t="str">
        <f>_xlfn.XLOOKUP(A66,'Timely submission'!A:A,'Timely submission'!Q:Q)</f>
        <v>On time</v>
      </c>
      <c r="V66" s="150">
        <f>_xlfn.XLOOKUP(A66,'KSD auditees'!A:A,'KSD auditees'!A:A)</f>
        <v>542</v>
      </c>
      <c r="W66" s="150" t="str">
        <f>_xlfn.XLOOKUP(A66,'KSD auditees'!A:A,'KSD auditees'!G:G)</f>
        <v>Infrastructure</v>
      </c>
      <c r="X66" s="150" t="e">
        <f>_xlfn.XLOOKUP(A66,'[27]Non AGSA'!B:B,'[27]Non AGSA'!B:B)</f>
        <v>#N/A</v>
      </c>
      <c r="Y66" s="150" t="e">
        <f>_xlfn.XLOOKUP(A66,'[27]Dormant auditee list'!C:C,'[27]Dormant auditee list'!C:C)</f>
        <v>#N/A</v>
      </c>
      <c r="Z66" s="150" t="str">
        <f>_xlfn.XLOOKUP(A66,[27]Reworked!A:A,[27]Reworked!I:I)</f>
        <v>Unqualified with findings</v>
      </c>
      <c r="AB66" s="150">
        <v>1</v>
      </c>
      <c r="AC66" s="150">
        <v>2</v>
      </c>
    </row>
    <row r="67" spans="1:29" ht="14.25" customHeight="1" x14ac:dyDescent="0.25">
      <c r="A67" s="265">
        <v>414</v>
      </c>
      <c r="B67" s="266" t="s">
        <v>169</v>
      </c>
      <c r="C67" s="252" t="s">
        <v>1190</v>
      </c>
      <c r="D67" s="252" t="s">
        <v>492</v>
      </c>
      <c r="E67" s="252" t="s">
        <v>1191</v>
      </c>
      <c r="F67" s="252" t="s">
        <v>168</v>
      </c>
      <c r="G67" s="252" t="s">
        <v>1</v>
      </c>
      <c r="H67" s="267" t="s">
        <v>1</v>
      </c>
      <c r="I67" s="267" t="s">
        <v>492</v>
      </c>
      <c r="J67" s="250" t="s">
        <v>17</v>
      </c>
      <c r="K67" s="252" t="s">
        <v>1</v>
      </c>
      <c r="L67" s="253" t="s">
        <v>23</v>
      </c>
      <c r="M67" s="250" t="s">
        <v>17</v>
      </c>
      <c r="N67" s="252" t="s">
        <v>1</v>
      </c>
      <c r="O67" s="253" t="s">
        <v>23</v>
      </c>
      <c r="P67" s="255" t="s">
        <v>20</v>
      </c>
      <c r="Q67" s="253" t="s">
        <v>23</v>
      </c>
      <c r="R67" s="149" t="s">
        <v>21</v>
      </c>
      <c r="S67" s="161" t="s">
        <v>420</v>
      </c>
      <c r="T67" s="161" t="s">
        <v>420</v>
      </c>
      <c r="U67" s="161" t="str">
        <f>_xlfn.XLOOKUP(A67,'Timely submission'!A:A,'Timely submission'!Q:Q)</f>
        <v>On time</v>
      </c>
      <c r="V67" s="150">
        <f>_xlfn.XLOOKUP(A67,'KSD auditees'!A:A,'KSD auditees'!A:A)</f>
        <v>414</v>
      </c>
      <c r="W67" s="150" t="str">
        <f>_xlfn.XLOOKUP(A67,'KSD auditees'!A:A,'KSD auditees'!G:G)</f>
        <v>Infrastructure</v>
      </c>
      <c r="X67" s="150" t="e">
        <f>_xlfn.XLOOKUP(A67,'[27]Non AGSA'!B:B,'[27]Non AGSA'!B:B)</f>
        <v>#N/A</v>
      </c>
      <c r="Y67" s="150" t="e">
        <f>_xlfn.XLOOKUP(A67,'[27]Dormant auditee list'!C:C,'[27]Dormant auditee list'!C:C)</f>
        <v>#N/A</v>
      </c>
      <c r="Z67" s="150" t="str">
        <f>_xlfn.XLOOKUP(A67,[27]Reworked!A:A,[27]Reworked!I:I)</f>
        <v>Unqualified with findings</v>
      </c>
      <c r="AB67" s="150">
        <v>1</v>
      </c>
      <c r="AC67" s="150">
        <v>2</v>
      </c>
    </row>
    <row r="68" spans="1:29" ht="14.25" customHeight="1" x14ac:dyDescent="0.25">
      <c r="A68" s="265">
        <v>412</v>
      </c>
      <c r="B68" s="266" t="s">
        <v>170</v>
      </c>
      <c r="C68" s="252" t="s">
        <v>1190</v>
      </c>
      <c r="D68" s="252" t="s">
        <v>1021</v>
      </c>
      <c r="E68" s="252" t="s">
        <v>1191</v>
      </c>
      <c r="F68" s="252" t="s">
        <v>168</v>
      </c>
      <c r="G68" s="252" t="s">
        <v>1</v>
      </c>
      <c r="H68" s="267" t="s">
        <v>1</v>
      </c>
      <c r="I68" s="267" t="s">
        <v>1021</v>
      </c>
      <c r="J68" s="250" t="s">
        <v>17</v>
      </c>
      <c r="K68" s="253" t="s">
        <v>23</v>
      </c>
      <c r="L68" s="253" t="s">
        <v>23</v>
      </c>
      <c r="M68" s="250" t="s">
        <v>17</v>
      </c>
      <c r="N68" s="253" t="s">
        <v>23</v>
      </c>
      <c r="O68" s="253" t="s">
        <v>23</v>
      </c>
      <c r="P68" s="253" t="s">
        <v>23</v>
      </c>
      <c r="Q68" s="253" t="s">
        <v>23</v>
      </c>
      <c r="R68" s="149" t="s">
        <v>21</v>
      </c>
      <c r="S68" s="161" t="s">
        <v>420</v>
      </c>
      <c r="T68" s="161" t="s">
        <v>420</v>
      </c>
      <c r="U68" s="161" t="str">
        <f>_xlfn.XLOOKUP(A68,'Timely submission'!A:A,'Timely submission'!Q:Q)</f>
        <v>On time</v>
      </c>
      <c r="V68" s="150">
        <f>_xlfn.XLOOKUP(A68,'KSD auditees'!A:A,'KSD auditees'!A:A)</f>
        <v>412</v>
      </c>
      <c r="W68" s="150" t="str">
        <f>_xlfn.XLOOKUP(A68,'KSD auditees'!A:A,'KSD auditees'!G:G)</f>
        <v>Infrastructure</v>
      </c>
      <c r="X68" s="150" t="e">
        <f>_xlfn.XLOOKUP(A68,'[27]Non AGSA'!B:B,'[27]Non AGSA'!B:B)</f>
        <v>#N/A</v>
      </c>
      <c r="Y68" s="150" t="e">
        <f>_xlfn.XLOOKUP(A68,'[27]Dormant auditee list'!C:C,'[27]Dormant auditee list'!C:C)</f>
        <v>#N/A</v>
      </c>
      <c r="Z68" s="150" t="str">
        <f>_xlfn.XLOOKUP(A68,[27]Reworked!A:A,[27]Reworked!I:I)</f>
        <v>Unqualified with findings</v>
      </c>
      <c r="AB68" s="150">
        <v>1</v>
      </c>
      <c r="AC68" s="150">
        <v>2</v>
      </c>
    </row>
    <row r="69" spans="1:29" ht="18" customHeight="1" x14ac:dyDescent="0.25">
      <c r="A69" s="265">
        <v>410</v>
      </c>
      <c r="B69" s="266" t="s">
        <v>171</v>
      </c>
      <c r="C69" s="252" t="s">
        <v>1190</v>
      </c>
      <c r="D69" s="252" t="s">
        <v>625</v>
      </c>
      <c r="E69" s="252" t="s">
        <v>1191</v>
      </c>
      <c r="F69" s="252" t="s">
        <v>168</v>
      </c>
      <c r="G69" s="252" t="s">
        <v>1</v>
      </c>
      <c r="H69" s="267" t="s">
        <v>1</v>
      </c>
      <c r="I69" s="267" t="s">
        <v>625</v>
      </c>
      <c r="J69" s="250" t="s">
        <v>17</v>
      </c>
      <c r="K69" s="253" t="s">
        <v>23</v>
      </c>
      <c r="L69" s="253" t="s">
        <v>23</v>
      </c>
      <c r="M69" s="254" t="s">
        <v>26</v>
      </c>
      <c r="N69" s="253" t="s">
        <v>23</v>
      </c>
      <c r="O69" s="253" t="s">
        <v>23</v>
      </c>
      <c r="P69" s="253" t="s">
        <v>23</v>
      </c>
      <c r="Q69" s="253" t="s">
        <v>23</v>
      </c>
      <c r="R69" s="149" t="s">
        <v>21</v>
      </c>
      <c r="S69" s="161" t="s">
        <v>29</v>
      </c>
      <c r="T69" s="161" t="s">
        <v>29</v>
      </c>
      <c r="U69" s="161" t="str">
        <f>_xlfn.XLOOKUP(A69,'Timely submission'!A:A,'Timely submission'!Q:Q)</f>
        <v>On time</v>
      </c>
      <c r="V69" s="150">
        <f>_xlfn.XLOOKUP(A69,'KSD auditees'!A:A,'KSD auditees'!A:A)</f>
        <v>410</v>
      </c>
      <c r="W69" s="150" t="str">
        <f>_xlfn.XLOOKUP(A69,'KSD auditees'!A:A,'KSD auditees'!G:G)</f>
        <v>Infrastructure</v>
      </c>
      <c r="X69" s="150" t="e">
        <f>_xlfn.XLOOKUP(A69,'[27]Non AGSA'!B:B,'[27]Non AGSA'!B:B)</f>
        <v>#N/A</v>
      </c>
      <c r="Y69" s="150" t="e">
        <f>_xlfn.XLOOKUP(A69,'[27]Dormant auditee list'!C:C,'[27]Dormant auditee list'!C:C)</f>
        <v>#N/A</v>
      </c>
      <c r="Z69" s="150" t="str">
        <f>_xlfn.XLOOKUP(A69,[27]Reworked!A:A,[27]Reworked!I:I)</f>
        <v>Unqualified with findings</v>
      </c>
      <c r="AB69" s="150">
        <v>1</v>
      </c>
      <c r="AC69" s="150">
        <v>2</v>
      </c>
    </row>
    <row r="70" spans="1:29" ht="14.25" customHeight="1" x14ac:dyDescent="0.25">
      <c r="A70" s="265">
        <v>425</v>
      </c>
      <c r="B70" s="266" t="s">
        <v>176</v>
      </c>
      <c r="C70" s="252" t="s">
        <v>1190</v>
      </c>
      <c r="D70" s="252" t="s">
        <v>658</v>
      </c>
      <c r="E70" s="252" t="s">
        <v>1191</v>
      </c>
      <c r="F70" s="252" t="s">
        <v>168</v>
      </c>
      <c r="G70" s="252" t="s">
        <v>1</v>
      </c>
      <c r="H70" s="267" t="s">
        <v>1</v>
      </c>
      <c r="I70" s="267" t="s">
        <v>658</v>
      </c>
      <c r="J70" s="250" t="s">
        <v>17</v>
      </c>
      <c r="K70" s="252" t="s">
        <v>1</v>
      </c>
      <c r="L70" s="253" t="s">
        <v>23</v>
      </c>
      <c r="M70" s="250" t="s">
        <v>17</v>
      </c>
      <c r="N70" s="252" t="s">
        <v>1</v>
      </c>
      <c r="O70" s="253" t="s">
        <v>23</v>
      </c>
      <c r="P70" s="253" t="s">
        <v>23</v>
      </c>
      <c r="Q70" s="253" t="s">
        <v>23</v>
      </c>
      <c r="R70" s="149" t="s">
        <v>21</v>
      </c>
      <c r="S70" s="161" t="s">
        <v>420</v>
      </c>
      <c r="T70" s="161" t="s">
        <v>420</v>
      </c>
      <c r="U70" s="161" t="str">
        <f>_xlfn.XLOOKUP(A70,'Timely submission'!A:A,'Timely submission'!Q:Q)</f>
        <v>On time</v>
      </c>
      <c r="V70" s="150">
        <f>_xlfn.XLOOKUP(A70,'KSD auditees'!A:A,'KSD auditees'!A:A)</f>
        <v>425</v>
      </c>
      <c r="W70" s="150" t="str">
        <f>_xlfn.XLOOKUP(A70,'KSD auditees'!A:A,'KSD auditees'!G:G)</f>
        <v xml:space="preserve">Infrastructure </v>
      </c>
      <c r="X70" s="150" t="e">
        <f>_xlfn.XLOOKUP(A70,'[27]Non AGSA'!B:B,'[27]Non AGSA'!B:B)</f>
        <v>#N/A</v>
      </c>
      <c r="Y70" s="150" t="e">
        <f>_xlfn.XLOOKUP(A70,'[27]Dormant auditee list'!C:C,'[27]Dormant auditee list'!C:C)</f>
        <v>#N/A</v>
      </c>
      <c r="Z70" s="150" t="str">
        <f>_xlfn.XLOOKUP(A70,[27]Reworked!A:A,[27]Reworked!I:I)</f>
        <v>Unqualified with findings</v>
      </c>
      <c r="AB70" s="150">
        <v>1</v>
      </c>
      <c r="AC70" s="150">
        <v>2</v>
      </c>
    </row>
    <row r="71" spans="1:29" ht="14.25" customHeight="1" x14ac:dyDescent="0.25">
      <c r="A71" s="265">
        <v>520</v>
      </c>
      <c r="B71" s="266" t="s">
        <v>172</v>
      </c>
      <c r="C71" s="252" t="s">
        <v>1190</v>
      </c>
      <c r="D71" s="252" t="s">
        <v>1065</v>
      </c>
      <c r="E71" s="252" t="s">
        <v>1191</v>
      </c>
      <c r="F71" s="252" t="s">
        <v>168</v>
      </c>
      <c r="G71" s="252" t="s">
        <v>1</v>
      </c>
      <c r="H71" s="267" t="s">
        <v>1</v>
      </c>
      <c r="I71" s="267" t="s">
        <v>1065</v>
      </c>
      <c r="J71" s="250" t="s">
        <v>17</v>
      </c>
      <c r="K71" s="252" t="s">
        <v>1</v>
      </c>
      <c r="L71" s="253" t="s">
        <v>23</v>
      </c>
      <c r="M71" s="254" t="s">
        <v>26</v>
      </c>
      <c r="N71" s="252" t="s">
        <v>1</v>
      </c>
      <c r="O71" s="253" t="s">
        <v>23</v>
      </c>
      <c r="P71" s="253" t="s">
        <v>23</v>
      </c>
      <c r="Q71" s="253" t="s">
        <v>23</v>
      </c>
      <c r="R71" s="149" t="s">
        <v>21</v>
      </c>
      <c r="S71" s="161" t="s">
        <v>29</v>
      </c>
      <c r="T71" s="161" t="s">
        <v>29</v>
      </c>
      <c r="U71" s="161" t="str">
        <f>_xlfn.XLOOKUP(A71,'Timely submission'!A:A,'Timely submission'!Q:Q)</f>
        <v>On time</v>
      </c>
      <c r="V71" s="150">
        <f>_xlfn.XLOOKUP(A71,'KSD auditees'!A:A,'KSD auditees'!A:A)</f>
        <v>520</v>
      </c>
      <c r="W71" s="150" t="str">
        <f>_xlfn.XLOOKUP(A71,'KSD auditees'!A:A,'KSD auditees'!G:G)</f>
        <v>Infrastructure</v>
      </c>
      <c r="X71" s="150" t="e">
        <f>_xlfn.XLOOKUP(A71,'[27]Non AGSA'!B:B,'[27]Non AGSA'!B:B)</f>
        <v>#N/A</v>
      </c>
      <c r="Y71" s="150" t="e">
        <f>_xlfn.XLOOKUP(A71,'[27]Dormant auditee list'!C:C,'[27]Dormant auditee list'!C:C)</f>
        <v>#N/A</v>
      </c>
      <c r="Z71" s="150" t="str">
        <f>_xlfn.XLOOKUP(A71,[27]Reworked!A:A,[27]Reworked!I:I)</f>
        <v>Unqualified with findings</v>
      </c>
      <c r="AB71" s="150">
        <v>1</v>
      </c>
      <c r="AC71" s="150">
        <v>2</v>
      </c>
    </row>
    <row r="72" spans="1:29" ht="14.25" customHeight="1" x14ac:dyDescent="0.25">
      <c r="A72" s="265">
        <v>516</v>
      </c>
      <c r="B72" s="266" t="s">
        <v>209</v>
      </c>
      <c r="C72" s="252" t="s">
        <v>1190</v>
      </c>
      <c r="D72" s="252" t="s">
        <v>571</v>
      </c>
      <c r="E72" s="252" t="s">
        <v>1191</v>
      </c>
      <c r="F72" s="252" t="s">
        <v>209</v>
      </c>
      <c r="G72" s="252" t="s">
        <v>1</v>
      </c>
      <c r="H72" s="267" t="s">
        <v>1</v>
      </c>
      <c r="I72" s="267" t="s">
        <v>571</v>
      </c>
      <c r="J72" s="250" t="s">
        <v>17</v>
      </c>
      <c r="K72" s="255" t="s">
        <v>20</v>
      </c>
      <c r="L72" s="253" t="s">
        <v>23</v>
      </c>
      <c r="M72" s="250" t="s">
        <v>17</v>
      </c>
      <c r="N72" s="252" t="s">
        <v>1</v>
      </c>
      <c r="O72" s="253" t="s">
        <v>23</v>
      </c>
      <c r="P72" s="253" t="s">
        <v>23</v>
      </c>
      <c r="Q72" s="253" t="s">
        <v>23</v>
      </c>
      <c r="R72" s="149" t="s">
        <v>21</v>
      </c>
      <c r="S72" s="161" t="s">
        <v>420</v>
      </c>
      <c r="T72" s="161" t="s">
        <v>420</v>
      </c>
      <c r="U72" s="161" t="str">
        <f>_xlfn.XLOOKUP(A72,'Timely submission'!A:A,'Timely submission'!Q:Q)</f>
        <v>On time</v>
      </c>
      <c r="V72" s="150">
        <f>_xlfn.XLOOKUP(A72,'KSD auditees'!A:A,'KSD auditees'!A:A)</f>
        <v>516</v>
      </c>
      <c r="W72" s="150" t="str">
        <f>_xlfn.XLOOKUP(A72,'KSD auditees'!A:A,'KSD auditees'!G:G)</f>
        <v>Transport</v>
      </c>
      <c r="X72" s="150" t="e">
        <f>_xlfn.XLOOKUP(A72,'[27]Non AGSA'!B:B,'[27]Non AGSA'!B:B)</f>
        <v>#N/A</v>
      </c>
      <c r="Y72" s="150" t="e">
        <f>_xlfn.XLOOKUP(A72,'[27]Dormant auditee list'!C:C,'[27]Dormant auditee list'!C:C)</f>
        <v>#N/A</v>
      </c>
      <c r="Z72" s="150" t="str">
        <f>_xlfn.XLOOKUP(A72,[27]Reworked!A:A,[27]Reworked!I:I)</f>
        <v>Unqualified with findings</v>
      </c>
      <c r="AB72" s="150">
        <v>1</v>
      </c>
      <c r="AC72" s="150">
        <v>2</v>
      </c>
    </row>
    <row r="73" spans="1:29" ht="14.25" customHeight="1" x14ac:dyDescent="0.25">
      <c r="A73" s="265">
        <v>424</v>
      </c>
      <c r="B73" s="266" t="s">
        <v>213</v>
      </c>
      <c r="C73" s="252" t="s">
        <v>1190</v>
      </c>
      <c r="D73" s="252" t="s">
        <v>625</v>
      </c>
      <c r="E73" s="252" t="s">
        <v>1191</v>
      </c>
      <c r="F73" s="252" t="s">
        <v>209</v>
      </c>
      <c r="G73" s="252" t="s">
        <v>1</v>
      </c>
      <c r="H73" s="267" t="s">
        <v>1</v>
      </c>
      <c r="I73" s="267" t="s">
        <v>625</v>
      </c>
      <c r="J73" s="256" t="s">
        <v>33</v>
      </c>
      <c r="K73" s="252" t="s">
        <v>1</v>
      </c>
      <c r="L73" s="251" t="s">
        <v>22</v>
      </c>
      <c r="M73" s="250" t="s">
        <v>17</v>
      </c>
      <c r="N73" s="252" t="s">
        <v>1</v>
      </c>
      <c r="O73" s="253" t="s">
        <v>23</v>
      </c>
      <c r="P73" s="252" t="s">
        <v>1</v>
      </c>
      <c r="Q73" s="253" t="s">
        <v>23</v>
      </c>
      <c r="R73" s="149" t="s">
        <v>21</v>
      </c>
      <c r="S73" s="161" t="s">
        <v>29</v>
      </c>
      <c r="T73" s="161" t="s">
        <v>420</v>
      </c>
      <c r="U73" s="161" t="str">
        <f>_xlfn.XLOOKUP(A73,'Timely submission'!A:A,'Timely submission'!Q:Q)</f>
        <v>On time</v>
      </c>
      <c r="V73" s="150">
        <f>_xlfn.XLOOKUP(A73,'KSD auditees'!A:A,'KSD auditees'!A:A)</f>
        <v>424</v>
      </c>
      <c r="W73" s="150" t="str">
        <f>_xlfn.XLOOKUP(A73,'KSD auditees'!A:A,'KSD auditees'!G:G)</f>
        <v>Transport</v>
      </c>
      <c r="X73" s="150" t="e">
        <f>_xlfn.XLOOKUP(A73,'[27]Non AGSA'!B:B,'[27]Non AGSA'!B:B)</f>
        <v>#N/A</v>
      </c>
      <c r="Y73" s="150" t="e">
        <f>_xlfn.XLOOKUP(A73,'[27]Dormant auditee list'!C:C,'[27]Dormant auditee list'!C:C)</f>
        <v>#N/A</v>
      </c>
      <c r="Z73" s="150" t="str">
        <f>_xlfn.XLOOKUP(A73,[27]Reworked!A:A,[27]Reworked!I:I)</f>
        <v>Unqualified with no findings</v>
      </c>
      <c r="AB73" s="150">
        <v>1</v>
      </c>
      <c r="AC73" s="150">
        <v>1</v>
      </c>
    </row>
    <row r="74" spans="1:29" ht="14.25" customHeight="1" x14ac:dyDescent="0.25">
      <c r="A74" s="265">
        <v>445</v>
      </c>
      <c r="B74" s="266" t="s">
        <v>214</v>
      </c>
      <c r="C74" s="252" t="s">
        <v>1190</v>
      </c>
      <c r="D74" s="252" t="s">
        <v>1065</v>
      </c>
      <c r="E74" s="252" t="s">
        <v>1191</v>
      </c>
      <c r="F74" s="252" t="s">
        <v>209</v>
      </c>
      <c r="G74" s="252" t="s">
        <v>1</v>
      </c>
      <c r="H74" s="267" t="s">
        <v>1</v>
      </c>
      <c r="I74" s="267" t="s">
        <v>1065</v>
      </c>
      <c r="J74" s="257" t="s">
        <v>39</v>
      </c>
      <c r="K74" s="251" t="s">
        <v>22</v>
      </c>
      <c r="L74" s="251" t="s">
        <v>22</v>
      </c>
      <c r="M74" s="250" t="s">
        <v>17</v>
      </c>
      <c r="N74" s="253" t="s">
        <v>23</v>
      </c>
      <c r="O74" s="253" t="s">
        <v>23</v>
      </c>
      <c r="P74" s="252" t="s">
        <v>1</v>
      </c>
      <c r="Q74" s="251" t="s">
        <v>22</v>
      </c>
      <c r="R74" s="257" t="s">
        <v>39</v>
      </c>
      <c r="S74" s="257" t="s">
        <v>39</v>
      </c>
      <c r="T74" s="257" t="s">
        <v>39</v>
      </c>
      <c r="U74" s="161" t="str">
        <f>_xlfn.XLOOKUP(A74,'Timely submission'!A:A,'Timely submission'!Q:Q)</f>
        <v>Outstanding</v>
      </c>
      <c r="V74" s="150">
        <f>_xlfn.XLOOKUP(A74,'KSD auditees'!A:A,'KSD auditees'!A:A)</f>
        <v>445</v>
      </c>
      <c r="W74" s="150" t="str">
        <f>_xlfn.XLOOKUP(A74,'KSD auditees'!A:A,'KSD auditees'!G:G)</f>
        <v>Transport</v>
      </c>
      <c r="X74" s="150" t="e">
        <f>_xlfn.XLOOKUP(A74,'[27]Non AGSA'!B:B,'[27]Non AGSA'!B:B)</f>
        <v>#N/A</v>
      </c>
      <c r="Y74" s="150" t="e">
        <f>_xlfn.XLOOKUP(A74,'[27]Dormant auditee list'!C:C,'[27]Dormant auditee list'!C:C)</f>
        <v>#N/A</v>
      </c>
      <c r="Z74" s="150" t="str">
        <f>_xlfn.XLOOKUP(A74,[27]Reworked!A:A,[27]Reworked!I:I)</f>
        <v>Audit not finalised at legislated date</v>
      </c>
      <c r="AB74" s="150">
        <v>1</v>
      </c>
      <c r="AC74" s="150">
        <v>6</v>
      </c>
    </row>
    <row r="75" spans="1:29" ht="14.25" customHeight="1" x14ac:dyDescent="0.25">
      <c r="A75" s="265">
        <v>517</v>
      </c>
      <c r="B75" s="266" t="s">
        <v>166</v>
      </c>
      <c r="C75" s="252" t="s">
        <v>1190</v>
      </c>
      <c r="D75" s="252" t="s">
        <v>1086</v>
      </c>
      <c r="E75" s="252" t="s">
        <v>1191</v>
      </c>
      <c r="F75" s="252" t="s">
        <v>168</v>
      </c>
      <c r="G75" s="252" t="s">
        <v>1</v>
      </c>
      <c r="H75" s="267" t="s">
        <v>1</v>
      </c>
      <c r="I75" s="267" t="s">
        <v>1086</v>
      </c>
      <c r="J75" s="256" t="s">
        <v>33</v>
      </c>
      <c r="K75" s="252" t="s">
        <v>1</v>
      </c>
      <c r="L75" s="252" t="s">
        <v>1</v>
      </c>
      <c r="M75" s="256" t="s">
        <v>33</v>
      </c>
      <c r="N75" s="252" t="s">
        <v>1</v>
      </c>
      <c r="O75" s="252" t="s">
        <v>1</v>
      </c>
      <c r="P75" s="252" t="s">
        <v>1</v>
      </c>
      <c r="Q75" s="253" t="s">
        <v>23</v>
      </c>
      <c r="R75" s="149" t="s">
        <v>21</v>
      </c>
      <c r="S75" s="161" t="s">
        <v>420</v>
      </c>
      <c r="T75" s="161" t="s">
        <v>420</v>
      </c>
      <c r="U75" s="161" t="str">
        <f>_xlfn.XLOOKUP(A75,'Timely submission'!A:A,'Timely submission'!Q:Q)</f>
        <v>On time</v>
      </c>
      <c r="V75" s="150">
        <f>_xlfn.XLOOKUP(A75,'KSD auditees'!A:A,'KSD auditees'!A:A)</f>
        <v>517</v>
      </c>
      <c r="W75" s="150" t="str">
        <f>_xlfn.XLOOKUP(A75,'KSD auditees'!A:A,'KSD auditees'!G:G)</f>
        <v>Infrastructure</v>
      </c>
      <c r="X75" s="150" t="e">
        <f>_xlfn.XLOOKUP(A75,'[27]Non AGSA'!B:B,'[27]Non AGSA'!B:B)</f>
        <v>#N/A</v>
      </c>
      <c r="Y75" s="150" t="e">
        <f>_xlfn.XLOOKUP(A75,'[27]Dormant auditee list'!C:C,'[27]Dormant auditee list'!C:C)</f>
        <v>#N/A</v>
      </c>
      <c r="Z75" s="150" t="str">
        <f>_xlfn.XLOOKUP(A75,[27]Reworked!A:A,[27]Reworked!I:I)</f>
        <v>Unqualified with no findings</v>
      </c>
      <c r="AB75" s="150">
        <v>1</v>
      </c>
      <c r="AC75" s="150">
        <v>1</v>
      </c>
    </row>
    <row r="76" spans="1:29" ht="14.25" customHeight="1" x14ac:dyDescent="0.25">
      <c r="A76" s="265">
        <v>1570</v>
      </c>
      <c r="B76" s="266" t="s">
        <v>215</v>
      </c>
      <c r="C76" s="252" t="s">
        <v>1190</v>
      </c>
      <c r="D76" s="252" t="s">
        <v>1086</v>
      </c>
      <c r="E76" s="252" t="s">
        <v>1191</v>
      </c>
      <c r="F76" s="252" t="s">
        <v>209</v>
      </c>
      <c r="G76" s="252" t="s">
        <v>1</v>
      </c>
      <c r="H76" s="267" t="s">
        <v>1</v>
      </c>
      <c r="I76" s="267" t="s">
        <v>1086</v>
      </c>
      <c r="J76" s="256" t="s">
        <v>33</v>
      </c>
      <c r="K76" s="252" t="s">
        <v>1</v>
      </c>
      <c r="L76" s="251" t="s">
        <v>22</v>
      </c>
      <c r="M76" s="250" t="s">
        <v>17</v>
      </c>
      <c r="N76" s="252" t="s">
        <v>1</v>
      </c>
      <c r="O76" s="255" t="s">
        <v>20</v>
      </c>
      <c r="P76" s="252" t="s">
        <v>1</v>
      </c>
      <c r="Q76" s="255" t="s">
        <v>20</v>
      </c>
      <c r="R76" s="149" t="s">
        <v>21</v>
      </c>
      <c r="S76" s="161" t="s">
        <v>29</v>
      </c>
      <c r="T76" s="161" t="s">
        <v>420</v>
      </c>
      <c r="U76" s="161" t="str">
        <f>_xlfn.XLOOKUP(A76,'Timely submission'!A:A,'Timely submission'!Q:Q)</f>
        <v>On time</v>
      </c>
      <c r="V76" s="150">
        <f>_xlfn.XLOOKUP(A76,'KSD auditees'!A:A,'KSD auditees'!A:A)</f>
        <v>1570</v>
      </c>
      <c r="W76" s="150" t="str">
        <f>_xlfn.XLOOKUP(A76,'KSD auditees'!A:A,'KSD auditees'!G:G)</f>
        <v>Transport</v>
      </c>
      <c r="X76" s="150" t="e">
        <f>_xlfn.XLOOKUP(A76,'[27]Non AGSA'!B:B,'[27]Non AGSA'!B:B)</f>
        <v>#N/A</v>
      </c>
      <c r="Y76" s="150" t="e">
        <f>_xlfn.XLOOKUP(A76,'[27]Dormant auditee list'!C:C,'[27]Dormant auditee list'!C:C)</f>
        <v>#N/A</v>
      </c>
      <c r="Z76" s="150" t="str">
        <f>_xlfn.XLOOKUP(A76,[27]Reworked!A:A,[27]Reworked!I:I)</f>
        <v>Unqualified with no findings</v>
      </c>
      <c r="AB76" s="150">
        <v>1</v>
      </c>
      <c r="AC76" s="150">
        <v>1</v>
      </c>
    </row>
    <row r="77" spans="1:29" ht="34.5" customHeight="1" x14ac:dyDescent="0.25">
      <c r="A77" s="265">
        <v>3</v>
      </c>
      <c r="B77" s="266" t="s">
        <v>109</v>
      </c>
      <c r="C77" s="252" t="s">
        <v>1193</v>
      </c>
      <c r="D77" s="252" t="s">
        <v>896</v>
      </c>
      <c r="E77" s="252" t="s">
        <v>1191</v>
      </c>
      <c r="F77" s="252" t="s">
        <v>1</v>
      </c>
      <c r="G77" s="252" t="s">
        <v>520</v>
      </c>
      <c r="H77" s="267" t="s">
        <v>440</v>
      </c>
      <c r="I77" s="267" t="s">
        <v>437</v>
      </c>
      <c r="J77" s="250" t="s">
        <v>17</v>
      </c>
      <c r="K77" s="253" t="s">
        <v>23</v>
      </c>
      <c r="L77" s="253" t="s">
        <v>23</v>
      </c>
      <c r="M77" s="250" t="s">
        <v>17</v>
      </c>
      <c r="N77" s="253" t="s">
        <v>23</v>
      </c>
      <c r="O77" s="253" t="s">
        <v>23</v>
      </c>
      <c r="P77" s="253" t="s">
        <v>23</v>
      </c>
      <c r="Q77" s="253" t="s">
        <v>23</v>
      </c>
      <c r="R77" s="149" t="s">
        <v>21</v>
      </c>
      <c r="S77" s="161" t="s">
        <v>420</v>
      </c>
      <c r="T77" s="161" t="s">
        <v>420</v>
      </c>
      <c r="U77" s="161" t="str">
        <f>_xlfn.XLOOKUP(A77,'Timely submission'!A:A,'Timely submission'!Q:Q)</f>
        <v>On time</v>
      </c>
      <c r="V77" s="150">
        <f>_xlfn.XLOOKUP(A77,'KSD auditees'!A:A,'KSD auditees'!A:A)</f>
        <v>3</v>
      </c>
      <c r="W77" s="150" t="str">
        <f>_xlfn.XLOOKUP(A77,'KSD auditees'!A:A,'KSD auditees'!G:G)</f>
        <v>Energy</v>
      </c>
      <c r="X77" s="150" t="e">
        <f>_xlfn.XLOOKUP(A77,'[27]Non AGSA'!B:B,'[27]Non AGSA'!B:B)</f>
        <v>#N/A</v>
      </c>
      <c r="Y77" s="150" t="e">
        <f>_xlfn.XLOOKUP(A77,'[27]Dormant auditee list'!C:C,'[27]Dormant auditee list'!C:C)</f>
        <v>#N/A</v>
      </c>
      <c r="Z77" s="150" t="str">
        <f>_xlfn.XLOOKUP(A77,[27]Reworked!A:A,[27]Reworked!I:I)</f>
        <v>Unqualified with findings</v>
      </c>
      <c r="AB77" s="150">
        <v>1</v>
      </c>
      <c r="AC77" s="150">
        <v>2</v>
      </c>
    </row>
    <row r="78" spans="1:29" ht="26.25" customHeight="1" x14ac:dyDescent="0.25">
      <c r="A78" s="265">
        <v>14</v>
      </c>
      <c r="B78" s="266" t="s">
        <v>30</v>
      </c>
      <c r="C78" s="252" t="s">
        <v>1193</v>
      </c>
      <c r="D78" s="252" t="s">
        <v>941</v>
      </c>
      <c r="E78" s="252" t="s">
        <v>1191</v>
      </c>
      <c r="F78" s="252" t="s">
        <v>1</v>
      </c>
      <c r="G78" s="252" t="s">
        <v>447</v>
      </c>
      <c r="H78" s="267" t="s">
        <v>444</v>
      </c>
      <c r="I78" s="267" t="s">
        <v>437</v>
      </c>
      <c r="J78" s="254" t="s">
        <v>26</v>
      </c>
      <c r="K78" s="255" t="s">
        <v>20</v>
      </c>
      <c r="L78" s="255" t="s">
        <v>20</v>
      </c>
      <c r="M78" s="256" t="s">
        <v>33</v>
      </c>
      <c r="N78" s="252" t="s">
        <v>1</v>
      </c>
      <c r="O78" s="251" t="s">
        <v>22</v>
      </c>
      <c r="P78" s="255" t="s">
        <v>20</v>
      </c>
      <c r="Q78" s="255" t="s">
        <v>20</v>
      </c>
      <c r="R78" s="254" t="s">
        <v>26</v>
      </c>
      <c r="S78" s="161" t="s">
        <v>27</v>
      </c>
      <c r="T78" s="161" t="s">
        <v>27</v>
      </c>
      <c r="U78" s="161" t="str">
        <f>_xlfn.XLOOKUP(A78,'Timely submission'!A:A,'Timely submission'!Q:Q)</f>
        <v>On time</v>
      </c>
      <c r="V78" s="150">
        <f>_xlfn.XLOOKUP(A78,'KSD auditees'!A:A,'KSD auditees'!A:A)</f>
        <v>14</v>
      </c>
      <c r="W78" s="150" t="str">
        <f>_xlfn.XLOOKUP(A78,'KSD auditees'!A:A,'KSD auditees'!G:G)</f>
        <v xml:space="preserve">Education, Skills development and employment </v>
      </c>
      <c r="X78" s="150" t="e">
        <f>_xlfn.XLOOKUP(A78,'[27]Non AGSA'!B:B,'[27]Non AGSA'!B:B)</f>
        <v>#N/A</v>
      </c>
      <c r="Y78" s="150" t="e">
        <f>_xlfn.XLOOKUP(A78,'[27]Dormant auditee list'!C:C,'[27]Dormant auditee list'!C:C)</f>
        <v>#N/A</v>
      </c>
      <c r="Z78" s="150" t="str">
        <f>_xlfn.XLOOKUP(A78,[27]Reworked!A:A,[27]Reworked!I:I)</f>
        <v>Qualified</v>
      </c>
      <c r="AB78" s="150">
        <v>1</v>
      </c>
      <c r="AC78" s="150">
        <v>3</v>
      </c>
    </row>
    <row r="79" spans="1:29" ht="34.5" customHeight="1" x14ac:dyDescent="0.25">
      <c r="A79" s="265">
        <v>1112</v>
      </c>
      <c r="B79" s="266" t="s">
        <v>178</v>
      </c>
      <c r="C79" s="252" t="s">
        <v>1193</v>
      </c>
      <c r="D79" s="252" t="s">
        <v>896</v>
      </c>
      <c r="E79" s="252" t="s">
        <v>1191</v>
      </c>
      <c r="F79" s="252" t="s">
        <v>1</v>
      </c>
      <c r="G79" s="252" t="s">
        <v>209</v>
      </c>
      <c r="H79" s="267" t="s">
        <v>440</v>
      </c>
      <c r="I79" s="267" t="s">
        <v>437</v>
      </c>
      <c r="J79" s="257" t="s">
        <v>39</v>
      </c>
      <c r="K79" s="253" t="s">
        <v>23</v>
      </c>
      <c r="L79" s="253" t="s">
        <v>23</v>
      </c>
      <c r="M79" s="258" t="s">
        <v>94</v>
      </c>
      <c r="N79" s="253" t="s">
        <v>23</v>
      </c>
      <c r="O79" s="255" t="s">
        <v>20</v>
      </c>
      <c r="P79" s="251" t="s">
        <v>22</v>
      </c>
      <c r="Q79" s="253" t="s">
        <v>23</v>
      </c>
      <c r="R79" s="257" t="s">
        <v>39</v>
      </c>
      <c r="S79" s="257" t="s">
        <v>39</v>
      </c>
      <c r="T79" s="257" t="s">
        <v>39</v>
      </c>
      <c r="U79" s="161" t="str">
        <f>_xlfn.XLOOKUP(A79,'Timely submission'!A:A,'Timely submission'!Q:Q)</f>
        <v>Late</v>
      </c>
      <c r="V79" s="150">
        <f>_xlfn.XLOOKUP(A79,'KSD auditees'!A:A,'KSD auditees'!A:A)</f>
        <v>1112</v>
      </c>
      <c r="W79" s="150" t="str">
        <f>_xlfn.XLOOKUP(A79,'KSD auditees'!A:A,'KSD auditees'!G:G)</f>
        <v>Other key public entity</v>
      </c>
      <c r="X79" s="150" t="e">
        <f>_xlfn.XLOOKUP(A79,'[27]Non AGSA'!B:B,'[27]Non AGSA'!B:B)</f>
        <v>#N/A</v>
      </c>
      <c r="Y79" s="150" t="e">
        <f>_xlfn.XLOOKUP(A79,'[27]Dormant auditee list'!C:C,'[27]Dormant auditee list'!C:C)</f>
        <v>#N/A</v>
      </c>
      <c r="Z79" s="150" t="str">
        <f>_xlfn.XLOOKUP(A79,[27]Reworked!A:A,[27]Reworked!I:I)</f>
        <v>Audit not finalised at legislated date</v>
      </c>
      <c r="AB79" s="150">
        <v>1</v>
      </c>
      <c r="AC79" s="150">
        <v>6</v>
      </c>
    </row>
    <row r="80" spans="1:29" ht="14.25" customHeight="1" x14ac:dyDescent="0.25">
      <c r="A80" s="265">
        <v>1168</v>
      </c>
      <c r="B80" s="266" t="s">
        <v>216</v>
      </c>
      <c r="C80" s="252" t="s">
        <v>1193</v>
      </c>
      <c r="D80" s="252" t="s">
        <v>737</v>
      </c>
      <c r="E80" s="252" t="s">
        <v>1191</v>
      </c>
      <c r="F80" s="252" t="s">
        <v>1</v>
      </c>
      <c r="G80" s="252" t="s">
        <v>209</v>
      </c>
      <c r="H80" s="267" t="s">
        <v>1</v>
      </c>
      <c r="I80" s="267" t="s">
        <v>437</v>
      </c>
      <c r="J80" s="250" t="s">
        <v>17</v>
      </c>
      <c r="K80" s="252" t="s">
        <v>1</v>
      </c>
      <c r="L80" s="253" t="s">
        <v>23</v>
      </c>
      <c r="M80" s="250" t="s">
        <v>17</v>
      </c>
      <c r="N80" s="252" t="s">
        <v>1</v>
      </c>
      <c r="O80" s="253" t="s">
        <v>23</v>
      </c>
      <c r="P80" s="252" t="s">
        <v>1</v>
      </c>
      <c r="Q80" s="252" t="s">
        <v>1</v>
      </c>
      <c r="R80" s="149" t="s">
        <v>21</v>
      </c>
      <c r="S80" s="161" t="s">
        <v>420</v>
      </c>
      <c r="T80" s="161" t="s">
        <v>420</v>
      </c>
      <c r="U80" s="161" t="str">
        <f>_xlfn.XLOOKUP(A80,'Timely submission'!A:A,'Timely submission'!Q:Q)</f>
        <v>On time</v>
      </c>
      <c r="V80" s="150">
        <f>_xlfn.XLOOKUP(A80,'KSD auditees'!A:A,'KSD auditees'!A:A)</f>
        <v>1168</v>
      </c>
      <c r="W80" s="150" t="str">
        <f>_xlfn.XLOOKUP(A80,'KSD auditees'!A:A,'KSD auditees'!G:G)</f>
        <v>Transport</v>
      </c>
      <c r="X80" s="150" t="e">
        <f>_xlfn.XLOOKUP(A80,'[27]Non AGSA'!B:B,'[27]Non AGSA'!B:B)</f>
        <v>#N/A</v>
      </c>
      <c r="Y80" s="150" t="e">
        <f>_xlfn.XLOOKUP(A80,'[27]Dormant auditee list'!C:C,'[27]Dormant auditee list'!C:C)</f>
        <v>#N/A</v>
      </c>
      <c r="Z80" s="150" t="str">
        <f>_xlfn.XLOOKUP(A80,[27]Reworked!A:A,[27]Reworked!I:I)</f>
        <v>Unqualified with findings</v>
      </c>
      <c r="AB80" s="150">
        <v>1</v>
      </c>
      <c r="AC80" s="150">
        <v>2</v>
      </c>
    </row>
    <row r="81" spans="1:29" ht="34.5" customHeight="1" x14ac:dyDescent="0.25">
      <c r="A81" s="265">
        <v>1116</v>
      </c>
      <c r="B81" s="266" t="s">
        <v>180</v>
      </c>
      <c r="C81" s="252" t="s">
        <v>1193</v>
      </c>
      <c r="D81" s="252" t="s">
        <v>896</v>
      </c>
      <c r="E81" s="252" t="s">
        <v>1191</v>
      </c>
      <c r="F81" s="252" t="s">
        <v>1</v>
      </c>
      <c r="G81" s="252" t="s">
        <v>520</v>
      </c>
      <c r="H81" s="267" t="s">
        <v>440</v>
      </c>
      <c r="I81" s="267" t="s">
        <v>437</v>
      </c>
      <c r="J81" s="257" t="s">
        <v>39</v>
      </c>
      <c r="K81" s="251" t="s">
        <v>22</v>
      </c>
      <c r="L81" s="251" t="s">
        <v>22</v>
      </c>
      <c r="M81" s="258" t="s">
        <v>94</v>
      </c>
      <c r="N81" s="253" t="s">
        <v>23</v>
      </c>
      <c r="O81" s="253" t="s">
        <v>23</v>
      </c>
      <c r="P81" s="251" t="s">
        <v>22</v>
      </c>
      <c r="Q81" s="251" t="s">
        <v>22</v>
      </c>
      <c r="R81" s="257" t="s">
        <v>39</v>
      </c>
      <c r="S81" s="257" t="s">
        <v>39</v>
      </c>
      <c r="T81" s="257" t="s">
        <v>39</v>
      </c>
      <c r="U81" s="161" t="str">
        <f>_xlfn.XLOOKUP(A81,'Timely submission'!A:A,'Timely submission'!Q:Q)</f>
        <v>Outstanding</v>
      </c>
      <c r="V81" s="150">
        <f>_xlfn.XLOOKUP(A81,'KSD auditees'!A:A,'KSD auditees'!A:A)</f>
        <v>1116</v>
      </c>
      <c r="W81" s="150" t="str">
        <f>_xlfn.XLOOKUP(A81,'KSD auditees'!A:A,'KSD auditees'!G:G)</f>
        <v>Other key public entity</v>
      </c>
      <c r="X81" s="150" t="e">
        <f>_xlfn.XLOOKUP(A81,'[27]Non AGSA'!B:B,'[27]Non AGSA'!B:B)</f>
        <v>#N/A</v>
      </c>
      <c r="Y81" s="150" t="e">
        <f>_xlfn.XLOOKUP(A81,'[27]Dormant auditee list'!C:C,'[27]Dormant auditee list'!C:C)</f>
        <v>#N/A</v>
      </c>
      <c r="Z81" s="150" t="str">
        <f>_xlfn.XLOOKUP(A81,[27]Reworked!A:A,[27]Reworked!I:I)</f>
        <v>Audit not finalised at legislated date</v>
      </c>
      <c r="AB81" s="150">
        <v>1</v>
      </c>
      <c r="AC81" s="150">
        <v>6</v>
      </c>
    </row>
    <row r="82" spans="1:29" ht="27" customHeight="1" x14ac:dyDescent="0.25">
      <c r="A82" s="265">
        <v>18</v>
      </c>
      <c r="B82" s="266" t="s">
        <v>206</v>
      </c>
      <c r="C82" s="252" t="s">
        <v>1193</v>
      </c>
      <c r="D82" s="252" t="s">
        <v>815</v>
      </c>
      <c r="E82" s="252" t="s">
        <v>1191</v>
      </c>
      <c r="F82" s="252" t="s">
        <v>1</v>
      </c>
      <c r="G82" s="252" t="s">
        <v>817</v>
      </c>
      <c r="H82" s="267" t="s">
        <v>696</v>
      </c>
      <c r="I82" s="267" t="s">
        <v>437</v>
      </c>
      <c r="J82" s="250" t="s">
        <v>17</v>
      </c>
      <c r="K82" s="253" t="s">
        <v>23</v>
      </c>
      <c r="L82" s="253" t="s">
        <v>23</v>
      </c>
      <c r="M82" s="250" t="s">
        <v>17</v>
      </c>
      <c r="N82" s="255" t="s">
        <v>20</v>
      </c>
      <c r="O82" s="253" t="s">
        <v>23</v>
      </c>
      <c r="P82" s="251" t="s">
        <v>22</v>
      </c>
      <c r="Q82" s="253" t="s">
        <v>23</v>
      </c>
      <c r="R82" s="149" t="s">
        <v>21</v>
      </c>
      <c r="S82" s="161" t="s">
        <v>420</v>
      </c>
      <c r="T82" s="161" t="s">
        <v>420</v>
      </c>
      <c r="U82" s="161" t="str">
        <f>_xlfn.XLOOKUP(A82,'Timely submission'!A:A,'Timely submission'!Q:Q)</f>
        <v>On time</v>
      </c>
      <c r="V82" s="150">
        <f>_xlfn.XLOOKUP(A82,'KSD auditees'!A:A,'KSD auditees'!A:A)</f>
        <v>18</v>
      </c>
      <c r="W82" s="150" t="str">
        <f>_xlfn.XLOOKUP(A82,'KSD auditees'!A:A,'KSD auditees'!G:G)</f>
        <v xml:space="preserve">Safety and security </v>
      </c>
      <c r="X82" s="150" t="e">
        <f>_xlfn.XLOOKUP(A82,'[27]Non AGSA'!B:B,'[27]Non AGSA'!B:B)</f>
        <v>#N/A</v>
      </c>
      <c r="Y82" s="150" t="e">
        <f>_xlfn.XLOOKUP(A82,'[27]Dormant auditee list'!C:C,'[27]Dormant auditee list'!C:C)</f>
        <v>#N/A</v>
      </c>
      <c r="Z82" s="150" t="str">
        <f>_xlfn.XLOOKUP(A82,[27]Reworked!A:A,[27]Reworked!I:I)</f>
        <v>Unqualified with findings</v>
      </c>
      <c r="AB82" s="150">
        <v>1</v>
      </c>
      <c r="AC82" s="150">
        <v>2</v>
      </c>
    </row>
    <row r="83" spans="1:29" ht="34.5" customHeight="1" x14ac:dyDescent="0.25">
      <c r="A83" s="265">
        <v>1598</v>
      </c>
      <c r="B83" s="266" t="s">
        <v>110</v>
      </c>
      <c r="C83" s="252" t="s">
        <v>1193</v>
      </c>
      <c r="D83" s="252" t="s">
        <v>1086</v>
      </c>
      <c r="E83" s="252" t="s">
        <v>1191</v>
      </c>
      <c r="F83" s="252" t="s">
        <v>1</v>
      </c>
      <c r="G83" s="252" t="s">
        <v>520</v>
      </c>
      <c r="H83" s="267" t="s">
        <v>440</v>
      </c>
      <c r="I83" s="267" t="s">
        <v>437</v>
      </c>
      <c r="J83" s="250" t="s">
        <v>17</v>
      </c>
      <c r="K83" s="255" t="s">
        <v>20</v>
      </c>
      <c r="L83" s="255" t="s">
        <v>20</v>
      </c>
      <c r="M83" s="196" t="s">
        <v>111</v>
      </c>
      <c r="N83" s="252" t="s">
        <v>1</v>
      </c>
      <c r="O83" s="252" t="s">
        <v>1</v>
      </c>
      <c r="P83" s="252" t="s">
        <v>1</v>
      </c>
      <c r="Q83" s="255" t="s">
        <v>20</v>
      </c>
      <c r="R83" s="149" t="s">
        <v>21</v>
      </c>
      <c r="S83" s="196" t="s">
        <v>111</v>
      </c>
      <c r="T83" s="196" t="s">
        <v>111</v>
      </c>
      <c r="U83" s="161" t="str">
        <f>_xlfn.XLOOKUP(A83,'Timely submission'!A:A,'Timely submission'!Q:Q)</f>
        <v>On time</v>
      </c>
      <c r="V83" s="150">
        <f>_xlfn.XLOOKUP(A83,'KSD auditees'!A:A,'KSD auditees'!A:A)</f>
        <v>1598</v>
      </c>
      <c r="W83" s="150" t="str">
        <f>_xlfn.XLOOKUP(A83,'KSD auditees'!A:A,'KSD auditees'!G:G)</f>
        <v>Energy</v>
      </c>
      <c r="X83" s="150" t="e">
        <f>_xlfn.XLOOKUP(A83,'[27]Non AGSA'!B:B,'[27]Non AGSA'!B:B)</f>
        <v>#N/A</v>
      </c>
      <c r="Y83" s="150" t="e">
        <f>_xlfn.XLOOKUP(A83,'[27]Dormant auditee list'!C:C,'[27]Dormant auditee list'!C:C)</f>
        <v>#N/A</v>
      </c>
      <c r="Z83" s="150" t="str">
        <f>_xlfn.XLOOKUP(A83,[27]Reworked!A:A,[27]Reworked!I:I)</f>
        <v>Unqualified with findings</v>
      </c>
      <c r="AB83" s="150">
        <v>1</v>
      </c>
      <c r="AC83" s="150">
        <v>2</v>
      </c>
    </row>
    <row r="84" spans="1:29" ht="27" customHeight="1" x14ac:dyDescent="0.25">
      <c r="A84" s="265">
        <v>23</v>
      </c>
      <c r="B84" s="266" t="s">
        <v>31</v>
      </c>
      <c r="C84" s="252" t="s">
        <v>1193</v>
      </c>
      <c r="D84" s="252" t="s">
        <v>941</v>
      </c>
      <c r="E84" s="252" t="s">
        <v>1191</v>
      </c>
      <c r="F84" s="252" t="s">
        <v>1</v>
      </c>
      <c r="G84" s="252" t="s">
        <v>447</v>
      </c>
      <c r="H84" s="267" t="s">
        <v>444</v>
      </c>
      <c r="I84" s="267" t="s">
        <v>437</v>
      </c>
      <c r="J84" s="250" t="s">
        <v>17</v>
      </c>
      <c r="K84" s="255" t="s">
        <v>20</v>
      </c>
      <c r="L84" s="253" t="s">
        <v>23</v>
      </c>
      <c r="M84" s="250" t="s">
        <v>17</v>
      </c>
      <c r="N84" s="251" t="s">
        <v>22</v>
      </c>
      <c r="O84" s="253" t="s">
        <v>23</v>
      </c>
      <c r="P84" s="251" t="s">
        <v>22</v>
      </c>
      <c r="Q84" s="253" t="s">
        <v>23</v>
      </c>
      <c r="R84" s="149" t="s">
        <v>21</v>
      </c>
      <c r="S84" s="161" t="s">
        <v>420</v>
      </c>
      <c r="T84" s="161" t="s">
        <v>420</v>
      </c>
      <c r="U84" s="161" t="str">
        <f>_xlfn.XLOOKUP(A84,'Timely submission'!A:A,'Timely submission'!Q:Q)</f>
        <v>On time</v>
      </c>
      <c r="V84" s="150">
        <f>_xlfn.XLOOKUP(A84,'KSD auditees'!A:A,'KSD auditees'!A:A)</f>
        <v>23</v>
      </c>
      <c r="W84" s="150" t="str">
        <f>_xlfn.XLOOKUP(A84,'KSD auditees'!A:A,'KSD auditees'!G:G)</f>
        <v xml:space="preserve">Education, Skills development and employment </v>
      </c>
      <c r="X84" s="150" t="e">
        <f>_xlfn.XLOOKUP(A84,'[27]Non AGSA'!B:B,'[27]Non AGSA'!B:B)</f>
        <v>#N/A</v>
      </c>
      <c r="Y84" s="150" t="e">
        <f>_xlfn.XLOOKUP(A84,'[27]Dormant auditee list'!C:C,'[27]Dormant auditee list'!C:C)</f>
        <v>#N/A</v>
      </c>
      <c r="Z84" s="150" t="str">
        <f>_xlfn.XLOOKUP(A84,[27]Reworked!A:A,[27]Reworked!I:I)</f>
        <v>Unqualified with findings</v>
      </c>
      <c r="AB84" s="150">
        <v>1</v>
      </c>
      <c r="AC84" s="150">
        <v>2</v>
      </c>
    </row>
    <row r="85" spans="1:29" ht="26.25" customHeight="1" x14ac:dyDescent="0.25">
      <c r="A85" s="265">
        <v>1336</v>
      </c>
      <c r="B85" s="266" t="s">
        <v>32</v>
      </c>
      <c r="C85" s="252" t="s">
        <v>1193</v>
      </c>
      <c r="D85" s="252" t="s">
        <v>1086</v>
      </c>
      <c r="E85" s="252" t="s">
        <v>1191</v>
      </c>
      <c r="F85" s="252" t="s">
        <v>1</v>
      </c>
      <c r="G85" s="252" t="s">
        <v>447</v>
      </c>
      <c r="H85" s="267" t="s">
        <v>444</v>
      </c>
      <c r="I85" s="267" t="s">
        <v>437</v>
      </c>
      <c r="J85" s="256" t="s">
        <v>33</v>
      </c>
      <c r="K85" s="252" t="s">
        <v>1</v>
      </c>
      <c r="L85" s="252" t="s">
        <v>1</v>
      </c>
      <c r="M85" s="256" t="s">
        <v>33</v>
      </c>
      <c r="N85" s="252" t="s">
        <v>1</v>
      </c>
      <c r="O85" s="252" t="s">
        <v>1</v>
      </c>
      <c r="P85" s="252" t="s">
        <v>1</v>
      </c>
      <c r="Q85" s="252" t="s">
        <v>1</v>
      </c>
      <c r="R85" s="149" t="s">
        <v>21</v>
      </c>
      <c r="S85" s="161" t="s">
        <v>420</v>
      </c>
      <c r="T85" s="161" t="s">
        <v>420</v>
      </c>
      <c r="U85" s="161" t="str">
        <f>_xlfn.XLOOKUP(A85,'Timely submission'!A:A,'Timely submission'!Q:Q)</f>
        <v>On time</v>
      </c>
      <c r="V85" s="150">
        <f>_xlfn.XLOOKUP(A85,'KSD auditees'!A:A,'KSD auditees'!A:A)</f>
        <v>1336</v>
      </c>
      <c r="W85" s="150" t="str">
        <f>_xlfn.XLOOKUP(A85,'KSD auditees'!A:A,'KSD auditees'!G:G)</f>
        <v xml:space="preserve">Education, Skills development and employment </v>
      </c>
      <c r="X85" s="150" t="e">
        <f>_xlfn.XLOOKUP(A85,'[27]Non AGSA'!B:B,'[27]Non AGSA'!B:B)</f>
        <v>#N/A</v>
      </c>
      <c r="Y85" s="150" t="e">
        <f>_xlfn.XLOOKUP(A85,'[27]Dormant auditee list'!C:C,'[27]Dormant auditee list'!C:C)</f>
        <v>#N/A</v>
      </c>
      <c r="Z85" s="150" t="str">
        <f>_xlfn.XLOOKUP(A85,[27]Reworked!A:A,[27]Reworked!I:I)</f>
        <v>Unqualified with no findings</v>
      </c>
      <c r="AB85" s="150">
        <v>1</v>
      </c>
      <c r="AC85" s="150">
        <v>1</v>
      </c>
    </row>
    <row r="86" spans="1:29" ht="26.25" customHeight="1" x14ac:dyDescent="0.25">
      <c r="A86" s="265">
        <v>1573</v>
      </c>
      <c r="B86" s="266" t="s">
        <v>204</v>
      </c>
      <c r="C86" s="252" t="s">
        <v>1193</v>
      </c>
      <c r="D86" s="252" t="s">
        <v>896</v>
      </c>
      <c r="E86" s="252" t="s">
        <v>1191</v>
      </c>
      <c r="F86" s="252" t="s">
        <v>1</v>
      </c>
      <c r="G86" s="252" t="s">
        <v>900</v>
      </c>
      <c r="H86" s="267" t="s">
        <v>696</v>
      </c>
      <c r="I86" s="267" t="s">
        <v>437</v>
      </c>
      <c r="J86" s="254" t="s">
        <v>26</v>
      </c>
      <c r="K86" s="253" t="s">
        <v>23</v>
      </c>
      <c r="L86" s="253" t="s">
        <v>23</v>
      </c>
      <c r="M86" s="254" t="s">
        <v>26</v>
      </c>
      <c r="N86" s="255" t="s">
        <v>20</v>
      </c>
      <c r="O86" s="255" t="s">
        <v>20</v>
      </c>
      <c r="P86" s="253" t="s">
        <v>23</v>
      </c>
      <c r="Q86" s="253" t="s">
        <v>23</v>
      </c>
      <c r="R86" s="254" t="s">
        <v>26</v>
      </c>
      <c r="S86" s="161" t="s">
        <v>420</v>
      </c>
      <c r="T86" s="161" t="s">
        <v>420</v>
      </c>
      <c r="U86" s="161" t="str">
        <f>_xlfn.XLOOKUP(A86,'Timely submission'!A:A,'Timely submission'!Q:Q)</f>
        <v>On time</v>
      </c>
      <c r="V86" s="150">
        <f>_xlfn.XLOOKUP(A86,'KSD auditees'!A:A,'KSD auditees'!A:A)</f>
        <v>1573</v>
      </c>
      <c r="W86" s="150" t="str">
        <f>_xlfn.XLOOKUP(A86,'KSD auditees'!A:A,'KSD auditees'!G:G)</f>
        <v>Safety and Security</v>
      </c>
      <c r="X86" s="150" t="e">
        <f>_xlfn.XLOOKUP(A86,'[27]Non AGSA'!B:B,'[27]Non AGSA'!B:B)</f>
        <v>#N/A</v>
      </c>
      <c r="Y86" s="150" t="e">
        <f>_xlfn.XLOOKUP(A86,'[27]Dormant auditee list'!C:C,'[27]Dormant auditee list'!C:C)</f>
        <v>#N/A</v>
      </c>
      <c r="Z86" s="150" t="str">
        <f>_xlfn.XLOOKUP(A86,[27]Reworked!A:A,[27]Reworked!I:I)</f>
        <v>Qualified</v>
      </c>
      <c r="AB86" s="150">
        <v>1</v>
      </c>
      <c r="AC86" s="150">
        <v>3</v>
      </c>
    </row>
    <row r="87" spans="1:29" ht="26.25" customHeight="1" x14ac:dyDescent="0.25">
      <c r="A87" s="265">
        <v>1292</v>
      </c>
      <c r="B87" s="266" t="s">
        <v>34</v>
      </c>
      <c r="C87" s="252" t="s">
        <v>1193</v>
      </c>
      <c r="D87" s="252" t="s">
        <v>438</v>
      </c>
      <c r="E87" s="252" t="s">
        <v>1191</v>
      </c>
      <c r="F87" s="252" t="s">
        <v>1</v>
      </c>
      <c r="G87" s="252" t="s">
        <v>447</v>
      </c>
      <c r="H87" s="267" t="s">
        <v>444</v>
      </c>
      <c r="I87" s="267" t="s">
        <v>437</v>
      </c>
      <c r="J87" s="254" t="s">
        <v>26</v>
      </c>
      <c r="K87" s="252" t="s">
        <v>1</v>
      </c>
      <c r="L87" s="253" t="s">
        <v>23</v>
      </c>
      <c r="M87" s="254" t="s">
        <v>26</v>
      </c>
      <c r="N87" s="252" t="s">
        <v>1</v>
      </c>
      <c r="O87" s="253" t="s">
        <v>23</v>
      </c>
      <c r="P87" s="253" t="s">
        <v>23</v>
      </c>
      <c r="Q87" s="252" t="s">
        <v>1</v>
      </c>
      <c r="R87" s="254" t="s">
        <v>26</v>
      </c>
      <c r="S87" s="161" t="s">
        <v>420</v>
      </c>
      <c r="T87" s="161" t="s">
        <v>420</v>
      </c>
      <c r="U87" s="161" t="str">
        <f>_xlfn.XLOOKUP(A87,'Timely submission'!A:A,'Timely submission'!Q:Q)</f>
        <v>On time</v>
      </c>
      <c r="V87" s="150">
        <f>_xlfn.XLOOKUP(A87,'KSD auditees'!A:A,'KSD auditees'!A:A)</f>
        <v>1292</v>
      </c>
      <c r="W87" s="150" t="str">
        <f>_xlfn.XLOOKUP(A87,'KSD auditees'!A:A,'KSD auditees'!G:G)</f>
        <v xml:space="preserve">Education, Skills development and employment </v>
      </c>
      <c r="X87" s="150" t="e">
        <f>_xlfn.XLOOKUP(A87,'[27]Non AGSA'!B:B,'[27]Non AGSA'!B:B)</f>
        <v>#N/A</v>
      </c>
      <c r="Y87" s="150" t="e">
        <f>_xlfn.XLOOKUP(A87,'[27]Dormant auditee list'!C:C,'[27]Dormant auditee list'!C:C)</f>
        <v>#N/A</v>
      </c>
      <c r="Z87" s="150" t="str">
        <f>_xlfn.XLOOKUP(A87,[27]Reworked!A:A,[27]Reworked!I:I)</f>
        <v>Qualified</v>
      </c>
      <c r="AB87" s="150">
        <v>1</v>
      </c>
      <c r="AC87" s="150">
        <v>3</v>
      </c>
    </row>
    <row r="88" spans="1:29" ht="27" customHeight="1" x14ac:dyDescent="0.25">
      <c r="A88" s="265">
        <v>1321</v>
      </c>
      <c r="B88" s="266" t="s">
        <v>35</v>
      </c>
      <c r="C88" s="252" t="s">
        <v>1193</v>
      </c>
      <c r="D88" s="252" t="s">
        <v>625</v>
      </c>
      <c r="E88" s="252" t="s">
        <v>1191</v>
      </c>
      <c r="F88" s="252" t="s">
        <v>1</v>
      </c>
      <c r="G88" s="252" t="s">
        <v>447</v>
      </c>
      <c r="H88" s="267" t="s">
        <v>444</v>
      </c>
      <c r="I88" s="267" t="s">
        <v>437</v>
      </c>
      <c r="J88" s="250" t="s">
        <v>17</v>
      </c>
      <c r="K88" s="252" t="s">
        <v>1</v>
      </c>
      <c r="L88" s="253" t="s">
        <v>23</v>
      </c>
      <c r="M88" s="250" t="s">
        <v>17</v>
      </c>
      <c r="N88" s="252" t="s">
        <v>1</v>
      </c>
      <c r="O88" s="253" t="s">
        <v>23</v>
      </c>
      <c r="P88" s="253" t="s">
        <v>23</v>
      </c>
      <c r="Q88" s="252" t="s">
        <v>1</v>
      </c>
      <c r="R88" s="149" t="s">
        <v>21</v>
      </c>
      <c r="S88" s="161" t="s">
        <v>420</v>
      </c>
      <c r="T88" s="161" t="s">
        <v>420</v>
      </c>
      <c r="U88" s="161" t="str">
        <f>_xlfn.XLOOKUP(A88,'Timely submission'!A:A,'Timely submission'!Q:Q)</f>
        <v>On time</v>
      </c>
      <c r="V88" s="150">
        <f>_xlfn.XLOOKUP(A88,'KSD auditees'!A:A,'KSD auditees'!A:A)</f>
        <v>1321</v>
      </c>
      <c r="W88" s="150" t="str">
        <f>_xlfn.XLOOKUP(A88,'KSD auditees'!A:A,'KSD auditees'!G:G)</f>
        <v xml:space="preserve">Education, Skills development and employment </v>
      </c>
      <c r="X88" s="150" t="e">
        <f>_xlfn.XLOOKUP(A88,'[27]Non AGSA'!B:B,'[27]Non AGSA'!B:B)</f>
        <v>#N/A</v>
      </c>
      <c r="Y88" s="150" t="e">
        <f>_xlfn.XLOOKUP(A88,'[27]Dormant auditee list'!C:C,'[27]Dormant auditee list'!C:C)</f>
        <v>#N/A</v>
      </c>
      <c r="Z88" s="150" t="str">
        <f>_xlfn.XLOOKUP(A88,[27]Reworked!A:A,[27]Reworked!I:I)</f>
        <v>Unqualified with findings</v>
      </c>
      <c r="AB88" s="150">
        <v>1</v>
      </c>
      <c r="AC88" s="150">
        <v>2</v>
      </c>
    </row>
    <row r="89" spans="1:29" ht="34.5" customHeight="1" x14ac:dyDescent="0.25">
      <c r="A89" s="265">
        <v>31</v>
      </c>
      <c r="B89" s="266" t="s">
        <v>112</v>
      </c>
      <c r="C89" s="252" t="s">
        <v>1193</v>
      </c>
      <c r="D89" s="252" t="s">
        <v>519</v>
      </c>
      <c r="E89" s="252" t="s">
        <v>1191</v>
      </c>
      <c r="F89" s="252" t="s">
        <v>1</v>
      </c>
      <c r="G89" s="252" t="s">
        <v>520</v>
      </c>
      <c r="H89" s="267" t="s">
        <v>440</v>
      </c>
      <c r="I89" s="267" t="s">
        <v>437</v>
      </c>
      <c r="J89" s="257" t="s">
        <v>39</v>
      </c>
      <c r="K89" s="251" t="s">
        <v>22</v>
      </c>
      <c r="L89" s="253" t="s">
        <v>23</v>
      </c>
      <c r="M89" s="250" t="s">
        <v>17</v>
      </c>
      <c r="N89" s="253" t="s">
        <v>23</v>
      </c>
      <c r="O89" s="253" t="s">
        <v>23</v>
      </c>
      <c r="P89" s="253" t="s">
        <v>23</v>
      </c>
      <c r="Q89" s="253" t="s">
        <v>23</v>
      </c>
      <c r="R89" s="257" t="s">
        <v>39</v>
      </c>
      <c r="S89" s="257" t="s">
        <v>39</v>
      </c>
      <c r="T89" s="257" t="s">
        <v>39</v>
      </c>
      <c r="U89" s="161" t="str">
        <f>_xlfn.XLOOKUP(A89,'Timely submission'!A:A,'Timely submission'!Q:Q)</f>
        <v>On time</v>
      </c>
      <c r="V89" s="150">
        <f>_xlfn.XLOOKUP(A89,'KSD auditees'!A:A,'KSD auditees'!A:A)</f>
        <v>31</v>
      </c>
      <c r="W89" s="150" t="str">
        <f>_xlfn.XLOOKUP(A89,'KSD auditees'!A:A,'KSD auditees'!G:G)</f>
        <v>Energy</v>
      </c>
      <c r="X89" s="150" t="e">
        <f>_xlfn.XLOOKUP(A89,'[27]Non AGSA'!B:B,'[27]Non AGSA'!B:B)</f>
        <v>#N/A</v>
      </c>
      <c r="Y89" s="150" t="e">
        <f>_xlfn.XLOOKUP(A89,'[27]Dormant auditee list'!C:C,'[27]Dormant auditee list'!C:C)</f>
        <v>#N/A</v>
      </c>
      <c r="Z89" s="150" t="str">
        <f>_xlfn.XLOOKUP(A89,[27]Reworked!A:A,[27]Reworked!I:I)</f>
        <v>Audit not finalised at legislated date</v>
      </c>
      <c r="AB89" s="150">
        <v>1</v>
      </c>
      <c r="AC89" s="150">
        <v>6</v>
      </c>
    </row>
    <row r="90" spans="1:29" ht="33.75" customHeight="1" x14ac:dyDescent="0.25">
      <c r="A90" s="265">
        <v>1605</v>
      </c>
      <c r="B90" s="266" t="s">
        <v>113</v>
      </c>
      <c r="C90" s="252" t="s">
        <v>1193</v>
      </c>
      <c r="D90" s="252" t="s">
        <v>519</v>
      </c>
      <c r="E90" s="252" t="s">
        <v>1191</v>
      </c>
      <c r="F90" s="252" t="s">
        <v>1</v>
      </c>
      <c r="G90" s="252" t="s">
        <v>520</v>
      </c>
      <c r="H90" s="267" t="s">
        <v>440</v>
      </c>
      <c r="I90" s="267" t="s">
        <v>437</v>
      </c>
      <c r="J90" s="250" t="s">
        <v>17</v>
      </c>
      <c r="K90" s="252" t="s">
        <v>1</v>
      </c>
      <c r="L90" s="255" t="s">
        <v>20</v>
      </c>
      <c r="M90" s="196" t="s">
        <v>111</v>
      </c>
      <c r="N90" s="252" t="s">
        <v>1</v>
      </c>
      <c r="O90" s="252" t="s">
        <v>1</v>
      </c>
      <c r="P90" s="255" t="s">
        <v>20</v>
      </c>
      <c r="Q90" s="252" t="s">
        <v>1</v>
      </c>
      <c r="R90" s="149" t="s">
        <v>21</v>
      </c>
      <c r="S90" s="196" t="s">
        <v>111</v>
      </c>
      <c r="T90" s="196" t="s">
        <v>111</v>
      </c>
      <c r="U90" s="161" t="str">
        <f>_xlfn.XLOOKUP(A90,'Timely submission'!A:A,'Timely submission'!Q:Q)</f>
        <v>Late</v>
      </c>
      <c r="V90" s="150">
        <f>_xlfn.XLOOKUP(A90,'KSD auditees'!A:A,'KSD auditees'!A:A)</f>
        <v>1605</v>
      </c>
      <c r="W90" s="150" t="str">
        <f>_xlfn.XLOOKUP(A90,'KSD auditees'!A:A,'KSD auditees'!G:G)</f>
        <v>Energy</v>
      </c>
      <c r="X90" s="150" t="e">
        <f>_xlfn.XLOOKUP(A90,'[27]Non AGSA'!B:B,'[27]Non AGSA'!B:B)</f>
        <v>#N/A</v>
      </c>
      <c r="Y90" s="150" t="e">
        <f>_xlfn.XLOOKUP(A90,'[27]Dormant auditee list'!C:C,'[27]Dormant auditee list'!C:C)</f>
        <v>#N/A</v>
      </c>
      <c r="Z90" s="150" t="str">
        <f>_xlfn.XLOOKUP(A90,[27]Reworked!A:A,[27]Reworked!I:I)</f>
        <v>Unqualified with findings</v>
      </c>
      <c r="AB90" s="150">
        <v>1</v>
      </c>
      <c r="AC90" s="150">
        <v>2</v>
      </c>
    </row>
    <row r="91" spans="1:29" ht="27" customHeight="1" x14ac:dyDescent="0.25">
      <c r="A91" s="265">
        <v>1304</v>
      </c>
      <c r="B91" s="266" t="s">
        <v>36</v>
      </c>
      <c r="C91" s="252" t="s">
        <v>1193</v>
      </c>
      <c r="D91" s="252" t="s">
        <v>519</v>
      </c>
      <c r="E91" s="252" t="s">
        <v>1191</v>
      </c>
      <c r="F91" s="252" t="s">
        <v>1</v>
      </c>
      <c r="G91" s="252" t="s">
        <v>447</v>
      </c>
      <c r="H91" s="267" t="s">
        <v>444</v>
      </c>
      <c r="I91" s="267" t="s">
        <v>437</v>
      </c>
      <c r="J91" s="254" t="s">
        <v>26</v>
      </c>
      <c r="K91" s="252" t="s">
        <v>1</v>
      </c>
      <c r="L91" s="253" t="s">
        <v>23</v>
      </c>
      <c r="M91" s="258" t="s">
        <v>94</v>
      </c>
      <c r="N91" s="252" t="s">
        <v>1</v>
      </c>
      <c r="O91" s="253" t="s">
        <v>23</v>
      </c>
      <c r="P91" s="253" t="s">
        <v>23</v>
      </c>
      <c r="Q91" s="252" t="s">
        <v>1</v>
      </c>
      <c r="R91" s="254" t="s">
        <v>26</v>
      </c>
      <c r="S91" s="161" t="s">
        <v>29</v>
      </c>
      <c r="T91" s="161" t="s">
        <v>29</v>
      </c>
      <c r="U91" s="161" t="str">
        <f>_xlfn.XLOOKUP(A91,'Timely submission'!A:A,'Timely submission'!Q:Q)</f>
        <v>On time</v>
      </c>
      <c r="V91" s="150">
        <f>_xlfn.XLOOKUP(A91,'KSD auditees'!A:A,'KSD auditees'!A:A)</f>
        <v>1304</v>
      </c>
      <c r="W91" s="150" t="str">
        <f>_xlfn.XLOOKUP(A91,'KSD auditees'!A:A,'KSD auditees'!G:G)</f>
        <v xml:space="preserve">Education, Skills development and employment </v>
      </c>
      <c r="X91" s="150" t="e">
        <f>_xlfn.XLOOKUP(A91,'[27]Non AGSA'!B:B,'[27]Non AGSA'!B:B)</f>
        <v>#N/A</v>
      </c>
      <c r="Y91" s="150" t="e">
        <f>_xlfn.XLOOKUP(A91,'[27]Dormant auditee list'!C:C,'[27]Dormant auditee list'!C:C)</f>
        <v>#N/A</v>
      </c>
      <c r="Z91" s="150" t="str">
        <f>_xlfn.XLOOKUP(A91,[27]Reworked!A:A,[27]Reworked!I:I)</f>
        <v>Qualified</v>
      </c>
      <c r="AB91" s="150">
        <v>1</v>
      </c>
      <c r="AC91" s="150">
        <v>3</v>
      </c>
    </row>
    <row r="92" spans="1:29" ht="26.25" customHeight="1" x14ac:dyDescent="0.25">
      <c r="A92" s="265">
        <v>33</v>
      </c>
      <c r="B92" s="266" t="s">
        <v>37</v>
      </c>
      <c r="C92" s="252" t="s">
        <v>1193</v>
      </c>
      <c r="D92" s="252" t="s">
        <v>941</v>
      </c>
      <c r="E92" s="252" t="s">
        <v>1191</v>
      </c>
      <c r="F92" s="252" t="s">
        <v>1</v>
      </c>
      <c r="G92" s="252" t="s">
        <v>447</v>
      </c>
      <c r="H92" s="267" t="s">
        <v>444</v>
      </c>
      <c r="I92" s="267" t="s">
        <v>437</v>
      </c>
      <c r="J92" s="256" t="s">
        <v>33</v>
      </c>
      <c r="K92" s="252" t="s">
        <v>1</v>
      </c>
      <c r="L92" s="252" t="s">
        <v>1</v>
      </c>
      <c r="M92" s="256" t="s">
        <v>33</v>
      </c>
      <c r="N92" s="252" t="s">
        <v>1</v>
      </c>
      <c r="O92" s="252" t="s">
        <v>1</v>
      </c>
      <c r="P92" s="252" t="s">
        <v>1</v>
      </c>
      <c r="Q92" s="253" t="s">
        <v>23</v>
      </c>
      <c r="R92" s="149" t="s">
        <v>21</v>
      </c>
      <c r="S92" s="161" t="s">
        <v>420</v>
      </c>
      <c r="T92" s="161" t="s">
        <v>420</v>
      </c>
      <c r="U92" s="161" t="str">
        <f>_xlfn.XLOOKUP(A92,'Timely submission'!A:A,'Timely submission'!Q:Q)</f>
        <v>On time</v>
      </c>
      <c r="V92" s="150">
        <f>_xlfn.XLOOKUP(A92,'KSD auditees'!A:A,'KSD auditees'!A:A)</f>
        <v>33</v>
      </c>
      <c r="W92" s="150" t="str">
        <f>_xlfn.XLOOKUP(A92,'KSD auditees'!A:A,'KSD auditees'!G:G)</f>
        <v xml:space="preserve">Education, Skills development and employment </v>
      </c>
      <c r="X92" s="150" t="e">
        <f>_xlfn.XLOOKUP(A92,'[27]Non AGSA'!B:B,'[27]Non AGSA'!B:B)</f>
        <v>#N/A</v>
      </c>
      <c r="Y92" s="150" t="e">
        <f>_xlfn.XLOOKUP(A92,'[27]Dormant auditee list'!C:C,'[27]Dormant auditee list'!C:C)</f>
        <v>#N/A</v>
      </c>
      <c r="Z92" s="150" t="str">
        <f>_xlfn.XLOOKUP(A92,[27]Reworked!A:A,[27]Reworked!I:I)</f>
        <v>Unqualified with no findings</v>
      </c>
      <c r="AB92" s="150">
        <v>1</v>
      </c>
      <c r="AC92" s="150">
        <v>1</v>
      </c>
    </row>
    <row r="93" spans="1:29" ht="27" customHeight="1" x14ac:dyDescent="0.25">
      <c r="A93" s="265">
        <v>1312</v>
      </c>
      <c r="B93" s="266" t="s">
        <v>38</v>
      </c>
      <c r="C93" s="252" t="s">
        <v>1193</v>
      </c>
      <c r="D93" s="252" t="s">
        <v>571</v>
      </c>
      <c r="E93" s="252" t="s">
        <v>1191</v>
      </c>
      <c r="F93" s="252" t="s">
        <v>1</v>
      </c>
      <c r="G93" s="252" t="s">
        <v>447</v>
      </c>
      <c r="H93" s="267" t="s">
        <v>444</v>
      </c>
      <c r="I93" s="267" t="s">
        <v>437</v>
      </c>
      <c r="J93" s="257" t="s">
        <v>39</v>
      </c>
      <c r="K93" s="252" t="s">
        <v>1</v>
      </c>
      <c r="L93" s="251" t="s">
        <v>22</v>
      </c>
      <c r="M93" s="258" t="s">
        <v>94</v>
      </c>
      <c r="N93" s="252" t="s">
        <v>1</v>
      </c>
      <c r="O93" s="253" t="s">
        <v>23</v>
      </c>
      <c r="P93" s="251" t="s">
        <v>22</v>
      </c>
      <c r="Q93" s="252" t="s">
        <v>1</v>
      </c>
      <c r="R93" s="257" t="s">
        <v>39</v>
      </c>
      <c r="S93" s="257" t="s">
        <v>39</v>
      </c>
      <c r="T93" s="257" t="s">
        <v>39</v>
      </c>
      <c r="U93" s="161" t="str">
        <f>_xlfn.XLOOKUP(A93,'Timely submission'!A:A,'Timely submission'!Q:Q)</f>
        <v>Late</v>
      </c>
      <c r="V93" s="150">
        <f>_xlfn.XLOOKUP(A93,'KSD auditees'!A:A,'KSD auditees'!A:A)</f>
        <v>1312</v>
      </c>
      <c r="W93" s="150" t="str">
        <f>_xlfn.XLOOKUP(A93,'KSD auditees'!A:A,'KSD auditees'!G:G)</f>
        <v xml:space="preserve">Education, Skills development and employment </v>
      </c>
      <c r="X93" s="150" t="e">
        <f>_xlfn.XLOOKUP(A93,'[27]Non AGSA'!B:B,'[27]Non AGSA'!B:B)</f>
        <v>#N/A</v>
      </c>
      <c r="Y93" s="150" t="e">
        <f>_xlfn.XLOOKUP(A93,'[27]Dormant auditee list'!C:C,'[27]Dormant auditee list'!C:C)</f>
        <v>#N/A</v>
      </c>
      <c r="Z93" s="150" t="str">
        <f>_xlfn.XLOOKUP(A93,[27]Reworked!A:A,[27]Reworked!I:I)</f>
        <v>Audit not finalised at legislated date</v>
      </c>
      <c r="AB93" s="150">
        <v>1</v>
      </c>
      <c r="AC93" s="150">
        <v>6</v>
      </c>
    </row>
    <row r="94" spans="1:29" ht="27" customHeight="1" x14ac:dyDescent="0.25">
      <c r="A94" s="265">
        <v>1337</v>
      </c>
      <c r="B94" s="266" t="s">
        <v>41</v>
      </c>
      <c r="C94" s="252" t="s">
        <v>1193</v>
      </c>
      <c r="D94" s="252" t="s">
        <v>1086</v>
      </c>
      <c r="E94" s="252" t="s">
        <v>1191</v>
      </c>
      <c r="F94" s="252" t="s">
        <v>1</v>
      </c>
      <c r="G94" s="252" t="s">
        <v>447</v>
      </c>
      <c r="H94" s="267" t="s">
        <v>444</v>
      </c>
      <c r="I94" s="267" t="s">
        <v>437</v>
      </c>
      <c r="J94" s="250" t="s">
        <v>17</v>
      </c>
      <c r="K94" s="252" t="s">
        <v>1</v>
      </c>
      <c r="L94" s="253" t="s">
        <v>23</v>
      </c>
      <c r="M94" s="250" t="s">
        <v>17</v>
      </c>
      <c r="N94" s="252" t="s">
        <v>1</v>
      </c>
      <c r="O94" s="253" t="s">
        <v>23</v>
      </c>
      <c r="P94" s="253" t="s">
        <v>23</v>
      </c>
      <c r="Q94" s="252" t="s">
        <v>1</v>
      </c>
      <c r="R94" s="149" t="s">
        <v>21</v>
      </c>
      <c r="S94" s="161" t="s">
        <v>420</v>
      </c>
      <c r="T94" s="161" t="s">
        <v>420</v>
      </c>
      <c r="U94" s="161" t="str">
        <f>_xlfn.XLOOKUP(A94,'Timely submission'!A:A,'Timely submission'!Q:Q)</f>
        <v>On time</v>
      </c>
      <c r="V94" s="150">
        <f>_xlfn.XLOOKUP(A94,'KSD auditees'!A:A,'KSD auditees'!A:A)</f>
        <v>1337</v>
      </c>
      <c r="W94" s="150" t="str">
        <f>_xlfn.XLOOKUP(A94,'KSD auditees'!A:A,'KSD auditees'!G:G)</f>
        <v xml:space="preserve">Education, Skills development and employment </v>
      </c>
      <c r="X94" s="150" t="e">
        <f>_xlfn.XLOOKUP(A94,'[27]Non AGSA'!B:B,'[27]Non AGSA'!B:B)</f>
        <v>#N/A</v>
      </c>
      <c r="Y94" s="150" t="e">
        <f>_xlfn.XLOOKUP(A94,'[27]Dormant auditee list'!C:C,'[27]Dormant auditee list'!C:C)</f>
        <v>#N/A</v>
      </c>
      <c r="Z94" s="150" t="str">
        <f>_xlfn.XLOOKUP(A94,[27]Reworked!A:A,[27]Reworked!I:I)</f>
        <v>Unqualified with findings</v>
      </c>
      <c r="AB94" s="150">
        <v>1</v>
      </c>
      <c r="AC94" s="150">
        <v>2</v>
      </c>
    </row>
    <row r="95" spans="1:29" ht="26.25" customHeight="1" x14ac:dyDescent="0.25">
      <c r="A95" s="265">
        <v>40</v>
      </c>
      <c r="B95" s="266" t="s">
        <v>182</v>
      </c>
      <c r="C95" s="252" t="s">
        <v>1193</v>
      </c>
      <c r="D95" s="252" t="s">
        <v>941</v>
      </c>
      <c r="E95" s="252" t="s">
        <v>1191</v>
      </c>
      <c r="F95" s="252" t="s">
        <v>1</v>
      </c>
      <c r="G95" s="252" t="s">
        <v>949</v>
      </c>
      <c r="H95" s="267" t="s">
        <v>444</v>
      </c>
      <c r="I95" s="267" t="s">
        <v>437</v>
      </c>
      <c r="J95" s="258" t="s">
        <v>94</v>
      </c>
      <c r="K95" s="253" t="s">
        <v>23</v>
      </c>
      <c r="L95" s="253" t="s">
        <v>23</v>
      </c>
      <c r="M95" s="258" t="s">
        <v>94</v>
      </c>
      <c r="N95" s="253" t="s">
        <v>23</v>
      </c>
      <c r="O95" s="253" t="s">
        <v>23</v>
      </c>
      <c r="P95" s="253" t="s">
        <v>23</v>
      </c>
      <c r="Q95" s="253" t="s">
        <v>23</v>
      </c>
      <c r="R95" s="258" t="s">
        <v>94</v>
      </c>
      <c r="S95" s="161" t="s">
        <v>420</v>
      </c>
      <c r="T95" s="161" t="s">
        <v>420</v>
      </c>
      <c r="U95" s="161" t="str">
        <f>_xlfn.XLOOKUP(A95,'Timely submission'!A:A,'Timely submission'!Q:Q)</f>
        <v>On time</v>
      </c>
      <c r="V95" s="150">
        <f>_xlfn.XLOOKUP(A95,'KSD auditees'!A:A,'KSD auditees'!A:A)</f>
        <v>40</v>
      </c>
      <c r="W95" s="150" t="str">
        <f>_xlfn.XLOOKUP(A95,'KSD auditees'!A:A,'KSD auditees'!G:G)</f>
        <v>Other key public entity</v>
      </c>
      <c r="X95" s="150" t="e">
        <f>_xlfn.XLOOKUP(A95,'[27]Non AGSA'!B:B,'[27]Non AGSA'!B:B)</f>
        <v>#N/A</v>
      </c>
      <c r="Y95" s="150" t="e">
        <f>_xlfn.XLOOKUP(A95,'[27]Dormant auditee list'!C:C,'[27]Dormant auditee list'!C:C)</f>
        <v>#N/A</v>
      </c>
      <c r="Z95" s="150" t="str">
        <f>_xlfn.XLOOKUP(A95,[27]Reworked!A:A,[27]Reworked!I:I)</f>
        <v>Disclaimer</v>
      </c>
      <c r="AB95" s="150">
        <v>1</v>
      </c>
      <c r="AC95" s="150">
        <v>5</v>
      </c>
    </row>
    <row r="96" spans="1:29" ht="34.5" customHeight="1" x14ac:dyDescent="0.25">
      <c r="A96" s="265">
        <v>44</v>
      </c>
      <c r="B96" s="266" t="s">
        <v>173</v>
      </c>
      <c r="C96" s="252" t="s">
        <v>1193</v>
      </c>
      <c r="D96" s="252" t="s">
        <v>683</v>
      </c>
      <c r="E96" s="252" t="s">
        <v>1191</v>
      </c>
      <c r="F96" s="252" t="s">
        <v>1</v>
      </c>
      <c r="G96" s="252" t="s">
        <v>169</v>
      </c>
      <c r="H96" s="267" t="s">
        <v>440</v>
      </c>
      <c r="I96" s="267" t="s">
        <v>437</v>
      </c>
      <c r="J96" s="250" t="s">
        <v>17</v>
      </c>
      <c r="K96" s="252" t="s">
        <v>1</v>
      </c>
      <c r="L96" s="255" t="s">
        <v>20</v>
      </c>
      <c r="M96" s="256" t="s">
        <v>33</v>
      </c>
      <c r="N96" s="252" t="s">
        <v>1</v>
      </c>
      <c r="O96" s="251" t="s">
        <v>22</v>
      </c>
      <c r="P96" s="255" t="s">
        <v>20</v>
      </c>
      <c r="Q96" s="252" t="s">
        <v>1</v>
      </c>
      <c r="R96" s="149" t="s">
        <v>21</v>
      </c>
      <c r="S96" s="161" t="s">
        <v>27</v>
      </c>
      <c r="T96" s="161" t="s">
        <v>420</v>
      </c>
      <c r="U96" s="161" t="str">
        <f>_xlfn.XLOOKUP(A96,'Timely submission'!A:A,'Timely submission'!Q:Q)</f>
        <v>On time</v>
      </c>
      <c r="V96" s="150">
        <f>_xlfn.XLOOKUP(A96,'KSD auditees'!A:A,'KSD auditees'!A:A)</f>
        <v>44</v>
      </c>
      <c r="W96" s="150" t="str">
        <f>_xlfn.XLOOKUP(A96,'KSD auditees'!A:A,'KSD auditees'!G:G)</f>
        <v>Infrastructure</v>
      </c>
      <c r="X96" s="150" t="e">
        <f>_xlfn.XLOOKUP(A96,'[27]Non AGSA'!B:B,'[27]Non AGSA'!B:B)</f>
        <v>#N/A</v>
      </c>
      <c r="Y96" s="150" t="e">
        <f>_xlfn.XLOOKUP(A96,'[27]Dormant auditee list'!C:C,'[27]Dormant auditee list'!C:C)</f>
        <v>#N/A</v>
      </c>
      <c r="Z96" s="150" t="str">
        <f>_xlfn.XLOOKUP(A96,[27]Reworked!A:A,[27]Reworked!I:I)</f>
        <v>Unqualified with findings</v>
      </c>
      <c r="AB96" s="150">
        <v>1</v>
      </c>
      <c r="AC96" s="150">
        <v>2</v>
      </c>
    </row>
    <row r="97" spans="1:29" ht="26.25" customHeight="1" x14ac:dyDescent="0.25">
      <c r="A97" s="265">
        <v>45</v>
      </c>
      <c r="B97" s="266" t="s">
        <v>42</v>
      </c>
      <c r="C97" s="252" t="s">
        <v>1193</v>
      </c>
      <c r="D97" s="252" t="s">
        <v>941</v>
      </c>
      <c r="E97" s="252" t="s">
        <v>1191</v>
      </c>
      <c r="F97" s="252" t="s">
        <v>1</v>
      </c>
      <c r="G97" s="252" t="s">
        <v>447</v>
      </c>
      <c r="H97" s="267" t="s">
        <v>444</v>
      </c>
      <c r="I97" s="267" t="s">
        <v>437</v>
      </c>
      <c r="J97" s="254" t="s">
        <v>26</v>
      </c>
      <c r="K97" s="252" t="s">
        <v>1</v>
      </c>
      <c r="L97" s="253" t="s">
        <v>23</v>
      </c>
      <c r="M97" s="254" t="s">
        <v>26</v>
      </c>
      <c r="N97" s="251" t="s">
        <v>22</v>
      </c>
      <c r="O97" s="253" t="s">
        <v>23</v>
      </c>
      <c r="P97" s="253" t="s">
        <v>23</v>
      </c>
      <c r="Q97" s="253" t="s">
        <v>23</v>
      </c>
      <c r="R97" s="254" t="s">
        <v>26</v>
      </c>
      <c r="S97" s="161" t="s">
        <v>420</v>
      </c>
      <c r="T97" s="161" t="s">
        <v>420</v>
      </c>
      <c r="U97" s="161" t="str">
        <f>_xlfn.XLOOKUP(A97,'Timely submission'!A:A,'Timely submission'!Q:Q)</f>
        <v>On time</v>
      </c>
      <c r="V97" s="150">
        <f>_xlfn.XLOOKUP(A97,'KSD auditees'!A:A,'KSD auditees'!A:A)</f>
        <v>45</v>
      </c>
      <c r="W97" s="150" t="str">
        <f>_xlfn.XLOOKUP(A97,'KSD auditees'!A:A,'KSD auditees'!G:G)</f>
        <v xml:space="preserve">Education, Skills development and employment </v>
      </c>
      <c r="X97" s="150" t="e">
        <f>_xlfn.XLOOKUP(A97,'[27]Non AGSA'!B:B,'[27]Non AGSA'!B:B)</f>
        <v>#N/A</v>
      </c>
      <c r="Y97" s="150" t="e">
        <f>_xlfn.XLOOKUP(A97,'[27]Dormant auditee list'!C:C,'[27]Dormant auditee list'!C:C)</f>
        <v>#N/A</v>
      </c>
      <c r="Z97" s="150" t="str">
        <f>_xlfn.XLOOKUP(A97,[27]Reworked!A:A,[27]Reworked!I:I)</f>
        <v>Qualified</v>
      </c>
      <c r="AB97" s="150">
        <v>1</v>
      </c>
      <c r="AC97" s="150">
        <v>3</v>
      </c>
    </row>
    <row r="98" spans="1:29" ht="34.5" customHeight="1" x14ac:dyDescent="0.25">
      <c r="A98" s="265">
        <v>51</v>
      </c>
      <c r="B98" s="266" t="s">
        <v>114</v>
      </c>
      <c r="C98" s="252" t="s">
        <v>1193</v>
      </c>
      <c r="D98" s="252" t="s">
        <v>896</v>
      </c>
      <c r="E98" s="252" t="s">
        <v>1191</v>
      </c>
      <c r="F98" s="252" t="s">
        <v>1</v>
      </c>
      <c r="G98" s="252" t="s">
        <v>520</v>
      </c>
      <c r="H98" s="267" t="s">
        <v>440</v>
      </c>
      <c r="I98" s="267" t="s">
        <v>437</v>
      </c>
      <c r="J98" s="256" t="s">
        <v>33</v>
      </c>
      <c r="K98" s="252" t="s">
        <v>1</v>
      </c>
      <c r="L98" s="251" t="s">
        <v>22</v>
      </c>
      <c r="M98" s="250" t="s">
        <v>17</v>
      </c>
      <c r="N98" s="252" t="s">
        <v>1</v>
      </c>
      <c r="O98" s="255" t="s">
        <v>20</v>
      </c>
      <c r="P98" s="251" t="s">
        <v>22</v>
      </c>
      <c r="Q98" s="255" t="s">
        <v>20</v>
      </c>
      <c r="R98" s="149" t="s">
        <v>21</v>
      </c>
      <c r="S98" s="161" t="s">
        <v>29</v>
      </c>
      <c r="T98" s="161" t="s">
        <v>420</v>
      </c>
      <c r="U98" s="161" t="str">
        <f>_xlfn.XLOOKUP(A98,'Timely submission'!A:A,'Timely submission'!Q:Q)</f>
        <v>On time</v>
      </c>
      <c r="V98" s="150">
        <f>_xlfn.XLOOKUP(A98,'KSD auditees'!A:A,'KSD auditees'!A:A)</f>
        <v>51</v>
      </c>
      <c r="W98" s="150" t="str">
        <f>_xlfn.XLOOKUP(A98,'KSD auditees'!A:A,'KSD auditees'!G:G)</f>
        <v>Energy</v>
      </c>
      <c r="X98" s="150" t="e">
        <f>_xlfn.XLOOKUP(A98,'[27]Non AGSA'!B:B,'[27]Non AGSA'!B:B)</f>
        <v>#N/A</v>
      </c>
      <c r="Y98" s="150" t="e">
        <f>_xlfn.XLOOKUP(A98,'[27]Dormant auditee list'!C:C,'[27]Dormant auditee list'!C:C)</f>
        <v>#N/A</v>
      </c>
      <c r="Z98" s="150" t="str">
        <f>_xlfn.XLOOKUP(A98,[27]Reworked!A:A,[27]Reworked!I:I)</f>
        <v>Unqualified with no findings</v>
      </c>
      <c r="AB98" s="150">
        <v>1</v>
      </c>
      <c r="AC98" s="150">
        <v>1</v>
      </c>
    </row>
    <row r="99" spans="1:29" ht="26.25" customHeight="1" x14ac:dyDescent="0.25">
      <c r="A99" s="265">
        <v>506</v>
      </c>
      <c r="B99" s="266" t="s">
        <v>43</v>
      </c>
      <c r="C99" s="252" t="s">
        <v>1193</v>
      </c>
      <c r="D99" s="252" t="s">
        <v>941</v>
      </c>
      <c r="E99" s="252" t="s">
        <v>1191</v>
      </c>
      <c r="F99" s="252" t="s">
        <v>1</v>
      </c>
      <c r="G99" s="252" t="s">
        <v>447</v>
      </c>
      <c r="H99" s="267" t="s">
        <v>444</v>
      </c>
      <c r="I99" s="267" t="s">
        <v>437</v>
      </c>
      <c r="J99" s="250" t="s">
        <v>17</v>
      </c>
      <c r="K99" s="253" t="s">
        <v>23</v>
      </c>
      <c r="L99" s="253" t="s">
        <v>23</v>
      </c>
      <c r="M99" s="250" t="s">
        <v>17</v>
      </c>
      <c r="N99" s="255" t="s">
        <v>20</v>
      </c>
      <c r="O99" s="253" t="s">
        <v>23</v>
      </c>
      <c r="P99" s="253" t="s">
        <v>23</v>
      </c>
      <c r="Q99" s="253" t="s">
        <v>23</v>
      </c>
      <c r="R99" s="149" t="s">
        <v>21</v>
      </c>
      <c r="S99" s="161" t="s">
        <v>420</v>
      </c>
      <c r="T99" s="161" t="s">
        <v>420</v>
      </c>
      <c r="U99" s="161" t="str">
        <f>_xlfn.XLOOKUP(A99,'Timely submission'!A:A,'Timely submission'!Q:Q)</f>
        <v>On time</v>
      </c>
      <c r="V99" s="150">
        <f>_xlfn.XLOOKUP(A99,'KSD auditees'!A:A,'KSD auditees'!A:A)</f>
        <v>506</v>
      </c>
      <c r="W99" s="150" t="str">
        <f>_xlfn.XLOOKUP(A99,'KSD auditees'!A:A,'KSD auditees'!G:G)</f>
        <v xml:space="preserve">Education, Skills development and employment </v>
      </c>
      <c r="X99" s="150" t="e">
        <f>_xlfn.XLOOKUP(A99,'[27]Non AGSA'!B:B,'[27]Non AGSA'!B:B)</f>
        <v>#N/A</v>
      </c>
      <c r="Y99" s="150" t="e">
        <f>_xlfn.XLOOKUP(A99,'[27]Dormant auditee list'!C:C,'[27]Dormant auditee list'!C:C)</f>
        <v>#N/A</v>
      </c>
      <c r="Z99" s="150" t="str">
        <f>_xlfn.XLOOKUP(A99,[27]Reworked!A:A,[27]Reworked!I:I)</f>
        <v>Unqualified with findings</v>
      </c>
      <c r="AB99" s="150">
        <v>1</v>
      </c>
      <c r="AC99" s="150">
        <v>2</v>
      </c>
    </row>
    <row r="100" spans="1:29" ht="26.25" customHeight="1" x14ac:dyDescent="0.25">
      <c r="A100" s="265">
        <v>1118</v>
      </c>
      <c r="B100" s="266" t="s">
        <v>183</v>
      </c>
      <c r="C100" s="252" t="s">
        <v>1193</v>
      </c>
      <c r="D100" s="252" t="s">
        <v>896</v>
      </c>
      <c r="E100" s="252" t="s">
        <v>1191</v>
      </c>
      <c r="F100" s="252" t="s">
        <v>1</v>
      </c>
      <c r="G100" s="252" t="s">
        <v>817</v>
      </c>
      <c r="H100" s="267" t="s">
        <v>696</v>
      </c>
      <c r="I100" s="267" t="s">
        <v>437</v>
      </c>
      <c r="J100" s="257" t="s">
        <v>39</v>
      </c>
      <c r="K100" s="253" t="s">
        <v>23</v>
      </c>
      <c r="L100" s="253" t="s">
        <v>23</v>
      </c>
      <c r="M100" s="257" t="s">
        <v>39</v>
      </c>
      <c r="N100" s="253" t="s">
        <v>23</v>
      </c>
      <c r="O100" s="253" t="s">
        <v>23</v>
      </c>
      <c r="P100" s="253" t="s">
        <v>23</v>
      </c>
      <c r="Q100" s="253" t="s">
        <v>23</v>
      </c>
      <c r="R100" s="257" t="s">
        <v>39</v>
      </c>
      <c r="S100" s="257" t="s">
        <v>39</v>
      </c>
      <c r="T100" s="257" t="s">
        <v>39</v>
      </c>
      <c r="U100" s="161" t="str">
        <f>_xlfn.XLOOKUP(A100,'Timely submission'!A:A,'Timely submission'!Q:Q)</f>
        <v>On time</v>
      </c>
      <c r="V100" s="150">
        <f>_xlfn.XLOOKUP(A100,'KSD auditees'!A:A,'KSD auditees'!A:A)</f>
        <v>1118</v>
      </c>
      <c r="W100" s="150" t="str">
        <f>_xlfn.XLOOKUP(A100,'KSD auditees'!A:A,'KSD auditees'!G:G)</f>
        <v>Other key public entity</v>
      </c>
      <c r="X100" s="150" t="e">
        <f>_xlfn.XLOOKUP(A100,'[27]Non AGSA'!B:B,'[27]Non AGSA'!B:B)</f>
        <v>#N/A</v>
      </c>
      <c r="Y100" s="150" t="e">
        <f>_xlfn.XLOOKUP(A100,'[27]Dormant auditee list'!C:C,'[27]Dormant auditee list'!C:C)</f>
        <v>#N/A</v>
      </c>
      <c r="Z100" s="150" t="str">
        <f>_xlfn.XLOOKUP(A100,[27]Reworked!A:A,[27]Reworked!I:I)</f>
        <v>Audit not finalised at legislated date</v>
      </c>
      <c r="AB100" s="150">
        <v>1</v>
      </c>
      <c r="AC100" s="150">
        <v>6</v>
      </c>
    </row>
    <row r="101" spans="1:29" ht="27" customHeight="1" x14ac:dyDescent="0.25">
      <c r="A101" s="265">
        <v>1502</v>
      </c>
      <c r="B101" s="266" t="s">
        <v>184</v>
      </c>
      <c r="C101" s="252" t="s">
        <v>1193</v>
      </c>
      <c r="D101" s="252" t="s">
        <v>896</v>
      </c>
      <c r="E101" s="252" t="s">
        <v>1191</v>
      </c>
      <c r="F101" s="252" t="s">
        <v>1</v>
      </c>
      <c r="G101" s="252" t="s">
        <v>817</v>
      </c>
      <c r="H101" s="267" t="s">
        <v>696</v>
      </c>
      <c r="I101" s="267" t="s">
        <v>437</v>
      </c>
      <c r="J101" s="257" t="s">
        <v>39</v>
      </c>
      <c r="K101" s="252" t="s">
        <v>1</v>
      </c>
      <c r="L101" s="252" t="s">
        <v>1</v>
      </c>
      <c r="M101" s="257" t="s">
        <v>39</v>
      </c>
      <c r="N101" s="252" t="s">
        <v>1</v>
      </c>
      <c r="O101" s="251" t="s">
        <v>22</v>
      </c>
      <c r="P101" s="252" t="s">
        <v>1</v>
      </c>
      <c r="Q101" s="252" t="s">
        <v>1</v>
      </c>
      <c r="R101" s="257" t="s">
        <v>39</v>
      </c>
      <c r="S101" s="257" t="s">
        <v>39</v>
      </c>
      <c r="T101" s="257" t="s">
        <v>39</v>
      </c>
      <c r="U101" s="161" t="str">
        <f>_xlfn.XLOOKUP(A101,'Timely submission'!A:A,'Timely submission'!Q:Q)</f>
        <v>Outstanding</v>
      </c>
      <c r="V101" s="150">
        <f>_xlfn.XLOOKUP(A101,'KSD auditees'!A:A,'KSD auditees'!A:A)</f>
        <v>1502</v>
      </c>
      <c r="W101" s="150" t="str">
        <f>_xlfn.XLOOKUP(A101,'KSD auditees'!A:A,'KSD auditees'!G:G)</f>
        <v>Other key public entity</v>
      </c>
      <c r="X101" s="150" t="e">
        <f>_xlfn.XLOOKUP(A101,'[27]Non AGSA'!B:B,'[27]Non AGSA'!B:B)</f>
        <v>#N/A</v>
      </c>
      <c r="Y101" s="150" t="e">
        <f>_xlfn.XLOOKUP(A101,'[27]Dormant auditee list'!C:C,'[27]Dormant auditee list'!C:C)</f>
        <v>#N/A</v>
      </c>
      <c r="Z101" s="150" t="str">
        <f>_xlfn.XLOOKUP(A101,[27]Reworked!A:A,[27]Reworked!I:I)</f>
        <v>Audit not finalised at legislated date</v>
      </c>
      <c r="AB101" s="150">
        <v>1</v>
      </c>
      <c r="AC101" s="150">
        <v>6</v>
      </c>
    </row>
    <row r="102" spans="1:29" ht="34.5" customHeight="1" x14ac:dyDescent="0.25">
      <c r="A102" s="265">
        <v>1169</v>
      </c>
      <c r="B102" s="266" t="s">
        <v>143</v>
      </c>
      <c r="C102" s="252" t="s">
        <v>1193</v>
      </c>
      <c r="D102" s="252" t="s">
        <v>737</v>
      </c>
      <c r="E102" s="252" t="s">
        <v>1191</v>
      </c>
      <c r="F102" s="252" t="s">
        <v>1</v>
      </c>
      <c r="G102" s="252" t="s">
        <v>739</v>
      </c>
      <c r="H102" s="267" t="s">
        <v>440</v>
      </c>
      <c r="I102" s="267" t="s">
        <v>437</v>
      </c>
      <c r="J102" s="256" t="s">
        <v>33</v>
      </c>
      <c r="K102" s="252" t="s">
        <v>1</v>
      </c>
      <c r="L102" s="252" t="s">
        <v>1</v>
      </c>
      <c r="M102" s="256" t="s">
        <v>33</v>
      </c>
      <c r="N102" s="252" t="s">
        <v>1</v>
      </c>
      <c r="O102" s="252" t="s">
        <v>1</v>
      </c>
      <c r="P102" s="252" t="s">
        <v>1</v>
      </c>
      <c r="Q102" s="252" t="s">
        <v>1</v>
      </c>
      <c r="R102" s="149" t="s">
        <v>21</v>
      </c>
      <c r="S102" s="161" t="s">
        <v>420</v>
      </c>
      <c r="T102" s="161" t="s">
        <v>420</v>
      </c>
      <c r="U102" s="161" t="str">
        <f>_xlfn.XLOOKUP(A102,'Timely submission'!A:A,'Timely submission'!Q:Q)</f>
        <v>On time</v>
      </c>
      <c r="V102" s="150">
        <f>_xlfn.XLOOKUP(A102,'KSD auditees'!A:A,'KSD auditees'!A:A)</f>
        <v>1169</v>
      </c>
      <c r="W102" s="150" t="str">
        <f>_xlfn.XLOOKUP(A102,'KSD auditees'!A:A,'KSD auditees'!G:G)</f>
        <v xml:space="preserve">Financial sustainability </v>
      </c>
      <c r="X102" s="150" t="e">
        <f>_xlfn.XLOOKUP(A102,'[27]Non AGSA'!B:B,'[27]Non AGSA'!B:B)</f>
        <v>#N/A</v>
      </c>
      <c r="Y102" s="150" t="e">
        <f>_xlfn.XLOOKUP(A102,'[27]Dormant auditee list'!C:C,'[27]Dormant auditee list'!C:C)</f>
        <v>#N/A</v>
      </c>
      <c r="Z102" s="150" t="str">
        <f>_xlfn.XLOOKUP(A102,[27]Reworked!A:A,[27]Reworked!I:I)</f>
        <v>Unqualified with no findings</v>
      </c>
      <c r="AB102" s="150">
        <v>1</v>
      </c>
      <c r="AC102" s="150">
        <v>1</v>
      </c>
    </row>
    <row r="103" spans="1:29" ht="34.5" customHeight="1" x14ac:dyDescent="0.25">
      <c r="A103" s="265">
        <v>98</v>
      </c>
      <c r="B103" s="266" t="s">
        <v>217</v>
      </c>
      <c r="C103" s="252" t="s">
        <v>1193</v>
      </c>
      <c r="D103" s="252" t="s">
        <v>683</v>
      </c>
      <c r="E103" s="252" t="s">
        <v>1191</v>
      </c>
      <c r="F103" s="252" t="s">
        <v>1</v>
      </c>
      <c r="G103" s="252" t="s">
        <v>209</v>
      </c>
      <c r="H103" s="267" t="s">
        <v>440</v>
      </c>
      <c r="I103" s="267" t="s">
        <v>437</v>
      </c>
      <c r="J103" s="250" t="s">
        <v>17</v>
      </c>
      <c r="K103" s="253" t="s">
        <v>23</v>
      </c>
      <c r="L103" s="253" t="s">
        <v>23</v>
      </c>
      <c r="M103" s="254" t="s">
        <v>26</v>
      </c>
      <c r="N103" s="255" t="s">
        <v>20</v>
      </c>
      <c r="O103" s="253" t="s">
        <v>23</v>
      </c>
      <c r="P103" s="251" t="s">
        <v>22</v>
      </c>
      <c r="Q103" s="253" t="s">
        <v>23</v>
      </c>
      <c r="R103" s="149" t="s">
        <v>21</v>
      </c>
      <c r="S103" s="161" t="s">
        <v>29</v>
      </c>
      <c r="T103" s="161" t="s">
        <v>29</v>
      </c>
      <c r="U103" s="161" t="str">
        <f>_xlfn.XLOOKUP(A103,'Timely submission'!A:A,'Timely submission'!Q:Q)</f>
        <v>Late</v>
      </c>
      <c r="V103" s="150">
        <f>_xlfn.XLOOKUP(A103,'KSD auditees'!A:A,'KSD auditees'!A:A)</f>
        <v>98</v>
      </c>
      <c r="W103" s="150" t="str">
        <f>_xlfn.XLOOKUP(A103,'KSD auditees'!A:A,'KSD auditees'!G:G)</f>
        <v>Transport</v>
      </c>
      <c r="X103" s="150" t="e">
        <f>_xlfn.XLOOKUP(A103,'[27]Non AGSA'!B:B,'[27]Non AGSA'!B:B)</f>
        <v>#N/A</v>
      </c>
      <c r="Y103" s="150" t="e">
        <f>_xlfn.XLOOKUP(A103,'[27]Dormant auditee list'!C:C,'[27]Dormant auditee list'!C:C)</f>
        <v>#N/A</v>
      </c>
      <c r="Z103" s="150" t="str">
        <f>_xlfn.XLOOKUP(A103,[27]Reworked!A:A,[27]Reworked!I:I)</f>
        <v>Unqualified with findings</v>
      </c>
      <c r="AB103" s="150">
        <v>1</v>
      </c>
      <c r="AC103" s="150">
        <v>2</v>
      </c>
    </row>
    <row r="104" spans="1:29" ht="26.25" customHeight="1" x14ac:dyDescent="0.25">
      <c r="A104" s="265">
        <v>1293</v>
      </c>
      <c r="B104" s="266" t="s">
        <v>44</v>
      </c>
      <c r="C104" s="252" t="s">
        <v>1193</v>
      </c>
      <c r="D104" s="252" t="s">
        <v>438</v>
      </c>
      <c r="E104" s="252" t="s">
        <v>1191</v>
      </c>
      <c r="F104" s="252" t="s">
        <v>1</v>
      </c>
      <c r="G104" s="252" t="s">
        <v>447</v>
      </c>
      <c r="H104" s="267" t="s">
        <v>444</v>
      </c>
      <c r="I104" s="267" t="s">
        <v>437</v>
      </c>
      <c r="J104" s="254" t="s">
        <v>26</v>
      </c>
      <c r="K104" s="252" t="s">
        <v>1</v>
      </c>
      <c r="L104" s="253" t="s">
        <v>23</v>
      </c>
      <c r="M104" s="254" t="s">
        <v>26</v>
      </c>
      <c r="N104" s="252" t="s">
        <v>1</v>
      </c>
      <c r="O104" s="253" t="s">
        <v>23</v>
      </c>
      <c r="P104" s="253" t="s">
        <v>23</v>
      </c>
      <c r="Q104" s="252" t="s">
        <v>1</v>
      </c>
      <c r="R104" s="254" t="s">
        <v>26</v>
      </c>
      <c r="S104" s="161" t="s">
        <v>420</v>
      </c>
      <c r="T104" s="161" t="s">
        <v>420</v>
      </c>
      <c r="U104" s="161" t="str">
        <f>_xlfn.XLOOKUP(A104,'Timely submission'!A:A,'Timely submission'!Q:Q)</f>
        <v>On time</v>
      </c>
      <c r="V104" s="150">
        <f>_xlfn.XLOOKUP(A104,'KSD auditees'!A:A,'KSD auditees'!A:A)</f>
        <v>1293</v>
      </c>
      <c r="W104" s="150" t="str">
        <f>_xlfn.XLOOKUP(A104,'KSD auditees'!A:A,'KSD auditees'!G:G)</f>
        <v xml:space="preserve">Education, Skills development and employment </v>
      </c>
      <c r="X104" s="150" t="e">
        <f>_xlfn.XLOOKUP(A104,'[27]Non AGSA'!B:B,'[27]Non AGSA'!B:B)</f>
        <v>#N/A</v>
      </c>
      <c r="Y104" s="150" t="e">
        <f>_xlfn.XLOOKUP(A104,'[27]Dormant auditee list'!C:C,'[27]Dormant auditee list'!C:C)</f>
        <v>#N/A</v>
      </c>
      <c r="Z104" s="150" t="str">
        <f>_xlfn.XLOOKUP(A104,[27]Reworked!A:A,[27]Reworked!I:I)</f>
        <v>Qualified</v>
      </c>
      <c r="AB104" s="150">
        <v>1</v>
      </c>
      <c r="AC104" s="150">
        <v>3</v>
      </c>
    </row>
    <row r="105" spans="1:29" ht="27" customHeight="1" x14ac:dyDescent="0.25">
      <c r="A105" s="265">
        <v>121</v>
      </c>
      <c r="B105" s="266" t="s">
        <v>45</v>
      </c>
      <c r="C105" s="252" t="s">
        <v>1193</v>
      </c>
      <c r="D105" s="252" t="s">
        <v>941</v>
      </c>
      <c r="E105" s="252" t="s">
        <v>1191</v>
      </c>
      <c r="F105" s="252" t="s">
        <v>1</v>
      </c>
      <c r="G105" s="252" t="s">
        <v>447</v>
      </c>
      <c r="H105" s="267" t="s">
        <v>444</v>
      </c>
      <c r="I105" s="267" t="s">
        <v>437</v>
      </c>
      <c r="J105" s="254" t="s">
        <v>26</v>
      </c>
      <c r="K105" s="252" t="s">
        <v>1</v>
      </c>
      <c r="L105" s="253" t="s">
        <v>23</v>
      </c>
      <c r="M105" s="250" t="s">
        <v>17</v>
      </c>
      <c r="N105" s="252" t="s">
        <v>1</v>
      </c>
      <c r="O105" s="253" t="s">
        <v>23</v>
      </c>
      <c r="P105" s="253" t="s">
        <v>23</v>
      </c>
      <c r="Q105" s="251" t="s">
        <v>22</v>
      </c>
      <c r="R105" s="254" t="s">
        <v>26</v>
      </c>
      <c r="S105" s="161" t="s">
        <v>27</v>
      </c>
      <c r="T105" s="161" t="s">
        <v>27</v>
      </c>
      <c r="U105" s="161" t="str">
        <f>_xlfn.XLOOKUP(A105,'Timely submission'!A:A,'Timely submission'!Q:Q)</f>
        <v>On time</v>
      </c>
      <c r="V105" s="150">
        <f>_xlfn.XLOOKUP(A105,'KSD auditees'!A:A,'KSD auditees'!A:A)</f>
        <v>121</v>
      </c>
      <c r="W105" s="150" t="str">
        <f>_xlfn.XLOOKUP(A105,'KSD auditees'!A:A,'KSD auditees'!G:G)</f>
        <v xml:space="preserve">Education, Skills development and employment </v>
      </c>
      <c r="X105" s="150" t="e">
        <f>_xlfn.XLOOKUP(A105,'[27]Non AGSA'!B:B,'[27]Non AGSA'!B:B)</f>
        <v>#N/A</v>
      </c>
      <c r="Y105" s="150" t="e">
        <f>_xlfn.XLOOKUP(A105,'[27]Dormant auditee list'!C:C,'[27]Dormant auditee list'!C:C)</f>
        <v>#N/A</v>
      </c>
      <c r="Z105" s="150" t="str">
        <f>_xlfn.XLOOKUP(A105,[27]Reworked!A:A,[27]Reworked!I:I)</f>
        <v>Qualified</v>
      </c>
      <c r="AB105" s="150">
        <v>1</v>
      </c>
      <c r="AC105" s="150">
        <v>3</v>
      </c>
    </row>
    <row r="106" spans="1:29" ht="26.25" customHeight="1" x14ac:dyDescent="0.25">
      <c r="A106" s="265">
        <v>1328</v>
      </c>
      <c r="B106" s="266" t="s">
        <v>46</v>
      </c>
      <c r="C106" s="252" t="s">
        <v>1193</v>
      </c>
      <c r="D106" s="252" t="s">
        <v>658</v>
      </c>
      <c r="E106" s="252" t="s">
        <v>1191</v>
      </c>
      <c r="F106" s="252" t="s">
        <v>1</v>
      </c>
      <c r="G106" s="252" t="s">
        <v>447</v>
      </c>
      <c r="H106" s="267" t="s">
        <v>444</v>
      </c>
      <c r="I106" s="267" t="s">
        <v>437</v>
      </c>
      <c r="J106" s="250" t="s">
        <v>17</v>
      </c>
      <c r="K106" s="252" t="s">
        <v>1</v>
      </c>
      <c r="L106" s="253" t="s">
        <v>23</v>
      </c>
      <c r="M106" s="254" t="s">
        <v>26</v>
      </c>
      <c r="N106" s="252" t="s">
        <v>1</v>
      </c>
      <c r="O106" s="253" t="s">
        <v>23</v>
      </c>
      <c r="P106" s="253" t="s">
        <v>23</v>
      </c>
      <c r="Q106" s="252" t="s">
        <v>1</v>
      </c>
      <c r="R106" s="149" t="s">
        <v>21</v>
      </c>
      <c r="S106" s="161" t="s">
        <v>29</v>
      </c>
      <c r="T106" s="161" t="s">
        <v>29</v>
      </c>
      <c r="U106" s="161" t="str">
        <f>_xlfn.XLOOKUP(A106,'Timely submission'!A:A,'Timely submission'!Q:Q)</f>
        <v>On time</v>
      </c>
      <c r="V106" s="150">
        <f>_xlfn.XLOOKUP(A106,'KSD auditees'!A:A,'KSD auditees'!A:A)</f>
        <v>1328</v>
      </c>
      <c r="W106" s="150" t="str">
        <f>_xlfn.XLOOKUP(A106,'KSD auditees'!A:A,'KSD auditees'!G:G)</f>
        <v xml:space="preserve">Education, Skills development and employment </v>
      </c>
      <c r="X106" s="150" t="e">
        <f>_xlfn.XLOOKUP(A106,'[27]Non AGSA'!B:B,'[27]Non AGSA'!B:B)</f>
        <v>#N/A</v>
      </c>
      <c r="Y106" s="150" t="e">
        <f>_xlfn.XLOOKUP(A106,'[27]Dormant auditee list'!C:C,'[27]Dormant auditee list'!C:C)</f>
        <v>#N/A</v>
      </c>
      <c r="Z106" s="150" t="str">
        <f>_xlfn.XLOOKUP(A106,[27]Reworked!A:A,[27]Reworked!I:I)</f>
        <v>Unqualified with findings</v>
      </c>
      <c r="AB106" s="150">
        <v>1</v>
      </c>
      <c r="AC106" s="150">
        <v>2</v>
      </c>
    </row>
    <row r="107" spans="1:29" ht="27" customHeight="1" x14ac:dyDescent="0.25">
      <c r="A107" s="265">
        <v>1305</v>
      </c>
      <c r="B107" s="266" t="s">
        <v>47</v>
      </c>
      <c r="C107" s="252" t="s">
        <v>1193</v>
      </c>
      <c r="D107" s="252" t="s">
        <v>519</v>
      </c>
      <c r="E107" s="252" t="s">
        <v>1191</v>
      </c>
      <c r="F107" s="252" t="s">
        <v>1</v>
      </c>
      <c r="G107" s="252" t="s">
        <v>447</v>
      </c>
      <c r="H107" s="267" t="s">
        <v>444</v>
      </c>
      <c r="I107" s="267" t="s">
        <v>437</v>
      </c>
      <c r="J107" s="256" t="s">
        <v>33</v>
      </c>
      <c r="K107" s="252" t="s">
        <v>1</v>
      </c>
      <c r="L107" s="252" t="s">
        <v>1</v>
      </c>
      <c r="M107" s="256" t="s">
        <v>33</v>
      </c>
      <c r="N107" s="252" t="s">
        <v>1</v>
      </c>
      <c r="O107" s="252" t="s">
        <v>1</v>
      </c>
      <c r="P107" s="252" t="s">
        <v>1</v>
      </c>
      <c r="Q107" s="252" t="s">
        <v>1</v>
      </c>
      <c r="R107" s="149" t="s">
        <v>21</v>
      </c>
      <c r="S107" s="161" t="s">
        <v>420</v>
      </c>
      <c r="T107" s="161" t="s">
        <v>420</v>
      </c>
      <c r="U107" s="161" t="str">
        <f>_xlfn.XLOOKUP(A107,'Timely submission'!A:A,'Timely submission'!Q:Q)</f>
        <v>On time</v>
      </c>
      <c r="V107" s="150">
        <f>_xlfn.XLOOKUP(A107,'KSD auditees'!A:A,'KSD auditees'!A:A)</f>
        <v>1305</v>
      </c>
      <c r="W107" s="150" t="str">
        <f>_xlfn.XLOOKUP(A107,'KSD auditees'!A:A,'KSD auditees'!G:G)</f>
        <v xml:space="preserve">Education, Skills development and employment </v>
      </c>
      <c r="X107" s="150" t="e">
        <f>_xlfn.XLOOKUP(A107,'[27]Non AGSA'!B:B,'[27]Non AGSA'!B:B)</f>
        <v>#N/A</v>
      </c>
      <c r="Y107" s="150" t="e">
        <f>_xlfn.XLOOKUP(A107,'[27]Dormant auditee list'!C:C,'[27]Dormant auditee list'!C:C)</f>
        <v>#N/A</v>
      </c>
      <c r="Z107" s="150" t="str">
        <f>_xlfn.XLOOKUP(A107,[27]Reworked!A:A,[27]Reworked!I:I)</f>
        <v>Unqualified with no findings</v>
      </c>
      <c r="AB107" s="150">
        <v>1</v>
      </c>
      <c r="AC107" s="150">
        <v>1</v>
      </c>
    </row>
    <row r="108" spans="1:29" ht="26.25" customHeight="1" x14ac:dyDescent="0.25">
      <c r="A108" s="265">
        <v>1306</v>
      </c>
      <c r="B108" s="266" t="s">
        <v>48</v>
      </c>
      <c r="C108" s="252" t="s">
        <v>1193</v>
      </c>
      <c r="D108" s="252" t="s">
        <v>941</v>
      </c>
      <c r="E108" s="252" t="s">
        <v>1191</v>
      </c>
      <c r="F108" s="252" t="s">
        <v>1</v>
      </c>
      <c r="G108" s="252" t="s">
        <v>447</v>
      </c>
      <c r="H108" s="267" t="s">
        <v>444</v>
      </c>
      <c r="I108" s="267" t="s">
        <v>437</v>
      </c>
      <c r="J108" s="250" t="s">
        <v>17</v>
      </c>
      <c r="K108" s="252" t="s">
        <v>1</v>
      </c>
      <c r="L108" s="253" t="s">
        <v>23</v>
      </c>
      <c r="M108" s="250" t="s">
        <v>17</v>
      </c>
      <c r="N108" s="252" t="s">
        <v>1</v>
      </c>
      <c r="O108" s="253" t="s">
        <v>23</v>
      </c>
      <c r="P108" s="253" t="s">
        <v>23</v>
      </c>
      <c r="Q108" s="252" t="s">
        <v>1</v>
      </c>
      <c r="R108" s="149" t="s">
        <v>21</v>
      </c>
      <c r="S108" s="161" t="s">
        <v>420</v>
      </c>
      <c r="T108" s="161" t="s">
        <v>420</v>
      </c>
      <c r="U108" s="161" t="str">
        <f>_xlfn.XLOOKUP(A108,'Timely submission'!A:A,'Timely submission'!Q:Q)</f>
        <v>On time</v>
      </c>
      <c r="V108" s="150">
        <f>_xlfn.XLOOKUP(A108,'KSD auditees'!A:A,'KSD auditees'!A:A)</f>
        <v>1306</v>
      </c>
      <c r="W108" s="150" t="str">
        <f>_xlfn.XLOOKUP(A108,'KSD auditees'!A:A,'KSD auditees'!G:G)</f>
        <v xml:space="preserve">Education, Skills development and employment </v>
      </c>
      <c r="X108" s="150" t="e">
        <f>_xlfn.XLOOKUP(A108,'[27]Non AGSA'!B:B,'[27]Non AGSA'!B:B)</f>
        <v>#N/A</v>
      </c>
      <c r="Y108" s="150" t="e">
        <f>_xlfn.XLOOKUP(A108,'[27]Dormant auditee list'!C:C,'[27]Dormant auditee list'!C:C)</f>
        <v>#N/A</v>
      </c>
      <c r="Z108" s="150" t="str">
        <f>_xlfn.XLOOKUP(A108,[27]Reworked!A:A,[27]Reworked!I:I)</f>
        <v>Unqualified with findings</v>
      </c>
      <c r="AB108" s="150">
        <v>1</v>
      </c>
      <c r="AC108" s="150">
        <v>2</v>
      </c>
    </row>
    <row r="109" spans="1:29" ht="26.25" customHeight="1" x14ac:dyDescent="0.25">
      <c r="A109" s="265">
        <v>1313</v>
      </c>
      <c r="B109" s="266" t="s">
        <v>49</v>
      </c>
      <c r="C109" s="252" t="s">
        <v>1193</v>
      </c>
      <c r="D109" s="252" t="s">
        <v>571</v>
      </c>
      <c r="E109" s="252" t="s">
        <v>1191</v>
      </c>
      <c r="F109" s="252" t="s">
        <v>1</v>
      </c>
      <c r="G109" s="252" t="s">
        <v>447</v>
      </c>
      <c r="H109" s="267" t="s">
        <v>444</v>
      </c>
      <c r="I109" s="267" t="s">
        <v>437</v>
      </c>
      <c r="J109" s="250" t="s">
        <v>17</v>
      </c>
      <c r="K109" s="252" t="s">
        <v>1</v>
      </c>
      <c r="L109" s="253" t="s">
        <v>23</v>
      </c>
      <c r="M109" s="250" t="s">
        <v>17</v>
      </c>
      <c r="N109" s="252" t="s">
        <v>1</v>
      </c>
      <c r="O109" s="253" t="s">
        <v>23</v>
      </c>
      <c r="P109" s="253" t="s">
        <v>23</v>
      </c>
      <c r="Q109" s="252" t="s">
        <v>1</v>
      </c>
      <c r="R109" s="149" t="s">
        <v>21</v>
      </c>
      <c r="S109" s="161" t="s">
        <v>420</v>
      </c>
      <c r="T109" s="161" t="s">
        <v>420</v>
      </c>
      <c r="U109" s="161" t="str">
        <f>_xlfn.XLOOKUP(A109,'Timely submission'!A:A,'Timely submission'!Q:Q)</f>
        <v>On time</v>
      </c>
      <c r="V109" s="150">
        <f>_xlfn.XLOOKUP(A109,'KSD auditees'!A:A,'KSD auditees'!A:A)</f>
        <v>1313</v>
      </c>
      <c r="W109" s="150" t="str">
        <f>_xlfn.XLOOKUP(A109,'KSD auditees'!A:A,'KSD auditees'!G:G)</f>
        <v xml:space="preserve">Education, Skills development and employment </v>
      </c>
      <c r="X109" s="150" t="e">
        <f>_xlfn.XLOOKUP(A109,'[27]Non AGSA'!B:B,'[27]Non AGSA'!B:B)</f>
        <v>#N/A</v>
      </c>
      <c r="Y109" s="150" t="e">
        <f>_xlfn.XLOOKUP(A109,'[27]Dormant auditee list'!C:C,'[27]Dormant auditee list'!C:C)</f>
        <v>#N/A</v>
      </c>
      <c r="Z109" s="150" t="str">
        <f>_xlfn.XLOOKUP(A109,[27]Reworked!A:A,[27]Reworked!I:I)</f>
        <v>Unqualified with findings</v>
      </c>
      <c r="AB109" s="150">
        <v>1</v>
      </c>
      <c r="AC109" s="150">
        <v>2</v>
      </c>
    </row>
    <row r="110" spans="1:29" ht="27" customHeight="1" x14ac:dyDescent="0.25">
      <c r="A110" s="265">
        <v>126</v>
      </c>
      <c r="B110" s="266" t="s">
        <v>50</v>
      </c>
      <c r="C110" s="252" t="s">
        <v>1193</v>
      </c>
      <c r="D110" s="252" t="s">
        <v>941</v>
      </c>
      <c r="E110" s="252" t="s">
        <v>1191</v>
      </c>
      <c r="F110" s="252" t="s">
        <v>1</v>
      </c>
      <c r="G110" s="252" t="s">
        <v>447</v>
      </c>
      <c r="H110" s="267" t="s">
        <v>444</v>
      </c>
      <c r="I110" s="267" t="s">
        <v>437</v>
      </c>
      <c r="J110" s="250" t="s">
        <v>17</v>
      </c>
      <c r="K110" s="251" t="s">
        <v>22</v>
      </c>
      <c r="L110" s="253" t="s">
        <v>23</v>
      </c>
      <c r="M110" s="254" t="s">
        <v>26</v>
      </c>
      <c r="N110" s="255" t="s">
        <v>20</v>
      </c>
      <c r="O110" s="253" t="s">
        <v>23</v>
      </c>
      <c r="P110" s="253" t="s">
        <v>23</v>
      </c>
      <c r="Q110" s="253" t="s">
        <v>23</v>
      </c>
      <c r="R110" s="149" t="s">
        <v>21</v>
      </c>
      <c r="S110" s="161" t="s">
        <v>29</v>
      </c>
      <c r="T110" s="161" t="s">
        <v>29</v>
      </c>
      <c r="U110" s="161" t="str">
        <f>_xlfn.XLOOKUP(A110,'Timely submission'!A:A,'Timely submission'!Q:Q)</f>
        <v>On time</v>
      </c>
      <c r="V110" s="150">
        <f>_xlfn.XLOOKUP(A110,'KSD auditees'!A:A,'KSD auditees'!A:A)</f>
        <v>126</v>
      </c>
      <c r="W110" s="150" t="str">
        <f>_xlfn.XLOOKUP(A110,'KSD auditees'!A:A,'KSD auditees'!G:G)</f>
        <v xml:space="preserve">Education, Skills development and employment </v>
      </c>
      <c r="X110" s="150" t="e">
        <f>_xlfn.XLOOKUP(A110,'[27]Non AGSA'!B:B,'[27]Non AGSA'!B:B)</f>
        <v>#N/A</v>
      </c>
      <c r="Y110" s="150" t="e">
        <f>_xlfn.XLOOKUP(A110,'[27]Dormant auditee list'!C:C,'[27]Dormant auditee list'!C:C)</f>
        <v>#N/A</v>
      </c>
      <c r="Z110" s="150" t="str">
        <f>_xlfn.XLOOKUP(A110,[27]Reworked!A:A,[27]Reworked!I:I)</f>
        <v>Unqualified with findings</v>
      </c>
      <c r="AB110" s="150">
        <v>1</v>
      </c>
      <c r="AC110" s="150">
        <v>2</v>
      </c>
    </row>
    <row r="111" spans="1:29" ht="26.25" customHeight="1" x14ac:dyDescent="0.25">
      <c r="A111" s="265">
        <v>1314</v>
      </c>
      <c r="B111" s="266" t="s">
        <v>51</v>
      </c>
      <c r="C111" s="252" t="s">
        <v>1193</v>
      </c>
      <c r="D111" s="252" t="s">
        <v>571</v>
      </c>
      <c r="E111" s="252" t="s">
        <v>1191</v>
      </c>
      <c r="F111" s="252" t="s">
        <v>1</v>
      </c>
      <c r="G111" s="252" t="s">
        <v>447</v>
      </c>
      <c r="H111" s="267" t="s">
        <v>444</v>
      </c>
      <c r="I111" s="267" t="s">
        <v>437</v>
      </c>
      <c r="J111" s="254" t="s">
        <v>26</v>
      </c>
      <c r="K111" s="252" t="s">
        <v>1</v>
      </c>
      <c r="L111" s="253" t="s">
        <v>23</v>
      </c>
      <c r="M111" s="250" t="s">
        <v>17</v>
      </c>
      <c r="N111" s="252" t="s">
        <v>1</v>
      </c>
      <c r="O111" s="255" t="s">
        <v>20</v>
      </c>
      <c r="P111" s="253" t="s">
        <v>23</v>
      </c>
      <c r="Q111" s="252" t="s">
        <v>1</v>
      </c>
      <c r="R111" s="254" t="s">
        <v>26</v>
      </c>
      <c r="S111" s="161" t="s">
        <v>27</v>
      </c>
      <c r="T111" s="161" t="s">
        <v>27</v>
      </c>
      <c r="U111" s="161" t="str">
        <f>_xlfn.XLOOKUP(A111,'Timely submission'!A:A,'Timely submission'!Q:Q)</f>
        <v>On time</v>
      </c>
      <c r="V111" s="150">
        <f>_xlfn.XLOOKUP(A111,'KSD auditees'!A:A,'KSD auditees'!A:A)</f>
        <v>1314</v>
      </c>
      <c r="W111" s="150" t="str">
        <f>_xlfn.XLOOKUP(A111,'KSD auditees'!A:A,'KSD auditees'!G:G)</f>
        <v xml:space="preserve">Education, Skills development and employment </v>
      </c>
      <c r="X111" s="150" t="e">
        <f>_xlfn.XLOOKUP(A111,'[27]Non AGSA'!B:B,'[27]Non AGSA'!B:B)</f>
        <v>#N/A</v>
      </c>
      <c r="Y111" s="150" t="e">
        <f>_xlfn.XLOOKUP(A111,'[27]Dormant auditee list'!C:C,'[27]Dormant auditee list'!C:C)</f>
        <v>#N/A</v>
      </c>
      <c r="Z111" s="150" t="str">
        <f>_xlfn.XLOOKUP(A111,[27]Reworked!A:A,[27]Reworked!I:I)</f>
        <v>Qualified</v>
      </c>
      <c r="AB111" s="150">
        <v>1</v>
      </c>
      <c r="AC111" s="150">
        <v>3</v>
      </c>
    </row>
    <row r="112" spans="1:29" ht="27" customHeight="1" x14ac:dyDescent="0.25">
      <c r="A112" s="265">
        <v>1338</v>
      </c>
      <c r="B112" s="266" t="s">
        <v>52</v>
      </c>
      <c r="C112" s="252" t="s">
        <v>1193</v>
      </c>
      <c r="D112" s="252" t="s">
        <v>1086</v>
      </c>
      <c r="E112" s="252" t="s">
        <v>1191</v>
      </c>
      <c r="F112" s="252" t="s">
        <v>1</v>
      </c>
      <c r="G112" s="252" t="s">
        <v>447</v>
      </c>
      <c r="H112" s="267" t="s">
        <v>444</v>
      </c>
      <c r="I112" s="267" t="s">
        <v>437</v>
      </c>
      <c r="J112" s="256" t="s">
        <v>33</v>
      </c>
      <c r="K112" s="252" t="s">
        <v>1</v>
      </c>
      <c r="L112" s="251" t="s">
        <v>22</v>
      </c>
      <c r="M112" s="254" t="s">
        <v>26</v>
      </c>
      <c r="N112" s="252" t="s">
        <v>1</v>
      </c>
      <c r="O112" s="253" t="s">
        <v>23</v>
      </c>
      <c r="P112" s="251" t="s">
        <v>22</v>
      </c>
      <c r="Q112" s="252" t="s">
        <v>1</v>
      </c>
      <c r="R112" s="149" t="s">
        <v>21</v>
      </c>
      <c r="S112" s="161" t="s">
        <v>29</v>
      </c>
      <c r="T112" s="161" t="s">
        <v>29</v>
      </c>
      <c r="U112" s="161" t="str">
        <f>_xlfn.XLOOKUP(A112,'Timely submission'!A:A,'Timely submission'!Q:Q)</f>
        <v>On time</v>
      </c>
      <c r="V112" s="150">
        <f>_xlfn.XLOOKUP(A112,'KSD auditees'!A:A,'KSD auditees'!A:A)</f>
        <v>1338</v>
      </c>
      <c r="W112" s="150" t="str">
        <f>_xlfn.XLOOKUP(A112,'KSD auditees'!A:A,'KSD auditees'!G:G)</f>
        <v xml:space="preserve">Education, Skills development and employment </v>
      </c>
      <c r="X112" s="150" t="e">
        <f>_xlfn.XLOOKUP(A112,'[27]Non AGSA'!B:B,'[27]Non AGSA'!B:B)</f>
        <v>#N/A</v>
      </c>
      <c r="Y112" s="150" t="e">
        <f>_xlfn.XLOOKUP(A112,'[27]Dormant auditee list'!C:C,'[27]Dormant auditee list'!C:C)</f>
        <v>#N/A</v>
      </c>
      <c r="Z112" s="150" t="str">
        <f>_xlfn.XLOOKUP(A112,[27]Reworked!A:A,[27]Reworked!I:I)</f>
        <v>Unqualified with no findings</v>
      </c>
      <c r="AB112" s="150">
        <v>1</v>
      </c>
      <c r="AC112" s="150">
        <v>1</v>
      </c>
    </row>
    <row r="113" spans="1:29" ht="26.25" customHeight="1" x14ac:dyDescent="0.25">
      <c r="A113" s="265">
        <v>1344</v>
      </c>
      <c r="B113" s="266" t="s">
        <v>53</v>
      </c>
      <c r="C113" s="252" t="s">
        <v>1193</v>
      </c>
      <c r="D113" s="252" t="s">
        <v>941</v>
      </c>
      <c r="E113" s="252" t="s">
        <v>1191</v>
      </c>
      <c r="F113" s="252" t="s">
        <v>1</v>
      </c>
      <c r="G113" s="252" t="s">
        <v>447</v>
      </c>
      <c r="H113" s="267" t="s">
        <v>444</v>
      </c>
      <c r="I113" s="267" t="s">
        <v>437</v>
      </c>
      <c r="J113" s="256" t="s">
        <v>33</v>
      </c>
      <c r="K113" s="252" t="s">
        <v>1</v>
      </c>
      <c r="L113" s="252" t="s">
        <v>1</v>
      </c>
      <c r="M113" s="256" t="s">
        <v>33</v>
      </c>
      <c r="N113" s="252" t="s">
        <v>1</v>
      </c>
      <c r="O113" s="251" t="s">
        <v>22</v>
      </c>
      <c r="P113" s="252" t="s">
        <v>1</v>
      </c>
      <c r="Q113" s="253" t="s">
        <v>23</v>
      </c>
      <c r="R113" s="149" t="s">
        <v>21</v>
      </c>
      <c r="S113" s="161" t="s">
        <v>420</v>
      </c>
      <c r="T113" s="161" t="s">
        <v>420</v>
      </c>
      <c r="U113" s="161" t="str">
        <f>_xlfn.XLOOKUP(A113,'Timely submission'!A:A,'Timely submission'!Q:Q)</f>
        <v>On time</v>
      </c>
      <c r="V113" s="150">
        <f>_xlfn.XLOOKUP(A113,'KSD auditees'!A:A,'KSD auditees'!A:A)</f>
        <v>1344</v>
      </c>
      <c r="W113" s="150" t="str">
        <f>_xlfn.XLOOKUP(A113,'KSD auditees'!A:A,'KSD auditees'!G:G)</f>
        <v xml:space="preserve">Education, Skills development and employment </v>
      </c>
      <c r="X113" s="150" t="e">
        <f>_xlfn.XLOOKUP(A113,'[27]Non AGSA'!B:B,'[27]Non AGSA'!B:B)</f>
        <v>#N/A</v>
      </c>
      <c r="Y113" s="150" t="e">
        <f>_xlfn.XLOOKUP(A113,'[27]Dormant auditee list'!C:C,'[27]Dormant auditee list'!C:C)</f>
        <v>#N/A</v>
      </c>
      <c r="Z113" s="150" t="str">
        <f>_xlfn.XLOOKUP(A113,[27]Reworked!A:A,[27]Reworked!I:I)</f>
        <v>Unqualified with no findings</v>
      </c>
      <c r="AB113" s="150">
        <v>1</v>
      </c>
      <c r="AC113" s="150">
        <v>1</v>
      </c>
    </row>
    <row r="114" spans="1:29" ht="26.25" customHeight="1" x14ac:dyDescent="0.25">
      <c r="A114" s="265">
        <v>138</v>
      </c>
      <c r="B114" s="266" t="s">
        <v>54</v>
      </c>
      <c r="C114" s="252" t="s">
        <v>1193</v>
      </c>
      <c r="D114" s="252" t="s">
        <v>941</v>
      </c>
      <c r="E114" s="252" t="s">
        <v>1191</v>
      </c>
      <c r="F114" s="252" t="s">
        <v>1</v>
      </c>
      <c r="G114" s="252" t="s">
        <v>447</v>
      </c>
      <c r="H114" s="267" t="s">
        <v>444</v>
      </c>
      <c r="I114" s="267" t="s">
        <v>437</v>
      </c>
      <c r="J114" s="256" t="s">
        <v>33</v>
      </c>
      <c r="K114" s="252" t="s">
        <v>1</v>
      </c>
      <c r="L114" s="252" t="s">
        <v>1</v>
      </c>
      <c r="M114" s="256" t="s">
        <v>33</v>
      </c>
      <c r="N114" s="252" t="s">
        <v>1</v>
      </c>
      <c r="O114" s="252" t="s">
        <v>1</v>
      </c>
      <c r="P114" s="252" t="s">
        <v>1</v>
      </c>
      <c r="Q114" s="252" t="s">
        <v>1</v>
      </c>
      <c r="R114" s="149" t="s">
        <v>21</v>
      </c>
      <c r="S114" s="161" t="s">
        <v>420</v>
      </c>
      <c r="T114" s="161" t="s">
        <v>420</v>
      </c>
      <c r="U114" s="161" t="str">
        <f>_xlfn.XLOOKUP(A114,'Timely submission'!A:A,'Timely submission'!Q:Q)</f>
        <v>On time</v>
      </c>
      <c r="V114" s="150">
        <f>_xlfn.XLOOKUP(A114,'KSD auditees'!A:A,'KSD auditees'!A:A)</f>
        <v>138</v>
      </c>
      <c r="W114" s="150" t="str">
        <f>_xlfn.XLOOKUP(A114,'KSD auditees'!A:A,'KSD auditees'!G:G)</f>
        <v xml:space="preserve">Education, Skills development and employment </v>
      </c>
      <c r="X114" s="150" t="e">
        <f>_xlfn.XLOOKUP(A114,'[27]Non AGSA'!B:B,'[27]Non AGSA'!B:B)</f>
        <v>#N/A</v>
      </c>
      <c r="Y114" s="150" t="e">
        <f>_xlfn.XLOOKUP(A114,'[27]Dormant auditee list'!C:C,'[27]Dormant auditee list'!C:C)</f>
        <v>#N/A</v>
      </c>
      <c r="Z114" s="150" t="str">
        <f>_xlfn.XLOOKUP(A114,[27]Reworked!A:A,[27]Reworked!I:I)</f>
        <v>Unqualified with no findings</v>
      </c>
      <c r="AB114" s="150">
        <v>1</v>
      </c>
      <c r="AC114" s="150">
        <v>1</v>
      </c>
    </row>
    <row r="115" spans="1:29" ht="27" customHeight="1" x14ac:dyDescent="0.25">
      <c r="A115" s="265">
        <v>1300</v>
      </c>
      <c r="B115" s="266" t="s">
        <v>55</v>
      </c>
      <c r="C115" s="252" t="s">
        <v>1193</v>
      </c>
      <c r="D115" s="252" t="s">
        <v>492</v>
      </c>
      <c r="E115" s="252" t="s">
        <v>1191</v>
      </c>
      <c r="F115" s="252" t="s">
        <v>1</v>
      </c>
      <c r="G115" s="252" t="s">
        <v>447</v>
      </c>
      <c r="H115" s="267" t="s">
        <v>444</v>
      </c>
      <c r="I115" s="267" t="s">
        <v>437</v>
      </c>
      <c r="J115" s="250" t="s">
        <v>17</v>
      </c>
      <c r="K115" s="252" t="s">
        <v>1</v>
      </c>
      <c r="L115" s="253" t="s">
        <v>23</v>
      </c>
      <c r="M115" s="254" t="s">
        <v>26</v>
      </c>
      <c r="N115" s="252" t="s">
        <v>1</v>
      </c>
      <c r="O115" s="253" t="s">
        <v>23</v>
      </c>
      <c r="P115" s="253" t="s">
        <v>23</v>
      </c>
      <c r="Q115" s="252" t="s">
        <v>1</v>
      </c>
      <c r="R115" s="149" t="s">
        <v>21</v>
      </c>
      <c r="S115" s="161" t="s">
        <v>29</v>
      </c>
      <c r="T115" s="161" t="s">
        <v>29</v>
      </c>
      <c r="U115" s="161" t="str">
        <f>_xlfn.XLOOKUP(A115,'Timely submission'!A:A,'Timely submission'!Q:Q)</f>
        <v>On time</v>
      </c>
      <c r="V115" s="150">
        <f>_xlfn.XLOOKUP(A115,'KSD auditees'!A:A,'KSD auditees'!A:A)</f>
        <v>1300</v>
      </c>
      <c r="W115" s="150" t="str">
        <f>_xlfn.XLOOKUP(A115,'KSD auditees'!A:A,'KSD auditees'!G:G)</f>
        <v xml:space="preserve">Education, Skills development and employment </v>
      </c>
      <c r="X115" s="150" t="e">
        <f>_xlfn.XLOOKUP(A115,'[27]Non AGSA'!B:B,'[27]Non AGSA'!B:B)</f>
        <v>#N/A</v>
      </c>
      <c r="Y115" s="150" t="e">
        <f>_xlfn.XLOOKUP(A115,'[27]Dormant auditee list'!C:C,'[27]Dormant auditee list'!C:C)</f>
        <v>#N/A</v>
      </c>
      <c r="Z115" s="150" t="str">
        <f>_xlfn.XLOOKUP(A115,[27]Reworked!A:A,[27]Reworked!I:I)</f>
        <v>Unqualified with findings</v>
      </c>
      <c r="AB115" s="150">
        <v>1</v>
      </c>
      <c r="AC115" s="150">
        <v>2</v>
      </c>
    </row>
    <row r="116" spans="1:29" ht="26.25" customHeight="1" x14ac:dyDescent="0.25">
      <c r="A116" s="265">
        <v>143</v>
      </c>
      <c r="B116" s="266" t="s">
        <v>56</v>
      </c>
      <c r="C116" s="252" t="s">
        <v>1193</v>
      </c>
      <c r="D116" s="252" t="s">
        <v>941</v>
      </c>
      <c r="E116" s="252" t="s">
        <v>1191</v>
      </c>
      <c r="F116" s="252" t="s">
        <v>1</v>
      </c>
      <c r="G116" s="252" t="s">
        <v>447</v>
      </c>
      <c r="H116" s="267" t="s">
        <v>444</v>
      </c>
      <c r="I116" s="267" t="s">
        <v>437</v>
      </c>
      <c r="J116" s="254" t="s">
        <v>26</v>
      </c>
      <c r="K116" s="255" t="s">
        <v>20</v>
      </c>
      <c r="L116" s="255" t="s">
        <v>20</v>
      </c>
      <c r="M116" s="256" t="s">
        <v>33</v>
      </c>
      <c r="N116" s="252" t="s">
        <v>1</v>
      </c>
      <c r="O116" s="252" t="s">
        <v>1</v>
      </c>
      <c r="P116" s="255" t="s">
        <v>20</v>
      </c>
      <c r="Q116" s="253" t="s">
        <v>23</v>
      </c>
      <c r="R116" s="254" t="s">
        <v>26</v>
      </c>
      <c r="S116" s="161" t="s">
        <v>27</v>
      </c>
      <c r="T116" s="161" t="s">
        <v>27</v>
      </c>
      <c r="U116" s="161" t="str">
        <f>_xlfn.XLOOKUP(A116,'Timely submission'!A:A,'Timely submission'!Q:Q)</f>
        <v>On time</v>
      </c>
      <c r="V116" s="150">
        <f>_xlfn.XLOOKUP(A116,'KSD auditees'!A:A,'KSD auditees'!A:A)</f>
        <v>143</v>
      </c>
      <c r="W116" s="150" t="str">
        <f>_xlfn.XLOOKUP(A116,'KSD auditees'!A:A,'KSD auditees'!G:G)</f>
        <v xml:space="preserve">Education, Skills development and employment </v>
      </c>
      <c r="X116" s="150" t="e">
        <f>_xlfn.XLOOKUP(A116,'[27]Non AGSA'!B:B,'[27]Non AGSA'!B:B)</f>
        <v>#N/A</v>
      </c>
      <c r="Y116" s="150" t="e">
        <f>_xlfn.XLOOKUP(A116,'[27]Dormant auditee list'!C:C,'[27]Dormant auditee list'!C:C)</f>
        <v>#N/A</v>
      </c>
      <c r="Z116" s="150" t="str">
        <f>_xlfn.XLOOKUP(A116,[27]Reworked!A:A,[27]Reworked!I:I)</f>
        <v>Qualified</v>
      </c>
      <c r="AB116" s="150">
        <v>1</v>
      </c>
      <c r="AC116" s="150">
        <v>3</v>
      </c>
    </row>
    <row r="117" spans="1:29" ht="34.5" customHeight="1" x14ac:dyDescent="0.25">
      <c r="A117" s="265">
        <v>1177</v>
      </c>
      <c r="B117" s="266" t="s">
        <v>115</v>
      </c>
      <c r="C117" s="252" t="s">
        <v>1193</v>
      </c>
      <c r="D117" s="252" t="s">
        <v>1021</v>
      </c>
      <c r="E117" s="252" t="s">
        <v>1191</v>
      </c>
      <c r="F117" s="252" t="s">
        <v>1</v>
      </c>
      <c r="G117" s="252" t="s">
        <v>520</v>
      </c>
      <c r="H117" s="267" t="s">
        <v>440</v>
      </c>
      <c r="I117" s="267" t="s">
        <v>437</v>
      </c>
      <c r="J117" s="254" t="s">
        <v>26</v>
      </c>
      <c r="K117" s="252" t="s">
        <v>1</v>
      </c>
      <c r="L117" s="253" t="s">
        <v>23</v>
      </c>
      <c r="M117" s="250" t="s">
        <v>17</v>
      </c>
      <c r="N117" s="252" t="s">
        <v>1</v>
      </c>
      <c r="O117" s="253" t="s">
        <v>23</v>
      </c>
      <c r="P117" s="253" t="s">
        <v>23</v>
      </c>
      <c r="Q117" s="252" t="s">
        <v>1</v>
      </c>
      <c r="R117" s="254" t="s">
        <v>26</v>
      </c>
      <c r="S117" s="161" t="s">
        <v>27</v>
      </c>
      <c r="T117" s="161" t="s">
        <v>27</v>
      </c>
      <c r="U117" s="161" t="str">
        <f>_xlfn.XLOOKUP(A117,'Timely submission'!A:A,'Timely submission'!Q:Q)</f>
        <v>On time</v>
      </c>
      <c r="V117" s="150">
        <f>_xlfn.XLOOKUP(A117,'KSD auditees'!A:A,'KSD auditees'!A:A)</f>
        <v>1177</v>
      </c>
      <c r="W117" s="150" t="str">
        <f>_xlfn.XLOOKUP(A117,'KSD auditees'!A:A,'KSD auditees'!G:G)</f>
        <v>Energy</v>
      </c>
      <c r="X117" s="150" t="e">
        <f>_xlfn.XLOOKUP(A117,'[27]Non AGSA'!B:B,'[27]Non AGSA'!B:B)</f>
        <v>#N/A</v>
      </c>
      <c r="Y117" s="150" t="e">
        <f>_xlfn.XLOOKUP(A117,'[27]Dormant auditee list'!C:C,'[27]Dormant auditee list'!C:C)</f>
        <v>#N/A</v>
      </c>
      <c r="Z117" s="150" t="str">
        <f>_xlfn.XLOOKUP(A117,[27]Reworked!A:A,[27]Reworked!I:I)</f>
        <v>Qualified</v>
      </c>
      <c r="AB117" s="150">
        <v>1</v>
      </c>
      <c r="AC117" s="150">
        <v>3</v>
      </c>
    </row>
    <row r="118" spans="1:29" ht="27" customHeight="1" x14ac:dyDescent="0.25">
      <c r="A118" s="265">
        <v>1329</v>
      </c>
      <c r="B118" s="266" t="s">
        <v>57</v>
      </c>
      <c r="C118" s="252" t="s">
        <v>1193</v>
      </c>
      <c r="D118" s="252" t="s">
        <v>658</v>
      </c>
      <c r="E118" s="252" t="s">
        <v>1191</v>
      </c>
      <c r="F118" s="252" t="s">
        <v>1</v>
      </c>
      <c r="G118" s="252" t="s">
        <v>447</v>
      </c>
      <c r="H118" s="267" t="s">
        <v>444</v>
      </c>
      <c r="I118" s="267" t="s">
        <v>437</v>
      </c>
      <c r="J118" s="250" t="s">
        <v>17</v>
      </c>
      <c r="K118" s="252" t="s">
        <v>1</v>
      </c>
      <c r="L118" s="253" t="s">
        <v>23</v>
      </c>
      <c r="M118" s="250" t="s">
        <v>17</v>
      </c>
      <c r="N118" s="252" t="s">
        <v>1</v>
      </c>
      <c r="O118" s="253" t="s">
        <v>23</v>
      </c>
      <c r="P118" s="253" t="s">
        <v>23</v>
      </c>
      <c r="Q118" s="252" t="s">
        <v>1</v>
      </c>
      <c r="R118" s="149" t="s">
        <v>21</v>
      </c>
      <c r="S118" s="161" t="s">
        <v>420</v>
      </c>
      <c r="T118" s="161" t="s">
        <v>420</v>
      </c>
      <c r="U118" s="161" t="str">
        <f>_xlfn.XLOOKUP(A118,'Timely submission'!A:A,'Timely submission'!Q:Q)</f>
        <v>On time</v>
      </c>
      <c r="V118" s="150">
        <f>_xlfn.XLOOKUP(A118,'KSD auditees'!A:A,'KSD auditees'!A:A)</f>
        <v>1329</v>
      </c>
      <c r="W118" s="150" t="str">
        <f>_xlfn.XLOOKUP(A118,'KSD auditees'!A:A,'KSD auditees'!G:G)</f>
        <v xml:space="preserve">Education, Skills development and employment </v>
      </c>
      <c r="X118" s="150" t="e">
        <f>_xlfn.XLOOKUP(A118,'[27]Non AGSA'!B:B,'[27]Non AGSA'!B:B)</f>
        <v>#N/A</v>
      </c>
      <c r="Y118" s="150" t="e">
        <f>_xlfn.XLOOKUP(A118,'[27]Dormant auditee list'!C:C,'[27]Dormant auditee list'!C:C)</f>
        <v>#N/A</v>
      </c>
      <c r="Z118" s="150" t="str">
        <f>_xlfn.XLOOKUP(A118,[27]Reworked!A:A,[27]Reworked!I:I)</f>
        <v>Unqualified with findings</v>
      </c>
      <c r="AB118" s="150">
        <v>1</v>
      </c>
      <c r="AC118" s="150">
        <v>2</v>
      </c>
    </row>
    <row r="119" spans="1:29" ht="27" customHeight="1" x14ac:dyDescent="0.25">
      <c r="A119" s="265">
        <v>1301</v>
      </c>
      <c r="B119" s="266" t="s">
        <v>58</v>
      </c>
      <c r="C119" s="252" t="s">
        <v>1193</v>
      </c>
      <c r="D119" s="252" t="s">
        <v>492</v>
      </c>
      <c r="E119" s="252" t="s">
        <v>1191</v>
      </c>
      <c r="F119" s="252" t="s">
        <v>1</v>
      </c>
      <c r="G119" s="252" t="s">
        <v>447</v>
      </c>
      <c r="H119" s="267" t="s">
        <v>444</v>
      </c>
      <c r="I119" s="267" t="s">
        <v>437</v>
      </c>
      <c r="J119" s="250" t="s">
        <v>17</v>
      </c>
      <c r="K119" s="252" t="s">
        <v>1</v>
      </c>
      <c r="L119" s="253" t="s">
        <v>23</v>
      </c>
      <c r="M119" s="254" t="s">
        <v>26</v>
      </c>
      <c r="N119" s="252" t="s">
        <v>1</v>
      </c>
      <c r="O119" s="253" t="s">
        <v>23</v>
      </c>
      <c r="P119" s="253" t="s">
        <v>23</v>
      </c>
      <c r="Q119" s="252" t="s">
        <v>1</v>
      </c>
      <c r="R119" s="149" t="s">
        <v>21</v>
      </c>
      <c r="S119" s="161" t="s">
        <v>29</v>
      </c>
      <c r="T119" s="161" t="s">
        <v>29</v>
      </c>
      <c r="U119" s="161" t="str">
        <f>_xlfn.XLOOKUP(A119,'Timely submission'!A:A,'Timely submission'!Q:Q)</f>
        <v>On time</v>
      </c>
      <c r="V119" s="150">
        <f>_xlfn.XLOOKUP(A119,'KSD auditees'!A:A,'KSD auditees'!A:A)</f>
        <v>1301</v>
      </c>
      <c r="W119" s="150" t="str">
        <f>_xlfn.XLOOKUP(A119,'KSD auditees'!A:A,'KSD auditees'!G:G)</f>
        <v xml:space="preserve">Education, Skills development and employment </v>
      </c>
      <c r="X119" s="150" t="e">
        <f>_xlfn.XLOOKUP(A119,'[27]Non AGSA'!B:B,'[27]Non AGSA'!B:B)</f>
        <v>#N/A</v>
      </c>
      <c r="Y119" s="150" t="e">
        <f>_xlfn.XLOOKUP(A119,'[27]Dormant auditee list'!C:C,'[27]Dormant auditee list'!C:C)</f>
        <v>#N/A</v>
      </c>
      <c r="Z119" s="150" t="str">
        <f>_xlfn.XLOOKUP(A119,[27]Reworked!A:A,[27]Reworked!I:I)</f>
        <v>Unqualified with findings</v>
      </c>
      <c r="AB119" s="150">
        <v>1</v>
      </c>
      <c r="AC119" s="150">
        <v>2</v>
      </c>
    </row>
    <row r="120" spans="1:29" ht="27" customHeight="1" x14ac:dyDescent="0.25">
      <c r="A120" s="265">
        <v>184</v>
      </c>
      <c r="B120" s="266" t="s">
        <v>59</v>
      </c>
      <c r="C120" s="252" t="s">
        <v>1193</v>
      </c>
      <c r="D120" s="252" t="s">
        <v>941</v>
      </c>
      <c r="E120" s="252" t="s">
        <v>1191</v>
      </c>
      <c r="F120" s="252" t="s">
        <v>1</v>
      </c>
      <c r="G120" s="252" t="s">
        <v>447</v>
      </c>
      <c r="H120" s="267" t="s">
        <v>444</v>
      </c>
      <c r="I120" s="267" t="s">
        <v>437</v>
      </c>
      <c r="J120" s="256" t="s">
        <v>33</v>
      </c>
      <c r="K120" s="252" t="s">
        <v>1</v>
      </c>
      <c r="L120" s="251" t="s">
        <v>22</v>
      </c>
      <c r="M120" s="250" t="s">
        <v>17</v>
      </c>
      <c r="N120" s="252" t="s">
        <v>1</v>
      </c>
      <c r="O120" s="253" t="s">
        <v>23</v>
      </c>
      <c r="P120" s="251" t="s">
        <v>22</v>
      </c>
      <c r="Q120" s="255" t="s">
        <v>20</v>
      </c>
      <c r="R120" s="149" t="s">
        <v>21</v>
      </c>
      <c r="S120" s="161" t="s">
        <v>29</v>
      </c>
      <c r="T120" s="161" t="s">
        <v>420</v>
      </c>
      <c r="U120" s="161" t="str">
        <f>_xlfn.XLOOKUP(A120,'Timely submission'!A:A,'Timely submission'!Q:Q)</f>
        <v>On time</v>
      </c>
      <c r="V120" s="150">
        <f>_xlfn.XLOOKUP(A120,'KSD auditees'!A:A,'KSD auditees'!A:A)</f>
        <v>184</v>
      </c>
      <c r="W120" s="150" t="str">
        <f>_xlfn.XLOOKUP(A120,'KSD auditees'!A:A,'KSD auditees'!G:G)</f>
        <v xml:space="preserve">Education, Skills development and employment </v>
      </c>
      <c r="X120" s="150" t="e">
        <f>_xlfn.XLOOKUP(A120,'[27]Non AGSA'!B:B,'[27]Non AGSA'!B:B)</f>
        <v>#N/A</v>
      </c>
      <c r="Y120" s="150" t="e">
        <f>_xlfn.XLOOKUP(A120,'[27]Dormant auditee list'!C:C,'[27]Dormant auditee list'!C:C)</f>
        <v>#N/A</v>
      </c>
      <c r="Z120" s="150" t="str">
        <f>_xlfn.XLOOKUP(A120,[27]Reworked!A:A,[27]Reworked!I:I)</f>
        <v>Unqualified with no findings</v>
      </c>
      <c r="AB120" s="150">
        <v>1</v>
      </c>
      <c r="AC120" s="150">
        <v>1</v>
      </c>
    </row>
    <row r="121" spans="1:29" ht="26.25" customHeight="1" x14ac:dyDescent="0.25">
      <c r="A121" s="265">
        <v>1034</v>
      </c>
      <c r="B121" s="266" t="s">
        <v>161</v>
      </c>
      <c r="C121" s="252" t="s">
        <v>1193</v>
      </c>
      <c r="D121" s="252" t="s">
        <v>683</v>
      </c>
      <c r="E121" s="252" t="s">
        <v>1191</v>
      </c>
      <c r="F121" s="252" t="s">
        <v>1</v>
      </c>
      <c r="G121" s="252" t="s">
        <v>156</v>
      </c>
      <c r="H121" s="267" t="s">
        <v>444</v>
      </c>
      <c r="I121" s="267" t="s">
        <v>437</v>
      </c>
      <c r="J121" s="256" t="s">
        <v>33</v>
      </c>
      <c r="K121" s="252" t="s">
        <v>1</v>
      </c>
      <c r="L121" s="251" t="s">
        <v>22</v>
      </c>
      <c r="M121" s="250" t="s">
        <v>17</v>
      </c>
      <c r="N121" s="252" t="s">
        <v>1</v>
      </c>
      <c r="O121" s="253" t="s">
        <v>23</v>
      </c>
      <c r="P121" s="251" t="s">
        <v>22</v>
      </c>
      <c r="Q121" s="252" t="s">
        <v>1</v>
      </c>
      <c r="R121" s="149" t="s">
        <v>21</v>
      </c>
      <c r="S121" s="161" t="s">
        <v>29</v>
      </c>
      <c r="T121" s="161" t="s">
        <v>420</v>
      </c>
      <c r="U121" s="161" t="str">
        <f>_xlfn.XLOOKUP(A121,'Timely submission'!A:A,'Timely submission'!Q:Q)</f>
        <v>On time</v>
      </c>
      <c r="V121" s="150">
        <f>_xlfn.XLOOKUP(A121,'KSD auditees'!A:A,'KSD auditees'!A:A)</f>
        <v>1034</v>
      </c>
      <c r="W121" s="150" t="str">
        <f>_xlfn.XLOOKUP(A121,'KSD auditees'!A:A,'KSD auditees'!G:G)</f>
        <v>Human settlements</v>
      </c>
      <c r="X121" s="150" t="e">
        <f>_xlfn.XLOOKUP(A121,'[27]Non AGSA'!B:B,'[27]Non AGSA'!B:B)</f>
        <v>#N/A</v>
      </c>
      <c r="Y121" s="150" t="e">
        <f>_xlfn.XLOOKUP(A121,'[27]Dormant auditee list'!C:C,'[27]Dormant auditee list'!C:C)</f>
        <v>#N/A</v>
      </c>
      <c r="Z121" s="150" t="str">
        <f>_xlfn.XLOOKUP(A121,[27]Reworked!A:A,[27]Reworked!I:I)</f>
        <v>Unqualified with no findings</v>
      </c>
      <c r="AA121" s="150" t="str">
        <f>_xlfn.XLOOKUP(A121,[27]Reworked!A:A,[27]Reworked!J:J)</f>
        <v>Unqualified with findings</v>
      </c>
      <c r="AB121" s="150">
        <v>1</v>
      </c>
      <c r="AC121" s="150">
        <v>1</v>
      </c>
    </row>
    <row r="122" spans="1:29" ht="26.25" customHeight="1" x14ac:dyDescent="0.25">
      <c r="A122" s="265">
        <v>1294</v>
      </c>
      <c r="B122" s="266" t="s">
        <v>60</v>
      </c>
      <c r="C122" s="252" t="s">
        <v>1193</v>
      </c>
      <c r="D122" s="252" t="s">
        <v>438</v>
      </c>
      <c r="E122" s="252" t="s">
        <v>1191</v>
      </c>
      <c r="F122" s="252" t="s">
        <v>1</v>
      </c>
      <c r="G122" s="252" t="s">
        <v>447</v>
      </c>
      <c r="H122" s="267" t="s">
        <v>444</v>
      </c>
      <c r="I122" s="267" t="s">
        <v>437</v>
      </c>
      <c r="J122" s="250" t="s">
        <v>17</v>
      </c>
      <c r="K122" s="252" t="s">
        <v>1</v>
      </c>
      <c r="L122" s="253" t="s">
        <v>23</v>
      </c>
      <c r="M122" s="250" t="s">
        <v>17</v>
      </c>
      <c r="N122" s="252" t="s">
        <v>1</v>
      </c>
      <c r="O122" s="253" t="s">
        <v>23</v>
      </c>
      <c r="P122" s="251" t="s">
        <v>22</v>
      </c>
      <c r="Q122" s="252" t="s">
        <v>1</v>
      </c>
      <c r="R122" s="149" t="s">
        <v>21</v>
      </c>
      <c r="S122" s="161" t="s">
        <v>420</v>
      </c>
      <c r="T122" s="161" t="s">
        <v>420</v>
      </c>
      <c r="U122" s="161" t="str">
        <f>_xlfn.XLOOKUP(A122,'Timely submission'!A:A,'Timely submission'!Q:Q)</f>
        <v>On time</v>
      </c>
      <c r="V122" s="150">
        <f>_xlfn.XLOOKUP(A122,'KSD auditees'!A:A,'KSD auditees'!A:A)</f>
        <v>1294</v>
      </c>
      <c r="W122" s="150" t="str">
        <f>_xlfn.XLOOKUP(A122,'KSD auditees'!A:A,'KSD auditees'!G:G)</f>
        <v xml:space="preserve">Education, Skills development and employment </v>
      </c>
      <c r="X122" s="150" t="e">
        <f>_xlfn.XLOOKUP(A122,'[27]Non AGSA'!B:B,'[27]Non AGSA'!B:B)</f>
        <v>#N/A</v>
      </c>
      <c r="Y122" s="150" t="e">
        <f>_xlfn.XLOOKUP(A122,'[27]Dormant auditee list'!C:C,'[27]Dormant auditee list'!C:C)</f>
        <v>#N/A</v>
      </c>
      <c r="Z122" s="150" t="str">
        <f>_xlfn.XLOOKUP(A122,[27]Reworked!A:A,[27]Reworked!I:I)</f>
        <v>Unqualified with findings</v>
      </c>
      <c r="AB122" s="150">
        <v>1</v>
      </c>
      <c r="AC122" s="150">
        <v>2</v>
      </c>
    </row>
    <row r="123" spans="1:29" ht="34.5" customHeight="1" x14ac:dyDescent="0.25">
      <c r="A123" s="265">
        <v>198</v>
      </c>
      <c r="B123" s="266" t="s">
        <v>174</v>
      </c>
      <c r="C123" s="252" t="s">
        <v>1193</v>
      </c>
      <c r="D123" s="252" t="s">
        <v>683</v>
      </c>
      <c r="E123" s="252" t="s">
        <v>1191</v>
      </c>
      <c r="F123" s="252" t="s">
        <v>1</v>
      </c>
      <c r="G123" s="252" t="s">
        <v>169</v>
      </c>
      <c r="H123" s="267" t="s">
        <v>440</v>
      </c>
      <c r="I123" s="267" t="s">
        <v>437</v>
      </c>
      <c r="J123" s="257" t="s">
        <v>39</v>
      </c>
      <c r="K123" s="253" t="s">
        <v>23</v>
      </c>
      <c r="L123" s="253" t="s">
        <v>23</v>
      </c>
      <c r="M123" s="254" t="s">
        <v>26</v>
      </c>
      <c r="N123" s="253" t="s">
        <v>23</v>
      </c>
      <c r="O123" s="253" t="s">
        <v>23</v>
      </c>
      <c r="P123" s="251" t="s">
        <v>22</v>
      </c>
      <c r="Q123" s="253" t="s">
        <v>23</v>
      </c>
      <c r="R123" s="257" t="s">
        <v>39</v>
      </c>
      <c r="S123" s="257" t="s">
        <v>39</v>
      </c>
      <c r="T123" s="257" t="s">
        <v>39</v>
      </c>
      <c r="U123" s="161" t="str">
        <f>_xlfn.XLOOKUP(A123,'Timely submission'!A:A,'Timely submission'!Q:Q)</f>
        <v>On time</v>
      </c>
      <c r="V123" s="150">
        <f>_xlfn.XLOOKUP(A123,'KSD auditees'!A:A,'KSD auditees'!A:A)</f>
        <v>198</v>
      </c>
      <c r="W123" s="150" t="str">
        <f>_xlfn.XLOOKUP(A123,'KSD auditees'!A:A,'KSD auditees'!G:G)</f>
        <v>Infrastructure</v>
      </c>
      <c r="X123" s="150" t="e">
        <f>_xlfn.XLOOKUP(A123,'[27]Non AGSA'!B:B,'[27]Non AGSA'!B:B)</f>
        <v>#N/A</v>
      </c>
      <c r="Y123" s="150" t="e">
        <f>_xlfn.XLOOKUP(A123,'[27]Dormant auditee list'!C:C,'[27]Dormant auditee list'!C:C)</f>
        <v>#N/A</v>
      </c>
      <c r="Z123" s="150" t="str">
        <f>_xlfn.XLOOKUP(A123,[27]Reworked!A:A,[27]Reworked!I:I)</f>
        <v>Audit not finalised at legislated date</v>
      </c>
      <c r="AB123" s="150">
        <v>1</v>
      </c>
      <c r="AC123" s="150">
        <v>6</v>
      </c>
    </row>
    <row r="124" spans="1:29" ht="26.25" customHeight="1" x14ac:dyDescent="0.25">
      <c r="A124" s="265">
        <v>1295</v>
      </c>
      <c r="B124" s="266" t="s">
        <v>61</v>
      </c>
      <c r="C124" s="252" t="s">
        <v>1193</v>
      </c>
      <c r="D124" s="252" t="s">
        <v>438</v>
      </c>
      <c r="E124" s="252" t="s">
        <v>1191</v>
      </c>
      <c r="F124" s="252" t="s">
        <v>1</v>
      </c>
      <c r="G124" s="252" t="s">
        <v>447</v>
      </c>
      <c r="H124" s="267" t="s">
        <v>444</v>
      </c>
      <c r="I124" s="267" t="s">
        <v>437</v>
      </c>
      <c r="J124" s="256" t="s">
        <v>33</v>
      </c>
      <c r="K124" s="252" t="s">
        <v>1</v>
      </c>
      <c r="L124" s="251" t="s">
        <v>22</v>
      </c>
      <c r="M124" s="250" t="s">
        <v>17</v>
      </c>
      <c r="N124" s="252" t="s">
        <v>1</v>
      </c>
      <c r="O124" s="255" t="s">
        <v>20</v>
      </c>
      <c r="P124" s="251" t="s">
        <v>22</v>
      </c>
      <c r="Q124" s="252" t="s">
        <v>1</v>
      </c>
      <c r="R124" s="149" t="s">
        <v>21</v>
      </c>
      <c r="S124" s="161" t="s">
        <v>29</v>
      </c>
      <c r="T124" s="161" t="s">
        <v>420</v>
      </c>
      <c r="U124" s="161" t="str">
        <f>_xlfn.XLOOKUP(A124,'Timely submission'!A:A,'Timely submission'!Q:Q)</f>
        <v>On time</v>
      </c>
      <c r="V124" s="150">
        <f>_xlfn.XLOOKUP(A124,'KSD auditees'!A:A,'KSD auditees'!A:A)</f>
        <v>1295</v>
      </c>
      <c r="W124" s="150" t="str">
        <f>_xlfn.XLOOKUP(A124,'KSD auditees'!A:A,'KSD auditees'!G:G)</f>
        <v xml:space="preserve">Education, Skills development and employment </v>
      </c>
      <c r="X124" s="150" t="e">
        <f>_xlfn.XLOOKUP(A124,'[27]Non AGSA'!B:B,'[27]Non AGSA'!B:B)</f>
        <v>#N/A</v>
      </c>
      <c r="Y124" s="150" t="e">
        <f>_xlfn.XLOOKUP(A124,'[27]Dormant auditee list'!C:C,'[27]Dormant auditee list'!C:C)</f>
        <v>#N/A</v>
      </c>
      <c r="Z124" s="150" t="str">
        <f>_xlfn.XLOOKUP(A124,[27]Reworked!A:A,[27]Reworked!I:I)</f>
        <v>Unqualified with no findings</v>
      </c>
      <c r="AB124" s="150">
        <v>1</v>
      </c>
      <c r="AC124" s="150">
        <v>1</v>
      </c>
    </row>
    <row r="125" spans="1:29" ht="27" customHeight="1" x14ac:dyDescent="0.25">
      <c r="A125" s="265">
        <v>204</v>
      </c>
      <c r="B125" s="266" t="s">
        <v>62</v>
      </c>
      <c r="C125" s="252" t="s">
        <v>1193</v>
      </c>
      <c r="D125" s="252" t="s">
        <v>941</v>
      </c>
      <c r="E125" s="252" t="s">
        <v>1191</v>
      </c>
      <c r="F125" s="252" t="s">
        <v>1</v>
      </c>
      <c r="G125" s="252" t="s">
        <v>447</v>
      </c>
      <c r="H125" s="267" t="s">
        <v>444</v>
      </c>
      <c r="I125" s="267" t="s">
        <v>437</v>
      </c>
      <c r="J125" s="254" t="s">
        <v>26</v>
      </c>
      <c r="K125" s="253" t="s">
        <v>23</v>
      </c>
      <c r="L125" s="253" t="s">
        <v>23</v>
      </c>
      <c r="M125" s="254" t="s">
        <v>26</v>
      </c>
      <c r="N125" s="253" t="s">
        <v>23</v>
      </c>
      <c r="O125" s="253" t="s">
        <v>23</v>
      </c>
      <c r="P125" s="253" t="s">
        <v>23</v>
      </c>
      <c r="Q125" s="253" t="s">
        <v>23</v>
      </c>
      <c r="R125" s="254" t="s">
        <v>26</v>
      </c>
      <c r="S125" s="161" t="s">
        <v>420</v>
      </c>
      <c r="T125" s="161" t="s">
        <v>420</v>
      </c>
      <c r="U125" s="161" t="str">
        <f>_xlfn.XLOOKUP(A125,'Timely submission'!A:A,'Timely submission'!Q:Q)</f>
        <v>On time</v>
      </c>
      <c r="V125" s="150">
        <f>_xlfn.XLOOKUP(A125,'KSD auditees'!A:A,'KSD auditees'!A:A)</f>
        <v>204</v>
      </c>
      <c r="W125" s="150" t="str">
        <f>_xlfn.XLOOKUP(A125,'KSD auditees'!A:A,'KSD auditees'!G:G)</f>
        <v xml:space="preserve">Education, Skills development and employment </v>
      </c>
      <c r="X125" s="150" t="e">
        <f>_xlfn.XLOOKUP(A125,'[27]Non AGSA'!B:B,'[27]Non AGSA'!B:B)</f>
        <v>#N/A</v>
      </c>
      <c r="Y125" s="150" t="e">
        <f>_xlfn.XLOOKUP(A125,'[27]Dormant auditee list'!C:C,'[27]Dormant auditee list'!C:C)</f>
        <v>#N/A</v>
      </c>
      <c r="Z125" s="150" t="str">
        <f>_xlfn.XLOOKUP(A125,[27]Reworked!A:A,[27]Reworked!I:I)</f>
        <v>Qualified</v>
      </c>
      <c r="AB125" s="150">
        <v>1</v>
      </c>
      <c r="AC125" s="150">
        <v>3</v>
      </c>
    </row>
    <row r="126" spans="1:29" ht="26.25" customHeight="1" x14ac:dyDescent="0.25">
      <c r="A126" s="265">
        <v>1296</v>
      </c>
      <c r="B126" s="266" t="s">
        <v>63</v>
      </c>
      <c r="C126" s="252" t="s">
        <v>1193</v>
      </c>
      <c r="D126" s="252" t="s">
        <v>438</v>
      </c>
      <c r="E126" s="252" t="s">
        <v>1191</v>
      </c>
      <c r="F126" s="252" t="s">
        <v>1</v>
      </c>
      <c r="G126" s="252" t="s">
        <v>447</v>
      </c>
      <c r="H126" s="267" t="s">
        <v>444</v>
      </c>
      <c r="I126" s="267" t="s">
        <v>437</v>
      </c>
      <c r="J126" s="254" t="s">
        <v>26</v>
      </c>
      <c r="K126" s="252" t="s">
        <v>1</v>
      </c>
      <c r="L126" s="253" t="s">
        <v>23</v>
      </c>
      <c r="M126" s="250" t="s">
        <v>17</v>
      </c>
      <c r="N126" s="252" t="s">
        <v>1</v>
      </c>
      <c r="O126" s="253" t="s">
        <v>23</v>
      </c>
      <c r="P126" s="253" t="s">
        <v>23</v>
      </c>
      <c r="Q126" s="252" t="s">
        <v>1</v>
      </c>
      <c r="R126" s="254" t="s">
        <v>26</v>
      </c>
      <c r="S126" s="161" t="s">
        <v>27</v>
      </c>
      <c r="T126" s="161" t="s">
        <v>27</v>
      </c>
      <c r="U126" s="161" t="str">
        <f>_xlfn.XLOOKUP(A126,'Timely submission'!A:A,'Timely submission'!Q:Q)</f>
        <v>On time</v>
      </c>
      <c r="V126" s="150">
        <f>_xlfn.XLOOKUP(A126,'KSD auditees'!A:A,'KSD auditees'!A:A)</f>
        <v>1296</v>
      </c>
      <c r="W126" s="150" t="str">
        <f>_xlfn.XLOOKUP(A126,'KSD auditees'!A:A,'KSD auditees'!G:G)</f>
        <v xml:space="preserve">Education, Skills development and employment </v>
      </c>
      <c r="X126" s="150" t="e">
        <f>_xlfn.XLOOKUP(A126,'[27]Non AGSA'!B:B,'[27]Non AGSA'!B:B)</f>
        <v>#N/A</v>
      </c>
      <c r="Y126" s="150" t="e">
        <f>_xlfn.XLOOKUP(A126,'[27]Dormant auditee list'!C:C,'[27]Dormant auditee list'!C:C)</f>
        <v>#N/A</v>
      </c>
      <c r="Z126" s="150" t="str">
        <f>_xlfn.XLOOKUP(A126,[27]Reworked!A:A,[27]Reworked!I:I)</f>
        <v>Qualified</v>
      </c>
      <c r="AB126" s="150">
        <v>1</v>
      </c>
      <c r="AC126" s="150">
        <v>3</v>
      </c>
    </row>
    <row r="127" spans="1:29" ht="27" customHeight="1" x14ac:dyDescent="0.25">
      <c r="A127" s="265">
        <v>1297</v>
      </c>
      <c r="B127" s="266" t="s">
        <v>64</v>
      </c>
      <c r="C127" s="252" t="s">
        <v>1193</v>
      </c>
      <c r="D127" s="252" t="s">
        <v>438</v>
      </c>
      <c r="E127" s="252" t="s">
        <v>1191</v>
      </c>
      <c r="F127" s="252" t="s">
        <v>1</v>
      </c>
      <c r="G127" s="252" t="s">
        <v>447</v>
      </c>
      <c r="H127" s="267" t="s">
        <v>444</v>
      </c>
      <c r="I127" s="267" t="s">
        <v>437</v>
      </c>
      <c r="J127" s="254" t="s">
        <v>26</v>
      </c>
      <c r="K127" s="252" t="s">
        <v>1</v>
      </c>
      <c r="L127" s="253" t="s">
        <v>23</v>
      </c>
      <c r="M127" s="254" t="s">
        <v>26</v>
      </c>
      <c r="N127" s="252" t="s">
        <v>1</v>
      </c>
      <c r="O127" s="253" t="s">
        <v>23</v>
      </c>
      <c r="P127" s="253" t="s">
        <v>23</v>
      </c>
      <c r="Q127" s="252" t="s">
        <v>1</v>
      </c>
      <c r="R127" s="254" t="s">
        <v>26</v>
      </c>
      <c r="S127" s="161" t="s">
        <v>420</v>
      </c>
      <c r="T127" s="161" t="s">
        <v>420</v>
      </c>
      <c r="U127" s="161" t="str">
        <f>_xlfn.XLOOKUP(A127,'Timely submission'!A:A,'Timely submission'!Q:Q)</f>
        <v>On time</v>
      </c>
      <c r="V127" s="150">
        <f>_xlfn.XLOOKUP(A127,'KSD auditees'!A:A,'KSD auditees'!A:A)</f>
        <v>1297</v>
      </c>
      <c r="W127" s="150" t="str">
        <f>_xlfn.XLOOKUP(A127,'KSD auditees'!A:A,'KSD auditees'!G:G)</f>
        <v xml:space="preserve">Education, Skills development and employment </v>
      </c>
      <c r="X127" s="150" t="e">
        <f>_xlfn.XLOOKUP(A127,'[27]Non AGSA'!B:B,'[27]Non AGSA'!B:B)</f>
        <v>#N/A</v>
      </c>
      <c r="Y127" s="150" t="e">
        <f>_xlfn.XLOOKUP(A127,'[27]Dormant auditee list'!C:C,'[27]Dormant auditee list'!C:C)</f>
        <v>#N/A</v>
      </c>
      <c r="Z127" s="150" t="str">
        <f>_xlfn.XLOOKUP(A127,[27]Reworked!A:A,[27]Reworked!I:I)</f>
        <v>Qualified</v>
      </c>
      <c r="AB127" s="150">
        <v>1</v>
      </c>
      <c r="AC127" s="150">
        <v>3</v>
      </c>
    </row>
    <row r="128" spans="1:29" ht="34.5" customHeight="1" x14ac:dyDescent="0.25">
      <c r="A128" s="265">
        <v>1159</v>
      </c>
      <c r="B128" s="266" t="s">
        <v>185</v>
      </c>
      <c r="C128" s="252" t="s">
        <v>1193</v>
      </c>
      <c r="D128" s="252" t="s">
        <v>658</v>
      </c>
      <c r="E128" s="252" t="s">
        <v>1191</v>
      </c>
      <c r="F128" s="252" t="s">
        <v>1</v>
      </c>
      <c r="G128" s="252" t="s">
        <v>587</v>
      </c>
      <c r="H128" s="267" t="s">
        <v>440</v>
      </c>
      <c r="I128" s="267" t="s">
        <v>437</v>
      </c>
      <c r="J128" s="257" t="s">
        <v>39</v>
      </c>
      <c r="K128" s="252" t="s">
        <v>1</v>
      </c>
      <c r="L128" s="252" t="s">
        <v>1</v>
      </c>
      <c r="M128" s="256" t="s">
        <v>33</v>
      </c>
      <c r="N128" s="252" t="s">
        <v>1</v>
      </c>
      <c r="O128" s="252" t="s">
        <v>1</v>
      </c>
      <c r="P128" s="252" t="s">
        <v>1</v>
      </c>
      <c r="Q128" s="252" t="s">
        <v>1</v>
      </c>
      <c r="R128" s="257" t="s">
        <v>39</v>
      </c>
      <c r="S128" s="257" t="s">
        <v>39</v>
      </c>
      <c r="T128" s="257" t="s">
        <v>39</v>
      </c>
      <c r="U128" s="161" t="str">
        <f>_xlfn.XLOOKUP(A128,'Timely submission'!A:A,'Timely submission'!Q:Q)</f>
        <v>Outstanding</v>
      </c>
      <c r="V128" s="150">
        <f>_xlfn.XLOOKUP(A128,'KSD auditees'!A:A,'KSD auditees'!A:A)</f>
        <v>1159</v>
      </c>
      <c r="W128" s="150" t="str">
        <f>_xlfn.XLOOKUP(A128,'KSD auditees'!A:A,'KSD auditees'!G:G)</f>
        <v>Other key public entity</v>
      </c>
      <c r="X128" s="150" t="e">
        <f>_xlfn.XLOOKUP(A128,'[27]Non AGSA'!B:B,'[27]Non AGSA'!B:B)</f>
        <v>#N/A</v>
      </c>
      <c r="Y128" s="150" t="e">
        <f>_xlfn.XLOOKUP(A128,'[27]Dormant auditee list'!C:C,'[27]Dormant auditee list'!C:C)</f>
        <v>#N/A</v>
      </c>
      <c r="Z128" s="150" t="str">
        <f>_xlfn.XLOOKUP(A128,[27]Reworked!A:A,[27]Reworked!I:I)</f>
        <v>Audit not finalised at legislated date</v>
      </c>
      <c r="AB128" s="150">
        <v>1</v>
      </c>
      <c r="AC128" s="150">
        <v>6</v>
      </c>
    </row>
    <row r="129" spans="1:29" ht="34.5" customHeight="1" x14ac:dyDescent="0.25">
      <c r="A129" s="265">
        <v>221</v>
      </c>
      <c r="B129" s="266" t="s">
        <v>144</v>
      </c>
      <c r="C129" s="252" t="s">
        <v>1193</v>
      </c>
      <c r="D129" s="252" t="s">
        <v>737</v>
      </c>
      <c r="E129" s="252" t="s">
        <v>1191</v>
      </c>
      <c r="F129" s="252" t="s">
        <v>1</v>
      </c>
      <c r="G129" s="252" t="s">
        <v>739</v>
      </c>
      <c r="H129" s="267" t="s">
        <v>440</v>
      </c>
      <c r="I129" s="267" t="s">
        <v>437</v>
      </c>
      <c r="J129" s="250" t="s">
        <v>17</v>
      </c>
      <c r="K129" s="252" t="s">
        <v>1</v>
      </c>
      <c r="L129" s="253" t="s">
        <v>23</v>
      </c>
      <c r="M129" s="250" t="s">
        <v>17</v>
      </c>
      <c r="N129" s="252" t="s">
        <v>1</v>
      </c>
      <c r="O129" s="253" t="s">
        <v>23</v>
      </c>
      <c r="P129" s="253" t="s">
        <v>23</v>
      </c>
      <c r="Q129" s="252" t="s">
        <v>1</v>
      </c>
      <c r="R129" s="149" t="s">
        <v>21</v>
      </c>
      <c r="S129" s="161" t="s">
        <v>420</v>
      </c>
      <c r="T129" s="161" t="s">
        <v>420</v>
      </c>
      <c r="U129" s="161" t="str">
        <f>_xlfn.XLOOKUP(A129,'Timely submission'!A:A,'Timely submission'!Q:Q)</f>
        <v>On time</v>
      </c>
      <c r="V129" s="150">
        <f>_xlfn.XLOOKUP(A129,'KSD auditees'!A:A,'KSD auditees'!A:A)</f>
        <v>221</v>
      </c>
      <c r="W129" s="150" t="str">
        <f>_xlfn.XLOOKUP(A129,'KSD auditees'!A:A,'KSD auditees'!G:G)</f>
        <v xml:space="preserve">Financial sustainability </v>
      </c>
      <c r="X129" s="150" t="e">
        <f>_xlfn.XLOOKUP(A129,'[27]Non AGSA'!B:B,'[27]Non AGSA'!B:B)</f>
        <v>#N/A</v>
      </c>
      <c r="Y129" s="150" t="e">
        <f>_xlfn.XLOOKUP(A129,'[27]Dormant auditee list'!C:C,'[27]Dormant auditee list'!C:C)</f>
        <v>#N/A</v>
      </c>
      <c r="Z129" s="150" t="str">
        <f>_xlfn.XLOOKUP(A129,[27]Reworked!A:A,[27]Reworked!I:I)</f>
        <v>Unqualified with findings</v>
      </c>
      <c r="AB129" s="150">
        <v>1</v>
      </c>
      <c r="AC129" s="150">
        <v>2</v>
      </c>
    </row>
    <row r="130" spans="1:29" ht="34.5" customHeight="1" x14ac:dyDescent="0.25">
      <c r="A130" s="265">
        <v>1431</v>
      </c>
      <c r="B130" s="266" t="s">
        <v>145</v>
      </c>
      <c r="C130" s="252" t="s">
        <v>1193</v>
      </c>
      <c r="D130" s="252" t="s">
        <v>737</v>
      </c>
      <c r="E130" s="252" t="s">
        <v>1191</v>
      </c>
      <c r="F130" s="252" t="s">
        <v>1</v>
      </c>
      <c r="G130" s="252" t="s">
        <v>739</v>
      </c>
      <c r="H130" s="267" t="s">
        <v>440</v>
      </c>
      <c r="I130" s="267" t="s">
        <v>437</v>
      </c>
      <c r="J130" s="250" t="s">
        <v>17</v>
      </c>
      <c r="K130" s="255" t="s">
        <v>20</v>
      </c>
      <c r="L130" s="253" t="s">
        <v>23</v>
      </c>
      <c r="M130" s="254" t="s">
        <v>26</v>
      </c>
      <c r="N130" s="252" t="s">
        <v>1</v>
      </c>
      <c r="O130" s="255" t="s">
        <v>20</v>
      </c>
      <c r="P130" s="253" t="s">
        <v>23</v>
      </c>
      <c r="Q130" s="253" t="s">
        <v>23</v>
      </c>
      <c r="R130" s="149" t="s">
        <v>21</v>
      </c>
      <c r="S130" s="161" t="s">
        <v>29</v>
      </c>
      <c r="T130" s="161" t="s">
        <v>29</v>
      </c>
      <c r="U130" s="161" t="str">
        <f>_xlfn.XLOOKUP(A130,'Timely submission'!A:A,'Timely submission'!Q:Q)</f>
        <v>On time</v>
      </c>
      <c r="V130" s="150">
        <f>_xlfn.XLOOKUP(A130,'KSD auditees'!A:A,'KSD auditees'!A:A)</f>
        <v>1431</v>
      </c>
      <c r="W130" s="150" t="str">
        <f>_xlfn.XLOOKUP(A130,'KSD auditees'!A:A,'KSD auditees'!G:G)</f>
        <v xml:space="preserve">Financial sustainability </v>
      </c>
      <c r="X130" s="150" t="e">
        <f>_xlfn.XLOOKUP(A130,'[27]Non AGSA'!B:B,'[27]Non AGSA'!B:B)</f>
        <v>#N/A</v>
      </c>
      <c r="Y130" s="150" t="e">
        <f>_xlfn.XLOOKUP(A130,'[27]Dormant auditee list'!C:C,'[27]Dormant auditee list'!C:C)</f>
        <v>#N/A</v>
      </c>
      <c r="Z130" s="150" t="str">
        <f>_xlfn.XLOOKUP(A130,[27]Reworked!A:A,[27]Reworked!I:I)</f>
        <v>Unqualified with findings</v>
      </c>
      <c r="AB130" s="150">
        <v>1</v>
      </c>
      <c r="AC130" s="150">
        <v>2</v>
      </c>
    </row>
    <row r="131" spans="1:29" ht="34.5" customHeight="1" x14ac:dyDescent="0.25">
      <c r="A131" s="265">
        <v>1183</v>
      </c>
      <c r="B131" s="266" t="s">
        <v>146</v>
      </c>
      <c r="C131" s="252" t="s">
        <v>1193</v>
      </c>
      <c r="D131" s="252" t="s">
        <v>737</v>
      </c>
      <c r="E131" s="252" t="s">
        <v>1191</v>
      </c>
      <c r="F131" s="252" t="s">
        <v>1</v>
      </c>
      <c r="G131" s="252" t="s">
        <v>739</v>
      </c>
      <c r="H131" s="267" t="s">
        <v>440</v>
      </c>
      <c r="I131" s="267" t="s">
        <v>437</v>
      </c>
      <c r="J131" s="250" t="s">
        <v>17</v>
      </c>
      <c r="K131" s="253" t="s">
        <v>23</v>
      </c>
      <c r="L131" s="253" t="s">
        <v>23</v>
      </c>
      <c r="M131" s="256" t="s">
        <v>33</v>
      </c>
      <c r="N131" s="255" t="s">
        <v>20</v>
      </c>
      <c r="O131" s="255" t="s">
        <v>20</v>
      </c>
      <c r="P131" s="255" t="s">
        <v>20</v>
      </c>
      <c r="Q131" s="253" t="s">
        <v>23</v>
      </c>
      <c r="R131" s="149" t="s">
        <v>21</v>
      </c>
      <c r="S131" s="161" t="s">
        <v>27</v>
      </c>
      <c r="T131" s="161" t="s">
        <v>420</v>
      </c>
      <c r="U131" s="161" t="str">
        <f>_xlfn.XLOOKUP(A131,'Timely submission'!A:A,'Timely submission'!Q:Q)</f>
        <v>On time</v>
      </c>
      <c r="V131" s="150">
        <f>_xlfn.XLOOKUP(A131,'KSD auditees'!A:A,'KSD auditees'!A:A)</f>
        <v>1183</v>
      </c>
      <c r="W131" s="150" t="str">
        <f>_xlfn.XLOOKUP(A131,'KSD auditees'!A:A,'KSD auditees'!G:G)</f>
        <v xml:space="preserve">Financial sustainability </v>
      </c>
      <c r="X131" s="150" t="e">
        <f>_xlfn.XLOOKUP(A131,'[27]Non AGSA'!B:B,'[27]Non AGSA'!B:B)</f>
        <v>#N/A</v>
      </c>
      <c r="Y131" s="150" t="e">
        <f>_xlfn.XLOOKUP(A131,'[27]Dormant auditee list'!C:C,'[27]Dormant auditee list'!C:C)</f>
        <v>#N/A</v>
      </c>
      <c r="Z131" s="150" t="str">
        <f>_xlfn.XLOOKUP(A131,[27]Reworked!A:A,[27]Reworked!I:I)</f>
        <v>Unqualified with findings</v>
      </c>
      <c r="AB131" s="150">
        <v>1</v>
      </c>
      <c r="AC131" s="150">
        <v>2</v>
      </c>
    </row>
    <row r="132" spans="1:29" ht="26.25" customHeight="1" x14ac:dyDescent="0.25">
      <c r="A132" s="265">
        <v>1322</v>
      </c>
      <c r="B132" s="266" t="s">
        <v>65</v>
      </c>
      <c r="C132" s="252" t="s">
        <v>1193</v>
      </c>
      <c r="D132" s="252" t="s">
        <v>625</v>
      </c>
      <c r="E132" s="252" t="s">
        <v>1191</v>
      </c>
      <c r="F132" s="252" t="s">
        <v>1</v>
      </c>
      <c r="G132" s="252" t="s">
        <v>447</v>
      </c>
      <c r="H132" s="267" t="s">
        <v>444</v>
      </c>
      <c r="I132" s="267" t="s">
        <v>437</v>
      </c>
      <c r="J132" s="250" t="s">
        <v>17</v>
      </c>
      <c r="K132" s="252" t="s">
        <v>1</v>
      </c>
      <c r="L132" s="253" t="s">
        <v>23</v>
      </c>
      <c r="M132" s="254" t="s">
        <v>26</v>
      </c>
      <c r="N132" s="252" t="s">
        <v>1</v>
      </c>
      <c r="O132" s="253" t="s">
        <v>23</v>
      </c>
      <c r="P132" s="253" t="s">
        <v>23</v>
      </c>
      <c r="Q132" s="252" t="s">
        <v>1</v>
      </c>
      <c r="R132" s="149" t="s">
        <v>21</v>
      </c>
      <c r="S132" s="161" t="s">
        <v>29</v>
      </c>
      <c r="T132" s="161" t="s">
        <v>29</v>
      </c>
      <c r="U132" s="161" t="str">
        <f>_xlfn.XLOOKUP(A132,'Timely submission'!A:A,'Timely submission'!Q:Q)</f>
        <v>On time</v>
      </c>
      <c r="V132" s="150">
        <f>_xlfn.XLOOKUP(A132,'KSD auditees'!A:A,'KSD auditees'!A:A)</f>
        <v>1322</v>
      </c>
      <c r="W132" s="150" t="str">
        <f>_xlfn.XLOOKUP(A132,'KSD auditees'!A:A,'KSD auditees'!G:G)</f>
        <v xml:space="preserve">Education, Skills development and employment </v>
      </c>
      <c r="X132" s="150" t="e">
        <f>_xlfn.XLOOKUP(A132,'[27]Non AGSA'!B:B,'[27]Non AGSA'!B:B)</f>
        <v>#N/A</v>
      </c>
      <c r="Y132" s="150" t="e">
        <f>_xlfn.XLOOKUP(A132,'[27]Dormant auditee list'!C:C,'[27]Dormant auditee list'!C:C)</f>
        <v>#N/A</v>
      </c>
      <c r="Z132" s="150" t="str">
        <f>_xlfn.XLOOKUP(A132,[27]Reworked!A:A,[27]Reworked!I:I)</f>
        <v>Unqualified with findings</v>
      </c>
      <c r="AB132" s="150">
        <v>1</v>
      </c>
      <c r="AC132" s="150">
        <v>2</v>
      </c>
    </row>
    <row r="133" spans="1:29" ht="27" customHeight="1" x14ac:dyDescent="0.25">
      <c r="A133" s="265">
        <v>1323</v>
      </c>
      <c r="B133" s="266" t="s">
        <v>66</v>
      </c>
      <c r="C133" s="252" t="s">
        <v>1193</v>
      </c>
      <c r="D133" s="252" t="s">
        <v>625</v>
      </c>
      <c r="E133" s="252" t="s">
        <v>1191</v>
      </c>
      <c r="F133" s="252" t="s">
        <v>1</v>
      </c>
      <c r="G133" s="252" t="s">
        <v>447</v>
      </c>
      <c r="H133" s="267" t="s">
        <v>444</v>
      </c>
      <c r="I133" s="267" t="s">
        <v>437</v>
      </c>
      <c r="J133" s="250" t="s">
        <v>17</v>
      </c>
      <c r="K133" s="252" t="s">
        <v>1</v>
      </c>
      <c r="L133" s="253" t="s">
        <v>23</v>
      </c>
      <c r="M133" s="250" t="s">
        <v>17</v>
      </c>
      <c r="N133" s="252" t="s">
        <v>1</v>
      </c>
      <c r="O133" s="253" t="s">
        <v>23</v>
      </c>
      <c r="P133" s="253" t="s">
        <v>23</v>
      </c>
      <c r="Q133" s="252" t="s">
        <v>1</v>
      </c>
      <c r="R133" s="149" t="s">
        <v>21</v>
      </c>
      <c r="S133" s="161" t="s">
        <v>420</v>
      </c>
      <c r="T133" s="161" t="s">
        <v>420</v>
      </c>
      <c r="U133" s="161" t="str">
        <f>_xlfn.XLOOKUP(A133,'Timely submission'!A:A,'Timely submission'!Q:Q)</f>
        <v>On time</v>
      </c>
      <c r="V133" s="150">
        <f>_xlfn.XLOOKUP(A133,'KSD auditees'!A:A,'KSD auditees'!A:A)</f>
        <v>1323</v>
      </c>
      <c r="W133" s="150" t="str">
        <f>_xlfn.XLOOKUP(A133,'KSD auditees'!A:A,'KSD auditees'!G:G)</f>
        <v xml:space="preserve">Education, Skills development and employment </v>
      </c>
      <c r="X133" s="150" t="e">
        <f>_xlfn.XLOOKUP(A133,'[27]Non AGSA'!B:B,'[27]Non AGSA'!B:B)</f>
        <v>#N/A</v>
      </c>
      <c r="Y133" s="150" t="e">
        <f>_xlfn.XLOOKUP(A133,'[27]Dormant auditee list'!C:C,'[27]Dormant auditee list'!C:C)</f>
        <v>#N/A</v>
      </c>
      <c r="Z133" s="150" t="str">
        <f>_xlfn.XLOOKUP(A133,[27]Reworked!A:A,[27]Reworked!I:I)</f>
        <v>Unqualified with findings</v>
      </c>
      <c r="AB133" s="150">
        <v>1</v>
      </c>
      <c r="AC133" s="150">
        <v>2</v>
      </c>
    </row>
    <row r="134" spans="1:29" ht="27" customHeight="1" x14ac:dyDescent="0.25">
      <c r="A134" s="265">
        <v>237</v>
      </c>
      <c r="B134" s="266" t="s">
        <v>67</v>
      </c>
      <c r="C134" s="252" t="s">
        <v>1193</v>
      </c>
      <c r="D134" s="252" t="s">
        <v>941</v>
      </c>
      <c r="E134" s="252" t="s">
        <v>1191</v>
      </c>
      <c r="F134" s="252" t="s">
        <v>1</v>
      </c>
      <c r="G134" s="252" t="s">
        <v>447</v>
      </c>
      <c r="H134" s="267" t="s">
        <v>444</v>
      </c>
      <c r="I134" s="267" t="s">
        <v>437</v>
      </c>
      <c r="J134" s="250" t="s">
        <v>17</v>
      </c>
      <c r="K134" s="252" t="s">
        <v>1</v>
      </c>
      <c r="L134" s="253" t="s">
        <v>23</v>
      </c>
      <c r="M134" s="254" t="s">
        <v>26</v>
      </c>
      <c r="N134" s="252" t="s">
        <v>1</v>
      </c>
      <c r="O134" s="253" t="s">
        <v>23</v>
      </c>
      <c r="P134" s="253" t="s">
        <v>23</v>
      </c>
      <c r="Q134" s="255" t="s">
        <v>20</v>
      </c>
      <c r="R134" s="149" t="s">
        <v>21</v>
      </c>
      <c r="S134" s="161" t="s">
        <v>29</v>
      </c>
      <c r="T134" s="161" t="s">
        <v>29</v>
      </c>
      <c r="U134" s="161" t="str">
        <f>_xlfn.XLOOKUP(A134,'Timely submission'!A:A,'Timely submission'!Q:Q)</f>
        <v>On time</v>
      </c>
      <c r="V134" s="150">
        <f>_xlfn.XLOOKUP(A134,'KSD auditees'!A:A,'KSD auditees'!A:A)</f>
        <v>237</v>
      </c>
      <c r="W134" s="150" t="str">
        <f>_xlfn.XLOOKUP(A134,'KSD auditees'!A:A,'KSD auditees'!G:G)</f>
        <v xml:space="preserve">Education, Skills development and employment </v>
      </c>
      <c r="X134" s="150" t="e">
        <f>_xlfn.XLOOKUP(A134,'[27]Non AGSA'!B:B,'[27]Non AGSA'!B:B)</f>
        <v>#N/A</v>
      </c>
      <c r="Y134" s="150" t="e">
        <f>_xlfn.XLOOKUP(A134,'[27]Dormant auditee list'!C:C,'[27]Dormant auditee list'!C:C)</f>
        <v>#N/A</v>
      </c>
      <c r="Z134" s="150" t="str">
        <f>_xlfn.XLOOKUP(A134,[27]Reworked!A:A,[27]Reworked!I:I)</f>
        <v>Unqualified with findings</v>
      </c>
      <c r="AB134" s="150">
        <v>1</v>
      </c>
      <c r="AC134" s="150">
        <v>2</v>
      </c>
    </row>
    <row r="135" spans="1:29" ht="26.25" customHeight="1" x14ac:dyDescent="0.25">
      <c r="A135" s="265">
        <v>1298</v>
      </c>
      <c r="B135" s="266" t="s">
        <v>68</v>
      </c>
      <c r="C135" s="252" t="s">
        <v>1193</v>
      </c>
      <c r="D135" s="252" t="s">
        <v>438</v>
      </c>
      <c r="E135" s="252" t="s">
        <v>1191</v>
      </c>
      <c r="F135" s="252" t="s">
        <v>1</v>
      </c>
      <c r="G135" s="252" t="s">
        <v>447</v>
      </c>
      <c r="H135" s="267" t="s">
        <v>444</v>
      </c>
      <c r="I135" s="267" t="s">
        <v>437</v>
      </c>
      <c r="J135" s="256" t="s">
        <v>33</v>
      </c>
      <c r="K135" s="252" t="s">
        <v>1</v>
      </c>
      <c r="L135" s="251" t="s">
        <v>22</v>
      </c>
      <c r="M135" s="250" t="s">
        <v>17</v>
      </c>
      <c r="N135" s="252" t="s">
        <v>1</v>
      </c>
      <c r="O135" s="255" t="s">
        <v>20</v>
      </c>
      <c r="P135" s="251" t="s">
        <v>22</v>
      </c>
      <c r="Q135" s="252" t="s">
        <v>1</v>
      </c>
      <c r="R135" s="149" t="s">
        <v>21</v>
      </c>
      <c r="S135" s="161" t="s">
        <v>29</v>
      </c>
      <c r="T135" s="161" t="s">
        <v>420</v>
      </c>
      <c r="U135" s="161" t="str">
        <f>_xlfn.XLOOKUP(A135,'Timely submission'!A:A,'Timely submission'!Q:Q)</f>
        <v>On time</v>
      </c>
      <c r="V135" s="150">
        <f>_xlfn.XLOOKUP(A135,'KSD auditees'!A:A,'KSD auditees'!A:A)</f>
        <v>1298</v>
      </c>
      <c r="W135" s="150" t="str">
        <f>_xlfn.XLOOKUP(A135,'KSD auditees'!A:A,'KSD auditees'!G:G)</f>
        <v xml:space="preserve">Education, Skills development and employment </v>
      </c>
      <c r="X135" s="150" t="e">
        <f>_xlfn.XLOOKUP(A135,'[27]Non AGSA'!B:B,'[27]Non AGSA'!B:B)</f>
        <v>#N/A</v>
      </c>
      <c r="Y135" s="150" t="e">
        <f>_xlfn.XLOOKUP(A135,'[27]Dormant auditee list'!C:C,'[27]Dormant auditee list'!C:C)</f>
        <v>#N/A</v>
      </c>
      <c r="Z135" s="150" t="str">
        <f>_xlfn.XLOOKUP(A135,[27]Reworked!A:A,[27]Reworked!I:I)</f>
        <v>Unqualified with no findings</v>
      </c>
      <c r="AB135" s="150">
        <v>1</v>
      </c>
      <c r="AC135" s="150">
        <v>1</v>
      </c>
    </row>
    <row r="136" spans="1:29" ht="27" customHeight="1" x14ac:dyDescent="0.25">
      <c r="A136" s="265">
        <v>1315</v>
      </c>
      <c r="B136" s="266" t="s">
        <v>69</v>
      </c>
      <c r="C136" s="252" t="s">
        <v>1193</v>
      </c>
      <c r="D136" s="252" t="s">
        <v>571</v>
      </c>
      <c r="E136" s="252" t="s">
        <v>1191</v>
      </c>
      <c r="F136" s="252" t="s">
        <v>1</v>
      </c>
      <c r="G136" s="252" t="s">
        <v>447</v>
      </c>
      <c r="H136" s="267" t="s">
        <v>444</v>
      </c>
      <c r="I136" s="267" t="s">
        <v>437</v>
      </c>
      <c r="J136" s="256" t="s">
        <v>33</v>
      </c>
      <c r="K136" s="252" t="s">
        <v>1</v>
      </c>
      <c r="L136" s="251" t="s">
        <v>22</v>
      </c>
      <c r="M136" s="250" t="s">
        <v>17</v>
      </c>
      <c r="N136" s="252" t="s">
        <v>1</v>
      </c>
      <c r="O136" s="253" t="s">
        <v>23</v>
      </c>
      <c r="P136" s="251" t="s">
        <v>22</v>
      </c>
      <c r="Q136" s="252" t="s">
        <v>1</v>
      </c>
      <c r="R136" s="149" t="s">
        <v>21</v>
      </c>
      <c r="S136" s="161" t="s">
        <v>29</v>
      </c>
      <c r="T136" s="161" t="s">
        <v>420</v>
      </c>
      <c r="U136" s="161" t="str">
        <f>_xlfn.XLOOKUP(A136,'Timely submission'!A:A,'Timely submission'!Q:Q)</f>
        <v>On time</v>
      </c>
      <c r="V136" s="150">
        <f>_xlfn.XLOOKUP(A136,'KSD auditees'!A:A,'KSD auditees'!A:A)</f>
        <v>1315</v>
      </c>
      <c r="W136" s="150" t="str">
        <f>_xlfn.XLOOKUP(A136,'KSD auditees'!A:A,'KSD auditees'!G:G)</f>
        <v xml:space="preserve">Education, Skills development and employment </v>
      </c>
      <c r="X136" s="150" t="e">
        <f>_xlfn.XLOOKUP(A136,'[27]Non AGSA'!B:B,'[27]Non AGSA'!B:B)</f>
        <v>#N/A</v>
      </c>
      <c r="Y136" s="150" t="e">
        <f>_xlfn.XLOOKUP(A136,'[27]Dormant auditee list'!C:C,'[27]Dormant auditee list'!C:C)</f>
        <v>#N/A</v>
      </c>
      <c r="Z136" s="150" t="str">
        <f>_xlfn.XLOOKUP(A136,[27]Reworked!A:A,[27]Reworked!I:I)</f>
        <v>Unqualified with no findings</v>
      </c>
      <c r="AB136" s="150">
        <v>1</v>
      </c>
      <c r="AC136" s="150">
        <v>1</v>
      </c>
    </row>
    <row r="137" spans="1:29" ht="26.25" customHeight="1" x14ac:dyDescent="0.25">
      <c r="A137" s="265">
        <v>1302</v>
      </c>
      <c r="B137" s="266" t="s">
        <v>70</v>
      </c>
      <c r="C137" s="252" t="s">
        <v>1193</v>
      </c>
      <c r="D137" s="252" t="s">
        <v>492</v>
      </c>
      <c r="E137" s="252" t="s">
        <v>1191</v>
      </c>
      <c r="F137" s="252" t="s">
        <v>1</v>
      </c>
      <c r="G137" s="252" t="s">
        <v>447</v>
      </c>
      <c r="H137" s="267" t="s">
        <v>444</v>
      </c>
      <c r="I137" s="267" t="s">
        <v>437</v>
      </c>
      <c r="J137" s="250" t="s">
        <v>17</v>
      </c>
      <c r="K137" s="252" t="s">
        <v>1</v>
      </c>
      <c r="L137" s="253" t="s">
        <v>23</v>
      </c>
      <c r="M137" s="250" t="s">
        <v>17</v>
      </c>
      <c r="N137" s="252" t="s">
        <v>1</v>
      </c>
      <c r="O137" s="253" t="s">
        <v>23</v>
      </c>
      <c r="P137" s="253" t="s">
        <v>23</v>
      </c>
      <c r="Q137" s="252" t="s">
        <v>1</v>
      </c>
      <c r="R137" s="149" t="s">
        <v>21</v>
      </c>
      <c r="S137" s="161" t="s">
        <v>420</v>
      </c>
      <c r="T137" s="161" t="s">
        <v>420</v>
      </c>
      <c r="U137" s="161" t="str">
        <f>_xlfn.XLOOKUP(A137,'Timely submission'!A:A,'Timely submission'!Q:Q)</f>
        <v>On time</v>
      </c>
      <c r="V137" s="150">
        <f>_xlfn.XLOOKUP(A137,'KSD auditees'!A:A,'KSD auditees'!A:A)</f>
        <v>1302</v>
      </c>
      <c r="W137" s="150" t="str">
        <f>_xlfn.XLOOKUP(A137,'KSD auditees'!A:A,'KSD auditees'!G:G)</f>
        <v xml:space="preserve">Education, Skills development and employment </v>
      </c>
      <c r="X137" s="150" t="e">
        <f>_xlfn.XLOOKUP(A137,'[27]Non AGSA'!B:B,'[27]Non AGSA'!B:B)</f>
        <v>#N/A</v>
      </c>
      <c r="Y137" s="150" t="e">
        <f>_xlfn.XLOOKUP(A137,'[27]Dormant auditee list'!C:C,'[27]Dormant auditee list'!C:C)</f>
        <v>#N/A</v>
      </c>
      <c r="Z137" s="150" t="str">
        <f>_xlfn.XLOOKUP(A137,[27]Reworked!A:A,[27]Reworked!I:I)</f>
        <v>Unqualified with findings</v>
      </c>
      <c r="AB137" s="150">
        <v>1</v>
      </c>
      <c r="AC137" s="150">
        <v>2</v>
      </c>
    </row>
    <row r="138" spans="1:29" ht="34.5" customHeight="1" x14ac:dyDescent="0.25">
      <c r="A138" s="265">
        <v>1115</v>
      </c>
      <c r="B138" s="266" t="s">
        <v>186</v>
      </c>
      <c r="C138" s="252" t="s">
        <v>1193</v>
      </c>
      <c r="D138" s="252" t="s">
        <v>896</v>
      </c>
      <c r="E138" s="252" t="s">
        <v>1191</v>
      </c>
      <c r="F138" s="252" t="s">
        <v>1</v>
      </c>
      <c r="G138" s="252" t="s">
        <v>209</v>
      </c>
      <c r="H138" s="267" t="s">
        <v>440</v>
      </c>
      <c r="I138" s="267" t="s">
        <v>437</v>
      </c>
      <c r="J138" s="257" t="s">
        <v>39</v>
      </c>
      <c r="K138" s="252" t="s">
        <v>1</v>
      </c>
      <c r="L138" s="252" t="s">
        <v>1</v>
      </c>
      <c r="M138" s="257" t="s">
        <v>39</v>
      </c>
      <c r="N138" s="252" t="s">
        <v>1</v>
      </c>
      <c r="O138" s="252" t="s">
        <v>1</v>
      </c>
      <c r="P138" s="252" t="s">
        <v>1</v>
      </c>
      <c r="Q138" s="252" t="s">
        <v>1</v>
      </c>
      <c r="R138" s="257" t="s">
        <v>39</v>
      </c>
      <c r="S138" s="257" t="s">
        <v>39</v>
      </c>
      <c r="T138" s="257" t="s">
        <v>39</v>
      </c>
      <c r="U138" s="161" t="str">
        <f>_xlfn.XLOOKUP(A138,'Timely submission'!A:A,'Timely submission'!Q:Q)</f>
        <v>Outstanding</v>
      </c>
      <c r="V138" s="150">
        <f>_xlfn.XLOOKUP(A138,'KSD auditees'!A:A,'KSD auditees'!A:A)</f>
        <v>1115</v>
      </c>
      <c r="W138" s="150" t="str">
        <f>_xlfn.XLOOKUP(A138,'KSD auditees'!A:A,'KSD auditees'!G:G)</f>
        <v>Other key public entity</v>
      </c>
      <c r="X138" s="150" t="e">
        <f>_xlfn.XLOOKUP(A138,'[27]Non AGSA'!B:B,'[27]Non AGSA'!B:B)</f>
        <v>#N/A</v>
      </c>
      <c r="Y138" s="150" t="e">
        <f>_xlfn.XLOOKUP(A138,'[27]Dormant auditee list'!C:C,'[27]Dormant auditee list'!C:C)</f>
        <v>#N/A</v>
      </c>
      <c r="Z138" s="150" t="str">
        <f>_xlfn.XLOOKUP(A138,[27]Reworked!A:A,[27]Reworked!I:I)</f>
        <v>Audit not finalised at legislated date</v>
      </c>
      <c r="AB138" s="150">
        <v>1</v>
      </c>
      <c r="AC138" s="150">
        <v>6</v>
      </c>
    </row>
    <row r="139" spans="1:29" ht="26.25" customHeight="1" x14ac:dyDescent="0.25">
      <c r="A139" s="265">
        <v>240</v>
      </c>
      <c r="B139" s="266" t="s">
        <v>71</v>
      </c>
      <c r="C139" s="252" t="s">
        <v>1193</v>
      </c>
      <c r="D139" s="252" t="s">
        <v>941</v>
      </c>
      <c r="E139" s="252" t="s">
        <v>1191</v>
      </c>
      <c r="F139" s="252" t="s">
        <v>1</v>
      </c>
      <c r="G139" s="252" t="s">
        <v>447</v>
      </c>
      <c r="H139" s="267" t="s">
        <v>444</v>
      </c>
      <c r="I139" s="267" t="s">
        <v>437</v>
      </c>
      <c r="J139" s="254" t="s">
        <v>26</v>
      </c>
      <c r="K139" s="253" t="s">
        <v>23</v>
      </c>
      <c r="L139" s="253" t="s">
        <v>23</v>
      </c>
      <c r="M139" s="254" t="s">
        <v>26</v>
      </c>
      <c r="N139" s="253" t="s">
        <v>23</v>
      </c>
      <c r="O139" s="253" t="s">
        <v>23</v>
      </c>
      <c r="P139" s="253" t="s">
        <v>23</v>
      </c>
      <c r="Q139" s="253" t="s">
        <v>23</v>
      </c>
      <c r="R139" s="254" t="s">
        <v>26</v>
      </c>
      <c r="S139" s="161" t="s">
        <v>420</v>
      </c>
      <c r="T139" s="161" t="s">
        <v>420</v>
      </c>
      <c r="U139" s="161" t="str">
        <f>_xlfn.XLOOKUP(A139,'Timely submission'!A:A,'Timely submission'!Q:Q)</f>
        <v>Late</v>
      </c>
      <c r="V139" s="150">
        <f>_xlfn.XLOOKUP(A139,'KSD auditees'!A:A,'KSD auditees'!A:A)</f>
        <v>240</v>
      </c>
      <c r="W139" s="150" t="str">
        <f>_xlfn.XLOOKUP(A139,'KSD auditees'!A:A,'KSD auditees'!G:G)</f>
        <v xml:space="preserve">Education, Skills development and employment </v>
      </c>
      <c r="X139" s="150" t="e">
        <f>_xlfn.XLOOKUP(A139,'[27]Non AGSA'!B:B,'[27]Non AGSA'!B:B)</f>
        <v>#N/A</v>
      </c>
      <c r="Y139" s="150" t="e">
        <f>_xlfn.XLOOKUP(A139,'[27]Dormant auditee list'!C:C,'[27]Dormant auditee list'!C:C)</f>
        <v>#N/A</v>
      </c>
      <c r="Z139" s="150" t="str">
        <f>_xlfn.XLOOKUP(A139,[27]Reworked!A:A,[27]Reworked!I:I)</f>
        <v>Qualified</v>
      </c>
      <c r="AB139" s="150">
        <v>1</v>
      </c>
      <c r="AC139" s="150">
        <v>3</v>
      </c>
    </row>
    <row r="140" spans="1:29" ht="34.5" customHeight="1" x14ac:dyDescent="0.25">
      <c r="A140" s="265">
        <v>1342</v>
      </c>
      <c r="B140" s="266" t="s">
        <v>72</v>
      </c>
      <c r="C140" s="252" t="s">
        <v>1193</v>
      </c>
      <c r="D140" s="252" t="s">
        <v>941</v>
      </c>
      <c r="E140" s="252" t="s">
        <v>1191</v>
      </c>
      <c r="F140" s="252" t="s">
        <v>1</v>
      </c>
      <c r="G140" s="252" t="s">
        <v>447</v>
      </c>
      <c r="H140" s="267" t="s">
        <v>444</v>
      </c>
      <c r="I140" s="267" t="s">
        <v>437</v>
      </c>
      <c r="J140" s="257" t="s">
        <v>39</v>
      </c>
      <c r="K140" s="255" t="s">
        <v>20</v>
      </c>
      <c r="L140" s="255" t="s">
        <v>20</v>
      </c>
      <c r="M140" s="256" t="s">
        <v>33</v>
      </c>
      <c r="N140" s="252" t="s">
        <v>1</v>
      </c>
      <c r="O140" s="252" t="s">
        <v>1</v>
      </c>
      <c r="P140" s="255" t="s">
        <v>20</v>
      </c>
      <c r="Q140" s="253" t="s">
        <v>23</v>
      </c>
      <c r="R140" s="257" t="s">
        <v>39</v>
      </c>
      <c r="S140" s="257" t="s">
        <v>39</v>
      </c>
      <c r="T140" s="257" t="s">
        <v>39</v>
      </c>
      <c r="U140" s="161" t="str">
        <f>_xlfn.XLOOKUP(A140,'Timely submission'!A:A,'Timely submission'!Q:Q)</f>
        <v>On time</v>
      </c>
      <c r="V140" s="150">
        <f>_xlfn.XLOOKUP(A140,'KSD auditees'!A:A,'KSD auditees'!A:A)</f>
        <v>1342</v>
      </c>
      <c r="W140" s="150" t="str">
        <f>_xlfn.XLOOKUP(A140,'KSD auditees'!A:A,'KSD auditees'!G:G)</f>
        <v xml:space="preserve">Education, Skills development and employment </v>
      </c>
      <c r="X140" s="150" t="e">
        <f>_xlfn.XLOOKUP(A140,'[27]Non AGSA'!B:B,'[27]Non AGSA'!B:B)</f>
        <v>#N/A</v>
      </c>
      <c r="Y140" s="150" t="e">
        <f>_xlfn.XLOOKUP(A140,'[27]Dormant auditee list'!C:C,'[27]Dormant auditee list'!C:C)</f>
        <v>#N/A</v>
      </c>
      <c r="Z140" s="150" t="str">
        <f>_xlfn.XLOOKUP(A140,[27]Reworked!A:A,[27]Reworked!I:I)</f>
        <v>Audit not finalised at legislated date</v>
      </c>
      <c r="AB140" s="150">
        <v>1</v>
      </c>
      <c r="AC140" s="150">
        <v>6</v>
      </c>
    </row>
    <row r="141" spans="1:29" ht="26.25" customHeight="1" x14ac:dyDescent="0.25">
      <c r="A141" s="265">
        <v>1316</v>
      </c>
      <c r="B141" s="266" t="s">
        <v>73</v>
      </c>
      <c r="C141" s="252" t="s">
        <v>1193</v>
      </c>
      <c r="D141" s="252" t="s">
        <v>571</v>
      </c>
      <c r="E141" s="252" t="s">
        <v>1191</v>
      </c>
      <c r="F141" s="252" t="s">
        <v>1</v>
      </c>
      <c r="G141" s="252" t="s">
        <v>447</v>
      </c>
      <c r="H141" s="267" t="s">
        <v>444</v>
      </c>
      <c r="I141" s="267" t="s">
        <v>437</v>
      </c>
      <c r="J141" s="256" t="s">
        <v>33</v>
      </c>
      <c r="K141" s="252" t="s">
        <v>1</v>
      </c>
      <c r="L141" s="251" t="s">
        <v>22</v>
      </c>
      <c r="M141" s="254" t="s">
        <v>26</v>
      </c>
      <c r="N141" s="252" t="s">
        <v>1</v>
      </c>
      <c r="O141" s="253" t="s">
        <v>23</v>
      </c>
      <c r="P141" s="251" t="s">
        <v>22</v>
      </c>
      <c r="Q141" s="252" t="s">
        <v>1</v>
      </c>
      <c r="R141" s="149" t="s">
        <v>21</v>
      </c>
      <c r="S141" s="161" t="s">
        <v>29</v>
      </c>
      <c r="T141" s="161" t="s">
        <v>29</v>
      </c>
      <c r="U141" s="161" t="str">
        <f>_xlfn.XLOOKUP(A141,'Timely submission'!A:A,'Timely submission'!Q:Q)</f>
        <v>On time</v>
      </c>
      <c r="V141" s="150">
        <f>_xlfn.XLOOKUP(A141,'KSD auditees'!A:A,'KSD auditees'!A:A)</f>
        <v>1316</v>
      </c>
      <c r="W141" s="150" t="str">
        <f>_xlfn.XLOOKUP(A141,'KSD auditees'!A:A,'KSD auditees'!G:G)</f>
        <v xml:space="preserve">Education, Skills development and employment </v>
      </c>
      <c r="X141" s="150" t="e">
        <f>_xlfn.XLOOKUP(A141,'[27]Non AGSA'!B:B,'[27]Non AGSA'!B:B)</f>
        <v>#N/A</v>
      </c>
      <c r="Y141" s="150" t="e">
        <f>_xlfn.XLOOKUP(A141,'[27]Dormant auditee list'!C:C,'[27]Dormant auditee list'!C:C)</f>
        <v>#N/A</v>
      </c>
      <c r="Z141" s="150" t="str">
        <f>_xlfn.XLOOKUP(A141,[27]Reworked!A:A,[27]Reworked!I:I)</f>
        <v>Unqualified with no findings</v>
      </c>
      <c r="AB141" s="150">
        <v>1</v>
      </c>
      <c r="AC141" s="150">
        <v>1</v>
      </c>
    </row>
    <row r="142" spans="1:29" ht="27" customHeight="1" x14ac:dyDescent="0.25">
      <c r="A142" s="265">
        <v>1324</v>
      </c>
      <c r="B142" s="266" t="s">
        <v>74</v>
      </c>
      <c r="C142" s="252" t="s">
        <v>1193</v>
      </c>
      <c r="D142" s="252" t="s">
        <v>625</v>
      </c>
      <c r="E142" s="252" t="s">
        <v>1191</v>
      </c>
      <c r="F142" s="252" t="s">
        <v>1</v>
      </c>
      <c r="G142" s="252" t="s">
        <v>447</v>
      </c>
      <c r="H142" s="267" t="s">
        <v>444</v>
      </c>
      <c r="I142" s="267" t="s">
        <v>437</v>
      </c>
      <c r="J142" s="254" t="s">
        <v>26</v>
      </c>
      <c r="K142" s="252" t="s">
        <v>1</v>
      </c>
      <c r="L142" s="253" t="s">
        <v>23</v>
      </c>
      <c r="M142" s="254" t="s">
        <v>26</v>
      </c>
      <c r="N142" s="252" t="s">
        <v>1</v>
      </c>
      <c r="O142" s="253" t="s">
        <v>23</v>
      </c>
      <c r="P142" s="253" t="s">
        <v>23</v>
      </c>
      <c r="Q142" s="252" t="s">
        <v>1</v>
      </c>
      <c r="R142" s="254" t="s">
        <v>26</v>
      </c>
      <c r="S142" s="161" t="s">
        <v>420</v>
      </c>
      <c r="T142" s="161" t="s">
        <v>420</v>
      </c>
      <c r="U142" s="161" t="str">
        <f>_xlfn.XLOOKUP(A142,'Timely submission'!A:A,'Timely submission'!Q:Q)</f>
        <v>On time</v>
      </c>
      <c r="V142" s="150">
        <f>_xlfn.XLOOKUP(A142,'KSD auditees'!A:A,'KSD auditees'!A:A)</f>
        <v>1324</v>
      </c>
      <c r="W142" s="150" t="str">
        <f>_xlfn.XLOOKUP(A142,'KSD auditees'!A:A,'KSD auditees'!G:G)</f>
        <v xml:space="preserve">Education, Skills development and employment </v>
      </c>
      <c r="X142" s="150" t="e">
        <f>_xlfn.XLOOKUP(A142,'[27]Non AGSA'!B:B,'[27]Non AGSA'!B:B)</f>
        <v>#N/A</v>
      </c>
      <c r="Y142" s="150" t="e">
        <f>_xlfn.XLOOKUP(A142,'[27]Dormant auditee list'!C:C,'[27]Dormant auditee list'!C:C)</f>
        <v>#N/A</v>
      </c>
      <c r="Z142" s="150" t="str">
        <f>_xlfn.XLOOKUP(A142,[27]Reworked!A:A,[27]Reworked!I:I)</f>
        <v>Qualified</v>
      </c>
      <c r="AB142" s="150">
        <v>1</v>
      </c>
      <c r="AC142" s="150">
        <v>3</v>
      </c>
    </row>
    <row r="143" spans="1:29" ht="26.25" customHeight="1" x14ac:dyDescent="0.25">
      <c r="A143" s="265">
        <v>1303</v>
      </c>
      <c r="B143" s="266" t="s">
        <v>75</v>
      </c>
      <c r="C143" s="252" t="s">
        <v>1193</v>
      </c>
      <c r="D143" s="252" t="s">
        <v>492</v>
      </c>
      <c r="E143" s="252" t="s">
        <v>1191</v>
      </c>
      <c r="F143" s="252" t="s">
        <v>1</v>
      </c>
      <c r="G143" s="252" t="s">
        <v>447</v>
      </c>
      <c r="H143" s="267" t="s">
        <v>444</v>
      </c>
      <c r="I143" s="267" t="s">
        <v>437</v>
      </c>
      <c r="J143" s="250" t="s">
        <v>17</v>
      </c>
      <c r="K143" s="252" t="s">
        <v>1</v>
      </c>
      <c r="L143" s="253" t="s">
        <v>23</v>
      </c>
      <c r="M143" s="250" t="s">
        <v>17</v>
      </c>
      <c r="N143" s="252" t="s">
        <v>1</v>
      </c>
      <c r="O143" s="253" t="s">
        <v>23</v>
      </c>
      <c r="P143" s="253" t="s">
        <v>23</v>
      </c>
      <c r="Q143" s="252" t="s">
        <v>1</v>
      </c>
      <c r="R143" s="149" t="s">
        <v>21</v>
      </c>
      <c r="S143" s="161" t="s">
        <v>420</v>
      </c>
      <c r="T143" s="161" t="s">
        <v>420</v>
      </c>
      <c r="U143" s="161" t="str">
        <f>_xlfn.XLOOKUP(A143,'Timely submission'!A:A,'Timely submission'!Q:Q)</f>
        <v>On time</v>
      </c>
      <c r="V143" s="150">
        <f>_xlfn.XLOOKUP(A143,'KSD auditees'!A:A,'KSD auditees'!A:A)</f>
        <v>1303</v>
      </c>
      <c r="W143" s="150" t="str">
        <f>_xlfn.XLOOKUP(A143,'KSD auditees'!A:A,'KSD auditees'!G:G)</f>
        <v xml:space="preserve">Education, Skills development and employment </v>
      </c>
      <c r="X143" s="150" t="e">
        <f>_xlfn.XLOOKUP(A143,'[27]Non AGSA'!B:B,'[27]Non AGSA'!B:B)</f>
        <v>#N/A</v>
      </c>
      <c r="Y143" s="150" t="e">
        <f>_xlfn.XLOOKUP(A143,'[27]Dormant auditee list'!C:C,'[27]Dormant auditee list'!C:C)</f>
        <v>#N/A</v>
      </c>
      <c r="Z143" s="150" t="str">
        <f>_xlfn.XLOOKUP(A143,[27]Reworked!A:A,[27]Reworked!I:I)</f>
        <v>Unqualified with findings</v>
      </c>
      <c r="AB143" s="150">
        <v>1</v>
      </c>
      <c r="AC143" s="150">
        <v>2</v>
      </c>
    </row>
    <row r="144" spans="1:29" ht="26.25" customHeight="1" x14ac:dyDescent="0.25">
      <c r="A144" s="265">
        <v>1317</v>
      </c>
      <c r="B144" s="266" t="s">
        <v>76</v>
      </c>
      <c r="C144" s="252" t="s">
        <v>1193</v>
      </c>
      <c r="D144" s="252" t="s">
        <v>571</v>
      </c>
      <c r="E144" s="252" t="s">
        <v>1191</v>
      </c>
      <c r="F144" s="252" t="s">
        <v>1</v>
      </c>
      <c r="G144" s="252" t="s">
        <v>447</v>
      </c>
      <c r="H144" s="267" t="s">
        <v>444</v>
      </c>
      <c r="I144" s="267" t="s">
        <v>437</v>
      </c>
      <c r="J144" s="250" t="s">
        <v>17</v>
      </c>
      <c r="K144" s="252" t="s">
        <v>1</v>
      </c>
      <c r="L144" s="253" t="s">
        <v>23</v>
      </c>
      <c r="M144" s="250" t="s">
        <v>17</v>
      </c>
      <c r="N144" s="252" t="s">
        <v>1</v>
      </c>
      <c r="O144" s="253" t="s">
        <v>23</v>
      </c>
      <c r="P144" s="253" t="s">
        <v>23</v>
      </c>
      <c r="Q144" s="252" t="s">
        <v>1</v>
      </c>
      <c r="R144" s="149" t="s">
        <v>21</v>
      </c>
      <c r="S144" s="161" t="s">
        <v>420</v>
      </c>
      <c r="T144" s="161" t="s">
        <v>420</v>
      </c>
      <c r="U144" s="161" t="str">
        <f>_xlfn.XLOOKUP(A144,'Timely submission'!A:A,'Timely submission'!Q:Q)</f>
        <v>On time</v>
      </c>
      <c r="V144" s="150">
        <f>_xlfn.XLOOKUP(A144,'KSD auditees'!A:A,'KSD auditees'!A:A)</f>
        <v>1317</v>
      </c>
      <c r="W144" s="150" t="str">
        <f>_xlfn.XLOOKUP(A144,'KSD auditees'!A:A,'KSD auditees'!G:G)</f>
        <v xml:space="preserve">Education, Skills development and employment </v>
      </c>
      <c r="X144" s="150" t="e">
        <f>_xlfn.XLOOKUP(A144,'[27]Non AGSA'!B:B,'[27]Non AGSA'!B:B)</f>
        <v>#N/A</v>
      </c>
      <c r="Y144" s="150" t="e">
        <f>_xlfn.XLOOKUP(A144,'[27]Dormant auditee list'!C:C,'[27]Dormant auditee list'!C:C)</f>
        <v>#N/A</v>
      </c>
      <c r="Z144" s="150" t="str">
        <f>_xlfn.XLOOKUP(A144,[27]Reworked!A:A,[27]Reworked!I:I)</f>
        <v>Unqualified with findings</v>
      </c>
      <c r="AB144" s="150">
        <v>1</v>
      </c>
      <c r="AC144" s="150">
        <v>2</v>
      </c>
    </row>
    <row r="145" spans="1:29" ht="34.5" customHeight="1" x14ac:dyDescent="0.25">
      <c r="A145" s="265">
        <v>272</v>
      </c>
      <c r="B145" s="266" t="s">
        <v>116</v>
      </c>
      <c r="C145" s="252" t="s">
        <v>1193</v>
      </c>
      <c r="D145" s="252" t="s">
        <v>896</v>
      </c>
      <c r="E145" s="252" t="s">
        <v>1191</v>
      </c>
      <c r="F145" s="252" t="s">
        <v>1</v>
      </c>
      <c r="G145" s="252" t="s">
        <v>520</v>
      </c>
      <c r="H145" s="267" t="s">
        <v>440</v>
      </c>
      <c r="I145" s="267" t="s">
        <v>437</v>
      </c>
      <c r="J145" s="250" t="s">
        <v>17</v>
      </c>
      <c r="K145" s="253" t="s">
        <v>23</v>
      </c>
      <c r="L145" s="255" t="s">
        <v>20</v>
      </c>
      <c r="M145" s="250" t="s">
        <v>17</v>
      </c>
      <c r="N145" s="255" t="s">
        <v>20</v>
      </c>
      <c r="O145" s="252" t="s">
        <v>1</v>
      </c>
      <c r="P145" s="252" t="s">
        <v>1</v>
      </c>
      <c r="Q145" s="253" t="s">
        <v>23</v>
      </c>
      <c r="R145" s="149" t="s">
        <v>21</v>
      </c>
      <c r="S145" s="161" t="s">
        <v>420</v>
      </c>
      <c r="T145" s="161" t="s">
        <v>420</v>
      </c>
      <c r="U145" s="161" t="str">
        <f>_xlfn.XLOOKUP(A145,'Timely submission'!A:A,'Timely submission'!Q:Q)</f>
        <v>On time</v>
      </c>
      <c r="V145" s="150">
        <f>_xlfn.XLOOKUP(A145,'KSD auditees'!A:A,'KSD auditees'!A:A)</f>
        <v>272</v>
      </c>
      <c r="W145" s="150" t="str">
        <f>_xlfn.XLOOKUP(A145,'KSD auditees'!A:A,'KSD auditees'!G:G)</f>
        <v>Energy</v>
      </c>
      <c r="X145" s="150" t="e">
        <f>_xlfn.XLOOKUP(A145,'[27]Non AGSA'!B:B,'[27]Non AGSA'!B:B)</f>
        <v>#N/A</v>
      </c>
      <c r="Y145" s="150" t="e">
        <f>_xlfn.XLOOKUP(A145,'[27]Dormant auditee list'!C:C,'[27]Dormant auditee list'!C:C)</f>
        <v>#N/A</v>
      </c>
      <c r="Z145" s="150" t="str">
        <f>_xlfn.XLOOKUP(A145,[27]Reworked!A:A,[27]Reworked!I:I)</f>
        <v>Unqualified with findings</v>
      </c>
      <c r="AB145" s="150">
        <v>1</v>
      </c>
      <c r="AC145" s="150">
        <v>2</v>
      </c>
    </row>
    <row r="146" spans="1:29" ht="27" customHeight="1" x14ac:dyDescent="0.25">
      <c r="A146" s="265">
        <v>1056</v>
      </c>
      <c r="B146" s="266" t="s">
        <v>153</v>
      </c>
      <c r="C146" s="252" t="s">
        <v>1193</v>
      </c>
      <c r="D146" s="252" t="s">
        <v>854</v>
      </c>
      <c r="E146" s="252" t="s">
        <v>1191</v>
      </c>
      <c r="F146" s="252" t="s">
        <v>1</v>
      </c>
      <c r="G146" s="252" t="s">
        <v>151</v>
      </c>
      <c r="H146" s="267" t="s">
        <v>444</v>
      </c>
      <c r="I146" s="267" t="s">
        <v>437</v>
      </c>
      <c r="J146" s="258" t="s">
        <v>94</v>
      </c>
      <c r="K146" s="253" t="s">
        <v>23</v>
      </c>
      <c r="L146" s="253" t="s">
        <v>23</v>
      </c>
      <c r="M146" s="254" t="s">
        <v>26</v>
      </c>
      <c r="N146" s="255" t="s">
        <v>20</v>
      </c>
      <c r="O146" s="253" t="s">
        <v>23</v>
      </c>
      <c r="P146" s="255" t="s">
        <v>20</v>
      </c>
      <c r="Q146" s="253" t="s">
        <v>23</v>
      </c>
      <c r="R146" s="258" t="s">
        <v>94</v>
      </c>
      <c r="S146" s="161" t="s">
        <v>27</v>
      </c>
      <c r="T146" s="161" t="s">
        <v>27</v>
      </c>
      <c r="U146" s="161" t="str">
        <f>_xlfn.XLOOKUP(A146,'Timely submission'!A:A,'Timely submission'!Q:Q)</f>
        <v>Late</v>
      </c>
      <c r="V146" s="150">
        <f>_xlfn.XLOOKUP(A146,'KSD auditees'!A:A,'KSD auditees'!A:A)</f>
        <v>1056</v>
      </c>
      <c r="W146" s="150" t="str">
        <f>_xlfn.XLOOKUP(A146,'KSD auditees'!A:A,'KSD auditees'!G:G)</f>
        <v>Health</v>
      </c>
      <c r="X146" s="150" t="e">
        <f>_xlfn.XLOOKUP(A146,'[27]Non AGSA'!B:B,'[27]Non AGSA'!B:B)</f>
        <v>#N/A</v>
      </c>
      <c r="Y146" s="150" t="e">
        <f>_xlfn.XLOOKUP(A146,'[27]Dormant auditee list'!C:C,'[27]Dormant auditee list'!C:C)</f>
        <v>#N/A</v>
      </c>
      <c r="Z146" s="150" t="str">
        <f>_xlfn.XLOOKUP(A146,[27]Reworked!A:A,[27]Reworked!I:I)</f>
        <v>Disclaimer</v>
      </c>
      <c r="AB146" s="150">
        <v>1</v>
      </c>
      <c r="AC146" s="150">
        <v>5</v>
      </c>
    </row>
    <row r="147" spans="1:29" ht="26.25" customHeight="1" x14ac:dyDescent="0.25">
      <c r="A147" s="265">
        <v>277</v>
      </c>
      <c r="B147" s="266" t="s">
        <v>163</v>
      </c>
      <c r="C147" s="252" t="s">
        <v>1193</v>
      </c>
      <c r="D147" s="252" t="s">
        <v>683</v>
      </c>
      <c r="E147" s="252" t="s">
        <v>1191</v>
      </c>
      <c r="F147" s="252" t="s">
        <v>1</v>
      </c>
      <c r="G147" s="252" t="s">
        <v>156</v>
      </c>
      <c r="H147" s="267" t="s">
        <v>444</v>
      </c>
      <c r="I147" s="267" t="s">
        <v>437</v>
      </c>
      <c r="J147" s="250" t="s">
        <v>17</v>
      </c>
      <c r="K147" s="255" t="s">
        <v>20</v>
      </c>
      <c r="L147" s="253" t="s">
        <v>23</v>
      </c>
      <c r="M147" s="250" t="s">
        <v>17</v>
      </c>
      <c r="N147" s="252" t="s">
        <v>1</v>
      </c>
      <c r="O147" s="253" t="s">
        <v>23</v>
      </c>
      <c r="P147" s="252" t="s">
        <v>1</v>
      </c>
      <c r="Q147" s="253" t="s">
        <v>23</v>
      </c>
      <c r="R147" s="149" t="s">
        <v>21</v>
      </c>
      <c r="S147" s="161" t="s">
        <v>420</v>
      </c>
      <c r="T147" s="161" t="s">
        <v>420</v>
      </c>
      <c r="U147" s="161" t="str">
        <f>_xlfn.XLOOKUP(A147,'Timely submission'!A:A,'Timely submission'!Q:Q)</f>
        <v>On time</v>
      </c>
      <c r="V147" s="150">
        <f>_xlfn.XLOOKUP(A147,'KSD auditees'!A:A,'KSD auditees'!A:A)</f>
        <v>277</v>
      </c>
      <c r="W147" s="150" t="str">
        <f>_xlfn.XLOOKUP(A147,'KSD auditees'!A:A,'KSD auditees'!G:G)</f>
        <v>Human Settlements</v>
      </c>
      <c r="X147" s="150" t="e">
        <f>_xlfn.XLOOKUP(A147,'[27]Non AGSA'!B:B,'[27]Non AGSA'!B:B)</f>
        <v>#N/A</v>
      </c>
      <c r="Y147" s="150" t="e">
        <f>_xlfn.XLOOKUP(A147,'[27]Dormant auditee list'!C:C,'[27]Dormant auditee list'!C:C)</f>
        <v>#N/A</v>
      </c>
      <c r="Z147" s="150" t="str">
        <f>_xlfn.XLOOKUP(A147,[27]Reworked!A:A,[27]Reworked!I:I)</f>
        <v>Unqualified with findings</v>
      </c>
      <c r="AB147" s="150">
        <v>1</v>
      </c>
      <c r="AC147" s="150">
        <v>2</v>
      </c>
    </row>
    <row r="148" spans="1:29" ht="34.5" customHeight="1" x14ac:dyDescent="0.25">
      <c r="A148" s="265">
        <v>281</v>
      </c>
      <c r="B148" s="266" t="s">
        <v>147</v>
      </c>
      <c r="C148" s="252" t="s">
        <v>1193</v>
      </c>
      <c r="D148" s="252" t="s">
        <v>683</v>
      </c>
      <c r="E148" s="252" t="s">
        <v>1191</v>
      </c>
      <c r="F148" s="252" t="s">
        <v>1</v>
      </c>
      <c r="G148" s="252" t="s">
        <v>687</v>
      </c>
      <c r="H148" s="267" t="s">
        <v>440</v>
      </c>
      <c r="I148" s="267" t="s">
        <v>437</v>
      </c>
      <c r="J148" s="250" t="s">
        <v>17</v>
      </c>
      <c r="K148" s="251" t="s">
        <v>22</v>
      </c>
      <c r="L148" s="253" t="s">
        <v>23</v>
      </c>
      <c r="M148" s="254" t="s">
        <v>26</v>
      </c>
      <c r="N148" s="253" t="s">
        <v>23</v>
      </c>
      <c r="O148" s="253" t="s">
        <v>23</v>
      </c>
      <c r="P148" s="253" t="s">
        <v>23</v>
      </c>
      <c r="Q148" s="251" t="s">
        <v>22</v>
      </c>
      <c r="R148" s="149" t="s">
        <v>21</v>
      </c>
      <c r="S148" s="161" t="s">
        <v>29</v>
      </c>
      <c r="T148" s="161" t="s">
        <v>29</v>
      </c>
      <c r="U148" s="161" t="str">
        <f>_xlfn.XLOOKUP(A148,'Timely submission'!A:A,'Timely submission'!Q:Q)</f>
        <v>On time</v>
      </c>
      <c r="V148" s="150">
        <f>_xlfn.XLOOKUP(A148,'KSD auditees'!A:A,'KSD auditees'!A:A)</f>
        <v>281</v>
      </c>
      <c r="W148" s="150" t="str">
        <f>_xlfn.XLOOKUP(A148,'KSD auditees'!A:A,'KSD auditees'!G:G)</f>
        <v xml:space="preserve">Financial sustainability </v>
      </c>
      <c r="X148" s="150" t="e">
        <f>_xlfn.XLOOKUP(A148,'[27]Non AGSA'!B:B,'[27]Non AGSA'!B:B)</f>
        <v>#N/A</v>
      </c>
      <c r="Y148" s="150" t="e">
        <f>_xlfn.XLOOKUP(A148,'[27]Dormant auditee list'!C:C,'[27]Dormant auditee list'!C:C)</f>
        <v>#N/A</v>
      </c>
      <c r="Z148" s="150" t="str">
        <f>_xlfn.XLOOKUP(A148,[27]Reworked!A:A,[27]Reworked!I:I)</f>
        <v>Unqualified with findings</v>
      </c>
      <c r="AB148" s="150">
        <v>1</v>
      </c>
      <c r="AC148" s="150">
        <v>2</v>
      </c>
    </row>
    <row r="149" spans="1:29" ht="34.5" customHeight="1" x14ac:dyDescent="0.25">
      <c r="A149" s="265">
        <v>284</v>
      </c>
      <c r="B149" s="266" t="s">
        <v>117</v>
      </c>
      <c r="C149" s="252" t="s">
        <v>1193</v>
      </c>
      <c r="D149" s="252" t="s">
        <v>896</v>
      </c>
      <c r="E149" s="252" t="s">
        <v>1191</v>
      </c>
      <c r="F149" s="252" t="s">
        <v>1</v>
      </c>
      <c r="G149" s="252" t="s">
        <v>520</v>
      </c>
      <c r="H149" s="267" t="s">
        <v>440</v>
      </c>
      <c r="I149" s="267" t="s">
        <v>437</v>
      </c>
      <c r="J149" s="256" t="s">
        <v>33</v>
      </c>
      <c r="K149" s="252" t="s">
        <v>1</v>
      </c>
      <c r="L149" s="252" t="s">
        <v>1</v>
      </c>
      <c r="M149" s="256" t="s">
        <v>33</v>
      </c>
      <c r="N149" s="252" t="s">
        <v>1</v>
      </c>
      <c r="O149" s="252" t="s">
        <v>1</v>
      </c>
      <c r="P149" s="252" t="s">
        <v>1</v>
      </c>
      <c r="Q149" s="252" t="s">
        <v>1</v>
      </c>
      <c r="R149" s="149" t="s">
        <v>21</v>
      </c>
      <c r="S149" s="161" t="s">
        <v>420</v>
      </c>
      <c r="T149" s="161" t="s">
        <v>420</v>
      </c>
      <c r="U149" s="161" t="str">
        <f>_xlfn.XLOOKUP(A149,'Timely submission'!A:A,'Timely submission'!Q:Q)</f>
        <v>On time</v>
      </c>
      <c r="V149" s="150">
        <f>_xlfn.XLOOKUP(A149,'KSD auditees'!A:A,'KSD auditees'!A:A)</f>
        <v>284</v>
      </c>
      <c r="W149" s="150" t="str">
        <f>_xlfn.XLOOKUP(A149,'KSD auditees'!A:A,'KSD auditees'!G:G)</f>
        <v>Energy</v>
      </c>
      <c r="X149" s="150" t="e">
        <f>_xlfn.XLOOKUP(A149,'[27]Non AGSA'!B:B,'[27]Non AGSA'!B:B)</f>
        <v>#N/A</v>
      </c>
      <c r="Y149" s="150" t="e">
        <f>_xlfn.XLOOKUP(A149,'[27]Dormant auditee list'!C:C,'[27]Dormant auditee list'!C:C)</f>
        <v>#N/A</v>
      </c>
      <c r="Z149" s="150" t="str">
        <f>_xlfn.XLOOKUP(A149,[27]Reworked!A:A,[27]Reworked!I:I)</f>
        <v>Unqualified with no findings</v>
      </c>
      <c r="AA149" s="150" t="str">
        <f>_xlfn.XLOOKUP(A149,[27]Reworked!A:A,[27]Reworked!J:J)</f>
        <v>Unqualified with no findings</v>
      </c>
      <c r="AB149" s="150">
        <v>1</v>
      </c>
      <c r="AC149" s="150">
        <v>1</v>
      </c>
    </row>
    <row r="150" spans="1:29" ht="26.25" customHeight="1" x14ac:dyDescent="0.25">
      <c r="A150" s="265">
        <v>289</v>
      </c>
      <c r="B150" s="266" t="s">
        <v>77</v>
      </c>
      <c r="C150" s="252" t="s">
        <v>1193</v>
      </c>
      <c r="D150" s="252" t="s">
        <v>941</v>
      </c>
      <c r="E150" s="252" t="s">
        <v>1191</v>
      </c>
      <c r="F150" s="252" t="s">
        <v>1</v>
      </c>
      <c r="G150" s="252" t="s">
        <v>447</v>
      </c>
      <c r="H150" s="267" t="s">
        <v>444</v>
      </c>
      <c r="I150" s="267" t="s">
        <v>437</v>
      </c>
      <c r="J150" s="257" t="s">
        <v>39</v>
      </c>
      <c r="K150" s="251" t="s">
        <v>22</v>
      </c>
      <c r="L150" s="251" t="s">
        <v>22</v>
      </c>
      <c r="M150" s="268" t="s">
        <v>299</v>
      </c>
      <c r="N150" s="253" t="s">
        <v>23</v>
      </c>
      <c r="O150" s="253" t="s">
        <v>23</v>
      </c>
      <c r="P150" s="251" t="s">
        <v>22</v>
      </c>
      <c r="Q150" s="251" t="s">
        <v>22</v>
      </c>
      <c r="R150" s="257" t="s">
        <v>39</v>
      </c>
      <c r="S150" s="257" t="s">
        <v>39</v>
      </c>
      <c r="T150" s="257" t="s">
        <v>39</v>
      </c>
      <c r="U150" s="161" t="str">
        <f>_xlfn.XLOOKUP(A150,'Timely submission'!A:A,'Timely submission'!Q:Q)</f>
        <v>Late</v>
      </c>
      <c r="V150" s="150">
        <f>_xlfn.XLOOKUP(A150,'KSD auditees'!A:A,'KSD auditees'!A:A)</f>
        <v>289</v>
      </c>
      <c r="W150" s="150" t="str">
        <f>_xlfn.XLOOKUP(A150,'KSD auditees'!A:A,'KSD auditees'!G:G)</f>
        <v xml:space="preserve">Education, Skills development and employment </v>
      </c>
      <c r="X150" s="150" t="e">
        <f>_xlfn.XLOOKUP(A150,'[27]Non AGSA'!B:B,'[27]Non AGSA'!B:B)</f>
        <v>#N/A</v>
      </c>
      <c r="Y150" s="150" t="e">
        <f>_xlfn.XLOOKUP(A150,'[27]Dormant auditee list'!C:C,'[27]Dormant auditee list'!C:C)</f>
        <v>#N/A</v>
      </c>
      <c r="Z150" s="150" t="str">
        <f>_xlfn.XLOOKUP(A150,[27]Reworked!A:A,[27]Reworked!I:I)</f>
        <v>Audit not finalised at legislated date</v>
      </c>
      <c r="AB150" s="150">
        <v>1</v>
      </c>
      <c r="AC150" s="150">
        <v>6</v>
      </c>
    </row>
    <row r="151" spans="1:29" ht="26.25" customHeight="1" x14ac:dyDescent="0.25">
      <c r="A151" s="265">
        <v>1011</v>
      </c>
      <c r="B151" s="266" t="s">
        <v>148</v>
      </c>
      <c r="C151" s="252" t="s">
        <v>1193</v>
      </c>
      <c r="D151" s="252" t="s">
        <v>683</v>
      </c>
      <c r="E151" s="252" t="s">
        <v>1191</v>
      </c>
      <c r="F151" s="252" t="s">
        <v>1</v>
      </c>
      <c r="G151" s="252" t="s">
        <v>698</v>
      </c>
      <c r="H151" s="267" t="s">
        <v>444</v>
      </c>
      <c r="I151" s="267" t="s">
        <v>437</v>
      </c>
      <c r="J151" s="257" t="s">
        <v>39</v>
      </c>
      <c r="K151" s="252" t="s">
        <v>1</v>
      </c>
      <c r="L151" s="253" t="s">
        <v>23</v>
      </c>
      <c r="M151" s="254" t="s">
        <v>26</v>
      </c>
      <c r="N151" s="252" t="s">
        <v>1</v>
      </c>
      <c r="O151" s="255" t="s">
        <v>20</v>
      </c>
      <c r="P151" s="253" t="s">
        <v>23</v>
      </c>
      <c r="Q151" s="255" t="s">
        <v>20</v>
      </c>
      <c r="R151" s="257" t="s">
        <v>39</v>
      </c>
      <c r="S151" s="257" t="s">
        <v>39</v>
      </c>
      <c r="T151" s="257" t="s">
        <v>39</v>
      </c>
      <c r="U151" s="161" t="str">
        <f>_xlfn.XLOOKUP(A151,'Timely submission'!A:A,'Timely submission'!Q:Q)</f>
        <v>Late</v>
      </c>
      <c r="V151" s="150">
        <f>_xlfn.XLOOKUP(A151,'KSD auditees'!A:A,'KSD auditees'!A:A)</f>
        <v>1011</v>
      </c>
      <c r="W151" s="150" t="str">
        <f>_xlfn.XLOOKUP(A151,'KSD auditees'!A:A,'KSD auditees'!G:G)</f>
        <v xml:space="preserve">Financial sustainability </v>
      </c>
      <c r="X151" s="150" t="e">
        <f>_xlfn.XLOOKUP(A151,'[27]Non AGSA'!B:B,'[27]Non AGSA'!B:B)</f>
        <v>#N/A</v>
      </c>
      <c r="Y151" s="150" t="e">
        <f>_xlfn.XLOOKUP(A151,'[27]Dormant auditee list'!C:C,'[27]Dormant auditee list'!C:C)</f>
        <v>#N/A</v>
      </c>
      <c r="Z151" s="150" t="str">
        <f>_xlfn.XLOOKUP(A151,[27]Reworked!A:A,[27]Reworked!I:I)</f>
        <v>Audit not finalised at legislated date</v>
      </c>
      <c r="AB151" s="150">
        <v>1</v>
      </c>
      <c r="AC151" s="150">
        <v>6</v>
      </c>
    </row>
    <row r="152" spans="1:29" ht="27" customHeight="1" x14ac:dyDescent="0.25">
      <c r="A152" s="265">
        <v>1330</v>
      </c>
      <c r="B152" s="266" t="s">
        <v>78</v>
      </c>
      <c r="C152" s="252" t="s">
        <v>1193</v>
      </c>
      <c r="D152" s="252" t="s">
        <v>658</v>
      </c>
      <c r="E152" s="252" t="s">
        <v>1191</v>
      </c>
      <c r="F152" s="252" t="s">
        <v>1</v>
      </c>
      <c r="G152" s="252" t="s">
        <v>447</v>
      </c>
      <c r="H152" s="267" t="s">
        <v>444</v>
      </c>
      <c r="I152" s="267" t="s">
        <v>437</v>
      </c>
      <c r="J152" s="250" t="s">
        <v>17</v>
      </c>
      <c r="K152" s="252" t="s">
        <v>1</v>
      </c>
      <c r="L152" s="253" t="s">
        <v>23</v>
      </c>
      <c r="M152" s="250" t="s">
        <v>17</v>
      </c>
      <c r="N152" s="252" t="s">
        <v>1</v>
      </c>
      <c r="O152" s="253" t="s">
        <v>23</v>
      </c>
      <c r="P152" s="253" t="s">
        <v>23</v>
      </c>
      <c r="Q152" s="252" t="s">
        <v>1</v>
      </c>
      <c r="R152" s="149" t="s">
        <v>21</v>
      </c>
      <c r="S152" s="161" t="s">
        <v>420</v>
      </c>
      <c r="T152" s="161" t="s">
        <v>420</v>
      </c>
      <c r="U152" s="161" t="str">
        <f>_xlfn.XLOOKUP(A152,'Timely submission'!A:A,'Timely submission'!Q:Q)</f>
        <v>On time</v>
      </c>
      <c r="V152" s="150">
        <f>_xlfn.XLOOKUP(A152,'KSD auditees'!A:A,'KSD auditees'!A:A)</f>
        <v>1330</v>
      </c>
      <c r="W152" s="150" t="str">
        <f>_xlfn.XLOOKUP(A152,'KSD auditees'!A:A,'KSD auditees'!G:G)</f>
        <v xml:space="preserve">Education, Skills development and employment </v>
      </c>
      <c r="X152" s="150" t="e">
        <f>_xlfn.XLOOKUP(A152,'[27]Non AGSA'!B:B,'[27]Non AGSA'!B:B)</f>
        <v>#N/A</v>
      </c>
      <c r="Y152" s="150" t="e">
        <f>_xlfn.XLOOKUP(A152,'[27]Dormant auditee list'!C:C,'[27]Dormant auditee list'!C:C)</f>
        <v>#N/A</v>
      </c>
      <c r="Z152" s="150" t="str">
        <f>_xlfn.XLOOKUP(A152,[27]Reworked!A:A,[27]Reworked!I:I)</f>
        <v>Unqualified with findings</v>
      </c>
      <c r="AB152" s="150">
        <v>1</v>
      </c>
      <c r="AC152" s="150">
        <v>2</v>
      </c>
    </row>
    <row r="153" spans="1:29" ht="27" customHeight="1" x14ac:dyDescent="0.25">
      <c r="A153" s="265">
        <v>1331</v>
      </c>
      <c r="B153" s="266" t="s">
        <v>79</v>
      </c>
      <c r="C153" s="252" t="s">
        <v>1193</v>
      </c>
      <c r="D153" s="252" t="s">
        <v>1065</v>
      </c>
      <c r="E153" s="252" t="s">
        <v>1191</v>
      </c>
      <c r="F153" s="252" t="s">
        <v>1</v>
      </c>
      <c r="G153" s="252" t="s">
        <v>447</v>
      </c>
      <c r="H153" s="267" t="s">
        <v>444</v>
      </c>
      <c r="I153" s="267" t="s">
        <v>437</v>
      </c>
      <c r="J153" s="250" t="s">
        <v>17</v>
      </c>
      <c r="K153" s="252" t="s">
        <v>1</v>
      </c>
      <c r="L153" s="253" t="s">
        <v>23</v>
      </c>
      <c r="M153" s="250" t="s">
        <v>17</v>
      </c>
      <c r="N153" s="252" t="s">
        <v>1</v>
      </c>
      <c r="O153" s="253" t="s">
        <v>23</v>
      </c>
      <c r="P153" s="253" t="s">
        <v>23</v>
      </c>
      <c r="Q153" s="252" t="s">
        <v>1</v>
      </c>
      <c r="R153" s="149" t="s">
        <v>21</v>
      </c>
      <c r="S153" s="161" t="s">
        <v>420</v>
      </c>
      <c r="T153" s="161" t="s">
        <v>420</v>
      </c>
      <c r="U153" s="161" t="str">
        <f>_xlfn.XLOOKUP(A153,'Timely submission'!A:A,'Timely submission'!Q:Q)</f>
        <v>On time</v>
      </c>
      <c r="V153" s="150">
        <f>_xlfn.XLOOKUP(A153,'KSD auditees'!A:A,'KSD auditees'!A:A)</f>
        <v>1331</v>
      </c>
      <c r="W153" s="150" t="str">
        <f>_xlfn.XLOOKUP(A153,'KSD auditees'!A:A,'KSD auditees'!G:G)</f>
        <v xml:space="preserve">Education, Skills development and employment </v>
      </c>
      <c r="X153" s="150" t="e">
        <f>_xlfn.XLOOKUP(A153,'[27]Non AGSA'!B:B,'[27]Non AGSA'!B:B)</f>
        <v>#N/A</v>
      </c>
      <c r="Y153" s="150" t="e">
        <f>_xlfn.XLOOKUP(A153,'[27]Dormant auditee list'!C:C,'[27]Dormant auditee list'!C:C)</f>
        <v>#N/A</v>
      </c>
      <c r="Z153" s="150" t="str">
        <f>_xlfn.XLOOKUP(A153,[27]Reworked!A:A,[27]Reworked!I:I)</f>
        <v>Unqualified with findings</v>
      </c>
      <c r="AB153" s="150">
        <v>1</v>
      </c>
      <c r="AC153" s="150">
        <v>2</v>
      </c>
    </row>
    <row r="154" spans="1:29" ht="26.25" customHeight="1" x14ac:dyDescent="0.25">
      <c r="A154" s="265">
        <v>1332</v>
      </c>
      <c r="B154" s="266" t="s">
        <v>80</v>
      </c>
      <c r="C154" s="252" t="s">
        <v>1193</v>
      </c>
      <c r="D154" s="252" t="s">
        <v>1065</v>
      </c>
      <c r="E154" s="252" t="s">
        <v>1191</v>
      </c>
      <c r="F154" s="252" t="s">
        <v>1</v>
      </c>
      <c r="G154" s="252" t="s">
        <v>447</v>
      </c>
      <c r="H154" s="267" t="s">
        <v>444</v>
      </c>
      <c r="I154" s="267" t="s">
        <v>437</v>
      </c>
      <c r="J154" s="250" t="s">
        <v>17</v>
      </c>
      <c r="K154" s="252" t="s">
        <v>1</v>
      </c>
      <c r="L154" s="253" t="s">
        <v>23</v>
      </c>
      <c r="M154" s="254" t="s">
        <v>26</v>
      </c>
      <c r="N154" s="252" t="s">
        <v>1</v>
      </c>
      <c r="O154" s="253" t="s">
        <v>23</v>
      </c>
      <c r="P154" s="253" t="s">
        <v>23</v>
      </c>
      <c r="Q154" s="252" t="s">
        <v>1</v>
      </c>
      <c r="R154" s="149" t="s">
        <v>21</v>
      </c>
      <c r="S154" s="161" t="s">
        <v>29</v>
      </c>
      <c r="T154" s="161" t="s">
        <v>29</v>
      </c>
      <c r="U154" s="161" t="str">
        <f>_xlfn.XLOOKUP(A154,'Timely submission'!A:A,'Timely submission'!Q:Q)</f>
        <v>On time</v>
      </c>
      <c r="V154" s="150">
        <f>_xlfn.XLOOKUP(A154,'KSD auditees'!A:A,'KSD auditees'!A:A)</f>
        <v>1332</v>
      </c>
      <c r="W154" s="150" t="str">
        <f>_xlfn.XLOOKUP(A154,'KSD auditees'!A:A,'KSD auditees'!G:G)</f>
        <v xml:space="preserve">Education, Skills development and employment </v>
      </c>
      <c r="X154" s="150" t="e">
        <f>_xlfn.XLOOKUP(A154,'[27]Non AGSA'!B:B,'[27]Non AGSA'!B:B)</f>
        <v>#N/A</v>
      </c>
      <c r="Y154" s="150" t="e">
        <f>_xlfn.XLOOKUP(A154,'[27]Dormant auditee list'!C:C,'[27]Dormant auditee list'!C:C)</f>
        <v>#N/A</v>
      </c>
      <c r="Z154" s="150" t="str">
        <f>_xlfn.XLOOKUP(A154,[27]Reworked!A:A,[27]Reworked!I:I)</f>
        <v>Unqualified with findings</v>
      </c>
      <c r="AB154" s="150">
        <v>1</v>
      </c>
      <c r="AC154" s="150">
        <v>2</v>
      </c>
    </row>
    <row r="155" spans="1:29" ht="26.25" customHeight="1" x14ac:dyDescent="0.25">
      <c r="A155" s="265">
        <v>1339</v>
      </c>
      <c r="B155" s="266" t="s">
        <v>81</v>
      </c>
      <c r="C155" s="252" t="s">
        <v>1193</v>
      </c>
      <c r="D155" s="252" t="s">
        <v>1086</v>
      </c>
      <c r="E155" s="252" t="s">
        <v>1191</v>
      </c>
      <c r="F155" s="252" t="s">
        <v>1</v>
      </c>
      <c r="G155" s="252" t="s">
        <v>447</v>
      </c>
      <c r="H155" s="267" t="s">
        <v>444</v>
      </c>
      <c r="I155" s="267" t="s">
        <v>437</v>
      </c>
      <c r="J155" s="256" t="s">
        <v>33</v>
      </c>
      <c r="K155" s="252" t="s">
        <v>1</v>
      </c>
      <c r="L155" s="252" t="s">
        <v>1</v>
      </c>
      <c r="M155" s="256" t="s">
        <v>33</v>
      </c>
      <c r="N155" s="252" t="s">
        <v>1</v>
      </c>
      <c r="O155" s="252" t="s">
        <v>1</v>
      </c>
      <c r="P155" s="252" t="s">
        <v>1</v>
      </c>
      <c r="Q155" s="252" t="s">
        <v>1</v>
      </c>
      <c r="R155" s="149" t="s">
        <v>21</v>
      </c>
      <c r="S155" s="161" t="s">
        <v>420</v>
      </c>
      <c r="T155" s="161" t="s">
        <v>420</v>
      </c>
      <c r="U155" s="161" t="str">
        <f>_xlfn.XLOOKUP(A155,'Timely submission'!A:A,'Timely submission'!Q:Q)</f>
        <v>On time</v>
      </c>
      <c r="V155" s="150">
        <f>_xlfn.XLOOKUP(A155,'KSD auditees'!A:A,'KSD auditees'!A:A)</f>
        <v>1339</v>
      </c>
      <c r="W155" s="150" t="str">
        <f>_xlfn.XLOOKUP(A155,'KSD auditees'!A:A,'KSD auditees'!G:G)</f>
        <v xml:space="preserve">Education, Skills development and employment </v>
      </c>
      <c r="X155" s="150" t="e">
        <f>_xlfn.XLOOKUP(A155,'[27]Non AGSA'!B:B,'[27]Non AGSA'!B:B)</f>
        <v>#N/A</v>
      </c>
      <c r="Y155" s="150" t="e">
        <f>_xlfn.XLOOKUP(A155,'[27]Dormant auditee list'!C:C,'[27]Dormant auditee list'!C:C)</f>
        <v>#N/A</v>
      </c>
      <c r="Z155" s="150" t="str">
        <f>_xlfn.XLOOKUP(A155,[27]Reworked!A:A,[27]Reworked!I:I)</f>
        <v>Unqualified with no findings</v>
      </c>
      <c r="AB155" s="150">
        <v>1</v>
      </c>
      <c r="AC155" s="150">
        <v>1</v>
      </c>
    </row>
    <row r="156" spans="1:29" ht="34.5" customHeight="1" x14ac:dyDescent="0.25">
      <c r="A156" s="265">
        <v>308</v>
      </c>
      <c r="B156" s="266" t="s">
        <v>118</v>
      </c>
      <c r="C156" s="252" t="s">
        <v>1193</v>
      </c>
      <c r="D156" s="252" t="s">
        <v>1021</v>
      </c>
      <c r="E156" s="252" t="s">
        <v>1191</v>
      </c>
      <c r="F156" s="252" t="s">
        <v>1</v>
      </c>
      <c r="G156" s="252" t="s">
        <v>520</v>
      </c>
      <c r="H156" s="267" t="s">
        <v>440</v>
      </c>
      <c r="I156" s="267" t="s">
        <v>437</v>
      </c>
      <c r="J156" s="256" t="s">
        <v>33</v>
      </c>
      <c r="K156" s="252" t="s">
        <v>1</v>
      </c>
      <c r="L156" s="252" t="s">
        <v>1</v>
      </c>
      <c r="M156" s="256" t="s">
        <v>33</v>
      </c>
      <c r="N156" s="252" t="s">
        <v>1</v>
      </c>
      <c r="O156" s="251" t="s">
        <v>22</v>
      </c>
      <c r="P156" s="252" t="s">
        <v>1</v>
      </c>
      <c r="Q156" s="255" t="s">
        <v>20</v>
      </c>
      <c r="R156" s="149" t="s">
        <v>21</v>
      </c>
      <c r="S156" s="161" t="s">
        <v>420</v>
      </c>
      <c r="T156" s="161" t="s">
        <v>420</v>
      </c>
      <c r="U156" s="161" t="str">
        <f>_xlfn.XLOOKUP(A156,'Timely submission'!A:A,'Timely submission'!Q:Q)</f>
        <v>On time</v>
      </c>
      <c r="V156" s="150">
        <f>_xlfn.XLOOKUP(A156,'KSD auditees'!A:A,'KSD auditees'!A:A)</f>
        <v>308</v>
      </c>
      <c r="W156" s="150" t="str">
        <f>_xlfn.XLOOKUP(A156,'KSD auditees'!A:A,'KSD auditees'!G:G)</f>
        <v>Energy</v>
      </c>
      <c r="X156" s="150" t="e">
        <f>_xlfn.XLOOKUP(A156,'[27]Non AGSA'!B:B,'[27]Non AGSA'!B:B)</f>
        <v>#N/A</v>
      </c>
      <c r="Y156" s="150" t="e">
        <f>_xlfn.XLOOKUP(A156,'[27]Dormant auditee list'!C:C,'[27]Dormant auditee list'!C:C)</f>
        <v>#N/A</v>
      </c>
      <c r="Z156" s="150" t="str">
        <f>_xlfn.XLOOKUP(A156,[27]Reworked!A:A,[27]Reworked!I:I)</f>
        <v>Unqualified with no findings</v>
      </c>
      <c r="AB156" s="150">
        <v>1</v>
      </c>
      <c r="AC156" s="150">
        <v>1</v>
      </c>
    </row>
    <row r="157" spans="1:29" ht="26.25" customHeight="1" x14ac:dyDescent="0.25">
      <c r="A157" s="265">
        <v>1333</v>
      </c>
      <c r="B157" s="266" t="s">
        <v>82</v>
      </c>
      <c r="C157" s="252" t="s">
        <v>1193</v>
      </c>
      <c r="D157" s="252" t="s">
        <v>1021</v>
      </c>
      <c r="E157" s="252" t="s">
        <v>1191</v>
      </c>
      <c r="F157" s="252" t="s">
        <v>1</v>
      </c>
      <c r="G157" s="252" t="s">
        <v>447</v>
      </c>
      <c r="H157" s="267" t="s">
        <v>444</v>
      </c>
      <c r="I157" s="267" t="s">
        <v>437</v>
      </c>
      <c r="J157" s="254" t="s">
        <v>26</v>
      </c>
      <c r="K157" s="252" t="s">
        <v>1</v>
      </c>
      <c r="L157" s="253" t="s">
        <v>23</v>
      </c>
      <c r="M157" s="250" t="s">
        <v>17</v>
      </c>
      <c r="N157" s="252" t="s">
        <v>1</v>
      </c>
      <c r="O157" s="253" t="s">
        <v>23</v>
      </c>
      <c r="P157" s="253" t="s">
        <v>23</v>
      </c>
      <c r="Q157" s="252" t="s">
        <v>1</v>
      </c>
      <c r="R157" s="254" t="s">
        <v>26</v>
      </c>
      <c r="S157" s="161" t="s">
        <v>27</v>
      </c>
      <c r="T157" s="161" t="s">
        <v>27</v>
      </c>
      <c r="U157" s="161" t="str">
        <f>_xlfn.XLOOKUP(A157,'Timely submission'!A:A,'Timely submission'!Q:Q)</f>
        <v>On time</v>
      </c>
      <c r="V157" s="150">
        <f>_xlfn.XLOOKUP(A157,'KSD auditees'!A:A,'KSD auditees'!A:A)</f>
        <v>1333</v>
      </c>
      <c r="W157" s="150" t="str">
        <f>_xlfn.XLOOKUP(A157,'KSD auditees'!A:A,'KSD auditees'!G:G)</f>
        <v xml:space="preserve">Education, Skills development and employment </v>
      </c>
      <c r="X157" s="150" t="e">
        <f>_xlfn.XLOOKUP(A157,'[27]Non AGSA'!B:B,'[27]Non AGSA'!B:B)</f>
        <v>#N/A</v>
      </c>
      <c r="Y157" s="150" t="e">
        <f>_xlfn.XLOOKUP(A157,'[27]Dormant auditee list'!C:C,'[27]Dormant auditee list'!C:C)</f>
        <v>#N/A</v>
      </c>
      <c r="Z157" s="150" t="str">
        <f>_xlfn.XLOOKUP(A157,[27]Reworked!A:A,[27]Reworked!I:I)</f>
        <v>Qualified</v>
      </c>
      <c r="AB157" s="150">
        <v>1</v>
      </c>
      <c r="AC157" s="150">
        <v>3</v>
      </c>
    </row>
    <row r="158" spans="1:29" ht="34.5" customHeight="1" x14ac:dyDescent="0.25">
      <c r="A158" s="265">
        <v>324</v>
      </c>
      <c r="B158" s="266" t="s">
        <v>218</v>
      </c>
      <c r="C158" s="252" t="s">
        <v>1193</v>
      </c>
      <c r="D158" s="252" t="s">
        <v>683</v>
      </c>
      <c r="E158" s="252" t="s">
        <v>1191</v>
      </c>
      <c r="F158" s="252" t="s">
        <v>1</v>
      </c>
      <c r="G158" s="252" t="s">
        <v>209</v>
      </c>
      <c r="H158" s="267" t="s">
        <v>440</v>
      </c>
      <c r="I158" s="267" t="s">
        <v>437</v>
      </c>
      <c r="J158" s="257" t="s">
        <v>39</v>
      </c>
      <c r="K158" s="252" t="s">
        <v>1</v>
      </c>
      <c r="L158" s="253" t="s">
        <v>23</v>
      </c>
      <c r="M158" s="254" t="s">
        <v>26</v>
      </c>
      <c r="N158" s="252" t="s">
        <v>1</v>
      </c>
      <c r="O158" s="253" t="s">
        <v>23</v>
      </c>
      <c r="P158" s="253" t="s">
        <v>23</v>
      </c>
      <c r="Q158" s="255" t="s">
        <v>20</v>
      </c>
      <c r="R158" s="257" t="s">
        <v>39</v>
      </c>
      <c r="S158" s="257" t="s">
        <v>39</v>
      </c>
      <c r="T158" s="257" t="s">
        <v>39</v>
      </c>
      <c r="U158" s="161" t="str">
        <f>_xlfn.XLOOKUP(A158,'Timely submission'!A:A,'Timely submission'!Q:Q)</f>
        <v>On time</v>
      </c>
      <c r="V158" s="150">
        <f>_xlfn.XLOOKUP(A158,'KSD auditees'!A:A,'KSD auditees'!A:A)</f>
        <v>324</v>
      </c>
      <c r="W158" s="150" t="str">
        <f>_xlfn.XLOOKUP(A158,'KSD auditees'!A:A,'KSD auditees'!G:G)</f>
        <v>Transport</v>
      </c>
      <c r="X158" s="150" t="e">
        <f>_xlfn.XLOOKUP(A158,'[27]Non AGSA'!B:B,'[27]Non AGSA'!B:B)</f>
        <v>#N/A</v>
      </c>
      <c r="Y158" s="150" t="e">
        <f>_xlfn.XLOOKUP(A158,'[27]Dormant auditee list'!C:C,'[27]Dormant auditee list'!C:C)</f>
        <v>#N/A</v>
      </c>
      <c r="Z158" s="150" t="str">
        <f>_xlfn.XLOOKUP(A158,[27]Reworked!A:A,[27]Reworked!I:I)</f>
        <v>Audit not finalised at legislated date</v>
      </c>
      <c r="AB158" s="150">
        <v>1</v>
      </c>
      <c r="AC158" s="150">
        <v>6</v>
      </c>
    </row>
    <row r="159" spans="1:29" ht="34.5" customHeight="1" x14ac:dyDescent="0.25">
      <c r="A159" s="265">
        <v>326</v>
      </c>
      <c r="B159" s="266" t="s">
        <v>119</v>
      </c>
      <c r="C159" s="252" t="s">
        <v>1193</v>
      </c>
      <c r="D159" s="252" t="s">
        <v>1021</v>
      </c>
      <c r="E159" s="252" t="s">
        <v>1191</v>
      </c>
      <c r="F159" s="252" t="s">
        <v>1</v>
      </c>
      <c r="G159" s="252" t="s">
        <v>520</v>
      </c>
      <c r="H159" s="267" t="s">
        <v>440</v>
      </c>
      <c r="I159" s="267" t="s">
        <v>437</v>
      </c>
      <c r="J159" s="250" t="s">
        <v>17</v>
      </c>
      <c r="K159" s="252" t="s">
        <v>1</v>
      </c>
      <c r="L159" s="253" t="s">
        <v>23</v>
      </c>
      <c r="M159" s="250" t="s">
        <v>17</v>
      </c>
      <c r="N159" s="252" t="s">
        <v>1</v>
      </c>
      <c r="O159" s="253" t="s">
        <v>23</v>
      </c>
      <c r="P159" s="253" t="s">
        <v>23</v>
      </c>
      <c r="Q159" s="255" t="s">
        <v>20</v>
      </c>
      <c r="R159" s="149" t="s">
        <v>21</v>
      </c>
      <c r="S159" s="161" t="s">
        <v>420</v>
      </c>
      <c r="T159" s="161" t="s">
        <v>420</v>
      </c>
      <c r="U159" s="161" t="str">
        <f>_xlfn.XLOOKUP(A159,'Timely submission'!A:A,'Timely submission'!Q:Q)</f>
        <v>On time</v>
      </c>
      <c r="V159" s="150">
        <f>_xlfn.XLOOKUP(A159,'KSD auditees'!A:A,'KSD auditees'!A:A)</f>
        <v>326</v>
      </c>
      <c r="W159" s="150" t="str">
        <f>_xlfn.XLOOKUP(A159,'KSD auditees'!A:A,'KSD auditees'!G:G)</f>
        <v>Energy</v>
      </c>
      <c r="X159" s="150" t="e">
        <f>_xlfn.XLOOKUP(A159,'[27]Non AGSA'!B:B,'[27]Non AGSA'!B:B)</f>
        <v>#N/A</v>
      </c>
      <c r="Y159" s="150" t="e">
        <f>_xlfn.XLOOKUP(A159,'[27]Dormant auditee list'!C:C,'[27]Dormant auditee list'!C:C)</f>
        <v>#N/A</v>
      </c>
      <c r="Z159" s="150" t="str">
        <f>_xlfn.XLOOKUP(A159,[27]Reworked!A:A,[27]Reworked!I:I)</f>
        <v>Unqualified with findings</v>
      </c>
      <c r="AB159" s="150">
        <v>1</v>
      </c>
      <c r="AC159" s="150">
        <v>2</v>
      </c>
    </row>
    <row r="160" spans="1:29" ht="26.25" customHeight="1" x14ac:dyDescent="0.25">
      <c r="A160" s="265">
        <v>1299</v>
      </c>
      <c r="B160" s="266" t="s">
        <v>83</v>
      </c>
      <c r="C160" s="252" t="s">
        <v>1193</v>
      </c>
      <c r="D160" s="252" t="s">
        <v>438</v>
      </c>
      <c r="E160" s="252" t="s">
        <v>1191</v>
      </c>
      <c r="F160" s="252" t="s">
        <v>1</v>
      </c>
      <c r="G160" s="252" t="s">
        <v>447</v>
      </c>
      <c r="H160" s="267" t="s">
        <v>444</v>
      </c>
      <c r="I160" s="267" t="s">
        <v>437</v>
      </c>
      <c r="J160" s="254" t="s">
        <v>26</v>
      </c>
      <c r="K160" s="252" t="s">
        <v>1</v>
      </c>
      <c r="L160" s="253" t="s">
        <v>23</v>
      </c>
      <c r="M160" s="254" t="s">
        <v>26</v>
      </c>
      <c r="N160" s="252" t="s">
        <v>1</v>
      </c>
      <c r="O160" s="253" t="s">
        <v>23</v>
      </c>
      <c r="P160" s="253" t="s">
        <v>23</v>
      </c>
      <c r="Q160" s="252" t="s">
        <v>1</v>
      </c>
      <c r="R160" s="254" t="s">
        <v>26</v>
      </c>
      <c r="S160" s="161" t="s">
        <v>420</v>
      </c>
      <c r="T160" s="161" t="s">
        <v>420</v>
      </c>
      <c r="U160" s="161" t="str">
        <f>_xlfn.XLOOKUP(A160,'Timely submission'!A:A,'Timely submission'!Q:Q)</f>
        <v>On time</v>
      </c>
      <c r="V160" s="150">
        <f>_xlfn.XLOOKUP(A160,'KSD auditees'!A:A,'KSD auditees'!A:A)</f>
        <v>1299</v>
      </c>
      <c r="W160" s="150" t="str">
        <f>_xlfn.XLOOKUP(A160,'KSD auditees'!A:A,'KSD auditees'!G:G)</f>
        <v xml:space="preserve">Education, Skills development and employment </v>
      </c>
      <c r="X160" s="150" t="e">
        <f>_xlfn.XLOOKUP(A160,'[27]Non AGSA'!B:B,'[27]Non AGSA'!B:B)</f>
        <v>#N/A</v>
      </c>
      <c r="Y160" s="150" t="e">
        <f>_xlfn.XLOOKUP(A160,'[27]Dormant auditee list'!C:C,'[27]Dormant auditee list'!C:C)</f>
        <v>#N/A</v>
      </c>
      <c r="Z160" s="150" t="str">
        <f>_xlfn.XLOOKUP(A160,[27]Reworked!A:A,[27]Reworked!I:I)</f>
        <v>Qualified</v>
      </c>
      <c r="AB160" s="150">
        <v>1</v>
      </c>
      <c r="AC160" s="150">
        <v>3</v>
      </c>
    </row>
    <row r="161" spans="1:29" ht="34.5" customHeight="1" x14ac:dyDescent="0.25">
      <c r="A161" s="265">
        <v>1508</v>
      </c>
      <c r="B161" s="266" t="s">
        <v>187</v>
      </c>
      <c r="C161" s="252" t="s">
        <v>1193</v>
      </c>
      <c r="D161" s="252" t="s">
        <v>854</v>
      </c>
      <c r="E161" s="252" t="s">
        <v>1191</v>
      </c>
      <c r="F161" s="252" t="s">
        <v>1</v>
      </c>
      <c r="G161" s="252" t="s">
        <v>837</v>
      </c>
      <c r="H161" s="267" t="s">
        <v>440</v>
      </c>
      <c r="I161" s="267" t="s">
        <v>437</v>
      </c>
      <c r="J161" s="250" t="s">
        <v>17</v>
      </c>
      <c r="K161" s="251" t="s">
        <v>22</v>
      </c>
      <c r="L161" s="253" t="s">
        <v>23</v>
      </c>
      <c r="M161" s="254" t="s">
        <v>26</v>
      </c>
      <c r="N161" s="255" t="s">
        <v>20</v>
      </c>
      <c r="O161" s="253" t="s">
        <v>23</v>
      </c>
      <c r="P161" s="253" t="s">
        <v>23</v>
      </c>
      <c r="Q161" s="251" t="s">
        <v>22</v>
      </c>
      <c r="R161" s="149" t="s">
        <v>21</v>
      </c>
      <c r="S161" s="161" t="s">
        <v>29</v>
      </c>
      <c r="T161" s="161" t="s">
        <v>29</v>
      </c>
      <c r="U161" s="161" t="str">
        <f>_xlfn.XLOOKUP(A161,'Timely submission'!A:A,'Timely submission'!Q:Q)</f>
        <v>On time</v>
      </c>
      <c r="V161" s="150">
        <f>_xlfn.XLOOKUP(A161,'KSD auditees'!A:A,'KSD auditees'!A:A)</f>
        <v>1508</v>
      </c>
      <c r="W161" s="150" t="str">
        <f>_xlfn.XLOOKUP(A161,'KSD auditees'!A:A,'KSD auditees'!G:G)</f>
        <v>Other key public entity</v>
      </c>
      <c r="X161" s="150" t="e">
        <f>_xlfn.XLOOKUP(A161,'[27]Non AGSA'!B:B,'[27]Non AGSA'!B:B)</f>
        <v>#N/A</v>
      </c>
      <c r="Y161" s="150" t="e">
        <f>_xlfn.XLOOKUP(A161,'[27]Dormant auditee list'!C:C,'[27]Dormant auditee list'!C:C)</f>
        <v>#N/A</v>
      </c>
      <c r="Z161" s="150" t="str">
        <f>_xlfn.XLOOKUP(A161,[27]Reworked!A:A,[27]Reworked!I:I)</f>
        <v>Unqualified with findings</v>
      </c>
      <c r="AB161" s="150">
        <v>1</v>
      </c>
      <c r="AC161" s="150">
        <v>2</v>
      </c>
    </row>
    <row r="162" spans="1:29" ht="34.5" customHeight="1" x14ac:dyDescent="0.25">
      <c r="A162" s="265">
        <v>558</v>
      </c>
      <c r="B162" s="266" t="s">
        <v>175</v>
      </c>
      <c r="C162" s="252" t="s">
        <v>1193</v>
      </c>
      <c r="D162" s="252" t="s">
        <v>683</v>
      </c>
      <c r="E162" s="252" t="s">
        <v>1191</v>
      </c>
      <c r="F162" s="252" t="s">
        <v>1</v>
      </c>
      <c r="G162" s="252" t="s">
        <v>169</v>
      </c>
      <c r="H162" s="267" t="s">
        <v>440</v>
      </c>
      <c r="I162" s="267" t="s">
        <v>437</v>
      </c>
      <c r="J162" s="254" t="s">
        <v>26</v>
      </c>
      <c r="K162" s="252" t="s">
        <v>1</v>
      </c>
      <c r="L162" s="253" t="s">
        <v>23</v>
      </c>
      <c r="M162" s="254" t="s">
        <v>26</v>
      </c>
      <c r="N162" s="252" t="s">
        <v>1</v>
      </c>
      <c r="O162" s="253" t="s">
        <v>23</v>
      </c>
      <c r="P162" s="253" t="s">
        <v>23</v>
      </c>
      <c r="Q162" s="252" t="s">
        <v>1</v>
      </c>
      <c r="R162" s="254" t="s">
        <v>26</v>
      </c>
      <c r="S162" s="161" t="s">
        <v>420</v>
      </c>
      <c r="T162" s="161" t="s">
        <v>420</v>
      </c>
      <c r="U162" s="161" t="str">
        <f>_xlfn.XLOOKUP(A162,'Timely submission'!A:A,'Timely submission'!Q:Q)</f>
        <v>Late</v>
      </c>
      <c r="V162" s="150">
        <f>_xlfn.XLOOKUP(A162,'KSD auditees'!A:A,'KSD auditees'!A:A)</f>
        <v>558</v>
      </c>
      <c r="W162" s="150" t="str">
        <f>_xlfn.XLOOKUP(A162,'KSD auditees'!A:A,'KSD auditees'!G:G)</f>
        <v>Infrastructure</v>
      </c>
      <c r="X162" s="150" t="e">
        <f>_xlfn.XLOOKUP(A162,'[27]Non AGSA'!B:B,'[27]Non AGSA'!B:B)</f>
        <v>#N/A</v>
      </c>
      <c r="Y162" s="150" t="e">
        <f>_xlfn.XLOOKUP(A162,'[27]Dormant auditee list'!C:C,'[27]Dormant auditee list'!C:C)</f>
        <v>#N/A</v>
      </c>
      <c r="Z162" s="150" t="str">
        <f>_xlfn.XLOOKUP(A162,[27]Reworked!A:A,[27]Reworked!I:I)</f>
        <v>Qualified</v>
      </c>
      <c r="AB162" s="150">
        <v>1</v>
      </c>
      <c r="AC162" s="150">
        <v>3</v>
      </c>
    </row>
    <row r="163" spans="1:29" ht="34.5" customHeight="1" x14ac:dyDescent="0.25">
      <c r="A163" s="265">
        <v>404</v>
      </c>
      <c r="B163" s="266" t="s">
        <v>188</v>
      </c>
      <c r="C163" s="252" t="s">
        <v>1193</v>
      </c>
      <c r="D163" s="252" t="s">
        <v>737</v>
      </c>
      <c r="E163" s="252" t="s">
        <v>1191</v>
      </c>
      <c r="F163" s="252" t="s">
        <v>1</v>
      </c>
      <c r="G163" s="252" t="s">
        <v>739</v>
      </c>
      <c r="H163" s="267" t="s">
        <v>440</v>
      </c>
      <c r="I163" s="267" t="s">
        <v>437</v>
      </c>
      <c r="J163" s="250" t="s">
        <v>17</v>
      </c>
      <c r="K163" s="253" t="s">
        <v>23</v>
      </c>
      <c r="L163" s="253" t="s">
        <v>23</v>
      </c>
      <c r="M163" s="250" t="s">
        <v>17</v>
      </c>
      <c r="N163" s="255" t="s">
        <v>20</v>
      </c>
      <c r="O163" s="253" t="s">
        <v>23</v>
      </c>
      <c r="P163" s="252" t="s">
        <v>1</v>
      </c>
      <c r="Q163" s="253" t="s">
        <v>23</v>
      </c>
      <c r="R163" s="149" t="s">
        <v>21</v>
      </c>
      <c r="S163" s="161" t="s">
        <v>420</v>
      </c>
      <c r="T163" s="161" t="s">
        <v>420</v>
      </c>
      <c r="U163" s="161" t="str">
        <f>_xlfn.XLOOKUP(A163,'Timely submission'!A:A,'Timely submission'!Q:Q)</f>
        <v>On time</v>
      </c>
      <c r="V163" s="150">
        <f>_xlfn.XLOOKUP(A163,'KSD auditees'!A:A,'KSD auditees'!A:A)</f>
        <v>404</v>
      </c>
      <c r="W163" s="150" t="str">
        <f>_xlfn.XLOOKUP(A163,'KSD auditees'!A:A,'KSD auditees'!G:G)</f>
        <v>Other key public entity</v>
      </c>
      <c r="X163" s="150" t="e">
        <f>_xlfn.XLOOKUP(A163,'[27]Non AGSA'!B:B,'[27]Non AGSA'!B:B)</f>
        <v>#N/A</v>
      </c>
      <c r="Y163" s="150" t="e">
        <f>_xlfn.XLOOKUP(A163,'[27]Dormant auditee list'!C:C,'[27]Dormant auditee list'!C:C)</f>
        <v>#N/A</v>
      </c>
      <c r="Z163" s="150" t="str">
        <f>_xlfn.XLOOKUP(A163,[27]Reworked!A:A,[27]Reworked!I:I)</f>
        <v>Unqualified with findings</v>
      </c>
      <c r="AB163" s="150">
        <v>1</v>
      </c>
      <c r="AC163" s="150">
        <v>2</v>
      </c>
    </row>
    <row r="164" spans="1:29" ht="26.25" customHeight="1" x14ac:dyDescent="0.25">
      <c r="A164" s="265">
        <v>406</v>
      </c>
      <c r="B164" s="266" t="s">
        <v>84</v>
      </c>
      <c r="C164" s="252" t="s">
        <v>1193</v>
      </c>
      <c r="D164" s="252" t="s">
        <v>941</v>
      </c>
      <c r="E164" s="252" t="s">
        <v>1191</v>
      </c>
      <c r="F164" s="252" t="s">
        <v>1</v>
      </c>
      <c r="G164" s="252" t="s">
        <v>447</v>
      </c>
      <c r="H164" s="267" t="s">
        <v>444</v>
      </c>
      <c r="I164" s="267" t="s">
        <v>437</v>
      </c>
      <c r="J164" s="256" t="s">
        <v>33</v>
      </c>
      <c r="K164" s="252" t="s">
        <v>1</v>
      </c>
      <c r="L164" s="252" t="s">
        <v>1</v>
      </c>
      <c r="M164" s="256" t="s">
        <v>33</v>
      </c>
      <c r="N164" s="252" t="s">
        <v>1</v>
      </c>
      <c r="O164" s="252" t="s">
        <v>1</v>
      </c>
      <c r="P164" s="252" t="s">
        <v>1</v>
      </c>
      <c r="Q164" s="252" t="s">
        <v>1</v>
      </c>
      <c r="R164" s="149" t="s">
        <v>21</v>
      </c>
      <c r="S164" s="161" t="s">
        <v>420</v>
      </c>
      <c r="T164" s="161" t="s">
        <v>420</v>
      </c>
      <c r="U164" s="161" t="str">
        <f>_xlfn.XLOOKUP(A164,'Timely submission'!A:A,'Timely submission'!Q:Q)</f>
        <v>On time</v>
      </c>
      <c r="V164" s="150">
        <f>_xlfn.XLOOKUP(A164,'KSD auditees'!A:A,'KSD auditees'!A:A)</f>
        <v>406</v>
      </c>
      <c r="W164" s="150" t="str">
        <f>_xlfn.XLOOKUP(A164,'KSD auditees'!A:A,'KSD auditees'!G:G)</f>
        <v xml:space="preserve">Education, Skills development and employment </v>
      </c>
      <c r="X164" s="150" t="e">
        <f>_xlfn.XLOOKUP(A164,'[27]Non AGSA'!B:B,'[27]Non AGSA'!B:B)</f>
        <v>#N/A</v>
      </c>
      <c r="Y164" s="150" t="e">
        <f>_xlfn.XLOOKUP(A164,'[27]Dormant auditee list'!C:C,'[27]Dormant auditee list'!C:C)</f>
        <v>#N/A</v>
      </c>
      <c r="Z164" s="150" t="str">
        <f>_xlfn.XLOOKUP(A164,[27]Reworked!A:A,[27]Reworked!I:I)</f>
        <v>Unqualified with no findings</v>
      </c>
      <c r="AB164" s="150">
        <v>1</v>
      </c>
      <c r="AC164" s="150">
        <v>1</v>
      </c>
    </row>
    <row r="165" spans="1:29" ht="26.25" customHeight="1" x14ac:dyDescent="0.25">
      <c r="A165" s="265">
        <v>1347</v>
      </c>
      <c r="B165" s="266" t="s">
        <v>85</v>
      </c>
      <c r="C165" s="252" t="s">
        <v>1193</v>
      </c>
      <c r="D165" s="252" t="s">
        <v>941</v>
      </c>
      <c r="E165" s="252" t="s">
        <v>1191</v>
      </c>
      <c r="F165" s="252" t="s">
        <v>1</v>
      </c>
      <c r="G165" s="252" t="s">
        <v>447</v>
      </c>
      <c r="H165" s="267" t="s">
        <v>444</v>
      </c>
      <c r="I165" s="267" t="s">
        <v>437</v>
      </c>
      <c r="J165" s="256" t="s">
        <v>33</v>
      </c>
      <c r="K165" s="252" t="s">
        <v>1</v>
      </c>
      <c r="L165" s="252" t="s">
        <v>1</v>
      </c>
      <c r="M165" s="256" t="s">
        <v>33</v>
      </c>
      <c r="N165" s="252" t="s">
        <v>1</v>
      </c>
      <c r="O165" s="252" t="s">
        <v>1</v>
      </c>
      <c r="P165" s="252" t="s">
        <v>1</v>
      </c>
      <c r="Q165" s="252" t="s">
        <v>1</v>
      </c>
      <c r="R165" s="149" t="s">
        <v>21</v>
      </c>
      <c r="S165" s="161" t="s">
        <v>420</v>
      </c>
      <c r="T165" s="161" t="s">
        <v>420</v>
      </c>
      <c r="U165" s="161" t="str">
        <f>_xlfn.XLOOKUP(A165,'Timely submission'!A:A,'Timely submission'!Q:Q)</f>
        <v>On time</v>
      </c>
      <c r="V165" s="150">
        <f>_xlfn.XLOOKUP(A165,'KSD auditees'!A:A,'KSD auditees'!A:A)</f>
        <v>1347</v>
      </c>
      <c r="W165" s="150" t="str">
        <f>_xlfn.XLOOKUP(A165,'KSD auditees'!A:A,'KSD auditees'!G:G)</f>
        <v xml:space="preserve">Education, Skills development and employment </v>
      </c>
      <c r="X165" s="150" t="e">
        <f>_xlfn.XLOOKUP(A165,'[27]Non AGSA'!B:B,'[27]Non AGSA'!B:B)</f>
        <v>#N/A</v>
      </c>
      <c r="Y165" s="150" t="e">
        <f>_xlfn.XLOOKUP(A165,'[27]Dormant auditee list'!C:C,'[27]Dormant auditee list'!C:C)</f>
        <v>#N/A</v>
      </c>
      <c r="Z165" s="150" t="str">
        <f>_xlfn.XLOOKUP(A165,[27]Reworked!A:A,[27]Reworked!I:I)</f>
        <v>Unqualified with no findings</v>
      </c>
      <c r="AB165" s="150">
        <v>1</v>
      </c>
      <c r="AC165" s="150">
        <v>1</v>
      </c>
    </row>
    <row r="166" spans="1:29" ht="34.5" customHeight="1" x14ac:dyDescent="0.25">
      <c r="A166" s="265">
        <v>419</v>
      </c>
      <c r="B166" s="266" t="s">
        <v>164</v>
      </c>
      <c r="C166" s="252" t="s">
        <v>1193</v>
      </c>
      <c r="D166" s="252" t="s">
        <v>941</v>
      </c>
      <c r="E166" s="252" t="s">
        <v>1191</v>
      </c>
      <c r="F166" s="252" t="s">
        <v>1</v>
      </c>
      <c r="G166" s="252" t="s">
        <v>584</v>
      </c>
      <c r="H166" s="267" t="s">
        <v>440</v>
      </c>
      <c r="I166" s="267" t="s">
        <v>437</v>
      </c>
      <c r="J166" s="254" t="s">
        <v>26</v>
      </c>
      <c r="K166" s="252" t="s">
        <v>1</v>
      </c>
      <c r="L166" s="253" t="s">
        <v>23</v>
      </c>
      <c r="M166" s="250" t="s">
        <v>17</v>
      </c>
      <c r="N166" s="252" t="s">
        <v>1</v>
      </c>
      <c r="O166" s="253" t="s">
        <v>23</v>
      </c>
      <c r="P166" s="253" t="s">
        <v>23</v>
      </c>
      <c r="Q166" s="252" t="s">
        <v>1</v>
      </c>
      <c r="R166" s="254" t="s">
        <v>26</v>
      </c>
      <c r="S166" s="161" t="s">
        <v>27</v>
      </c>
      <c r="T166" s="161" t="s">
        <v>27</v>
      </c>
      <c r="U166" s="161" t="str">
        <f>_xlfn.XLOOKUP(A166,'Timely submission'!A:A,'Timely submission'!Q:Q)</f>
        <v>On time</v>
      </c>
      <c r="V166" s="150">
        <f>_xlfn.XLOOKUP(A166,'KSD auditees'!A:A,'KSD auditees'!A:A)</f>
        <v>419</v>
      </c>
      <c r="W166" s="150" t="str">
        <f>_xlfn.XLOOKUP(A166,'KSD auditees'!A:A,'KSD auditees'!G:G)</f>
        <v>Human settlements</v>
      </c>
      <c r="X166" s="150" t="e">
        <f>_xlfn.XLOOKUP(A166,'[27]Non AGSA'!B:B,'[27]Non AGSA'!B:B)</f>
        <v>#N/A</v>
      </c>
      <c r="Y166" s="150" t="e">
        <f>_xlfn.XLOOKUP(A166,'[27]Dormant auditee list'!C:C,'[27]Dormant auditee list'!C:C)</f>
        <v>#N/A</v>
      </c>
      <c r="Z166" s="150" t="str">
        <f>_xlfn.XLOOKUP(A166,[27]Reworked!A:A,[27]Reworked!I:I)</f>
        <v>Qualified</v>
      </c>
      <c r="AB166" s="150">
        <v>1</v>
      </c>
      <c r="AC166" s="150">
        <v>3</v>
      </c>
    </row>
    <row r="167" spans="1:29" ht="14.25" customHeight="1" x14ac:dyDescent="0.25">
      <c r="A167" s="265">
        <v>422</v>
      </c>
      <c r="B167" s="266" t="s">
        <v>219</v>
      </c>
      <c r="C167" s="252" t="s">
        <v>1193</v>
      </c>
      <c r="D167" s="252" t="s">
        <v>737</v>
      </c>
      <c r="E167" s="252" t="s">
        <v>1191</v>
      </c>
      <c r="F167" s="252" t="s">
        <v>1</v>
      </c>
      <c r="G167" s="252" t="s">
        <v>209</v>
      </c>
      <c r="H167" s="267" t="s">
        <v>1</v>
      </c>
      <c r="I167" s="267" t="s">
        <v>437</v>
      </c>
      <c r="J167" s="257" t="s">
        <v>39</v>
      </c>
      <c r="K167" s="252" t="s">
        <v>1</v>
      </c>
      <c r="L167" s="251" t="s">
        <v>22</v>
      </c>
      <c r="M167" s="268" t="s">
        <v>299</v>
      </c>
      <c r="N167" s="252" t="s">
        <v>1</v>
      </c>
      <c r="O167" s="253" t="s">
        <v>23</v>
      </c>
      <c r="P167" s="251" t="s">
        <v>22</v>
      </c>
      <c r="Q167" s="252" t="s">
        <v>1</v>
      </c>
      <c r="R167" s="257" t="s">
        <v>39</v>
      </c>
      <c r="S167" s="257" t="s">
        <v>39</v>
      </c>
      <c r="T167" s="257" t="s">
        <v>39</v>
      </c>
      <c r="U167" s="161" t="str">
        <f>_xlfn.XLOOKUP(A167,'Timely submission'!A:A,'Timely submission'!Q:Q)</f>
        <v>On time</v>
      </c>
      <c r="V167" s="150">
        <f>_xlfn.XLOOKUP(A167,'KSD auditees'!A:A,'KSD auditees'!A:A)</f>
        <v>422</v>
      </c>
      <c r="W167" s="150" t="str">
        <f>_xlfn.XLOOKUP(A167,'KSD auditees'!A:A,'KSD auditees'!G:G)</f>
        <v>Transport</v>
      </c>
      <c r="X167" s="150" t="e">
        <f>_xlfn.XLOOKUP(A167,'[27]Non AGSA'!B:B,'[27]Non AGSA'!B:B)</f>
        <v>#N/A</v>
      </c>
      <c r="Y167" s="150" t="e">
        <f>_xlfn.XLOOKUP(A167,'[27]Dormant auditee list'!C:C,'[27]Dormant auditee list'!C:C)</f>
        <v>#N/A</v>
      </c>
      <c r="Z167" s="150" t="str">
        <f>_xlfn.XLOOKUP(A167,[27]Reworked!A:A,[27]Reworked!I:I)</f>
        <v>Audit not finalised at legislated date</v>
      </c>
      <c r="AB167" s="150">
        <v>1</v>
      </c>
      <c r="AC167" s="150">
        <v>6</v>
      </c>
    </row>
    <row r="168" spans="1:29" ht="34.5" customHeight="1" x14ac:dyDescent="0.25">
      <c r="A168" s="265">
        <v>1224</v>
      </c>
      <c r="B168" s="266" t="s">
        <v>220</v>
      </c>
      <c r="C168" s="252" t="s">
        <v>1193</v>
      </c>
      <c r="D168" s="252" t="s">
        <v>683</v>
      </c>
      <c r="E168" s="252" t="s">
        <v>1191</v>
      </c>
      <c r="F168" s="252" t="s">
        <v>1</v>
      </c>
      <c r="G168" s="252" t="s">
        <v>209</v>
      </c>
      <c r="H168" s="267" t="s">
        <v>440</v>
      </c>
      <c r="I168" s="267" t="s">
        <v>437</v>
      </c>
      <c r="J168" s="254" t="s">
        <v>26</v>
      </c>
      <c r="K168" s="252" t="s">
        <v>1</v>
      </c>
      <c r="L168" s="253" t="s">
        <v>23</v>
      </c>
      <c r="M168" s="254" t="s">
        <v>26</v>
      </c>
      <c r="N168" s="252" t="s">
        <v>1</v>
      </c>
      <c r="O168" s="253" t="s">
        <v>23</v>
      </c>
      <c r="P168" s="253" t="s">
        <v>23</v>
      </c>
      <c r="Q168" s="253" t="s">
        <v>23</v>
      </c>
      <c r="R168" s="254" t="s">
        <v>26</v>
      </c>
      <c r="S168" s="161" t="s">
        <v>420</v>
      </c>
      <c r="T168" s="161" t="s">
        <v>420</v>
      </c>
      <c r="U168" s="161" t="str">
        <f>_xlfn.XLOOKUP(A168,'Timely submission'!A:A,'Timely submission'!Q:Q)</f>
        <v>On time</v>
      </c>
      <c r="V168" s="150">
        <f>_xlfn.XLOOKUP(A168,'KSD auditees'!A:A,'KSD auditees'!A:A)</f>
        <v>1224</v>
      </c>
      <c r="W168" s="150" t="str">
        <f>_xlfn.XLOOKUP(A168,'KSD auditees'!A:A,'KSD auditees'!G:G)</f>
        <v>Transport</v>
      </c>
      <c r="X168" s="150" t="e">
        <f>_xlfn.XLOOKUP(A168,'[27]Non AGSA'!B:B,'[27]Non AGSA'!B:B)</f>
        <v>#N/A</v>
      </c>
      <c r="Y168" s="150" t="e">
        <f>_xlfn.XLOOKUP(A168,'[27]Dormant auditee list'!C:C,'[27]Dormant auditee list'!C:C)</f>
        <v>#N/A</v>
      </c>
      <c r="Z168" s="150" t="str">
        <f>_xlfn.XLOOKUP(A168,[27]Reworked!A:A,[27]Reworked!I:I)</f>
        <v>Qualified</v>
      </c>
      <c r="AB168" s="150">
        <v>1</v>
      </c>
      <c r="AC168" s="150">
        <v>3</v>
      </c>
    </row>
    <row r="169" spans="1:29" ht="34.5" customHeight="1" x14ac:dyDescent="0.25">
      <c r="A169" s="265">
        <v>423</v>
      </c>
      <c r="B169" s="266" t="s">
        <v>221</v>
      </c>
      <c r="C169" s="252" t="s">
        <v>1193</v>
      </c>
      <c r="D169" s="252" t="s">
        <v>683</v>
      </c>
      <c r="E169" s="252" t="s">
        <v>1191</v>
      </c>
      <c r="F169" s="252" t="s">
        <v>1</v>
      </c>
      <c r="G169" s="252" t="s">
        <v>209</v>
      </c>
      <c r="H169" s="267" t="s">
        <v>440</v>
      </c>
      <c r="I169" s="267" t="s">
        <v>437</v>
      </c>
      <c r="J169" s="256" t="s">
        <v>33</v>
      </c>
      <c r="K169" s="252" t="s">
        <v>1</v>
      </c>
      <c r="L169" s="252" t="s">
        <v>1</v>
      </c>
      <c r="M169" s="256" t="s">
        <v>33</v>
      </c>
      <c r="N169" s="252" t="s">
        <v>1</v>
      </c>
      <c r="O169" s="252" t="s">
        <v>1</v>
      </c>
      <c r="P169" s="252" t="s">
        <v>1</v>
      </c>
      <c r="Q169" s="252" t="s">
        <v>1</v>
      </c>
      <c r="R169" s="149" t="s">
        <v>21</v>
      </c>
      <c r="S169" s="161" t="s">
        <v>420</v>
      </c>
      <c r="T169" s="161" t="s">
        <v>420</v>
      </c>
      <c r="U169" s="161" t="str">
        <f>_xlfn.XLOOKUP(A169,'Timely submission'!A:A,'Timely submission'!Q:Q)</f>
        <v>On time</v>
      </c>
      <c r="V169" s="150">
        <f>_xlfn.XLOOKUP(A169,'KSD auditees'!A:A,'KSD auditees'!A:A)</f>
        <v>423</v>
      </c>
      <c r="W169" s="150" t="str">
        <f>_xlfn.XLOOKUP(A169,'KSD auditees'!A:A,'KSD auditees'!G:G)</f>
        <v>Transport</v>
      </c>
      <c r="X169" s="150" t="e">
        <f>_xlfn.XLOOKUP(A169,'[27]Non AGSA'!B:B,'[27]Non AGSA'!B:B)</f>
        <v>#N/A</v>
      </c>
      <c r="Y169" s="150" t="e">
        <f>_xlfn.XLOOKUP(A169,'[27]Dormant auditee list'!C:C,'[27]Dormant auditee list'!C:C)</f>
        <v>#N/A</v>
      </c>
      <c r="Z169" s="150" t="str">
        <f>_xlfn.XLOOKUP(A169,[27]Reworked!A:A,[27]Reworked!I:I)</f>
        <v>Unqualified with no findings</v>
      </c>
      <c r="AB169" s="150">
        <v>1</v>
      </c>
      <c r="AC169" s="150">
        <v>1</v>
      </c>
    </row>
    <row r="170" spans="1:29" ht="14.25" customHeight="1" x14ac:dyDescent="0.25">
      <c r="A170" s="265">
        <v>225</v>
      </c>
      <c r="B170" s="266" t="s">
        <v>222</v>
      </c>
      <c r="C170" s="252" t="s">
        <v>1193</v>
      </c>
      <c r="D170" s="252" t="s">
        <v>625</v>
      </c>
      <c r="E170" s="252" t="s">
        <v>1191</v>
      </c>
      <c r="F170" s="252" t="s">
        <v>1</v>
      </c>
      <c r="G170" s="252" t="s">
        <v>1</v>
      </c>
      <c r="H170" s="267" t="s">
        <v>1</v>
      </c>
      <c r="I170" s="267" t="s">
        <v>625</v>
      </c>
      <c r="J170" s="254" t="s">
        <v>26</v>
      </c>
      <c r="K170" s="255" t="s">
        <v>20</v>
      </c>
      <c r="L170" s="253" t="s">
        <v>23</v>
      </c>
      <c r="M170" s="250" t="s">
        <v>17</v>
      </c>
      <c r="N170" s="252" t="s">
        <v>1</v>
      </c>
      <c r="O170" s="253" t="s">
        <v>23</v>
      </c>
      <c r="P170" s="253" t="s">
        <v>23</v>
      </c>
      <c r="Q170" s="253" t="s">
        <v>23</v>
      </c>
      <c r="R170" s="254" t="s">
        <v>26</v>
      </c>
      <c r="S170" s="161" t="s">
        <v>27</v>
      </c>
      <c r="T170" s="161" t="s">
        <v>27</v>
      </c>
      <c r="U170" s="161" t="str">
        <f>_xlfn.XLOOKUP(A170,'Timely submission'!A:A,'Timely submission'!Q:Q)</f>
        <v>On time</v>
      </c>
      <c r="V170" s="150">
        <f>_xlfn.XLOOKUP(A170,'KSD auditees'!A:A,'KSD auditees'!A:A)</f>
        <v>225</v>
      </c>
      <c r="W170" s="150" t="str">
        <f>_xlfn.XLOOKUP(A170,'KSD auditees'!A:A,'KSD auditees'!G:G)</f>
        <v>Transport</v>
      </c>
      <c r="X170" s="150" t="e">
        <f>_xlfn.XLOOKUP(A170,'[27]Non AGSA'!B:B,'[27]Non AGSA'!B:B)</f>
        <v>#N/A</v>
      </c>
      <c r="Y170" s="150" t="e">
        <f>_xlfn.XLOOKUP(A170,'[27]Dormant auditee list'!C:C,'[27]Dormant auditee list'!C:C)</f>
        <v>#N/A</v>
      </c>
      <c r="Z170" s="150" t="str">
        <f>_xlfn.XLOOKUP(A170,[27]Reworked!A:A,[27]Reworked!I:I)</f>
        <v>Qualified</v>
      </c>
      <c r="AB170" s="150">
        <v>1</v>
      </c>
      <c r="AC170" s="150">
        <v>3</v>
      </c>
    </row>
    <row r="171" spans="1:29" ht="33.75" customHeight="1" x14ac:dyDescent="0.25">
      <c r="A171" s="265">
        <v>329</v>
      </c>
      <c r="B171" s="266" t="s">
        <v>120</v>
      </c>
      <c r="C171" s="252" t="s">
        <v>1193</v>
      </c>
      <c r="D171" s="252" t="s">
        <v>1086</v>
      </c>
      <c r="E171" s="252" t="s">
        <v>1191</v>
      </c>
      <c r="F171" s="252" t="s">
        <v>1</v>
      </c>
      <c r="G171" s="252" t="s">
        <v>520</v>
      </c>
      <c r="H171" s="267" t="s">
        <v>440</v>
      </c>
      <c r="I171" s="267" t="s">
        <v>437</v>
      </c>
      <c r="J171" s="250" t="s">
        <v>17</v>
      </c>
      <c r="K171" s="252" t="s">
        <v>1</v>
      </c>
      <c r="L171" s="253" t="s">
        <v>23</v>
      </c>
      <c r="M171" s="250" t="s">
        <v>17</v>
      </c>
      <c r="N171" s="252" t="s">
        <v>1</v>
      </c>
      <c r="O171" s="253" t="s">
        <v>23</v>
      </c>
      <c r="P171" s="253" t="s">
        <v>23</v>
      </c>
      <c r="Q171" s="253" t="s">
        <v>23</v>
      </c>
      <c r="R171" s="149" t="s">
        <v>21</v>
      </c>
      <c r="S171" s="161" t="s">
        <v>420</v>
      </c>
      <c r="T171" s="161" t="s">
        <v>420</v>
      </c>
      <c r="U171" s="161" t="str">
        <f>_xlfn.XLOOKUP(A171,'Timely submission'!A:A,'Timely submission'!Q:Q)</f>
        <v>On time</v>
      </c>
      <c r="V171" s="150">
        <f>_xlfn.XLOOKUP(A171,'KSD auditees'!A:A,'KSD auditees'!A:A)</f>
        <v>329</v>
      </c>
      <c r="W171" s="150" t="str">
        <f>_xlfn.XLOOKUP(A171,'KSD auditees'!A:A,'KSD auditees'!G:G)</f>
        <v>Energy</v>
      </c>
      <c r="X171" s="150" t="e">
        <f>_xlfn.XLOOKUP(A171,'[27]Non AGSA'!B:B,'[27]Non AGSA'!B:B)</f>
        <v>#N/A</v>
      </c>
      <c r="Y171" s="150" t="e">
        <f>_xlfn.XLOOKUP(A171,'[27]Dormant auditee list'!C:C,'[27]Dormant auditee list'!C:C)</f>
        <v>#N/A</v>
      </c>
      <c r="Z171" s="150" t="str">
        <f>_xlfn.XLOOKUP(A171,[27]Reworked!A:A,[27]Reworked!I:I)</f>
        <v>Unqualified with findings</v>
      </c>
      <c r="AB171" s="150">
        <v>1</v>
      </c>
      <c r="AC171" s="150">
        <v>2</v>
      </c>
    </row>
    <row r="172" spans="1:29" ht="34.5" customHeight="1" x14ac:dyDescent="0.25">
      <c r="A172" s="265">
        <v>1114</v>
      </c>
      <c r="B172" s="266" t="s">
        <v>189</v>
      </c>
      <c r="C172" s="252" t="s">
        <v>1193</v>
      </c>
      <c r="D172" s="252" t="s">
        <v>896</v>
      </c>
      <c r="E172" s="252" t="s">
        <v>1191</v>
      </c>
      <c r="F172" s="252" t="s">
        <v>1</v>
      </c>
      <c r="G172" s="252" t="s">
        <v>209</v>
      </c>
      <c r="H172" s="267" t="s">
        <v>440</v>
      </c>
      <c r="I172" s="267" t="s">
        <v>437</v>
      </c>
      <c r="J172" s="257" t="s">
        <v>39</v>
      </c>
      <c r="K172" s="251" t="s">
        <v>22</v>
      </c>
      <c r="L172" s="251" t="s">
        <v>22</v>
      </c>
      <c r="M172" s="258" t="s">
        <v>94</v>
      </c>
      <c r="N172" s="253" t="s">
        <v>23</v>
      </c>
      <c r="O172" s="253" t="s">
        <v>23</v>
      </c>
      <c r="P172" s="251" t="s">
        <v>22</v>
      </c>
      <c r="Q172" s="251" t="s">
        <v>22</v>
      </c>
      <c r="R172" s="257" t="s">
        <v>39</v>
      </c>
      <c r="S172" s="257" t="s">
        <v>39</v>
      </c>
      <c r="T172" s="257" t="s">
        <v>39</v>
      </c>
      <c r="U172" s="161" t="str">
        <f>_xlfn.XLOOKUP(A172,'Timely submission'!A:A,'Timely submission'!Q:Q)</f>
        <v>Late</v>
      </c>
      <c r="V172" s="150">
        <f>_xlfn.XLOOKUP(A172,'KSD auditees'!A:A,'KSD auditees'!A:A)</f>
        <v>1114</v>
      </c>
      <c r="W172" s="150" t="str">
        <f>_xlfn.XLOOKUP(A172,'KSD auditees'!A:A,'KSD auditees'!G:G)</f>
        <v>Other key public entity</v>
      </c>
      <c r="X172" s="150" t="e">
        <f>_xlfn.XLOOKUP(A172,'[27]Non AGSA'!B:B,'[27]Non AGSA'!B:B)</f>
        <v>#N/A</v>
      </c>
      <c r="Y172" s="150" t="e">
        <f>_xlfn.XLOOKUP(A172,'[27]Dormant auditee list'!C:C,'[27]Dormant auditee list'!C:C)</f>
        <v>#N/A</v>
      </c>
      <c r="Z172" s="150" t="str">
        <f>_xlfn.XLOOKUP(A172,[27]Reworked!A:A,[27]Reworked!I:I)</f>
        <v>Audit not finalised at legislated date</v>
      </c>
      <c r="AB172" s="150">
        <v>1</v>
      </c>
      <c r="AC172" s="150">
        <v>6</v>
      </c>
    </row>
    <row r="173" spans="1:29" ht="26.25" customHeight="1" x14ac:dyDescent="0.25">
      <c r="A173" s="265">
        <v>341</v>
      </c>
      <c r="B173" s="266" t="s">
        <v>86</v>
      </c>
      <c r="C173" s="252" t="s">
        <v>1193</v>
      </c>
      <c r="D173" s="252" t="s">
        <v>941</v>
      </c>
      <c r="E173" s="252" t="s">
        <v>1191</v>
      </c>
      <c r="F173" s="252" t="s">
        <v>1</v>
      </c>
      <c r="G173" s="252" t="s">
        <v>447</v>
      </c>
      <c r="H173" s="267" t="s">
        <v>444</v>
      </c>
      <c r="I173" s="267" t="s">
        <v>437</v>
      </c>
      <c r="J173" s="256" t="s">
        <v>33</v>
      </c>
      <c r="K173" s="252" t="s">
        <v>1</v>
      </c>
      <c r="L173" s="252" t="s">
        <v>1</v>
      </c>
      <c r="M173" s="256" t="s">
        <v>33</v>
      </c>
      <c r="N173" s="252" t="s">
        <v>1</v>
      </c>
      <c r="O173" s="252" t="s">
        <v>1</v>
      </c>
      <c r="P173" s="252" t="s">
        <v>1</v>
      </c>
      <c r="Q173" s="252" t="s">
        <v>1</v>
      </c>
      <c r="R173" s="149" t="s">
        <v>21</v>
      </c>
      <c r="S173" s="161" t="s">
        <v>420</v>
      </c>
      <c r="T173" s="161" t="s">
        <v>420</v>
      </c>
      <c r="U173" s="161" t="str">
        <f>_xlfn.XLOOKUP(A173,'Timely submission'!A:A,'Timely submission'!Q:Q)</f>
        <v>On time</v>
      </c>
      <c r="V173" s="150">
        <f>_xlfn.XLOOKUP(A173,'KSD auditees'!A:A,'KSD auditees'!A:A)</f>
        <v>341</v>
      </c>
      <c r="W173" s="150" t="str">
        <f>_xlfn.XLOOKUP(A173,'KSD auditees'!A:A,'KSD auditees'!G:G)</f>
        <v xml:space="preserve">Education, Skills development and employment </v>
      </c>
      <c r="X173" s="150" t="e">
        <f>_xlfn.XLOOKUP(A173,'[27]Non AGSA'!B:B,'[27]Non AGSA'!B:B)</f>
        <v>#N/A</v>
      </c>
      <c r="Y173" s="150" t="e">
        <f>_xlfn.XLOOKUP(A173,'[27]Dormant auditee list'!C:C,'[27]Dormant auditee list'!C:C)</f>
        <v>#N/A</v>
      </c>
      <c r="Z173" s="150" t="str">
        <f>_xlfn.XLOOKUP(A173,[27]Reworked!A:A,[27]Reworked!I:I)</f>
        <v>Unqualified with no findings</v>
      </c>
      <c r="AB173" s="150">
        <v>1</v>
      </c>
      <c r="AC173" s="150">
        <v>1</v>
      </c>
    </row>
    <row r="174" spans="1:29" ht="34.5" customHeight="1" x14ac:dyDescent="0.25">
      <c r="A174" s="265">
        <v>451</v>
      </c>
      <c r="B174" s="266" t="s">
        <v>149</v>
      </c>
      <c r="C174" s="252" t="s">
        <v>1193</v>
      </c>
      <c r="D174" s="252" t="s">
        <v>737</v>
      </c>
      <c r="E174" s="252" t="s">
        <v>1191</v>
      </c>
      <c r="F174" s="252" t="s">
        <v>1</v>
      </c>
      <c r="G174" s="252" t="s">
        <v>739</v>
      </c>
      <c r="H174" s="267" t="s">
        <v>440</v>
      </c>
      <c r="I174" s="267" t="s">
        <v>437</v>
      </c>
      <c r="J174" s="256" t="s">
        <v>33</v>
      </c>
      <c r="K174" s="252" t="s">
        <v>1</v>
      </c>
      <c r="L174" s="252" t="s">
        <v>1</v>
      </c>
      <c r="M174" s="256" t="s">
        <v>33</v>
      </c>
      <c r="N174" s="252" t="s">
        <v>1</v>
      </c>
      <c r="O174" s="252" t="s">
        <v>1</v>
      </c>
      <c r="P174" s="252" t="s">
        <v>1</v>
      </c>
      <c r="Q174" s="252" t="s">
        <v>1</v>
      </c>
      <c r="R174" s="149" t="s">
        <v>21</v>
      </c>
      <c r="S174" s="161" t="s">
        <v>420</v>
      </c>
      <c r="T174" s="161" t="s">
        <v>420</v>
      </c>
      <c r="U174" s="161" t="str">
        <f>_xlfn.XLOOKUP(A174,'Timely submission'!A:A,'Timely submission'!Q:Q)</f>
        <v>On time</v>
      </c>
      <c r="V174" s="150">
        <f>_xlfn.XLOOKUP(A174,'KSD auditees'!A:A,'KSD auditees'!A:A)</f>
        <v>451</v>
      </c>
      <c r="W174" s="150" t="str">
        <f>_xlfn.XLOOKUP(A174,'KSD auditees'!A:A,'KSD auditees'!G:G)</f>
        <v xml:space="preserve">Financial sustainability </v>
      </c>
      <c r="X174" s="150" t="e">
        <f>_xlfn.XLOOKUP(A174,'[27]Non AGSA'!B:B,'[27]Non AGSA'!B:B)</f>
        <v>#N/A</v>
      </c>
      <c r="Y174" s="150" t="e">
        <f>_xlfn.XLOOKUP(A174,'[27]Dormant auditee list'!C:C,'[27]Dormant auditee list'!C:C)</f>
        <v>#N/A</v>
      </c>
      <c r="Z174" s="150" t="str">
        <f>_xlfn.XLOOKUP(A174,[27]Reworked!A:A,[27]Reworked!I:I)</f>
        <v>Unqualified with no findings</v>
      </c>
      <c r="AB174" s="150">
        <v>1</v>
      </c>
      <c r="AC174" s="150">
        <v>1</v>
      </c>
    </row>
    <row r="175" spans="1:29" ht="26.25" customHeight="1" x14ac:dyDescent="0.25">
      <c r="A175" s="265">
        <v>1307</v>
      </c>
      <c r="B175" s="266" t="s">
        <v>87</v>
      </c>
      <c r="C175" s="252" t="s">
        <v>1193</v>
      </c>
      <c r="D175" s="252" t="s">
        <v>519</v>
      </c>
      <c r="E175" s="252" t="s">
        <v>1191</v>
      </c>
      <c r="F175" s="252" t="s">
        <v>1</v>
      </c>
      <c r="G175" s="252" t="s">
        <v>447</v>
      </c>
      <c r="H175" s="267" t="s">
        <v>444</v>
      </c>
      <c r="I175" s="267" t="s">
        <v>437</v>
      </c>
      <c r="J175" s="256" t="s">
        <v>33</v>
      </c>
      <c r="K175" s="252" t="s">
        <v>1</v>
      </c>
      <c r="L175" s="251" t="s">
        <v>22</v>
      </c>
      <c r="M175" s="250" t="s">
        <v>17</v>
      </c>
      <c r="N175" s="252" t="s">
        <v>1</v>
      </c>
      <c r="O175" s="253" t="s">
        <v>23</v>
      </c>
      <c r="P175" s="251" t="s">
        <v>22</v>
      </c>
      <c r="Q175" s="252" t="s">
        <v>1</v>
      </c>
      <c r="R175" s="149" t="s">
        <v>21</v>
      </c>
      <c r="S175" s="161" t="s">
        <v>29</v>
      </c>
      <c r="T175" s="161" t="s">
        <v>420</v>
      </c>
      <c r="U175" s="161" t="str">
        <f>_xlfn.XLOOKUP(A175,'Timely submission'!A:A,'Timely submission'!Q:Q)</f>
        <v>On time</v>
      </c>
      <c r="V175" s="150">
        <f>_xlfn.XLOOKUP(A175,'KSD auditees'!A:A,'KSD auditees'!A:A)</f>
        <v>1307</v>
      </c>
      <c r="W175" s="150" t="str">
        <f>_xlfn.XLOOKUP(A175,'KSD auditees'!A:A,'KSD auditees'!G:G)</f>
        <v xml:space="preserve">Education, Skills development and employment </v>
      </c>
      <c r="X175" s="150" t="e">
        <f>_xlfn.XLOOKUP(A175,'[27]Non AGSA'!B:B,'[27]Non AGSA'!B:B)</f>
        <v>#N/A</v>
      </c>
      <c r="Y175" s="150" t="e">
        <f>_xlfn.XLOOKUP(A175,'[27]Dormant auditee list'!C:C,'[27]Dormant auditee list'!C:C)</f>
        <v>#N/A</v>
      </c>
      <c r="Z175" s="150" t="str">
        <f>_xlfn.XLOOKUP(A175,[27]Reworked!A:A,[27]Reworked!I:I)</f>
        <v>Unqualified with no findings</v>
      </c>
      <c r="AB175" s="150">
        <v>1</v>
      </c>
      <c r="AC175" s="150">
        <v>1</v>
      </c>
    </row>
    <row r="176" spans="1:29" ht="27" customHeight="1" x14ac:dyDescent="0.25">
      <c r="A176" s="265">
        <v>1325</v>
      </c>
      <c r="B176" s="266" t="s">
        <v>88</v>
      </c>
      <c r="C176" s="252" t="s">
        <v>1193</v>
      </c>
      <c r="D176" s="252" t="s">
        <v>625</v>
      </c>
      <c r="E176" s="252" t="s">
        <v>1191</v>
      </c>
      <c r="F176" s="252" t="s">
        <v>1</v>
      </c>
      <c r="G176" s="252" t="s">
        <v>447</v>
      </c>
      <c r="H176" s="267" t="s">
        <v>444</v>
      </c>
      <c r="I176" s="267" t="s">
        <v>437</v>
      </c>
      <c r="J176" s="250" t="s">
        <v>17</v>
      </c>
      <c r="K176" s="252" t="s">
        <v>1</v>
      </c>
      <c r="L176" s="253" t="s">
        <v>23</v>
      </c>
      <c r="M176" s="250" t="s">
        <v>17</v>
      </c>
      <c r="N176" s="252" t="s">
        <v>1</v>
      </c>
      <c r="O176" s="253" t="s">
        <v>23</v>
      </c>
      <c r="P176" s="253" t="s">
        <v>23</v>
      </c>
      <c r="Q176" s="252" t="s">
        <v>1</v>
      </c>
      <c r="R176" s="149" t="s">
        <v>21</v>
      </c>
      <c r="S176" s="161" t="s">
        <v>420</v>
      </c>
      <c r="T176" s="161" t="s">
        <v>420</v>
      </c>
      <c r="U176" s="161" t="str">
        <f>_xlfn.XLOOKUP(A176,'Timely submission'!A:A,'Timely submission'!Q:Q)</f>
        <v>On time</v>
      </c>
      <c r="V176" s="150">
        <f>_xlfn.XLOOKUP(A176,'KSD auditees'!A:A,'KSD auditees'!A:A)</f>
        <v>1325</v>
      </c>
      <c r="W176" s="150" t="str">
        <f>_xlfn.XLOOKUP(A176,'KSD auditees'!A:A,'KSD auditees'!G:G)</f>
        <v xml:space="preserve">Education, Skills development and employment </v>
      </c>
      <c r="X176" s="150" t="e">
        <f>_xlfn.XLOOKUP(A176,'[27]Non AGSA'!B:B,'[27]Non AGSA'!B:B)</f>
        <v>#N/A</v>
      </c>
      <c r="Y176" s="150" t="e">
        <f>_xlfn.XLOOKUP(A176,'[27]Dormant auditee list'!C:C,'[27]Dormant auditee list'!C:C)</f>
        <v>#N/A</v>
      </c>
      <c r="Z176" s="150" t="str">
        <f>_xlfn.XLOOKUP(A176,[27]Reworked!A:A,[27]Reworked!I:I)</f>
        <v>Unqualified with findings</v>
      </c>
      <c r="AB176" s="150">
        <v>1</v>
      </c>
      <c r="AC176" s="150">
        <v>2</v>
      </c>
    </row>
    <row r="177" spans="1:29" ht="26.25" customHeight="1" x14ac:dyDescent="0.25">
      <c r="A177" s="265">
        <v>452</v>
      </c>
      <c r="B177" s="266" t="s">
        <v>89</v>
      </c>
      <c r="C177" s="252" t="s">
        <v>1193</v>
      </c>
      <c r="D177" s="252" t="s">
        <v>941</v>
      </c>
      <c r="E177" s="252" t="s">
        <v>1191</v>
      </c>
      <c r="F177" s="252" t="s">
        <v>1</v>
      </c>
      <c r="G177" s="252" t="s">
        <v>447</v>
      </c>
      <c r="H177" s="267" t="s">
        <v>444</v>
      </c>
      <c r="I177" s="267" t="s">
        <v>437</v>
      </c>
      <c r="J177" s="254" t="s">
        <v>26</v>
      </c>
      <c r="K177" s="252" t="s">
        <v>1</v>
      </c>
      <c r="L177" s="253" t="s">
        <v>23</v>
      </c>
      <c r="M177" s="254" t="s">
        <v>26</v>
      </c>
      <c r="N177" s="251" t="s">
        <v>22</v>
      </c>
      <c r="O177" s="253" t="s">
        <v>23</v>
      </c>
      <c r="P177" s="253" t="s">
        <v>23</v>
      </c>
      <c r="Q177" s="253" t="s">
        <v>23</v>
      </c>
      <c r="R177" s="254" t="s">
        <v>26</v>
      </c>
      <c r="S177" s="161" t="s">
        <v>420</v>
      </c>
      <c r="T177" s="161" t="s">
        <v>420</v>
      </c>
      <c r="U177" s="161" t="str">
        <f>_xlfn.XLOOKUP(A177,'Timely submission'!A:A,'Timely submission'!Q:Q)</f>
        <v>On time</v>
      </c>
      <c r="V177" s="150">
        <f>_xlfn.XLOOKUP(A177,'KSD auditees'!A:A,'KSD auditees'!A:A)</f>
        <v>452</v>
      </c>
      <c r="W177" s="150" t="str">
        <f>_xlfn.XLOOKUP(A177,'KSD auditees'!A:A,'KSD auditees'!G:G)</f>
        <v xml:space="preserve">Education, Skills development and employment </v>
      </c>
      <c r="X177" s="150" t="e">
        <f>_xlfn.XLOOKUP(A177,'[27]Non AGSA'!B:B,'[27]Non AGSA'!B:B)</f>
        <v>#N/A</v>
      </c>
      <c r="Y177" s="150" t="e">
        <f>_xlfn.XLOOKUP(A177,'[27]Dormant auditee list'!C:C,'[27]Dormant auditee list'!C:C)</f>
        <v>#N/A</v>
      </c>
      <c r="Z177" s="150" t="str">
        <f>_xlfn.XLOOKUP(A177,[27]Reworked!A:A,[27]Reworked!I:I)</f>
        <v>Qualified</v>
      </c>
      <c r="AB177" s="150">
        <v>1</v>
      </c>
      <c r="AC177" s="150">
        <v>3</v>
      </c>
    </row>
    <row r="178" spans="1:29" ht="34.5" customHeight="1" x14ac:dyDescent="0.25">
      <c r="A178" s="265">
        <v>453</v>
      </c>
      <c r="B178" s="266" t="s">
        <v>121</v>
      </c>
      <c r="C178" s="252" t="s">
        <v>1193</v>
      </c>
      <c r="D178" s="252" t="s">
        <v>1086</v>
      </c>
      <c r="E178" s="252" t="s">
        <v>1191</v>
      </c>
      <c r="F178" s="252" t="s">
        <v>1</v>
      </c>
      <c r="G178" s="252" t="s">
        <v>520</v>
      </c>
      <c r="H178" s="267" t="s">
        <v>440</v>
      </c>
      <c r="I178" s="267" t="s">
        <v>437</v>
      </c>
      <c r="J178" s="250" t="s">
        <v>17</v>
      </c>
      <c r="K178" s="251" t="s">
        <v>22</v>
      </c>
      <c r="L178" s="253" t="s">
        <v>23</v>
      </c>
      <c r="M178" s="250" t="s">
        <v>17</v>
      </c>
      <c r="N178" s="255" t="s">
        <v>20</v>
      </c>
      <c r="O178" s="253" t="s">
        <v>23</v>
      </c>
      <c r="P178" s="252" t="s">
        <v>1</v>
      </c>
      <c r="Q178" s="253" t="s">
        <v>23</v>
      </c>
      <c r="R178" s="149" t="s">
        <v>21</v>
      </c>
      <c r="S178" s="161" t="s">
        <v>420</v>
      </c>
      <c r="T178" s="161" t="s">
        <v>420</v>
      </c>
      <c r="U178" s="161" t="str">
        <f>_xlfn.XLOOKUP(A178,'Timely submission'!A:A,'Timely submission'!Q:Q)</f>
        <v>On time</v>
      </c>
      <c r="V178" s="150">
        <f>_xlfn.XLOOKUP(A178,'KSD auditees'!A:A,'KSD auditees'!A:A)</f>
        <v>453</v>
      </c>
      <c r="W178" s="150" t="str">
        <f>_xlfn.XLOOKUP(A178,'KSD auditees'!A:A,'KSD auditees'!G:G)</f>
        <v>Energy</v>
      </c>
      <c r="X178" s="150" t="e">
        <f>_xlfn.XLOOKUP(A178,'[27]Non AGSA'!B:B,'[27]Non AGSA'!B:B)</f>
        <v>#N/A</v>
      </c>
      <c r="Y178" s="150" t="e">
        <f>_xlfn.XLOOKUP(A178,'[27]Dormant auditee list'!C:C,'[27]Dormant auditee list'!C:C)</f>
        <v>#N/A</v>
      </c>
      <c r="Z178" s="150" t="str">
        <f>_xlfn.XLOOKUP(A178,[27]Reworked!A:A,[27]Reworked!I:I)</f>
        <v>Unqualified with findings</v>
      </c>
      <c r="AB178" s="150">
        <v>1</v>
      </c>
      <c r="AC178" s="150">
        <v>2</v>
      </c>
    </row>
    <row r="179" spans="1:29" ht="34.5" customHeight="1" x14ac:dyDescent="0.25">
      <c r="A179" s="265">
        <v>1120</v>
      </c>
      <c r="B179" s="266" t="s">
        <v>190</v>
      </c>
      <c r="C179" s="252" t="s">
        <v>1193</v>
      </c>
      <c r="D179" s="252" t="s">
        <v>896</v>
      </c>
      <c r="E179" s="252" t="s">
        <v>1191</v>
      </c>
      <c r="F179" s="252" t="s">
        <v>1</v>
      </c>
      <c r="G179" s="252" t="s">
        <v>209</v>
      </c>
      <c r="H179" s="267" t="s">
        <v>440</v>
      </c>
      <c r="I179" s="267" t="s">
        <v>437</v>
      </c>
      <c r="J179" s="257" t="s">
        <v>39</v>
      </c>
      <c r="K179" s="253" t="s">
        <v>23</v>
      </c>
      <c r="L179" s="251" t="s">
        <v>22</v>
      </c>
      <c r="M179" s="258" t="s">
        <v>94</v>
      </c>
      <c r="N179" s="255" t="s">
        <v>20</v>
      </c>
      <c r="O179" s="253" t="s">
        <v>23</v>
      </c>
      <c r="P179" s="251" t="s">
        <v>22</v>
      </c>
      <c r="Q179" s="253" t="s">
        <v>23</v>
      </c>
      <c r="R179" s="257" t="s">
        <v>39</v>
      </c>
      <c r="S179" s="257" t="s">
        <v>39</v>
      </c>
      <c r="T179" s="257" t="s">
        <v>39</v>
      </c>
      <c r="U179" s="161" t="str">
        <f>_xlfn.XLOOKUP(A179,'Timely submission'!A:A,'Timely submission'!Q:Q)</f>
        <v>Outstanding</v>
      </c>
      <c r="V179" s="150">
        <f>_xlfn.XLOOKUP(A179,'KSD auditees'!A:A,'KSD auditees'!A:A)</f>
        <v>1120</v>
      </c>
      <c r="W179" s="150" t="str">
        <f>_xlfn.XLOOKUP(A179,'KSD auditees'!A:A,'KSD auditees'!G:G)</f>
        <v>Other key public entity</v>
      </c>
      <c r="X179" s="150" t="e">
        <f>_xlfn.XLOOKUP(A179,'[27]Non AGSA'!B:B,'[27]Non AGSA'!B:B)</f>
        <v>#N/A</v>
      </c>
      <c r="Y179" s="150" t="e">
        <f>_xlfn.XLOOKUP(A179,'[27]Dormant auditee list'!C:C,'[27]Dormant auditee list'!C:C)</f>
        <v>#N/A</v>
      </c>
      <c r="Z179" s="150" t="str">
        <f>_xlfn.XLOOKUP(A179,[27]Reworked!A:A,[27]Reworked!I:I)</f>
        <v>Audit not finalised at legislated date</v>
      </c>
      <c r="AB179" s="150">
        <v>1</v>
      </c>
      <c r="AC179" s="150">
        <v>6</v>
      </c>
    </row>
    <row r="180" spans="1:29" ht="26.25" customHeight="1" x14ac:dyDescent="0.25">
      <c r="A180" s="265">
        <v>1062</v>
      </c>
      <c r="B180" s="266" t="s">
        <v>191</v>
      </c>
      <c r="C180" s="252" t="s">
        <v>1193</v>
      </c>
      <c r="D180" s="252" t="s">
        <v>854</v>
      </c>
      <c r="E180" s="252" t="s">
        <v>1191</v>
      </c>
      <c r="F180" s="252" t="s">
        <v>1</v>
      </c>
      <c r="G180" s="252" t="s">
        <v>837</v>
      </c>
      <c r="H180" s="267" t="s">
        <v>444</v>
      </c>
      <c r="I180" s="267" t="s">
        <v>437</v>
      </c>
      <c r="J180" s="250" t="s">
        <v>17</v>
      </c>
      <c r="K180" s="252" t="s">
        <v>1</v>
      </c>
      <c r="L180" s="253" t="s">
        <v>23</v>
      </c>
      <c r="M180" s="250" t="s">
        <v>17</v>
      </c>
      <c r="N180" s="252" t="s">
        <v>1</v>
      </c>
      <c r="O180" s="253" t="s">
        <v>23</v>
      </c>
      <c r="P180" s="251" t="s">
        <v>22</v>
      </c>
      <c r="Q180" s="252" t="s">
        <v>1</v>
      </c>
      <c r="R180" s="149" t="s">
        <v>21</v>
      </c>
      <c r="S180" s="161" t="s">
        <v>420</v>
      </c>
      <c r="T180" s="161" t="s">
        <v>420</v>
      </c>
      <c r="U180" s="161" t="str">
        <f>_xlfn.XLOOKUP(A180,'Timely submission'!A:A,'Timely submission'!Q:Q)</f>
        <v>On time</v>
      </c>
      <c r="V180" s="150">
        <f>_xlfn.XLOOKUP(A180,'KSD auditees'!A:A,'KSD auditees'!A:A)</f>
        <v>1062</v>
      </c>
      <c r="W180" s="150" t="str">
        <f>_xlfn.XLOOKUP(A180,'KSD auditees'!A:A,'KSD auditees'!G:G)</f>
        <v>Other key public entity</v>
      </c>
      <c r="X180" s="150" t="e">
        <f>_xlfn.XLOOKUP(A180,'[27]Non AGSA'!B:B,'[27]Non AGSA'!B:B)</f>
        <v>#N/A</v>
      </c>
      <c r="Y180" s="150" t="e">
        <f>_xlfn.XLOOKUP(A180,'[27]Dormant auditee list'!C:C,'[27]Dormant auditee list'!C:C)</f>
        <v>#N/A</v>
      </c>
      <c r="Z180" s="150" t="str">
        <f>_xlfn.XLOOKUP(A180,[27]Reworked!A:A,[27]Reworked!I:I)</f>
        <v>Unqualified with findings</v>
      </c>
      <c r="AB180" s="150">
        <v>1</v>
      </c>
      <c r="AC180" s="150">
        <v>2</v>
      </c>
    </row>
    <row r="181" spans="1:29" ht="34.5" customHeight="1" x14ac:dyDescent="0.25">
      <c r="A181" s="265">
        <v>1122</v>
      </c>
      <c r="B181" s="266" t="s">
        <v>192</v>
      </c>
      <c r="C181" s="252" t="s">
        <v>1193</v>
      </c>
      <c r="D181" s="252" t="s">
        <v>896</v>
      </c>
      <c r="E181" s="252" t="s">
        <v>1191</v>
      </c>
      <c r="F181" s="252" t="s">
        <v>1</v>
      </c>
      <c r="G181" s="252" t="s">
        <v>587</v>
      </c>
      <c r="H181" s="267" t="s">
        <v>440</v>
      </c>
      <c r="I181" s="267" t="s">
        <v>437</v>
      </c>
      <c r="J181" s="257" t="s">
        <v>39</v>
      </c>
      <c r="K181" s="252" t="s">
        <v>1</v>
      </c>
      <c r="L181" s="251" t="s">
        <v>22</v>
      </c>
      <c r="M181" s="250" t="s">
        <v>17</v>
      </c>
      <c r="N181" s="252" t="s">
        <v>1</v>
      </c>
      <c r="O181" s="253" t="s">
        <v>23</v>
      </c>
      <c r="P181" s="252" t="s">
        <v>1</v>
      </c>
      <c r="Q181" s="251" t="s">
        <v>22</v>
      </c>
      <c r="R181" s="257" t="s">
        <v>39</v>
      </c>
      <c r="S181" s="257" t="s">
        <v>39</v>
      </c>
      <c r="T181" s="257" t="s">
        <v>39</v>
      </c>
      <c r="U181" s="161" t="str">
        <f>_xlfn.XLOOKUP(A181,'Timely submission'!A:A,'Timely submission'!Q:Q)</f>
        <v>Outstanding</v>
      </c>
      <c r="V181" s="150">
        <f>_xlfn.XLOOKUP(A181,'KSD auditees'!A:A,'KSD auditees'!A:A)</f>
        <v>1122</v>
      </c>
      <c r="W181" s="150" t="str">
        <f>_xlfn.XLOOKUP(A181,'KSD auditees'!A:A,'KSD auditees'!G:G)</f>
        <v>Other key public entity</v>
      </c>
      <c r="X181" s="150" t="e">
        <f>_xlfn.XLOOKUP(A181,'[27]Non AGSA'!B:B,'[27]Non AGSA'!B:B)</f>
        <v>#N/A</v>
      </c>
      <c r="Y181" s="150" t="e">
        <f>_xlfn.XLOOKUP(A181,'[27]Dormant auditee list'!C:C,'[27]Dormant auditee list'!C:C)</f>
        <v>#N/A</v>
      </c>
      <c r="Z181" s="150" t="str">
        <f>_xlfn.XLOOKUP(A181,[27]Reworked!A:A,[27]Reworked!I:I)</f>
        <v>Audit not finalised at legislated date</v>
      </c>
      <c r="AB181" s="150">
        <v>1</v>
      </c>
      <c r="AC181" s="150">
        <v>6</v>
      </c>
    </row>
    <row r="182" spans="1:29" ht="26.25" customHeight="1" x14ac:dyDescent="0.25">
      <c r="A182" s="265">
        <v>1527</v>
      </c>
      <c r="B182" s="266" t="s">
        <v>154</v>
      </c>
      <c r="C182" s="252" t="s">
        <v>1193</v>
      </c>
      <c r="D182" s="252" t="s">
        <v>854</v>
      </c>
      <c r="E182" s="252" t="s">
        <v>1191</v>
      </c>
      <c r="F182" s="252" t="s">
        <v>1</v>
      </c>
      <c r="G182" s="252" t="s">
        <v>151</v>
      </c>
      <c r="H182" s="267" t="s">
        <v>444</v>
      </c>
      <c r="I182" s="267" t="s">
        <v>437</v>
      </c>
      <c r="J182" s="256" t="s">
        <v>33</v>
      </c>
      <c r="K182" s="252" t="s">
        <v>1</v>
      </c>
      <c r="L182" s="252" t="s">
        <v>1</v>
      </c>
      <c r="M182" s="256" t="s">
        <v>33</v>
      </c>
      <c r="N182" s="251" t="s">
        <v>22</v>
      </c>
      <c r="O182" s="251" t="s">
        <v>22</v>
      </c>
      <c r="P182" s="252" t="s">
        <v>1</v>
      </c>
      <c r="Q182" s="252" t="s">
        <v>1</v>
      </c>
      <c r="R182" s="149" t="s">
        <v>21</v>
      </c>
      <c r="S182" s="161" t="s">
        <v>420</v>
      </c>
      <c r="T182" s="161" t="s">
        <v>420</v>
      </c>
      <c r="U182" s="161" t="str">
        <f>_xlfn.XLOOKUP(A182,'Timely submission'!A:A,'Timely submission'!Q:Q)</f>
        <v>On time</v>
      </c>
      <c r="V182" s="150">
        <f>_xlfn.XLOOKUP(A182,'KSD auditees'!A:A,'KSD auditees'!A:A)</f>
        <v>1527</v>
      </c>
      <c r="W182" s="150" t="str">
        <f>_xlfn.XLOOKUP(A182,'KSD auditees'!A:A,'KSD auditees'!G:G)</f>
        <v>Health</v>
      </c>
      <c r="X182" s="150" t="e">
        <f>_xlfn.XLOOKUP(A182,'[27]Non AGSA'!B:B,'[27]Non AGSA'!B:B)</f>
        <v>#N/A</v>
      </c>
      <c r="Y182" s="150" t="e">
        <f>_xlfn.XLOOKUP(A182,'[27]Dormant auditee list'!C:C,'[27]Dormant auditee list'!C:C)</f>
        <v>#N/A</v>
      </c>
      <c r="Z182" s="150" t="str">
        <f>_xlfn.XLOOKUP(A182,[27]Reworked!A:A,[27]Reworked!I:I)</f>
        <v>Unqualified with no findings</v>
      </c>
      <c r="AB182" s="150">
        <v>1</v>
      </c>
      <c r="AC182" s="150">
        <v>1</v>
      </c>
    </row>
    <row r="183" spans="1:29" ht="34.5" customHeight="1" x14ac:dyDescent="0.25">
      <c r="A183" s="265">
        <v>439</v>
      </c>
      <c r="B183" s="266" t="s">
        <v>125</v>
      </c>
      <c r="C183" s="252" t="s">
        <v>1193</v>
      </c>
      <c r="D183" s="252" t="s">
        <v>854</v>
      </c>
      <c r="E183" s="252" t="s">
        <v>1191</v>
      </c>
      <c r="F183" s="252" t="s">
        <v>1</v>
      </c>
      <c r="G183" s="252" t="s">
        <v>587</v>
      </c>
      <c r="H183" s="267" t="s">
        <v>440</v>
      </c>
      <c r="I183" s="267" t="s">
        <v>437</v>
      </c>
      <c r="J183" s="256" t="s">
        <v>33</v>
      </c>
      <c r="K183" s="252" t="s">
        <v>1</v>
      </c>
      <c r="L183" s="251" t="s">
        <v>22</v>
      </c>
      <c r="M183" s="250" t="s">
        <v>17</v>
      </c>
      <c r="N183" s="251" t="s">
        <v>22</v>
      </c>
      <c r="O183" s="253" t="s">
        <v>23</v>
      </c>
      <c r="P183" s="251" t="s">
        <v>22</v>
      </c>
      <c r="Q183" s="255" t="s">
        <v>20</v>
      </c>
      <c r="R183" s="149" t="s">
        <v>21</v>
      </c>
      <c r="S183" s="161" t="s">
        <v>29</v>
      </c>
      <c r="T183" s="161" t="s">
        <v>420</v>
      </c>
      <c r="U183" s="161" t="str">
        <f>_xlfn.XLOOKUP(A183,'Timely submission'!A:A,'Timely submission'!Q:Q)</f>
        <v>On time</v>
      </c>
      <c r="V183" s="150">
        <f>_xlfn.XLOOKUP(A183,'KSD auditees'!A:A,'KSD auditees'!A:A)</f>
        <v>439</v>
      </c>
      <c r="W183" s="150" t="str">
        <f>_xlfn.XLOOKUP(A183,'KSD auditees'!A:A,'KSD auditees'!G:G)</f>
        <v>Environmental Sustainability</v>
      </c>
      <c r="X183" s="150" t="e">
        <f>_xlfn.XLOOKUP(A183,'[27]Non AGSA'!B:B,'[27]Non AGSA'!B:B)</f>
        <v>#N/A</v>
      </c>
      <c r="Y183" s="150" t="e">
        <f>_xlfn.XLOOKUP(A183,'[27]Dormant auditee list'!C:C,'[27]Dormant auditee list'!C:C)</f>
        <v>#N/A</v>
      </c>
      <c r="Z183" s="150" t="str">
        <f>_xlfn.XLOOKUP(A183,[27]Reworked!A:A,[27]Reworked!I:I)</f>
        <v>Unqualified with no findings</v>
      </c>
      <c r="AB183" s="150">
        <v>1</v>
      </c>
      <c r="AC183" s="150">
        <v>1</v>
      </c>
    </row>
    <row r="184" spans="1:29" ht="34.5" customHeight="1" x14ac:dyDescent="0.25">
      <c r="A184" s="265">
        <v>1368</v>
      </c>
      <c r="B184" s="266" t="s">
        <v>122</v>
      </c>
      <c r="C184" s="252" t="s">
        <v>1193</v>
      </c>
      <c r="D184" s="252" t="s">
        <v>519</v>
      </c>
      <c r="E184" s="252" t="s">
        <v>1191</v>
      </c>
      <c r="F184" s="252" t="s">
        <v>1</v>
      </c>
      <c r="G184" s="252" t="s">
        <v>520</v>
      </c>
      <c r="H184" s="267" t="s">
        <v>440</v>
      </c>
      <c r="I184" s="267" t="s">
        <v>437</v>
      </c>
      <c r="J184" s="256" t="s">
        <v>33</v>
      </c>
      <c r="K184" s="252" t="s">
        <v>1</v>
      </c>
      <c r="L184" s="252" t="s">
        <v>1</v>
      </c>
      <c r="M184" s="256" t="s">
        <v>33</v>
      </c>
      <c r="N184" s="252" t="s">
        <v>1</v>
      </c>
      <c r="O184" s="252" t="s">
        <v>1</v>
      </c>
      <c r="P184" s="252" t="s">
        <v>1</v>
      </c>
      <c r="Q184" s="251" t="s">
        <v>22</v>
      </c>
      <c r="R184" s="149" t="s">
        <v>21</v>
      </c>
      <c r="S184" s="161" t="s">
        <v>420</v>
      </c>
      <c r="T184" s="161" t="s">
        <v>420</v>
      </c>
      <c r="U184" s="161" t="str">
        <f>_xlfn.XLOOKUP(A184,'Timely submission'!A:A,'Timely submission'!Q:Q)</f>
        <v>On time</v>
      </c>
      <c r="V184" s="150">
        <f>_xlfn.XLOOKUP(A184,'KSD auditees'!A:A,'KSD auditees'!A:A)</f>
        <v>1368</v>
      </c>
      <c r="W184" s="150" t="str">
        <f>_xlfn.XLOOKUP(A184,'KSD auditees'!A:A,'KSD auditees'!G:G)</f>
        <v>Energy</v>
      </c>
      <c r="X184" s="150" t="e">
        <f>_xlfn.XLOOKUP(A184,'[27]Non AGSA'!B:B,'[27]Non AGSA'!B:B)</f>
        <v>#N/A</v>
      </c>
      <c r="Y184" s="150" t="e">
        <f>_xlfn.XLOOKUP(A184,'[27]Dormant auditee list'!C:C,'[27]Dormant auditee list'!C:C)</f>
        <v>#N/A</v>
      </c>
      <c r="Z184" s="150" t="str">
        <f>_xlfn.XLOOKUP(A184,[27]Reworked!A:A,[27]Reworked!I:I)</f>
        <v>Unqualified with no findings</v>
      </c>
      <c r="AB184" s="150">
        <v>1</v>
      </c>
      <c r="AC184" s="150">
        <v>1</v>
      </c>
    </row>
    <row r="185" spans="1:29" ht="34.5" customHeight="1" x14ac:dyDescent="0.25">
      <c r="A185" s="265">
        <v>471</v>
      </c>
      <c r="B185" s="266" t="s">
        <v>127</v>
      </c>
      <c r="C185" s="252" t="s">
        <v>1193</v>
      </c>
      <c r="D185" s="252" t="s">
        <v>854</v>
      </c>
      <c r="E185" s="252" t="s">
        <v>1191</v>
      </c>
      <c r="F185" s="252" t="s">
        <v>1</v>
      </c>
      <c r="G185" s="252" t="s">
        <v>587</v>
      </c>
      <c r="H185" s="267" t="s">
        <v>440</v>
      </c>
      <c r="I185" s="267" t="s">
        <v>437</v>
      </c>
      <c r="J185" s="250" t="s">
        <v>17</v>
      </c>
      <c r="K185" s="252" t="s">
        <v>1</v>
      </c>
      <c r="L185" s="253" t="s">
        <v>23</v>
      </c>
      <c r="M185" s="250" t="s">
        <v>17</v>
      </c>
      <c r="N185" s="252" t="s">
        <v>1</v>
      </c>
      <c r="O185" s="253" t="s">
        <v>23</v>
      </c>
      <c r="P185" s="251" t="s">
        <v>22</v>
      </c>
      <c r="Q185" s="251" t="s">
        <v>22</v>
      </c>
      <c r="R185" s="149" t="s">
        <v>21</v>
      </c>
      <c r="S185" s="161" t="s">
        <v>420</v>
      </c>
      <c r="T185" s="161" t="s">
        <v>420</v>
      </c>
      <c r="U185" s="161" t="str">
        <f>_xlfn.XLOOKUP(A185,'Timely submission'!A:A,'Timely submission'!Q:Q)</f>
        <v>On time</v>
      </c>
      <c r="V185" s="150">
        <f>_xlfn.XLOOKUP(A185,'KSD auditees'!A:A,'KSD auditees'!A:A)</f>
        <v>471</v>
      </c>
      <c r="W185" s="150" t="str">
        <f>_xlfn.XLOOKUP(A185,'KSD auditees'!A:A,'KSD auditees'!G:G)</f>
        <v>Environmental Sustainability</v>
      </c>
      <c r="X185" s="150" t="e">
        <f>_xlfn.XLOOKUP(A185,'[27]Non AGSA'!B:B,'[27]Non AGSA'!B:B)</f>
        <v>#N/A</v>
      </c>
      <c r="Y185" s="150" t="e">
        <f>_xlfn.XLOOKUP(A185,'[27]Dormant auditee list'!C:C,'[27]Dormant auditee list'!C:C)</f>
        <v>#N/A</v>
      </c>
      <c r="Z185" s="150" t="str">
        <f>_xlfn.XLOOKUP(A185,[27]Reworked!A:A,[27]Reworked!I:I)</f>
        <v>Unqualified with findings</v>
      </c>
      <c r="AB185" s="150">
        <v>1</v>
      </c>
      <c r="AC185" s="150">
        <v>2</v>
      </c>
    </row>
    <row r="186" spans="1:29" ht="34.5" customHeight="1" x14ac:dyDescent="0.25">
      <c r="A186" s="265">
        <v>441</v>
      </c>
      <c r="B186" s="266" t="s">
        <v>223</v>
      </c>
      <c r="C186" s="252" t="s">
        <v>1193</v>
      </c>
      <c r="D186" s="252" t="s">
        <v>683</v>
      </c>
      <c r="E186" s="252" t="s">
        <v>1191</v>
      </c>
      <c r="F186" s="252" t="s">
        <v>1</v>
      </c>
      <c r="G186" s="252" t="s">
        <v>209</v>
      </c>
      <c r="H186" s="267" t="s">
        <v>440</v>
      </c>
      <c r="I186" s="267" t="s">
        <v>437</v>
      </c>
      <c r="J186" s="250" t="s">
        <v>17</v>
      </c>
      <c r="K186" s="253" t="s">
        <v>23</v>
      </c>
      <c r="L186" s="251" t="s">
        <v>22</v>
      </c>
      <c r="M186" s="250" t="s">
        <v>17</v>
      </c>
      <c r="N186" s="253" t="s">
        <v>23</v>
      </c>
      <c r="O186" s="255" t="s">
        <v>20</v>
      </c>
      <c r="P186" s="252" t="s">
        <v>1</v>
      </c>
      <c r="Q186" s="253" t="s">
        <v>23</v>
      </c>
      <c r="R186" s="149" t="s">
        <v>21</v>
      </c>
      <c r="S186" s="161" t="s">
        <v>420</v>
      </c>
      <c r="T186" s="161" t="s">
        <v>420</v>
      </c>
      <c r="U186" s="161" t="str">
        <f>_xlfn.XLOOKUP(A186,'Timely submission'!A:A,'Timely submission'!Q:Q)</f>
        <v>On time</v>
      </c>
      <c r="V186" s="150">
        <f>_xlfn.XLOOKUP(A186,'KSD auditees'!A:A,'KSD auditees'!A:A)</f>
        <v>441</v>
      </c>
      <c r="W186" s="150" t="str">
        <f>_xlfn.XLOOKUP(A186,'KSD auditees'!A:A,'KSD auditees'!G:G)</f>
        <v>Transport</v>
      </c>
      <c r="X186" s="150" t="e">
        <f>_xlfn.XLOOKUP(A186,'[27]Non AGSA'!B:B,'[27]Non AGSA'!B:B)</f>
        <v>#N/A</v>
      </c>
      <c r="Y186" s="150" t="e">
        <f>_xlfn.XLOOKUP(A186,'[27]Dormant auditee list'!C:C,'[27]Dormant auditee list'!C:C)</f>
        <v>#N/A</v>
      </c>
      <c r="Z186" s="150" t="str">
        <f>_xlfn.XLOOKUP(A186,[27]Reworked!A:A,[27]Reworked!I:I)</f>
        <v>Unqualified with findings</v>
      </c>
      <c r="AB186" s="150">
        <v>1</v>
      </c>
      <c r="AC186" s="150">
        <v>2</v>
      </c>
    </row>
    <row r="187" spans="1:29" ht="34.5" customHeight="1" x14ac:dyDescent="0.25">
      <c r="A187" s="265">
        <v>1063</v>
      </c>
      <c r="B187" s="266" t="s">
        <v>193</v>
      </c>
      <c r="C187" s="252" t="s">
        <v>1193</v>
      </c>
      <c r="D187" s="252" t="s">
        <v>854</v>
      </c>
      <c r="E187" s="252" t="s">
        <v>1191</v>
      </c>
      <c r="F187" s="252" t="s">
        <v>1</v>
      </c>
      <c r="G187" s="252" t="s">
        <v>837</v>
      </c>
      <c r="H187" s="267" t="s">
        <v>440</v>
      </c>
      <c r="I187" s="267" t="s">
        <v>437</v>
      </c>
      <c r="J187" s="258" t="s">
        <v>94</v>
      </c>
      <c r="K187" s="253" t="s">
        <v>23</v>
      </c>
      <c r="L187" s="253" t="s">
        <v>23</v>
      </c>
      <c r="M187" s="258" t="s">
        <v>94</v>
      </c>
      <c r="N187" s="253" t="s">
        <v>23</v>
      </c>
      <c r="O187" s="253" t="s">
        <v>23</v>
      </c>
      <c r="P187" s="253" t="s">
        <v>23</v>
      </c>
      <c r="Q187" s="253" t="s">
        <v>23</v>
      </c>
      <c r="R187" s="258" t="s">
        <v>94</v>
      </c>
      <c r="S187" s="161" t="s">
        <v>420</v>
      </c>
      <c r="T187" s="161" t="s">
        <v>420</v>
      </c>
      <c r="U187" s="161" t="str">
        <f>_xlfn.XLOOKUP(A187,'Timely submission'!A:A,'Timely submission'!Q:Q)</f>
        <v>On time</v>
      </c>
      <c r="V187" s="150">
        <f>_xlfn.XLOOKUP(A187,'KSD auditees'!A:A,'KSD auditees'!A:A)</f>
        <v>1063</v>
      </c>
      <c r="W187" s="150" t="str">
        <f>_xlfn.XLOOKUP(A187,'KSD auditees'!A:A,'KSD auditees'!G:G)</f>
        <v>Other key public entity</v>
      </c>
      <c r="X187" s="150" t="e">
        <f>_xlfn.XLOOKUP(A187,'[27]Non AGSA'!B:B,'[27]Non AGSA'!B:B)</f>
        <v>#N/A</v>
      </c>
      <c r="Y187" s="150" t="e">
        <f>_xlfn.XLOOKUP(A187,'[27]Dormant auditee list'!C:C,'[27]Dormant auditee list'!C:C)</f>
        <v>#N/A</v>
      </c>
      <c r="Z187" s="150" t="str">
        <f>_xlfn.XLOOKUP(A187,[27]Reworked!A:A,[27]Reworked!I:I)</f>
        <v>Disclaimer</v>
      </c>
      <c r="AA187" s="150" t="str">
        <f>_xlfn.XLOOKUP(A187,[27]Reworked!A:A,[27]Reworked!J:J)</f>
        <v>Disclaimer</v>
      </c>
      <c r="AB187" s="150">
        <v>1</v>
      </c>
      <c r="AC187" s="150">
        <v>5</v>
      </c>
    </row>
    <row r="188" spans="1:29" ht="26.25" customHeight="1" x14ac:dyDescent="0.25">
      <c r="A188" s="265">
        <v>472</v>
      </c>
      <c r="B188" s="266" t="s">
        <v>90</v>
      </c>
      <c r="C188" s="252" t="s">
        <v>1193</v>
      </c>
      <c r="D188" s="252" t="s">
        <v>941</v>
      </c>
      <c r="E188" s="252" t="s">
        <v>1191</v>
      </c>
      <c r="F188" s="252" t="s">
        <v>1</v>
      </c>
      <c r="G188" s="252" t="s">
        <v>447</v>
      </c>
      <c r="H188" s="267" t="s">
        <v>444</v>
      </c>
      <c r="I188" s="267" t="s">
        <v>437</v>
      </c>
      <c r="J188" s="256" t="s">
        <v>33</v>
      </c>
      <c r="K188" s="252" t="s">
        <v>1</v>
      </c>
      <c r="L188" s="252" t="s">
        <v>1</v>
      </c>
      <c r="M188" s="256" t="s">
        <v>33</v>
      </c>
      <c r="N188" s="252" t="s">
        <v>1</v>
      </c>
      <c r="O188" s="252" t="s">
        <v>1</v>
      </c>
      <c r="P188" s="252" t="s">
        <v>1</v>
      </c>
      <c r="Q188" s="252" t="s">
        <v>1</v>
      </c>
      <c r="R188" s="149" t="s">
        <v>21</v>
      </c>
      <c r="S188" s="161" t="s">
        <v>420</v>
      </c>
      <c r="T188" s="161" t="s">
        <v>420</v>
      </c>
      <c r="U188" s="161" t="str">
        <f>_xlfn.XLOOKUP(A188,'Timely submission'!A:A,'Timely submission'!Q:Q)</f>
        <v>On time</v>
      </c>
      <c r="V188" s="150">
        <f>_xlfn.XLOOKUP(A188,'KSD auditees'!A:A,'KSD auditees'!A:A)</f>
        <v>472</v>
      </c>
      <c r="W188" s="150" t="str">
        <f>_xlfn.XLOOKUP(A188,'KSD auditees'!A:A,'KSD auditees'!G:G)</f>
        <v xml:space="preserve">Education, Skills development and employment </v>
      </c>
      <c r="X188" s="150" t="e">
        <f>_xlfn.XLOOKUP(A188,'[27]Non AGSA'!B:B,'[27]Non AGSA'!B:B)</f>
        <v>#N/A</v>
      </c>
      <c r="Y188" s="150" t="e">
        <f>_xlfn.XLOOKUP(A188,'[27]Dormant auditee list'!C:C,'[27]Dormant auditee list'!C:C)</f>
        <v>#N/A</v>
      </c>
      <c r="Z188" s="150" t="str">
        <f>_xlfn.XLOOKUP(A188,[27]Reworked!A:A,[27]Reworked!I:I)</f>
        <v>Unqualified with no findings</v>
      </c>
      <c r="AB188" s="150">
        <v>1</v>
      </c>
      <c r="AC188" s="150">
        <v>1</v>
      </c>
    </row>
    <row r="189" spans="1:29" ht="26.25" customHeight="1" x14ac:dyDescent="0.25">
      <c r="A189" s="265">
        <v>474</v>
      </c>
      <c r="B189" s="266" t="s">
        <v>194</v>
      </c>
      <c r="C189" s="252" t="s">
        <v>1193</v>
      </c>
      <c r="D189" s="252" t="s">
        <v>815</v>
      </c>
      <c r="E189" s="252" t="s">
        <v>1191</v>
      </c>
      <c r="F189" s="252" t="s">
        <v>1</v>
      </c>
      <c r="G189" s="252" t="s">
        <v>463</v>
      </c>
      <c r="H189" s="267" t="s">
        <v>444</v>
      </c>
      <c r="I189" s="267" t="s">
        <v>437</v>
      </c>
      <c r="J189" s="250" t="s">
        <v>17</v>
      </c>
      <c r="K189" s="253" t="s">
        <v>23</v>
      </c>
      <c r="L189" s="253" t="s">
        <v>23</v>
      </c>
      <c r="M189" s="250" t="s">
        <v>17</v>
      </c>
      <c r="N189" s="253" t="s">
        <v>23</v>
      </c>
      <c r="O189" s="253" t="s">
        <v>23</v>
      </c>
      <c r="P189" s="252" t="s">
        <v>1</v>
      </c>
      <c r="Q189" s="253" t="s">
        <v>23</v>
      </c>
      <c r="R189" s="149" t="s">
        <v>21</v>
      </c>
      <c r="S189" s="161" t="s">
        <v>420</v>
      </c>
      <c r="T189" s="161" t="s">
        <v>420</v>
      </c>
      <c r="U189" s="161" t="str">
        <f>_xlfn.XLOOKUP(A189,'Timely submission'!A:A,'Timely submission'!Q:Q)</f>
        <v>On time</v>
      </c>
      <c r="V189" s="150">
        <f>_xlfn.XLOOKUP(A189,'KSD auditees'!A:A,'KSD auditees'!A:A)</f>
        <v>474</v>
      </c>
      <c r="W189" s="150" t="str">
        <f>_xlfn.XLOOKUP(A189,'KSD auditees'!A:A,'KSD auditees'!G:G)</f>
        <v>Other key public entity</v>
      </c>
      <c r="X189" s="150" t="e">
        <f>_xlfn.XLOOKUP(A189,'[27]Non AGSA'!B:B,'[27]Non AGSA'!B:B)</f>
        <v>#N/A</v>
      </c>
      <c r="Y189" s="150" t="e">
        <f>_xlfn.XLOOKUP(A189,'[27]Dormant auditee list'!C:C,'[27]Dormant auditee list'!C:C)</f>
        <v>#N/A</v>
      </c>
      <c r="Z189" s="150" t="str">
        <f>_xlfn.XLOOKUP(A189,[27]Reworked!A:A,[27]Reworked!I:I)</f>
        <v>Unqualified with findings</v>
      </c>
      <c r="AB189" s="150">
        <v>1</v>
      </c>
      <c r="AC189" s="150">
        <v>2</v>
      </c>
    </row>
    <row r="190" spans="1:29" ht="34.5" customHeight="1" x14ac:dyDescent="0.25">
      <c r="A190" s="265">
        <v>476</v>
      </c>
      <c r="B190" s="266" t="s">
        <v>128</v>
      </c>
      <c r="C190" s="252" t="s">
        <v>1193</v>
      </c>
      <c r="D190" s="252" t="s">
        <v>854</v>
      </c>
      <c r="E190" s="252" t="s">
        <v>1191</v>
      </c>
      <c r="F190" s="252" t="s">
        <v>1</v>
      </c>
      <c r="G190" s="252" t="s">
        <v>587</v>
      </c>
      <c r="H190" s="267" t="s">
        <v>440</v>
      </c>
      <c r="I190" s="267" t="s">
        <v>437</v>
      </c>
      <c r="J190" s="250" t="s">
        <v>17</v>
      </c>
      <c r="K190" s="255" t="s">
        <v>20</v>
      </c>
      <c r="L190" s="252" t="s">
        <v>1</v>
      </c>
      <c r="M190" s="256" t="s">
        <v>33</v>
      </c>
      <c r="N190" s="252" t="s">
        <v>1</v>
      </c>
      <c r="O190" s="252" t="s">
        <v>1</v>
      </c>
      <c r="P190" s="252" t="s">
        <v>1</v>
      </c>
      <c r="Q190" s="255" t="s">
        <v>20</v>
      </c>
      <c r="R190" s="149" t="s">
        <v>21</v>
      </c>
      <c r="S190" s="161" t="s">
        <v>27</v>
      </c>
      <c r="T190" s="161" t="s">
        <v>420</v>
      </c>
      <c r="U190" s="161" t="str">
        <f>_xlfn.XLOOKUP(A190,'Timely submission'!A:A,'Timely submission'!Q:Q)</f>
        <v>On time</v>
      </c>
      <c r="V190" s="150">
        <f>_xlfn.XLOOKUP(A190,'KSD auditees'!A:A,'KSD auditees'!A:A)</f>
        <v>476</v>
      </c>
      <c r="W190" s="150" t="str">
        <f>_xlfn.XLOOKUP(A190,'KSD auditees'!A:A,'KSD auditees'!G:G)</f>
        <v>Environmental Sustainability</v>
      </c>
      <c r="X190" s="150" t="e">
        <f>_xlfn.XLOOKUP(A190,'[27]Non AGSA'!B:B,'[27]Non AGSA'!B:B)</f>
        <v>#N/A</v>
      </c>
      <c r="Y190" s="150" t="e">
        <f>_xlfn.XLOOKUP(A190,'[27]Dormant auditee list'!C:C,'[27]Dormant auditee list'!C:C)</f>
        <v>#N/A</v>
      </c>
      <c r="Z190" s="150" t="str">
        <f>_xlfn.XLOOKUP(A190,[27]Reworked!A:A,[27]Reworked!I:I)</f>
        <v>Unqualified with findings</v>
      </c>
      <c r="AB190" s="150">
        <v>1</v>
      </c>
      <c r="AC190" s="150">
        <v>2</v>
      </c>
    </row>
    <row r="191" spans="1:29" ht="27" customHeight="1" x14ac:dyDescent="0.25">
      <c r="A191" s="265">
        <v>1340</v>
      </c>
      <c r="B191" s="266" t="s">
        <v>91</v>
      </c>
      <c r="C191" s="252" t="s">
        <v>1193</v>
      </c>
      <c r="D191" s="252" t="s">
        <v>1086</v>
      </c>
      <c r="E191" s="252" t="s">
        <v>1191</v>
      </c>
      <c r="F191" s="252" t="s">
        <v>1</v>
      </c>
      <c r="G191" s="252" t="s">
        <v>447</v>
      </c>
      <c r="H191" s="267" t="s">
        <v>444</v>
      </c>
      <c r="I191" s="267" t="s">
        <v>437</v>
      </c>
      <c r="J191" s="256" t="s">
        <v>33</v>
      </c>
      <c r="K191" s="252" t="s">
        <v>1</v>
      </c>
      <c r="L191" s="251" t="s">
        <v>22</v>
      </c>
      <c r="M191" s="250" t="s">
        <v>17</v>
      </c>
      <c r="N191" s="252" t="s">
        <v>1</v>
      </c>
      <c r="O191" s="253" t="s">
        <v>23</v>
      </c>
      <c r="P191" s="251" t="s">
        <v>22</v>
      </c>
      <c r="Q191" s="252" t="s">
        <v>1</v>
      </c>
      <c r="R191" s="149" t="s">
        <v>21</v>
      </c>
      <c r="S191" s="161" t="s">
        <v>29</v>
      </c>
      <c r="T191" s="161" t="s">
        <v>420</v>
      </c>
      <c r="U191" s="161" t="str">
        <f>_xlfn.XLOOKUP(A191,'Timely submission'!A:A,'Timely submission'!Q:Q)</f>
        <v>On time</v>
      </c>
      <c r="V191" s="150">
        <f>_xlfn.XLOOKUP(A191,'KSD auditees'!A:A,'KSD auditees'!A:A)</f>
        <v>1340</v>
      </c>
      <c r="W191" s="150" t="str">
        <f>_xlfn.XLOOKUP(A191,'KSD auditees'!A:A,'KSD auditees'!G:G)</f>
        <v xml:space="preserve">Education, Skills development and employment </v>
      </c>
      <c r="X191" s="150" t="e">
        <f>_xlfn.XLOOKUP(A191,'[27]Non AGSA'!B:B,'[27]Non AGSA'!B:B)</f>
        <v>#N/A</v>
      </c>
      <c r="Y191" s="150" t="e">
        <f>_xlfn.XLOOKUP(A191,'[27]Dormant auditee list'!C:C,'[27]Dormant auditee list'!C:C)</f>
        <v>#N/A</v>
      </c>
      <c r="Z191" s="150" t="str">
        <f>_xlfn.XLOOKUP(A191,[27]Reworked!A:A,[27]Reworked!I:I)</f>
        <v>Unqualified with no findings</v>
      </c>
      <c r="AB191" s="150">
        <v>1</v>
      </c>
      <c r="AC191" s="150">
        <v>1</v>
      </c>
    </row>
    <row r="192" spans="1:29" ht="26.25" customHeight="1" x14ac:dyDescent="0.25">
      <c r="A192" s="265">
        <v>1308</v>
      </c>
      <c r="B192" s="266" t="s">
        <v>92</v>
      </c>
      <c r="C192" s="252" t="s">
        <v>1193</v>
      </c>
      <c r="D192" s="252" t="s">
        <v>519</v>
      </c>
      <c r="E192" s="252" t="s">
        <v>1191</v>
      </c>
      <c r="F192" s="252" t="s">
        <v>1</v>
      </c>
      <c r="G192" s="252" t="s">
        <v>447</v>
      </c>
      <c r="H192" s="267" t="s">
        <v>444</v>
      </c>
      <c r="I192" s="267" t="s">
        <v>437</v>
      </c>
      <c r="J192" s="256" t="s">
        <v>33</v>
      </c>
      <c r="K192" s="252" t="s">
        <v>1</v>
      </c>
      <c r="L192" s="251" t="s">
        <v>22</v>
      </c>
      <c r="M192" s="250" t="s">
        <v>17</v>
      </c>
      <c r="N192" s="252" t="s">
        <v>1</v>
      </c>
      <c r="O192" s="253" t="s">
        <v>23</v>
      </c>
      <c r="P192" s="251" t="s">
        <v>22</v>
      </c>
      <c r="Q192" s="252" t="s">
        <v>1</v>
      </c>
      <c r="R192" s="149" t="s">
        <v>21</v>
      </c>
      <c r="S192" s="161" t="s">
        <v>29</v>
      </c>
      <c r="T192" s="161" t="s">
        <v>420</v>
      </c>
      <c r="U192" s="161" t="str">
        <f>_xlfn.XLOOKUP(A192,'Timely submission'!A:A,'Timely submission'!Q:Q)</f>
        <v>On time</v>
      </c>
      <c r="V192" s="150">
        <f>_xlfn.XLOOKUP(A192,'KSD auditees'!A:A,'KSD auditees'!A:A)</f>
        <v>1308</v>
      </c>
      <c r="W192" s="150" t="str">
        <f>_xlfn.XLOOKUP(A192,'KSD auditees'!A:A,'KSD auditees'!G:G)</f>
        <v xml:space="preserve">Education, Skills development and employment </v>
      </c>
      <c r="X192" s="150" t="e">
        <f>_xlfn.XLOOKUP(A192,'[27]Non AGSA'!B:B,'[27]Non AGSA'!B:B)</f>
        <v>#N/A</v>
      </c>
      <c r="Y192" s="150" t="e">
        <f>_xlfn.XLOOKUP(A192,'[27]Dormant auditee list'!C:C,'[27]Dormant auditee list'!C:C)</f>
        <v>#N/A</v>
      </c>
      <c r="Z192" s="150" t="str">
        <f>_xlfn.XLOOKUP(A192,[27]Reworked!A:A,[27]Reworked!I:I)</f>
        <v>Unqualified with no findings</v>
      </c>
      <c r="AB192" s="150">
        <v>1</v>
      </c>
      <c r="AC192" s="150">
        <v>1</v>
      </c>
    </row>
    <row r="193" spans="1:29" ht="34.5" customHeight="1" x14ac:dyDescent="0.25">
      <c r="A193" s="265">
        <v>488</v>
      </c>
      <c r="B193" s="266" t="s">
        <v>205</v>
      </c>
      <c r="C193" s="252" t="s">
        <v>1193</v>
      </c>
      <c r="D193" s="252" t="s">
        <v>896</v>
      </c>
      <c r="E193" s="252" t="s">
        <v>1191</v>
      </c>
      <c r="F193" s="252" t="s">
        <v>1</v>
      </c>
      <c r="G193" s="252" t="s">
        <v>837</v>
      </c>
      <c r="H193" s="267" t="s">
        <v>440</v>
      </c>
      <c r="I193" s="267" t="s">
        <v>437</v>
      </c>
      <c r="J193" s="254" t="s">
        <v>26</v>
      </c>
      <c r="K193" s="252" t="s">
        <v>1</v>
      </c>
      <c r="L193" s="253" t="s">
        <v>23</v>
      </c>
      <c r="M193" s="258" t="s">
        <v>94</v>
      </c>
      <c r="N193" s="251" t="s">
        <v>22</v>
      </c>
      <c r="O193" s="253" t="s">
        <v>23</v>
      </c>
      <c r="P193" s="253" t="s">
        <v>23</v>
      </c>
      <c r="Q193" s="255" t="s">
        <v>20</v>
      </c>
      <c r="R193" s="254" t="s">
        <v>26</v>
      </c>
      <c r="S193" s="161" t="s">
        <v>29</v>
      </c>
      <c r="T193" s="161" t="s">
        <v>29</v>
      </c>
      <c r="U193" s="161" t="str">
        <f>_xlfn.XLOOKUP(A193,'Timely submission'!A:A,'Timely submission'!Q:Q)</f>
        <v>On time</v>
      </c>
      <c r="V193" s="150">
        <f>_xlfn.XLOOKUP(A193,'KSD auditees'!A:A,'KSD auditees'!A:A)</f>
        <v>488</v>
      </c>
      <c r="W193" s="150" t="str">
        <f>_xlfn.XLOOKUP(A193,'KSD auditees'!A:A,'KSD auditees'!G:G)</f>
        <v>Safety and Security</v>
      </c>
      <c r="X193" s="150" t="e">
        <f>_xlfn.XLOOKUP(A193,'[27]Non AGSA'!B:B,'[27]Non AGSA'!B:B)</f>
        <v>#N/A</v>
      </c>
      <c r="Y193" s="150" t="e">
        <f>_xlfn.XLOOKUP(A193,'[27]Dormant auditee list'!C:C,'[27]Dormant auditee list'!C:C)</f>
        <v>#N/A</v>
      </c>
      <c r="Z193" s="150" t="str">
        <f>_xlfn.XLOOKUP(A193,[27]Reworked!A:A,[27]Reworked!I:I)</f>
        <v>Qualified</v>
      </c>
      <c r="AA193" s="150" t="str">
        <f>_xlfn.XLOOKUP(A193,[27]Reworked!A:A,[27]Reworked!J:J)</f>
        <v>Disclaimer</v>
      </c>
      <c r="AB193" s="150">
        <v>1</v>
      </c>
      <c r="AC193" s="150">
        <v>3</v>
      </c>
    </row>
    <row r="194" spans="1:29" ht="27" customHeight="1" x14ac:dyDescent="0.25">
      <c r="A194" s="265">
        <v>1334</v>
      </c>
      <c r="B194" s="266" t="s">
        <v>93</v>
      </c>
      <c r="C194" s="252" t="s">
        <v>1193</v>
      </c>
      <c r="D194" s="252" t="s">
        <v>1021</v>
      </c>
      <c r="E194" s="252" t="s">
        <v>1191</v>
      </c>
      <c r="F194" s="252" t="s">
        <v>1</v>
      </c>
      <c r="G194" s="252" t="s">
        <v>447</v>
      </c>
      <c r="H194" s="267" t="s">
        <v>444</v>
      </c>
      <c r="I194" s="267" t="s">
        <v>437</v>
      </c>
      <c r="J194" s="258" t="s">
        <v>94</v>
      </c>
      <c r="K194" s="252" t="s">
        <v>1</v>
      </c>
      <c r="L194" s="253" t="s">
        <v>23</v>
      </c>
      <c r="M194" s="258" t="s">
        <v>94</v>
      </c>
      <c r="N194" s="252" t="s">
        <v>1</v>
      </c>
      <c r="O194" s="253" t="s">
        <v>23</v>
      </c>
      <c r="P194" s="253" t="s">
        <v>23</v>
      </c>
      <c r="Q194" s="252" t="s">
        <v>1</v>
      </c>
      <c r="R194" s="258" t="s">
        <v>94</v>
      </c>
      <c r="S194" s="161" t="s">
        <v>420</v>
      </c>
      <c r="T194" s="161" t="s">
        <v>420</v>
      </c>
      <c r="U194" s="161" t="str">
        <f>_xlfn.XLOOKUP(A194,'Timely submission'!A:A,'Timely submission'!Q:Q)</f>
        <v>Late</v>
      </c>
      <c r="V194" s="150">
        <f>_xlfn.XLOOKUP(A194,'KSD auditees'!A:A,'KSD auditees'!A:A)</f>
        <v>1334</v>
      </c>
      <c r="W194" s="150" t="str">
        <f>_xlfn.XLOOKUP(A194,'KSD auditees'!A:A,'KSD auditees'!G:G)</f>
        <v xml:space="preserve">Education, Skills development and employment </v>
      </c>
      <c r="X194" s="150" t="e">
        <f>_xlfn.XLOOKUP(A194,'[27]Non AGSA'!B:B,'[27]Non AGSA'!B:B)</f>
        <v>#N/A</v>
      </c>
      <c r="Y194" s="150" t="e">
        <f>_xlfn.XLOOKUP(A194,'[27]Dormant auditee list'!C:C,'[27]Dormant auditee list'!C:C)</f>
        <v>#N/A</v>
      </c>
      <c r="Z194" s="150" t="str">
        <f>_xlfn.XLOOKUP(A194,[27]Reworked!A:A,[27]Reworked!I:I)</f>
        <v>Disclaimer</v>
      </c>
      <c r="AB194" s="150">
        <v>1</v>
      </c>
      <c r="AC194" s="150">
        <v>5</v>
      </c>
    </row>
    <row r="195" spans="1:29" ht="34.5" customHeight="1" x14ac:dyDescent="0.25">
      <c r="A195" s="265">
        <v>499</v>
      </c>
      <c r="B195" s="266" t="s">
        <v>123</v>
      </c>
      <c r="C195" s="252" t="s">
        <v>1193</v>
      </c>
      <c r="D195" s="252" t="s">
        <v>1086</v>
      </c>
      <c r="E195" s="252" t="s">
        <v>1191</v>
      </c>
      <c r="F195" s="252" t="s">
        <v>1</v>
      </c>
      <c r="G195" s="252" t="s">
        <v>520</v>
      </c>
      <c r="H195" s="267" t="s">
        <v>440</v>
      </c>
      <c r="I195" s="267" t="s">
        <v>437</v>
      </c>
      <c r="J195" s="250" t="s">
        <v>17</v>
      </c>
      <c r="K195" s="252" t="s">
        <v>1</v>
      </c>
      <c r="L195" s="253" t="s">
        <v>23</v>
      </c>
      <c r="M195" s="250" t="s">
        <v>17</v>
      </c>
      <c r="N195" s="251" t="s">
        <v>22</v>
      </c>
      <c r="O195" s="253" t="s">
        <v>23</v>
      </c>
      <c r="P195" s="253" t="s">
        <v>23</v>
      </c>
      <c r="Q195" s="251" t="s">
        <v>22</v>
      </c>
      <c r="R195" s="149" t="s">
        <v>21</v>
      </c>
      <c r="S195" s="161" t="s">
        <v>420</v>
      </c>
      <c r="T195" s="161" t="s">
        <v>420</v>
      </c>
      <c r="U195" s="161" t="str">
        <f>_xlfn.XLOOKUP(A195,'Timely submission'!A:A,'Timely submission'!Q:Q)</f>
        <v>On time</v>
      </c>
      <c r="V195" s="150">
        <f>_xlfn.XLOOKUP(A195,'KSD auditees'!A:A,'KSD auditees'!A:A)</f>
        <v>499</v>
      </c>
      <c r="W195" s="150" t="str">
        <f>_xlfn.XLOOKUP(A195,'KSD auditees'!A:A,'KSD auditees'!G:G)</f>
        <v>Energy</v>
      </c>
      <c r="X195" s="150" t="e">
        <f>_xlfn.XLOOKUP(A195,'[27]Non AGSA'!B:B,'[27]Non AGSA'!B:B)</f>
        <v>#N/A</v>
      </c>
      <c r="Y195" s="150" t="e">
        <f>_xlfn.XLOOKUP(A195,'[27]Dormant auditee list'!C:C,'[27]Dormant auditee list'!C:C)</f>
        <v>#N/A</v>
      </c>
      <c r="Z195" s="150" t="str">
        <f>_xlfn.XLOOKUP(A195,[27]Reworked!A:A,[27]Reworked!I:I)</f>
        <v>Unqualified with findings</v>
      </c>
      <c r="AB195" s="150">
        <v>1</v>
      </c>
      <c r="AC195" s="150">
        <v>2</v>
      </c>
    </row>
    <row r="196" spans="1:29" ht="34.5" customHeight="1" x14ac:dyDescent="0.25">
      <c r="A196" s="265">
        <v>442</v>
      </c>
      <c r="B196" s="266" t="s">
        <v>124</v>
      </c>
      <c r="C196" s="252" t="s">
        <v>1193</v>
      </c>
      <c r="D196" s="252" t="s">
        <v>1021</v>
      </c>
      <c r="E196" s="252" t="s">
        <v>1191</v>
      </c>
      <c r="F196" s="252" t="s">
        <v>1</v>
      </c>
      <c r="G196" s="252" t="s">
        <v>520</v>
      </c>
      <c r="H196" s="267" t="s">
        <v>440</v>
      </c>
      <c r="I196" s="267" t="s">
        <v>437</v>
      </c>
      <c r="J196" s="256" t="s">
        <v>33</v>
      </c>
      <c r="K196" s="252" t="s">
        <v>1</v>
      </c>
      <c r="L196" s="251" t="s">
        <v>22</v>
      </c>
      <c r="M196" s="250" t="s">
        <v>17</v>
      </c>
      <c r="N196" s="252" t="s">
        <v>1</v>
      </c>
      <c r="O196" s="253" t="s">
        <v>23</v>
      </c>
      <c r="P196" s="251" t="s">
        <v>22</v>
      </c>
      <c r="Q196" s="252" t="s">
        <v>1</v>
      </c>
      <c r="R196" s="149" t="s">
        <v>21</v>
      </c>
      <c r="S196" s="161" t="s">
        <v>29</v>
      </c>
      <c r="T196" s="161" t="s">
        <v>420</v>
      </c>
      <c r="U196" s="161" t="str">
        <f>_xlfn.XLOOKUP(A196,'Timely submission'!A:A,'Timely submission'!Q:Q)</f>
        <v>On time</v>
      </c>
      <c r="V196" s="150">
        <f>_xlfn.XLOOKUP(A196,'KSD auditees'!A:A,'KSD auditees'!A:A)</f>
        <v>442</v>
      </c>
      <c r="W196" s="150" t="str">
        <f>_xlfn.XLOOKUP(A196,'KSD auditees'!A:A,'KSD auditees'!G:G)</f>
        <v>Energy</v>
      </c>
      <c r="X196" s="150" t="e">
        <f>_xlfn.XLOOKUP(A196,'[27]Non AGSA'!B:B,'[27]Non AGSA'!B:B)</f>
        <v>#N/A</v>
      </c>
      <c r="Y196" s="150" t="e">
        <f>_xlfn.XLOOKUP(A196,'[27]Dormant auditee list'!C:C,'[27]Dormant auditee list'!C:C)</f>
        <v>#N/A</v>
      </c>
      <c r="Z196" s="150" t="str">
        <f>_xlfn.XLOOKUP(A196,[27]Reworked!A:A,[27]Reworked!I:I)</f>
        <v>Unqualified with no findings</v>
      </c>
      <c r="AB196" s="150">
        <v>1</v>
      </c>
      <c r="AC196" s="150">
        <v>1</v>
      </c>
    </row>
    <row r="197" spans="1:29" ht="27" customHeight="1" x14ac:dyDescent="0.25">
      <c r="A197" s="265">
        <v>1318</v>
      </c>
      <c r="B197" s="266" t="s">
        <v>95</v>
      </c>
      <c r="C197" s="252" t="s">
        <v>1193</v>
      </c>
      <c r="D197" s="252" t="s">
        <v>571</v>
      </c>
      <c r="E197" s="252" t="s">
        <v>1191</v>
      </c>
      <c r="F197" s="252" t="s">
        <v>1</v>
      </c>
      <c r="G197" s="252" t="s">
        <v>447</v>
      </c>
      <c r="H197" s="267" t="s">
        <v>444</v>
      </c>
      <c r="I197" s="267" t="s">
        <v>437</v>
      </c>
      <c r="J197" s="250" t="s">
        <v>17</v>
      </c>
      <c r="K197" s="252" t="s">
        <v>1</v>
      </c>
      <c r="L197" s="253" t="s">
        <v>23</v>
      </c>
      <c r="M197" s="250" t="s">
        <v>17</v>
      </c>
      <c r="N197" s="252" t="s">
        <v>1</v>
      </c>
      <c r="O197" s="253" t="s">
        <v>23</v>
      </c>
      <c r="P197" s="253" t="s">
        <v>23</v>
      </c>
      <c r="Q197" s="252" t="s">
        <v>1</v>
      </c>
      <c r="R197" s="149" t="s">
        <v>21</v>
      </c>
      <c r="S197" s="161" t="s">
        <v>420</v>
      </c>
      <c r="T197" s="161" t="s">
        <v>420</v>
      </c>
      <c r="U197" s="161" t="str">
        <f>_xlfn.XLOOKUP(A197,'Timely submission'!A:A,'Timely submission'!Q:Q)</f>
        <v>On time</v>
      </c>
      <c r="V197" s="150">
        <f>_xlfn.XLOOKUP(A197,'KSD auditees'!A:A,'KSD auditees'!A:A)</f>
        <v>1318</v>
      </c>
      <c r="W197" s="150" t="str">
        <f>_xlfn.XLOOKUP(A197,'KSD auditees'!A:A,'KSD auditees'!G:G)</f>
        <v xml:space="preserve">Education, Skills development and employment </v>
      </c>
      <c r="X197" s="150" t="e">
        <f>_xlfn.XLOOKUP(A197,'[27]Non AGSA'!B:B,'[27]Non AGSA'!B:B)</f>
        <v>#N/A</v>
      </c>
      <c r="Y197" s="150" t="e">
        <f>_xlfn.XLOOKUP(A197,'[27]Dormant auditee list'!C:C,'[27]Dormant auditee list'!C:C)</f>
        <v>#N/A</v>
      </c>
      <c r="Z197" s="150" t="str">
        <f>_xlfn.XLOOKUP(A197,[27]Reworked!A:A,[27]Reworked!I:I)</f>
        <v>Unqualified with findings</v>
      </c>
      <c r="AB197" s="150">
        <v>1</v>
      </c>
      <c r="AC197" s="150">
        <v>2</v>
      </c>
    </row>
    <row r="198" spans="1:29" ht="26.25" customHeight="1" x14ac:dyDescent="0.25">
      <c r="A198" s="265">
        <v>1065</v>
      </c>
      <c r="B198" s="266" t="s">
        <v>227</v>
      </c>
      <c r="C198" s="252" t="s">
        <v>1193</v>
      </c>
      <c r="D198" s="252" t="s">
        <v>854</v>
      </c>
      <c r="E198" s="252" t="s">
        <v>1191</v>
      </c>
      <c r="F198" s="252" t="s">
        <v>1</v>
      </c>
      <c r="G198" s="252" t="s">
        <v>439</v>
      </c>
      <c r="H198" s="267" t="s">
        <v>444</v>
      </c>
      <c r="I198" s="267" t="s">
        <v>437</v>
      </c>
      <c r="J198" s="250" t="s">
        <v>17</v>
      </c>
      <c r="K198" s="252" t="s">
        <v>1</v>
      </c>
      <c r="L198" s="253" t="s">
        <v>23</v>
      </c>
      <c r="M198" s="250" t="s">
        <v>17</v>
      </c>
      <c r="N198" s="252" t="s">
        <v>1</v>
      </c>
      <c r="O198" s="253" t="s">
        <v>23</v>
      </c>
      <c r="P198" s="253" t="s">
        <v>23</v>
      </c>
      <c r="Q198" s="252" t="s">
        <v>1</v>
      </c>
      <c r="R198" s="149" t="s">
        <v>21</v>
      </c>
      <c r="S198" s="161" t="s">
        <v>420</v>
      </c>
      <c r="T198" s="161" t="s">
        <v>420</v>
      </c>
      <c r="U198" s="161" t="str">
        <f>_xlfn.XLOOKUP(A198,'Timely submission'!A:A,'Timely submission'!Q:Q)</f>
        <v>On time</v>
      </c>
      <c r="V198" s="150">
        <f>_xlfn.XLOOKUP(A198,'KSD auditees'!A:A,'KSD auditees'!A:A)</f>
        <v>1065</v>
      </c>
      <c r="W198" s="150" t="str">
        <f>_xlfn.XLOOKUP(A198,'KSD auditees'!A:A,'KSD auditees'!G:G)</f>
        <v>Water and sanitation</v>
      </c>
      <c r="X198" s="150" t="e">
        <f>_xlfn.XLOOKUP(A198,'[27]Non AGSA'!B:B,'[27]Non AGSA'!B:B)</f>
        <v>#N/A</v>
      </c>
      <c r="Y198" s="150" t="e">
        <f>_xlfn.XLOOKUP(A198,'[27]Dormant auditee list'!C:C,'[27]Dormant auditee list'!C:C)</f>
        <v>#N/A</v>
      </c>
      <c r="Z198" s="150" t="str">
        <f>_xlfn.XLOOKUP(A198,[27]Reworked!A:A,[27]Reworked!I:I)</f>
        <v>Unqualified with findings</v>
      </c>
      <c r="AB198" s="150">
        <v>1</v>
      </c>
      <c r="AC198" s="150">
        <v>2</v>
      </c>
    </row>
    <row r="199" spans="1:29" ht="34.5" customHeight="1" x14ac:dyDescent="0.25">
      <c r="A199" s="265">
        <v>1123</v>
      </c>
      <c r="B199" s="266" t="s">
        <v>224</v>
      </c>
      <c r="C199" s="252" t="s">
        <v>1193</v>
      </c>
      <c r="D199" s="252" t="s">
        <v>896</v>
      </c>
      <c r="E199" s="252" t="s">
        <v>1191</v>
      </c>
      <c r="F199" s="252" t="s">
        <v>1</v>
      </c>
      <c r="G199" s="252" t="s">
        <v>209</v>
      </c>
      <c r="H199" s="267" t="s">
        <v>440</v>
      </c>
      <c r="I199" s="267" t="s">
        <v>437</v>
      </c>
      <c r="J199" s="250" t="s">
        <v>17</v>
      </c>
      <c r="K199" s="253" t="s">
        <v>23</v>
      </c>
      <c r="L199" s="253" t="s">
        <v>23</v>
      </c>
      <c r="M199" s="250" t="s">
        <v>17</v>
      </c>
      <c r="N199" s="253" t="s">
        <v>23</v>
      </c>
      <c r="O199" s="253" t="s">
        <v>23</v>
      </c>
      <c r="P199" s="253" t="s">
        <v>23</v>
      </c>
      <c r="Q199" s="253" t="s">
        <v>23</v>
      </c>
      <c r="R199" s="149" t="s">
        <v>21</v>
      </c>
      <c r="S199" s="161" t="s">
        <v>420</v>
      </c>
      <c r="T199" s="161" t="s">
        <v>420</v>
      </c>
      <c r="U199" s="161" t="str">
        <f>_xlfn.XLOOKUP(A199,'Timely submission'!A:A,'Timely submission'!Q:Q)</f>
        <v>On time</v>
      </c>
      <c r="V199" s="150">
        <f>_xlfn.XLOOKUP(A199,'KSD auditees'!A:A,'KSD auditees'!A:A)</f>
        <v>1123</v>
      </c>
      <c r="W199" s="150" t="str">
        <f>_xlfn.XLOOKUP(A199,'KSD auditees'!A:A,'KSD auditees'!G:G)</f>
        <v>Transport</v>
      </c>
      <c r="X199" s="150" t="e">
        <f>_xlfn.XLOOKUP(A199,'[27]Non AGSA'!B:B,'[27]Non AGSA'!B:B)</f>
        <v>#N/A</v>
      </c>
      <c r="Y199" s="150" t="e">
        <f>_xlfn.XLOOKUP(A199,'[27]Dormant auditee list'!C:C,'[27]Dormant auditee list'!C:C)</f>
        <v>#N/A</v>
      </c>
      <c r="Z199" s="150" t="str">
        <f>_xlfn.XLOOKUP(A199,[27]Reworked!A:A,[27]Reworked!I:I)</f>
        <v>Unqualified with findings</v>
      </c>
      <c r="AB199" s="150">
        <v>1</v>
      </c>
      <c r="AC199" s="150">
        <v>2</v>
      </c>
    </row>
    <row r="200" spans="1:29" ht="26.25" customHeight="1" x14ac:dyDescent="0.25">
      <c r="A200" s="265">
        <v>518</v>
      </c>
      <c r="B200" s="266" t="s">
        <v>96</v>
      </c>
      <c r="C200" s="252" t="s">
        <v>1193</v>
      </c>
      <c r="D200" s="252" t="s">
        <v>941</v>
      </c>
      <c r="E200" s="252" t="s">
        <v>1191</v>
      </c>
      <c r="F200" s="252" t="s">
        <v>1</v>
      </c>
      <c r="G200" s="252" t="s">
        <v>447</v>
      </c>
      <c r="H200" s="267" t="s">
        <v>444</v>
      </c>
      <c r="I200" s="267" t="s">
        <v>437</v>
      </c>
      <c r="J200" s="257" t="s">
        <v>39</v>
      </c>
      <c r="K200" s="255" t="s">
        <v>20</v>
      </c>
      <c r="L200" s="253" t="s">
        <v>23</v>
      </c>
      <c r="M200" s="254" t="s">
        <v>26</v>
      </c>
      <c r="N200" s="251" t="s">
        <v>22</v>
      </c>
      <c r="O200" s="253" t="s">
        <v>23</v>
      </c>
      <c r="P200" s="253" t="s">
        <v>23</v>
      </c>
      <c r="Q200" s="253" t="s">
        <v>23</v>
      </c>
      <c r="R200" s="257" t="s">
        <v>39</v>
      </c>
      <c r="S200" s="257" t="s">
        <v>39</v>
      </c>
      <c r="T200" s="257" t="s">
        <v>39</v>
      </c>
      <c r="U200" s="161" t="str">
        <f>_xlfn.XLOOKUP(A200,'Timely submission'!A:A,'Timely submission'!Q:Q)</f>
        <v>On time</v>
      </c>
      <c r="V200" s="150">
        <f>_xlfn.XLOOKUP(A200,'KSD auditees'!A:A,'KSD auditees'!A:A)</f>
        <v>518</v>
      </c>
      <c r="W200" s="150" t="str">
        <f>_xlfn.XLOOKUP(A200,'KSD auditees'!A:A,'KSD auditees'!G:G)</f>
        <v xml:space="preserve">Education, Skills development and employment </v>
      </c>
      <c r="X200" s="150" t="e">
        <f>_xlfn.XLOOKUP(A200,'[27]Non AGSA'!B:B,'[27]Non AGSA'!B:B)</f>
        <v>#N/A</v>
      </c>
      <c r="Y200" s="150" t="e">
        <f>_xlfn.XLOOKUP(A200,'[27]Dormant auditee list'!C:C,'[27]Dormant auditee list'!C:C)</f>
        <v>#N/A</v>
      </c>
      <c r="Z200" s="150" t="str">
        <f>_xlfn.XLOOKUP(A200,[27]Reworked!A:A,[27]Reworked!I:I)</f>
        <v>Audit not finalised at legislated date</v>
      </c>
      <c r="AB200" s="150">
        <v>1</v>
      </c>
      <c r="AC200" s="150">
        <v>6</v>
      </c>
    </row>
    <row r="201" spans="1:29" ht="27" customHeight="1" x14ac:dyDescent="0.25">
      <c r="A201" s="265">
        <v>1309</v>
      </c>
      <c r="B201" s="266" t="s">
        <v>97</v>
      </c>
      <c r="C201" s="252" t="s">
        <v>1193</v>
      </c>
      <c r="D201" s="252" t="s">
        <v>941</v>
      </c>
      <c r="E201" s="252" t="s">
        <v>1191</v>
      </c>
      <c r="F201" s="252" t="s">
        <v>1</v>
      </c>
      <c r="G201" s="252" t="s">
        <v>447</v>
      </c>
      <c r="H201" s="267" t="s">
        <v>444</v>
      </c>
      <c r="I201" s="267" t="s">
        <v>437</v>
      </c>
      <c r="J201" s="250" t="s">
        <v>17</v>
      </c>
      <c r="K201" s="252" t="s">
        <v>1</v>
      </c>
      <c r="L201" s="253" t="s">
        <v>23</v>
      </c>
      <c r="M201" s="250" t="s">
        <v>17</v>
      </c>
      <c r="N201" s="252" t="s">
        <v>1</v>
      </c>
      <c r="O201" s="253" t="s">
        <v>23</v>
      </c>
      <c r="P201" s="253" t="s">
        <v>23</v>
      </c>
      <c r="Q201" s="252" t="s">
        <v>1</v>
      </c>
      <c r="R201" s="149" t="s">
        <v>21</v>
      </c>
      <c r="S201" s="161" t="s">
        <v>420</v>
      </c>
      <c r="T201" s="161" t="s">
        <v>420</v>
      </c>
      <c r="U201" s="161" t="str">
        <f>_xlfn.XLOOKUP(A201,'Timely submission'!A:A,'Timely submission'!Q:Q)</f>
        <v>On time</v>
      </c>
      <c r="V201" s="150">
        <f>_xlfn.XLOOKUP(A201,'KSD auditees'!A:A,'KSD auditees'!A:A)</f>
        <v>1309</v>
      </c>
      <c r="W201" s="150" t="str">
        <f>_xlfn.XLOOKUP(A201,'KSD auditees'!A:A,'KSD auditees'!G:G)</f>
        <v xml:space="preserve">Education, Skills development and employment </v>
      </c>
      <c r="X201" s="150" t="e">
        <f>_xlfn.XLOOKUP(A201,'[27]Non AGSA'!B:B,'[27]Non AGSA'!B:B)</f>
        <v>#N/A</v>
      </c>
      <c r="Y201" s="150" t="e">
        <f>_xlfn.XLOOKUP(A201,'[27]Dormant auditee list'!C:C,'[27]Dormant auditee list'!C:C)</f>
        <v>#N/A</v>
      </c>
      <c r="Z201" s="150" t="str">
        <f>_xlfn.XLOOKUP(A201,[27]Reworked!A:A,[27]Reworked!I:I)</f>
        <v>Unqualified with findings</v>
      </c>
      <c r="AB201" s="150">
        <v>1</v>
      </c>
      <c r="AC201" s="150">
        <v>2</v>
      </c>
    </row>
    <row r="202" spans="1:29" ht="26.25" customHeight="1" x14ac:dyDescent="0.25">
      <c r="A202" s="265">
        <v>1310</v>
      </c>
      <c r="B202" s="266" t="s">
        <v>98</v>
      </c>
      <c r="C202" s="252" t="s">
        <v>1193</v>
      </c>
      <c r="D202" s="252" t="s">
        <v>941</v>
      </c>
      <c r="E202" s="252" t="s">
        <v>1191</v>
      </c>
      <c r="F202" s="252" t="s">
        <v>1</v>
      </c>
      <c r="G202" s="252" t="s">
        <v>447</v>
      </c>
      <c r="H202" s="267" t="s">
        <v>444</v>
      </c>
      <c r="I202" s="267" t="s">
        <v>437</v>
      </c>
      <c r="J202" s="254" t="s">
        <v>26</v>
      </c>
      <c r="K202" s="252" t="s">
        <v>1</v>
      </c>
      <c r="L202" s="253" t="s">
        <v>23</v>
      </c>
      <c r="M202" s="254" t="s">
        <v>26</v>
      </c>
      <c r="N202" s="252" t="s">
        <v>1</v>
      </c>
      <c r="O202" s="253" t="s">
        <v>23</v>
      </c>
      <c r="P202" s="253" t="s">
        <v>23</v>
      </c>
      <c r="Q202" s="252" t="s">
        <v>1</v>
      </c>
      <c r="R202" s="254" t="s">
        <v>26</v>
      </c>
      <c r="S202" s="161" t="s">
        <v>420</v>
      </c>
      <c r="T202" s="161" t="s">
        <v>420</v>
      </c>
      <c r="U202" s="161" t="str">
        <f>_xlfn.XLOOKUP(A202,'Timely submission'!A:A,'Timely submission'!Q:Q)</f>
        <v>On time</v>
      </c>
      <c r="V202" s="150">
        <f>_xlfn.XLOOKUP(A202,'KSD auditees'!A:A,'KSD auditees'!A:A)</f>
        <v>1310</v>
      </c>
      <c r="W202" s="150" t="str">
        <f>_xlfn.XLOOKUP(A202,'KSD auditees'!A:A,'KSD auditees'!G:G)</f>
        <v xml:space="preserve">Education, Skills development and employment </v>
      </c>
      <c r="X202" s="150" t="e">
        <f>_xlfn.XLOOKUP(A202,'[27]Non AGSA'!B:B,'[27]Non AGSA'!B:B)</f>
        <v>#N/A</v>
      </c>
      <c r="Y202" s="150" t="e">
        <f>_xlfn.XLOOKUP(A202,'[27]Dormant auditee list'!C:C,'[27]Dormant auditee list'!C:C)</f>
        <v>#N/A</v>
      </c>
      <c r="Z202" s="150" t="str">
        <f>_xlfn.XLOOKUP(A202,[27]Reworked!A:A,[27]Reworked!I:I)</f>
        <v>Qualified</v>
      </c>
      <c r="AB202" s="150">
        <v>1</v>
      </c>
      <c r="AC202" s="150">
        <v>3</v>
      </c>
    </row>
    <row r="203" spans="1:29" ht="27" customHeight="1" x14ac:dyDescent="0.25">
      <c r="A203" s="265">
        <v>1319</v>
      </c>
      <c r="B203" s="266" t="s">
        <v>99</v>
      </c>
      <c r="C203" s="252" t="s">
        <v>1193</v>
      </c>
      <c r="D203" s="252" t="s">
        <v>571</v>
      </c>
      <c r="E203" s="252" t="s">
        <v>1191</v>
      </c>
      <c r="F203" s="252" t="s">
        <v>1</v>
      </c>
      <c r="G203" s="252" t="s">
        <v>447</v>
      </c>
      <c r="H203" s="267" t="s">
        <v>444</v>
      </c>
      <c r="I203" s="267" t="s">
        <v>437</v>
      </c>
      <c r="J203" s="250" t="s">
        <v>17</v>
      </c>
      <c r="K203" s="252" t="s">
        <v>1</v>
      </c>
      <c r="L203" s="253" t="s">
        <v>23</v>
      </c>
      <c r="M203" s="250" t="s">
        <v>17</v>
      </c>
      <c r="N203" s="252" t="s">
        <v>1</v>
      </c>
      <c r="O203" s="253" t="s">
        <v>23</v>
      </c>
      <c r="P203" s="253" t="s">
        <v>23</v>
      </c>
      <c r="Q203" s="252" t="s">
        <v>1</v>
      </c>
      <c r="R203" s="149" t="s">
        <v>21</v>
      </c>
      <c r="S203" s="161" t="s">
        <v>420</v>
      </c>
      <c r="T203" s="161" t="s">
        <v>420</v>
      </c>
      <c r="U203" s="161" t="str">
        <f>_xlfn.XLOOKUP(A203,'Timely submission'!A:A,'Timely submission'!Q:Q)</f>
        <v>On time</v>
      </c>
      <c r="V203" s="150">
        <f>_xlfn.XLOOKUP(A203,'KSD auditees'!A:A,'KSD auditees'!A:A)</f>
        <v>1319</v>
      </c>
      <c r="W203" s="150" t="str">
        <f>_xlfn.XLOOKUP(A203,'KSD auditees'!A:A,'KSD auditees'!G:G)</f>
        <v xml:space="preserve">Education, Skills development and employment </v>
      </c>
      <c r="X203" s="150" t="e">
        <f>_xlfn.XLOOKUP(A203,'[27]Non AGSA'!B:B,'[27]Non AGSA'!B:B)</f>
        <v>#N/A</v>
      </c>
      <c r="Y203" s="150" t="e">
        <f>_xlfn.XLOOKUP(A203,'[27]Dormant auditee list'!C:C,'[27]Dormant auditee list'!C:C)</f>
        <v>#N/A</v>
      </c>
      <c r="Z203" s="150" t="str">
        <f>_xlfn.XLOOKUP(A203,[27]Reworked!A:A,[27]Reworked!I:I)</f>
        <v>Unqualified with findings</v>
      </c>
      <c r="AB203" s="150">
        <v>1</v>
      </c>
      <c r="AC203" s="150">
        <v>2</v>
      </c>
    </row>
    <row r="204" spans="1:29" ht="26.25" customHeight="1" x14ac:dyDescent="0.25">
      <c r="A204" s="265">
        <v>1320</v>
      </c>
      <c r="B204" s="266" t="s">
        <v>100</v>
      </c>
      <c r="C204" s="252" t="s">
        <v>1193</v>
      </c>
      <c r="D204" s="252" t="s">
        <v>571</v>
      </c>
      <c r="E204" s="252" t="s">
        <v>1191</v>
      </c>
      <c r="F204" s="252" t="s">
        <v>1</v>
      </c>
      <c r="G204" s="252" t="s">
        <v>447</v>
      </c>
      <c r="H204" s="267" t="s">
        <v>444</v>
      </c>
      <c r="I204" s="267" t="s">
        <v>437</v>
      </c>
      <c r="J204" s="250" t="s">
        <v>17</v>
      </c>
      <c r="K204" s="252" t="s">
        <v>1</v>
      </c>
      <c r="L204" s="255" t="s">
        <v>20</v>
      </c>
      <c r="M204" s="256" t="s">
        <v>33</v>
      </c>
      <c r="N204" s="252" t="s">
        <v>1</v>
      </c>
      <c r="O204" s="252" t="s">
        <v>1</v>
      </c>
      <c r="P204" s="255" t="s">
        <v>20</v>
      </c>
      <c r="Q204" s="252" t="s">
        <v>1</v>
      </c>
      <c r="R204" s="149" t="s">
        <v>21</v>
      </c>
      <c r="S204" s="161" t="s">
        <v>27</v>
      </c>
      <c r="T204" s="161" t="s">
        <v>420</v>
      </c>
      <c r="U204" s="161" t="str">
        <f>_xlfn.XLOOKUP(A204,'Timely submission'!A:A,'Timely submission'!Q:Q)</f>
        <v>On time</v>
      </c>
      <c r="V204" s="150">
        <f>_xlfn.XLOOKUP(A204,'KSD auditees'!A:A,'KSD auditees'!A:A)</f>
        <v>1320</v>
      </c>
      <c r="W204" s="150" t="str">
        <f>_xlfn.XLOOKUP(A204,'KSD auditees'!A:A,'KSD auditees'!G:G)</f>
        <v xml:space="preserve">Education, Skills development and employment </v>
      </c>
      <c r="X204" s="150" t="e">
        <f>_xlfn.XLOOKUP(A204,'[27]Non AGSA'!B:B,'[27]Non AGSA'!B:B)</f>
        <v>#N/A</v>
      </c>
      <c r="Y204" s="150" t="e">
        <f>_xlfn.XLOOKUP(A204,'[27]Dormant auditee list'!C:C,'[27]Dormant auditee list'!C:C)</f>
        <v>#N/A</v>
      </c>
      <c r="Z204" s="150" t="str">
        <f>_xlfn.XLOOKUP(A204,[27]Reworked!A:A,[27]Reworked!I:I)</f>
        <v>Unqualified with findings</v>
      </c>
      <c r="AB204" s="150">
        <v>1</v>
      </c>
      <c r="AC204" s="150">
        <v>2</v>
      </c>
    </row>
    <row r="205" spans="1:29" ht="26.25" customHeight="1" x14ac:dyDescent="0.25">
      <c r="A205" s="265">
        <v>522</v>
      </c>
      <c r="B205" s="266" t="s">
        <v>195</v>
      </c>
      <c r="C205" s="252" t="s">
        <v>1193</v>
      </c>
      <c r="D205" s="252" t="s">
        <v>941</v>
      </c>
      <c r="E205" s="252" t="s">
        <v>1191</v>
      </c>
      <c r="F205" s="252" t="s">
        <v>1</v>
      </c>
      <c r="G205" s="252" t="s">
        <v>949</v>
      </c>
      <c r="H205" s="267" t="s">
        <v>444</v>
      </c>
      <c r="I205" s="267" t="s">
        <v>437</v>
      </c>
      <c r="J205" s="254" t="s">
        <v>26</v>
      </c>
      <c r="K205" s="253" t="s">
        <v>23</v>
      </c>
      <c r="L205" s="253" t="s">
        <v>23</v>
      </c>
      <c r="M205" s="254" t="s">
        <v>26</v>
      </c>
      <c r="N205" s="253" t="s">
        <v>23</v>
      </c>
      <c r="O205" s="253" t="s">
        <v>23</v>
      </c>
      <c r="P205" s="253" t="s">
        <v>23</v>
      </c>
      <c r="Q205" s="253" t="s">
        <v>23</v>
      </c>
      <c r="R205" s="254" t="s">
        <v>26</v>
      </c>
      <c r="S205" s="161" t="s">
        <v>420</v>
      </c>
      <c r="T205" s="161" t="s">
        <v>420</v>
      </c>
      <c r="U205" s="161" t="str">
        <f>_xlfn.XLOOKUP(A205,'Timely submission'!A:A,'Timely submission'!Q:Q)</f>
        <v>On time</v>
      </c>
      <c r="V205" s="150">
        <f>_xlfn.XLOOKUP(A205,'KSD auditees'!A:A,'KSD auditees'!A:A)</f>
        <v>522</v>
      </c>
      <c r="W205" s="150" t="str">
        <f>_xlfn.XLOOKUP(A205,'KSD auditees'!A:A,'KSD auditees'!G:G)</f>
        <v>Other key public entity</v>
      </c>
      <c r="X205" s="150" t="e">
        <f>_xlfn.XLOOKUP(A205,'[27]Non AGSA'!B:B,'[27]Non AGSA'!B:B)</f>
        <v>#N/A</v>
      </c>
      <c r="Y205" s="150" t="e">
        <f>_xlfn.XLOOKUP(A205,'[27]Dormant auditee list'!C:C,'[27]Dormant auditee list'!C:C)</f>
        <v>#N/A</v>
      </c>
      <c r="Z205" s="150" t="str">
        <f>_xlfn.XLOOKUP(A205,[27]Reworked!A:A,[27]Reworked!I:I)</f>
        <v>Qualified</v>
      </c>
      <c r="AB205" s="150">
        <v>1</v>
      </c>
      <c r="AC205" s="150">
        <v>3</v>
      </c>
    </row>
    <row r="206" spans="1:29" ht="27" customHeight="1" x14ac:dyDescent="0.25">
      <c r="A206" s="265">
        <v>1326</v>
      </c>
      <c r="B206" s="266" t="s">
        <v>101</v>
      </c>
      <c r="C206" s="252" t="s">
        <v>1193</v>
      </c>
      <c r="D206" s="252" t="s">
        <v>625</v>
      </c>
      <c r="E206" s="252" t="s">
        <v>1191</v>
      </c>
      <c r="F206" s="252" t="s">
        <v>1</v>
      </c>
      <c r="G206" s="252" t="s">
        <v>447</v>
      </c>
      <c r="H206" s="267" t="s">
        <v>444</v>
      </c>
      <c r="I206" s="267" t="s">
        <v>437</v>
      </c>
      <c r="J206" s="250" t="s">
        <v>17</v>
      </c>
      <c r="K206" s="252" t="s">
        <v>1</v>
      </c>
      <c r="L206" s="253" t="s">
        <v>23</v>
      </c>
      <c r="M206" s="250" t="s">
        <v>17</v>
      </c>
      <c r="N206" s="252" t="s">
        <v>1</v>
      </c>
      <c r="O206" s="253" t="s">
        <v>23</v>
      </c>
      <c r="P206" s="253" t="s">
        <v>23</v>
      </c>
      <c r="Q206" s="252" t="s">
        <v>1</v>
      </c>
      <c r="R206" s="149" t="s">
        <v>21</v>
      </c>
      <c r="S206" s="161" t="s">
        <v>420</v>
      </c>
      <c r="T206" s="161" t="s">
        <v>420</v>
      </c>
      <c r="U206" s="161" t="str">
        <f>_xlfn.XLOOKUP(A206,'Timely submission'!A:A,'Timely submission'!Q:Q)</f>
        <v>On time</v>
      </c>
      <c r="V206" s="150">
        <f>_xlfn.XLOOKUP(A206,'KSD auditees'!A:A,'KSD auditees'!A:A)</f>
        <v>1326</v>
      </c>
      <c r="W206" s="150" t="str">
        <f>_xlfn.XLOOKUP(A206,'KSD auditees'!A:A,'KSD auditees'!G:G)</f>
        <v xml:space="preserve">Education, Skills development and employment </v>
      </c>
      <c r="X206" s="150" t="e">
        <f>_xlfn.XLOOKUP(A206,'[27]Non AGSA'!B:B,'[27]Non AGSA'!B:B)</f>
        <v>#N/A</v>
      </c>
      <c r="Y206" s="150" t="e">
        <f>_xlfn.XLOOKUP(A206,'[27]Dormant auditee list'!C:C,'[27]Dormant auditee list'!C:C)</f>
        <v>#N/A</v>
      </c>
      <c r="Z206" s="150" t="str">
        <f>_xlfn.XLOOKUP(A206,[27]Reworked!A:A,[27]Reworked!I:I)</f>
        <v>Unqualified with findings</v>
      </c>
      <c r="AB206" s="150">
        <v>1</v>
      </c>
      <c r="AC206" s="150">
        <v>2</v>
      </c>
    </row>
    <row r="207" spans="1:29" ht="26.25" customHeight="1" x14ac:dyDescent="0.25">
      <c r="A207" s="265">
        <v>1335</v>
      </c>
      <c r="B207" s="266" t="s">
        <v>102</v>
      </c>
      <c r="C207" s="252" t="s">
        <v>1193</v>
      </c>
      <c r="D207" s="252" t="s">
        <v>1021</v>
      </c>
      <c r="E207" s="252" t="s">
        <v>1191</v>
      </c>
      <c r="F207" s="252" t="s">
        <v>1</v>
      </c>
      <c r="G207" s="252" t="s">
        <v>447</v>
      </c>
      <c r="H207" s="267" t="s">
        <v>444</v>
      </c>
      <c r="I207" s="267" t="s">
        <v>437</v>
      </c>
      <c r="J207" s="254" t="s">
        <v>26</v>
      </c>
      <c r="K207" s="252" t="s">
        <v>1</v>
      </c>
      <c r="L207" s="253" t="s">
        <v>23</v>
      </c>
      <c r="M207" s="254" t="s">
        <v>26</v>
      </c>
      <c r="N207" s="252" t="s">
        <v>1</v>
      </c>
      <c r="O207" s="253" t="s">
        <v>23</v>
      </c>
      <c r="P207" s="253" t="s">
        <v>23</v>
      </c>
      <c r="Q207" s="252" t="s">
        <v>1</v>
      </c>
      <c r="R207" s="254" t="s">
        <v>26</v>
      </c>
      <c r="S207" s="161" t="s">
        <v>420</v>
      </c>
      <c r="T207" s="161" t="s">
        <v>420</v>
      </c>
      <c r="U207" s="161" t="str">
        <f>_xlfn.XLOOKUP(A207,'Timely submission'!A:A,'Timely submission'!Q:Q)</f>
        <v>On time</v>
      </c>
      <c r="V207" s="150">
        <f>_xlfn.XLOOKUP(A207,'KSD auditees'!A:A,'KSD auditees'!A:A)</f>
        <v>1335</v>
      </c>
      <c r="W207" s="150" t="str">
        <f>_xlfn.XLOOKUP(A207,'KSD auditees'!A:A,'KSD auditees'!G:G)</f>
        <v xml:space="preserve">Education, Skills development and employment </v>
      </c>
      <c r="X207" s="150" t="e">
        <f>_xlfn.XLOOKUP(A207,'[27]Non AGSA'!B:B,'[27]Non AGSA'!B:B)</f>
        <v>#N/A</v>
      </c>
      <c r="Y207" s="150" t="e">
        <f>_xlfn.XLOOKUP(A207,'[27]Dormant auditee list'!C:C,'[27]Dormant auditee list'!C:C)</f>
        <v>#N/A</v>
      </c>
      <c r="Z207" s="150" t="str">
        <f>_xlfn.XLOOKUP(A207,[27]Reworked!A:A,[27]Reworked!I:I)</f>
        <v>Qualified</v>
      </c>
      <c r="AB207" s="150">
        <v>1</v>
      </c>
      <c r="AC207" s="150">
        <v>3</v>
      </c>
    </row>
    <row r="208" spans="1:29" ht="27" customHeight="1" x14ac:dyDescent="0.25">
      <c r="A208" s="265">
        <v>533</v>
      </c>
      <c r="B208" s="266" t="s">
        <v>228</v>
      </c>
      <c r="C208" s="252" t="s">
        <v>1193</v>
      </c>
      <c r="D208" s="252" t="s">
        <v>854</v>
      </c>
      <c r="E208" s="252" t="s">
        <v>1191</v>
      </c>
      <c r="F208" s="252" t="s">
        <v>1</v>
      </c>
      <c r="G208" s="252" t="s">
        <v>439</v>
      </c>
      <c r="H208" s="267" t="s">
        <v>444</v>
      </c>
      <c r="I208" s="267" t="s">
        <v>437</v>
      </c>
      <c r="J208" s="254" t="s">
        <v>26</v>
      </c>
      <c r="K208" s="252" t="s">
        <v>1</v>
      </c>
      <c r="L208" s="253" t="s">
        <v>23</v>
      </c>
      <c r="M208" s="250" t="s">
        <v>17</v>
      </c>
      <c r="N208" s="252" t="s">
        <v>1</v>
      </c>
      <c r="O208" s="253" t="s">
        <v>23</v>
      </c>
      <c r="P208" s="253" t="s">
        <v>23</v>
      </c>
      <c r="Q208" s="252" t="s">
        <v>1</v>
      </c>
      <c r="R208" s="254" t="s">
        <v>26</v>
      </c>
      <c r="S208" s="161" t="s">
        <v>27</v>
      </c>
      <c r="T208" s="161" t="s">
        <v>27</v>
      </c>
      <c r="U208" s="161" t="str">
        <f>_xlfn.XLOOKUP(A208,'Timely submission'!A:A,'Timely submission'!Q:Q)</f>
        <v>On time</v>
      </c>
      <c r="V208" s="150">
        <f>_xlfn.XLOOKUP(A208,'KSD auditees'!A:A,'KSD auditees'!A:A)</f>
        <v>533</v>
      </c>
      <c r="W208" s="150" t="str">
        <f>_xlfn.XLOOKUP(A208,'KSD auditees'!A:A,'KSD auditees'!G:G)</f>
        <v>Water and sanitation</v>
      </c>
      <c r="X208" s="150" t="e">
        <f>_xlfn.XLOOKUP(A208,'[27]Non AGSA'!B:B,'[27]Non AGSA'!B:B)</f>
        <v>#N/A</v>
      </c>
      <c r="Y208" s="150" t="e">
        <f>_xlfn.XLOOKUP(A208,'[27]Dormant auditee list'!C:C,'[27]Dormant auditee list'!C:C)</f>
        <v>#N/A</v>
      </c>
      <c r="Z208" s="150" t="str">
        <f>_xlfn.XLOOKUP(A208,[27]Reworked!A:A,[27]Reworked!I:I)</f>
        <v>Qualified</v>
      </c>
      <c r="AB208" s="150">
        <v>1</v>
      </c>
      <c r="AC208" s="150">
        <v>3</v>
      </c>
    </row>
    <row r="209" spans="1:29" ht="26.25" customHeight="1" x14ac:dyDescent="0.25">
      <c r="A209" s="265">
        <v>1327</v>
      </c>
      <c r="B209" s="266" t="s">
        <v>103</v>
      </c>
      <c r="C209" s="252" t="s">
        <v>1193</v>
      </c>
      <c r="D209" s="252" t="s">
        <v>625</v>
      </c>
      <c r="E209" s="252" t="s">
        <v>1191</v>
      </c>
      <c r="F209" s="252" t="s">
        <v>1</v>
      </c>
      <c r="G209" s="252" t="s">
        <v>447</v>
      </c>
      <c r="H209" s="267" t="s">
        <v>444</v>
      </c>
      <c r="I209" s="267" t="s">
        <v>437</v>
      </c>
      <c r="J209" s="250" t="s">
        <v>17</v>
      </c>
      <c r="K209" s="252" t="s">
        <v>1</v>
      </c>
      <c r="L209" s="253" t="s">
        <v>23</v>
      </c>
      <c r="M209" s="250" t="s">
        <v>17</v>
      </c>
      <c r="N209" s="252" t="s">
        <v>1</v>
      </c>
      <c r="O209" s="253" t="s">
        <v>23</v>
      </c>
      <c r="P209" s="253" t="s">
        <v>23</v>
      </c>
      <c r="Q209" s="252" t="s">
        <v>1</v>
      </c>
      <c r="R209" s="149" t="s">
        <v>21</v>
      </c>
      <c r="S209" s="161" t="s">
        <v>420</v>
      </c>
      <c r="T209" s="161" t="s">
        <v>420</v>
      </c>
      <c r="U209" s="161" t="str">
        <f>_xlfn.XLOOKUP(A209,'Timely submission'!A:A,'Timely submission'!Q:Q)</f>
        <v>On time</v>
      </c>
      <c r="V209" s="150">
        <f>_xlfn.XLOOKUP(A209,'KSD auditees'!A:A,'KSD auditees'!A:A)</f>
        <v>1327</v>
      </c>
      <c r="W209" s="150" t="str">
        <f>_xlfn.XLOOKUP(A209,'KSD auditees'!A:A,'KSD auditees'!G:G)</f>
        <v xml:space="preserve">Education, Skills development and employment </v>
      </c>
      <c r="X209" s="150" t="e">
        <f>_xlfn.XLOOKUP(A209,'[27]Non AGSA'!B:B,'[27]Non AGSA'!B:B)</f>
        <v>#N/A</v>
      </c>
      <c r="Y209" s="150" t="e">
        <f>_xlfn.XLOOKUP(A209,'[27]Dormant auditee list'!C:C,'[27]Dormant auditee list'!C:C)</f>
        <v>#N/A</v>
      </c>
      <c r="Z209" s="150" t="str">
        <f>_xlfn.XLOOKUP(A209,[27]Reworked!A:A,[27]Reworked!I:I)</f>
        <v>Unqualified with findings</v>
      </c>
      <c r="AB209" s="150">
        <v>1</v>
      </c>
      <c r="AC209" s="150">
        <v>2</v>
      </c>
    </row>
    <row r="210" spans="1:29" ht="26.25" customHeight="1" x14ac:dyDescent="0.25">
      <c r="A210" s="265">
        <v>1341</v>
      </c>
      <c r="B210" s="266" t="s">
        <v>104</v>
      </c>
      <c r="C210" s="252" t="s">
        <v>1193</v>
      </c>
      <c r="D210" s="252" t="s">
        <v>1086</v>
      </c>
      <c r="E210" s="252" t="s">
        <v>1191</v>
      </c>
      <c r="F210" s="252" t="s">
        <v>1</v>
      </c>
      <c r="G210" s="252" t="s">
        <v>447</v>
      </c>
      <c r="H210" s="267" t="s">
        <v>444</v>
      </c>
      <c r="I210" s="267" t="s">
        <v>437</v>
      </c>
      <c r="J210" s="256" t="s">
        <v>33</v>
      </c>
      <c r="K210" s="252" t="s">
        <v>1</v>
      </c>
      <c r="L210" s="252" t="s">
        <v>1</v>
      </c>
      <c r="M210" s="256" t="s">
        <v>33</v>
      </c>
      <c r="N210" s="252" t="s">
        <v>1</v>
      </c>
      <c r="O210" s="252" t="s">
        <v>1</v>
      </c>
      <c r="P210" s="252" t="s">
        <v>1</v>
      </c>
      <c r="Q210" s="252" t="s">
        <v>1</v>
      </c>
      <c r="R210" s="149" t="s">
        <v>21</v>
      </c>
      <c r="S210" s="161" t="s">
        <v>420</v>
      </c>
      <c r="T210" s="161" t="s">
        <v>420</v>
      </c>
      <c r="U210" s="161" t="str">
        <f>_xlfn.XLOOKUP(A210,'Timely submission'!A:A,'Timely submission'!Q:Q)</f>
        <v>On time</v>
      </c>
      <c r="V210" s="150">
        <f>_xlfn.XLOOKUP(A210,'KSD auditees'!A:A,'KSD auditees'!A:A)</f>
        <v>1341</v>
      </c>
      <c r="W210" s="150" t="str">
        <f>_xlfn.XLOOKUP(A210,'KSD auditees'!A:A,'KSD auditees'!G:G)</f>
        <v xml:space="preserve">Education, Skills development and employment </v>
      </c>
      <c r="X210" s="150" t="e">
        <f>_xlfn.XLOOKUP(A210,'[27]Non AGSA'!B:B,'[27]Non AGSA'!B:B)</f>
        <v>#N/A</v>
      </c>
      <c r="Y210" s="150" t="e">
        <f>_xlfn.XLOOKUP(A210,'[27]Dormant auditee list'!C:C,'[27]Dormant auditee list'!C:C)</f>
        <v>#N/A</v>
      </c>
      <c r="Z210" s="150" t="str">
        <f>_xlfn.XLOOKUP(A210,[27]Reworked!A:A,[27]Reworked!I:I)</f>
        <v>Unqualified with no findings</v>
      </c>
      <c r="AB210" s="150">
        <v>1</v>
      </c>
      <c r="AC210" s="150">
        <v>1</v>
      </c>
    </row>
    <row r="211" spans="1:29" ht="18.75" customHeight="1" x14ac:dyDescent="0.25">
      <c r="A211" s="265">
        <v>538</v>
      </c>
      <c r="B211" s="266" t="s">
        <v>129</v>
      </c>
      <c r="C211" s="252" t="s">
        <v>1193</v>
      </c>
      <c r="D211" s="252" t="s">
        <v>1086</v>
      </c>
      <c r="E211" s="252" t="s">
        <v>1191</v>
      </c>
      <c r="F211" s="252" t="s">
        <v>1</v>
      </c>
      <c r="G211" s="252" t="s">
        <v>1</v>
      </c>
      <c r="H211" s="267" t="s">
        <v>1</v>
      </c>
      <c r="I211" s="267" t="s">
        <v>1086</v>
      </c>
      <c r="J211" s="256" t="s">
        <v>33</v>
      </c>
      <c r="K211" s="252" t="s">
        <v>1</v>
      </c>
      <c r="L211" s="252" t="s">
        <v>1</v>
      </c>
      <c r="M211" s="256" t="s">
        <v>33</v>
      </c>
      <c r="N211" s="252" t="s">
        <v>1</v>
      </c>
      <c r="O211" s="252" t="s">
        <v>1</v>
      </c>
      <c r="P211" s="252" t="s">
        <v>1</v>
      </c>
      <c r="Q211" s="252" t="s">
        <v>1</v>
      </c>
      <c r="R211" s="149" t="s">
        <v>21</v>
      </c>
      <c r="S211" s="161" t="s">
        <v>420</v>
      </c>
      <c r="T211" s="161" t="s">
        <v>420</v>
      </c>
      <c r="U211" s="161" t="str">
        <f>_xlfn.XLOOKUP(A211,'Timely submission'!A:A,'Timely submission'!Q:Q)</f>
        <v>On time</v>
      </c>
      <c r="V211" s="150">
        <f>_xlfn.XLOOKUP(A211,'KSD auditees'!A:A,'KSD auditees'!A:A)</f>
        <v>538</v>
      </c>
      <c r="W211" s="150" t="str">
        <f>_xlfn.XLOOKUP(A211,'KSD auditees'!A:A,'KSD auditees'!G:G)</f>
        <v>Environmental Sustainability</v>
      </c>
      <c r="X211" s="150" t="e">
        <f>_xlfn.XLOOKUP(A211,'[27]Non AGSA'!B:B,'[27]Non AGSA'!B:B)</f>
        <v>#N/A</v>
      </c>
      <c r="Y211" s="150" t="e">
        <f>_xlfn.XLOOKUP(A211,'[27]Dormant auditee list'!C:C,'[27]Dormant auditee list'!C:C)</f>
        <v>#N/A</v>
      </c>
      <c r="Z211" s="150" t="str">
        <f>_xlfn.XLOOKUP(A211,[27]Reworked!A:A,[27]Reworked!I:I)</f>
        <v>Unqualified with no findings</v>
      </c>
      <c r="AB211" s="150">
        <v>1</v>
      </c>
      <c r="AC211" s="150">
        <v>1</v>
      </c>
    </row>
    <row r="212" spans="1:29" ht="26.25" customHeight="1" x14ac:dyDescent="0.25">
      <c r="A212" s="265">
        <v>1311</v>
      </c>
      <c r="B212" s="266" t="s">
        <v>105</v>
      </c>
      <c r="C212" s="252" t="s">
        <v>1193</v>
      </c>
      <c r="D212" s="252" t="s">
        <v>941</v>
      </c>
      <c r="E212" s="252" t="s">
        <v>1191</v>
      </c>
      <c r="F212" s="252" t="s">
        <v>1</v>
      </c>
      <c r="G212" s="252" t="s">
        <v>447</v>
      </c>
      <c r="H212" s="267" t="s">
        <v>444</v>
      </c>
      <c r="I212" s="267" t="s">
        <v>437</v>
      </c>
      <c r="J212" s="250" t="s">
        <v>17</v>
      </c>
      <c r="K212" s="252" t="s">
        <v>1</v>
      </c>
      <c r="L212" s="253" t="s">
        <v>23</v>
      </c>
      <c r="M212" s="250" t="s">
        <v>17</v>
      </c>
      <c r="N212" s="252" t="s">
        <v>1</v>
      </c>
      <c r="O212" s="253" t="s">
        <v>23</v>
      </c>
      <c r="P212" s="253" t="s">
        <v>23</v>
      </c>
      <c r="Q212" s="252" t="s">
        <v>1</v>
      </c>
      <c r="R212" s="149" t="s">
        <v>21</v>
      </c>
      <c r="S212" s="161" t="s">
        <v>420</v>
      </c>
      <c r="T212" s="161" t="s">
        <v>420</v>
      </c>
      <c r="U212" s="161" t="str">
        <f>_xlfn.XLOOKUP(A212,'Timely submission'!A:A,'Timely submission'!Q:Q)</f>
        <v>On time</v>
      </c>
      <c r="V212" s="150">
        <f>_xlfn.XLOOKUP(A212,'KSD auditees'!A:A,'KSD auditees'!A:A)</f>
        <v>1311</v>
      </c>
      <c r="W212" s="150" t="str">
        <f>_xlfn.XLOOKUP(A212,'KSD auditees'!A:A,'KSD auditees'!G:G)</f>
        <v xml:space="preserve">Education, Skills development and employment </v>
      </c>
      <c r="X212" s="150" t="e">
        <f>_xlfn.XLOOKUP(A212,'[27]Non AGSA'!B:B,'[27]Non AGSA'!B:B)</f>
        <v>#N/A</v>
      </c>
      <c r="Y212" s="150" t="e">
        <f>_xlfn.XLOOKUP(A212,'[27]Dormant auditee list'!C:C,'[27]Dormant auditee list'!C:C)</f>
        <v>#N/A</v>
      </c>
      <c r="Z212" s="150" t="str">
        <f>_xlfn.XLOOKUP(A212,[27]Reworked!A:A,[27]Reworked!I:I)</f>
        <v>Unqualified with findings</v>
      </c>
      <c r="AB212" s="150">
        <v>1</v>
      </c>
      <c r="AC212" s="150">
        <v>2</v>
      </c>
    </row>
    <row r="213" spans="1:29" ht="27" customHeight="1" x14ac:dyDescent="0.25">
      <c r="A213" s="265">
        <v>539</v>
      </c>
      <c r="B213" s="266" t="s">
        <v>106</v>
      </c>
      <c r="C213" s="252" t="s">
        <v>1193</v>
      </c>
      <c r="D213" s="252" t="s">
        <v>941</v>
      </c>
      <c r="E213" s="252" t="s">
        <v>1191</v>
      </c>
      <c r="F213" s="252" t="s">
        <v>1</v>
      </c>
      <c r="G213" s="252" t="s">
        <v>447</v>
      </c>
      <c r="H213" s="267" t="s">
        <v>444</v>
      </c>
      <c r="I213" s="267" t="s">
        <v>437</v>
      </c>
      <c r="J213" s="250" t="s">
        <v>17</v>
      </c>
      <c r="K213" s="252" t="s">
        <v>1</v>
      </c>
      <c r="L213" s="253" t="s">
        <v>23</v>
      </c>
      <c r="M213" s="250" t="s">
        <v>17</v>
      </c>
      <c r="N213" s="252" t="s">
        <v>1</v>
      </c>
      <c r="O213" s="253" t="s">
        <v>23</v>
      </c>
      <c r="P213" s="253" t="s">
        <v>23</v>
      </c>
      <c r="Q213" s="252" t="s">
        <v>1</v>
      </c>
      <c r="R213" s="149" t="s">
        <v>21</v>
      </c>
      <c r="S213" s="161" t="s">
        <v>420</v>
      </c>
      <c r="T213" s="161" t="s">
        <v>420</v>
      </c>
      <c r="U213" s="161" t="str">
        <f>_xlfn.XLOOKUP(A213,'Timely submission'!A:A,'Timely submission'!Q:Q)</f>
        <v>On time</v>
      </c>
      <c r="V213" s="150">
        <f>_xlfn.XLOOKUP(A213,'KSD auditees'!A:A,'KSD auditees'!A:A)</f>
        <v>539</v>
      </c>
      <c r="W213" s="150" t="str">
        <f>_xlfn.XLOOKUP(A213,'KSD auditees'!A:A,'KSD auditees'!G:G)</f>
        <v xml:space="preserve">Education, Skills development and employment </v>
      </c>
      <c r="X213" s="150" t="e">
        <f>_xlfn.XLOOKUP(A213,'[27]Non AGSA'!B:B,'[27]Non AGSA'!B:B)</f>
        <v>#N/A</v>
      </c>
      <c r="Y213" s="150" t="e">
        <f>_xlfn.XLOOKUP(A213,'[27]Dormant auditee list'!C:C,'[27]Dormant auditee list'!C:C)</f>
        <v>#N/A</v>
      </c>
      <c r="Z213" s="150" t="str">
        <f>_xlfn.XLOOKUP(A213,[27]Reworked!A:A,[27]Reworked!I:I)</f>
        <v>Unqualified with findings</v>
      </c>
      <c r="AB213" s="150">
        <v>1</v>
      </c>
      <c r="AC213" s="150">
        <v>2</v>
      </c>
    </row>
    <row r="214" spans="1:29" ht="5.25" customHeight="1" x14ac:dyDescent="0.25">
      <c r="V214" s="150">
        <f>_xlfn.XLOOKUP(A214,'KSD auditees'!A:A,'KSD auditees'!A:A)</f>
        <v>0</v>
      </c>
      <c r="W214" s="150">
        <f>_xlfn.XLOOKUP(A214,'KSD auditees'!A:A,'KSD auditees'!G:G)</f>
        <v>0</v>
      </c>
      <c r="Z214" s="150">
        <f>_xlfn.XLOOKUP(A214,[27]Reworked!A:A,[27]Reworked!I:I)</f>
        <v>0</v>
      </c>
      <c r="AA214" s="150">
        <f>_xlfn.XLOOKUP(A214,[27]Reworked!A:A,[27]Reworked!J:J)</f>
        <v>0</v>
      </c>
    </row>
    <row r="215" spans="1:29" ht="14.25" customHeight="1" x14ac:dyDescent="0.25">
      <c r="F215" s="317" t="s">
        <v>1194</v>
      </c>
      <c r="G215" s="317"/>
      <c r="H215" s="317"/>
      <c r="J215" s="306" t="s">
        <v>421</v>
      </c>
      <c r="K215" s="306"/>
      <c r="L215" s="306"/>
      <c r="M215" s="306"/>
      <c r="N215" s="318" t="s">
        <v>33</v>
      </c>
      <c r="O215" s="318"/>
      <c r="P215" s="319" t="s">
        <v>39</v>
      </c>
    </row>
    <row r="216" spans="1:29" ht="14.25" customHeight="1" x14ac:dyDescent="0.25">
      <c r="F216" s="315" t="s">
        <v>1195</v>
      </c>
      <c r="G216" s="315"/>
      <c r="H216" s="315"/>
      <c r="J216" s="306"/>
      <c r="K216" s="306"/>
      <c r="L216" s="306"/>
      <c r="M216" s="306"/>
      <c r="N216" s="318"/>
      <c r="O216" s="318"/>
      <c r="P216" s="319"/>
    </row>
    <row r="217" spans="1:29" ht="14.25" customHeight="1" x14ac:dyDescent="0.25">
      <c r="F217" s="315" t="s">
        <v>1196</v>
      </c>
      <c r="G217" s="315"/>
      <c r="H217" s="315"/>
    </row>
    <row r="218" spans="1:29" ht="14.25" customHeight="1" x14ac:dyDescent="0.25">
      <c r="F218" s="315" t="s">
        <v>1197</v>
      </c>
      <c r="G218" s="315"/>
      <c r="H218" s="315"/>
      <c r="J218" s="306" t="s">
        <v>422</v>
      </c>
      <c r="K218" s="306"/>
      <c r="L218" s="306"/>
      <c r="M218" s="306"/>
      <c r="N218" s="316" t="s">
        <v>1198</v>
      </c>
      <c r="O218" s="316"/>
      <c r="P218" s="314" t="s">
        <v>1199</v>
      </c>
    </row>
    <row r="219" spans="1:29" ht="14.25" customHeight="1" x14ac:dyDescent="0.25">
      <c r="J219" s="306"/>
      <c r="K219" s="306"/>
      <c r="L219" s="306"/>
      <c r="M219" s="306"/>
      <c r="N219" s="316"/>
      <c r="O219" s="316"/>
      <c r="P219" s="314"/>
    </row>
    <row r="220" spans="1:29" ht="19.5" customHeight="1" x14ac:dyDescent="0.25"/>
    <row r="221" spans="1:29" ht="11.25" customHeight="1" x14ac:dyDescent="0.25">
      <c r="K221" s="307" t="s">
        <v>423</v>
      </c>
      <c r="L221" s="307"/>
      <c r="M221" s="307"/>
      <c r="N221" s="307"/>
      <c r="O221" s="307"/>
    </row>
  </sheetData>
  <autoFilter ref="A4:AB219" xr:uid="{B9DBF336-E8D9-496A-B873-6124E276E38A}"/>
  <mergeCells count="18">
    <mergeCell ref="F215:H215"/>
    <mergeCell ref="J215:M216"/>
    <mergeCell ref="N215:O216"/>
    <mergeCell ref="P215:P216"/>
    <mergeCell ref="J3:L3"/>
    <mergeCell ref="M3:O3"/>
    <mergeCell ref="P218:P219"/>
    <mergeCell ref="K221:O221"/>
    <mergeCell ref="F216:H216"/>
    <mergeCell ref="F217:H217"/>
    <mergeCell ref="F218:H218"/>
    <mergeCell ref="J218:M219"/>
    <mergeCell ref="N218:O219"/>
    <mergeCell ref="A1:C1"/>
    <mergeCell ref="D1:P1"/>
    <mergeCell ref="A2:C2"/>
    <mergeCell ref="I2:P2"/>
    <mergeCell ref="S3:T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7408-65F5-4E76-B440-53E2F0EB1DB5}">
  <dimension ref="A1:BK221"/>
  <sheetViews>
    <sheetView showGridLines="0" workbookViewId="0">
      <selection activeCell="C10" sqref="C10"/>
    </sheetView>
  </sheetViews>
  <sheetFormatPr defaultColWidth="8.85546875" defaultRowHeight="15" x14ac:dyDescent="0.25"/>
  <cols>
    <col min="1" max="1" width="3.7109375" style="150" customWidth="1"/>
    <col min="2" max="2" width="21.7109375" style="150" customWidth="1"/>
    <col min="3" max="3" width="16.140625" style="150" customWidth="1"/>
    <col min="4" max="5" width="5.42578125" style="150" customWidth="1"/>
    <col min="6" max="8" width="12.140625" style="150" customWidth="1"/>
    <col min="9" max="9" width="8.5703125" style="150" customWidth="1"/>
    <col min="10" max="12" width="2.7109375" style="150" customWidth="1"/>
    <col min="13" max="13" width="6" style="150" customWidth="1"/>
    <col min="14" max="17" width="2.7109375" style="150" customWidth="1"/>
    <col min="18" max="18" width="2.5703125" style="150" customWidth="1"/>
    <col min="19" max="23" width="2.7109375" style="150" customWidth="1"/>
    <col min="24" max="24" width="4.28515625" style="150" customWidth="1"/>
    <col min="25" max="25" width="2.7109375" style="150" customWidth="1"/>
    <col min="26" max="26" width="4.28515625" style="150" customWidth="1"/>
    <col min="27" max="27" width="4.42578125" style="150" customWidth="1"/>
    <col min="28" max="30" width="4.28515625" style="150" customWidth="1"/>
    <col min="31" max="31" width="4.42578125" style="150" customWidth="1"/>
    <col min="32" max="33" width="4.28515625" style="150" customWidth="1"/>
    <col min="34" max="37" width="2.7109375" style="150" customWidth="1"/>
    <col min="38" max="38" width="2.5703125" style="150" customWidth="1"/>
    <col min="39" max="41" width="2.7109375" style="150" customWidth="1"/>
    <col min="42" max="42" width="4.28515625" style="150" customWidth="1"/>
    <col min="43" max="46" width="2.7109375" style="150" customWidth="1"/>
    <col min="47" max="47" width="4.28515625" style="150" customWidth="1"/>
    <col min="48" max="51" width="2.7109375" style="150" customWidth="1"/>
    <col min="52" max="53" width="7" style="150" customWidth="1"/>
    <col min="54" max="54" width="7.5703125" style="150" customWidth="1"/>
    <col min="55" max="16384" width="8.85546875" style="150"/>
  </cols>
  <sheetData>
    <row r="1" spans="1:63" ht="48" customHeight="1" x14ac:dyDescent="0.25">
      <c r="A1" s="302"/>
      <c r="B1" s="302"/>
      <c r="C1" s="302"/>
      <c r="D1" s="303" t="s">
        <v>1181</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row>
    <row r="2" spans="1:63" ht="14.25" customHeight="1" x14ac:dyDescent="0.25">
      <c r="A2" s="304" t="s">
        <v>411</v>
      </c>
      <c r="B2" s="304"/>
      <c r="C2" s="304"/>
      <c r="I2" s="304" t="s">
        <v>488</v>
      </c>
      <c r="J2" s="304"/>
      <c r="K2" s="304"/>
      <c r="L2" s="304"/>
      <c r="M2" s="304"/>
      <c r="N2" s="304"/>
      <c r="O2" s="304"/>
      <c r="P2" s="304"/>
      <c r="Q2" s="304"/>
      <c r="R2" s="304"/>
      <c r="S2" s="304"/>
      <c r="T2" s="304"/>
      <c r="U2" s="304"/>
      <c r="V2" s="304"/>
      <c r="W2" s="304"/>
      <c r="X2" s="304"/>
      <c r="Y2" s="304"/>
      <c r="Z2" s="304"/>
      <c r="AA2" s="304"/>
      <c r="AB2" s="304"/>
      <c r="AC2" s="304"/>
      <c r="AD2" s="304"/>
      <c r="AE2" s="304"/>
      <c r="AF2" s="304"/>
      <c r="AP2" s="323" t="s">
        <v>1200</v>
      </c>
      <c r="AQ2" s="323"/>
      <c r="AR2" s="323"/>
      <c r="AS2" s="323"/>
      <c r="AT2" s="323"/>
      <c r="AU2" s="322">
        <v>45915</v>
      </c>
      <c r="AV2" s="322"/>
      <c r="AW2" s="322"/>
      <c r="AX2" s="322"/>
      <c r="AY2" s="322"/>
      <c r="AZ2" s="322"/>
      <c r="BA2" s="322"/>
      <c r="BB2" s="322"/>
    </row>
    <row r="3" spans="1:63" ht="36.75" customHeight="1" x14ac:dyDescent="0.25">
      <c r="A3" s="246" t="s">
        <v>1</v>
      </c>
      <c r="B3" s="247" t="s">
        <v>1</v>
      </c>
      <c r="C3" s="247" t="s">
        <v>1</v>
      </c>
      <c r="D3" s="247" t="s">
        <v>1</v>
      </c>
      <c r="E3" s="247"/>
      <c r="F3" s="247" t="s">
        <v>1</v>
      </c>
      <c r="G3" s="247" t="s">
        <v>1</v>
      </c>
      <c r="H3" s="247" t="s">
        <v>1</v>
      </c>
      <c r="I3" s="247" t="s">
        <v>1</v>
      </c>
      <c r="J3" s="324" t="s">
        <v>1182</v>
      </c>
      <c r="K3" s="324"/>
      <c r="L3" s="324"/>
      <c r="M3" s="329" t="s">
        <v>1183</v>
      </c>
      <c r="N3" s="329"/>
      <c r="O3" s="329"/>
      <c r="P3" s="324" t="s">
        <v>1201</v>
      </c>
      <c r="Q3" s="324"/>
      <c r="R3" s="324"/>
      <c r="S3" s="324"/>
      <c r="T3" s="324"/>
      <c r="U3" s="324"/>
      <c r="V3" s="324"/>
      <c r="W3" s="324"/>
      <c r="X3" s="324"/>
      <c r="Y3" s="324"/>
      <c r="Z3" s="329" t="s">
        <v>1202</v>
      </c>
      <c r="AA3" s="329"/>
      <c r="AB3" s="329"/>
      <c r="AC3" s="329"/>
      <c r="AD3" s="329"/>
      <c r="AE3" s="324" t="s">
        <v>1184</v>
      </c>
      <c r="AF3" s="324"/>
      <c r="AG3" s="324"/>
      <c r="AH3" s="324"/>
      <c r="AI3" s="324"/>
      <c r="AJ3" s="324"/>
      <c r="AK3" s="324"/>
      <c r="AL3" s="324"/>
      <c r="AM3" s="324"/>
      <c r="AN3" s="324"/>
      <c r="AO3" s="324"/>
      <c r="AP3" s="324"/>
      <c r="AQ3" s="324"/>
      <c r="AR3" s="324"/>
      <c r="AS3" s="324"/>
      <c r="AT3" s="324"/>
      <c r="AU3" s="329" t="s">
        <v>1185</v>
      </c>
      <c r="AV3" s="329"/>
      <c r="AW3" s="329"/>
      <c r="AX3" s="329"/>
      <c r="AY3" s="329"/>
      <c r="AZ3" s="324" t="s">
        <v>1203</v>
      </c>
      <c r="BA3" s="324"/>
      <c r="BB3" s="324"/>
    </row>
    <row r="4" spans="1:63" ht="119.25" customHeight="1" x14ac:dyDescent="0.25">
      <c r="A4" s="246" t="s">
        <v>11</v>
      </c>
      <c r="B4" s="248" t="s">
        <v>3</v>
      </c>
      <c r="C4" s="248" t="s">
        <v>424</v>
      </c>
      <c r="D4" s="248" t="s">
        <v>300</v>
      </c>
      <c r="E4" s="248"/>
      <c r="F4" s="248" t="s">
        <v>428</v>
      </c>
      <c r="G4" s="248" t="s">
        <v>429</v>
      </c>
      <c r="H4" s="248" t="s">
        <v>430</v>
      </c>
      <c r="I4" s="248" t="s">
        <v>1186</v>
      </c>
      <c r="J4" s="269" t="s">
        <v>1187</v>
      </c>
      <c r="K4" s="269" t="s">
        <v>1188</v>
      </c>
      <c r="L4" s="269" t="s">
        <v>1189</v>
      </c>
      <c r="M4" s="270" t="s">
        <v>1187</v>
      </c>
      <c r="N4" s="270" t="s">
        <v>1188</v>
      </c>
      <c r="O4" s="270" t="s">
        <v>1189</v>
      </c>
      <c r="P4" s="269" t="s">
        <v>1204</v>
      </c>
      <c r="Q4" s="269" t="s">
        <v>1205</v>
      </c>
      <c r="R4" s="269" t="s">
        <v>1206</v>
      </c>
      <c r="S4" s="269" t="s">
        <v>1207</v>
      </c>
      <c r="T4" s="269" t="s">
        <v>1208</v>
      </c>
      <c r="U4" s="269" t="s">
        <v>1209</v>
      </c>
      <c r="V4" s="269" t="s">
        <v>1210</v>
      </c>
      <c r="W4" s="269" t="s">
        <v>1211</v>
      </c>
      <c r="X4" s="269" t="s">
        <v>1212</v>
      </c>
      <c r="Y4" s="269" t="s">
        <v>1213</v>
      </c>
      <c r="Z4" s="270" t="s">
        <v>1214</v>
      </c>
      <c r="AA4" s="270" t="s">
        <v>1215</v>
      </c>
      <c r="AB4" s="270" t="s">
        <v>1216</v>
      </c>
      <c r="AC4" s="270" t="s">
        <v>1217</v>
      </c>
      <c r="AD4" s="270" t="s">
        <v>1218</v>
      </c>
      <c r="AE4" s="269" t="s">
        <v>1219</v>
      </c>
      <c r="AF4" s="269" t="s">
        <v>1212</v>
      </c>
      <c r="AG4" s="269" t="s">
        <v>1220</v>
      </c>
      <c r="AH4" s="269" t="s">
        <v>1221</v>
      </c>
      <c r="AI4" s="269" t="s">
        <v>1222</v>
      </c>
      <c r="AJ4" s="269" t="s">
        <v>1223</v>
      </c>
      <c r="AK4" s="269" t="s">
        <v>1224</v>
      </c>
      <c r="AL4" s="269" t="s">
        <v>1225</v>
      </c>
      <c r="AM4" s="269" t="s">
        <v>1226</v>
      </c>
      <c r="AN4" s="269" t="s">
        <v>1227</v>
      </c>
      <c r="AO4" s="269" t="s">
        <v>1228</v>
      </c>
      <c r="AP4" s="269" t="s">
        <v>1229</v>
      </c>
      <c r="AQ4" s="269" t="s">
        <v>1230</v>
      </c>
      <c r="AR4" s="269" t="s">
        <v>1231</v>
      </c>
      <c r="AS4" s="269" t="s">
        <v>1232</v>
      </c>
      <c r="AT4" s="269" t="s">
        <v>810</v>
      </c>
      <c r="AU4" s="270" t="s">
        <v>8</v>
      </c>
      <c r="AV4" s="270" t="s">
        <v>1233</v>
      </c>
      <c r="AW4" s="270" t="s">
        <v>1234</v>
      </c>
      <c r="AX4" s="270" t="s">
        <v>1235</v>
      </c>
      <c r="AY4" s="270" t="s">
        <v>1236</v>
      </c>
      <c r="AZ4" s="269" t="s">
        <v>1237</v>
      </c>
      <c r="BA4" s="269" t="s">
        <v>1238</v>
      </c>
      <c r="BB4" s="269" t="s">
        <v>1239</v>
      </c>
      <c r="BD4" s="150" t="s">
        <v>413</v>
      </c>
      <c r="BF4" s="150" t="s">
        <v>414</v>
      </c>
      <c r="BG4" s="150" t="s">
        <v>415</v>
      </c>
      <c r="BH4" s="150" t="s">
        <v>416</v>
      </c>
      <c r="BI4" s="153" t="s">
        <v>417</v>
      </c>
      <c r="BJ4" s="150" t="s">
        <v>418</v>
      </c>
      <c r="BK4" s="150" t="s">
        <v>419</v>
      </c>
    </row>
    <row r="5" spans="1:63" ht="18.75" customHeight="1" x14ac:dyDescent="0.25">
      <c r="A5" s="265">
        <v>1012</v>
      </c>
      <c r="B5" s="266" t="s">
        <v>208</v>
      </c>
      <c r="C5" s="271" t="s">
        <v>1190</v>
      </c>
      <c r="D5" s="271" t="s">
        <v>1021</v>
      </c>
      <c r="E5" s="271" t="s">
        <v>1191</v>
      </c>
      <c r="F5" s="271" t="s">
        <v>209</v>
      </c>
      <c r="G5" s="271" t="s">
        <v>1</v>
      </c>
      <c r="H5" s="266" t="s">
        <v>1</v>
      </c>
      <c r="I5" s="266" t="s">
        <v>1021</v>
      </c>
      <c r="J5" s="152" t="s">
        <v>17</v>
      </c>
      <c r="K5" s="271" t="s">
        <v>1</v>
      </c>
      <c r="L5" s="272" t="s">
        <v>23</v>
      </c>
      <c r="M5" s="152" t="s">
        <v>17</v>
      </c>
      <c r="N5" s="273" t="s">
        <v>22</v>
      </c>
      <c r="O5" s="272" t="s">
        <v>23</v>
      </c>
      <c r="P5" s="271" t="s">
        <v>1</v>
      </c>
      <c r="Q5" s="271" t="s">
        <v>1</v>
      </c>
      <c r="R5" s="271" t="s">
        <v>1</v>
      </c>
      <c r="S5" s="271" t="s">
        <v>1</v>
      </c>
      <c r="T5" s="271" t="s">
        <v>1</v>
      </c>
      <c r="U5" s="271" t="s">
        <v>1</v>
      </c>
      <c r="V5" s="271" t="s">
        <v>1</v>
      </c>
      <c r="W5" s="271" t="s">
        <v>1</v>
      </c>
      <c r="X5" s="271" t="s">
        <v>1</v>
      </c>
      <c r="Y5" s="271" t="s">
        <v>1</v>
      </c>
      <c r="Z5" s="271" t="s">
        <v>1</v>
      </c>
      <c r="AA5" s="271" t="s">
        <v>1</v>
      </c>
      <c r="AB5" s="271" t="s">
        <v>1</v>
      </c>
      <c r="AC5" s="271" t="s">
        <v>1</v>
      </c>
      <c r="AD5" s="271" t="s">
        <v>1</v>
      </c>
      <c r="AE5" s="273" t="s">
        <v>22</v>
      </c>
      <c r="AF5" s="272" t="s">
        <v>23</v>
      </c>
      <c r="AG5" s="271" t="s">
        <v>1</v>
      </c>
      <c r="AH5" s="271" t="s">
        <v>1</v>
      </c>
      <c r="AI5" s="271" t="s">
        <v>1</v>
      </c>
      <c r="AJ5" s="271" t="s">
        <v>1</v>
      </c>
      <c r="AK5" s="274" t="s">
        <v>20</v>
      </c>
      <c r="AL5" s="272" t="s">
        <v>23</v>
      </c>
      <c r="AM5" s="271" t="s">
        <v>1</v>
      </c>
      <c r="AN5" s="271" t="s">
        <v>1</v>
      </c>
      <c r="AO5" s="271" t="s">
        <v>1</v>
      </c>
      <c r="AP5" s="273" t="s">
        <v>22</v>
      </c>
      <c r="AQ5" s="271" t="s">
        <v>1</v>
      </c>
      <c r="AR5" s="272" t="s">
        <v>23</v>
      </c>
      <c r="AS5" s="271" t="s">
        <v>1</v>
      </c>
      <c r="AT5" s="271" t="s">
        <v>1</v>
      </c>
      <c r="AU5" s="273" t="s">
        <v>22</v>
      </c>
      <c r="AV5" s="272" t="s">
        <v>23</v>
      </c>
      <c r="AW5" s="274" t="s">
        <v>1240</v>
      </c>
      <c r="AX5" s="152">
        <v>2</v>
      </c>
      <c r="AY5" s="275">
        <v>1</v>
      </c>
      <c r="AZ5" s="276">
        <v>0</v>
      </c>
      <c r="BA5" s="277">
        <v>19.8</v>
      </c>
      <c r="BB5" s="278">
        <v>1.3</v>
      </c>
      <c r="BD5" s="150">
        <f>_xlfn.XLOOKUP(A5,'KSD auditees'!A:A,'KSD auditees'!A:A)</f>
        <v>1012</v>
      </c>
      <c r="BE5" s="150" t="str">
        <f>_xlfn.XLOOKUP(A5,'KSD auditees'!A:A,'KSD auditees'!G:G)</f>
        <v>Transport</v>
      </c>
      <c r="BF5" s="150" t="e">
        <f>_xlfn.XLOOKUP(A5,'[27]Non AGSA'!B:B,'[27]Non AGSA'!B:B)</f>
        <v>#N/A</v>
      </c>
      <c r="BG5" s="150" t="e">
        <f>_xlfn.XLOOKUP(A5,'[27]Dormant auditee list'!C:C,'[27]Dormant auditee list'!C:C)</f>
        <v>#N/A</v>
      </c>
      <c r="BH5" s="150" t="str">
        <f>_xlfn.XLOOKUP(A5,[27]Reworked!A:A,[27]Reworked!I:I)</f>
        <v>Unqualified with findings</v>
      </c>
      <c r="BJ5" s="150">
        <v>1</v>
      </c>
      <c r="BK5" s="150">
        <v>2</v>
      </c>
    </row>
    <row r="6" spans="1:63" ht="18.75" customHeight="1" x14ac:dyDescent="0.25">
      <c r="A6" s="265">
        <v>405</v>
      </c>
      <c r="B6" s="266" t="s">
        <v>210</v>
      </c>
      <c r="C6" s="271" t="s">
        <v>1190</v>
      </c>
      <c r="D6" s="271" t="s">
        <v>492</v>
      </c>
      <c r="E6" s="271" t="s">
        <v>1191</v>
      </c>
      <c r="F6" s="271" t="s">
        <v>209</v>
      </c>
      <c r="G6" s="271" t="s">
        <v>1</v>
      </c>
      <c r="H6" s="266" t="s">
        <v>1</v>
      </c>
      <c r="I6" s="266" t="s">
        <v>492</v>
      </c>
      <c r="J6" s="279" t="s">
        <v>26</v>
      </c>
      <c r="K6" s="271" t="s">
        <v>1</v>
      </c>
      <c r="L6" s="272" t="s">
        <v>23</v>
      </c>
      <c r="M6" s="279" t="s">
        <v>26</v>
      </c>
      <c r="N6" s="271" t="s">
        <v>1</v>
      </c>
      <c r="O6" s="272" t="s">
        <v>23</v>
      </c>
      <c r="P6" s="271" t="s">
        <v>1</v>
      </c>
      <c r="Q6" s="271" t="s">
        <v>1</v>
      </c>
      <c r="R6" s="271" t="s">
        <v>1</v>
      </c>
      <c r="S6" s="271" t="s">
        <v>1</v>
      </c>
      <c r="T6" s="271" t="s">
        <v>1</v>
      </c>
      <c r="U6" s="272" t="s">
        <v>23</v>
      </c>
      <c r="V6" s="271" t="s">
        <v>1</v>
      </c>
      <c r="W6" s="271" t="s">
        <v>1</v>
      </c>
      <c r="X6" s="271" t="s">
        <v>1</v>
      </c>
      <c r="Y6" s="271" t="s">
        <v>1</v>
      </c>
      <c r="Z6" s="271" t="s">
        <v>1</v>
      </c>
      <c r="AA6" s="271" t="s">
        <v>1</v>
      </c>
      <c r="AB6" s="271" t="s">
        <v>1</v>
      </c>
      <c r="AC6" s="271" t="s">
        <v>1</v>
      </c>
      <c r="AD6" s="271" t="s">
        <v>1</v>
      </c>
      <c r="AE6" s="272" t="s">
        <v>23</v>
      </c>
      <c r="AF6" s="272" t="s">
        <v>23</v>
      </c>
      <c r="AG6" s="271" t="s">
        <v>1</v>
      </c>
      <c r="AH6" s="272" t="s">
        <v>23</v>
      </c>
      <c r="AI6" s="271" t="s">
        <v>1</v>
      </c>
      <c r="AJ6" s="271" t="s">
        <v>1</v>
      </c>
      <c r="AK6" s="274" t="s">
        <v>20</v>
      </c>
      <c r="AL6" s="272" t="s">
        <v>23</v>
      </c>
      <c r="AM6" s="271" t="s">
        <v>1</v>
      </c>
      <c r="AN6" s="271" t="s">
        <v>1</v>
      </c>
      <c r="AO6" s="273" t="s">
        <v>22</v>
      </c>
      <c r="AP6" s="271" t="s">
        <v>1</v>
      </c>
      <c r="AQ6" s="271" t="s">
        <v>1</v>
      </c>
      <c r="AR6" s="271" t="s">
        <v>1</v>
      </c>
      <c r="AS6" s="271" t="s">
        <v>1</v>
      </c>
      <c r="AT6" s="271" t="s">
        <v>1</v>
      </c>
      <c r="AU6" s="274" t="s">
        <v>20</v>
      </c>
      <c r="AV6" s="272" t="s">
        <v>23</v>
      </c>
      <c r="AW6" s="274" t="s">
        <v>1240</v>
      </c>
      <c r="AX6" s="275">
        <v>1</v>
      </c>
      <c r="AY6" s="152">
        <v>2</v>
      </c>
      <c r="AZ6" s="280">
        <v>74.400000000000006</v>
      </c>
      <c r="BA6" s="280">
        <v>521.6</v>
      </c>
      <c r="BB6" s="281">
        <v>0</v>
      </c>
      <c r="BD6" s="150">
        <f>_xlfn.XLOOKUP(A6,'KSD auditees'!A:A,'KSD auditees'!A:A)</f>
        <v>405</v>
      </c>
      <c r="BE6" s="150" t="str">
        <f>_xlfn.XLOOKUP(A6,'KSD auditees'!A:A,'KSD auditees'!G:G)</f>
        <v>Transport</v>
      </c>
      <c r="BF6" s="150" t="e">
        <f>_xlfn.XLOOKUP(A6,'[27]Non AGSA'!B:B,'[27]Non AGSA'!B:B)</f>
        <v>#N/A</v>
      </c>
      <c r="BG6" s="150" t="e">
        <f>_xlfn.XLOOKUP(A6,'[27]Dormant auditee list'!C:C,'[27]Dormant auditee list'!C:C)</f>
        <v>#N/A</v>
      </c>
      <c r="BH6" s="150" t="str">
        <f>_xlfn.XLOOKUP(A6,[27]Reworked!A:A,[27]Reworked!I:I)</f>
        <v>Qualified</v>
      </c>
      <c r="BJ6" s="150">
        <v>1</v>
      </c>
      <c r="BK6" s="150">
        <v>3</v>
      </c>
    </row>
    <row r="7" spans="1:63" ht="18.75" customHeight="1" x14ac:dyDescent="0.25">
      <c r="A7" s="265">
        <v>233</v>
      </c>
      <c r="B7" s="266" t="s">
        <v>155</v>
      </c>
      <c r="C7" s="271" t="s">
        <v>1190</v>
      </c>
      <c r="D7" s="271" t="s">
        <v>625</v>
      </c>
      <c r="E7" s="271" t="s">
        <v>1191</v>
      </c>
      <c r="F7" s="271" t="s">
        <v>156</v>
      </c>
      <c r="G7" s="271" t="s">
        <v>1</v>
      </c>
      <c r="H7" s="266" t="s">
        <v>1</v>
      </c>
      <c r="I7" s="266" t="s">
        <v>625</v>
      </c>
      <c r="J7" s="152" t="s">
        <v>17</v>
      </c>
      <c r="K7" s="272" t="s">
        <v>23</v>
      </c>
      <c r="L7" s="272" t="s">
        <v>23</v>
      </c>
      <c r="M7" s="152" t="s">
        <v>17</v>
      </c>
      <c r="N7" s="272" t="s">
        <v>23</v>
      </c>
      <c r="O7" s="272" t="s">
        <v>23</v>
      </c>
      <c r="P7" s="271" t="s">
        <v>1</v>
      </c>
      <c r="Q7" s="271" t="s">
        <v>1</v>
      </c>
      <c r="R7" s="271" t="s">
        <v>1</v>
      </c>
      <c r="S7" s="271" t="s">
        <v>1</v>
      </c>
      <c r="T7" s="271" t="s">
        <v>1</v>
      </c>
      <c r="U7" s="271" t="s">
        <v>1</v>
      </c>
      <c r="V7" s="271" t="s">
        <v>1</v>
      </c>
      <c r="W7" s="271" t="s">
        <v>1</v>
      </c>
      <c r="X7" s="271" t="s">
        <v>1</v>
      </c>
      <c r="Y7" s="271" t="s">
        <v>1</v>
      </c>
      <c r="Z7" s="274" t="s">
        <v>20</v>
      </c>
      <c r="AA7" s="272" t="s">
        <v>23</v>
      </c>
      <c r="AB7" s="271" t="s">
        <v>1</v>
      </c>
      <c r="AC7" s="271" t="s">
        <v>1</v>
      </c>
      <c r="AD7" s="271" t="s">
        <v>1</v>
      </c>
      <c r="AE7" s="274" t="s">
        <v>20</v>
      </c>
      <c r="AF7" s="273" t="s">
        <v>22</v>
      </c>
      <c r="AG7" s="271" t="s">
        <v>1</v>
      </c>
      <c r="AH7" s="274" t="s">
        <v>20</v>
      </c>
      <c r="AI7" s="271" t="s">
        <v>1</v>
      </c>
      <c r="AJ7" s="271" t="s">
        <v>1</v>
      </c>
      <c r="AK7" s="271" t="s">
        <v>1</v>
      </c>
      <c r="AL7" s="271" t="s">
        <v>1</v>
      </c>
      <c r="AM7" s="271" t="s">
        <v>1</v>
      </c>
      <c r="AN7" s="271" t="s">
        <v>1</v>
      </c>
      <c r="AO7" s="271" t="s">
        <v>1</v>
      </c>
      <c r="AP7" s="272" t="s">
        <v>23</v>
      </c>
      <c r="AQ7" s="271" t="s">
        <v>1</v>
      </c>
      <c r="AR7" s="272" t="s">
        <v>23</v>
      </c>
      <c r="AS7" s="271" t="s">
        <v>1</v>
      </c>
      <c r="AT7" s="271" t="s">
        <v>1</v>
      </c>
      <c r="AU7" s="272" t="s">
        <v>23</v>
      </c>
      <c r="AV7" s="272" t="s">
        <v>23</v>
      </c>
      <c r="AW7" s="274" t="s">
        <v>1240</v>
      </c>
      <c r="AX7" s="152">
        <v>2</v>
      </c>
      <c r="AY7" s="152">
        <v>2</v>
      </c>
      <c r="AZ7" s="276">
        <v>0</v>
      </c>
      <c r="BA7" s="280">
        <v>1683.1</v>
      </c>
      <c r="BB7" s="278">
        <v>1.8</v>
      </c>
      <c r="BD7" s="150">
        <f>_xlfn.XLOOKUP(A7,'KSD auditees'!A:A,'KSD auditees'!A:A)</f>
        <v>233</v>
      </c>
      <c r="BE7" s="150" t="str">
        <f>_xlfn.XLOOKUP(A7,'KSD auditees'!A:A,'KSD auditees'!G:G)</f>
        <v>Human Settlements</v>
      </c>
      <c r="BF7" s="150" t="e">
        <f>_xlfn.XLOOKUP(A7,'[27]Non AGSA'!B:B,'[27]Non AGSA'!B:B)</f>
        <v>#N/A</v>
      </c>
      <c r="BG7" s="150" t="e">
        <f>_xlfn.XLOOKUP(A7,'[27]Dormant auditee list'!C:C,'[27]Dormant auditee list'!C:C)</f>
        <v>#N/A</v>
      </c>
      <c r="BH7" s="150" t="str">
        <f>_xlfn.XLOOKUP(A7,[27]Reworked!A:A,[27]Reworked!I:I)</f>
        <v>Unqualified with findings</v>
      </c>
      <c r="BJ7" s="150">
        <v>1</v>
      </c>
      <c r="BK7" s="150">
        <v>2</v>
      </c>
    </row>
    <row r="8" spans="1:63" ht="18.75" customHeight="1" x14ac:dyDescent="0.25">
      <c r="A8" s="265">
        <v>1014</v>
      </c>
      <c r="B8" s="266" t="s">
        <v>157</v>
      </c>
      <c r="C8" s="271" t="s">
        <v>1190</v>
      </c>
      <c r="D8" s="271" t="s">
        <v>1065</v>
      </c>
      <c r="E8" s="271" t="s">
        <v>1191</v>
      </c>
      <c r="F8" s="271" t="s">
        <v>156</v>
      </c>
      <c r="G8" s="271" t="s">
        <v>1</v>
      </c>
      <c r="H8" s="266" t="s">
        <v>1</v>
      </c>
      <c r="I8" s="266" t="s">
        <v>1065</v>
      </c>
      <c r="J8" s="152" t="s">
        <v>17</v>
      </c>
      <c r="K8" s="273" t="s">
        <v>22</v>
      </c>
      <c r="L8" s="272" t="s">
        <v>23</v>
      </c>
      <c r="M8" s="152" t="s">
        <v>17</v>
      </c>
      <c r="N8" s="272" t="s">
        <v>23</v>
      </c>
      <c r="O8" s="272" t="s">
        <v>23</v>
      </c>
      <c r="P8" s="271" t="s">
        <v>1</v>
      </c>
      <c r="Q8" s="271" t="s">
        <v>1</v>
      </c>
      <c r="R8" s="271" t="s">
        <v>1</v>
      </c>
      <c r="S8" s="271" t="s">
        <v>1</v>
      </c>
      <c r="T8" s="271" t="s">
        <v>1</v>
      </c>
      <c r="U8" s="271" t="s">
        <v>1</v>
      </c>
      <c r="V8" s="271" t="s">
        <v>1</v>
      </c>
      <c r="W8" s="271" t="s">
        <v>1</v>
      </c>
      <c r="X8" s="271" t="s">
        <v>1</v>
      </c>
      <c r="Y8" s="271" t="s">
        <v>1</v>
      </c>
      <c r="Z8" s="273" t="s">
        <v>22</v>
      </c>
      <c r="AA8" s="273" t="s">
        <v>22</v>
      </c>
      <c r="AB8" s="271" t="s">
        <v>1</v>
      </c>
      <c r="AC8" s="271" t="s">
        <v>1</v>
      </c>
      <c r="AD8" s="271" t="s">
        <v>1</v>
      </c>
      <c r="AE8" s="271" t="s">
        <v>1</v>
      </c>
      <c r="AF8" s="271" t="s">
        <v>1</v>
      </c>
      <c r="AG8" s="271" t="s">
        <v>1</v>
      </c>
      <c r="AH8" s="271" t="s">
        <v>1</v>
      </c>
      <c r="AI8" s="271" t="s">
        <v>1</v>
      </c>
      <c r="AJ8" s="271" t="s">
        <v>1</v>
      </c>
      <c r="AK8" s="271" t="s">
        <v>1</v>
      </c>
      <c r="AL8" s="272" t="s">
        <v>23</v>
      </c>
      <c r="AM8" s="271" t="s">
        <v>1</v>
      </c>
      <c r="AN8" s="271" t="s">
        <v>1</v>
      </c>
      <c r="AO8" s="271" t="s">
        <v>1</v>
      </c>
      <c r="AP8" s="271" t="s">
        <v>1</v>
      </c>
      <c r="AQ8" s="271" t="s">
        <v>1</v>
      </c>
      <c r="AR8" s="271" t="s">
        <v>1</v>
      </c>
      <c r="AS8" s="271" t="s">
        <v>1</v>
      </c>
      <c r="AT8" s="271" t="s">
        <v>1</v>
      </c>
      <c r="AU8" s="272" t="s">
        <v>23</v>
      </c>
      <c r="AV8" s="272" t="s">
        <v>23</v>
      </c>
      <c r="AW8" s="274" t="s">
        <v>1240</v>
      </c>
      <c r="AX8" s="275">
        <v>1</v>
      </c>
      <c r="AY8" s="152">
        <v>2</v>
      </c>
      <c r="AZ8" s="280">
        <v>2.1</v>
      </c>
      <c r="BA8" s="280">
        <v>6.8</v>
      </c>
      <c r="BB8" s="281">
        <v>0</v>
      </c>
      <c r="BD8" s="150">
        <f>_xlfn.XLOOKUP(A8,'KSD auditees'!A:A,'KSD auditees'!A:A)</f>
        <v>1014</v>
      </c>
      <c r="BE8" s="150" t="str">
        <f>_xlfn.XLOOKUP(A8,'KSD auditees'!A:A,'KSD auditees'!G:G)</f>
        <v>Human Settlements</v>
      </c>
      <c r="BF8" s="150" t="e">
        <f>_xlfn.XLOOKUP(A8,'[27]Non AGSA'!B:B,'[27]Non AGSA'!B:B)</f>
        <v>#N/A</v>
      </c>
      <c r="BG8" s="150" t="e">
        <f>_xlfn.XLOOKUP(A8,'[27]Dormant auditee list'!C:C,'[27]Dormant auditee list'!C:C)</f>
        <v>#N/A</v>
      </c>
      <c r="BH8" s="150" t="str">
        <f>_xlfn.XLOOKUP(A8,[27]Reworked!A:A,[27]Reworked!I:I)</f>
        <v>Unqualified with findings</v>
      </c>
      <c r="BJ8" s="150">
        <v>1</v>
      </c>
      <c r="BK8" s="150">
        <v>2</v>
      </c>
    </row>
    <row r="9" spans="1:63" ht="34.5" customHeight="1" x14ac:dyDescent="0.25">
      <c r="A9" s="265">
        <v>1558</v>
      </c>
      <c r="B9" s="266" t="s">
        <v>130</v>
      </c>
      <c r="C9" s="271" t="s">
        <v>1190</v>
      </c>
      <c r="D9" s="271" t="s">
        <v>1065</v>
      </c>
      <c r="E9" s="271" t="s">
        <v>1191</v>
      </c>
      <c r="F9" s="271" t="s">
        <v>662</v>
      </c>
      <c r="G9" s="271" t="s">
        <v>1</v>
      </c>
      <c r="H9" s="266" t="s">
        <v>1</v>
      </c>
      <c r="I9" s="266" t="s">
        <v>1065</v>
      </c>
      <c r="J9" s="279" t="s">
        <v>26</v>
      </c>
      <c r="K9" s="272" t="s">
        <v>23</v>
      </c>
      <c r="L9" s="272" t="s">
        <v>23</v>
      </c>
      <c r="M9" s="279" t="s">
        <v>26</v>
      </c>
      <c r="N9" s="272" t="s">
        <v>23</v>
      </c>
      <c r="O9" s="272" t="s">
        <v>23</v>
      </c>
      <c r="P9" s="272" t="s">
        <v>23</v>
      </c>
      <c r="Q9" s="273" t="s">
        <v>22</v>
      </c>
      <c r="R9" s="271" t="s">
        <v>1</v>
      </c>
      <c r="S9" s="271" t="s">
        <v>1</v>
      </c>
      <c r="T9" s="271" t="s">
        <v>1</v>
      </c>
      <c r="U9" s="274" t="s">
        <v>20</v>
      </c>
      <c r="V9" s="271" t="s">
        <v>1</v>
      </c>
      <c r="W9" s="272" t="s">
        <v>23</v>
      </c>
      <c r="X9" s="272" t="s">
        <v>23</v>
      </c>
      <c r="Y9" s="272" t="s">
        <v>23</v>
      </c>
      <c r="Z9" s="274" t="s">
        <v>20</v>
      </c>
      <c r="AA9" s="272" t="s">
        <v>23</v>
      </c>
      <c r="AB9" s="271" t="s">
        <v>1</v>
      </c>
      <c r="AC9" s="271" t="s">
        <v>1</v>
      </c>
      <c r="AD9" s="271" t="s">
        <v>1</v>
      </c>
      <c r="AE9" s="272" t="s">
        <v>23</v>
      </c>
      <c r="AF9" s="272" t="s">
        <v>23</v>
      </c>
      <c r="AG9" s="271" t="s">
        <v>1</v>
      </c>
      <c r="AH9" s="272" t="s">
        <v>23</v>
      </c>
      <c r="AI9" s="271" t="s">
        <v>1</v>
      </c>
      <c r="AJ9" s="271" t="s">
        <v>1</v>
      </c>
      <c r="AK9" s="274" t="s">
        <v>20</v>
      </c>
      <c r="AL9" s="272" t="s">
        <v>23</v>
      </c>
      <c r="AM9" s="271" t="s">
        <v>1</v>
      </c>
      <c r="AN9" s="271" t="s">
        <v>1</v>
      </c>
      <c r="AO9" s="272" t="s">
        <v>23</v>
      </c>
      <c r="AP9" s="272" t="s">
        <v>23</v>
      </c>
      <c r="AQ9" s="272" t="s">
        <v>23</v>
      </c>
      <c r="AR9" s="272" t="s">
        <v>23</v>
      </c>
      <c r="AS9" s="271" t="s">
        <v>1</v>
      </c>
      <c r="AT9" s="271" t="s">
        <v>1</v>
      </c>
      <c r="AU9" s="272" t="s">
        <v>23</v>
      </c>
      <c r="AV9" s="272" t="s">
        <v>23</v>
      </c>
      <c r="AW9" s="274" t="s">
        <v>1240</v>
      </c>
      <c r="AX9" s="282">
        <v>3</v>
      </c>
      <c r="AY9" s="152">
        <v>2</v>
      </c>
      <c r="AZ9" s="276">
        <v>0</v>
      </c>
      <c r="BA9" s="280">
        <v>14.1</v>
      </c>
      <c r="BB9" s="281">
        <v>0.03</v>
      </c>
      <c r="BD9" s="150">
        <f>_xlfn.XLOOKUP(A9,'KSD auditees'!A:A,'KSD auditees'!A:A)</f>
        <v>1558</v>
      </c>
      <c r="BE9" s="150" t="str">
        <f>_xlfn.XLOOKUP(A9,'KSD auditees'!A:A,'KSD auditees'!G:G)</f>
        <v xml:space="preserve">Environmental sustainability </v>
      </c>
      <c r="BF9" s="150" t="e">
        <f>_xlfn.XLOOKUP(A9,'[27]Non AGSA'!B:B,'[27]Non AGSA'!B:B)</f>
        <v>#N/A</v>
      </c>
      <c r="BG9" s="150" t="e">
        <f>_xlfn.XLOOKUP(A9,'[27]Dormant auditee list'!C:C,'[27]Dormant auditee list'!C:C)</f>
        <v>#N/A</v>
      </c>
      <c r="BH9" s="150" t="str">
        <f>_xlfn.XLOOKUP(A9,[27]Reworked!A:A,[27]Reworked!I:I)</f>
        <v>Qualified</v>
      </c>
      <c r="BJ9" s="150">
        <v>1</v>
      </c>
      <c r="BK9" s="150">
        <v>3</v>
      </c>
    </row>
    <row r="10" spans="1:63" ht="34.5" customHeight="1" x14ac:dyDescent="0.25">
      <c r="A10" s="265">
        <v>1555</v>
      </c>
      <c r="B10" s="266" t="s">
        <v>158</v>
      </c>
      <c r="C10" s="271" t="s">
        <v>1190</v>
      </c>
      <c r="D10" s="271" t="s">
        <v>941</v>
      </c>
      <c r="E10" s="271" t="s">
        <v>1191</v>
      </c>
      <c r="F10" s="271" t="s">
        <v>461</v>
      </c>
      <c r="G10" s="271" t="s">
        <v>584</v>
      </c>
      <c r="H10" s="266" t="s">
        <v>440</v>
      </c>
      <c r="I10" s="266" t="s">
        <v>437</v>
      </c>
      <c r="J10" s="279" t="s">
        <v>26</v>
      </c>
      <c r="K10" s="274" t="s">
        <v>20</v>
      </c>
      <c r="L10" s="272" t="s">
        <v>23</v>
      </c>
      <c r="M10" s="152" t="s">
        <v>17</v>
      </c>
      <c r="N10" s="271" t="s">
        <v>1</v>
      </c>
      <c r="O10" s="272" t="s">
        <v>23</v>
      </c>
      <c r="P10" s="274" t="s">
        <v>20</v>
      </c>
      <c r="Q10" s="274" t="s">
        <v>20</v>
      </c>
      <c r="R10" s="271" t="s">
        <v>1</v>
      </c>
      <c r="S10" s="271" t="s">
        <v>1</v>
      </c>
      <c r="T10" s="271" t="s">
        <v>1</v>
      </c>
      <c r="U10" s="274" t="s">
        <v>20</v>
      </c>
      <c r="V10" s="274" t="s">
        <v>20</v>
      </c>
      <c r="W10" s="271" t="s">
        <v>1</v>
      </c>
      <c r="X10" s="274" t="s">
        <v>20</v>
      </c>
      <c r="Y10" s="271" t="s">
        <v>1</v>
      </c>
      <c r="Z10" s="274" t="s">
        <v>20</v>
      </c>
      <c r="AA10" s="271" t="s">
        <v>1</v>
      </c>
      <c r="AB10" s="271" t="s">
        <v>1</v>
      </c>
      <c r="AC10" s="271" t="s">
        <v>1</v>
      </c>
      <c r="AD10" s="271" t="s">
        <v>1</v>
      </c>
      <c r="AE10" s="272" t="s">
        <v>23</v>
      </c>
      <c r="AF10" s="274" t="s">
        <v>20</v>
      </c>
      <c r="AG10" s="271" t="s">
        <v>1</v>
      </c>
      <c r="AH10" s="274" t="s">
        <v>20</v>
      </c>
      <c r="AI10" s="271" t="s">
        <v>1</v>
      </c>
      <c r="AJ10" s="271" t="s">
        <v>1</v>
      </c>
      <c r="AK10" s="272" t="s">
        <v>23</v>
      </c>
      <c r="AL10" s="272" t="s">
        <v>23</v>
      </c>
      <c r="AM10" s="271" t="s">
        <v>1</v>
      </c>
      <c r="AN10" s="271" t="s">
        <v>1</v>
      </c>
      <c r="AO10" s="272" t="s">
        <v>23</v>
      </c>
      <c r="AP10" s="271" t="s">
        <v>1</v>
      </c>
      <c r="AQ10" s="271" t="s">
        <v>1</v>
      </c>
      <c r="AR10" s="272" t="s">
        <v>23</v>
      </c>
      <c r="AS10" s="271" t="s">
        <v>1</v>
      </c>
      <c r="AT10" s="271" t="s">
        <v>1</v>
      </c>
      <c r="AU10" s="272" t="s">
        <v>23</v>
      </c>
      <c r="AV10" s="272" t="s">
        <v>23</v>
      </c>
      <c r="AW10" s="275" t="s">
        <v>1241</v>
      </c>
      <c r="AX10" s="152">
        <v>2</v>
      </c>
      <c r="AY10" s="152">
        <v>2</v>
      </c>
      <c r="AZ10" s="276">
        <v>0</v>
      </c>
      <c r="BA10" s="280">
        <v>6.8</v>
      </c>
      <c r="BB10" s="278">
        <v>76.400000000000006</v>
      </c>
      <c r="BD10" s="150">
        <f>_xlfn.XLOOKUP(A10,'KSD auditees'!A:A,'KSD auditees'!A:A)</f>
        <v>1555</v>
      </c>
      <c r="BE10" s="150" t="str">
        <f>_xlfn.XLOOKUP(A10,'KSD auditees'!A:A,'KSD auditees'!G:G)</f>
        <v>Human Settlements</v>
      </c>
      <c r="BF10" s="150" t="e">
        <f>_xlfn.XLOOKUP(A10,'[27]Non AGSA'!B:B,'[27]Non AGSA'!B:B)</f>
        <v>#N/A</v>
      </c>
      <c r="BG10" s="150" t="e">
        <f>_xlfn.XLOOKUP(A10,'[27]Dormant auditee list'!C:C,'[27]Dormant auditee list'!C:C)</f>
        <v>#N/A</v>
      </c>
      <c r="BH10" s="150" t="str">
        <f>_xlfn.XLOOKUP(A10,[27]Reworked!A:A,[27]Reworked!I:I)</f>
        <v>Qualified</v>
      </c>
      <c r="BJ10" s="150">
        <v>1</v>
      </c>
      <c r="BK10" s="150">
        <v>3</v>
      </c>
    </row>
    <row r="11" spans="1:63" ht="27" customHeight="1" x14ac:dyDescent="0.25">
      <c r="A11" s="265">
        <v>12</v>
      </c>
      <c r="B11" s="266" t="s">
        <v>132</v>
      </c>
      <c r="C11" s="271" t="s">
        <v>1190</v>
      </c>
      <c r="D11" s="271" t="s">
        <v>658</v>
      </c>
      <c r="E11" s="271" t="s">
        <v>1191</v>
      </c>
      <c r="F11" s="271" t="s">
        <v>662</v>
      </c>
      <c r="G11" s="271" t="s">
        <v>1</v>
      </c>
      <c r="H11" s="266" t="s">
        <v>1</v>
      </c>
      <c r="I11" s="266" t="s">
        <v>658</v>
      </c>
      <c r="J11" s="279" t="s">
        <v>26</v>
      </c>
      <c r="K11" s="271" t="s">
        <v>1</v>
      </c>
      <c r="L11" s="272" t="s">
        <v>23</v>
      </c>
      <c r="M11" s="152" t="s">
        <v>17</v>
      </c>
      <c r="N11" s="271" t="s">
        <v>1</v>
      </c>
      <c r="O11" s="274" t="s">
        <v>20</v>
      </c>
      <c r="P11" s="271" t="s">
        <v>1</v>
      </c>
      <c r="Q11" s="274" t="s">
        <v>20</v>
      </c>
      <c r="R11" s="271" t="s">
        <v>1</v>
      </c>
      <c r="S11" s="271" t="s">
        <v>1</v>
      </c>
      <c r="T11" s="271" t="s">
        <v>1</v>
      </c>
      <c r="U11" s="271" t="s">
        <v>1</v>
      </c>
      <c r="V11" s="271" t="s">
        <v>1</v>
      </c>
      <c r="W11" s="271" t="s">
        <v>1</v>
      </c>
      <c r="X11" s="271" t="s">
        <v>1</v>
      </c>
      <c r="Y11" s="271" t="s">
        <v>1</v>
      </c>
      <c r="Z11" s="271" t="s">
        <v>1</v>
      </c>
      <c r="AA11" s="271" t="s">
        <v>1</v>
      </c>
      <c r="AB11" s="271" t="s">
        <v>1</v>
      </c>
      <c r="AC11" s="271" t="s">
        <v>1</v>
      </c>
      <c r="AD11" s="271" t="s">
        <v>1</v>
      </c>
      <c r="AE11" s="272" t="s">
        <v>23</v>
      </c>
      <c r="AF11" s="271" t="s">
        <v>1</v>
      </c>
      <c r="AG11" s="271" t="s">
        <v>1</v>
      </c>
      <c r="AH11" s="271" t="s">
        <v>1</v>
      </c>
      <c r="AI11" s="271" t="s">
        <v>1</v>
      </c>
      <c r="AJ11" s="271" t="s">
        <v>1</v>
      </c>
      <c r="AK11" s="271" t="s">
        <v>1</v>
      </c>
      <c r="AL11" s="271" t="s">
        <v>1</v>
      </c>
      <c r="AM11" s="271" t="s">
        <v>1</v>
      </c>
      <c r="AN11" s="271" t="s">
        <v>1</v>
      </c>
      <c r="AO11" s="271" t="s">
        <v>1</v>
      </c>
      <c r="AP11" s="271" t="s">
        <v>1</v>
      </c>
      <c r="AQ11" s="274" t="s">
        <v>20</v>
      </c>
      <c r="AR11" s="271" t="s">
        <v>1</v>
      </c>
      <c r="AS11" s="271" t="s">
        <v>1</v>
      </c>
      <c r="AT11" s="271" t="s">
        <v>1</v>
      </c>
      <c r="AU11" s="271" t="s">
        <v>1</v>
      </c>
      <c r="AV11" s="271" t="s">
        <v>1</v>
      </c>
      <c r="AW11" s="274" t="s">
        <v>1240</v>
      </c>
      <c r="AX11" s="152">
        <v>2</v>
      </c>
      <c r="AY11" s="275">
        <v>1</v>
      </c>
      <c r="AZ11" s="276">
        <v>0</v>
      </c>
      <c r="BA11" s="277">
        <v>27</v>
      </c>
      <c r="BB11" s="283">
        <v>0</v>
      </c>
      <c r="BD11" s="150">
        <f>_xlfn.XLOOKUP(A11,'KSD auditees'!A:A,'KSD auditees'!A:A)</f>
        <v>12</v>
      </c>
      <c r="BE11" s="150" t="str">
        <f>_xlfn.XLOOKUP(A11,'KSD auditees'!A:A,'KSD auditees'!G:G)</f>
        <v xml:space="preserve">Environmental sustainability </v>
      </c>
      <c r="BF11" s="150" t="e">
        <f>_xlfn.XLOOKUP(A11,'[27]Non AGSA'!B:B,'[27]Non AGSA'!B:B)</f>
        <v>#N/A</v>
      </c>
      <c r="BG11" s="150" t="e">
        <f>_xlfn.XLOOKUP(A11,'[27]Dormant auditee list'!C:C,'[27]Dormant auditee list'!C:C)</f>
        <v>#N/A</v>
      </c>
      <c r="BH11" s="150" t="str">
        <f>_xlfn.XLOOKUP(A11,[27]Reworked!A:A,[27]Reworked!I:I)</f>
        <v>Qualified</v>
      </c>
      <c r="BJ11" s="150">
        <v>1</v>
      </c>
      <c r="BK11" s="150">
        <v>3</v>
      </c>
    </row>
    <row r="12" spans="1:63" ht="26.25" customHeight="1" x14ac:dyDescent="0.25">
      <c r="A12" s="265">
        <v>1206</v>
      </c>
      <c r="B12" s="266" t="s">
        <v>15</v>
      </c>
      <c r="C12" s="271" t="s">
        <v>1190</v>
      </c>
      <c r="D12" s="271" t="s">
        <v>941</v>
      </c>
      <c r="E12" s="271" t="s">
        <v>1191</v>
      </c>
      <c r="F12" s="271" t="s">
        <v>28</v>
      </c>
      <c r="G12" s="271" t="s">
        <v>956</v>
      </c>
      <c r="H12" s="266" t="s">
        <v>444</v>
      </c>
      <c r="I12" s="266" t="s">
        <v>437</v>
      </c>
      <c r="J12" s="152" t="s">
        <v>17</v>
      </c>
      <c r="K12" s="273" t="s">
        <v>22</v>
      </c>
      <c r="L12" s="272" t="s">
        <v>23</v>
      </c>
      <c r="M12" s="152" t="s">
        <v>17</v>
      </c>
      <c r="N12" s="272" t="s">
        <v>23</v>
      </c>
      <c r="O12" s="272" t="s">
        <v>23</v>
      </c>
      <c r="P12" s="271" t="s">
        <v>1</v>
      </c>
      <c r="Q12" s="271" t="s">
        <v>1</v>
      </c>
      <c r="R12" s="271" t="s">
        <v>1</v>
      </c>
      <c r="S12" s="271" t="s">
        <v>1</v>
      </c>
      <c r="T12" s="271" t="s">
        <v>1</v>
      </c>
      <c r="U12" s="271" t="s">
        <v>1</v>
      </c>
      <c r="V12" s="271" t="s">
        <v>1</v>
      </c>
      <c r="W12" s="271" t="s">
        <v>1</v>
      </c>
      <c r="X12" s="271" t="s">
        <v>1</v>
      </c>
      <c r="Y12" s="271" t="s">
        <v>1</v>
      </c>
      <c r="Z12" s="273" t="s">
        <v>22</v>
      </c>
      <c r="AA12" s="271" t="s">
        <v>1</v>
      </c>
      <c r="AB12" s="271" t="s">
        <v>1</v>
      </c>
      <c r="AC12" s="271" t="s">
        <v>1</v>
      </c>
      <c r="AD12" s="271" t="s">
        <v>1</v>
      </c>
      <c r="AE12" s="274" t="s">
        <v>20</v>
      </c>
      <c r="AF12" s="272" t="s">
        <v>23</v>
      </c>
      <c r="AG12" s="271" t="s">
        <v>1</v>
      </c>
      <c r="AH12" s="271" t="s">
        <v>1</v>
      </c>
      <c r="AI12" s="271" t="s">
        <v>1</v>
      </c>
      <c r="AJ12" s="271" t="s">
        <v>1</v>
      </c>
      <c r="AK12" s="271" t="s">
        <v>1</v>
      </c>
      <c r="AL12" s="272" t="s">
        <v>23</v>
      </c>
      <c r="AM12" s="271" t="s">
        <v>1</v>
      </c>
      <c r="AN12" s="271" t="s">
        <v>1</v>
      </c>
      <c r="AO12" s="271" t="s">
        <v>1</v>
      </c>
      <c r="AP12" s="271" t="s">
        <v>1</v>
      </c>
      <c r="AQ12" s="274" t="s">
        <v>20</v>
      </c>
      <c r="AR12" s="272" t="s">
        <v>23</v>
      </c>
      <c r="AS12" s="271" t="s">
        <v>1</v>
      </c>
      <c r="AT12" s="271" t="s">
        <v>1</v>
      </c>
      <c r="AU12" s="273" t="s">
        <v>22</v>
      </c>
      <c r="AV12" s="272" t="s">
        <v>23</v>
      </c>
      <c r="AW12" s="274" t="s">
        <v>1240</v>
      </c>
      <c r="AX12" s="275">
        <v>1</v>
      </c>
      <c r="AY12" s="152">
        <v>2</v>
      </c>
      <c r="AZ12" s="276">
        <v>0</v>
      </c>
      <c r="BA12" s="277">
        <v>79.900000000000006</v>
      </c>
      <c r="BB12" s="278">
        <v>60.4</v>
      </c>
      <c r="BD12" s="150">
        <f>_xlfn.XLOOKUP(A12,'KSD auditees'!A:A,'KSD auditees'!A:A)</f>
        <v>1206</v>
      </c>
      <c r="BE12" s="150" t="str">
        <f>_xlfn.XLOOKUP(A12,'KSD auditees'!A:A,'KSD auditees'!G:G)</f>
        <v xml:space="preserve">Education, Skills development and employment </v>
      </c>
      <c r="BF12" s="150" t="e">
        <f>_xlfn.XLOOKUP(A12,'[27]Non AGSA'!B:B,'[27]Non AGSA'!B:B)</f>
        <v>#N/A</v>
      </c>
      <c r="BG12" s="150" t="e">
        <f>_xlfn.XLOOKUP(A12,'[27]Dormant auditee list'!C:C,'[27]Dormant auditee list'!C:C)</f>
        <v>#N/A</v>
      </c>
      <c r="BH12" s="150" t="str">
        <f>_xlfn.XLOOKUP(A12,[27]Reworked!A:A,[27]Reworked!I:I)</f>
        <v>Unqualified with findings</v>
      </c>
      <c r="BJ12" s="150">
        <v>1</v>
      </c>
      <c r="BK12" s="150">
        <v>2</v>
      </c>
    </row>
    <row r="13" spans="1:63" ht="26.25" customHeight="1" x14ac:dyDescent="0.25">
      <c r="A13" s="265">
        <v>68</v>
      </c>
      <c r="B13" s="266" t="s">
        <v>196</v>
      </c>
      <c r="C13" s="271" t="s">
        <v>1190</v>
      </c>
      <c r="D13" s="271" t="s">
        <v>815</v>
      </c>
      <c r="E13" s="271" t="s">
        <v>1191</v>
      </c>
      <c r="F13" s="271" t="s">
        <v>1</v>
      </c>
      <c r="G13" s="271" t="s">
        <v>823</v>
      </c>
      <c r="H13" s="266" t="s">
        <v>696</v>
      </c>
      <c r="I13" s="266" t="s">
        <v>437</v>
      </c>
      <c r="J13" s="152" t="s">
        <v>17</v>
      </c>
      <c r="K13" s="274" t="s">
        <v>20</v>
      </c>
      <c r="L13" s="272" t="s">
        <v>23</v>
      </c>
      <c r="M13" s="152" t="s">
        <v>17</v>
      </c>
      <c r="N13" s="271" t="s">
        <v>1</v>
      </c>
      <c r="O13" s="272" t="s">
        <v>23</v>
      </c>
      <c r="P13" s="271" t="s">
        <v>1</v>
      </c>
      <c r="Q13" s="271" t="s">
        <v>1</v>
      </c>
      <c r="R13" s="271" t="s">
        <v>1</v>
      </c>
      <c r="S13" s="271" t="s">
        <v>1</v>
      </c>
      <c r="T13" s="271" t="s">
        <v>1</v>
      </c>
      <c r="U13" s="271" t="s">
        <v>1</v>
      </c>
      <c r="V13" s="271" t="s">
        <v>1</v>
      </c>
      <c r="W13" s="271" t="s">
        <v>1</v>
      </c>
      <c r="X13" s="271" t="s">
        <v>1</v>
      </c>
      <c r="Y13" s="271" t="s">
        <v>1</v>
      </c>
      <c r="Z13" s="274" t="s">
        <v>20</v>
      </c>
      <c r="AA13" s="271" t="s">
        <v>1</v>
      </c>
      <c r="AB13" s="271" t="s">
        <v>1</v>
      </c>
      <c r="AC13" s="271" t="s">
        <v>1</v>
      </c>
      <c r="AD13" s="271" t="s">
        <v>1</v>
      </c>
      <c r="AE13" s="271" t="s">
        <v>1</v>
      </c>
      <c r="AF13" s="272" t="s">
        <v>23</v>
      </c>
      <c r="AG13" s="271" t="s">
        <v>1</v>
      </c>
      <c r="AH13" s="271" t="s">
        <v>1</v>
      </c>
      <c r="AI13" s="271" t="s">
        <v>1</v>
      </c>
      <c r="AJ13" s="271" t="s">
        <v>1</v>
      </c>
      <c r="AK13" s="271" t="s">
        <v>1</v>
      </c>
      <c r="AL13" s="271" t="s">
        <v>1</v>
      </c>
      <c r="AM13" s="271" t="s">
        <v>1</v>
      </c>
      <c r="AN13" s="271" t="s">
        <v>1</v>
      </c>
      <c r="AO13" s="271" t="s">
        <v>1</v>
      </c>
      <c r="AP13" s="271" t="s">
        <v>1</v>
      </c>
      <c r="AQ13" s="271" t="s">
        <v>1</v>
      </c>
      <c r="AR13" s="272" t="s">
        <v>23</v>
      </c>
      <c r="AS13" s="271" t="s">
        <v>1</v>
      </c>
      <c r="AT13" s="271" t="s">
        <v>1</v>
      </c>
      <c r="AU13" s="274" t="s">
        <v>20</v>
      </c>
      <c r="AV13" s="272" t="s">
        <v>23</v>
      </c>
      <c r="AW13" s="274" t="s">
        <v>1240</v>
      </c>
      <c r="AX13" s="275">
        <v>1</v>
      </c>
      <c r="AY13" s="282">
        <v>3</v>
      </c>
      <c r="AZ13" s="280">
        <v>677.2</v>
      </c>
      <c r="BA13" s="277">
        <v>8.5</v>
      </c>
      <c r="BB13" s="278">
        <v>1.1000000000000001</v>
      </c>
      <c r="BD13" s="150">
        <f>_xlfn.XLOOKUP(A13,'KSD auditees'!A:A,'KSD auditees'!A:A)</f>
        <v>68</v>
      </c>
      <c r="BE13" s="150" t="str">
        <f>_xlfn.XLOOKUP(A13,'KSD auditees'!A:A,'KSD auditees'!G:G)</f>
        <v>Safety and Security</v>
      </c>
      <c r="BF13" s="150" t="e">
        <f>_xlfn.XLOOKUP(A13,'[27]Non AGSA'!B:B,'[27]Non AGSA'!B:B)</f>
        <v>#N/A</v>
      </c>
      <c r="BG13" s="150" t="e">
        <f>_xlfn.XLOOKUP(A13,'[27]Dormant auditee list'!C:C,'[27]Dormant auditee list'!C:C)</f>
        <v>#N/A</v>
      </c>
      <c r="BH13" s="150" t="str">
        <f>_xlfn.XLOOKUP(A13,[27]Reworked!A:A,[27]Reworked!I:I)</f>
        <v>Unqualified with findings</v>
      </c>
      <c r="BJ13" s="150">
        <v>1</v>
      </c>
      <c r="BK13" s="150">
        <v>2</v>
      </c>
    </row>
    <row r="14" spans="1:63" ht="27" customHeight="1" x14ac:dyDescent="0.25">
      <c r="A14" s="265">
        <v>69</v>
      </c>
      <c r="B14" s="266" t="s">
        <v>198</v>
      </c>
      <c r="C14" s="271" t="s">
        <v>1190</v>
      </c>
      <c r="D14" s="271" t="s">
        <v>815</v>
      </c>
      <c r="E14" s="271" t="s">
        <v>1191</v>
      </c>
      <c r="F14" s="271" t="s">
        <v>1</v>
      </c>
      <c r="G14" s="271" t="s">
        <v>817</v>
      </c>
      <c r="H14" s="266" t="s">
        <v>696</v>
      </c>
      <c r="I14" s="266" t="s">
        <v>437</v>
      </c>
      <c r="J14" s="279" t="s">
        <v>26</v>
      </c>
      <c r="K14" s="273" t="s">
        <v>22</v>
      </c>
      <c r="L14" s="272" t="s">
        <v>23</v>
      </c>
      <c r="M14" s="279" t="s">
        <v>26</v>
      </c>
      <c r="N14" s="272" t="s">
        <v>23</v>
      </c>
      <c r="O14" s="272" t="s">
        <v>23</v>
      </c>
      <c r="P14" s="272" t="s">
        <v>23</v>
      </c>
      <c r="Q14" s="271" t="s">
        <v>1</v>
      </c>
      <c r="R14" s="271" t="s">
        <v>1</v>
      </c>
      <c r="S14" s="271" t="s">
        <v>1</v>
      </c>
      <c r="T14" s="271" t="s">
        <v>1</v>
      </c>
      <c r="U14" s="271" t="s">
        <v>1</v>
      </c>
      <c r="V14" s="271" t="s">
        <v>1</v>
      </c>
      <c r="W14" s="272" t="s">
        <v>23</v>
      </c>
      <c r="X14" s="272" t="s">
        <v>23</v>
      </c>
      <c r="Y14" s="271" t="s">
        <v>1</v>
      </c>
      <c r="Z14" s="273" t="s">
        <v>22</v>
      </c>
      <c r="AA14" s="273" t="s">
        <v>22</v>
      </c>
      <c r="AB14" s="271" t="s">
        <v>1</v>
      </c>
      <c r="AC14" s="271" t="s">
        <v>1</v>
      </c>
      <c r="AD14" s="271" t="s">
        <v>1</v>
      </c>
      <c r="AE14" s="272" t="s">
        <v>23</v>
      </c>
      <c r="AF14" s="272" t="s">
        <v>23</v>
      </c>
      <c r="AG14" s="271" t="s">
        <v>1</v>
      </c>
      <c r="AH14" s="272" t="s">
        <v>23</v>
      </c>
      <c r="AI14" s="271" t="s">
        <v>1</v>
      </c>
      <c r="AJ14" s="271" t="s">
        <v>1</v>
      </c>
      <c r="AK14" s="272" t="s">
        <v>23</v>
      </c>
      <c r="AL14" s="272" t="s">
        <v>23</v>
      </c>
      <c r="AM14" s="271" t="s">
        <v>1</v>
      </c>
      <c r="AN14" s="271" t="s">
        <v>1</v>
      </c>
      <c r="AO14" s="271" t="s">
        <v>1</v>
      </c>
      <c r="AP14" s="271" t="s">
        <v>1</v>
      </c>
      <c r="AQ14" s="271" t="s">
        <v>1</v>
      </c>
      <c r="AR14" s="272" t="s">
        <v>23</v>
      </c>
      <c r="AS14" s="271" t="s">
        <v>1</v>
      </c>
      <c r="AT14" s="271" t="s">
        <v>1</v>
      </c>
      <c r="AU14" s="272" t="s">
        <v>23</v>
      </c>
      <c r="AV14" s="272" t="s">
        <v>23</v>
      </c>
      <c r="AW14" s="275" t="s">
        <v>1241</v>
      </c>
      <c r="AX14" s="152">
        <v>2</v>
      </c>
      <c r="AY14" s="152">
        <v>2</v>
      </c>
      <c r="AZ14" s="277">
        <v>2509.4</v>
      </c>
      <c r="BA14" s="277">
        <v>123.8</v>
      </c>
      <c r="BB14" s="281">
        <v>0.03</v>
      </c>
      <c r="BD14" s="150">
        <f>_xlfn.XLOOKUP(A14,'KSD auditees'!A:A,'KSD auditees'!A:A)</f>
        <v>69</v>
      </c>
      <c r="BE14" s="150" t="str">
        <f>_xlfn.XLOOKUP(A14,'KSD auditees'!A:A,'KSD auditees'!G:G)</f>
        <v>Safety and Security</v>
      </c>
      <c r="BF14" s="150" t="e">
        <f>_xlfn.XLOOKUP(A14,'[27]Non AGSA'!B:B,'[27]Non AGSA'!B:B)</f>
        <v>#N/A</v>
      </c>
      <c r="BG14" s="150" t="e">
        <f>_xlfn.XLOOKUP(A14,'[27]Dormant auditee list'!C:C,'[27]Dormant auditee list'!C:C)</f>
        <v>#N/A</v>
      </c>
      <c r="BH14" s="150" t="str">
        <f>_xlfn.XLOOKUP(A14,[27]Reworked!A:A,[27]Reworked!I:I)</f>
        <v>Qualified</v>
      </c>
      <c r="BJ14" s="150">
        <v>1</v>
      </c>
      <c r="BK14" s="150">
        <v>3</v>
      </c>
    </row>
    <row r="15" spans="1:63" ht="26.25" customHeight="1" x14ac:dyDescent="0.25">
      <c r="A15" s="265">
        <v>104</v>
      </c>
      <c r="B15" s="266" t="s">
        <v>133</v>
      </c>
      <c r="C15" s="271" t="s">
        <v>1190</v>
      </c>
      <c r="D15" s="271" t="s">
        <v>438</v>
      </c>
      <c r="E15" s="271" t="s">
        <v>1191</v>
      </c>
      <c r="F15" s="271" t="s">
        <v>458</v>
      </c>
      <c r="G15" s="271" t="s">
        <v>1</v>
      </c>
      <c r="H15" s="266" t="s">
        <v>1</v>
      </c>
      <c r="I15" s="266" t="s">
        <v>438</v>
      </c>
      <c r="J15" s="275" t="s">
        <v>33</v>
      </c>
      <c r="K15" s="271" t="s">
        <v>1</v>
      </c>
      <c r="L15" s="271" t="s">
        <v>1</v>
      </c>
      <c r="M15" s="275" t="s">
        <v>33</v>
      </c>
      <c r="N15" s="271" t="s">
        <v>1</v>
      </c>
      <c r="O15" s="271" t="s">
        <v>1</v>
      </c>
      <c r="P15" s="271" t="s">
        <v>1</v>
      </c>
      <c r="Q15" s="271" t="s">
        <v>1</v>
      </c>
      <c r="R15" s="271" t="s">
        <v>1</v>
      </c>
      <c r="S15" s="271" t="s">
        <v>1</v>
      </c>
      <c r="T15" s="271" t="s">
        <v>1</v>
      </c>
      <c r="U15" s="271" t="s">
        <v>1</v>
      </c>
      <c r="V15" s="271" t="s">
        <v>1</v>
      </c>
      <c r="W15" s="271" t="s">
        <v>1</v>
      </c>
      <c r="X15" s="271" t="s">
        <v>1</v>
      </c>
      <c r="Y15" s="271" t="s">
        <v>1</v>
      </c>
      <c r="Z15" s="271" t="s">
        <v>1</v>
      </c>
      <c r="AA15" s="271" t="s">
        <v>1</v>
      </c>
      <c r="AB15" s="271" t="s">
        <v>1</v>
      </c>
      <c r="AC15" s="271" t="s">
        <v>1</v>
      </c>
      <c r="AD15" s="271" t="s">
        <v>1</v>
      </c>
      <c r="AE15" s="271" t="s">
        <v>1</v>
      </c>
      <c r="AF15" s="271" t="s">
        <v>1</v>
      </c>
      <c r="AG15" s="271" t="s">
        <v>1</v>
      </c>
      <c r="AH15" s="271" t="s">
        <v>1</v>
      </c>
      <c r="AI15" s="271" t="s">
        <v>1</v>
      </c>
      <c r="AJ15" s="271" t="s">
        <v>1</v>
      </c>
      <c r="AK15" s="271" t="s">
        <v>1</v>
      </c>
      <c r="AL15" s="271" t="s">
        <v>1</v>
      </c>
      <c r="AM15" s="271" t="s">
        <v>1</v>
      </c>
      <c r="AN15" s="271" t="s">
        <v>1</v>
      </c>
      <c r="AO15" s="271" t="s">
        <v>1</v>
      </c>
      <c r="AP15" s="271" t="s">
        <v>1</v>
      </c>
      <c r="AQ15" s="271" t="s">
        <v>1</v>
      </c>
      <c r="AR15" s="271" t="s">
        <v>1</v>
      </c>
      <c r="AS15" s="271" t="s">
        <v>1</v>
      </c>
      <c r="AT15" s="271" t="s">
        <v>1</v>
      </c>
      <c r="AU15" s="271" t="s">
        <v>1</v>
      </c>
      <c r="AV15" s="271" t="s">
        <v>1</v>
      </c>
      <c r="AW15" s="275" t="s">
        <v>1241</v>
      </c>
      <c r="AX15" s="275">
        <v>1</v>
      </c>
      <c r="AY15" s="152">
        <v>2</v>
      </c>
      <c r="AZ15" s="276">
        <v>0</v>
      </c>
      <c r="BA15" s="276">
        <v>0</v>
      </c>
      <c r="BB15" s="283">
        <v>0</v>
      </c>
      <c r="BD15" s="150">
        <f>_xlfn.XLOOKUP(A15,'KSD auditees'!A:A,'KSD auditees'!A:A)</f>
        <v>104</v>
      </c>
      <c r="BE15" s="150" t="str">
        <f>_xlfn.XLOOKUP(A15,'KSD auditees'!A:A,'KSD auditees'!G:G)</f>
        <v xml:space="preserve">Environmental sustainability </v>
      </c>
      <c r="BF15" s="150" t="e">
        <f>_xlfn.XLOOKUP(A15,'[27]Non AGSA'!B:B,'[27]Non AGSA'!B:B)</f>
        <v>#N/A</v>
      </c>
      <c r="BG15" s="150" t="e">
        <f>_xlfn.XLOOKUP(A15,'[27]Dormant auditee list'!C:C,'[27]Dormant auditee list'!C:C)</f>
        <v>#N/A</v>
      </c>
      <c r="BH15" s="150" t="str">
        <f>_xlfn.XLOOKUP(A15,[27]Reworked!A:A,[27]Reworked!I:I)</f>
        <v>Unqualified with no findings</v>
      </c>
      <c r="BJ15" s="150">
        <v>1</v>
      </c>
      <c r="BK15" s="150">
        <v>1</v>
      </c>
    </row>
    <row r="16" spans="1:63" ht="34.5" customHeight="1" x14ac:dyDescent="0.25">
      <c r="A16" s="265">
        <v>1225</v>
      </c>
      <c r="B16" s="266" t="s">
        <v>134</v>
      </c>
      <c r="C16" s="271" t="s">
        <v>1190</v>
      </c>
      <c r="D16" s="271" t="s">
        <v>854</v>
      </c>
      <c r="E16" s="271" t="s">
        <v>1191</v>
      </c>
      <c r="F16" s="271" t="s">
        <v>859</v>
      </c>
      <c r="G16" s="271" t="s">
        <v>587</v>
      </c>
      <c r="H16" s="266" t="s">
        <v>440</v>
      </c>
      <c r="I16" s="266" t="s">
        <v>437</v>
      </c>
      <c r="J16" s="152" t="s">
        <v>17</v>
      </c>
      <c r="K16" s="272" t="s">
        <v>23</v>
      </c>
      <c r="L16" s="272" t="s">
        <v>23</v>
      </c>
      <c r="M16" s="152" t="s">
        <v>17</v>
      </c>
      <c r="N16" s="272" t="s">
        <v>23</v>
      </c>
      <c r="O16" s="272" t="s">
        <v>23</v>
      </c>
      <c r="P16" s="271" t="s">
        <v>1</v>
      </c>
      <c r="Q16" s="271" t="s">
        <v>1</v>
      </c>
      <c r="R16" s="271" t="s">
        <v>1</v>
      </c>
      <c r="S16" s="271" t="s">
        <v>1</v>
      </c>
      <c r="T16" s="271" t="s">
        <v>1</v>
      </c>
      <c r="U16" s="271" t="s">
        <v>1</v>
      </c>
      <c r="V16" s="271" t="s">
        <v>1</v>
      </c>
      <c r="W16" s="271" t="s">
        <v>1</v>
      </c>
      <c r="X16" s="271" t="s">
        <v>1</v>
      </c>
      <c r="Y16" s="271" t="s">
        <v>1</v>
      </c>
      <c r="Z16" s="272" t="s">
        <v>23</v>
      </c>
      <c r="AA16" s="273" t="s">
        <v>22</v>
      </c>
      <c r="AB16" s="271" t="s">
        <v>1</v>
      </c>
      <c r="AC16" s="271" t="s">
        <v>1</v>
      </c>
      <c r="AD16" s="271" t="s">
        <v>1</v>
      </c>
      <c r="AE16" s="273" t="s">
        <v>22</v>
      </c>
      <c r="AF16" s="271" t="s">
        <v>1</v>
      </c>
      <c r="AG16" s="271" t="s">
        <v>1</v>
      </c>
      <c r="AH16" s="273" t="s">
        <v>22</v>
      </c>
      <c r="AI16" s="271" t="s">
        <v>1</v>
      </c>
      <c r="AJ16" s="271" t="s">
        <v>1</v>
      </c>
      <c r="AK16" s="271" t="s">
        <v>1</v>
      </c>
      <c r="AL16" s="272" t="s">
        <v>23</v>
      </c>
      <c r="AM16" s="271" t="s">
        <v>1</v>
      </c>
      <c r="AN16" s="271" t="s">
        <v>1</v>
      </c>
      <c r="AO16" s="274" t="s">
        <v>20</v>
      </c>
      <c r="AP16" s="271" t="s">
        <v>1</v>
      </c>
      <c r="AQ16" s="271" t="s">
        <v>1</v>
      </c>
      <c r="AR16" s="271" t="s">
        <v>1</v>
      </c>
      <c r="AS16" s="271" t="s">
        <v>1</v>
      </c>
      <c r="AT16" s="271" t="s">
        <v>1</v>
      </c>
      <c r="AU16" s="272" t="s">
        <v>23</v>
      </c>
      <c r="AV16" s="272" t="s">
        <v>23</v>
      </c>
      <c r="AW16" s="275" t="s">
        <v>1241</v>
      </c>
      <c r="AX16" s="275">
        <v>1</v>
      </c>
      <c r="AY16" s="275">
        <v>1</v>
      </c>
      <c r="AZ16" s="276">
        <v>0</v>
      </c>
      <c r="BA16" s="277">
        <v>33.4</v>
      </c>
      <c r="BB16" s="278">
        <v>28.2</v>
      </c>
      <c r="BD16" s="150">
        <f>_xlfn.XLOOKUP(A16,'KSD auditees'!A:A,'KSD auditees'!A:A)</f>
        <v>1225</v>
      </c>
      <c r="BE16" s="150" t="str">
        <f>_xlfn.XLOOKUP(A16,'KSD auditees'!A:A,'KSD auditees'!G:G)</f>
        <v xml:space="preserve">Environmental sustainability </v>
      </c>
      <c r="BF16" s="150" t="e">
        <f>_xlfn.XLOOKUP(A16,'[27]Non AGSA'!B:B,'[27]Non AGSA'!B:B)</f>
        <v>#N/A</v>
      </c>
      <c r="BG16" s="150" t="e">
        <f>_xlfn.XLOOKUP(A16,'[27]Dormant auditee list'!C:C,'[27]Dormant auditee list'!C:C)</f>
        <v>#N/A</v>
      </c>
      <c r="BH16" s="150" t="str">
        <f>_xlfn.XLOOKUP(A16,[27]Reworked!A:A,[27]Reworked!I:I)</f>
        <v>Unqualified with findings</v>
      </c>
      <c r="BI16" s="150" t="str">
        <f>_xlfn.XLOOKUP(A16,[27]Reworked!A:A,[27]Reworked!J:J)</f>
        <v>Unqualified with findings</v>
      </c>
      <c r="BJ16" s="150">
        <v>1</v>
      </c>
      <c r="BK16" s="150">
        <v>2</v>
      </c>
    </row>
    <row r="17" spans="1:63" ht="27" customHeight="1" x14ac:dyDescent="0.25">
      <c r="A17" s="265">
        <v>73</v>
      </c>
      <c r="B17" s="266" t="s">
        <v>150</v>
      </c>
      <c r="C17" s="271" t="s">
        <v>1190</v>
      </c>
      <c r="D17" s="271" t="s">
        <v>854</v>
      </c>
      <c r="E17" s="271" t="s">
        <v>1191</v>
      </c>
      <c r="F17" s="271" t="s">
        <v>151</v>
      </c>
      <c r="G17" s="271" t="s">
        <v>151</v>
      </c>
      <c r="H17" s="266" t="s">
        <v>444</v>
      </c>
      <c r="I17" s="266" t="s">
        <v>437</v>
      </c>
      <c r="J17" s="152" t="s">
        <v>17</v>
      </c>
      <c r="K17" s="272" t="s">
        <v>23</v>
      </c>
      <c r="L17" s="272" t="s">
        <v>23</v>
      </c>
      <c r="M17" s="152" t="s">
        <v>17</v>
      </c>
      <c r="N17" s="272" t="s">
        <v>23</v>
      </c>
      <c r="O17" s="272" t="s">
        <v>23</v>
      </c>
      <c r="P17" s="271" t="s">
        <v>1</v>
      </c>
      <c r="Q17" s="271" t="s">
        <v>1</v>
      </c>
      <c r="R17" s="271" t="s">
        <v>1</v>
      </c>
      <c r="S17" s="271" t="s">
        <v>1</v>
      </c>
      <c r="T17" s="271" t="s">
        <v>1</v>
      </c>
      <c r="U17" s="271" t="s">
        <v>1</v>
      </c>
      <c r="V17" s="271" t="s">
        <v>1</v>
      </c>
      <c r="W17" s="271" t="s">
        <v>1</v>
      </c>
      <c r="X17" s="271" t="s">
        <v>1</v>
      </c>
      <c r="Y17" s="271" t="s">
        <v>1</v>
      </c>
      <c r="Z17" s="271" t="s">
        <v>1</v>
      </c>
      <c r="AA17" s="273" t="s">
        <v>22</v>
      </c>
      <c r="AB17" s="271" t="s">
        <v>1</v>
      </c>
      <c r="AC17" s="271" t="s">
        <v>1</v>
      </c>
      <c r="AD17" s="274" t="s">
        <v>20</v>
      </c>
      <c r="AE17" s="272" t="s">
        <v>23</v>
      </c>
      <c r="AF17" s="271" t="s">
        <v>1</v>
      </c>
      <c r="AG17" s="271" t="s">
        <v>1</v>
      </c>
      <c r="AH17" s="271" t="s">
        <v>1</v>
      </c>
      <c r="AI17" s="271" t="s">
        <v>1</v>
      </c>
      <c r="AJ17" s="271" t="s">
        <v>1</v>
      </c>
      <c r="AK17" s="272" t="s">
        <v>23</v>
      </c>
      <c r="AL17" s="272" t="s">
        <v>23</v>
      </c>
      <c r="AM17" s="271" t="s">
        <v>1</v>
      </c>
      <c r="AN17" s="271" t="s">
        <v>1</v>
      </c>
      <c r="AO17" s="274" t="s">
        <v>20</v>
      </c>
      <c r="AP17" s="271" t="s">
        <v>1</v>
      </c>
      <c r="AQ17" s="271" t="s">
        <v>1</v>
      </c>
      <c r="AR17" s="273" t="s">
        <v>22</v>
      </c>
      <c r="AS17" s="271" t="s">
        <v>1</v>
      </c>
      <c r="AT17" s="271" t="s">
        <v>1</v>
      </c>
      <c r="AU17" s="272" t="s">
        <v>23</v>
      </c>
      <c r="AV17" s="272" t="s">
        <v>23</v>
      </c>
      <c r="AW17" s="275" t="s">
        <v>1241</v>
      </c>
      <c r="AX17" s="275">
        <v>1</v>
      </c>
      <c r="AY17" s="282">
        <v>3</v>
      </c>
      <c r="AZ17" s="276">
        <v>0</v>
      </c>
      <c r="BA17" s="280">
        <v>51.6</v>
      </c>
      <c r="BB17" s="281">
        <v>0</v>
      </c>
      <c r="BD17" s="150">
        <f>_xlfn.XLOOKUP(A17,'KSD auditees'!A:A,'KSD auditees'!A:A)</f>
        <v>73</v>
      </c>
      <c r="BE17" s="150" t="str">
        <f>_xlfn.XLOOKUP(A17,'KSD auditees'!A:A,'KSD auditees'!G:G)</f>
        <v>Health</v>
      </c>
      <c r="BF17" s="150" t="e">
        <f>_xlfn.XLOOKUP(A17,'[27]Non AGSA'!B:B,'[27]Non AGSA'!B:B)</f>
        <v>#N/A</v>
      </c>
      <c r="BG17" s="150" t="e">
        <f>_xlfn.XLOOKUP(A17,'[27]Dormant auditee list'!C:C,'[27]Dormant auditee list'!C:C)</f>
        <v>#N/A</v>
      </c>
      <c r="BH17" s="150" t="str">
        <f>_xlfn.XLOOKUP(A17,[27]Reworked!A:A,[27]Reworked!I:I)</f>
        <v>Unqualified with findings</v>
      </c>
      <c r="BJ17" s="150">
        <v>1</v>
      </c>
      <c r="BK17" s="150">
        <v>2</v>
      </c>
    </row>
    <row r="18" spans="1:63" ht="13.5" customHeight="1" x14ac:dyDescent="0.25">
      <c r="A18" s="265">
        <v>175</v>
      </c>
      <c r="B18" s="266" t="s">
        <v>151</v>
      </c>
      <c r="C18" s="271" t="s">
        <v>1190</v>
      </c>
      <c r="D18" s="271" t="s">
        <v>438</v>
      </c>
      <c r="E18" s="271" t="s">
        <v>1191</v>
      </c>
      <c r="F18" s="271" t="s">
        <v>151</v>
      </c>
      <c r="G18" s="271" t="s">
        <v>1</v>
      </c>
      <c r="H18" s="266" t="s">
        <v>1</v>
      </c>
      <c r="I18" s="266" t="s">
        <v>438</v>
      </c>
      <c r="J18" s="152" t="s">
        <v>17</v>
      </c>
      <c r="K18" s="272" t="s">
        <v>23</v>
      </c>
      <c r="L18" s="272" t="s">
        <v>23</v>
      </c>
      <c r="M18" s="279" t="s">
        <v>26</v>
      </c>
      <c r="N18" s="272" t="s">
        <v>23</v>
      </c>
      <c r="O18" s="272" t="s">
        <v>23</v>
      </c>
      <c r="P18" s="271" t="s">
        <v>1</v>
      </c>
      <c r="Q18" s="271" t="s">
        <v>1</v>
      </c>
      <c r="R18" s="271" t="s">
        <v>1</v>
      </c>
      <c r="S18" s="271" t="s">
        <v>1</v>
      </c>
      <c r="T18" s="271" t="s">
        <v>1</v>
      </c>
      <c r="U18" s="273" t="s">
        <v>22</v>
      </c>
      <c r="V18" s="271" t="s">
        <v>1</v>
      </c>
      <c r="W18" s="271" t="s">
        <v>1</v>
      </c>
      <c r="X18" s="271" t="s">
        <v>1</v>
      </c>
      <c r="Y18" s="271" t="s">
        <v>1</v>
      </c>
      <c r="Z18" s="271" t="s">
        <v>1</v>
      </c>
      <c r="AA18" s="272" t="s">
        <v>23</v>
      </c>
      <c r="AB18" s="271" t="s">
        <v>1</v>
      </c>
      <c r="AC18" s="271" t="s">
        <v>1</v>
      </c>
      <c r="AD18" s="271" t="s">
        <v>1</v>
      </c>
      <c r="AE18" s="272" t="s">
        <v>23</v>
      </c>
      <c r="AF18" s="272" t="s">
        <v>23</v>
      </c>
      <c r="AG18" s="271" t="s">
        <v>1</v>
      </c>
      <c r="AH18" s="274" t="s">
        <v>20</v>
      </c>
      <c r="AI18" s="271" t="s">
        <v>1</v>
      </c>
      <c r="AJ18" s="271" t="s">
        <v>1</v>
      </c>
      <c r="AK18" s="272" t="s">
        <v>23</v>
      </c>
      <c r="AL18" s="272" t="s">
        <v>23</v>
      </c>
      <c r="AM18" s="271" t="s">
        <v>1</v>
      </c>
      <c r="AN18" s="271" t="s">
        <v>1</v>
      </c>
      <c r="AO18" s="271" t="s">
        <v>1</v>
      </c>
      <c r="AP18" s="272" t="s">
        <v>23</v>
      </c>
      <c r="AQ18" s="271" t="s">
        <v>1</v>
      </c>
      <c r="AR18" s="273" t="s">
        <v>22</v>
      </c>
      <c r="AS18" s="271" t="s">
        <v>1</v>
      </c>
      <c r="AT18" s="271" t="s">
        <v>1</v>
      </c>
      <c r="AU18" s="272" t="s">
        <v>23</v>
      </c>
      <c r="AV18" s="272" t="s">
        <v>23</v>
      </c>
      <c r="AW18" s="272" t="s">
        <v>1242</v>
      </c>
      <c r="AX18" s="282">
        <v>3</v>
      </c>
      <c r="AY18" s="152">
        <v>2</v>
      </c>
      <c r="AZ18" s="280">
        <v>439.7</v>
      </c>
      <c r="BA18" s="280">
        <v>286.2</v>
      </c>
      <c r="BB18" s="278">
        <v>78.7</v>
      </c>
      <c r="BD18" s="150">
        <f>_xlfn.XLOOKUP(A18,'KSD auditees'!A:A,'KSD auditees'!A:A)</f>
        <v>175</v>
      </c>
      <c r="BE18" s="150" t="str">
        <f>_xlfn.XLOOKUP(A18,'KSD auditees'!A:A,'KSD auditees'!G:G)</f>
        <v>Health</v>
      </c>
      <c r="BF18" s="150" t="e">
        <f>_xlfn.XLOOKUP(A18,'[27]Non AGSA'!B:B,'[27]Non AGSA'!B:B)</f>
        <v>#N/A</v>
      </c>
      <c r="BG18" s="150" t="e">
        <f>_xlfn.XLOOKUP(A18,'[27]Dormant auditee list'!C:C,'[27]Dormant auditee list'!C:C)</f>
        <v>#N/A</v>
      </c>
      <c r="BH18" s="150" t="str">
        <f>_xlfn.XLOOKUP(A18,[27]Reworked!A:A,[27]Reworked!I:I)</f>
        <v>Unqualified with findings</v>
      </c>
      <c r="BJ18" s="150">
        <v>1</v>
      </c>
      <c r="BK18" s="150">
        <v>2</v>
      </c>
    </row>
    <row r="19" spans="1:63" ht="27" customHeight="1" x14ac:dyDescent="0.25">
      <c r="A19" s="265">
        <v>1207</v>
      </c>
      <c r="B19" s="266" t="s">
        <v>24</v>
      </c>
      <c r="C19" s="271" t="s">
        <v>1190</v>
      </c>
      <c r="D19" s="271" t="s">
        <v>941</v>
      </c>
      <c r="E19" s="271" t="s">
        <v>1191</v>
      </c>
      <c r="F19" s="271" t="s">
        <v>1</v>
      </c>
      <c r="G19" s="271" t="s">
        <v>447</v>
      </c>
      <c r="H19" s="266" t="s">
        <v>444</v>
      </c>
      <c r="I19" s="266" t="s">
        <v>437</v>
      </c>
      <c r="J19" s="152" t="s">
        <v>17</v>
      </c>
      <c r="K19" s="272" t="s">
        <v>23</v>
      </c>
      <c r="L19" s="271" t="s">
        <v>1</v>
      </c>
      <c r="M19" s="152" t="s">
        <v>17</v>
      </c>
      <c r="N19" s="272" t="s">
        <v>23</v>
      </c>
      <c r="O19" s="271" t="s">
        <v>1</v>
      </c>
      <c r="P19" s="271" t="s">
        <v>1</v>
      </c>
      <c r="Q19" s="271" t="s">
        <v>1</v>
      </c>
      <c r="R19" s="271" t="s">
        <v>1</v>
      </c>
      <c r="S19" s="271" t="s">
        <v>1</v>
      </c>
      <c r="T19" s="271" t="s">
        <v>1</v>
      </c>
      <c r="U19" s="271" t="s">
        <v>1</v>
      </c>
      <c r="V19" s="271" t="s">
        <v>1</v>
      </c>
      <c r="W19" s="271" t="s">
        <v>1</v>
      </c>
      <c r="X19" s="271" t="s">
        <v>1</v>
      </c>
      <c r="Y19" s="271" t="s">
        <v>1</v>
      </c>
      <c r="Z19" s="273" t="s">
        <v>22</v>
      </c>
      <c r="AA19" s="272" t="s">
        <v>23</v>
      </c>
      <c r="AB19" s="271" t="s">
        <v>1</v>
      </c>
      <c r="AC19" s="271" t="s">
        <v>1</v>
      </c>
      <c r="AD19" s="272" t="s">
        <v>23</v>
      </c>
      <c r="AE19" s="271" t="s">
        <v>1</v>
      </c>
      <c r="AF19" s="271" t="s">
        <v>1</v>
      </c>
      <c r="AG19" s="271" t="s">
        <v>1</v>
      </c>
      <c r="AH19" s="271" t="s">
        <v>1</v>
      </c>
      <c r="AI19" s="271" t="s">
        <v>1</v>
      </c>
      <c r="AJ19" s="271" t="s">
        <v>1</v>
      </c>
      <c r="AK19" s="271" t="s">
        <v>1</v>
      </c>
      <c r="AL19" s="271" t="s">
        <v>1</v>
      </c>
      <c r="AM19" s="271" t="s">
        <v>1</v>
      </c>
      <c r="AN19" s="271" t="s">
        <v>1</v>
      </c>
      <c r="AO19" s="271" t="s">
        <v>1</v>
      </c>
      <c r="AP19" s="271" t="s">
        <v>1</v>
      </c>
      <c r="AQ19" s="271" t="s">
        <v>1</v>
      </c>
      <c r="AR19" s="271" t="s">
        <v>1</v>
      </c>
      <c r="AS19" s="271" t="s">
        <v>1</v>
      </c>
      <c r="AT19" s="271" t="s">
        <v>1</v>
      </c>
      <c r="AU19" s="272" t="s">
        <v>23</v>
      </c>
      <c r="AV19" s="272" t="s">
        <v>23</v>
      </c>
      <c r="AW19" s="274" t="s">
        <v>1240</v>
      </c>
      <c r="AX19" s="152">
        <v>2</v>
      </c>
      <c r="AY19" s="152">
        <v>2</v>
      </c>
      <c r="AZ19" s="276">
        <v>0</v>
      </c>
      <c r="BA19" s="280">
        <v>0.06</v>
      </c>
      <c r="BB19" s="283">
        <v>0</v>
      </c>
      <c r="BD19" s="150">
        <f>_xlfn.XLOOKUP(A19,'KSD auditees'!A:A,'KSD auditees'!A:A)</f>
        <v>1207</v>
      </c>
      <c r="BE19" s="150" t="str">
        <f>_xlfn.XLOOKUP(A19,'KSD auditees'!A:A,'KSD auditees'!G:G)</f>
        <v xml:space="preserve">Education, Skills development and employment </v>
      </c>
      <c r="BF19" s="150" t="e">
        <f>_xlfn.XLOOKUP(A19,'[27]Non AGSA'!B:B,'[27]Non AGSA'!B:B)</f>
        <v>#N/A</v>
      </c>
      <c r="BG19" s="150" t="e">
        <f>_xlfn.XLOOKUP(A19,'[27]Dormant auditee list'!C:C,'[27]Dormant auditee list'!C:C)</f>
        <v>#N/A</v>
      </c>
      <c r="BH19" s="150" t="str">
        <f>_xlfn.XLOOKUP(A19,[27]Reworked!A:A,[27]Reworked!I:I)</f>
        <v>Unqualified with findings</v>
      </c>
      <c r="BJ19" s="150">
        <v>1</v>
      </c>
      <c r="BK19" s="150">
        <v>2</v>
      </c>
    </row>
    <row r="20" spans="1:63" ht="26.25" customHeight="1" x14ac:dyDescent="0.25">
      <c r="A20" s="265">
        <v>74</v>
      </c>
      <c r="B20" s="266" t="s">
        <v>199</v>
      </c>
      <c r="C20" s="271" t="s">
        <v>1190</v>
      </c>
      <c r="D20" s="271" t="s">
        <v>896</v>
      </c>
      <c r="E20" s="271" t="s">
        <v>1191</v>
      </c>
      <c r="F20" s="271" t="s">
        <v>1</v>
      </c>
      <c r="G20" s="271" t="s">
        <v>900</v>
      </c>
      <c r="H20" s="266" t="s">
        <v>696</v>
      </c>
      <c r="I20" s="266" t="s">
        <v>437</v>
      </c>
      <c r="J20" s="279" t="s">
        <v>26</v>
      </c>
      <c r="K20" s="272" t="s">
        <v>23</v>
      </c>
      <c r="L20" s="272" t="s">
        <v>23</v>
      </c>
      <c r="M20" s="279" t="s">
        <v>26</v>
      </c>
      <c r="N20" s="274" t="s">
        <v>20</v>
      </c>
      <c r="O20" s="272" t="s">
        <v>23</v>
      </c>
      <c r="P20" s="272" t="s">
        <v>23</v>
      </c>
      <c r="Q20" s="273" t="s">
        <v>22</v>
      </c>
      <c r="R20" s="271" t="s">
        <v>1</v>
      </c>
      <c r="S20" s="271" t="s">
        <v>1</v>
      </c>
      <c r="T20" s="271" t="s">
        <v>1</v>
      </c>
      <c r="U20" s="272" t="s">
        <v>23</v>
      </c>
      <c r="V20" s="271" t="s">
        <v>1</v>
      </c>
      <c r="W20" s="271" t="s">
        <v>1</v>
      </c>
      <c r="X20" s="271" t="s">
        <v>1</v>
      </c>
      <c r="Y20" s="271" t="s">
        <v>1</v>
      </c>
      <c r="Z20" s="274" t="s">
        <v>20</v>
      </c>
      <c r="AA20" s="272" t="s">
        <v>23</v>
      </c>
      <c r="AB20" s="271" t="s">
        <v>1</v>
      </c>
      <c r="AC20" s="271" t="s">
        <v>1</v>
      </c>
      <c r="AD20" s="271" t="s">
        <v>1</v>
      </c>
      <c r="AE20" s="272" t="s">
        <v>23</v>
      </c>
      <c r="AF20" s="273" t="s">
        <v>22</v>
      </c>
      <c r="AG20" s="271" t="s">
        <v>1</v>
      </c>
      <c r="AH20" s="271" t="s">
        <v>1</v>
      </c>
      <c r="AI20" s="271" t="s">
        <v>1</v>
      </c>
      <c r="AJ20" s="271" t="s">
        <v>1</v>
      </c>
      <c r="AK20" s="271" t="s">
        <v>1</v>
      </c>
      <c r="AL20" s="274" t="s">
        <v>20</v>
      </c>
      <c r="AM20" s="271" t="s">
        <v>1</v>
      </c>
      <c r="AN20" s="271" t="s">
        <v>1</v>
      </c>
      <c r="AO20" s="272" t="s">
        <v>23</v>
      </c>
      <c r="AP20" s="273" t="s">
        <v>22</v>
      </c>
      <c r="AQ20" s="271" t="s">
        <v>1</v>
      </c>
      <c r="AR20" s="273" t="s">
        <v>22</v>
      </c>
      <c r="AS20" s="271" t="s">
        <v>1</v>
      </c>
      <c r="AT20" s="271" t="s">
        <v>1</v>
      </c>
      <c r="AU20" s="272" t="s">
        <v>23</v>
      </c>
      <c r="AV20" s="272" t="s">
        <v>23</v>
      </c>
      <c r="AW20" s="275" t="s">
        <v>1241</v>
      </c>
      <c r="AX20" s="275">
        <v>1</v>
      </c>
      <c r="AY20" s="152">
        <v>2</v>
      </c>
      <c r="AZ20" s="276">
        <v>0</v>
      </c>
      <c r="BA20" s="277">
        <v>225.4</v>
      </c>
      <c r="BB20" s="281">
        <v>0.1</v>
      </c>
      <c r="BD20" s="150">
        <f>_xlfn.XLOOKUP(A20,'KSD auditees'!A:A,'KSD auditees'!A:A)</f>
        <v>74</v>
      </c>
      <c r="BE20" s="150" t="str">
        <f>_xlfn.XLOOKUP(A20,'KSD auditees'!A:A,'KSD auditees'!G:G)</f>
        <v>Safety and Security</v>
      </c>
      <c r="BF20" s="150" t="e">
        <f>_xlfn.XLOOKUP(A20,'[27]Non AGSA'!B:B,'[27]Non AGSA'!B:B)</f>
        <v>#N/A</v>
      </c>
      <c r="BG20" s="150" t="e">
        <f>_xlfn.XLOOKUP(A20,'[27]Dormant auditee list'!C:C,'[27]Dormant auditee list'!C:C)</f>
        <v>#N/A</v>
      </c>
      <c r="BH20" s="150" t="str">
        <f>_xlfn.XLOOKUP(A20,[27]Reworked!A:A,[27]Reworked!I:I)</f>
        <v>Qualified</v>
      </c>
      <c r="BI20" s="150" t="str">
        <f>_xlfn.XLOOKUP(A20,[27]Reworked!A:A,[27]Reworked!J:J)</f>
        <v>Qualified</v>
      </c>
      <c r="BJ20" s="150">
        <v>1</v>
      </c>
      <c r="BK20" s="150">
        <v>3</v>
      </c>
    </row>
    <row r="21" spans="1:63" ht="27" customHeight="1" x14ac:dyDescent="0.25">
      <c r="A21" s="265">
        <v>1007</v>
      </c>
      <c r="B21" s="266" t="s">
        <v>159</v>
      </c>
      <c r="C21" s="271" t="s">
        <v>1190</v>
      </c>
      <c r="D21" s="271" t="s">
        <v>683</v>
      </c>
      <c r="E21" s="271" t="s">
        <v>1191</v>
      </c>
      <c r="F21" s="271" t="s">
        <v>156</v>
      </c>
      <c r="G21" s="271" t="s">
        <v>156</v>
      </c>
      <c r="H21" s="266" t="s">
        <v>444</v>
      </c>
      <c r="I21" s="266" t="s">
        <v>437</v>
      </c>
      <c r="J21" s="152" t="s">
        <v>17</v>
      </c>
      <c r="K21" s="274" t="s">
        <v>20</v>
      </c>
      <c r="L21" s="273" t="s">
        <v>22</v>
      </c>
      <c r="M21" s="152" t="s">
        <v>17</v>
      </c>
      <c r="N21" s="271" t="s">
        <v>1</v>
      </c>
      <c r="O21" s="272" t="s">
        <v>23</v>
      </c>
      <c r="P21" s="271" t="s">
        <v>1</v>
      </c>
      <c r="Q21" s="271" t="s">
        <v>1</v>
      </c>
      <c r="R21" s="271" t="s">
        <v>1</v>
      </c>
      <c r="S21" s="271" t="s">
        <v>1</v>
      </c>
      <c r="T21" s="271" t="s">
        <v>1</v>
      </c>
      <c r="U21" s="271" t="s">
        <v>1</v>
      </c>
      <c r="V21" s="271" t="s">
        <v>1</v>
      </c>
      <c r="W21" s="271" t="s">
        <v>1</v>
      </c>
      <c r="X21" s="271" t="s">
        <v>1</v>
      </c>
      <c r="Y21" s="271" t="s">
        <v>1</v>
      </c>
      <c r="Z21" s="271" t="s">
        <v>1</v>
      </c>
      <c r="AA21" s="271" t="s">
        <v>1</v>
      </c>
      <c r="AB21" s="271" t="s">
        <v>1</v>
      </c>
      <c r="AC21" s="271" t="s">
        <v>1</v>
      </c>
      <c r="AD21" s="274" t="s">
        <v>20</v>
      </c>
      <c r="AE21" s="271" t="s">
        <v>1</v>
      </c>
      <c r="AF21" s="271" t="s">
        <v>1</v>
      </c>
      <c r="AG21" s="271" t="s">
        <v>1</v>
      </c>
      <c r="AH21" s="271" t="s">
        <v>1</v>
      </c>
      <c r="AI21" s="271" t="s">
        <v>1</v>
      </c>
      <c r="AJ21" s="271" t="s">
        <v>1</v>
      </c>
      <c r="AK21" s="271" t="s">
        <v>1</v>
      </c>
      <c r="AL21" s="273" t="s">
        <v>22</v>
      </c>
      <c r="AM21" s="271" t="s">
        <v>1</v>
      </c>
      <c r="AN21" s="271" t="s">
        <v>1</v>
      </c>
      <c r="AO21" s="271" t="s">
        <v>1</v>
      </c>
      <c r="AP21" s="271" t="s">
        <v>1</v>
      </c>
      <c r="AQ21" s="271" t="s">
        <v>1</v>
      </c>
      <c r="AR21" s="271" t="s">
        <v>1</v>
      </c>
      <c r="AS21" s="271" t="s">
        <v>1</v>
      </c>
      <c r="AT21" s="271" t="s">
        <v>1</v>
      </c>
      <c r="AU21" s="272" t="s">
        <v>23</v>
      </c>
      <c r="AV21" s="272" t="s">
        <v>23</v>
      </c>
      <c r="AW21" s="275" t="s">
        <v>1241</v>
      </c>
      <c r="AX21" s="275">
        <v>1</v>
      </c>
      <c r="AY21" s="152">
        <v>2</v>
      </c>
      <c r="AZ21" s="276">
        <v>0</v>
      </c>
      <c r="BA21" s="280">
        <v>1</v>
      </c>
      <c r="BB21" s="283">
        <v>0</v>
      </c>
      <c r="BD21" s="150">
        <f>_xlfn.XLOOKUP(A21,'KSD auditees'!A:A,'KSD auditees'!A:A)</f>
        <v>1007</v>
      </c>
      <c r="BE21" s="150" t="str">
        <f>_xlfn.XLOOKUP(A21,'KSD auditees'!A:A,'KSD auditees'!G:G)</f>
        <v>Human Settlements</v>
      </c>
      <c r="BF21" s="150" t="e">
        <f>_xlfn.XLOOKUP(A21,'[27]Non AGSA'!B:B,'[27]Non AGSA'!B:B)</f>
        <v>#N/A</v>
      </c>
      <c r="BG21" s="150" t="e">
        <f>_xlfn.XLOOKUP(A21,'[27]Dormant auditee list'!C:C,'[27]Dormant auditee list'!C:C)</f>
        <v>#N/A</v>
      </c>
      <c r="BH21" s="150" t="str">
        <f>_xlfn.XLOOKUP(A21,[27]Reworked!A:A,[27]Reworked!I:I)</f>
        <v>Unqualified with findings</v>
      </c>
      <c r="BJ21" s="150">
        <v>1</v>
      </c>
      <c r="BK21" s="150">
        <v>2</v>
      </c>
    </row>
    <row r="22" spans="1:63" ht="14.25" customHeight="1" x14ac:dyDescent="0.25">
      <c r="A22" s="265">
        <v>187</v>
      </c>
      <c r="B22" s="266" t="s">
        <v>156</v>
      </c>
      <c r="C22" s="271" t="s">
        <v>1190</v>
      </c>
      <c r="D22" s="271" t="s">
        <v>438</v>
      </c>
      <c r="E22" s="271" t="s">
        <v>1191</v>
      </c>
      <c r="F22" s="271" t="s">
        <v>156</v>
      </c>
      <c r="G22" s="271" t="s">
        <v>1</v>
      </c>
      <c r="H22" s="266" t="s">
        <v>1</v>
      </c>
      <c r="I22" s="266" t="s">
        <v>438</v>
      </c>
      <c r="J22" s="152" t="s">
        <v>17</v>
      </c>
      <c r="K22" s="273" t="s">
        <v>22</v>
      </c>
      <c r="L22" s="272" t="s">
        <v>23</v>
      </c>
      <c r="M22" s="152" t="s">
        <v>17</v>
      </c>
      <c r="N22" s="272" t="s">
        <v>23</v>
      </c>
      <c r="O22" s="272" t="s">
        <v>23</v>
      </c>
      <c r="P22" s="271" t="s">
        <v>1</v>
      </c>
      <c r="Q22" s="271" t="s">
        <v>1</v>
      </c>
      <c r="R22" s="271" t="s">
        <v>1</v>
      </c>
      <c r="S22" s="271" t="s">
        <v>1</v>
      </c>
      <c r="T22" s="271" t="s">
        <v>1</v>
      </c>
      <c r="U22" s="271" t="s">
        <v>1</v>
      </c>
      <c r="V22" s="271" t="s">
        <v>1</v>
      </c>
      <c r="W22" s="271" t="s">
        <v>1</v>
      </c>
      <c r="X22" s="271" t="s">
        <v>1</v>
      </c>
      <c r="Y22" s="271" t="s">
        <v>1</v>
      </c>
      <c r="Z22" s="271" t="s">
        <v>1</v>
      </c>
      <c r="AA22" s="273" t="s">
        <v>22</v>
      </c>
      <c r="AB22" s="271" t="s">
        <v>1</v>
      </c>
      <c r="AC22" s="271" t="s">
        <v>1</v>
      </c>
      <c r="AD22" s="271" t="s">
        <v>1</v>
      </c>
      <c r="AE22" s="271" t="s">
        <v>1</v>
      </c>
      <c r="AF22" s="272" t="s">
        <v>23</v>
      </c>
      <c r="AG22" s="271" t="s">
        <v>1</v>
      </c>
      <c r="AH22" s="271" t="s">
        <v>1</v>
      </c>
      <c r="AI22" s="271" t="s">
        <v>1</v>
      </c>
      <c r="AJ22" s="271" t="s">
        <v>1</v>
      </c>
      <c r="AK22" s="274" t="s">
        <v>20</v>
      </c>
      <c r="AL22" s="271" t="s">
        <v>1</v>
      </c>
      <c r="AM22" s="271" t="s">
        <v>1</v>
      </c>
      <c r="AN22" s="271" t="s">
        <v>1</v>
      </c>
      <c r="AO22" s="271" t="s">
        <v>1</v>
      </c>
      <c r="AP22" s="272" t="s">
        <v>23</v>
      </c>
      <c r="AQ22" s="271" t="s">
        <v>1</v>
      </c>
      <c r="AR22" s="271" t="s">
        <v>1</v>
      </c>
      <c r="AS22" s="271" t="s">
        <v>1</v>
      </c>
      <c r="AT22" s="271" t="s">
        <v>1</v>
      </c>
      <c r="AU22" s="272" t="s">
        <v>23</v>
      </c>
      <c r="AV22" s="272" t="s">
        <v>23</v>
      </c>
      <c r="AW22" s="274" t="s">
        <v>1240</v>
      </c>
      <c r="AX22" s="275">
        <v>1</v>
      </c>
      <c r="AY22" s="152">
        <v>2</v>
      </c>
      <c r="AZ22" s="276">
        <v>0</v>
      </c>
      <c r="BA22" s="277">
        <v>39.700000000000003</v>
      </c>
      <c r="BB22" s="278">
        <v>50.7</v>
      </c>
      <c r="BD22" s="150">
        <f>_xlfn.XLOOKUP(A22,'KSD auditees'!A:A,'KSD auditees'!A:A)</f>
        <v>187</v>
      </c>
      <c r="BE22" s="150" t="str">
        <f>_xlfn.XLOOKUP(A22,'KSD auditees'!A:A,'KSD auditees'!G:G)</f>
        <v>Human Settlements</v>
      </c>
      <c r="BF22" s="150" t="e">
        <f>_xlfn.XLOOKUP(A22,'[27]Non AGSA'!B:B,'[27]Non AGSA'!B:B)</f>
        <v>#N/A</v>
      </c>
      <c r="BG22" s="150" t="e">
        <f>_xlfn.XLOOKUP(A22,'[27]Dormant auditee list'!C:C,'[27]Dormant auditee list'!C:C)</f>
        <v>#N/A</v>
      </c>
      <c r="BH22" s="150" t="str">
        <f>_xlfn.XLOOKUP(A22,[27]Reworked!A:A,[27]Reworked!I:I)</f>
        <v>Unqualified with findings</v>
      </c>
      <c r="BJ22" s="150">
        <v>1</v>
      </c>
      <c r="BK22" s="150">
        <v>2</v>
      </c>
    </row>
    <row r="23" spans="1:63" ht="26.25" customHeight="1" x14ac:dyDescent="0.25">
      <c r="A23" s="265">
        <v>76</v>
      </c>
      <c r="B23" s="266" t="s">
        <v>200</v>
      </c>
      <c r="C23" s="271" t="s">
        <v>1190</v>
      </c>
      <c r="D23" s="271" t="s">
        <v>683</v>
      </c>
      <c r="E23" s="271" t="s">
        <v>1191</v>
      </c>
      <c r="F23" s="271" t="s">
        <v>1</v>
      </c>
      <c r="G23" s="271" t="s">
        <v>695</v>
      </c>
      <c r="H23" s="266" t="s">
        <v>696</v>
      </c>
      <c r="I23" s="266" t="s">
        <v>437</v>
      </c>
      <c r="J23" s="152" t="s">
        <v>17</v>
      </c>
      <c r="K23" s="272" t="s">
        <v>23</v>
      </c>
      <c r="L23" s="272" t="s">
        <v>23</v>
      </c>
      <c r="M23" s="152" t="s">
        <v>17</v>
      </c>
      <c r="N23" s="272" t="s">
        <v>23</v>
      </c>
      <c r="O23" s="272" t="s">
        <v>23</v>
      </c>
      <c r="P23" s="271" t="s">
        <v>1</v>
      </c>
      <c r="Q23" s="271" t="s">
        <v>1</v>
      </c>
      <c r="R23" s="271" t="s">
        <v>1</v>
      </c>
      <c r="S23" s="271" t="s">
        <v>1</v>
      </c>
      <c r="T23" s="271" t="s">
        <v>1</v>
      </c>
      <c r="U23" s="271" t="s">
        <v>1</v>
      </c>
      <c r="V23" s="271" t="s">
        <v>1</v>
      </c>
      <c r="W23" s="271" t="s">
        <v>1</v>
      </c>
      <c r="X23" s="271" t="s">
        <v>1</v>
      </c>
      <c r="Y23" s="271" t="s">
        <v>1</v>
      </c>
      <c r="Z23" s="273" t="s">
        <v>22</v>
      </c>
      <c r="AA23" s="272" t="s">
        <v>23</v>
      </c>
      <c r="AB23" s="271" t="s">
        <v>1</v>
      </c>
      <c r="AC23" s="271" t="s">
        <v>1</v>
      </c>
      <c r="AD23" s="271" t="s">
        <v>1</v>
      </c>
      <c r="AE23" s="272" t="s">
        <v>23</v>
      </c>
      <c r="AF23" s="271" t="s">
        <v>1</v>
      </c>
      <c r="AG23" s="271" t="s">
        <v>1</v>
      </c>
      <c r="AH23" s="271" t="s">
        <v>1</v>
      </c>
      <c r="AI23" s="271" t="s">
        <v>1</v>
      </c>
      <c r="AJ23" s="271" t="s">
        <v>1</v>
      </c>
      <c r="AK23" s="272" t="s">
        <v>23</v>
      </c>
      <c r="AL23" s="271" t="s">
        <v>1</v>
      </c>
      <c r="AM23" s="271" t="s">
        <v>1</v>
      </c>
      <c r="AN23" s="271" t="s">
        <v>1</v>
      </c>
      <c r="AO23" s="272" t="s">
        <v>23</v>
      </c>
      <c r="AP23" s="274" t="s">
        <v>20</v>
      </c>
      <c r="AQ23" s="271" t="s">
        <v>1</v>
      </c>
      <c r="AR23" s="271" t="s">
        <v>1</v>
      </c>
      <c r="AS23" s="271" t="s">
        <v>1</v>
      </c>
      <c r="AT23" s="271" t="s">
        <v>1</v>
      </c>
      <c r="AU23" s="272" t="s">
        <v>23</v>
      </c>
      <c r="AV23" s="272" t="s">
        <v>23</v>
      </c>
      <c r="AW23" s="274" t="s">
        <v>1240</v>
      </c>
      <c r="AX23" s="275">
        <v>1</v>
      </c>
      <c r="AY23" s="152">
        <v>2</v>
      </c>
      <c r="AZ23" s="277">
        <v>0</v>
      </c>
      <c r="BA23" s="280">
        <v>39</v>
      </c>
      <c r="BB23" s="278">
        <v>0.38</v>
      </c>
      <c r="BD23" s="150">
        <f>_xlfn.XLOOKUP(A23,'KSD auditees'!A:A,'KSD auditees'!A:A)</f>
        <v>76</v>
      </c>
      <c r="BE23" s="150" t="str">
        <f>_xlfn.XLOOKUP(A23,'KSD auditees'!A:A,'KSD auditees'!G:G)</f>
        <v>Safety and Security</v>
      </c>
      <c r="BF23" s="150" t="e">
        <f>_xlfn.XLOOKUP(A23,'[27]Non AGSA'!B:B,'[27]Non AGSA'!B:B)</f>
        <v>#N/A</v>
      </c>
      <c r="BG23" s="150" t="e">
        <f>_xlfn.XLOOKUP(A23,'[27]Dormant auditee list'!C:C,'[27]Dormant auditee list'!C:C)</f>
        <v>#N/A</v>
      </c>
      <c r="BH23" s="150" t="str">
        <f>_xlfn.XLOOKUP(A23,[27]Reworked!A:A,[27]Reworked!I:I)</f>
        <v>Unqualified with findings</v>
      </c>
      <c r="BJ23" s="150">
        <v>1</v>
      </c>
      <c r="BK23" s="150">
        <v>2</v>
      </c>
    </row>
    <row r="24" spans="1:63" ht="27" customHeight="1" x14ac:dyDescent="0.25">
      <c r="A24" s="265">
        <v>77</v>
      </c>
      <c r="B24" s="266" t="s">
        <v>25</v>
      </c>
      <c r="C24" s="271" t="s">
        <v>1190</v>
      </c>
      <c r="D24" s="271" t="s">
        <v>941</v>
      </c>
      <c r="E24" s="271" t="s">
        <v>1191</v>
      </c>
      <c r="F24" s="271" t="s">
        <v>534</v>
      </c>
      <c r="G24" s="271" t="s">
        <v>949</v>
      </c>
      <c r="H24" s="266" t="s">
        <v>444</v>
      </c>
      <c r="I24" s="266" t="s">
        <v>437</v>
      </c>
      <c r="J24" s="279" t="s">
        <v>26</v>
      </c>
      <c r="K24" s="274" t="s">
        <v>20</v>
      </c>
      <c r="L24" s="272" t="s">
        <v>23</v>
      </c>
      <c r="M24" s="152" t="s">
        <v>17</v>
      </c>
      <c r="N24" s="271" t="s">
        <v>1</v>
      </c>
      <c r="O24" s="272" t="s">
        <v>23</v>
      </c>
      <c r="P24" s="274" t="s">
        <v>20</v>
      </c>
      <c r="Q24" s="271" t="s">
        <v>1</v>
      </c>
      <c r="R24" s="271" t="s">
        <v>1</v>
      </c>
      <c r="S24" s="271" t="s">
        <v>1</v>
      </c>
      <c r="T24" s="271" t="s">
        <v>1</v>
      </c>
      <c r="U24" s="271" t="s">
        <v>1</v>
      </c>
      <c r="V24" s="271" t="s">
        <v>1</v>
      </c>
      <c r="W24" s="271" t="s">
        <v>1</v>
      </c>
      <c r="X24" s="271" t="s">
        <v>1</v>
      </c>
      <c r="Y24" s="271" t="s">
        <v>1</v>
      </c>
      <c r="Z24" s="271" t="s">
        <v>1</v>
      </c>
      <c r="AA24" s="274" t="s">
        <v>20</v>
      </c>
      <c r="AB24" s="271" t="s">
        <v>1</v>
      </c>
      <c r="AC24" s="271" t="s">
        <v>1</v>
      </c>
      <c r="AD24" s="271" t="s">
        <v>1</v>
      </c>
      <c r="AE24" s="272" t="s">
        <v>23</v>
      </c>
      <c r="AF24" s="274" t="s">
        <v>20</v>
      </c>
      <c r="AG24" s="271" t="s">
        <v>1</v>
      </c>
      <c r="AH24" s="274" t="s">
        <v>20</v>
      </c>
      <c r="AI24" s="271" t="s">
        <v>1</v>
      </c>
      <c r="AJ24" s="271" t="s">
        <v>1</v>
      </c>
      <c r="AK24" s="273" t="s">
        <v>22</v>
      </c>
      <c r="AL24" s="272" t="s">
        <v>23</v>
      </c>
      <c r="AM24" s="271" t="s">
        <v>1</v>
      </c>
      <c r="AN24" s="271" t="s">
        <v>1</v>
      </c>
      <c r="AO24" s="271" t="s">
        <v>1</v>
      </c>
      <c r="AP24" s="271" t="s">
        <v>1</v>
      </c>
      <c r="AQ24" s="271" t="s">
        <v>1</v>
      </c>
      <c r="AR24" s="272" t="s">
        <v>23</v>
      </c>
      <c r="AS24" s="271" t="s">
        <v>1</v>
      </c>
      <c r="AT24" s="271" t="s">
        <v>1</v>
      </c>
      <c r="AU24" s="274" t="s">
        <v>20</v>
      </c>
      <c r="AV24" s="272" t="s">
        <v>23</v>
      </c>
      <c r="AW24" s="274" t="s">
        <v>1240</v>
      </c>
      <c r="AX24" s="275">
        <v>1</v>
      </c>
      <c r="AY24" s="282">
        <v>3</v>
      </c>
      <c r="AZ24" s="276">
        <v>0</v>
      </c>
      <c r="BA24" s="280">
        <v>847.2</v>
      </c>
      <c r="BB24" s="278">
        <v>2.1</v>
      </c>
      <c r="BD24" s="150">
        <f>_xlfn.XLOOKUP(A24,'KSD auditees'!A:A,'KSD auditees'!A:A)</f>
        <v>77</v>
      </c>
      <c r="BE24" s="150" t="str">
        <f>_xlfn.XLOOKUP(A24,'KSD auditees'!A:A,'KSD auditees'!G:G)</f>
        <v xml:space="preserve">Education, Skills development and employment </v>
      </c>
      <c r="BF24" s="150" t="e">
        <f>_xlfn.XLOOKUP(A24,'[27]Non AGSA'!B:B,'[27]Non AGSA'!B:B)</f>
        <v>#N/A</v>
      </c>
      <c r="BG24" s="150" t="e">
        <f>_xlfn.XLOOKUP(A24,'[27]Dormant auditee list'!C:C,'[27]Dormant auditee list'!C:C)</f>
        <v>#N/A</v>
      </c>
      <c r="BH24" s="150" t="str">
        <f>_xlfn.XLOOKUP(A24,[27]Reworked!A:A,[27]Reworked!I:I)</f>
        <v>Qualified</v>
      </c>
      <c r="BJ24" s="150">
        <v>1</v>
      </c>
      <c r="BK24" s="150">
        <v>3</v>
      </c>
    </row>
    <row r="25" spans="1:63" ht="34.5" customHeight="1" x14ac:dyDescent="0.25">
      <c r="A25" s="265">
        <v>1550</v>
      </c>
      <c r="B25" s="266" t="s">
        <v>107</v>
      </c>
      <c r="C25" s="271" t="s">
        <v>1190</v>
      </c>
      <c r="D25" s="271" t="s">
        <v>896</v>
      </c>
      <c r="E25" s="271" t="s">
        <v>1191</v>
      </c>
      <c r="F25" s="271" t="s">
        <v>1192</v>
      </c>
      <c r="G25" s="271" t="s">
        <v>520</v>
      </c>
      <c r="H25" s="266" t="s">
        <v>440</v>
      </c>
      <c r="I25" s="266" t="s">
        <v>437</v>
      </c>
      <c r="J25" s="152" t="s">
        <v>17</v>
      </c>
      <c r="K25" s="272" t="s">
        <v>23</v>
      </c>
      <c r="L25" s="272" t="s">
        <v>23</v>
      </c>
      <c r="M25" s="152" t="s">
        <v>17</v>
      </c>
      <c r="N25" s="272" t="s">
        <v>23</v>
      </c>
      <c r="O25" s="272" t="s">
        <v>23</v>
      </c>
      <c r="P25" s="271" t="s">
        <v>1</v>
      </c>
      <c r="Q25" s="271" t="s">
        <v>1</v>
      </c>
      <c r="R25" s="271" t="s">
        <v>1</v>
      </c>
      <c r="S25" s="271" t="s">
        <v>1</v>
      </c>
      <c r="T25" s="271" t="s">
        <v>1</v>
      </c>
      <c r="U25" s="271" t="s">
        <v>1</v>
      </c>
      <c r="V25" s="271" t="s">
        <v>1</v>
      </c>
      <c r="W25" s="271" t="s">
        <v>1</v>
      </c>
      <c r="X25" s="271" t="s">
        <v>1</v>
      </c>
      <c r="Y25" s="271" t="s">
        <v>1</v>
      </c>
      <c r="Z25" s="272" t="s">
        <v>23</v>
      </c>
      <c r="AA25" s="273" t="s">
        <v>22</v>
      </c>
      <c r="AB25" s="271" t="s">
        <v>1</v>
      </c>
      <c r="AC25" s="271" t="s">
        <v>1</v>
      </c>
      <c r="AD25" s="271" t="s">
        <v>1</v>
      </c>
      <c r="AE25" s="274" t="s">
        <v>20</v>
      </c>
      <c r="AF25" s="273" t="s">
        <v>22</v>
      </c>
      <c r="AG25" s="271" t="s">
        <v>1</v>
      </c>
      <c r="AH25" s="271" t="s">
        <v>1</v>
      </c>
      <c r="AI25" s="271" t="s">
        <v>1</v>
      </c>
      <c r="AJ25" s="271" t="s">
        <v>1</v>
      </c>
      <c r="AK25" s="271" t="s">
        <v>1</v>
      </c>
      <c r="AL25" s="271" t="s">
        <v>1</v>
      </c>
      <c r="AM25" s="271" t="s">
        <v>1</v>
      </c>
      <c r="AN25" s="271" t="s">
        <v>1</v>
      </c>
      <c r="AO25" s="272" t="s">
        <v>23</v>
      </c>
      <c r="AP25" s="273" t="s">
        <v>22</v>
      </c>
      <c r="AQ25" s="271" t="s">
        <v>1</v>
      </c>
      <c r="AR25" s="271" t="s">
        <v>1</v>
      </c>
      <c r="AS25" s="271" t="s">
        <v>1</v>
      </c>
      <c r="AT25" s="271" t="s">
        <v>1</v>
      </c>
      <c r="AU25" s="272" t="s">
        <v>23</v>
      </c>
      <c r="AV25" s="274" t="s">
        <v>20</v>
      </c>
      <c r="AW25" s="275" t="s">
        <v>1241</v>
      </c>
      <c r="AX25" s="275">
        <v>1</v>
      </c>
      <c r="AY25" s="152">
        <v>2</v>
      </c>
      <c r="AZ25" s="276">
        <v>0</v>
      </c>
      <c r="BA25" s="280">
        <v>0.01</v>
      </c>
      <c r="BB25" s="281">
        <v>0.02</v>
      </c>
      <c r="BD25" s="150">
        <f>_xlfn.XLOOKUP(A25,'KSD auditees'!A:A,'KSD auditees'!A:A)</f>
        <v>1550</v>
      </c>
      <c r="BE25" s="150" t="str">
        <f>_xlfn.XLOOKUP(A25,'KSD auditees'!A:A,'KSD auditees'!G:G)</f>
        <v>Energy</v>
      </c>
      <c r="BF25" s="150" t="e">
        <f>_xlfn.XLOOKUP(A25,'[27]Non AGSA'!B:B,'[27]Non AGSA'!B:B)</f>
        <v>#N/A</v>
      </c>
      <c r="BG25" s="150" t="e">
        <f>_xlfn.XLOOKUP(A25,'[27]Dormant auditee list'!C:C,'[27]Dormant auditee list'!C:C)</f>
        <v>#N/A</v>
      </c>
      <c r="BH25" s="150" t="str">
        <f>_xlfn.XLOOKUP(A25,[27]Reworked!A:A,[27]Reworked!I:I)</f>
        <v>Unqualified with findings</v>
      </c>
      <c r="BJ25" s="150">
        <v>1</v>
      </c>
      <c r="BK25" s="150">
        <v>2</v>
      </c>
    </row>
    <row r="26" spans="1:63" ht="26.25" customHeight="1" x14ac:dyDescent="0.25">
      <c r="A26" s="265">
        <v>84</v>
      </c>
      <c r="B26" s="266" t="s">
        <v>201</v>
      </c>
      <c r="C26" s="271" t="s">
        <v>1190</v>
      </c>
      <c r="D26" s="271" t="s">
        <v>854</v>
      </c>
      <c r="E26" s="271" t="s">
        <v>1191</v>
      </c>
      <c r="F26" s="271" t="s">
        <v>452</v>
      </c>
      <c r="G26" s="271" t="s">
        <v>856</v>
      </c>
      <c r="H26" s="266" t="s">
        <v>696</v>
      </c>
      <c r="I26" s="266" t="s">
        <v>437</v>
      </c>
      <c r="J26" s="152" t="s">
        <v>17</v>
      </c>
      <c r="K26" s="272" t="s">
        <v>23</v>
      </c>
      <c r="L26" s="272" t="s">
        <v>23</v>
      </c>
      <c r="M26" s="152" t="s">
        <v>17</v>
      </c>
      <c r="N26" s="272" t="s">
        <v>23</v>
      </c>
      <c r="O26" s="272" t="s">
        <v>23</v>
      </c>
      <c r="P26" s="271" t="s">
        <v>1</v>
      </c>
      <c r="Q26" s="271" t="s">
        <v>1</v>
      </c>
      <c r="R26" s="271" t="s">
        <v>1</v>
      </c>
      <c r="S26" s="271" t="s">
        <v>1</v>
      </c>
      <c r="T26" s="271" t="s">
        <v>1</v>
      </c>
      <c r="U26" s="271" t="s">
        <v>1</v>
      </c>
      <c r="V26" s="271" t="s">
        <v>1</v>
      </c>
      <c r="W26" s="271" t="s">
        <v>1</v>
      </c>
      <c r="X26" s="271" t="s">
        <v>1</v>
      </c>
      <c r="Y26" s="271" t="s">
        <v>1</v>
      </c>
      <c r="Z26" s="272" t="s">
        <v>23</v>
      </c>
      <c r="AA26" s="272" t="s">
        <v>23</v>
      </c>
      <c r="AB26" s="271" t="s">
        <v>1</v>
      </c>
      <c r="AC26" s="271" t="s">
        <v>1</v>
      </c>
      <c r="AD26" s="271" t="s">
        <v>1</v>
      </c>
      <c r="AE26" s="271" t="s">
        <v>1</v>
      </c>
      <c r="AF26" s="272" t="s">
        <v>23</v>
      </c>
      <c r="AG26" s="271" t="s">
        <v>1</v>
      </c>
      <c r="AH26" s="271" t="s">
        <v>1</v>
      </c>
      <c r="AI26" s="271" t="s">
        <v>1</v>
      </c>
      <c r="AJ26" s="271" t="s">
        <v>1</v>
      </c>
      <c r="AK26" s="271" t="s">
        <v>1</v>
      </c>
      <c r="AL26" s="271" t="s">
        <v>1</v>
      </c>
      <c r="AM26" s="271" t="s">
        <v>1</v>
      </c>
      <c r="AN26" s="271" t="s">
        <v>1</v>
      </c>
      <c r="AO26" s="271" t="s">
        <v>1</v>
      </c>
      <c r="AP26" s="271" t="s">
        <v>1</v>
      </c>
      <c r="AQ26" s="271" t="s">
        <v>1</v>
      </c>
      <c r="AR26" s="272" t="s">
        <v>23</v>
      </c>
      <c r="AS26" s="271" t="s">
        <v>1</v>
      </c>
      <c r="AT26" s="271" t="s">
        <v>1</v>
      </c>
      <c r="AU26" s="272" t="s">
        <v>23</v>
      </c>
      <c r="AV26" s="272" t="s">
        <v>23</v>
      </c>
      <c r="AW26" s="275" t="s">
        <v>1241</v>
      </c>
      <c r="AX26" s="152">
        <v>2</v>
      </c>
      <c r="AY26" s="152">
        <v>2</v>
      </c>
      <c r="AZ26" s="276">
        <v>0</v>
      </c>
      <c r="BA26" s="280">
        <v>649.70000000000005</v>
      </c>
      <c r="BB26" s="281">
        <v>0.46</v>
      </c>
      <c r="BD26" s="150">
        <f>_xlfn.XLOOKUP(A26,'KSD auditees'!A:A,'KSD auditees'!A:A)</f>
        <v>84</v>
      </c>
      <c r="BE26" s="150" t="str">
        <f>_xlfn.XLOOKUP(A26,'KSD auditees'!A:A,'KSD auditees'!G:G)</f>
        <v>Safety and Security</v>
      </c>
      <c r="BF26" s="150" t="e">
        <f>_xlfn.XLOOKUP(A26,'[27]Non AGSA'!B:B,'[27]Non AGSA'!B:B)</f>
        <v>#N/A</v>
      </c>
      <c r="BG26" s="150" t="e">
        <f>_xlfn.XLOOKUP(A26,'[27]Dormant auditee list'!C:C,'[27]Dormant auditee list'!C:C)</f>
        <v>#N/A</v>
      </c>
      <c r="BH26" s="150" t="str">
        <f>_xlfn.XLOOKUP(A26,[27]Reworked!A:A,[27]Reworked!I:I)</f>
        <v>Unqualified with findings</v>
      </c>
      <c r="BJ26" s="150">
        <v>1</v>
      </c>
      <c r="BK26" s="150">
        <v>2</v>
      </c>
    </row>
    <row r="27" spans="1:63" ht="34.5" customHeight="1" x14ac:dyDescent="0.25">
      <c r="A27" s="265">
        <v>83</v>
      </c>
      <c r="B27" s="266" t="s">
        <v>165</v>
      </c>
      <c r="C27" s="271" t="s">
        <v>1190</v>
      </c>
      <c r="D27" s="271" t="s">
        <v>683</v>
      </c>
      <c r="E27" s="271" t="s">
        <v>1191</v>
      </c>
      <c r="F27" s="271" t="s">
        <v>168</v>
      </c>
      <c r="G27" s="271" t="s">
        <v>169</v>
      </c>
      <c r="H27" s="266" t="s">
        <v>440</v>
      </c>
      <c r="I27" s="266" t="s">
        <v>437</v>
      </c>
      <c r="J27" s="152" t="s">
        <v>17</v>
      </c>
      <c r="K27" s="272" t="s">
        <v>23</v>
      </c>
      <c r="L27" s="273" t="s">
        <v>22</v>
      </c>
      <c r="M27" s="152" t="s">
        <v>17</v>
      </c>
      <c r="N27" s="272" t="s">
        <v>23</v>
      </c>
      <c r="O27" s="272" t="s">
        <v>23</v>
      </c>
      <c r="P27" s="271" t="s">
        <v>1</v>
      </c>
      <c r="Q27" s="271" t="s">
        <v>1</v>
      </c>
      <c r="R27" s="271" t="s">
        <v>1</v>
      </c>
      <c r="S27" s="271" t="s">
        <v>1</v>
      </c>
      <c r="T27" s="271" t="s">
        <v>1</v>
      </c>
      <c r="U27" s="271" t="s">
        <v>1</v>
      </c>
      <c r="V27" s="271" t="s">
        <v>1</v>
      </c>
      <c r="W27" s="271" t="s">
        <v>1</v>
      </c>
      <c r="X27" s="271" t="s">
        <v>1</v>
      </c>
      <c r="Y27" s="271" t="s">
        <v>1</v>
      </c>
      <c r="Z27" s="273" t="s">
        <v>22</v>
      </c>
      <c r="AA27" s="272" t="s">
        <v>23</v>
      </c>
      <c r="AB27" s="271" t="s">
        <v>1</v>
      </c>
      <c r="AC27" s="271" t="s">
        <v>1</v>
      </c>
      <c r="AD27" s="271" t="s">
        <v>1</v>
      </c>
      <c r="AE27" s="271" t="s">
        <v>1</v>
      </c>
      <c r="AF27" s="271" t="s">
        <v>1</v>
      </c>
      <c r="AG27" s="271" t="s">
        <v>1</v>
      </c>
      <c r="AH27" s="271" t="s">
        <v>1</v>
      </c>
      <c r="AI27" s="271" t="s">
        <v>1</v>
      </c>
      <c r="AJ27" s="271" t="s">
        <v>1</v>
      </c>
      <c r="AK27" s="271" t="s">
        <v>1</v>
      </c>
      <c r="AL27" s="273" t="s">
        <v>22</v>
      </c>
      <c r="AM27" s="271" t="s">
        <v>1</v>
      </c>
      <c r="AN27" s="271" t="s">
        <v>1</v>
      </c>
      <c r="AO27" s="271" t="s">
        <v>1</v>
      </c>
      <c r="AP27" s="271" t="s">
        <v>1</v>
      </c>
      <c r="AQ27" s="271" t="s">
        <v>1</v>
      </c>
      <c r="AR27" s="271" t="s">
        <v>1</v>
      </c>
      <c r="AS27" s="271" t="s">
        <v>1</v>
      </c>
      <c r="AT27" s="271" t="s">
        <v>1</v>
      </c>
      <c r="AU27" s="272" t="s">
        <v>23</v>
      </c>
      <c r="AV27" s="272" t="s">
        <v>23</v>
      </c>
      <c r="AW27" s="275" t="s">
        <v>1241</v>
      </c>
      <c r="AX27" s="275">
        <v>1</v>
      </c>
      <c r="AY27" s="152">
        <v>2</v>
      </c>
      <c r="AZ27" s="276">
        <v>0</v>
      </c>
      <c r="BA27" s="280">
        <v>9.1999999999999993</v>
      </c>
      <c r="BB27" s="281">
        <v>0</v>
      </c>
      <c r="BD27" s="150">
        <f>_xlfn.XLOOKUP(A27,'KSD auditees'!A:A,'KSD auditees'!A:A)</f>
        <v>83</v>
      </c>
      <c r="BE27" s="150" t="str">
        <f>_xlfn.XLOOKUP(A27,'KSD auditees'!A:A,'KSD auditees'!G:G)</f>
        <v>Infrastructure</v>
      </c>
      <c r="BF27" s="150" t="e">
        <f>_xlfn.XLOOKUP(A27,'[27]Non AGSA'!B:B,'[27]Non AGSA'!B:B)</f>
        <v>#N/A</v>
      </c>
      <c r="BG27" s="150" t="e">
        <f>_xlfn.XLOOKUP(A27,'[27]Dormant auditee list'!C:C,'[27]Dormant auditee list'!C:C)</f>
        <v>#N/A</v>
      </c>
      <c r="BH27" s="150" t="str">
        <f>_xlfn.XLOOKUP(A27,[27]Reworked!A:A,[27]Reworked!I:I)</f>
        <v>Unqualified with findings</v>
      </c>
      <c r="BJ27" s="150">
        <v>1</v>
      </c>
      <c r="BK27" s="150">
        <v>2</v>
      </c>
    </row>
    <row r="28" spans="1:63" ht="26.25" customHeight="1" x14ac:dyDescent="0.25">
      <c r="A28" s="265">
        <v>86</v>
      </c>
      <c r="B28" s="266" t="s">
        <v>202</v>
      </c>
      <c r="C28" s="271" t="s">
        <v>1190</v>
      </c>
      <c r="D28" s="271" t="s">
        <v>815</v>
      </c>
      <c r="E28" s="271" t="s">
        <v>1191</v>
      </c>
      <c r="F28" s="271" t="s">
        <v>463</v>
      </c>
      <c r="G28" s="271" t="s">
        <v>463</v>
      </c>
      <c r="H28" s="266" t="s">
        <v>444</v>
      </c>
      <c r="I28" s="266" t="s">
        <v>437</v>
      </c>
      <c r="J28" s="279" t="s">
        <v>26</v>
      </c>
      <c r="K28" s="272" t="s">
        <v>23</v>
      </c>
      <c r="L28" s="274" t="s">
        <v>20</v>
      </c>
      <c r="M28" s="152" t="s">
        <v>17</v>
      </c>
      <c r="N28" s="274" t="s">
        <v>20</v>
      </c>
      <c r="O28" s="271" t="s">
        <v>1</v>
      </c>
      <c r="P28" s="271" t="s">
        <v>1</v>
      </c>
      <c r="Q28" s="274" t="s">
        <v>20</v>
      </c>
      <c r="R28" s="271" t="s">
        <v>1</v>
      </c>
      <c r="S28" s="271" t="s">
        <v>1</v>
      </c>
      <c r="T28" s="271" t="s">
        <v>1</v>
      </c>
      <c r="U28" s="271" t="s">
        <v>1</v>
      </c>
      <c r="V28" s="271" t="s">
        <v>1</v>
      </c>
      <c r="W28" s="274" t="s">
        <v>20</v>
      </c>
      <c r="X28" s="271" t="s">
        <v>1</v>
      </c>
      <c r="Y28" s="271" t="s">
        <v>1</v>
      </c>
      <c r="Z28" s="272" t="s">
        <v>23</v>
      </c>
      <c r="AA28" s="272" t="s">
        <v>23</v>
      </c>
      <c r="AB28" s="271" t="s">
        <v>1</v>
      </c>
      <c r="AC28" s="271" t="s">
        <v>1</v>
      </c>
      <c r="AD28" s="271" t="s">
        <v>1</v>
      </c>
      <c r="AE28" s="274" t="s">
        <v>20</v>
      </c>
      <c r="AF28" s="271" t="s">
        <v>1</v>
      </c>
      <c r="AG28" s="271" t="s">
        <v>1</v>
      </c>
      <c r="AH28" s="271" t="s">
        <v>1</v>
      </c>
      <c r="AI28" s="271" t="s">
        <v>1</v>
      </c>
      <c r="AJ28" s="271" t="s">
        <v>1</v>
      </c>
      <c r="AK28" s="271" t="s">
        <v>1</v>
      </c>
      <c r="AL28" s="271" t="s">
        <v>1</v>
      </c>
      <c r="AM28" s="271" t="s">
        <v>1</v>
      </c>
      <c r="AN28" s="271" t="s">
        <v>1</v>
      </c>
      <c r="AO28" s="271" t="s">
        <v>1</v>
      </c>
      <c r="AP28" s="274" t="s">
        <v>20</v>
      </c>
      <c r="AQ28" s="271" t="s">
        <v>1</v>
      </c>
      <c r="AR28" s="271" t="s">
        <v>1</v>
      </c>
      <c r="AS28" s="271" t="s">
        <v>1</v>
      </c>
      <c r="AT28" s="271" t="s">
        <v>1</v>
      </c>
      <c r="AU28" s="272" t="s">
        <v>23</v>
      </c>
      <c r="AV28" s="272" t="s">
        <v>23</v>
      </c>
      <c r="AW28" s="274" t="s">
        <v>1240</v>
      </c>
      <c r="AX28" s="275">
        <v>1</v>
      </c>
      <c r="AY28" s="152">
        <v>2</v>
      </c>
      <c r="AZ28" s="276">
        <v>0</v>
      </c>
      <c r="BA28" s="277">
        <v>5.3</v>
      </c>
      <c r="BB28" s="281">
        <v>0.09</v>
      </c>
      <c r="BD28" s="150">
        <f>_xlfn.XLOOKUP(A28,'KSD auditees'!A:A,'KSD auditees'!A:A)</f>
        <v>86</v>
      </c>
      <c r="BE28" s="150" t="str">
        <f>_xlfn.XLOOKUP(A28,'KSD auditees'!A:A,'KSD auditees'!G:G)</f>
        <v>Safety and Security</v>
      </c>
      <c r="BF28" s="150" t="e">
        <f>_xlfn.XLOOKUP(A28,'[27]Non AGSA'!B:B,'[27]Non AGSA'!B:B)</f>
        <v>#N/A</v>
      </c>
      <c r="BG28" s="150" t="e">
        <f>_xlfn.XLOOKUP(A28,'[27]Dormant auditee list'!C:C,'[27]Dormant auditee list'!C:C)</f>
        <v>#N/A</v>
      </c>
      <c r="BH28" s="150" t="str">
        <f>_xlfn.XLOOKUP(A28,[27]Reworked!A:A,[27]Reworked!I:I)</f>
        <v>Qualified</v>
      </c>
      <c r="BJ28" s="150">
        <v>1</v>
      </c>
      <c r="BK28" s="150">
        <v>3</v>
      </c>
    </row>
    <row r="29" spans="1:63" ht="34.5" customHeight="1" x14ac:dyDescent="0.25">
      <c r="A29" s="265">
        <v>1554</v>
      </c>
      <c r="B29" s="266" t="s">
        <v>140</v>
      </c>
      <c r="C29" s="271" t="s">
        <v>1190</v>
      </c>
      <c r="D29" s="271" t="s">
        <v>737</v>
      </c>
      <c r="E29" s="271" t="s">
        <v>1191</v>
      </c>
      <c r="F29" s="271" t="s">
        <v>687</v>
      </c>
      <c r="G29" s="271" t="s">
        <v>687</v>
      </c>
      <c r="H29" s="266" t="s">
        <v>440</v>
      </c>
      <c r="I29" s="266" t="s">
        <v>437</v>
      </c>
      <c r="J29" s="275" t="s">
        <v>33</v>
      </c>
      <c r="K29" s="271" t="s">
        <v>1</v>
      </c>
      <c r="L29" s="271" t="s">
        <v>1</v>
      </c>
      <c r="M29" s="275" t="s">
        <v>33</v>
      </c>
      <c r="N29" s="271" t="s">
        <v>1</v>
      </c>
      <c r="O29" s="271" t="s">
        <v>1</v>
      </c>
      <c r="P29" s="271" t="s">
        <v>1</v>
      </c>
      <c r="Q29" s="271" t="s">
        <v>1</v>
      </c>
      <c r="R29" s="271" t="s">
        <v>1</v>
      </c>
      <c r="S29" s="271" t="s">
        <v>1</v>
      </c>
      <c r="T29" s="271" t="s">
        <v>1</v>
      </c>
      <c r="U29" s="271" t="s">
        <v>1</v>
      </c>
      <c r="V29" s="271" t="s">
        <v>1</v>
      </c>
      <c r="W29" s="271" t="s">
        <v>1</v>
      </c>
      <c r="X29" s="271" t="s">
        <v>1</v>
      </c>
      <c r="Y29" s="271" t="s">
        <v>1</v>
      </c>
      <c r="Z29" s="271" t="s">
        <v>1</v>
      </c>
      <c r="AA29" s="271" t="s">
        <v>1</v>
      </c>
      <c r="AB29" s="271" t="s">
        <v>1</v>
      </c>
      <c r="AC29" s="271" t="s">
        <v>1</v>
      </c>
      <c r="AD29" s="271" t="s">
        <v>1</v>
      </c>
      <c r="AE29" s="271" t="s">
        <v>1</v>
      </c>
      <c r="AF29" s="271" t="s">
        <v>1</v>
      </c>
      <c r="AG29" s="271" t="s">
        <v>1</v>
      </c>
      <c r="AH29" s="271" t="s">
        <v>1</v>
      </c>
      <c r="AI29" s="271" t="s">
        <v>1</v>
      </c>
      <c r="AJ29" s="271" t="s">
        <v>1</v>
      </c>
      <c r="AK29" s="271" t="s">
        <v>1</v>
      </c>
      <c r="AL29" s="271" t="s">
        <v>1</v>
      </c>
      <c r="AM29" s="271" t="s">
        <v>1</v>
      </c>
      <c r="AN29" s="271" t="s">
        <v>1</v>
      </c>
      <c r="AO29" s="271" t="s">
        <v>1</v>
      </c>
      <c r="AP29" s="271" t="s">
        <v>1</v>
      </c>
      <c r="AQ29" s="271" t="s">
        <v>1</v>
      </c>
      <c r="AR29" s="271" t="s">
        <v>1</v>
      </c>
      <c r="AS29" s="271" t="s">
        <v>1</v>
      </c>
      <c r="AT29" s="271" t="s">
        <v>1</v>
      </c>
      <c r="AU29" s="272" t="s">
        <v>23</v>
      </c>
      <c r="AV29" s="273" t="s">
        <v>22</v>
      </c>
      <c r="AW29" s="275" t="s">
        <v>1241</v>
      </c>
      <c r="AX29" s="275">
        <v>1</v>
      </c>
      <c r="AY29" s="275">
        <v>1</v>
      </c>
      <c r="AZ29" s="276">
        <v>0</v>
      </c>
      <c r="BA29" s="280">
        <v>0.02</v>
      </c>
      <c r="BB29" s="283">
        <v>0</v>
      </c>
      <c r="BD29" s="150">
        <f>_xlfn.XLOOKUP(A29,'KSD auditees'!A:A,'KSD auditees'!A:A)</f>
        <v>1554</v>
      </c>
      <c r="BE29" s="150" t="str">
        <f>_xlfn.XLOOKUP(A29,'KSD auditees'!A:A,'KSD auditees'!G:G)</f>
        <v xml:space="preserve">Financial sustainability </v>
      </c>
      <c r="BF29" s="150" t="e">
        <f>_xlfn.XLOOKUP(A29,'[27]Non AGSA'!B:B,'[27]Non AGSA'!B:B)</f>
        <v>#N/A</v>
      </c>
      <c r="BG29" s="150" t="e">
        <f>_xlfn.XLOOKUP(A29,'[27]Dormant auditee list'!C:C,'[27]Dormant auditee list'!C:C)</f>
        <v>#N/A</v>
      </c>
      <c r="BH29" s="150" t="str">
        <f>_xlfn.XLOOKUP(A29,[27]Reworked!A:A,[27]Reworked!I:I)</f>
        <v>Unqualified with no findings</v>
      </c>
      <c r="BJ29" s="150">
        <v>1</v>
      </c>
      <c r="BK29" s="150">
        <v>1</v>
      </c>
    </row>
    <row r="30" spans="1:63" ht="34.5" customHeight="1" x14ac:dyDescent="0.25">
      <c r="A30" s="265">
        <v>89</v>
      </c>
      <c r="B30" s="266" t="s">
        <v>211</v>
      </c>
      <c r="C30" s="271" t="s">
        <v>1190</v>
      </c>
      <c r="D30" s="271" t="s">
        <v>683</v>
      </c>
      <c r="E30" s="271" t="s">
        <v>1191</v>
      </c>
      <c r="F30" s="271" t="s">
        <v>209</v>
      </c>
      <c r="G30" s="271" t="s">
        <v>209</v>
      </c>
      <c r="H30" s="266" t="s">
        <v>440</v>
      </c>
      <c r="I30" s="266" t="s">
        <v>437</v>
      </c>
      <c r="J30" s="275" t="s">
        <v>33</v>
      </c>
      <c r="K30" s="273" t="s">
        <v>22</v>
      </c>
      <c r="L30" s="271" t="s">
        <v>1</v>
      </c>
      <c r="M30" s="152" t="s">
        <v>17</v>
      </c>
      <c r="N30" s="272" t="s">
        <v>23</v>
      </c>
      <c r="O30" s="271" t="s">
        <v>1</v>
      </c>
      <c r="P30" s="271" t="s">
        <v>1</v>
      </c>
      <c r="Q30" s="271" t="s">
        <v>1</v>
      </c>
      <c r="R30" s="271" t="s">
        <v>1</v>
      </c>
      <c r="S30" s="271" t="s">
        <v>1</v>
      </c>
      <c r="T30" s="271" t="s">
        <v>1</v>
      </c>
      <c r="U30" s="271" t="s">
        <v>1</v>
      </c>
      <c r="V30" s="271" t="s">
        <v>1</v>
      </c>
      <c r="W30" s="271" t="s">
        <v>1</v>
      </c>
      <c r="X30" s="271" t="s">
        <v>1</v>
      </c>
      <c r="Y30" s="271" t="s">
        <v>1</v>
      </c>
      <c r="Z30" s="273" t="s">
        <v>22</v>
      </c>
      <c r="AA30" s="271" t="s">
        <v>1</v>
      </c>
      <c r="AB30" s="271" t="s">
        <v>1</v>
      </c>
      <c r="AC30" s="271" t="s">
        <v>1</v>
      </c>
      <c r="AD30" s="271" t="s">
        <v>1</v>
      </c>
      <c r="AE30" s="271" t="s">
        <v>1</v>
      </c>
      <c r="AF30" s="271" t="s">
        <v>1</v>
      </c>
      <c r="AG30" s="271" t="s">
        <v>1</v>
      </c>
      <c r="AH30" s="271" t="s">
        <v>1</v>
      </c>
      <c r="AI30" s="271" t="s">
        <v>1</v>
      </c>
      <c r="AJ30" s="271" t="s">
        <v>1</v>
      </c>
      <c r="AK30" s="271" t="s">
        <v>1</v>
      </c>
      <c r="AL30" s="271" t="s">
        <v>1</v>
      </c>
      <c r="AM30" s="271" t="s">
        <v>1</v>
      </c>
      <c r="AN30" s="271" t="s">
        <v>1</v>
      </c>
      <c r="AO30" s="271" t="s">
        <v>1</v>
      </c>
      <c r="AP30" s="271" t="s">
        <v>1</v>
      </c>
      <c r="AQ30" s="271" t="s">
        <v>1</v>
      </c>
      <c r="AR30" s="271" t="s">
        <v>1</v>
      </c>
      <c r="AS30" s="271" t="s">
        <v>1</v>
      </c>
      <c r="AT30" s="271" t="s">
        <v>1</v>
      </c>
      <c r="AU30" s="272" t="s">
        <v>23</v>
      </c>
      <c r="AV30" s="272" t="s">
        <v>23</v>
      </c>
      <c r="AW30" s="274" t="s">
        <v>1240</v>
      </c>
      <c r="AX30" s="152">
        <v>2</v>
      </c>
      <c r="AY30" s="275">
        <v>1</v>
      </c>
      <c r="AZ30" s="276">
        <v>0</v>
      </c>
      <c r="BA30" s="276">
        <v>0</v>
      </c>
      <c r="BB30" s="281">
        <v>0.01</v>
      </c>
      <c r="BD30" s="150">
        <f>_xlfn.XLOOKUP(A30,'KSD auditees'!A:A,'KSD auditees'!A:A)</f>
        <v>89</v>
      </c>
      <c r="BE30" s="150" t="str">
        <f>_xlfn.XLOOKUP(A30,'KSD auditees'!A:A,'KSD auditees'!G:G)</f>
        <v>Transport</v>
      </c>
      <c r="BF30" s="150" t="e">
        <f>_xlfn.XLOOKUP(A30,'[27]Non AGSA'!B:B,'[27]Non AGSA'!B:B)</f>
        <v>#N/A</v>
      </c>
      <c r="BG30" s="150" t="e">
        <f>_xlfn.XLOOKUP(A30,'[27]Dormant auditee list'!C:C,'[27]Dormant auditee list'!C:C)</f>
        <v>#N/A</v>
      </c>
      <c r="BH30" s="150" t="str">
        <f>_xlfn.XLOOKUP(A30,[27]Reworked!A:A,[27]Reworked!I:I)</f>
        <v>Unqualified with no findings</v>
      </c>
      <c r="BJ30" s="150">
        <v>1</v>
      </c>
      <c r="BK30" s="150">
        <v>1</v>
      </c>
    </row>
    <row r="31" spans="1:63" ht="14.25" customHeight="1" x14ac:dyDescent="0.25">
      <c r="A31" s="265">
        <v>515</v>
      </c>
      <c r="B31" s="266" t="s">
        <v>209</v>
      </c>
      <c r="C31" s="271" t="s">
        <v>1190</v>
      </c>
      <c r="D31" s="271" t="s">
        <v>438</v>
      </c>
      <c r="E31" s="271" t="s">
        <v>1191</v>
      </c>
      <c r="F31" s="271" t="s">
        <v>209</v>
      </c>
      <c r="G31" s="271" t="s">
        <v>1</v>
      </c>
      <c r="H31" s="266" t="s">
        <v>1</v>
      </c>
      <c r="I31" s="266" t="s">
        <v>438</v>
      </c>
      <c r="J31" s="152" t="s">
        <v>17</v>
      </c>
      <c r="K31" s="272" t="s">
        <v>23</v>
      </c>
      <c r="L31" s="272" t="s">
        <v>23</v>
      </c>
      <c r="M31" s="152" t="s">
        <v>17</v>
      </c>
      <c r="N31" s="272" t="s">
        <v>23</v>
      </c>
      <c r="O31" s="272" t="s">
        <v>23</v>
      </c>
      <c r="P31" s="271" t="s">
        <v>1</v>
      </c>
      <c r="Q31" s="271" t="s">
        <v>1</v>
      </c>
      <c r="R31" s="271" t="s">
        <v>1</v>
      </c>
      <c r="S31" s="271" t="s">
        <v>1</v>
      </c>
      <c r="T31" s="271" t="s">
        <v>1</v>
      </c>
      <c r="U31" s="271" t="s">
        <v>1</v>
      </c>
      <c r="V31" s="271" t="s">
        <v>1</v>
      </c>
      <c r="W31" s="271" t="s">
        <v>1</v>
      </c>
      <c r="X31" s="271" t="s">
        <v>1</v>
      </c>
      <c r="Y31" s="271" t="s">
        <v>1</v>
      </c>
      <c r="Z31" s="273" t="s">
        <v>22</v>
      </c>
      <c r="AA31" s="272" t="s">
        <v>23</v>
      </c>
      <c r="AB31" s="271" t="s">
        <v>1</v>
      </c>
      <c r="AC31" s="271" t="s">
        <v>1</v>
      </c>
      <c r="AD31" s="271" t="s">
        <v>1</v>
      </c>
      <c r="AE31" s="273" t="s">
        <v>22</v>
      </c>
      <c r="AF31" s="272" t="s">
        <v>23</v>
      </c>
      <c r="AG31" s="271" t="s">
        <v>1</v>
      </c>
      <c r="AH31" s="274" t="s">
        <v>20</v>
      </c>
      <c r="AI31" s="271" t="s">
        <v>1</v>
      </c>
      <c r="AJ31" s="271" t="s">
        <v>1</v>
      </c>
      <c r="AK31" s="272" t="s">
        <v>23</v>
      </c>
      <c r="AL31" s="272" t="s">
        <v>23</v>
      </c>
      <c r="AM31" s="271" t="s">
        <v>1</v>
      </c>
      <c r="AN31" s="271" t="s">
        <v>1</v>
      </c>
      <c r="AO31" s="271" t="s">
        <v>1</v>
      </c>
      <c r="AP31" s="272" t="s">
        <v>23</v>
      </c>
      <c r="AQ31" s="271" t="s">
        <v>1</v>
      </c>
      <c r="AR31" s="271" t="s">
        <v>1</v>
      </c>
      <c r="AS31" s="271" t="s">
        <v>1</v>
      </c>
      <c r="AT31" s="271" t="s">
        <v>1</v>
      </c>
      <c r="AU31" s="272" t="s">
        <v>23</v>
      </c>
      <c r="AV31" s="272" t="s">
        <v>23</v>
      </c>
      <c r="AW31" s="275" t="s">
        <v>1241</v>
      </c>
      <c r="AX31" s="152">
        <v>2</v>
      </c>
      <c r="AY31" s="152">
        <v>2</v>
      </c>
      <c r="AZ31" s="280">
        <v>232.2</v>
      </c>
      <c r="BA31" s="277">
        <v>0.8</v>
      </c>
      <c r="BB31" s="281">
        <v>6.7</v>
      </c>
      <c r="BD31" s="150">
        <f>_xlfn.XLOOKUP(A31,'KSD auditees'!A:A,'KSD auditees'!A:A)</f>
        <v>515</v>
      </c>
      <c r="BE31" s="150" t="str">
        <f>_xlfn.XLOOKUP(A31,'KSD auditees'!A:A,'KSD auditees'!G:G)</f>
        <v>Transport</v>
      </c>
      <c r="BF31" s="150" t="e">
        <f>_xlfn.XLOOKUP(A31,'[27]Non AGSA'!B:B,'[27]Non AGSA'!B:B)</f>
        <v>#N/A</v>
      </c>
      <c r="BG31" s="150" t="e">
        <f>_xlfn.XLOOKUP(A31,'[27]Dormant auditee list'!C:C,'[27]Dormant auditee list'!C:C)</f>
        <v>#N/A</v>
      </c>
      <c r="BH31" s="150" t="str">
        <f>_xlfn.XLOOKUP(A31,[27]Reworked!A:A,[27]Reworked!I:I)</f>
        <v>Unqualified with findings</v>
      </c>
      <c r="BJ31" s="150">
        <v>1</v>
      </c>
      <c r="BK31" s="150">
        <v>2</v>
      </c>
    </row>
    <row r="32" spans="1:63" ht="27" customHeight="1" x14ac:dyDescent="0.25">
      <c r="A32" s="265">
        <v>90</v>
      </c>
      <c r="B32" s="266" t="s">
        <v>225</v>
      </c>
      <c r="C32" s="271" t="s">
        <v>1190</v>
      </c>
      <c r="D32" s="271" t="s">
        <v>854</v>
      </c>
      <c r="E32" s="271" t="s">
        <v>1191</v>
      </c>
      <c r="F32" s="271" t="s">
        <v>226</v>
      </c>
      <c r="G32" s="271" t="s">
        <v>439</v>
      </c>
      <c r="H32" s="266" t="s">
        <v>444</v>
      </c>
      <c r="I32" s="266" t="s">
        <v>437</v>
      </c>
      <c r="J32" s="275" t="s">
        <v>33</v>
      </c>
      <c r="K32" s="271" t="s">
        <v>1</v>
      </c>
      <c r="L32" s="273" t="s">
        <v>22</v>
      </c>
      <c r="M32" s="152" t="s">
        <v>17</v>
      </c>
      <c r="N32" s="273" t="s">
        <v>22</v>
      </c>
      <c r="O32" s="272" t="s">
        <v>23</v>
      </c>
      <c r="P32" s="271" t="s">
        <v>1</v>
      </c>
      <c r="Q32" s="271" t="s">
        <v>1</v>
      </c>
      <c r="R32" s="271" t="s">
        <v>1</v>
      </c>
      <c r="S32" s="271" t="s">
        <v>1</v>
      </c>
      <c r="T32" s="271" t="s">
        <v>1</v>
      </c>
      <c r="U32" s="271" t="s">
        <v>1</v>
      </c>
      <c r="V32" s="271" t="s">
        <v>1</v>
      </c>
      <c r="W32" s="271" t="s">
        <v>1</v>
      </c>
      <c r="X32" s="271" t="s">
        <v>1</v>
      </c>
      <c r="Y32" s="271" t="s">
        <v>1</v>
      </c>
      <c r="Z32" s="271" t="s">
        <v>1</v>
      </c>
      <c r="AA32" s="271" t="s">
        <v>1</v>
      </c>
      <c r="AB32" s="271" t="s">
        <v>1</v>
      </c>
      <c r="AC32" s="271" t="s">
        <v>1</v>
      </c>
      <c r="AD32" s="271" t="s">
        <v>1</v>
      </c>
      <c r="AE32" s="273" t="s">
        <v>22</v>
      </c>
      <c r="AF32" s="271" t="s">
        <v>1</v>
      </c>
      <c r="AG32" s="271" t="s">
        <v>1</v>
      </c>
      <c r="AH32" s="271" t="s">
        <v>1</v>
      </c>
      <c r="AI32" s="271" t="s">
        <v>1</v>
      </c>
      <c r="AJ32" s="271" t="s">
        <v>1</v>
      </c>
      <c r="AK32" s="271" t="s">
        <v>1</v>
      </c>
      <c r="AL32" s="271" t="s">
        <v>1</v>
      </c>
      <c r="AM32" s="271" t="s">
        <v>1</v>
      </c>
      <c r="AN32" s="271" t="s">
        <v>1</v>
      </c>
      <c r="AO32" s="271" t="s">
        <v>1</v>
      </c>
      <c r="AP32" s="271" t="s">
        <v>1</v>
      </c>
      <c r="AQ32" s="271" t="s">
        <v>1</v>
      </c>
      <c r="AR32" s="271" t="s">
        <v>1</v>
      </c>
      <c r="AS32" s="271" t="s">
        <v>1</v>
      </c>
      <c r="AT32" s="271" t="s">
        <v>1</v>
      </c>
      <c r="AU32" s="274" t="s">
        <v>20</v>
      </c>
      <c r="AV32" s="272" t="s">
        <v>23</v>
      </c>
      <c r="AW32" s="275" t="s">
        <v>1241</v>
      </c>
      <c r="AX32" s="275">
        <v>1</v>
      </c>
      <c r="AY32" s="152">
        <v>2</v>
      </c>
      <c r="AZ32" s="276">
        <v>0</v>
      </c>
      <c r="BA32" s="276">
        <v>0</v>
      </c>
      <c r="BB32" s="281">
        <v>8.9999999999999993E-3</v>
      </c>
      <c r="BD32" s="150">
        <f>_xlfn.XLOOKUP(A32,'KSD auditees'!A:A,'KSD auditees'!A:A)</f>
        <v>90</v>
      </c>
      <c r="BE32" s="150" t="str">
        <f>_xlfn.XLOOKUP(A32,'KSD auditees'!A:A,'KSD auditees'!G:G)</f>
        <v>Water and sanitation</v>
      </c>
      <c r="BF32" s="150" t="e">
        <f>_xlfn.XLOOKUP(A32,'[27]Non AGSA'!B:B,'[27]Non AGSA'!B:B)</f>
        <v>#N/A</v>
      </c>
      <c r="BG32" s="150" t="e">
        <f>_xlfn.XLOOKUP(A32,'[27]Dormant auditee list'!C:C,'[27]Dormant auditee list'!C:C)</f>
        <v>#N/A</v>
      </c>
      <c r="BH32" s="150" t="str">
        <f>_xlfn.XLOOKUP(A32,[27]Reworked!A:A,[27]Reworked!I:I)</f>
        <v>Unqualified with no findings</v>
      </c>
      <c r="BJ32" s="150">
        <v>1</v>
      </c>
      <c r="BK32" s="150">
        <v>1</v>
      </c>
    </row>
    <row r="33" spans="1:63" ht="27" customHeight="1" x14ac:dyDescent="0.25">
      <c r="A33" s="265">
        <v>108</v>
      </c>
      <c r="B33" s="266" t="s">
        <v>135</v>
      </c>
      <c r="C33" s="271" t="s">
        <v>1190</v>
      </c>
      <c r="D33" s="271" t="s">
        <v>625</v>
      </c>
      <c r="E33" s="271" t="s">
        <v>1191</v>
      </c>
      <c r="F33" s="271" t="s">
        <v>458</v>
      </c>
      <c r="G33" s="271" t="s">
        <v>1</v>
      </c>
      <c r="H33" s="266" t="s">
        <v>1</v>
      </c>
      <c r="I33" s="266" t="s">
        <v>625</v>
      </c>
      <c r="J33" s="275" t="s">
        <v>33</v>
      </c>
      <c r="K33" s="271" t="s">
        <v>1</v>
      </c>
      <c r="L33" s="273" t="s">
        <v>22</v>
      </c>
      <c r="M33" s="152" t="s">
        <v>17</v>
      </c>
      <c r="N33" s="271" t="s">
        <v>1</v>
      </c>
      <c r="O33" s="274" t="s">
        <v>20</v>
      </c>
      <c r="P33" s="271" t="s">
        <v>1</v>
      </c>
      <c r="Q33" s="271" t="s">
        <v>1</v>
      </c>
      <c r="R33" s="271" t="s">
        <v>1</v>
      </c>
      <c r="S33" s="271" t="s">
        <v>1</v>
      </c>
      <c r="T33" s="271" t="s">
        <v>1</v>
      </c>
      <c r="U33" s="271" t="s">
        <v>1</v>
      </c>
      <c r="V33" s="271" t="s">
        <v>1</v>
      </c>
      <c r="W33" s="271" t="s">
        <v>1</v>
      </c>
      <c r="X33" s="271" t="s">
        <v>1</v>
      </c>
      <c r="Y33" s="271" t="s">
        <v>1</v>
      </c>
      <c r="Z33" s="271" t="s">
        <v>1</v>
      </c>
      <c r="AA33" s="271" t="s">
        <v>1</v>
      </c>
      <c r="AB33" s="271" t="s">
        <v>1</v>
      </c>
      <c r="AC33" s="271" t="s">
        <v>1</v>
      </c>
      <c r="AD33" s="271" t="s">
        <v>1</v>
      </c>
      <c r="AE33" s="271" t="s">
        <v>1</v>
      </c>
      <c r="AF33" s="271" t="s">
        <v>1</v>
      </c>
      <c r="AG33" s="271" t="s">
        <v>1</v>
      </c>
      <c r="AH33" s="271" t="s">
        <v>1</v>
      </c>
      <c r="AI33" s="271" t="s">
        <v>1</v>
      </c>
      <c r="AJ33" s="271" t="s">
        <v>1</v>
      </c>
      <c r="AK33" s="271" t="s">
        <v>1</v>
      </c>
      <c r="AL33" s="271" t="s">
        <v>1</v>
      </c>
      <c r="AM33" s="271" t="s">
        <v>1</v>
      </c>
      <c r="AN33" s="271" t="s">
        <v>1</v>
      </c>
      <c r="AO33" s="271" t="s">
        <v>1</v>
      </c>
      <c r="AP33" s="271" t="s">
        <v>1</v>
      </c>
      <c r="AQ33" s="271" t="s">
        <v>1</v>
      </c>
      <c r="AR33" s="273" t="s">
        <v>22</v>
      </c>
      <c r="AS33" s="271" t="s">
        <v>1</v>
      </c>
      <c r="AT33" s="271" t="s">
        <v>1</v>
      </c>
      <c r="AU33" s="271" t="s">
        <v>1</v>
      </c>
      <c r="AV33" s="273" t="s">
        <v>22</v>
      </c>
      <c r="AW33" s="274" t="s">
        <v>1240</v>
      </c>
      <c r="AX33" s="275">
        <v>1</v>
      </c>
      <c r="AY33" s="152">
        <v>2</v>
      </c>
      <c r="AZ33" s="276">
        <v>0</v>
      </c>
      <c r="BA33" s="277">
        <v>0</v>
      </c>
      <c r="BB33" s="278">
        <v>8.0000000000000002E-3</v>
      </c>
      <c r="BD33" s="150">
        <f>_xlfn.XLOOKUP(A33,'KSD auditees'!A:A,'KSD auditees'!A:A)</f>
        <v>108</v>
      </c>
      <c r="BE33" s="150" t="str">
        <f>_xlfn.XLOOKUP(A33,'KSD auditees'!A:A,'KSD auditees'!G:G)</f>
        <v xml:space="preserve">Environmental sustainability </v>
      </c>
      <c r="BF33" s="150" t="e">
        <f>_xlfn.XLOOKUP(A33,'[27]Non AGSA'!B:B,'[27]Non AGSA'!B:B)</f>
        <v>#N/A</v>
      </c>
      <c r="BG33" s="150" t="e">
        <f>_xlfn.XLOOKUP(A33,'[27]Dormant auditee list'!C:C,'[27]Dormant auditee list'!C:C)</f>
        <v>#N/A</v>
      </c>
      <c r="BH33" s="150" t="str">
        <f>_xlfn.XLOOKUP(A33,[27]Reworked!A:A,[27]Reworked!I:I)</f>
        <v>Unqualified with no findings</v>
      </c>
      <c r="BJ33" s="150">
        <v>1</v>
      </c>
      <c r="BK33" s="150">
        <v>1</v>
      </c>
    </row>
    <row r="34" spans="1:63" ht="26.25" customHeight="1" x14ac:dyDescent="0.25">
      <c r="A34" s="265">
        <v>1542</v>
      </c>
      <c r="B34" s="266" t="s">
        <v>136</v>
      </c>
      <c r="C34" s="271" t="s">
        <v>1190</v>
      </c>
      <c r="D34" s="271" t="s">
        <v>1021</v>
      </c>
      <c r="E34" s="271" t="s">
        <v>1191</v>
      </c>
      <c r="F34" s="271" t="s">
        <v>534</v>
      </c>
      <c r="G34" s="271" t="s">
        <v>1</v>
      </c>
      <c r="H34" s="266" t="s">
        <v>1</v>
      </c>
      <c r="I34" s="266" t="s">
        <v>1021</v>
      </c>
      <c r="J34" s="152" t="s">
        <v>17</v>
      </c>
      <c r="K34" s="272" t="s">
        <v>23</v>
      </c>
      <c r="L34" s="272" t="s">
        <v>23</v>
      </c>
      <c r="M34" s="152" t="s">
        <v>17</v>
      </c>
      <c r="N34" s="272" t="s">
        <v>23</v>
      </c>
      <c r="O34" s="272" t="s">
        <v>23</v>
      </c>
      <c r="P34" s="271" t="s">
        <v>1</v>
      </c>
      <c r="Q34" s="271" t="s">
        <v>1</v>
      </c>
      <c r="R34" s="271" t="s">
        <v>1</v>
      </c>
      <c r="S34" s="271" t="s">
        <v>1</v>
      </c>
      <c r="T34" s="271" t="s">
        <v>1</v>
      </c>
      <c r="U34" s="271" t="s">
        <v>1</v>
      </c>
      <c r="V34" s="271" t="s">
        <v>1</v>
      </c>
      <c r="W34" s="271" t="s">
        <v>1</v>
      </c>
      <c r="X34" s="271" t="s">
        <v>1</v>
      </c>
      <c r="Y34" s="271" t="s">
        <v>1</v>
      </c>
      <c r="Z34" s="273" t="s">
        <v>22</v>
      </c>
      <c r="AA34" s="272" t="s">
        <v>23</v>
      </c>
      <c r="AB34" s="271" t="s">
        <v>1</v>
      </c>
      <c r="AC34" s="271" t="s">
        <v>1</v>
      </c>
      <c r="AD34" s="271" t="s">
        <v>1</v>
      </c>
      <c r="AE34" s="273" t="s">
        <v>22</v>
      </c>
      <c r="AF34" s="273" t="s">
        <v>22</v>
      </c>
      <c r="AG34" s="271" t="s">
        <v>1</v>
      </c>
      <c r="AH34" s="271" t="s">
        <v>1</v>
      </c>
      <c r="AI34" s="271" t="s">
        <v>1</v>
      </c>
      <c r="AJ34" s="271" t="s">
        <v>1</v>
      </c>
      <c r="AK34" s="271" t="s">
        <v>1</v>
      </c>
      <c r="AL34" s="272" t="s">
        <v>23</v>
      </c>
      <c r="AM34" s="271" t="s">
        <v>1</v>
      </c>
      <c r="AN34" s="271" t="s">
        <v>1</v>
      </c>
      <c r="AO34" s="271" t="s">
        <v>1</v>
      </c>
      <c r="AP34" s="272" t="s">
        <v>23</v>
      </c>
      <c r="AQ34" s="271" t="s">
        <v>1</v>
      </c>
      <c r="AR34" s="272" t="s">
        <v>23</v>
      </c>
      <c r="AS34" s="271" t="s">
        <v>1</v>
      </c>
      <c r="AT34" s="271" t="s">
        <v>1</v>
      </c>
      <c r="AU34" s="272" t="s">
        <v>23</v>
      </c>
      <c r="AV34" s="272" t="s">
        <v>23</v>
      </c>
      <c r="AW34" s="275" t="s">
        <v>1241</v>
      </c>
      <c r="AX34" s="152">
        <v>2</v>
      </c>
      <c r="AY34" s="152">
        <v>2</v>
      </c>
      <c r="AZ34" s="276">
        <v>0</v>
      </c>
      <c r="BA34" s="277">
        <v>1.3</v>
      </c>
      <c r="BB34" s="278">
        <v>0.04</v>
      </c>
      <c r="BD34" s="150">
        <f>_xlfn.XLOOKUP(A34,'KSD auditees'!A:A,'KSD auditees'!A:A)</f>
        <v>1542</v>
      </c>
      <c r="BE34" s="150" t="str">
        <f>_xlfn.XLOOKUP(A34,'KSD auditees'!A:A,'KSD auditees'!G:G)</f>
        <v xml:space="preserve">Environmental sustainability </v>
      </c>
      <c r="BF34" s="150" t="e">
        <f>_xlfn.XLOOKUP(A34,'[27]Non AGSA'!B:B,'[27]Non AGSA'!B:B)</f>
        <v>#N/A</v>
      </c>
      <c r="BG34" s="150" t="e">
        <f>_xlfn.XLOOKUP(A34,'[27]Dormant auditee list'!C:C,'[27]Dormant auditee list'!C:C)</f>
        <v>#N/A</v>
      </c>
      <c r="BH34" s="150" t="str">
        <f>_xlfn.XLOOKUP(A34,[27]Reworked!A:A,[27]Reworked!I:I)</f>
        <v>Unqualified with findings</v>
      </c>
      <c r="BJ34" s="150">
        <v>1</v>
      </c>
      <c r="BK34" s="150">
        <v>2</v>
      </c>
    </row>
    <row r="35" spans="1:63" ht="26.25" customHeight="1" x14ac:dyDescent="0.25">
      <c r="A35" s="265">
        <v>106</v>
      </c>
      <c r="B35" s="266" t="s">
        <v>133</v>
      </c>
      <c r="C35" s="271" t="s">
        <v>1190</v>
      </c>
      <c r="D35" s="271" t="s">
        <v>571</v>
      </c>
      <c r="E35" s="271" t="s">
        <v>1191</v>
      </c>
      <c r="F35" s="271" t="s">
        <v>458</v>
      </c>
      <c r="G35" s="271" t="s">
        <v>1</v>
      </c>
      <c r="H35" s="266" t="s">
        <v>1</v>
      </c>
      <c r="I35" s="266" t="s">
        <v>571</v>
      </c>
      <c r="J35" s="275" t="s">
        <v>33</v>
      </c>
      <c r="K35" s="271" t="s">
        <v>1</v>
      </c>
      <c r="L35" s="271" t="s">
        <v>1</v>
      </c>
      <c r="M35" s="275" t="s">
        <v>33</v>
      </c>
      <c r="N35" s="271" t="s">
        <v>1</v>
      </c>
      <c r="O35" s="271" t="s">
        <v>1</v>
      </c>
      <c r="P35" s="271" t="s">
        <v>1</v>
      </c>
      <c r="Q35" s="271" t="s">
        <v>1</v>
      </c>
      <c r="R35" s="271" t="s">
        <v>1</v>
      </c>
      <c r="S35" s="271" t="s">
        <v>1</v>
      </c>
      <c r="T35" s="271" t="s">
        <v>1</v>
      </c>
      <c r="U35" s="271" t="s">
        <v>1</v>
      </c>
      <c r="V35" s="271" t="s">
        <v>1</v>
      </c>
      <c r="W35" s="271" t="s">
        <v>1</v>
      </c>
      <c r="X35" s="271" t="s">
        <v>1</v>
      </c>
      <c r="Y35" s="271" t="s">
        <v>1</v>
      </c>
      <c r="Z35" s="271" t="s">
        <v>1</v>
      </c>
      <c r="AA35" s="271" t="s">
        <v>1</v>
      </c>
      <c r="AB35" s="271" t="s">
        <v>1</v>
      </c>
      <c r="AC35" s="271" t="s">
        <v>1</v>
      </c>
      <c r="AD35" s="271" t="s">
        <v>1</v>
      </c>
      <c r="AE35" s="271" t="s">
        <v>1</v>
      </c>
      <c r="AF35" s="271" t="s">
        <v>1</v>
      </c>
      <c r="AG35" s="271" t="s">
        <v>1</v>
      </c>
      <c r="AH35" s="271" t="s">
        <v>1</v>
      </c>
      <c r="AI35" s="271" t="s">
        <v>1</v>
      </c>
      <c r="AJ35" s="271" t="s">
        <v>1</v>
      </c>
      <c r="AK35" s="271" t="s">
        <v>1</v>
      </c>
      <c r="AL35" s="271" t="s">
        <v>1</v>
      </c>
      <c r="AM35" s="271" t="s">
        <v>1</v>
      </c>
      <c r="AN35" s="271" t="s">
        <v>1</v>
      </c>
      <c r="AO35" s="271" t="s">
        <v>1</v>
      </c>
      <c r="AP35" s="271" t="s">
        <v>1</v>
      </c>
      <c r="AQ35" s="271" t="s">
        <v>1</v>
      </c>
      <c r="AR35" s="271" t="s">
        <v>1</v>
      </c>
      <c r="AS35" s="271" t="s">
        <v>1</v>
      </c>
      <c r="AT35" s="271" t="s">
        <v>1</v>
      </c>
      <c r="AU35" s="273" t="s">
        <v>22</v>
      </c>
      <c r="AV35" s="272" t="s">
        <v>23</v>
      </c>
      <c r="AW35" s="275" t="s">
        <v>1241</v>
      </c>
      <c r="AX35" s="152">
        <v>2</v>
      </c>
      <c r="AY35" s="275">
        <v>1</v>
      </c>
      <c r="AZ35" s="276">
        <v>0</v>
      </c>
      <c r="BA35" s="276">
        <v>0</v>
      </c>
      <c r="BB35" s="283">
        <v>0</v>
      </c>
      <c r="BD35" s="150">
        <f>_xlfn.XLOOKUP(A35,'KSD auditees'!A:A,'KSD auditees'!A:A)</f>
        <v>106</v>
      </c>
      <c r="BE35" s="150" t="str">
        <f>_xlfn.XLOOKUP(A35,'KSD auditees'!A:A,'KSD auditees'!G:G)</f>
        <v xml:space="preserve">Environmental sustainability </v>
      </c>
      <c r="BF35" s="150" t="e">
        <f>_xlfn.XLOOKUP(A35,'[27]Non AGSA'!B:B,'[27]Non AGSA'!B:B)</f>
        <v>#N/A</v>
      </c>
      <c r="BG35" s="150" t="e">
        <f>_xlfn.XLOOKUP(A35,'[27]Dormant auditee list'!C:C,'[27]Dormant auditee list'!C:C)</f>
        <v>#N/A</v>
      </c>
      <c r="BH35" s="150" t="str">
        <f>_xlfn.XLOOKUP(A35,[27]Reworked!A:A,[27]Reworked!I:I)</f>
        <v>Unqualified with no findings</v>
      </c>
      <c r="BJ35" s="150">
        <v>1</v>
      </c>
      <c r="BK35" s="150">
        <v>1</v>
      </c>
    </row>
    <row r="36" spans="1:63" ht="27" customHeight="1" x14ac:dyDescent="0.25">
      <c r="A36" s="265">
        <v>511</v>
      </c>
      <c r="B36" s="266" t="s">
        <v>137</v>
      </c>
      <c r="C36" s="271" t="s">
        <v>1190</v>
      </c>
      <c r="D36" s="271" t="s">
        <v>492</v>
      </c>
      <c r="E36" s="271" t="s">
        <v>1191</v>
      </c>
      <c r="F36" s="271" t="s">
        <v>458</v>
      </c>
      <c r="G36" s="271" t="s">
        <v>1</v>
      </c>
      <c r="H36" s="266" t="s">
        <v>1</v>
      </c>
      <c r="I36" s="266" t="s">
        <v>492</v>
      </c>
      <c r="J36" s="275" t="s">
        <v>33</v>
      </c>
      <c r="K36" s="273" t="s">
        <v>22</v>
      </c>
      <c r="L36" s="273" t="s">
        <v>22</v>
      </c>
      <c r="M36" s="152" t="s">
        <v>17</v>
      </c>
      <c r="N36" s="274" t="s">
        <v>20</v>
      </c>
      <c r="O36" s="272" t="s">
        <v>23</v>
      </c>
      <c r="P36" s="271" t="s">
        <v>1</v>
      </c>
      <c r="Q36" s="271" t="s">
        <v>1</v>
      </c>
      <c r="R36" s="271" t="s">
        <v>1</v>
      </c>
      <c r="S36" s="271" t="s">
        <v>1</v>
      </c>
      <c r="T36" s="271" t="s">
        <v>1</v>
      </c>
      <c r="U36" s="271" t="s">
        <v>1</v>
      </c>
      <c r="V36" s="271" t="s">
        <v>1</v>
      </c>
      <c r="W36" s="271" t="s">
        <v>1</v>
      </c>
      <c r="X36" s="271" t="s">
        <v>1</v>
      </c>
      <c r="Y36" s="271" t="s">
        <v>1</v>
      </c>
      <c r="Z36" s="273" t="s">
        <v>22</v>
      </c>
      <c r="AA36" s="271" t="s">
        <v>1</v>
      </c>
      <c r="AB36" s="271" t="s">
        <v>1</v>
      </c>
      <c r="AC36" s="271" t="s">
        <v>1</v>
      </c>
      <c r="AD36" s="271" t="s">
        <v>1</v>
      </c>
      <c r="AE36" s="273" t="s">
        <v>22</v>
      </c>
      <c r="AF36" s="271" t="s">
        <v>1</v>
      </c>
      <c r="AG36" s="271" t="s">
        <v>1</v>
      </c>
      <c r="AH36" s="271" t="s">
        <v>1</v>
      </c>
      <c r="AI36" s="271" t="s">
        <v>1</v>
      </c>
      <c r="AJ36" s="271" t="s">
        <v>1</v>
      </c>
      <c r="AK36" s="271" t="s">
        <v>1</v>
      </c>
      <c r="AL36" s="273" t="s">
        <v>22</v>
      </c>
      <c r="AM36" s="271" t="s">
        <v>1</v>
      </c>
      <c r="AN36" s="271" t="s">
        <v>1</v>
      </c>
      <c r="AO36" s="273" t="s">
        <v>22</v>
      </c>
      <c r="AP36" s="271" t="s">
        <v>1</v>
      </c>
      <c r="AQ36" s="271" t="s">
        <v>1</v>
      </c>
      <c r="AR36" s="271" t="s">
        <v>1</v>
      </c>
      <c r="AS36" s="271" t="s">
        <v>1</v>
      </c>
      <c r="AT36" s="271" t="s">
        <v>1</v>
      </c>
      <c r="AU36" s="272" t="s">
        <v>23</v>
      </c>
      <c r="AV36" s="272" t="s">
        <v>23</v>
      </c>
      <c r="AW36" s="274" t="s">
        <v>1240</v>
      </c>
      <c r="AX36" s="275">
        <v>1</v>
      </c>
      <c r="AY36" s="275">
        <v>1</v>
      </c>
      <c r="AZ36" s="276">
        <v>0</v>
      </c>
      <c r="BA36" s="277">
        <v>0</v>
      </c>
      <c r="BB36" s="278">
        <v>0.23</v>
      </c>
      <c r="BD36" s="150">
        <f>_xlfn.XLOOKUP(A36,'KSD auditees'!A:A,'KSD auditees'!A:A)</f>
        <v>511</v>
      </c>
      <c r="BE36" s="150" t="str">
        <f>_xlfn.XLOOKUP(A36,'KSD auditees'!A:A,'KSD auditees'!G:G)</f>
        <v xml:space="preserve">Environmental sustainability </v>
      </c>
      <c r="BF36" s="150" t="e">
        <f>_xlfn.XLOOKUP(A36,'[27]Non AGSA'!B:B,'[27]Non AGSA'!B:B)</f>
        <v>#N/A</v>
      </c>
      <c r="BG36" s="150" t="e">
        <f>_xlfn.XLOOKUP(A36,'[27]Dormant auditee list'!C:C,'[27]Dormant auditee list'!C:C)</f>
        <v>#N/A</v>
      </c>
      <c r="BH36" s="150" t="str">
        <f>_xlfn.XLOOKUP(A36,[27]Reworked!A:A,[27]Reworked!I:I)</f>
        <v>Unqualified with no findings</v>
      </c>
      <c r="BJ36" s="150">
        <v>1</v>
      </c>
      <c r="BK36" s="150">
        <v>1</v>
      </c>
    </row>
    <row r="37" spans="1:63" ht="14.25" customHeight="1" x14ac:dyDescent="0.25">
      <c r="A37" s="265">
        <v>111</v>
      </c>
      <c r="B37" s="266" t="s">
        <v>28</v>
      </c>
      <c r="C37" s="271" t="s">
        <v>1190</v>
      </c>
      <c r="D37" s="271" t="s">
        <v>438</v>
      </c>
      <c r="E37" s="271" t="s">
        <v>1191</v>
      </c>
      <c r="F37" s="271" t="s">
        <v>28</v>
      </c>
      <c r="G37" s="271" t="s">
        <v>1</v>
      </c>
      <c r="H37" s="266" t="s">
        <v>1</v>
      </c>
      <c r="I37" s="266" t="s">
        <v>438</v>
      </c>
      <c r="J37" s="152" t="s">
        <v>17</v>
      </c>
      <c r="K37" s="272" t="s">
        <v>23</v>
      </c>
      <c r="L37" s="272" t="s">
        <v>23</v>
      </c>
      <c r="M37" s="279" t="s">
        <v>26</v>
      </c>
      <c r="N37" s="272" t="s">
        <v>23</v>
      </c>
      <c r="O37" s="272" t="s">
        <v>23</v>
      </c>
      <c r="P37" s="273" t="s">
        <v>22</v>
      </c>
      <c r="Q37" s="271" t="s">
        <v>1</v>
      </c>
      <c r="R37" s="271" t="s">
        <v>1</v>
      </c>
      <c r="S37" s="271" t="s">
        <v>1</v>
      </c>
      <c r="T37" s="271" t="s">
        <v>1</v>
      </c>
      <c r="U37" s="271" t="s">
        <v>1</v>
      </c>
      <c r="V37" s="271" t="s">
        <v>1</v>
      </c>
      <c r="W37" s="271" t="s">
        <v>1</v>
      </c>
      <c r="X37" s="271" t="s">
        <v>1</v>
      </c>
      <c r="Y37" s="271" t="s">
        <v>1</v>
      </c>
      <c r="Z37" s="272" t="s">
        <v>23</v>
      </c>
      <c r="AA37" s="272" t="s">
        <v>23</v>
      </c>
      <c r="AB37" s="271" t="s">
        <v>1</v>
      </c>
      <c r="AC37" s="271" t="s">
        <v>1</v>
      </c>
      <c r="AD37" s="271" t="s">
        <v>1</v>
      </c>
      <c r="AE37" s="273" t="s">
        <v>22</v>
      </c>
      <c r="AF37" s="273" t="s">
        <v>22</v>
      </c>
      <c r="AG37" s="271" t="s">
        <v>1</v>
      </c>
      <c r="AH37" s="273" t="s">
        <v>22</v>
      </c>
      <c r="AI37" s="271" t="s">
        <v>1</v>
      </c>
      <c r="AJ37" s="271" t="s">
        <v>1</v>
      </c>
      <c r="AK37" s="272" t="s">
        <v>23</v>
      </c>
      <c r="AL37" s="272" t="s">
        <v>23</v>
      </c>
      <c r="AM37" s="271" t="s">
        <v>1</v>
      </c>
      <c r="AN37" s="271" t="s">
        <v>1</v>
      </c>
      <c r="AO37" s="271" t="s">
        <v>1</v>
      </c>
      <c r="AP37" s="272" t="s">
        <v>23</v>
      </c>
      <c r="AQ37" s="271" t="s">
        <v>1</v>
      </c>
      <c r="AR37" s="271" t="s">
        <v>1</v>
      </c>
      <c r="AS37" s="271" t="s">
        <v>1</v>
      </c>
      <c r="AT37" s="271" t="s">
        <v>1</v>
      </c>
      <c r="AU37" s="272" t="s">
        <v>23</v>
      </c>
      <c r="AV37" s="272" t="s">
        <v>23</v>
      </c>
      <c r="AW37" s="274" t="s">
        <v>1240</v>
      </c>
      <c r="AX37" s="152">
        <v>2</v>
      </c>
      <c r="AY37" s="152">
        <v>2</v>
      </c>
      <c r="AZ37" s="276">
        <v>0</v>
      </c>
      <c r="BA37" s="280">
        <v>4.9000000000000004</v>
      </c>
      <c r="BB37" s="281">
        <v>0</v>
      </c>
      <c r="BD37" s="150">
        <f>_xlfn.XLOOKUP(A37,'KSD auditees'!A:A,'KSD auditees'!A:A)</f>
        <v>111</v>
      </c>
      <c r="BE37" s="150" t="str">
        <f>_xlfn.XLOOKUP(A37,'KSD auditees'!A:A,'KSD auditees'!G:G)</f>
        <v xml:space="preserve">Education, Skills development and employment </v>
      </c>
      <c r="BF37" s="150" t="e">
        <f>_xlfn.XLOOKUP(A37,'[27]Non AGSA'!B:B,'[27]Non AGSA'!B:B)</f>
        <v>#N/A</v>
      </c>
      <c r="BG37" s="150" t="e">
        <f>_xlfn.XLOOKUP(A37,'[27]Dormant auditee list'!C:C,'[27]Dormant auditee list'!C:C)</f>
        <v>#N/A</v>
      </c>
      <c r="BH37" s="150" t="str">
        <f>_xlfn.XLOOKUP(A37,[27]Reworked!A:A,[27]Reworked!I:I)</f>
        <v>Unqualified with findings</v>
      </c>
      <c r="BJ37" s="150">
        <v>1</v>
      </c>
      <c r="BK37" s="150">
        <v>2</v>
      </c>
    </row>
    <row r="38" spans="1:63" ht="14.25" customHeight="1" x14ac:dyDescent="0.25">
      <c r="A38" s="265">
        <v>112</v>
      </c>
      <c r="B38" s="266" t="s">
        <v>28</v>
      </c>
      <c r="C38" s="271" t="s">
        <v>1190</v>
      </c>
      <c r="D38" s="271" t="s">
        <v>492</v>
      </c>
      <c r="E38" s="271" t="s">
        <v>1191</v>
      </c>
      <c r="F38" s="271" t="s">
        <v>28</v>
      </c>
      <c r="G38" s="271" t="s">
        <v>1</v>
      </c>
      <c r="H38" s="266" t="s">
        <v>1</v>
      </c>
      <c r="I38" s="266" t="s">
        <v>492</v>
      </c>
      <c r="J38" s="152" t="s">
        <v>17</v>
      </c>
      <c r="K38" s="272" t="s">
        <v>23</v>
      </c>
      <c r="L38" s="272" t="s">
        <v>23</v>
      </c>
      <c r="M38" s="152" t="s">
        <v>17</v>
      </c>
      <c r="N38" s="274" t="s">
        <v>20</v>
      </c>
      <c r="O38" s="272" t="s">
        <v>23</v>
      </c>
      <c r="P38" s="271" t="s">
        <v>1</v>
      </c>
      <c r="Q38" s="271" t="s">
        <v>1</v>
      </c>
      <c r="R38" s="271" t="s">
        <v>1</v>
      </c>
      <c r="S38" s="271" t="s">
        <v>1</v>
      </c>
      <c r="T38" s="271" t="s">
        <v>1</v>
      </c>
      <c r="U38" s="271" t="s">
        <v>1</v>
      </c>
      <c r="V38" s="271" t="s">
        <v>1</v>
      </c>
      <c r="W38" s="271" t="s">
        <v>1</v>
      </c>
      <c r="X38" s="271" t="s">
        <v>1</v>
      </c>
      <c r="Y38" s="271" t="s">
        <v>1</v>
      </c>
      <c r="Z38" s="272" t="s">
        <v>23</v>
      </c>
      <c r="AA38" s="274" t="s">
        <v>20</v>
      </c>
      <c r="AB38" s="271" t="s">
        <v>1</v>
      </c>
      <c r="AC38" s="271" t="s">
        <v>1</v>
      </c>
      <c r="AD38" s="271" t="s">
        <v>1</v>
      </c>
      <c r="AE38" s="273" t="s">
        <v>22</v>
      </c>
      <c r="AF38" s="274" t="s">
        <v>20</v>
      </c>
      <c r="AG38" s="271" t="s">
        <v>1</v>
      </c>
      <c r="AH38" s="273" t="s">
        <v>22</v>
      </c>
      <c r="AI38" s="271" t="s">
        <v>1</v>
      </c>
      <c r="AJ38" s="271" t="s">
        <v>1</v>
      </c>
      <c r="AK38" s="273" t="s">
        <v>22</v>
      </c>
      <c r="AL38" s="272" t="s">
        <v>23</v>
      </c>
      <c r="AM38" s="271" t="s">
        <v>1</v>
      </c>
      <c r="AN38" s="271" t="s">
        <v>1</v>
      </c>
      <c r="AO38" s="271" t="s">
        <v>1</v>
      </c>
      <c r="AP38" s="272" t="s">
        <v>23</v>
      </c>
      <c r="AQ38" s="274" t="s">
        <v>20</v>
      </c>
      <c r="AR38" s="272" t="s">
        <v>23</v>
      </c>
      <c r="AS38" s="271" t="s">
        <v>1</v>
      </c>
      <c r="AT38" s="271" t="s">
        <v>1</v>
      </c>
      <c r="AU38" s="272" t="s">
        <v>23</v>
      </c>
      <c r="AV38" s="272" t="s">
        <v>23</v>
      </c>
      <c r="AW38" s="274" t="s">
        <v>1240</v>
      </c>
      <c r="AX38" s="152">
        <v>2</v>
      </c>
      <c r="AY38" s="152">
        <v>2</v>
      </c>
      <c r="AZ38" s="280">
        <v>785.5</v>
      </c>
      <c r="BA38" s="277">
        <v>142.4</v>
      </c>
      <c r="BB38" s="278">
        <v>0.63</v>
      </c>
      <c r="BD38" s="150">
        <f>_xlfn.XLOOKUP(A38,'KSD auditees'!A:A,'KSD auditees'!A:A)</f>
        <v>112</v>
      </c>
      <c r="BE38" s="150" t="str">
        <f>_xlfn.XLOOKUP(A38,'KSD auditees'!A:A,'KSD auditees'!G:G)</f>
        <v xml:space="preserve">Education, Skills development and employment </v>
      </c>
      <c r="BF38" s="150" t="e">
        <f>_xlfn.XLOOKUP(A38,'[27]Non AGSA'!B:B,'[27]Non AGSA'!B:B)</f>
        <v>#N/A</v>
      </c>
      <c r="BG38" s="150" t="e">
        <f>_xlfn.XLOOKUP(A38,'[27]Dormant auditee list'!C:C,'[27]Dormant auditee list'!C:C)</f>
        <v>#N/A</v>
      </c>
      <c r="BH38" s="150" t="str">
        <f>_xlfn.XLOOKUP(A38,[27]Reworked!A:A,[27]Reworked!I:I)</f>
        <v>Unqualified with findings</v>
      </c>
      <c r="BJ38" s="150">
        <v>1</v>
      </c>
      <c r="BK38" s="150">
        <v>2</v>
      </c>
    </row>
    <row r="39" spans="1:63" ht="13.5" customHeight="1" x14ac:dyDescent="0.25">
      <c r="A39" s="265">
        <v>114</v>
      </c>
      <c r="B39" s="266" t="s">
        <v>28</v>
      </c>
      <c r="C39" s="271" t="s">
        <v>1190</v>
      </c>
      <c r="D39" s="271" t="s">
        <v>571</v>
      </c>
      <c r="E39" s="271" t="s">
        <v>1191</v>
      </c>
      <c r="F39" s="271" t="s">
        <v>28</v>
      </c>
      <c r="G39" s="271" t="s">
        <v>1</v>
      </c>
      <c r="H39" s="266" t="s">
        <v>1</v>
      </c>
      <c r="I39" s="266" t="s">
        <v>571</v>
      </c>
      <c r="J39" s="279" t="s">
        <v>26</v>
      </c>
      <c r="K39" s="272" t="s">
        <v>23</v>
      </c>
      <c r="L39" s="272" t="s">
        <v>23</v>
      </c>
      <c r="M39" s="279" t="s">
        <v>26</v>
      </c>
      <c r="N39" s="272" t="s">
        <v>23</v>
      </c>
      <c r="O39" s="272" t="s">
        <v>23</v>
      </c>
      <c r="P39" s="271" t="s">
        <v>1</v>
      </c>
      <c r="Q39" s="271" t="s">
        <v>1</v>
      </c>
      <c r="R39" s="271" t="s">
        <v>1</v>
      </c>
      <c r="S39" s="271" t="s">
        <v>1</v>
      </c>
      <c r="T39" s="271" t="s">
        <v>1</v>
      </c>
      <c r="U39" s="271" t="s">
        <v>1</v>
      </c>
      <c r="V39" s="271" t="s">
        <v>1</v>
      </c>
      <c r="W39" s="271" t="s">
        <v>1</v>
      </c>
      <c r="X39" s="272" t="s">
        <v>23</v>
      </c>
      <c r="Y39" s="271" t="s">
        <v>1</v>
      </c>
      <c r="Z39" s="272" t="s">
        <v>23</v>
      </c>
      <c r="AA39" s="272" t="s">
        <v>23</v>
      </c>
      <c r="AB39" s="271" t="s">
        <v>1</v>
      </c>
      <c r="AC39" s="271" t="s">
        <v>1</v>
      </c>
      <c r="AD39" s="271" t="s">
        <v>1</v>
      </c>
      <c r="AE39" s="271" t="s">
        <v>1</v>
      </c>
      <c r="AF39" s="272" t="s">
        <v>23</v>
      </c>
      <c r="AG39" s="271" t="s">
        <v>1</v>
      </c>
      <c r="AH39" s="271" t="s">
        <v>1</v>
      </c>
      <c r="AI39" s="271" t="s">
        <v>1</v>
      </c>
      <c r="AJ39" s="271" t="s">
        <v>1</v>
      </c>
      <c r="AK39" s="272" t="s">
        <v>23</v>
      </c>
      <c r="AL39" s="272" t="s">
        <v>23</v>
      </c>
      <c r="AM39" s="271" t="s">
        <v>1</v>
      </c>
      <c r="AN39" s="271" t="s">
        <v>1</v>
      </c>
      <c r="AO39" s="271" t="s">
        <v>1</v>
      </c>
      <c r="AP39" s="272" t="s">
        <v>23</v>
      </c>
      <c r="AQ39" s="271" t="s">
        <v>1</v>
      </c>
      <c r="AR39" s="272" t="s">
        <v>23</v>
      </c>
      <c r="AS39" s="271" t="s">
        <v>1</v>
      </c>
      <c r="AT39" s="271" t="s">
        <v>1</v>
      </c>
      <c r="AU39" s="272" t="s">
        <v>23</v>
      </c>
      <c r="AV39" s="272" t="s">
        <v>23</v>
      </c>
      <c r="AW39" s="272" t="s">
        <v>1242</v>
      </c>
      <c r="AX39" s="152">
        <v>2</v>
      </c>
      <c r="AY39" s="152">
        <v>2</v>
      </c>
      <c r="AZ39" s="280">
        <v>521.29999999999995</v>
      </c>
      <c r="BA39" s="280">
        <v>275.8</v>
      </c>
      <c r="BB39" s="281">
        <v>1.7</v>
      </c>
      <c r="BD39" s="150">
        <f>_xlfn.XLOOKUP(A39,'KSD auditees'!A:A,'KSD auditees'!A:A)</f>
        <v>114</v>
      </c>
      <c r="BE39" s="150" t="str">
        <f>_xlfn.XLOOKUP(A39,'KSD auditees'!A:A,'KSD auditees'!G:G)</f>
        <v xml:space="preserve">Education, Skills development and employment </v>
      </c>
      <c r="BF39" s="150" t="e">
        <f>_xlfn.XLOOKUP(A39,'[27]Non AGSA'!B:B,'[27]Non AGSA'!B:B)</f>
        <v>#N/A</v>
      </c>
      <c r="BG39" s="150" t="e">
        <f>_xlfn.XLOOKUP(A39,'[27]Dormant auditee list'!C:C,'[27]Dormant auditee list'!C:C)</f>
        <v>#N/A</v>
      </c>
      <c r="BH39" s="150" t="str">
        <f>_xlfn.XLOOKUP(A39,[27]Reworked!A:A,[27]Reworked!I:I)</f>
        <v>Qualified</v>
      </c>
      <c r="BJ39" s="150">
        <v>1</v>
      </c>
      <c r="BK39" s="150">
        <v>3</v>
      </c>
    </row>
    <row r="40" spans="1:63" ht="14.25" customHeight="1" x14ac:dyDescent="0.25">
      <c r="A40" s="265">
        <v>115</v>
      </c>
      <c r="B40" s="266" t="s">
        <v>28</v>
      </c>
      <c r="C40" s="271" t="s">
        <v>1190</v>
      </c>
      <c r="D40" s="271" t="s">
        <v>625</v>
      </c>
      <c r="E40" s="271" t="s">
        <v>1191</v>
      </c>
      <c r="F40" s="271" t="s">
        <v>28</v>
      </c>
      <c r="G40" s="271" t="s">
        <v>1</v>
      </c>
      <c r="H40" s="266" t="s">
        <v>1</v>
      </c>
      <c r="I40" s="266" t="s">
        <v>625</v>
      </c>
      <c r="J40" s="152" t="s">
        <v>17</v>
      </c>
      <c r="K40" s="272" t="s">
        <v>23</v>
      </c>
      <c r="L40" s="272" t="s">
        <v>23</v>
      </c>
      <c r="M40" s="279" t="s">
        <v>26</v>
      </c>
      <c r="N40" s="272" t="s">
        <v>23</v>
      </c>
      <c r="O40" s="272" t="s">
        <v>23</v>
      </c>
      <c r="P40" s="273" t="s">
        <v>22</v>
      </c>
      <c r="Q40" s="271" t="s">
        <v>1</v>
      </c>
      <c r="R40" s="271" t="s">
        <v>1</v>
      </c>
      <c r="S40" s="271" t="s">
        <v>1</v>
      </c>
      <c r="T40" s="271" t="s">
        <v>1</v>
      </c>
      <c r="U40" s="271" t="s">
        <v>1</v>
      </c>
      <c r="V40" s="271" t="s">
        <v>1</v>
      </c>
      <c r="W40" s="271" t="s">
        <v>1</v>
      </c>
      <c r="X40" s="271" t="s">
        <v>1</v>
      </c>
      <c r="Y40" s="271" t="s">
        <v>1</v>
      </c>
      <c r="Z40" s="274" t="s">
        <v>20</v>
      </c>
      <c r="AA40" s="272" t="s">
        <v>23</v>
      </c>
      <c r="AB40" s="271" t="s">
        <v>1</v>
      </c>
      <c r="AC40" s="271" t="s">
        <v>1</v>
      </c>
      <c r="AD40" s="271" t="s">
        <v>1</v>
      </c>
      <c r="AE40" s="271" t="s">
        <v>1</v>
      </c>
      <c r="AF40" s="273" t="s">
        <v>22</v>
      </c>
      <c r="AG40" s="271" t="s">
        <v>1</v>
      </c>
      <c r="AH40" s="271" t="s">
        <v>1</v>
      </c>
      <c r="AI40" s="271" t="s">
        <v>1</v>
      </c>
      <c r="AJ40" s="271" t="s">
        <v>1</v>
      </c>
      <c r="AK40" s="271" t="s">
        <v>1</v>
      </c>
      <c r="AL40" s="271" t="s">
        <v>1</v>
      </c>
      <c r="AM40" s="271" t="s">
        <v>1</v>
      </c>
      <c r="AN40" s="271" t="s">
        <v>1</v>
      </c>
      <c r="AO40" s="271" t="s">
        <v>1</v>
      </c>
      <c r="AP40" s="272" t="s">
        <v>23</v>
      </c>
      <c r="AQ40" s="271" t="s">
        <v>1</v>
      </c>
      <c r="AR40" s="272" t="s">
        <v>23</v>
      </c>
      <c r="AS40" s="271" t="s">
        <v>1</v>
      </c>
      <c r="AT40" s="271" t="s">
        <v>1</v>
      </c>
      <c r="AU40" s="272" t="s">
        <v>23</v>
      </c>
      <c r="AV40" s="272" t="s">
        <v>23</v>
      </c>
      <c r="AW40" s="275" t="s">
        <v>1241</v>
      </c>
      <c r="AX40" s="152">
        <v>2</v>
      </c>
      <c r="AY40" s="152">
        <v>2</v>
      </c>
      <c r="AZ40" s="276">
        <v>0</v>
      </c>
      <c r="BA40" s="280">
        <v>1924</v>
      </c>
      <c r="BB40" s="278">
        <v>4.2</v>
      </c>
      <c r="BD40" s="150">
        <f>_xlfn.XLOOKUP(A40,'KSD auditees'!A:A,'KSD auditees'!A:A)</f>
        <v>115</v>
      </c>
      <c r="BE40" s="150" t="str">
        <f>_xlfn.XLOOKUP(A40,'KSD auditees'!A:A,'KSD auditees'!G:G)</f>
        <v xml:space="preserve">Education, Skills development and employment </v>
      </c>
      <c r="BF40" s="150" t="e">
        <f>_xlfn.XLOOKUP(A40,'[27]Non AGSA'!B:B,'[27]Non AGSA'!B:B)</f>
        <v>#N/A</v>
      </c>
      <c r="BG40" s="150" t="e">
        <f>_xlfn.XLOOKUP(A40,'[27]Dormant auditee list'!C:C,'[27]Dormant auditee list'!C:C)</f>
        <v>#N/A</v>
      </c>
      <c r="BH40" s="150" t="str">
        <f>_xlfn.XLOOKUP(A40,[27]Reworked!A:A,[27]Reworked!I:I)</f>
        <v>Unqualified with findings</v>
      </c>
      <c r="BJ40" s="150">
        <v>1</v>
      </c>
      <c r="BK40" s="150">
        <v>2</v>
      </c>
    </row>
    <row r="41" spans="1:63" ht="14.25" customHeight="1" x14ac:dyDescent="0.25">
      <c r="A41" s="265">
        <v>116</v>
      </c>
      <c r="B41" s="266" t="s">
        <v>28</v>
      </c>
      <c r="C41" s="271" t="s">
        <v>1190</v>
      </c>
      <c r="D41" s="271" t="s">
        <v>658</v>
      </c>
      <c r="E41" s="271" t="s">
        <v>1191</v>
      </c>
      <c r="F41" s="271" t="s">
        <v>28</v>
      </c>
      <c r="G41" s="271" t="s">
        <v>1</v>
      </c>
      <c r="H41" s="266" t="s">
        <v>1</v>
      </c>
      <c r="I41" s="266" t="s">
        <v>658</v>
      </c>
      <c r="J41" s="279" t="s">
        <v>26</v>
      </c>
      <c r="K41" s="272" t="s">
        <v>23</v>
      </c>
      <c r="L41" s="272" t="s">
        <v>23</v>
      </c>
      <c r="M41" s="152" t="s">
        <v>17</v>
      </c>
      <c r="N41" s="272" t="s">
        <v>23</v>
      </c>
      <c r="O41" s="272" t="s">
        <v>23</v>
      </c>
      <c r="P41" s="271" t="s">
        <v>1</v>
      </c>
      <c r="Q41" s="271" t="s">
        <v>1</v>
      </c>
      <c r="R41" s="271" t="s">
        <v>1</v>
      </c>
      <c r="S41" s="271" t="s">
        <v>1</v>
      </c>
      <c r="T41" s="271" t="s">
        <v>1</v>
      </c>
      <c r="U41" s="271" t="s">
        <v>1</v>
      </c>
      <c r="V41" s="271" t="s">
        <v>1</v>
      </c>
      <c r="W41" s="274" t="s">
        <v>20</v>
      </c>
      <c r="X41" s="271" t="s">
        <v>1</v>
      </c>
      <c r="Y41" s="271" t="s">
        <v>1</v>
      </c>
      <c r="Z41" s="273" t="s">
        <v>22</v>
      </c>
      <c r="AA41" s="272" t="s">
        <v>23</v>
      </c>
      <c r="AB41" s="271" t="s">
        <v>1</v>
      </c>
      <c r="AC41" s="271" t="s">
        <v>1</v>
      </c>
      <c r="AD41" s="271" t="s">
        <v>1</v>
      </c>
      <c r="AE41" s="274" t="s">
        <v>20</v>
      </c>
      <c r="AF41" s="272" t="s">
        <v>23</v>
      </c>
      <c r="AG41" s="271" t="s">
        <v>1</v>
      </c>
      <c r="AH41" s="271" t="s">
        <v>1</v>
      </c>
      <c r="AI41" s="271" t="s">
        <v>1</v>
      </c>
      <c r="AJ41" s="271" t="s">
        <v>1</v>
      </c>
      <c r="AK41" s="272" t="s">
        <v>23</v>
      </c>
      <c r="AL41" s="272" t="s">
        <v>23</v>
      </c>
      <c r="AM41" s="271" t="s">
        <v>1</v>
      </c>
      <c r="AN41" s="271" t="s">
        <v>1</v>
      </c>
      <c r="AO41" s="271" t="s">
        <v>1</v>
      </c>
      <c r="AP41" s="272" t="s">
        <v>23</v>
      </c>
      <c r="AQ41" s="274" t="s">
        <v>20</v>
      </c>
      <c r="AR41" s="274" t="s">
        <v>20</v>
      </c>
      <c r="AS41" s="271" t="s">
        <v>1</v>
      </c>
      <c r="AT41" s="271" t="s">
        <v>1</v>
      </c>
      <c r="AU41" s="272" t="s">
        <v>23</v>
      </c>
      <c r="AV41" s="272" t="s">
        <v>23</v>
      </c>
      <c r="AW41" s="274" t="s">
        <v>1240</v>
      </c>
      <c r="AX41" s="152">
        <v>2</v>
      </c>
      <c r="AY41" s="152">
        <v>2</v>
      </c>
      <c r="AZ41" s="276">
        <v>0</v>
      </c>
      <c r="BA41" s="280">
        <v>263.89999999999998</v>
      </c>
      <c r="BB41" s="281">
        <v>0.08</v>
      </c>
      <c r="BD41" s="150">
        <f>_xlfn.XLOOKUP(A41,'KSD auditees'!A:A,'KSD auditees'!A:A)</f>
        <v>116</v>
      </c>
      <c r="BE41" s="150" t="str">
        <f>_xlfn.XLOOKUP(A41,'KSD auditees'!A:A,'KSD auditees'!G:G)</f>
        <v xml:space="preserve">Education, Skills development and employment </v>
      </c>
      <c r="BF41" s="150" t="e">
        <f>_xlfn.XLOOKUP(A41,'[27]Non AGSA'!B:B,'[27]Non AGSA'!B:B)</f>
        <v>#N/A</v>
      </c>
      <c r="BG41" s="150" t="e">
        <f>_xlfn.XLOOKUP(A41,'[27]Dormant auditee list'!C:C,'[27]Dormant auditee list'!C:C)</f>
        <v>#N/A</v>
      </c>
      <c r="BH41" s="150" t="str">
        <f>_xlfn.XLOOKUP(A41,[27]Reworked!A:A,[27]Reworked!I:I)</f>
        <v>Qualified</v>
      </c>
      <c r="BJ41" s="150">
        <v>1</v>
      </c>
      <c r="BK41" s="150">
        <v>3</v>
      </c>
    </row>
    <row r="42" spans="1:63" ht="14.25" customHeight="1" x14ac:dyDescent="0.25">
      <c r="A42" s="265">
        <v>117</v>
      </c>
      <c r="B42" s="266" t="s">
        <v>28</v>
      </c>
      <c r="C42" s="271" t="s">
        <v>1190</v>
      </c>
      <c r="D42" s="271" t="s">
        <v>1065</v>
      </c>
      <c r="E42" s="271" t="s">
        <v>1191</v>
      </c>
      <c r="F42" s="271" t="s">
        <v>28</v>
      </c>
      <c r="G42" s="271" t="s">
        <v>1</v>
      </c>
      <c r="H42" s="266" t="s">
        <v>1</v>
      </c>
      <c r="I42" s="266" t="s">
        <v>1065</v>
      </c>
      <c r="J42" s="152" t="s">
        <v>17</v>
      </c>
      <c r="K42" s="272" t="s">
        <v>23</v>
      </c>
      <c r="L42" s="272" t="s">
        <v>23</v>
      </c>
      <c r="M42" s="152" t="s">
        <v>17</v>
      </c>
      <c r="N42" s="274" t="s">
        <v>20</v>
      </c>
      <c r="O42" s="272" t="s">
        <v>23</v>
      </c>
      <c r="P42" s="271" t="s">
        <v>1</v>
      </c>
      <c r="Q42" s="271" t="s">
        <v>1</v>
      </c>
      <c r="R42" s="271" t="s">
        <v>1</v>
      </c>
      <c r="S42" s="271" t="s">
        <v>1</v>
      </c>
      <c r="T42" s="271" t="s">
        <v>1</v>
      </c>
      <c r="U42" s="271" t="s">
        <v>1</v>
      </c>
      <c r="V42" s="271" t="s">
        <v>1</v>
      </c>
      <c r="W42" s="271" t="s">
        <v>1</v>
      </c>
      <c r="X42" s="271" t="s">
        <v>1</v>
      </c>
      <c r="Y42" s="271" t="s">
        <v>1</v>
      </c>
      <c r="Z42" s="272" t="s">
        <v>23</v>
      </c>
      <c r="AA42" s="272" t="s">
        <v>23</v>
      </c>
      <c r="AB42" s="271" t="s">
        <v>1</v>
      </c>
      <c r="AC42" s="271" t="s">
        <v>1</v>
      </c>
      <c r="AD42" s="271" t="s">
        <v>1</v>
      </c>
      <c r="AE42" s="271" t="s">
        <v>1</v>
      </c>
      <c r="AF42" s="272" t="s">
        <v>23</v>
      </c>
      <c r="AG42" s="271" t="s">
        <v>1</v>
      </c>
      <c r="AH42" s="271" t="s">
        <v>1</v>
      </c>
      <c r="AI42" s="271" t="s">
        <v>1</v>
      </c>
      <c r="AJ42" s="271" t="s">
        <v>1</v>
      </c>
      <c r="AK42" s="272" t="s">
        <v>23</v>
      </c>
      <c r="AL42" s="272" t="s">
        <v>23</v>
      </c>
      <c r="AM42" s="271" t="s">
        <v>1</v>
      </c>
      <c r="AN42" s="271" t="s">
        <v>1</v>
      </c>
      <c r="AO42" s="271" t="s">
        <v>1</v>
      </c>
      <c r="AP42" s="272" t="s">
        <v>23</v>
      </c>
      <c r="AQ42" s="271" t="s">
        <v>1</v>
      </c>
      <c r="AR42" s="272" t="s">
        <v>23</v>
      </c>
      <c r="AS42" s="271" t="s">
        <v>1</v>
      </c>
      <c r="AT42" s="271" t="s">
        <v>1</v>
      </c>
      <c r="AU42" s="272" t="s">
        <v>23</v>
      </c>
      <c r="AV42" s="272" t="s">
        <v>23</v>
      </c>
      <c r="AW42" s="272" t="s">
        <v>1242</v>
      </c>
      <c r="AX42" s="152">
        <v>2</v>
      </c>
      <c r="AY42" s="152">
        <v>2</v>
      </c>
      <c r="AZ42" s="280">
        <v>276.10000000000002</v>
      </c>
      <c r="BA42" s="277">
        <v>634.70000000000005</v>
      </c>
      <c r="BB42" s="281">
        <v>0.31</v>
      </c>
      <c r="BD42" s="150">
        <f>_xlfn.XLOOKUP(A42,'KSD auditees'!A:A,'KSD auditees'!A:A)</f>
        <v>117</v>
      </c>
      <c r="BE42" s="150" t="str">
        <f>_xlfn.XLOOKUP(A42,'KSD auditees'!A:A,'KSD auditees'!G:G)</f>
        <v xml:space="preserve">Education, Skills development and employment </v>
      </c>
      <c r="BF42" s="150" t="e">
        <f>_xlfn.XLOOKUP(A42,'[27]Non AGSA'!B:B,'[27]Non AGSA'!B:B)</f>
        <v>#N/A</v>
      </c>
      <c r="BG42" s="150" t="e">
        <f>_xlfn.XLOOKUP(A42,'[27]Dormant auditee list'!C:C,'[27]Dormant auditee list'!C:C)</f>
        <v>#N/A</v>
      </c>
      <c r="BH42" s="150" t="str">
        <f>_xlfn.XLOOKUP(A42,[27]Reworked!A:A,[27]Reworked!I:I)</f>
        <v>Unqualified with findings</v>
      </c>
      <c r="BJ42" s="150">
        <v>1</v>
      </c>
      <c r="BK42" s="150">
        <v>2</v>
      </c>
    </row>
    <row r="43" spans="1:63" ht="14.25" customHeight="1" x14ac:dyDescent="0.25">
      <c r="A43" s="265">
        <v>118</v>
      </c>
      <c r="B43" s="266" t="s">
        <v>28</v>
      </c>
      <c r="C43" s="271" t="s">
        <v>1190</v>
      </c>
      <c r="D43" s="271" t="s">
        <v>1021</v>
      </c>
      <c r="E43" s="271" t="s">
        <v>1191</v>
      </c>
      <c r="F43" s="271" t="s">
        <v>28</v>
      </c>
      <c r="G43" s="271" t="s">
        <v>1</v>
      </c>
      <c r="H43" s="266" t="s">
        <v>1</v>
      </c>
      <c r="I43" s="266" t="s">
        <v>1021</v>
      </c>
      <c r="J43" s="279" t="s">
        <v>26</v>
      </c>
      <c r="K43" s="272" t="s">
        <v>23</v>
      </c>
      <c r="L43" s="272" t="s">
        <v>23</v>
      </c>
      <c r="M43" s="279" t="s">
        <v>26</v>
      </c>
      <c r="N43" s="272" t="s">
        <v>23</v>
      </c>
      <c r="O43" s="272" t="s">
        <v>23</v>
      </c>
      <c r="P43" s="272" t="s">
        <v>23</v>
      </c>
      <c r="Q43" s="271" t="s">
        <v>1</v>
      </c>
      <c r="R43" s="271" t="s">
        <v>1</v>
      </c>
      <c r="S43" s="271" t="s">
        <v>1</v>
      </c>
      <c r="T43" s="271" t="s">
        <v>1</v>
      </c>
      <c r="U43" s="273" t="s">
        <v>22</v>
      </c>
      <c r="V43" s="271" t="s">
        <v>1</v>
      </c>
      <c r="W43" s="273" t="s">
        <v>22</v>
      </c>
      <c r="X43" s="272" t="s">
        <v>23</v>
      </c>
      <c r="Y43" s="271" t="s">
        <v>1</v>
      </c>
      <c r="Z43" s="272" t="s">
        <v>23</v>
      </c>
      <c r="AA43" s="272" t="s">
        <v>23</v>
      </c>
      <c r="AB43" s="271" t="s">
        <v>1</v>
      </c>
      <c r="AC43" s="271" t="s">
        <v>1</v>
      </c>
      <c r="AD43" s="273" t="s">
        <v>22</v>
      </c>
      <c r="AE43" s="272" t="s">
        <v>23</v>
      </c>
      <c r="AF43" s="272" t="s">
        <v>23</v>
      </c>
      <c r="AG43" s="271" t="s">
        <v>1</v>
      </c>
      <c r="AH43" s="272" t="s">
        <v>23</v>
      </c>
      <c r="AI43" s="271" t="s">
        <v>1</v>
      </c>
      <c r="AJ43" s="271" t="s">
        <v>1</v>
      </c>
      <c r="AK43" s="271" t="s">
        <v>1</v>
      </c>
      <c r="AL43" s="272" t="s">
        <v>23</v>
      </c>
      <c r="AM43" s="271" t="s">
        <v>1</v>
      </c>
      <c r="AN43" s="271" t="s">
        <v>1</v>
      </c>
      <c r="AO43" s="271" t="s">
        <v>1</v>
      </c>
      <c r="AP43" s="272" t="s">
        <v>23</v>
      </c>
      <c r="AQ43" s="271" t="s">
        <v>1</v>
      </c>
      <c r="AR43" s="272" t="s">
        <v>23</v>
      </c>
      <c r="AS43" s="271" t="s">
        <v>1</v>
      </c>
      <c r="AT43" s="271" t="s">
        <v>1</v>
      </c>
      <c r="AU43" s="272" t="s">
        <v>23</v>
      </c>
      <c r="AV43" s="272" t="s">
        <v>23</v>
      </c>
      <c r="AW43" s="275" t="s">
        <v>1241</v>
      </c>
      <c r="AX43" s="282">
        <v>3</v>
      </c>
      <c r="AY43" s="152">
        <v>2</v>
      </c>
      <c r="AZ43" s="277">
        <v>0</v>
      </c>
      <c r="BA43" s="280">
        <v>1048.3</v>
      </c>
      <c r="BB43" s="278">
        <v>0.56999999999999995</v>
      </c>
      <c r="BD43" s="150">
        <f>_xlfn.XLOOKUP(A43,'KSD auditees'!A:A,'KSD auditees'!A:A)</f>
        <v>118</v>
      </c>
      <c r="BE43" s="150" t="str">
        <f>_xlfn.XLOOKUP(A43,'KSD auditees'!A:A,'KSD auditees'!G:G)</f>
        <v xml:space="preserve">Education, Skills development and employment </v>
      </c>
      <c r="BF43" s="150" t="e">
        <f>_xlfn.XLOOKUP(A43,'[27]Non AGSA'!B:B,'[27]Non AGSA'!B:B)</f>
        <v>#N/A</v>
      </c>
      <c r="BG43" s="150" t="e">
        <f>_xlfn.XLOOKUP(A43,'[27]Dormant auditee list'!C:C,'[27]Dormant auditee list'!C:C)</f>
        <v>#N/A</v>
      </c>
      <c r="BH43" s="150" t="str">
        <f>_xlfn.XLOOKUP(A43,[27]Reworked!A:A,[27]Reworked!I:I)</f>
        <v>Qualified</v>
      </c>
      <c r="BJ43" s="150">
        <v>1</v>
      </c>
      <c r="BK43" s="150">
        <v>3</v>
      </c>
    </row>
    <row r="44" spans="1:63" ht="14.25" customHeight="1" x14ac:dyDescent="0.25">
      <c r="A44" s="265">
        <v>119</v>
      </c>
      <c r="B44" s="266" t="s">
        <v>28</v>
      </c>
      <c r="C44" s="271" t="s">
        <v>1190</v>
      </c>
      <c r="D44" s="271" t="s">
        <v>1086</v>
      </c>
      <c r="E44" s="271" t="s">
        <v>1191</v>
      </c>
      <c r="F44" s="271" t="s">
        <v>28</v>
      </c>
      <c r="G44" s="271" t="s">
        <v>1</v>
      </c>
      <c r="H44" s="266" t="s">
        <v>1</v>
      </c>
      <c r="I44" s="266" t="s">
        <v>1086</v>
      </c>
      <c r="J44" s="152" t="s">
        <v>17</v>
      </c>
      <c r="K44" s="272" t="s">
        <v>23</v>
      </c>
      <c r="L44" s="274" t="s">
        <v>20</v>
      </c>
      <c r="M44" s="152" t="s">
        <v>17</v>
      </c>
      <c r="N44" s="272" t="s">
        <v>23</v>
      </c>
      <c r="O44" s="271" t="s">
        <v>1</v>
      </c>
      <c r="P44" s="271" t="s">
        <v>1</v>
      </c>
      <c r="Q44" s="271" t="s">
        <v>1</v>
      </c>
      <c r="R44" s="271" t="s">
        <v>1</v>
      </c>
      <c r="S44" s="271" t="s">
        <v>1</v>
      </c>
      <c r="T44" s="271" t="s">
        <v>1</v>
      </c>
      <c r="U44" s="271" t="s">
        <v>1</v>
      </c>
      <c r="V44" s="271" t="s">
        <v>1</v>
      </c>
      <c r="W44" s="271" t="s">
        <v>1</v>
      </c>
      <c r="X44" s="271" t="s">
        <v>1</v>
      </c>
      <c r="Y44" s="271" t="s">
        <v>1</v>
      </c>
      <c r="Z44" s="272" t="s">
        <v>23</v>
      </c>
      <c r="AA44" s="273" t="s">
        <v>22</v>
      </c>
      <c r="AB44" s="271" t="s">
        <v>1</v>
      </c>
      <c r="AC44" s="271" t="s">
        <v>1</v>
      </c>
      <c r="AD44" s="271" t="s">
        <v>1</v>
      </c>
      <c r="AE44" s="271" t="s">
        <v>1</v>
      </c>
      <c r="AF44" s="274" t="s">
        <v>20</v>
      </c>
      <c r="AG44" s="271" t="s">
        <v>1</v>
      </c>
      <c r="AH44" s="271" t="s">
        <v>1</v>
      </c>
      <c r="AI44" s="271" t="s">
        <v>1</v>
      </c>
      <c r="AJ44" s="271" t="s">
        <v>1</v>
      </c>
      <c r="AK44" s="271" t="s">
        <v>1</v>
      </c>
      <c r="AL44" s="271" t="s">
        <v>1</v>
      </c>
      <c r="AM44" s="271" t="s">
        <v>1</v>
      </c>
      <c r="AN44" s="271" t="s">
        <v>1</v>
      </c>
      <c r="AO44" s="271" t="s">
        <v>1</v>
      </c>
      <c r="AP44" s="271" t="s">
        <v>1</v>
      </c>
      <c r="AQ44" s="271" t="s">
        <v>1</v>
      </c>
      <c r="AR44" s="274" t="s">
        <v>20</v>
      </c>
      <c r="AS44" s="271" t="s">
        <v>1</v>
      </c>
      <c r="AT44" s="271" t="s">
        <v>1</v>
      </c>
      <c r="AU44" s="272" t="s">
        <v>23</v>
      </c>
      <c r="AV44" s="272" t="s">
        <v>23</v>
      </c>
      <c r="AW44" s="275" t="s">
        <v>1241</v>
      </c>
      <c r="AX44" s="275">
        <v>1</v>
      </c>
      <c r="AY44" s="275">
        <v>1</v>
      </c>
      <c r="AZ44" s="276">
        <v>0</v>
      </c>
      <c r="BA44" s="280">
        <v>568.20000000000005</v>
      </c>
      <c r="BB44" s="278">
        <v>0.01</v>
      </c>
      <c r="BD44" s="150">
        <f>_xlfn.XLOOKUP(A44,'KSD auditees'!A:A,'KSD auditees'!A:A)</f>
        <v>119</v>
      </c>
      <c r="BE44" s="150" t="str">
        <f>_xlfn.XLOOKUP(A44,'KSD auditees'!A:A,'KSD auditees'!G:G)</f>
        <v xml:space="preserve">Education, Skills development and employment </v>
      </c>
      <c r="BF44" s="150" t="e">
        <f>_xlfn.XLOOKUP(A44,'[27]Non AGSA'!B:B,'[27]Non AGSA'!B:B)</f>
        <v>#N/A</v>
      </c>
      <c r="BG44" s="150" t="e">
        <f>_xlfn.XLOOKUP(A44,'[27]Dormant auditee list'!C:C,'[27]Dormant auditee list'!C:C)</f>
        <v>#N/A</v>
      </c>
      <c r="BH44" s="150" t="str">
        <f>_xlfn.XLOOKUP(A44,[27]Reworked!A:A,[27]Reworked!I:I)</f>
        <v>Unqualified with findings</v>
      </c>
      <c r="BJ44" s="150">
        <v>1</v>
      </c>
      <c r="BK44" s="150">
        <v>2</v>
      </c>
    </row>
    <row r="45" spans="1:63" ht="18.75" customHeight="1" x14ac:dyDescent="0.25">
      <c r="A45" s="265">
        <v>127</v>
      </c>
      <c r="B45" s="266" t="s">
        <v>138</v>
      </c>
      <c r="C45" s="271" t="s">
        <v>1190</v>
      </c>
      <c r="D45" s="271" t="s">
        <v>1086</v>
      </c>
      <c r="E45" s="271" t="s">
        <v>1191</v>
      </c>
      <c r="F45" s="271" t="s">
        <v>859</v>
      </c>
      <c r="G45" s="271" t="s">
        <v>1</v>
      </c>
      <c r="H45" s="266" t="s">
        <v>1</v>
      </c>
      <c r="I45" s="266" t="s">
        <v>1086</v>
      </c>
      <c r="J45" s="275" t="s">
        <v>33</v>
      </c>
      <c r="K45" s="271" t="s">
        <v>1</v>
      </c>
      <c r="L45" s="271" t="s">
        <v>1</v>
      </c>
      <c r="M45" s="275" t="s">
        <v>33</v>
      </c>
      <c r="N45" s="271" t="s">
        <v>1</v>
      </c>
      <c r="O45" s="271" t="s">
        <v>1</v>
      </c>
      <c r="P45" s="271" t="s">
        <v>1</v>
      </c>
      <c r="Q45" s="271" t="s">
        <v>1</v>
      </c>
      <c r="R45" s="271" t="s">
        <v>1</v>
      </c>
      <c r="S45" s="271" t="s">
        <v>1</v>
      </c>
      <c r="T45" s="271" t="s">
        <v>1</v>
      </c>
      <c r="U45" s="271" t="s">
        <v>1</v>
      </c>
      <c r="V45" s="271" t="s">
        <v>1</v>
      </c>
      <c r="W45" s="271" t="s">
        <v>1</v>
      </c>
      <c r="X45" s="271" t="s">
        <v>1</v>
      </c>
      <c r="Y45" s="271" t="s">
        <v>1</v>
      </c>
      <c r="Z45" s="271" t="s">
        <v>1</v>
      </c>
      <c r="AA45" s="271" t="s">
        <v>1</v>
      </c>
      <c r="AB45" s="271" t="s">
        <v>1</v>
      </c>
      <c r="AC45" s="271" t="s">
        <v>1</v>
      </c>
      <c r="AD45" s="271" t="s">
        <v>1</v>
      </c>
      <c r="AE45" s="271" t="s">
        <v>1</v>
      </c>
      <c r="AF45" s="271" t="s">
        <v>1</v>
      </c>
      <c r="AG45" s="271" t="s">
        <v>1</v>
      </c>
      <c r="AH45" s="271" t="s">
        <v>1</v>
      </c>
      <c r="AI45" s="271" t="s">
        <v>1</v>
      </c>
      <c r="AJ45" s="271" t="s">
        <v>1</v>
      </c>
      <c r="AK45" s="271" t="s">
        <v>1</v>
      </c>
      <c r="AL45" s="271" t="s">
        <v>1</v>
      </c>
      <c r="AM45" s="271" t="s">
        <v>1</v>
      </c>
      <c r="AN45" s="271" t="s">
        <v>1</v>
      </c>
      <c r="AO45" s="271" t="s">
        <v>1</v>
      </c>
      <c r="AP45" s="271" t="s">
        <v>1</v>
      </c>
      <c r="AQ45" s="271" t="s">
        <v>1</v>
      </c>
      <c r="AR45" s="271" t="s">
        <v>1</v>
      </c>
      <c r="AS45" s="271" t="s">
        <v>1</v>
      </c>
      <c r="AT45" s="271" t="s">
        <v>1</v>
      </c>
      <c r="AU45" s="271" t="s">
        <v>1</v>
      </c>
      <c r="AV45" s="271" t="s">
        <v>1</v>
      </c>
      <c r="AW45" s="275" t="s">
        <v>1241</v>
      </c>
      <c r="AX45" s="275">
        <v>1</v>
      </c>
      <c r="AY45" s="275">
        <v>1</v>
      </c>
      <c r="AZ45" s="276">
        <v>0</v>
      </c>
      <c r="BA45" s="280">
        <v>0.06</v>
      </c>
      <c r="BB45" s="283">
        <v>0</v>
      </c>
      <c r="BD45" s="150">
        <f>_xlfn.XLOOKUP(A45,'KSD auditees'!A:A,'KSD auditees'!A:A)</f>
        <v>127</v>
      </c>
      <c r="BE45" s="150" t="str">
        <f>_xlfn.XLOOKUP(A45,'KSD auditees'!A:A,'KSD auditees'!G:G)</f>
        <v xml:space="preserve">Environmental sustainability </v>
      </c>
      <c r="BF45" s="150" t="e">
        <f>_xlfn.XLOOKUP(A45,'[27]Non AGSA'!B:B,'[27]Non AGSA'!B:B)</f>
        <v>#N/A</v>
      </c>
      <c r="BG45" s="150" t="e">
        <f>_xlfn.XLOOKUP(A45,'[27]Dormant auditee list'!C:C,'[27]Dormant auditee list'!C:C)</f>
        <v>#N/A</v>
      </c>
      <c r="BH45" s="150" t="str">
        <f>_xlfn.XLOOKUP(A45,[27]Reworked!A:A,[27]Reworked!I:I)</f>
        <v>Unqualified with no findings</v>
      </c>
      <c r="BJ45" s="150">
        <v>1</v>
      </c>
      <c r="BK45" s="150">
        <v>1</v>
      </c>
    </row>
    <row r="46" spans="1:63" ht="26.25" customHeight="1" x14ac:dyDescent="0.25">
      <c r="A46" s="265">
        <v>15</v>
      </c>
      <c r="B46" s="266" t="s">
        <v>139</v>
      </c>
      <c r="C46" s="271" t="s">
        <v>1190</v>
      </c>
      <c r="D46" s="271" t="s">
        <v>519</v>
      </c>
      <c r="E46" s="271" t="s">
        <v>1191</v>
      </c>
      <c r="F46" s="271" t="s">
        <v>530</v>
      </c>
      <c r="G46" s="271" t="s">
        <v>1</v>
      </c>
      <c r="H46" s="266" t="s">
        <v>1</v>
      </c>
      <c r="I46" s="266" t="s">
        <v>519</v>
      </c>
      <c r="J46" s="152" t="s">
        <v>17</v>
      </c>
      <c r="K46" s="272" t="s">
        <v>23</v>
      </c>
      <c r="L46" s="272" t="s">
        <v>23</v>
      </c>
      <c r="M46" s="152" t="s">
        <v>17</v>
      </c>
      <c r="N46" s="274" t="s">
        <v>20</v>
      </c>
      <c r="O46" s="272" t="s">
        <v>23</v>
      </c>
      <c r="P46" s="271" t="s">
        <v>1</v>
      </c>
      <c r="Q46" s="271" t="s">
        <v>1</v>
      </c>
      <c r="R46" s="271" t="s">
        <v>1</v>
      </c>
      <c r="S46" s="271" t="s">
        <v>1</v>
      </c>
      <c r="T46" s="271" t="s">
        <v>1</v>
      </c>
      <c r="U46" s="271" t="s">
        <v>1</v>
      </c>
      <c r="V46" s="271" t="s">
        <v>1</v>
      </c>
      <c r="W46" s="271" t="s">
        <v>1</v>
      </c>
      <c r="X46" s="271" t="s">
        <v>1</v>
      </c>
      <c r="Y46" s="271" t="s">
        <v>1</v>
      </c>
      <c r="Z46" s="271" t="s">
        <v>1</v>
      </c>
      <c r="AA46" s="272" t="s">
        <v>23</v>
      </c>
      <c r="AB46" s="271" t="s">
        <v>1</v>
      </c>
      <c r="AC46" s="271" t="s">
        <v>1</v>
      </c>
      <c r="AD46" s="271" t="s">
        <v>1</v>
      </c>
      <c r="AE46" s="271" t="s">
        <v>1</v>
      </c>
      <c r="AF46" s="274" t="s">
        <v>20</v>
      </c>
      <c r="AG46" s="271" t="s">
        <v>1</v>
      </c>
      <c r="AH46" s="271" t="s">
        <v>1</v>
      </c>
      <c r="AI46" s="271" t="s">
        <v>1</v>
      </c>
      <c r="AJ46" s="271" t="s">
        <v>1</v>
      </c>
      <c r="AK46" s="272" t="s">
        <v>23</v>
      </c>
      <c r="AL46" s="274" t="s">
        <v>20</v>
      </c>
      <c r="AM46" s="271" t="s">
        <v>1</v>
      </c>
      <c r="AN46" s="271" t="s">
        <v>1</v>
      </c>
      <c r="AO46" s="271" t="s">
        <v>1</v>
      </c>
      <c r="AP46" s="271" t="s">
        <v>1</v>
      </c>
      <c r="AQ46" s="271" t="s">
        <v>1</v>
      </c>
      <c r="AR46" s="271" t="s">
        <v>1</v>
      </c>
      <c r="AS46" s="271" t="s">
        <v>1</v>
      </c>
      <c r="AT46" s="271" t="s">
        <v>1</v>
      </c>
      <c r="AU46" s="272" t="s">
        <v>23</v>
      </c>
      <c r="AV46" s="271" t="s">
        <v>1</v>
      </c>
      <c r="AW46" s="274" t="s">
        <v>1240</v>
      </c>
      <c r="AX46" s="152">
        <v>2</v>
      </c>
      <c r="AY46" s="152">
        <v>2</v>
      </c>
      <c r="AZ46" s="276">
        <v>0</v>
      </c>
      <c r="BA46" s="280">
        <v>150.5</v>
      </c>
      <c r="BB46" s="281">
        <v>6.5</v>
      </c>
      <c r="BD46" s="150">
        <f>_xlfn.XLOOKUP(A46,'KSD auditees'!A:A,'KSD auditees'!A:A)</f>
        <v>15</v>
      </c>
      <c r="BE46" s="150" t="str">
        <f>_xlfn.XLOOKUP(A46,'KSD auditees'!A:A,'KSD auditees'!G:G)</f>
        <v xml:space="preserve">Environmental sustainability </v>
      </c>
      <c r="BF46" s="150" t="e">
        <f>_xlfn.XLOOKUP(A46,'[27]Non AGSA'!B:B,'[27]Non AGSA'!B:B)</f>
        <v>#N/A</v>
      </c>
      <c r="BG46" s="150" t="e">
        <f>_xlfn.XLOOKUP(A46,'[27]Dormant auditee list'!C:C,'[27]Dormant auditee list'!C:C)</f>
        <v>#N/A</v>
      </c>
      <c r="BH46" s="150" t="str">
        <f>_xlfn.XLOOKUP(A46,[27]Reworked!A:A,[27]Reworked!I:I)</f>
        <v>Unqualified with findings</v>
      </c>
      <c r="BJ46" s="150">
        <v>1</v>
      </c>
      <c r="BK46" s="150">
        <v>2</v>
      </c>
    </row>
    <row r="47" spans="1:63" ht="14.25" customHeight="1" x14ac:dyDescent="0.25">
      <c r="A47" s="265">
        <v>113</v>
      </c>
      <c r="B47" s="266" t="s">
        <v>28</v>
      </c>
      <c r="C47" s="271" t="s">
        <v>1190</v>
      </c>
      <c r="D47" s="271" t="s">
        <v>519</v>
      </c>
      <c r="E47" s="271" t="s">
        <v>1191</v>
      </c>
      <c r="F47" s="271" t="s">
        <v>28</v>
      </c>
      <c r="G47" s="271" t="s">
        <v>1</v>
      </c>
      <c r="H47" s="266" t="s">
        <v>1</v>
      </c>
      <c r="I47" s="266" t="s">
        <v>519</v>
      </c>
      <c r="J47" s="152" t="s">
        <v>17</v>
      </c>
      <c r="K47" s="274" t="s">
        <v>20</v>
      </c>
      <c r="L47" s="274" t="s">
        <v>20</v>
      </c>
      <c r="M47" s="275" t="s">
        <v>33</v>
      </c>
      <c r="N47" s="271" t="s">
        <v>1</v>
      </c>
      <c r="O47" s="271" t="s">
        <v>1</v>
      </c>
      <c r="P47" s="271" t="s">
        <v>1</v>
      </c>
      <c r="Q47" s="271" t="s">
        <v>1</v>
      </c>
      <c r="R47" s="271" t="s">
        <v>1</v>
      </c>
      <c r="S47" s="271" t="s">
        <v>1</v>
      </c>
      <c r="T47" s="271" t="s">
        <v>1</v>
      </c>
      <c r="U47" s="271" t="s">
        <v>1</v>
      </c>
      <c r="V47" s="271" t="s">
        <v>1</v>
      </c>
      <c r="W47" s="271" t="s">
        <v>1</v>
      </c>
      <c r="X47" s="271" t="s">
        <v>1</v>
      </c>
      <c r="Y47" s="271" t="s">
        <v>1</v>
      </c>
      <c r="Z47" s="274" t="s">
        <v>20</v>
      </c>
      <c r="AA47" s="274" t="s">
        <v>20</v>
      </c>
      <c r="AB47" s="271" t="s">
        <v>1</v>
      </c>
      <c r="AC47" s="271" t="s">
        <v>1</v>
      </c>
      <c r="AD47" s="271" t="s">
        <v>1</v>
      </c>
      <c r="AE47" s="271" t="s">
        <v>1</v>
      </c>
      <c r="AF47" s="274" t="s">
        <v>20</v>
      </c>
      <c r="AG47" s="271" t="s">
        <v>1</v>
      </c>
      <c r="AH47" s="271" t="s">
        <v>1</v>
      </c>
      <c r="AI47" s="271" t="s">
        <v>1</v>
      </c>
      <c r="AJ47" s="271" t="s">
        <v>1</v>
      </c>
      <c r="AK47" s="271" t="s">
        <v>1</v>
      </c>
      <c r="AL47" s="271" t="s">
        <v>1</v>
      </c>
      <c r="AM47" s="271" t="s">
        <v>1</v>
      </c>
      <c r="AN47" s="271" t="s">
        <v>1</v>
      </c>
      <c r="AO47" s="271" t="s">
        <v>1</v>
      </c>
      <c r="AP47" s="271" t="s">
        <v>1</v>
      </c>
      <c r="AQ47" s="271" t="s">
        <v>1</v>
      </c>
      <c r="AR47" s="274" t="s">
        <v>20</v>
      </c>
      <c r="AS47" s="271" t="s">
        <v>1</v>
      </c>
      <c r="AT47" s="271" t="s">
        <v>1</v>
      </c>
      <c r="AU47" s="274" t="s">
        <v>20</v>
      </c>
      <c r="AV47" s="272" t="s">
        <v>23</v>
      </c>
      <c r="AW47" s="274" t="s">
        <v>1240</v>
      </c>
      <c r="AX47" s="275">
        <v>1</v>
      </c>
      <c r="AY47" s="152">
        <v>2</v>
      </c>
      <c r="AZ47" s="276">
        <v>0</v>
      </c>
      <c r="BA47" s="280">
        <v>2214.6999999999998</v>
      </c>
      <c r="BB47" s="278">
        <v>7.0000000000000007E-2</v>
      </c>
      <c r="BD47" s="150">
        <f>_xlfn.XLOOKUP(A47,'KSD auditees'!A:A,'KSD auditees'!A:A)</f>
        <v>113</v>
      </c>
      <c r="BE47" s="150" t="str">
        <f>_xlfn.XLOOKUP(A47,'KSD auditees'!A:A,'KSD auditees'!G:G)</f>
        <v xml:space="preserve">Education, Skills development and employment </v>
      </c>
      <c r="BF47" s="150" t="e">
        <f>_xlfn.XLOOKUP(A47,'[27]Non AGSA'!B:B,'[27]Non AGSA'!B:B)</f>
        <v>#N/A</v>
      </c>
      <c r="BG47" s="150" t="e">
        <f>_xlfn.XLOOKUP(A47,'[27]Dormant auditee list'!C:C,'[27]Dormant auditee list'!C:C)</f>
        <v>#N/A</v>
      </c>
      <c r="BH47" s="150" t="str">
        <f>_xlfn.XLOOKUP(A47,[27]Reworked!A:A,[27]Reworked!I:I)</f>
        <v>Unqualified with findings</v>
      </c>
      <c r="BJ47" s="150">
        <v>1</v>
      </c>
      <c r="BK47" s="150">
        <v>2</v>
      </c>
    </row>
    <row r="48" spans="1:63" ht="14.25" customHeight="1" x14ac:dyDescent="0.25">
      <c r="A48" s="265">
        <v>177</v>
      </c>
      <c r="B48" s="266" t="s">
        <v>151</v>
      </c>
      <c r="C48" s="271" t="s">
        <v>1190</v>
      </c>
      <c r="D48" s="271" t="s">
        <v>519</v>
      </c>
      <c r="E48" s="271" t="s">
        <v>1191</v>
      </c>
      <c r="F48" s="271" t="s">
        <v>151</v>
      </c>
      <c r="G48" s="271" t="s">
        <v>1</v>
      </c>
      <c r="H48" s="266" t="s">
        <v>1</v>
      </c>
      <c r="I48" s="266" t="s">
        <v>519</v>
      </c>
      <c r="J48" s="152" t="s">
        <v>17</v>
      </c>
      <c r="K48" s="272" t="s">
        <v>23</v>
      </c>
      <c r="L48" s="272" t="s">
        <v>23</v>
      </c>
      <c r="M48" s="152" t="s">
        <v>17</v>
      </c>
      <c r="N48" s="272" t="s">
        <v>23</v>
      </c>
      <c r="O48" s="272" t="s">
        <v>23</v>
      </c>
      <c r="P48" s="271" t="s">
        <v>1</v>
      </c>
      <c r="Q48" s="271" t="s">
        <v>1</v>
      </c>
      <c r="R48" s="271" t="s">
        <v>1</v>
      </c>
      <c r="S48" s="271" t="s">
        <v>1</v>
      </c>
      <c r="T48" s="271" t="s">
        <v>1</v>
      </c>
      <c r="U48" s="271" t="s">
        <v>1</v>
      </c>
      <c r="V48" s="271" t="s">
        <v>1</v>
      </c>
      <c r="W48" s="271" t="s">
        <v>1</v>
      </c>
      <c r="X48" s="271" t="s">
        <v>1</v>
      </c>
      <c r="Y48" s="271" t="s">
        <v>1</v>
      </c>
      <c r="Z48" s="271" t="s">
        <v>1</v>
      </c>
      <c r="AA48" s="272" t="s">
        <v>23</v>
      </c>
      <c r="AB48" s="271" t="s">
        <v>1</v>
      </c>
      <c r="AC48" s="271" t="s">
        <v>1</v>
      </c>
      <c r="AD48" s="271" t="s">
        <v>1</v>
      </c>
      <c r="AE48" s="272" t="s">
        <v>23</v>
      </c>
      <c r="AF48" s="272" t="s">
        <v>23</v>
      </c>
      <c r="AG48" s="271" t="s">
        <v>1</v>
      </c>
      <c r="AH48" s="272" t="s">
        <v>23</v>
      </c>
      <c r="AI48" s="271" t="s">
        <v>1</v>
      </c>
      <c r="AJ48" s="271" t="s">
        <v>1</v>
      </c>
      <c r="AK48" s="272" t="s">
        <v>23</v>
      </c>
      <c r="AL48" s="272" t="s">
        <v>23</v>
      </c>
      <c r="AM48" s="271" t="s">
        <v>1</v>
      </c>
      <c r="AN48" s="271" t="s">
        <v>1</v>
      </c>
      <c r="AO48" s="272" t="s">
        <v>23</v>
      </c>
      <c r="AP48" s="272" t="s">
        <v>23</v>
      </c>
      <c r="AQ48" s="274" t="s">
        <v>20</v>
      </c>
      <c r="AR48" s="272" t="s">
        <v>23</v>
      </c>
      <c r="AS48" s="271" t="s">
        <v>1</v>
      </c>
      <c r="AT48" s="271" t="s">
        <v>1</v>
      </c>
      <c r="AU48" s="272" t="s">
        <v>23</v>
      </c>
      <c r="AV48" s="272" t="s">
        <v>23</v>
      </c>
      <c r="AW48" s="274" t="s">
        <v>1240</v>
      </c>
      <c r="AX48" s="282">
        <v>3</v>
      </c>
      <c r="AY48" s="282">
        <v>3</v>
      </c>
      <c r="AZ48" s="276">
        <v>0</v>
      </c>
      <c r="BA48" s="277">
        <v>1537.4</v>
      </c>
      <c r="BB48" s="278">
        <v>23.4</v>
      </c>
      <c r="BD48" s="150">
        <f>_xlfn.XLOOKUP(A48,'KSD auditees'!A:A,'KSD auditees'!A:A)</f>
        <v>177</v>
      </c>
      <c r="BE48" s="150" t="str">
        <f>_xlfn.XLOOKUP(A48,'KSD auditees'!A:A,'KSD auditees'!G:G)</f>
        <v>Health</v>
      </c>
      <c r="BF48" s="150" t="e">
        <f>_xlfn.XLOOKUP(A48,'[27]Non AGSA'!B:B,'[27]Non AGSA'!B:B)</f>
        <v>#N/A</v>
      </c>
      <c r="BG48" s="150" t="e">
        <f>_xlfn.XLOOKUP(A48,'[27]Dormant auditee list'!C:C,'[27]Dormant auditee list'!C:C)</f>
        <v>#N/A</v>
      </c>
      <c r="BH48" s="150" t="str">
        <f>_xlfn.XLOOKUP(A48,[27]Reworked!A:A,[27]Reworked!I:I)</f>
        <v>Unqualified with findings</v>
      </c>
      <c r="BJ48" s="150">
        <v>1</v>
      </c>
      <c r="BK48" s="150">
        <v>2</v>
      </c>
    </row>
    <row r="49" spans="1:63" ht="14.25" customHeight="1" x14ac:dyDescent="0.25">
      <c r="A49" s="265">
        <v>188</v>
      </c>
      <c r="B49" s="266" t="s">
        <v>156</v>
      </c>
      <c r="C49" s="271" t="s">
        <v>1190</v>
      </c>
      <c r="D49" s="271" t="s">
        <v>519</v>
      </c>
      <c r="E49" s="271" t="s">
        <v>1191</v>
      </c>
      <c r="F49" s="271" t="s">
        <v>156</v>
      </c>
      <c r="G49" s="271" t="s">
        <v>1</v>
      </c>
      <c r="H49" s="266" t="s">
        <v>1</v>
      </c>
      <c r="I49" s="266" t="s">
        <v>519</v>
      </c>
      <c r="J49" s="152" t="s">
        <v>17</v>
      </c>
      <c r="K49" s="272" t="s">
        <v>23</v>
      </c>
      <c r="L49" s="272" t="s">
        <v>23</v>
      </c>
      <c r="M49" s="152" t="s">
        <v>17</v>
      </c>
      <c r="N49" s="274" t="s">
        <v>20</v>
      </c>
      <c r="O49" s="272" t="s">
        <v>23</v>
      </c>
      <c r="P49" s="271" t="s">
        <v>1</v>
      </c>
      <c r="Q49" s="271" t="s">
        <v>1</v>
      </c>
      <c r="R49" s="271" t="s">
        <v>1</v>
      </c>
      <c r="S49" s="271" t="s">
        <v>1</v>
      </c>
      <c r="T49" s="271" t="s">
        <v>1</v>
      </c>
      <c r="U49" s="271" t="s">
        <v>1</v>
      </c>
      <c r="V49" s="271" t="s">
        <v>1</v>
      </c>
      <c r="W49" s="271" t="s">
        <v>1</v>
      </c>
      <c r="X49" s="271" t="s">
        <v>1</v>
      </c>
      <c r="Y49" s="271" t="s">
        <v>1</v>
      </c>
      <c r="Z49" s="274" t="s">
        <v>20</v>
      </c>
      <c r="AA49" s="272" t="s">
        <v>23</v>
      </c>
      <c r="AB49" s="271" t="s">
        <v>1</v>
      </c>
      <c r="AC49" s="271" t="s">
        <v>1</v>
      </c>
      <c r="AD49" s="271" t="s">
        <v>1</v>
      </c>
      <c r="AE49" s="272" t="s">
        <v>23</v>
      </c>
      <c r="AF49" s="272" t="s">
        <v>23</v>
      </c>
      <c r="AG49" s="271" t="s">
        <v>1</v>
      </c>
      <c r="AH49" s="271" t="s">
        <v>1</v>
      </c>
      <c r="AI49" s="271" t="s">
        <v>1</v>
      </c>
      <c r="AJ49" s="271" t="s">
        <v>1</v>
      </c>
      <c r="AK49" s="271" t="s">
        <v>1</v>
      </c>
      <c r="AL49" s="273" t="s">
        <v>22</v>
      </c>
      <c r="AM49" s="271" t="s">
        <v>1</v>
      </c>
      <c r="AN49" s="271" t="s">
        <v>1</v>
      </c>
      <c r="AO49" s="271" t="s">
        <v>1</v>
      </c>
      <c r="AP49" s="271" t="s">
        <v>1</v>
      </c>
      <c r="AQ49" s="274" t="s">
        <v>20</v>
      </c>
      <c r="AR49" s="273" t="s">
        <v>22</v>
      </c>
      <c r="AS49" s="271" t="s">
        <v>1</v>
      </c>
      <c r="AT49" s="271" t="s">
        <v>1</v>
      </c>
      <c r="AU49" s="272" t="s">
        <v>23</v>
      </c>
      <c r="AV49" s="272" t="s">
        <v>23</v>
      </c>
      <c r="AW49" s="274" t="s">
        <v>1240</v>
      </c>
      <c r="AX49" s="152">
        <v>2</v>
      </c>
      <c r="AY49" s="152">
        <v>2</v>
      </c>
      <c r="AZ49" s="276">
        <v>0</v>
      </c>
      <c r="BA49" s="277">
        <v>532.70000000000005</v>
      </c>
      <c r="BB49" s="281">
        <v>3.2</v>
      </c>
      <c r="BD49" s="150">
        <f>_xlfn.XLOOKUP(A49,'KSD auditees'!A:A,'KSD auditees'!A:A)</f>
        <v>188</v>
      </c>
      <c r="BE49" s="150" t="str">
        <f>_xlfn.XLOOKUP(A49,'KSD auditees'!A:A,'KSD auditees'!G:G)</f>
        <v>Human Settlements</v>
      </c>
      <c r="BF49" s="150" t="e">
        <f>_xlfn.XLOOKUP(A49,'[27]Non AGSA'!B:B,'[27]Non AGSA'!B:B)</f>
        <v>#N/A</v>
      </c>
      <c r="BG49" s="150" t="e">
        <f>_xlfn.XLOOKUP(A49,'[27]Dormant auditee list'!C:C,'[27]Dormant auditee list'!C:C)</f>
        <v>#N/A</v>
      </c>
      <c r="BH49" s="150" t="str">
        <f>_xlfn.XLOOKUP(A49,[27]Reworked!A:A,[27]Reworked!I:I)</f>
        <v>Unqualified with findings</v>
      </c>
      <c r="BJ49" s="150">
        <v>1</v>
      </c>
      <c r="BK49" s="150">
        <v>2</v>
      </c>
    </row>
    <row r="50" spans="1:63" ht="14.25" customHeight="1" x14ac:dyDescent="0.25">
      <c r="A50" s="265">
        <v>991</v>
      </c>
      <c r="B50" s="266" t="s">
        <v>167</v>
      </c>
      <c r="C50" s="271" t="s">
        <v>1190</v>
      </c>
      <c r="D50" s="271" t="s">
        <v>519</v>
      </c>
      <c r="E50" s="271" t="s">
        <v>1191</v>
      </c>
      <c r="F50" s="271" t="s">
        <v>168</v>
      </c>
      <c r="G50" s="271" t="s">
        <v>1</v>
      </c>
      <c r="H50" s="266" t="s">
        <v>1</v>
      </c>
      <c r="I50" s="266" t="s">
        <v>519</v>
      </c>
      <c r="J50" s="152" t="s">
        <v>17</v>
      </c>
      <c r="K50" s="271" t="s">
        <v>1</v>
      </c>
      <c r="L50" s="272" t="s">
        <v>23</v>
      </c>
      <c r="M50" s="152" t="s">
        <v>17</v>
      </c>
      <c r="N50" s="271" t="s">
        <v>1</v>
      </c>
      <c r="O50" s="272" t="s">
        <v>23</v>
      </c>
      <c r="P50" s="271" t="s">
        <v>1</v>
      </c>
      <c r="Q50" s="271" t="s">
        <v>1</v>
      </c>
      <c r="R50" s="271" t="s">
        <v>1</v>
      </c>
      <c r="S50" s="271" t="s">
        <v>1</v>
      </c>
      <c r="T50" s="271" t="s">
        <v>1</v>
      </c>
      <c r="U50" s="271" t="s">
        <v>1</v>
      </c>
      <c r="V50" s="271" t="s">
        <v>1</v>
      </c>
      <c r="W50" s="271" t="s">
        <v>1</v>
      </c>
      <c r="X50" s="271" t="s">
        <v>1</v>
      </c>
      <c r="Y50" s="271" t="s">
        <v>1</v>
      </c>
      <c r="Z50" s="271" t="s">
        <v>1</v>
      </c>
      <c r="AA50" s="271" t="s">
        <v>1</v>
      </c>
      <c r="AB50" s="271" t="s">
        <v>1</v>
      </c>
      <c r="AC50" s="271" t="s">
        <v>1</v>
      </c>
      <c r="AD50" s="271" t="s">
        <v>1</v>
      </c>
      <c r="AE50" s="271" t="s">
        <v>1</v>
      </c>
      <c r="AF50" s="272" t="s">
        <v>23</v>
      </c>
      <c r="AG50" s="271" t="s">
        <v>1</v>
      </c>
      <c r="AH50" s="271" t="s">
        <v>1</v>
      </c>
      <c r="AI50" s="271" t="s">
        <v>1</v>
      </c>
      <c r="AJ50" s="271" t="s">
        <v>1</v>
      </c>
      <c r="AK50" s="271" t="s">
        <v>1</v>
      </c>
      <c r="AL50" s="271" t="s">
        <v>1</v>
      </c>
      <c r="AM50" s="271" t="s">
        <v>1</v>
      </c>
      <c r="AN50" s="271" t="s">
        <v>1</v>
      </c>
      <c r="AO50" s="271" t="s">
        <v>1</v>
      </c>
      <c r="AP50" s="271" t="s">
        <v>1</v>
      </c>
      <c r="AQ50" s="271" t="s">
        <v>1</v>
      </c>
      <c r="AR50" s="271" t="s">
        <v>1</v>
      </c>
      <c r="AS50" s="271" t="s">
        <v>1</v>
      </c>
      <c r="AT50" s="271" t="s">
        <v>1</v>
      </c>
      <c r="AU50" s="274" t="s">
        <v>20</v>
      </c>
      <c r="AV50" s="271" t="s">
        <v>1</v>
      </c>
      <c r="AW50" s="274" t="s">
        <v>1240</v>
      </c>
      <c r="AX50" s="275">
        <v>1</v>
      </c>
      <c r="AY50" s="152">
        <v>2</v>
      </c>
      <c r="AZ50" s="276">
        <v>0</v>
      </c>
      <c r="BA50" s="277">
        <v>102.4</v>
      </c>
      <c r="BB50" s="281">
        <v>9.6</v>
      </c>
      <c r="BD50" s="150">
        <f>_xlfn.XLOOKUP(A50,'KSD auditees'!A:A,'KSD auditees'!A:A)</f>
        <v>991</v>
      </c>
      <c r="BE50" s="150" t="str">
        <f>_xlfn.XLOOKUP(A50,'KSD auditees'!A:A,'KSD auditees'!G:G)</f>
        <v>Infrastructure</v>
      </c>
      <c r="BF50" s="150" t="e">
        <f>_xlfn.XLOOKUP(A50,'[27]Non AGSA'!B:B,'[27]Non AGSA'!B:B)</f>
        <v>#N/A</v>
      </c>
      <c r="BG50" s="150" t="e">
        <f>_xlfn.XLOOKUP(A50,'[27]Dormant auditee list'!C:C,'[27]Dormant auditee list'!C:C)</f>
        <v>#N/A</v>
      </c>
      <c r="BH50" s="150" t="str">
        <f>_xlfn.XLOOKUP(A50,[27]Reworked!A:A,[27]Reworked!I:I)</f>
        <v>Unqualified with findings</v>
      </c>
      <c r="BJ50" s="150">
        <v>1</v>
      </c>
      <c r="BK50" s="150">
        <v>2</v>
      </c>
    </row>
    <row r="51" spans="1:63" ht="14.25" customHeight="1" x14ac:dyDescent="0.25">
      <c r="A51" s="265">
        <v>990</v>
      </c>
      <c r="B51" s="266" t="s">
        <v>212</v>
      </c>
      <c r="C51" s="271" t="s">
        <v>1190</v>
      </c>
      <c r="D51" s="271" t="s">
        <v>519</v>
      </c>
      <c r="E51" s="271" t="s">
        <v>1191</v>
      </c>
      <c r="F51" s="271" t="s">
        <v>209</v>
      </c>
      <c r="G51" s="271" t="s">
        <v>1</v>
      </c>
      <c r="H51" s="266" t="s">
        <v>1</v>
      </c>
      <c r="I51" s="266" t="s">
        <v>519</v>
      </c>
      <c r="J51" s="275" t="s">
        <v>33</v>
      </c>
      <c r="K51" s="271" t="s">
        <v>1</v>
      </c>
      <c r="L51" s="273" t="s">
        <v>22</v>
      </c>
      <c r="M51" s="152" t="s">
        <v>17</v>
      </c>
      <c r="N51" s="271" t="s">
        <v>1</v>
      </c>
      <c r="O51" s="272" t="s">
        <v>23</v>
      </c>
      <c r="P51" s="271" t="s">
        <v>1</v>
      </c>
      <c r="Q51" s="271" t="s">
        <v>1</v>
      </c>
      <c r="R51" s="271" t="s">
        <v>1</v>
      </c>
      <c r="S51" s="271" t="s">
        <v>1</v>
      </c>
      <c r="T51" s="271" t="s">
        <v>1</v>
      </c>
      <c r="U51" s="271" t="s">
        <v>1</v>
      </c>
      <c r="V51" s="271" t="s">
        <v>1</v>
      </c>
      <c r="W51" s="271" t="s">
        <v>1</v>
      </c>
      <c r="X51" s="271" t="s">
        <v>1</v>
      </c>
      <c r="Y51" s="271" t="s">
        <v>1</v>
      </c>
      <c r="Z51" s="271" t="s">
        <v>1</v>
      </c>
      <c r="AA51" s="271" t="s">
        <v>1</v>
      </c>
      <c r="AB51" s="271" t="s">
        <v>1</v>
      </c>
      <c r="AC51" s="271" t="s">
        <v>1</v>
      </c>
      <c r="AD51" s="271" t="s">
        <v>1</v>
      </c>
      <c r="AE51" s="273" t="s">
        <v>22</v>
      </c>
      <c r="AF51" s="273" t="s">
        <v>22</v>
      </c>
      <c r="AG51" s="271" t="s">
        <v>1</v>
      </c>
      <c r="AH51" s="271" t="s">
        <v>1</v>
      </c>
      <c r="AI51" s="271" t="s">
        <v>1</v>
      </c>
      <c r="AJ51" s="271" t="s">
        <v>1</v>
      </c>
      <c r="AK51" s="271" t="s">
        <v>1</v>
      </c>
      <c r="AL51" s="271" t="s">
        <v>1</v>
      </c>
      <c r="AM51" s="271" t="s">
        <v>1</v>
      </c>
      <c r="AN51" s="271" t="s">
        <v>1</v>
      </c>
      <c r="AO51" s="271" t="s">
        <v>1</v>
      </c>
      <c r="AP51" s="271" t="s">
        <v>1</v>
      </c>
      <c r="AQ51" s="271" t="s">
        <v>1</v>
      </c>
      <c r="AR51" s="271" t="s">
        <v>1</v>
      </c>
      <c r="AS51" s="271" t="s">
        <v>1</v>
      </c>
      <c r="AT51" s="271" t="s">
        <v>1</v>
      </c>
      <c r="AU51" s="271" t="s">
        <v>1</v>
      </c>
      <c r="AV51" s="272" t="s">
        <v>23</v>
      </c>
      <c r="AW51" s="275" t="s">
        <v>1241</v>
      </c>
      <c r="AX51" s="275">
        <v>1</v>
      </c>
      <c r="AY51" s="152">
        <v>2</v>
      </c>
      <c r="AZ51" s="276">
        <v>0</v>
      </c>
      <c r="BA51" s="277">
        <v>294.3</v>
      </c>
      <c r="BB51" s="281">
        <v>2.1</v>
      </c>
      <c r="BD51" s="150">
        <f>_xlfn.XLOOKUP(A51,'KSD auditees'!A:A,'KSD auditees'!A:A)</f>
        <v>990</v>
      </c>
      <c r="BE51" s="150" t="str">
        <f>_xlfn.XLOOKUP(A51,'KSD auditees'!A:A,'KSD auditees'!G:G)</f>
        <v>Transport</v>
      </c>
      <c r="BF51" s="150" t="e">
        <f>_xlfn.XLOOKUP(A51,'[27]Non AGSA'!B:B,'[27]Non AGSA'!B:B)</f>
        <v>#N/A</v>
      </c>
      <c r="BG51" s="150" t="e">
        <f>_xlfn.XLOOKUP(A51,'[27]Dormant auditee list'!C:C,'[27]Dormant auditee list'!C:C)</f>
        <v>#N/A</v>
      </c>
      <c r="BH51" s="150" t="str">
        <f>_xlfn.XLOOKUP(A51,[27]Reworked!A:A,[27]Reworked!I:I)</f>
        <v>Unqualified with no findings</v>
      </c>
      <c r="BJ51" s="150">
        <v>1</v>
      </c>
      <c r="BK51" s="150">
        <v>1</v>
      </c>
    </row>
    <row r="52" spans="1:63" ht="13.5" customHeight="1" x14ac:dyDescent="0.25">
      <c r="A52" s="265">
        <v>176</v>
      </c>
      <c r="B52" s="266" t="s">
        <v>151</v>
      </c>
      <c r="C52" s="271" t="s">
        <v>1190</v>
      </c>
      <c r="D52" s="271" t="s">
        <v>492</v>
      </c>
      <c r="E52" s="271" t="s">
        <v>1191</v>
      </c>
      <c r="F52" s="271" t="s">
        <v>151</v>
      </c>
      <c r="G52" s="271" t="s">
        <v>1</v>
      </c>
      <c r="H52" s="266" t="s">
        <v>1</v>
      </c>
      <c r="I52" s="266" t="s">
        <v>492</v>
      </c>
      <c r="J52" s="279" t="s">
        <v>26</v>
      </c>
      <c r="K52" s="271" t="s">
        <v>1</v>
      </c>
      <c r="L52" s="272" t="s">
        <v>23</v>
      </c>
      <c r="M52" s="279" t="s">
        <v>26</v>
      </c>
      <c r="N52" s="271" t="s">
        <v>1</v>
      </c>
      <c r="O52" s="272" t="s">
        <v>23</v>
      </c>
      <c r="P52" s="272" t="s">
        <v>23</v>
      </c>
      <c r="Q52" s="271" t="s">
        <v>1</v>
      </c>
      <c r="R52" s="271" t="s">
        <v>1</v>
      </c>
      <c r="S52" s="271" t="s">
        <v>1</v>
      </c>
      <c r="T52" s="271" t="s">
        <v>1</v>
      </c>
      <c r="U52" s="271" t="s">
        <v>1</v>
      </c>
      <c r="V52" s="271" t="s">
        <v>1</v>
      </c>
      <c r="W52" s="273" t="s">
        <v>22</v>
      </c>
      <c r="X52" s="271" t="s">
        <v>1</v>
      </c>
      <c r="Y52" s="271" t="s">
        <v>1</v>
      </c>
      <c r="Z52" s="271" t="s">
        <v>1</v>
      </c>
      <c r="AA52" s="271" t="s">
        <v>1</v>
      </c>
      <c r="AB52" s="271" t="s">
        <v>1</v>
      </c>
      <c r="AC52" s="271" t="s">
        <v>1</v>
      </c>
      <c r="AD52" s="271" t="s">
        <v>1</v>
      </c>
      <c r="AE52" s="272" t="s">
        <v>23</v>
      </c>
      <c r="AF52" s="272" t="s">
        <v>23</v>
      </c>
      <c r="AG52" s="271" t="s">
        <v>1</v>
      </c>
      <c r="AH52" s="272" t="s">
        <v>23</v>
      </c>
      <c r="AI52" s="271" t="s">
        <v>1</v>
      </c>
      <c r="AJ52" s="271" t="s">
        <v>1</v>
      </c>
      <c r="AK52" s="272" t="s">
        <v>23</v>
      </c>
      <c r="AL52" s="272" t="s">
        <v>23</v>
      </c>
      <c r="AM52" s="271" t="s">
        <v>1</v>
      </c>
      <c r="AN52" s="271" t="s">
        <v>1</v>
      </c>
      <c r="AO52" s="272" t="s">
        <v>23</v>
      </c>
      <c r="AP52" s="271" t="s">
        <v>1</v>
      </c>
      <c r="AQ52" s="274" t="s">
        <v>20</v>
      </c>
      <c r="AR52" s="271" t="s">
        <v>1</v>
      </c>
      <c r="AS52" s="271" t="s">
        <v>1</v>
      </c>
      <c r="AT52" s="271" t="s">
        <v>1</v>
      </c>
      <c r="AU52" s="272" t="s">
        <v>23</v>
      </c>
      <c r="AV52" s="272" t="s">
        <v>23</v>
      </c>
      <c r="AW52" s="274" t="s">
        <v>1240</v>
      </c>
      <c r="AX52" s="282">
        <v>3</v>
      </c>
      <c r="AY52" s="282">
        <v>3</v>
      </c>
      <c r="AZ52" s="276">
        <v>0</v>
      </c>
      <c r="BA52" s="277">
        <v>13.3</v>
      </c>
      <c r="BB52" s="278">
        <v>83</v>
      </c>
      <c r="BD52" s="150">
        <f>_xlfn.XLOOKUP(A52,'KSD auditees'!A:A,'KSD auditees'!A:A)</f>
        <v>176</v>
      </c>
      <c r="BE52" s="150" t="str">
        <f>_xlfn.XLOOKUP(A52,'KSD auditees'!A:A,'KSD auditees'!G:G)</f>
        <v>Health</v>
      </c>
      <c r="BF52" s="150" t="e">
        <f>_xlfn.XLOOKUP(A52,'[27]Non AGSA'!B:B,'[27]Non AGSA'!B:B)</f>
        <v>#N/A</v>
      </c>
      <c r="BG52" s="150" t="e">
        <f>_xlfn.XLOOKUP(A52,'[27]Dormant auditee list'!C:C,'[27]Dormant auditee list'!C:C)</f>
        <v>#N/A</v>
      </c>
      <c r="BH52" s="150" t="str">
        <f>_xlfn.XLOOKUP(A52,[27]Reworked!A:A,[27]Reworked!I:I)</f>
        <v>Qualified</v>
      </c>
      <c r="BJ52" s="150">
        <v>1</v>
      </c>
      <c r="BK52" s="150">
        <v>3</v>
      </c>
    </row>
    <row r="53" spans="1:63" ht="14.25" customHeight="1" x14ac:dyDescent="0.25">
      <c r="A53" s="265">
        <v>178</v>
      </c>
      <c r="B53" s="266" t="s">
        <v>151</v>
      </c>
      <c r="C53" s="271" t="s">
        <v>1190</v>
      </c>
      <c r="D53" s="271" t="s">
        <v>571</v>
      </c>
      <c r="E53" s="271" t="s">
        <v>1191</v>
      </c>
      <c r="F53" s="271" t="s">
        <v>151</v>
      </c>
      <c r="G53" s="271" t="s">
        <v>1</v>
      </c>
      <c r="H53" s="266" t="s">
        <v>1</v>
      </c>
      <c r="I53" s="266" t="s">
        <v>571</v>
      </c>
      <c r="J53" s="279" t="s">
        <v>26</v>
      </c>
      <c r="K53" s="272" t="s">
        <v>23</v>
      </c>
      <c r="L53" s="272" t="s">
        <v>23</v>
      </c>
      <c r="M53" s="152" t="s">
        <v>17</v>
      </c>
      <c r="N53" s="272" t="s">
        <v>23</v>
      </c>
      <c r="O53" s="272" t="s">
        <v>23</v>
      </c>
      <c r="P53" s="274" t="s">
        <v>20</v>
      </c>
      <c r="Q53" s="271" t="s">
        <v>1</v>
      </c>
      <c r="R53" s="271" t="s">
        <v>1</v>
      </c>
      <c r="S53" s="271" t="s">
        <v>1</v>
      </c>
      <c r="T53" s="271" t="s">
        <v>1</v>
      </c>
      <c r="U53" s="271" t="s">
        <v>1</v>
      </c>
      <c r="V53" s="271" t="s">
        <v>1</v>
      </c>
      <c r="W53" s="271" t="s">
        <v>1</v>
      </c>
      <c r="X53" s="274" t="s">
        <v>20</v>
      </c>
      <c r="Y53" s="271" t="s">
        <v>1</v>
      </c>
      <c r="Z53" s="271" t="s">
        <v>1</v>
      </c>
      <c r="AA53" s="272" t="s">
        <v>23</v>
      </c>
      <c r="AB53" s="271" t="s">
        <v>1</v>
      </c>
      <c r="AC53" s="271" t="s">
        <v>1</v>
      </c>
      <c r="AD53" s="271" t="s">
        <v>1</v>
      </c>
      <c r="AE53" s="274" t="s">
        <v>20</v>
      </c>
      <c r="AF53" s="272" t="s">
        <v>23</v>
      </c>
      <c r="AG53" s="271" t="s">
        <v>1</v>
      </c>
      <c r="AH53" s="274" t="s">
        <v>20</v>
      </c>
      <c r="AI53" s="271" t="s">
        <v>1</v>
      </c>
      <c r="AJ53" s="271" t="s">
        <v>1</v>
      </c>
      <c r="AK53" s="272" t="s">
        <v>23</v>
      </c>
      <c r="AL53" s="272" t="s">
        <v>23</v>
      </c>
      <c r="AM53" s="271" t="s">
        <v>1</v>
      </c>
      <c r="AN53" s="271" t="s">
        <v>1</v>
      </c>
      <c r="AO53" s="272" t="s">
        <v>23</v>
      </c>
      <c r="AP53" s="272" t="s">
        <v>23</v>
      </c>
      <c r="AQ53" s="271" t="s">
        <v>1</v>
      </c>
      <c r="AR53" s="272" t="s">
        <v>23</v>
      </c>
      <c r="AS53" s="271" t="s">
        <v>1</v>
      </c>
      <c r="AT53" s="271" t="s">
        <v>1</v>
      </c>
      <c r="AU53" s="272" t="s">
        <v>23</v>
      </c>
      <c r="AV53" s="272" t="s">
        <v>23</v>
      </c>
      <c r="AW53" s="274" t="s">
        <v>1240</v>
      </c>
      <c r="AX53" s="152">
        <v>2</v>
      </c>
      <c r="AY53" s="282">
        <v>3</v>
      </c>
      <c r="AZ53" s="277">
        <v>11.5</v>
      </c>
      <c r="BA53" s="277">
        <v>2337.8000000000002</v>
      </c>
      <c r="BB53" s="278">
        <v>11.2</v>
      </c>
      <c r="BD53" s="150">
        <f>_xlfn.XLOOKUP(A53,'KSD auditees'!A:A,'KSD auditees'!A:A)</f>
        <v>178</v>
      </c>
      <c r="BE53" s="150" t="str">
        <f>_xlfn.XLOOKUP(A53,'KSD auditees'!A:A,'KSD auditees'!G:G)</f>
        <v>Health</v>
      </c>
      <c r="BF53" s="150" t="e">
        <f>_xlfn.XLOOKUP(A53,'[27]Non AGSA'!B:B,'[27]Non AGSA'!B:B)</f>
        <v>#N/A</v>
      </c>
      <c r="BG53" s="150" t="e">
        <f>_xlfn.XLOOKUP(A53,'[27]Dormant auditee list'!C:C,'[27]Dormant auditee list'!C:C)</f>
        <v>#N/A</v>
      </c>
      <c r="BH53" s="150" t="str">
        <f>_xlfn.XLOOKUP(A53,[27]Reworked!A:A,[27]Reworked!I:I)</f>
        <v>Qualified</v>
      </c>
      <c r="BJ53" s="150">
        <v>1</v>
      </c>
      <c r="BK53" s="150">
        <v>3</v>
      </c>
    </row>
    <row r="54" spans="1:63" ht="14.25" customHeight="1" x14ac:dyDescent="0.25">
      <c r="A54" s="265">
        <v>179</v>
      </c>
      <c r="B54" s="266" t="s">
        <v>151</v>
      </c>
      <c r="C54" s="271" t="s">
        <v>1190</v>
      </c>
      <c r="D54" s="271" t="s">
        <v>625</v>
      </c>
      <c r="E54" s="271" t="s">
        <v>1191</v>
      </c>
      <c r="F54" s="271" t="s">
        <v>151</v>
      </c>
      <c r="G54" s="271" t="s">
        <v>1</v>
      </c>
      <c r="H54" s="266" t="s">
        <v>1</v>
      </c>
      <c r="I54" s="266" t="s">
        <v>625</v>
      </c>
      <c r="J54" s="152" t="s">
        <v>17</v>
      </c>
      <c r="K54" s="273" t="s">
        <v>22</v>
      </c>
      <c r="L54" s="272" t="s">
        <v>23</v>
      </c>
      <c r="M54" s="152" t="s">
        <v>17</v>
      </c>
      <c r="N54" s="272" t="s">
        <v>23</v>
      </c>
      <c r="O54" s="272" t="s">
        <v>23</v>
      </c>
      <c r="P54" s="271" t="s">
        <v>1</v>
      </c>
      <c r="Q54" s="271" t="s">
        <v>1</v>
      </c>
      <c r="R54" s="271" t="s">
        <v>1</v>
      </c>
      <c r="S54" s="271" t="s">
        <v>1</v>
      </c>
      <c r="T54" s="271" t="s">
        <v>1</v>
      </c>
      <c r="U54" s="271" t="s">
        <v>1</v>
      </c>
      <c r="V54" s="271" t="s">
        <v>1</v>
      </c>
      <c r="W54" s="271" t="s">
        <v>1</v>
      </c>
      <c r="X54" s="271" t="s">
        <v>1</v>
      </c>
      <c r="Y54" s="271" t="s">
        <v>1</v>
      </c>
      <c r="Z54" s="271" t="s">
        <v>1</v>
      </c>
      <c r="AA54" s="273" t="s">
        <v>22</v>
      </c>
      <c r="AB54" s="271" t="s">
        <v>1</v>
      </c>
      <c r="AC54" s="271" t="s">
        <v>1</v>
      </c>
      <c r="AD54" s="271" t="s">
        <v>1</v>
      </c>
      <c r="AE54" s="271" t="s">
        <v>1</v>
      </c>
      <c r="AF54" s="274" t="s">
        <v>20</v>
      </c>
      <c r="AG54" s="271" t="s">
        <v>1</v>
      </c>
      <c r="AH54" s="273" t="s">
        <v>22</v>
      </c>
      <c r="AI54" s="271" t="s">
        <v>1</v>
      </c>
      <c r="AJ54" s="271" t="s">
        <v>1</v>
      </c>
      <c r="AK54" s="271" t="s">
        <v>1</v>
      </c>
      <c r="AL54" s="271" t="s">
        <v>1</v>
      </c>
      <c r="AM54" s="271" t="s">
        <v>1</v>
      </c>
      <c r="AN54" s="271" t="s">
        <v>1</v>
      </c>
      <c r="AO54" s="273" t="s">
        <v>22</v>
      </c>
      <c r="AP54" s="273" t="s">
        <v>22</v>
      </c>
      <c r="AQ54" s="271" t="s">
        <v>1</v>
      </c>
      <c r="AR54" s="271" t="s">
        <v>1</v>
      </c>
      <c r="AS54" s="271" t="s">
        <v>1</v>
      </c>
      <c r="AT54" s="271" t="s">
        <v>1</v>
      </c>
      <c r="AU54" s="273" t="s">
        <v>22</v>
      </c>
      <c r="AV54" s="272" t="s">
        <v>23</v>
      </c>
      <c r="AW54" s="274" t="s">
        <v>1240</v>
      </c>
      <c r="AX54" s="275">
        <v>1</v>
      </c>
      <c r="AY54" s="152">
        <v>2</v>
      </c>
      <c r="AZ54" s="276">
        <v>0</v>
      </c>
      <c r="BA54" s="277">
        <v>128.19999999999999</v>
      </c>
      <c r="BB54" s="278">
        <v>0.44</v>
      </c>
      <c r="BD54" s="150">
        <f>_xlfn.XLOOKUP(A54,'KSD auditees'!A:A,'KSD auditees'!A:A)</f>
        <v>179</v>
      </c>
      <c r="BE54" s="150" t="str">
        <f>_xlfn.XLOOKUP(A54,'KSD auditees'!A:A,'KSD auditees'!G:G)</f>
        <v>Health</v>
      </c>
      <c r="BF54" s="150" t="e">
        <f>_xlfn.XLOOKUP(A54,'[27]Non AGSA'!B:B,'[27]Non AGSA'!B:B)</f>
        <v>#N/A</v>
      </c>
      <c r="BG54" s="150" t="e">
        <f>_xlfn.XLOOKUP(A54,'[27]Dormant auditee list'!C:C,'[27]Dormant auditee list'!C:C)</f>
        <v>#N/A</v>
      </c>
      <c r="BH54" s="150" t="str">
        <f>_xlfn.XLOOKUP(A54,[27]Reworked!A:A,[27]Reworked!I:I)</f>
        <v>Unqualified with findings</v>
      </c>
      <c r="BJ54" s="150">
        <v>1</v>
      </c>
      <c r="BK54" s="150">
        <v>2</v>
      </c>
    </row>
    <row r="55" spans="1:63" ht="14.25" customHeight="1" x14ac:dyDescent="0.25">
      <c r="A55" s="265">
        <v>180</v>
      </c>
      <c r="B55" s="266" t="s">
        <v>151</v>
      </c>
      <c r="C55" s="271" t="s">
        <v>1190</v>
      </c>
      <c r="D55" s="271" t="s">
        <v>658</v>
      </c>
      <c r="E55" s="271" t="s">
        <v>1191</v>
      </c>
      <c r="F55" s="271" t="s">
        <v>151</v>
      </c>
      <c r="G55" s="271" t="s">
        <v>1</v>
      </c>
      <c r="H55" s="266" t="s">
        <v>1</v>
      </c>
      <c r="I55" s="266" t="s">
        <v>658</v>
      </c>
      <c r="J55" s="152" t="s">
        <v>17</v>
      </c>
      <c r="K55" s="272" t="s">
        <v>23</v>
      </c>
      <c r="L55" s="272" t="s">
        <v>23</v>
      </c>
      <c r="M55" s="152" t="s">
        <v>17</v>
      </c>
      <c r="N55" s="272" t="s">
        <v>23</v>
      </c>
      <c r="O55" s="272" t="s">
        <v>23</v>
      </c>
      <c r="P55" s="271" t="s">
        <v>1</v>
      </c>
      <c r="Q55" s="271" t="s">
        <v>1</v>
      </c>
      <c r="R55" s="271" t="s">
        <v>1</v>
      </c>
      <c r="S55" s="271" t="s">
        <v>1</v>
      </c>
      <c r="T55" s="271" t="s">
        <v>1</v>
      </c>
      <c r="U55" s="271" t="s">
        <v>1</v>
      </c>
      <c r="V55" s="271" t="s">
        <v>1</v>
      </c>
      <c r="W55" s="271" t="s">
        <v>1</v>
      </c>
      <c r="X55" s="271" t="s">
        <v>1</v>
      </c>
      <c r="Y55" s="271" t="s">
        <v>1</v>
      </c>
      <c r="Z55" s="274" t="s">
        <v>20</v>
      </c>
      <c r="AA55" s="272" t="s">
        <v>23</v>
      </c>
      <c r="AB55" s="271" t="s">
        <v>1</v>
      </c>
      <c r="AC55" s="271" t="s">
        <v>1</v>
      </c>
      <c r="AD55" s="271" t="s">
        <v>1</v>
      </c>
      <c r="AE55" s="271" t="s">
        <v>1</v>
      </c>
      <c r="AF55" s="273" t="s">
        <v>22</v>
      </c>
      <c r="AG55" s="271" t="s">
        <v>1</v>
      </c>
      <c r="AH55" s="271" t="s">
        <v>1</v>
      </c>
      <c r="AI55" s="271" t="s">
        <v>1</v>
      </c>
      <c r="AJ55" s="271" t="s">
        <v>1</v>
      </c>
      <c r="AK55" s="271" t="s">
        <v>1</v>
      </c>
      <c r="AL55" s="272" t="s">
        <v>23</v>
      </c>
      <c r="AM55" s="271" t="s">
        <v>1</v>
      </c>
      <c r="AN55" s="271" t="s">
        <v>1</v>
      </c>
      <c r="AO55" s="271" t="s">
        <v>1</v>
      </c>
      <c r="AP55" s="272" t="s">
        <v>23</v>
      </c>
      <c r="AQ55" s="271" t="s">
        <v>1</v>
      </c>
      <c r="AR55" s="271" t="s">
        <v>1</v>
      </c>
      <c r="AS55" s="271" t="s">
        <v>1</v>
      </c>
      <c r="AT55" s="271" t="s">
        <v>1</v>
      </c>
      <c r="AU55" s="272" t="s">
        <v>23</v>
      </c>
      <c r="AV55" s="272" t="s">
        <v>23</v>
      </c>
      <c r="AW55" s="274" t="s">
        <v>1240</v>
      </c>
      <c r="AX55" s="152">
        <v>2</v>
      </c>
      <c r="AY55" s="282">
        <v>3</v>
      </c>
      <c r="AZ55" s="276">
        <v>0</v>
      </c>
      <c r="BA55" s="280">
        <v>359.6</v>
      </c>
      <c r="BB55" s="278">
        <v>15.3</v>
      </c>
      <c r="BD55" s="150">
        <f>_xlfn.XLOOKUP(A55,'KSD auditees'!A:A,'KSD auditees'!A:A)</f>
        <v>180</v>
      </c>
      <c r="BE55" s="150" t="str">
        <f>_xlfn.XLOOKUP(A55,'KSD auditees'!A:A,'KSD auditees'!G:G)</f>
        <v>Health</v>
      </c>
      <c r="BF55" s="150" t="e">
        <f>_xlfn.XLOOKUP(A55,'[27]Non AGSA'!B:B,'[27]Non AGSA'!B:B)</f>
        <v>#N/A</v>
      </c>
      <c r="BG55" s="150" t="e">
        <f>_xlfn.XLOOKUP(A55,'[27]Dormant auditee list'!C:C,'[27]Dormant auditee list'!C:C)</f>
        <v>#N/A</v>
      </c>
      <c r="BH55" s="150" t="str">
        <f>_xlfn.XLOOKUP(A55,[27]Reworked!A:A,[27]Reworked!I:I)</f>
        <v>Unqualified with findings</v>
      </c>
      <c r="BJ55" s="150">
        <v>1</v>
      </c>
      <c r="BK55" s="150">
        <v>2</v>
      </c>
    </row>
    <row r="56" spans="1:63" ht="14.25" customHeight="1" x14ac:dyDescent="0.25">
      <c r="A56" s="265">
        <v>181</v>
      </c>
      <c r="B56" s="266" t="s">
        <v>151</v>
      </c>
      <c r="C56" s="271" t="s">
        <v>1190</v>
      </c>
      <c r="D56" s="271" t="s">
        <v>1065</v>
      </c>
      <c r="E56" s="271" t="s">
        <v>1191</v>
      </c>
      <c r="F56" s="271" t="s">
        <v>151</v>
      </c>
      <c r="G56" s="271" t="s">
        <v>1</v>
      </c>
      <c r="H56" s="266" t="s">
        <v>1</v>
      </c>
      <c r="I56" s="266" t="s">
        <v>1065</v>
      </c>
      <c r="J56" s="279" t="s">
        <v>26</v>
      </c>
      <c r="K56" s="272" t="s">
        <v>23</v>
      </c>
      <c r="L56" s="272" t="s">
        <v>23</v>
      </c>
      <c r="M56" s="279" t="s">
        <v>26</v>
      </c>
      <c r="N56" s="272" t="s">
        <v>23</v>
      </c>
      <c r="O56" s="272" t="s">
        <v>23</v>
      </c>
      <c r="P56" s="272" t="s">
        <v>23</v>
      </c>
      <c r="Q56" s="271" t="s">
        <v>1</v>
      </c>
      <c r="R56" s="272" t="s">
        <v>23</v>
      </c>
      <c r="S56" s="271" t="s">
        <v>1</v>
      </c>
      <c r="T56" s="271" t="s">
        <v>1</v>
      </c>
      <c r="U56" s="272" t="s">
        <v>23</v>
      </c>
      <c r="V56" s="271" t="s">
        <v>1</v>
      </c>
      <c r="W56" s="274" t="s">
        <v>20</v>
      </c>
      <c r="X56" s="272" t="s">
        <v>23</v>
      </c>
      <c r="Y56" s="272" t="s">
        <v>23</v>
      </c>
      <c r="Z56" s="273" t="s">
        <v>22</v>
      </c>
      <c r="AA56" s="272" t="s">
        <v>23</v>
      </c>
      <c r="AB56" s="271" t="s">
        <v>1</v>
      </c>
      <c r="AC56" s="271" t="s">
        <v>1</v>
      </c>
      <c r="AD56" s="271" t="s">
        <v>1</v>
      </c>
      <c r="AE56" s="272" t="s">
        <v>23</v>
      </c>
      <c r="AF56" s="272" t="s">
        <v>23</v>
      </c>
      <c r="AG56" s="271" t="s">
        <v>1</v>
      </c>
      <c r="AH56" s="272" t="s">
        <v>23</v>
      </c>
      <c r="AI56" s="271" t="s">
        <v>1</v>
      </c>
      <c r="AJ56" s="271" t="s">
        <v>1</v>
      </c>
      <c r="AK56" s="272" t="s">
        <v>23</v>
      </c>
      <c r="AL56" s="272" t="s">
        <v>23</v>
      </c>
      <c r="AM56" s="271" t="s">
        <v>1</v>
      </c>
      <c r="AN56" s="271" t="s">
        <v>1</v>
      </c>
      <c r="AO56" s="272" t="s">
        <v>23</v>
      </c>
      <c r="AP56" s="272" t="s">
        <v>23</v>
      </c>
      <c r="AQ56" s="272" t="s">
        <v>23</v>
      </c>
      <c r="AR56" s="272" t="s">
        <v>23</v>
      </c>
      <c r="AS56" s="271" t="s">
        <v>1</v>
      </c>
      <c r="AT56" s="271" t="s">
        <v>1</v>
      </c>
      <c r="AU56" s="272" t="s">
        <v>23</v>
      </c>
      <c r="AV56" s="272" t="s">
        <v>23</v>
      </c>
      <c r="AW56" s="274" t="s">
        <v>1240</v>
      </c>
      <c r="AX56" s="282">
        <v>3</v>
      </c>
      <c r="AY56" s="282">
        <v>3</v>
      </c>
      <c r="AZ56" s="276">
        <v>0</v>
      </c>
      <c r="BA56" s="277">
        <v>1350.5</v>
      </c>
      <c r="BB56" s="281">
        <v>9.6999999999999993</v>
      </c>
      <c r="BD56" s="150">
        <f>_xlfn.XLOOKUP(A56,'KSD auditees'!A:A,'KSD auditees'!A:A)</f>
        <v>181</v>
      </c>
      <c r="BE56" s="150" t="str">
        <f>_xlfn.XLOOKUP(A56,'KSD auditees'!A:A,'KSD auditees'!G:G)</f>
        <v>Health</v>
      </c>
      <c r="BF56" s="150" t="e">
        <f>_xlfn.XLOOKUP(A56,'[27]Non AGSA'!B:B,'[27]Non AGSA'!B:B)</f>
        <v>#N/A</v>
      </c>
      <c r="BG56" s="150" t="e">
        <f>_xlfn.XLOOKUP(A56,'[27]Dormant auditee list'!C:C,'[27]Dormant auditee list'!C:C)</f>
        <v>#N/A</v>
      </c>
      <c r="BH56" s="150" t="str">
        <f>_xlfn.XLOOKUP(A56,[27]Reworked!A:A,[27]Reworked!I:I)</f>
        <v>Qualified</v>
      </c>
      <c r="BJ56" s="150">
        <v>1</v>
      </c>
      <c r="BK56" s="150">
        <v>3</v>
      </c>
    </row>
    <row r="57" spans="1:63" ht="14.25" customHeight="1" x14ac:dyDescent="0.25">
      <c r="A57" s="265">
        <v>182</v>
      </c>
      <c r="B57" s="266" t="s">
        <v>151</v>
      </c>
      <c r="C57" s="271" t="s">
        <v>1190</v>
      </c>
      <c r="D57" s="271" t="s">
        <v>1021</v>
      </c>
      <c r="E57" s="271" t="s">
        <v>1191</v>
      </c>
      <c r="F57" s="271" t="s">
        <v>151</v>
      </c>
      <c r="G57" s="271" t="s">
        <v>1</v>
      </c>
      <c r="H57" s="266" t="s">
        <v>1</v>
      </c>
      <c r="I57" s="266" t="s">
        <v>1021</v>
      </c>
      <c r="J57" s="279" t="s">
        <v>26</v>
      </c>
      <c r="K57" s="272" t="s">
        <v>23</v>
      </c>
      <c r="L57" s="272" t="s">
        <v>23</v>
      </c>
      <c r="M57" s="152" t="s">
        <v>17</v>
      </c>
      <c r="N57" s="272" t="s">
        <v>23</v>
      </c>
      <c r="O57" s="272" t="s">
        <v>23</v>
      </c>
      <c r="P57" s="271" t="s">
        <v>1</v>
      </c>
      <c r="Q57" s="271" t="s">
        <v>1</v>
      </c>
      <c r="R57" s="271" t="s">
        <v>1</v>
      </c>
      <c r="S57" s="271" t="s">
        <v>1</v>
      </c>
      <c r="T57" s="271" t="s">
        <v>1</v>
      </c>
      <c r="U57" s="274" t="s">
        <v>20</v>
      </c>
      <c r="V57" s="271" t="s">
        <v>1</v>
      </c>
      <c r="W57" s="271" t="s">
        <v>1</v>
      </c>
      <c r="X57" s="271" t="s">
        <v>1</v>
      </c>
      <c r="Y57" s="271" t="s">
        <v>1</v>
      </c>
      <c r="Z57" s="273" t="s">
        <v>22</v>
      </c>
      <c r="AA57" s="272" t="s">
        <v>23</v>
      </c>
      <c r="AB57" s="271" t="s">
        <v>1</v>
      </c>
      <c r="AC57" s="271" t="s">
        <v>1</v>
      </c>
      <c r="AD57" s="271" t="s">
        <v>1</v>
      </c>
      <c r="AE57" s="274" t="s">
        <v>20</v>
      </c>
      <c r="AF57" s="272" t="s">
        <v>23</v>
      </c>
      <c r="AG57" s="271" t="s">
        <v>1</v>
      </c>
      <c r="AH57" s="274" t="s">
        <v>20</v>
      </c>
      <c r="AI57" s="271" t="s">
        <v>1</v>
      </c>
      <c r="AJ57" s="271" t="s">
        <v>1</v>
      </c>
      <c r="AK57" s="272" t="s">
        <v>23</v>
      </c>
      <c r="AL57" s="272" t="s">
        <v>23</v>
      </c>
      <c r="AM57" s="271" t="s">
        <v>1</v>
      </c>
      <c r="AN57" s="271" t="s">
        <v>1</v>
      </c>
      <c r="AO57" s="272" t="s">
        <v>23</v>
      </c>
      <c r="AP57" s="272" t="s">
        <v>23</v>
      </c>
      <c r="AQ57" s="274" t="s">
        <v>20</v>
      </c>
      <c r="AR57" s="272" t="s">
        <v>23</v>
      </c>
      <c r="AS57" s="271" t="s">
        <v>1</v>
      </c>
      <c r="AT57" s="271" t="s">
        <v>1</v>
      </c>
      <c r="AU57" s="272" t="s">
        <v>23</v>
      </c>
      <c r="AV57" s="272" t="s">
        <v>23</v>
      </c>
      <c r="AW57" s="275" t="s">
        <v>1241</v>
      </c>
      <c r="AX57" s="152">
        <v>2</v>
      </c>
      <c r="AY57" s="152">
        <v>2</v>
      </c>
      <c r="AZ57" s="277">
        <v>41.2</v>
      </c>
      <c r="BA57" s="277">
        <v>203.1</v>
      </c>
      <c r="BB57" s="281">
        <v>3.5</v>
      </c>
      <c r="BD57" s="150">
        <f>_xlfn.XLOOKUP(A57,'KSD auditees'!A:A,'KSD auditees'!A:A)</f>
        <v>182</v>
      </c>
      <c r="BE57" s="150" t="str">
        <f>_xlfn.XLOOKUP(A57,'KSD auditees'!A:A,'KSD auditees'!G:G)</f>
        <v>Health</v>
      </c>
      <c r="BF57" s="150" t="e">
        <f>_xlfn.XLOOKUP(A57,'[27]Non AGSA'!B:B,'[27]Non AGSA'!B:B)</f>
        <v>#N/A</v>
      </c>
      <c r="BG57" s="150" t="e">
        <f>_xlfn.XLOOKUP(A57,'[27]Dormant auditee list'!C:C,'[27]Dormant auditee list'!C:C)</f>
        <v>#N/A</v>
      </c>
      <c r="BH57" s="150" t="str">
        <f>_xlfn.XLOOKUP(A57,[27]Reworked!A:A,[27]Reworked!I:I)</f>
        <v>Qualified</v>
      </c>
      <c r="BJ57" s="150">
        <v>1</v>
      </c>
      <c r="BK57" s="150">
        <v>3</v>
      </c>
    </row>
    <row r="58" spans="1:63" ht="14.25" customHeight="1" x14ac:dyDescent="0.25">
      <c r="A58" s="265">
        <v>183</v>
      </c>
      <c r="B58" s="266" t="s">
        <v>152</v>
      </c>
      <c r="C58" s="271" t="s">
        <v>1190</v>
      </c>
      <c r="D58" s="271" t="s">
        <v>1086</v>
      </c>
      <c r="E58" s="271" t="s">
        <v>1191</v>
      </c>
      <c r="F58" s="271" t="s">
        <v>151</v>
      </c>
      <c r="G58" s="271" t="s">
        <v>1</v>
      </c>
      <c r="H58" s="266" t="s">
        <v>1</v>
      </c>
      <c r="I58" s="266" t="s">
        <v>1086</v>
      </c>
      <c r="J58" s="275" t="s">
        <v>33</v>
      </c>
      <c r="K58" s="271" t="s">
        <v>1</v>
      </c>
      <c r="L58" s="271" t="s">
        <v>1</v>
      </c>
      <c r="M58" s="275" t="s">
        <v>33</v>
      </c>
      <c r="N58" s="271" t="s">
        <v>1</v>
      </c>
      <c r="O58" s="271" t="s">
        <v>1</v>
      </c>
      <c r="P58" s="271" t="s">
        <v>1</v>
      </c>
      <c r="Q58" s="271" t="s">
        <v>1</v>
      </c>
      <c r="R58" s="271" t="s">
        <v>1</v>
      </c>
      <c r="S58" s="271" t="s">
        <v>1</v>
      </c>
      <c r="T58" s="271" t="s">
        <v>1</v>
      </c>
      <c r="U58" s="271" t="s">
        <v>1</v>
      </c>
      <c r="V58" s="271" t="s">
        <v>1</v>
      </c>
      <c r="W58" s="271" t="s">
        <v>1</v>
      </c>
      <c r="X58" s="271" t="s">
        <v>1</v>
      </c>
      <c r="Y58" s="271" t="s">
        <v>1</v>
      </c>
      <c r="Z58" s="271" t="s">
        <v>1</v>
      </c>
      <c r="AA58" s="271" t="s">
        <v>1</v>
      </c>
      <c r="AB58" s="271" t="s">
        <v>1</v>
      </c>
      <c r="AC58" s="271" t="s">
        <v>1</v>
      </c>
      <c r="AD58" s="271" t="s">
        <v>1</v>
      </c>
      <c r="AE58" s="271" t="s">
        <v>1</v>
      </c>
      <c r="AF58" s="271" t="s">
        <v>1</v>
      </c>
      <c r="AG58" s="271" t="s">
        <v>1</v>
      </c>
      <c r="AH58" s="271" t="s">
        <v>1</v>
      </c>
      <c r="AI58" s="271" t="s">
        <v>1</v>
      </c>
      <c r="AJ58" s="271" t="s">
        <v>1</v>
      </c>
      <c r="AK58" s="271" t="s">
        <v>1</v>
      </c>
      <c r="AL58" s="271" t="s">
        <v>1</v>
      </c>
      <c r="AM58" s="271" t="s">
        <v>1</v>
      </c>
      <c r="AN58" s="271" t="s">
        <v>1</v>
      </c>
      <c r="AO58" s="271" t="s">
        <v>1</v>
      </c>
      <c r="AP58" s="271" t="s">
        <v>1</v>
      </c>
      <c r="AQ58" s="271" t="s">
        <v>1</v>
      </c>
      <c r="AR58" s="271" t="s">
        <v>1</v>
      </c>
      <c r="AS58" s="271" t="s">
        <v>1</v>
      </c>
      <c r="AT58" s="271" t="s">
        <v>1</v>
      </c>
      <c r="AU58" s="271" t="s">
        <v>1</v>
      </c>
      <c r="AV58" s="272" t="s">
        <v>23</v>
      </c>
      <c r="AW58" s="275" t="s">
        <v>1241</v>
      </c>
      <c r="AX58" s="275">
        <v>1</v>
      </c>
      <c r="AY58" s="152">
        <v>2</v>
      </c>
      <c r="AZ58" s="276">
        <v>0</v>
      </c>
      <c r="BA58" s="280">
        <v>8.5</v>
      </c>
      <c r="BB58" s="283">
        <v>0</v>
      </c>
      <c r="BD58" s="150">
        <f>_xlfn.XLOOKUP(A58,'KSD auditees'!A:A,'KSD auditees'!A:A)</f>
        <v>183</v>
      </c>
      <c r="BE58" s="150" t="str">
        <f>_xlfn.XLOOKUP(A58,'KSD auditees'!A:A,'KSD auditees'!G:G)</f>
        <v>Health</v>
      </c>
      <c r="BF58" s="150" t="e">
        <f>_xlfn.XLOOKUP(A58,'[27]Non AGSA'!B:B,'[27]Non AGSA'!B:B)</f>
        <v>#N/A</v>
      </c>
      <c r="BG58" s="150" t="e">
        <f>_xlfn.XLOOKUP(A58,'[27]Dormant auditee list'!C:C,'[27]Dormant auditee list'!C:C)</f>
        <v>#N/A</v>
      </c>
      <c r="BH58" s="150" t="str">
        <f>_xlfn.XLOOKUP(A58,[27]Reworked!A:A,[27]Reworked!I:I)</f>
        <v>Unqualified with no findings</v>
      </c>
      <c r="BJ58" s="150">
        <v>1</v>
      </c>
      <c r="BK58" s="150">
        <v>1</v>
      </c>
    </row>
    <row r="59" spans="1:63" ht="14.25" customHeight="1" x14ac:dyDescent="0.25">
      <c r="A59" s="265">
        <v>192</v>
      </c>
      <c r="B59" s="266" t="s">
        <v>156</v>
      </c>
      <c r="C59" s="271" t="s">
        <v>1190</v>
      </c>
      <c r="D59" s="271" t="s">
        <v>571</v>
      </c>
      <c r="E59" s="271" t="s">
        <v>1191</v>
      </c>
      <c r="F59" s="271" t="s">
        <v>156</v>
      </c>
      <c r="G59" s="271" t="s">
        <v>1</v>
      </c>
      <c r="H59" s="266" t="s">
        <v>1</v>
      </c>
      <c r="I59" s="266" t="s">
        <v>571</v>
      </c>
      <c r="J59" s="152" t="s">
        <v>17</v>
      </c>
      <c r="K59" s="274" t="s">
        <v>20</v>
      </c>
      <c r="L59" s="272" t="s">
        <v>23</v>
      </c>
      <c r="M59" s="152" t="s">
        <v>17</v>
      </c>
      <c r="N59" s="271" t="s">
        <v>1</v>
      </c>
      <c r="O59" s="272" t="s">
        <v>23</v>
      </c>
      <c r="P59" s="271" t="s">
        <v>1</v>
      </c>
      <c r="Q59" s="271" t="s">
        <v>1</v>
      </c>
      <c r="R59" s="271" t="s">
        <v>1</v>
      </c>
      <c r="S59" s="271" t="s">
        <v>1</v>
      </c>
      <c r="T59" s="271" t="s">
        <v>1</v>
      </c>
      <c r="U59" s="271" t="s">
        <v>1</v>
      </c>
      <c r="V59" s="271" t="s">
        <v>1</v>
      </c>
      <c r="W59" s="271" t="s">
        <v>1</v>
      </c>
      <c r="X59" s="271" t="s">
        <v>1</v>
      </c>
      <c r="Y59" s="271" t="s">
        <v>1</v>
      </c>
      <c r="Z59" s="274" t="s">
        <v>20</v>
      </c>
      <c r="AA59" s="271" t="s">
        <v>1</v>
      </c>
      <c r="AB59" s="271" t="s">
        <v>1</v>
      </c>
      <c r="AC59" s="271" t="s">
        <v>1</v>
      </c>
      <c r="AD59" s="271" t="s">
        <v>1</v>
      </c>
      <c r="AE59" s="274" t="s">
        <v>20</v>
      </c>
      <c r="AF59" s="273" t="s">
        <v>22</v>
      </c>
      <c r="AG59" s="271" t="s">
        <v>1</v>
      </c>
      <c r="AH59" s="271" t="s">
        <v>1</v>
      </c>
      <c r="AI59" s="271" t="s">
        <v>1</v>
      </c>
      <c r="AJ59" s="271" t="s">
        <v>1</v>
      </c>
      <c r="AK59" s="274" t="s">
        <v>20</v>
      </c>
      <c r="AL59" s="271" t="s">
        <v>1</v>
      </c>
      <c r="AM59" s="271" t="s">
        <v>1</v>
      </c>
      <c r="AN59" s="271" t="s">
        <v>1</v>
      </c>
      <c r="AO59" s="271" t="s">
        <v>1</v>
      </c>
      <c r="AP59" s="271" t="s">
        <v>1</v>
      </c>
      <c r="AQ59" s="273" t="s">
        <v>22</v>
      </c>
      <c r="AR59" s="271" t="s">
        <v>1</v>
      </c>
      <c r="AS59" s="271" t="s">
        <v>1</v>
      </c>
      <c r="AT59" s="271" t="s">
        <v>1</v>
      </c>
      <c r="AU59" s="272" t="s">
        <v>23</v>
      </c>
      <c r="AV59" s="274" t="s">
        <v>20</v>
      </c>
      <c r="AW59" s="274" t="s">
        <v>1240</v>
      </c>
      <c r="AX59" s="275">
        <v>1</v>
      </c>
      <c r="AY59" s="284">
        <v>0</v>
      </c>
      <c r="AZ59" s="277">
        <v>0</v>
      </c>
      <c r="BA59" s="280">
        <v>492.1</v>
      </c>
      <c r="BB59" s="283">
        <v>0</v>
      </c>
      <c r="BD59" s="150">
        <f>_xlfn.XLOOKUP(A59,'KSD auditees'!A:A,'KSD auditees'!A:A)</f>
        <v>192</v>
      </c>
      <c r="BE59" s="150" t="str">
        <f>_xlfn.XLOOKUP(A59,'KSD auditees'!A:A,'KSD auditees'!G:G)</f>
        <v>Human Settlements</v>
      </c>
      <c r="BF59" s="150" t="e">
        <f>_xlfn.XLOOKUP(A59,'[27]Non AGSA'!B:B,'[27]Non AGSA'!B:B)</f>
        <v>#N/A</v>
      </c>
      <c r="BG59" s="150" t="e">
        <f>_xlfn.XLOOKUP(A59,'[27]Dormant auditee list'!C:C,'[27]Dormant auditee list'!C:C)</f>
        <v>#N/A</v>
      </c>
      <c r="BH59" s="150" t="str">
        <f>_xlfn.XLOOKUP(A59,[27]Reworked!A:A,[27]Reworked!I:I)</f>
        <v>Unqualified with findings</v>
      </c>
      <c r="BJ59" s="150">
        <v>1</v>
      </c>
      <c r="BK59" s="150">
        <v>2</v>
      </c>
    </row>
    <row r="60" spans="1:63" ht="14.25" customHeight="1" x14ac:dyDescent="0.25">
      <c r="A60" s="265">
        <v>1016</v>
      </c>
      <c r="B60" s="266" t="s">
        <v>156</v>
      </c>
      <c r="C60" s="271" t="s">
        <v>1190</v>
      </c>
      <c r="D60" s="271" t="s">
        <v>492</v>
      </c>
      <c r="E60" s="271" t="s">
        <v>1191</v>
      </c>
      <c r="F60" s="271" t="s">
        <v>156</v>
      </c>
      <c r="G60" s="271" t="s">
        <v>1</v>
      </c>
      <c r="H60" s="266" t="s">
        <v>1</v>
      </c>
      <c r="I60" s="266" t="s">
        <v>492</v>
      </c>
      <c r="J60" s="152" t="s">
        <v>17</v>
      </c>
      <c r="K60" s="272" t="s">
        <v>23</v>
      </c>
      <c r="L60" s="272" t="s">
        <v>23</v>
      </c>
      <c r="M60" s="152" t="s">
        <v>17</v>
      </c>
      <c r="N60" s="272" t="s">
        <v>23</v>
      </c>
      <c r="O60" s="272" t="s">
        <v>23</v>
      </c>
      <c r="P60" s="271" t="s">
        <v>1</v>
      </c>
      <c r="Q60" s="271" t="s">
        <v>1</v>
      </c>
      <c r="R60" s="271" t="s">
        <v>1</v>
      </c>
      <c r="S60" s="271" t="s">
        <v>1</v>
      </c>
      <c r="T60" s="271" t="s">
        <v>1</v>
      </c>
      <c r="U60" s="271" t="s">
        <v>1</v>
      </c>
      <c r="V60" s="271" t="s">
        <v>1</v>
      </c>
      <c r="W60" s="271" t="s">
        <v>1</v>
      </c>
      <c r="X60" s="271" t="s">
        <v>1</v>
      </c>
      <c r="Y60" s="271" t="s">
        <v>1</v>
      </c>
      <c r="Z60" s="272" t="s">
        <v>23</v>
      </c>
      <c r="AA60" s="272" t="s">
        <v>23</v>
      </c>
      <c r="AB60" s="271" t="s">
        <v>1</v>
      </c>
      <c r="AC60" s="271" t="s">
        <v>1</v>
      </c>
      <c r="AD60" s="271" t="s">
        <v>1</v>
      </c>
      <c r="AE60" s="272" t="s">
        <v>23</v>
      </c>
      <c r="AF60" s="272" t="s">
        <v>23</v>
      </c>
      <c r="AG60" s="271" t="s">
        <v>1</v>
      </c>
      <c r="AH60" s="274" t="s">
        <v>20</v>
      </c>
      <c r="AI60" s="271" t="s">
        <v>1</v>
      </c>
      <c r="AJ60" s="271" t="s">
        <v>1</v>
      </c>
      <c r="AK60" s="272" t="s">
        <v>23</v>
      </c>
      <c r="AL60" s="272" t="s">
        <v>23</v>
      </c>
      <c r="AM60" s="271" t="s">
        <v>1</v>
      </c>
      <c r="AN60" s="271" t="s">
        <v>1</v>
      </c>
      <c r="AO60" s="271" t="s">
        <v>1</v>
      </c>
      <c r="AP60" s="272" t="s">
        <v>23</v>
      </c>
      <c r="AQ60" s="274" t="s">
        <v>20</v>
      </c>
      <c r="AR60" s="272" t="s">
        <v>23</v>
      </c>
      <c r="AS60" s="271" t="s">
        <v>1</v>
      </c>
      <c r="AT60" s="271" t="s">
        <v>1</v>
      </c>
      <c r="AU60" s="272" t="s">
        <v>23</v>
      </c>
      <c r="AV60" s="272" t="s">
        <v>23</v>
      </c>
      <c r="AW60" s="274" t="s">
        <v>1240</v>
      </c>
      <c r="AX60" s="275">
        <v>1</v>
      </c>
      <c r="AY60" s="152">
        <v>2</v>
      </c>
      <c r="AZ60" s="276">
        <v>0</v>
      </c>
      <c r="BA60" s="277">
        <v>118.5</v>
      </c>
      <c r="BB60" s="278">
        <v>0.31</v>
      </c>
      <c r="BD60" s="150">
        <f>_xlfn.XLOOKUP(A60,'KSD auditees'!A:A,'KSD auditees'!A:A)</f>
        <v>1016</v>
      </c>
      <c r="BE60" s="150" t="str">
        <f>_xlfn.XLOOKUP(A60,'KSD auditees'!A:A,'KSD auditees'!G:G)</f>
        <v>Human Settlements</v>
      </c>
      <c r="BF60" s="150" t="e">
        <f>_xlfn.XLOOKUP(A60,'[27]Non AGSA'!B:B,'[27]Non AGSA'!B:B)</f>
        <v>#N/A</v>
      </c>
      <c r="BG60" s="150" t="e">
        <f>_xlfn.XLOOKUP(A60,'[27]Dormant auditee list'!C:C,'[27]Dormant auditee list'!C:C)</f>
        <v>#N/A</v>
      </c>
      <c r="BH60" s="150" t="str">
        <f>_xlfn.XLOOKUP(A60,[27]Reworked!A:A,[27]Reworked!I:I)</f>
        <v>Unqualified with findings</v>
      </c>
      <c r="BJ60" s="150">
        <v>1</v>
      </c>
      <c r="BK60" s="150">
        <v>2</v>
      </c>
    </row>
    <row r="61" spans="1:63" ht="13.5" customHeight="1" x14ac:dyDescent="0.25">
      <c r="A61" s="265">
        <v>1020</v>
      </c>
      <c r="B61" s="266" t="s">
        <v>160</v>
      </c>
      <c r="C61" s="271" t="s">
        <v>1190</v>
      </c>
      <c r="D61" s="271" t="s">
        <v>658</v>
      </c>
      <c r="E61" s="271" t="s">
        <v>1191</v>
      </c>
      <c r="F61" s="271" t="s">
        <v>156</v>
      </c>
      <c r="G61" s="271" t="s">
        <v>1</v>
      </c>
      <c r="H61" s="266" t="s">
        <v>1</v>
      </c>
      <c r="I61" s="266" t="s">
        <v>658</v>
      </c>
      <c r="J61" s="152" t="s">
        <v>17</v>
      </c>
      <c r="K61" s="272" t="s">
        <v>23</v>
      </c>
      <c r="L61" s="272" t="s">
        <v>23</v>
      </c>
      <c r="M61" s="152" t="s">
        <v>17</v>
      </c>
      <c r="N61" s="272" t="s">
        <v>23</v>
      </c>
      <c r="O61" s="272" t="s">
        <v>23</v>
      </c>
      <c r="P61" s="271" t="s">
        <v>1</v>
      </c>
      <c r="Q61" s="271" t="s">
        <v>1</v>
      </c>
      <c r="R61" s="271" t="s">
        <v>1</v>
      </c>
      <c r="S61" s="271" t="s">
        <v>1</v>
      </c>
      <c r="T61" s="271" t="s">
        <v>1</v>
      </c>
      <c r="U61" s="271" t="s">
        <v>1</v>
      </c>
      <c r="V61" s="271" t="s">
        <v>1</v>
      </c>
      <c r="W61" s="271" t="s">
        <v>1</v>
      </c>
      <c r="X61" s="271" t="s">
        <v>1</v>
      </c>
      <c r="Y61" s="271" t="s">
        <v>1</v>
      </c>
      <c r="Z61" s="272" t="s">
        <v>23</v>
      </c>
      <c r="AA61" s="272" t="s">
        <v>23</v>
      </c>
      <c r="AB61" s="271" t="s">
        <v>1</v>
      </c>
      <c r="AC61" s="271" t="s">
        <v>1</v>
      </c>
      <c r="AD61" s="271" t="s">
        <v>1</v>
      </c>
      <c r="AE61" s="271" t="s">
        <v>1</v>
      </c>
      <c r="AF61" s="271" t="s">
        <v>1</v>
      </c>
      <c r="AG61" s="271" t="s">
        <v>1</v>
      </c>
      <c r="AH61" s="271" t="s">
        <v>1</v>
      </c>
      <c r="AI61" s="271" t="s">
        <v>1</v>
      </c>
      <c r="AJ61" s="271" t="s">
        <v>1</v>
      </c>
      <c r="AK61" s="272" t="s">
        <v>23</v>
      </c>
      <c r="AL61" s="271" t="s">
        <v>1</v>
      </c>
      <c r="AM61" s="271" t="s">
        <v>1</v>
      </c>
      <c r="AN61" s="271" t="s">
        <v>1</v>
      </c>
      <c r="AO61" s="271" t="s">
        <v>1</v>
      </c>
      <c r="AP61" s="272" t="s">
        <v>23</v>
      </c>
      <c r="AQ61" s="272" t="s">
        <v>23</v>
      </c>
      <c r="AR61" s="273" t="s">
        <v>22</v>
      </c>
      <c r="AS61" s="271" t="s">
        <v>1</v>
      </c>
      <c r="AT61" s="271" t="s">
        <v>1</v>
      </c>
      <c r="AU61" s="272" t="s">
        <v>23</v>
      </c>
      <c r="AV61" s="272" t="s">
        <v>23</v>
      </c>
      <c r="AW61" s="274" t="s">
        <v>1240</v>
      </c>
      <c r="AX61" s="152">
        <v>2</v>
      </c>
      <c r="AY61" s="275">
        <v>1</v>
      </c>
      <c r="AZ61" s="276">
        <v>0</v>
      </c>
      <c r="BA61" s="277">
        <v>125.2</v>
      </c>
      <c r="BB61" s="278">
        <v>197.2</v>
      </c>
      <c r="BD61" s="150">
        <f>_xlfn.XLOOKUP(A61,'KSD auditees'!A:A,'KSD auditees'!A:A)</f>
        <v>1020</v>
      </c>
      <c r="BE61" s="150" t="str">
        <f>_xlfn.XLOOKUP(A61,'KSD auditees'!A:A,'KSD auditees'!G:G)</f>
        <v>Human Settlements</v>
      </c>
      <c r="BF61" s="150" t="e">
        <f>_xlfn.XLOOKUP(A61,'[27]Non AGSA'!B:B,'[27]Non AGSA'!B:B)</f>
        <v>#N/A</v>
      </c>
      <c r="BG61" s="150" t="e">
        <f>_xlfn.XLOOKUP(A61,'[27]Dormant auditee list'!C:C,'[27]Dormant auditee list'!C:C)</f>
        <v>#N/A</v>
      </c>
      <c r="BH61" s="150" t="str">
        <f>_xlfn.XLOOKUP(A61,[27]Reworked!A:A,[27]Reworked!I:I)</f>
        <v>Unqualified with findings</v>
      </c>
      <c r="BJ61" s="150">
        <v>1</v>
      </c>
      <c r="BK61" s="150">
        <v>2</v>
      </c>
    </row>
    <row r="62" spans="1:63" ht="14.25" customHeight="1" x14ac:dyDescent="0.25">
      <c r="A62" s="265">
        <v>1009</v>
      </c>
      <c r="B62" s="266" t="s">
        <v>156</v>
      </c>
      <c r="C62" s="271" t="s">
        <v>1190</v>
      </c>
      <c r="D62" s="271" t="s">
        <v>1021</v>
      </c>
      <c r="E62" s="271" t="s">
        <v>1191</v>
      </c>
      <c r="F62" s="271" t="s">
        <v>156</v>
      </c>
      <c r="G62" s="271" t="s">
        <v>1</v>
      </c>
      <c r="H62" s="266" t="s">
        <v>1</v>
      </c>
      <c r="I62" s="266" t="s">
        <v>1021</v>
      </c>
      <c r="J62" s="152" t="s">
        <v>17</v>
      </c>
      <c r="K62" s="273" t="s">
        <v>22</v>
      </c>
      <c r="L62" s="272" t="s">
        <v>23</v>
      </c>
      <c r="M62" s="152" t="s">
        <v>17</v>
      </c>
      <c r="N62" s="272" t="s">
        <v>23</v>
      </c>
      <c r="O62" s="272" t="s">
        <v>23</v>
      </c>
      <c r="P62" s="271" t="s">
        <v>1</v>
      </c>
      <c r="Q62" s="271" t="s">
        <v>1</v>
      </c>
      <c r="R62" s="271" t="s">
        <v>1</v>
      </c>
      <c r="S62" s="271" t="s">
        <v>1</v>
      </c>
      <c r="T62" s="271" t="s">
        <v>1</v>
      </c>
      <c r="U62" s="271" t="s">
        <v>1</v>
      </c>
      <c r="V62" s="271" t="s">
        <v>1</v>
      </c>
      <c r="W62" s="271" t="s">
        <v>1</v>
      </c>
      <c r="X62" s="271" t="s">
        <v>1</v>
      </c>
      <c r="Y62" s="271" t="s">
        <v>1</v>
      </c>
      <c r="Z62" s="271" t="s">
        <v>1</v>
      </c>
      <c r="AA62" s="273" t="s">
        <v>22</v>
      </c>
      <c r="AB62" s="271" t="s">
        <v>1</v>
      </c>
      <c r="AC62" s="271" t="s">
        <v>1</v>
      </c>
      <c r="AD62" s="271" t="s">
        <v>1</v>
      </c>
      <c r="AE62" s="271" t="s">
        <v>1</v>
      </c>
      <c r="AF62" s="272" t="s">
        <v>23</v>
      </c>
      <c r="AG62" s="271" t="s">
        <v>1</v>
      </c>
      <c r="AH62" s="271" t="s">
        <v>1</v>
      </c>
      <c r="AI62" s="271" t="s">
        <v>1</v>
      </c>
      <c r="AJ62" s="271" t="s">
        <v>1</v>
      </c>
      <c r="AK62" s="274" t="s">
        <v>20</v>
      </c>
      <c r="AL62" s="272" t="s">
        <v>23</v>
      </c>
      <c r="AM62" s="271" t="s">
        <v>1</v>
      </c>
      <c r="AN62" s="271" t="s">
        <v>1</v>
      </c>
      <c r="AO62" s="271" t="s">
        <v>1</v>
      </c>
      <c r="AP62" s="273" t="s">
        <v>22</v>
      </c>
      <c r="AQ62" s="271" t="s">
        <v>1</v>
      </c>
      <c r="AR62" s="272" t="s">
        <v>23</v>
      </c>
      <c r="AS62" s="271" t="s">
        <v>1</v>
      </c>
      <c r="AT62" s="271" t="s">
        <v>1</v>
      </c>
      <c r="AU62" s="272" t="s">
        <v>23</v>
      </c>
      <c r="AV62" s="272" t="s">
        <v>23</v>
      </c>
      <c r="AW62" s="274" t="s">
        <v>1240</v>
      </c>
      <c r="AX62" s="152">
        <v>2</v>
      </c>
      <c r="AY62" s="152">
        <v>2</v>
      </c>
      <c r="AZ62" s="276">
        <v>0</v>
      </c>
      <c r="BA62" s="280">
        <v>1636.9</v>
      </c>
      <c r="BB62" s="278">
        <v>1.3</v>
      </c>
      <c r="BD62" s="150">
        <f>_xlfn.XLOOKUP(A62,'KSD auditees'!A:A,'KSD auditees'!A:A)</f>
        <v>1009</v>
      </c>
      <c r="BE62" s="150" t="str">
        <f>_xlfn.XLOOKUP(A62,'KSD auditees'!A:A,'KSD auditees'!G:G)</f>
        <v>Human Settlements</v>
      </c>
      <c r="BF62" s="150" t="e">
        <f>_xlfn.XLOOKUP(A62,'[27]Non AGSA'!B:B,'[27]Non AGSA'!B:B)</f>
        <v>#N/A</v>
      </c>
      <c r="BG62" s="150" t="e">
        <f>_xlfn.XLOOKUP(A62,'[27]Dormant auditee list'!C:C,'[27]Dormant auditee list'!C:C)</f>
        <v>#N/A</v>
      </c>
      <c r="BH62" s="150" t="str">
        <f>_xlfn.XLOOKUP(A62,[27]Reworked!A:A,[27]Reworked!I:I)</f>
        <v>Unqualified with findings</v>
      </c>
      <c r="BJ62" s="150">
        <v>1</v>
      </c>
      <c r="BK62" s="150">
        <v>2</v>
      </c>
    </row>
    <row r="63" spans="1:63" ht="27" customHeight="1" x14ac:dyDescent="0.25">
      <c r="A63" s="265">
        <v>197</v>
      </c>
      <c r="B63" s="266" t="s">
        <v>203</v>
      </c>
      <c r="C63" s="271" t="s">
        <v>1190</v>
      </c>
      <c r="D63" s="271" t="s">
        <v>854</v>
      </c>
      <c r="E63" s="271" t="s">
        <v>1191</v>
      </c>
      <c r="F63" s="271" t="s">
        <v>452</v>
      </c>
      <c r="G63" s="271" t="s">
        <v>856</v>
      </c>
      <c r="H63" s="266" t="s">
        <v>696</v>
      </c>
      <c r="I63" s="266" t="s">
        <v>437</v>
      </c>
      <c r="J63" s="275" t="s">
        <v>33</v>
      </c>
      <c r="K63" s="271" t="s">
        <v>1</v>
      </c>
      <c r="L63" s="271" t="s">
        <v>1</v>
      </c>
      <c r="M63" s="275" t="s">
        <v>33</v>
      </c>
      <c r="N63" s="271" t="s">
        <v>1</v>
      </c>
      <c r="O63" s="271" t="s">
        <v>1</v>
      </c>
      <c r="P63" s="271" t="s">
        <v>1</v>
      </c>
      <c r="Q63" s="271" t="s">
        <v>1</v>
      </c>
      <c r="R63" s="271" t="s">
        <v>1</v>
      </c>
      <c r="S63" s="271" t="s">
        <v>1</v>
      </c>
      <c r="T63" s="271" t="s">
        <v>1</v>
      </c>
      <c r="U63" s="271" t="s">
        <v>1</v>
      </c>
      <c r="V63" s="271" t="s">
        <v>1</v>
      </c>
      <c r="W63" s="271" t="s">
        <v>1</v>
      </c>
      <c r="X63" s="271" t="s">
        <v>1</v>
      </c>
      <c r="Y63" s="271" t="s">
        <v>1</v>
      </c>
      <c r="Z63" s="271" t="s">
        <v>1</v>
      </c>
      <c r="AA63" s="271" t="s">
        <v>1</v>
      </c>
      <c r="AB63" s="271" t="s">
        <v>1</v>
      </c>
      <c r="AC63" s="271" t="s">
        <v>1</v>
      </c>
      <c r="AD63" s="271" t="s">
        <v>1</v>
      </c>
      <c r="AE63" s="271" t="s">
        <v>1</v>
      </c>
      <c r="AF63" s="271" t="s">
        <v>1</v>
      </c>
      <c r="AG63" s="271" t="s">
        <v>1</v>
      </c>
      <c r="AH63" s="271" t="s">
        <v>1</v>
      </c>
      <c r="AI63" s="271" t="s">
        <v>1</v>
      </c>
      <c r="AJ63" s="271" t="s">
        <v>1</v>
      </c>
      <c r="AK63" s="271" t="s">
        <v>1</v>
      </c>
      <c r="AL63" s="271" t="s">
        <v>1</v>
      </c>
      <c r="AM63" s="271" t="s">
        <v>1</v>
      </c>
      <c r="AN63" s="271" t="s">
        <v>1</v>
      </c>
      <c r="AO63" s="271" t="s">
        <v>1</v>
      </c>
      <c r="AP63" s="271" t="s">
        <v>1</v>
      </c>
      <c r="AQ63" s="271" t="s">
        <v>1</v>
      </c>
      <c r="AR63" s="271" t="s">
        <v>1</v>
      </c>
      <c r="AS63" s="271" t="s">
        <v>1</v>
      </c>
      <c r="AT63" s="271" t="s">
        <v>1</v>
      </c>
      <c r="AU63" s="273" t="s">
        <v>22</v>
      </c>
      <c r="AV63" s="272" t="s">
        <v>23</v>
      </c>
      <c r="AW63" s="274" t="s">
        <v>1240</v>
      </c>
      <c r="AX63" s="275">
        <v>1</v>
      </c>
      <c r="AY63" s="284">
        <v>0</v>
      </c>
      <c r="AZ63" s="276">
        <v>0</v>
      </c>
      <c r="BA63" s="277">
        <v>0.17</v>
      </c>
      <c r="BB63" s="281">
        <v>2E-3</v>
      </c>
      <c r="BD63" s="150">
        <f>_xlfn.XLOOKUP(A63,'KSD auditees'!A:A,'KSD auditees'!A:A)</f>
        <v>197</v>
      </c>
      <c r="BE63" s="150" t="str">
        <f>_xlfn.XLOOKUP(A63,'KSD auditees'!A:A,'KSD auditees'!G:G)</f>
        <v>Safety and Security</v>
      </c>
      <c r="BF63" s="150" t="e">
        <f>_xlfn.XLOOKUP(A63,'[27]Non AGSA'!B:B,'[27]Non AGSA'!B:B)</f>
        <v>#N/A</v>
      </c>
      <c r="BG63" s="150" t="e">
        <f>_xlfn.XLOOKUP(A63,'[27]Dormant auditee list'!C:C,'[27]Dormant auditee list'!C:C)</f>
        <v>#N/A</v>
      </c>
      <c r="BH63" s="150" t="str">
        <f>_xlfn.XLOOKUP(A63,[27]Reworked!A:A,[27]Reworked!I:I)</f>
        <v>Unqualified with no findings</v>
      </c>
      <c r="BJ63" s="150">
        <v>1</v>
      </c>
      <c r="BK63" s="150">
        <v>1</v>
      </c>
    </row>
    <row r="64" spans="1:63" ht="34.5" customHeight="1" x14ac:dyDescent="0.25">
      <c r="A64" s="265">
        <v>291</v>
      </c>
      <c r="B64" s="266" t="s">
        <v>142</v>
      </c>
      <c r="C64" s="271" t="s">
        <v>1190</v>
      </c>
      <c r="D64" s="271" t="s">
        <v>737</v>
      </c>
      <c r="E64" s="271" t="s">
        <v>1191</v>
      </c>
      <c r="F64" s="271" t="s">
        <v>485</v>
      </c>
      <c r="G64" s="271" t="s">
        <v>739</v>
      </c>
      <c r="H64" s="266" t="s">
        <v>440</v>
      </c>
      <c r="I64" s="266" t="s">
        <v>437</v>
      </c>
      <c r="J64" s="275" t="s">
        <v>33</v>
      </c>
      <c r="K64" s="271" t="s">
        <v>1</v>
      </c>
      <c r="L64" s="271" t="s">
        <v>1</v>
      </c>
      <c r="M64" s="275" t="s">
        <v>33</v>
      </c>
      <c r="N64" s="271" t="s">
        <v>1</v>
      </c>
      <c r="O64" s="273" t="s">
        <v>22</v>
      </c>
      <c r="P64" s="271" t="s">
        <v>1</v>
      </c>
      <c r="Q64" s="271" t="s">
        <v>1</v>
      </c>
      <c r="R64" s="271" t="s">
        <v>1</v>
      </c>
      <c r="S64" s="271" t="s">
        <v>1</v>
      </c>
      <c r="T64" s="271" t="s">
        <v>1</v>
      </c>
      <c r="U64" s="271" t="s">
        <v>1</v>
      </c>
      <c r="V64" s="271" t="s">
        <v>1</v>
      </c>
      <c r="W64" s="271" t="s">
        <v>1</v>
      </c>
      <c r="X64" s="271" t="s">
        <v>1</v>
      </c>
      <c r="Y64" s="271" t="s">
        <v>1</v>
      </c>
      <c r="Z64" s="271" t="s">
        <v>1</v>
      </c>
      <c r="AA64" s="271" t="s">
        <v>1</v>
      </c>
      <c r="AB64" s="271" t="s">
        <v>1</v>
      </c>
      <c r="AC64" s="271" t="s">
        <v>1</v>
      </c>
      <c r="AD64" s="271" t="s">
        <v>1</v>
      </c>
      <c r="AE64" s="271" t="s">
        <v>1</v>
      </c>
      <c r="AF64" s="271" t="s">
        <v>1</v>
      </c>
      <c r="AG64" s="271" t="s">
        <v>1</v>
      </c>
      <c r="AH64" s="271" t="s">
        <v>1</v>
      </c>
      <c r="AI64" s="271" t="s">
        <v>1</v>
      </c>
      <c r="AJ64" s="271" t="s">
        <v>1</v>
      </c>
      <c r="AK64" s="271" t="s">
        <v>1</v>
      </c>
      <c r="AL64" s="271" t="s">
        <v>1</v>
      </c>
      <c r="AM64" s="271" t="s">
        <v>1</v>
      </c>
      <c r="AN64" s="271" t="s">
        <v>1</v>
      </c>
      <c r="AO64" s="271" t="s">
        <v>1</v>
      </c>
      <c r="AP64" s="271" t="s">
        <v>1</v>
      </c>
      <c r="AQ64" s="271" t="s">
        <v>1</v>
      </c>
      <c r="AR64" s="271" t="s">
        <v>1</v>
      </c>
      <c r="AS64" s="271" t="s">
        <v>1</v>
      </c>
      <c r="AT64" s="271" t="s">
        <v>1</v>
      </c>
      <c r="AU64" s="273" t="s">
        <v>22</v>
      </c>
      <c r="AV64" s="271" t="s">
        <v>1</v>
      </c>
      <c r="AW64" s="275" t="s">
        <v>1241</v>
      </c>
      <c r="AX64" s="275">
        <v>1</v>
      </c>
      <c r="AY64" s="152">
        <v>2</v>
      </c>
      <c r="AZ64" s="276">
        <v>0</v>
      </c>
      <c r="BA64" s="277">
        <v>0.04</v>
      </c>
      <c r="BB64" s="283">
        <v>0</v>
      </c>
      <c r="BD64" s="150">
        <f>_xlfn.XLOOKUP(A64,'KSD auditees'!A:A,'KSD auditees'!A:A)</f>
        <v>291</v>
      </c>
      <c r="BE64" s="150" t="str">
        <f>_xlfn.XLOOKUP(A64,'KSD auditees'!A:A,'KSD auditees'!G:G)</f>
        <v xml:space="preserve">Financial sustainability </v>
      </c>
      <c r="BF64" s="150" t="e">
        <f>_xlfn.XLOOKUP(A64,'[27]Non AGSA'!B:B,'[27]Non AGSA'!B:B)</f>
        <v>#N/A</v>
      </c>
      <c r="BG64" s="150" t="e">
        <f>_xlfn.XLOOKUP(A64,'[27]Dormant auditee list'!C:C,'[27]Dormant auditee list'!C:C)</f>
        <v>#N/A</v>
      </c>
      <c r="BH64" s="150" t="str">
        <f>_xlfn.XLOOKUP(A64,[27]Reworked!A:A,[27]Reworked!I:I)</f>
        <v>Unqualified with no findings</v>
      </c>
      <c r="BJ64" s="150">
        <v>1</v>
      </c>
      <c r="BK64" s="150">
        <v>1</v>
      </c>
    </row>
    <row r="65" spans="1:63" ht="14.25" customHeight="1" x14ac:dyDescent="0.25">
      <c r="A65" s="265">
        <v>409</v>
      </c>
      <c r="B65" s="266" t="s">
        <v>168</v>
      </c>
      <c r="C65" s="271" t="s">
        <v>1190</v>
      </c>
      <c r="D65" s="271" t="s">
        <v>438</v>
      </c>
      <c r="E65" s="271" t="s">
        <v>1191</v>
      </c>
      <c r="F65" s="271" t="s">
        <v>168</v>
      </c>
      <c r="G65" s="271" t="s">
        <v>1</v>
      </c>
      <c r="H65" s="266" t="s">
        <v>1</v>
      </c>
      <c r="I65" s="266" t="s">
        <v>438</v>
      </c>
      <c r="J65" s="152" t="s">
        <v>17</v>
      </c>
      <c r="K65" s="272" t="s">
        <v>23</v>
      </c>
      <c r="L65" s="272" t="s">
        <v>23</v>
      </c>
      <c r="M65" s="152" t="s">
        <v>17</v>
      </c>
      <c r="N65" s="272" t="s">
        <v>23</v>
      </c>
      <c r="O65" s="272" t="s">
        <v>23</v>
      </c>
      <c r="P65" s="271" t="s">
        <v>1</v>
      </c>
      <c r="Q65" s="271" t="s">
        <v>1</v>
      </c>
      <c r="R65" s="271" t="s">
        <v>1</v>
      </c>
      <c r="S65" s="271" t="s">
        <v>1</v>
      </c>
      <c r="T65" s="271" t="s">
        <v>1</v>
      </c>
      <c r="U65" s="271" t="s">
        <v>1</v>
      </c>
      <c r="V65" s="271" t="s">
        <v>1</v>
      </c>
      <c r="W65" s="271" t="s">
        <v>1</v>
      </c>
      <c r="X65" s="271" t="s">
        <v>1</v>
      </c>
      <c r="Y65" s="271" t="s">
        <v>1</v>
      </c>
      <c r="Z65" s="271" t="s">
        <v>1</v>
      </c>
      <c r="AA65" s="272" t="s">
        <v>23</v>
      </c>
      <c r="AB65" s="271" t="s">
        <v>1</v>
      </c>
      <c r="AC65" s="271" t="s">
        <v>1</v>
      </c>
      <c r="AD65" s="271" t="s">
        <v>1</v>
      </c>
      <c r="AE65" s="274" t="s">
        <v>20</v>
      </c>
      <c r="AF65" s="274" t="s">
        <v>20</v>
      </c>
      <c r="AG65" s="271" t="s">
        <v>1</v>
      </c>
      <c r="AH65" s="271" t="s">
        <v>1</v>
      </c>
      <c r="AI65" s="271" t="s">
        <v>1</v>
      </c>
      <c r="AJ65" s="271" t="s">
        <v>1</v>
      </c>
      <c r="AK65" s="274" t="s">
        <v>20</v>
      </c>
      <c r="AL65" s="271" t="s">
        <v>1</v>
      </c>
      <c r="AM65" s="271" t="s">
        <v>1</v>
      </c>
      <c r="AN65" s="271" t="s">
        <v>1</v>
      </c>
      <c r="AO65" s="271" t="s">
        <v>1</v>
      </c>
      <c r="AP65" s="272" t="s">
        <v>23</v>
      </c>
      <c r="AQ65" s="271" t="s">
        <v>1</v>
      </c>
      <c r="AR65" s="271" t="s">
        <v>1</v>
      </c>
      <c r="AS65" s="271" t="s">
        <v>1</v>
      </c>
      <c r="AT65" s="271" t="s">
        <v>1</v>
      </c>
      <c r="AU65" s="272" t="s">
        <v>23</v>
      </c>
      <c r="AV65" s="272" t="s">
        <v>23</v>
      </c>
      <c r="AW65" s="274" t="s">
        <v>1240</v>
      </c>
      <c r="AX65" s="152">
        <v>2</v>
      </c>
      <c r="AY65" s="152">
        <v>2</v>
      </c>
      <c r="AZ65" s="276">
        <v>0</v>
      </c>
      <c r="BA65" s="280">
        <v>50.8</v>
      </c>
      <c r="BB65" s="278">
        <v>78.3</v>
      </c>
      <c r="BD65" s="150">
        <f>_xlfn.XLOOKUP(A65,'KSD auditees'!A:A,'KSD auditees'!A:A)</f>
        <v>409</v>
      </c>
      <c r="BE65" s="150" t="str">
        <f>_xlfn.XLOOKUP(A65,'KSD auditees'!A:A,'KSD auditees'!G:G)</f>
        <v>Infrastructure</v>
      </c>
      <c r="BF65" s="150" t="e">
        <f>_xlfn.XLOOKUP(A65,'[27]Non AGSA'!B:B,'[27]Non AGSA'!B:B)</f>
        <v>#N/A</v>
      </c>
      <c r="BG65" s="150" t="e">
        <f>_xlfn.XLOOKUP(A65,'[27]Dormant auditee list'!C:C,'[27]Dormant auditee list'!C:C)</f>
        <v>#N/A</v>
      </c>
      <c r="BH65" s="150" t="str">
        <f>_xlfn.XLOOKUP(A65,[27]Reworked!A:A,[27]Reworked!I:I)</f>
        <v>Unqualified with findings</v>
      </c>
      <c r="BJ65" s="150">
        <v>1</v>
      </c>
      <c r="BK65" s="150">
        <v>2</v>
      </c>
    </row>
    <row r="66" spans="1:63" ht="14.25" customHeight="1" x14ac:dyDescent="0.25">
      <c r="A66" s="265">
        <v>542</v>
      </c>
      <c r="B66" s="266" t="s">
        <v>168</v>
      </c>
      <c r="C66" s="271" t="s">
        <v>1190</v>
      </c>
      <c r="D66" s="271" t="s">
        <v>571</v>
      </c>
      <c r="E66" s="271" t="s">
        <v>1191</v>
      </c>
      <c r="F66" s="271" t="s">
        <v>168</v>
      </c>
      <c r="G66" s="271" t="s">
        <v>1</v>
      </c>
      <c r="H66" s="266" t="s">
        <v>1</v>
      </c>
      <c r="I66" s="266" t="s">
        <v>571</v>
      </c>
      <c r="J66" s="152" t="s">
        <v>17</v>
      </c>
      <c r="K66" s="271" t="s">
        <v>1</v>
      </c>
      <c r="L66" s="272" t="s">
        <v>23</v>
      </c>
      <c r="M66" s="152" t="s">
        <v>17</v>
      </c>
      <c r="N66" s="271" t="s">
        <v>1</v>
      </c>
      <c r="O66" s="272" t="s">
        <v>23</v>
      </c>
      <c r="P66" s="271" t="s">
        <v>1</v>
      </c>
      <c r="Q66" s="271" t="s">
        <v>1</v>
      </c>
      <c r="R66" s="271" t="s">
        <v>1</v>
      </c>
      <c r="S66" s="271" t="s">
        <v>1</v>
      </c>
      <c r="T66" s="271" t="s">
        <v>1</v>
      </c>
      <c r="U66" s="271" t="s">
        <v>1</v>
      </c>
      <c r="V66" s="271" t="s">
        <v>1</v>
      </c>
      <c r="W66" s="271" t="s">
        <v>1</v>
      </c>
      <c r="X66" s="271" t="s">
        <v>1</v>
      </c>
      <c r="Y66" s="271" t="s">
        <v>1</v>
      </c>
      <c r="Z66" s="271" t="s">
        <v>1</v>
      </c>
      <c r="AA66" s="271" t="s">
        <v>1</v>
      </c>
      <c r="AB66" s="271" t="s">
        <v>1</v>
      </c>
      <c r="AC66" s="271" t="s">
        <v>1</v>
      </c>
      <c r="AD66" s="271" t="s">
        <v>1</v>
      </c>
      <c r="AE66" s="271" t="s">
        <v>1</v>
      </c>
      <c r="AF66" s="271" t="s">
        <v>1</v>
      </c>
      <c r="AG66" s="271" t="s">
        <v>1</v>
      </c>
      <c r="AH66" s="271" t="s">
        <v>1</v>
      </c>
      <c r="AI66" s="271" t="s">
        <v>1</v>
      </c>
      <c r="AJ66" s="271" t="s">
        <v>1</v>
      </c>
      <c r="AK66" s="272" t="s">
        <v>23</v>
      </c>
      <c r="AL66" s="271" t="s">
        <v>1</v>
      </c>
      <c r="AM66" s="271" t="s">
        <v>1</v>
      </c>
      <c r="AN66" s="271" t="s">
        <v>1</v>
      </c>
      <c r="AO66" s="271" t="s">
        <v>1</v>
      </c>
      <c r="AP66" s="271" t="s">
        <v>1</v>
      </c>
      <c r="AQ66" s="271" t="s">
        <v>1</v>
      </c>
      <c r="AR66" s="271" t="s">
        <v>1</v>
      </c>
      <c r="AS66" s="271" t="s">
        <v>1</v>
      </c>
      <c r="AT66" s="271" t="s">
        <v>1</v>
      </c>
      <c r="AU66" s="274" t="s">
        <v>20</v>
      </c>
      <c r="AV66" s="274" t="s">
        <v>20</v>
      </c>
      <c r="AW66" s="274" t="s">
        <v>1240</v>
      </c>
      <c r="AX66" s="275">
        <v>1</v>
      </c>
      <c r="AY66" s="152">
        <v>2</v>
      </c>
      <c r="AZ66" s="276">
        <v>0</v>
      </c>
      <c r="BA66" s="277">
        <v>5.5</v>
      </c>
      <c r="BB66" s="278">
        <v>2E-3</v>
      </c>
      <c r="BD66" s="150">
        <f>_xlfn.XLOOKUP(A66,'KSD auditees'!A:A,'KSD auditees'!A:A)</f>
        <v>542</v>
      </c>
      <c r="BE66" s="150" t="str">
        <f>_xlfn.XLOOKUP(A66,'KSD auditees'!A:A,'KSD auditees'!G:G)</f>
        <v>Infrastructure</v>
      </c>
      <c r="BF66" s="150" t="e">
        <f>_xlfn.XLOOKUP(A66,'[27]Non AGSA'!B:B,'[27]Non AGSA'!B:B)</f>
        <v>#N/A</v>
      </c>
      <c r="BG66" s="150" t="e">
        <f>_xlfn.XLOOKUP(A66,'[27]Dormant auditee list'!C:C,'[27]Dormant auditee list'!C:C)</f>
        <v>#N/A</v>
      </c>
      <c r="BH66" s="150" t="str">
        <f>_xlfn.XLOOKUP(A66,[27]Reworked!A:A,[27]Reworked!I:I)</f>
        <v>Unqualified with findings</v>
      </c>
      <c r="BJ66" s="150">
        <v>1</v>
      </c>
      <c r="BK66" s="150">
        <v>2</v>
      </c>
    </row>
    <row r="67" spans="1:63" ht="14.25" customHeight="1" x14ac:dyDescent="0.25">
      <c r="A67" s="265">
        <v>414</v>
      </c>
      <c r="B67" s="266" t="s">
        <v>169</v>
      </c>
      <c r="C67" s="271" t="s">
        <v>1190</v>
      </c>
      <c r="D67" s="271" t="s">
        <v>492</v>
      </c>
      <c r="E67" s="271" t="s">
        <v>1191</v>
      </c>
      <c r="F67" s="271" t="s">
        <v>168</v>
      </c>
      <c r="G67" s="271" t="s">
        <v>1</v>
      </c>
      <c r="H67" s="266" t="s">
        <v>1</v>
      </c>
      <c r="I67" s="266" t="s">
        <v>492</v>
      </c>
      <c r="J67" s="152" t="s">
        <v>17</v>
      </c>
      <c r="K67" s="271" t="s">
        <v>1</v>
      </c>
      <c r="L67" s="272" t="s">
        <v>23</v>
      </c>
      <c r="M67" s="152" t="s">
        <v>17</v>
      </c>
      <c r="N67" s="271" t="s">
        <v>1</v>
      </c>
      <c r="O67" s="272" t="s">
        <v>23</v>
      </c>
      <c r="P67" s="271" t="s">
        <v>1</v>
      </c>
      <c r="Q67" s="271" t="s">
        <v>1</v>
      </c>
      <c r="R67" s="271" t="s">
        <v>1</v>
      </c>
      <c r="S67" s="271" t="s">
        <v>1</v>
      </c>
      <c r="T67" s="271" t="s">
        <v>1</v>
      </c>
      <c r="U67" s="271" t="s">
        <v>1</v>
      </c>
      <c r="V67" s="271" t="s">
        <v>1</v>
      </c>
      <c r="W67" s="271" t="s">
        <v>1</v>
      </c>
      <c r="X67" s="271" t="s">
        <v>1</v>
      </c>
      <c r="Y67" s="271" t="s">
        <v>1</v>
      </c>
      <c r="Z67" s="271" t="s">
        <v>1</v>
      </c>
      <c r="AA67" s="271" t="s">
        <v>1</v>
      </c>
      <c r="AB67" s="271" t="s">
        <v>1</v>
      </c>
      <c r="AC67" s="271" t="s">
        <v>1</v>
      </c>
      <c r="AD67" s="271" t="s">
        <v>1</v>
      </c>
      <c r="AE67" s="274" t="s">
        <v>20</v>
      </c>
      <c r="AF67" s="274" t="s">
        <v>20</v>
      </c>
      <c r="AG67" s="271" t="s">
        <v>1</v>
      </c>
      <c r="AH67" s="274" t="s">
        <v>20</v>
      </c>
      <c r="AI67" s="271" t="s">
        <v>1</v>
      </c>
      <c r="AJ67" s="271" t="s">
        <v>1</v>
      </c>
      <c r="AK67" s="272" t="s">
        <v>23</v>
      </c>
      <c r="AL67" s="272" t="s">
        <v>23</v>
      </c>
      <c r="AM67" s="271" t="s">
        <v>1</v>
      </c>
      <c r="AN67" s="271" t="s">
        <v>1</v>
      </c>
      <c r="AO67" s="272" t="s">
        <v>23</v>
      </c>
      <c r="AP67" s="272" t="s">
        <v>23</v>
      </c>
      <c r="AQ67" s="271" t="s">
        <v>1</v>
      </c>
      <c r="AR67" s="271" t="s">
        <v>1</v>
      </c>
      <c r="AS67" s="271" t="s">
        <v>1</v>
      </c>
      <c r="AT67" s="271" t="s">
        <v>1</v>
      </c>
      <c r="AU67" s="272" t="s">
        <v>23</v>
      </c>
      <c r="AV67" s="272" t="s">
        <v>23</v>
      </c>
      <c r="AW67" s="274" t="s">
        <v>1240</v>
      </c>
      <c r="AX67" s="275">
        <v>1</v>
      </c>
      <c r="AY67" s="152">
        <v>2</v>
      </c>
      <c r="AZ67" s="276">
        <v>0</v>
      </c>
      <c r="BA67" s="277">
        <v>14.6</v>
      </c>
      <c r="BB67" s="278">
        <v>7.8</v>
      </c>
      <c r="BD67" s="150">
        <f>_xlfn.XLOOKUP(A67,'KSD auditees'!A:A,'KSD auditees'!A:A)</f>
        <v>414</v>
      </c>
      <c r="BE67" s="150" t="str">
        <f>_xlfn.XLOOKUP(A67,'KSD auditees'!A:A,'KSD auditees'!G:G)</f>
        <v>Infrastructure</v>
      </c>
      <c r="BF67" s="150" t="e">
        <f>_xlfn.XLOOKUP(A67,'[27]Non AGSA'!B:B,'[27]Non AGSA'!B:B)</f>
        <v>#N/A</v>
      </c>
      <c r="BG67" s="150" t="e">
        <f>_xlfn.XLOOKUP(A67,'[27]Dormant auditee list'!C:C,'[27]Dormant auditee list'!C:C)</f>
        <v>#N/A</v>
      </c>
      <c r="BH67" s="150" t="str">
        <f>_xlfn.XLOOKUP(A67,[27]Reworked!A:A,[27]Reworked!I:I)</f>
        <v>Unqualified with findings</v>
      </c>
      <c r="BJ67" s="150">
        <v>1</v>
      </c>
      <c r="BK67" s="150">
        <v>2</v>
      </c>
    </row>
    <row r="68" spans="1:63" ht="14.25" customHeight="1" x14ac:dyDescent="0.25">
      <c r="A68" s="265">
        <v>412</v>
      </c>
      <c r="B68" s="266" t="s">
        <v>170</v>
      </c>
      <c r="C68" s="271" t="s">
        <v>1190</v>
      </c>
      <c r="D68" s="271" t="s">
        <v>1021</v>
      </c>
      <c r="E68" s="271" t="s">
        <v>1191</v>
      </c>
      <c r="F68" s="271" t="s">
        <v>168</v>
      </c>
      <c r="G68" s="271" t="s">
        <v>1</v>
      </c>
      <c r="H68" s="266" t="s">
        <v>1</v>
      </c>
      <c r="I68" s="266" t="s">
        <v>1021</v>
      </c>
      <c r="J68" s="152" t="s">
        <v>17</v>
      </c>
      <c r="K68" s="272" t="s">
        <v>23</v>
      </c>
      <c r="L68" s="272" t="s">
        <v>23</v>
      </c>
      <c r="M68" s="152" t="s">
        <v>17</v>
      </c>
      <c r="N68" s="272" t="s">
        <v>23</v>
      </c>
      <c r="O68" s="272" t="s">
        <v>23</v>
      </c>
      <c r="P68" s="271" t="s">
        <v>1</v>
      </c>
      <c r="Q68" s="271" t="s">
        <v>1</v>
      </c>
      <c r="R68" s="271" t="s">
        <v>1</v>
      </c>
      <c r="S68" s="271" t="s">
        <v>1</v>
      </c>
      <c r="T68" s="271" t="s">
        <v>1</v>
      </c>
      <c r="U68" s="271" t="s">
        <v>1</v>
      </c>
      <c r="V68" s="271" t="s">
        <v>1</v>
      </c>
      <c r="W68" s="271" t="s">
        <v>1</v>
      </c>
      <c r="X68" s="271" t="s">
        <v>1</v>
      </c>
      <c r="Y68" s="271" t="s">
        <v>1</v>
      </c>
      <c r="Z68" s="273" t="s">
        <v>22</v>
      </c>
      <c r="AA68" s="272" t="s">
        <v>23</v>
      </c>
      <c r="AB68" s="271" t="s">
        <v>1</v>
      </c>
      <c r="AC68" s="271" t="s">
        <v>1</v>
      </c>
      <c r="AD68" s="273" t="s">
        <v>22</v>
      </c>
      <c r="AE68" s="272" t="s">
        <v>23</v>
      </c>
      <c r="AF68" s="272" t="s">
        <v>23</v>
      </c>
      <c r="AG68" s="271" t="s">
        <v>1</v>
      </c>
      <c r="AH68" s="271" t="s">
        <v>1</v>
      </c>
      <c r="AI68" s="271" t="s">
        <v>1</v>
      </c>
      <c r="AJ68" s="271" t="s">
        <v>1</v>
      </c>
      <c r="AK68" s="272" t="s">
        <v>23</v>
      </c>
      <c r="AL68" s="272" t="s">
        <v>23</v>
      </c>
      <c r="AM68" s="271" t="s">
        <v>1</v>
      </c>
      <c r="AN68" s="271" t="s">
        <v>1</v>
      </c>
      <c r="AO68" s="271" t="s">
        <v>1</v>
      </c>
      <c r="AP68" s="273" t="s">
        <v>22</v>
      </c>
      <c r="AQ68" s="272" t="s">
        <v>23</v>
      </c>
      <c r="AR68" s="271" t="s">
        <v>1</v>
      </c>
      <c r="AS68" s="271" t="s">
        <v>1</v>
      </c>
      <c r="AT68" s="271" t="s">
        <v>1</v>
      </c>
      <c r="AU68" s="272" t="s">
        <v>23</v>
      </c>
      <c r="AV68" s="273" t="s">
        <v>22</v>
      </c>
      <c r="AW68" s="274" t="s">
        <v>1240</v>
      </c>
      <c r="AX68" s="275">
        <v>1</v>
      </c>
      <c r="AY68" s="275">
        <v>1</v>
      </c>
      <c r="AZ68" s="276">
        <v>0</v>
      </c>
      <c r="BA68" s="280">
        <v>482.9</v>
      </c>
      <c r="BB68" s="281">
        <v>0.52</v>
      </c>
      <c r="BD68" s="150">
        <f>_xlfn.XLOOKUP(A68,'KSD auditees'!A:A,'KSD auditees'!A:A)</f>
        <v>412</v>
      </c>
      <c r="BE68" s="150" t="str">
        <f>_xlfn.XLOOKUP(A68,'KSD auditees'!A:A,'KSD auditees'!G:G)</f>
        <v>Infrastructure</v>
      </c>
      <c r="BF68" s="150" t="e">
        <f>_xlfn.XLOOKUP(A68,'[27]Non AGSA'!B:B,'[27]Non AGSA'!B:B)</f>
        <v>#N/A</v>
      </c>
      <c r="BG68" s="150" t="e">
        <f>_xlfn.XLOOKUP(A68,'[27]Dormant auditee list'!C:C,'[27]Dormant auditee list'!C:C)</f>
        <v>#N/A</v>
      </c>
      <c r="BH68" s="150" t="str">
        <f>_xlfn.XLOOKUP(A68,[27]Reworked!A:A,[27]Reworked!I:I)</f>
        <v>Unqualified with findings</v>
      </c>
      <c r="BJ68" s="150">
        <v>1</v>
      </c>
      <c r="BK68" s="150">
        <v>2</v>
      </c>
    </row>
    <row r="69" spans="1:63" ht="18" customHeight="1" x14ac:dyDescent="0.25">
      <c r="A69" s="265">
        <v>410</v>
      </c>
      <c r="B69" s="266" t="s">
        <v>171</v>
      </c>
      <c r="C69" s="271" t="s">
        <v>1190</v>
      </c>
      <c r="D69" s="271" t="s">
        <v>625</v>
      </c>
      <c r="E69" s="271" t="s">
        <v>1191</v>
      </c>
      <c r="F69" s="271" t="s">
        <v>168</v>
      </c>
      <c r="G69" s="271" t="s">
        <v>1</v>
      </c>
      <c r="H69" s="266" t="s">
        <v>1</v>
      </c>
      <c r="I69" s="266" t="s">
        <v>625</v>
      </c>
      <c r="J69" s="152" t="s">
        <v>17</v>
      </c>
      <c r="K69" s="272" t="s">
        <v>23</v>
      </c>
      <c r="L69" s="272" t="s">
        <v>23</v>
      </c>
      <c r="M69" s="279" t="s">
        <v>26</v>
      </c>
      <c r="N69" s="272" t="s">
        <v>23</v>
      </c>
      <c r="O69" s="272" t="s">
        <v>23</v>
      </c>
      <c r="P69" s="271" t="s">
        <v>1</v>
      </c>
      <c r="Q69" s="271" t="s">
        <v>1</v>
      </c>
      <c r="R69" s="271" t="s">
        <v>1</v>
      </c>
      <c r="S69" s="271" t="s">
        <v>1</v>
      </c>
      <c r="T69" s="271" t="s">
        <v>1</v>
      </c>
      <c r="U69" s="273" t="s">
        <v>22</v>
      </c>
      <c r="V69" s="271" t="s">
        <v>1</v>
      </c>
      <c r="W69" s="271" t="s">
        <v>1</v>
      </c>
      <c r="X69" s="271" t="s">
        <v>1</v>
      </c>
      <c r="Y69" s="271" t="s">
        <v>1</v>
      </c>
      <c r="Z69" s="273" t="s">
        <v>22</v>
      </c>
      <c r="AA69" s="274" t="s">
        <v>20</v>
      </c>
      <c r="AB69" s="271" t="s">
        <v>1</v>
      </c>
      <c r="AC69" s="271" t="s">
        <v>1</v>
      </c>
      <c r="AD69" s="271" t="s">
        <v>1</v>
      </c>
      <c r="AE69" s="272" t="s">
        <v>23</v>
      </c>
      <c r="AF69" s="272" t="s">
        <v>23</v>
      </c>
      <c r="AG69" s="271" t="s">
        <v>1</v>
      </c>
      <c r="AH69" s="272" t="s">
        <v>23</v>
      </c>
      <c r="AI69" s="271" t="s">
        <v>1</v>
      </c>
      <c r="AJ69" s="271" t="s">
        <v>1</v>
      </c>
      <c r="AK69" s="271" t="s">
        <v>1</v>
      </c>
      <c r="AL69" s="273" t="s">
        <v>22</v>
      </c>
      <c r="AM69" s="271" t="s">
        <v>1</v>
      </c>
      <c r="AN69" s="271" t="s">
        <v>1</v>
      </c>
      <c r="AO69" s="272" t="s">
        <v>23</v>
      </c>
      <c r="AP69" s="272" t="s">
        <v>23</v>
      </c>
      <c r="AQ69" s="271" t="s">
        <v>1</v>
      </c>
      <c r="AR69" s="272" t="s">
        <v>23</v>
      </c>
      <c r="AS69" s="271" t="s">
        <v>1</v>
      </c>
      <c r="AT69" s="271" t="s">
        <v>1</v>
      </c>
      <c r="AU69" s="272" t="s">
        <v>23</v>
      </c>
      <c r="AV69" s="272" t="s">
        <v>23</v>
      </c>
      <c r="AW69" s="274" t="s">
        <v>1240</v>
      </c>
      <c r="AX69" s="275">
        <v>1</v>
      </c>
      <c r="AY69" s="152">
        <v>2</v>
      </c>
      <c r="AZ69" s="276">
        <v>0</v>
      </c>
      <c r="BA69" s="277">
        <v>344.9</v>
      </c>
      <c r="BB69" s="281">
        <v>2.2999999999999998</v>
      </c>
      <c r="BD69" s="150">
        <f>_xlfn.XLOOKUP(A69,'KSD auditees'!A:A,'KSD auditees'!A:A)</f>
        <v>410</v>
      </c>
      <c r="BE69" s="150" t="str">
        <f>_xlfn.XLOOKUP(A69,'KSD auditees'!A:A,'KSD auditees'!G:G)</f>
        <v>Infrastructure</v>
      </c>
      <c r="BF69" s="150" t="e">
        <f>_xlfn.XLOOKUP(A69,'[27]Non AGSA'!B:B,'[27]Non AGSA'!B:B)</f>
        <v>#N/A</v>
      </c>
      <c r="BG69" s="150" t="e">
        <f>_xlfn.XLOOKUP(A69,'[27]Dormant auditee list'!C:C,'[27]Dormant auditee list'!C:C)</f>
        <v>#N/A</v>
      </c>
      <c r="BH69" s="150" t="str">
        <f>_xlfn.XLOOKUP(A69,[27]Reworked!A:A,[27]Reworked!I:I)</f>
        <v>Unqualified with findings</v>
      </c>
      <c r="BJ69" s="150">
        <v>1</v>
      </c>
      <c r="BK69" s="150">
        <v>2</v>
      </c>
    </row>
    <row r="70" spans="1:63" ht="14.25" customHeight="1" x14ac:dyDescent="0.25">
      <c r="A70" s="265">
        <v>425</v>
      </c>
      <c r="B70" s="266" t="s">
        <v>176</v>
      </c>
      <c r="C70" s="271" t="s">
        <v>1190</v>
      </c>
      <c r="D70" s="271" t="s">
        <v>658</v>
      </c>
      <c r="E70" s="271" t="s">
        <v>1191</v>
      </c>
      <c r="F70" s="271" t="s">
        <v>168</v>
      </c>
      <c r="G70" s="271" t="s">
        <v>1</v>
      </c>
      <c r="H70" s="266" t="s">
        <v>1</v>
      </c>
      <c r="I70" s="266" t="s">
        <v>658</v>
      </c>
      <c r="J70" s="152" t="s">
        <v>17</v>
      </c>
      <c r="K70" s="271" t="s">
        <v>1</v>
      </c>
      <c r="L70" s="272" t="s">
        <v>23</v>
      </c>
      <c r="M70" s="152" t="s">
        <v>17</v>
      </c>
      <c r="N70" s="271" t="s">
        <v>1</v>
      </c>
      <c r="O70" s="272" t="s">
        <v>23</v>
      </c>
      <c r="P70" s="271" t="s">
        <v>1</v>
      </c>
      <c r="Q70" s="271" t="s">
        <v>1</v>
      </c>
      <c r="R70" s="271" t="s">
        <v>1</v>
      </c>
      <c r="S70" s="271" t="s">
        <v>1</v>
      </c>
      <c r="T70" s="271" t="s">
        <v>1</v>
      </c>
      <c r="U70" s="271" t="s">
        <v>1</v>
      </c>
      <c r="V70" s="271" t="s">
        <v>1</v>
      </c>
      <c r="W70" s="271" t="s">
        <v>1</v>
      </c>
      <c r="X70" s="271" t="s">
        <v>1</v>
      </c>
      <c r="Y70" s="271" t="s">
        <v>1</v>
      </c>
      <c r="Z70" s="271" t="s">
        <v>1</v>
      </c>
      <c r="AA70" s="271" t="s">
        <v>1</v>
      </c>
      <c r="AB70" s="271" t="s">
        <v>1</v>
      </c>
      <c r="AC70" s="271" t="s">
        <v>1</v>
      </c>
      <c r="AD70" s="271" t="s">
        <v>1</v>
      </c>
      <c r="AE70" s="272" t="s">
        <v>23</v>
      </c>
      <c r="AF70" s="272" t="s">
        <v>23</v>
      </c>
      <c r="AG70" s="271" t="s">
        <v>1</v>
      </c>
      <c r="AH70" s="271" t="s">
        <v>1</v>
      </c>
      <c r="AI70" s="271" t="s">
        <v>1</v>
      </c>
      <c r="AJ70" s="271" t="s">
        <v>1</v>
      </c>
      <c r="AK70" s="271" t="s">
        <v>1</v>
      </c>
      <c r="AL70" s="271" t="s">
        <v>1</v>
      </c>
      <c r="AM70" s="271" t="s">
        <v>1</v>
      </c>
      <c r="AN70" s="271" t="s">
        <v>1</v>
      </c>
      <c r="AO70" s="271" t="s">
        <v>1</v>
      </c>
      <c r="AP70" s="271" t="s">
        <v>1</v>
      </c>
      <c r="AQ70" s="273" t="s">
        <v>22</v>
      </c>
      <c r="AR70" s="272" t="s">
        <v>23</v>
      </c>
      <c r="AS70" s="271" t="s">
        <v>1</v>
      </c>
      <c r="AT70" s="271" t="s">
        <v>1</v>
      </c>
      <c r="AU70" s="272" t="s">
        <v>23</v>
      </c>
      <c r="AV70" s="272" t="s">
        <v>23</v>
      </c>
      <c r="AW70" s="274" t="s">
        <v>1240</v>
      </c>
      <c r="AX70" s="152">
        <v>2</v>
      </c>
      <c r="AY70" s="275">
        <v>1</v>
      </c>
      <c r="AZ70" s="276">
        <v>0</v>
      </c>
      <c r="BA70" s="277">
        <v>570.1</v>
      </c>
      <c r="BB70" s="281">
        <v>0.49</v>
      </c>
      <c r="BD70" s="150">
        <f>_xlfn.XLOOKUP(A70,'KSD auditees'!A:A,'KSD auditees'!A:A)</f>
        <v>425</v>
      </c>
      <c r="BE70" s="150" t="str">
        <f>_xlfn.XLOOKUP(A70,'KSD auditees'!A:A,'KSD auditees'!G:G)</f>
        <v xml:space="preserve">Infrastructure </v>
      </c>
      <c r="BF70" s="150" t="e">
        <f>_xlfn.XLOOKUP(A70,'[27]Non AGSA'!B:B,'[27]Non AGSA'!B:B)</f>
        <v>#N/A</v>
      </c>
      <c r="BG70" s="150" t="e">
        <f>_xlfn.XLOOKUP(A70,'[27]Dormant auditee list'!C:C,'[27]Dormant auditee list'!C:C)</f>
        <v>#N/A</v>
      </c>
      <c r="BH70" s="150" t="str">
        <f>_xlfn.XLOOKUP(A70,[27]Reworked!A:A,[27]Reworked!I:I)</f>
        <v>Unqualified with findings</v>
      </c>
      <c r="BJ70" s="150">
        <v>1</v>
      </c>
      <c r="BK70" s="150">
        <v>2</v>
      </c>
    </row>
    <row r="71" spans="1:63" ht="14.25" customHeight="1" x14ac:dyDescent="0.25">
      <c r="A71" s="265">
        <v>520</v>
      </c>
      <c r="B71" s="266" t="s">
        <v>172</v>
      </c>
      <c r="C71" s="271" t="s">
        <v>1190</v>
      </c>
      <c r="D71" s="271" t="s">
        <v>1065</v>
      </c>
      <c r="E71" s="271" t="s">
        <v>1191</v>
      </c>
      <c r="F71" s="271" t="s">
        <v>168</v>
      </c>
      <c r="G71" s="271" t="s">
        <v>1</v>
      </c>
      <c r="H71" s="266" t="s">
        <v>1</v>
      </c>
      <c r="I71" s="266" t="s">
        <v>1065</v>
      </c>
      <c r="J71" s="152" t="s">
        <v>17</v>
      </c>
      <c r="K71" s="271" t="s">
        <v>1</v>
      </c>
      <c r="L71" s="272" t="s">
        <v>23</v>
      </c>
      <c r="M71" s="279" t="s">
        <v>26</v>
      </c>
      <c r="N71" s="271" t="s">
        <v>1</v>
      </c>
      <c r="O71" s="272" t="s">
        <v>23</v>
      </c>
      <c r="P71" s="271" t="s">
        <v>1</v>
      </c>
      <c r="Q71" s="271" t="s">
        <v>1</v>
      </c>
      <c r="R71" s="271" t="s">
        <v>1</v>
      </c>
      <c r="S71" s="271" t="s">
        <v>1</v>
      </c>
      <c r="T71" s="271" t="s">
        <v>1</v>
      </c>
      <c r="U71" s="273" t="s">
        <v>22</v>
      </c>
      <c r="V71" s="271" t="s">
        <v>1</v>
      </c>
      <c r="W71" s="271" t="s">
        <v>1</v>
      </c>
      <c r="X71" s="271" t="s">
        <v>1</v>
      </c>
      <c r="Y71" s="271" t="s">
        <v>1</v>
      </c>
      <c r="Z71" s="271" t="s">
        <v>1</v>
      </c>
      <c r="AA71" s="271" t="s">
        <v>1</v>
      </c>
      <c r="AB71" s="271" t="s">
        <v>1</v>
      </c>
      <c r="AC71" s="271" t="s">
        <v>1</v>
      </c>
      <c r="AD71" s="271" t="s">
        <v>1</v>
      </c>
      <c r="AE71" s="272" t="s">
        <v>23</v>
      </c>
      <c r="AF71" s="272" t="s">
        <v>23</v>
      </c>
      <c r="AG71" s="271" t="s">
        <v>1</v>
      </c>
      <c r="AH71" s="274" t="s">
        <v>20</v>
      </c>
      <c r="AI71" s="271" t="s">
        <v>1</v>
      </c>
      <c r="AJ71" s="271" t="s">
        <v>1</v>
      </c>
      <c r="AK71" s="272" t="s">
        <v>23</v>
      </c>
      <c r="AL71" s="272" t="s">
        <v>23</v>
      </c>
      <c r="AM71" s="271" t="s">
        <v>1</v>
      </c>
      <c r="AN71" s="271" t="s">
        <v>1</v>
      </c>
      <c r="AO71" s="272" t="s">
        <v>23</v>
      </c>
      <c r="AP71" s="271" t="s">
        <v>1</v>
      </c>
      <c r="AQ71" s="271" t="s">
        <v>1</v>
      </c>
      <c r="AR71" s="272" t="s">
        <v>23</v>
      </c>
      <c r="AS71" s="271" t="s">
        <v>1</v>
      </c>
      <c r="AT71" s="271" t="s">
        <v>1</v>
      </c>
      <c r="AU71" s="272" t="s">
        <v>23</v>
      </c>
      <c r="AV71" s="272" t="s">
        <v>23</v>
      </c>
      <c r="AW71" s="274" t="s">
        <v>1240</v>
      </c>
      <c r="AX71" s="152">
        <v>2</v>
      </c>
      <c r="AY71" s="152">
        <v>2</v>
      </c>
      <c r="AZ71" s="276">
        <v>0</v>
      </c>
      <c r="BA71" s="280">
        <v>431.2</v>
      </c>
      <c r="BB71" s="281">
        <v>0</v>
      </c>
      <c r="BD71" s="150">
        <f>_xlfn.XLOOKUP(A71,'KSD auditees'!A:A,'KSD auditees'!A:A)</f>
        <v>520</v>
      </c>
      <c r="BE71" s="150" t="str">
        <f>_xlfn.XLOOKUP(A71,'KSD auditees'!A:A,'KSD auditees'!G:G)</f>
        <v>Infrastructure</v>
      </c>
      <c r="BF71" s="150" t="e">
        <f>_xlfn.XLOOKUP(A71,'[27]Non AGSA'!B:B,'[27]Non AGSA'!B:B)</f>
        <v>#N/A</v>
      </c>
      <c r="BG71" s="150" t="e">
        <f>_xlfn.XLOOKUP(A71,'[27]Dormant auditee list'!C:C,'[27]Dormant auditee list'!C:C)</f>
        <v>#N/A</v>
      </c>
      <c r="BH71" s="150" t="str">
        <f>_xlfn.XLOOKUP(A71,[27]Reworked!A:A,[27]Reworked!I:I)</f>
        <v>Unqualified with findings</v>
      </c>
      <c r="BJ71" s="150">
        <v>1</v>
      </c>
      <c r="BK71" s="150">
        <v>2</v>
      </c>
    </row>
    <row r="72" spans="1:63" ht="14.25" customHeight="1" x14ac:dyDescent="0.25">
      <c r="A72" s="265">
        <v>516</v>
      </c>
      <c r="B72" s="266" t="s">
        <v>209</v>
      </c>
      <c r="C72" s="271" t="s">
        <v>1190</v>
      </c>
      <c r="D72" s="271" t="s">
        <v>571</v>
      </c>
      <c r="E72" s="271" t="s">
        <v>1191</v>
      </c>
      <c r="F72" s="271" t="s">
        <v>209</v>
      </c>
      <c r="G72" s="271" t="s">
        <v>1</v>
      </c>
      <c r="H72" s="266" t="s">
        <v>1</v>
      </c>
      <c r="I72" s="266" t="s">
        <v>571</v>
      </c>
      <c r="J72" s="152" t="s">
        <v>17</v>
      </c>
      <c r="K72" s="274" t="s">
        <v>20</v>
      </c>
      <c r="L72" s="272" t="s">
        <v>23</v>
      </c>
      <c r="M72" s="152" t="s">
        <v>17</v>
      </c>
      <c r="N72" s="271" t="s">
        <v>1</v>
      </c>
      <c r="O72" s="272" t="s">
        <v>23</v>
      </c>
      <c r="P72" s="271" t="s">
        <v>1</v>
      </c>
      <c r="Q72" s="271" t="s">
        <v>1</v>
      </c>
      <c r="R72" s="271" t="s">
        <v>1</v>
      </c>
      <c r="S72" s="271" t="s">
        <v>1</v>
      </c>
      <c r="T72" s="271" t="s">
        <v>1</v>
      </c>
      <c r="U72" s="271" t="s">
        <v>1</v>
      </c>
      <c r="V72" s="271" t="s">
        <v>1</v>
      </c>
      <c r="W72" s="271" t="s">
        <v>1</v>
      </c>
      <c r="X72" s="271" t="s">
        <v>1</v>
      </c>
      <c r="Y72" s="271" t="s">
        <v>1</v>
      </c>
      <c r="Z72" s="274" t="s">
        <v>20</v>
      </c>
      <c r="AA72" s="274" t="s">
        <v>20</v>
      </c>
      <c r="AB72" s="271" t="s">
        <v>1</v>
      </c>
      <c r="AC72" s="271" t="s">
        <v>1</v>
      </c>
      <c r="AD72" s="271" t="s">
        <v>1</v>
      </c>
      <c r="AE72" s="272" t="s">
        <v>23</v>
      </c>
      <c r="AF72" s="272" t="s">
        <v>23</v>
      </c>
      <c r="AG72" s="271" t="s">
        <v>1</v>
      </c>
      <c r="AH72" s="274" t="s">
        <v>20</v>
      </c>
      <c r="AI72" s="271" t="s">
        <v>1</v>
      </c>
      <c r="AJ72" s="271" t="s">
        <v>1</v>
      </c>
      <c r="AK72" s="274" t="s">
        <v>20</v>
      </c>
      <c r="AL72" s="272" t="s">
        <v>23</v>
      </c>
      <c r="AM72" s="271" t="s">
        <v>1</v>
      </c>
      <c r="AN72" s="271" t="s">
        <v>1</v>
      </c>
      <c r="AO72" s="272" t="s">
        <v>23</v>
      </c>
      <c r="AP72" s="272" t="s">
        <v>23</v>
      </c>
      <c r="AQ72" s="271" t="s">
        <v>1</v>
      </c>
      <c r="AR72" s="271" t="s">
        <v>1</v>
      </c>
      <c r="AS72" s="271" t="s">
        <v>1</v>
      </c>
      <c r="AT72" s="271" t="s">
        <v>1</v>
      </c>
      <c r="AU72" s="272" t="s">
        <v>23</v>
      </c>
      <c r="AV72" s="272" t="s">
        <v>23</v>
      </c>
      <c r="AW72" s="274" t="s">
        <v>1240</v>
      </c>
      <c r="AX72" s="152">
        <v>2</v>
      </c>
      <c r="AY72" s="152">
        <v>2</v>
      </c>
      <c r="AZ72" s="277">
        <v>8.9999999999999993E-3</v>
      </c>
      <c r="BA72" s="277">
        <v>1333.1</v>
      </c>
      <c r="BB72" s="281">
        <v>0.21</v>
      </c>
      <c r="BD72" s="150">
        <f>_xlfn.XLOOKUP(A72,'KSD auditees'!A:A,'KSD auditees'!A:A)</f>
        <v>516</v>
      </c>
      <c r="BE72" s="150" t="str">
        <f>_xlfn.XLOOKUP(A72,'KSD auditees'!A:A,'KSD auditees'!G:G)</f>
        <v>Transport</v>
      </c>
      <c r="BF72" s="150" t="e">
        <f>_xlfn.XLOOKUP(A72,'[27]Non AGSA'!B:B,'[27]Non AGSA'!B:B)</f>
        <v>#N/A</v>
      </c>
      <c r="BG72" s="150" t="e">
        <f>_xlfn.XLOOKUP(A72,'[27]Dormant auditee list'!C:C,'[27]Dormant auditee list'!C:C)</f>
        <v>#N/A</v>
      </c>
      <c r="BH72" s="150" t="str">
        <f>_xlfn.XLOOKUP(A72,[27]Reworked!A:A,[27]Reworked!I:I)</f>
        <v>Unqualified with findings</v>
      </c>
      <c r="BJ72" s="150">
        <v>1</v>
      </c>
      <c r="BK72" s="150">
        <v>2</v>
      </c>
    </row>
    <row r="73" spans="1:63" ht="14.25" customHeight="1" x14ac:dyDescent="0.25">
      <c r="A73" s="265">
        <v>424</v>
      </c>
      <c r="B73" s="266" t="s">
        <v>213</v>
      </c>
      <c r="C73" s="271" t="s">
        <v>1190</v>
      </c>
      <c r="D73" s="271" t="s">
        <v>625</v>
      </c>
      <c r="E73" s="271" t="s">
        <v>1191</v>
      </c>
      <c r="F73" s="271" t="s">
        <v>209</v>
      </c>
      <c r="G73" s="271" t="s">
        <v>1</v>
      </c>
      <c r="H73" s="266" t="s">
        <v>1</v>
      </c>
      <c r="I73" s="266" t="s">
        <v>625</v>
      </c>
      <c r="J73" s="275" t="s">
        <v>33</v>
      </c>
      <c r="K73" s="271" t="s">
        <v>1</v>
      </c>
      <c r="L73" s="273" t="s">
        <v>22</v>
      </c>
      <c r="M73" s="152" t="s">
        <v>17</v>
      </c>
      <c r="N73" s="271" t="s">
        <v>1</v>
      </c>
      <c r="O73" s="272" t="s">
        <v>23</v>
      </c>
      <c r="P73" s="271" t="s">
        <v>1</v>
      </c>
      <c r="Q73" s="271" t="s">
        <v>1</v>
      </c>
      <c r="R73" s="271" t="s">
        <v>1</v>
      </c>
      <c r="S73" s="271" t="s">
        <v>1</v>
      </c>
      <c r="T73" s="271" t="s">
        <v>1</v>
      </c>
      <c r="U73" s="271" t="s">
        <v>1</v>
      </c>
      <c r="V73" s="271" t="s">
        <v>1</v>
      </c>
      <c r="W73" s="271" t="s">
        <v>1</v>
      </c>
      <c r="X73" s="271" t="s">
        <v>1</v>
      </c>
      <c r="Y73" s="271" t="s">
        <v>1</v>
      </c>
      <c r="Z73" s="271" t="s">
        <v>1</v>
      </c>
      <c r="AA73" s="271" t="s">
        <v>1</v>
      </c>
      <c r="AB73" s="271" t="s">
        <v>1</v>
      </c>
      <c r="AC73" s="271" t="s">
        <v>1</v>
      </c>
      <c r="AD73" s="271" t="s">
        <v>1</v>
      </c>
      <c r="AE73" s="271" t="s">
        <v>1</v>
      </c>
      <c r="AF73" s="271" t="s">
        <v>1</v>
      </c>
      <c r="AG73" s="271" t="s">
        <v>1</v>
      </c>
      <c r="AH73" s="271" t="s">
        <v>1</v>
      </c>
      <c r="AI73" s="271" t="s">
        <v>1</v>
      </c>
      <c r="AJ73" s="271" t="s">
        <v>1</v>
      </c>
      <c r="AK73" s="271" t="s">
        <v>1</v>
      </c>
      <c r="AL73" s="271" t="s">
        <v>1</v>
      </c>
      <c r="AM73" s="271" t="s">
        <v>1</v>
      </c>
      <c r="AN73" s="271" t="s">
        <v>1</v>
      </c>
      <c r="AO73" s="271" t="s">
        <v>1</v>
      </c>
      <c r="AP73" s="273" t="s">
        <v>22</v>
      </c>
      <c r="AQ73" s="271" t="s">
        <v>1</v>
      </c>
      <c r="AR73" s="271" t="s">
        <v>1</v>
      </c>
      <c r="AS73" s="271" t="s">
        <v>1</v>
      </c>
      <c r="AT73" s="271" t="s">
        <v>1</v>
      </c>
      <c r="AU73" s="272" t="s">
        <v>23</v>
      </c>
      <c r="AV73" s="272" t="s">
        <v>23</v>
      </c>
      <c r="AW73" s="274" t="s">
        <v>1240</v>
      </c>
      <c r="AX73" s="275">
        <v>1</v>
      </c>
      <c r="AY73" s="152">
        <v>2</v>
      </c>
      <c r="AZ73" s="276">
        <v>0</v>
      </c>
      <c r="BA73" s="280">
        <v>17.7</v>
      </c>
      <c r="BB73" s="281">
        <v>0.02</v>
      </c>
      <c r="BD73" s="150">
        <f>_xlfn.XLOOKUP(A73,'KSD auditees'!A:A,'KSD auditees'!A:A)</f>
        <v>424</v>
      </c>
      <c r="BE73" s="150" t="str">
        <f>_xlfn.XLOOKUP(A73,'KSD auditees'!A:A,'KSD auditees'!G:G)</f>
        <v>Transport</v>
      </c>
      <c r="BF73" s="150" t="e">
        <f>_xlfn.XLOOKUP(A73,'[27]Non AGSA'!B:B,'[27]Non AGSA'!B:B)</f>
        <v>#N/A</v>
      </c>
      <c r="BG73" s="150" t="e">
        <f>_xlfn.XLOOKUP(A73,'[27]Dormant auditee list'!C:C,'[27]Dormant auditee list'!C:C)</f>
        <v>#N/A</v>
      </c>
      <c r="BH73" s="150" t="str">
        <f>_xlfn.XLOOKUP(A73,[27]Reworked!A:A,[27]Reworked!I:I)</f>
        <v>Unqualified with no findings</v>
      </c>
      <c r="BJ73" s="150">
        <v>1</v>
      </c>
      <c r="BK73" s="150">
        <v>1</v>
      </c>
    </row>
    <row r="74" spans="1:63" ht="14.25" customHeight="1" x14ac:dyDescent="0.25">
      <c r="A74" s="265">
        <v>445</v>
      </c>
      <c r="B74" s="266" t="s">
        <v>214</v>
      </c>
      <c r="C74" s="271" t="s">
        <v>1190</v>
      </c>
      <c r="D74" s="271" t="s">
        <v>1065</v>
      </c>
      <c r="E74" s="271" t="s">
        <v>1191</v>
      </c>
      <c r="F74" s="271" t="s">
        <v>209</v>
      </c>
      <c r="G74" s="271" t="s">
        <v>1</v>
      </c>
      <c r="H74" s="266" t="s">
        <v>1</v>
      </c>
      <c r="I74" s="266" t="s">
        <v>1065</v>
      </c>
      <c r="J74" s="285" t="s">
        <v>39</v>
      </c>
      <c r="K74" s="273" t="s">
        <v>22</v>
      </c>
      <c r="L74" s="273" t="s">
        <v>22</v>
      </c>
      <c r="M74" s="152" t="s">
        <v>17</v>
      </c>
      <c r="N74" s="272" t="s">
        <v>23</v>
      </c>
      <c r="O74" s="272" t="s">
        <v>23</v>
      </c>
      <c r="P74" s="271" t="s">
        <v>1</v>
      </c>
      <c r="Q74" s="271" t="s">
        <v>1</v>
      </c>
      <c r="R74" s="271" t="s">
        <v>1</v>
      </c>
      <c r="S74" s="271" t="s">
        <v>1</v>
      </c>
      <c r="T74" s="271" t="s">
        <v>1</v>
      </c>
      <c r="U74" s="271" t="s">
        <v>1</v>
      </c>
      <c r="V74" s="271" t="s">
        <v>1</v>
      </c>
      <c r="W74" s="271" t="s">
        <v>1</v>
      </c>
      <c r="X74" s="271" t="s">
        <v>1</v>
      </c>
      <c r="Y74" s="271" t="s">
        <v>1</v>
      </c>
      <c r="Z74" s="273" t="s">
        <v>22</v>
      </c>
      <c r="AA74" s="273" t="s">
        <v>22</v>
      </c>
      <c r="AB74" s="271" t="s">
        <v>1</v>
      </c>
      <c r="AC74" s="271" t="s">
        <v>1</v>
      </c>
      <c r="AD74" s="271" t="s">
        <v>1</v>
      </c>
      <c r="AE74" s="271" t="s">
        <v>1</v>
      </c>
      <c r="AF74" s="273" t="s">
        <v>22</v>
      </c>
      <c r="AG74" s="271" t="s">
        <v>1</v>
      </c>
      <c r="AH74" s="271" t="s">
        <v>1</v>
      </c>
      <c r="AI74" s="271" t="s">
        <v>1</v>
      </c>
      <c r="AJ74" s="271" t="s">
        <v>1</v>
      </c>
      <c r="AK74" s="273" t="s">
        <v>22</v>
      </c>
      <c r="AL74" s="273" t="s">
        <v>22</v>
      </c>
      <c r="AM74" s="271" t="s">
        <v>1</v>
      </c>
      <c r="AN74" s="271" t="s">
        <v>1</v>
      </c>
      <c r="AO74" s="273" t="s">
        <v>22</v>
      </c>
      <c r="AP74" s="271" t="s">
        <v>1</v>
      </c>
      <c r="AQ74" s="271" t="s">
        <v>1</v>
      </c>
      <c r="AR74" s="273" t="s">
        <v>22</v>
      </c>
      <c r="AS74" s="271" t="s">
        <v>1</v>
      </c>
      <c r="AT74" s="271" t="s">
        <v>1</v>
      </c>
      <c r="AU74" s="273" t="s">
        <v>22</v>
      </c>
      <c r="AV74" s="273" t="s">
        <v>22</v>
      </c>
      <c r="AW74" s="284" t="s">
        <v>1</v>
      </c>
      <c r="AX74" s="284">
        <v>0</v>
      </c>
      <c r="AY74" s="284">
        <v>0</v>
      </c>
      <c r="AZ74" s="276">
        <v>0</v>
      </c>
      <c r="BA74" s="277">
        <v>0</v>
      </c>
      <c r="BB74" s="281">
        <v>0</v>
      </c>
      <c r="BD74" s="150">
        <f>_xlfn.XLOOKUP(A74,'KSD auditees'!A:A,'KSD auditees'!A:A)</f>
        <v>445</v>
      </c>
      <c r="BE74" s="150" t="str">
        <f>_xlfn.XLOOKUP(A74,'KSD auditees'!A:A,'KSD auditees'!G:G)</f>
        <v>Transport</v>
      </c>
      <c r="BF74" s="150" t="e">
        <f>_xlfn.XLOOKUP(A74,'[27]Non AGSA'!B:B,'[27]Non AGSA'!B:B)</f>
        <v>#N/A</v>
      </c>
      <c r="BG74" s="150" t="e">
        <f>_xlfn.XLOOKUP(A74,'[27]Dormant auditee list'!C:C,'[27]Dormant auditee list'!C:C)</f>
        <v>#N/A</v>
      </c>
      <c r="BH74" s="150" t="str">
        <f>_xlfn.XLOOKUP(A74,[27]Reworked!A:A,[27]Reworked!I:I)</f>
        <v>Audit not finalised at legislated date</v>
      </c>
      <c r="BJ74" s="150">
        <v>1</v>
      </c>
      <c r="BK74" s="150">
        <v>6</v>
      </c>
    </row>
    <row r="75" spans="1:63" ht="14.25" customHeight="1" x14ac:dyDescent="0.25">
      <c r="A75" s="265">
        <v>517</v>
      </c>
      <c r="B75" s="266" t="s">
        <v>166</v>
      </c>
      <c r="C75" s="271" t="s">
        <v>1190</v>
      </c>
      <c r="D75" s="271" t="s">
        <v>1086</v>
      </c>
      <c r="E75" s="271" t="s">
        <v>1191</v>
      </c>
      <c r="F75" s="271" t="s">
        <v>168</v>
      </c>
      <c r="G75" s="271" t="s">
        <v>1</v>
      </c>
      <c r="H75" s="266" t="s">
        <v>1</v>
      </c>
      <c r="I75" s="266" t="s">
        <v>1086</v>
      </c>
      <c r="J75" s="275" t="s">
        <v>33</v>
      </c>
      <c r="K75" s="271" t="s">
        <v>1</v>
      </c>
      <c r="L75" s="271" t="s">
        <v>1</v>
      </c>
      <c r="M75" s="275" t="s">
        <v>33</v>
      </c>
      <c r="N75" s="271" t="s">
        <v>1</v>
      </c>
      <c r="O75" s="271" t="s">
        <v>1</v>
      </c>
      <c r="P75" s="271" t="s">
        <v>1</v>
      </c>
      <c r="Q75" s="271" t="s">
        <v>1</v>
      </c>
      <c r="R75" s="271" t="s">
        <v>1</v>
      </c>
      <c r="S75" s="271" t="s">
        <v>1</v>
      </c>
      <c r="T75" s="271" t="s">
        <v>1</v>
      </c>
      <c r="U75" s="271" t="s">
        <v>1</v>
      </c>
      <c r="V75" s="271" t="s">
        <v>1</v>
      </c>
      <c r="W75" s="271" t="s">
        <v>1</v>
      </c>
      <c r="X75" s="271" t="s">
        <v>1</v>
      </c>
      <c r="Y75" s="271" t="s">
        <v>1</v>
      </c>
      <c r="Z75" s="271" t="s">
        <v>1</v>
      </c>
      <c r="AA75" s="271" t="s">
        <v>1</v>
      </c>
      <c r="AB75" s="271" t="s">
        <v>1</v>
      </c>
      <c r="AC75" s="271" t="s">
        <v>1</v>
      </c>
      <c r="AD75" s="271" t="s">
        <v>1</v>
      </c>
      <c r="AE75" s="271" t="s">
        <v>1</v>
      </c>
      <c r="AF75" s="271" t="s">
        <v>1</v>
      </c>
      <c r="AG75" s="271" t="s">
        <v>1</v>
      </c>
      <c r="AH75" s="271" t="s">
        <v>1</v>
      </c>
      <c r="AI75" s="271" t="s">
        <v>1</v>
      </c>
      <c r="AJ75" s="271" t="s">
        <v>1</v>
      </c>
      <c r="AK75" s="271" t="s">
        <v>1</v>
      </c>
      <c r="AL75" s="271" t="s">
        <v>1</v>
      </c>
      <c r="AM75" s="271" t="s">
        <v>1</v>
      </c>
      <c r="AN75" s="271" t="s">
        <v>1</v>
      </c>
      <c r="AO75" s="271" t="s">
        <v>1</v>
      </c>
      <c r="AP75" s="271" t="s">
        <v>1</v>
      </c>
      <c r="AQ75" s="271" t="s">
        <v>1</v>
      </c>
      <c r="AR75" s="271" t="s">
        <v>1</v>
      </c>
      <c r="AS75" s="271" t="s">
        <v>1</v>
      </c>
      <c r="AT75" s="271" t="s">
        <v>1</v>
      </c>
      <c r="AU75" s="272" t="s">
        <v>23</v>
      </c>
      <c r="AV75" s="274" t="s">
        <v>20</v>
      </c>
      <c r="AW75" s="275" t="s">
        <v>1241</v>
      </c>
      <c r="AX75" s="275">
        <v>1</v>
      </c>
      <c r="AY75" s="275">
        <v>1</v>
      </c>
      <c r="AZ75" s="276">
        <v>0</v>
      </c>
      <c r="BA75" s="277">
        <v>68.099999999999994</v>
      </c>
      <c r="BB75" s="283">
        <v>0</v>
      </c>
      <c r="BD75" s="150">
        <f>_xlfn.XLOOKUP(A75,'KSD auditees'!A:A,'KSD auditees'!A:A)</f>
        <v>517</v>
      </c>
      <c r="BE75" s="150" t="str">
        <f>_xlfn.XLOOKUP(A75,'KSD auditees'!A:A,'KSD auditees'!G:G)</f>
        <v>Infrastructure</v>
      </c>
      <c r="BF75" s="150" t="e">
        <f>_xlfn.XLOOKUP(A75,'[27]Non AGSA'!B:B,'[27]Non AGSA'!B:B)</f>
        <v>#N/A</v>
      </c>
      <c r="BG75" s="150" t="e">
        <f>_xlfn.XLOOKUP(A75,'[27]Dormant auditee list'!C:C,'[27]Dormant auditee list'!C:C)</f>
        <v>#N/A</v>
      </c>
      <c r="BH75" s="150" t="str">
        <f>_xlfn.XLOOKUP(A75,[27]Reworked!A:A,[27]Reworked!I:I)</f>
        <v>Unqualified with no findings</v>
      </c>
      <c r="BJ75" s="150">
        <v>1</v>
      </c>
      <c r="BK75" s="150">
        <v>1</v>
      </c>
    </row>
    <row r="76" spans="1:63" ht="14.25" customHeight="1" x14ac:dyDescent="0.25">
      <c r="A76" s="265">
        <v>1570</v>
      </c>
      <c r="B76" s="266" t="s">
        <v>215</v>
      </c>
      <c r="C76" s="271" t="s">
        <v>1190</v>
      </c>
      <c r="D76" s="271" t="s">
        <v>1086</v>
      </c>
      <c r="E76" s="271" t="s">
        <v>1191</v>
      </c>
      <c r="F76" s="271" t="s">
        <v>209</v>
      </c>
      <c r="G76" s="271" t="s">
        <v>1</v>
      </c>
      <c r="H76" s="266" t="s">
        <v>1</v>
      </c>
      <c r="I76" s="266" t="s">
        <v>1086</v>
      </c>
      <c r="J76" s="275" t="s">
        <v>33</v>
      </c>
      <c r="K76" s="271" t="s">
        <v>1</v>
      </c>
      <c r="L76" s="273" t="s">
        <v>22</v>
      </c>
      <c r="M76" s="152" t="s">
        <v>17</v>
      </c>
      <c r="N76" s="271" t="s">
        <v>1</v>
      </c>
      <c r="O76" s="274" t="s">
        <v>20</v>
      </c>
      <c r="P76" s="271" t="s">
        <v>1</v>
      </c>
      <c r="Q76" s="271" t="s">
        <v>1</v>
      </c>
      <c r="R76" s="271" t="s">
        <v>1</v>
      </c>
      <c r="S76" s="271" t="s">
        <v>1</v>
      </c>
      <c r="T76" s="271" t="s">
        <v>1</v>
      </c>
      <c r="U76" s="271" t="s">
        <v>1</v>
      </c>
      <c r="V76" s="271" t="s">
        <v>1</v>
      </c>
      <c r="W76" s="271" t="s">
        <v>1</v>
      </c>
      <c r="X76" s="271" t="s">
        <v>1</v>
      </c>
      <c r="Y76" s="271" t="s">
        <v>1</v>
      </c>
      <c r="Z76" s="271" t="s">
        <v>1</v>
      </c>
      <c r="AA76" s="271" t="s">
        <v>1</v>
      </c>
      <c r="AB76" s="271" t="s">
        <v>1</v>
      </c>
      <c r="AC76" s="271" t="s">
        <v>1</v>
      </c>
      <c r="AD76" s="271" t="s">
        <v>1</v>
      </c>
      <c r="AE76" s="271" t="s">
        <v>1</v>
      </c>
      <c r="AF76" s="271" t="s">
        <v>1</v>
      </c>
      <c r="AG76" s="271" t="s">
        <v>1</v>
      </c>
      <c r="AH76" s="271" t="s">
        <v>1</v>
      </c>
      <c r="AI76" s="271" t="s">
        <v>1</v>
      </c>
      <c r="AJ76" s="271" t="s">
        <v>1</v>
      </c>
      <c r="AK76" s="271" t="s">
        <v>1</v>
      </c>
      <c r="AL76" s="271" t="s">
        <v>1</v>
      </c>
      <c r="AM76" s="271" t="s">
        <v>1</v>
      </c>
      <c r="AN76" s="271" t="s">
        <v>1</v>
      </c>
      <c r="AO76" s="271" t="s">
        <v>1</v>
      </c>
      <c r="AP76" s="273" t="s">
        <v>22</v>
      </c>
      <c r="AQ76" s="271" t="s">
        <v>1</v>
      </c>
      <c r="AR76" s="271" t="s">
        <v>1</v>
      </c>
      <c r="AS76" s="271" t="s">
        <v>1</v>
      </c>
      <c r="AT76" s="271" t="s">
        <v>1</v>
      </c>
      <c r="AU76" s="274" t="s">
        <v>20</v>
      </c>
      <c r="AV76" s="272" t="s">
        <v>23</v>
      </c>
      <c r="AW76" s="275" t="s">
        <v>1241</v>
      </c>
      <c r="AX76" s="275">
        <v>1</v>
      </c>
      <c r="AY76" s="152">
        <v>2</v>
      </c>
      <c r="AZ76" s="276">
        <v>0</v>
      </c>
      <c r="BA76" s="280">
        <v>0.84</v>
      </c>
      <c r="BB76" s="283">
        <v>0</v>
      </c>
      <c r="BD76" s="150">
        <f>_xlfn.XLOOKUP(A76,'KSD auditees'!A:A,'KSD auditees'!A:A)</f>
        <v>1570</v>
      </c>
      <c r="BE76" s="150" t="str">
        <f>_xlfn.XLOOKUP(A76,'KSD auditees'!A:A,'KSD auditees'!G:G)</f>
        <v>Transport</v>
      </c>
      <c r="BF76" s="150" t="e">
        <f>_xlfn.XLOOKUP(A76,'[27]Non AGSA'!B:B,'[27]Non AGSA'!B:B)</f>
        <v>#N/A</v>
      </c>
      <c r="BG76" s="150" t="e">
        <f>_xlfn.XLOOKUP(A76,'[27]Dormant auditee list'!C:C,'[27]Dormant auditee list'!C:C)</f>
        <v>#N/A</v>
      </c>
      <c r="BH76" s="150" t="str">
        <f>_xlfn.XLOOKUP(A76,[27]Reworked!A:A,[27]Reworked!I:I)</f>
        <v>Unqualified with no findings</v>
      </c>
      <c r="BJ76" s="150">
        <v>1</v>
      </c>
      <c r="BK76" s="150">
        <v>1</v>
      </c>
    </row>
    <row r="77" spans="1:63" ht="34.5" customHeight="1" x14ac:dyDescent="0.25">
      <c r="A77" s="265">
        <v>3</v>
      </c>
      <c r="B77" s="266" t="s">
        <v>109</v>
      </c>
      <c r="C77" s="271" t="s">
        <v>1193</v>
      </c>
      <c r="D77" s="271" t="s">
        <v>896</v>
      </c>
      <c r="E77" s="271" t="s">
        <v>1191</v>
      </c>
      <c r="F77" s="271" t="s">
        <v>1</v>
      </c>
      <c r="G77" s="271" t="s">
        <v>520</v>
      </c>
      <c r="H77" s="266" t="s">
        <v>440</v>
      </c>
      <c r="I77" s="266" t="s">
        <v>437</v>
      </c>
      <c r="J77" s="152" t="s">
        <v>17</v>
      </c>
      <c r="K77" s="272" t="s">
        <v>23</v>
      </c>
      <c r="L77" s="272" t="s">
        <v>23</v>
      </c>
      <c r="M77" s="152" t="s">
        <v>17</v>
      </c>
      <c r="N77" s="272" t="s">
        <v>23</v>
      </c>
      <c r="O77" s="272" t="s">
        <v>23</v>
      </c>
      <c r="P77" s="271" t="s">
        <v>1</v>
      </c>
      <c r="Q77" s="271" t="s">
        <v>1</v>
      </c>
      <c r="R77" s="271" t="s">
        <v>1</v>
      </c>
      <c r="S77" s="271" t="s">
        <v>1</v>
      </c>
      <c r="T77" s="271" t="s">
        <v>1</v>
      </c>
      <c r="U77" s="271" t="s">
        <v>1</v>
      </c>
      <c r="V77" s="271" t="s">
        <v>1</v>
      </c>
      <c r="W77" s="271" t="s">
        <v>1</v>
      </c>
      <c r="X77" s="271" t="s">
        <v>1</v>
      </c>
      <c r="Y77" s="271" t="s">
        <v>1</v>
      </c>
      <c r="Z77" s="272" t="s">
        <v>23</v>
      </c>
      <c r="AA77" s="272" t="s">
        <v>23</v>
      </c>
      <c r="AB77" s="271" t="s">
        <v>1</v>
      </c>
      <c r="AC77" s="271" t="s">
        <v>1</v>
      </c>
      <c r="AD77" s="271" t="s">
        <v>1</v>
      </c>
      <c r="AE77" s="272" t="s">
        <v>23</v>
      </c>
      <c r="AF77" s="272" t="s">
        <v>23</v>
      </c>
      <c r="AG77" s="271" t="s">
        <v>1</v>
      </c>
      <c r="AH77" s="271" t="s">
        <v>1</v>
      </c>
      <c r="AI77" s="271" t="s">
        <v>1</v>
      </c>
      <c r="AJ77" s="271" t="s">
        <v>1</v>
      </c>
      <c r="AK77" s="271" t="s">
        <v>1</v>
      </c>
      <c r="AL77" s="274" t="s">
        <v>20</v>
      </c>
      <c r="AM77" s="271" t="s">
        <v>1</v>
      </c>
      <c r="AN77" s="271" t="s">
        <v>1</v>
      </c>
      <c r="AO77" s="271" t="s">
        <v>1</v>
      </c>
      <c r="AP77" s="271" t="s">
        <v>1</v>
      </c>
      <c r="AQ77" s="271" t="s">
        <v>1</v>
      </c>
      <c r="AR77" s="272" t="s">
        <v>23</v>
      </c>
      <c r="AS77" s="271" t="s">
        <v>1</v>
      </c>
      <c r="AT77" s="271" t="s">
        <v>1</v>
      </c>
      <c r="AU77" s="272" t="s">
        <v>23</v>
      </c>
      <c r="AV77" s="272" t="s">
        <v>23</v>
      </c>
      <c r="AW77" s="272" t="s">
        <v>1242</v>
      </c>
      <c r="AX77" s="152">
        <v>2</v>
      </c>
      <c r="AY77" s="152">
        <v>2</v>
      </c>
      <c r="AZ77" s="276">
        <v>0</v>
      </c>
      <c r="BA77" s="277">
        <v>113.7</v>
      </c>
      <c r="BB77" s="281">
        <v>2.1</v>
      </c>
      <c r="BD77" s="150">
        <f>_xlfn.XLOOKUP(A77,'KSD auditees'!A:A,'KSD auditees'!A:A)</f>
        <v>3</v>
      </c>
      <c r="BE77" s="150" t="str">
        <f>_xlfn.XLOOKUP(A77,'KSD auditees'!A:A,'KSD auditees'!G:G)</f>
        <v>Energy</v>
      </c>
      <c r="BF77" s="150" t="e">
        <f>_xlfn.XLOOKUP(A77,'[27]Non AGSA'!B:B,'[27]Non AGSA'!B:B)</f>
        <v>#N/A</v>
      </c>
      <c r="BG77" s="150" t="e">
        <f>_xlfn.XLOOKUP(A77,'[27]Dormant auditee list'!C:C,'[27]Dormant auditee list'!C:C)</f>
        <v>#N/A</v>
      </c>
      <c r="BH77" s="150" t="str">
        <f>_xlfn.XLOOKUP(A77,[27]Reworked!A:A,[27]Reworked!I:I)</f>
        <v>Unqualified with findings</v>
      </c>
      <c r="BJ77" s="150">
        <v>1</v>
      </c>
      <c r="BK77" s="150">
        <v>2</v>
      </c>
    </row>
    <row r="78" spans="1:63" ht="26.25" customHeight="1" x14ac:dyDescent="0.25">
      <c r="A78" s="265">
        <v>14</v>
      </c>
      <c r="B78" s="266" t="s">
        <v>30</v>
      </c>
      <c r="C78" s="271" t="s">
        <v>1193</v>
      </c>
      <c r="D78" s="271" t="s">
        <v>941</v>
      </c>
      <c r="E78" s="271" t="s">
        <v>1191</v>
      </c>
      <c r="F78" s="271" t="s">
        <v>1</v>
      </c>
      <c r="G78" s="271" t="s">
        <v>447</v>
      </c>
      <c r="H78" s="266" t="s">
        <v>444</v>
      </c>
      <c r="I78" s="266" t="s">
        <v>437</v>
      </c>
      <c r="J78" s="279" t="s">
        <v>26</v>
      </c>
      <c r="K78" s="274" t="s">
        <v>20</v>
      </c>
      <c r="L78" s="274" t="s">
        <v>20</v>
      </c>
      <c r="M78" s="275" t="s">
        <v>33</v>
      </c>
      <c r="N78" s="271" t="s">
        <v>1</v>
      </c>
      <c r="O78" s="273" t="s">
        <v>22</v>
      </c>
      <c r="P78" s="271" t="s">
        <v>1</v>
      </c>
      <c r="Q78" s="271" t="s">
        <v>1</v>
      </c>
      <c r="R78" s="271" t="s">
        <v>1</v>
      </c>
      <c r="S78" s="271" t="s">
        <v>1</v>
      </c>
      <c r="T78" s="271" t="s">
        <v>1</v>
      </c>
      <c r="U78" s="271" t="s">
        <v>1</v>
      </c>
      <c r="V78" s="271" t="s">
        <v>1</v>
      </c>
      <c r="W78" s="274" t="s">
        <v>20</v>
      </c>
      <c r="X78" s="271" t="s">
        <v>1</v>
      </c>
      <c r="Y78" s="271" t="s">
        <v>1</v>
      </c>
      <c r="Z78" s="274" t="s">
        <v>20</v>
      </c>
      <c r="AA78" s="271" t="s">
        <v>1</v>
      </c>
      <c r="AB78" s="271" t="s">
        <v>1</v>
      </c>
      <c r="AC78" s="271" t="s">
        <v>1</v>
      </c>
      <c r="AD78" s="271" t="s">
        <v>1</v>
      </c>
      <c r="AE78" s="274" t="s">
        <v>20</v>
      </c>
      <c r="AF78" s="271" t="s">
        <v>1</v>
      </c>
      <c r="AG78" s="271" t="s">
        <v>1</v>
      </c>
      <c r="AH78" s="271" t="s">
        <v>1</v>
      </c>
      <c r="AI78" s="271" t="s">
        <v>1</v>
      </c>
      <c r="AJ78" s="271" t="s">
        <v>1</v>
      </c>
      <c r="AK78" s="271" t="s">
        <v>1</v>
      </c>
      <c r="AL78" s="271" t="s">
        <v>1</v>
      </c>
      <c r="AM78" s="271" t="s">
        <v>1</v>
      </c>
      <c r="AN78" s="271" t="s">
        <v>1</v>
      </c>
      <c r="AO78" s="271" t="s">
        <v>1</v>
      </c>
      <c r="AP78" s="271" t="s">
        <v>1</v>
      </c>
      <c r="AQ78" s="271" t="s">
        <v>1</v>
      </c>
      <c r="AR78" s="271" t="s">
        <v>1</v>
      </c>
      <c r="AS78" s="271" t="s">
        <v>1</v>
      </c>
      <c r="AT78" s="271" t="s">
        <v>1</v>
      </c>
      <c r="AU78" s="274" t="s">
        <v>20</v>
      </c>
      <c r="AV78" s="271" t="s">
        <v>1</v>
      </c>
      <c r="AW78" s="275" t="s">
        <v>1241</v>
      </c>
      <c r="AX78" s="275">
        <v>1</v>
      </c>
      <c r="AY78" s="275">
        <v>1</v>
      </c>
      <c r="AZ78" s="276">
        <v>0</v>
      </c>
      <c r="BA78" s="276">
        <v>0</v>
      </c>
      <c r="BB78" s="278">
        <v>0.91</v>
      </c>
      <c r="BD78" s="150">
        <f>_xlfn.XLOOKUP(A78,'KSD auditees'!A:A,'KSD auditees'!A:A)</f>
        <v>14</v>
      </c>
      <c r="BE78" s="150" t="str">
        <f>_xlfn.XLOOKUP(A78,'KSD auditees'!A:A,'KSD auditees'!G:G)</f>
        <v xml:space="preserve">Education, Skills development and employment </v>
      </c>
      <c r="BF78" s="150" t="e">
        <f>_xlfn.XLOOKUP(A78,'[27]Non AGSA'!B:B,'[27]Non AGSA'!B:B)</f>
        <v>#N/A</v>
      </c>
      <c r="BG78" s="150" t="e">
        <f>_xlfn.XLOOKUP(A78,'[27]Dormant auditee list'!C:C,'[27]Dormant auditee list'!C:C)</f>
        <v>#N/A</v>
      </c>
      <c r="BH78" s="150" t="str">
        <f>_xlfn.XLOOKUP(A78,[27]Reworked!A:A,[27]Reworked!I:I)</f>
        <v>Qualified</v>
      </c>
      <c r="BJ78" s="150">
        <v>1</v>
      </c>
      <c r="BK78" s="150">
        <v>3</v>
      </c>
    </row>
    <row r="79" spans="1:63" ht="34.5" customHeight="1" x14ac:dyDescent="0.25">
      <c r="A79" s="265">
        <v>1112</v>
      </c>
      <c r="B79" s="266" t="s">
        <v>178</v>
      </c>
      <c r="C79" s="271" t="s">
        <v>1193</v>
      </c>
      <c r="D79" s="271" t="s">
        <v>896</v>
      </c>
      <c r="E79" s="271" t="s">
        <v>1191</v>
      </c>
      <c r="F79" s="271" t="s">
        <v>1</v>
      </c>
      <c r="G79" s="271" t="s">
        <v>209</v>
      </c>
      <c r="H79" s="266" t="s">
        <v>440</v>
      </c>
      <c r="I79" s="266" t="s">
        <v>437</v>
      </c>
      <c r="J79" s="285" t="s">
        <v>39</v>
      </c>
      <c r="K79" s="272" t="s">
        <v>23</v>
      </c>
      <c r="L79" s="272" t="s">
        <v>23</v>
      </c>
      <c r="M79" s="282" t="s">
        <v>94</v>
      </c>
      <c r="N79" s="272" t="s">
        <v>23</v>
      </c>
      <c r="O79" s="274" t="s">
        <v>20</v>
      </c>
      <c r="P79" s="272" t="s">
        <v>23</v>
      </c>
      <c r="Q79" s="272" t="s">
        <v>23</v>
      </c>
      <c r="R79" s="272" t="s">
        <v>23</v>
      </c>
      <c r="S79" s="271" t="s">
        <v>1</v>
      </c>
      <c r="T79" s="271" t="s">
        <v>1</v>
      </c>
      <c r="U79" s="273" t="s">
        <v>22</v>
      </c>
      <c r="V79" s="272" t="s">
        <v>23</v>
      </c>
      <c r="W79" s="272" t="s">
        <v>23</v>
      </c>
      <c r="X79" s="272" t="s">
        <v>23</v>
      </c>
      <c r="Y79" s="273" t="s">
        <v>22</v>
      </c>
      <c r="Z79" s="271" t="s">
        <v>1</v>
      </c>
      <c r="AA79" s="274" t="s">
        <v>20</v>
      </c>
      <c r="AB79" s="273" t="s">
        <v>22</v>
      </c>
      <c r="AC79" s="273" t="s">
        <v>22</v>
      </c>
      <c r="AD79" s="274" t="s">
        <v>20</v>
      </c>
      <c r="AE79" s="273" t="s">
        <v>22</v>
      </c>
      <c r="AF79" s="271" t="s">
        <v>1</v>
      </c>
      <c r="AG79" s="272" t="s">
        <v>23</v>
      </c>
      <c r="AH79" s="271" t="s">
        <v>1</v>
      </c>
      <c r="AI79" s="271" t="s">
        <v>1</v>
      </c>
      <c r="AJ79" s="271" t="s">
        <v>1</v>
      </c>
      <c r="AK79" s="274" t="s">
        <v>20</v>
      </c>
      <c r="AL79" s="271" t="s">
        <v>1</v>
      </c>
      <c r="AM79" s="271" t="s">
        <v>1</v>
      </c>
      <c r="AN79" s="271" t="s">
        <v>1</v>
      </c>
      <c r="AO79" s="274" t="s">
        <v>20</v>
      </c>
      <c r="AP79" s="273" t="s">
        <v>22</v>
      </c>
      <c r="AQ79" s="271" t="s">
        <v>1</v>
      </c>
      <c r="AR79" s="271" t="s">
        <v>1</v>
      </c>
      <c r="AS79" s="271" t="s">
        <v>1</v>
      </c>
      <c r="AT79" s="271" t="s">
        <v>1</v>
      </c>
      <c r="AU79" s="272" t="s">
        <v>23</v>
      </c>
      <c r="AV79" s="274" t="s">
        <v>20</v>
      </c>
      <c r="AW79" s="275" t="s">
        <v>1241</v>
      </c>
      <c r="AX79" s="284">
        <v>0</v>
      </c>
      <c r="AY79" s="284">
        <v>0</v>
      </c>
      <c r="AZ79" s="276">
        <v>0</v>
      </c>
      <c r="BA79" s="280">
        <v>83.8</v>
      </c>
      <c r="BB79" s="278">
        <v>1.4</v>
      </c>
      <c r="BD79" s="150">
        <f>_xlfn.XLOOKUP(A79,'KSD auditees'!A:A,'KSD auditees'!A:A)</f>
        <v>1112</v>
      </c>
      <c r="BE79" s="150" t="str">
        <f>_xlfn.XLOOKUP(A79,'KSD auditees'!A:A,'KSD auditees'!G:G)</f>
        <v>Other key public entity</v>
      </c>
      <c r="BF79" s="150" t="e">
        <f>_xlfn.XLOOKUP(A79,'[27]Non AGSA'!B:B,'[27]Non AGSA'!B:B)</f>
        <v>#N/A</v>
      </c>
      <c r="BG79" s="150" t="e">
        <f>_xlfn.XLOOKUP(A79,'[27]Dormant auditee list'!C:C,'[27]Dormant auditee list'!C:C)</f>
        <v>#N/A</v>
      </c>
      <c r="BH79" s="150" t="str">
        <f>_xlfn.XLOOKUP(A79,[27]Reworked!A:A,[27]Reworked!I:I)</f>
        <v>Audit not finalised at legislated date</v>
      </c>
      <c r="BJ79" s="150">
        <v>1</v>
      </c>
      <c r="BK79" s="150">
        <v>6</v>
      </c>
    </row>
    <row r="80" spans="1:63" ht="14.25" customHeight="1" x14ac:dyDescent="0.25">
      <c r="A80" s="265">
        <v>1168</v>
      </c>
      <c r="B80" s="266" t="s">
        <v>216</v>
      </c>
      <c r="C80" s="271" t="s">
        <v>1193</v>
      </c>
      <c r="D80" s="271" t="s">
        <v>737</v>
      </c>
      <c r="E80" s="271" t="s">
        <v>1191</v>
      </c>
      <c r="F80" s="271" t="s">
        <v>1</v>
      </c>
      <c r="G80" s="271" t="s">
        <v>209</v>
      </c>
      <c r="H80" s="266" t="s">
        <v>1</v>
      </c>
      <c r="I80" s="266" t="s">
        <v>437</v>
      </c>
      <c r="J80" s="152" t="s">
        <v>17</v>
      </c>
      <c r="K80" s="271" t="s">
        <v>1</v>
      </c>
      <c r="L80" s="272" t="s">
        <v>23</v>
      </c>
      <c r="M80" s="152" t="s">
        <v>17</v>
      </c>
      <c r="N80" s="271" t="s">
        <v>1</v>
      </c>
      <c r="O80" s="272" t="s">
        <v>23</v>
      </c>
      <c r="P80" s="271" t="s">
        <v>1</v>
      </c>
      <c r="Q80" s="271" t="s">
        <v>1</v>
      </c>
      <c r="R80" s="271" t="s">
        <v>1</v>
      </c>
      <c r="S80" s="271" t="s">
        <v>1</v>
      </c>
      <c r="T80" s="271" t="s">
        <v>1</v>
      </c>
      <c r="U80" s="271" t="s">
        <v>1</v>
      </c>
      <c r="V80" s="271" t="s">
        <v>1</v>
      </c>
      <c r="W80" s="271" t="s">
        <v>1</v>
      </c>
      <c r="X80" s="271" t="s">
        <v>1</v>
      </c>
      <c r="Y80" s="271" t="s">
        <v>1</v>
      </c>
      <c r="Z80" s="271" t="s">
        <v>1</v>
      </c>
      <c r="AA80" s="271" t="s">
        <v>1</v>
      </c>
      <c r="AB80" s="271" t="s">
        <v>1</v>
      </c>
      <c r="AC80" s="271" t="s">
        <v>1</v>
      </c>
      <c r="AD80" s="271" t="s">
        <v>1</v>
      </c>
      <c r="AE80" s="271" t="s">
        <v>1</v>
      </c>
      <c r="AF80" s="272" t="s">
        <v>23</v>
      </c>
      <c r="AG80" s="271" t="s">
        <v>1</v>
      </c>
      <c r="AH80" s="271" t="s">
        <v>1</v>
      </c>
      <c r="AI80" s="271" t="s">
        <v>1</v>
      </c>
      <c r="AJ80" s="271" t="s">
        <v>1</v>
      </c>
      <c r="AK80" s="271" t="s">
        <v>1</v>
      </c>
      <c r="AL80" s="271" t="s">
        <v>1</v>
      </c>
      <c r="AM80" s="271" t="s">
        <v>1</v>
      </c>
      <c r="AN80" s="271" t="s">
        <v>1</v>
      </c>
      <c r="AO80" s="271" t="s">
        <v>1</v>
      </c>
      <c r="AP80" s="271" t="s">
        <v>1</v>
      </c>
      <c r="AQ80" s="271" t="s">
        <v>1</v>
      </c>
      <c r="AR80" s="272" t="s">
        <v>23</v>
      </c>
      <c r="AS80" s="271" t="s">
        <v>1</v>
      </c>
      <c r="AT80" s="271" t="s">
        <v>1</v>
      </c>
      <c r="AU80" s="271" t="s">
        <v>1</v>
      </c>
      <c r="AV80" s="272" t="s">
        <v>23</v>
      </c>
      <c r="AW80" s="275" t="s">
        <v>1241</v>
      </c>
      <c r="AX80" s="152">
        <v>2</v>
      </c>
      <c r="AY80" s="152">
        <v>2</v>
      </c>
      <c r="AZ80" s="276">
        <v>0</v>
      </c>
      <c r="BA80" s="280">
        <v>447.5</v>
      </c>
      <c r="BB80" s="278">
        <v>12.4</v>
      </c>
      <c r="BD80" s="150">
        <f>_xlfn.XLOOKUP(A80,'KSD auditees'!A:A,'KSD auditees'!A:A)</f>
        <v>1168</v>
      </c>
      <c r="BE80" s="150" t="str">
        <f>_xlfn.XLOOKUP(A80,'KSD auditees'!A:A,'KSD auditees'!G:G)</f>
        <v>Transport</v>
      </c>
      <c r="BF80" s="150" t="e">
        <f>_xlfn.XLOOKUP(A80,'[27]Non AGSA'!B:B,'[27]Non AGSA'!B:B)</f>
        <v>#N/A</v>
      </c>
      <c r="BG80" s="150" t="e">
        <f>_xlfn.XLOOKUP(A80,'[27]Dormant auditee list'!C:C,'[27]Dormant auditee list'!C:C)</f>
        <v>#N/A</v>
      </c>
      <c r="BH80" s="150" t="str">
        <f>_xlfn.XLOOKUP(A80,[27]Reworked!A:A,[27]Reworked!I:I)</f>
        <v>Unqualified with findings</v>
      </c>
      <c r="BJ80" s="150">
        <v>1</v>
      </c>
      <c r="BK80" s="150">
        <v>2</v>
      </c>
    </row>
    <row r="81" spans="1:63" ht="34.5" customHeight="1" x14ac:dyDescent="0.25">
      <c r="A81" s="265">
        <v>1116</v>
      </c>
      <c r="B81" s="266" t="s">
        <v>180</v>
      </c>
      <c r="C81" s="271" t="s">
        <v>1193</v>
      </c>
      <c r="D81" s="271" t="s">
        <v>896</v>
      </c>
      <c r="E81" s="271" t="s">
        <v>1191</v>
      </c>
      <c r="F81" s="271" t="s">
        <v>1</v>
      </c>
      <c r="G81" s="271" t="s">
        <v>520</v>
      </c>
      <c r="H81" s="266" t="s">
        <v>440</v>
      </c>
      <c r="I81" s="266" t="s">
        <v>437</v>
      </c>
      <c r="J81" s="285" t="s">
        <v>39</v>
      </c>
      <c r="K81" s="273" t="s">
        <v>22</v>
      </c>
      <c r="L81" s="273" t="s">
        <v>22</v>
      </c>
      <c r="M81" s="282" t="s">
        <v>94</v>
      </c>
      <c r="N81" s="272" t="s">
        <v>23</v>
      </c>
      <c r="O81" s="272" t="s">
        <v>23</v>
      </c>
      <c r="P81" s="273" t="s">
        <v>22</v>
      </c>
      <c r="Q81" s="273" t="s">
        <v>22</v>
      </c>
      <c r="R81" s="273" t="s">
        <v>22</v>
      </c>
      <c r="S81" s="271" t="s">
        <v>1</v>
      </c>
      <c r="T81" s="274" t="s">
        <v>20</v>
      </c>
      <c r="U81" s="273" t="s">
        <v>22</v>
      </c>
      <c r="V81" s="273" t="s">
        <v>22</v>
      </c>
      <c r="W81" s="271" t="s">
        <v>1</v>
      </c>
      <c r="X81" s="273" t="s">
        <v>22</v>
      </c>
      <c r="Y81" s="271" t="s">
        <v>1</v>
      </c>
      <c r="Z81" s="271" t="s">
        <v>1</v>
      </c>
      <c r="AA81" s="273" t="s">
        <v>22</v>
      </c>
      <c r="AB81" s="271" t="s">
        <v>1</v>
      </c>
      <c r="AC81" s="271" t="s">
        <v>1</v>
      </c>
      <c r="AD81" s="271" t="s">
        <v>1</v>
      </c>
      <c r="AE81" s="273" t="s">
        <v>22</v>
      </c>
      <c r="AF81" s="271" t="s">
        <v>1</v>
      </c>
      <c r="AG81" s="273" t="s">
        <v>22</v>
      </c>
      <c r="AH81" s="271" t="s">
        <v>1</v>
      </c>
      <c r="AI81" s="271" t="s">
        <v>1</v>
      </c>
      <c r="AJ81" s="271" t="s">
        <v>1</v>
      </c>
      <c r="AK81" s="273" t="s">
        <v>22</v>
      </c>
      <c r="AL81" s="273" t="s">
        <v>22</v>
      </c>
      <c r="AM81" s="271" t="s">
        <v>1</v>
      </c>
      <c r="AN81" s="271" t="s">
        <v>1</v>
      </c>
      <c r="AO81" s="273" t="s">
        <v>22</v>
      </c>
      <c r="AP81" s="273" t="s">
        <v>22</v>
      </c>
      <c r="AQ81" s="271" t="s">
        <v>1</v>
      </c>
      <c r="AR81" s="273" t="s">
        <v>22</v>
      </c>
      <c r="AS81" s="271" t="s">
        <v>1</v>
      </c>
      <c r="AT81" s="271" t="s">
        <v>1</v>
      </c>
      <c r="AU81" s="273" t="s">
        <v>22</v>
      </c>
      <c r="AV81" s="273" t="s">
        <v>22</v>
      </c>
      <c r="AW81" s="284" t="s">
        <v>1</v>
      </c>
      <c r="AX81" s="284">
        <v>0</v>
      </c>
      <c r="AY81" s="284">
        <v>0</v>
      </c>
      <c r="AZ81" s="276">
        <v>0</v>
      </c>
      <c r="BA81" s="276">
        <v>0</v>
      </c>
      <c r="BB81" s="283">
        <v>0</v>
      </c>
      <c r="BD81" s="150">
        <f>_xlfn.XLOOKUP(A81,'KSD auditees'!A:A,'KSD auditees'!A:A)</f>
        <v>1116</v>
      </c>
      <c r="BE81" s="150" t="str">
        <f>_xlfn.XLOOKUP(A81,'KSD auditees'!A:A,'KSD auditees'!G:G)</f>
        <v>Other key public entity</v>
      </c>
      <c r="BF81" s="150" t="e">
        <f>_xlfn.XLOOKUP(A81,'[27]Non AGSA'!B:B,'[27]Non AGSA'!B:B)</f>
        <v>#N/A</v>
      </c>
      <c r="BG81" s="150" t="e">
        <f>_xlfn.XLOOKUP(A81,'[27]Dormant auditee list'!C:C,'[27]Dormant auditee list'!C:C)</f>
        <v>#N/A</v>
      </c>
      <c r="BH81" s="150" t="str">
        <f>_xlfn.XLOOKUP(A81,[27]Reworked!A:A,[27]Reworked!I:I)</f>
        <v>Audit not finalised at legislated date</v>
      </c>
      <c r="BJ81" s="150">
        <v>1</v>
      </c>
      <c r="BK81" s="150">
        <v>6</v>
      </c>
    </row>
    <row r="82" spans="1:63" ht="27" customHeight="1" x14ac:dyDescent="0.25">
      <c r="A82" s="265">
        <v>18</v>
      </c>
      <c r="B82" s="266" t="s">
        <v>206</v>
      </c>
      <c r="C82" s="271" t="s">
        <v>1193</v>
      </c>
      <c r="D82" s="271" t="s">
        <v>815</v>
      </c>
      <c r="E82" s="271" t="s">
        <v>1191</v>
      </c>
      <c r="F82" s="271" t="s">
        <v>1</v>
      </c>
      <c r="G82" s="271" t="s">
        <v>817</v>
      </c>
      <c r="H82" s="266" t="s">
        <v>696</v>
      </c>
      <c r="I82" s="266" t="s">
        <v>437</v>
      </c>
      <c r="J82" s="152" t="s">
        <v>17</v>
      </c>
      <c r="K82" s="272" t="s">
        <v>23</v>
      </c>
      <c r="L82" s="272" t="s">
        <v>23</v>
      </c>
      <c r="M82" s="152" t="s">
        <v>17</v>
      </c>
      <c r="N82" s="274" t="s">
        <v>20</v>
      </c>
      <c r="O82" s="272" t="s">
        <v>23</v>
      </c>
      <c r="P82" s="271" t="s">
        <v>1</v>
      </c>
      <c r="Q82" s="271" t="s">
        <v>1</v>
      </c>
      <c r="R82" s="271" t="s">
        <v>1</v>
      </c>
      <c r="S82" s="271" t="s">
        <v>1</v>
      </c>
      <c r="T82" s="271" t="s">
        <v>1</v>
      </c>
      <c r="U82" s="271" t="s">
        <v>1</v>
      </c>
      <c r="V82" s="271" t="s">
        <v>1</v>
      </c>
      <c r="W82" s="271" t="s">
        <v>1</v>
      </c>
      <c r="X82" s="271" t="s">
        <v>1</v>
      </c>
      <c r="Y82" s="271" t="s">
        <v>1</v>
      </c>
      <c r="Z82" s="271" t="s">
        <v>1</v>
      </c>
      <c r="AA82" s="272" t="s">
        <v>23</v>
      </c>
      <c r="AB82" s="271" t="s">
        <v>1</v>
      </c>
      <c r="AC82" s="271" t="s">
        <v>1</v>
      </c>
      <c r="AD82" s="271" t="s">
        <v>1</v>
      </c>
      <c r="AE82" s="273" t="s">
        <v>22</v>
      </c>
      <c r="AF82" s="271" t="s">
        <v>1</v>
      </c>
      <c r="AG82" s="271" t="s">
        <v>1</v>
      </c>
      <c r="AH82" s="271" t="s">
        <v>1</v>
      </c>
      <c r="AI82" s="271" t="s">
        <v>1</v>
      </c>
      <c r="AJ82" s="271" t="s">
        <v>1</v>
      </c>
      <c r="AK82" s="271" t="s">
        <v>1</v>
      </c>
      <c r="AL82" s="271" t="s">
        <v>1</v>
      </c>
      <c r="AM82" s="271" t="s">
        <v>1</v>
      </c>
      <c r="AN82" s="271" t="s">
        <v>1</v>
      </c>
      <c r="AO82" s="274" t="s">
        <v>20</v>
      </c>
      <c r="AP82" s="271" t="s">
        <v>1</v>
      </c>
      <c r="AQ82" s="271" t="s">
        <v>1</v>
      </c>
      <c r="AR82" s="273" t="s">
        <v>22</v>
      </c>
      <c r="AS82" s="271" t="s">
        <v>1</v>
      </c>
      <c r="AT82" s="271" t="s">
        <v>1</v>
      </c>
      <c r="AU82" s="272" t="s">
        <v>23</v>
      </c>
      <c r="AV82" s="272" t="s">
        <v>23</v>
      </c>
      <c r="AW82" s="274" t="s">
        <v>1240</v>
      </c>
      <c r="AX82" s="275">
        <v>1</v>
      </c>
      <c r="AY82" s="152">
        <v>2</v>
      </c>
      <c r="AZ82" s="276">
        <v>0</v>
      </c>
      <c r="BA82" s="277">
        <v>4.8</v>
      </c>
      <c r="BB82" s="281">
        <v>0.03</v>
      </c>
      <c r="BD82" s="150">
        <f>_xlfn.XLOOKUP(A82,'KSD auditees'!A:A,'KSD auditees'!A:A)</f>
        <v>18</v>
      </c>
      <c r="BE82" s="150" t="str">
        <f>_xlfn.XLOOKUP(A82,'KSD auditees'!A:A,'KSD auditees'!G:G)</f>
        <v xml:space="preserve">Safety and security </v>
      </c>
      <c r="BF82" s="150" t="e">
        <f>_xlfn.XLOOKUP(A82,'[27]Non AGSA'!B:B,'[27]Non AGSA'!B:B)</f>
        <v>#N/A</v>
      </c>
      <c r="BG82" s="150" t="e">
        <f>_xlfn.XLOOKUP(A82,'[27]Dormant auditee list'!C:C,'[27]Dormant auditee list'!C:C)</f>
        <v>#N/A</v>
      </c>
      <c r="BH82" s="150" t="str">
        <f>_xlfn.XLOOKUP(A82,[27]Reworked!A:A,[27]Reworked!I:I)</f>
        <v>Unqualified with findings</v>
      </c>
      <c r="BJ82" s="150">
        <v>1</v>
      </c>
      <c r="BK82" s="150">
        <v>2</v>
      </c>
    </row>
    <row r="83" spans="1:63" ht="34.5" customHeight="1" x14ac:dyDescent="0.25">
      <c r="A83" s="265">
        <v>1598</v>
      </c>
      <c r="B83" s="266" t="s">
        <v>110</v>
      </c>
      <c r="C83" s="271" t="s">
        <v>1193</v>
      </c>
      <c r="D83" s="271" t="s">
        <v>1086</v>
      </c>
      <c r="E83" s="271" t="s">
        <v>1191</v>
      </c>
      <c r="F83" s="271" t="s">
        <v>1</v>
      </c>
      <c r="G83" s="271" t="s">
        <v>520</v>
      </c>
      <c r="H83" s="266" t="s">
        <v>440</v>
      </c>
      <c r="I83" s="266" t="s">
        <v>437</v>
      </c>
      <c r="J83" s="152" t="s">
        <v>17</v>
      </c>
      <c r="K83" s="274" t="s">
        <v>20</v>
      </c>
      <c r="L83" s="274" t="s">
        <v>20</v>
      </c>
      <c r="M83" s="151" t="s">
        <v>111</v>
      </c>
      <c r="N83" s="271" t="s">
        <v>1</v>
      </c>
      <c r="O83" s="271" t="s">
        <v>1</v>
      </c>
      <c r="P83" s="271" t="s">
        <v>1</v>
      </c>
      <c r="Q83" s="271" t="s">
        <v>1</v>
      </c>
      <c r="R83" s="271" t="s">
        <v>1</v>
      </c>
      <c r="S83" s="271" t="s">
        <v>1</v>
      </c>
      <c r="T83" s="271" t="s">
        <v>1</v>
      </c>
      <c r="U83" s="271" t="s">
        <v>1</v>
      </c>
      <c r="V83" s="271" t="s">
        <v>1</v>
      </c>
      <c r="W83" s="271" t="s">
        <v>1</v>
      </c>
      <c r="X83" s="271" t="s">
        <v>1</v>
      </c>
      <c r="Y83" s="271" t="s">
        <v>1</v>
      </c>
      <c r="Z83" s="271" t="s">
        <v>1</v>
      </c>
      <c r="AA83" s="274" t="s">
        <v>20</v>
      </c>
      <c r="AB83" s="271" t="s">
        <v>1</v>
      </c>
      <c r="AC83" s="271" t="s">
        <v>1</v>
      </c>
      <c r="AD83" s="271" t="s">
        <v>1</v>
      </c>
      <c r="AE83" s="271" t="s">
        <v>1</v>
      </c>
      <c r="AF83" s="274" t="s">
        <v>20</v>
      </c>
      <c r="AG83" s="271" t="s">
        <v>1</v>
      </c>
      <c r="AH83" s="271" t="s">
        <v>1</v>
      </c>
      <c r="AI83" s="271" t="s">
        <v>1</v>
      </c>
      <c r="AJ83" s="271" t="s">
        <v>1</v>
      </c>
      <c r="AK83" s="274" t="s">
        <v>20</v>
      </c>
      <c r="AL83" s="271" t="s">
        <v>1</v>
      </c>
      <c r="AM83" s="271" t="s">
        <v>1</v>
      </c>
      <c r="AN83" s="271" t="s">
        <v>1</v>
      </c>
      <c r="AO83" s="271" t="s">
        <v>1</v>
      </c>
      <c r="AP83" s="274" t="s">
        <v>20</v>
      </c>
      <c r="AQ83" s="271" t="s">
        <v>1</v>
      </c>
      <c r="AR83" s="274" t="s">
        <v>20</v>
      </c>
      <c r="AS83" s="271" t="s">
        <v>1</v>
      </c>
      <c r="AT83" s="271" t="s">
        <v>1</v>
      </c>
      <c r="AU83" s="274" t="s">
        <v>20</v>
      </c>
      <c r="AV83" s="274" t="s">
        <v>20</v>
      </c>
      <c r="AW83" s="272" t="s">
        <v>23</v>
      </c>
      <c r="AX83" s="275">
        <v>1</v>
      </c>
      <c r="AY83" s="284">
        <v>0</v>
      </c>
      <c r="AZ83" s="276">
        <v>0</v>
      </c>
      <c r="BA83" s="280">
        <v>6.9</v>
      </c>
      <c r="BB83" s="278">
        <v>1</v>
      </c>
      <c r="BD83" s="150">
        <f>_xlfn.XLOOKUP(A83,'KSD auditees'!A:A,'KSD auditees'!A:A)</f>
        <v>1598</v>
      </c>
      <c r="BE83" s="150" t="str">
        <f>_xlfn.XLOOKUP(A83,'KSD auditees'!A:A,'KSD auditees'!G:G)</f>
        <v>Energy</v>
      </c>
      <c r="BF83" s="150" t="e">
        <f>_xlfn.XLOOKUP(A83,'[27]Non AGSA'!B:B,'[27]Non AGSA'!B:B)</f>
        <v>#N/A</v>
      </c>
      <c r="BG83" s="150" t="e">
        <f>_xlfn.XLOOKUP(A83,'[27]Dormant auditee list'!C:C,'[27]Dormant auditee list'!C:C)</f>
        <v>#N/A</v>
      </c>
      <c r="BH83" s="150" t="str">
        <f>_xlfn.XLOOKUP(A83,[27]Reworked!A:A,[27]Reworked!I:I)</f>
        <v>Unqualified with findings</v>
      </c>
      <c r="BJ83" s="150">
        <v>1</v>
      </c>
      <c r="BK83" s="150">
        <v>2</v>
      </c>
    </row>
    <row r="84" spans="1:63" ht="27" customHeight="1" x14ac:dyDescent="0.25">
      <c r="A84" s="265">
        <v>23</v>
      </c>
      <c r="B84" s="266" t="s">
        <v>31</v>
      </c>
      <c r="C84" s="271" t="s">
        <v>1193</v>
      </c>
      <c r="D84" s="271" t="s">
        <v>941</v>
      </c>
      <c r="E84" s="271" t="s">
        <v>1191</v>
      </c>
      <c r="F84" s="271" t="s">
        <v>1</v>
      </c>
      <c r="G84" s="271" t="s">
        <v>447</v>
      </c>
      <c r="H84" s="266" t="s">
        <v>444</v>
      </c>
      <c r="I84" s="266" t="s">
        <v>437</v>
      </c>
      <c r="J84" s="152" t="s">
        <v>17</v>
      </c>
      <c r="K84" s="274" t="s">
        <v>20</v>
      </c>
      <c r="L84" s="272" t="s">
        <v>23</v>
      </c>
      <c r="M84" s="152" t="s">
        <v>17</v>
      </c>
      <c r="N84" s="273" t="s">
        <v>22</v>
      </c>
      <c r="O84" s="272" t="s">
        <v>23</v>
      </c>
      <c r="P84" s="271" t="s">
        <v>1</v>
      </c>
      <c r="Q84" s="271" t="s">
        <v>1</v>
      </c>
      <c r="R84" s="271" t="s">
        <v>1</v>
      </c>
      <c r="S84" s="271" t="s">
        <v>1</v>
      </c>
      <c r="T84" s="271" t="s">
        <v>1</v>
      </c>
      <c r="U84" s="271" t="s">
        <v>1</v>
      </c>
      <c r="V84" s="271" t="s">
        <v>1</v>
      </c>
      <c r="W84" s="271" t="s">
        <v>1</v>
      </c>
      <c r="X84" s="271" t="s">
        <v>1</v>
      </c>
      <c r="Y84" s="271" t="s">
        <v>1</v>
      </c>
      <c r="Z84" s="271" t="s">
        <v>1</v>
      </c>
      <c r="AA84" s="274" t="s">
        <v>20</v>
      </c>
      <c r="AB84" s="271" t="s">
        <v>1</v>
      </c>
      <c r="AC84" s="271" t="s">
        <v>1</v>
      </c>
      <c r="AD84" s="271" t="s">
        <v>1</v>
      </c>
      <c r="AE84" s="273" t="s">
        <v>22</v>
      </c>
      <c r="AF84" s="274" t="s">
        <v>20</v>
      </c>
      <c r="AG84" s="271" t="s">
        <v>1</v>
      </c>
      <c r="AH84" s="271" t="s">
        <v>1</v>
      </c>
      <c r="AI84" s="271" t="s">
        <v>1</v>
      </c>
      <c r="AJ84" s="271" t="s">
        <v>1</v>
      </c>
      <c r="AK84" s="271" t="s">
        <v>1</v>
      </c>
      <c r="AL84" s="271" t="s">
        <v>1</v>
      </c>
      <c r="AM84" s="271" t="s">
        <v>1</v>
      </c>
      <c r="AN84" s="271" t="s">
        <v>1</v>
      </c>
      <c r="AO84" s="271" t="s">
        <v>1</v>
      </c>
      <c r="AP84" s="271" t="s">
        <v>1</v>
      </c>
      <c r="AQ84" s="271" t="s">
        <v>1</v>
      </c>
      <c r="AR84" s="271" t="s">
        <v>1</v>
      </c>
      <c r="AS84" s="271" t="s">
        <v>1</v>
      </c>
      <c r="AT84" s="271" t="s">
        <v>1</v>
      </c>
      <c r="AU84" s="272" t="s">
        <v>23</v>
      </c>
      <c r="AV84" s="274" t="s">
        <v>20</v>
      </c>
      <c r="AW84" s="275" t="s">
        <v>1241</v>
      </c>
      <c r="AX84" s="275">
        <v>1</v>
      </c>
      <c r="AY84" s="275">
        <v>1</v>
      </c>
      <c r="AZ84" s="276">
        <v>0</v>
      </c>
      <c r="BA84" s="276">
        <v>0</v>
      </c>
      <c r="BB84" s="278">
        <v>23.2</v>
      </c>
      <c r="BD84" s="150">
        <f>_xlfn.XLOOKUP(A84,'KSD auditees'!A:A,'KSD auditees'!A:A)</f>
        <v>23</v>
      </c>
      <c r="BE84" s="150" t="str">
        <f>_xlfn.XLOOKUP(A84,'KSD auditees'!A:A,'KSD auditees'!G:G)</f>
        <v xml:space="preserve">Education, Skills development and employment </v>
      </c>
      <c r="BF84" s="150" t="e">
        <f>_xlfn.XLOOKUP(A84,'[27]Non AGSA'!B:B,'[27]Non AGSA'!B:B)</f>
        <v>#N/A</v>
      </c>
      <c r="BG84" s="150" t="e">
        <f>_xlfn.XLOOKUP(A84,'[27]Dormant auditee list'!C:C,'[27]Dormant auditee list'!C:C)</f>
        <v>#N/A</v>
      </c>
      <c r="BH84" s="150" t="str">
        <f>_xlfn.XLOOKUP(A84,[27]Reworked!A:A,[27]Reworked!I:I)</f>
        <v>Unqualified with findings</v>
      </c>
      <c r="BJ84" s="150">
        <v>1</v>
      </c>
      <c r="BK84" s="150">
        <v>2</v>
      </c>
    </row>
    <row r="85" spans="1:63" ht="26.25" customHeight="1" x14ac:dyDescent="0.25">
      <c r="A85" s="265">
        <v>1336</v>
      </c>
      <c r="B85" s="266" t="s">
        <v>32</v>
      </c>
      <c r="C85" s="271" t="s">
        <v>1193</v>
      </c>
      <c r="D85" s="271" t="s">
        <v>1086</v>
      </c>
      <c r="E85" s="271" t="s">
        <v>1191</v>
      </c>
      <c r="F85" s="271" t="s">
        <v>1</v>
      </c>
      <c r="G85" s="271" t="s">
        <v>447</v>
      </c>
      <c r="H85" s="266" t="s">
        <v>444</v>
      </c>
      <c r="I85" s="266" t="s">
        <v>437</v>
      </c>
      <c r="J85" s="275" t="s">
        <v>33</v>
      </c>
      <c r="K85" s="271" t="s">
        <v>1</v>
      </c>
      <c r="L85" s="271" t="s">
        <v>1</v>
      </c>
      <c r="M85" s="275" t="s">
        <v>33</v>
      </c>
      <c r="N85" s="271" t="s">
        <v>1</v>
      </c>
      <c r="O85" s="271" t="s">
        <v>1</v>
      </c>
      <c r="P85" s="271" t="s">
        <v>1</v>
      </c>
      <c r="Q85" s="271" t="s">
        <v>1</v>
      </c>
      <c r="R85" s="271" t="s">
        <v>1</v>
      </c>
      <c r="S85" s="271" t="s">
        <v>1</v>
      </c>
      <c r="T85" s="271" t="s">
        <v>1</v>
      </c>
      <c r="U85" s="271" t="s">
        <v>1</v>
      </c>
      <c r="V85" s="271" t="s">
        <v>1</v>
      </c>
      <c r="W85" s="271" t="s">
        <v>1</v>
      </c>
      <c r="X85" s="271" t="s">
        <v>1</v>
      </c>
      <c r="Y85" s="271" t="s">
        <v>1</v>
      </c>
      <c r="Z85" s="271" t="s">
        <v>1</v>
      </c>
      <c r="AA85" s="271" t="s">
        <v>1</v>
      </c>
      <c r="AB85" s="271" t="s">
        <v>1</v>
      </c>
      <c r="AC85" s="271" t="s">
        <v>1</v>
      </c>
      <c r="AD85" s="271" t="s">
        <v>1</v>
      </c>
      <c r="AE85" s="271" t="s">
        <v>1</v>
      </c>
      <c r="AF85" s="271" t="s">
        <v>1</v>
      </c>
      <c r="AG85" s="271" t="s">
        <v>1</v>
      </c>
      <c r="AH85" s="271" t="s">
        <v>1</v>
      </c>
      <c r="AI85" s="271" t="s">
        <v>1</v>
      </c>
      <c r="AJ85" s="271" t="s">
        <v>1</v>
      </c>
      <c r="AK85" s="271" t="s">
        <v>1</v>
      </c>
      <c r="AL85" s="271" t="s">
        <v>1</v>
      </c>
      <c r="AM85" s="271" t="s">
        <v>1</v>
      </c>
      <c r="AN85" s="271" t="s">
        <v>1</v>
      </c>
      <c r="AO85" s="271" t="s">
        <v>1</v>
      </c>
      <c r="AP85" s="271" t="s">
        <v>1</v>
      </c>
      <c r="AQ85" s="271" t="s">
        <v>1</v>
      </c>
      <c r="AR85" s="271" t="s">
        <v>1</v>
      </c>
      <c r="AS85" s="271" t="s">
        <v>1</v>
      </c>
      <c r="AT85" s="271" t="s">
        <v>1</v>
      </c>
      <c r="AU85" s="271" t="s">
        <v>1</v>
      </c>
      <c r="AV85" s="271" t="s">
        <v>1</v>
      </c>
      <c r="AW85" s="275" t="s">
        <v>1241</v>
      </c>
      <c r="AX85" s="275">
        <v>1</v>
      </c>
      <c r="AY85" s="284">
        <v>0</v>
      </c>
      <c r="AZ85" s="276">
        <v>0</v>
      </c>
      <c r="BA85" s="276">
        <v>0</v>
      </c>
      <c r="BB85" s="283">
        <v>0</v>
      </c>
      <c r="BD85" s="150">
        <f>_xlfn.XLOOKUP(A85,'KSD auditees'!A:A,'KSD auditees'!A:A)</f>
        <v>1336</v>
      </c>
      <c r="BE85" s="150" t="str">
        <f>_xlfn.XLOOKUP(A85,'KSD auditees'!A:A,'KSD auditees'!G:G)</f>
        <v xml:space="preserve">Education, Skills development and employment </v>
      </c>
      <c r="BF85" s="150" t="e">
        <f>_xlfn.XLOOKUP(A85,'[27]Non AGSA'!B:B,'[27]Non AGSA'!B:B)</f>
        <v>#N/A</v>
      </c>
      <c r="BG85" s="150" t="e">
        <f>_xlfn.XLOOKUP(A85,'[27]Dormant auditee list'!C:C,'[27]Dormant auditee list'!C:C)</f>
        <v>#N/A</v>
      </c>
      <c r="BH85" s="150" t="str">
        <f>_xlfn.XLOOKUP(A85,[27]Reworked!A:A,[27]Reworked!I:I)</f>
        <v>Unqualified with no findings</v>
      </c>
      <c r="BJ85" s="150">
        <v>1</v>
      </c>
      <c r="BK85" s="150">
        <v>1</v>
      </c>
    </row>
    <row r="86" spans="1:63" ht="26.25" customHeight="1" x14ac:dyDescent="0.25">
      <c r="A86" s="265">
        <v>1573</v>
      </c>
      <c r="B86" s="266" t="s">
        <v>204</v>
      </c>
      <c r="C86" s="271" t="s">
        <v>1193</v>
      </c>
      <c r="D86" s="271" t="s">
        <v>896</v>
      </c>
      <c r="E86" s="271" t="s">
        <v>1191</v>
      </c>
      <c r="F86" s="271" t="s">
        <v>1</v>
      </c>
      <c r="G86" s="271" t="s">
        <v>900</v>
      </c>
      <c r="H86" s="266" t="s">
        <v>696</v>
      </c>
      <c r="I86" s="266" t="s">
        <v>437</v>
      </c>
      <c r="J86" s="279" t="s">
        <v>26</v>
      </c>
      <c r="K86" s="272" t="s">
        <v>23</v>
      </c>
      <c r="L86" s="272" t="s">
        <v>23</v>
      </c>
      <c r="M86" s="279" t="s">
        <v>26</v>
      </c>
      <c r="N86" s="274" t="s">
        <v>20</v>
      </c>
      <c r="O86" s="274" t="s">
        <v>20</v>
      </c>
      <c r="P86" s="271" t="s">
        <v>1</v>
      </c>
      <c r="Q86" s="274" t="s">
        <v>20</v>
      </c>
      <c r="R86" s="272" t="s">
        <v>23</v>
      </c>
      <c r="S86" s="271" t="s">
        <v>1</v>
      </c>
      <c r="T86" s="271" t="s">
        <v>1</v>
      </c>
      <c r="U86" s="273" t="s">
        <v>22</v>
      </c>
      <c r="V86" s="271" t="s">
        <v>1</v>
      </c>
      <c r="W86" s="273" t="s">
        <v>22</v>
      </c>
      <c r="X86" s="271" t="s">
        <v>1</v>
      </c>
      <c r="Y86" s="271" t="s">
        <v>1</v>
      </c>
      <c r="Z86" s="272" t="s">
        <v>23</v>
      </c>
      <c r="AA86" s="273" t="s">
        <v>22</v>
      </c>
      <c r="AB86" s="271" t="s">
        <v>1</v>
      </c>
      <c r="AC86" s="271" t="s">
        <v>1</v>
      </c>
      <c r="AD86" s="271" t="s">
        <v>1</v>
      </c>
      <c r="AE86" s="272" t="s">
        <v>23</v>
      </c>
      <c r="AF86" s="271" t="s">
        <v>1</v>
      </c>
      <c r="AG86" s="273" t="s">
        <v>22</v>
      </c>
      <c r="AH86" s="271" t="s">
        <v>1</v>
      </c>
      <c r="AI86" s="271" t="s">
        <v>1</v>
      </c>
      <c r="AJ86" s="271" t="s">
        <v>1</v>
      </c>
      <c r="AK86" s="274" t="s">
        <v>20</v>
      </c>
      <c r="AL86" s="271" t="s">
        <v>1</v>
      </c>
      <c r="AM86" s="271" t="s">
        <v>1</v>
      </c>
      <c r="AN86" s="271" t="s">
        <v>1</v>
      </c>
      <c r="AO86" s="272" t="s">
        <v>23</v>
      </c>
      <c r="AP86" s="271" t="s">
        <v>1</v>
      </c>
      <c r="AQ86" s="271" t="s">
        <v>1</v>
      </c>
      <c r="AR86" s="271" t="s">
        <v>1</v>
      </c>
      <c r="AS86" s="271" t="s">
        <v>1</v>
      </c>
      <c r="AT86" s="271" t="s">
        <v>1</v>
      </c>
      <c r="AU86" s="272" t="s">
        <v>23</v>
      </c>
      <c r="AV86" s="272" t="s">
        <v>23</v>
      </c>
      <c r="AW86" s="275" t="s">
        <v>1241</v>
      </c>
      <c r="AX86" s="275">
        <v>1</v>
      </c>
      <c r="AY86" s="152">
        <v>2</v>
      </c>
      <c r="AZ86" s="276">
        <v>0</v>
      </c>
      <c r="BA86" s="277">
        <v>3.2</v>
      </c>
      <c r="BB86" s="278">
        <v>3.9</v>
      </c>
      <c r="BD86" s="150">
        <f>_xlfn.XLOOKUP(A86,'KSD auditees'!A:A,'KSD auditees'!A:A)</f>
        <v>1573</v>
      </c>
      <c r="BE86" s="150" t="str">
        <f>_xlfn.XLOOKUP(A86,'KSD auditees'!A:A,'KSD auditees'!G:G)</f>
        <v>Safety and Security</v>
      </c>
      <c r="BF86" s="150" t="e">
        <f>_xlfn.XLOOKUP(A86,'[27]Non AGSA'!B:B,'[27]Non AGSA'!B:B)</f>
        <v>#N/A</v>
      </c>
      <c r="BG86" s="150" t="e">
        <f>_xlfn.XLOOKUP(A86,'[27]Dormant auditee list'!C:C,'[27]Dormant auditee list'!C:C)</f>
        <v>#N/A</v>
      </c>
      <c r="BH86" s="150" t="str">
        <f>_xlfn.XLOOKUP(A86,[27]Reworked!A:A,[27]Reworked!I:I)</f>
        <v>Qualified</v>
      </c>
      <c r="BJ86" s="150">
        <v>1</v>
      </c>
      <c r="BK86" s="150">
        <v>3</v>
      </c>
    </row>
    <row r="87" spans="1:63" ht="26.25" customHeight="1" x14ac:dyDescent="0.25">
      <c r="A87" s="265">
        <v>1292</v>
      </c>
      <c r="B87" s="266" t="s">
        <v>34</v>
      </c>
      <c r="C87" s="271" t="s">
        <v>1193</v>
      </c>
      <c r="D87" s="271" t="s">
        <v>438</v>
      </c>
      <c r="E87" s="271" t="s">
        <v>1191</v>
      </c>
      <c r="F87" s="271" t="s">
        <v>1</v>
      </c>
      <c r="G87" s="271" t="s">
        <v>447</v>
      </c>
      <c r="H87" s="266" t="s">
        <v>444</v>
      </c>
      <c r="I87" s="266" t="s">
        <v>437</v>
      </c>
      <c r="J87" s="279" t="s">
        <v>26</v>
      </c>
      <c r="K87" s="271" t="s">
        <v>1</v>
      </c>
      <c r="L87" s="272" t="s">
        <v>23</v>
      </c>
      <c r="M87" s="279" t="s">
        <v>26</v>
      </c>
      <c r="N87" s="271" t="s">
        <v>1</v>
      </c>
      <c r="O87" s="272" t="s">
        <v>23</v>
      </c>
      <c r="P87" s="271" t="s">
        <v>1</v>
      </c>
      <c r="Q87" s="274" t="s">
        <v>20</v>
      </c>
      <c r="R87" s="271" t="s">
        <v>1</v>
      </c>
      <c r="S87" s="271" t="s">
        <v>1</v>
      </c>
      <c r="T87" s="271" t="s">
        <v>1</v>
      </c>
      <c r="U87" s="271" t="s">
        <v>1</v>
      </c>
      <c r="V87" s="271" t="s">
        <v>1</v>
      </c>
      <c r="W87" s="272" t="s">
        <v>23</v>
      </c>
      <c r="X87" s="271" t="s">
        <v>1</v>
      </c>
      <c r="Y87" s="271" t="s">
        <v>1</v>
      </c>
      <c r="Z87" s="271" t="s">
        <v>1</v>
      </c>
      <c r="AA87" s="271" t="s">
        <v>1</v>
      </c>
      <c r="AB87" s="271" t="s">
        <v>1</v>
      </c>
      <c r="AC87" s="271" t="s">
        <v>1</v>
      </c>
      <c r="AD87" s="271" t="s">
        <v>1</v>
      </c>
      <c r="AE87" s="272" t="s">
        <v>23</v>
      </c>
      <c r="AF87" s="271" t="s">
        <v>1</v>
      </c>
      <c r="AG87" s="271" t="s">
        <v>1</v>
      </c>
      <c r="AH87" s="271" t="s">
        <v>1</v>
      </c>
      <c r="AI87" s="271" t="s">
        <v>1</v>
      </c>
      <c r="AJ87" s="271" t="s">
        <v>1</v>
      </c>
      <c r="AK87" s="271" t="s">
        <v>1</v>
      </c>
      <c r="AL87" s="271" t="s">
        <v>1</v>
      </c>
      <c r="AM87" s="271" t="s">
        <v>1</v>
      </c>
      <c r="AN87" s="271" t="s">
        <v>1</v>
      </c>
      <c r="AO87" s="271" t="s">
        <v>1</v>
      </c>
      <c r="AP87" s="271" t="s">
        <v>1</v>
      </c>
      <c r="AQ87" s="271" t="s">
        <v>1</v>
      </c>
      <c r="AR87" s="271" t="s">
        <v>1</v>
      </c>
      <c r="AS87" s="271" t="s">
        <v>1</v>
      </c>
      <c r="AT87" s="271" t="s">
        <v>1</v>
      </c>
      <c r="AU87" s="271" t="s">
        <v>1</v>
      </c>
      <c r="AV87" s="271" t="s">
        <v>1</v>
      </c>
      <c r="AW87" s="274" t="s">
        <v>1240</v>
      </c>
      <c r="AX87" s="282">
        <v>3</v>
      </c>
      <c r="AY87" s="284">
        <v>0</v>
      </c>
      <c r="AZ87" s="276">
        <v>0</v>
      </c>
      <c r="BA87" s="276">
        <v>0</v>
      </c>
      <c r="BB87" s="283">
        <v>0</v>
      </c>
      <c r="BD87" s="150">
        <f>_xlfn.XLOOKUP(A87,'KSD auditees'!A:A,'KSD auditees'!A:A)</f>
        <v>1292</v>
      </c>
      <c r="BE87" s="150" t="str">
        <f>_xlfn.XLOOKUP(A87,'KSD auditees'!A:A,'KSD auditees'!G:G)</f>
        <v xml:space="preserve">Education, Skills development and employment </v>
      </c>
      <c r="BF87" s="150" t="e">
        <f>_xlfn.XLOOKUP(A87,'[27]Non AGSA'!B:B,'[27]Non AGSA'!B:B)</f>
        <v>#N/A</v>
      </c>
      <c r="BG87" s="150" t="e">
        <f>_xlfn.XLOOKUP(A87,'[27]Dormant auditee list'!C:C,'[27]Dormant auditee list'!C:C)</f>
        <v>#N/A</v>
      </c>
      <c r="BH87" s="150" t="str">
        <f>_xlfn.XLOOKUP(A87,[27]Reworked!A:A,[27]Reworked!I:I)</f>
        <v>Qualified</v>
      </c>
      <c r="BJ87" s="150">
        <v>1</v>
      </c>
      <c r="BK87" s="150">
        <v>3</v>
      </c>
    </row>
    <row r="88" spans="1:63" ht="27" customHeight="1" x14ac:dyDescent="0.25">
      <c r="A88" s="265">
        <v>1321</v>
      </c>
      <c r="B88" s="266" t="s">
        <v>35</v>
      </c>
      <c r="C88" s="271" t="s">
        <v>1193</v>
      </c>
      <c r="D88" s="271" t="s">
        <v>625</v>
      </c>
      <c r="E88" s="271" t="s">
        <v>1191</v>
      </c>
      <c r="F88" s="271" t="s">
        <v>1</v>
      </c>
      <c r="G88" s="271" t="s">
        <v>447</v>
      </c>
      <c r="H88" s="266" t="s">
        <v>444</v>
      </c>
      <c r="I88" s="266" t="s">
        <v>437</v>
      </c>
      <c r="J88" s="152" t="s">
        <v>17</v>
      </c>
      <c r="K88" s="271" t="s">
        <v>1</v>
      </c>
      <c r="L88" s="272" t="s">
        <v>23</v>
      </c>
      <c r="M88" s="152" t="s">
        <v>17</v>
      </c>
      <c r="N88" s="271" t="s">
        <v>1</v>
      </c>
      <c r="O88" s="272" t="s">
        <v>23</v>
      </c>
      <c r="P88" s="271" t="s">
        <v>1</v>
      </c>
      <c r="Q88" s="271" t="s">
        <v>1</v>
      </c>
      <c r="R88" s="271" t="s">
        <v>1</v>
      </c>
      <c r="S88" s="271" t="s">
        <v>1</v>
      </c>
      <c r="T88" s="271" t="s">
        <v>1</v>
      </c>
      <c r="U88" s="271" t="s">
        <v>1</v>
      </c>
      <c r="V88" s="271" t="s">
        <v>1</v>
      </c>
      <c r="W88" s="271" t="s">
        <v>1</v>
      </c>
      <c r="X88" s="271" t="s">
        <v>1</v>
      </c>
      <c r="Y88" s="271" t="s">
        <v>1</v>
      </c>
      <c r="Z88" s="271" t="s">
        <v>1</v>
      </c>
      <c r="AA88" s="271" t="s">
        <v>1</v>
      </c>
      <c r="AB88" s="271" t="s">
        <v>1</v>
      </c>
      <c r="AC88" s="271" t="s">
        <v>1</v>
      </c>
      <c r="AD88" s="271" t="s">
        <v>1</v>
      </c>
      <c r="AE88" s="272" t="s">
        <v>23</v>
      </c>
      <c r="AF88" s="271" t="s">
        <v>1</v>
      </c>
      <c r="AG88" s="271" t="s">
        <v>1</v>
      </c>
      <c r="AH88" s="271" t="s">
        <v>1</v>
      </c>
      <c r="AI88" s="271" t="s">
        <v>1</v>
      </c>
      <c r="AJ88" s="271" t="s">
        <v>1</v>
      </c>
      <c r="AK88" s="271" t="s">
        <v>1</v>
      </c>
      <c r="AL88" s="271" t="s">
        <v>1</v>
      </c>
      <c r="AM88" s="271" t="s">
        <v>1</v>
      </c>
      <c r="AN88" s="271" t="s">
        <v>1</v>
      </c>
      <c r="AO88" s="271" t="s">
        <v>1</v>
      </c>
      <c r="AP88" s="271" t="s">
        <v>1</v>
      </c>
      <c r="AQ88" s="271" t="s">
        <v>1</v>
      </c>
      <c r="AR88" s="271" t="s">
        <v>1</v>
      </c>
      <c r="AS88" s="271" t="s">
        <v>1</v>
      </c>
      <c r="AT88" s="271" t="s">
        <v>1</v>
      </c>
      <c r="AU88" s="271" t="s">
        <v>1</v>
      </c>
      <c r="AV88" s="273" t="s">
        <v>22</v>
      </c>
      <c r="AW88" s="275" t="s">
        <v>1241</v>
      </c>
      <c r="AX88" s="152">
        <v>2</v>
      </c>
      <c r="AY88" s="284">
        <v>0</v>
      </c>
      <c r="AZ88" s="276">
        <v>0</v>
      </c>
      <c r="BA88" s="276">
        <v>0</v>
      </c>
      <c r="BB88" s="283">
        <v>0</v>
      </c>
      <c r="BD88" s="150">
        <f>_xlfn.XLOOKUP(A88,'KSD auditees'!A:A,'KSD auditees'!A:A)</f>
        <v>1321</v>
      </c>
      <c r="BE88" s="150" t="str">
        <f>_xlfn.XLOOKUP(A88,'KSD auditees'!A:A,'KSD auditees'!G:G)</f>
        <v xml:space="preserve">Education, Skills development and employment </v>
      </c>
      <c r="BF88" s="150" t="e">
        <f>_xlfn.XLOOKUP(A88,'[27]Non AGSA'!B:B,'[27]Non AGSA'!B:B)</f>
        <v>#N/A</v>
      </c>
      <c r="BG88" s="150" t="e">
        <f>_xlfn.XLOOKUP(A88,'[27]Dormant auditee list'!C:C,'[27]Dormant auditee list'!C:C)</f>
        <v>#N/A</v>
      </c>
      <c r="BH88" s="150" t="str">
        <f>_xlfn.XLOOKUP(A88,[27]Reworked!A:A,[27]Reworked!I:I)</f>
        <v>Unqualified with findings</v>
      </c>
      <c r="BJ88" s="150">
        <v>1</v>
      </c>
      <c r="BK88" s="150">
        <v>2</v>
      </c>
    </row>
    <row r="89" spans="1:63" ht="34.5" customHeight="1" x14ac:dyDescent="0.25">
      <c r="A89" s="265">
        <v>31</v>
      </c>
      <c r="B89" s="266" t="s">
        <v>112</v>
      </c>
      <c r="C89" s="271" t="s">
        <v>1193</v>
      </c>
      <c r="D89" s="271" t="s">
        <v>519</v>
      </c>
      <c r="E89" s="271" t="s">
        <v>1191</v>
      </c>
      <c r="F89" s="271" t="s">
        <v>1</v>
      </c>
      <c r="G89" s="271" t="s">
        <v>520</v>
      </c>
      <c r="H89" s="266" t="s">
        <v>440</v>
      </c>
      <c r="I89" s="266" t="s">
        <v>437</v>
      </c>
      <c r="J89" s="285" t="s">
        <v>39</v>
      </c>
      <c r="K89" s="273" t="s">
        <v>22</v>
      </c>
      <c r="L89" s="272" t="s">
        <v>23</v>
      </c>
      <c r="M89" s="152" t="s">
        <v>17</v>
      </c>
      <c r="N89" s="272" t="s">
        <v>23</v>
      </c>
      <c r="O89" s="272" t="s">
        <v>23</v>
      </c>
      <c r="P89" s="271" t="s">
        <v>1</v>
      </c>
      <c r="Q89" s="271" t="s">
        <v>1</v>
      </c>
      <c r="R89" s="271" t="s">
        <v>1</v>
      </c>
      <c r="S89" s="271" t="s">
        <v>1</v>
      </c>
      <c r="T89" s="271" t="s">
        <v>1</v>
      </c>
      <c r="U89" s="271" t="s">
        <v>1</v>
      </c>
      <c r="V89" s="271" t="s">
        <v>1</v>
      </c>
      <c r="W89" s="271" t="s">
        <v>1</v>
      </c>
      <c r="X89" s="271" t="s">
        <v>1</v>
      </c>
      <c r="Y89" s="271" t="s">
        <v>1</v>
      </c>
      <c r="Z89" s="273" t="s">
        <v>22</v>
      </c>
      <c r="AA89" s="271" t="s">
        <v>1</v>
      </c>
      <c r="AB89" s="271" t="s">
        <v>1</v>
      </c>
      <c r="AC89" s="271" t="s">
        <v>1</v>
      </c>
      <c r="AD89" s="271" t="s">
        <v>1</v>
      </c>
      <c r="AE89" s="272" t="s">
        <v>23</v>
      </c>
      <c r="AF89" s="271" t="s">
        <v>1</v>
      </c>
      <c r="AG89" s="271" t="s">
        <v>1</v>
      </c>
      <c r="AH89" s="271" t="s">
        <v>1</v>
      </c>
      <c r="AI89" s="271" t="s">
        <v>1</v>
      </c>
      <c r="AJ89" s="271" t="s">
        <v>1</v>
      </c>
      <c r="AK89" s="271" t="s">
        <v>1</v>
      </c>
      <c r="AL89" s="271" t="s">
        <v>1</v>
      </c>
      <c r="AM89" s="271" t="s">
        <v>1</v>
      </c>
      <c r="AN89" s="271" t="s">
        <v>1</v>
      </c>
      <c r="AO89" s="271" t="s">
        <v>1</v>
      </c>
      <c r="AP89" s="271" t="s">
        <v>1</v>
      </c>
      <c r="AQ89" s="271" t="s">
        <v>1</v>
      </c>
      <c r="AR89" s="271" t="s">
        <v>1</v>
      </c>
      <c r="AS89" s="271" t="s">
        <v>1</v>
      </c>
      <c r="AT89" s="271" t="s">
        <v>1</v>
      </c>
      <c r="AU89" s="272" t="s">
        <v>23</v>
      </c>
      <c r="AV89" s="273" t="s">
        <v>22</v>
      </c>
      <c r="AW89" s="275" t="s">
        <v>1241</v>
      </c>
      <c r="AX89" s="275">
        <v>1</v>
      </c>
      <c r="AY89" s="284">
        <v>0</v>
      </c>
      <c r="AZ89" s="276">
        <v>0</v>
      </c>
      <c r="BA89" s="277">
        <v>0.05</v>
      </c>
      <c r="BB89" s="278">
        <v>0.27</v>
      </c>
      <c r="BD89" s="150">
        <f>_xlfn.XLOOKUP(A89,'KSD auditees'!A:A,'KSD auditees'!A:A)</f>
        <v>31</v>
      </c>
      <c r="BE89" s="150" t="str">
        <f>_xlfn.XLOOKUP(A89,'KSD auditees'!A:A,'KSD auditees'!G:G)</f>
        <v>Energy</v>
      </c>
      <c r="BF89" s="150" t="e">
        <f>_xlfn.XLOOKUP(A89,'[27]Non AGSA'!B:B,'[27]Non AGSA'!B:B)</f>
        <v>#N/A</v>
      </c>
      <c r="BG89" s="150" t="e">
        <f>_xlfn.XLOOKUP(A89,'[27]Dormant auditee list'!C:C,'[27]Dormant auditee list'!C:C)</f>
        <v>#N/A</v>
      </c>
      <c r="BH89" s="150" t="str">
        <f>_xlfn.XLOOKUP(A89,[27]Reworked!A:A,[27]Reworked!I:I)</f>
        <v>Audit not finalised at legislated date</v>
      </c>
      <c r="BJ89" s="150">
        <v>1</v>
      </c>
      <c r="BK89" s="150">
        <v>6</v>
      </c>
    </row>
    <row r="90" spans="1:63" ht="33.75" customHeight="1" x14ac:dyDescent="0.25">
      <c r="A90" s="265">
        <v>1605</v>
      </c>
      <c r="B90" s="266" t="s">
        <v>113</v>
      </c>
      <c r="C90" s="271" t="s">
        <v>1193</v>
      </c>
      <c r="D90" s="271" t="s">
        <v>519</v>
      </c>
      <c r="E90" s="271" t="s">
        <v>1191</v>
      </c>
      <c r="F90" s="271" t="s">
        <v>1</v>
      </c>
      <c r="G90" s="271" t="s">
        <v>520</v>
      </c>
      <c r="H90" s="266" t="s">
        <v>440</v>
      </c>
      <c r="I90" s="266" t="s">
        <v>437</v>
      </c>
      <c r="J90" s="152" t="s">
        <v>17</v>
      </c>
      <c r="K90" s="271" t="s">
        <v>1</v>
      </c>
      <c r="L90" s="274" t="s">
        <v>20</v>
      </c>
      <c r="M90" s="151" t="s">
        <v>111</v>
      </c>
      <c r="N90" s="271" t="s">
        <v>1</v>
      </c>
      <c r="O90" s="271" t="s">
        <v>1</v>
      </c>
      <c r="P90" s="271" t="s">
        <v>1</v>
      </c>
      <c r="Q90" s="271" t="s">
        <v>1</v>
      </c>
      <c r="R90" s="271" t="s">
        <v>1</v>
      </c>
      <c r="S90" s="271" t="s">
        <v>1</v>
      </c>
      <c r="T90" s="271" t="s">
        <v>1</v>
      </c>
      <c r="U90" s="271" t="s">
        <v>1</v>
      </c>
      <c r="V90" s="271" t="s">
        <v>1</v>
      </c>
      <c r="W90" s="271" t="s">
        <v>1</v>
      </c>
      <c r="X90" s="271" t="s">
        <v>1</v>
      </c>
      <c r="Y90" s="271" t="s">
        <v>1</v>
      </c>
      <c r="Z90" s="271" t="s">
        <v>1</v>
      </c>
      <c r="AA90" s="271" t="s">
        <v>1</v>
      </c>
      <c r="AB90" s="271" t="s">
        <v>1</v>
      </c>
      <c r="AC90" s="271" t="s">
        <v>1</v>
      </c>
      <c r="AD90" s="271" t="s">
        <v>1</v>
      </c>
      <c r="AE90" s="274" t="s">
        <v>20</v>
      </c>
      <c r="AF90" s="271" t="s">
        <v>1</v>
      </c>
      <c r="AG90" s="274" t="s">
        <v>20</v>
      </c>
      <c r="AH90" s="271" t="s">
        <v>1</v>
      </c>
      <c r="AI90" s="271" t="s">
        <v>1</v>
      </c>
      <c r="AJ90" s="271" t="s">
        <v>1</v>
      </c>
      <c r="AK90" s="271" t="s">
        <v>1</v>
      </c>
      <c r="AL90" s="271" t="s">
        <v>1</v>
      </c>
      <c r="AM90" s="271" t="s">
        <v>1</v>
      </c>
      <c r="AN90" s="271" t="s">
        <v>1</v>
      </c>
      <c r="AO90" s="271" t="s">
        <v>1</v>
      </c>
      <c r="AP90" s="271" t="s">
        <v>1</v>
      </c>
      <c r="AQ90" s="271" t="s">
        <v>1</v>
      </c>
      <c r="AR90" s="271" t="s">
        <v>1</v>
      </c>
      <c r="AS90" s="271" t="s">
        <v>1</v>
      </c>
      <c r="AT90" s="271" t="s">
        <v>1</v>
      </c>
      <c r="AU90" s="271" t="s">
        <v>1</v>
      </c>
      <c r="AV90" s="271" t="s">
        <v>1</v>
      </c>
      <c r="AW90" s="274" t="s">
        <v>20</v>
      </c>
      <c r="AX90" s="275">
        <v>1</v>
      </c>
      <c r="AY90" s="284">
        <v>0</v>
      </c>
      <c r="AZ90" s="276">
        <v>0</v>
      </c>
      <c r="BA90" s="276">
        <v>0</v>
      </c>
      <c r="BB90" s="283">
        <v>0</v>
      </c>
      <c r="BD90" s="150">
        <f>_xlfn.XLOOKUP(A90,'KSD auditees'!A:A,'KSD auditees'!A:A)</f>
        <v>1605</v>
      </c>
      <c r="BE90" s="150" t="str">
        <f>_xlfn.XLOOKUP(A90,'KSD auditees'!A:A,'KSD auditees'!G:G)</f>
        <v>Energy</v>
      </c>
      <c r="BF90" s="150" t="e">
        <f>_xlfn.XLOOKUP(A90,'[27]Non AGSA'!B:B,'[27]Non AGSA'!B:B)</f>
        <v>#N/A</v>
      </c>
      <c r="BG90" s="150" t="e">
        <f>_xlfn.XLOOKUP(A90,'[27]Dormant auditee list'!C:C,'[27]Dormant auditee list'!C:C)</f>
        <v>#N/A</v>
      </c>
      <c r="BH90" s="150" t="str">
        <f>_xlfn.XLOOKUP(A90,[27]Reworked!A:A,[27]Reworked!I:I)</f>
        <v>Unqualified with findings</v>
      </c>
      <c r="BJ90" s="150">
        <v>1</v>
      </c>
      <c r="BK90" s="150">
        <v>2</v>
      </c>
    </row>
    <row r="91" spans="1:63" ht="27" customHeight="1" x14ac:dyDescent="0.25">
      <c r="A91" s="265">
        <v>1304</v>
      </c>
      <c r="B91" s="266" t="s">
        <v>36</v>
      </c>
      <c r="C91" s="271" t="s">
        <v>1193</v>
      </c>
      <c r="D91" s="271" t="s">
        <v>519</v>
      </c>
      <c r="E91" s="271" t="s">
        <v>1191</v>
      </c>
      <c r="F91" s="271" t="s">
        <v>1</v>
      </c>
      <c r="G91" s="271" t="s">
        <v>447</v>
      </c>
      <c r="H91" s="266" t="s">
        <v>444</v>
      </c>
      <c r="I91" s="266" t="s">
        <v>437</v>
      </c>
      <c r="J91" s="279" t="s">
        <v>26</v>
      </c>
      <c r="K91" s="271" t="s">
        <v>1</v>
      </c>
      <c r="L91" s="272" t="s">
        <v>23</v>
      </c>
      <c r="M91" s="282" t="s">
        <v>94</v>
      </c>
      <c r="N91" s="271" t="s">
        <v>1</v>
      </c>
      <c r="O91" s="272" t="s">
        <v>23</v>
      </c>
      <c r="P91" s="272" t="s">
        <v>23</v>
      </c>
      <c r="Q91" s="272" t="s">
        <v>23</v>
      </c>
      <c r="R91" s="273" t="s">
        <v>22</v>
      </c>
      <c r="S91" s="271" t="s">
        <v>1</v>
      </c>
      <c r="T91" s="274" t="s">
        <v>20</v>
      </c>
      <c r="U91" s="272" t="s">
        <v>23</v>
      </c>
      <c r="V91" s="271" t="s">
        <v>1</v>
      </c>
      <c r="W91" s="273" t="s">
        <v>22</v>
      </c>
      <c r="X91" s="271" t="s">
        <v>1</v>
      </c>
      <c r="Y91" s="271" t="s">
        <v>1</v>
      </c>
      <c r="Z91" s="271" t="s">
        <v>1</v>
      </c>
      <c r="AA91" s="271" t="s">
        <v>1</v>
      </c>
      <c r="AB91" s="271" t="s">
        <v>1</v>
      </c>
      <c r="AC91" s="271" t="s">
        <v>1</v>
      </c>
      <c r="AD91" s="271" t="s">
        <v>1</v>
      </c>
      <c r="AE91" s="272" t="s">
        <v>23</v>
      </c>
      <c r="AF91" s="271" t="s">
        <v>1</v>
      </c>
      <c r="AG91" s="271" t="s">
        <v>1</v>
      </c>
      <c r="AH91" s="271" t="s">
        <v>1</v>
      </c>
      <c r="AI91" s="271" t="s">
        <v>1</v>
      </c>
      <c r="AJ91" s="271" t="s">
        <v>1</v>
      </c>
      <c r="AK91" s="271" t="s">
        <v>1</v>
      </c>
      <c r="AL91" s="271" t="s">
        <v>1</v>
      </c>
      <c r="AM91" s="271" t="s">
        <v>1</v>
      </c>
      <c r="AN91" s="271" t="s">
        <v>1</v>
      </c>
      <c r="AO91" s="271" t="s">
        <v>1</v>
      </c>
      <c r="AP91" s="271" t="s">
        <v>1</v>
      </c>
      <c r="AQ91" s="271" t="s">
        <v>1</v>
      </c>
      <c r="AR91" s="271" t="s">
        <v>1</v>
      </c>
      <c r="AS91" s="271" t="s">
        <v>1</v>
      </c>
      <c r="AT91" s="271" t="s">
        <v>1</v>
      </c>
      <c r="AU91" s="271" t="s">
        <v>1</v>
      </c>
      <c r="AV91" s="271" t="s">
        <v>1</v>
      </c>
      <c r="AW91" s="274" t="s">
        <v>1240</v>
      </c>
      <c r="AX91" s="152">
        <v>2</v>
      </c>
      <c r="AY91" s="284">
        <v>0</v>
      </c>
      <c r="AZ91" s="276">
        <v>0</v>
      </c>
      <c r="BA91" s="276">
        <v>0</v>
      </c>
      <c r="BB91" s="283">
        <v>0</v>
      </c>
      <c r="BD91" s="150">
        <f>_xlfn.XLOOKUP(A91,'KSD auditees'!A:A,'KSD auditees'!A:A)</f>
        <v>1304</v>
      </c>
      <c r="BE91" s="150" t="str">
        <f>_xlfn.XLOOKUP(A91,'KSD auditees'!A:A,'KSD auditees'!G:G)</f>
        <v xml:space="preserve">Education, Skills development and employment </v>
      </c>
      <c r="BF91" s="150" t="e">
        <f>_xlfn.XLOOKUP(A91,'[27]Non AGSA'!B:B,'[27]Non AGSA'!B:B)</f>
        <v>#N/A</v>
      </c>
      <c r="BG91" s="150" t="e">
        <f>_xlfn.XLOOKUP(A91,'[27]Dormant auditee list'!C:C,'[27]Dormant auditee list'!C:C)</f>
        <v>#N/A</v>
      </c>
      <c r="BH91" s="150" t="str">
        <f>_xlfn.XLOOKUP(A91,[27]Reworked!A:A,[27]Reworked!I:I)</f>
        <v>Qualified</v>
      </c>
      <c r="BJ91" s="150">
        <v>1</v>
      </c>
      <c r="BK91" s="150">
        <v>3</v>
      </c>
    </row>
    <row r="92" spans="1:63" ht="26.25" customHeight="1" x14ac:dyDescent="0.25">
      <c r="A92" s="265">
        <v>33</v>
      </c>
      <c r="B92" s="266" t="s">
        <v>37</v>
      </c>
      <c r="C92" s="271" t="s">
        <v>1193</v>
      </c>
      <c r="D92" s="271" t="s">
        <v>941</v>
      </c>
      <c r="E92" s="271" t="s">
        <v>1191</v>
      </c>
      <c r="F92" s="271" t="s">
        <v>1</v>
      </c>
      <c r="G92" s="271" t="s">
        <v>447</v>
      </c>
      <c r="H92" s="266" t="s">
        <v>444</v>
      </c>
      <c r="I92" s="266" t="s">
        <v>437</v>
      </c>
      <c r="J92" s="275" t="s">
        <v>33</v>
      </c>
      <c r="K92" s="271" t="s">
        <v>1</v>
      </c>
      <c r="L92" s="271" t="s">
        <v>1</v>
      </c>
      <c r="M92" s="275" t="s">
        <v>33</v>
      </c>
      <c r="N92" s="271" t="s">
        <v>1</v>
      </c>
      <c r="O92" s="271" t="s">
        <v>1</v>
      </c>
      <c r="P92" s="271" t="s">
        <v>1</v>
      </c>
      <c r="Q92" s="271" t="s">
        <v>1</v>
      </c>
      <c r="R92" s="271" t="s">
        <v>1</v>
      </c>
      <c r="S92" s="271" t="s">
        <v>1</v>
      </c>
      <c r="T92" s="271" t="s">
        <v>1</v>
      </c>
      <c r="U92" s="271" t="s">
        <v>1</v>
      </c>
      <c r="V92" s="271" t="s">
        <v>1</v>
      </c>
      <c r="W92" s="271" t="s">
        <v>1</v>
      </c>
      <c r="X92" s="271" t="s">
        <v>1</v>
      </c>
      <c r="Y92" s="271" t="s">
        <v>1</v>
      </c>
      <c r="Z92" s="271" t="s">
        <v>1</v>
      </c>
      <c r="AA92" s="271" t="s">
        <v>1</v>
      </c>
      <c r="AB92" s="271" t="s">
        <v>1</v>
      </c>
      <c r="AC92" s="271" t="s">
        <v>1</v>
      </c>
      <c r="AD92" s="271" t="s">
        <v>1</v>
      </c>
      <c r="AE92" s="271" t="s">
        <v>1</v>
      </c>
      <c r="AF92" s="271" t="s">
        <v>1</v>
      </c>
      <c r="AG92" s="271" t="s">
        <v>1</v>
      </c>
      <c r="AH92" s="271" t="s">
        <v>1</v>
      </c>
      <c r="AI92" s="271" t="s">
        <v>1</v>
      </c>
      <c r="AJ92" s="271" t="s">
        <v>1</v>
      </c>
      <c r="AK92" s="271" t="s">
        <v>1</v>
      </c>
      <c r="AL92" s="271" t="s">
        <v>1</v>
      </c>
      <c r="AM92" s="271" t="s">
        <v>1</v>
      </c>
      <c r="AN92" s="271" t="s">
        <v>1</v>
      </c>
      <c r="AO92" s="271" t="s">
        <v>1</v>
      </c>
      <c r="AP92" s="271" t="s">
        <v>1</v>
      </c>
      <c r="AQ92" s="271" t="s">
        <v>1</v>
      </c>
      <c r="AR92" s="271" t="s">
        <v>1</v>
      </c>
      <c r="AS92" s="271" t="s">
        <v>1</v>
      </c>
      <c r="AT92" s="271" t="s">
        <v>1</v>
      </c>
      <c r="AU92" s="272" t="s">
        <v>23</v>
      </c>
      <c r="AV92" s="274" t="s">
        <v>20</v>
      </c>
      <c r="AW92" s="274" t="s">
        <v>1240</v>
      </c>
      <c r="AX92" s="275">
        <v>1</v>
      </c>
      <c r="AY92" s="275">
        <v>1</v>
      </c>
      <c r="AZ92" s="276">
        <v>0</v>
      </c>
      <c r="BA92" s="276">
        <v>0</v>
      </c>
      <c r="BB92" s="283">
        <v>0</v>
      </c>
      <c r="BD92" s="150">
        <f>_xlfn.XLOOKUP(A92,'KSD auditees'!A:A,'KSD auditees'!A:A)</f>
        <v>33</v>
      </c>
      <c r="BE92" s="150" t="str">
        <f>_xlfn.XLOOKUP(A92,'KSD auditees'!A:A,'KSD auditees'!G:G)</f>
        <v xml:space="preserve">Education, Skills development and employment </v>
      </c>
      <c r="BF92" s="150" t="e">
        <f>_xlfn.XLOOKUP(A92,'[27]Non AGSA'!B:B,'[27]Non AGSA'!B:B)</f>
        <v>#N/A</v>
      </c>
      <c r="BG92" s="150" t="e">
        <f>_xlfn.XLOOKUP(A92,'[27]Dormant auditee list'!C:C,'[27]Dormant auditee list'!C:C)</f>
        <v>#N/A</v>
      </c>
      <c r="BH92" s="150" t="str">
        <f>_xlfn.XLOOKUP(A92,[27]Reworked!A:A,[27]Reworked!I:I)</f>
        <v>Unqualified with no findings</v>
      </c>
      <c r="BJ92" s="150">
        <v>1</v>
      </c>
      <c r="BK92" s="150">
        <v>1</v>
      </c>
    </row>
    <row r="93" spans="1:63" ht="27" customHeight="1" x14ac:dyDescent="0.25">
      <c r="A93" s="265">
        <v>1312</v>
      </c>
      <c r="B93" s="266" t="s">
        <v>38</v>
      </c>
      <c r="C93" s="271" t="s">
        <v>1193</v>
      </c>
      <c r="D93" s="271" t="s">
        <v>571</v>
      </c>
      <c r="E93" s="271" t="s">
        <v>1191</v>
      </c>
      <c r="F93" s="271" t="s">
        <v>1</v>
      </c>
      <c r="G93" s="271" t="s">
        <v>447</v>
      </c>
      <c r="H93" s="266" t="s">
        <v>444</v>
      </c>
      <c r="I93" s="266" t="s">
        <v>437</v>
      </c>
      <c r="J93" s="285" t="s">
        <v>39</v>
      </c>
      <c r="K93" s="271" t="s">
        <v>1</v>
      </c>
      <c r="L93" s="273" t="s">
        <v>22</v>
      </c>
      <c r="M93" s="282" t="s">
        <v>94</v>
      </c>
      <c r="N93" s="271" t="s">
        <v>1</v>
      </c>
      <c r="O93" s="272" t="s">
        <v>23</v>
      </c>
      <c r="P93" s="273" t="s">
        <v>22</v>
      </c>
      <c r="Q93" s="273" t="s">
        <v>22</v>
      </c>
      <c r="R93" s="273" t="s">
        <v>22</v>
      </c>
      <c r="S93" s="271" t="s">
        <v>1</v>
      </c>
      <c r="T93" s="274" t="s">
        <v>20</v>
      </c>
      <c r="U93" s="273" t="s">
        <v>22</v>
      </c>
      <c r="V93" s="273" t="s">
        <v>22</v>
      </c>
      <c r="W93" s="273" t="s">
        <v>22</v>
      </c>
      <c r="X93" s="271" t="s">
        <v>1</v>
      </c>
      <c r="Y93" s="271" t="s">
        <v>1</v>
      </c>
      <c r="Z93" s="271" t="s">
        <v>1</v>
      </c>
      <c r="AA93" s="271" t="s">
        <v>1</v>
      </c>
      <c r="AB93" s="271" t="s">
        <v>1</v>
      </c>
      <c r="AC93" s="271" t="s">
        <v>1</v>
      </c>
      <c r="AD93" s="271" t="s">
        <v>1</v>
      </c>
      <c r="AE93" s="273" t="s">
        <v>22</v>
      </c>
      <c r="AF93" s="271" t="s">
        <v>1</v>
      </c>
      <c r="AG93" s="273" t="s">
        <v>22</v>
      </c>
      <c r="AH93" s="271" t="s">
        <v>1</v>
      </c>
      <c r="AI93" s="271" t="s">
        <v>1</v>
      </c>
      <c r="AJ93" s="271" t="s">
        <v>1</v>
      </c>
      <c r="AK93" s="271" t="s">
        <v>1</v>
      </c>
      <c r="AL93" s="271" t="s">
        <v>1</v>
      </c>
      <c r="AM93" s="271" t="s">
        <v>1</v>
      </c>
      <c r="AN93" s="271" t="s">
        <v>1</v>
      </c>
      <c r="AO93" s="271" t="s">
        <v>1</v>
      </c>
      <c r="AP93" s="273" t="s">
        <v>22</v>
      </c>
      <c r="AQ93" s="271" t="s">
        <v>1</v>
      </c>
      <c r="AR93" s="271" t="s">
        <v>1</v>
      </c>
      <c r="AS93" s="271" t="s">
        <v>1</v>
      </c>
      <c r="AT93" s="271" t="s">
        <v>1</v>
      </c>
      <c r="AU93" s="271" t="s">
        <v>1</v>
      </c>
      <c r="AV93" s="271" t="s">
        <v>1</v>
      </c>
      <c r="AW93" s="284" t="s">
        <v>1</v>
      </c>
      <c r="AX93" s="284">
        <v>0</v>
      </c>
      <c r="AY93" s="284">
        <v>0</v>
      </c>
      <c r="AZ93" s="276">
        <v>0</v>
      </c>
      <c r="BA93" s="276">
        <v>0</v>
      </c>
      <c r="BB93" s="283">
        <v>0</v>
      </c>
      <c r="BD93" s="150">
        <f>_xlfn.XLOOKUP(A93,'KSD auditees'!A:A,'KSD auditees'!A:A)</f>
        <v>1312</v>
      </c>
      <c r="BE93" s="150" t="str">
        <f>_xlfn.XLOOKUP(A93,'KSD auditees'!A:A,'KSD auditees'!G:G)</f>
        <v xml:space="preserve">Education, Skills development and employment </v>
      </c>
      <c r="BF93" s="150" t="e">
        <f>_xlfn.XLOOKUP(A93,'[27]Non AGSA'!B:B,'[27]Non AGSA'!B:B)</f>
        <v>#N/A</v>
      </c>
      <c r="BG93" s="150" t="e">
        <f>_xlfn.XLOOKUP(A93,'[27]Dormant auditee list'!C:C,'[27]Dormant auditee list'!C:C)</f>
        <v>#N/A</v>
      </c>
      <c r="BH93" s="150" t="str">
        <f>_xlfn.XLOOKUP(A93,[27]Reworked!A:A,[27]Reworked!I:I)</f>
        <v>Audit not finalised at legislated date</v>
      </c>
      <c r="BJ93" s="150">
        <v>1</v>
      </c>
      <c r="BK93" s="150">
        <v>6</v>
      </c>
    </row>
    <row r="94" spans="1:63" ht="27" customHeight="1" x14ac:dyDescent="0.25">
      <c r="A94" s="265">
        <v>1337</v>
      </c>
      <c r="B94" s="266" t="s">
        <v>41</v>
      </c>
      <c r="C94" s="271" t="s">
        <v>1193</v>
      </c>
      <c r="D94" s="271" t="s">
        <v>1086</v>
      </c>
      <c r="E94" s="271" t="s">
        <v>1191</v>
      </c>
      <c r="F94" s="271" t="s">
        <v>1</v>
      </c>
      <c r="G94" s="271" t="s">
        <v>447</v>
      </c>
      <c r="H94" s="266" t="s">
        <v>444</v>
      </c>
      <c r="I94" s="266" t="s">
        <v>437</v>
      </c>
      <c r="J94" s="152" t="s">
        <v>17</v>
      </c>
      <c r="K94" s="271" t="s">
        <v>1</v>
      </c>
      <c r="L94" s="272" t="s">
        <v>23</v>
      </c>
      <c r="M94" s="152" t="s">
        <v>17</v>
      </c>
      <c r="N94" s="271" t="s">
        <v>1</v>
      </c>
      <c r="O94" s="272" t="s">
        <v>23</v>
      </c>
      <c r="P94" s="271" t="s">
        <v>1</v>
      </c>
      <c r="Q94" s="271" t="s">
        <v>1</v>
      </c>
      <c r="R94" s="271" t="s">
        <v>1</v>
      </c>
      <c r="S94" s="271" t="s">
        <v>1</v>
      </c>
      <c r="T94" s="271" t="s">
        <v>1</v>
      </c>
      <c r="U94" s="271" t="s">
        <v>1</v>
      </c>
      <c r="V94" s="271" t="s">
        <v>1</v>
      </c>
      <c r="W94" s="271" t="s">
        <v>1</v>
      </c>
      <c r="X94" s="271" t="s">
        <v>1</v>
      </c>
      <c r="Y94" s="271" t="s">
        <v>1</v>
      </c>
      <c r="Z94" s="271" t="s">
        <v>1</v>
      </c>
      <c r="AA94" s="271" t="s">
        <v>1</v>
      </c>
      <c r="AB94" s="271" t="s">
        <v>1</v>
      </c>
      <c r="AC94" s="271" t="s">
        <v>1</v>
      </c>
      <c r="AD94" s="271" t="s">
        <v>1</v>
      </c>
      <c r="AE94" s="272" t="s">
        <v>23</v>
      </c>
      <c r="AF94" s="271" t="s">
        <v>1</v>
      </c>
      <c r="AG94" s="271" t="s">
        <v>1</v>
      </c>
      <c r="AH94" s="271" t="s">
        <v>1</v>
      </c>
      <c r="AI94" s="271" t="s">
        <v>1</v>
      </c>
      <c r="AJ94" s="271" t="s">
        <v>1</v>
      </c>
      <c r="AK94" s="271" t="s">
        <v>1</v>
      </c>
      <c r="AL94" s="271" t="s">
        <v>1</v>
      </c>
      <c r="AM94" s="271" t="s">
        <v>1</v>
      </c>
      <c r="AN94" s="271" t="s">
        <v>1</v>
      </c>
      <c r="AO94" s="271" t="s">
        <v>1</v>
      </c>
      <c r="AP94" s="271" t="s">
        <v>1</v>
      </c>
      <c r="AQ94" s="271" t="s">
        <v>1</v>
      </c>
      <c r="AR94" s="271" t="s">
        <v>1</v>
      </c>
      <c r="AS94" s="271" t="s">
        <v>1</v>
      </c>
      <c r="AT94" s="271" t="s">
        <v>1</v>
      </c>
      <c r="AU94" s="271" t="s">
        <v>1</v>
      </c>
      <c r="AV94" s="271" t="s">
        <v>1</v>
      </c>
      <c r="AW94" s="274" t="s">
        <v>1240</v>
      </c>
      <c r="AX94" s="275">
        <v>1</v>
      </c>
      <c r="AY94" s="284">
        <v>0</v>
      </c>
      <c r="AZ94" s="276">
        <v>0</v>
      </c>
      <c r="BA94" s="276">
        <v>0</v>
      </c>
      <c r="BB94" s="281">
        <v>0</v>
      </c>
      <c r="BD94" s="150">
        <f>_xlfn.XLOOKUP(A94,'KSD auditees'!A:A,'KSD auditees'!A:A)</f>
        <v>1337</v>
      </c>
      <c r="BE94" s="150" t="str">
        <f>_xlfn.XLOOKUP(A94,'KSD auditees'!A:A,'KSD auditees'!G:G)</f>
        <v xml:space="preserve">Education, Skills development and employment </v>
      </c>
      <c r="BF94" s="150" t="e">
        <f>_xlfn.XLOOKUP(A94,'[27]Non AGSA'!B:B,'[27]Non AGSA'!B:B)</f>
        <v>#N/A</v>
      </c>
      <c r="BG94" s="150" t="e">
        <f>_xlfn.XLOOKUP(A94,'[27]Dormant auditee list'!C:C,'[27]Dormant auditee list'!C:C)</f>
        <v>#N/A</v>
      </c>
      <c r="BH94" s="150" t="str">
        <f>_xlfn.XLOOKUP(A94,[27]Reworked!A:A,[27]Reworked!I:I)</f>
        <v>Unqualified with findings</v>
      </c>
      <c r="BJ94" s="150">
        <v>1</v>
      </c>
      <c r="BK94" s="150">
        <v>2</v>
      </c>
    </row>
    <row r="95" spans="1:63" ht="26.25" customHeight="1" x14ac:dyDescent="0.25">
      <c r="A95" s="265">
        <v>40</v>
      </c>
      <c r="B95" s="266" t="s">
        <v>182</v>
      </c>
      <c r="C95" s="271" t="s">
        <v>1193</v>
      </c>
      <c r="D95" s="271" t="s">
        <v>941</v>
      </c>
      <c r="E95" s="271" t="s">
        <v>1191</v>
      </c>
      <c r="F95" s="271" t="s">
        <v>1</v>
      </c>
      <c r="G95" s="271" t="s">
        <v>949</v>
      </c>
      <c r="H95" s="266" t="s">
        <v>444</v>
      </c>
      <c r="I95" s="266" t="s">
        <v>437</v>
      </c>
      <c r="J95" s="282" t="s">
        <v>94</v>
      </c>
      <c r="K95" s="272" t="s">
        <v>23</v>
      </c>
      <c r="L95" s="272" t="s">
        <v>23</v>
      </c>
      <c r="M95" s="282" t="s">
        <v>94</v>
      </c>
      <c r="N95" s="272" t="s">
        <v>23</v>
      </c>
      <c r="O95" s="272" t="s">
        <v>23</v>
      </c>
      <c r="P95" s="272" t="s">
        <v>23</v>
      </c>
      <c r="Q95" s="272" t="s">
        <v>23</v>
      </c>
      <c r="R95" s="272" t="s">
        <v>23</v>
      </c>
      <c r="S95" s="272" t="s">
        <v>23</v>
      </c>
      <c r="T95" s="271" t="s">
        <v>1</v>
      </c>
      <c r="U95" s="272" t="s">
        <v>23</v>
      </c>
      <c r="V95" s="272" t="s">
        <v>23</v>
      </c>
      <c r="W95" s="272" t="s">
        <v>23</v>
      </c>
      <c r="X95" s="272" t="s">
        <v>23</v>
      </c>
      <c r="Y95" s="271" t="s">
        <v>1</v>
      </c>
      <c r="Z95" s="273" t="s">
        <v>22</v>
      </c>
      <c r="AA95" s="274" t="s">
        <v>20</v>
      </c>
      <c r="AB95" s="271" t="s">
        <v>1</v>
      </c>
      <c r="AC95" s="271" t="s">
        <v>1</v>
      </c>
      <c r="AD95" s="273" t="s">
        <v>22</v>
      </c>
      <c r="AE95" s="272" t="s">
        <v>23</v>
      </c>
      <c r="AF95" s="274" t="s">
        <v>20</v>
      </c>
      <c r="AG95" s="271" t="s">
        <v>1</v>
      </c>
      <c r="AH95" s="271" t="s">
        <v>1</v>
      </c>
      <c r="AI95" s="271" t="s">
        <v>1</v>
      </c>
      <c r="AJ95" s="271" t="s">
        <v>1</v>
      </c>
      <c r="AK95" s="272" t="s">
        <v>23</v>
      </c>
      <c r="AL95" s="272" t="s">
        <v>23</v>
      </c>
      <c r="AM95" s="271" t="s">
        <v>1</v>
      </c>
      <c r="AN95" s="271" t="s">
        <v>1</v>
      </c>
      <c r="AO95" s="272" t="s">
        <v>23</v>
      </c>
      <c r="AP95" s="271" t="s">
        <v>1</v>
      </c>
      <c r="AQ95" s="271" t="s">
        <v>1</v>
      </c>
      <c r="AR95" s="272" t="s">
        <v>23</v>
      </c>
      <c r="AS95" s="271" t="s">
        <v>1</v>
      </c>
      <c r="AT95" s="271" t="s">
        <v>1</v>
      </c>
      <c r="AU95" s="272" t="s">
        <v>23</v>
      </c>
      <c r="AV95" s="272" t="s">
        <v>23</v>
      </c>
      <c r="AW95" s="272" t="s">
        <v>1242</v>
      </c>
      <c r="AX95" s="282">
        <v>3</v>
      </c>
      <c r="AY95" s="282">
        <v>3</v>
      </c>
      <c r="AZ95" s="276">
        <v>0</v>
      </c>
      <c r="BA95" s="277">
        <v>0</v>
      </c>
      <c r="BB95" s="281">
        <v>7.9</v>
      </c>
      <c r="BD95" s="150">
        <f>_xlfn.XLOOKUP(A95,'KSD auditees'!A:A,'KSD auditees'!A:A)</f>
        <v>40</v>
      </c>
      <c r="BE95" s="150" t="str">
        <f>_xlfn.XLOOKUP(A95,'KSD auditees'!A:A,'KSD auditees'!G:G)</f>
        <v>Other key public entity</v>
      </c>
      <c r="BF95" s="150" t="e">
        <f>_xlfn.XLOOKUP(A95,'[27]Non AGSA'!B:B,'[27]Non AGSA'!B:B)</f>
        <v>#N/A</v>
      </c>
      <c r="BG95" s="150" t="e">
        <f>_xlfn.XLOOKUP(A95,'[27]Dormant auditee list'!C:C,'[27]Dormant auditee list'!C:C)</f>
        <v>#N/A</v>
      </c>
      <c r="BH95" s="150" t="str">
        <f>_xlfn.XLOOKUP(A95,[27]Reworked!A:A,[27]Reworked!I:I)</f>
        <v>Disclaimer</v>
      </c>
      <c r="BJ95" s="150">
        <v>1</v>
      </c>
      <c r="BK95" s="150">
        <v>5</v>
      </c>
    </row>
    <row r="96" spans="1:63" ht="34.5" customHeight="1" x14ac:dyDescent="0.25">
      <c r="A96" s="265">
        <v>44</v>
      </c>
      <c r="B96" s="266" t="s">
        <v>173</v>
      </c>
      <c r="C96" s="271" t="s">
        <v>1193</v>
      </c>
      <c r="D96" s="271" t="s">
        <v>683</v>
      </c>
      <c r="E96" s="271" t="s">
        <v>1191</v>
      </c>
      <c r="F96" s="271" t="s">
        <v>1</v>
      </c>
      <c r="G96" s="271" t="s">
        <v>169</v>
      </c>
      <c r="H96" s="266" t="s">
        <v>440</v>
      </c>
      <c r="I96" s="266" t="s">
        <v>437</v>
      </c>
      <c r="J96" s="152" t="s">
        <v>17</v>
      </c>
      <c r="K96" s="271" t="s">
        <v>1</v>
      </c>
      <c r="L96" s="274" t="s">
        <v>20</v>
      </c>
      <c r="M96" s="275" t="s">
        <v>33</v>
      </c>
      <c r="N96" s="271" t="s">
        <v>1</v>
      </c>
      <c r="O96" s="273" t="s">
        <v>22</v>
      </c>
      <c r="P96" s="271" t="s">
        <v>1</v>
      </c>
      <c r="Q96" s="271" t="s">
        <v>1</v>
      </c>
      <c r="R96" s="271" t="s">
        <v>1</v>
      </c>
      <c r="S96" s="271" t="s">
        <v>1</v>
      </c>
      <c r="T96" s="271" t="s">
        <v>1</v>
      </c>
      <c r="U96" s="271" t="s">
        <v>1</v>
      </c>
      <c r="V96" s="271" t="s">
        <v>1</v>
      </c>
      <c r="W96" s="271" t="s">
        <v>1</v>
      </c>
      <c r="X96" s="271" t="s">
        <v>1</v>
      </c>
      <c r="Y96" s="271" t="s">
        <v>1</v>
      </c>
      <c r="Z96" s="271" t="s">
        <v>1</v>
      </c>
      <c r="AA96" s="271" t="s">
        <v>1</v>
      </c>
      <c r="AB96" s="271" t="s">
        <v>1</v>
      </c>
      <c r="AC96" s="271" t="s">
        <v>1</v>
      </c>
      <c r="AD96" s="271" t="s">
        <v>1</v>
      </c>
      <c r="AE96" s="274" t="s">
        <v>20</v>
      </c>
      <c r="AF96" s="271" t="s">
        <v>1</v>
      </c>
      <c r="AG96" s="271" t="s">
        <v>1</v>
      </c>
      <c r="AH96" s="271" t="s">
        <v>1</v>
      </c>
      <c r="AI96" s="271" t="s">
        <v>1</v>
      </c>
      <c r="AJ96" s="271" t="s">
        <v>1</v>
      </c>
      <c r="AK96" s="271" t="s">
        <v>1</v>
      </c>
      <c r="AL96" s="271" t="s">
        <v>1</v>
      </c>
      <c r="AM96" s="271" t="s">
        <v>1</v>
      </c>
      <c r="AN96" s="271" t="s">
        <v>1</v>
      </c>
      <c r="AO96" s="271" t="s">
        <v>1</v>
      </c>
      <c r="AP96" s="271" t="s">
        <v>1</v>
      </c>
      <c r="AQ96" s="271" t="s">
        <v>1</v>
      </c>
      <c r="AR96" s="271" t="s">
        <v>1</v>
      </c>
      <c r="AS96" s="271" t="s">
        <v>1</v>
      </c>
      <c r="AT96" s="271" t="s">
        <v>1</v>
      </c>
      <c r="AU96" s="271" t="s">
        <v>1</v>
      </c>
      <c r="AV96" s="274" t="s">
        <v>20</v>
      </c>
      <c r="AW96" s="275" t="s">
        <v>1241</v>
      </c>
      <c r="AX96" s="275">
        <v>1</v>
      </c>
      <c r="AY96" s="152">
        <v>2</v>
      </c>
      <c r="AZ96" s="276">
        <v>0</v>
      </c>
      <c r="BA96" s="276">
        <v>0</v>
      </c>
      <c r="BB96" s="278">
        <v>0.01</v>
      </c>
      <c r="BD96" s="150">
        <f>_xlfn.XLOOKUP(A96,'KSD auditees'!A:A,'KSD auditees'!A:A)</f>
        <v>44</v>
      </c>
      <c r="BE96" s="150" t="str">
        <f>_xlfn.XLOOKUP(A96,'KSD auditees'!A:A,'KSD auditees'!G:G)</f>
        <v>Infrastructure</v>
      </c>
      <c r="BF96" s="150" t="e">
        <f>_xlfn.XLOOKUP(A96,'[27]Non AGSA'!B:B,'[27]Non AGSA'!B:B)</f>
        <v>#N/A</v>
      </c>
      <c r="BG96" s="150" t="e">
        <f>_xlfn.XLOOKUP(A96,'[27]Dormant auditee list'!C:C,'[27]Dormant auditee list'!C:C)</f>
        <v>#N/A</v>
      </c>
      <c r="BH96" s="150" t="str">
        <f>_xlfn.XLOOKUP(A96,[27]Reworked!A:A,[27]Reworked!I:I)</f>
        <v>Unqualified with findings</v>
      </c>
      <c r="BJ96" s="150">
        <v>1</v>
      </c>
      <c r="BK96" s="150">
        <v>2</v>
      </c>
    </row>
    <row r="97" spans="1:63" ht="26.25" customHeight="1" x14ac:dyDescent="0.25">
      <c r="A97" s="265">
        <v>45</v>
      </c>
      <c r="B97" s="266" t="s">
        <v>42</v>
      </c>
      <c r="C97" s="271" t="s">
        <v>1193</v>
      </c>
      <c r="D97" s="271" t="s">
        <v>941</v>
      </c>
      <c r="E97" s="271" t="s">
        <v>1191</v>
      </c>
      <c r="F97" s="271" t="s">
        <v>1</v>
      </c>
      <c r="G97" s="271" t="s">
        <v>447</v>
      </c>
      <c r="H97" s="266" t="s">
        <v>444</v>
      </c>
      <c r="I97" s="266" t="s">
        <v>437</v>
      </c>
      <c r="J97" s="279" t="s">
        <v>26</v>
      </c>
      <c r="K97" s="271" t="s">
        <v>1</v>
      </c>
      <c r="L97" s="272" t="s">
        <v>23</v>
      </c>
      <c r="M97" s="279" t="s">
        <v>26</v>
      </c>
      <c r="N97" s="273" t="s">
        <v>22</v>
      </c>
      <c r="O97" s="272" t="s">
        <v>23</v>
      </c>
      <c r="P97" s="271" t="s">
        <v>1</v>
      </c>
      <c r="Q97" s="271" t="s">
        <v>1</v>
      </c>
      <c r="R97" s="272" t="s">
        <v>23</v>
      </c>
      <c r="S97" s="271" t="s">
        <v>1</v>
      </c>
      <c r="T97" s="271" t="s">
        <v>1</v>
      </c>
      <c r="U97" s="272" t="s">
        <v>23</v>
      </c>
      <c r="V97" s="271" t="s">
        <v>1</v>
      </c>
      <c r="W97" s="272" t="s">
        <v>23</v>
      </c>
      <c r="X97" s="274" t="s">
        <v>20</v>
      </c>
      <c r="Y97" s="271" t="s">
        <v>1</v>
      </c>
      <c r="Z97" s="271" t="s">
        <v>1</v>
      </c>
      <c r="AA97" s="271" t="s">
        <v>1</v>
      </c>
      <c r="AB97" s="271" t="s">
        <v>1</v>
      </c>
      <c r="AC97" s="271" t="s">
        <v>1</v>
      </c>
      <c r="AD97" s="271" t="s">
        <v>1</v>
      </c>
      <c r="AE97" s="272" t="s">
        <v>23</v>
      </c>
      <c r="AF97" s="274" t="s">
        <v>20</v>
      </c>
      <c r="AG97" s="271" t="s">
        <v>1</v>
      </c>
      <c r="AH97" s="271" t="s">
        <v>1</v>
      </c>
      <c r="AI97" s="271" t="s">
        <v>1</v>
      </c>
      <c r="AJ97" s="271" t="s">
        <v>1</v>
      </c>
      <c r="AK97" s="271" t="s">
        <v>1</v>
      </c>
      <c r="AL97" s="274" t="s">
        <v>20</v>
      </c>
      <c r="AM97" s="271" t="s">
        <v>1</v>
      </c>
      <c r="AN97" s="271" t="s">
        <v>1</v>
      </c>
      <c r="AO97" s="271" t="s">
        <v>1</v>
      </c>
      <c r="AP97" s="271" t="s">
        <v>1</v>
      </c>
      <c r="AQ97" s="271" t="s">
        <v>1</v>
      </c>
      <c r="AR97" s="274" t="s">
        <v>20</v>
      </c>
      <c r="AS97" s="271" t="s">
        <v>1</v>
      </c>
      <c r="AT97" s="271" t="s">
        <v>1</v>
      </c>
      <c r="AU97" s="272" t="s">
        <v>23</v>
      </c>
      <c r="AV97" s="274" t="s">
        <v>20</v>
      </c>
      <c r="AW97" s="275" t="s">
        <v>1241</v>
      </c>
      <c r="AX97" s="275">
        <v>1</v>
      </c>
      <c r="AY97" s="152">
        <v>2</v>
      </c>
      <c r="AZ97" s="276">
        <v>0</v>
      </c>
      <c r="BA97" s="277">
        <v>0</v>
      </c>
      <c r="BB97" s="283">
        <v>0</v>
      </c>
      <c r="BD97" s="150">
        <f>_xlfn.XLOOKUP(A97,'KSD auditees'!A:A,'KSD auditees'!A:A)</f>
        <v>45</v>
      </c>
      <c r="BE97" s="150" t="str">
        <f>_xlfn.XLOOKUP(A97,'KSD auditees'!A:A,'KSD auditees'!G:G)</f>
        <v xml:space="preserve">Education, Skills development and employment </v>
      </c>
      <c r="BF97" s="150" t="e">
        <f>_xlfn.XLOOKUP(A97,'[27]Non AGSA'!B:B,'[27]Non AGSA'!B:B)</f>
        <v>#N/A</v>
      </c>
      <c r="BG97" s="150" t="e">
        <f>_xlfn.XLOOKUP(A97,'[27]Dormant auditee list'!C:C,'[27]Dormant auditee list'!C:C)</f>
        <v>#N/A</v>
      </c>
      <c r="BH97" s="150" t="str">
        <f>_xlfn.XLOOKUP(A97,[27]Reworked!A:A,[27]Reworked!I:I)</f>
        <v>Qualified</v>
      </c>
      <c r="BJ97" s="150">
        <v>1</v>
      </c>
      <c r="BK97" s="150">
        <v>3</v>
      </c>
    </row>
    <row r="98" spans="1:63" ht="34.5" customHeight="1" x14ac:dyDescent="0.25">
      <c r="A98" s="265">
        <v>51</v>
      </c>
      <c r="B98" s="266" t="s">
        <v>114</v>
      </c>
      <c r="C98" s="271" t="s">
        <v>1193</v>
      </c>
      <c r="D98" s="271" t="s">
        <v>896</v>
      </c>
      <c r="E98" s="271" t="s">
        <v>1191</v>
      </c>
      <c r="F98" s="271" t="s">
        <v>1</v>
      </c>
      <c r="G98" s="271" t="s">
        <v>520</v>
      </c>
      <c r="H98" s="266" t="s">
        <v>440</v>
      </c>
      <c r="I98" s="266" t="s">
        <v>437</v>
      </c>
      <c r="J98" s="275" t="s">
        <v>33</v>
      </c>
      <c r="K98" s="271" t="s">
        <v>1</v>
      </c>
      <c r="L98" s="273" t="s">
        <v>22</v>
      </c>
      <c r="M98" s="152" t="s">
        <v>17</v>
      </c>
      <c r="N98" s="271" t="s">
        <v>1</v>
      </c>
      <c r="O98" s="274" t="s">
        <v>20</v>
      </c>
      <c r="P98" s="271" t="s">
        <v>1</v>
      </c>
      <c r="Q98" s="271" t="s">
        <v>1</v>
      </c>
      <c r="R98" s="271" t="s">
        <v>1</v>
      </c>
      <c r="S98" s="271" t="s">
        <v>1</v>
      </c>
      <c r="T98" s="271" t="s">
        <v>1</v>
      </c>
      <c r="U98" s="271" t="s">
        <v>1</v>
      </c>
      <c r="V98" s="271" t="s">
        <v>1</v>
      </c>
      <c r="W98" s="271" t="s">
        <v>1</v>
      </c>
      <c r="X98" s="271" t="s">
        <v>1</v>
      </c>
      <c r="Y98" s="271" t="s">
        <v>1</v>
      </c>
      <c r="Z98" s="271" t="s">
        <v>1</v>
      </c>
      <c r="AA98" s="271" t="s">
        <v>1</v>
      </c>
      <c r="AB98" s="271" t="s">
        <v>1</v>
      </c>
      <c r="AC98" s="271" t="s">
        <v>1</v>
      </c>
      <c r="AD98" s="271" t="s">
        <v>1</v>
      </c>
      <c r="AE98" s="273" t="s">
        <v>22</v>
      </c>
      <c r="AF98" s="271" t="s">
        <v>1</v>
      </c>
      <c r="AG98" s="271" t="s">
        <v>1</v>
      </c>
      <c r="AH98" s="271" t="s">
        <v>1</v>
      </c>
      <c r="AI98" s="271" t="s">
        <v>1</v>
      </c>
      <c r="AJ98" s="271" t="s">
        <v>1</v>
      </c>
      <c r="AK98" s="271" t="s">
        <v>1</v>
      </c>
      <c r="AL98" s="271" t="s">
        <v>1</v>
      </c>
      <c r="AM98" s="271" t="s">
        <v>1</v>
      </c>
      <c r="AN98" s="271" t="s">
        <v>1</v>
      </c>
      <c r="AO98" s="271" t="s">
        <v>1</v>
      </c>
      <c r="AP98" s="271" t="s">
        <v>1</v>
      </c>
      <c r="AQ98" s="271" t="s">
        <v>1</v>
      </c>
      <c r="AR98" s="271" t="s">
        <v>1</v>
      </c>
      <c r="AS98" s="271" t="s">
        <v>1</v>
      </c>
      <c r="AT98" s="271" t="s">
        <v>1</v>
      </c>
      <c r="AU98" s="274" t="s">
        <v>20</v>
      </c>
      <c r="AV98" s="273" t="s">
        <v>22</v>
      </c>
      <c r="AW98" s="275" t="s">
        <v>1241</v>
      </c>
      <c r="AX98" s="275">
        <v>1</v>
      </c>
      <c r="AY98" s="284">
        <v>0</v>
      </c>
      <c r="AZ98" s="276">
        <v>0</v>
      </c>
      <c r="BA98" s="280">
        <v>5.4</v>
      </c>
      <c r="BB98" s="283">
        <v>0</v>
      </c>
      <c r="BD98" s="150">
        <f>_xlfn.XLOOKUP(A98,'KSD auditees'!A:A,'KSD auditees'!A:A)</f>
        <v>51</v>
      </c>
      <c r="BE98" s="150" t="str">
        <f>_xlfn.XLOOKUP(A98,'KSD auditees'!A:A,'KSD auditees'!G:G)</f>
        <v>Energy</v>
      </c>
      <c r="BF98" s="150" t="e">
        <f>_xlfn.XLOOKUP(A98,'[27]Non AGSA'!B:B,'[27]Non AGSA'!B:B)</f>
        <v>#N/A</v>
      </c>
      <c r="BG98" s="150" t="e">
        <f>_xlfn.XLOOKUP(A98,'[27]Dormant auditee list'!C:C,'[27]Dormant auditee list'!C:C)</f>
        <v>#N/A</v>
      </c>
      <c r="BH98" s="150" t="str">
        <f>_xlfn.XLOOKUP(A98,[27]Reworked!A:A,[27]Reworked!I:I)</f>
        <v>Unqualified with no findings</v>
      </c>
      <c r="BJ98" s="150">
        <v>1</v>
      </c>
      <c r="BK98" s="150">
        <v>1</v>
      </c>
    </row>
    <row r="99" spans="1:63" ht="26.25" customHeight="1" x14ac:dyDescent="0.25">
      <c r="A99" s="265">
        <v>506</v>
      </c>
      <c r="B99" s="266" t="s">
        <v>43</v>
      </c>
      <c r="C99" s="271" t="s">
        <v>1193</v>
      </c>
      <c r="D99" s="271" t="s">
        <v>941</v>
      </c>
      <c r="E99" s="271" t="s">
        <v>1191</v>
      </c>
      <c r="F99" s="271" t="s">
        <v>1</v>
      </c>
      <c r="G99" s="271" t="s">
        <v>447</v>
      </c>
      <c r="H99" s="266" t="s">
        <v>444</v>
      </c>
      <c r="I99" s="266" t="s">
        <v>437</v>
      </c>
      <c r="J99" s="152" t="s">
        <v>17</v>
      </c>
      <c r="K99" s="272" t="s">
        <v>23</v>
      </c>
      <c r="L99" s="272" t="s">
        <v>23</v>
      </c>
      <c r="M99" s="152" t="s">
        <v>17</v>
      </c>
      <c r="N99" s="274" t="s">
        <v>20</v>
      </c>
      <c r="O99" s="272" t="s">
        <v>23</v>
      </c>
      <c r="P99" s="271" t="s">
        <v>1</v>
      </c>
      <c r="Q99" s="271" t="s">
        <v>1</v>
      </c>
      <c r="R99" s="271" t="s">
        <v>1</v>
      </c>
      <c r="S99" s="271" t="s">
        <v>1</v>
      </c>
      <c r="T99" s="271" t="s">
        <v>1</v>
      </c>
      <c r="U99" s="271" t="s">
        <v>1</v>
      </c>
      <c r="V99" s="271" t="s">
        <v>1</v>
      </c>
      <c r="W99" s="271" t="s">
        <v>1</v>
      </c>
      <c r="X99" s="271" t="s">
        <v>1</v>
      </c>
      <c r="Y99" s="271" t="s">
        <v>1</v>
      </c>
      <c r="Z99" s="274" t="s">
        <v>20</v>
      </c>
      <c r="AA99" s="273" t="s">
        <v>22</v>
      </c>
      <c r="AB99" s="271" t="s">
        <v>1</v>
      </c>
      <c r="AC99" s="271" t="s">
        <v>1</v>
      </c>
      <c r="AD99" s="271" t="s">
        <v>1</v>
      </c>
      <c r="AE99" s="272" t="s">
        <v>23</v>
      </c>
      <c r="AF99" s="271" t="s">
        <v>1</v>
      </c>
      <c r="AG99" s="271" t="s">
        <v>1</v>
      </c>
      <c r="AH99" s="271" t="s">
        <v>1</v>
      </c>
      <c r="AI99" s="271" t="s">
        <v>1</v>
      </c>
      <c r="AJ99" s="271" t="s">
        <v>1</v>
      </c>
      <c r="AK99" s="271" t="s">
        <v>1</v>
      </c>
      <c r="AL99" s="271" t="s">
        <v>1</v>
      </c>
      <c r="AM99" s="271" t="s">
        <v>1</v>
      </c>
      <c r="AN99" s="271" t="s">
        <v>1</v>
      </c>
      <c r="AO99" s="271" t="s">
        <v>1</v>
      </c>
      <c r="AP99" s="271" t="s">
        <v>1</v>
      </c>
      <c r="AQ99" s="271" t="s">
        <v>1</v>
      </c>
      <c r="AR99" s="271" t="s">
        <v>1</v>
      </c>
      <c r="AS99" s="271" t="s">
        <v>1</v>
      </c>
      <c r="AT99" s="271" t="s">
        <v>1</v>
      </c>
      <c r="AU99" s="272" t="s">
        <v>23</v>
      </c>
      <c r="AV99" s="271" t="s">
        <v>1</v>
      </c>
      <c r="AW99" s="274" t="s">
        <v>1240</v>
      </c>
      <c r="AX99" s="275">
        <v>1</v>
      </c>
      <c r="AY99" s="152">
        <v>2</v>
      </c>
      <c r="AZ99" s="276">
        <v>0</v>
      </c>
      <c r="BA99" s="280">
        <v>0.04</v>
      </c>
      <c r="BB99" s="278">
        <v>0.06</v>
      </c>
      <c r="BD99" s="150">
        <f>_xlfn.XLOOKUP(A99,'KSD auditees'!A:A,'KSD auditees'!A:A)</f>
        <v>506</v>
      </c>
      <c r="BE99" s="150" t="str">
        <f>_xlfn.XLOOKUP(A99,'KSD auditees'!A:A,'KSD auditees'!G:G)</f>
        <v xml:space="preserve">Education, Skills development and employment </v>
      </c>
      <c r="BF99" s="150" t="e">
        <f>_xlfn.XLOOKUP(A99,'[27]Non AGSA'!B:B,'[27]Non AGSA'!B:B)</f>
        <v>#N/A</v>
      </c>
      <c r="BG99" s="150" t="e">
        <f>_xlfn.XLOOKUP(A99,'[27]Dormant auditee list'!C:C,'[27]Dormant auditee list'!C:C)</f>
        <v>#N/A</v>
      </c>
      <c r="BH99" s="150" t="str">
        <f>_xlfn.XLOOKUP(A99,[27]Reworked!A:A,[27]Reworked!I:I)</f>
        <v>Unqualified with findings</v>
      </c>
      <c r="BJ99" s="150">
        <v>1</v>
      </c>
      <c r="BK99" s="150">
        <v>2</v>
      </c>
    </row>
    <row r="100" spans="1:63" ht="26.25" customHeight="1" x14ac:dyDescent="0.25">
      <c r="A100" s="265">
        <v>1118</v>
      </c>
      <c r="B100" s="266" t="s">
        <v>183</v>
      </c>
      <c r="C100" s="271" t="s">
        <v>1193</v>
      </c>
      <c r="D100" s="271" t="s">
        <v>896</v>
      </c>
      <c r="E100" s="271" t="s">
        <v>1191</v>
      </c>
      <c r="F100" s="271" t="s">
        <v>1</v>
      </c>
      <c r="G100" s="271" t="s">
        <v>817</v>
      </c>
      <c r="H100" s="266" t="s">
        <v>696</v>
      </c>
      <c r="I100" s="266" t="s">
        <v>437</v>
      </c>
      <c r="J100" s="285" t="s">
        <v>39</v>
      </c>
      <c r="K100" s="272" t="s">
        <v>23</v>
      </c>
      <c r="L100" s="272" t="s">
        <v>23</v>
      </c>
      <c r="M100" s="285" t="s">
        <v>39</v>
      </c>
      <c r="N100" s="272" t="s">
        <v>23</v>
      </c>
      <c r="O100" s="272" t="s">
        <v>23</v>
      </c>
      <c r="P100" s="272" t="s">
        <v>23</v>
      </c>
      <c r="Q100" s="272" t="s">
        <v>23</v>
      </c>
      <c r="R100" s="272" t="s">
        <v>23</v>
      </c>
      <c r="S100" s="272" t="s">
        <v>23</v>
      </c>
      <c r="T100" s="273" t="s">
        <v>22</v>
      </c>
      <c r="U100" s="272" t="s">
        <v>23</v>
      </c>
      <c r="V100" s="272" t="s">
        <v>23</v>
      </c>
      <c r="W100" s="272" t="s">
        <v>23</v>
      </c>
      <c r="X100" s="272" t="s">
        <v>23</v>
      </c>
      <c r="Y100" s="271" t="s">
        <v>1</v>
      </c>
      <c r="Z100" s="274" t="s">
        <v>20</v>
      </c>
      <c r="AA100" s="274" t="s">
        <v>20</v>
      </c>
      <c r="AB100" s="271" t="s">
        <v>1</v>
      </c>
      <c r="AC100" s="273" t="s">
        <v>22</v>
      </c>
      <c r="AD100" s="271" t="s">
        <v>1</v>
      </c>
      <c r="AE100" s="272" t="s">
        <v>23</v>
      </c>
      <c r="AF100" s="274" t="s">
        <v>20</v>
      </c>
      <c r="AG100" s="273" t="s">
        <v>22</v>
      </c>
      <c r="AH100" s="271" t="s">
        <v>1</v>
      </c>
      <c r="AI100" s="274" t="s">
        <v>20</v>
      </c>
      <c r="AJ100" s="271" t="s">
        <v>1</v>
      </c>
      <c r="AK100" s="272" t="s">
        <v>23</v>
      </c>
      <c r="AL100" s="272" t="s">
        <v>23</v>
      </c>
      <c r="AM100" s="271" t="s">
        <v>1</v>
      </c>
      <c r="AN100" s="271" t="s">
        <v>1</v>
      </c>
      <c r="AO100" s="272" t="s">
        <v>23</v>
      </c>
      <c r="AP100" s="272" t="s">
        <v>23</v>
      </c>
      <c r="AQ100" s="271" t="s">
        <v>1</v>
      </c>
      <c r="AR100" s="272" t="s">
        <v>23</v>
      </c>
      <c r="AS100" s="271" t="s">
        <v>1</v>
      </c>
      <c r="AT100" s="271" t="s">
        <v>1</v>
      </c>
      <c r="AU100" s="272" t="s">
        <v>23</v>
      </c>
      <c r="AV100" s="273" t="s">
        <v>22</v>
      </c>
      <c r="AW100" s="272" t="s">
        <v>1242</v>
      </c>
      <c r="AX100" s="282">
        <v>3</v>
      </c>
      <c r="AY100" s="284">
        <v>0</v>
      </c>
      <c r="AZ100" s="276">
        <v>0</v>
      </c>
      <c r="BA100" s="280">
        <v>53</v>
      </c>
      <c r="BB100" s="278">
        <v>4</v>
      </c>
      <c r="BD100" s="150">
        <f>_xlfn.XLOOKUP(A100,'KSD auditees'!A:A,'KSD auditees'!A:A)</f>
        <v>1118</v>
      </c>
      <c r="BE100" s="150" t="str">
        <f>_xlfn.XLOOKUP(A100,'KSD auditees'!A:A,'KSD auditees'!G:G)</f>
        <v>Other key public entity</v>
      </c>
      <c r="BF100" s="150" t="e">
        <f>_xlfn.XLOOKUP(A100,'[27]Non AGSA'!B:B,'[27]Non AGSA'!B:B)</f>
        <v>#N/A</v>
      </c>
      <c r="BG100" s="150" t="e">
        <f>_xlfn.XLOOKUP(A100,'[27]Dormant auditee list'!C:C,'[27]Dormant auditee list'!C:C)</f>
        <v>#N/A</v>
      </c>
      <c r="BH100" s="150" t="str">
        <f>_xlfn.XLOOKUP(A100,[27]Reworked!A:A,[27]Reworked!I:I)</f>
        <v>Audit not finalised at legislated date</v>
      </c>
      <c r="BJ100" s="150">
        <v>1</v>
      </c>
      <c r="BK100" s="150">
        <v>6</v>
      </c>
    </row>
    <row r="101" spans="1:63" ht="27" customHeight="1" x14ac:dyDescent="0.25">
      <c r="A101" s="265">
        <v>1502</v>
      </c>
      <c r="B101" s="266" t="s">
        <v>184</v>
      </c>
      <c r="C101" s="271" t="s">
        <v>1193</v>
      </c>
      <c r="D101" s="271" t="s">
        <v>896</v>
      </c>
      <c r="E101" s="271" t="s">
        <v>1191</v>
      </c>
      <c r="F101" s="271" t="s">
        <v>1</v>
      </c>
      <c r="G101" s="271" t="s">
        <v>817</v>
      </c>
      <c r="H101" s="266" t="s">
        <v>696</v>
      </c>
      <c r="I101" s="266" t="s">
        <v>437</v>
      </c>
      <c r="J101" s="285" t="s">
        <v>39</v>
      </c>
      <c r="K101" s="271" t="s">
        <v>1</v>
      </c>
      <c r="L101" s="271" t="s">
        <v>1</v>
      </c>
      <c r="M101" s="285" t="s">
        <v>39</v>
      </c>
      <c r="N101" s="271" t="s">
        <v>1</v>
      </c>
      <c r="O101" s="273" t="s">
        <v>22</v>
      </c>
      <c r="P101" s="271" t="s">
        <v>1</v>
      </c>
      <c r="Q101" s="271" t="s">
        <v>1</v>
      </c>
      <c r="R101" s="271" t="s">
        <v>1</v>
      </c>
      <c r="S101" s="271" t="s">
        <v>1</v>
      </c>
      <c r="T101" s="271" t="s">
        <v>1</v>
      </c>
      <c r="U101" s="271" t="s">
        <v>1</v>
      </c>
      <c r="V101" s="271" t="s">
        <v>1</v>
      </c>
      <c r="W101" s="271" t="s">
        <v>1</v>
      </c>
      <c r="X101" s="271" t="s">
        <v>1</v>
      </c>
      <c r="Y101" s="271" t="s">
        <v>1</v>
      </c>
      <c r="Z101" s="271" t="s">
        <v>1</v>
      </c>
      <c r="AA101" s="271" t="s">
        <v>1</v>
      </c>
      <c r="AB101" s="271" t="s">
        <v>1</v>
      </c>
      <c r="AC101" s="271" t="s">
        <v>1</v>
      </c>
      <c r="AD101" s="271" t="s">
        <v>1</v>
      </c>
      <c r="AE101" s="271" t="s">
        <v>1</v>
      </c>
      <c r="AF101" s="271" t="s">
        <v>1</v>
      </c>
      <c r="AG101" s="271" t="s">
        <v>1</v>
      </c>
      <c r="AH101" s="271" t="s">
        <v>1</v>
      </c>
      <c r="AI101" s="271" t="s">
        <v>1</v>
      </c>
      <c r="AJ101" s="271" t="s">
        <v>1</v>
      </c>
      <c r="AK101" s="271" t="s">
        <v>1</v>
      </c>
      <c r="AL101" s="271" t="s">
        <v>1</v>
      </c>
      <c r="AM101" s="271" t="s">
        <v>1</v>
      </c>
      <c r="AN101" s="271" t="s">
        <v>1</v>
      </c>
      <c r="AO101" s="271" t="s">
        <v>1</v>
      </c>
      <c r="AP101" s="271" t="s">
        <v>1</v>
      </c>
      <c r="AQ101" s="271" t="s">
        <v>1</v>
      </c>
      <c r="AR101" s="271" t="s">
        <v>1</v>
      </c>
      <c r="AS101" s="271" t="s">
        <v>1</v>
      </c>
      <c r="AT101" s="271" t="s">
        <v>1</v>
      </c>
      <c r="AU101" s="271" t="s">
        <v>1</v>
      </c>
      <c r="AV101" s="271" t="s">
        <v>1</v>
      </c>
      <c r="AW101" s="284" t="s">
        <v>1</v>
      </c>
      <c r="AX101" s="284">
        <v>0</v>
      </c>
      <c r="AY101" s="284">
        <v>0</v>
      </c>
      <c r="AZ101" s="276">
        <v>0</v>
      </c>
      <c r="BA101" s="276">
        <v>0</v>
      </c>
      <c r="BB101" s="283">
        <v>0</v>
      </c>
      <c r="BD101" s="150">
        <f>_xlfn.XLOOKUP(A101,'KSD auditees'!A:A,'KSD auditees'!A:A)</f>
        <v>1502</v>
      </c>
      <c r="BE101" s="150" t="str">
        <f>_xlfn.XLOOKUP(A101,'KSD auditees'!A:A,'KSD auditees'!G:G)</f>
        <v>Other key public entity</v>
      </c>
      <c r="BF101" s="150" t="e">
        <f>_xlfn.XLOOKUP(A101,'[27]Non AGSA'!B:B,'[27]Non AGSA'!B:B)</f>
        <v>#N/A</v>
      </c>
      <c r="BG101" s="150" t="e">
        <f>_xlfn.XLOOKUP(A101,'[27]Dormant auditee list'!C:C,'[27]Dormant auditee list'!C:C)</f>
        <v>#N/A</v>
      </c>
      <c r="BH101" s="150" t="str">
        <f>_xlfn.XLOOKUP(A101,[27]Reworked!A:A,[27]Reworked!I:I)</f>
        <v>Audit not finalised at legislated date</v>
      </c>
      <c r="BJ101" s="150">
        <v>1</v>
      </c>
      <c r="BK101" s="150">
        <v>6</v>
      </c>
    </row>
    <row r="102" spans="1:63" ht="34.5" customHeight="1" x14ac:dyDescent="0.25">
      <c r="A102" s="265">
        <v>1169</v>
      </c>
      <c r="B102" s="266" t="s">
        <v>143</v>
      </c>
      <c r="C102" s="271" t="s">
        <v>1193</v>
      </c>
      <c r="D102" s="271" t="s">
        <v>737</v>
      </c>
      <c r="E102" s="271" t="s">
        <v>1191</v>
      </c>
      <c r="F102" s="271" t="s">
        <v>1</v>
      </c>
      <c r="G102" s="271" t="s">
        <v>739</v>
      </c>
      <c r="H102" s="266" t="s">
        <v>440</v>
      </c>
      <c r="I102" s="266" t="s">
        <v>437</v>
      </c>
      <c r="J102" s="275" t="s">
        <v>33</v>
      </c>
      <c r="K102" s="271" t="s">
        <v>1</v>
      </c>
      <c r="L102" s="271" t="s">
        <v>1</v>
      </c>
      <c r="M102" s="275" t="s">
        <v>33</v>
      </c>
      <c r="N102" s="271" t="s">
        <v>1</v>
      </c>
      <c r="O102" s="271" t="s">
        <v>1</v>
      </c>
      <c r="P102" s="271" t="s">
        <v>1</v>
      </c>
      <c r="Q102" s="271" t="s">
        <v>1</v>
      </c>
      <c r="R102" s="271" t="s">
        <v>1</v>
      </c>
      <c r="S102" s="271" t="s">
        <v>1</v>
      </c>
      <c r="T102" s="271" t="s">
        <v>1</v>
      </c>
      <c r="U102" s="271" t="s">
        <v>1</v>
      </c>
      <c r="V102" s="271" t="s">
        <v>1</v>
      </c>
      <c r="W102" s="271" t="s">
        <v>1</v>
      </c>
      <c r="X102" s="271" t="s">
        <v>1</v>
      </c>
      <c r="Y102" s="271" t="s">
        <v>1</v>
      </c>
      <c r="Z102" s="271" t="s">
        <v>1</v>
      </c>
      <c r="AA102" s="271" t="s">
        <v>1</v>
      </c>
      <c r="AB102" s="271" t="s">
        <v>1</v>
      </c>
      <c r="AC102" s="271" t="s">
        <v>1</v>
      </c>
      <c r="AD102" s="271" t="s">
        <v>1</v>
      </c>
      <c r="AE102" s="271" t="s">
        <v>1</v>
      </c>
      <c r="AF102" s="271" t="s">
        <v>1</v>
      </c>
      <c r="AG102" s="271" t="s">
        <v>1</v>
      </c>
      <c r="AH102" s="271" t="s">
        <v>1</v>
      </c>
      <c r="AI102" s="271" t="s">
        <v>1</v>
      </c>
      <c r="AJ102" s="271" t="s">
        <v>1</v>
      </c>
      <c r="AK102" s="271" t="s">
        <v>1</v>
      </c>
      <c r="AL102" s="271" t="s">
        <v>1</v>
      </c>
      <c r="AM102" s="271" t="s">
        <v>1</v>
      </c>
      <c r="AN102" s="271" t="s">
        <v>1</v>
      </c>
      <c r="AO102" s="271" t="s">
        <v>1</v>
      </c>
      <c r="AP102" s="271" t="s">
        <v>1</v>
      </c>
      <c r="AQ102" s="271" t="s">
        <v>1</v>
      </c>
      <c r="AR102" s="271" t="s">
        <v>1</v>
      </c>
      <c r="AS102" s="271" t="s">
        <v>1</v>
      </c>
      <c r="AT102" s="271" t="s">
        <v>1</v>
      </c>
      <c r="AU102" s="271" t="s">
        <v>1</v>
      </c>
      <c r="AV102" s="272" t="s">
        <v>23</v>
      </c>
      <c r="AW102" s="275" t="s">
        <v>1241</v>
      </c>
      <c r="AX102" s="275">
        <v>1</v>
      </c>
      <c r="AY102" s="275">
        <v>1</v>
      </c>
      <c r="AZ102" s="276">
        <v>0</v>
      </c>
      <c r="BA102" s="276">
        <v>0</v>
      </c>
      <c r="BB102" s="283">
        <v>0</v>
      </c>
      <c r="BD102" s="150">
        <f>_xlfn.XLOOKUP(A102,'KSD auditees'!A:A,'KSD auditees'!A:A)</f>
        <v>1169</v>
      </c>
      <c r="BE102" s="150" t="str">
        <f>_xlfn.XLOOKUP(A102,'KSD auditees'!A:A,'KSD auditees'!G:G)</f>
        <v xml:space="preserve">Financial sustainability </v>
      </c>
      <c r="BF102" s="150" t="e">
        <f>_xlfn.XLOOKUP(A102,'[27]Non AGSA'!B:B,'[27]Non AGSA'!B:B)</f>
        <v>#N/A</v>
      </c>
      <c r="BG102" s="150" t="e">
        <f>_xlfn.XLOOKUP(A102,'[27]Dormant auditee list'!C:C,'[27]Dormant auditee list'!C:C)</f>
        <v>#N/A</v>
      </c>
      <c r="BH102" s="150" t="str">
        <f>_xlfn.XLOOKUP(A102,[27]Reworked!A:A,[27]Reworked!I:I)</f>
        <v>Unqualified with no findings</v>
      </c>
      <c r="BJ102" s="150">
        <v>1</v>
      </c>
      <c r="BK102" s="150">
        <v>1</v>
      </c>
    </row>
    <row r="103" spans="1:63" ht="34.5" customHeight="1" x14ac:dyDescent="0.25">
      <c r="A103" s="265">
        <v>98</v>
      </c>
      <c r="B103" s="266" t="s">
        <v>217</v>
      </c>
      <c r="C103" s="271" t="s">
        <v>1193</v>
      </c>
      <c r="D103" s="271" t="s">
        <v>683</v>
      </c>
      <c r="E103" s="271" t="s">
        <v>1191</v>
      </c>
      <c r="F103" s="271" t="s">
        <v>1</v>
      </c>
      <c r="G103" s="271" t="s">
        <v>209</v>
      </c>
      <c r="H103" s="266" t="s">
        <v>440</v>
      </c>
      <c r="I103" s="266" t="s">
        <v>437</v>
      </c>
      <c r="J103" s="152" t="s">
        <v>17</v>
      </c>
      <c r="K103" s="272" t="s">
        <v>23</v>
      </c>
      <c r="L103" s="272" t="s">
        <v>23</v>
      </c>
      <c r="M103" s="279" t="s">
        <v>26</v>
      </c>
      <c r="N103" s="274" t="s">
        <v>20</v>
      </c>
      <c r="O103" s="272" t="s">
        <v>23</v>
      </c>
      <c r="P103" s="273" t="s">
        <v>22</v>
      </c>
      <c r="Q103" s="271" t="s">
        <v>1</v>
      </c>
      <c r="R103" s="271" t="s">
        <v>1</v>
      </c>
      <c r="S103" s="271" t="s">
        <v>1</v>
      </c>
      <c r="T103" s="271" t="s">
        <v>1</v>
      </c>
      <c r="U103" s="271" t="s">
        <v>1</v>
      </c>
      <c r="V103" s="271" t="s">
        <v>1</v>
      </c>
      <c r="W103" s="271" t="s">
        <v>1</v>
      </c>
      <c r="X103" s="271" t="s">
        <v>1</v>
      </c>
      <c r="Y103" s="271" t="s">
        <v>1</v>
      </c>
      <c r="Z103" s="271" t="s">
        <v>1</v>
      </c>
      <c r="AA103" s="274" t="s">
        <v>20</v>
      </c>
      <c r="AB103" s="271" t="s">
        <v>1</v>
      </c>
      <c r="AC103" s="271" t="s">
        <v>1</v>
      </c>
      <c r="AD103" s="273" t="s">
        <v>22</v>
      </c>
      <c r="AE103" s="273" t="s">
        <v>22</v>
      </c>
      <c r="AF103" s="271" t="s">
        <v>1</v>
      </c>
      <c r="AG103" s="274" t="s">
        <v>20</v>
      </c>
      <c r="AH103" s="271" t="s">
        <v>1</v>
      </c>
      <c r="AI103" s="271" t="s">
        <v>1</v>
      </c>
      <c r="AJ103" s="271" t="s">
        <v>1</v>
      </c>
      <c r="AK103" s="272" t="s">
        <v>23</v>
      </c>
      <c r="AL103" s="274" t="s">
        <v>20</v>
      </c>
      <c r="AM103" s="271" t="s">
        <v>1</v>
      </c>
      <c r="AN103" s="271" t="s">
        <v>1</v>
      </c>
      <c r="AO103" s="274" t="s">
        <v>20</v>
      </c>
      <c r="AP103" s="274" t="s">
        <v>20</v>
      </c>
      <c r="AQ103" s="271" t="s">
        <v>1</v>
      </c>
      <c r="AR103" s="272" t="s">
        <v>23</v>
      </c>
      <c r="AS103" s="271" t="s">
        <v>1</v>
      </c>
      <c r="AT103" s="271" t="s">
        <v>1</v>
      </c>
      <c r="AU103" s="272" t="s">
        <v>23</v>
      </c>
      <c r="AV103" s="272" t="s">
        <v>23</v>
      </c>
      <c r="AW103" s="274" t="s">
        <v>1240</v>
      </c>
      <c r="AX103" s="282">
        <v>3</v>
      </c>
      <c r="AY103" s="282">
        <v>3</v>
      </c>
      <c r="AZ103" s="276">
        <v>0</v>
      </c>
      <c r="BA103" s="277">
        <v>0</v>
      </c>
      <c r="BB103" s="281">
        <v>0</v>
      </c>
      <c r="BD103" s="150">
        <f>_xlfn.XLOOKUP(A103,'KSD auditees'!A:A,'KSD auditees'!A:A)</f>
        <v>98</v>
      </c>
      <c r="BE103" s="150" t="str">
        <f>_xlfn.XLOOKUP(A103,'KSD auditees'!A:A,'KSD auditees'!G:G)</f>
        <v>Transport</v>
      </c>
      <c r="BF103" s="150" t="e">
        <f>_xlfn.XLOOKUP(A103,'[27]Non AGSA'!B:B,'[27]Non AGSA'!B:B)</f>
        <v>#N/A</v>
      </c>
      <c r="BG103" s="150" t="e">
        <f>_xlfn.XLOOKUP(A103,'[27]Dormant auditee list'!C:C,'[27]Dormant auditee list'!C:C)</f>
        <v>#N/A</v>
      </c>
      <c r="BH103" s="150" t="str">
        <f>_xlfn.XLOOKUP(A103,[27]Reworked!A:A,[27]Reworked!I:I)</f>
        <v>Unqualified with findings</v>
      </c>
      <c r="BJ103" s="150">
        <v>1</v>
      </c>
      <c r="BK103" s="150">
        <v>2</v>
      </c>
    </row>
    <row r="104" spans="1:63" ht="26.25" customHeight="1" x14ac:dyDescent="0.25">
      <c r="A104" s="265">
        <v>1293</v>
      </c>
      <c r="B104" s="266" t="s">
        <v>44</v>
      </c>
      <c r="C104" s="271" t="s">
        <v>1193</v>
      </c>
      <c r="D104" s="271" t="s">
        <v>438</v>
      </c>
      <c r="E104" s="271" t="s">
        <v>1191</v>
      </c>
      <c r="F104" s="271" t="s">
        <v>1</v>
      </c>
      <c r="G104" s="271" t="s">
        <v>447</v>
      </c>
      <c r="H104" s="266" t="s">
        <v>444</v>
      </c>
      <c r="I104" s="266" t="s">
        <v>437</v>
      </c>
      <c r="J104" s="279" t="s">
        <v>26</v>
      </c>
      <c r="K104" s="271" t="s">
        <v>1</v>
      </c>
      <c r="L104" s="272" t="s">
        <v>23</v>
      </c>
      <c r="M104" s="279" t="s">
        <v>26</v>
      </c>
      <c r="N104" s="271" t="s">
        <v>1</v>
      </c>
      <c r="O104" s="272" t="s">
        <v>23</v>
      </c>
      <c r="P104" s="272" t="s">
        <v>23</v>
      </c>
      <c r="Q104" s="274" t="s">
        <v>20</v>
      </c>
      <c r="R104" s="272" t="s">
        <v>23</v>
      </c>
      <c r="S104" s="274" t="s">
        <v>20</v>
      </c>
      <c r="T104" s="273" t="s">
        <v>22</v>
      </c>
      <c r="U104" s="273" t="s">
        <v>22</v>
      </c>
      <c r="V104" s="271" t="s">
        <v>1</v>
      </c>
      <c r="W104" s="272" t="s">
        <v>23</v>
      </c>
      <c r="X104" s="271" t="s">
        <v>1</v>
      </c>
      <c r="Y104" s="271" t="s">
        <v>1</v>
      </c>
      <c r="Z104" s="271" t="s">
        <v>1</v>
      </c>
      <c r="AA104" s="271" t="s">
        <v>1</v>
      </c>
      <c r="AB104" s="271" t="s">
        <v>1</v>
      </c>
      <c r="AC104" s="271" t="s">
        <v>1</v>
      </c>
      <c r="AD104" s="271" t="s">
        <v>1</v>
      </c>
      <c r="AE104" s="272" t="s">
        <v>23</v>
      </c>
      <c r="AF104" s="271" t="s">
        <v>1</v>
      </c>
      <c r="AG104" s="271" t="s">
        <v>1</v>
      </c>
      <c r="AH104" s="271" t="s">
        <v>1</v>
      </c>
      <c r="AI104" s="271" t="s">
        <v>1</v>
      </c>
      <c r="AJ104" s="271" t="s">
        <v>1</v>
      </c>
      <c r="AK104" s="271" t="s">
        <v>1</v>
      </c>
      <c r="AL104" s="271" t="s">
        <v>1</v>
      </c>
      <c r="AM104" s="271" t="s">
        <v>1</v>
      </c>
      <c r="AN104" s="271" t="s">
        <v>1</v>
      </c>
      <c r="AO104" s="271" t="s">
        <v>1</v>
      </c>
      <c r="AP104" s="271" t="s">
        <v>1</v>
      </c>
      <c r="AQ104" s="271" t="s">
        <v>1</v>
      </c>
      <c r="AR104" s="271" t="s">
        <v>1</v>
      </c>
      <c r="AS104" s="271" t="s">
        <v>1</v>
      </c>
      <c r="AT104" s="271" t="s">
        <v>1</v>
      </c>
      <c r="AU104" s="271" t="s">
        <v>1</v>
      </c>
      <c r="AV104" s="271" t="s">
        <v>1</v>
      </c>
      <c r="AW104" s="274" t="s">
        <v>1240</v>
      </c>
      <c r="AX104" s="282">
        <v>3</v>
      </c>
      <c r="AY104" s="284">
        <v>0</v>
      </c>
      <c r="AZ104" s="276">
        <v>0</v>
      </c>
      <c r="BA104" s="276">
        <v>0</v>
      </c>
      <c r="BB104" s="283">
        <v>0</v>
      </c>
      <c r="BD104" s="150">
        <f>_xlfn.XLOOKUP(A104,'KSD auditees'!A:A,'KSD auditees'!A:A)</f>
        <v>1293</v>
      </c>
      <c r="BE104" s="150" t="str">
        <f>_xlfn.XLOOKUP(A104,'KSD auditees'!A:A,'KSD auditees'!G:G)</f>
        <v xml:space="preserve">Education, Skills development and employment </v>
      </c>
      <c r="BF104" s="150" t="e">
        <f>_xlfn.XLOOKUP(A104,'[27]Non AGSA'!B:B,'[27]Non AGSA'!B:B)</f>
        <v>#N/A</v>
      </c>
      <c r="BG104" s="150" t="e">
        <f>_xlfn.XLOOKUP(A104,'[27]Dormant auditee list'!C:C,'[27]Dormant auditee list'!C:C)</f>
        <v>#N/A</v>
      </c>
      <c r="BH104" s="150" t="str">
        <f>_xlfn.XLOOKUP(A104,[27]Reworked!A:A,[27]Reworked!I:I)</f>
        <v>Qualified</v>
      </c>
      <c r="BJ104" s="150">
        <v>1</v>
      </c>
      <c r="BK104" s="150">
        <v>3</v>
      </c>
    </row>
    <row r="105" spans="1:63" ht="27" customHeight="1" x14ac:dyDescent="0.25">
      <c r="A105" s="265">
        <v>121</v>
      </c>
      <c r="B105" s="266" t="s">
        <v>45</v>
      </c>
      <c r="C105" s="271" t="s">
        <v>1193</v>
      </c>
      <c r="D105" s="271" t="s">
        <v>941</v>
      </c>
      <c r="E105" s="271" t="s">
        <v>1191</v>
      </c>
      <c r="F105" s="271" t="s">
        <v>1</v>
      </c>
      <c r="G105" s="271" t="s">
        <v>447</v>
      </c>
      <c r="H105" s="266" t="s">
        <v>444</v>
      </c>
      <c r="I105" s="266" t="s">
        <v>437</v>
      </c>
      <c r="J105" s="279" t="s">
        <v>26</v>
      </c>
      <c r="K105" s="271" t="s">
        <v>1</v>
      </c>
      <c r="L105" s="272" t="s">
        <v>23</v>
      </c>
      <c r="M105" s="152" t="s">
        <v>17</v>
      </c>
      <c r="N105" s="271" t="s">
        <v>1</v>
      </c>
      <c r="O105" s="272" t="s">
        <v>23</v>
      </c>
      <c r="P105" s="271" t="s">
        <v>1</v>
      </c>
      <c r="Q105" s="271" t="s">
        <v>1</v>
      </c>
      <c r="R105" s="271" t="s">
        <v>1</v>
      </c>
      <c r="S105" s="271" t="s">
        <v>1</v>
      </c>
      <c r="T105" s="271" t="s">
        <v>1</v>
      </c>
      <c r="U105" s="274" t="s">
        <v>20</v>
      </c>
      <c r="V105" s="271" t="s">
        <v>1</v>
      </c>
      <c r="W105" s="274" t="s">
        <v>20</v>
      </c>
      <c r="X105" s="271" t="s">
        <v>1</v>
      </c>
      <c r="Y105" s="271" t="s">
        <v>1</v>
      </c>
      <c r="Z105" s="271" t="s">
        <v>1</v>
      </c>
      <c r="AA105" s="271" t="s">
        <v>1</v>
      </c>
      <c r="AB105" s="271" t="s">
        <v>1</v>
      </c>
      <c r="AC105" s="271" t="s">
        <v>1</v>
      </c>
      <c r="AD105" s="271" t="s">
        <v>1</v>
      </c>
      <c r="AE105" s="272" t="s">
        <v>23</v>
      </c>
      <c r="AF105" s="271" t="s">
        <v>1</v>
      </c>
      <c r="AG105" s="271" t="s">
        <v>1</v>
      </c>
      <c r="AH105" s="271" t="s">
        <v>1</v>
      </c>
      <c r="AI105" s="271" t="s">
        <v>1</v>
      </c>
      <c r="AJ105" s="271" t="s">
        <v>1</v>
      </c>
      <c r="AK105" s="271" t="s">
        <v>1</v>
      </c>
      <c r="AL105" s="274" t="s">
        <v>20</v>
      </c>
      <c r="AM105" s="271" t="s">
        <v>1</v>
      </c>
      <c r="AN105" s="271" t="s">
        <v>1</v>
      </c>
      <c r="AO105" s="271" t="s">
        <v>1</v>
      </c>
      <c r="AP105" s="271" t="s">
        <v>1</v>
      </c>
      <c r="AQ105" s="271" t="s">
        <v>1</v>
      </c>
      <c r="AR105" s="271" t="s">
        <v>1</v>
      </c>
      <c r="AS105" s="271" t="s">
        <v>1</v>
      </c>
      <c r="AT105" s="271" t="s">
        <v>1</v>
      </c>
      <c r="AU105" s="273" t="s">
        <v>22</v>
      </c>
      <c r="AV105" s="272" t="s">
        <v>23</v>
      </c>
      <c r="AW105" s="275" t="s">
        <v>1241</v>
      </c>
      <c r="AX105" s="275">
        <v>1</v>
      </c>
      <c r="AY105" s="275">
        <v>1</v>
      </c>
      <c r="AZ105" s="276">
        <v>0</v>
      </c>
      <c r="BA105" s="277">
        <v>5.6</v>
      </c>
      <c r="BB105" s="278">
        <v>0.67</v>
      </c>
      <c r="BD105" s="150">
        <f>_xlfn.XLOOKUP(A105,'KSD auditees'!A:A,'KSD auditees'!A:A)</f>
        <v>121</v>
      </c>
      <c r="BE105" s="150" t="str">
        <f>_xlfn.XLOOKUP(A105,'KSD auditees'!A:A,'KSD auditees'!G:G)</f>
        <v xml:space="preserve">Education, Skills development and employment </v>
      </c>
      <c r="BF105" s="150" t="e">
        <f>_xlfn.XLOOKUP(A105,'[27]Non AGSA'!B:B,'[27]Non AGSA'!B:B)</f>
        <v>#N/A</v>
      </c>
      <c r="BG105" s="150" t="e">
        <f>_xlfn.XLOOKUP(A105,'[27]Dormant auditee list'!C:C,'[27]Dormant auditee list'!C:C)</f>
        <v>#N/A</v>
      </c>
      <c r="BH105" s="150" t="str">
        <f>_xlfn.XLOOKUP(A105,[27]Reworked!A:A,[27]Reworked!I:I)</f>
        <v>Qualified</v>
      </c>
      <c r="BJ105" s="150">
        <v>1</v>
      </c>
      <c r="BK105" s="150">
        <v>3</v>
      </c>
    </row>
    <row r="106" spans="1:63" ht="26.25" customHeight="1" x14ac:dyDescent="0.25">
      <c r="A106" s="265">
        <v>1328</v>
      </c>
      <c r="B106" s="266" t="s">
        <v>46</v>
      </c>
      <c r="C106" s="271" t="s">
        <v>1193</v>
      </c>
      <c r="D106" s="271" t="s">
        <v>658</v>
      </c>
      <c r="E106" s="271" t="s">
        <v>1191</v>
      </c>
      <c r="F106" s="271" t="s">
        <v>1</v>
      </c>
      <c r="G106" s="271" t="s">
        <v>447</v>
      </c>
      <c r="H106" s="266" t="s">
        <v>444</v>
      </c>
      <c r="I106" s="266" t="s">
        <v>437</v>
      </c>
      <c r="J106" s="152" t="s">
        <v>17</v>
      </c>
      <c r="K106" s="271" t="s">
        <v>1</v>
      </c>
      <c r="L106" s="272" t="s">
        <v>23</v>
      </c>
      <c r="M106" s="279" t="s">
        <v>26</v>
      </c>
      <c r="N106" s="271" t="s">
        <v>1</v>
      </c>
      <c r="O106" s="272" t="s">
        <v>23</v>
      </c>
      <c r="P106" s="271" t="s">
        <v>1</v>
      </c>
      <c r="Q106" s="271" t="s">
        <v>1</v>
      </c>
      <c r="R106" s="273" t="s">
        <v>22</v>
      </c>
      <c r="S106" s="271" t="s">
        <v>1</v>
      </c>
      <c r="T106" s="271" t="s">
        <v>1</v>
      </c>
      <c r="U106" s="271" t="s">
        <v>1</v>
      </c>
      <c r="V106" s="271" t="s">
        <v>1</v>
      </c>
      <c r="W106" s="273" t="s">
        <v>22</v>
      </c>
      <c r="X106" s="271" t="s">
        <v>1</v>
      </c>
      <c r="Y106" s="271" t="s">
        <v>1</v>
      </c>
      <c r="Z106" s="271" t="s">
        <v>1</v>
      </c>
      <c r="AA106" s="271" t="s">
        <v>1</v>
      </c>
      <c r="AB106" s="271" t="s">
        <v>1</v>
      </c>
      <c r="AC106" s="271" t="s">
        <v>1</v>
      </c>
      <c r="AD106" s="271" t="s">
        <v>1</v>
      </c>
      <c r="AE106" s="272" t="s">
        <v>23</v>
      </c>
      <c r="AF106" s="271" t="s">
        <v>1</v>
      </c>
      <c r="AG106" s="271" t="s">
        <v>1</v>
      </c>
      <c r="AH106" s="271" t="s">
        <v>1</v>
      </c>
      <c r="AI106" s="271" t="s">
        <v>1</v>
      </c>
      <c r="AJ106" s="271" t="s">
        <v>1</v>
      </c>
      <c r="AK106" s="271" t="s">
        <v>1</v>
      </c>
      <c r="AL106" s="271" t="s">
        <v>1</v>
      </c>
      <c r="AM106" s="271" t="s">
        <v>1</v>
      </c>
      <c r="AN106" s="271" t="s">
        <v>1</v>
      </c>
      <c r="AO106" s="271" t="s">
        <v>1</v>
      </c>
      <c r="AP106" s="271" t="s">
        <v>1</v>
      </c>
      <c r="AQ106" s="271" t="s">
        <v>1</v>
      </c>
      <c r="AR106" s="271" t="s">
        <v>1</v>
      </c>
      <c r="AS106" s="271" t="s">
        <v>1</v>
      </c>
      <c r="AT106" s="271" t="s">
        <v>1</v>
      </c>
      <c r="AU106" s="271" t="s">
        <v>1</v>
      </c>
      <c r="AV106" s="271" t="s">
        <v>1</v>
      </c>
      <c r="AW106" s="274" t="s">
        <v>1240</v>
      </c>
      <c r="AX106" s="152">
        <v>2</v>
      </c>
      <c r="AY106" s="284">
        <v>0</v>
      </c>
      <c r="AZ106" s="276">
        <v>0</v>
      </c>
      <c r="BA106" s="276">
        <v>0</v>
      </c>
      <c r="BB106" s="283">
        <v>0</v>
      </c>
      <c r="BD106" s="150">
        <f>_xlfn.XLOOKUP(A106,'KSD auditees'!A:A,'KSD auditees'!A:A)</f>
        <v>1328</v>
      </c>
      <c r="BE106" s="150" t="str">
        <f>_xlfn.XLOOKUP(A106,'KSD auditees'!A:A,'KSD auditees'!G:G)</f>
        <v xml:space="preserve">Education, Skills development and employment </v>
      </c>
      <c r="BF106" s="150" t="e">
        <f>_xlfn.XLOOKUP(A106,'[27]Non AGSA'!B:B,'[27]Non AGSA'!B:B)</f>
        <v>#N/A</v>
      </c>
      <c r="BG106" s="150" t="e">
        <f>_xlfn.XLOOKUP(A106,'[27]Dormant auditee list'!C:C,'[27]Dormant auditee list'!C:C)</f>
        <v>#N/A</v>
      </c>
      <c r="BH106" s="150" t="str">
        <f>_xlfn.XLOOKUP(A106,[27]Reworked!A:A,[27]Reworked!I:I)</f>
        <v>Unqualified with findings</v>
      </c>
      <c r="BJ106" s="150">
        <v>1</v>
      </c>
      <c r="BK106" s="150">
        <v>2</v>
      </c>
    </row>
    <row r="107" spans="1:63" ht="27" customHeight="1" x14ac:dyDescent="0.25">
      <c r="A107" s="265">
        <v>1305</v>
      </c>
      <c r="B107" s="266" t="s">
        <v>47</v>
      </c>
      <c r="C107" s="271" t="s">
        <v>1193</v>
      </c>
      <c r="D107" s="271" t="s">
        <v>519</v>
      </c>
      <c r="E107" s="271" t="s">
        <v>1191</v>
      </c>
      <c r="F107" s="271" t="s">
        <v>1</v>
      </c>
      <c r="G107" s="271" t="s">
        <v>447</v>
      </c>
      <c r="H107" s="266" t="s">
        <v>444</v>
      </c>
      <c r="I107" s="266" t="s">
        <v>437</v>
      </c>
      <c r="J107" s="275" t="s">
        <v>33</v>
      </c>
      <c r="K107" s="271" t="s">
        <v>1</v>
      </c>
      <c r="L107" s="271" t="s">
        <v>1</v>
      </c>
      <c r="M107" s="275" t="s">
        <v>33</v>
      </c>
      <c r="N107" s="271" t="s">
        <v>1</v>
      </c>
      <c r="O107" s="271" t="s">
        <v>1</v>
      </c>
      <c r="P107" s="271" t="s">
        <v>1</v>
      </c>
      <c r="Q107" s="271" t="s">
        <v>1</v>
      </c>
      <c r="R107" s="271" t="s">
        <v>1</v>
      </c>
      <c r="S107" s="271" t="s">
        <v>1</v>
      </c>
      <c r="T107" s="271" t="s">
        <v>1</v>
      </c>
      <c r="U107" s="271" t="s">
        <v>1</v>
      </c>
      <c r="V107" s="271" t="s">
        <v>1</v>
      </c>
      <c r="W107" s="271" t="s">
        <v>1</v>
      </c>
      <c r="X107" s="271" t="s">
        <v>1</v>
      </c>
      <c r="Y107" s="271" t="s">
        <v>1</v>
      </c>
      <c r="Z107" s="271" t="s">
        <v>1</v>
      </c>
      <c r="AA107" s="271" t="s">
        <v>1</v>
      </c>
      <c r="AB107" s="271" t="s">
        <v>1</v>
      </c>
      <c r="AC107" s="271" t="s">
        <v>1</v>
      </c>
      <c r="AD107" s="271" t="s">
        <v>1</v>
      </c>
      <c r="AE107" s="271" t="s">
        <v>1</v>
      </c>
      <c r="AF107" s="271" t="s">
        <v>1</v>
      </c>
      <c r="AG107" s="271" t="s">
        <v>1</v>
      </c>
      <c r="AH107" s="271" t="s">
        <v>1</v>
      </c>
      <c r="AI107" s="271" t="s">
        <v>1</v>
      </c>
      <c r="AJ107" s="271" t="s">
        <v>1</v>
      </c>
      <c r="AK107" s="271" t="s">
        <v>1</v>
      </c>
      <c r="AL107" s="271" t="s">
        <v>1</v>
      </c>
      <c r="AM107" s="271" t="s">
        <v>1</v>
      </c>
      <c r="AN107" s="271" t="s">
        <v>1</v>
      </c>
      <c r="AO107" s="271" t="s">
        <v>1</v>
      </c>
      <c r="AP107" s="271" t="s">
        <v>1</v>
      </c>
      <c r="AQ107" s="271" t="s">
        <v>1</v>
      </c>
      <c r="AR107" s="271" t="s">
        <v>1</v>
      </c>
      <c r="AS107" s="271" t="s">
        <v>1</v>
      </c>
      <c r="AT107" s="271" t="s">
        <v>1</v>
      </c>
      <c r="AU107" s="271" t="s">
        <v>1</v>
      </c>
      <c r="AV107" s="271" t="s">
        <v>1</v>
      </c>
      <c r="AW107" s="275" t="s">
        <v>1241</v>
      </c>
      <c r="AX107" s="275">
        <v>1</v>
      </c>
      <c r="AY107" s="284">
        <v>0</v>
      </c>
      <c r="AZ107" s="276">
        <v>0</v>
      </c>
      <c r="BA107" s="276">
        <v>0</v>
      </c>
      <c r="BB107" s="283">
        <v>0</v>
      </c>
      <c r="BD107" s="150">
        <f>_xlfn.XLOOKUP(A107,'KSD auditees'!A:A,'KSD auditees'!A:A)</f>
        <v>1305</v>
      </c>
      <c r="BE107" s="150" t="str">
        <f>_xlfn.XLOOKUP(A107,'KSD auditees'!A:A,'KSD auditees'!G:G)</f>
        <v xml:space="preserve">Education, Skills development and employment </v>
      </c>
      <c r="BF107" s="150" t="e">
        <f>_xlfn.XLOOKUP(A107,'[27]Non AGSA'!B:B,'[27]Non AGSA'!B:B)</f>
        <v>#N/A</v>
      </c>
      <c r="BG107" s="150" t="e">
        <f>_xlfn.XLOOKUP(A107,'[27]Dormant auditee list'!C:C,'[27]Dormant auditee list'!C:C)</f>
        <v>#N/A</v>
      </c>
      <c r="BH107" s="150" t="str">
        <f>_xlfn.XLOOKUP(A107,[27]Reworked!A:A,[27]Reworked!I:I)</f>
        <v>Unqualified with no findings</v>
      </c>
      <c r="BJ107" s="150">
        <v>1</v>
      </c>
      <c r="BK107" s="150">
        <v>1</v>
      </c>
    </row>
    <row r="108" spans="1:63" ht="26.25" customHeight="1" x14ac:dyDescent="0.25">
      <c r="A108" s="265">
        <v>1306</v>
      </c>
      <c r="B108" s="266" t="s">
        <v>48</v>
      </c>
      <c r="C108" s="271" t="s">
        <v>1193</v>
      </c>
      <c r="D108" s="271" t="s">
        <v>941</v>
      </c>
      <c r="E108" s="271" t="s">
        <v>1191</v>
      </c>
      <c r="F108" s="271" t="s">
        <v>1</v>
      </c>
      <c r="G108" s="271" t="s">
        <v>447</v>
      </c>
      <c r="H108" s="266" t="s">
        <v>444</v>
      </c>
      <c r="I108" s="266" t="s">
        <v>437</v>
      </c>
      <c r="J108" s="152" t="s">
        <v>17</v>
      </c>
      <c r="K108" s="271" t="s">
        <v>1</v>
      </c>
      <c r="L108" s="272" t="s">
        <v>23</v>
      </c>
      <c r="M108" s="152" t="s">
        <v>17</v>
      </c>
      <c r="N108" s="271" t="s">
        <v>1</v>
      </c>
      <c r="O108" s="272" t="s">
        <v>23</v>
      </c>
      <c r="P108" s="271" t="s">
        <v>1</v>
      </c>
      <c r="Q108" s="271" t="s">
        <v>1</v>
      </c>
      <c r="R108" s="271" t="s">
        <v>1</v>
      </c>
      <c r="S108" s="271" t="s">
        <v>1</v>
      </c>
      <c r="T108" s="271" t="s">
        <v>1</v>
      </c>
      <c r="U108" s="271" t="s">
        <v>1</v>
      </c>
      <c r="V108" s="271" t="s">
        <v>1</v>
      </c>
      <c r="W108" s="271" t="s">
        <v>1</v>
      </c>
      <c r="X108" s="271" t="s">
        <v>1</v>
      </c>
      <c r="Y108" s="271" t="s">
        <v>1</v>
      </c>
      <c r="Z108" s="271" t="s">
        <v>1</v>
      </c>
      <c r="AA108" s="271" t="s">
        <v>1</v>
      </c>
      <c r="AB108" s="271" t="s">
        <v>1</v>
      </c>
      <c r="AC108" s="271" t="s">
        <v>1</v>
      </c>
      <c r="AD108" s="271" t="s">
        <v>1</v>
      </c>
      <c r="AE108" s="272" t="s">
        <v>23</v>
      </c>
      <c r="AF108" s="271" t="s">
        <v>1</v>
      </c>
      <c r="AG108" s="271" t="s">
        <v>1</v>
      </c>
      <c r="AH108" s="271" t="s">
        <v>1</v>
      </c>
      <c r="AI108" s="271" t="s">
        <v>1</v>
      </c>
      <c r="AJ108" s="271" t="s">
        <v>1</v>
      </c>
      <c r="AK108" s="271" t="s">
        <v>1</v>
      </c>
      <c r="AL108" s="271" t="s">
        <v>1</v>
      </c>
      <c r="AM108" s="271" t="s">
        <v>1</v>
      </c>
      <c r="AN108" s="271" t="s">
        <v>1</v>
      </c>
      <c r="AO108" s="271" t="s">
        <v>1</v>
      </c>
      <c r="AP108" s="271" t="s">
        <v>1</v>
      </c>
      <c r="AQ108" s="271" t="s">
        <v>1</v>
      </c>
      <c r="AR108" s="271" t="s">
        <v>1</v>
      </c>
      <c r="AS108" s="271" t="s">
        <v>1</v>
      </c>
      <c r="AT108" s="271" t="s">
        <v>1</v>
      </c>
      <c r="AU108" s="271" t="s">
        <v>1</v>
      </c>
      <c r="AV108" s="274" t="s">
        <v>20</v>
      </c>
      <c r="AW108" s="275" t="s">
        <v>1241</v>
      </c>
      <c r="AX108" s="275">
        <v>1</v>
      </c>
      <c r="AY108" s="275">
        <v>1</v>
      </c>
      <c r="AZ108" s="276">
        <v>0</v>
      </c>
      <c r="BA108" s="276">
        <v>0</v>
      </c>
      <c r="BB108" s="283">
        <v>0</v>
      </c>
      <c r="BD108" s="150">
        <f>_xlfn.XLOOKUP(A108,'KSD auditees'!A:A,'KSD auditees'!A:A)</f>
        <v>1306</v>
      </c>
      <c r="BE108" s="150" t="str">
        <f>_xlfn.XLOOKUP(A108,'KSD auditees'!A:A,'KSD auditees'!G:G)</f>
        <v xml:space="preserve">Education, Skills development and employment </v>
      </c>
      <c r="BF108" s="150" t="e">
        <f>_xlfn.XLOOKUP(A108,'[27]Non AGSA'!B:B,'[27]Non AGSA'!B:B)</f>
        <v>#N/A</v>
      </c>
      <c r="BG108" s="150" t="e">
        <f>_xlfn.XLOOKUP(A108,'[27]Dormant auditee list'!C:C,'[27]Dormant auditee list'!C:C)</f>
        <v>#N/A</v>
      </c>
      <c r="BH108" s="150" t="str">
        <f>_xlfn.XLOOKUP(A108,[27]Reworked!A:A,[27]Reworked!I:I)</f>
        <v>Unqualified with findings</v>
      </c>
      <c r="BJ108" s="150">
        <v>1</v>
      </c>
      <c r="BK108" s="150">
        <v>2</v>
      </c>
    </row>
    <row r="109" spans="1:63" ht="26.25" customHeight="1" x14ac:dyDescent="0.25">
      <c r="A109" s="265">
        <v>1313</v>
      </c>
      <c r="B109" s="266" t="s">
        <v>49</v>
      </c>
      <c r="C109" s="271" t="s">
        <v>1193</v>
      </c>
      <c r="D109" s="271" t="s">
        <v>571</v>
      </c>
      <c r="E109" s="271" t="s">
        <v>1191</v>
      </c>
      <c r="F109" s="271" t="s">
        <v>1</v>
      </c>
      <c r="G109" s="271" t="s">
        <v>447</v>
      </c>
      <c r="H109" s="266" t="s">
        <v>444</v>
      </c>
      <c r="I109" s="266" t="s">
        <v>437</v>
      </c>
      <c r="J109" s="152" t="s">
        <v>17</v>
      </c>
      <c r="K109" s="271" t="s">
        <v>1</v>
      </c>
      <c r="L109" s="272" t="s">
        <v>23</v>
      </c>
      <c r="M109" s="152" t="s">
        <v>17</v>
      </c>
      <c r="N109" s="271" t="s">
        <v>1</v>
      </c>
      <c r="O109" s="272" t="s">
        <v>23</v>
      </c>
      <c r="P109" s="271" t="s">
        <v>1</v>
      </c>
      <c r="Q109" s="271" t="s">
        <v>1</v>
      </c>
      <c r="R109" s="271" t="s">
        <v>1</v>
      </c>
      <c r="S109" s="271" t="s">
        <v>1</v>
      </c>
      <c r="T109" s="271" t="s">
        <v>1</v>
      </c>
      <c r="U109" s="271" t="s">
        <v>1</v>
      </c>
      <c r="V109" s="271" t="s">
        <v>1</v>
      </c>
      <c r="W109" s="271" t="s">
        <v>1</v>
      </c>
      <c r="X109" s="271" t="s">
        <v>1</v>
      </c>
      <c r="Y109" s="271" t="s">
        <v>1</v>
      </c>
      <c r="Z109" s="271" t="s">
        <v>1</v>
      </c>
      <c r="AA109" s="271" t="s">
        <v>1</v>
      </c>
      <c r="AB109" s="271" t="s">
        <v>1</v>
      </c>
      <c r="AC109" s="271" t="s">
        <v>1</v>
      </c>
      <c r="AD109" s="271" t="s">
        <v>1</v>
      </c>
      <c r="AE109" s="272" t="s">
        <v>23</v>
      </c>
      <c r="AF109" s="271" t="s">
        <v>1</v>
      </c>
      <c r="AG109" s="271" t="s">
        <v>1</v>
      </c>
      <c r="AH109" s="272" t="s">
        <v>23</v>
      </c>
      <c r="AI109" s="271" t="s">
        <v>1</v>
      </c>
      <c r="AJ109" s="271" t="s">
        <v>1</v>
      </c>
      <c r="AK109" s="271" t="s">
        <v>1</v>
      </c>
      <c r="AL109" s="271" t="s">
        <v>1</v>
      </c>
      <c r="AM109" s="271" t="s">
        <v>1</v>
      </c>
      <c r="AN109" s="271" t="s">
        <v>1</v>
      </c>
      <c r="AO109" s="271" t="s">
        <v>1</v>
      </c>
      <c r="AP109" s="271" t="s">
        <v>1</v>
      </c>
      <c r="AQ109" s="271" t="s">
        <v>1</v>
      </c>
      <c r="AR109" s="271" t="s">
        <v>1</v>
      </c>
      <c r="AS109" s="271" t="s">
        <v>1</v>
      </c>
      <c r="AT109" s="271" t="s">
        <v>1</v>
      </c>
      <c r="AU109" s="271" t="s">
        <v>1</v>
      </c>
      <c r="AV109" s="271" t="s">
        <v>1</v>
      </c>
      <c r="AW109" s="275" t="s">
        <v>1241</v>
      </c>
      <c r="AX109" s="152">
        <v>2</v>
      </c>
      <c r="AY109" s="284">
        <v>0</v>
      </c>
      <c r="AZ109" s="276">
        <v>0</v>
      </c>
      <c r="BA109" s="276">
        <v>0</v>
      </c>
      <c r="BB109" s="283">
        <v>0</v>
      </c>
      <c r="BD109" s="150">
        <f>_xlfn.XLOOKUP(A109,'KSD auditees'!A:A,'KSD auditees'!A:A)</f>
        <v>1313</v>
      </c>
      <c r="BE109" s="150" t="str">
        <f>_xlfn.XLOOKUP(A109,'KSD auditees'!A:A,'KSD auditees'!G:G)</f>
        <v xml:space="preserve">Education, Skills development and employment </v>
      </c>
      <c r="BF109" s="150" t="e">
        <f>_xlfn.XLOOKUP(A109,'[27]Non AGSA'!B:B,'[27]Non AGSA'!B:B)</f>
        <v>#N/A</v>
      </c>
      <c r="BG109" s="150" t="e">
        <f>_xlfn.XLOOKUP(A109,'[27]Dormant auditee list'!C:C,'[27]Dormant auditee list'!C:C)</f>
        <v>#N/A</v>
      </c>
      <c r="BH109" s="150" t="str">
        <f>_xlfn.XLOOKUP(A109,[27]Reworked!A:A,[27]Reworked!I:I)</f>
        <v>Unqualified with findings</v>
      </c>
      <c r="BJ109" s="150">
        <v>1</v>
      </c>
      <c r="BK109" s="150">
        <v>2</v>
      </c>
    </row>
    <row r="110" spans="1:63" ht="27" customHeight="1" x14ac:dyDescent="0.25">
      <c r="A110" s="265">
        <v>126</v>
      </c>
      <c r="B110" s="266" t="s">
        <v>50</v>
      </c>
      <c r="C110" s="271" t="s">
        <v>1193</v>
      </c>
      <c r="D110" s="271" t="s">
        <v>941</v>
      </c>
      <c r="E110" s="271" t="s">
        <v>1191</v>
      </c>
      <c r="F110" s="271" t="s">
        <v>1</v>
      </c>
      <c r="G110" s="271" t="s">
        <v>447</v>
      </c>
      <c r="H110" s="266" t="s">
        <v>444</v>
      </c>
      <c r="I110" s="266" t="s">
        <v>437</v>
      </c>
      <c r="J110" s="152" t="s">
        <v>17</v>
      </c>
      <c r="K110" s="273" t="s">
        <v>22</v>
      </c>
      <c r="L110" s="272" t="s">
        <v>23</v>
      </c>
      <c r="M110" s="279" t="s">
        <v>26</v>
      </c>
      <c r="N110" s="274" t="s">
        <v>20</v>
      </c>
      <c r="O110" s="272" t="s">
        <v>23</v>
      </c>
      <c r="P110" s="271" t="s">
        <v>1</v>
      </c>
      <c r="Q110" s="271" t="s">
        <v>1</v>
      </c>
      <c r="R110" s="271" t="s">
        <v>1</v>
      </c>
      <c r="S110" s="271" t="s">
        <v>1</v>
      </c>
      <c r="T110" s="271" t="s">
        <v>1</v>
      </c>
      <c r="U110" s="273" t="s">
        <v>22</v>
      </c>
      <c r="V110" s="271" t="s">
        <v>1</v>
      </c>
      <c r="W110" s="271" t="s">
        <v>1</v>
      </c>
      <c r="X110" s="271" t="s">
        <v>1</v>
      </c>
      <c r="Y110" s="271" t="s">
        <v>1</v>
      </c>
      <c r="Z110" s="271" t="s">
        <v>1</v>
      </c>
      <c r="AA110" s="273" t="s">
        <v>22</v>
      </c>
      <c r="AB110" s="271" t="s">
        <v>1</v>
      </c>
      <c r="AC110" s="271" t="s">
        <v>1</v>
      </c>
      <c r="AD110" s="271" t="s">
        <v>1</v>
      </c>
      <c r="AE110" s="272" t="s">
        <v>23</v>
      </c>
      <c r="AF110" s="272" t="s">
        <v>23</v>
      </c>
      <c r="AG110" s="271" t="s">
        <v>1</v>
      </c>
      <c r="AH110" s="271" t="s">
        <v>1</v>
      </c>
      <c r="AI110" s="271" t="s">
        <v>1</v>
      </c>
      <c r="AJ110" s="271" t="s">
        <v>1</v>
      </c>
      <c r="AK110" s="273" t="s">
        <v>22</v>
      </c>
      <c r="AL110" s="271" t="s">
        <v>1</v>
      </c>
      <c r="AM110" s="271" t="s">
        <v>1</v>
      </c>
      <c r="AN110" s="271" t="s">
        <v>1</v>
      </c>
      <c r="AO110" s="271" t="s">
        <v>1</v>
      </c>
      <c r="AP110" s="271" t="s">
        <v>1</v>
      </c>
      <c r="AQ110" s="271" t="s">
        <v>1</v>
      </c>
      <c r="AR110" s="271" t="s">
        <v>1</v>
      </c>
      <c r="AS110" s="271" t="s">
        <v>1</v>
      </c>
      <c r="AT110" s="271" t="s">
        <v>1</v>
      </c>
      <c r="AU110" s="272" t="s">
        <v>23</v>
      </c>
      <c r="AV110" s="271" t="s">
        <v>1</v>
      </c>
      <c r="AW110" s="275" t="s">
        <v>1241</v>
      </c>
      <c r="AX110" s="275">
        <v>1</v>
      </c>
      <c r="AY110" s="275">
        <v>1</v>
      </c>
      <c r="AZ110" s="276">
        <v>0</v>
      </c>
      <c r="BA110" s="277">
        <v>3</v>
      </c>
      <c r="BB110" s="281">
        <v>0</v>
      </c>
      <c r="BD110" s="150">
        <f>_xlfn.XLOOKUP(A110,'KSD auditees'!A:A,'KSD auditees'!A:A)</f>
        <v>126</v>
      </c>
      <c r="BE110" s="150" t="str">
        <f>_xlfn.XLOOKUP(A110,'KSD auditees'!A:A,'KSD auditees'!G:G)</f>
        <v xml:space="preserve">Education, Skills development and employment </v>
      </c>
      <c r="BF110" s="150" t="e">
        <f>_xlfn.XLOOKUP(A110,'[27]Non AGSA'!B:B,'[27]Non AGSA'!B:B)</f>
        <v>#N/A</v>
      </c>
      <c r="BG110" s="150" t="e">
        <f>_xlfn.XLOOKUP(A110,'[27]Dormant auditee list'!C:C,'[27]Dormant auditee list'!C:C)</f>
        <v>#N/A</v>
      </c>
      <c r="BH110" s="150" t="str">
        <f>_xlfn.XLOOKUP(A110,[27]Reworked!A:A,[27]Reworked!I:I)</f>
        <v>Unqualified with findings</v>
      </c>
      <c r="BJ110" s="150">
        <v>1</v>
      </c>
      <c r="BK110" s="150">
        <v>2</v>
      </c>
    </row>
    <row r="111" spans="1:63" ht="26.25" customHeight="1" x14ac:dyDescent="0.25">
      <c r="A111" s="265">
        <v>1314</v>
      </c>
      <c r="B111" s="266" t="s">
        <v>51</v>
      </c>
      <c r="C111" s="271" t="s">
        <v>1193</v>
      </c>
      <c r="D111" s="271" t="s">
        <v>571</v>
      </c>
      <c r="E111" s="271" t="s">
        <v>1191</v>
      </c>
      <c r="F111" s="271" t="s">
        <v>1</v>
      </c>
      <c r="G111" s="271" t="s">
        <v>447</v>
      </c>
      <c r="H111" s="266" t="s">
        <v>444</v>
      </c>
      <c r="I111" s="266" t="s">
        <v>437</v>
      </c>
      <c r="J111" s="279" t="s">
        <v>26</v>
      </c>
      <c r="K111" s="271" t="s">
        <v>1</v>
      </c>
      <c r="L111" s="272" t="s">
        <v>23</v>
      </c>
      <c r="M111" s="152" t="s">
        <v>17</v>
      </c>
      <c r="N111" s="271" t="s">
        <v>1</v>
      </c>
      <c r="O111" s="274" t="s">
        <v>20</v>
      </c>
      <c r="P111" s="274" t="s">
        <v>20</v>
      </c>
      <c r="Q111" s="274" t="s">
        <v>20</v>
      </c>
      <c r="R111" s="271" t="s">
        <v>1</v>
      </c>
      <c r="S111" s="271" t="s">
        <v>1</v>
      </c>
      <c r="T111" s="271" t="s">
        <v>1</v>
      </c>
      <c r="U111" s="271" t="s">
        <v>1</v>
      </c>
      <c r="V111" s="271" t="s">
        <v>1</v>
      </c>
      <c r="W111" s="274" t="s">
        <v>20</v>
      </c>
      <c r="X111" s="271" t="s">
        <v>1</v>
      </c>
      <c r="Y111" s="271" t="s">
        <v>1</v>
      </c>
      <c r="Z111" s="271" t="s">
        <v>1</v>
      </c>
      <c r="AA111" s="271" t="s">
        <v>1</v>
      </c>
      <c r="AB111" s="271" t="s">
        <v>1</v>
      </c>
      <c r="AC111" s="271" t="s">
        <v>1</v>
      </c>
      <c r="AD111" s="271" t="s">
        <v>1</v>
      </c>
      <c r="AE111" s="272" t="s">
        <v>23</v>
      </c>
      <c r="AF111" s="271" t="s">
        <v>1</v>
      </c>
      <c r="AG111" s="271" t="s">
        <v>1</v>
      </c>
      <c r="AH111" s="271" t="s">
        <v>1</v>
      </c>
      <c r="AI111" s="271" t="s">
        <v>1</v>
      </c>
      <c r="AJ111" s="271" t="s">
        <v>1</v>
      </c>
      <c r="AK111" s="271" t="s">
        <v>1</v>
      </c>
      <c r="AL111" s="272" t="s">
        <v>23</v>
      </c>
      <c r="AM111" s="271" t="s">
        <v>1</v>
      </c>
      <c r="AN111" s="271" t="s">
        <v>1</v>
      </c>
      <c r="AO111" s="271" t="s">
        <v>1</v>
      </c>
      <c r="AP111" s="271" t="s">
        <v>1</v>
      </c>
      <c r="AQ111" s="271" t="s">
        <v>1</v>
      </c>
      <c r="AR111" s="272" t="s">
        <v>23</v>
      </c>
      <c r="AS111" s="271" t="s">
        <v>1</v>
      </c>
      <c r="AT111" s="271" t="s">
        <v>1</v>
      </c>
      <c r="AU111" s="271" t="s">
        <v>1</v>
      </c>
      <c r="AV111" s="272" t="s">
        <v>23</v>
      </c>
      <c r="AW111" s="275" t="s">
        <v>1241</v>
      </c>
      <c r="AX111" s="152">
        <v>2</v>
      </c>
      <c r="AY111" s="284">
        <v>0</v>
      </c>
      <c r="AZ111" s="276">
        <v>0</v>
      </c>
      <c r="BA111" s="276">
        <v>0</v>
      </c>
      <c r="BB111" s="283">
        <v>0</v>
      </c>
      <c r="BD111" s="150">
        <f>_xlfn.XLOOKUP(A111,'KSD auditees'!A:A,'KSD auditees'!A:A)</f>
        <v>1314</v>
      </c>
      <c r="BE111" s="150" t="str">
        <f>_xlfn.XLOOKUP(A111,'KSD auditees'!A:A,'KSD auditees'!G:G)</f>
        <v xml:space="preserve">Education, Skills development and employment </v>
      </c>
      <c r="BF111" s="150" t="e">
        <f>_xlfn.XLOOKUP(A111,'[27]Non AGSA'!B:B,'[27]Non AGSA'!B:B)</f>
        <v>#N/A</v>
      </c>
      <c r="BG111" s="150" t="e">
        <f>_xlfn.XLOOKUP(A111,'[27]Dormant auditee list'!C:C,'[27]Dormant auditee list'!C:C)</f>
        <v>#N/A</v>
      </c>
      <c r="BH111" s="150" t="str">
        <f>_xlfn.XLOOKUP(A111,[27]Reworked!A:A,[27]Reworked!I:I)</f>
        <v>Qualified</v>
      </c>
      <c r="BJ111" s="150">
        <v>1</v>
      </c>
      <c r="BK111" s="150">
        <v>3</v>
      </c>
    </row>
    <row r="112" spans="1:63" ht="27" customHeight="1" x14ac:dyDescent="0.25">
      <c r="A112" s="265">
        <v>1338</v>
      </c>
      <c r="B112" s="266" t="s">
        <v>52</v>
      </c>
      <c r="C112" s="271" t="s">
        <v>1193</v>
      </c>
      <c r="D112" s="271" t="s">
        <v>1086</v>
      </c>
      <c r="E112" s="271" t="s">
        <v>1191</v>
      </c>
      <c r="F112" s="271" t="s">
        <v>1</v>
      </c>
      <c r="G112" s="271" t="s">
        <v>447</v>
      </c>
      <c r="H112" s="266" t="s">
        <v>444</v>
      </c>
      <c r="I112" s="266" t="s">
        <v>437</v>
      </c>
      <c r="J112" s="275" t="s">
        <v>33</v>
      </c>
      <c r="K112" s="271" t="s">
        <v>1</v>
      </c>
      <c r="L112" s="273" t="s">
        <v>22</v>
      </c>
      <c r="M112" s="279" t="s">
        <v>26</v>
      </c>
      <c r="N112" s="271" t="s">
        <v>1</v>
      </c>
      <c r="O112" s="272" t="s">
        <v>23</v>
      </c>
      <c r="P112" s="271" t="s">
        <v>1</v>
      </c>
      <c r="Q112" s="273" t="s">
        <v>22</v>
      </c>
      <c r="R112" s="271" t="s">
        <v>1</v>
      </c>
      <c r="S112" s="271" t="s">
        <v>1</v>
      </c>
      <c r="T112" s="274" t="s">
        <v>20</v>
      </c>
      <c r="U112" s="273" t="s">
        <v>22</v>
      </c>
      <c r="V112" s="271" t="s">
        <v>1</v>
      </c>
      <c r="W112" s="271" t="s">
        <v>1</v>
      </c>
      <c r="X112" s="271" t="s">
        <v>1</v>
      </c>
      <c r="Y112" s="271" t="s">
        <v>1</v>
      </c>
      <c r="Z112" s="271" t="s">
        <v>1</v>
      </c>
      <c r="AA112" s="271" t="s">
        <v>1</v>
      </c>
      <c r="AB112" s="271" t="s">
        <v>1</v>
      </c>
      <c r="AC112" s="271" t="s">
        <v>1</v>
      </c>
      <c r="AD112" s="271" t="s">
        <v>1</v>
      </c>
      <c r="AE112" s="273" t="s">
        <v>22</v>
      </c>
      <c r="AF112" s="271" t="s">
        <v>1</v>
      </c>
      <c r="AG112" s="271" t="s">
        <v>1</v>
      </c>
      <c r="AH112" s="271" t="s">
        <v>1</v>
      </c>
      <c r="AI112" s="271" t="s">
        <v>1</v>
      </c>
      <c r="AJ112" s="271" t="s">
        <v>1</v>
      </c>
      <c r="AK112" s="271" t="s">
        <v>1</v>
      </c>
      <c r="AL112" s="271" t="s">
        <v>1</v>
      </c>
      <c r="AM112" s="271" t="s">
        <v>1</v>
      </c>
      <c r="AN112" s="271" t="s">
        <v>1</v>
      </c>
      <c r="AO112" s="271" t="s">
        <v>1</v>
      </c>
      <c r="AP112" s="271" t="s">
        <v>1</v>
      </c>
      <c r="AQ112" s="271" t="s">
        <v>1</v>
      </c>
      <c r="AR112" s="271" t="s">
        <v>1</v>
      </c>
      <c r="AS112" s="271" t="s">
        <v>1</v>
      </c>
      <c r="AT112" s="271" t="s">
        <v>1</v>
      </c>
      <c r="AU112" s="271" t="s">
        <v>1</v>
      </c>
      <c r="AV112" s="271" t="s">
        <v>1</v>
      </c>
      <c r="AW112" s="275" t="s">
        <v>1241</v>
      </c>
      <c r="AX112" s="275">
        <v>1</v>
      </c>
      <c r="AY112" s="284">
        <v>0</v>
      </c>
      <c r="AZ112" s="276">
        <v>0</v>
      </c>
      <c r="BA112" s="280">
        <v>0.27</v>
      </c>
      <c r="BB112" s="281">
        <v>1E-3</v>
      </c>
      <c r="BD112" s="150">
        <f>_xlfn.XLOOKUP(A112,'KSD auditees'!A:A,'KSD auditees'!A:A)</f>
        <v>1338</v>
      </c>
      <c r="BE112" s="150" t="str">
        <f>_xlfn.XLOOKUP(A112,'KSD auditees'!A:A,'KSD auditees'!G:G)</f>
        <v xml:space="preserve">Education, Skills development and employment </v>
      </c>
      <c r="BF112" s="150" t="e">
        <f>_xlfn.XLOOKUP(A112,'[27]Non AGSA'!B:B,'[27]Non AGSA'!B:B)</f>
        <v>#N/A</v>
      </c>
      <c r="BG112" s="150" t="e">
        <f>_xlfn.XLOOKUP(A112,'[27]Dormant auditee list'!C:C,'[27]Dormant auditee list'!C:C)</f>
        <v>#N/A</v>
      </c>
      <c r="BH112" s="150" t="str">
        <f>_xlfn.XLOOKUP(A112,[27]Reworked!A:A,[27]Reworked!I:I)</f>
        <v>Unqualified with no findings</v>
      </c>
      <c r="BJ112" s="150">
        <v>1</v>
      </c>
      <c r="BK112" s="150">
        <v>1</v>
      </c>
    </row>
    <row r="113" spans="1:63" ht="26.25" customHeight="1" x14ac:dyDescent="0.25">
      <c r="A113" s="265">
        <v>1344</v>
      </c>
      <c r="B113" s="266" t="s">
        <v>53</v>
      </c>
      <c r="C113" s="271" t="s">
        <v>1193</v>
      </c>
      <c r="D113" s="271" t="s">
        <v>941</v>
      </c>
      <c r="E113" s="271" t="s">
        <v>1191</v>
      </c>
      <c r="F113" s="271" t="s">
        <v>1</v>
      </c>
      <c r="G113" s="271" t="s">
        <v>447</v>
      </c>
      <c r="H113" s="266" t="s">
        <v>444</v>
      </c>
      <c r="I113" s="266" t="s">
        <v>437</v>
      </c>
      <c r="J113" s="275" t="s">
        <v>33</v>
      </c>
      <c r="K113" s="271" t="s">
        <v>1</v>
      </c>
      <c r="L113" s="271" t="s">
        <v>1</v>
      </c>
      <c r="M113" s="275" t="s">
        <v>33</v>
      </c>
      <c r="N113" s="271" t="s">
        <v>1</v>
      </c>
      <c r="O113" s="273" t="s">
        <v>22</v>
      </c>
      <c r="P113" s="271" t="s">
        <v>1</v>
      </c>
      <c r="Q113" s="271" t="s">
        <v>1</v>
      </c>
      <c r="R113" s="271" t="s">
        <v>1</v>
      </c>
      <c r="S113" s="271" t="s">
        <v>1</v>
      </c>
      <c r="T113" s="271" t="s">
        <v>1</v>
      </c>
      <c r="U113" s="271" t="s">
        <v>1</v>
      </c>
      <c r="V113" s="271" t="s">
        <v>1</v>
      </c>
      <c r="W113" s="271" t="s">
        <v>1</v>
      </c>
      <c r="X113" s="271" t="s">
        <v>1</v>
      </c>
      <c r="Y113" s="271" t="s">
        <v>1</v>
      </c>
      <c r="Z113" s="271" t="s">
        <v>1</v>
      </c>
      <c r="AA113" s="271" t="s">
        <v>1</v>
      </c>
      <c r="AB113" s="271" t="s">
        <v>1</v>
      </c>
      <c r="AC113" s="271" t="s">
        <v>1</v>
      </c>
      <c r="AD113" s="271" t="s">
        <v>1</v>
      </c>
      <c r="AE113" s="271" t="s">
        <v>1</v>
      </c>
      <c r="AF113" s="271" t="s">
        <v>1</v>
      </c>
      <c r="AG113" s="271" t="s">
        <v>1</v>
      </c>
      <c r="AH113" s="271" t="s">
        <v>1</v>
      </c>
      <c r="AI113" s="271" t="s">
        <v>1</v>
      </c>
      <c r="AJ113" s="271" t="s">
        <v>1</v>
      </c>
      <c r="AK113" s="271" t="s">
        <v>1</v>
      </c>
      <c r="AL113" s="271" t="s">
        <v>1</v>
      </c>
      <c r="AM113" s="271" t="s">
        <v>1</v>
      </c>
      <c r="AN113" s="271" t="s">
        <v>1</v>
      </c>
      <c r="AO113" s="271" t="s">
        <v>1</v>
      </c>
      <c r="AP113" s="271" t="s">
        <v>1</v>
      </c>
      <c r="AQ113" s="271" t="s">
        <v>1</v>
      </c>
      <c r="AR113" s="271" t="s">
        <v>1</v>
      </c>
      <c r="AS113" s="271" t="s">
        <v>1</v>
      </c>
      <c r="AT113" s="271" t="s">
        <v>1</v>
      </c>
      <c r="AU113" s="272" t="s">
        <v>23</v>
      </c>
      <c r="AV113" s="273" t="s">
        <v>22</v>
      </c>
      <c r="AW113" s="275" t="s">
        <v>1241</v>
      </c>
      <c r="AX113" s="275">
        <v>1</v>
      </c>
      <c r="AY113" s="275">
        <v>1</v>
      </c>
      <c r="AZ113" s="276">
        <v>0</v>
      </c>
      <c r="BA113" s="280">
        <v>5</v>
      </c>
      <c r="BB113" s="281">
        <v>0.1</v>
      </c>
      <c r="BD113" s="150">
        <f>_xlfn.XLOOKUP(A113,'KSD auditees'!A:A,'KSD auditees'!A:A)</f>
        <v>1344</v>
      </c>
      <c r="BE113" s="150" t="str">
        <f>_xlfn.XLOOKUP(A113,'KSD auditees'!A:A,'KSD auditees'!G:G)</f>
        <v xml:space="preserve">Education, Skills development and employment </v>
      </c>
      <c r="BF113" s="150" t="e">
        <f>_xlfn.XLOOKUP(A113,'[27]Non AGSA'!B:B,'[27]Non AGSA'!B:B)</f>
        <v>#N/A</v>
      </c>
      <c r="BG113" s="150" t="e">
        <f>_xlfn.XLOOKUP(A113,'[27]Dormant auditee list'!C:C,'[27]Dormant auditee list'!C:C)</f>
        <v>#N/A</v>
      </c>
      <c r="BH113" s="150" t="str">
        <f>_xlfn.XLOOKUP(A113,[27]Reworked!A:A,[27]Reworked!I:I)</f>
        <v>Unqualified with no findings</v>
      </c>
      <c r="BJ113" s="150">
        <v>1</v>
      </c>
      <c r="BK113" s="150">
        <v>1</v>
      </c>
    </row>
    <row r="114" spans="1:63" ht="26.25" customHeight="1" x14ac:dyDescent="0.25">
      <c r="A114" s="265">
        <v>138</v>
      </c>
      <c r="B114" s="266" t="s">
        <v>54</v>
      </c>
      <c r="C114" s="271" t="s">
        <v>1193</v>
      </c>
      <c r="D114" s="271" t="s">
        <v>941</v>
      </c>
      <c r="E114" s="271" t="s">
        <v>1191</v>
      </c>
      <c r="F114" s="271" t="s">
        <v>1</v>
      </c>
      <c r="G114" s="271" t="s">
        <v>447</v>
      </c>
      <c r="H114" s="266" t="s">
        <v>444</v>
      </c>
      <c r="I114" s="266" t="s">
        <v>437</v>
      </c>
      <c r="J114" s="275" t="s">
        <v>33</v>
      </c>
      <c r="K114" s="271" t="s">
        <v>1</v>
      </c>
      <c r="L114" s="271" t="s">
        <v>1</v>
      </c>
      <c r="M114" s="275" t="s">
        <v>33</v>
      </c>
      <c r="N114" s="271" t="s">
        <v>1</v>
      </c>
      <c r="O114" s="271" t="s">
        <v>1</v>
      </c>
      <c r="P114" s="271" t="s">
        <v>1</v>
      </c>
      <c r="Q114" s="271" t="s">
        <v>1</v>
      </c>
      <c r="R114" s="271" t="s">
        <v>1</v>
      </c>
      <c r="S114" s="271" t="s">
        <v>1</v>
      </c>
      <c r="T114" s="271" t="s">
        <v>1</v>
      </c>
      <c r="U114" s="271" t="s">
        <v>1</v>
      </c>
      <c r="V114" s="271" t="s">
        <v>1</v>
      </c>
      <c r="W114" s="271" t="s">
        <v>1</v>
      </c>
      <c r="X114" s="271" t="s">
        <v>1</v>
      </c>
      <c r="Y114" s="271" t="s">
        <v>1</v>
      </c>
      <c r="Z114" s="271" t="s">
        <v>1</v>
      </c>
      <c r="AA114" s="271" t="s">
        <v>1</v>
      </c>
      <c r="AB114" s="271" t="s">
        <v>1</v>
      </c>
      <c r="AC114" s="271" t="s">
        <v>1</v>
      </c>
      <c r="AD114" s="271" t="s">
        <v>1</v>
      </c>
      <c r="AE114" s="271" t="s">
        <v>1</v>
      </c>
      <c r="AF114" s="271" t="s">
        <v>1</v>
      </c>
      <c r="AG114" s="271" t="s">
        <v>1</v>
      </c>
      <c r="AH114" s="271" t="s">
        <v>1</v>
      </c>
      <c r="AI114" s="271" t="s">
        <v>1</v>
      </c>
      <c r="AJ114" s="271" t="s">
        <v>1</v>
      </c>
      <c r="AK114" s="271" t="s">
        <v>1</v>
      </c>
      <c r="AL114" s="271" t="s">
        <v>1</v>
      </c>
      <c r="AM114" s="271" t="s">
        <v>1</v>
      </c>
      <c r="AN114" s="271" t="s">
        <v>1</v>
      </c>
      <c r="AO114" s="271" t="s">
        <v>1</v>
      </c>
      <c r="AP114" s="271" t="s">
        <v>1</v>
      </c>
      <c r="AQ114" s="271" t="s">
        <v>1</v>
      </c>
      <c r="AR114" s="271" t="s">
        <v>1</v>
      </c>
      <c r="AS114" s="271" t="s">
        <v>1</v>
      </c>
      <c r="AT114" s="271" t="s">
        <v>1</v>
      </c>
      <c r="AU114" s="271" t="s">
        <v>1</v>
      </c>
      <c r="AV114" s="271" t="s">
        <v>1</v>
      </c>
      <c r="AW114" s="275" t="s">
        <v>1241</v>
      </c>
      <c r="AX114" s="275">
        <v>1</v>
      </c>
      <c r="AY114" s="275">
        <v>1</v>
      </c>
      <c r="AZ114" s="276">
        <v>0</v>
      </c>
      <c r="BA114" s="276">
        <v>0</v>
      </c>
      <c r="BB114" s="281">
        <v>0.03</v>
      </c>
      <c r="BD114" s="150">
        <f>_xlfn.XLOOKUP(A114,'KSD auditees'!A:A,'KSD auditees'!A:A)</f>
        <v>138</v>
      </c>
      <c r="BE114" s="150" t="str">
        <f>_xlfn.XLOOKUP(A114,'KSD auditees'!A:A,'KSD auditees'!G:G)</f>
        <v xml:space="preserve">Education, Skills development and employment </v>
      </c>
      <c r="BF114" s="150" t="e">
        <f>_xlfn.XLOOKUP(A114,'[27]Non AGSA'!B:B,'[27]Non AGSA'!B:B)</f>
        <v>#N/A</v>
      </c>
      <c r="BG114" s="150" t="e">
        <f>_xlfn.XLOOKUP(A114,'[27]Dormant auditee list'!C:C,'[27]Dormant auditee list'!C:C)</f>
        <v>#N/A</v>
      </c>
      <c r="BH114" s="150" t="str">
        <f>_xlfn.XLOOKUP(A114,[27]Reworked!A:A,[27]Reworked!I:I)</f>
        <v>Unqualified with no findings</v>
      </c>
      <c r="BJ114" s="150">
        <v>1</v>
      </c>
      <c r="BK114" s="150">
        <v>1</v>
      </c>
    </row>
    <row r="115" spans="1:63" ht="27" customHeight="1" x14ac:dyDescent="0.25">
      <c r="A115" s="265">
        <v>1300</v>
      </c>
      <c r="B115" s="266" t="s">
        <v>55</v>
      </c>
      <c r="C115" s="271" t="s">
        <v>1193</v>
      </c>
      <c r="D115" s="271" t="s">
        <v>492</v>
      </c>
      <c r="E115" s="271" t="s">
        <v>1191</v>
      </c>
      <c r="F115" s="271" t="s">
        <v>1</v>
      </c>
      <c r="G115" s="271" t="s">
        <v>447</v>
      </c>
      <c r="H115" s="266" t="s">
        <v>444</v>
      </c>
      <c r="I115" s="266" t="s">
        <v>437</v>
      </c>
      <c r="J115" s="152" t="s">
        <v>17</v>
      </c>
      <c r="K115" s="271" t="s">
        <v>1</v>
      </c>
      <c r="L115" s="272" t="s">
        <v>23</v>
      </c>
      <c r="M115" s="279" t="s">
        <v>26</v>
      </c>
      <c r="N115" s="271" t="s">
        <v>1</v>
      </c>
      <c r="O115" s="272" t="s">
        <v>23</v>
      </c>
      <c r="P115" s="273" t="s">
        <v>22</v>
      </c>
      <c r="Q115" s="271" t="s">
        <v>1</v>
      </c>
      <c r="R115" s="273" t="s">
        <v>22</v>
      </c>
      <c r="S115" s="271" t="s">
        <v>1</v>
      </c>
      <c r="T115" s="274" t="s">
        <v>20</v>
      </c>
      <c r="U115" s="273" t="s">
        <v>22</v>
      </c>
      <c r="V115" s="273" t="s">
        <v>22</v>
      </c>
      <c r="W115" s="273" t="s">
        <v>22</v>
      </c>
      <c r="X115" s="271" t="s">
        <v>1</v>
      </c>
      <c r="Y115" s="271" t="s">
        <v>1</v>
      </c>
      <c r="Z115" s="271" t="s">
        <v>1</v>
      </c>
      <c r="AA115" s="271" t="s">
        <v>1</v>
      </c>
      <c r="AB115" s="271" t="s">
        <v>1</v>
      </c>
      <c r="AC115" s="271" t="s">
        <v>1</v>
      </c>
      <c r="AD115" s="271" t="s">
        <v>1</v>
      </c>
      <c r="AE115" s="272" t="s">
        <v>23</v>
      </c>
      <c r="AF115" s="271" t="s">
        <v>1</v>
      </c>
      <c r="AG115" s="271" t="s">
        <v>1</v>
      </c>
      <c r="AH115" s="271" t="s">
        <v>1</v>
      </c>
      <c r="AI115" s="271" t="s">
        <v>1</v>
      </c>
      <c r="AJ115" s="271" t="s">
        <v>1</v>
      </c>
      <c r="AK115" s="271" t="s">
        <v>1</v>
      </c>
      <c r="AL115" s="271" t="s">
        <v>1</v>
      </c>
      <c r="AM115" s="271" t="s">
        <v>1</v>
      </c>
      <c r="AN115" s="271" t="s">
        <v>1</v>
      </c>
      <c r="AO115" s="271" t="s">
        <v>1</v>
      </c>
      <c r="AP115" s="271" t="s">
        <v>1</v>
      </c>
      <c r="AQ115" s="271" t="s">
        <v>1</v>
      </c>
      <c r="AR115" s="271" t="s">
        <v>1</v>
      </c>
      <c r="AS115" s="271" t="s">
        <v>1</v>
      </c>
      <c r="AT115" s="271" t="s">
        <v>1</v>
      </c>
      <c r="AU115" s="271" t="s">
        <v>1</v>
      </c>
      <c r="AV115" s="271" t="s">
        <v>1</v>
      </c>
      <c r="AW115" s="274" t="s">
        <v>1240</v>
      </c>
      <c r="AX115" s="152">
        <v>2</v>
      </c>
      <c r="AY115" s="152">
        <v>2</v>
      </c>
      <c r="AZ115" s="276">
        <v>0</v>
      </c>
      <c r="BA115" s="276">
        <v>0</v>
      </c>
      <c r="BB115" s="283">
        <v>0</v>
      </c>
      <c r="BD115" s="150">
        <f>_xlfn.XLOOKUP(A115,'KSD auditees'!A:A,'KSD auditees'!A:A)</f>
        <v>1300</v>
      </c>
      <c r="BE115" s="150" t="str">
        <f>_xlfn.XLOOKUP(A115,'KSD auditees'!A:A,'KSD auditees'!G:G)</f>
        <v xml:space="preserve">Education, Skills development and employment </v>
      </c>
      <c r="BF115" s="150" t="e">
        <f>_xlfn.XLOOKUP(A115,'[27]Non AGSA'!B:B,'[27]Non AGSA'!B:B)</f>
        <v>#N/A</v>
      </c>
      <c r="BG115" s="150" t="e">
        <f>_xlfn.XLOOKUP(A115,'[27]Dormant auditee list'!C:C,'[27]Dormant auditee list'!C:C)</f>
        <v>#N/A</v>
      </c>
      <c r="BH115" s="150" t="str">
        <f>_xlfn.XLOOKUP(A115,[27]Reworked!A:A,[27]Reworked!I:I)</f>
        <v>Unqualified with findings</v>
      </c>
      <c r="BJ115" s="150">
        <v>1</v>
      </c>
      <c r="BK115" s="150">
        <v>2</v>
      </c>
    </row>
    <row r="116" spans="1:63" ht="26.25" customHeight="1" x14ac:dyDescent="0.25">
      <c r="A116" s="265">
        <v>143</v>
      </c>
      <c r="B116" s="266" t="s">
        <v>56</v>
      </c>
      <c r="C116" s="271" t="s">
        <v>1193</v>
      </c>
      <c r="D116" s="271" t="s">
        <v>941</v>
      </c>
      <c r="E116" s="271" t="s">
        <v>1191</v>
      </c>
      <c r="F116" s="271" t="s">
        <v>1</v>
      </c>
      <c r="G116" s="271" t="s">
        <v>447</v>
      </c>
      <c r="H116" s="266" t="s">
        <v>444</v>
      </c>
      <c r="I116" s="266" t="s">
        <v>437</v>
      </c>
      <c r="J116" s="279" t="s">
        <v>26</v>
      </c>
      <c r="K116" s="274" t="s">
        <v>20</v>
      </c>
      <c r="L116" s="274" t="s">
        <v>20</v>
      </c>
      <c r="M116" s="275" t="s">
        <v>33</v>
      </c>
      <c r="N116" s="271" t="s">
        <v>1</v>
      </c>
      <c r="O116" s="271" t="s">
        <v>1</v>
      </c>
      <c r="P116" s="271" t="s">
        <v>1</v>
      </c>
      <c r="Q116" s="271" t="s">
        <v>1</v>
      </c>
      <c r="R116" s="274" t="s">
        <v>20</v>
      </c>
      <c r="S116" s="271" t="s">
        <v>1</v>
      </c>
      <c r="T116" s="271" t="s">
        <v>1</v>
      </c>
      <c r="U116" s="274" t="s">
        <v>20</v>
      </c>
      <c r="V116" s="271" t="s">
        <v>1</v>
      </c>
      <c r="W116" s="274" t="s">
        <v>20</v>
      </c>
      <c r="X116" s="271" t="s">
        <v>1</v>
      </c>
      <c r="Y116" s="271" t="s">
        <v>1</v>
      </c>
      <c r="Z116" s="271" t="s">
        <v>1</v>
      </c>
      <c r="AA116" s="274" t="s">
        <v>20</v>
      </c>
      <c r="AB116" s="271" t="s">
        <v>1</v>
      </c>
      <c r="AC116" s="271" t="s">
        <v>1</v>
      </c>
      <c r="AD116" s="271" t="s">
        <v>1</v>
      </c>
      <c r="AE116" s="274" t="s">
        <v>20</v>
      </c>
      <c r="AF116" s="271" t="s">
        <v>1</v>
      </c>
      <c r="AG116" s="271" t="s">
        <v>1</v>
      </c>
      <c r="AH116" s="271" t="s">
        <v>1</v>
      </c>
      <c r="AI116" s="271" t="s">
        <v>1</v>
      </c>
      <c r="AJ116" s="271" t="s">
        <v>1</v>
      </c>
      <c r="AK116" s="271" t="s">
        <v>1</v>
      </c>
      <c r="AL116" s="271" t="s">
        <v>1</v>
      </c>
      <c r="AM116" s="271" t="s">
        <v>1</v>
      </c>
      <c r="AN116" s="271" t="s">
        <v>1</v>
      </c>
      <c r="AO116" s="271" t="s">
        <v>1</v>
      </c>
      <c r="AP116" s="271" t="s">
        <v>1</v>
      </c>
      <c r="AQ116" s="271" t="s">
        <v>1</v>
      </c>
      <c r="AR116" s="271" t="s">
        <v>1</v>
      </c>
      <c r="AS116" s="271" t="s">
        <v>1</v>
      </c>
      <c r="AT116" s="271" t="s">
        <v>1</v>
      </c>
      <c r="AU116" s="272" t="s">
        <v>23</v>
      </c>
      <c r="AV116" s="271" t="s">
        <v>1</v>
      </c>
      <c r="AW116" s="274" t="s">
        <v>1240</v>
      </c>
      <c r="AX116" s="275">
        <v>1</v>
      </c>
      <c r="AY116" s="275">
        <v>1</v>
      </c>
      <c r="AZ116" s="276">
        <v>0</v>
      </c>
      <c r="BA116" s="276">
        <v>0</v>
      </c>
      <c r="BB116" s="283">
        <v>0</v>
      </c>
      <c r="BD116" s="150">
        <f>_xlfn.XLOOKUP(A116,'KSD auditees'!A:A,'KSD auditees'!A:A)</f>
        <v>143</v>
      </c>
      <c r="BE116" s="150" t="str">
        <f>_xlfn.XLOOKUP(A116,'KSD auditees'!A:A,'KSD auditees'!G:G)</f>
        <v xml:space="preserve">Education, Skills development and employment </v>
      </c>
      <c r="BF116" s="150" t="e">
        <f>_xlfn.XLOOKUP(A116,'[27]Non AGSA'!B:B,'[27]Non AGSA'!B:B)</f>
        <v>#N/A</v>
      </c>
      <c r="BG116" s="150" t="e">
        <f>_xlfn.XLOOKUP(A116,'[27]Dormant auditee list'!C:C,'[27]Dormant auditee list'!C:C)</f>
        <v>#N/A</v>
      </c>
      <c r="BH116" s="150" t="str">
        <f>_xlfn.XLOOKUP(A116,[27]Reworked!A:A,[27]Reworked!I:I)</f>
        <v>Qualified</v>
      </c>
      <c r="BJ116" s="150">
        <v>1</v>
      </c>
      <c r="BK116" s="150">
        <v>3</v>
      </c>
    </row>
    <row r="117" spans="1:63" ht="34.5" customHeight="1" x14ac:dyDescent="0.25">
      <c r="A117" s="265">
        <v>1177</v>
      </c>
      <c r="B117" s="266" t="s">
        <v>115</v>
      </c>
      <c r="C117" s="271" t="s">
        <v>1193</v>
      </c>
      <c r="D117" s="271" t="s">
        <v>1021</v>
      </c>
      <c r="E117" s="271" t="s">
        <v>1191</v>
      </c>
      <c r="F117" s="271" t="s">
        <v>1</v>
      </c>
      <c r="G117" s="271" t="s">
        <v>520</v>
      </c>
      <c r="H117" s="266" t="s">
        <v>440</v>
      </c>
      <c r="I117" s="266" t="s">
        <v>437</v>
      </c>
      <c r="J117" s="279" t="s">
        <v>26</v>
      </c>
      <c r="K117" s="271" t="s">
        <v>1</v>
      </c>
      <c r="L117" s="272" t="s">
        <v>23</v>
      </c>
      <c r="M117" s="152" t="s">
        <v>17</v>
      </c>
      <c r="N117" s="271" t="s">
        <v>1</v>
      </c>
      <c r="O117" s="272" t="s">
        <v>23</v>
      </c>
      <c r="P117" s="271" t="s">
        <v>1</v>
      </c>
      <c r="Q117" s="271" t="s">
        <v>1</v>
      </c>
      <c r="R117" s="271" t="s">
        <v>1</v>
      </c>
      <c r="S117" s="271" t="s">
        <v>1</v>
      </c>
      <c r="T117" s="271" t="s">
        <v>1</v>
      </c>
      <c r="U117" s="271" t="s">
        <v>1</v>
      </c>
      <c r="V117" s="271" t="s">
        <v>1</v>
      </c>
      <c r="W117" s="271" t="s">
        <v>1</v>
      </c>
      <c r="X117" s="274" t="s">
        <v>20</v>
      </c>
      <c r="Y117" s="271" t="s">
        <v>1</v>
      </c>
      <c r="Z117" s="271" t="s">
        <v>1</v>
      </c>
      <c r="AA117" s="271" t="s">
        <v>1</v>
      </c>
      <c r="AB117" s="271" t="s">
        <v>1</v>
      </c>
      <c r="AC117" s="271" t="s">
        <v>1</v>
      </c>
      <c r="AD117" s="271" t="s">
        <v>1</v>
      </c>
      <c r="AE117" s="272" t="s">
        <v>23</v>
      </c>
      <c r="AF117" s="271" t="s">
        <v>1</v>
      </c>
      <c r="AG117" s="271" t="s">
        <v>1</v>
      </c>
      <c r="AH117" s="271" t="s">
        <v>1</v>
      </c>
      <c r="AI117" s="271" t="s">
        <v>1</v>
      </c>
      <c r="AJ117" s="271" t="s">
        <v>1</v>
      </c>
      <c r="AK117" s="271" t="s">
        <v>1</v>
      </c>
      <c r="AL117" s="271" t="s">
        <v>1</v>
      </c>
      <c r="AM117" s="271" t="s">
        <v>1</v>
      </c>
      <c r="AN117" s="271" t="s">
        <v>1</v>
      </c>
      <c r="AO117" s="271" t="s">
        <v>1</v>
      </c>
      <c r="AP117" s="271" t="s">
        <v>1</v>
      </c>
      <c r="AQ117" s="271" t="s">
        <v>1</v>
      </c>
      <c r="AR117" s="274" t="s">
        <v>20</v>
      </c>
      <c r="AS117" s="271" t="s">
        <v>1</v>
      </c>
      <c r="AT117" s="271" t="s">
        <v>1</v>
      </c>
      <c r="AU117" s="271" t="s">
        <v>1</v>
      </c>
      <c r="AV117" s="274" t="s">
        <v>20</v>
      </c>
      <c r="AW117" s="275" t="s">
        <v>1241</v>
      </c>
      <c r="AX117" s="275">
        <v>1</v>
      </c>
      <c r="AY117" s="284">
        <v>0</v>
      </c>
      <c r="AZ117" s="276">
        <v>0</v>
      </c>
      <c r="BA117" s="276">
        <v>0</v>
      </c>
      <c r="BB117" s="278">
        <v>5.0000000000000001E-3</v>
      </c>
      <c r="BD117" s="150">
        <f>_xlfn.XLOOKUP(A117,'KSD auditees'!A:A,'KSD auditees'!A:A)</f>
        <v>1177</v>
      </c>
      <c r="BE117" s="150" t="str">
        <f>_xlfn.XLOOKUP(A117,'KSD auditees'!A:A,'KSD auditees'!G:G)</f>
        <v>Energy</v>
      </c>
      <c r="BF117" s="150" t="e">
        <f>_xlfn.XLOOKUP(A117,'[27]Non AGSA'!B:B,'[27]Non AGSA'!B:B)</f>
        <v>#N/A</v>
      </c>
      <c r="BG117" s="150" t="e">
        <f>_xlfn.XLOOKUP(A117,'[27]Dormant auditee list'!C:C,'[27]Dormant auditee list'!C:C)</f>
        <v>#N/A</v>
      </c>
      <c r="BH117" s="150" t="str">
        <f>_xlfn.XLOOKUP(A117,[27]Reworked!A:A,[27]Reworked!I:I)</f>
        <v>Qualified</v>
      </c>
      <c r="BJ117" s="150">
        <v>1</v>
      </c>
      <c r="BK117" s="150">
        <v>3</v>
      </c>
    </row>
    <row r="118" spans="1:63" ht="27" customHeight="1" x14ac:dyDescent="0.25">
      <c r="A118" s="265">
        <v>1329</v>
      </c>
      <c r="B118" s="266" t="s">
        <v>57</v>
      </c>
      <c r="C118" s="271" t="s">
        <v>1193</v>
      </c>
      <c r="D118" s="271" t="s">
        <v>658</v>
      </c>
      <c r="E118" s="271" t="s">
        <v>1191</v>
      </c>
      <c r="F118" s="271" t="s">
        <v>1</v>
      </c>
      <c r="G118" s="271" t="s">
        <v>447</v>
      </c>
      <c r="H118" s="266" t="s">
        <v>444</v>
      </c>
      <c r="I118" s="266" t="s">
        <v>437</v>
      </c>
      <c r="J118" s="152" t="s">
        <v>17</v>
      </c>
      <c r="K118" s="271" t="s">
        <v>1</v>
      </c>
      <c r="L118" s="272" t="s">
        <v>23</v>
      </c>
      <c r="M118" s="152" t="s">
        <v>17</v>
      </c>
      <c r="N118" s="271" t="s">
        <v>1</v>
      </c>
      <c r="O118" s="272" t="s">
        <v>23</v>
      </c>
      <c r="P118" s="271" t="s">
        <v>1</v>
      </c>
      <c r="Q118" s="271" t="s">
        <v>1</v>
      </c>
      <c r="R118" s="271" t="s">
        <v>1</v>
      </c>
      <c r="S118" s="271" t="s">
        <v>1</v>
      </c>
      <c r="T118" s="271" t="s">
        <v>1</v>
      </c>
      <c r="U118" s="271" t="s">
        <v>1</v>
      </c>
      <c r="V118" s="271" t="s">
        <v>1</v>
      </c>
      <c r="W118" s="271" t="s">
        <v>1</v>
      </c>
      <c r="X118" s="271" t="s">
        <v>1</v>
      </c>
      <c r="Y118" s="271" t="s">
        <v>1</v>
      </c>
      <c r="Z118" s="271" t="s">
        <v>1</v>
      </c>
      <c r="AA118" s="271" t="s">
        <v>1</v>
      </c>
      <c r="AB118" s="271" t="s">
        <v>1</v>
      </c>
      <c r="AC118" s="271" t="s">
        <v>1</v>
      </c>
      <c r="AD118" s="271" t="s">
        <v>1</v>
      </c>
      <c r="AE118" s="272" t="s">
        <v>23</v>
      </c>
      <c r="AF118" s="271" t="s">
        <v>1</v>
      </c>
      <c r="AG118" s="271" t="s">
        <v>1</v>
      </c>
      <c r="AH118" s="271" t="s">
        <v>1</v>
      </c>
      <c r="AI118" s="271" t="s">
        <v>1</v>
      </c>
      <c r="AJ118" s="271" t="s">
        <v>1</v>
      </c>
      <c r="AK118" s="271" t="s">
        <v>1</v>
      </c>
      <c r="AL118" s="271" t="s">
        <v>1</v>
      </c>
      <c r="AM118" s="271" t="s">
        <v>1</v>
      </c>
      <c r="AN118" s="271" t="s">
        <v>1</v>
      </c>
      <c r="AO118" s="271" t="s">
        <v>1</v>
      </c>
      <c r="AP118" s="271" t="s">
        <v>1</v>
      </c>
      <c r="AQ118" s="271" t="s">
        <v>1</v>
      </c>
      <c r="AR118" s="271" t="s">
        <v>1</v>
      </c>
      <c r="AS118" s="271" t="s">
        <v>1</v>
      </c>
      <c r="AT118" s="271" t="s">
        <v>1</v>
      </c>
      <c r="AU118" s="271" t="s">
        <v>1</v>
      </c>
      <c r="AV118" s="271" t="s">
        <v>1</v>
      </c>
      <c r="AW118" s="274" t="s">
        <v>1240</v>
      </c>
      <c r="AX118" s="275">
        <v>1</v>
      </c>
      <c r="AY118" s="284">
        <v>0</v>
      </c>
      <c r="AZ118" s="276">
        <v>0</v>
      </c>
      <c r="BA118" s="276">
        <v>0</v>
      </c>
      <c r="BB118" s="283">
        <v>0</v>
      </c>
      <c r="BD118" s="150">
        <f>_xlfn.XLOOKUP(A118,'KSD auditees'!A:A,'KSD auditees'!A:A)</f>
        <v>1329</v>
      </c>
      <c r="BE118" s="150" t="str">
        <f>_xlfn.XLOOKUP(A118,'KSD auditees'!A:A,'KSD auditees'!G:G)</f>
        <v xml:space="preserve">Education, Skills development and employment </v>
      </c>
      <c r="BF118" s="150" t="e">
        <f>_xlfn.XLOOKUP(A118,'[27]Non AGSA'!B:B,'[27]Non AGSA'!B:B)</f>
        <v>#N/A</v>
      </c>
      <c r="BG118" s="150" t="e">
        <f>_xlfn.XLOOKUP(A118,'[27]Dormant auditee list'!C:C,'[27]Dormant auditee list'!C:C)</f>
        <v>#N/A</v>
      </c>
      <c r="BH118" s="150" t="str">
        <f>_xlfn.XLOOKUP(A118,[27]Reworked!A:A,[27]Reworked!I:I)</f>
        <v>Unqualified with findings</v>
      </c>
      <c r="BJ118" s="150">
        <v>1</v>
      </c>
      <c r="BK118" s="150">
        <v>2</v>
      </c>
    </row>
    <row r="119" spans="1:63" ht="27" customHeight="1" x14ac:dyDescent="0.25">
      <c r="A119" s="265">
        <v>1301</v>
      </c>
      <c r="B119" s="266" t="s">
        <v>58</v>
      </c>
      <c r="C119" s="271" t="s">
        <v>1193</v>
      </c>
      <c r="D119" s="271" t="s">
        <v>492</v>
      </c>
      <c r="E119" s="271" t="s">
        <v>1191</v>
      </c>
      <c r="F119" s="271" t="s">
        <v>1</v>
      </c>
      <c r="G119" s="271" t="s">
        <v>447</v>
      </c>
      <c r="H119" s="266" t="s">
        <v>444</v>
      </c>
      <c r="I119" s="266" t="s">
        <v>437</v>
      </c>
      <c r="J119" s="152" t="s">
        <v>17</v>
      </c>
      <c r="K119" s="271" t="s">
        <v>1</v>
      </c>
      <c r="L119" s="272" t="s">
        <v>23</v>
      </c>
      <c r="M119" s="279" t="s">
        <v>26</v>
      </c>
      <c r="N119" s="271" t="s">
        <v>1</v>
      </c>
      <c r="O119" s="272" t="s">
        <v>23</v>
      </c>
      <c r="P119" s="271" t="s">
        <v>1</v>
      </c>
      <c r="Q119" s="273" t="s">
        <v>22</v>
      </c>
      <c r="R119" s="273" t="s">
        <v>22</v>
      </c>
      <c r="S119" s="271" t="s">
        <v>1</v>
      </c>
      <c r="T119" s="271" t="s">
        <v>1</v>
      </c>
      <c r="U119" s="271" t="s">
        <v>1</v>
      </c>
      <c r="V119" s="271" t="s">
        <v>1</v>
      </c>
      <c r="W119" s="271" t="s">
        <v>1</v>
      </c>
      <c r="X119" s="271" t="s">
        <v>1</v>
      </c>
      <c r="Y119" s="271" t="s">
        <v>1</v>
      </c>
      <c r="Z119" s="271" t="s">
        <v>1</v>
      </c>
      <c r="AA119" s="271" t="s">
        <v>1</v>
      </c>
      <c r="AB119" s="271" t="s">
        <v>1</v>
      </c>
      <c r="AC119" s="271" t="s">
        <v>1</v>
      </c>
      <c r="AD119" s="271" t="s">
        <v>1</v>
      </c>
      <c r="AE119" s="272" t="s">
        <v>23</v>
      </c>
      <c r="AF119" s="271" t="s">
        <v>1</v>
      </c>
      <c r="AG119" s="271" t="s">
        <v>1</v>
      </c>
      <c r="AH119" s="271" t="s">
        <v>1</v>
      </c>
      <c r="AI119" s="271" t="s">
        <v>1</v>
      </c>
      <c r="AJ119" s="271" t="s">
        <v>1</v>
      </c>
      <c r="AK119" s="271" t="s">
        <v>1</v>
      </c>
      <c r="AL119" s="271" t="s">
        <v>1</v>
      </c>
      <c r="AM119" s="271" t="s">
        <v>1</v>
      </c>
      <c r="AN119" s="271" t="s">
        <v>1</v>
      </c>
      <c r="AO119" s="271" t="s">
        <v>1</v>
      </c>
      <c r="AP119" s="271" t="s">
        <v>1</v>
      </c>
      <c r="AQ119" s="271" t="s">
        <v>1</v>
      </c>
      <c r="AR119" s="271" t="s">
        <v>1</v>
      </c>
      <c r="AS119" s="271" t="s">
        <v>1</v>
      </c>
      <c r="AT119" s="271" t="s">
        <v>1</v>
      </c>
      <c r="AU119" s="271" t="s">
        <v>1</v>
      </c>
      <c r="AV119" s="271" t="s">
        <v>1</v>
      </c>
      <c r="AW119" s="275" t="s">
        <v>1241</v>
      </c>
      <c r="AX119" s="152">
        <v>2</v>
      </c>
      <c r="AY119" s="152">
        <v>2</v>
      </c>
      <c r="AZ119" s="276">
        <v>0</v>
      </c>
      <c r="BA119" s="276">
        <v>0</v>
      </c>
      <c r="BB119" s="283">
        <v>0</v>
      </c>
      <c r="BD119" s="150">
        <f>_xlfn.XLOOKUP(A119,'KSD auditees'!A:A,'KSD auditees'!A:A)</f>
        <v>1301</v>
      </c>
      <c r="BE119" s="150" t="str">
        <f>_xlfn.XLOOKUP(A119,'KSD auditees'!A:A,'KSD auditees'!G:G)</f>
        <v xml:space="preserve">Education, Skills development and employment </v>
      </c>
      <c r="BF119" s="150" t="e">
        <f>_xlfn.XLOOKUP(A119,'[27]Non AGSA'!B:B,'[27]Non AGSA'!B:B)</f>
        <v>#N/A</v>
      </c>
      <c r="BG119" s="150" t="e">
        <f>_xlfn.XLOOKUP(A119,'[27]Dormant auditee list'!C:C,'[27]Dormant auditee list'!C:C)</f>
        <v>#N/A</v>
      </c>
      <c r="BH119" s="150" t="str">
        <f>_xlfn.XLOOKUP(A119,[27]Reworked!A:A,[27]Reworked!I:I)</f>
        <v>Unqualified with findings</v>
      </c>
      <c r="BJ119" s="150">
        <v>1</v>
      </c>
      <c r="BK119" s="150">
        <v>2</v>
      </c>
    </row>
    <row r="120" spans="1:63" ht="27" customHeight="1" x14ac:dyDescent="0.25">
      <c r="A120" s="265">
        <v>184</v>
      </c>
      <c r="B120" s="266" t="s">
        <v>59</v>
      </c>
      <c r="C120" s="271" t="s">
        <v>1193</v>
      </c>
      <c r="D120" s="271" t="s">
        <v>941</v>
      </c>
      <c r="E120" s="271" t="s">
        <v>1191</v>
      </c>
      <c r="F120" s="271" t="s">
        <v>1</v>
      </c>
      <c r="G120" s="271" t="s">
        <v>447</v>
      </c>
      <c r="H120" s="266" t="s">
        <v>444</v>
      </c>
      <c r="I120" s="266" t="s">
        <v>437</v>
      </c>
      <c r="J120" s="275" t="s">
        <v>33</v>
      </c>
      <c r="K120" s="271" t="s">
        <v>1</v>
      </c>
      <c r="L120" s="273" t="s">
        <v>22</v>
      </c>
      <c r="M120" s="152" t="s">
        <v>17</v>
      </c>
      <c r="N120" s="271" t="s">
        <v>1</v>
      </c>
      <c r="O120" s="272" t="s">
        <v>23</v>
      </c>
      <c r="P120" s="271" t="s">
        <v>1</v>
      </c>
      <c r="Q120" s="271" t="s">
        <v>1</v>
      </c>
      <c r="R120" s="271" t="s">
        <v>1</v>
      </c>
      <c r="S120" s="271" t="s">
        <v>1</v>
      </c>
      <c r="T120" s="271" t="s">
        <v>1</v>
      </c>
      <c r="U120" s="271" t="s">
        <v>1</v>
      </c>
      <c r="V120" s="271" t="s">
        <v>1</v>
      </c>
      <c r="W120" s="271" t="s">
        <v>1</v>
      </c>
      <c r="X120" s="271" t="s">
        <v>1</v>
      </c>
      <c r="Y120" s="271" t="s">
        <v>1</v>
      </c>
      <c r="Z120" s="271" t="s">
        <v>1</v>
      </c>
      <c r="AA120" s="271" t="s">
        <v>1</v>
      </c>
      <c r="AB120" s="271" t="s">
        <v>1</v>
      </c>
      <c r="AC120" s="271" t="s">
        <v>1</v>
      </c>
      <c r="AD120" s="271" t="s">
        <v>1</v>
      </c>
      <c r="AE120" s="273" t="s">
        <v>22</v>
      </c>
      <c r="AF120" s="271" t="s">
        <v>1</v>
      </c>
      <c r="AG120" s="271" t="s">
        <v>1</v>
      </c>
      <c r="AH120" s="271" t="s">
        <v>1</v>
      </c>
      <c r="AI120" s="271" t="s">
        <v>1</v>
      </c>
      <c r="AJ120" s="271" t="s">
        <v>1</v>
      </c>
      <c r="AK120" s="271" t="s">
        <v>1</v>
      </c>
      <c r="AL120" s="271" t="s">
        <v>1</v>
      </c>
      <c r="AM120" s="271" t="s">
        <v>1</v>
      </c>
      <c r="AN120" s="271" t="s">
        <v>1</v>
      </c>
      <c r="AO120" s="271" t="s">
        <v>1</v>
      </c>
      <c r="AP120" s="271" t="s">
        <v>1</v>
      </c>
      <c r="AQ120" s="271" t="s">
        <v>1</v>
      </c>
      <c r="AR120" s="271" t="s">
        <v>1</v>
      </c>
      <c r="AS120" s="271" t="s">
        <v>1</v>
      </c>
      <c r="AT120" s="271" t="s">
        <v>1</v>
      </c>
      <c r="AU120" s="274" t="s">
        <v>20</v>
      </c>
      <c r="AV120" s="272" t="s">
        <v>23</v>
      </c>
      <c r="AW120" s="275" t="s">
        <v>1241</v>
      </c>
      <c r="AX120" s="275">
        <v>1</v>
      </c>
      <c r="AY120" s="275">
        <v>1</v>
      </c>
      <c r="AZ120" s="276">
        <v>0</v>
      </c>
      <c r="BA120" s="277">
        <v>0.56000000000000005</v>
      </c>
      <c r="BB120" s="281">
        <v>0.15</v>
      </c>
      <c r="BD120" s="150">
        <f>_xlfn.XLOOKUP(A120,'KSD auditees'!A:A,'KSD auditees'!A:A)</f>
        <v>184</v>
      </c>
      <c r="BE120" s="150" t="str">
        <f>_xlfn.XLOOKUP(A120,'KSD auditees'!A:A,'KSD auditees'!G:G)</f>
        <v xml:space="preserve">Education, Skills development and employment </v>
      </c>
      <c r="BF120" s="150" t="e">
        <f>_xlfn.XLOOKUP(A120,'[27]Non AGSA'!B:B,'[27]Non AGSA'!B:B)</f>
        <v>#N/A</v>
      </c>
      <c r="BG120" s="150" t="e">
        <f>_xlfn.XLOOKUP(A120,'[27]Dormant auditee list'!C:C,'[27]Dormant auditee list'!C:C)</f>
        <v>#N/A</v>
      </c>
      <c r="BH120" s="150" t="str">
        <f>_xlfn.XLOOKUP(A120,[27]Reworked!A:A,[27]Reworked!I:I)</f>
        <v>Unqualified with no findings</v>
      </c>
      <c r="BJ120" s="150">
        <v>1</v>
      </c>
      <c r="BK120" s="150">
        <v>1</v>
      </c>
    </row>
    <row r="121" spans="1:63" ht="26.25" customHeight="1" x14ac:dyDescent="0.25">
      <c r="A121" s="265">
        <v>1034</v>
      </c>
      <c r="B121" s="266" t="s">
        <v>161</v>
      </c>
      <c r="C121" s="271" t="s">
        <v>1193</v>
      </c>
      <c r="D121" s="271" t="s">
        <v>683</v>
      </c>
      <c r="E121" s="271" t="s">
        <v>1191</v>
      </c>
      <c r="F121" s="271" t="s">
        <v>1</v>
      </c>
      <c r="G121" s="271" t="s">
        <v>156</v>
      </c>
      <c r="H121" s="266" t="s">
        <v>444</v>
      </c>
      <c r="I121" s="266" t="s">
        <v>437</v>
      </c>
      <c r="J121" s="275" t="s">
        <v>33</v>
      </c>
      <c r="K121" s="271" t="s">
        <v>1</v>
      </c>
      <c r="L121" s="273" t="s">
        <v>22</v>
      </c>
      <c r="M121" s="152" t="s">
        <v>17</v>
      </c>
      <c r="N121" s="271" t="s">
        <v>1</v>
      </c>
      <c r="O121" s="272" t="s">
        <v>23</v>
      </c>
      <c r="P121" s="271" t="s">
        <v>1</v>
      </c>
      <c r="Q121" s="271" t="s">
        <v>1</v>
      </c>
      <c r="R121" s="271" t="s">
        <v>1</v>
      </c>
      <c r="S121" s="271" t="s">
        <v>1</v>
      </c>
      <c r="T121" s="271" t="s">
        <v>1</v>
      </c>
      <c r="U121" s="271" t="s">
        <v>1</v>
      </c>
      <c r="V121" s="271" t="s">
        <v>1</v>
      </c>
      <c r="W121" s="271" t="s">
        <v>1</v>
      </c>
      <c r="X121" s="271" t="s">
        <v>1</v>
      </c>
      <c r="Y121" s="271" t="s">
        <v>1</v>
      </c>
      <c r="Z121" s="271" t="s">
        <v>1</v>
      </c>
      <c r="AA121" s="271" t="s">
        <v>1</v>
      </c>
      <c r="AB121" s="271" t="s">
        <v>1</v>
      </c>
      <c r="AC121" s="271" t="s">
        <v>1</v>
      </c>
      <c r="AD121" s="271" t="s">
        <v>1</v>
      </c>
      <c r="AE121" s="273" t="s">
        <v>22</v>
      </c>
      <c r="AF121" s="271" t="s">
        <v>1</v>
      </c>
      <c r="AG121" s="271" t="s">
        <v>1</v>
      </c>
      <c r="AH121" s="271" t="s">
        <v>1</v>
      </c>
      <c r="AI121" s="271" t="s">
        <v>1</v>
      </c>
      <c r="AJ121" s="271" t="s">
        <v>1</v>
      </c>
      <c r="AK121" s="271" t="s">
        <v>1</v>
      </c>
      <c r="AL121" s="271" t="s">
        <v>1</v>
      </c>
      <c r="AM121" s="271" t="s">
        <v>1</v>
      </c>
      <c r="AN121" s="271" t="s">
        <v>1</v>
      </c>
      <c r="AO121" s="271" t="s">
        <v>1</v>
      </c>
      <c r="AP121" s="271" t="s">
        <v>1</v>
      </c>
      <c r="AQ121" s="271" t="s">
        <v>1</v>
      </c>
      <c r="AR121" s="271" t="s">
        <v>1</v>
      </c>
      <c r="AS121" s="271" t="s">
        <v>1</v>
      </c>
      <c r="AT121" s="271" t="s">
        <v>1</v>
      </c>
      <c r="AU121" s="271" t="s">
        <v>1</v>
      </c>
      <c r="AV121" s="271" t="s">
        <v>1</v>
      </c>
      <c r="AW121" s="275" t="s">
        <v>1241</v>
      </c>
      <c r="AX121" s="275">
        <v>1</v>
      </c>
      <c r="AY121" s="275">
        <v>1</v>
      </c>
      <c r="AZ121" s="276">
        <v>0</v>
      </c>
      <c r="BA121" s="277">
        <v>0</v>
      </c>
      <c r="BB121" s="281">
        <v>0</v>
      </c>
      <c r="BD121" s="150">
        <f>_xlfn.XLOOKUP(A121,'KSD auditees'!A:A,'KSD auditees'!A:A)</f>
        <v>1034</v>
      </c>
      <c r="BE121" s="150" t="str">
        <f>_xlfn.XLOOKUP(A121,'KSD auditees'!A:A,'KSD auditees'!G:G)</f>
        <v>Human settlements</v>
      </c>
      <c r="BF121" s="150" t="e">
        <f>_xlfn.XLOOKUP(A121,'[27]Non AGSA'!B:B,'[27]Non AGSA'!B:B)</f>
        <v>#N/A</v>
      </c>
      <c r="BG121" s="150" t="e">
        <f>_xlfn.XLOOKUP(A121,'[27]Dormant auditee list'!C:C,'[27]Dormant auditee list'!C:C)</f>
        <v>#N/A</v>
      </c>
      <c r="BH121" s="150" t="str">
        <f>_xlfn.XLOOKUP(A121,[27]Reworked!A:A,[27]Reworked!I:I)</f>
        <v>Unqualified with no findings</v>
      </c>
      <c r="BI121" s="150" t="str">
        <f>_xlfn.XLOOKUP(A121,[27]Reworked!A:A,[27]Reworked!J:J)</f>
        <v>Unqualified with findings</v>
      </c>
      <c r="BJ121" s="150">
        <v>1</v>
      </c>
      <c r="BK121" s="150">
        <v>1</v>
      </c>
    </row>
    <row r="122" spans="1:63" ht="26.25" customHeight="1" x14ac:dyDescent="0.25">
      <c r="A122" s="265">
        <v>1294</v>
      </c>
      <c r="B122" s="266" t="s">
        <v>60</v>
      </c>
      <c r="C122" s="271" t="s">
        <v>1193</v>
      </c>
      <c r="D122" s="271" t="s">
        <v>438</v>
      </c>
      <c r="E122" s="271" t="s">
        <v>1191</v>
      </c>
      <c r="F122" s="271" t="s">
        <v>1</v>
      </c>
      <c r="G122" s="271" t="s">
        <v>447</v>
      </c>
      <c r="H122" s="266" t="s">
        <v>444</v>
      </c>
      <c r="I122" s="266" t="s">
        <v>437</v>
      </c>
      <c r="J122" s="152" t="s">
        <v>17</v>
      </c>
      <c r="K122" s="271" t="s">
        <v>1</v>
      </c>
      <c r="L122" s="272" t="s">
        <v>23</v>
      </c>
      <c r="M122" s="152" t="s">
        <v>17</v>
      </c>
      <c r="N122" s="271" t="s">
        <v>1</v>
      </c>
      <c r="O122" s="272" t="s">
        <v>23</v>
      </c>
      <c r="P122" s="271" t="s">
        <v>1</v>
      </c>
      <c r="Q122" s="271" t="s">
        <v>1</v>
      </c>
      <c r="R122" s="271" t="s">
        <v>1</v>
      </c>
      <c r="S122" s="271" t="s">
        <v>1</v>
      </c>
      <c r="T122" s="271" t="s">
        <v>1</v>
      </c>
      <c r="U122" s="271" t="s">
        <v>1</v>
      </c>
      <c r="V122" s="271" t="s">
        <v>1</v>
      </c>
      <c r="W122" s="271" t="s">
        <v>1</v>
      </c>
      <c r="X122" s="271" t="s">
        <v>1</v>
      </c>
      <c r="Y122" s="271" t="s">
        <v>1</v>
      </c>
      <c r="Z122" s="271" t="s">
        <v>1</v>
      </c>
      <c r="AA122" s="271" t="s">
        <v>1</v>
      </c>
      <c r="AB122" s="271" t="s">
        <v>1</v>
      </c>
      <c r="AC122" s="271" t="s">
        <v>1</v>
      </c>
      <c r="AD122" s="271" t="s">
        <v>1</v>
      </c>
      <c r="AE122" s="273" t="s">
        <v>22</v>
      </c>
      <c r="AF122" s="271" t="s">
        <v>1</v>
      </c>
      <c r="AG122" s="271" t="s">
        <v>1</v>
      </c>
      <c r="AH122" s="271" t="s">
        <v>1</v>
      </c>
      <c r="AI122" s="271" t="s">
        <v>1</v>
      </c>
      <c r="AJ122" s="271" t="s">
        <v>1</v>
      </c>
      <c r="AK122" s="271" t="s">
        <v>1</v>
      </c>
      <c r="AL122" s="271" t="s">
        <v>1</v>
      </c>
      <c r="AM122" s="271" t="s">
        <v>1</v>
      </c>
      <c r="AN122" s="271" t="s">
        <v>1</v>
      </c>
      <c r="AO122" s="271" t="s">
        <v>1</v>
      </c>
      <c r="AP122" s="271" t="s">
        <v>1</v>
      </c>
      <c r="AQ122" s="271" t="s">
        <v>1</v>
      </c>
      <c r="AR122" s="274" t="s">
        <v>20</v>
      </c>
      <c r="AS122" s="271" t="s">
        <v>1</v>
      </c>
      <c r="AT122" s="271" t="s">
        <v>1</v>
      </c>
      <c r="AU122" s="271" t="s">
        <v>1</v>
      </c>
      <c r="AV122" s="271" t="s">
        <v>1</v>
      </c>
      <c r="AW122" s="275" t="s">
        <v>1241</v>
      </c>
      <c r="AX122" s="152">
        <v>2</v>
      </c>
      <c r="AY122" s="284">
        <v>0</v>
      </c>
      <c r="AZ122" s="276">
        <v>0</v>
      </c>
      <c r="BA122" s="276">
        <v>0</v>
      </c>
      <c r="BB122" s="283">
        <v>0</v>
      </c>
      <c r="BD122" s="150">
        <f>_xlfn.XLOOKUP(A122,'KSD auditees'!A:A,'KSD auditees'!A:A)</f>
        <v>1294</v>
      </c>
      <c r="BE122" s="150" t="str">
        <f>_xlfn.XLOOKUP(A122,'KSD auditees'!A:A,'KSD auditees'!G:G)</f>
        <v xml:space="preserve">Education, Skills development and employment </v>
      </c>
      <c r="BF122" s="150" t="e">
        <f>_xlfn.XLOOKUP(A122,'[27]Non AGSA'!B:B,'[27]Non AGSA'!B:B)</f>
        <v>#N/A</v>
      </c>
      <c r="BG122" s="150" t="e">
        <f>_xlfn.XLOOKUP(A122,'[27]Dormant auditee list'!C:C,'[27]Dormant auditee list'!C:C)</f>
        <v>#N/A</v>
      </c>
      <c r="BH122" s="150" t="str">
        <f>_xlfn.XLOOKUP(A122,[27]Reworked!A:A,[27]Reworked!I:I)</f>
        <v>Unqualified with findings</v>
      </c>
      <c r="BJ122" s="150">
        <v>1</v>
      </c>
      <c r="BK122" s="150">
        <v>2</v>
      </c>
    </row>
    <row r="123" spans="1:63" ht="34.5" customHeight="1" x14ac:dyDescent="0.25">
      <c r="A123" s="265">
        <v>198</v>
      </c>
      <c r="B123" s="266" t="s">
        <v>174</v>
      </c>
      <c r="C123" s="271" t="s">
        <v>1193</v>
      </c>
      <c r="D123" s="271" t="s">
        <v>683</v>
      </c>
      <c r="E123" s="271" t="s">
        <v>1191</v>
      </c>
      <c r="F123" s="271" t="s">
        <v>1</v>
      </c>
      <c r="G123" s="271" t="s">
        <v>169</v>
      </c>
      <c r="H123" s="266" t="s">
        <v>440</v>
      </c>
      <c r="I123" s="266" t="s">
        <v>437</v>
      </c>
      <c r="J123" s="285" t="s">
        <v>39</v>
      </c>
      <c r="K123" s="272" t="s">
        <v>23</v>
      </c>
      <c r="L123" s="272" t="s">
        <v>23</v>
      </c>
      <c r="M123" s="279" t="s">
        <v>26</v>
      </c>
      <c r="N123" s="272" t="s">
        <v>23</v>
      </c>
      <c r="O123" s="272" t="s">
        <v>23</v>
      </c>
      <c r="P123" s="271" t="s">
        <v>1</v>
      </c>
      <c r="Q123" s="273" t="s">
        <v>22</v>
      </c>
      <c r="R123" s="272" t="s">
        <v>23</v>
      </c>
      <c r="S123" s="271" t="s">
        <v>1</v>
      </c>
      <c r="T123" s="271" t="s">
        <v>1</v>
      </c>
      <c r="U123" s="272" t="s">
        <v>23</v>
      </c>
      <c r="V123" s="272" t="s">
        <v>23</v>
      </c>
      <c r="W123" s="272" t="s">
        <v>23</v>
      </c>
      <c r="X123" s="274" t="s">
        <v>20</v>
      </c>
      <c r="Y123" s="271" t="s">
        <v>1</v>
      </c>
      <c r="Z123" s="271" t="s">
        <v>1</v>
      </c>
      <c r="AA123" s="272" t="s">
        <v>23</v>
      </c>
      <c r="AB123" s="271" t="s">
        <v>1</v>
      </c>
      <c r="AC123" s="271" t="s">
        <v>1</v>
      </c>
      <c r="AD123" s="271" t="s">
        <v>1</v>
      </c>
      <c r="AE123" s="273" t="s">
        <v>22</v>
      </c>
      <c r="AF123" s="271" t="s">
        <v>1</v>
      </c>
      <c r="AG123" s="272" t="s">
        <v>23</v>
      </c>
      <c r="AH123" s="271" t="s">
        <v>1</v>
      </c>
      <c r="AI123" s="271" t="s">
        <v>1</v>
      </c>
      <c r="AJ123" s="271" t="s">
        <v>1</v>
      </c>
      <c r="AK123" s="272" t="s">
        <v>23</v>
      </c>
      <c r="AL123" s="274" t="s">
        <v>20</v>
      </c>
      <c r="AM123" s="271" t="s">
        <v>1</v>
      </c>
      <c r="AN123" s="271" t="s">
        <v>1</v>
      </c>
      <c r="AO123" s="272" t="s">
        <v>23</v>
      </c>
      <c r="AP123" s="271" t="s">
        <v>1</v>
      </c>
      <c r="AQ123" s="271" t="s">
        <v>1</v>
      </c>
      <c r="AR123" s="274" t="s">
        <v>20</v>
      </c>
      <c r="AS123" s="271" t="s">
        <v>1</v>
      </c>
      <c r="AT123" s="271" t="s">
        <v>1</v>
      </c>
      <c r="AU123" s="272" t="s">
        <v>23</v>
      </c>
      <c r="AV123" s="272" t="s">
        <v>23</v>
      </c>
      <c r="AW123" s="274" t="s">
        <v>1240</v>
      </c>
      <c r="AX123" s="152">
        <v>2</v>
      </c>
      <c r="AY123" s="152">
        <v>2</v>
      </c>
      <c r="AZ123" s="276">
        <v>0</v>
      </c>
      <c r="BA123" s="280">
        <v>348.9</v>
      </c>
      <c r="BB123" s="281">
        <v>3.9</v>
      </c>
      <c r="BD123" s="150">
        <f>_xlfn.XLOOKUP(A123,'KSD auditees'!A:A,'KSD auditees'!A:A)</f>
        <v>198</v>
      </c>
      <c r="BE123" s="150" t="str">
        <f>_xlfn.XLOOKUP(A123,'KSD auditees'!A:A,'KSD auditees'!G:G)</f>
        <v>Infrastructure</v>
      </c>
      <c r="BF123" s="150" t="e">
        <f>_xlfn.XLOOKUP(A123,'[27]Non AGSA'!B:B,'[27]Non AGSA'!B:B)</f>
        <v>#N/A</v>
      </c>
      <c r="BG123" s="150" t="e">
        <f>_xlfn.XLOOKUP(A123,'[27]Dormant auditee list'!C:C,'[27]Dormant auditee list'!C:C)</f>
        <v>#N/A</v>
      </c>
      <c r="BH123" s="150" t="str">
        <f>_xlfn.XLOOKUP(A123,[27]Reworked!A:A,[27]Reworked!I:I)</f>
        <v>Audit not finalised at legislated date</v>
      </c>
      <c r="BJ123" s="150">
        <v>1</v>
      </c>
      <c r="BK123" s="150">
        <v>6</v>
      </c>
    </row>
    <row r="124" spans="1:63" ht="26.25" customHeight="1" x14ac:dyDescent="0.25">
      <c r="A124" s="265">
        <v>1295</v>
      </c>
      <c r="B124" s="266" t="s">
        <v>61</v>
      </c>
      <c r="C124" s="271" t="s">
        <v>1193</v>
      </c>
      <c r="D124" s="271" t="s">
        <v>438</v>
      </c>
      <c r="E124" s="271" t="s">
        <v>1191</v>
      </c>
      <c r="F124" s="271" t="s">
        <v>1</v>
      </c>
      <c r="G124" s="271" t="s">
        <v>447</v>
      </c>
      <c r="H124" s="266" t="s">
        <v>444</v>
      </c>
      <c r="I124" s="266" t="s">
        <v>437</v>
      </c>
      <c r="J124" s="275" t="s">
        <v>33</v>
      </c>
      <c r="K124" s="271" t="s">
        <v>1</v>
      </c>
      <c r="L124" s="273" t="s">
        <v>22</v>
      </c>
      <c r="M124" s="152" t="s">
        <v>17</v>
      </c>
      <c r="N124" s="271" t="s">
        <v>1</v>
      </c>
      <c r="O124" s="274" t="s">
        <v>20</v>
      </c>
      <c r="P124" s="271" t="s">
        <v>1</v>
      </c>
      <c r="Q124" s="271" t="s">
        <v>1</v>
      </c>
      <c r="R124" s="271" t="s">
        <v>1</v>
      </c>
      <c r="S124" s="271" t="s">
        <v>1</v>
      </c>
      <c r="T124" s="271" t="s">
        <v>1</v>
      </c>
      <c r="U124" s="271" t="s">
        <v>1</v>
      </c>
      <c r="V124" s="271" t="s">
        <v>1</v>
      </c>
      <c r="W124" s="271" t="s">
        <v>1</v>
      </c>
      <c r="X124" s="271" t="s">
        <v>1</v>
      </c>
      <c r="Y124" s="271" t="s">
        <v>1</v>
      </c>
      <c r="Z124" s="271" t="s">
        <v>1</v>
      </c>
      <c r="AA124" s="271" t="s">
        <v>1</v>
      </c>
      <c r="AB124" s="271" t="s">
        <v>1</v>
      </c>
      <c r="AC124" s="271" t="s">
        <v>1</v>
      </c>
      <c r="AD124" s="271" t="s">
        <v>1</v>
      </c>
      <c r="AE124" s="273" t="s">
        <v>22</v>
      </c>
      <c r="AF124" s="271" t="s">
        <v>1</v>
      </c>
      <c r="AG124" s="271" t="s">
        <v>1</v>
      </c>
      <c r="AH124" s="271" t="s">
        <v>1</v>
      </c>
      <c r="AI124" s="271" t="s">
        <v>1</v>
      </c>
      <c r="AJ124" s="271" t="s">
        <v>1</v>
      </c>
      <c r="AK124" s="271" t="s">
        <v>1</v>
      </c>
      <c r="AL124" s="271" t="s">
        <v>1</v>
      </c>
      <c r="AM124" s="271" t="s">
        <v>1</v>
      </c>
      <c r="AN124" s="271" t="s">
        <v>1</v>
      </c>
      <c r="AO124" s="271" t="s">
        <v>1</v>
      </c>
      <c r="AP124" s="271" t="s">
        <v>1</v>
      </c>
      <c r="AQ124" s="271" t="s">
        <v>1</v>
      </c>
      <c r="AR124" s="271" t="s">
        <v>1</v>
      </c>
      <c r="AS124" s="271" t="s">
        <v>1</v>
      </c>
      <c r="AT124" s="271" t="s">
        <v>1</v>
      </c>
      <c r="AU124" s="271" t="s">
        <v>1</v>
      </c>
      <c r="AV124" s="271" t="s">
        <v>1</v>
      </c>
      <c r="AW124" s="275" t="s">
        <v>1241</v>
      </c>
      <c r="AX124" s="275">
        <v>1</v>
      </c>
      <c r="AY124" s="284">
        <v>0</v>
      </c>
      <c r="AZ124" s="276">
        <v>0</v>
      </c>
      <c r="BA124" s="276">
        <v>0</v>
      </c>
      <c r="BB124" s="283">
        <v>0</v>
      </c>
      <c r="BD124" s="150">
        <f>_xlfn.XLOOKUP(A124,'KSD auditees'!A:A,'KSD auditees'!A:A)</f>
        <v>1295</v>
      </c>
      <c r="BE124" s="150" t="str">
        <f>_xlfn.XLOOKUP(A124,'KSD auditees'!A:A,'KSD auditees'!G:G)</f>
        <v xml:space="preserve">Education, Skills development and employment </v>
      </c>
      <c r="BF124" s="150" t="e">
        <f>_xlfn.XLOOKUP(A124,'[27]Non AGSA'!B:B,'[27]Non AGSA'!B:B)</f>
        <v>#N/A</v>
      </c>
      <c r="BG124" s="150" t="e">
        <f>_xlfn.XLOOKUP(A124,'[27]Dormant auditee list'!C:C,'[27]Dormant auditee list'!C:C)</f>
        <v>#N/A</v>
      </c>
      <c r="BH124" s="150" t="str">
        <f>_xlfn.XLOOKUP(A124,[27]Reworked!A:A,[27]Reworked!I:I)</f>
        <v>Unqualified with no findings</v>
      </c>
      <c r="BJ124" s="150">
        <v>1</v>
      </c>
      <c r="BK124" s="150">
        <v>1</v>
      </c>
    </row>
    <row r="125" spans="1:63" ht="27" customHeight="1" x14ac:dyDescent="0.25">
      <c r="A125" s="265">
        <v>204</v>
      </c>
      <c r="B125" s="266" t="s">
        <v>62</v>
      </c>
      <c r="C125" s="271" t="s">
        <v>1193</v>
      </c>
      <c r="D125" s="271" t="s">
        <v>941</v>
      </c>
      <c r="E125" s="271" t="s">
        <v>1191</v>
      </c>
      <c r="F125" s="271" t="s">
        <v>1</v>
      </c>
      <c r="G125" s="271" t="s">
        <v>447</v>
      </c>
      <c r="H125" s="266" t="s">
        <v>444</v>
      </c>
      <c r="I125" s="266" t="s">
        <v>437</v>
      </c>
      <c r="J125" s="279" t="s">
        <v>26</v>
      </c>
      <c r="K125" s="272" t="s">
        <v>23</v>
      </c>
      <c r="L125" s="272" t="s">
        <v>23</v>
      </c>
      <c r="M125" s="279" t="s">
        <v>26</v>
      </c>
      <c r="N125" s="272" t="s">
        <v>23</v>
      </c>
      <c r="O125" s="272" t="s">
        <v>23</v>
      </c>
      <c r="P125" s="271" t="s">
        <v>1</v>
      </c>
      <c r="Q125" s="271" t="s">
        <v>1</v>
      </c>
      <c r="R125" s="271" t="s">
        <v>1</v>
      </c>
      <c r="S125" s="271" t="s">
        <v>1</v>
      </c>
      <c r="T125" s="271" t="s">
        <v>1</v>
      </c>
      <c r="U125" s="271" t="s">
        <v>1</v>
      </c>
      <c r="V125" s="271" t="s">
        <v>1</v>
      </c>
      <c r="W125" s="272" t="s">
        <v>23</v>
      </c>
      <c r="X125" s="271" t="s">
        <v>1</v>
      </c>
      <c r="Y125" s="271" t="s">
        <v>1</v>
      </c>
      <c r="Z125" s="272" t="s">
        <v>23</v>
      </c>
      <c r="AA125" s="273" t="s">
        <v>22</v>
      </c>
      <c r="AB125" s="271" t="s">
        <v>1</v>
      </c>
      <c r="AC125" s="271" t="s">
        <v>1</v>
      </c>
      <c r="AD125" s="271" t="s">
        <v>1</v>
      </c>
      <c r="AE125" s="272" t="s">
        <v>23</v>
      </c>
      <c r="AF125" s="271" t="s">
        <v>1</v>
      </c>
      <c r="AG125" s="271" t="s">
        <v>1</v>
      </c>
      <c r="AH125" s="271" t="s">
        <v>1</v>
      </c>
      <c r="AI125" s="271" t="s">
        <v>1</v>
      </c>
      <c r="AJ125" s="271" t="s">
        <v>1</v>
      </c>
      <c r="AK125" s="271" t="s">
        <v>1</v>
      </c>
      <c r="AL125" s="271" t="s">
        <v>1</v>
      </c>
      <c r="AM125" s="271" t="s">
        <v>1</v>
      </c>
      <c r="AN125" s="271" t="s">
        <v>1</v>
      </c>
      <c r="AO125" s="271" t="s">
        <v>1</v>
      </c>
      <c r="AP125" s="271" t="s">
        <v>1</v>
      </c>
      <c r="AQ125" s="271" t="s">
        <v>1</v>
      </c>
      <c r="AR125" s="271" t="s">
        <v>1</v>
      </c>
      <c r="AS125" s="271" t="s">
        <v>1</v>
      </c>
      <c r="AT125" s="271" t="s">
        <v>1</v>
      </c>
      <c r="AU125" s="272" t="s">
        <v>23</v>
      </c>
      <c r="AV125" s="273" t="s">
        <v>22</v>
      </c>
      <c r="AW125" s="274" t="s">
        <v>1240</v>
      </c>
      <c r="AX125" s="275">
        <v>1</v>
      </c>
      <c r="AY125" s="275">
        <v>1</v>
      </c>
      <c r="AZ125" s="276">
        <v>0</v>
      </c>
      <c r="BA125" s="277">
        <v>4.0000000000000001E-3</v>
      </c>
      <c r="BB125" s="283">
        <v>0</v>
      </c>
      <c r="BD125" s="150">
        <f>_xlfn.XLOOKUP(A125,'KSD auditees'!A:A,'KSD auditees'!A:A)</f>
        <v>204</v>
      </c>
      <c r="BE125" s="150" t="str">
        <f>_xlfn.XLOOKUP(A125,'KSD auditees'!A:A,'KSD auditees'!G:G)</f>
        <v xml:space="preserve">Education, Skills development and employment </v>
      </c>
      <c r="BF125" s="150" t="e">
        <f>_xlfn.XLOOKUP(A125,'[27]Non AGSA'!B:B,'[27]Non AGSA'!B:B)</f>
        <v>#N/A</v>
      </c>
      <c r="BG125" s="150" t="e">
        <f>_xlfn.XLOOKUP(A125,'[27]Dormant auditee list'!C:C,'[27]Dormant auditee list'!C:C)</f>
        <v>#N/A</v>
      </c>
      <c r="BH125" s="150" t="str">
        <f>_xlfn.XLOOKUP(A125,[27]Reworked!A:A,[27]Reworked!I:I)</f>
        <v>Qualified</v>
      </c>
      <c r="BJ125" s="150">
        <v>1</v>
      </c>
      <c r="BK125" s="150">
        <v>3</v>
      </c>
    </row>
    <row r="126" spans="1:63" ht="26.25" customHeight="1" x14ac:dyDescent="0.25">
      <c r="A126" s="265">
        <v>1296</v>
      </c>
      <c r="B126" s="266" t="s">
        <v>63</v>
      </c>
      <c r="C126" s="271" t="s">
        <v>1193</v>
      </c>
      <c r="D126" s="271" t="s">
        <v>438</v>
      </c>
      <c r="E126" s="271" t="s">
        <v>1191</v>
      </c>
      <c r="F126" s="271" t="s">
        <v>1</v>
      </c>
      <c r="G126" s="271" t="s">
        <v>447</v>
      </c>
      <c r="H126" s="266" t="s">
        <v>444</v>
      </c>
      <c r="I126" s="266" t="s">
        <v>437</v>
      </c>
      <c r="J126" s="279" t="s">
        <v>26</v>
      </c>
      <c r="K126" s="271" t="s">
        <v>1</v>
      </c>
      <c r="L126" s="272" t="s">
        <v>23</v>
      </c>
      <c r="M126" s="152" t="s">
        <v>17</v>
      </c>
      <c r="N126" s="271" t="s">
        <v>1</v>
      </c>
      <c r="O126" s="272" t="s">
        <v>23</v>
      </c>
      <c r="P126" s="274" t="s">
        <v>20</v>
      </c>
      <c r="Q126" s="274" t="s">
        <v>20</v>
      </c>
      <c r="R126" s="271" t="s">
        <v>1</v>
      </c>
      <c r="S126" s="271" t="s">
        <v>1</v>
      </c>
      <c r="T126" s="271" t="s">
        <v>1</v>
      </c>
      <c r="U126" s="271" t="s">
        <v>1</v>
      </c>
      <c r="V126" s="271" t="s">
        <v>1</v>
      </c>
      <c r="W126" s="271" t="s">
        <v>1</v>
      </c>
      <c r="X126" s="271" t="s">
        <v>1</v>
      </c>
      <c r="Y126" s="271" t="s">
        <v>1</v>
      </c>
      <c r="Z126" s="271" t="s">
        <v>1</v>
      </c>
      <c r="AA126" s="271" t="s">
        <v>1</v>
      </c>
      <c r="AB126" s="271" t="s">
        <v>1</v>
      </c>
      <c r="AC126" s="271" t="s">
        <v>1</v>
      </c>
      <c r="AD126" s="271" t="s">
        <v>1</v>
      </c>
      <c r="AE126" s="272" t="s">
        <v>23</v>
      </c>
      <c r="AF126" s="271" t="s">
        <v>1</v>
      </c>
      <c r="AG126" s="271" t="s">
        <v>1</v>
      </c>
      <c r="AH126" s="271" t="s">
        <v>1</v>
      </c>
      <c r="AI126" s="271" t="s">
        <v>1</v>
      </c>
      <c r="AJ126" s="271" t="s">
        <v>1</v>
      </c>
      <c r="AK126" s="271" t="s">
        <v>1</v>
      </c>
      <c r="AL126" s="271" t="s">
        <v>1</v>
      </c>
      <c r="AM126" s="271" t="s">
        <v>1</v>
      </c>
      <c r="AN126" s="271" t="s">
        <v>1</v>
      </c>
      <c r="AO126" s="271" t="s">
        <v>1</v>
      </c>
      <c r="AP126" s="271" t="s">
        <v>1</v>
      </c>
      <c r="AQ126" s="271" t="s">
        <v>1</v>
      </c>
      <c r="AR126" s="271" t="s">
        <v>1</v>
      </c>
      <c r="AS126" s="271" t="s">
        <v>1</v>
      </c>
      <c r="AT126" s="271" t="s">
        <v>1</v>
      </c>
      <c r="AU126" s="271" t="s">
        <v>1</v>
      </c>
      <c r="AV126" s="271" t="s">
        <v>1</v>
      </c>
      <c r="AW126" s="275" t="s">
        <v>1241</v>
      </c>
      <c r="AX126" s="152">
        <v>2</v>
      </c>
      <c r="AY126" s="284">
        <v>0</v>
      </c>
      <c r="AZ126" s="276">
        <v>0</v>
      </c>
      <c r="BA126" s="276">
        <v>0</v>
      </c>
      <c r="BB126" s="281">
        <v>0.02</v>
      </c>
      <c r="BD126" s="150">
        <f>_xlfn.XLOOKUP(A126,'KSD auditees'!A:A,'KSD auditees'!A:A)</f>
        <v>1296</v>
      </c>
      <c r="BE126" s="150" t="str">
        <f>_xlfn.XLOOKUP(A126,'KSD auditees'!A:A,'KSD auditees'!G:G)</f>
        <v xml:space="preserve">Education, Skills development and employment </v>
      </c>
      <c r="BF126" s="150" t="e">
        <f>_xlfn.XLOOKUP(A126,'[27]Non AGSA'!B:B,'[27]Non AGSA'!B:B)</f>
        <v>#N/A</v>
      </c>
      <c r="BG126" s="150" t="e">
        <f>_xlfn.XLOOKUP(A126,'[27]Dormant auditee list'!C:C,'[27]Dormant auditee list'!C:C)</f>
        <v>#N/A</v>
      </c>
      <c r="BH126" s="150" t="str">
        <f>_xlfn.XLOOKUP(A126,[27]Reworked!A:A,[27]Reworked!I:I)</f>
        <v>Qualified</v>
      </c>
      <c r="BJ126" s="150">
        <v>1</v>
      </c>
      <c r="BK126" s="150">
        <v>3</v>
      </c>
    </row>
    <row r="127" spans="1:63" ht="27" customHeight="1" x14ac:dyDescent="0.25">
      <c r="A127" s="265">
        <v>1297</v>
      </c>
      <c r="B127" s="266" t="s">
        <v>64</v>
      </c>
      <c r="C127" s="271" t="s">
        <v>1193</v>
      </c>
      <c r="D127" s="271" t="s">
        <v>438</v>
      </c>
      <c r="E127" s="271" t="s">
        <v>1191</v>
      </c>
      <c r="F127" s="271" t="s">
        <v>1</v>
      </c>
      <c r="G127" s="271" t="s">
        <v>447</v>
      </c>
      <c r="H127" s="266" t="s">
        <v>444</v>
      </c>
      <c r="I127" s="266" t="s">
        <v>437</v>
      </c>
      <c r="J127" s="279" t="s">
        <v>26</v>
      </c>
      <c r="K127" s="271" t="s">
        <v>1</v>
      </c>
      <c r="L127" s="272" t="s">
        <v>23</v>
      </c>
      <c r="M127" s="279" t="s">
        <v>26</v>
      </c>
      <c r="N127" s="271" t="s">
        <v>1</v>
      </c>
      <c r="O127" s="272" t="s">
        <v>23</v>
      </c>
      <c r="P127" s="272" t="s">
        <v>23</v>
      </c>
      <c r="Q127" s="272" t="s">
        <v>23</v>
      </c>
      <c r="R127" s="271" t="s">
        <v>1</v>
      </c>
      <c r="S127" s="271" t="s">
        <v>1</v>
      </c>
      <c r="T127" s="271" t="s">
        <v>1</v>
      </c>
      <c r="U127" s="273" t="s">
        <v>22</v>
      </c>
      <c r="V127" s="274" t="s">
        <v>20</v>
      </c>
      <c r="W127" s="272" t="s">
        <v>23</v>
      </c>
      <c r="X127" s="271" t="s">
        <v>1</v>
      </c>
      <c r="Y127" s="273" t="s">
        <v>22</v>
      </c>
      <c r="Z127" s="271" t="s">
        <v>1</v>
      </c>
      <c r="AA127" s="271" t="s">
        <v>1</v>
      </c>
      <c r="AB127" s="271" t="s">
        <v>1</v>
      </c>
      <c r="AC127" s="271" t="s">
        <v>1</v>
      </c>
      <c r="AD127" s="271" t="s">
        <v>1</v>
      </c>
      <c r="AE127" s="272" t="s">
        <v>23</v>
      </c>
      <c r="AF127" s="271" t="s">
        <v>1</v>
      </c>
      <c r="AG127" s="271" t="s">
        <v>1</v>
      </c>
      <c r="AH127" s="271" t="s">
        <v>1</v>
      </c>
      <c r="AI127" s="271" t="s">
        <v>1</v>
      </c>
      <c r="AJ127" s="271" t="s">
        <v>1</v>
      </c>
      <c r="AK127" s="271" t="s">
        <v>1</v>
      </c>
      <c r="AL127" s="271" t="s">
        <v>1</v>
      </c>
      <c r="AM127" s="271" t="s">
        <v>1</v>
      </c>
      <c r="AN127" s="271" t="s">
        <v>1</v>
      </c>
      <c r="AO127" s="271" t="s">
        <v>1</v>
      </c>
      <c r="AP127" s="271" t="s">
        <v>1</v>
      </c>
      <c r="AQ127" s="271" t="s">
        <v>1</v>
      </c>
      <c r="AR127" s="271" t="s">
        <v>1</v>
      </c>
      <c r="AS127" s="271" t="s">
        <v>1</v>
      </c>
      <c r="AT127" s="271" t="s">
        <v>1</v>
      </c>
      <c r="AU127" s="271" t="s">
        <v>1</v>
      </c>
      <c r="AV127" s="271" t="s">
        <v>1</v>
      </c>
      <c r="AW127" s="275" t="s">
        <v>1241</v>
      </c>
      <c r="AX127" s="152">
        <v>2</v>
      </c>
      <c r="AY127" s="284">
        <v>0</v>
      </c>
      <c r="AZ127" s="276">
        <v>0</v>
      </c>
      <c r="BA127" s="276">
        <v>0</v>
      </c>
      <c r="BB127" s="283">
        <v>0</v>
      </c>
      <c r="BD127" s="150">
        <f>_xlfn.XLOOKUP(A127,'KSD auditees'!A:A,'KSD auditees'!A:A)</f>
        <v>1297</v>
      </c>
      <c r="BE127" s="150" t="str">
        <f>_xlfn.XLOOKUP(A127,'KSD auditees'!A:A,'KSD auditees'!G:G)</f>
        <v xml:space="preserve">Education, Skills development and employment </v>
      </c>
      <c r="BF127" s="150" t="e">
        <f>_xlfn.XLOOKUP(A127,'[27]Non AGSA'!B:B,'[27]Non AGSA'!B:B)</f>
        <v>#N/A</v>
      </c>
      <c r="BG127" s="150" t="e">
        <f>_xlfn.XLOOKUP(A127,'[27]Dormant auditee list'!C:C,'[27]Dormant auditee list'!C:C)</f>
        <v>#N/A</v>
      </c>
      <c r="BH127" s="150" t="str">
        <f>_xlfn.XLOOKUP(A127,[27]Reworked!A:A,[27]Reworked!I:I)</f>
        <v>Qualified</v>
      </c>
      <c r="BJ127" s="150">
        <v>1</v>
      </c>
      <c r="BK127" s="150">
        <v>3</v>
      </c>
    </row>
    <row r="128" spans="1:63" ht="34.5" customHeight="1" x14ac:dyDescent="0.25">
      <c r="A128" s="265">
        <v>1159</v>
      </c>
      <c r="B128" s="266" t="s">
        <v>185</v>
      </c>
      <c r="C128" s="271" t="s">
        <v>1193</v>
      </c>
      <c r="D128" s="271" t="s">
        <v>658</v>
      </c>
      <c r="E128" s="271" t="s">
        <v>1191</v>
      </c>
      <c r="F128" s="271" t="s">
        <v>1</v>
      </c>
      <c r="G128" s="271" t="s">
        <v>587</v>
      </c>
      <c r="H128" s="266" t="s">
        <v>440</v>
      </c>
      <c r="I128" s="266" t="s">
        <v>437</v>
      </c>
      <c r="J128" s="285" t="s">
        <v>39</v>
      </c>
      <c r="K128" s="271" t="s">
        <v>1</v>
      </c>
      <c r="L128" s="271" t="s">
        <v>1</v>
      </c>
      <c r="M128" s="275" t="s">
        <v>33</v>
      </c>
      <c r="N128" s="271" t="s">
        <v>1</v>
      </c>
      <c r="O128" s="271" t="s">
        <v>1</v>
      </c>
      <c r="P128" s="271" t="s">
        <v>1</v>
      </c>
      <c r="Q128" s="271" t="s">
        <v>1</v>
      </c>
      <c r="R128" s="271" t="s">
        <v>1</v>
      </c>
      <c r="S128" s="271" t="s">
        <v>1</v>
      </c>
      <c r="T128" s="271" t="s">
        <v>1</v>
      </c>
      <c r="U128" s="271" t="s">
        <v>1</v>
      </c>
      <c r="V128" s="271" t="s">
        <v>1</v>
      </c>
      <c r="W128" s="271" t="s">
        <v>1</v>
      </c>
      <c r="X128" s="271" t="s">
        <v>1</v>
      </c>
      <c r="Y128" s="271" t="s">
        <v>1</v>
      </c>
      <c r="Z128" s="271" t="s">
        <v>1</v>
      </c>
      <c r="AA128" s="271" t="s">
        <v>1</v>
      </c>
      <c r="AB128" s="271" t="s">
        <v>1</v>
      </c>
      <c r="AC128" s="271" t="s">
        <v>1</v>
      </c>
      <c r="AD128" s="271" t="s">
        <v>1</v>
      </c>
      <c r="AE128" s="271" t="s">
        <v>1</v>
      </c>
      <c r="AF128" s="271" t="s">
        <v>1</v>
      </c>
      <c r="AG128" s="271" t="s">
        <v>1</v>
      </c>
      <c r="AH128" s="271" t="s">
        <v>1</v>
      </c>
      <c r="AI128" s="271" t="s">
        <v>1</v>
      </c>
      <c r="AJ128" s="271" t="s">
        <v>1</v>
      </c>
      <c r="AK128" s="271" t="s">
        <v>1</v>
      </c>
      <c r="AL128" s="271" t="s">
        <v>1</v>
      </c>
      <c r="AM128" s="271" t="s">
        <v>1</v>
      </c>
      <c r="AN128" s="271" t="s">
        <v>1</v>
      </c>
      <c r="AO128" s="271" t="s">
        <v>1</v>
      </c>
      <c r="AP128" s="271" t="s">
        <v>1</v>
      </c>
      <c r="AQ128" s="271" t="s">
        <v>1</v>
      </c>
      <c r="AR128" s="271" t="s">
        <v>1</v>
      </c>
      <c r="AS128" s="271" t="s">
        <v>1</v>
      </c>
      <c r="AT128" s="271" t="s">
        <v>1</v>
      </c>
      <c r="AU128" s="271" t="s">
        <v>1</v>
      </c>
      <c r="AV128" s="273" t="s">
        <v>22</v>
      </c>
      <c r="AW128" s="284" t="s">
        <v>1</v>
      </c>
      <c r="AX128" s="284">
        <v>0</v>
      </c>
      <c r="AY128" s="284">
        <v>0</v>
      </c>
      <c r="AZ128" s="276">
        <v>0</v>
      </c>
      <c r="BA128" s="277">
        <v>0</v>
      </c>
      <c r="BB128" s="283">
        <v>0</v>
      </c>
      <c r="BD128" s="150">
        <f>_xlfn.XLOOKUP(A128,'KSD auditees'!A:A,'KSD auditees'!A:A)</f>
        <v>1159</v>
      </c>
      <c r="BE128" s="150" t="str">
        <f>_xlfn.XLOOKUP(A128,'KSD auditees'!A:A,'KSD auditees'!G:G)</f>
        <v>Other key public entity</v>
      </c>
      <c r="BF128" s="150" t="e">
        <f>_xlfn.XLOOKUP(A128,'[27]Non AGSA'!B:B,'[27]Non AGSA'!B:B)</f>
        <v>#N/A</v>
      </c>
      <c r="BG128" s="150" t="e">
        <f>_xlfn.XLOOKUP(A128,'[27]Dormant auditee list'!C:C,'[27]Dormant auditee list'!C:C)</f>
        <v>#N/A</v>
      </c>
      <c r="BH128" s="150" t="str">
        <f>_xlfn.XLOOKUP(A128,[27]Reworked!A:A,[27]Reworked!I:I)</f>
        <v>Audit not finalised at legislated date</v>
      </c>
      <c r="BJ128" s="150">
        <v>1</v>
      </c>
      <c r="BK128" s="150">
        <v>6</v>
      </c>
    </row>
    <row r="129" spans="1:63" ht="34.5" customHeight="1" x14ac:dyDescent="0.25">
      <c r="A129" s="265">
        <v>221</v>
      </c>
      <c r="B129" s="266" t="s">
        <v>144</v>
      </c>
      <c r="C129" s="271" t="s">
        <v>1193</v>
      </c>
      <c r="D129" s="271" t="s">
        <v>737</v>
      </c>
      <c r="E129" s="271" t="s">
        <v>1191</v>
      </c>
      <c r="F129" s="271" t="s">
        <v>1</v>
      </c>
      <c r="G129" s="271" t="s">
        <v>739</v>
      </c>
      <c r="H129" s="266" t="s">
        <v>440</v>
      </c>
      <c r="I129" s="266" t="s">
        <v>437</v>
      </c>
      <c r="J129" s="152" t="s">
        <v>17</v>
      </c>
      <c r="K129" s="271" t="s">
        <v>1</v>
      </c>
      <c r="L129" s="272" t="s">
        <v>23</v>
      </c>
      <c r="M129" s="152" t="s">
        <v>17</v>
      </c>
      <c r="N129" s="271" t="s">
        <v>1</v>
      </c>
      <c r="O129" s="272" t="s">
        <v>23</v>
      </c>
      <c r="P129" s="271" t="s">
        <v>1</v>
      </c>
      <c r="Q129" s="271" t="s">
        <v>1</v>
      </c>
      <c r="R129" s="271" t="s">
        <v>1</v>
      </c>
      <c r="S129" s="271" t="s">
        <v>1</v>
      </c>
      <c r="T129" s="271" t="s">
        <v>1</v>
      </c>
      <c r="U129" s="271" t="s">
        <v>1</v>
      </c>
      <c r="V129" s="271" t="s">
        <v>1</v>
      </c>
      <c r="W129" s="271" t="s">
        <v>1</v>
      </c>
      <c r="X129" s="271" t="s">
        <v>1</v>
      </c>
      <c r="Y129" s="271" t="s">
        <v>1</v>
      </c>
      <c r="Z129" s="271" t="s">
        <v>1</v>
      </c>
      <c r="AA129" s="271" t="s">
        <v>1</v>
      </c>
      <c r="AB129" s="271" t="s">
        <v>1</v>
      </c>
      <c r="AC129" s="271" t="s">
        <v>1</v>
      </c>
      <c r="AD129" s="271" t="s">
        <v>1</v>
      </c>
      <c r="AE129" s="272" t="s">
        <v>23</v>
      </c>
      <c r="AF129" s="271" t="s">
        <v>1</v>
      </c>
      <c r="AG129" s="273" t="s">
        <v>22</v>
      </c>
      <c r="AH129" s="271" t="s">
        <v>1</v>
      </c>
      <c r="AI129" s="271" t="s">
        <v>1</v>
      </c>
      <c r="AJ129" s="271" t="s">
        <v>1</v>
      </c>
      <c r="AK129" s="271" t="s">
        <v>1</v>
      </c>
      <c r="AL129" s="271" t="s">
        <v>1</v>
      </c>
      <c r="AM129" s="271" t="s">
        <v>1</v>
      </c>
      <c r="AN129" s="271" t="s">
        <v>1</v>
      </c>
      <c r="AO129" s="271" t="s">
        <v>1</v>
      </c>
      <c r="AP129" s="271" t="s">
        <v>1</v>
      </c>
      <c r="AQ129" s="271" t="s">
        <v>1</v>
      </c>
      <c r="AR129" s="271" t="s">
        <v>1</v>
      </c>
      <c r="AS129" s="271" t="s">
        <v>1</v>
      </c>
      <c r="AT129" s="271" t="s">
        <v>1</v>
      </c>
      <c r="AU129" s="271" t="s">
        <v>1</v>
      </c>
      <c r="AV129" s="272" t="s">
        <v>23</v>
      </c>
      <c r="AW129" s="275" t="s">
        <v>1241</v>
      </c>
      <c r="AX129" s="275">
        <v>1</v>
      </c>
      <c r="AY129" s="152">
        <v>2</v>
      </c>
      <c r="AZ129" s="276">
        <v>0</v>
      </c>
      <c r="BA129" s="280">
        <v>1.1000000000000001</v>
      </c>
      <c r="BB129" s="281">
        <v>0</v>
      </c>
      <c r="BD129" s="150">
        <f>_xlfn.XLOOKUP(A129,'KSD auditees'!A:A,'KSD auditees'!A:A)</f>
        <v>221</v>
      </c>
      <c r="BE129" s="150" t="str">
        <f>_xlfn.XLOOKUP(A129,'KSD auditees'!A:A,'KSD auditees'!G:G)</f>
        <v xml:space="preserve">Financial sustainability </v>
      </c>
      <c r="BF129" s="150" t="e">
        <f>_xlfn.XLOOKUP(A129,'[27]Non AGSA'!B:B,'[27]Non AGSA'!B:B)</f>
        <v>#N/A</v>
      </c>
      <c r="BG129" s="150" t="e">
        <f>_xlfn.XLOOKUP(A129,'[27]Dormant auditee list'!C:C,'[27]Dormant auditee list'!C:C)</f>
        <v>#N/A</v>
      </c>
      <c r="BH129" s="150" t="str">
        <f>_xlfn.XLOOKUP(A129,[27]Reworked!A:A,[27]Reworked!I:I)</f>
        <v>Unqualified with findings</v>
      </c>
      <c r="BJ129" s="150">
        <v>1</v>
      </c>
      <c r="BK129" s="150">
        <v>2</v>
      </c>
    </row>
    <row r="130" spans="1:63" ht="34.5" customHeight="1" x14ac:dyDescent="0.25">
      <c r="A130" s="265">
        <v>1431</v>
      </c>
      <c r="B130" s="266" t="s">
        <v>145</v>
      </c>
      <c r="C130" s="271" t="s">
        <v>1193</v>
      </c>
      <c r="D130" s="271" t="s">
        <v>737</v>
      </c>
      <c r="E130" s="271" t="s">
        <v>1191</v>
      </c>
      <c r="F130" s="271" t="s">
        <v>1</v>
      </c>
      <c r="G130" s="271" t="s">
        <v>739</v>
      </c>
      <c r="H130" s="266" t="s">
        <v>440</v>
      </c>
      <c r="I130" s="266" t="s">
        <v>437</v>
      </c>
      <c r="J130" s="152" t="s">
        <v>17</v>
      </c>
      <c r="K130" s="274" t="s">
        <v>20</v>
      </c>
      <c r="L130" s="272" t="s">
        <v>23</v>
      </c>
      <c r="M130" s="279" t="s">
        <v>26</v>
      </c>
      <c r="N130" s="271" t="s">
        <v>1</v>
      </c>
      <c r="O130" s="274" t="s">
        <v>20</v>
      </c>
      <c r="P130" s="271" t="s">
        <v>1</v>
      </c>
      <c r="Q130" s="271" t="s">
        <v>1</v>
      </c>
      <c r="R130" s="273" t="s">
        <v>22</v>
      </c>
      <c r="S130" s="271" t="s">
        <v>1</v>
      </c>
      <c r="T130" s="271" t="s">
        <v>1</v>
      </c>
      <c r="U130" s="271" t="s">
        <v>1</v>
      </c>
      <c r="V130" s="271" t="s">
        <v>1</v>
      </c>
      <c r="W130" s="271" t="s">
        <v>1</v>
      </c>
      <c r="X130" s="271" t="s">
        <v>1</v>
      </c>
      <c r="Y130" s="271" t="s">
        <v>1</v>
      </c>
      <c r="Z130" s="274" t="s">
        <v>20</v>
      </c>
      <c r="AA130" s="271" t="s">
        <v>1</v>
      </c>
      <c r="AB130" s="271" t="s">
        <v>1</v>
      </c>
      <c r="AC130" s="271" t="s">
        <v>1</v>
      </c>
      <c r="AD130" s="274" t="s">
        <v>20</v>
      </c>
      <c r="AE130" s="272" t="s">
        <v>23</v>
      </c>
      <c r="AF130" s="271" t="s">
        <v>1</v>
      </c>
      <c r="AG130" s="273" t="s">
        <v>22</v>
      </c>
      <c r="AH130" s="271" t="s">
        <v>1</v>
      </c>
      <c r="AI130" s="271" t="s">
        <v>1</v>
      </c>
      <c r="AJ130" s="271" t="s">
        <v>1</v>
      </c>
      <c r="AK130" s="271" t="s">
        <v>1</v>
      </c>
      <c r="AL130" s="271" t="s">
        <v>1</v>
      </c>
      <c r="AM130" s="271" t="s">
        <v>1</v>
      </c>
      <c r="AN130" s="271" t="s">
        <v>1</v>
      </c>
      <c r="AO130" s="271" t="s">
        <v>1</v>
      </c>
      <c r="AP130" s="271" t="s">
        <v>1</v>
      </c>
      <c r="AQ130" s="271" t="s">
        <v>1</v>
      </c>
      <c r="AR130" s="271" t="s">
        <v>1</v>
      </c>
      <c r="AS130" s="271" t="s">
        <v>1</v>
      </c>
      <c r="AT130" s="271" t="s">
        <v>1</v>
      </c>
      <c r="AU130" s="272" t="s">
        <v>23</v>
      </c>
      <c r="AV130" s="274" t="s">
        <v>20</v>
      </c>
      <c r="AW130" s="274" t="s">
        <v>1240</v>
      </c>
      <c r="AX130" s="275">
        <v>1</v>
      </c>
      <c r="AY130" s="275">
        <v>1</v>
      </c>
      <c r="AZ130" s="276">
        <v>0</v>
      </c>
      <c r="BA130" s="277">
        <v>0.18</v>
      </c>
      <c r="BB130" s="281">
        <v>6.0000000000000001E-3</v>
      </c>
      <c r="BD130" s="150">
        <f>_xlfn.XLOOKUP(A130,'KSD auditees'!A:A,'KSD auditees'!A:A)</f>
        <v>1431</v>
      </c>
      <c r="BE130" s="150" t="str">
        <f>_xlfn.XLOOKUP(A130,'KSD auditees'!A:A,'KSD auditees'!G:G)</f>
        <v xml:space="preserve">Financial sustainability </v>
      </c>
      <c r="BF130" s="150" t="e">
        <f>_xlfn.XLOOKUP(A130,'[27]Non AGSA'!B:B,'[27]Non AGSA'!B:B)</f>
        <v>#N/A</v>
      </c>
      <c r="BG130" s="150" t="e">
        <f>_xlfn.XLOOKUP(A130,'[27]Dormant auditee list'!C:C,'[27]Dormant auditee list'!C:C)</f>
        <v>#N/A</v>
      </c>
      <c r="BH130" s="150" t="str">
        <f>_xlfn.XLOOKUP(A130,[27]Reworked!A:A,[27]Reworked!I:I)</f>
        <v>Unqualified with findings</v>
      </c>
      <c r="BJ130" s="150">
        <v>1</v>
      </c>
      <c r="BK130" s="150">
        <v>2</v>
      </c>
    </row>
    <row r="131" spans="1:63" ht="34.5" customHeight="1" x14ac:dyDescent="0.25">
      <c r="A131" s="265">
        <v>1183</v>
      </c>
      <c r="B131" s="266" t="s">
        <v>146</v>
      </c>
      <c r="C131" s="271" t="s">
        <v>1193</v>
      </c>
      <c r="D131" s="271" t="s">
        <v>737</v>
      </c>
      <c r="E131" s="271" t="s">
        <v>1191</v>
      </c>
      <c r="F131" s="271" t="s">
        <v>1</v>
      </c>
      <c r="G131" s="271" t="s">
        <v>739</v>
      </c>
      <c r="H131" s="266" t="s">
        <v>440</v>
      </c>
      <c r="I131" s="266" t="s">
        <v>437</v>
      </c>
      <c r="J131" s="152" t="s">
        <v>17</v>
      </c>
      <c r="K131" s="272" t="s">
        <v>23</v>
      </c>
      <c r="L131" s="272" t="s">
        <v>23</v>
      </c>
      <c r="M131" s="275" t="s">
        <v>33</v>
      </c>
      <c r="N131" s="274" t="s">
        <v>20</v>
      </c>
      <c r="O131" s="274" t="s">
        <v>20</v>
      </c>
      <c r="P131" s="271" t="s">
        <v>1</v>
      </c>
      <c r="Q131" s="271" t="s">
        <v>1</v>
      </c>
      <c r="R131" s="271" t="s">
        <v>1</v>
      </c>
      <c r="S131" s="271" t="s">
        <v>1</v>
      </c>
      <c r="T131" s="271" t="s">
        <v>1</v>
      </c>
      <c r="U131" s="271" t="s">
        <v>1</v>
      </c>
      <c r="V131" s="271" t="s">
        <v>1</v>
      </c>
      <c r="W131" s="271" t="s">
        <v>1</v>
      </c>
      <c r="X131" s="271" t="s">
        <v>1</v>
      </c>
      <c r="Y131" s="271" t="s">
        <v>1</v>
      </c>
      <c r="Z131" s="274" t="s">
        <v>20</v>
      </c>
      <c r="AA131" s="273" t="s">
        <v>22</v>
      </c>
      <c r="AB131" s="271" t="s">
        <v>1</v>
      </c>
      <c r="AC131" s="271" t="s">
        <v>1</v>
      </c>
      <c r="AD131" s="274" t="s">
        <v>20</v>
      </c>
      <c r="AE131" s="274" t="s">
        <v>20</v>
      </c>
      <c r="AF131" s="271" t="s">
        <v>1</v>
      </c>
      <c r="AG131" s="273" t="s">
        <v>22</v>
      </c>
      <c r="AH131" s="271" t="s">
        <v>1</v>
      </c>
      <c r="AI131" s="271" t="s">
        <v>1</v>
      </c>
      <c r="AJ131" s="271" t="s">
        <v>1</v>
      </c>
      <c r="AK131" s="271" t="s">
        <v>1</v>
      </c>
      <c r="AL131" s="271" t="s">
        <v>1</v>
      </c>
      <c r="AM131" s="271" t="s">
        <v>1</v>
      </c>
      <c r="AN131" s="271" t="s">
        <v>1</v>
      </c>
      <c r="AO131" s="271" t="s">
        <v>1</v>
      </c>
      <c r="AP131" s="271" t="s">
        <v>1</v>
      </c>
      <c r="AQ131" s="271" t="s">
        <v>1</v>
      </c>
      <c r="AR131" s="271" t="s">
        <v>1</v>
      </c>
      <c r="AS131" s="271" t="s">
        <v>1</v>
      </c>
      <c r="AT131" s="271" t="s">
        <v>1</v>
      </c>
      <c r="AU131" s="272" t="s">
        <v>23</v>
      </c>
      <c r="AV131" s="273" t="s">
        <v>22</v>
      </c>
      <c r="AW131" s="274" t="s">
        <v>1240</v>
      </c>
      <c r="AX131" s="275">
        <v>1</v>
      </c>
      <c r="AY131" s="152">
        <v>2</v>
      </c>
      <c r="AZ131" s="276">
        <v>0</v>
      </c>
      <c r="BA131" s="277">
        <v>0.02</v>
      </c>
      <c r="BB131" s="281">
        <v>0</v>
      </c>
      <c r="BD131" s="150">
        <f>_xlfn.XLOOKUP(A131,'KSD auditees'!A:A,'KSD auditees'!A:A)</f>
        <v>1183</v>
      </c>
      <c r="BE131" s="150" t="str">
        <f>_xlfn.XLOOKUP(A131,'KSD auditees'!A:A,'KSD auditees'!G:G)</f>
        <v xml:space="preserve">Financial sustainability </v>
      </c>
      <c r="BF131" s="150" t="e">
        <f>_xlfn.XLOOKUP(A131,'[27]Non AGSA'!B:B,'[27]Non AGSA'!B:B)</f>
        <v>#N/A</v>
      </c>
      <c r="BG131" s="150" t="e">
        <f>_xlfn.XLOOKUP(A131,'[27]Dormant auditee list'!C:C,'[27]Dormant auditee list'!C:C)</f>
        <v>#N/A</v>
      </c>
      <c r="BH131" s="150" t="str">
        <f>_xlfn.XLOOKUP(A131,[27]Reworked!A:A,[27]Reworked!I:I)</f>
        <v>Unqualified with findings</v>
      </c>
      <c r="BJ131" s="150">
        <v>1</v>
      </c>
      <c r="BK131" s="150">
        <v>2</v>
      </c>
    </row>
    <row r="132" spans="1:63" ht="26.25" customHeight="1" x14ac:dyDescent="0.25">
      <c r="A132" s="265">
        <v>1322</v>
      </c>
      <c r="B132" s="266" t="s">
        <v>65</v>
      </c>
      <c r="C132" s="271" t="s">
        <v>1193</v>
      </c>
      <c r="D132" s="271" t="s">
        <v>625</v>
      </c>
      <c r="E132" s="271" t="s">
        <v>1191</v>
      </c>
      <c r="F132" s="271" t="s">
        <v>1</v>
      </c>
      <c r="G132" s="271" t="s">
        <v>447</v>
      </c>
      <c r="H132" s="266" t="s">
        <v>444</v>
      </c>
      <c r="I132" s="266" t="s">
        <v>437</v>
      </c>
      <c r="J132" s="152" t="s">
        <v>17</v>
      </c>
      <c r="K132" s="271" t="s">
        <v>1</v>
      </c>
      <c r="L132" s="272" t="s">
        <v>23</v>
      </c>
      <c r="M132" s="279" t="s">
        <v>26</v>
      </c>
      <c r="N132" s="271" t="s">
        <v>1</v>
      </c>
      <c r="O132" s="272" t="s">
        <v>23</v>
      </c>
      <c r="P132" s="273" t="s">
        <v>22</v>
      </c>
      <c r="Q132" s="271" t="s">
        <v>1</v>
      </c>
      <c r="R132" s="273" t="s">
        <v>22</v>
      </c>
      <c r="S132" s="271" t="s">
        <v>1</v>
      </c>
      <c r="T132" s="271" t="s">
        <v>1</v>
      </c>
      <c r="U132" s="271" t="s">
        <v>1</v>
      </c>
      <c r="V132" s="271" t="s">
        <v>1</v>
      </c>
      <c r="W132" s="271" t="s">
        <v>1</v>
      </c>
      <c r="X132" s="271" t="s">
        <v>1</v>
      </c>
      <c r="Y132" s="271" t="s">
        <v>1</v>
      </c>
      <c r="Z132" s="271" t="s">
        <v>1</v>
      </c>
      <c r="AA132" s="271" t="s">
        <v>1</v>
      </c>
      <c r="AB132" s="271" t="s">
        <v>1</v>
      </c>
      <c r="AC132" s="271" t="s">
        <v>1</v>
      </c>
      <c r="AD132" s="271" t="s">
        <v>1</v>
      </c>
      <c r="AE132" s="272" t="s">
        <v>23</v>
      </c>
      <c r="AF132" s="271" t="s">
        <v>1</v>
      </c>
      <c r="AG132" s="271" t="s">
        <v>1</v>
      </c>
      <c r="AH132" s="271" t="s">
        <v>1</v>
      </c>
      <c r="AI132" s="271" t="s">
        <v>1</v>
      </c>
      <c r="AJ132" s="271" t="s">
        <v>1</v>
      </c>
      <c r="AK132" s="271" t="s">
        <v>1</v>
      </c>
      <c r="AL132" s="273" t="s">
        <v>22</v>
      </c>
      <c r="AM132" s="271" t="s">
        <v>1</v>
      </c>
      <c r="AN132" s="271" t="s">
        <v>1</v>
      </c>
      <c r="AO132" s="271" t="s">
        <v>1</v>
      </c>
      <c r="AP132" s="271" t="s">
        <v>1</v>
      </c>
      <c r="AQ132" s="271" t="s">
        <v>1</v>
      </c>
      <c r="AR132" s="271" t="s">
        <v>1</v>
      </c>
      <c r="AS132" s="271" t="s">
        <v>1</v>
      </c>
      <c r="AT132" s="271" t="s">
        <v>1</v>
      </c>
      <c r="AU132" s="271" t="s">
        <v>1</v>
      </c>
      <c r="AV132" s="271" t="s">
        <v>1</v>
      </c>
      <c r="AW132" s="274" t="s">
        <v>1240</v>
      </c>
      <c r="AX132" s="152">
        <v>2</v>
      </c>
      <c r="AY132" s="275">
        <v>1</v>
      </c>
      <c r="AZ132" s="276">
        <v>0</v>
      </c>
      <c r="BA132" s="276">
        <v>0</v>
      </c>
      <c r="BB132" s="283">
        <v>0</v>
      </c>
      <c r="BD132" s="150">
        <f>_xlfn.XLOOKUP(A132,'KSD auditees'!A:A,'KSD auditees'!A:A)</f>
        <v>1322</v>
      </c>
      <c r="BE132" s="150" t="str">
        <f>_xlfn.XLOOKUP(A132,'KSD auditees'!A:A,'KSD auditees'!G:G)</f>
        <v xml:space="preserve">Education, Skills development and employment </v>
      </c>
      <c r="BF132" s="150" t="e">
        <f>_xlfn.XLOOKUP(A132,'[27]Non AGSA'!B:B,'[27]Non AGSA'!B:B)</f>
        <v>#N/A</v>
      </c>
      <c r="BG132" s="150" t="e">
        <f>_xlfn.XLOOKUP(A132,'[27]Dormant auditee list'!C:C,'[27]Dormant auditee list'!C:C)</f>
        <v>#N/A</v>
      </c>
      <c r="BH132" s="150" t="str">
        <f>_xlfn.XLOOKUP(A132,[27]Reworked!A:A,[27]Reworked!I:I)</f>
        <v>Unqualified with findings</v>
      </c>
      <c r="BJ132" s="150">
        <v>1</v>
      </c>
      <c r="BK132" s="150">
        <v>2</v>
      </c>
    </row>
    <row r="133" spans="1:63" ht="27" customHeight="1" x14ac:dyDescent="0.25">
      <c r="A133" s="265">
        <v>1323</v>
      </c>
      <c r="B133" s="266" t="s">
        <v>66</v>
      </c>
      <c r="C133" s="271" t="s">
        <v>1193</v>
      </c>
      <c r="D133" s="271" t="s">
        <v>625</v>
      </c>
      <c r="E133" s="271" t="s">
        <v>1191</v>
      </c>
      <c r="F133" s="271" t="s">
        <v>1</v>
      </c>
      <c r="G133" s="271" t="s">
        <v>447</v>
      </c>
      <c r="H133" s="266" t="s">
        <v>444</v>
      </c>
      <c r="I133" s="266" t="s">
        <v>437</v>
      </c>
      <c r="J133" s="152" t="s">
        <v>17</v>
      </c>
      <c r="K133" s="271" t="s">
        <v>1</v>
      </c>
      <c r="L133" s="272" t="s">
        <v>23</v>
      </c>
      <c r="M133" s="152" t="s">
        <v>17</v>
      </c>
      <c r="N133" s="271" t="s">
        <v>1</v>
      </c>
      <c r="O133" s="272" t="s">
        <v>23</v>
      </c>
      <c r="P133" s="271" t="s">
        <v>1</v>
      </c>
      <c r="Q133" s="271" t="s">
        <v>1</v>
      </c>
      <c r="R133" s="271" t="s">
        <v>1</v>
      </c>
      <c r="S133" s="271" t="s">
        <v>1</v>
      </c>
      <c r="T133" s="271" t="s">
        <v>1</v>
      </c>
      <c r="U133" s="271" t="s">
        <v>1</v>
      </c>
      <c r="V133" s="271" t="s">
        <v>1</v>
      </c>
      <c r="W133" s="271" t="s">
        <v>1</v>
      </c>
      <c r="X133" s="271" t="s">
        <v>1</v>
      </c>
      <c r="Y133" s="271" t="s">
        <v>1</v>
      </c>
      <c r="Z133" s="271" t="s">
        <v>1</v>
      </c>
      <c r="AA133" s="271" t="s">
        <v>1</v>
      </c>
      <c r="AB133" s="271" t="s">
        <v>1</v>
      </c>
      <c r="AC133" s="271" t="s">
        <v>1</v>
      </c>
      <c r="AD133" s="271" t="s">
        <v>1</v>
      </c>
      <c r="AE133" s="272" t="s">
        <v>23</v>
      </c>
      <c r="AF133" s="271" t="s">
        <v>1</v>
      </c>
      <c r="AG133" s="273" t="s">
        <v>22</v>
      </c>
      <c r="AH133" s="271" t="s">
        <v>1</v>
      </c>
      <c r="AI133" s="271" t="s">
        <v>1</v>
      </c>
      <c r="AJ133" s="271" t="s">
        <v>1</v>
      </c>
      <c r="AK133" s="271" t="s">
        <v>1</v>
      </c>
      <c r="AL133" s="271" t="s">
        <v>1</v>
      </c>
      <c r="AM133" s="271" t="s">
        <v>1</v>
      </c>
      <c r="AN133" s="271" t="s">
        <v>1</v>
      </c>
      <c r="AO133" s="271" t="s">
        <v>1</v>
      </c>
      <c r="AP133" s="273" t="s">
        <v>22</v>
      </c>
      <c r="AQ133" s="271" t="s">
        <v>1</v>
      </c>
      <c r="AR133" s="271" t="s">
        <v>1</v>
      </c>
      <c r="AS133" s="271" t="s">
        <v>1</v>
      </c>
      <c r="AT133" s="271" t="s">
        <v>1</v>
      </c>
      <c r="AU133" s="271" t="s">
        <v>1</v>
      </c>
      <c r="AV133" s="271" t="s">
        <v>1</v>
      </c>
      <c r="AW133" s="274" t="s">
        <v>1240</v>
      </c>
      <c r="AX133" s="152">
        <v>2</v>
      </c>
      <c r="AY133" s="152">
        <v>2</v>
      </c>
      <c r="AZ133" s="276">
        <v>0</v>
      </c>
      <c r="BA133" s="276">
        <v>0</v>
      </c>
      <c r="BB133" s="283">
        <v>0</v>
      </c>
      <c r="BD133" s="150">
        <f>_xlfn.XLOOKUP(A133,'KSD auditees'!A:A,'KSD auditees'!A:A)</f>
        <v>1323</v>
      </c>
      <c r="BE133" s="150" t="str">
        <f>_xlfn.XLOOKUP(A133,'KSD auditees'!A:A,'KSD auditees'!G:G)</f>
        <v xml:space="preserve">Education, Skills development and employment </v>
      </c>
      <c r="BF133" s="150" t="e">
        <f>_xlfn.XLOOKUP(A133,'[27]Non AGSA'!B:B,'[27]Non AGSA'!B:B)</f>
        <v>#N/A</v>
      </c>
      <c r="BG133" s="150" t="e">
        <f>_xlfn.XLOOKUP(A133,'[27]Dormant auditee list'!C:C,'[27]Dormant auditee list'!C:C)</f>
        <v>#N/A</v>
      </c>
      <c r="BH133" s="150" t="str">
        <f>_xlfn.XLOOKUP(A133,[27]Reworked!A:A,[27]Reworked!I:I)</f>
        <v>Unqualified with findings</v>
      </c>
      <c r="BJ133" s="150">
        <v>1</v>
      </c>
      <c r="BK133" s="150">
        <v>2</v>
      </c>
    </row>
    <row r="134" spans="1:63" ht="27" customHeight="1" x14ac:dyDescent="0.25">
      <c r="A134" s="265">
        <v>237</v>
      </c>
      <c r="B134" s="266" t="s">
        <v>67</v>
      </c>
      <c r="C134" s="271" t="s">
        <v>1193</v>
      </c>
      <c r="D134" s="271" t="s">
        <v>941</v>
      </c>
      <c r="E134" s="271" t="s">
        <v>1191</v>
      </c>
      <c r="F134" s="271" t="s">
        <v>1</v>
      </c>
      <c r="G134" s="271" t="s">
        <v>447</v>
      </c>
      <c r="H134" s="266" t="s">
        <v>444</v>
      </c>
      <c r="I134" s="266" t="s">
        <v>437</v>
      </c>
      <c r="J134" s="152" t="s">
        <v>17</v>
      </c>
      <c r="K134" s="271" t="s">
        <v>1</v>
      </c>
      <c r="L134" s="272" t="s">
        <v>23</v>
      </c>
      <c r="M134" s="279" t="s">
        <v>26</v>
      </c>
      <c r="N134" s="271" t="s">
        <v>1</v>
      </c>
      <c r="O134" s="272" t="s">
        <v>23</v>
      </c>
      <c r="P134" s="271" t="s">
        <v>1</v>
      </c>
      <c r="Q134" s="273" t="s">
        <v>22</v>
      </c>
      <c r="R134" s="271" t="s">
        <v>1</v>
      </c>
      <c r="S134" s="271" t="s">
        <v>1</v>
      </c>
      <c r="T134" s="271" t="s">
        <v>1</v>
      </c>
      <c r="U134" s="273" t="s">
        <v>22</v>
      </c>
      <c r="V134" s="273" t="s">
        <v>22</v>
      </c>
      <c r="W134" s="271" t="s">
        <v>1</v>
      </c>
      <c r="X134" s="271" t="s">
        <v>1</v>
      </c>
      <c r="Y134" s="271" t="s">
        <v>1</v>
      </c>
      <c r="Z134" s="271" t="s">
        <v>1</v>
      </c>
      <c r="AA134" s="271" t="s">
        <v>1</v>
      </c>
      <c r="AB134" s="271" t="s">
        <v>1</v>
      </c>
      <c r="AC134" s="271" t="s">
        <v>1</v>
      </c>
      <c r="AD134" s="271" t="s">
        <v>1</v>
      </c>
      <c r="AE134" s="272" t="s">
        <v>23</v>
      </c>
      <c r="AF134" s="271" t="s">
        <v>1</v>
      </c>
      <c r="AG134" s="271" t="s">
        <v>1</v>
      </c>
      <c r="AH134" s="271" t="s">
        <v>1</v>
      </c>
      <c r="AI134" s="271" t="s">
        <v>1</v>
      </c>
      <c r="AJ134" s="271" t="s">
        <v>1</v>
      </c>
      <c r="AK134" s="274" t="s">
        <v>20</v>
      </c>
      <c r="AL134" s="271" t="s">
        <v>1</v>
      </c>
      <c r="AM134" s="271" t="s">
        <v>1</v>
      </c>
      <c r="AN134" s="271" t="s">
        <v>1</v>
      </c>
      <c r="AO134" s="271" t="s">
        <v>1</v>
      </c>
      <c r="AP134" s="271" t="s">
        <v>1</v>
      </c>
      <c r="AQ134" s="271" t="s">
        <v>1</v>
      </c>
      <c r="AR134" s="271" t="s">
        <v>1</v>
      </c>
      <c r="AS134" s="271" t="s">
        <v>1</v>
      </c>
      <c r="AT134" s="271" t="s">
        <v>1</v>
      </c>
      <c r="AU134" s="274" t="s">
        <v>20</v>
      </c>
      <c r="AV134" s="271" t="s">
        <v>1</v>
      </c>
      <c r="AW134" s="275" t="s">
        <v>1241</v>
      </c>
      <c r="AX134" s="152">
        <v>2</v>
      </c>
      <c r="AY134" s="152">
        <v>2</v>
      </c>
      <c r="AZ134" s="276">
        <v>0</v>
      </c>
      <c r="BA134" s="280">
        <v>41.4</v>
      </c>
      <c r="BB134" s="278">
        <v>97.2</v>
      </c>
      <c r="BD134" s="150">
        <f>_xlfn.XLOOKUP(A134,'KSD auditees'!A:A,'KSD auditees'!A:A)</f>
        <v>237</v>
      </c>
      <c r="BE134" s="150" t="str">
        <f>_xlfn.XLOOKUP(A134,'KSD auditees'!A:A,'KSD auditees'!G:G)</f>
        <v xml:space="preserve">Education, Skills development and employment </v>
      </c>
      <c r="BF134" s="150" t="e">
        <f>_xlfn.XLOOKUP(A134,'[27]Non AGSA'!B:B,'[27]Non AGSA'!B:B)</f>
        <v>#N/A</v>
      </c>
      <c r="BG134" s="150" t="e">
        <f>_xlfn.XLOOKUP(A134,'[27]Dormant auditee list'!C:C,'[27]Dormant auditee list'!C:C)</f>
        <v>#N/A</v>
      </c>
      <c r="BH134" s="150" t="str">
        <f>_xlfn.XLOOKUP(A134,[27]Reworked!A:A,[27]Reworked!I:I)</f>
        <v>Unqualified with findings</v>
      </c>
      <c r="BJ134" s="150">
        <v>1</v>
      </c>
      <c r="BK134" s="150">
        <v>2</v>
      </c>
    </row>
    <row r="135" spans="1:63" ht="26.25" customHeight="1" x14ac:dyDescent="0.25">
      <c r="A135" s="265">
        <v>1298</v>
      </c>
      <c r="B135" s="266" t="s">
        <v>68</v>
      </c>
      <c r="C135" s="271" t="s">
        <v>1193</v>
      </c>
      <c r="D135" s="271" t="s">
        <v>438</v>
      </c>
      <c r="E135" s="271" t="s">
        <v>1191</v>
      </c>
      <c r="F135" s="271" t="s">
        <v>1</v>
      </c>
      <c r="G135" s="271" t="s">
        <v>447</v>
      </c>
      <c r="H135" s="266" t="s">
        <v>444</v>
      </c>
      <c r="I135" s="266" t="s">
        <v>437</v>
      </c>
      <c r="J135" s="275" t="s">
        <v>33</v>
      </c>
      <c r="K135" s="271" t="s">
        <v>1</v>
      </c>
      <c r="L135" s="273" t="s">
        <v>22</v>
      </c>
      <c r="M135" s="152" t="s">
        <v>17</v>
      </c>
      <c r="N135" s="271" t="s">
        <v>1</v>
      </c>
      <c r="O135" s="274" t="s">
        <v>20</v>
      </c>
      <c r="P135" s="271" t="s">
        <v>1</v>
      </c>
      <c r="Q135" s="271" t="s">
        <v>1</v>
      </c>
      <c r="R135" s="271" t="s">
        <v>1</v>
      </c>
      <c r="S135" s="271" t="s">
        <v>1</v>
      </c>
      <c r="T135" s="271" t="s">
        <v>1</v>
      </c>
      <c r="U135" s="271" t="s">
        <v>1</v>
      </c>
      <c r="V135" s="271" t="s">
        <v>1</v>
      </c>
      <c r="W135" s="271" t="s">
        <v>1</v>
      </c>
      <c r="X135" s="271" t="s">
        <v>1</v>
      </c>
      <c r="Y135" s="271" t="s">
        <v>1</v>
      </c>
      <c r="Z135" s="271" t="s">
        <v>1</v>
      </c>
      <c r="AA135" s="271" t="s">
        <v>1</v>
      </c>
      <c r="AB135" s="271" t="s">
        <v>1</v>
      </c>
      <c r="AC135" s="271" t="s">
        <v>1</v>
      </c>
      <c r="AD135" s="271" t="s">
        <v>1</v>
      </c>
      <c r="AE135" s="273" t="s">
        <v>22</v>
      </c>
      <c r="AF135" s="271" t="s">
        <v>1</v>
      </c>
      <c r="AG135" s="271" t="s">
        <v>1</v>
      </c>
      <c r="AH135" s="271" t="s">
        <v>1</v>
      </c>
      <c r="AI135" s="271" t="s">
        <v>1</v>
      </c>
      <c r="AJ135" s="271" t="s">
        <v>1</v>
      </c>
      <c r="AK135" s="271" t="s">
        <v>1</v>
      </c>
      <c r="AL135" s="271" t="s">
        <v>1</v>
      </c>
      <c r="AM135" s="271" t="s">
        <v>1</v>
      </c>
      <c r="AN135" s="271" t="s">
        <v>1</v>
      </c>
      <c r="AO135" s="271" t="s">
        <v>1</v>
      </c>
      <c r="AP135" s="271" t="s">
        <v>1</v>
      </c>
      <c r="AQ135" s="271" t="s">
        <v>1</v>
      </c>
      <c r="AR135" s="273" t="s">
        <v>22</v>
      </c>
      <c r="AS135" s="271" t="s">
        <v>1</v>
      </c>
      <c r="AT135" s="271" t="s">
        <v>1</v>
      </c>
      <c r="AU135" s="271" t="s">
        <v>1</v>
      </c>
      <c r="AV135" s="271" t="s">
        <v>1</v>
      </c>
      <c r="AW135" s="274" t="s">
        <v>1240</v>
      </c>
      <c r="AX135" s="152">
        <v>2</v>
      </c>
      <c r="AY135" s="284">
        <v>0</v>
      </c>
      <c r="AZ135" s="276">
        <v>0</v>
      </c>
      <c r="BA135" s="276">
        <v>0</v>
      </c>
      <c r="BB135" s="283">
        <v>0</v>
      </c>
      <c r="BD135" s="150">
        <f>_xlfn.XLOOKUP(A135,'KSD auditees'!A:A,'KSD auditees'!A:A)</f>
        <v>1298</v>
      </c>
      <c r="BE135" s="150" t="str">
        <f>_xlfn.XLOOKUP(A135,'KSD auditees'!A:A,'KSD auditees'!G:G)</f>
        <v xml:space="preserve">Education, Skills development and employment </v>
      </c>
      <c r="BF135" s="150" t="e">
        <f>_xlfn.XLOOKUP(A135,'[27]Non AGSA'!B:B,'[27]Non AGSA'!B:B)</f>
        <v>#N/A</v>
      </c>
      <c r="BG135" s="150" t="e">
        <f>_xlfn.XLOOKUP(A135,'[27]Dormant auditee list'!C:C,'[27]Dormant auditee list'!C:C)</f>
        <v>#N/A</v>
      </c>
      <c r="BH135" s="150" t="str">
        <f>_xlfn.XLOOKUP(A135,[27]Reworked!A:A,[27]Reworked!I:I)</f>
        <v>Unqualified with no findings</v>
      </c>
      <c r="BJ135" s="150">
        <v>1</v>
      </c>
      <c r="BK135" s="150">
        <v>1</v>
      </c>
    </row>
    <row r="136" spans="1:63" ht="27" customHeight="1" x14ac:dyDescent="0.25">
      <c r="A136" s="265">
        <v>1315</v>
      </c>
      <c r="B136" s="266" t="s">
        <v>69</v>
      </c>
      <c r="C136" s="271" t="s">
        <v>1193</v>
      </c>
      <c r="D136" s="271" t="s">
        <v>571</v>
      </c>
      <c r="E136" s="271" t="s">
        <v>1191</v>
      </c>
      <c r="F136" s="271" t="s">
        <v>1</v>
      </c>
      <c r="G136" s="271" t="s">
        <v>447</v>
      </c>
      <c r="H136" s="266" t="s">
        <v>444</v>
      </c>
      <c r="I136" s="266" t="s">
        <v>437</v>
      </c>
      <c r="J136" s="275" t="s">
        <v>33</v>
      </c>
      <c r="K136" s="271" t="s">
        <v>1</v>
      </c>
      <c r="L136" s="273" t="s">
        <v>22</v>
      </c>
      <c r="M136" s="152" t="s">
        <v>17</v>
      </c>
      <c r="N136" s="271" t="s">
        <v>1</v>
      </c>
      <c r="O136" s="272" t="s">
        <v>23</v>
      </c>
      <c r="P136" s="271" t="s">
        <v>1</v>
      </c>
      <c r="Q136" s="271" t="s">
        <v>1</v>
      </c>
      <c r="R136" s="271" t="s">
        <v>1</v>
      </c>
      <c r="S136" s="271" t="s">
        <v>1</v>
      </c>
      <c r="T136" s="271" t="s">
        <v>1</v>
      </c>
      <c r="U136" s="271" t="s">
        <v>1</v>
      </c>
      <c r="V136" s="271" t="s">
        <v>1</v>
      </c>
      <c r="W136" s="271" t="s">
        <v>1</v>
      </c>
      <c r="X136" s="271" t="s">
        <v>1</v>
      </c>
      <c r="Y136" s="271" t="s">
        <v>1</v>
      </c>
      <c r="Z136" s="271" t="s">
        <v>1</v>
      </c>
      <c r="AA136" s="271" t="s">
        <v>1</v>
      </c>
      <c r="AB136" s="271" t="s">
        <v>1</v>
      </c>
      <c r="AC136" s="271" t="s">
        <v>1</v>
      </c>
      <c r="AD136" s="271" t="s">
        <v>1</v>
      </c>
      <c r="AE136" s="273" t="s">
        <v>22</v>
      </c>
      <c r="AF136" s="271" t="s">
        <v>1</v>
      </c>
      <c r="AG136" s="271" t="s">
        <v>1</v>
      </c>
      <c r="AH136" s="271" t="s">
        <v>1</v>
      </c>
      <c r="AI136" s="271" t="s">
        <v>1</v>
      </c>
      <c r="AJ136" s="271" t="s">
        <v>1</v>
      </c>
      <c r="AK136" s="271" t="s">
        <v>1</v>
      </c>
      <c r="AL136" s="271" t="s">
        <v>1</v>
      </c>
      <c r="AM136" s="271" t="s">
        <v>1</v>
      </c>
      <c r="AN136" s="271" t="s">
        <v>1</v>
      </c>
      <c r="AO136" s="271" t="s">
        <v>1</v>
      </c>
      <c r="AP136" s="271" t="s">
        <v>1</v>
      </c>
      <c r="AQ136" s="271" t="s">
        <v>1</v>
      </c>
      <c r="AR136" s="273" t="s">
        <v>22</v>
      </c>
      <c r="AS136" s="271" t="s">
        <v>1</v>
      </c>
      <c r="AT136" s="271" t="s">
        <v>1</v>
      </c>
      <c r="AU136" s="271" t="s">
        <v>1</v>
      </c>
      <c r="AV136" s="273" t="s">
        <v>22</v>
      </c>
      <c r="AW136" s="275" t="s">
        <v>1241</v>
      </c>
      <c r="AX136" s="152">
        <v>2</v>
      </c>
      <c r="AY136" s="275">
        <v>1</v>
      </c>
      <c r="AZ136" s="276">
        <v>0</v>
      </c>
      <c r="BA136" s="276">
        <v>0</v>
      </c>
      <c r="BB136" s="283">
        <v>0</v>
      </c>
      <c r="BD136" s="150">
        <f>_xlfn.XLOOKUP(A136,'KSD auditees'!A:A,'KSD auditees'!A:A)</f>
        <v>1315</v>
      </c>
      <c r="BE136" s="150" t="str">
        <f>_xlfn.XLOOKUP(A136,'KSD auditees'!A:A,'KSD auditees'!G:G)</f>
        <v xml:space="preserve">Education, Skills development and employment </v>
      </c>
      <c r="BF136" s="150" t="e">
        <f>_xlfn.XLOOKUP(A136,'[27]Non AGSA'!B:B,'[27]Non AGSA'!B:B)</f>
        <v>#N/A</v>
      </c>
      <c r="BG136" s="150" t="e">
        <f>_xlfn.XLOOKUP(A136,'[27]Dormant auditee list'!C:C,'[27]Dormant auditee list'!C:C)</f>
        <v>#N/A</v>
      </c>
      <c r="BH136" s="150" t="str">
        <f>_xlfn.XLOOKUP(A136,[27]Reworked!A:A,[27]Reworked!I:I)</f>
        <v>Unqualified with no findings</v>
      </c>
      <c r="BJ136" s="150">
        <v>1</v>
      </c>
      <c r="BK136" s="150">
        <v>1</v>
      </c>
    </row>
    <row r="137" spans="1:63" ht="26.25" customHeight="1" x14ac:dyDescent="0.25">
      <c r="A137" s="265">
        <v>1302</v>
      </c>
      <c r="B137" s="266" t="s">
        <v>70</v>
      </c>
      <c r="C137" s="271" t="s">
        <v>1193</v>
      </c>
      <c r="D137" s="271" t="s">
        <v>492</v>
      </c>
      <c r="E137" s="271" t="s">
        <v>1191</v>
      </c>
      <c r="F137" s="271" t="s">
        <v>1</v>
      </c>
      <c r="G137" s="271" t="s">
        <v>447</v>
      </c>
      <c r="H137" s="266" t="s">
        <v>444</v>
      </c>
      <c r="I137" s="266" t="s">
        <v>437</v>
      </c>
      <c r="J137" s="152" t="s">
        <v>17</v>
      </c>
      <c r="K137" s="271" t="s">
        <v>1</v>
      </c>
      <c r="L137" s="272" t="s">
        <v>23</v>
      </c>
      <c r="M137" s="152" t="s">
        <v>17</v>
      </c>
      <c r="N137" s="271" t="s">
        <v>1</v>
      </c>
      <c r="O137" s="272" t="s">
        <v>23</v>
      </c>
      <c r="P137" s="271" t="s">
        <v>1</v>
      </c>
      <c r="Q137" s="271" t="s">
        <v>1</v>
      </c>
      <c r="R137" s="271" t="s">
        <v>1</v>
      </c>
      <c r="S137" s="271" t="s">
        <v>1</v>
      </c>
      <c r="T137" s="271" t="s">
        <v>1</v>
      </c>
      <c r="U137" s="271" t="s">
        <v>1</v>
      </c>
      <c r="V137" s="271" t="s">
        <v>1</v>
      </c>
      <c r="W137" s="271" t="s">
        <v>1</v>
      </c>
      <c r="X137" s="271" t="s">
        <v>1</v>
      </c>
      <c r="Y137" s="271" t="s">
        <v>1</v>
      </c>
      <c r="Z137" s="271" t="s">
        <v>1</v>
      </c>
      <c r="AA137" s="271" t="s">
        <v>1</v>
      </c>
      <c r="AB137" s="271" t="s">
        <v>1</v>
      </c>
      <c r="AC137" s="271" t="s">
        <v>1</v>
      </c>
      <c r="AD137" s="271" t="s">
        <v>1</v>
      </c>
      <c r="AE137" s="272" t="s">
        <v>23</v>
      </c>
      <c r="AF137" s="271" t="s">
        <v>1</v>
      </c>
      <c r="AG137" s="271" t="s">
        <v>1</v>
      </c>
      <c r="AH137" s="271" t="s">
        <v>1</v>
      </c>
      <c r="AI137" s="271" t="s">
        <v>1</v>
      </c>
      <c r="AJ137" s="271" t="s">
        <v>1</v>
      </c>
      <c r="AK137" s="271" t="s">
        <v>1</v>
      </c>
      <c r="AL137" s="271" t="s">
        <v>1</v>
      </c>
      <c r="AM137" s="271" t="s">
        <v>1</v>
      </c>
      <c r="AN137" s="271" t="s">
        <v>1</v>
      </c>
      <c r="AO137" s="271" t="s">
        <v>1</v>
      </c>
      <c r="AP137" s="271" t="s">
        <v>1</v>
      </c>
      <c r="AQ137" s="271" t="s">
        <v>1</v>
      </c>
      <c r="AR137" s="271" t="s">
        <v>1</v>
      </c>
      <c r="AS137" s="271" t="s">
        <v>1</v>
      </c>
      <c r="AT137" s="271" t="s">
        <v>1</v>
      </c>
      <c r="AU137" s="271" t="s">
        <v>1</v>
      </c>
      <c r="AV137" s="271" t="s">
        <v>1</v>
      </c>
      <c r="AW137" s="274" t="s">
        <v>1240</v>
      </c>
      <c r="AX137" s="152">
        <v>2</v>
      </c>
      <c r="AY137" s="152">
        <v>2</v>
      </c>
      <c r="AZ137" s="276">
        <v>0</v>
      </c>
      <c r="BA137" s="276">
        <v>0</v>
      </c>
      <c r="BB137" s="283">
        <v>0</v>
      </c>
      <c r="BD137" s="150">
        <f>_xlfn.XLOOKUP(A137,'KSD auditees'!A:A,'KSD auditees'!A:A)</f>
        <v>1302</v>
      </c>
      <c r="BE137" s="150" t="str">
        <f>_xlfn.XLOOKUP(A137,'KSD auditees'!A:A,'KSD auditees'!G:G)</f>
        <v xml:space="preserve">Education, Skills development and employment </v>
      </c>
      <c r="BF137" s="150" t="e">
        <f>_xlfn.XLOOKUP(A137,'[27]Non AGSA'!B:B,'[27]Non AGSA'!B:B)</f>
        <v>#N/A</v>
      </c>
      <c r="BG137" s="150" t="e">
        <f>_xlfn.XLOOKUP(A137,'[27]Dormant auditee list'!C:C,'[27]Dormant auditee list'!C:C)</f>
        <v>#N/A</v>
      </c>
      <c r="BH137" s="150" t="str">
        <f>_xlfn.XLOOKUP(A137,[27]Reworked!A:A,[27]Reworked!I:I)</f>
        <v>Unqualified with findings</v>
      </c>
      <c r="BJ137" s="150">
        <v>1</v>
      </c>
      <c r="BK137" s="150">
        <v>2</v>
      </c>
    </row>
    <row r="138" spans="1:63" ht="34.5" customHeight="1" x14ac:dyDescent="0.25">
      <c r="A138" s="265">
        <v>1115</v>
      </c>
      <c r="B138" s="266" t="s">
        <v>186</v>
      </c>
      <c r="C138" s="271" t="s">
        <v>1193</v>
      </c>
      <c r="D138" s="271" t="s">
        <v>896</v>
      </c>
      <c r="E138" s="271" t="s">
        <v>1191</v>
      </c>
      <c r="F138" s="271" t="s">
        <v>1</v>
      </c>
      <c r="G138" s="271" t="s">
        <v>209</v>
      </c>
      <c r="H138" s="266" t="s">
        <v>440</v>
      </c>
      <c r="I138" s="266" t="s">
        <v>437</v>
      </c>
      <c r="J138" s="285" t="s">
        <v>39</v>
      </c>
      <c r="K138" s="271" t="s">
        <v>1</v>
      </c>
      <c r="L138" s="271" t="s">
        <v>1</v>
      </c>
      <c r="M138" s="285" t="s">
        <v>39</v>
      </c>
      <c r="N138" s="271" t="s">
        <v>1</v>
      </c>
      <c r="O138" s="271" t="s">
        <v>1</v>
      </c>
      <c r="P138" s="271" t="s">
        <v>1</v>
      </c>
      <c r="Q138" s="271" t="s">
        <v>1</v>
      </c>
      <c r="R138" s="271" t="s">
        <v>1</v>
      </c>
      <c r="S138" s="271" t="s">
        <v>1</v>
      </c>
      <c r="T138" s="271" t="s">
        <v>1</v>
      </c>
      <c r="U138" s="271" t="s">
        <v>1</v>
      </c>
      <c r="V138" s="271" t="s">
        <v>1</v>
      </c>
      <c r="W138" s="271" t="s">
        <v>1</v>
      </c>
      <c r="X138" s="271" t="s">
        <v>1</v>
      </c>
      <c r="Y138" s="271" t="s">
        <v>1</v>
      </c>
      <c r="Z138" s="271" t="s">
        <v>1</v>
      </c>
      <c r="AA138" s="271" t="s">
        <v>1</v>
      </c>
      <c r="AB138" s="271" t="s">
        <v>1</v>
      </c>
      <c r="AC138" s="271" t="s">
        <v>1</v>
      </c>
      <c r="AD138" s="271" t="s">
        <v>1</v>
      </c>
      <c r="AE138" s="271" t="s">
        <v>1</v>
      </c>
      <c r="AF138" s="271" t="s">
        <v>1</v>
      </c>
      <c r="AG138" s="271" t="s">
        <v>1</v>
      </c>
      <c r="AH138" s="271" t="s">
        <v>1</v>
      </c>
      <c r="AI138" s="271" t="s">
        <v>1</v>
      </c>
      <c r="AJ138" s="271" t="s">
        <v>1</v>
      </c>
      <c r="AK138" s="271" t="s">
        <v>1</v>
      </c>
      <c r="AL138" s="271" t="s">
        <v>1</v>
      </c>
      <c r="AM138" s="271" t="s">
        <v>1</v>
      </c>
      <c r="AN138" s="271" t="s">
        <v>1</v>
      </c>
      <c r="AO138" s="271" t="s">
        <v>1</v>
      </c>
      <c r="AP138" s="271" t="s">
        <v>1</v>
      </c>
      <c r="AQ138" s="271" t="s">
        <v>1</v>
      </c>
      <c r="AR138" s="271" t="s">
        <v>1</v>
      </c>
      <c r="AS138" s="271" t="s">
        <v>1</v>
      </c>
      <c r="AT138" s="271" t="s">
        <v>1</v>
      </c>
      <c r="AU138" s="271" t="s">
        <v>1</v>
      </c>
      <c r="AV138" s="271" t="s">
        <v>1</v>
      </c>
      <c r="AW138" s="284" t="s">
        <v>1</v>
      </c>
      <c r="AX138" s="284">
        <v>0</v>
      </c>
      <c r="AY138" s="284">
        <v>0</v>
      </c>
      <c r="AZ138" s="276">
        <v>0</v>
      </c>
      <c r="BA138" s="276">
        <v>0</v>
      </c>
      <c r="BB138" s="283">
        <v>0</v>
      </c>
      <c r="BD138" s="150">
        <f>_xlfn.XLOOKUP(A138,'KSD auditees'!A:A,'KSD auditees'!A:A)</f>
        <v>1115</v>
      </c>
      <c r="BE138" s="150" t="str">
        <f>_xlfn.XLOOKUP(A138,'KSD auditees'!A:A,'KSD auditees'!G:G)</f>
        <v>Other key public entity</v>
      </c>
      <c r="BF138" s="150" t="e">
        <f>_xlfn.XLOOKUP(A138,'[27]Non AGSA'!B:B,'[27]Non AGSA'!B:B)</f>
        <v>#N/A</v>
      </c>
      <c r="BG138" s="150" t="e">
        <f>_xlfn.XLOOKUP(A138,'[27]Dormant auditee list'!C:C,'[27]Dormant auditee list'!C:C)</f>
        <v>#N/A</v>
      </c>
      <c r="BH138" s="150" t="str">
        <f>_xlfn.XLOOKUP(A138,[27]Reworked!A:A,[27]Reworked!I:I)</f>
        <v>Audit not finalised at legislated date</v>
      </c>
      <c r="BJ138" s="150">
        <v>1</v>
      </c>
      <c r="BK138" s="150">
        <v>6</v>
      </c>
    </row>
    <row r="139" spans="1:63" ht="26.25" customHeight="1" x14ac:dyDescent="0.25">
      <c r="A139" s="265">
        <v>240</v>
      </c>
      <c r="B139" s="266" t="s">
        <v>71</v>
      </c>
      <c r="C139" s="271" t="s">
        <v>1193</v>
      </c>
      <c r="D139" s="271" t="s">
        <v>941</v>
      </c>
      <c r="E139" s="271" t="s">
        <v>1191</v>
      </c>
      <c r="F139" s="271" t="s">
        <v>1</v>
      </c>
      <c r="G139" s="271" t="s">
        <v>447</v>
      </c>
      <c r="H139" s="266" t="s">
        <v>444</v>
      </c>
      <c r="I139" s="266" t="s">
        <v>437</v>
      </c>
      <c r="J139" s="279" t="s">
        <v>26</v>
      </c>
      <c r="K139" s="272" t="s">
        <v>23</v>
      </c>
      <c r="L139" s="272" t="s">
        <v>23</v>
      </c>
      <c r="M139" s="279" t="s">
        <v>26</v>
      </c>
      <c r="N139" s="272" t="s">
        <v>23</v>
      </c>
      <c r="O139" s="272" t="s">
        <v>23</v>
      </c>
      <c r="P139" s="271" t="s">
        <v>1</v>
      </c>
      <c r="Q139" s="274" t="s">
        <v>20</v>
      </c>
      <c r="R139" s="272" t="s">
        <v>23</v>
      </c>
      <c r="S139" s="271" t="s">
        <v>1</v>
      </c>
      <c r="T139" s="271" t="s">
        <v>1</v>
      </c>
      <c r="U139" s="271" t="s">
        <v>1</v>
      </c>
      <c r="V139" s="271" t="s">
        <v>1</v>
      </c>
      <c r="W139" s="274" t="s">
        <v>20</v>
      </c>
      <c r="X139" s="271" t="s">
        <v>1</v>
      </c>
      <c r="Y139" s="271" t="s">
        <v>1</v>
      </c>
      <c r="Z139" s="271" t="s">
        <v>1</v>
      </c>
      <c r="AA139" s="272" t="s">
        <v>23</v>
      </c>
      <c r="AB139" s="271" t="s">
        <v>1</v>
      </c>
      <c r="AC139" s="271" t="s">
        <v>1</v>
      </c>
      <c r="AD139" s="271" t="s">
        <v>1</v>
      </c>
      <c r="AE139" s="272" t="s">
        <v>23</v>
      </c>
      <c r="AF139" s="271" t="s">
        <v>1</v>
      </c>
      <c r="AG139" s="274" t="s">
        <v>20</v>
      </c>
      <c r="AH139" s="271" t="s">
        <v>1</v>
      </c>
      <c r="AI139" s="271" t="s">
        <v>1</v>
      </c>
      <c r="AJ139" s="271" t="s">
        <v>1</v>
      </c>
      <c r="AK139" s="273" t="s">
        <v>22</v>
      </c>
      <c r="AL139" s="271" t="s">
        <v>1</v>
      </c>
      <c r="AM139" s="271" t="s">
        <v>1</v>
      </c>
      <c r="AN139" s="271" t="s">
        <v>1</v>
      </c>
      <c r="AO139" s="271" t="s">
        <v>1</v>
      </c>
      <c r="AP139" s="271" t="s">
        <v>1</v>
      </c>
      <c r="AQ139" s="271" t="s">
        <v>1</v>
      </c>
      <c r="AR139" s="271" t="s">
        <v>1</v>
      </c>
      <c r="AS139" s="271" t="s">
        <v>1</v>
      </c>
      <c r="AT139" s="271" t="s">
        <v>1</v>
      </c>
      <c r="AU139" s="272" t="s">
        <v>23</v>
      </c>
      <c r="AV139" s="274" t="s">
        <v>20</v>
      </c>
      <c r="AW139" s="275" t="s">
        <v>1241</v>
      </c>
      <c r="AX139" s="275">
        <v>1</v>
      </c>
      <c r="AY139" s="275">
        <v>1</v>
      </c>
      <c r="AZ139" s="276">
        <v>0</v>
      </c>
      <c r="BA139" s="280">
        <v>3.7</v>
      </c>
      <c r="BB139" s="278">
        <v>0.3</v>
      </c>
      <c r="BD139" s="150">
        <f>_xlfn.XLOOKUP(A139,'KSD auditees'!A:A,'KSD auditees'!A:A)</f>
        <v>240</v>
      </c>
      <c r="BE139" s="150" t="str">
        <f>_xlfn.XLOOKUP(A139,'KSD auditees'!A:A,'KSD auditees'!G:G)</f>
        <v xml:space="preserve">Education, Skills development and employment </v>
      </c>
      <c r="BF139" s="150" t="e">
        <f>_xlfn.XLOOKUP(A139,'[27]Non AGSA'!B:B,'[27]Non AGSA'!B:B)</f>
        <v>#N/A</v>
      </c>
      <c r="BG139" s="150" t="e">
        <f>_xlfn.XLOOKUP(A139,'[27]Dormant auditee list'!C:C,'[27]Dormant auditee list'!C:C)</f>
        <v>#N/A</v>
      </c>
      <c r="BH139" s="150" t="str">
        <f>_xlfn.XLOOKUP(A139,[27]Reworked!A:A,[27]Reworked!I:I)</f>
        <v>Qualified</v>
      </c>
      <c r="BJ139" s="150">
        <v>1</v>
      </c>
      <c r="BK139" s="150">
        <v>3</v>
      </c>
    </row>
    <row r="140" spans="1:63" ht="34.5" customHeight="1" x14ac:dyDescent="0.25">
      <c r="A140" s="265">
        <v>1342</v>
      </c>
      <c r="B140" s="266" t="s">
        <v>72</v>
      </c>
      <c r="C140" s="271" t="s">
        <v>1193</v>
      </c>
      <c r="D140" s="271" t="s">
        <v>941</v>
      </c>
      <c r="E140" s="271" t="s">
        <v>1191</v>
      </c>
      <c r="F140" s="271" t="s">
        <v>1</v>
      </c>
      <c r="G140" s="271" t="s">
        <v>447</v>
      </c>
      <c r="H140" s="266" t="s">
        <v>444</v>
      </c>
      <c r="I140" s="266" t="s">
        <v>437</v>
      </c>
      <c r="J140" s="285" t="s">
        <v>39</v>
      </c>
      <c r="K140" s="274" t="s">
        <v>20</v>
      </c>
      <c r="L140" s="274" t="s">
        <v>20</v>
      </c>
      <c r="M140" s="275" t="s">
        <v>33</v>
      </c>
      <c r="N140" s="271" t="s">
        <v>1</v>
      </c>
      <c r="O140" s="271" t="s">
        <v>1</v>
      </c>
      <c r="P140" s="271" t="s">
        <v>1</v>
      </c>
      <c r="Q140" s="271" t="s">
        <v>1</v>
      </c>
      <c r="R140" s="271" t="s">
        <v>1</v>
      </c>
      <c r="S140" s="271" t="s">
        <v>1</v>
      </c>
      <c r="T140" s="271" t="s">
        <v>1</v>
      </c>
      <c r="U140" s="271" t="s">
        <v>1</v>
      </c>
      <c r="V140" s="271" t="s">
        <v>1</v>
      </c>
      <c r="W140" s="271" t="s">
        <v>1</v>
      </c>
      <c r="X140" s="271" t="s">
        <v>1</v>
      </c>
      <c r="Y140" s="271" t="s">
        <v>1</v>
      </c>
      <c r="Z140" s="274" t="s">
        <v>20</v>
      </c>
      <c r="AA140" s="271" t="s">
        <v>1</v>
      </c>
      <c r="AB140" s="271" t="s">
        <v>1</v>
      </c>
      <c r="AC140" s="271" t="s">
        <v>1</v>
      </c>
      <c r="AD140" s="271" t="s">
        <v>1</v>
      </c>
      <c r="AE140" s="274" t="s">
        <v>20</v>
      </c>
      <c r="AF140" s="271" t="s">
        <v>1</v>
      </c>
      <c r="AG140" s="271" t="s">
        <v>1</v>
      </c>
      <c r="AH140" s="271" t="s">
        <v>1</v>
      </c>
      <c r="AI140" s="271" t="s">
        <v>1</v>
      </c>
      <c r="AJ140" s="271" t="s">
        <v>1</v>
      </c>
      <c r="AK140" s="271" t="s">
        <v>1</v>
      </c>
      <c r="AL140" s="271" t="s">
        <v>1</v>
      </c>
      <c r="AM140" s="271" t="s">
        <v>1</v>
      </c>
      <c r="AN140" s="271" t="s">
        <v>1</v>
      </c>
      <c r="AO140" s="271" t="s">
        <v>1</v>
      </c>
      <c r="AP140" s="271" t="s">
        <v>1</v>
      </c>
      <c r="AQ140" s="271" t="s">
        <v>1</v>
      </c>
      <c r="AR140" s="271" t="s">
        <v>1</v>
      </c>
      <c r="AS140" s="271" t="s">
        <v>1</v>
      </c>
      <c r="AT140" s="271" t="s">
        <v>1</v>
      </c>
      <c r="AU140" s="272" t="s">
        <v>23</v>
      </c>
      <c r="AV140" s="274" t="s">
        <v>20</v>
      </c>
      <c r="AW140" s="275" t="s">
        <v>1241</v>
      </c>
      <c r="AX140" s="275">
        <v>1</v>
      </c>
      <c r="AY140" s="152">
        <v>2</v>
      </c>
      <c r="AZ140" s="276">
        <v>0</v>
      </c>
      <c r="BA140" s="280">
        <v>0.28000000000000003</v>
      </c>
      <c r="BB140" s="281">
        <v>0.02</v>
      </c>
      <c r="BD140" s="150">
        <f>_xlfn.XLOOKUP(A140,'KSD auditees'!A:A,'KSD auditees'!A:A)</f>
        <v>1342</v>
      </c>
      <c r="BE140" s="150" t="str">
        <f>_xlfn.XLOOKUP(A140,'KSD auditees'!A:A,'KSD auditees'!G:G)</f>
        <v xml:space="preserve">Education, Skills development and employment </v>
      </c>
      <c r="BF140" s="150" t="e">
        <f>_xlfn.XLOOKUP(A140,'[27]Non AGSA'!B:B,'[27]Non AGSA'!B:B)</f>
        <v>#N/A</v>
      </c>
      <c r="BG140" s="150" t="e">
        <f>_xlfn.XLOOKUP(A140,'[27]Dormant auditee list'!C:C,'[27]Dormant auditee list'!C:C)</f>
        <v>#N/A</v>
      </c>
      <c r="BH140" s="150" t="str">
        <f>_xlfn.XLOOKUP(A140,[27]Reworked!A:A,[27]Reworked!I:I)</f>
        <v>Audit not finalised at legislated date</v>
      </c>
      <c r="BJ140" s="150">
        <v>1</v>
      </c>
      <c r="BK140" s="150">
        <v>6</v>
      </c>
    </row>
    <row r="141" spans="1:63" ht="26.25" customHeight="1" x14ac:dyDescent="0.25">
      <c r="A141" s="265">
        <v>1316</v>
      </c>
      <c r="B141" s="266" t="s">
        <v>73</v>
      </c>
      <c r="C141" s="271" t="s">
        <v>1193</v>
      </c>
      <c r="D141" s="271" t="s">
        <v>571</v>
      </c>
      <c r="E141" s="271" t="s">
        <v>1191</v>
      </c>
      <c r="F141" s="271" t="s">
        <v>1</v>
      </c>
      <c r="G141" s="271" t="s">
        <v>447</v>
      </c>
      <c r="H141" s="266" t="s">
        <v>444</v>
      </c>
      <c r="I141" s="266" t="s">
        <v>437</v>
      </c>
      <c r="J141" s="275" t="s">
        <v>33</v>
      </c>
      <c r="K141" s="271" t="s">
        <v>1</v>
      </c>
      <c r="L141" s="273" t="s">
        <v>22</v>
      </c>
      <c r="M141" s="279" t="s">
        <v>26</v>
      </c>
      <c r="N141" s="271" t="s">
        <v>1</v>
      </c>
      <c r="O141" s="272" t="s">
        <v>23</v>
      </c>
      <c r="P141" s="271" t="s">
        <v>1</v>
      </c>
      <c r="Q141" s="271" t="s">
        <v>1</v>
      </c>
      <c r="R141" s="271" t="s">
        <v>1</v>
      </c>
      <c r="S141" s="271" t="s">
        <v>1</v>
      </c>
      <c r="T141" s="271" t="s">
        <v>1</v>
      </c>
      <c r="U141" s="271" t="s">
        <v>1</v>
      </c>
      <c r="V141" s="271" t="s">
        <v>1</v>
      </c>
      <c r="W141" s="273" t="s">
        <v>22</v>
      </c>
      <c r="X141" s="271" t="s">
        <v>1</v>
      </c>
      <c r="Y141" s="271" t="s">
        <v>1</v>
      </c>
      <c r="Z141" s="271" t="s">
        <v>1</v>
      </c>
      <c r="AA141" s="271" t="s">
        <v>1</v>
      </c>
      <c r="AB141" s="271" t="s">
        <v>1</v>
      </c>
      <c r="AC141" s="271" t="s">
        <v>1</v>
      </c>
      <c r="AD141" s="271" t="s">
        <v>1</v>
      </c>
      <c r="AE141" s="273" t="s">
        <v>22</v>
      </c>
      <c r="AF141" s="271" t="s">
        <v>1</v>
      </c>
      <c r="AG141" s="271" t="s">
        <v>1</v>
      </c>
      <c r="AH141" s="271" t="s">
        <v>1</v>
      </c>
      <c r="AI141" s="271" t="s">
        <v>1</v>
      </c>
      <c r="AJ141" s="271" t="s">
        <v>1</v>
      </c>
      <c r="AK141" s="271" t="s">
        <v>1</v>
      </c>
      <c r="AL141" s="271" t="s">
        <v>1</v>
      </c>
      <c r="AM141" s="271" t="s">
        <v>1</v>
      </c>
      <c r="AN141" s="271" t="s">
        <v>1</v>
      </c>
      <c r="AO141" s="271" t="s">
        <v>1</v>
      </c>
      <c r="AP141" s="271" t="s">
        <v>1</v>
      </c>
      <c r="AQ141" s="271" t="s">
        <v>1</v>
      </c>
      <c r="AR141" s="271" t="s">
        <v>1</v>
      </c>
      <c r="AS141" s="271" t="s">
        <v>1</v>
      </c>
      <c r="AT141" s="271" t="s">
        <v>1</v>
      </c>
      <c r="AU141" s="271" t="s">
        <v>1</v>
      </c>
      <c r="AV141" s="273" t="s">
        <v>22</v>
      </c>
      <c r="AW141" s="275" t="s">
        <v>1241</v>
      </c>
      <c r="AX141" s="275">
        <v>1</v>
      </c>
      <c r="AY141" s="152">
        <v>2</v>
      </c>
      <c r="AZ141" s="276">
        <v>0</v>
      </c>
      <c r="BA141" s="276">
        <v>0</v>
      </c>
      <c r="BB141" s="283">
        <v>0</v>
      </c>
      <c r="BD141" s="150">
        <f>_xlfn.XLOOKUP(A141,'KSD auditees'!A:A,'KSD auditees'!A:A)</f>
        <v>1316</v>
      </c>
      <c r="BE141" s="150" t="str">
        <f>_xlfn.XLOOKUP(A141,'KSD auditees'!A:A,'KSD auditees'!G:G)</f>
        <v xml:space="preserve">Education, Skills development and employment </v>
      </c>
      <c r="BF141" s="150" t="e">
        <f>_xlfn.XLOOKUP(A141,'[27]Non AGSA'!B:B,'[27]Non AGSA'!B:B)</f>
        <v>#N/A</v>
      </c>
      <c r="BG141" s="150" t="e">
        <f>_xlfn.XLOOKUP(A141,'[27]Dormant auditee list'!C:C,'[27]Dormant auditee list'!C:C)</f>
        <v>#N/A</v>
      </c>
      <c r="BH141" s="150" t="str">
        <f>_xlfn.XLOOKUP(A141,[27]Reworked!A:A,[27]Reworked!I:I)</f>
        <v>Unqualified with no findings</v>
      </c>
      <c r="BJ141" s="150">
        <v>1</v>
      </c>
      <c r="BK141" s="150">
        <v>1</v>
      </c>
    </row>
    <row r="142" spans="1:63" ht="27" customHeight="1" x14ac:dyDescent="0.25">
      <c r="A142" s="265">
        <v>1324</v>
      </c>
      <c r="B142" s="266" t="s">
        <v>74</v>
      </c>
      <c r="C142" s="271" t="s">
        <v>1193</v>
      </c>
      <c r="D142" s="271" t="s">
        <v>625</v>
      </c>
      <c r="E142" s="271" t="s">
        <v>1191</v>
      </c>
      <c r="F142" s="271" t="s">
        <v>1</v>
      </c>
      <c r="G142" s="271" t="s">
        <v>447</v>
      </c>
      <c r="H142" s="266" t="s">
        <v>444</v>
      </c>
      <c r="I142" s="266" t="s">
        <v>437</v>
      </c>
      <c r="J142" s="279" t="s">
        <v>26</v>
      </c>
      <c r="K142" s="271" t="s">
        <v>1</v>
      </c>
      <c r="L142" s="272" t="s">
        <v>23</v>
      </c>
      <c r="M142" s="279" t="s">
        <v>26</v>
      </c>
      <c r="N142" s="271" t="s">
        <v>1</v>
      </c>
      <c r="O142" s="272" t="s">
        <v>23</v>
      </c>
      <c r="P142" s="272" t="s">
        <v>23</v>
      </c>
      <c r="Q142" s="273" t="s">
        <v>22</v>
      </c>
      <c r="R142" s="271" t="s">
        <v>1</v>
      </c>
      <c r="S142" s="271" t="s">
        <v>1</v>
      </c>
      <c r="T142" s="271" t="s">
        <v>1</v>
      </c>
      <c r="U142" s="271" t="s">
        <v>1</v>
      </c>
      <c r="V142" s="271" t="s">
        <v>1</v>
      </c>
      <c r="W142" s="271" t="s">
        <v>1</v>
      </c>
      <c r="X142" s="271" t="s">
        <v>1</v>
      </c>
      <c r="Y142" s="271" t="s">
        <v>1</v>
      </c>
      <c r="Z142" s="271" t="s">
        <v>1</v>
      </c>
      <c r="AA142" s="271" t="s">
        <v>1</v>
      </c>
      <c r="AB142" s="271" t="s">
        <v>1</v>
      </c>
      <c r="AC142" s="271" t="s">
        <v>1</v>
      </c>
      <c r="AD142" s="271" t="s">
        <v>1</v>
      </c>
      <c r="AE142" s="272" t="s">
        <v>23</v>
      </c>
      <c r="AF142" s="271" t="s">
        <v>1</v>
      </c>
      <c r="AG142" s="271" t="s">
        <v>1</v>
      </c>
      <c r="AH142" s="271" t="s">
        <v>1</v>
      </c>
      <c r="AI142" s="271" t="s">
        <v>1</v>
      </c>
      <c r="AJ142" s="271" t="s">
        <v>1</v>
      </c>
      <c r="AK142" s="271" t="s">
        <v>1</v>
      </c>
      <c r="AL142" s="271" t="s">
        <v>1</v>
      </c>
      <c r="AM142" s="271" t="s">
        <v>1</v>
      </c>
      <c r="AN142" s="271" t="s">
        <v>1</v>
      </c>
      <c r="AO142" s="271" t="s">
        <v>1</v>
      </c>
      <c r="AP142" s="271" t="s">
        <v>1</v>
      </c>
      <c r="AQ142" s="271" t="s">
        <v>1</v>
      </c>
      <c r="AR142" s="271" t="s">
        <v>1</v>
      </c>
      <c r="AS142" s="271" t="s">
        <v>1</v>
      </c>
      <c r="AT142" s="271" t="s">
        <v>1</v>
      </c>
      <c r="AU142" s="271" t="s">
        <v>1</v>
      </c>
      <c r="AV142" s="271" t="s">
        <v>1</v>
      </c>
      <c r="AW142" s="275" t="s">
        <v>1241</v>
      </c>
      <c r="AX142" s="275">
        <v>1</v>
      </c>
      <c r="AY142" s="284">
        <v>0</v>
      </c>
      <c r="AZ142" s="276">
        <v>0</v>
      </c>
      <c r="BA142" s="276">
        <v>0</v>
      </c>
      <c r="BB142" s="283">
        <v>0</v>
      </c>
      <c r="BD142" s="150">
        <f>_xlfn.XLOOKUP(A142,'KSD auditees'!A:A,'KSD auditees'!A:A)</f>
        <v>1324</v>
      </c>
      <c r="BE142" s="150" t="str">
        <f>_xlfn.XLOOKUP(A142,'KSD auditees'!A:A,'KSD auditees'!G:G)</f>
        <v xml:space="preserve">Education, Skills development and employment </v>
      </c>
      <c r="BF142" s="150" t="e">
        <f>_xlfn.XLOOKUP(A142,'[27]Non AGSA'!B:B,'[27]Non AGSA'!B:B)</f>
        <v>#N/A</v>
      </c>
      <c r="BG142" s="150" t="e">
        <f>_xlfn.XLOOKUP(A142,'[27]Dormant auditee list'!C:C,'[27]Dormant auditee list'!C:C)</f>
        <v>#N/A</v>
      </c>
      <c r="BH142" s="150" t="str">
        <f>_xlfn.XLOOKUP(A142,[27]Reworked!A:A,[27]Reworked!I:I)</f>
        <v>Qualified</v>
      </c>
      <c r="BJ142" s="150">
        <v>1</v>
      </c>
      <c r="BK142" s="150">
        <v>3</v>
      </c>
    </row>
    <row r="143" spans="1:63" ht="26.25" customHeight="1" x14ac:dyDescent="0.25">
      <c r="A143" s="265">
        <v>1303</v>
      </c>
      <c r="B143" s="266" t="s">
        <v>75</v>
      </c>
      <c r="C143" s="271" t="s">
        <v>1193</v>
      </c>
      <c r="D143" s="271" t="s">
        <v>492</v>
      </c>
      <c r="E143" s="271" t="s">
        <v>1191</v>
      </c>
      <c r="F143" s="271" t="s">
        <v>1</v>
      </c>
      <c r="G143" s="271" t="s">
        <v>447</v>
      </c>
      <c r="H143" s="266" t="s">
        <v>444</v>
      </c>
      <c r="I143" s="266" t="s">
        <v>437</v>
      </c>
      <c r="J143" s="152" t="s">
        <v>17</v>
      </c>
      <c r="K143" s="271" t="s">
        <v>1</v>
      </c>
      <c r="L143" s="272" t="s">
        <v>23</v>
      </c>
      <c r="M143" s="152" t="s">
        <v>17</v>
      </c>
      <c r="N143" s="271" t="s">
        <v>1</v>
      </c>
      <c r="O143" s="272" t="s">
        <v>23</v>
      </c>
      <c r="P143" s="271" t="s">
        <v>1</v>
      </c>
      <c r="Q143" s="271" t="s">
        <v>1</v>
      </c>
      <c r="R143" s="271" t="s">
        <v>1</v>
      </c>
      <c r="S143" s="271" t="s">
        <v>1</v>
      </c>
      <c r="T143" s="271" t="s">
        <v>1</v>
      </c>
      <c r="U143" s="271" t="s">
        <v>1</v>
      </c>
      <c r="V143" s="271" t="s">
        <v>1</v>
      </c>
      <c r="W143" s="271" t="s">
        <v>1</v>
      </c>
      <c r="X143" s="271" t="s">
        <v>1</v>
      </c>
      <c r="Y143" s="271" t="s">
        <v>1</v>
      </c>
      <c r="Z143" s="271" t="s">
        <v>1</v>
      </c>
      <c r="AA143" s="271" t="s">
        <v>1</v>
      </c>
      <c r="AB143" s="271" t="s">
        <v>1</v>
      </c>
      <c r="AC143" s="271" t="s">
        <v>1</v>
      </c>
      <c r="AD143" s="271" t="s">
        <v>1</v>
      </c>
      <c r="AE143" s="272" t="s">
        <v>23</v>
      </c>
      <c r="AF143" s="271" t="s">
        <v>1</v>
      </c>
      <c r="AG143" s="271" t="s">
        <v>1</v>
      </c>
      <c r="AH143" s="271" t="s">
        <v>1</v>
      </c>
      <c r="AI143" s="271" t="s">
        <v>1</v>
      </c>
      <c r="AJ143" s="271" t="s">
        <v>1</v>
      </c>
      <c r="AK143" s="271" t="s">
        <v>1</v>
      </c>
      <c r="AL143" s="271" t="s">
        <v>1</v>
      </c>
      <c r="AM143" s="271" t="s">
        <v>1</v>
      </c>
      <c r="AN143" s="271" t="s">
        <v>1</v>
      </c>
      <c r="AO143" s="271" t="s">
        <v>1</v>
      </c>
      <c r="AP143" s="271" t="s">
        <v>1</v>
      </c>
      <c r="AQ143" s="271" t="s">
        <v>1</v>
      </c>
      <c r="AR143" s="271" t="s">
        <v>1</v>
      </c>
      <c r="AS143" s="271" t="s">
        <v>1</v>
      </c>
      <c r="AT143" s="271" t="s">
        <v>1</v>
      </c>
      <c r="AU143" s="271" t="s">
        <v>1</v>
      </c>
      <c r="AV143" s="271" t="s">
        <v>1</v>
      </c>
      <c r="AW143" s="274" t="s">
        <v>1240</v>
      </c>
      <c r="AX143" s="275">
        <v>1</v>
      </c>
      <c r="AY143" s="152">
        <v>2</v>
      </c>
      <c r="AZ143" s="276">
        <v>0</v>
      </c>
      <c r="BA143" s="276">
        <v>0</v>
      </c>
      <c r="BB143" s="283">
        <v>0</v>
      </c>
      <c r="BD143" s="150">
        <f>_xlfn.XLOOKUP(A143,'KSD auditees'!A:A,'KSD auditees'!A:A)</f>
        <v>1303</v>
      </c>
      <c r="BE143" s="150" t="str">
        <f>_xlfn.XLOOKUP(A143,'KSD auditees'!A:A,'KSD auditees'!G:G)</f>
        <v xml:space="preserve">Education, Skills development and employment </v>
      </c>
      <c r="BF143" s="150" t="e">
        <f>_xlfn.XLOOKUP(A143,'[27]Non AGSA'!B:B,'[27]Non AGSA'!B:B)</f>
        <v>#N/A</v>
      </c>
      <c r="BG143" s="150" t="e">
        <f>_xlfn.XLOOKUP(A143,'[27]Dormant auditee list'!C:C,'[27]Dormant auditee list'!C:C)</f>
        <v>#N/A</v>
      </c>
      <c r="BH143" s="150" t="str">
        <f>_xlfn.XLOOKUP(A143,[27]Reworked!A:A,[27]Reworked!I:I)</f>
        <v>Unqualified with findings</v>
      </c>
      <c r="BJ143" s="150">
        <v>1</v>
      </c>
      <c r="BK143" s="150">
        <v>2</v>
      </c>
    </row>
    <row r="144" spans="1:63" ht="26.25" customHeight="1" x14ac:dyDescent="0.25">
      <c r="A144" s="265">
        <v>1317</v>
      </c>
      <c r="B144" s="266" t="s">
        <v>76</v>
      </c>
      <c r="C144" s="271" t="s">
        <v>1193</v>
      </c>
      <c r="D144" s="271" t="s">
        <v>571</v>
      </c>
      <c r="E144" s="271" t="s">
        <v>1191</v>
      </c>
      <c r="F144" s="271" t="s">
        <v>1</v>
      </c>
      <c r="G144" s="271" t="s">
        <v>447</v>
      </c>
      <c r="H144" s="266" t="s">
        <v>444</v>
      </c>
      <c r="I144" s="266" t="s">
        <v>437</v>
      </c>
      <c r="J144" s="152" t="s">
        <v>17</v>
      </c>
      <c r="K144" s="271" t="s">
        <v>1</v>
      </c>
      <c r="L144" s="272" t="s">
        <v>23</v>
      </c>
      <c r="M144" s="152" t="s">
        <v>17</v>
      </c>
      <c r="N144" s="271" t="s">
        <v>1</v>
      </c>
      <c r="O144" s="272" t="s">
        <v>23</v>
      </c>
      <c r="P144" s="271" t="s">
        <v>1</v>
      </c>
      <c r="Q144" s="271" t="s">
        <v>1</v>
      </c>
      <c r="R144" s="271" t="s">
        <v>1</v>
      </c>
      <c r="S144" s="271" t="s">
        <v>1</v>
      </c>
      <c r="T144" s="271" t="s">
        <v>1</v>
      </c>
      <c r="U144" s="271" t="s">
        <v>1</v>
      </c>
      <c r="V144" s="271" t="s">
        <v>1</v>
      </c>
      <c r="W144" s="271" t="s">
        <v>1</v>
      </c>
      <c r="X144" s="271" t="s">
        <v>1</v>
      </c>
      <c r="Y144" s="271" t="s">
        <v>1</v>
      </c>
      <c r="Z144" s="271" t="s">
        <v>1</v>
      </c>
      <c r="AA144" s="271" t="s">
        <v>1</v>
      </c>
      <c r="AB144" s="271" t="s">
        <v>1</v>
      </c>
      <c r="AC144" s="271" t="s">
        <v>1</v>
      </c>
      <c r="AD144" s="271" t="s">
        <v>1</v>
      </c>
      <c r="AE144" s="272" t="s">
        <v>23</v>
      </c>
      <c r="AF144" s="271" t="s">
        <v>1</v>
      </c>
      <c r="AG144" s="271" t="s">
        <v>1</v>
      </c>
      <c r="AH144" s="271" t="s">
        <v>1</v>
      </c>
      <c r="AI144" s="271" t="s">
        <v>1</v>
      </c>
      <c r="AJ144" s="271" t="s">
        <v>1</v>
      </c>
      <c r="AK144" s="271" t="s">
        <v>1</v>
      </c>
      <c r="AL144" s="271" t="s">
        <v>1</v>
      </c>
      <c r="AM144" s="271" t="s">
        <v>1</v>
      </c>
      <c r="AN144" s="271" t="s">
        <v>1</v>
      </c>
      <c r="AO144" s="271" t="s">
        <v>1</v>
      </c>
      <c r="AP144" s="271" t="s">
        <v>1</v>
      </c>
      <c r="AQ144" s="271" t="s">
        <v>1</v>
      </c>
      <c r="AR144" s="271" t="s">
        <v>1</v>
      </c>
      <c r="AS144" s="271" t="s">
        <v>1</v>
      </c>
      <c r="AT144" s="271" t="s">
        <v>1</v>
      </c>
      <c r="AU144" s="271" t="s">
        <v>1</v>
      </c>
      <c r="AV144" s="271" t="s">
        <v>1</v>
      </c>
      <c r="AW144" s="275" t="s">
        <v>1241</v>
      </c>
      <c r="AX144" s="152">
        <v>2</v>
      </c>
      <c r="AY144" s="152">
        <v>2</v>
      </c>
      <c r="AZ144" s="276">
        <v>0</v>
      </c>
      <c r="BA144" s="276">
        <v>0</v>
      </c>
      <c r="BB144" s="278">
        <v>0.02</v>
      </c>
      <c r="BD144" s="150">
        <f>_xlfn.XLOOKUP(A144,'KSD auditees'!A:A,'KSD auditees'!A:A)</f>
        <v>1317</v>
      </c>
      <c r="BE144" s="150" t="str">
        <f>_xlfn.XLOOKUP(A144,'KSD auditees'!A:A,'KSD auditees'!G:G)</f>
        <v xml:space="preserve">Education, Skills development and employment </v>
      </c>
      <c r="BF144" s="150" t="e">
        <f>_xlfn.XLOOKUP(A144,'[27]Non AGSA'!B:B,'[27]Non AGSA'!B:B)</f>
        <v>#N/A</v>
      </c>
      <c r="BG144" s="150" t="e">
        <f>_xlfn.XLOOKUP(A144,'[27]Dormant auditee list'!C:C,'[27]Dormant auditee list'!C:C)</f>
        <v>#N/A</v>
      </c>
      <c r="BH144" s="150" t="str">
        <f>_xlfn.XLOOKUP(A144,[27]Reworked!A:A,[27]Reworked!I:I)</f>
        <v>Unqualified with findings</v>
      </c>
      <c r="BJ144" s="150">
        <v>1</v>
      </c>
      <c r="BK144" s="150">
        <v>2</v>
      </c>
    </row>
    <row r="145" spans="1:63" ht="34.5" customHeight="1" x14ac:dyDescent="0.25">
      <c r="A145" s="265">
        <v>272</v>
      </c>
      <c r="B145" s="266" t="s">
        <v>116</v>
      </c>
      <c r="C145" s="271" t="s">
        <v>1193</v>
      </c>
      <c r="D145" s="271" t="s">
        <v>896</v>
      </c>
      <c r="E145" s="271" t="s">
        <v>1191</v>
      </c>
      <c r="F145" s="271" t="s">
        <v>1</v>
      </c>
      <c r="G145" s="271" t="s">
        <v>520</v>
      </c>
      <c r="H145" s="266" t="s">
        <v>440</v>
      </c>
      <c r="I145" s="266" t="s">
        <v>437</v>
      </c>
      <c r="J145" s="152" t="s">
        <v>17</v>
      </c>
      <c r="K145" s="272" t="s">
        <v>23</v>
      </c>
      <c r="L145" s="274" t="s">
        <v>20</v>
      </c>
      <c r="M145" s="152" t="s">
        <v>17</v>
      </c>
      <c r="N145" s="274" t="s">
        <v>20</v>
      </c>
      <c r="O145" s="271" t="s">
        <v>1</v>
      </c>
      <c r="P145" s="271" t="s">
        <v>1</v>
      </c>
      <c r="Q145" s="271" t="s">
        <v>1</v>
      </c>
      <c r="R145" s="271" t="s">
        <v>1</v>
      </c>
      <c r="S145" s="271" t="s">
        <v>1</v>
      </c>
      <c r="T145" s="271" t="s">
        <v>1</v>
      </c>
      <c r="U145" s="271" t="s">
        <v>1</v>
      </c>
      <c r="V145" s="271" t="s">
        <v>1</v>
      </c>
      <c r="W145" s="271" t="s">
        <v>1</v>
      </c>
      <c r="X145" s="271" t="s">
        <v>1</v>
      </c>
      <c r="Y145" s="271" t="s">
        <v>1</v>
      </c>
      <c r="Z145" s="272" t="s">
        <v>23</v>
      </c>
      <c r="AA145" s="272" t="s">
        <v>23</v>
      </c>
      <c r="AB145" s="271" t="s">
        <v>1</v>
      </c>
      <c r="AC145" s="271" t="s">
        <v>1</v>
      </c>
      <c r="AD145" s="271" t="s">
        <v>1</v>
      </c>
      <c r="AE145" s="271" t="s">
        <v>1</v>
      </c>
      <c r="AF145" s="271" t="s">
        <v>1</v>
      </c>
      <c r="AG145" s="271" t="s">
        <v>1</v>
      </c>
      <c r="AH145" s="274" t="s">
        <v>20</v>
      </c>
      <c r="AI145" s="271" t="s">
        <v>1</v>
      </c>
      <c r="AJ145" s="271" t="s">
        <v>1</v>
      </c>
      <c r="AK145" s="271" t="s">
        <v>1</v>
      </c>
      <c r="AL145" s="271" t="s">
        <v>1</v>
      </c>
      <c r="AM145" s="271" t="s">
        <v>1</v>
      </c>
      <c r="AN145" s="271" t="s">
        <v>1</v>
      </c>
      <c r="AO145" s="271" t="s">
        <v>1</v>
      </c>
      <c r="AP145" s="271" t="s">
        <v>1</v>
      </c>
      <c r="AQ145" s="271" t="s">
        <v>1</v>
      </c>
      <c r="AR145" s="271" t="s">
        <v>1</v>
      </c>
      <c r="AS145" s="271" t="s">
        <v>1</v>
      </c>
      <c r="AT145" s="271" t="s">
        <v>1</v>
      </c>
      <c r="AU145" s="272" t="s">
        <v>23</v>
      </c>
      <c r="AV145" s="271" t="s">
        <v>1</v>
      </c>
      <c r="AW145" s="275" t="s">
        <v>1241</v>
      </c>
      <c r="AX145" s="275">
        <v>1</v>
      </c>
      <c r="AY145" s="284">
        <v>0</v>
      </c>
      <c r="AZ145" s="276">
        <v>0</v>
      </c>
      <c r="BA145" s="276">
        <v>0</v>
      </c>
      <c r="BB145" s="283">
        <v>0</v>
      </c>
      <c r="BD145" s="150">
        <f>_xlfn.XLOOKUP(A145,'KSD auditees'!A:A,'KSD auditees'!A:A)</f>
        <v>272</v>
      </c>
      <c r="BE145" s="150" t="str">
        <f>_xlfn.XLOOKUP(A145,'KSD auditees'!A:A,'KSD auditees'!G:G)</f>
        <v>Energy</v>
      </c>
      <c r="BF145" s="150" t="e">
        <f>_xlfn.XLOOKUP(A145,'[27]Non AGSA'!B:B,'[27]Non AGSA'!B:B)</f>
        <v>#N/A</v>
      </c>
      <c r="BG145" s="150" t="e">
        <f>_xlfn.XLOOKUP(A145,'[27]Dormant auditee list'!C:C,'[27]Dormant auditee list'!C:C)</f>
        <v>#N/A</v>
      </c>
      <c r="BH145" s="150" t="str">
        <f>_xlfn.XLOOKUP(A145,[27]Reworked!A:A,[27]Reworked!I:I)</f>
        <v>Unqualified with findings</v>
      </c>
      <c r="BJ145" s="150">
        <v>1</v>
      </c>
      <c r="BK145" s="150">
        <v>2</v>
      </c>
    </row>
    <row r="146" spans="1:63" ht="27" customHeight="1" x14ac:dyDescent="0.25">
      <c r="A146" s="265">
        <v>1056</v>
      </c>
      <c r="B146" s="266" t="s">
        <v>153</v>
      </c>
      <c r="C146" s="271" t="s">
        <v>1193</v>
      </c>
      <c r="D146" s="271" t="s">
        <v>854</v>
      </c>
      <c r="E146" s="271" t="s">
        <v>1191</v>
      </c>
      <c r="F146" s="271" t="s">
        <v>1</v>
      </c>
      <c r="G146" s="271" t="s">
        <v>151</v>
      </c>
      <c r="H146" s="266" t="s">
        <v>444</v>
      </c>
      <c r="I146" s="266" t="s">
        <v>437</v>
      </c>
      <c r="J146" s="282" t="s">
        <v>94</v>
      </c>
      <c r="K146" s="272" t="s">
        <v>23</v>
      </c>
      <c r="L146" s="272" t="s">
        <v>23</v>
      </c>
      <c r="M146" s="279" t="s">
        <v>26</v>
      </c>
      <c r="N146" s="274" t="s">
        <v>20</v>
      </c>
      <c r="O146" s="272" t="s">
        <v>23</v>
      </c>
      <c r="P146" s="272" t="s">
        <v>23</v>
      </c>
      <c r="Q146" s="272" t="s">
        <v>23</v>
      </c>
      <c r="R146" s="272" t="s">
        <v>23</v>
      </c>
      <c r="S146" s="271" t="s">
        <v>1</v>
      </c>
      <c r="T146" s="274" t="s">
        <v>20</v>
      </c>
      <c r="U146" s="272" t="s">
        <v>23</v>
      </c>
      <c r="V146" s="272" t="s">
        <v>23</v>
      </c>
      <c r="W146" s="274" t="s">
        <v>20</v>
      </c>
      <c r="X146" s="274" t="s">
        <v>20</v>
      </c>
      <c r="Y146" s="271" t="s">
        <v>1</v>
      </c>
      <c r="Z146" s="273" t="s">
        <v>22</v>
      </c>
      <c r="AA146" s="272" t="s">
        <v>23</v>
      </c>
      <c r="AB146" s="271" t="s">
        <v>1</v>
      </c>
      <c r="AC146" s="271" t="s">
        <v>1</v>
      </c>
      <c r="AD146" s="273" t="s">
        <v>22</v>
      </c>
      <c r="AE146" s="274" t="s">
        <v>20</v>
      </c>
      <c r="AF146" s="272" t="s">
        <v>23</v>
      </c>
      <c r="AG146" s="272" t="s">
        <v>23</v>
      </c>
      <c r="AH146" s="274" t="s">
        <v>20</v>
      </c>
      <c r="AI146" s="271" t="s">
        <v>1</v>
      </c>
      <c r="AJ146" s="271" t="s">
        <v>1</v>
      </c>
      <c r="AK146" s="271" t="s">
        <v>1</v>
      </c>
      <c r="AL146" s="274" t="s">
        <v>20</v>
      </c>
      <c r="AM146" s="271" t="s">
        <v>1</v>
      </c>
      <c r="AN146" s="271" t="s">
        <v>1</v>
      </c>
      <c r="AO146" s="272" t="s">
        <v>23</v>
      </c>
      <c r="AP146" s="274" t="s">
        <v>20</v>
      </c>
      <c r="AQ146" s="271" t="s">
        <v>1</v>
      </c>
      <c r="AR146" s="272" t="s">
        <v>23</v>
      </c>
      <c r="AS146" s="271" t="s">
        <v>1</v>
      </c>
      <c r="AT146" s="271" t="s">
        <v>1</v>
      </c>
      <c r="AU146" s="272" t="s">
        <v>23</v>
      </c>
      <c r="AV146" s="274" t="s">
        <v>20</v>
      </c>
      <c r="AW146" s="272" t="s">
        <v>1242</v>
      </c>
      <c r="AX146" s="152">
        <v>2</v>
      </c>
      <c r="AY146" s="152">
        <v>2</v>
      </c>
      <c r="AZ146" s="276">
        <v>0</v>
      </c>
      <c r="BA146" s="280">
        <v>444.1</v>
      </c>
      <c r="BB146" s="278">
        <v>0.02</v>
      </c>
      <c r="BD146" s="150">
        <f>_xlfn.XLOOKUP(A146,'KSD auditees'!A:A,'KSD auditees'!A:A)</f>
        <v>1056</v>
      </c>
      <c r="BE146" s="150" t="str">
        <f>_xlfn.XLOOKUP(A146,'KSD auditees'!A:A,'KSD auditees'!G:G)</f>
        <v>Health</v>
      </c>
      <c r="BF146" s="150" t="e">
        <f>_xlfn.XLOOKUP(A146,'[27]Non AGSA'!B:B,'[27]Non AGSA'!B:B)</f>
        <v>#N/A</v>
      </c>
      <c r="BG146" s="150" t="e">
        <f>_xlfn.XLOOKUP(A146,'[27]Dormant auditee list'!C:C,'[27]Dormant auditee list'!C:C)</f>
        <v>#N/A</v>
      </c>
      <c r="BH146" s="150" t="str">
        <f>_xlfn.XLOOKUP(A146,[27]Reworked!A:A,[27]Reworked!I:I)</f>
        <v>Disclaimer</v>
      </c>
      <c r="BJ146" s="150">
        <v>1</v>
      </c>
      <c r="BK146" s="150">
        <v>5</v>
      </c>
    </row>
    <row r="147" spans="1:63" ht="26.25" customHeight="1" x14ac:dyDescent="0.25">
      <c r="A147" s="265">
        <v>277</v>
      </c>
      <c r="B147" s="266" t="s">
        <v>163</v>
      </c>
      <c r="C147" s="271" t="s">
        <v>1193</v>
      </c>
      <c r="D147" s="271" t="s">
        <v>683</v>
      </c>
      <c r="E147" s="271" t="s">
        <v>1191</v>
      </c>
      <c r="F147" s="271" t="s">
        <v>1</v>
      </c>
      <c r="G147" s="271" t="s">
        <v>156</v>
      </c>
      <c r="H147" s="266" t="s">
        <v>444</v>
      </c>
      <c r="I147" s="266" t="s">
        <v>437</v>
      </c>
      <c r="J147" s="152" t="s">
        <v>17</v>
      </c>
      <c r="K147" s="274" t="s">
        <v>20</v>
      </c>
      <c r="L147" s="272" t="s">
        <v>23</v>
      </c>
      <c r="M147" s="152" t="s">
        <v>17</v>
      </c>
      <c r="N147" s="271" t="s">
        <v>1</v>
      </c>
      <c r="O147" s="272" t="s">
        <v>23</v>
      </c>
      <c r="P147" s="271" t="s">
        <v>1</v>
      </c>
      <c r="Q147" s="271" t="s">
        <v>1</v>
      </c>
      <c r="R147" s="271" t="s">
        <v>1</v>
      </c>
      <c r="S147" s="271" t="s">
        <v>1</v>
      </c>
      <c r="T147" s="271" t="s">
        <v>1</v>
      </c>
      <c r="U147" s="271" t="s">
        <v>1</v>
      </c>
      <c r="V147" s="271" t="s">
        <v>1</v>
      </c>
      <c r="W147" s="271" t="s">
        <v>1</v>
      </c>
      <c r="X147" s="271" t="s">
        <v>1</v>
      </c>
      <c r="Y147" s="271" t="s">
        <v>1</v>
      </c>
      <c r="Z147" s="271" t="s">
        <v>1</v>
      </c>
      <c r="AA147" s="274" t="s">
        <v>20</v>
      </c>
      <c r="AB147" s="271" t="s">
        <v>1</v>
      </c>
      <c r="AC147" s="271" t="s">
        <v>1</v>
      </c>
      <c r="AD147" s="271" t="s">
        <v>1</v>
      </c>
      <c r="AE147" s="271" t="s">
        <v>1</v>
      </c>
      <c r="AF147" s="271" t="s">
        <v>1</v>
      </c>
      <c r="AG147" s="271" t="s">
        <v>1</v>
      </c>
      <c r="AH147" s="271" t="s">
        <v>1</v>
      </c>
      <c r="AI147" s="271" t="s">
        <v>1</v>
      </c>
      <c r="AJ147" s="271" t="s">
        <v>1</v>
      </c>
      <c r="AK147" s="271" t="s">
        <v>1</v>
      </c>
      <c r="AL147" s="272" t="s">
        <v>23</v>
      </c>
      <c r="AM147" s="271" t="s">
        <v>1</v>
      </c>
      <c r="AN147" s="271" t="s">
        <v>1</v>
      </c>
      <c r="AO147" s="271" t="s">
        <v>1</v>
      </c>
      <c r="AP147" s="271" t="s">
        <v>1</v>
      </c>
      <c r="AQ147" s="271" t="s">
        <v>1</v>
      </c>
      <c r="AR147" s="271" t="s">
        <v>1</v>
      </c>
      <c r="AS147" s="271" t="s">
        <v>1</v>
      </c>
      <c r="AT147" s="271" t="s">
        <v>1</v>
      </c>
      <c r="AU147" s="272" t="s">
        <v>23</v>
      </c>
      <c r="AV147" s="274" t="s">
        <v>20</v>
      </c>
      <c r="AW147" s="275" t="s">
        <v>1241</v>
      </c>
      <c r="AX147" s="275">
        <v>1</v>
      </c>
      <c r="AY147" s="282">
        <v>3</v>
      </c>
      <c r="AZ147" s="276">
        <v>0</v>
      </c>
      <c r="BA147" s="276">
        <v>0</v>
      </c>
      <c r="BB147" s="283">
        <v>0</v>
      </c>
      <c r="BD147" s="150">
        <f>_xlfn.XLOOKUP(A147,'KSD auditees'!A:A,'KSD auditees'!A:A)</f>
        <v>277</v>
      </c>
      <c r="BE147" s="150" t="str">
        <f>_xlfn.XLOOKUP(A147,'KSD auditees'!A:A,'KSD auditees'!G:G)</f>
        <v>Human Settlements</v>
      </c>
      <c r="BF147" s="150" t="e">
        <f>_xlfn.XLOOKUP(A147,'[27]Non AGSA'!B:B,'[27]Non AGSA'!B:B)</f>
        <v>#N/A</v>
      </c>
      <c r="BG147" s="150" t="e">
        <f>_xlfn.XLOOKUP(A147,'[27]Dormant auditee list'!C:C,'[27]Dormant auditee list'!C:C)</f>
        <v>#N/A</v>
      </c>
      <c r="BH147" s="150" t="str">
        <f>_xlfn.XLOOKUP(A147,[27]Reworked!A:A,[27]Reworked!I:I)</f>
        <v>Unqualified with findings</v>
      </c>
      <c r="BJ147" s="150">
        <v>1</v>
      </c>
      <c r="BK147" s="150">
        <v>2</v>
      </c>
    </row>
    <row r="148" spans="1:63" ht="34.5" customHeight="1" x14ac:dyDescent="0.25">
      <c r="A148" s="265">
        <v>281</v>
      </c>
      <c r="B148" s="266" t="s">
        <v>147</v>
      </c>
      <c r="C148" s="271" t="s">
        <v>1193</v>
      </c>
      <c r="D148" s="271" t="s">
        <v>683</v>
      </c>
      <c r="E148" s="271" t="s">
        <v>1191</v>
      </c>
      <c r="F148" s="271" t="s">
        <v>1</v>
      </c>
      <c r="G148" s="271" t="s">
        <v>687</v>
      </c>
      <c r="H148" s="266" t="s">
        <v>440</v>
      </c>
      <c r="I148" s="266" t="s">
        <v>437</v>
      </c>
      <c r="J148" s="152" t="s">
        <v>17</v>
      </c>
      <c r="K148" s="273" t="s">
        <v>22</v>
      </c>
      <c r="L148" s="272" t="s">
        <v>23</v>
      </c>
      <c r="M148" s="279" t="s">
        <v>26</v>
      </c>
      <c r="N148" s="272" t="s">
        <v>23</v>
      </c>
      <c r="O148" s="272" t="s">
        <v>23</v>
      </c>
      <c r="P148" s="271" t="s">
        <v>1</v>
      </c>
      <c r="Q148" s="271" t="s">
        <v>1</v>
      </c>
      <c r="R148" s="271" t="s">
        <v>1</v>
      </c>
      <c r="S148" s="271" t="s">
        <v>1</v>
      </c>
      <c r="T148" s="271" t="s">
        <v>1</v>
      </c>
      <c r="U148" s="271" t="s">
        <v>1</v>
      </c>
      <c r="V148" s="271" t="s">
        <v>1</v>
      </c>
      <c r="W148" s="273" t="s">
        <v>22</v>
      </c>
      <c r="X148" s="271" t="s">
        <v>1</v>
      </c>
      <c r="Y148" s="271" t="s">
        <v>1</v>
      </c>
      <c r="Z148" s="271" t="s">
        <v>1</v>
      </c>
      <c r="AA148" s="273" t="s">
        <v>22</v>
      </c>
      <c r="AB148" s="271" t="s">
        <v>1</v>
      </c>
      <c r="AC148" s="271" t="s">
        <v>1</v>
      </c>
      <c r="AD148" s="271" t="s">
        <v>1</v>
      </c>
      <c r="AE148" s="272" t="s">
        <v>23</v>
      </c>
      <c r="AF148" s="271" t="s">
        <v>1</v>
      </c>
      <c r="AG148" s="273" t="s">
        <v>22</v>
      </c>
      <c r="AH148" s="273" t="s">
        <v>22</v>
      </c>
      <c r="AI148" s="271" t="s">
        <v>1</v>
      </c>
      <c r="AJ148" s="271" t="s">
        <v>1</v>
      </c>
      <c r="AK148" s="272" t="s">
        <v>23</v>
      </c>
      <c r="AL148" s="272" t="s">
        <v>23</v>
      </c>
      <c r="AM148" s="271" t="s">
        <v>1</v>
      </c>
      <c r="AN148" s="271" t="s">
        <v>1</v>
      </c>
      <c r="AO148" s="271" t="s">
        <v>1</v>
      </c>
      <c r="AP148" s="271" t="s">
        <v>1</v>
      </c>
      <c r="AQ148" s="271" t="s">
        <v>1</v>
      </c>
      <c r="AR148" s="273" t="s">
        <v>22</v>
      </c>
      <c r="AS148" s="271" t="s">
        <v>1</v>
      </c>
      <c r="AT148" s="271" t="s">
        <v>1</v>
      </c>
      <c r="AU148" s="273" t="s">
        <v>22</v>
      </c>
      <c r="AV148" s="272" t="s">
        <v>23</v>
      </c>
      <c r="AW148" s="275" t="s">
        <v>1241</v>
      </c>
      <c r="AX148" s="275">
        <v>1</v>
      </c>
      <c r="AY148" s="152">
        <v>2</v>
      </c>
      <c r="AZ148" s="276">
        <v>0</v>
      </c>
      <c r="BA148" s="277">
        <v>6.8</v>
      </c>
      <c r="BB148" s="278">
        <v>0.11</v>
      </c>
      <c r="BD148" s="150">
        <f>_xlfn.XLOOKUP(A148,'KSD auditees'!A:A,'KSD auditees'!A:A)</f>
        <v>281</v>
      </c>
      <c r="BE148" s="150" t="str">
        <f>_xlfn.XLOOKUP(A148,'KSD auditees'!A:A,'KSD auditees'!G:G)</f>
        <v xml:space="preserve">Financial sustainability </v>
      </c>
      <c r="BF148" s="150" t="e">
        <f>_xlfn.XLOOKUP(A148,'[27]Non AGSA'!B:B,'[27]Non AGSA'!B:B)</f>
        <v>#N/A</v>
      </c>
      <c r="BG148" s="150" t="e">
        <f>_xlfn.XLOOKUP(A148,'[27]Dormant auditee list'!C:C,'[27]Dormant auditee list'!C:C)</f>
        <v>#N/A</v>
      </c>
      <c r="BH148" s="150" t="str">
        <f>_xlfn.XLOOKUP(A148,[27]Reworked!A:A,[27]Reworked!I:I)</f>
        <v>Unqualified with findings</v>
      </c>
      <c r="BJ148" s="150">
        <v>1</v>
      </c>
      <c r="BK148" s="150">
        <v>2</v>
      </c>
    </row>
    <row r="149" spans="1:63" ht="34.5" customHeight="1" x14ac:dyDescent="0.25">
      <c r="A149" s="265">
        <v>284</v>
      </c>
      <c r="B149" s="266" t="s">
        <v>117</v>
      </c>
      <c r="C149" s="271" t="s">
        <v>1193</v>
      </c>
      <c r="D149" s="271" t="s">
        <v>896</v>
      </c>
      <c r="E149" s="271" t="s">
        <v>1191</v>
      </c>
      <c r="F149" s="271" t="s">
        <v>1</v>
      </c>
      <c r="G149" s="271" t="s">
        <v>520</v>
      </c>
      <c r="H149" s="266" t="s">
        <v>440</v>
      </c>
      <c r="I149" s="266" t="s">
        <v>437</v>
      </c>
      <c r="J149" s="275" t="s">
        <v>33</v>
      </c>
      <c r="K149" s="271" t="s">
        <v>1</v>
      </c>
      <c r="L149" s="271" t="s">
        <v>1</v>
      </c>
      <c r="M149" s="275" t="s">
        <v>33</v>
      </c>
      <c r="N149" s="271" t="s">
        <v>1</v>
      </c>
      <c r="O149" s="271" t="s">
        <v>1</v>
      </c>
      <c r="P149" s="271" t="s">
        <v>1</v>
      </c>
      <c r="Q149" s="271" t="s">
        <v>1</v>
      </c>
      <c r="R149" s="271" t="s">
        <v>1</v>
      </c>
      <c r="S149" s="271" t="s">
        <v>1</v>
      </c>
      <c r="T149" s="271" t="s">
        <v>1</v>
      </c>
      <c r="U149" s="271" t="s">
        <v>1</v>
      </c>
      <c r="V149" s="271" t="s">
        <v>1</v>
      </c>
      <c r="W149" s="271" t="s">
        <v>1</v>
      </c>
      <c r="X149" s="271" t="s">
        <v>1</v>
      </c>
      <c r="Y149" s="271" t="s">
        <v>1</v>
      </c>
      <c r="Z149" s="271" t="s">
        <v>1</v>
      </c>
      <c r="AA149" s="271" t="s">
        <v>1</v>
      </c>
      <c r="AB149" s="271" t="s">
        <v>1</v>
      </c>
      <c r="AC149" s="271" t="s">
        <v>1</v>
      </c>
      <c r="AD149" s="271" t="s">
        <v>1</v>
      </c>
      <c r="AE149" s="271" t="s">
        <v>1</v>
      </c>
      <c r="AF149" s="271" t="s">
        <v>1</v>
      </c>
      <c r="AG149" s="271" t="s">
        <v>1</v>
      </c>
      <c r="AH149" s="271" t="s">
        <v>1</v>
      </c>
      <c r="AI149" s="271" t="s">
        <v>1</v>
      </c>
      <c r="AJ149" s="271" t="s">
        <v>1</v>
      </c>
      <c r="AK149" s="271" t="s">
        <v>1</v>
      </c>
      <c r="AL149" s="271" t="s">
        <v>1</v>
      </c>
      <c r="AM149" s="271" t="s">
        <v>1</v>
      </c>
      <c r="AN149" s="271" t="s">
        <v>1</v>
      </c>
      <c r="AO149" s="271" t="s">
        <v>1</v>
      </c>
      <c r="AP149" s="271" t="s">
        <v>1</v>
      </c>
      <c r="AQ149" s="271" t="s">
        <v>1</v>
      </c>
      <c r="AR149" s="271" t="s">
        <v>1</v>
      </c>
      <c r="AS149" s="271" t="s">
        <v>1</v>
      </c>
      <c r="AT149" s="271" t="s">
        <v>1</v>
      </c>
      <c r="AU149" s="271" t="s">
        <v>1</v>
      </c>
      <c r="AV149" s="274" t="s">
        <v>20</v>
      </c>
      <c r="AW149" s="275" t="s">
        <v>1241</v>
      </c>
      <c r="AX149" s="275">
        <v>1</v>
      </c>
      <c r="AY149" s="275">
        <v>1</v>
      </c>
      <c r="AZ149" s="276">
        <v>0</v>
      </c>
      <c r="BA149" s="276">
        <v>0</v>
      </c>
      <c r="BB149" s="283">
        <v>0</v>
      </c>
      <c r="BD149" s="150">
        <f>_xlfn.XLOOKUP(A149,'KSD auditees'!A:A,'KSD auditees'!A:A)</f>
        <v>284</v>
      </c>
      <c r="BE149" s="150" t="str">
        <f>_xlfn.XLOOKUP(A149,'KSD auditees'!A:A,'KSD auditees'!G:G)</f>
        <v>Energy</v>
      </c>
      <c r="BF149" s="150" t="e">
        <f>_xlfn.XLOOKUP(A149,'[27]Non AGSA'!B:B,'[27]Non AGSA'!B:B)</f>
        <v>#N/A</v>
      </c>
      <c r="BG149" s="150" t="e">
        <f>_xlfn.XLOOKUP(A149,'[27]Dormant auditee list'!C:C,'[27]Dormant auditee list'!C:C)</f>
        <v>#N/A</v>
      </c>
      <c r="BH149" s="150" t="str">
        <f>_xlfn.XLOOKUP(A149,[27]Reworked!A:A,[27]Reworked!I:I)</f>
        <v>Unqualified with no findings</v>
      </c>
      <c r="BI149" s="150" t="str">
        <f>_xlfn.XLOOKUP(A149,[27]Reworked!A:A,[27]Reworked!J:J)</f>
        <v>Unqualified with no findings</v>
      </c>
      <c r="BJ149" s="150">
        <v>1</v>
      </c>
      <c r="BK149" s="150">
        <v>1</v>
      </c>
    </row>
    <row r="150" spans="1:63" ht="26.25" customHeight="1" x14ac:dyDescent="0.25">
      <c r="A150" s="265">
        <v>289</v>
      </c>
      <c r="B150" s="266" t="s">
        <v>77</v>
      </c>
      <c r="C150" s="271" t="s">
        <v>1193</v>
      </c>
      <c r="D150" s="271" t="s">
        <v>941</v>
      </c>
      <c r="E150" s="271" t="s">
        <v>1191</v>
      </c>
      <c r="F150" s="271" t="s">
        <v>1</v>
      </c>
      <c r="G150" s="271" t="s">
        <v>447</v>
      </c>
      <c r="H150" s="266" t="s">
        <v>444</v>
      </c>
      <c r="I150" s="266" t="s">
        <v>437</v>
      </c>
      <c r="J150" s="285" t="s">
        <v>39</v>
      </c>
      <c r="K150" s="273" t="s">
        <v>22</v>
      </c>
      <c r="L150" s="273" t="s">
        <v>22</v>
      </c>
      <c r="M150" s="286" t="s">
        <v>299</v>
      </c>
      <c r="N150" s="272" t="s">
        <v>23</v>
      </c>
      <c r="O150" s="272" t="s">
        <v>23</v>
      </c>
      <c r="P150" s="271" t="s">
        <v>1</v>
      </c>
      <c r="Q150" s="273" t="s">
        <v>22</v>
      </c>
      <c r="R150" s="273" t="s">
        <v>22</v>
      </c>
      <c r="S150" s="271" t="s">
        <v>1</v>
      </c>
      <c r="T150" s="274" t="s">
        <v>20</v>
      </c>
      <c r="U150" s="273" t="s">
        <v>22</v>
      </c>
      <c r="V150" s="271" t="s">
        <v>1</v>
      </c>
      <c r="W150" s="273" t="s">
        <v>22</v>
      </c>
      <c r="X150" s="273" t="s">
        <v>22</v>
      </c>
      <c r="Y150" s="271" t="s">
        <v>1</v>
      </c>
      <c r="Z150" s="273" t="s">
        <v>22</v>
      </c>
      <c r="AA150" s="273" t="s">
        <v>22</v>
      </c>
      <c r="AB150" s="271" t="s">
        <v>1</v>
      </c>
      <c r="AC150" s="271" t="s">
        <v>1</v>
      </c>
      <c r="AD150" s="271" t="s">
        <v>1</v>
      </c>
      <c r="AE150" s="273" t="s">
        <v>22</v>
      </c>
      <c r="AF150" s="273" t="s">
        <v>22</v>
      </c>
      <c r="AG150" s="273" t="s">
        <v>22</v>
      </c>
      <c r="AH150" s="271" t="s">
        <v>1</v>
      </c>
      <c r="AI150" s="271" t="s">
        <v>1</v>
      </c>
      <c r="AJ150" s="271" t="s">
        <v>1</v>
      </c>
      <c r="AK150" s="271" t="s">
        <v>1</v>
      </c>
      <c r="AL150" s="271" t="s">
        <v>1</v>
      </c>
      <c r="AM150" s="271" t="s">
        <v>1</v>
      </c>
      <c r="AN150" s="271" t="s">
        <v>1</v>
      </c>
      <c r="AO150" s="273" t="s">
        <v>22</v>
      </c>
      <c r="AP150" s="273" t="s">
        <v>22</v>
      </c>
      <c r="AQ150" s="271" t="s">
        <v>1</v>
      </c>
      <c r="AR150" s="273" t="s">
        <v>22</v>
      </c>
      <c r="AS150" s="271" t="s">
        <v>1</v>
      </c>
      <c r="AT150" s="271" t="s">
        <v>1</v>
      </c>
      <c r="AU150" s="273" t="s">
        <v>22</v>
      </c>
      <c r="AV150" s="273" t="s">
        <v>22</v>
      </c>
      <c r="AW150" s="284" t="s">
        <v>1</v>
      </c>
      <c r="AX150" s="284">
        <v>0</v>
      </c>
      <c r="AY150" s="284">
        <v>0</v>
      </c>
      <c r="AZ150" s="276">
        <v>0</v>
      </c>
      <c r="BA150" s="277">
        <v>405.1</v>
      </c>
      <c r="BB150" s="281">
        <v>0</v>
      </c>
      <c r="BD150" s="150">
        <f>_xlfn.XLOOKUP(A150,'KSD auditees'!A:A,'KSD auditees'!A:A)</f>
        <v>289</v>
      </c>
      <c r="BE150" s="150" t="str">
        <f>_xlfn.XLOOKUP(A150,'KSD auditees'!A:A,'KSD auditees'!G:G)</f>
        <v xml:space="preserve">Education, Skills development and employment </v>
      </c>
      <c r="BF150" s="150" t="e">
        <f>_xlfn.XLOOKUP(A150,'[27]Non AGSA'!B:B,'[27]Non AGSA'!B:B)</f>
        <v>#N/A</v>
      </c>
      <c r="BG150" s="150" t="e">
        <f>_xlfn.XLOOKUP(A150,'[27]Dormant auditee list'!C:C,'[27]Dormant auditee list'!C:C)</f>
        <v>#N/A</v>
      </c>
      <c r="BH150" s="150" t="str">
        <f>_xlfn.XLOOKUP(A150,[27]Reworked!A:A,[27]Reworked!I:I)</f>
        <v>Audit not finalised at legislated date</v>
      </c>
      <c r="BJ150" s="150">
        <v>1</v>
      </c>
      <c r="BK150" s="150">
        <v>6</v>
      </c>
    </row>
    <row r="151" spans="1:63" ht="26.25" customHeight="1" x14ac:dyDescent="0.25">
      <c r="A151" s="265">
        <v>1011</v>
      </c>
      <c r="B151" s="266" t="s">
        <v>148</v>
      </c>
      <c r="C151" s="271" t="s">
        <v>1193</v>
      </c>
      <c r="D151" s="271" t="s">
        <v>683</v>
      </c>
      <c r="E151" s="271" t="s">
        <v>1191</v>
      </c>
      <c r="F151" s="271" t="s">
        <v>1</v>
      </c>
      <c r="G151" s="271" t="s">
        <v>698</v>
      </c>
      <c r="H151" s="266" t="s">
        <v>444</v>
      </c>
      <c r="I151" s="266" t="s">
        <v>437</v>
      </c>
      <c r="J151" s="285" t="s">
        <v>39</v>
      </c>
      <c r="K151" s="271" t="s">
        <v>1</v>
      </c>
      <c r="L151" s="272" t="s">
        <v>23</v>
      </c>
      <c r="M151" s="279" t="s">
        <v>26</v>
      </c>
      <c r="N151" s="271" t="s">
        <v>1</v>
      </c>
      <c r="O151" s="274" t="s">
        <v>20</v>
      </c>
      <c r="P151" s="271" t="s">
        <v>1</v>
      </c>
      <c r="Q151" s="271" t="s">
        <v>1</v>
      </c>
      <c r="R151" s="273" t="s">
        <v>22</v>
      </c>
      <c r="S151" s="271" t="s">
        <v>1</v>
      </c>
      <c r="T151" s="271" t="s">
        <v>1</v>
      </c>
      <c r="U151" s="271" t="s">
        <v>1</v>
      </c>
      <c r="V151" s="271" t="s">
        <v>1</v>
      </c>
      <c r="W151" s="271" t="s">
        <v>1</v>
      </c>
      <c r="X151" s="271" t="s">
        <v>1</v>
      </c>
      <c r="Y151" s="271" t="s">
        <v>1</v>
      </c>
      <c r="Z151" s="271" t="s">
        <v>1</v>
      </c>
      <c r="AA151" s="271" t="s">
        <v>1</v>
      </c>
      <c r="AB151" s="271" t="s">
        <v>1</v>
      </c>
      <c r="AC151" s="271" t="s">
        <v>1</v>
      </c>
      <c r="AD151" s="271" t="s">
        <v>1</v>
      </c>
      <c r="AE151" s="272" t="s">
        <v>23</v>
      </c>
      <c r="AF151" s="271" t="s">
        <v>1</v>
      </c>
      <c r="AG151" s="272" t="s">
        <v>23</v>
      </c>
      <c r="AH151" s="271" t="s">
        <v>1</v>
      </c>
      <c r="AI151" s="271" t="s">
        <v>1</v>
      </c>
      <c r="AJ151" s="271" t="s">
        <v>1</v>
      </c>
      <c r="AK151" s="271" t="s">
        <v>1</v>
      </c>
      <c r="AL151" s="271" t="s">
        <v>1</v>
      </c>
      <c r="AM151" s="271" t="s">
        <v>1</v>
      </c>
      <c r="AN151" s="271" t="s">
        <v>1</v>
      </c>
      <c r="AO151" s="271" t="s">
        <v>1</v>
      </c>
      <c r="AP151" s="271" t="s">
        <v>1</v>
      </c>
      <c r="AQ151" s="271" t="s">
        <v>1</v>
      </c>
      <c r="AR151" s="271" t="s">
        <v>1</v>
      </c>
      <c r="AS151" s="271" t="s">
        <v>1</v>
      </c>
      <c r="AT151" s="271" t="s">
        <v>1</v>
      </c>
      <c r="AU151" s="274" t="s">
        <v>20</v>
      </c>
      <c r="AV151" s="271" t="s">
        <v>1</v>
      </c>
      <c r="AW151" s="274" t="s">
        <v>1240</v>
      </c>
      <c r="AX151" s="275">
        <v>1</v>
      </c>
      <c r="AY151" s="152">
        <v>2</v>
      </c>
      <c r="AZ151" s="276">
        <v>0</v>
      </c>
      <c r="BA151" s="276">
        <v>0</v>
      </c>
      <c r="BB151" s="283">
        <v>0</v>
      </c>
      <c r="BD151" s="150">
        <f>_xlfn.XLOOKUP(A151,'KSD auditees'!A:A,'KSD auditees'!A:A)</f>
        <v>1011</v>
      </c>
      <c r="BE151" s="150" t="str">
        <f>_xlfn.XLOOKUP(A151,'KSD auditees'!A:A,'KSD auditees'!G:G)</f>
        <v xml:space="preserve">Financial sustainability </v>
      </c>
      <c r="BF151" s="150" t="e">
        <f>_xlfn.XLOOKUP(A151,'[27]Non AGSA'!B:B,'[27]Non AGSA'!B:B)</f>
        <v>#N/A</v>
      </c>
      <c r="BG151" s="150" t="e">
        <f>_xlfn.XLOOKUP(A151,'[27]Dormant auditee list'!C:C,'[27]Dormant auditee list'!C:C)</f>
        <v>#N/A</v>
      </c>
      <c r="BH151" s="150" t="str">
        <f>_xlfn.XLOOKUP(A151,[27]Reworked!A:A,[27]Reworked!I:I)</f>
        <v>Audit not finalised at legislated date</v>
      </c>
      <c r="BJ151" s="150">
        <v>1</v>
      </c>
      <c r="BK151" s="150">
        <v>6</v>
      </c>
    </row>
    <row r="152" spans="1:63" ht="27" customHeight="1" x14ac:dyDescent="0.25">
      <c r="A152" s="265">
        <v>1330</v>
      </c>
      <c r="B152" s="266" t="s">
        <v>78</v>
      </c>
      <c r="C152" s="271" t="s">
        <v>1193</v>
      </c>
      <c r="D152" s="271" t="s">
        <v>658</v>
      </c>
      <c r="E152" s="271" t="s">
        <v>1191</v>
      </c>
      <c r="F152" s="271" t="s">
        <v>1</v>
      </c>
      <c r="G152" s="271" t="s">
        <v>447</v>
      </c>
      <c r="H152" s="266" t="s">
        <v>444</v>
      </c>
      <c r="I152" s="266" t="s">
        <v>437</v>
      </c>
      <c r="J152" s="152" t="s">
        <v>17</v>
      </c>
      <c r="K152" s="271" t="s">
        <v>1</v>
      </c>
      <c r="L152" s="272" t="s">
        <v>23</v>
      </c>
      <c r="M152" s="152" t="s">
        <v>17</v>
      </c>
      <c r="N152" s="271" t="s">
        <v>1</v>
      </c>
      <c r="O152" s="272" t="s">
        <v>23</v>
      </c>
      <c r="P152" s="271" t="s">
        <v>1</v>
      </c>
      <c r="Q152" s="271" t="s">
        <v>1</v>
      </c>
      <c r="R152" s="271" t="s">
        <v>1</v>
      </c>
      <c r="S152" s="271" t="s">
        <v>1</v>
      </c>
      <c r="T152" s="271" t="s">
        <v>1</v>
      </c>
      <c r="U152" s="271" t="s">
        <v>1</v>
      </c>
      <c r="V152" s="271" t="s">
        <v>1</v>
      </c>
      <c r="W152" s="271" t="s">
        <v>1</v>
      </c>
      <c r="X152" s="271" t="s">
        <v>1</v>
      </c>
      <c r="Y152" s="271" t="s">
        <v>1</v>
      </c>
      <c r="Z152" s="271" t="s">
        <v>1</v>
      </c>
      <c r="AA152" s="271" t="s">
        <v>1</v>
      </c>
      <c r="AB152" s="271" t="s">
        <v>1</v>
      </c>
      <c r="AC152" s="271" t="s">
        <v>1</v>
      </c>
      <c r="AD152" s="271" t="s">
        <v>1</v>
      </c>
      <c r="AE152" s="272" t="s">
        <v>23</v>
      </c>
      <c r="AF152" s="271" t="s">
        <v>1</v>
      </c>
      <c r="AG152" s="271" t="s">
        <v>1</v>
      </c>
      <c r="AH152" s="271" t="s">
        <v>1</v>
      </c>
      <c r="AI152" s="271" t="s">
        <v>1</v>
      </c>
      <c r="AJ152" s="271" t="s">
        <v>1</v>
      </c>
      <c r="AK152" s="271" t="s">
        <v>1</v>
      </c>
      <c r="AL152" s="271" t="s">
        <v>1</v>
      </c>
      <c r="AM152" s="271" t="s">
        <v>1</v>
      </c>
      <c r="AN152" s="271" t="s">
        <v>1</v>
      </c>
      <c r="AO152" s="271" t="s">
        <v>1</v>
      </c>
      <c r="AP152" s="271" t="s">
        <v>1</v>
      </c>
      <c r="AQ152" s="271" t="s">
        <v>1</v>
      </c>
      <c r="AR152" s="271" t="s">
        <v>1</v>
      </c>
      <c r="AS152" s="271" t="s">
        <v>1</v>
      </c>
      <c r="AT152" s="271" t="s">
        <v>1</v>
      </c>
      <c r="AU152" s="271" t="s">
        <v>1</v>
      </c>
      <c r="AV152" s="271" t="s">
        <v>1</v>
      </c>
      <c r="AW152" s="274" t="s">
        <v>1240</v>
      </c>
      <c r="AX152" s="152">
        <v>2</v>
      </c>
      <c r="AY152" s="284">
        <v>0</v>
      </c>
      <c r="AZ152" s="276">
        <v>0</v>
      </c>
      <c r="BA152" s="276">
        <v>0</v>
      </c>
      <c r="BB152" s="283">
        <v>0</v>
      </c>
      <c r="BD152" s="150">
        <f>_xlfn.XLOOKUP(A152,'KSD auditees'!A:A,'KSD auditees'!A:A)</f>
        <v>1330</v>
      </c>
      <c r="BE152" s="150" t="str">
        <f>_xlfn.XLOOKUP(A152,'KSD auditees'!A:A,'KSD auditees'!G:G)</f>
        <v xml:space="preserve">Education, Skills development and employment </v>
      </c>
      <c r="BF152" s="150" t="e">
        <f>_xlfn.XLOOKUP(A152,'[27]Non AGSA'!B:B,'[27]Non AGSA'!B:B)</f>
        <v>#N/A</v>
      </c>
      <c r="BG152" s="150" t="e">
        <f>_xlfn.XLOOKUP(A152,'[27]Dormant auditee list'!C:C,'[27]Dormant auditee list'!C:C)</f>
        <v>#N/A</v>
      </c>
      <c r="BH152" s="150" t="str">
        <f>_xlfn.XLOOKUP(A152,[27]Reworked!A:A,[27]Reworked!I:I)</f>
        <v>Unqualified with findings</v>
      </c>
      <c r="BJ152" s="150">
        <v>1</v>
      </c>
      <c r="BK152" s="150">
        <v>2</v>
      </c>
    </row>
    <row r="153" spans="1:63" ht="27" customHeight="1" x14ac:dyDescent="0.25">
      <c r="A153" s="265">
        <v>1331</v>
      </c>
      <c r="B153" s="266" t="s">
        <v>79</v>
      </c>
      <c r="C153" s="271" t="s">
        <v>1193</v>
      </c>
      <c r="D153" s="271" t="s">
        <v>1065</v>
      </c>
      <c r="E153" s="271" t="s">
        <v>1191</v>
      </c>
      <c r="F153" s="271" t="s">
        <v>1</v>
      </c>
      <c r="G153" s="271" t="s">
        <v>447</v>
      </c>
      <c r="H153" s="266" t="s">
        <v>444</v>
      </c>
      <c r="I153" s="266" t="s">
        <v>437</v>
      </c>
      <c r="J153" s="152" t="s">
        <v>17</v>
      </c>
      <c r="K153" s="271" t="s">
        <v>1</v>
      </c>
      <c r="L153" s="272" t="s">
        <v>23</v>
      </c>
      <c r="M153" s="152" t="s">
        <v>17</v>
      </c>
      <c r="N153" s="271" t="s">
        <v>1</v>
      </c>
      <c r="O153" s="272" t="s">
        <v>23</v>
      </c>
      <c r="P153" s="271" t="s">
        <v>1</v>
      </c>
      <c r="Q153" s="271" t="s">
        <v>1</v>
      </c>
      <c r="R153" s="271" t="s">
        <v>1</v>
      </c>
      <c r="S153" s="271" t="s">
        <v>1</v>
      </c>
      <c r="T153" s="271" t="s">
        <v>1</v>
      </c>
      <c r="U153" s="271" t="s">
        <v>1</v>
      </c>
      <c r="V153" s="271" t="s">
        <v>1</v>
      </c>
      <c r="W153" s="271" t="s">
        <v>1</v>
      </c>
      <c r="X153" s="271" t="s">
        <v>1</v>
      </c>
      <c r="Y153" s="271" t="s">
        <v>1</v>
      </c>
      <c r="Z153" s="271" t="s">
        <v>1</v>
      </c>
      <c r="AA153" s="271" t="s">
        <v>1</v>
      </c>
      <c r="AB153" s="271" t="s">
        <v>1</v>
      </c>
      <c r="AC153" s="271" t="s">
        <v>1</v>
      </c>
      <c r="AD153" s="271" t="s">
        <v>1</v>
      </c>
      <c r="AE153" s="272" t="s">
        <v>23</v>
      </c>
      <c r="AF153" s="271" t="s">
        <v>1</v>
      </c>
      <c r="AG153" s="271" t="s">
        <v>1</v>
      </c>
      <c r="AH153" s="271" t="s">
        <v>1</v>
      </c>
      <c r="AI153" s="271" t="s">
        <v>1</v>
      </c>
      <c r="AJ153" s="271" t="s">
        <v>1</v>
      </c>
      <c r="AK153" s="271" t="s">
        <v>1</v>
      </c>
      <c r="AL153" s="271" t="s">
        <v>1</v>
      </c>
      <c r="AM153" s="271" t="s">
        <v>1</v>
      </c>
      <c r="AN153" s="271" t="s">
        <v>1</v>
      </c>
      <c r="AO153" s="271" t="s">
        <v>1</v>
      </c>
      <c r="AP153" s="271" t="s">
        <v>1</v>
      </c>
      <c r="AQ153" s="271" t="s">
        <v>1</v>
      </c>
      <c r="AR153" s="271" t="s">
        <v>1</v>
      </c>
      <c r="AS153" s="271" t="s">
        <v>1</v>
      </c>
      <c r="AT153" s="271" t="s">
        <v>1</v>
      </c>
      <c r="AU153" s="271" t="s">
        <v>1</v>
      </c>
      <c r="AV153" s="271" t="s">
        <v>1</v>
      </c>
      <c r="AW153" s="274" t="s">
        <v>1240</v>
      </c>
      <c r="AX153" s="152">
        <v>2</v>
      </c>
      <c r="AY153" s="284">
        <v>0</v>
      </c>
      <c r="AZ153" s="276">
        <v>0</v>
      </c>
      <c r="BA153" s="276">
        <v>0</v>
      </c>
      <c r="BB153" s="283">
        <v>0</v>
      </c>
      <c r="BD153" s="150">
        <f>_xlfn.XLOOKUP(A153,'KSD auditees'!A:A,'KSD auditees'!A:A)</f>
        <v>1331</v>
      </c>
      <c r="BE153" s="150" t="str">
        <f>_xlfn.XLOOKUP(A153,'KSD auditees'!A:A,'KSD auditees'!G:G)</f>
        <v xml:space="preserve">Education, Skills development and employment </v>
      </c>
      <c r="BF153" s="150" t="e">
        <f>_xlfn.XLOOKUP(A153,'[27]Non AGSA'!B:B,'[27]Non AGSA'!B:B)</f>
        <v>#N/A</v>
      </c>
      <c r="BG153" s="150" t="e">
        <f>_xlfn.XLOOKUP(A153,'[27]Dormant auditee list'!C:C,'[27]Dormant auditee list'!C:C)</f>
        <v>#N/A</v>
      </c>
      <c r="BH153" s="150" t="str">
        <f>_xlfn.XLOOKUP(A153,[27]Reworked!A:A,[27]Reworked!I:I)</f>
        <v>Unqualified with findings</v>
      </c>
      <c r="BJ153" s="150">
        <v>1</v>
      </c>
      <c r="BK153" s="150">
        <v>2</v>
      </c>
    </row>
    <row r="154" spans="1:63" ht="26.25" customHeight="1" x14ac:dyDescent="0.25">
      <c r="A154" s="265">
        <v>1332</v>
      </c>
      <c r="B154" s="266" t="s">
        <v>80</v>
      </c>
      <c r="C154" s="271" t="s">
        <v>1193</v>
      </c>
      <c r="D154" s="271" t="s">
        <v>1065</v>
      </c>
      <c r="E154" s="271" t="s">
        <v>1191</v>
      </c>
      <c r="F154" s="271" t="s">
        <v>1</v>
      </c>
      <c r="G154" s="271" t="s">
        <v>447</v>
      </c>
      <c r="H154" s="266" t="s">
        <v>444</v>
      </c>
      <c r="I154" s="266" t="s">
        <v>437</v>
      </c>
      <c r="J154" s="152" t="s">
        <v>17</v>
      </c>
      <c r="K154" s="271" t="s">
        <v>1</v>
      </c>
      <c r="L154" s="272" t="s">
        <v>23</v>
      </c>
      <c r="M154" s="279" t="s">
        <v>26</v>
      </c>
      <c r="N154" s="271" t="s">
        <v>1</v>
      </c>
      <c r="O154" s="272" t="s">
        <v>23</v>
      </c>
      <c r="P154" s="271" t="s">
        <v>1</v>
      </c>
      <c r="Q154" s="271" t="s">
        <v>1</v>
      </c>
      <c r="R154" s="273" t="s">
        <v>22</v>
      </c>
      <c r="S154" s="271" t="s">
        <v>1</v>
      </c>
      <c r="T154" s="271" t="s">
        <v>1</v>
      </c>
      <c r="U154" s="273" t="s">
        <v>22</v>
      </c>
      <c r="V154" s="271" t="s">
        <v>1</v>
      </c>
      <c r="W154" s="271" t="s">
        <v>1</v>
      </c>
      <c r="X154" s="271" t="s">
        <v>1</v>
      </c>
      <c r="Y154" s="273" t="s">
        <v>22</v>
      </c>
      <c r="Z154" s="271" t="s">
        <v>1</v>
      </c>
      <c r="AA154" s="271" t="s">
        <v>1</v>
      </c>
      <c r="AB154" s="271" t="s">
        <v>1</v>
      </c>
      <c r="AC154" s="271" t="s">
        <v>1</v>
      </c>
      <c r="AD154" s="271" t="s">
        <v>1</v>
      </c>
      <c r="AE154" s="272" t="s">
        <v>23</v>
      </c>
      <c r="AF154" s="271" t="s">
        <v>1</v>
      </c>
      <c r="AG154" s="271" t="s">
        <v>1</v>
      </c>
      <c r="AH154" s="271" t="s">
        <v>1</v>
      </c>
      <c r="AI154" s="271" t="s">
        <v>1</v>
      </c>
      <c r="AJ154" s="271" t="s">
        <v>1</v>
      </c>
      <c r="AK154" s="271" t="s">
        <v>1</v>
      </c>
      <c r="AL154" s="271" t="s">
        <v>1</v>
      </c>
      <c r="AM154" s="271" t="s">
        <v>1</v>
      </c>
      <c r="AN154" s="271" t="s">
        <v>1</v>
      </c>
      <c r="AO154" s="271" t="s">
        <v>1</v>
      </c>
      <c r="AP154" s="271" t="s">
        <v>1</v>
      </c>
      <c r="AQ154" s="271" t="s">
        <v>1</v>
      </c>
      <c r="AR154" s="271" t="s">
        <v>1</v>
      </c>
      <c r="AS154" s="271" t="s">
        <v>1</v>
      </c>
      <c r="AT154" s="271" t="s">
        <v>1</v>
      </c>
      <c r="AU154" s="271" t="s">
        <v>1</v>
      </c>
      <c r="AV154" s="273" t="s">
        <v>22</v>
      </c>
      <c r="AW154" s="275" t="s">
        <v>1241</v>
      </c>
      <c r="AX154" s="275">
        <v>1</v>
      </c>
      <c r="AY154" s="284">
        <v>0</v>
      </c>
      <c r="AZ154" s="276">
        <v>0</v>
      </c>
      <c r="BA154" s="276">
        <v>0</v>
      </c>
      <c r="BB154" s="283">
        <v>0</v>
      </c>
      <c r="BD154" s="150">
        <f>_xlfn.XLOOKUP(A154,'KSD auditees'!A:A,'KSD auditees'!A:A)</f>
        <v>1332</v>
      </c>
      <c r="BE154" s="150" t="str">
        <f>_xlfn.XLOOKUP(A154,'KSD auditees'!A:A,'KSD auditees'!G:G)</f>
        <v xml:space="preserve">Education, Skills development and employment </v>
      </c>
      <c r="BF154" s="150" t="e">
        <f>_xlfn.XLOOKUP(A154,'[27]Non AGSA'!B:B,'[27]Non AGSA'!B:B)</f>
        <v>#N/A</v>
      </c>
      <c r="BG154" s="150" t="e">
        <f>_xlfn.XLOOKUP(A154,'[27]Dormant auditee list'!C:C,'[27]Dormant auditee list'!C:C)</f>
        <v>#N/A</v>
      </c>
      <c r="BH154" s="150" t="str">
        <f>_xlfn.XLOOKUP(A154,[27]Reworked!A:A,[27]Reworked!I:I)</f>
        <v>Unqualified with findings</v>
      </c>
      <c r="BJ154" s="150">
        <v>1</v>
      </c>
      <c r="BK154" s="150">
        <v>2</v>
      </c>
    </row>
    <row r="155" spans="1:63" ht="26.25" customHeight="1" x14ac:dyDescent="0.25">
      <c r="A155" s="265">
        <v>1339</v>
      </c>
      <c r="B155" s="266" t="s">
        <v>81</v>
      </c>
      <c r="C155" s="271" t="s">
        <v>1193</v>
      </c>
      <c r="D155" s="271" t="s">
        <v>1086</v>
      </c>
      <c r="E155" s="271" t="s">
        <v>1191</v>
      </c>
      <c r="F155" s="271" t="s">
        <v>1</v>
      </c>
      <c r="G155" s="271" t="s">
        <v>447</v>
      </c>
      <c r="H155" s="266" t="s">
        <v>444</v>
      </c>
      <c r="I155" s="266" t="s">
        <v>437</v>
      </c>
      <c r="J155" s="275" t="s">
        <v>33</v>
      </c>
      <c r="K155" s="271" t="s">
        <v>1</v>
      </c>
      <c r="L155" s="271" t="s">
        <v>1</v>
      </c>
      <c r="M155" s="275" t="s">
        <v>33</v>
      </c>
      <c r="N155" s="271" t="s">
        <v>1</v>
      </c>
      <c r="O155" s="271" t="s">
        <v>1</v>
      </c>
      <c r="P155" s="271" t="s">
        <v>1</v>
      </c>
      <c r="Q155" s="271" t="s">
        <v>1</v>
      </c>
      <c r="R155" s="271" t="s">
        <v>1</v>
      </c>
      <c r="S155" s="271" t="s">
        <v>1</v>
      </c>
      <c r="T155" s="271" t="s">
        <v>1</v>
      </c>
      <c r="U155" s="271" t="s">
        <v>1</v>
      </c>
      <c r="V155" s="271" t="s">
        <v>1</v>
      </c>
      <c r="W155" s="271" t="s">
        <v>1</v>
      </c>
      <c r="X155" s="271" t="s">
        <v>1</v>
      </c>
      <c r="Y155" s="271" t="s">
        <v>1</v>
      </c>
      <c r="Z155" s="271" t="s">
        <v>1</v>
      </c>
      <c r="AA155" s="271" t="s">
        <v>1</v>
      </c>
      <c r="AB155" s="271" t="s">
        <v>1</v>
      </c>
      <c r="AC155" s="271" t="s">
        <v>1</v>
      </c>
      <c r="AD155" s="271" t="s">
        <v>1</v>
      </c>
      <c r="AE155" s="271" t="s">
        <v>1</v>
      </c>
      <c r="AF155" s="271" t="s">
        <v>1</v>
      </c>
      <c r="AG155" s="271" t="s">
        <v>1</v>
      </c>
      <c r="AH155" s="271" t="s">
        <v>1</v>
      </c>
      <c r="AI155" s="271" t="s">
        <v>1</v>
      </c>
      <c r="AJ155" s="271" t="s">
        <v>1</v>
      </c>
      <c r="AK155" s="271" t="s">
        <v>1</v>
      </c>
      <c r="AL155" s="271" t="s">
        <v>1</v>
      </c>
      <c r="AM155" s="271" t="s">
        <v>1</v>
      </c>
      <c r="AN155" s="271" t="s">
        <v>1</v>
      </c>
      <c r="AO155" s="271" t="s">
        <v>1</v>
      </c>
      <c r="AP155" s="271" t="s">
        <v>1</v>
      </c>
      <c r="AQ155" s="271" t="s">
        <v>1</v>
      </c>
      <c r="AR155" s="271" t="s">
        <v>1</v>
      </c>
      <c r="AS155" s="271" t="s">
        <v>1</v>
      </c>
      <c r="AT155" s="271" t="s">
        <v>1</v>
      </c>
      <c r="AU155" s="271" t="s">
        <v>1</v>
      </c>
      <c r="AV155" s="271" t="s">
        <v>1</v>
      </c>
      <c r="AW155" s="274" t="s">
        <v>1240</v>
      </c>
      <c r="AX155" s="275">
        <v>1</v>
      </c>
      <c r="AY155" s="284">
        <v>0</v>
      </c>
      <c r="AZ155" s="276">
        <v>0</v>
      </c>
      <c r="BA155" s="276">
        <v>0</v>
      </c>
      <c r="BB155" s="283">
        <v>0</v>
      </c>
      <c r="BD155" s="150">
        <f>_xlfn.XLOOKUP(A155,'KSD auditees'!A:A,'KSD auditees'!A:A)</f>
        <v>1339</v>
      </c>
      <c r="BE155" s="150" t="str">
        <f>_xlfn.XLOOKUP(A155,'KSD auditees'!A:A,'KSD auditees'!G:G)</f>
        <v xml:space="preserve">Education, Skills development and employment </v>
      </c>
      <c r="BF155" s="150" t="e">
        <f>_xlfn.XLOOKUP(A155,'[27]Non AGSA'!B:B,'[27]Non AGSA'!B:B)</f>
        <v>#N/A</v>
      </c>
      <c r="BG155" s="150" t="e">
        <f>_xlfn.XLOOKUP(A155,'[27]Dormant auditee list'!C:C,'[27]Dormant auditee list'!C:C)</f>
        <v>#N/A</v>
      </c>
      <c r="BH155" s="150" t="str">
        <f>_xlfn.XLOOKUP(A155,[27]Reworked!A:A,[27]Reworked!I:I)</f>
        <v>Unqualified with no findings</v>
      </c>
      <c r="BJ155" s="150">
        <v>1</v>
      </c>
      <c r="BK155" s="150">
        <v>1</v>
      </c>
    </row>
    <row r="156" spans="1:63" ht="34.5" customHeight="1" x14ac:dyDescent="0.25">
      <c r="A156" s="265">
        <v>308</v>
      </c>
      <c r="B156" s="266" t="s">
        <v>118</v>
      </c>
      <c r="C156" s="271" t="s">
        <v>1193</v>
      </c>
      <c r="D156" s="271" t="s">
        <v>1021</v>
      </c>
      <c r="E156" s="271" t="s">
        <v>1191</v>
      </c>
      <c r="F156" s="271" t="s">
        <v>1</v>
      </c>
      <c r="G156" s="271" t="s">
        <v>520</v>
      </c>
      <c r="H156" s="266" t="s">
        <v>440</v>
      </c>
      <c r="I156" s="266" t="s">
        <v>437</v>
      </c>
      <c r="J156" s="275" t="s">
        <v>33</v>
      </c>
      <c r="K156" s="271" t="s">
        <v>1</v>
      </c>
      <c r="L156" s="271" t="s">
        <v>1</v>
      </c>
      <c r="M156" s="275" t="s">
        <v>33</v>
      </c>
      <c r="N156" s="271" t="s">
        <v>1</v>
      </c>
      <c r="O156" s="273" t="s">
        <v>22</v>
      </c>
      <c r="P156" s="271" t="s">
        <v>1</v>
      </c>
      <c r="Q156" s="271" t="s">
        <v>1</v>
      </c>
      <c r="R156" s="271" t="s">
        <v>1</v>
      </c>
      <c r="S156" s="271" t="s">
        <v>1</v>
      </c>
      <c r="T156" s="271" t="s">
        <v>1</v>
      </c>
      <c r="U156" s="271" t="s">
        <v>1</v>
      </c>
      <c r="V156" s="271" t="s">
        <v>1</v>
      </c>
      <c r="W156" s="271" t="s">
        <v>1</v>
      </c>
      <c r="X156" s="271" t="s">
        <v>1</v>
      </c>
      <c r="Y156" s="271" t="s">
        <v>1</v>
      </c>
      <c r="Z156" s="271" t="s">
        <v>1</v>
      </c>
      <c r="AA156" s="271" t="s">
        <v>1</v>
      </c>
      <c r="AB156" s="271" t="s">
        <v>1</v>
      </c>
      <c r="AC156" s="271" t="s">
        <v>1</v>
      </c>
      <c r="AD156" s="271" t="s">
        <v>1</v>
      </c>
      <c r="AE156" s="271" t="s">
        <v>1</v>
      </c>
      <c r="AF156" s="271" t="s">
        <v>1</v>
      </c>
      <c r="AG156" s="271" t="s">
        <v>1</v>
      </c>
      <c r="AH156" s="271" t="s">
        <v>1</v>
      </c>
      <c r="AI156" s="271" t="s">
        <v>1</v>
      </c>
      <c r="AJ156" s="271" t="s">
        <v>1</v>
      </c>
      <c r="AK156" s="271" t="s">
        <v>1</v>
      </c>
      <c r="AL156" s="271" t="s">
        <v>1</v>
      </c>
      <c r="AM156" s="271" t="s">
        <v>1</v>
      </c>
      <c r="AN156" s="271" t="s">
        <v>1</v>
      </c>
      <c r="AO156" s="271" t="s">
        <v>1</v>
      </c>
      <c r="AP156" s="271" t="s">
        <v>1</v>
      </c>
      <c r="AQ156" s="271" t="s">
        <v>1</v>
      </c>
      <c r="AR156" s="271" t="s">
        <v>1</v>
      </c>
      <c r="AS156" s="271" t="s">
        <v>1</v>
      </c>
      <c r="AT156" s="271" t="s">
        <v>1</v>
      </c>
      <c r="AU156" s="274" t="s">
        <v>20</v>
      </c>
      <c r="AV156" s="271" t="s">
        <v>1</v>
      </c>
      <c r="AW156" s="275" t="s">
        <v>1241</v>
      </c>
      <c r="AX156" s="275">
        <v>1</v>
      </c>
      <c r="AY156" s="284">
        <v>0</v>
      </c>
      <c r="AZ156" s="276">
        <v>0</v>
      </c>
      <c r="BA156" s="276">
        <v>0</v>
      </c>
      <c r="BB156" s="283">
        <v>0</v>
      </c>
      <c r="BD156" s="150">
        <f>_xlfn.XLOOKUP(A156,'KSD auditees'!A:A,'KSD auditees'!A:A)</f>
        <v>308</v>
      </c>
      <c r="BE156" s="150" t="str">
        <f>_xlfn.XLOOKUP(A156,'KSD auditees'!A:A,'KSD auditees'!G:G)</f>
        <v>Energy</v>
      </c>
      <c r="BF156" s="150" t="e">
        <f>_xlfn.XLOOKUP(A156,'[27]Non AGSA'!B:B,'[27]Non AGSA'!B:B)</f>
        <v>#N/A</v>
      </c>
      <c r="BG156" s="150" t="e">
        <f>_xlfn.XLOOKUP(A156,'[27]Dormant auditee list'!C:C,'[27]Dormant auditee list'!C:C)</f>
        <v>#N/A</v>
      </c>
      <c r="BH156" s="150" t="str">
        <f>_xlfn.XLOOKUP(A156,[27]Reworked!A:A,[27]Reworked!I:I)</f>
        <v>Unqualified with no findings</v>
      </c>
      <c r="BJ156" s="150">
        <v>1</v>
      </c>
      <c r="BK156" s="150">
        <v>1</v>
      </c>
    </row>
    <row r="157" spans="1:63" ht="26.25" customHeight="1" x14ac:dyDescent="0.25">
      <c r="A157" s="265">
        <v>1333</v>
      </c>
      <c r="B157" s="266" t="s">
        <v>82</v>
      </c>
      <c r="C157" s="271" t="s">
        <v>1193</v>
      </c>
      <c r="D157" s="271" t="s">
        <v>1021</v>
      </c>
      <c r="E157" s="271" t="s">
        <v>1191</v>
      </c>
      <c r="F157" s="271" t="s">
        <v>1</v>
      </c>
      <c r="G157" s="271" t="s">
        <v>447</v>
      </c>
      <c r="H157" s="266" t="s">
        <v>444</v>
      </c>
      <c r="I157" s="266" t="s">
        <v>437</v>
      </c>
      <c r="J157" s="279" t="s">
        <v>26</v>
      </c>
      <c r="K157" s="271" t="s">
        <v>1</v>
      </c>
      <c r="L157" s="272" t="s">
        <v>23</v>
      </c>
      <c r="M157" s="152" t="s">
        <v>17</v>
      </c>
      <c r="N157" s="271" t="s">
        <v>1</v>
      </c>
      <c r="O157" s="272" t="s">
        <v>23</v>
      </c>
      <c r="P157" s="274" t="s">
        <v>20</v>
      </c>
      <c r="Q157" s="271" t="s">
        <v>1</v>
      </c>
      <c r="R157" s="271" t="s">
        <v>1</v>
      </c>
      <c r="S157" s="274" t="s">
        <v>20</v>
      </c>
      <c r="T157" s="274" t="s">
        <v>20</v>
      </c>
      <c r="U157" s="271" t="s">
        <v>1</v>
      </c>
      <c r="V157" s="271" t="s">
        <v>1</v>
      </c>
      <c r="W157" s="271" t="s">
        <v>1</v>
      </c>
      <c r="X157" s="271" t="s">
        <v>1</v>
      </c>
      <c r="Y157" s="271" t="s">
        <v>1</v>
      </c>
      <c r="Z157" s="271" t="s">
        <v>1</v>
      </c>
      <c r="AA157" s="271" t="s">
        <v>1</v>
      </c>
      <c r="AB157" s="271" t="s">
        <v>1</v>
      </c>
      <c r="AC157" s="271" t="s">
        <v>1</v>
      </c>
      <c r="AD157" s="271" t="s">
        <v>1</v>
      </c>
      <c r="AE157" s="272" t="s">
        <v>23</v>
      </c>
      <c r="AF157" s="271" t="s">
        <v>1</v>
      </c>
      <c r="AG157" s="271" t="s">
        <v>1</v>
      </c>
      <c r="AH157" s="271" t="s">
        <v>1</v>
      </c>
      <c r="AI157" s="271" t="s">
        <v>1</v>
      </c>
      <c r="AJ157" s="271" t="s">
        <v>1</v>
      </c>
      <c r="AK157" s="271" t="s">
        <v>1</v>
      </c>
      <c r="AL157" s="271" t="s">
        <v>1</v>
      </c>
      <c r="AM157" s="271" t="s">
        <v>1</v>
      </c>
      <c r="AN157" s="271" t="s">
        <v>1</v>
      </c>
      <c r="AO157" s="271" t="s">
        <v>1</v>
      </c>
      <c r="AP157" s="271" t="s">
        <v>1</v>
      </c>
      <c r="AQ157" s="271" t="s">
        <v>1</v>
      </c>
      <c r="AR157" s="271" t="s">
        <v>1</v>
      </c>
      <c r="AS157" s="271" t="s">
        <v>1</v>
      </c>
      <c r="AT157" s="271" t="s">
        <v>1</v>
      </c>
      <c r="AU157" s="271" t="s">
        <v>1</v>
      </c>
      <c r="AV157" s="271" t="s">
        <v>1</v>
      </c>
      <c r="AW157" s="275" t="s">
        <v>1241</v>
      </c>
      <c r="AX157" s="152">
        <v>2</v>
      </c>
      <c r="AY157" s="284">
        <v>0</v>
      </c>
      <c r="AZ157" s="276">
        <v>0</v>
      </c>
      <c r="BA157" s="276">
        <v>0</v>
      </c>
      <c r="BB157" s="283">
        <v>0</v>
      </c>
      <c r="BD157" s="150">
        <f>_xlfn.XLOOKUP(A157,'KSD auditees'!A:A,'KSD auditees'!A:A)</f>
        <v>1333</v>
      </c>
      <c r="BE157" s="150" t="str">
        <f>_xlfn.XLOOKUP(A157,'KSD auditees'!A:A,'KSD auditees'!G:G)</f>
        <v xml:space="preserve">Education, Skills development and employment </v>
      </c>
      <c r="BF157" s="150" t="e">
        <f>_xlfn.XLOOKUP(A157,'[27]Non AGSA'!B:B,'[27]Non AGSA'!B:B)</f>
        <v>#N/A</v>
      </c>
      <c r="BG157" s="150" t="e">
        <f>_xlfn.XLOOKUP(A157,'[27]Dormant auditee list'!C:C,'[27]Dormant auditee list'!C:C)</f>
        <v>#N/A</v>
      </c>
      <c r="BH157" s="150" t="str">
        <f>_xlfn.XLOOKUP(A157,[27]Reworked!A:A,[27]Reworked!I:I)</f>
        <v>Qualified</v>
      </c>
      <c r="BJ157" s="150">
        <v>1</v>
      </c>
      <c r="BK157" s="150">
        <v>3</v>
      </c>
    </row>
    <row r="158" spans="1:63" ht="34.5" customHeight="1" x14ac:dyDescent="0.25">
      <c r="A158" s="265">
        <v>324</v>
      </c>
      <c r="B158" s="266" t="s">
        <v>218</v>
      </c>
      <c r="C158" s="271" t="s">
        <v>1193</v>
      </c>
      <c r="D158" s="271" t="s">
        <v>683</v>
      </c>
      <c r="E158" s="271" t="s">
        <v>1191</v>
      </c>
      <c r="F158" s="271" t="s">
        <v>1</v>
      </c>
      <c r="G158" s="271" t="s">
        <v>209</v>
      </c>
      <c r="H158" s="266" t="s">
        <v>440</v>
      </c>
      <c r="I158" s="266" t="s">
        <v>437</v>
      </c>
      <c r="J158" s="285" t="s">
        <v>39</v>
      </c>
      <c r="K158" s="271" t="s">
        <v>1</v>
      </c>
      <c r="L158" s="272" t="s">
        <v>23</v>
      </c>
      <c r="M158" s="279" t="s">
        <v>26</v>
      </c>
      <c r="N158" s="271" t="s">
        <v>1</v>
      </c>
      <c r="O158" s="272" t="s">
        <v>23</v>
      </c>
      <c r="P158" s="273" t="s">
        <v>22</v>
      </c>
      <c r="Q158" s="271" t="s">
        <v>1</v>
      </c>
      <c r="R158" s="271" t="s">
        <v>1</v>
      </c>
      <c r="S158" s="271" t="s">
        <v>1</v>
      </c>
      <c r="T158" s="271" t="s">
        <v>1</v>
      </c>
      <c r="U158" s="273" t="s">
        <v>22</v>
      </c>
      <c r="V158" s="271" t="s">
        <v>1</v>
      </c>
      <c r="W158" s="271" t="s">
        <v>1</v>
      </c>
      <c r="X158" s="271" t="s">
        <v>1</v>
      </c>
      <c r="Y158" s="271" t="s">
        <v>1</v>
      </c>
      <c r="Z158" s="271" t="s">
        <v>1</v>
      </c>
      <c r="AA158" s="271" t="s">
        <v>1</v>
      </c>
      <c r="AB158" s="271" t="s">
        <v>1</v>
      </c>
      <c r="AC158" s="271" t="s">
        <v>1</v>
      </c>
      <c r="AD158" s="271" t="s">
        <v>1</v>
      </c>
      <c r="AE158" s="272" t="s">
        <v>23</v>
      </c>
      <c r="AF158" s="272" t="s">
        <v>23</v>
      </c>
      <c r="AG158" s="271" t="s">
        <v>1</v>
      </c>
      <c r="AH158" s="271" t="s">
        <v>1</v>
      </c>
      <c r="AI158" s="271" t="s">
        <v>1</v>
      </c>
      <c r="AJ158" s="271" t="s">
        <v>1</v>
      </c>
      <c r="AK158" s="274" t="s">
        <v>20</v>
      </c>
      <c r="AL158" s="272" t="s">
        <v>23</v>
      </c>
      <c r="AM158" s="271" t="s">
        <v>1</v>
      </c>
      <c r="AN158" s="271" t="s">
        <v>1</v>
      </c>
      <c r="AO158" s="273" t="s">
        <v>22</v>
      </c>
      <c r="AP158" s="271" t="s">
        <v>1</v>
      </c>
      <c r="AQ158" s="271" t="s">
        <v>1</v>
      </c>
      <c r="AR158" s="273" t="s">
        <v>22</v>
      </c>
      <c r="AS158" s="271" t="s">
        <v>1</v>
      </c>
      <c r="AT158" s="271" t="s">
        <v>1</v>
      </c>
      <c r="AU158" s="274" t="s">
        <v>20</v>
      </c>
      <c r="AV158" s="272" t="s">
        <v>23</v>
      </c>
      <c r="AW158" s="274" t="s">
        <v>1240</v>
      </c>
      <c r="AX158" s="152">
        <v>2</v>
      </c>
      <c r="AY158" s="152">
        <v>2</v>
      </c>
      <c r="AZ158" s="276">
        <v>0</v>
      </c>
      <c r="BA158" s="277">
        <v>5015.3999999999996</v>
      </c>
      <c r="BB158" s="281">
        <v>18.7</v>
      </c>
      <c r="BD158" s="150">
        <f>_xlfn.XLOOKUP(A158,'KSD auditees'!A:A,'KSD auditees'!A:A)</f>
        <v>324</v>
      </c>
      <c r="BE158" s="150" t="str">
        <f>_xlfn.XLOOKUP(A158,'KSD auditees'!A:A,'KSD auditees'!G:G)</f>
        <v>Transport</v>
      </c>
      <c r="BF158" s="150" t="e">
        <f>_xlfn.XLOOKUP(A158,'[27]Non AGSA'!B:B,'[27]Non AGSA'!B:B)</f>
        <v>#N/A</v>
      </c>
      <c r="BG158" s="150" t="e">
        <f>_xlfn.XLOOKUP(A158,'[27]Dormant auditee list'!C:C,'[27]Dormant auditee list'!C:C)</f>
        <v>#N/A</v>
      </c>
      <c r="BH158" s="150" t="str">
        <f>_xlfn.XLOOKUP(A158,[27]Reworked!A:A,[27]Reworked!I:I)</f>
        <v>Audit not finalised at legislated date</v>
      </c>
      <c r="BJ158" s="150">
        <v>1</v>
      </c>
      <c r="BK158" s="150">
        <v>6</v>
      </c>
    </row>
    <row r="159" spans="1:63" ht="34.5" customHeight="1" x14ac:dyDescent="0.25">
      <c r="A159" s="265">
        <v>326</v>
      </c>
      <c r="B159" s="266" t="s">
        <v>119</v>
      </c>
      <c r="C159" s="271" t="s">
        <v>1193</v>
      </c>
      <c r="D159" s="271" t="s">
        <v>1021</v>
      </c>
      <c r="E159" s="271" t="s">
        <v>1191</v>
      </c>
      <c r="F159" s="271" t="s">
        <v>1</v>
      </c>
      <c r="G159" s="271" t="s">
        <v>520</v>
      </c>
      <c r="H159" s="266" t="s">
        <v>440</v>
      </c>
      <c r="I159" s="266" t="s">
        <v>437</v>
      </c>
      <c r="J159" s="152" t="s">
        <v>17</v>
      </c>
      <c r="K159" s="271" t="s">
        <v>1</v>
      </c>
      <c r="L159" s="272" t="s">
        <v>23</v>
      </c>
      <c r="M159" s="152" t="s">
        <v>17</v>
      </c>
      <c r="N159" s="271" t="s">
        <v>1</v>
      </c>
      <c r="O159" s="272" t="s">
        <v>23</v>
      </c>
      <c r="P159" s="271" t="s">
        <v>1</v>
      </c>
      <c r="Q159" s="271" t="s">
        <v>1</v>
      </c>
      <c r="R159" s="271" t="s">
        <v>1</v>
      </c>
      <c r="S159" s="271" t="s">
        <v>1</v>
      </c>
      <c r="T159" s="271" t="s">
        <v>1</v>
      </c>
      <c r="U159" s="271" t="s">
        <v>1</v>
      </c>
      <c r="V159" s="271" t="s">
        <v>1</v>
      </c>
      <c r="W159" s="271" t="s">
        <v>1</v>
      </c>
      <c r="X159" s="271" t="s">
        <v>1</v>
      </c>
      <c r="Y159" s="271" t="s">
        <v>1</v>
      </c>
      <c r="Z159" s="271" t="s">
        <v>1</v>
      </c>
      <c r="AA159" s="271" t="s">
        <v>1</v>
      </c>
      <c r="AB159" s="271" t="s">
        <v>1</v>
      </c>
      <c r="AC159" s="271" t="s">
        <v>1</v>
      </c>
      <c r="AD159" s="271" t="s">
        <v>1</v>
      </c>
      <c r="AE159" s="272" t="s">
        <v>23</v>
      </c>
      <c r="AF159" s="273" t="s">
        <v>22</v>
      </c>
      <c r="AG159" s="271" t="s">
        <v>1</v>
      </c>
      <c r="AH159" s="271" t="s">
        <v>1</v>
      </c>
      <c r="AI159" s="271" t="s">
        <v>1</v>
      </c>
      <c r="AJ159" s="271" t="s">
        <v>1</v>
      </c>
      <c r="AK159" s="271" t="s">
        <v>1</v>
      </c>
      <c r="AL159" s="273" t="s">
        <v>22</v>
      </c>
      <c r="AM159" s="271" t="s">
        <v>1</v>
      </c>
      <c r="AN159" s="271" t="s">
        <v>1</v>
      </c>
      <c r="AO159" s="271" t="s">
        <v>1</v>
      </c>
      <c r="AP159" s="271" t="s">
        <v>1</v>
      </c>
      <c r="AQ159" s="271" t="s">
        <v>1</v>
      </c>
      <c r="AR159" s="271" t="s">
        <v>1</v>
      </c>
      <c r="AS159" s="271" t="s">
        <v>1</v>
      </c>
      <c r="AT159" s="271" t="s">
        <v>1</v>
      </c>
      <c r="AU159" s="274" t="s">
        <v>20</v>
      </c>
      <c r="AV159" s="273" t="s">
        <v>22</v>
      </c>
      <c r="AW159" s="272" t="s">
        <v>1242</v>
      </c>
      <c r="AX159" s="275">
        <v>1</v>
      </c>
      <c r="AY159" s="284">
        <v>0</v>
      </c>
      <c r="AZ159" s="276">
        <v>0</v>
      </c>
      <c r="BA159" s="277">
        <v>0</v>
      </c>
      <c r="BB159" s="283">
        <v>0</v>
      </c>
      <c r="BD159" s="150">
        <f>_xlfn.XLOOKUP(A159,'KSD auditees'!A:A,'KSD auditees'!A:A)</f>
        <v>326</v>
      </c>
      <c r="BE159" s="150" t="str">
        <f>_xlfn.XLOOKUP(A159,'KSD auditees'!A:A,'KSD auditees'!G:G)</f>
        <v>Energy</v>
      </c>
      <c r="BF159" s="150" t="e">
        <f>_xlfn.XLOOKUP(A159,'[27]Non AGSA'!B:B,'[27]Non AGSA'!B:B)</f>
        <v>#N/A</v>
      </c>
      <c r="BG159" s="150" t="e">
        <f>_xlfn.XLOOKUP(A159,'[27]Dormant auditee list'!C:C,'[27]Dormant auditee list'!C:C)</f>
        <v>#N/A</v>
      </c>
      <c r="BH159" s="150" t="str">
        <f>_xlfn.XLOOKUP(A159,[27]Reworked!A:A,[27]Reworked!I:I)</f>
        <v>Unqualified with findings</v>
      </c>
      <c r="BJ159" s="150">
        <v>1</v>
      </c>
      <c r="BK159" s="150">
        <v>2</v>
      </c>
    </row>
    <row r="160" spans="1:63" ht="26.25" customHeight="1" x14ac:dyDescent="0.25">
      <c r="A160" s="265">
        <v>1299</v>
      </c>
      <c r="B160" s="266" t="s">
        <v>83</v>
      </c>
      <c r="C160" s="271" t="s">
        <v>1193</v>
      </c>
      <c r="D160" s="271" t="s">
        <v>438</v>
      </c>
      <c r="E160" s="271" t="s">
        <v>1191</v>
      </c>
      <c r="F160" s="271" t="s">
        <v>1</v>
      </c>
      <c r="G160" s="271" t="s">
        <v>447</v>
      </c>
      <c r="H160" s="266" t="s">
        <v>444</v>
      </c>
      <c r="I160" s="266" t="s">
        <v>437</v>
      </c>
      <c r="J160" s="279" t="s">
        <v>26</v>
      </c>
      <c r="K160" s="271" t="s">
        <v>1</v>
      </c>
      <c r="L160" s="272" t="s">
        <v>23</v>
      </c>
      <c r="M160" s="279" t="s">
        <v>26</v>
      </c>
      <c r="N160" s="271" t="s">
        <v>1</v>
      </c>
      <c r="O160" s="272" t="s">
        <v>23</v>
      </c>
      <c r="P160" s="272" t="s">
        <v>23</v>
      </c>
      <c r="Q160" s="272" t="s">
        <v>23</v>
      </c>
      <c r="R160" s="272" t="s">
        <v>23</v>
      </c>
      <c r="S160" s="271" t="s">
        <v>1</v>
      </c>
      <c r="T160" s="274" t="s">
        <v>20</v>
      </c>
      <c r="U160" s="272" t="s">
        <v>23</v>
      </c>
      <c r="V160" s="272" t="s">
        <v>23</v>
      </c>
      <c r="W160" s="272" t="s">
        <v>23</v>
      </c>
      <c r="X160" s="271" t="s">
        <v>1</v>
      </c>
      <c r="Y160" s="271" t="s">
        <v>1</v>
      </c>
      <c r="Z160" s="271" t="s">
        <v>1</v>
      </c>
      <c r="AA160" s="271" t="s">
        <v>1</v>
      </c>
      <c r="AB160" s="271" t="s">
        <v>1</v>
      </c>
      <c r="AC160" s="271" t="s">
        <v>1</v>
      </c>
      <c r="AD160" s="271" t="s">
        <v>1</v>
      </c>
      <c r="AE160" s="272" t="s">
        <v>23</v>
      </c>
      <c r="AF160" s="271" t="s">
        <v>1</v>
      </c>
      <c r="AG160" s="271" t="s">
        <v>1</v>
      </c>
      <c r="AH160" s="271" t="s">
        <v>1</v>
      </c>
      <c r="AI160" s="271" t="s">
        <v>1</v>
      </c>
      <c r="AJ160" s="271" t="s">
        <v>1</v>
      </c>
      <c r="AK160" s="271" t="s">
        <v>1</v>
      </c>
      <c r="AL160" s="271" t="s">
        <v>1</v>
      </c>
      <c r="AM160" s="271" t="s">
        <v>1</v>
      </c>
      <c r="AN160" s="271" t="s">
        <v>1</v>
      </c>
      <c r="AO160" s="271" t="s">
        <v>1</v>
      </c>
      <c r="AP160" s="271" t="s">
        <v>1</v>
      </c>
      <c r="AQ160" s="271" t="s">
        <v>1</v>
      </c>
      <c r="AR160" s="271" t="s">
        <v>1</v>
      </c>
      <c r="AS160" s="271" t="s">
        <v>1</v>
      </c>
      <c r="AT160" s="271" t="s">
        <v>1</v>
      </c>
      <c r="AU160" s="271" t="s">
        <v>1</v>
      </c>
      <c r="AV160" s="271" t="s">
        <v>1</v>
      </c>
      <c r="AW160" s="274" t="s">
        <v>1240</v>
      </c>
      <c r="AX160" s="282">
        <v>3</v>
      </c>
      <c r="AY160" s="284">
        <v>0</v>
      </c>
      <c r="AZ160" s="276">
        <v>0</v>
      </c>
      <c r="BA160" s="276">
        <v>0</v>
      </c>
      <c r="BB160" s="283">
        <v>0</v>
      </c>
      <c r="BD160" s="150">
        <f>_xlfn.XLOOKUP(A160,'KSD auditees'!A:A,'KSD auditees'!A:A)</f>
        <v>1299</v>
      </c>
      <c r="BE160" s="150" t="str">
        <f>_xlfn.XLOOKUP(A160,'KSD auditees'!A:A,'KSD auditees'!G:G)</f>
        <v xml:space="preserve">Education, Skills development and employment </v>
      </c>
      <c r="BF160" s="150" t="e">
        <f>_xlfn.XLOOKUP(A160,'[27]Non AGSA'!B:B,'[27]Non AGSA'!B:B)</f>
        <v>#N/A</v>
      </c>
      <c r="BG160" s="150" t="e">
        <f>_xlfn.XLOOKUP(A160,'[27]Dormant auditee list'!C:C,'[27]Dormant auditee list'!C:C)</f>
        <v>#N/A</v>
      </c>
      <c r="BH160" s="150" t="str">
        <f>_xlfn.XLOOKUP(A160,[27]Reworked!A:A,[27]Reworked!I:I)</f>
        <v>Qualified</v>
      </c>
      <c r="BJ160" s="150">
        <v>1</v>
      </c>
      <c r="BK160" s="150">
        <v>3</v>
      </c>
    </row>
    <row r="161" spans="1:63" ht="34.5" customHeight="1" x14ac:dyDescent="0.25">
      <c r="A161" s="265">
        <v>1508</v>
      </c>
      <c r="B161" s="266" t="s">
        <v>187</v>
      </c>
      <c r="C161" s="271" t="s">
        <v>1193</v>
      </c>
      <c r="D161" s="271" t="s">
        <v>854</v>
      </c>
      <c r="E161" s="271" t="s">
        <v>1191</v>
      </c>
      <c r="F161" s="271" t="s">
        <v>1</v>
      </c>
      <c r="G161" s="271" t="s">
        <v>837</v>
      </c>
      <c r="H161" s="266" t="s">
        <v>440</v>
      </c>
      <c r="I161" s="266" t="s">
        <v>437</v>
      </c>
      <c r="J161" s="152" t="s">
        <v>17</v>
      </c>
      <c r="K161" s="273" t="s">
        <v>22</v>
      </c>
      <c r="L161" s="272" t="s">
        <v>23</v>
      </c>
      <c r="M161" s="279" t="s">
        <v>26</v>
      </c>
      <c r="N161" s="274" t="s">
        <v>20</v>
      </c>
      <c r="O161" s="272" t="s">
        <v>23</v>
      </c>
      <c r="P161" s="271" t="s">
        <v>1</v>
      </c>
      <c r="Q161" s="271" t="s">
        <v>1</v>
      </c>
      <c r="R161" s="271" t="s">
        <v>1</v>
      </c>
      <c r="S161" s="271" t="s">
        <v>1</v>
      </c>
      <c r="T161" s="274" t="s">
        <v>20</v>
      </c>
      <c r="U161" s="273" t="s">
        <v>22</v>
      </c>
      <c r="V161" s="271" t="s">
        <v>1</v>
      </c>
      <c r="W161" s="273" t="s">
        <v>22</v>
      </c>
      <c r="X161" s="271" t="s">
        <v>1</v>
      </c>
      <c r="Y161" s="271" t="s">
        <v>1</v>
      </c>
      <c r="Z161" s="273" t="s">
        <v>22</v>
      </c>
      <c r="AA161" s="271" t="s">
        <v>1</v>
      </c>
      <c r="AB161" s="271" t="s">
        <v>1</v>
      </c>
      <c r="AC161" s="271" t="s">
        <v>1</v>
      </c>
      <c r="AD161" s="271" t="s">
        <v>1</v>
      </c>
      <c r="AE161" s="272" t="s">
        <v>23</v>
      </c>
      <c r="AF161" s="271" t="s">
        <v>1</v>
      </c>
      <c r="AG161" s="271" t="s">
        <v>1</v>
      </c>
      <c r="AH161" s="271" t="s">
        <v>1</v>
      </c>
      <c r="AI161" s="271" t="s">
        <v>1</v>
      </c>
      <c r="AJ161" s="271" t="s">
        <v>1</v>
      </c>
      <c r="AK161" s="271" t="s">
        <v>1</v>
      </c>
      <c r="AL161" s="273" t="s">
        <v>22</v>
      </c>
      <c r="AM161" s="271" t="s">
        <v>1</v>
      </c>
      <c r="AN161" s="271" t="s">
        <v>1</v>
      </c>
      <c r="AO161" s="273" t="s">
        <v>22</v>
      </c>
      <c r="AP161" s="273" t="s">
        <v>22</v>
      </c>
      <c r="AQ161" s="271" t="s">
        <v>1</v>
      </c>
      <c r="AR161" s="273" t="s">
        <v>22</v>
      </c>
      <c r="AS161" s="271" t="s">
        <v>1</v>
      </c>
      <c r="AT161" s="271" t="s">
        <v>1</v>
      </c>
      <c r="AU161" s="273" t="s">
        <v>22</v>
      </c>
      <c r="AV161" s="273" t="s">
        <v>22</v>
      </c>
      <c r="AW161" s="274" t="s">
        <v>1240</v>
      </c>
      <c r="AX161" s="152">
        <v>2</v>
      </c>
      <c r="AY161" s="152">
        <v>2</v>
      </c>
      <c r="AZ161" s="276">
        <v>0</v>
      </c>
      <c r="BA161" s="277">
        <v>146.5</v>
      </c>
      <c r="BB161" s="281">
        <v>33.1</v>
      </c>
      <c r="BD161" s="150">
        <f>_xlfn.XLOOKUP(A161,'KSD auditees'!A:A,'KSD auditees'!A:A)</f>
        <v>1508</v>
      </c>
      <c r="BE161" s="150" t="str">
        <f>_xlfn.XLOOKUP(A161,'KSD auditees'!A:A,'KSD auditees'!G:G)</f>
        <v>Other key public entity</v>
      </c>
      <c r="BF161" s="150" t="e">
        <f>_xlfn.XLOOKUP(A161,'[27]Non AGSA'!B:B,'[27]Non AGSA'!B:B)</f>
        <v>#N/A</v>
      </c>
      <c r="BG161" s="150" t="e">
        <f>_xlfn.XLOOKUP(A161,'[27]Dormant auditee list'!C:C,'[27]Dormant auditee list'!C:C)</f>
        <v>#N/A</v>
      </c>
      <c r="BH161" s="150" t="str">
        <f>_xlfn.XLOOKUP(A161,[27]Reworked!A:A,[27]Reworked!I:I)</f>
        <v>Unqualified with findings</v>
      </c>
      <c r="BJ161" s="150">
        <v>1</v>
      </c>
      <c r="BK161" s="150">
        <v>2</v>
      </c>
    </row>
    <row r="162" spans="1:63" ht="34.5" customHeight="1" x14ac:dyDescent="0.25">
      <c r="A162" s="265">
        <v>558</v>
      </c>
      <c r="B162" s="266" t="s">
        <v>175</v>
      </c>
      <c r="C162" s="271" t="s">
        <v>1193</v>
      </c>
      <c r="D162" s="271" t="s">
        <v>683</v>
      </c>
      <c r="E162" s="271" t="s">
        <v>1191</v>
      </c>
      <c r="F162" s="271" t="s">
        <v>1</v>
      </c>
      <c r="G162" s="271" t="s">
        <v>169</v>
      </c>
      <c r="H162" s="266" t="s">
        <v>440</v>
      </c>
      <c r="I162" s="266" t="s">
        <v>437</v>
      </c>
      <c r="J162" s="279" t="s">
        <v>26</v>
      </c>
      <c r="K162" s="271" t="s">
        <v>1</v>
      </c>
      <c r="L162" s="272" t="s">
        <v>23</v>
      </c>
      <c r="M162" s="279" t="s">
        <v>26</v>
      </c>
      <c r="N162" s="271" t="s">
        <v>1</v>
      </c>
      <c r="O162" s="272" t="s">
        <v>23</v>
      </c>
      <c r="P162" s="273" t="s">
        <v>22</v>
      </c>
      <c r="Q162" s="271" t="s">
        <v>1</v>
      </c>
      <c r="R162" s="272" t="s">
        <v>23</v>
      </c>
      <c r="S162" s="271" t="s">
        <v>1</v>
      </c>
      <c r="T162" s="271" t="s">
        <v>1</v>
      </c>
      <c r="U162" s="272" t="s">
        <v>23</v>
      </c>
      <c r="V162" s="271" t="s">
        <v>1</v>
      </c>
      <c r="W162" s="274" t="s">
        <v>20</v>
      </c>
      <c r="X162" s="271" t="s">
        <v>1</v>
      </c>
      <c r="Y162" s="271" t="s">
        <v>1</v>
      </c>
      <c r="Z162" s="271" t="s">
        <v>1</v>
      </c>
      <c r="AA162" s="271" t="s">
        <v>1</v>
      </c>
      <c r="AB162" s="271" t="s">
        <v>1</v>
      </c>
      <c r="AC162" s="271" t="s">
        <v>1</v>
      </c>
      <c r="AD162" s="271" t="s">
        <v>1</v>
      </c>
      <c r="AE162" s="272" t="s">
        <v>23</v>
      </c>
      <c r="AF162" s="272" t="s">
        <v>23</v>
      </c>
      <c r="AG162" s="272" t="s">
        <v>23</v>
      </c>
      <c r="AH162" s="272" t="s">
        <v>23</v>
      </c>
      <c r="AI162" s="271" t="s">
        <v>1</v>
      </c>
      <c r="AJ162" s="271" t="s">
        <v>1</v>
      </c>
      <c r="AK162" s="272" t="s">
        <v>23</v>
      </c>
      <c r="AL162" s="272" t="s">
        <v>23</v>
      </c>
      <c r="AM162" s="271" t="s">
        <v>1</v>
      </c>
      <c r="AN162" s="271" t="s">
        <v>1</v>
      </c>
      <c r="AO162" s="272" t="s">
        <v>23</v>
      </c>
      <c r="AP162" s="271" t="s">
        <v>1</v>
      </c>
      <c r="AQ162" s="271" t="s">
        <v>1</v>
      </c>
      <c r="AR162" s="272" t="s">
        <v>23</v>
      </c>
      <c r="AS162" s="271" t="s">
        <v>1</v>
      </c>
      <c r="AT162" s="271" t="s">
        <v>1</v>
      </c>
      <c r="AU162" s="271" t="s">
        <v>1</v>
      </c>
      <c r="AV162" s="272" t="s">
        <v>23</v>
      </c>
      <c r="AW162" s="272" t="s">
        <v>1242</v>
      </c>
      <c r="AX162" s="152">
        <v>2</v>
      </c>
      <c r="AY162" s="282">
        <v>3</v>
      </c>
      <c r="AZ162" s="276">
        <v>0</v>
      </c>
      <c r="BA162" s="280">
        <v>344.7</v>
      </c>
      <c r="BB162" s="281">
        <v>0</v>
      </c>
      <c r="BD162" s="150">
        <f>_xlfn.XLOOKUP(A162,'KSD auditees'!A:A,'KSD auditees'!A:A)</f>
        <v>558</v>
      </c>
      <c r="BE162" s="150" t="str">
        <f>_xlfn.XLOOKUP(A162,'KSD auditees'!A:A,'KSD auditees'!G:G)</f>
        <v>Infrastructure</v>
      </c>
      <c r="BF162" s="150" t="e">
        <f>_xlfn.XLOOKUP(A162,'[27]Non AGSA'!B:B,'[27]Non AGSA'!B:B)</f>
        <v>#N/A</v>
      </c>
      <c r="BG162" s="150" t="e">
        <f>_xlfn.XLOOKUP(A162,'[27]Dormant auditee list'!C:C,'[27]Dormant auditee list'!C:C)</f>
        <v>#N/A</v>
      </c>
      <c r="BH162" s="150" t="str">
        <f>_xlfn.XLOOKUP(A162,[27]Reworked!A:A,[27]Reworked!I:I)</f>
        <v>Qualified</v>
      </c>
      <c r="BJ162" s="150">
        <v>1</v>
      </c>
      <c r="BK162" s="150">
        <v>3</v>
      </c>
    </row>
    <row r="163" spans="1:63" ht="34.5" customHeight="1" x14ac:dyDescent="0.25">
      <c r="A163" s="265">
        <v>404</v>
      </c>
      <c r="B163" s="266" t="s">
        <v>188</v>
      </c>
      <c r="C163" s="271" t="s">
        <v>1193</v>
      </c>
      <c r="D163" s="271" t="s">
        <v>737</v>
      </c>
      <c r="E163" s="271" t="s">
        <v>1191</v>
      </c>
      <c r="F163" s="271" t="s">
        <v>1</v>
      </c>
      <c r="G163" s="271" t="s">
        <v>739</v>
      </c>
      <c r="H163" s="266" t="s">
        <v>440</v>
      </c>
      <c r="I163" s="266" t="s">
        <v>437</v>
      </c>
      <c r="J163" s="152" t="s">
        <v>17</v>
      </c>
      <c r="K163" s="272" t="s">
        <v>23</v>
      </c>
      <c r="L163" s="272" t="s">
        <v>23</v>
      </c>
      <c r="M163" s="152" t="s">
        <v>17</v>
      </c>
      <c r="N163" s="274" t="s">
        <v>20</v>
      </c>
      <c r="O163" s="272" t="s">
        <v>23</v>
      </c>
      <c r="P163" s="271" t="s">
        <v>1</v>
      </c>
      <c r="Q163" s="271" t="s">
        <v>1</v>
      </c>
      <c r="R163" s="271" t="s">
        <v>1</v>
      </c>
      <c r="S163" s="271" t="s">
        <v>1</v>
      </c>
      <c r="T163" s="271" t="s">
        <v>1</v>
      </c>
      <c r="U163" s="271" t="s">
        <v>1</v>
      </c>
      <c r="V163" s="271" t="s">
        <v>1</v>
      </c>
      <c r="W163" s="271" t="s">
        <v>1</v>
      </c>
      <c r="X163" s="271" t="s">
        <v>1</v>
      </c>
      <c r="Y163" s="271" t="s">
        <v>1</v>
      </c>
      <c r="Z163" s="272" t="s">
        <v>23</v>
      </c>
      <c r="AA163" s="271" t="s">
        <v>1</v>
      </c>
      <c r="AB163" s="271" t="s">
        <v>1</v>
      </c>
      <c r="AC163" s="271" t="s">
        <v>1</v>
      </c>
      <c r="AD163" s="271" t="s">
        <v>1</v>
      </c>
      <c r="AE163" s="271" t="s">
        <v>1</v>
      </c>
      <c r="AF163" s="274" t="s">
        <v>20</v>
      </c>
      <c r="AG163" s="271" t="s">
        <v>1</v>
      </c>
      <c r="AH163" s="272" t="s">
        <v>23</v>
      </c>
      <c r="AI163" s="271" t="s">
        <v>1</v>
      </c>
      <c r="AJ163" s="271" t="s">
        <v>1</v>
      </c>
      <c r="AK163" s="273" t="s">
        <v>22</v>
      </c>
      <c r="AL163" s="271" t="s">
        <v>1</v>
      </c>
      <c r="AM163" s="271" t="s">
        <v>1</v>
      </c>
      <c r="AN163" s="271" t="s">
        <v>1</v>
      </c>
      <c r="AO163" s="271" t="s">
        <v>1</v>
      </c>
      <c r="AP163" s="271" t="s">
        <v>1</v>
      </c>
      <c r="AQ163" s="271" t="s">
        <v>1</v>
      </c>
      <c r="AR163" s="274" t="s">
        <v>20</v>
      </c>
      <c r="AS163" s="271" t="s">
        <v>1</v>
      </c>
      <c r="AT163" s="271" t="s">
        <v>1</v>
      </c>
      <c r="AU163" s="272" t="s">
        <v>23</v>
      </c>
      <c r="AV163" s="274" t="s">
        <v>20</v>
      </c>
      <c r="AW163" s="275" t="s">
        <v>1241</v>
      </c>
      <c r="AX163" s="275">
        <v>1</v>
      </c>
      <c r="AY163" s="152">
        <v>2</v>
      </c>
      <c r="AZ163" s="276">
        <v>0</v>
      </c>
      <c r="BA163" s="280">
        <v>2.4</v>
      </c>
      <c r="BB163" s="278">
        <v>20</v>
      </c>
      <c r="BD163" s="150">
        <f>_xlfn.XLOOKUP(A163,'KSD auditees'!A:A,'KSD auditees'!A:A)</f>
        <v>404</v>
      </c>
      <c r="BE163" s="150" t="str">
        <f>_xlfn.XLOOKUP(A163,'KSD auditees'!A:A,'KSD auditees'!G:G)</f>
        <v>Other key public entity</v>
      </c>
      <c r="BF163" s="150" t="e">
        <f>_xlfn.XLOOKUP(A163,'[27]Non AGSA'!B:B,'[27]Non AGSA'!B:B)</f>
        <v>#N/A</v>
      </c>
      <c r="BG163" s="150" t="e">
        <f>_xlfn.XLOOKUP(A163,'[27]Dormant auditee list'!C:C,'[27]Dormant auditee list'!C:C)</f>
        <v>#N/A</v>
      </c>
      <c r="BH163" s="150" t="str">
        <f>_xlfn.XLOOKUP(A163,[27]Reworked!A:A,[27]Reworked!I:I)</f>
        <v>Unqualified with findings</v>
      </c>
      <c r="BJ163" s="150">
        <v>1</v>
      </c>
      <c r="BK163" s="150">
        <v>2</v>
      </c>
    </row>
    <row r="164" spans="1:63" ht="26.25" customHeight="1" x14ac:dyDescent="0.25">
      <c r="A164" s="265">
        <v>406</v>
      </c>
      <c r="B164" s="266" t="s">
        <v>84</v>
      </c>
      <c r="C164" s="271" t="s">
        <v>1193</v>
      </c>
      <c r="D164" s="271" t="s">
        <v>941</v>
      </c>
      <c r="E164" s="271" t="s">
        <v>1191</v>
      </c>
      <c r="F164" s="271" t="s">
        <v>1</v>
      </c>
      <c r="G164" s="271" t="s">
        <v>447</v>
      </c>
      <c r="H164" s="266" t="s">
        <v>444</v>
      </c>
      <c r="I164" s="266" t="s">
        <v>437</v>
      </c>
      <c r="J164" s="275" t="s">
        <v>33</v>
      </c>
      <c r="K164" s="271" t="s">
        <v>1</v>
      </c>
      <c r="L164" s="271" t="s">
        <v>1</v>
      </c>
      <c r="M164" s="275" t="s">
        <v>33</v>
      </c>
      <c r="N164" s="271" t="s">
        <v>1</v>
      </c>
      <c r="O164" s="271" t="s">
        <v>1</v>
      </c>
      <c r="P164" s="271" t="s">
        <v>1</v>
      </c>
      <c r="Q164" s="271" t="s">
        <v>1</v>
      </c>
      <c r="R164" s="271" t="s">
        <v>1</v>
      </c>
      <c r="S164" s="271" t="s">
        <v>1</v>
      </c>
      <c r="T164" s="271" t="s">
        <v>1</v>
      </c>
      <c r="U164" s="271" t="s">
        <v>1</v>
      </c>
      <c r="V164" s="271" t="s">
        <v>1</v>
      </c>
      <c r="W164" s="271" t="s">
        <v>1</v>
      </c>
      <c r="X164" s="271" t="s">
        <v>1</v>
      </c>
      <c r="Y164" s="271" t="s">
        <v>1</v>
      </c>
      <c r="Z164" s="271" t="s">
        <v>1</v>
      </c>
      <c r="AA164" s="271" t="s">
        <v>1</v>
      </c>
      <c r="AB164" s="271" t="s">
        <v>1</v>
      </c>
      <c r="AC164" s="271" t="s">
        <v>1</v>
      </c>
      <c r="AD164" s="271" t="s">
        <v>1</v>
      </c>
      <c r="AE164" s="271" t="s">
        <v>1</v>
      </c>
      <c r="AF164" s="271" t="s">
        <v>1</v>
      </c>
      <c r="AG164" s="271" t="s">
        <v>1</v>
      </c>
      <c r="AH164" s="271" t="s">
        <v>1</v>
      </c>
      <c r="AI164" s="271" t="s">
        <v>1</v>
      </c>
      <c r="AJ164" s="271" t="s">
        <v>1</v>
      </c>
      <c r="AK164" s="271" t="s">
        <v>1</v>
      </c>
      <c r="AL164" s="271" t="s">
        <v>1</v>
      </c>
      <c r="AM164" s="271" t="s">
        <v>1</v>
      </c>
      <c r="AN164" s="271" t="s">
        <v>1</v>
      </c>
      <c r="AO164" s="271" t="s">
        <v>1</v>
      </c>
      <c r="AP164" s="271" t="s">
        <v>1</v>
      </c>
      <c r="AQ164" s="271" t="s">
        <v>1</v>
      </c>
      <c r="AR164" s="271" t="s">
        <v>1</v>
      </c>
      <c r="AS164" s="271" t="s">
        <v>1</v>
      </c>
      <c r="AT164" s="271" t="s">
        <v>1</v>
      </c>
      <c r="AU164" s="271" t="s">
        <v>1</v>
      </c>
      <c r="AV164" s="271" t="s">
        <v>1</v>
      </c>
      <c r="AW164" s="275" t="s">
        <v>1241</v>
      </c>
      <c r="AX164" s="275">
        <v>1</v>
      </c>
      <c r="AY164" s="275">
        <v>1</v>
      </c>
      <c r="AZ164" s="276">
        <v>0</v>
      </c>
      <c r="BA164" s="276">
        <v>0</v>
      </c>
      <c r="BB164" s="283">
        <v>0</v>
      </c>
      <c r="BD164" s="150">
        <f>_xlfn.XLOOKUP(A164,'KSD auditees'!A:A,'KSD auditees'!A:A)</f>
        <v>406</v>
      </c>
      <c r="BE164" s="150" t="str">
        <f>_xlfn.XLOOKUP(A164,'KSD auditees'!A:A,'KSD auditees'!G:G)</f>
        <v xml:space="preserve">Education, Skills development and employment </v>
      </c>
      <c r="BF164" s="150" t="e">
        <f>_xlfn.XLOOKUP(A164,'[27]Non AGSA'!B:B,'[27]Non AGSA'!B:B)</f>
        <v>#N/A</v>
      </c>
      <c r="BG164" s="150" t="e">
        <f>_xlfn.XLOOKUP(A164,'[27]Dormant auditee list'!C:C,'[27]Dormant auditee list'!C:C)</f>
        <v>#N/A</v>
      </c>
      <c r="BH164" s="150" t="str">
        <f>_xlfn.XLOOKUP(A164,[27]Reworked!A:A,[27]Reworked!I:I)</f>
        <v>Unqualified with no findings</v>
      </c>
      <c r="BJ164" s="150">
        <v>1</v>
      </c>
      <c r="BK164" s="150">
        <v>1</v>
      </c>
    </row>
    <row r="165" spans="1:63" ht="26.25" customHeight="1" x14ac:dyDescent="0.25">
      <c r="A165" s="265">
        <v>1347</v>
      </c>
      <c r="B165" s="266" t="s">
        <v>85</v>
      </c>
      <c r="C165" s="271" t="s">
        <v>1193</v>
      </c>
      <c r="D165" s="271" t="s">
        <v>941</v>
      </c>
      <c r="E165" s="271" t="s">
        <v>1191</v>
      </c>
      <c r="F165" s="271" t="s">
        <v>1</v>
      </c>
      <c r="G165" s="271" t="s">
        <v>447</v>
      </c>
      <c r="H165" s="266" t="s">
        <v>444</v>
      </c>
      <c r="I165" s="266" t="s">
        <v>437</v>
      </c>
      <c r="J165" s="275" t="s">
        <v>33</v>
      </c>
      <c r="K165" s="271" t="s">
        <v>1</v>
      </c>
      <c r="L165" s="271" t="s">
        <v>1</v>
      </c>
      <c r="M165" s="275" t="s">
        <v>33</v>
      </c>
      <c r="N165" s="271" t="s">
        <v>1</v>
      </c>
      <c r="O165" s="271" t="s">
        <v>1</v>
      </c>
      <c r="P165" s="271" t="s">
        <v>1</v>
      </c>
      <c r="Q165" s="271" t="s">
        <v>1</v>
      </c>
      <c r="R165" s="271" t="s">
        <v>1</v>
      </c>
      <c r="S165" s="271" t="s">
        <v>1</v>
      </c>
      <c r="T165" s="271" t="s">
        <v>1</v>
      </c>
      <c r="U165" s="271" t="s">
        <v>1</v>
      </c>
      <c r="V165" s="271" t="s">
        <v>1</v>
      </c>
      <c r="W165" s="271" t="s">
        <v>1</v>
      </c>
      <c r="X165" s="271" t="s">
        <v>1</v>
      </c>
      <c r="Y165" s="271" t="s">
        <v>1</v>
      </c>
      <c r="Z165" s="271" t="s">
        <v>1</v>
      </c>
      <c r="AA165" s="271" t="s">
        <v>1</v>
      </c>
      <c r="AB165" s="271" t="s">
        <v>1</v>
      </c>
      <c r="AC165" s="271" t="s">
        <v>1</v>
      </c>
      <c r="AD165" s="271" t="s">
        <v>1</v>
      </c>
      <c r="AE165" s="271" t="s">
        <v>1</v>
      </c>
      <c r="AF165" s="271" t="s">
        <v>1</v>
      </c>
      <c r="AG165" s="271" t="s">
        <v>1</v>
      </c>
      <c r="AH165" s="271" t="s">
        <v>1</v>
      </c>
      <c r="AI165" s="271" t="s">
        <v>1</v>
      </c>
      <c r="AJ165" s="271" t="s">
        <v>1</v>
      </c>
      <c r="AK165" s="271" t="s">
        <v>1</v>
      </c>
      <c r="AL165" s="271" t="s">
        <v>1</v>
      </c>
      <c r="AM165" s="271" t="s">
        <v>1</v>
      </c>
      <c r="AN165" s="271" t="s">
        <v>1</v>
      </c>
      <c r="AO165" s="271" t="s">
        <v>1</v>
      </c>
      <c r="AP165" s="271" t="s">
        <v>1</v>
      </c>
      <c r="AQ165" s="271" t="s">
        <v>1</v>
      </c>
      <c r="AR165" s="271" t="s">
        <v>1</v>
      </c>
      <c r="AS165" s="271" t="s">
        <v>1</v>
      </c>
      <c r="AT165" s="271" t="s">
        <v>1</v>
      </c>
      <c r="AU165" s="271" t="s">
        <v>1</v>
      </c>
      <c r="AV165" s="272" t="s">
        <v>23</v>
      </c>
      <c r="AW165" s="275" t="s">
        <v>1241</v>
      </c>
      <c r="AX165" s="275">
        <v>1</v>
      </c>
      <c r="AY165" s="275">
        <v>1</v>
      </c>
      <c r="AZ165" s="276">
        <v>0</v>
      </c>
      <c r="BA165" s="276">
        <v>0</v>
      </c>
      <c r="BB165" s="281">
        <v>0</v>
      </c>
      <c r="BD165" s="150">
        <f>_xlfn.XLOOKUP(A165,'KSD auditees'!A:A,'KSD auditees'!A:A)</f>
        <v>1347</v>
      </c>
      <c r="BE165" s="150" t="str">
        <f>_xlfn.XLOOKUP(A165,'KSD auditees'!A:A,'KSD auditees'!G:G)</f>
        <v xml:space="preserve">Education, Skills development and employment </v>
      </c>
      <c r="BF165" s="150" t="e">
        <f>_xlfn.XLOOKUP(A165,'[27]Non AGSA'!B:B,'[27]Non AGSA'!B:B)</f>
        <v>#N/A</v>
      </c>
      <c r="BG165" s="150" t="e">
        <f>_xlfn.XLOOKUP(A165,'[27]Dormant auditee list'!C:C,'[27]Dormant auditee list'!C:C)</f>
        <v>#N/A</v>
      </c>
      <c r="BH165" s="150" t="str">
        <f>_xlfn.XLOOKUP(A165,[27]Reworked!A:A,[27]Reworked!I:I)</f>
        <v>Unqualified with no findings</v>
      </c>
      <c r="BJ165" s="150">
        <v>1</v>
      </c>
      <c r="BK165" s="150">
        <v>1</v>
      </c>
    </row>
    <row r="166" spans="1:63" ht="34.5" customHeight="1" x14ac:dyDescent="0.25">
      <c r="A166" s="265">
        <v>419</v>
      </c>
      <c r="B166" s="266" t="s">
        <v>164</v>
      </c>
      <c r="C166" s="271" t="s">
        <v>1193</v>
      </c>
      <c r="D166" s="271" t="s">
        <v>941</v>
      </c>
      <c r="E166" s="271" t="s">
        <v>1191</v>
      </c>
      <c r="F166" s="271" t="s">
        <v>1</v>
      </c>
      <c r="G166" s="271" t="s">
        <v>584</v>
      </c>
      <c r="H166" s="266" t="s">
        <v>440</v>
      </c>
      <c r="I166" s="266" t="s">
        <v>437</v>
      </c>
      <c r="J166" s="279" t="s">
        <v>26</v>
      </c>
      <c r="K166" s="271" t="s">
        <v>1</v>
      </c>
      <c r="L166" s="272" t="s">
        <v>23</v>
      </c>
      <c r="M166" s="152" t="s">
        <v>17</v>
      </c>
      <c r="N166" s="271" t="s">
        <v>1</v>
      </c>
      <c r="O166" s="272" t="s">
        <v>23</v>
      </c>
      <c r="P166" s="274" t="s">
        <v>20</v>
      </c>
      <c r="Q166" s="274" t="s">
        <v>20</v>
      </c>
      <c r="R166" s="274" t="s">
        <v>20</v>
      </c>
      <c r="S166" s="271" t="s">
        <v>1</v>
      </c>
      <c r="T166" s="274" t="s">
        <v>20</v>
      </c>
      <c r="U166" s="274" t="s">
        <v>20</v>
      </c>
      <c r="V166" s="274" t="s">
        <v>20</v>
      </c>
      <c r="W166" s="271" t="s">
        <v>1</v>
      </c>
      <c r="X166" s="271" t="s">
        <v>1</v>
      </c>
      <c r="Y166" s="271" t="s">
        <v>1</v>
      </c>
      <c r="Z166" s="271" t="s">
        <v>1</v>
      </c>
      <c r="AA166" s="271" t="s">
        <v>1</v>
      </c>
      <c r="AB166" s="271" t="s">
        <v>1</v>
      </c>
      <c r="AC166" s="271" t="s">
        <v>1</v>
      </c>
      <c r="AD166" s="271" t="s">
        <v>1</v>
      </c>
      <c r="AE166" s="272" t="s">
        <v>23</v>
      </c>
      <c r="AF166" s="273" t="s">
        <v>22</v>
      </c>
      <c r="AG166" s="271" t="s">
        <v>1</v>
      </c>
      <c r="AH166" s="271" t="s">
        <v>1</v>
      </c>
      <c r="AI166" s="271" t="s">
        <v>1</v>
      </c>
      <c r="AJ166" s="271" t="s">
        <v>1</v>
      </c>
      <c r="AK166" s="271" t="s">
        <v>1</v>
      </c>
      <c r="AL166" s="272" t="s">
        <v>23</v>
      </c>
      <c r="AM166" s="271" t="s">
        <v>1</v>
      </c>
      <c r="AN166" s="271" t="s">
        <v>1</v>
      </c>
      <c r="AO166" s="271" t="s">
        <v>1</v>
      </c>
      <c r="AP166" s="271" t="s">
        <v>1</v>
      </c>
      <c r="AQ166" s="271" t="s">
        <v>1</v>
      </c>
      <c r="AR166" s="271" t="s">
        <v>1</v>
      </c>
      <c r="AS166" s="271" t="s">
        <v>1</v>
      </c>
      <c r="AT166" s="271" t="s">
        <v>1</v>
      </c>
      <c r="AU166" s="271" t="s">
        <v>1</v>
      </c>
      <c r="AV166" s="272" t="s">
        <v>23</v>
      </c>
      <c r="AW166" s="275" t="s">
        <v>1241</v>
      </c>
      <c r="AX166" s="275">
        <v>1</v>
      </c>
      <c r="AY166" s="152">
        <v>2</v>
      </c>
      <c r="AZ166" s="276">
        <v>0</v>
      </c>
      <c r="BA166" s="277">
        <v>0.47</v>
      </c>
      <c r="BB166" s="281">
        <v>0.52</v>
      </c>
      <c r="BD166" s="150">
        <f>_xlfn.XLOOKUP(A166,'KSD auditees'!A:A,'KSD auditees'!A:A)</f>
        <v>419</v>
      </c>
      <c r="BE166" s="150" t="str">
        <f>_xlfn.XLOOKUP(A166,'KSD auditees'!A:A,'KSD auditees'!G:G)</f>
        <v>Human settlements</v>
      </c>
      <c r="BF166" s="150" t="e">
        <f>_xlfn.XLOOKUP(A166,'[27]Non AGSA'!B:B,'[27]Non AGSA'!B:B)</f>
        <v>#N/A</v>
      </c>
      <c r="BG166" s="150" t="e">
        <f>_xlfn.XLOOKUP(A166,'[27]Dormant auditee list'!C:C,'[27]Dormant auditee list'!C:C)</f>
        <v>#N/A</v>
      </c>
      <c r="BH166" s="150" t="str">
        <f>_xlfn.XLOOKUP(A166,[27]Reworked!A:A,[27]Reworked!I:I)</f>
        <v>Qualified</v>
      </c>
      <c r="BJ166" s="150">
        <v>1</v>
      </c>
      <c r="BK166" s="150">
        <v>3</v>
      </c>
    </row>
    <row r="167" spans="1:63" ht="14.25" customHeight="1" x14ac:dyDescent="0.25">
      <c r="A167" s="265">
        <v>422</v>
      </c>
      <c r="B167" s="266" t="s">
        <v>219</v>
      </c>
      <c r="C167" s="271" t="s">
        <v>1193</v>
      </c>
      <c r="D167" s="271" t="s">
        <v>737</v>
      </c>
      <c r="E167" s="271" t="s">
        <v>1191</v>
      </c>
      <c r="F167" s="271" t="s">
        <v>1</v>
      </c>
      <c r="G167" s="271" t="s">
        <v>209</v>
      </c>
      <c r="H167" s="266" t="s">
        <v>1</v>
      </c>
      <c r="I167" s="266" t="s">
        <v>437</v>
      </c>
      <c r="J167" s="285" t="s">
        <v>39</v>
      </c>
      <c r="K167" s="271" t="s">
        <v>1</v>
      </c>
      <c r="L167" s="273" t="s">
        <v>22</v>
      </c>
      <c r="M167" s="286" t="s">
        <v>299</v>
      </c>
      <c r="N167" s="271" t="s">
        <v>1</v>
      </c>
      <c r="O167" s="272" t="s">
        <v>23</v>
      </c>
      <c r="P167" s="271" t="s">
        <v>1</v>
      </c>
      <c r="Q167" s="271" t="s">
        <v>1</v>
      </c>
      <c r="R167" s="273" t="s">
        <v>22</v>
      </c>
      <c r="S167" s="271" t="s">
        <v>1</v>
      </c>
      <c r="T167" s="271" t="s">
        <v>1</v>
      </c>
      <c r="U167" s="271" t="s">
        <v>1</v>
      </c>
      <c r="V167" s="271" t="s">
        <v>1</v>
      </c>
      <c r="W167" s="273" t="s">
        <v>22</v>
      </c>
      <c r="X167" s="271" t="s">
        <v>1</v>
      </c>
      <c r="Y167" s="271" t="s">
        <v>1</v>
      </c>
      <c r="Z167" s="271" t="s">
        <v>1</v>
      </c>
      <c r="AA167" s="271" t="s">
        <v>1</v>
      </c>
      <c r="AB167" s="271" t="s">
        <v>1</v>
      </c>
      <c r="AC167" s="271" t="s">
        <v>1</v>
      </c>
      <c r="AD167" s="271" t="s">
        <v>1</v>
      </c>
      <c r="AE167" s="273" t="s">
        <v>22</v>
      </c>
      <c r="AF167" s="271" t="s">
        <v>1</v>
      </c>
      <c r="AG167" s="273" t="s">
        <v>22</v>
      </c>
      <c r="AH167" s="271" t="s">
        <v>1</v>
      </c>
      <c r="AI167" s="271" t="s">
        <v>1</v>
      </c>
      <c r="AJ167" s="271" t="s">
        <v>1</v>
      </c>
      <c r="AK167" s="271" t="s">
        <v>1</v>
      </c>
      <c r="AL167" s="271" t="s">
        <v>1</v>
      </c>
      <c r="AM167" s="271" t="s">
        <v>1</v>
      </c>
      <c r="AN167" s="271" t="s">
        <v>1</v>
      </c>
      <c r="AO167" s="271" t="s">
        <v>1</v>
      </c>
      <c r="AP167" s="271" t="s">
        <v>1</v>
      </c>
      <c r="AQ167" s="271" t="s">
        <v>1</v>
      </c>
      <c r="AR167" s="271" t="s">
        <v>1</v>
      </c>
      <c r="AS167" s="271" t="s">
        <v>1</v>
      </c>
      <c r="AT167" s="271" t="s">
        <v>1</v>
      </c>
      <c r="AU167" s="271" t="s">
        <v>1</v>
      </c>
      <c r="AV167" s="273" t="s">
        <v>22</v>
      </c>
      <c r="AW167" s="284" t="s">
        <v>1</v>
      </c>
      <c r="AX167" s="152">
        <v>2</v>
      </c>
      <c r="AY167" s="152">
        <v>2</v>
      </c>
      <c r="AZ167" s="276">
        <v>0</v>
      </c>
      <c r="BA167" s="277">
        <v>0.14000000000000001</v>
      </c>
      <c r="BB167" s="281">
        <v>6.0000000000000001E-3</v>
      </c>
      <c r="BD167" s="150">
        <f>_xlfn.XLOOKUP(A167,'KSD auditees'!A:A,'KSD auditees'!A:A)</f>
        <v>422</v>
      </c>
      <c r="BE167" s="150" t="str">
        <f>_xlfn.XLOOKUP(A167,'KSD auditees'!A:A,'KSD auditees'!G:G)</f>
        <v>Transport</v>
      </c>
      <c r="BF167" s="150" t="e">
        <f>_xlfn.XLOOKUP(A167,'[27]Non AGSA'!B:B,'[27]Non AGSA'!B:B)</f>
        <v>#N/A</v>
      </c>
      <c r="BG167" s="150" t="e">
        <f>_xlfn.XLOOKUP(A167,'[27]Dormant auditee list'!C:C,'[27]Dormant auditee list'!C:C)</f>
        <v>#N/A</v>
      </c>
      <c r="BH167" s="150" t="str">
        <f>_xlfn.XLOOKUP(A167,[27]Reworked!A:A,[27]Reworked!I:I)</f>
        <v>Audit not finalised at legislated date</v>
      </c>
      <c r="BJ167" s="150">
        <v>1</v>
      </c>
      <c r="BK167" s="150">
        <v>6</v>
      </c>
    </row>
    <row r="168" spans="1:63" ht="34.5" customHeight="1" x14ac:dyDescent="0.25">
      <c r="A168" s="265">
        <v>1224</v>
      </c>
      <c r="B168" s="266" t="s">
        <v>220</v>
      </c>
      <c r="C168" s="271" t="s">
        <v>1193</v>
      </c>
      <c r="D168" s="271" t="s">
        <v>683</v>
      </c>
      <c r="E168" s="271" t="s">
        <v>1191</v>
      </c>
      <c r="F168" s="271" t="s">
        <v>1</v>
      </c>
      <c r="G168" s="271" t="s">
        <v>209</v>
      </c>
      <c r="H168" s="266" t="s">
        <v>440</v>
      </c>
      <c r="I168" s="266" t="s">
        <v>437</v>
      </c>
      <c r="J168" s="279" t="s">
        <v>26</v>
      </c>
      <c r="K168" s="271" t="s">
        <v>1</v>
      </c>
      <c r="L168" s="272" t="s">
        <v>23</v>
      </c>
      <c r="M168" s="279" t="s">
        <v>26</v>
      </c>
      <c r="N168" s="271" t="s">
        <v>1</v>
      </c>
      <c r="O168" s="272" t="s">
        <v>23</v>
      </c>
      <c r="P168" s="271" t="s">
        <v>1</v>
      </c>
      <c r="Q168" s="271" t="s">
        <v>1</v>
      </c>
      <c r="R168" s="272" t="s">
        <v>23</v>
      </c>
      <c r="S168" s="271" t="s">
        <v>1</v>
      </c>
      <c r="T168" s="271" t="s">
        <v>1</v>
      </c>
      <c r="U168" s="271" t="s">
        <v>1</v>
      </c>
      <c r="V168" s="271" t="s">
        <v>1</v>
      </c>
      <c r="W168" s="271" t="s">
        <v>1</v>
      </c>
      <c r="X168" s="271" t="s">
        <v>1</v>
      </c>
      <c r="Y168" s="271" t="s">
        <v>1</v>
      </c>
      <c r="Z168" s="271" t="s">
        <v>1</v>
      </c>
      <c r="AA168" s="271" t="s">
        <v>1</v>
      </c>
      <c r="AB168" s="271" t="s">
        <v>1</v>
      </c>
      <c r="AC168" s="271" t="s">
        <v>1</v>
      </c>
      <c r="AD168" s="271" t="s">
        <v>1</v>
      </c>
      <c r="AE168" s="272" t="s">
        <v>23</v>
      </c>
      <c r="AF168" s="271" t="s">
        <v>1</v>
      </c>
      <c r="AG168" s="271" t="s">
        <v>1</v>
      </c>
      <c r="AH168" s="271" t="s">
        <v>1</v>
      </c>
      <c r="AI168" s="271" t="s">
        <v>1</v>
      </c>
      <c r="AJ168" s="271" t="s">
        <v>1</v>
      </c>
      <c r="AK168" s="271" t="s">
        <v>1</v>
      </c>
      <c r="AL168" s="272" t="s">
        <v>23</v>
      </c>
      <c r="AM168" s="271" t="s">
        <v>1</v>
      </c>
      <c r="AN168" s="271" t="s">
        <v>1</v>
      </c>
      <c r="AO168" s="271" t="s">
        <v>1</v>
      </c>
      <c r="AP168" s="271" t="s">
        <v>1</v>
      </c>
      <c r="AQ168" s="271" t="s">
        <v>1</v>
      </c>
      <c r="AR168" s="271" t="s">
        <v>1</v>
      </c>
      <c r="AS168" s="271" t="s">
        <v>1</v>
      </c>
      <c r="AT168" s="271" t="s">
        <v>1</v>
      </c>
      <c r="AU168" s="272" t="s">
        <v>23</v>
      </c>
      <c r="AV168" s="273" t="s">
        <v>22</v>
      </c>
      <c r="AW168" s="275" t="s">
        <v>1241</v>
      </c>
      <c r="AX168" s="152">
        <v>2</v>
      </c>
      <c r="AY168" s="275">
        <v>1</v>
      </c>
      <c r="AZ168" s="276">
        <v>0</v>
      </c>
      <c r="BA168" s="280">
        <v>9.8000000000000007</v>
      </c>
      <c r="BB168" s="283">
        <v>0</v>
      </c>
      <c r="BD168" s="150">
        <f>_xlfn.XLOOKUP(A168,'KSD auditees'!A:A,'KSD auditees'!A:A)</f>
        <v>1224</v>
      </c>
      <c r="BE168" s="150" t="str">
        <f>_xlfn.XLOOKUP(A168,'KSD auditees'!A:A,'KSD auditees'!G:G)</f>
        <v>Transport</v>
      </c>
      <c r="BF168" s="150" t="e">
        <f>_xlfn.XLOOKUP(A168,'[27]Non AGSA'!B:B,'[27]Non AGSA'!B:B)</f>
        <v>#N/A</v>
      </c>
      <c r="BG168" s="150" t="e">
        <f>_xlfn.XLOOKUP(A168,'[27]Dormant auditee list'!C:C,'[27]Dormant auditee list'!C:C)</f>
        <v>#N/A</v>
      </c>
      <c r="BH168" s="150" t="str">
        <f>_xlfn.XLOOKUP(A168,[27]Reworked!A:A,[27]Reworked!I:I)</f>
        <v>Qualified</v>
      </c>
      <c r="BJ168" s="150">
        <v>1</v>
      </c>
      <c r="BK168" s="150">
        <v>3</v>
      </c>
    </row>
    <row r="169" spans="1:63" ht="34.5" customHeight="1" x14ac:dyDescent="0.25">
      <c r="A169" s="265">
        <v>423</v>
      </c>
      <c r="B169" s="266" t="s">
        <v>221</v>
      </c>
      <c r="C169" s="271" t="s">
        <v>1193</v>
      </c>
      <c r="D169" s="271" t="s">
        <v>683</v>
      </c>
      <c r="E169" s="271" t="s">
        <v>1191</v>
      </c>
      <c r="F169" s="271" t="s">
        <v>1</v>
      </c>
      <c r="G169" s="271" t="s">
        <v>209</v>
      </c>
      <c r="H169" s="266" t="s">
        <v>440</v>
      </c>
      <c r="I169" s="266" t="s">
        <v>437</v>
      </c>
      <c r="J169" s="275" t="s">
        <v>33</v>
      </c>
      <c r="K169" s="271" t="s">
        <v>1</v>
      </c>
      <c r="L169" s="271" t="s">
        <v>1</v>
      </c>
      <c r="M169" s="275" t="s">
        <v>33</v>
      </c>
      <c r="N169" s="271" t="s">
        <v>1</v>
      </c>
      <c r="O169" s="271" t="s">
        <v>1</v>
      </c>
      <c r="P169" s="271" t="s">
        <v>1</v>
      </c>
      <c r="Q169" s="271" t="s">
        <v>1</v>
      </c>
      <c r="R169" s="271" t="s">
        <v>1</v>
      </c>
      <c r="S169" s="271" t="s">
        <v>1</v>
      </c>
      <c r="T169" s="271" t="s">
        <v>1</v>
      </c>
      <c r="U169" s="271" t="s">
        <v>1</v>
      </c>
      <c r="V169" s="271" t="s">
        <v>1</v>
      </c>
      <c r="W169" s="271" t="s">
        <v>1</v>
      </c>
      <c r="X169" s="271" t="s">
        <v>1</v>
      </c>
      <c r="Y169" s="271" t="s">
        <v>1</v>
      </c>
      <c r="Z169" s="271" t="s">
        <v>1</v>
      </c>
      <c r="AA169" s="271" t="s">
        <v>1</v>
      </c>
      <c r="AB169" s="271" t="s">
        <v>1</v>
      </c>
      <c r="AC169" s="271" t="s">
        <v>1</v>
      </c>
      <c r="AD169" s="271" t="s">
        <v>1</v>
      </c>
      <c r="AE169" s="271" t="s">
        <v>1</v>
      </c>
      <c r="AF169" s="271" t="s">
        <v>1</v>
      </c>
      <c r="AG169" s="271" t="s">
        <v>1</v>
      </c>
      <c r="AH169" s="271" t="s">
        <v>1</v>
      </c>
      <c r="AI169" s="271" t="s">
        <v>1</v>
      </c>
      <c r="AJ169" s="271" t="s">
        <v>1</v>
      </c>
      <c r="AK169" s="271" t="s">
        <v>1</v>
      </c>
      <c r="AL169" s="271" t="s">
        <v>1</v>
      </c>
      <c r="AM169" s="271" t="s">
        <v>1</v>
      </c>
      <c r="AN169" s="271" t="s">
        <v>1</v>
      </c>
      <c r="AO169" s="271" t="s">
        <v>1</v>
      </c>
      <c r="AP169" s="271" t="s">
        <v>1</v>
      </c>
      <c r="AQ169" s="271" t="s">
        <v>1</v>
      </c>
      <c r="AR169" s="271" t="s">
        <v>1</v>
      </c>
      <c r="AS169" s="271" t="s">
        <v>1</v>
      </c>
      <c r="AT169" s="271" t="s">
        <v>1</v>
      </c>
      <c r="AU169" s="271" t="s">
        <v>1</v>
      </c>
      <c r="AV169" s="272" t="s">
        <v>23</v>
      </c>
      <c r="AW169" s="274" t="s">
        <v>1240</v>
      </c>
      <c r="AX169" s="275">
        <v>1</v>
      </c>
      <c r="AY169" s="152">
        <v>2</v>
      </c>
      <c r="AZ169" s="276">
        <v>0</v>
      </c>
      <c r="BA169" s="280">
        <v>0.12</v>
      </c>
      <c r="BB169" s="281">
        <v>0</v>
      </c>
      <c r="BD169" s="150">
        <f>_xlfn.XLOOKUP(A169,'KSD auditees'!A:A,'KSD auditees'!A:A)</f>
        <v>423</v>
      </c>
      <c r="BE169" s="150" t="str">
        <f>_xlfn.XLOOKUP(A169,'KSD auditees'!A:A,'KSD auditees'!G:G)</f>
        <v>Transport</v>
      </c>
      <c r="BF169" s="150" t="e">
        <f>_xlfn.XLOOKUP(A169,'[27]Non AGSA'!B:B,'[27]Non AGSA'!B:B)</f>
        <v>#N/A</v>
      </c>
      <c r="BG169" s="150" t="e">
        <f>_xlfn.XLOOKUP(A169,'[27]Dormant auditee list'!C:C,'[27]Dormant auditee list'!C:C)</f>
        <v>#N/A</v>
      </c>
      <c r="BH169" s="150" t="str">
        <f>_xlfn.XLOOKUP(A169,[27]Reworked!A:A,[27]Reworked!I:I)</f>
        <v>Unqualified with no findings</v>
      </c>
      <c r="BJ169" s="150">
        <v>1</v>
      </c>
      <c r="BK169" s="150">
        <v>1</v>
      </c>
    </row>
    <row r="170" spans="1:63" ht="14.25" customHeight="1" x14ac:dyDescent="0.25">
      <c r="A170" s="265">
        <v>225</v>
      </c>
      <c r="B170" s="266" t="s">
        <v>222</v>
      </c>
      <c r="C170" s="271" t="s">
        <v>1193</v>
      </c>
      <c r="D170" s="271" t="s">
        <v>625</v>
      </c>
      <c r="E170" s="271" t="s">
        <v>1191</v>
      </c>
      <c r="F170" s="271" t="s">
        <v>1</v>
      </c>
      <c r="G170" s="271" t="s">
        <v>1</v>
      </c>
      <c r="H170" s="266" t="s">
        <v>1</v>
      </c>
      <c r="I170" s="266" t="s">
        <v>625</v>
      </c>
      <c r="J170" s="279" t="s">
        <v>26</v>
      </c>
      <c r="K170" s="274" t="s">
        <v>20</v>
      </c>
      <c r="L170" s="272" t="s">
        <v>23</v>
      </c>
      <c r="M170" s="152" t="s">
        <v>17</v>
      </c>
      <c r="N170" s="271" t="s">
        <v>1</v>
      </c>
      <c r="O170" s="272" t="s">
        <v>23</v>
      </c>
      <c r="P170" s="274" t="s">
        <v>20</v>
      </c>
      <c r="Q170" s="271" t="s">
        <v>1</v>
      </c>
      <c r="R170" s="271" t="s">
        <v>1</v>
      </c>
      <c r="S170" s="271" t="s">
        <v>1</v>
      </c>
      <c r="T170" s="271" t="s">
        <v>1</v>
      </c>
      <c r="U170" s="271" t="s">
        <v>1</v>
      </c>
      <c r="V170" s="271" t="s">
        <v>1</v>
      </c>
      <c r="W170" s="271" t="s">
        <v>1</v>
      </c>
      <c r="X170" s="274" t="s">
        <v>20</v>
      </c>
      <c r="Y170" s="271" t="s">
        <v>1</v>
      </c>
      <c r="Z170" s="274" t="s">
        <v>20</v>
      </c>
      <c r="AA170" s="274" t="s">
        <v>20</v>
      </c>
      <c r="AB170" s="271" t="s">
        <v>1</v>
      </c>
      <c r="AC170" s="271" t="s">
        <v>1</v>
      </c>
      <c r="AD170" s="271" t="s">
        <v>1</v>
      </c>
      <c r="AE170" s="272" t="s">
        <v>23</v>
      </c>
      <c r="AF170" s="272" t="s">
        <v>23</v>
      </c>
      <c r="AG170" s="271" t="s">
        <v>1</v>
      </c>
      <c r="AH170" s="271" t="s">
        <v>1</v>
      </c>
      <c r="AI170" s="271" t="s">
        <v>1</v>
      </c>
      <c r="AJ170" s="271" t="s">
        <v>1</v>
      </c>
      <c r="AK170" s="272" t="s">
        <v>23</v>
      </c>
      <c r="AL170" s="274" t="s">
        <v>20</v>
      </c>
      <c r="AM170" s="271" t="s">
        <v>1</v>
      </c>
      <c r="AN170" s="271" t="s">
        <v>1</v>
      </c>
      <c r="AO170" s="271" t="s">
        <v>1</v>
      </c>
      <c r="AP170" s="272" t="s">
        <v>23</v>
      </c>
      <c r="AQ170" s="271" t="s">
        <v>1</v>
      </c>
      <c r="AR170" s="272" t="s">
        <v>23</v>
      </c>
      <c r="AS170" s="271" t="s">
        <v>1</v>
      </c>
      <c r="AT170" s="271" t="s">
        <v>1</v>
      </c>
      <c r="AU170" s="272" t="s">
        <v>23</v>
      </c>
      <c r="AV170" s="272" t="s">
        <v>23</v>
      </c>
      <c r="AW170" s="274" t="s">
        <v>1240</v>
      </c>
      <c r="AX170" s="152">
        <v>2</v>
      </c>
      <c r="AY170" s="275">
        <v>1</v>
      </c>
      <c r="AZ170" s="276">
        <v>0</v>
      </c>
      <c r="BA170" s="277">
        <v>1754.3</v>
      </c>
      <c r="BB170" s="278">
        <v>15.9</v>
      </c>
      <c r="BD170" s="150">
        <f>_xlfn.XLOOKUP(A170,'KSD auditees'!A:A,'KSD auditees'!A:A)</f>
        <v>225</v>
      </c>
      <c r="BE170" s="150" t="str">
        <f>_xlfn.XLOOKUP(A170,'KSD auditees'!A:A,'KSD auditees'!G:G)</f>
        <v>Transport</v>
      </c>
      <c r="BF170" s="150" t="e">
        <f>_xlfn.XLOOKUP(A170,'[27]Non AGSA'!B:B,'[27]Non AGSA'!B:B)</f>
        <v>#N/A</v>
      </c>
      <c r="BG170" s="150" t="e">
        <f>_xlfn.XLOOKUP(A170,'[27]Dormant auditee list'!C:C,'[27]Dormant auditee list'!C:C)</f>
        <v>#N/A</v>
      </c>
      <c r="BH170" s="150" t="str">
        <f>_xlfn.XLOOKUP(A170,[27]Reworked!A:A,[27]Reworked!I:I)</f>
        <v>Qualified</v>
      </c>
      <c r="BJ170" s="150">
        <v>1</v>
      </c>
      <c r="BK170" s="150">
        <v>3</v>
      </c>
    </row>
    <row r="171" spans="1:63" ht="33.75" customHeight="1" x14ac:dyDescent="0.25">
      <c r="A171" s="265">
        <v>329</v>
      </c>
      <c r="B171" s="266" t="s">
        <v>120</v>
      </c>
      <c r="C171" s="271" t="s">
        <v>1193</v>
      </c>
      <c r="D171" s="271" t="s">
        <v>1086</v>
      </c>
      <c r="E171" s="271" t="s">
        <v>1191</v>
      </c>
      <c r="F171" s="271" t="s">
        <v>1</v>
      </c>
      <c r="G171" s="271" t="s">
        <v>520</v>
      </c>
      <c r="H171" s="266" t="s">
        <v>440</v>
      </c>
      <c r="I171" s="266" t="s">
        <v>437</v>
      </c>
      <c r="J171" s="152" t="s">
        <v>17</v>
      </c>
      <c r="K171" s="271" t="s">
        <v>1</v>
      </c>
      <c r="L171" s="272" t="s">
        <v>23</v>
      </c>
      <c r="M171" s="152" t="s">
        <v>17</v>
      </c>
      <c r="N171" s="271" t="s">
        <v>1</v>
      </c>
      <c r="O171" s="272" t="s">
        <v>23</v>
      </c>
      <c r="P171" s="271" t="s">
        <v>1</v>
      </c>
      <c r="Q171" s="271" t="s">
        <v>1</v>
      </c>
      <c r="R171" s="271" t="s">
        <v>1</v>
      </c>
      <c r="S171" s="271" t="s">
        <v>1</v>
      </c>
      <c r="T171" s="271" t="s">
        <v>1</v>
      </c>
      <c r="U171" s="271" t="s">
        <v>1</v>
      </c>
      <c r="V171" s="271" t="s">
        <v>1</v>
      </c>
      <c r="W171" s="271" t="s">
        <v>1</v>
      </c>
      <c r="X171" s="271" t="s">
        <v>1</v>
      </c>
      <c r="Y171" s="271" t="s">
        <v>1</v>
      </c>
      <c r="Z171" s="271" t="s">
        <v>1</v>
      </c>
      <c r="AA171" s="271" t="s">
        <v>1</v>
      </c>
      <c r="AB171" s="271" t="s">
        <v>1</v>
      </c>
      <c r="AC171" s="271" t="s">
        <v>1</v>
      </c>
      <c r="AD171" s="271" t="s">
        <v>1</v>
      </c>
      <c r="AE171" s="272" t="s">
        <v>23</v>
      </c>
      <c r="AF171" s="271" t="s">
        <v>1</v>
      </c>
      <c r="AG171" s="271" t="s">
        <v>1</v>
      </c>
      <c r="AH171" s="271" t="s">
        <v>1</v>
      </c>
      <c r="AI171" s="271" t="s">
        <v>1</v>
      </c>
      <c r="AJ171" s="271" t="s">
        <v>1</v>
      </c>
      <c r="AK171" s="271" t="s">
        <v>1</v>
      </c>
      <c r="AL171" s="271" t="s">
        <v>1</v>
      </c>
      <c r="AM171" s="271" t="s">
        <v>1</v>
      </c>
      <c r="AN171" s="271" t="s">
        <v>1</v>
      </c>
      <c r="AO171" s="271" t="s">
        <v>1</v>
      </c>
      <c r="AP171" s="271" t="s">
        <v>1</v>
      </c>
      <c r="AQ171" s="271" t="s">
        <v>1</v>
      </c>
      <c r="AR171" s="271" t="s">
        <v>1</v>
      </c>
      <c r="AS171" s="271" t="s">
        <v>1</v>
      </c>
      <c r="AT171" s="271" t="s">
        <v>1</v>
      </c>
      <c r="AU171" s="272" t="s">
        <v>23</v>
      </c>
      <c r="AV171" s="274" t="s">
        <v>20</v>
      </c>
      <c r="AW171" s="275" t="s">
        <v>1241</v>
      </c>
      <c r="AX171" s="275">
        <v>1</v>
      </c>
      <c r="AY171" s="275">
        <v>1</v>
      </c>
      <c r="AZ171" s="276">
        <v>0</v>
      </c>
      <c r="BA171" s="277">
        <v>2.7</v>
      </c>
      <c r="BB171" s="283">
        <v>0</v>
      </c>
      <c r="BD171" s="150">
        <f>_xlfn.XLOOKUP(A171,'KSD auditees'!A:A,'KSD auditees'!A:A)</f>
        <v>329</v>
      </c>
      <c r="BE171" s="150" t="str">
        <f>_xlfn.XLOOKUP(A171,'KSD auditees'!A:A,'KSD auditees'!G:G)</f>
        <v>Energy</v>
      </c>
      <c r="BF171" s="150" t="e">
        <f>_xlfn.XLOOKUP(A171,'[27]Non AGSA'!B:B,'[27]Non AGSA'!B:B)</f>
        <v>#N/A</v>
      </c>
      <c r="BG171" s="150" t="e">
        <f>_xlfn.XLOOKUP(A171,'[27]Dormant auditee list'!C:C,'[27]Dormant auditee list'!C:C)</f>
        <v>#N/A</v>
      </c>
      <c r="BH171" s="150" t="str">
        <f>_xlfn.XLOOKUP(A171,[27]Reworked!A:A,[27]Reworked!I:I)</f>
        <v>Unqualified with findings</v>
      </c>
      <c r="BJ171" s="150">
        <v>1</v>
      </c>
      <c r="BK171" s="150">
        <v>2</v>
      </c>
    </row>
    <row r="172" spans="1:63" ht="34.5" customHeight="1" x14ac:dyDescent="0.25">
      <c r="A172" s="265">
        <v>1114</v>
      </c>
      <c r="B172" s="266" t="s">
        <v>189</v>
      </c>
      <c r="C172" s="271" t="s">
        <v>1193</v>
      </c>
      <c r="D172" s="271" t="s">
        <v>896</v>
      </c>
      <c r="E172" s="271" t="s">
        <v>1191</v>
      </c>
      <c r="F172" s="271" t="s">
        <v>1</v>
      </c>
      <c r="G172" s="271" t="s">
        <v>209</v>
      </c>
      <c r="H172" s="266" t="s">
        <v>440</v>
      </c>
      <c r="I172" s="266" t="s">
        <v>437</v>
      </c>
      <c r="J172" s="285" t="s">
        <v>39</v>
      </c>
      <c r="K172" s="273" t="s">
        <v>22</v>
      </c>
      <c r="L172" s="273" t="s">
        <v>22</v>
      </c>
      <c r="M172" s="282" t="s">
        <v>94</v>
      </c>
      <c r="N172" s="272" t="s">
        <v>23</v>
      </c>
      <c r="O172" s="272" t="s">
        <v>23</v>
      </c>
      <c r="P172" s="273" t="s">
        <v>22</v>
      </c>
      <c r="Q172" s="273" t="s">
        <v>22</v>
      </c>
      <c r="R172" s="273" t="s">
        <v>22</v>
      </c>
      <c r="S172" s="271" t="s">
        <v>1</v>
      </c>
      <c r="T172" s="271" t="s">
        <v>1</v>
      </c>
      <c r="U172" s="273" t="s">
        <v>22</v>
      </c>
      <c r="V172" s="273" t="s">
        <v>22</v>
      </c>
      <c r="W172" s="273" t="s">
        <v>22</v>
      </c>
      <c r="X172" s="273" t="s">
        <v>22</v>
      </c>
      <c r="Y172" s="271" t="s">
        <v>1</v>
      </c>
      <c r="Z172" s="271" t="s">
        <v>1</v>
      </c>
      <c r="AA172" s="271" t="s">
        <v>1</v>
      </c>
      <c r="AB172" s="271" t="s">
        <v>1</v>
      </c>
      <c r="AC172" s="273" t="s">
        <v>22</v>
      </c>
      <c r="AD172" s="271" t="s">
        <v>1</v>
      </c>
      <c r="AE172" s="273" t="s">
        <v>22</v>
      </c>
      <c r="AF172" s="271" t="s">
        <v>1</v>
      </c>
      <c r="AG172" s="273" t="s">
        <v>22</v>
      </c>
      <c r="AH172" s="271" t="s">
        <v>1</v>
      </c>
      <c r="AI172" s="271" t="s">
        <v>1</v>
      </c>
      <c r="AJ172" s="271" t="s">
        <v>1</v>
      </c>
      <c r="AK172" s="271" t="s">
        <v>1</v>
      </c>
      <c r="AL172" s="273" t="s">
        <v>22</v>
      </c>
      <c r="AM172" s="271" t="s">
        <v>1</v>
      </c>
      <c r="AN172" s="271" t="s">
        <v>1</v>
      </c>
      <c r="AO172" s="273" t="s">
        <v>22</v>
      </c>
      <c r="AP172" s="273" t="s">
        <v>22</v>
      </c>
      <c r="AQ172" s="271" t="s">
        <v>1</v>
      </c>
      <c r="AR172" s="273" t="s">
        <v>22</v>
      </c>
      <c r="AS172" s="271" t="s">
        <v>1</v>
      </c>
      <c r="AT172" s="271" t="s">
        <v>1</v>
      </c>
      <c r="AU172" s="273" t="s">
        <v>22</v>
      </c>
      <c r="AV172" s="273" t="s">
        <v>22</v>
      </c>
      <c r="AW172" s="284" t="s">
        <v>1</v>
      </c>
      <c r="AX172" s="284">
        <v>0</v>
      </c>
      <c r="AY172" s="284">
        <v>0</v>
      </c>
      <c r="AZ172" s="276">
        <v>0</v>
      </c>
      <c r="BA172" s="280">
        <v>136.4</v>
      </c>
      <c r="BB172" s="281">
        <v>0.02</v>
      </c>
      <c r="BD172" s="150">
        <f>_xlfn.XLOOKUP(A172,'KSD auditees'!A:A,'KSD auditees'!A:A)</f>
        <v>1114</v>
      </c>
      <c r="BE172" s="150" t="str">
        <f>_xlfn.XLOOKUP(A172,'KSD auditees'!A:A,'KSD auditees'!G:G)</f>
        <v>Other key public entity</v>
      </c>
      <c r="BF172" s="150" t="e">
        <f>_xlfn.XLOOKUP(A172,'[27]Non AGSA'!B:B,'[27]Non AGSA'!B:B)</f>
        <v>#N/A</v>
      </c>
      <c r="BG172" s="150" t="e">
        <f>_xlfn.XLOOKUP(A172,'[27]Dormant auditee list'!C:C,'[27]Dormant auditee list'!C:C)</f>
        <v>#N/A</v>
      </c>
      <c r="BH172" s="150" t="str">
        <f>_xlfn.XLOOKUP(A172,[27]Reworked!A:A,[27]Reworked!I:I)</f>
        <v>Audit not finalised at legislated date</v>
      </c>
      <c r="BJ172" s="150">
        <v>1</v>
      </c>
      <c r="BK172" s="150">
        <v>6</v>
      </c>
    </row>
    <row r="173" spans="1:63" ht="26.25" customHeight="1" x14ac:dyDescent="0.25">
      <c r="A173" s="265">
        <v>341</v>
      </c>
      <c r="B173" s="266" t="s">
        <v>86</v>
      </c>
      <c r="C173" s="271" t="s">
        <v>1193</v>
      </c>
      <c r="D173" s="271" t="s">
        <v>941</v>
      </c>
      <c r="E173" s="271" t="s">
        <v>1191</v>
      </c>
      <c r="F173" s="271" t="s">
        <v>1</v>
      </c>
      <c r="G173" s="271" t="s">
        <v>447</v>
      </c>
      <c r="H173" s="266" t="s">
        <v>444</v>
      </c>
      <c r="I173" s="266" t="s">
        <v>437</v>
      </c>
      <c r="J173" s="275" t="s">
        <v>33</v>
      </c>
      <c r="K173" s="271" t="s">
        <v>1</v>
      </c>
      <c r="L173" s="271" t="s">
        <v>1</v>
      </c>
      <c r="M173" s="275" t="s">
        <v>33</v>
      </c>
      <c r="N173" s="271" t="s">
        <v>1</v>
      </c>
      <c r="O173" s="271" t="s">
        <v>1</v>
      </c>
      <c r="P173" s="271" t="s">
        <v>1</v>
      </c>
      <c r="Q173" s="271" t="s">
        <v>1</v>
      </c>
      <c r="R173" s="271" t="s">
        <v>1</v>
      </c>
      <c r="S173" s="271" t="s">
        <v>1</v>
      </c>
      <c r="T173" s="271" t="s">
        <v>1</v>
      </c>
      <c r="U173" s="271" t="s">
        <v>1</v>
      </c>
      <c r="V173" s="271" t="s">
        <v>1</v>
      </c>
      <c r="W173" s="271" t="s">
        <v>1</v>
      </c>
      <c r="X173" s="271" t="s">
        <v>1</v>
      </c>
      <c r="Y173" s="271" t="s">
        <v>1</v>
      </c>
      <c r="Z173" s="271" t="s">
        <v>1</v>
      </c>
      <c r="AA173" s="271" t="s">
        <v>1</v>
      </c>
      <c r="AB173" s="271" t="s">
        <v>1</v>
      </c>
      <c r="AC173" s="271" t="s">
        <v>1</v>
      </c>
      <c r="AD173" s="271" t="s">
        <v>1</v>
      </c>
      <c r="AE173" s="271" t="s">
        <v>1</v>
      </c>
      <c r="AF173" s="271" t="s">
        <v>1</v>
      </c>
      <c r="AG173" s="271" t="s">
        <v>1</v>
      </c>
      <c r="AH173" s="271" t="s">
        <v>1</v>
      </c>
      <c r="AI173" s="271" t="s">
        <v>1</v>
      </c>
      <c r="AJ173" s="271" t="s">
        <v>1</v>
      </c>
      <c r="AK173" s="271" t="s">
        <v>1</v>
      </c>
      <c r="AL173" s="271" t="s">
        <v>1</v>
      </c>
      <c r="AM173" s="271" t="s">
        <v>1</v>
      </c>
      <c r="AN173" s="271" t="s">
        <v>1</v>
      </c>
      <c r="AO173" s="271" t="s">
        <v>1</v>
      </c>
      <c r="AP173" s="271" t="s">
        <v>1</v>
      </c>
      <c r="AQ173" s="271" t="s">
        <v>1</v>
      </c>
      <c r="AR173" s="271" t="s">
        <v>1</v>
      </c>
      <c r="AS173" s="271" t="s">
        <v>1</v>
      </c>
      <c r="AT173" s="271" t="s">
        <v>1</v>
      </c>
      <c r="AU173" s="271" t="s">
        <v>1</v>
      </c>
      <c r="AV173" s="271" t="s">
        <v>1</v>
      </c>
      <c r="AW173" s="275" t="s">
        <v>1241</v>
      </c>
      <c r="AX173" s="275">
        <v>1</v>
      </c>
      <c r="AY173" s="275">
        <v>1</v>
      </c>
      <c r="AZ173" s="276">
        <v>0</v>
      </c>
      <c r="BA173" s="280">
        <v>1.4</v>
      </c>
      <c r="BB173" s="283">
        <v>0</v>
      </c>
      <c r="BD173" s="150">
        <f>_xlfn.XLOOKUP(A173,'KSD auditees'!A:A,'KSD auditees'!A:A)</f>
        <v>341</v>
      </c>
      <c r="BE173" s="150" t="str">
        <f>_xlfn.XLOOKUP(A173,'KSD auditees'!A:A,'KSD auditees'!G:G)</f>
        <v xml:space="preserve">Education, Skills development and employment </v>
      </c>
      <c r="BF173" s="150" t="e">
        <f>_xlfn.XLOOKUP(A173,'[27]Non AGSA'!B:B,'[27]Non AGSA'!B:B)</f>
        <v>#N/A</v>
      </c>
      <c r="BG173" s="150" t="e">
        <f>_xlfn.XLOOKUP(A173,'[27]Dormant auditee list'!C:C,'[27]Dormant auditee list'!C:C)</f>
        <v>#N/A</v>
      </c>
      <c r="BH173" s="150" t="str">
        <f>_xlfn.XLOOKUP(A173,[27]Reworked!A:A,[27]Reworked!I:I)</f>
        <v>Unqualified with no findings</v>
      </c>
      <c r="BJ173" s="150">
        <v>1</v>
      </c>
      <c r="BK173" s="150">
        <v>1</v>
      </c>
    </row>
    <row r="174" spans="1:63" ht="34.5" customHeight="1" x14ac:dyDescent="0.25">
      <c r="A174" s="265">
        <v>451</v>
      </c>
      <c r="B174" s="266" t="s">
        <v>149</v>
      </c>
      <c r="C174" s="271" t="s">
        <v>1193</v>
      </c>
      <c r="D174" s="271" t="s">
        <v>737</v>
      </c>
      <c r="E174" s="271" t="s">
        <v>1191</v>
      </c>
      <c r="F174" s="271" t="s">
        <v>1</v>
      </c>
      <c r="G174" s="271" t="s">
        <v>739</v>
      </c>
      <c r="H174" s="266" t="s">
        <v>440</v>
      </c>
      <c r="I174" s="266" t="s">
        <v>437</v>
      </c>
      <c r="J174" s="275" t="s">
        <v>33</v>
      </c>
      <c r="K174" s="271" t="s">
        <v>1</v>
      </c>
      <c r="L174" s="271" t="s">
        <v>1</v>
      </c>
      <c r="M174" s="275" t="s">
        <v>33</v>
      </c>
      <c r="N174" s="271" t="s">
        <v>1</v>
      </c>
      <c r="O174" s="271" t="s">
        <v>1</v>
      </c>
      <c r="P174" s="271" t="s">
        <v>1</v>
      </c>
      <c r="Q174" s="271" t="s">
        <v>1</v>
      </c>
      <c r="R174" s="271" t="s">
        <v>1</v>
      </c>
      <c r="S174" s="271" t="s">
        <v>1</v>
      </c>
      <c r="T174" s="271" t="s">
        <v>1</v>
      </c>
      <c r="U174" s="271" t="s">
        <v>1</v>
      </c>
      <c r="V174" s="271" t="s">
        <v>1</v>
      </c>
      <c r="W174" s="271" t="s">
        <v>1</v>
      </c>
      <c r="X174" s="271" t="s">
        <v>1</v>
      </c>
      <c r="Y174" s="271" t="s">
        <v>1</v>
      </c>
      <c r="Z174" s="271" t="s">
        <v>1</v>
      </c>
      <c r="AA174" s="271" t="s">
        <v>1</v>
      </c>
      <c r="AB174" s="271" t="s">
        <v>1</v>
      </c>
      <c r="AC174" s="271" t="s">
        <v>1</v>
      </c>
      <c r="AD174" s="271" t="s">
        <v>1</v>
      </c>
      <c r="AE174" s="271" t="s">
        <v>1</v>
      </c>
      <c r="AF174" s="271" t="s">
        <v>1</v>
      </c>
      <c r="AG174" s="271" t="s">
        <v>1</v>
      </c>
      <c r="AH174" s="271" t="s">
        <v>1</v>
      </c>
      <c r="AI174" s="271" t="s">
        <v>1</v>
      </c>
      <c r="AJ174" s="271" t="s">
        <v>1</v>
      </c>
      <c r="AK174" s="271" t="s">
        <v>1</v>
      </c>
      <c r="AL174" s="271" t="s">
        <v>1</v>
      </c>
      <c r="AM174" s="271" t="s">
        <v>1</v>
      </c>
      <c r="AN174" s="271" t="s">
        <v>1</v>
      </c>
      <c r="AO174" s="271" t="s">
        <v>1</v>
      </c>
      <c r="AP174" s="271" t="s">
        <v>1</v>
      </c>
      <c r="AQ174" s="271" t="s">
        <v>1</v>
      </c>
      <c r="AR174" s="271" t="s">
        <v>1</v>
      </c>
      <c r="AS174" s="271" t="s">
        <v>1</v>
      </c>
      <c r="AT174" s="271" t="s">
        <v>1</v>
      </c>
      <c r="AU174" s="271" t="s">
        <v>1</v>
      </c>
      <c r="AV174" s="272" t="s">
        <v>23</v>
      </c>
      <c r="AW174" s="275" t="s">
        <v>1241</v>
      </c>
      <c r="AX174" s="275">
        <v>1</v>
      </c>
      <c r="AY174" s="275">
        <v>1</v>
      </c>
      <c r="AZ174" s="276">
        <v>0</v>
      </c>
      <c r="BA174" s="280">
        <v>49.5</v>
      </c>
      <c r="BB174" s="278">
        <v>0.88</v>
      </c>
      <c r="BD174" s="150">
        <f>_xlfn.XLOOKUP(A174,'KSD auditees'!A:A,'KSD auditees'!A:A)</f>
        <v>451</v>
      </c>
      <c r="BE174" s="150" t="str">
        <f>_xlfn.XLOOKUP(A174,'KSD auditees'!A:A,'KSD auditees'!G:G)</f>
        <v xml:space="preserve">Financial sustainability </v>
      </c>
      <c r="BF174" s="150" t="e">
        <f>_xlfn.XLOOKUP(A174,'[27]Non AGSA'!B:B,'[27]Non AGSA'!B:B)</f>
        <v>#N/A</v>
      </c>
      <c r="BG174" s="150" t="e">
        <f>_xlfn.XLOOKUP(A174,'[27]Dormant auditee list'!C:C,'[27]Dormant auditee list'!C:C)</f>
        <v>#N/A</v>
      </c>
      <c r="BH174" s="150" t="str">
        <f>_xlfn.XLOOKUP(A174,[27]Reworked!A:A,[27]Reworked!I:I)</f>
        <v>Unqualified with no findings</v>
      </c>
      <c r="BJ174" s="150">
        <v>1</v>
      </c>
      <c r="BK174" s="150">
        <v>1</v>
      </c>
    </row>
    <row r="175" spans="1:63" ht="26.25" customHeight="1" x14ac:dyDescent="0.25">
      <c r="A175" s="265">
        <v>1307</v>
      </c>
      <c r="B175" s="266" t="s">
        <v>87</v>
      </c>
      <c r="C175" s="271" t="s">
        <v>1193</v>
      </c>
      <c r="D175" s="271" t="s">
        <v>519</v>
      </c>
      <c r="E175" s="271" t="s">
        <v>1191</v>
      </c>
      <c r="F175" s="271" t="s">
        <v>1</v>
      </c>
      <c r="G175" s="271" t="s">
        <v>447</v>
      </c>
      <c r="H175" s="266" t="s">
        <v>444</v>
      </c>
      <c r="I175" s="266" t="s">
        <v>437</v>
      </c>
      <c r="J175" s="275" t="s">
        <v>33</v>
      </c>
      <c r="K175" s="271" t="s">
        <v>1</v>
      </c>
      <c r="L175" s="273" t="s">
        <v>22</v>
      </c>
      <c r="M175" s="152" t="s">
        <v>17</v>
      </c>
      <c r="N175" s="271" t="s">
        <v>1</v>
      </c>
      <c r="O175" s="272" t="s">
        <v>23</v>
      </c>
      <c r="P175" s="271" t="s">
        <v>1</v>
      </c>
      <c r="Q175" s="271" t="s">
        <v>1</v>
      </c>
      <c r="R175" s="271" t="s">
        <v>1</v>
      </c>
      <c r="S175" s="271" t="s">
        <v>1</v>
      </c>
      <c r="T175" s="271" t="s">
        <v>1</v>
      </c>
      <c r="U175" s="271" t="s">
        <v>1</v>
      </c>
      <c r="V175" s="271" t="s">
        <v>1</v>
      </c>
      <c r="W175" s="271" t="s">
        <v>1</v>
      </c>
      <c r="X175" s="271" t="s">
        <v>1</v>
      </c>
      <c r="Y175" s="271" t="s">
        <v>1</v>
      </c>
      <c r="Z175" s="271" t="s">
        <v>1</v>
      </c>
      <c r="AA175" s="271" t="s">
        <v>1</v>
      </c>
      <c r="AB175" s="271" t="s">
        <v>1</v>
      </c>
      <c r="AC175" s="271" t="s">
        <v>1</v>
      </c>
      <c r="AD175" s="271" t="s">
        <v>1</v>
      </c>
      <c r="AE175" s="273" t="s">
        <v>22</v>
      </c>
      <c r="AF175" s="271" t="s">
        <v>1</v>
      </c>
      <c r="AG175" s="271" t="s">
        <v>1</v>
      </c>
      <c r="AH175" s="271" t="s">
        <v>1</v>
      </c>
      <c r="AI175" s="271" t="s">
        <v>1</v>
      </c>
      <c r="AJ175" s="271" t="s">
        <v>1</v>
      </c>
      <c r="AK175" s="271" t="s">
        <v>1</v>
      </c>
      <c r="AL175" s="271" t="s">
        <v>1</v>
      </c>
      <c r="AM175" s="271" t="s">
        <v>1</v>
      </c>
      <c r="AN175" s="271" t="s">
        <v>1</v>
      </c>
      <c r="AO175" s="271" t="s">
        <v>1</v>
      </c>
      <c r="AP175" s="271" t="s">
        <v>1</v>
      </c>
      <c r="AQ175" s="271" t="s">
        <v>1</v>
      </c>
      <c r="AR175" s="271" t="s">
        <v>1</v>
      </c>
      <c r="AS175" s="271" t="s">
        <v>1</v>
      </c>
      <c r="AT175" s="271" t="s">
        <v>1</v>
      </c>
      <c r="AU175" s="271" t="s">
        <v>1</v>
      </c>
      <c r="AV175" s="271" t="s">
        <v>1</v>
      </c>
      <c r="AW175" s="275" t="s">
        <v>1241</v>
      </c>
      <c r="AX175" s="275">
        <v>1</v>
      </c>
      <c r="AY175" s="284">
        <v>0</v>
      </c>
      <c r="AZ175" s="276">
        <v>0</v>
      </c>
      <c r="BA175" s="276">
        <v>0</v>
      </c>
      <c r="BB175" s="283">
        <v>0</v>
      </c>
      <c r="BD175" s="150">
        <f>_xlfn.XLOOKUP(A175,'KSD auditees'!A:A,'KSD auditees'!A:A)</f>
        <v>1307</v>
      </c>
      <c r="BE175" s="150" t="str">
        <f>_xlfn.XLOOKUP(A175,'KSD auditees'!A:A,'KSD auditees'!G:G)</f>
        <v xml:space="preserve">Education, Skills development and employment </v>
      </c>
      <c r="BF175" s="150" t="e">
        <f>_xlfn.XLOOKUP(A175,'[27]Non AGSA'!B:B,'[27]Non AGSA'!B:B)</f>
        <v>#N/A</v>
      </c>
      <c r="BG175" s="150" t="e">
        <f>_xlfn.XLOOKUP(A175,'[27]Dormant auditee list'!C:C,'[27]Dormant auditee list'!C:C)</f>
        <v>#N/A</v>
      </c>
      <c r="BH175" s="150" t="str">
        <f>_xlfn.XLOOKUP(A175,[27]Reworked!A:A,[27]Reworked!I:I)</f>
        <v>Unqualified with no findings</v>
      </c>
      <c r="BJ175" s="150">
        <v>1</v>
      </c>
      <c r="BK175" s="150">
        <v>1</v>
      </c>
    </row>
    <row r="176" spans="1:63" ht="27" customHeight="1" x14ac:dyDescent="0.25">
      <c r="A176" s="265">
        <v>1325</v>
      </c>
      <c r="B176" s="266" t="s">
        <v>88</v>
      </c>
      <c r="C176" s="271" t="s">
        <v>1193</v>
      </c>
      <c r="D176" s="271" t="s">
        <v>625</v>
      </c>
      <c r="E176" s="271" t="s">
        <v>1191</v>
      </c>
      <c r="F176" s="271" t="s">
        <v>1</v>
      </c>
      <c r="G176" s="271" t="s">
        <v>447</v>
      </c>
      <c r="H176" s="266" t="s">
        <v>444</v>
      </c>
      <c r="I176" s="266" t="s">
        <v>437</v>
      </c>
      <c r="J176" s="152" t="s">
        <v>17</v>
      </c>
      <c r="K176" s="271" t="s">
        <v>1</v>
      </c>
      <c r="L176" s="272" t="s">
        <v>23</v>
      </c>
      <c r="M176" s="152" t="s">
        <v>17</v>
      </c>
      <c r="N176" s="271" t="s">
        <v>1</v>
      </c>
      <c r="O176" s="272" t="s">
        <v>23</v>
      </c>
      <c r="P176" s="271" t="s">
        <v>1</v>
      </c>
      <c r="Q176" s="271" t="s">
        <v>1</v>
      </c>
      <c r="R176" s="271" t="s">
        <v>1</v>
      </c>
      <c r="S176" s="271" t="s">
        <v>1</v>
      </c>
      <c r="T176" s="271" t="s">
        <v>1</v>
      </c>
      <c r="U176" s="271" t="s">
        <v>1</v>
      </c>
      <c r="V176" s="271" t="s">
        <v>1</v>
      </c>
      <c r="W176" s="271" t="s">
        <v>1</v>
      </c>
      <c r="X176" s="271" t="s">
        <v>1</v>
      </c>
      <c r="Y176" s="271" t="s">
        <v>1</v>
      </c>
      <c r="Z176" s="271" t="s">
        <v>1</v>
      </c>
      <c r="AA176" s="271" t="s">
        <v>1</v>
      </c>
      <c r="AB176" s="271" t="s">
        <v>1</v>
      </c>
      <c r="AC176" s="271" t="s">
        <v>1</v>
      </c>
      <c r="AD176" s="271" t="s">
        <v>1</v>
      </c>
      <c r="AE176" s="272" t="s">
        <v>23</v>
      </c>
      <c r="AF176" s="271" t="s">
        <v>1</v>
      </c>
      <c r="AG176" s="271" t="s">
        <v>1</v>
      </c>
      <c r="AH176" s="271" t="s">
        <v>1</v>
      </c>
      <c r="AI176" s="271" t="s">
        <v>1</v>
      </c>
      <c r="AJ176" s="271" t="s">
        <v>1</v>
      </c>
      <c r="AK176" s="271" t="s">
        <v>1</v>
      </c>
      <c r="AL176" s="271" t="s">
        <v>1</v>
      </c>
      <c r="AM176" s="271" t="s">
        <v>1</v>
      </c>
      <c r="AN176" s="271" t="s">
        <v>1</v>
      </c>
      <c r="AO176" s="271" t="s">
        <v>1</v>
      </c>
      <c r="AP176" s="271" t="s">
        <v>1</v>
      </c>
      <c r="AQ176" s="271" t="s">
        <v>1</v>
      </c>
      <c r="AR176" s="271" t="s">
        <v>1</v>
      </c>
      <c r="AS176" s="271" t="s">
        <v>1</v>
      </c>
      <c r="AT176" s="271" t="s">
        <v>1</v>
      </c>
      <c r="AU176" s="271" t="s">
        <v>1</v>
      </c>
      <c r="AV176" s="271" t="s">
        <v>1</v>
      </c>
      <c r="AW176" s="275" t="s">
        <v>1241</v>
      </c>
      <c r="AX176" s="152">
        <v>2</v>
      </c>
      <c r="AY176" s="284">
        <v>0</v>
      </c>
      <c r="AZ176" s="276">
        <v>0</v>
      </c>
      <c r="BA176" s="276">
        <v>0</v>
      </c>
      <c r="BB176" s="283">
        <v>0</v>
      </c>
      <c r="BD176" s="150">
        <f>_xlfn.XLOOKUP(A176,'KSD auditees'!A:A,'KSD auditees'!A:A)</f>
        <v>1325</v>
      </c>
      <c r="BE176" s="150" t="str">
        <f>_xlfn.XLOOKUP(A176,'KSD auditees'!A:A,'KSD auditees'!G:G)</f>
        <v xml:space="preserve">Education, Skills development and employment </v>
      </c>
      <c r="BF176" s="150" t="e">
        <f>_xlfn.XLOOKUP(A176,'[27]Non AGSA'!B:B,'[27]Non AGSA'!B:B)</f>
        <v>#N/A</v>
      </c>
      <c r="BG176" s="150" t="e">
        <f>_xlfn.XLOOKUP(A176,'[27]Dormant auditee list'!C:C,'[27]Dormant auditee list'!C:C)</f>
        <v>#N/A</v>
      </c>
      <c r="BH176" s="150" t="str">
        <f>_xlfn.XLOOKUP(A176,[27]Reworked!A:A,[27]Reworked!I:I)</f>
        <v>Unqualified with findings</v>
      </c>
      <c r="BJ176" s="150">
        <v>1</v>
      </c>
      <c r="BK176" s="150">
        <v>2</v>
      </c>
    </row>
    <row r="177" spans="1:63" ht="26.25" customHeight="1" x14ac:dyDescent="0.25">
      <c r="A177" s="265">
        <v>452</v>
      </c>
      <c r="B177" s="266" t="s">
        <v>89</v>
      </c>
      <c r="C177" s="271" t="s">
        <v>1193</v>
      </c>
      <c r="D177" s="271" t="s">
        <v>941</v>
      </c>
      <c r="E177" s="271" t="s">
        <v>1191</v>
      </c>
      <c r="F177" s="271" t="s">
        <v>1</v>
      </c>
      <c r="G177" s="271" t="s">
        <v>447</v>
      </c>
      <c r="H177" s="266" t="s">
        <v>444</v>
      </c>
      <c r="I177" s="266" t="s">
        <v>437</v>
      </c>
      <c r="J177" s="279" t="s">
        <v>26</v>
      </c>
      <c r="K177" s="271" t="s">
        <v>1</v>
      </c>
      <c r="L177" s="272" t="s">
        <v>23</v>
      </c>
      <c r="M177" s="279" t="s">
        <v>26</v>
      </c>
      <c r="N177" s="273" t="s">
        <v>22</v>
      </c>
      <c r="O177" s="272" t="s">
        <v>23</v>
      </c>
      <c r="P177" s="271" t="s">
        <v>1</v>
      </c>
      <c r="Q177" s="271" t="s">
        <v>1</v>
      </c>
      <c r="R177" s="272" t="s">
        <v>23</v>
      </c>
      <c r="S177" s="271" t="s">
        <v>1</v>
      </c>
      <c r="T177" s="271" t="s">
        <v>1</v>
      </c>
      <c r="U177" s="272" t="s">
        <v>23</v>
      </c>
      <c r="V177" s="271" t="s">
        <v>1</v>
      </c>
      <c r="W177" s="271" t="s">
        <v>1</v>
      </c>
      <c r="X177" s="274" t="s">
        <v>20</v>
      </c>
      <c r="Y177" s="271" t="s">
        <v>1</v>
      </c>
      <c r="Z177" s="271" t="s">
        <v>1</v>
      </c>
      <c r="AA177" s="271" t="s">
        <v>1</v>
      </c>
      <c r="AB177" s="271" t="s">
        <v>1</v>
      </c>
      <c r="AC177" s="271" t="s">
        <v>1</v>
      </c>
      <c r="AD177" s="271" t="s">
        <v>1</v>
      </c>
      <c r="AE177" s="272" t="s">
        <v>23</v>
      </c>
      <c r="AF177" s="272" t="s">
        <v>23</v>
      </c>
      <c r="AG177" s="271" t="s">
        <v>1</v>
      </c>
      <c r="AH177" s="271" t="s">
        <v>1</v>
      </c>
      <c r="AI177" s="271" t="s">
        <v>1</v>
      </c>
      <c r="AJ177" s="271" t="s">
        <v>1</v>
      </c>
      <c r="AK177" s="274" t="s">
        <v>20</v>
      </c>
      <c r="AL177" s="271" t="s">
        <v>1</v>
      </c>
      <c r="AM177" s="271" t="s">
        <v>1</v>
      </c>
      <c r="AN177" s="271" t="s">
        <v>1</v>
      </c>
      <c r="AO177" s="271" t="s">
        <v>1</v>
      </c>
      <c r="AP177" s="271" t="s">
        <v>1</v>
      </c>
      <c r="AQ177" s="271" t="s">
        <v>1</v>
      </c>
      <c r="AR177" s="271" t="s">
        <v>1</v>
      </c>
      <c r="AS177" s="271" t="s">
        <v>1</v>
      </c>
      <c r="AT177" s="271" t="s">
        <v>1</v>
      </c>
      <c r="AU177" s="272" t="s">
        <v>23</v>
      </c>
      <c r="AV177" s="272" t="s">
        <v>23</v>
      </c>
      <c r="AW177" s="275" t="s">
        <v>1241</v>
      </c>
      <c r="AX177" s="275">
        <v>1</v>
      </c>
      <c r="AY177" s="152">
        <v>2</v>
      </c>
      <c r="AZ177" s="276">
        <v>0</v>
      </c>
      <c r="BA177" s="277">
        <v>102.1</v>
      </c>
      <c r="BB177" s="281">
        <v>0</v>
      </c>
      <c r="BD177" s="150">
        <f>_xlfn.XLOOKUP(A177,'KSD auditees'!A:A,'KSD auditees'!A:A)</f>
        <v>452</v>
      </c>
      <c r="BE177" s="150" t="str">
        <f>_xlfn.XLOOKUP(A177,'KSD auditees'!A:A,'KSD auditees'!G:G)</f>
        <v xml:space="preserve">Education, Skills development and employment </v>
      </c>
      <c r="BF177" s="150" t="e">
        <f>_xlfn.XLOOKUP(A177,'[27]Non AGSA'!B:B,'[27]Non AGSA'!B:B)</f>
        <v>#N/A</v>
      </c>
      <c r="BG177" s="150" t="e">
        <f>_xlfn.XLOOKUP(A177,'[27]Dormant auditee list'!C:C,'[27]Dormant auditee list'!C:C)</f>
        <v>#N/A</v>
      </c>
      <c r="BH177" s="150" t="str">
        <f>_xlfn.XLOOKUP(A177,[27]Reworked!A:A,[27]Reworked!I:I)</f>
        <v>Qualified</v>
      </c>
      <c r="BJ177" s="150">
        <v>1</v>
      </c>
      <c r="BK177" s="150">
        <v>3</v>
      </c>
    </row>
    <row r="178" spans="1:63" ht="34.5" customHeight="1" x14ac:dyDescent="0.25">
      <c r="A178" s="265">
        <v>453</v>
      </c>
      <c r="B178" s="266" t="s">
        <v>121</v>
      </c>
      <c r="C178" s="271" t="s">
        <v>1193</v>
      </c>
      <c r="D178" s="271" t="s">
        <v>1086</v>
      </c>
      <c r="E178" s="271" t="s">
        <v>1191</v>
      </c>
      <c r="F178" s="271" t="s">
        <v>1</v>
      </c>
      <c r="G178" s="271" t="s">
        <v>520</v>
      </c>
      <c r="H178" s="266" t="s">
        <v>440</v>
      </c>
      <c r="I178" s="266" t="s">
        <v>437</v>
      </c>
      <c r="J178" s="152" t="s">
        <v>17</v>
      </c>
      <c r="K178" s="273" t="s">
        <v>22</v>
      </c>
      <c r="L178" s="272" t="s">
        <v>23</v>
      </c>
      <c r="M178" s="152" t="s">
        <v>17</v>
      </c>
      <c r="N178" s="274" t="s">
        <v>20</v>
      </c>
      <c r="O178" s="272" t="s">
        <v>23</v>
      </c>
      <c r="P178" s="271" t="s">
        <v>1</v>
      </c>
      <c r="Q178" s="271" t="s">
        <v>1</v>
      </c>
      <c r="R178" s="271" t="s">
        <v>1</v>
      </c>
      <c r="S178" s="271" t="s">
        <v>1</v>
      </c>
      <c r="T178" s="271" t="s">
        <v>1</v>
      </c>
      <c r="U178" s="271" t="s">
        <v>1</v>
      </c>
      <c r="V178" s="271" t="s">
        <v>1</v>
      </c>
      <c r="W178" s="271" t="s">
        <v>1</v>
      </c>
      <c r="X178" s="271" t="s">
        <v>1</v>
      </c>
      <c r="Y178" s="271" t="s">
        <v>1</v>
      </c>
      <c r="Z178" s="273" t="s">
        <v>22</v>
      </c>
      <c r="AA178" s="271" t="s">
        <v>1</v>
      </c>
      <c r="AB178" s="271" t="s">
        <v>1</v>
      </c>
      <c r="AC178" s="271" t="s">
        <v>1</v>
      </c>
      <c r="AD178" s="271" t="s">
        <v>1</v>
      </c>
      <c r="AE178" s="271" t="s">
        <v>1</v>
      </c>
      <c r="AF178" s="271" t="s">
        <v>1</v>
      </c>
      <c r="AG178" s="271" t="s">
        <v>1</v>
      </c>
      <c r="AH178" s="271" t="s">
        <v>1</v>
      </c>
      <c r="AI178" s="271" t="s">
        <v>1</v>
      </c>
      <c r="AJ178" s="271" t="s">
        <v>1</v>
      </c>
      <c r="AK178" s="271" t="s">
        <v>1</v>
      </c>
      <c r="AL178" s="271" t="s">
        <v>1</v>
      </c>
      <c r="AM178" s="271" t="s">
        <v>1</v>
      </c>
      <c r="AN178" s="271" t="s">
        <v>1</v>
      </c>
      <c r="AO178" s="271" t="s">
        <v>1</v>
      </c>
      <c r="AP178" s="271" t="s">
        <v>1</v>
      </c>
      <c r="AQ178" s="271" t="s">
        <v>1</v>
      </c>
      <c r="AR178" s="272" t="s">
        <v>23</v>
      </c>
      <c r="AS178" s="271" t="s">
        <v>1</v>
      </c>
      <c r="AT178" s="271" t="s">
        <v>1</v>
      </c>
      <c r="AU178" s="272" t="s">
        <v>23</v>
      </c>
      <c r="AV178" s="272" t="s">
        <v>23</v>
      </c>
      <c r="AW178" s="275" t="s">
        <v>1241</v>
      </c>
      <c r="AX178" s="275">
        <v>1</v>
      </c>
      <c r="AY178" s="284">
        <v>0</v>
      </c>
      <c r="AZ178" s="276">
        <v>0</v>
      </c>
      <c r="BA178" s="280">
        <v>575.79999999999995</v>
      </c>
      <c r="BB178" s="278">
        <v>0.1</v>
      </c>
      <c r="BD178" s="150">
        <f>_xlfn.XLOOKUP(A178,'KSD auditees'!A:A,'KSD auditees'!A:A)</f>
        <v>453</v>
      </c>
      <c r="BE178" s="150" t="str">
        <f>_xlfn.XLOOKUP(A178,'KSD auditees'!A:A,'KSD auditees'!G:G)</f>
        <v>Energy</v>
      </c>
      <c r="BF178" s="150" t="e">
        <f>_xlfn.XLOOKUP(A178,'[27]Non AGSA'!B:B,'[27]Non AGSA'!B:B)</f>
        <v>#N/A</v>
      </c>
      <c r="BG178" s="150" t="e">
        <f>_xlfn.XLOOKUP(A178,'[27]Dormant auditee list'!C:C,'[27]Dormant auditee list'!C:C)</f>
        <v>#N/A</v>
      </c>
      <c r="BH178" s="150" t="str">
        <f>_xlfn.XLOOKUP(A178,[27]Reworked!A:A,[27]Reworked!I:I)</f>
        <v>Unqualified with findings</v>
      </c>
      <c r="BJ178" s="150">
        <v>1</v>
      </c>
      <c r="BK178" s="150">
        <v>2</v>
      </c>
    </row>
    <row r="179" spans="1:63" ht="34.5" customHeight="1" x14ac:dyDescent="0.25">
      <c r="A179" s="265">
        <v>1120</v>
      </c>
      <c r="B179" s="266" t="s">
        <v>190</v>
      </c>
      <c r="C179" s="271" t="s">
        <v>1193</v>
      </c>
      <c r="D179" s="271" t="s">
        <v>896</v>
      </c>
      <c r="E179" s="271" t="s">
        <v>1191</v>
      </c>
      <c r="F179" s="271" t="s">
        <v>1</v>
      </c>
      <c r="G179" s="271" t="s">
        <v>209</v>
      </c>
      <c r="H179" s="266" t="s">
        <v>440</v>
      </c>
      <c r="I179" s="266" t="s">
        <v>437</v>
      </c>
      <c r="J179" s="285" t="s">
        <v>39</v>
      </c>
      <c r="K179" s="272" t="s">
        <v>23</v>
      </c>
      <c r="L179" s="273" t="s">
        <v>22</v>
      </c>
      <c r="M179" s="282" t="s">
        <v>94</v>
      </c>
      <c r="N179" s="274" t="s">
        <v>20</v>
      </c>
      <c r="O179" s="272" t="s">
        <v>23</v>
      </c>
      <c r="P179" s="273" t="s">
        <v>22</v>
      </c>
      <c r="Q179" s="273" t="s">
        <v>22</v>
      </c>
      <c r="R179" s="273" t="s">
        <v>22</v>
      </c>
      <c r="S179" s="271" t="s">
        <v>1</v>
      </c>
      <c r="T179" s="271" t="s">
        <v>1</v>
      </c>
      <c r="U179" s="273" t="s">
        <v>22</v>
      </c>
      <c r="V179" s="273" t="s">
        <v>22</v>
      </c>
      <c r="W179" s="273" t="s">
        <v>22</v>
      </c>
      <c r="X179" s="273" t="s">
        <v>22</v>
      </c>
      <c r="Y179" s="271" t="s">
        <v>1</v>
      </c>
      <c r="Z179" s="274" t="s">
        <v>20</v>
      </c>
      <c r="AA179" s="274" t="s">
        <v>20</v>
      </c>
      <c r="AB179" s="271" t="s">
        <v>1</v>
      </c>
      <c r="AC179" s="271" t="s">
        <v>1</v>
      </c>
      <c r="AD179" s="273" t="s">
        <v>22</v>
      </c>
      <c r="AE179" s="273" t="s">
        <v>22</v>
      </c>
      <c r="AF179" s="273" t="s">
        <v>22</v>
      </c>
      <c r="AG179" s="273" t="s">
        <v>22</v>
      </c>
      <c r="AH179" s="273" t="s">
        <v>22</v>
      </c>
      <c r="AI179" s="271" t="s">
        <v>1</v>
      </c>
      <c r="AJ179" s="271" t="s">
        <v>1</v>
      </c>
      <c r="AK179" s="271" t="s">
        <v>1</v>
      </c>
      <c r="AL179" s="273" t="s">
        <v>22</v>
      </c>
      <c r="AM179" s="271" t="s">
        <v>1</v>
      </c>
      <c r="AN179" s="271" t="s">
        <v>1</v>
      </c>
      <c r="AO179" s="273" t="s">
        <v>22</v>
      </c>
      <c r="AP179" s="273" t="s">
        <v>22</v>
      </c>
      <c r="AQ179" s="271" t="s">
        <v>1</v>
      </c>
      <c r="AR179" s="273" t="s">
        <v>22</v>
      </c>
      <c r="AS179" s="271" t="s">
        <v>1</v>
      </c>
      <c r="AT179" s="271" t="s">
        <v>1</v>
      </c>
      <c r="AU179" s="272" t="s">
        <v>23</v>
      </c>
      <c r="AV179" s="273" t="s">
        <v>22</v>
      </c>
      <c r="AW179" s="284" t="s">
        <v>1</v>
      </c>
      <c r="AX179" s="284">
        <v>0</v>
      </c>
      <c r="AY179" s="284">
        <v>0</v>
      </c>
      <c r="AZ179" s="276">
        <v>0</v>
      </c>
      <c r="BA179" s="277">
        <v>163.1</v>
      </c>
      <c r="BB179" s="281">
        <v>0.5</v>
      </c>
      <c r="BD179" s="150">
        <f>_xlfn.XLOOKUP(A179,'KSD auditees'!A:A,'KSD auditees'!A:A)</f>
        <v>1120</v>
      </c>
      <c r="BE179" s="150" t="str">
        <f>_xlfn.XLOOKUP(A179,'KSD auditees'!A:A,'KSD auditees'!G:G)</f>
        <v>Other key public entity</v>
      </c>
      <c r="BF179" s="150" t="e">
        <f>_xlfn.XLOOKUP(A179,'[27]Non AGSA'!B:B,'[27]Non AGSA'!B:B)</f>
        <v>#N/A</v>
      </c>
      <c r="BG179" s="150" t="e">
        <f>_xlfn.XLOOKUP(A179,'[27]Dormant auditee list'!C:C,'[27]Dormant auditee list'!C:C)</f>
        <v>#N/A</v>
      </c>
      <c r="BH179" s="150" t="str">
        <f>_xlfn.XLOOKUP(A179,[27]Reworked!A:A,[27]Reworked!I:I)</f>
        <v>Audit not finalised at legislated date</v>
      </c>
      <c r="BJ179" s="150">
        <v>1</v>
      </c>
      <c r="BK179" s="150">
        <v>6</v>
      </c>
    </row>
    <row r="180" spans="1:63" ht="26.25" customHeight="1" x14ac:dyDescent="0.25">
      <c r="A180" s="265">
        <v>1062</v>
      </c>
      <c r="B180" s="266" t="s">
        <v>191</v>
      </c>
      <c r="C180" s="271" t="s">
        <v>1193</v>
      </c>
      <c r="D180" s="271" t="s">
        <v>854</v>
      </c>
      <c r="E180" s="271" t="s">
        <v>1191</v>
      </c>
      <c r="F180" s="271" t="s">
        <v>1</v>
      </c>
      <c r="G180" s="271" t="s">
        <v>837</v>
      </c>
      <c r="H180" s="266" t="s">
        <v>444</v>
      </c>
      <c r="I180" s="266" t="s">
        <v>437</v>
      </c>
      <c r="J180" s="152" t="s">
        <v>17</v>
      </c>
      <c r="K180" s="271" t="s">
        <v>1</v>
      </c>
      <c r="L180" s="272" t="s">
        <v>23</v>
      </c>
      <c r="M180" s="152" t="s">
        <v>17</v>
      </c>
      <c r="N180" s="271" t="s">
        <v>1</v>
      </c>
      <c r="O180" s="272" t="s">
        <v>23</v>
      </c>
      <c r="P180" s="271" t="s">
        <v>1</v>
      </c>
      <c r="Q180" s="271" t="s">
        <v>1</v>
      </c>
      <c r="R180" s="271" t="s">
        <v>1</v>
      </c>
      <c r="S180" s="271" t="s">
        <v>1</v>
      </c>
      <c r="T180" s="271" t="s">
        <v>1</v>
      </c>
      <c r="U180" s="271" t="s">
        <v>1</v>
      </c>
      <c r="V180" s="271" t="s">
        <v>1</v>
      </c>
      <c r="W180" s="271" t="s">
        <v>1</v>
      </c>
      <c r="X180" s="271" t="s">
        <v>1</v>
      </c>
      <c r="Y180" s="271" t="s">
        <v>1</v>
      </c>
      <c r="Z180" s="271" t="s">
        <v>1</v>
      </c>
      <c r="AA180" s="271" t="s">
        <v>1</v>
      </c>
      <c r="AB180" s="271" t="s">
        <v>1</v>
      </c>
      <c r="AC180" s="271" t="s">
        <v>1</v>
      </c>
      <c r="AD180" s="271" t="s">
        <v>1</v>
      </c>
      <c r="AE180" s="273" t="s">
        <v>22</v>
      </c>
      <c r="AF180" s="272" t="s">
        <v>23</v>
      </c>
      <c r="AG180" s="271" t="s">
        <v>1</v>
      </c>
      <c r="AH180" s="271" t="s">
        <v>1</v>
      </c>
      <c r="AI180" s="271" t="s">
        <v>1</v>
      </c>
      <c r="AJ180" s="271" t="s">
        <v>1</v>
      </c>
      <c r="AK180" s="271" t="s">
        <v>1</v>
      </c>
      <c r="AL180" s="272" t="s">
        <v>23</v>
      </c>
      <c r="AM180" s="271" t="s">
        <v>1</v>
      </c>
      <c r="AN180" s="271" t="s">
        <v>1</v>
      </c>
      <c r="AO180" s="271" t="s">
        <v>1</v>
      </c>
      <c r="AP180" s="271" t="s">
        <v>1</v>
      </c>
      <c r="AQ180" s="271" t="s">
        <v>1</v>
      </c>
      <c r="AR180" s="271" t="s">
        <v>1</v>
      </c>
      <c r="AS180" s="271" t="s">
        <v>1</v>
      </c>
      <c r="AT180" s="271" t="s">
        <v>1</v>
      </c>
      <c r="AU180" s="271" t="s">
        <v>1</v>
      </c>
      <c r="AV180" s="272" t="s">
        <v>23</v>
      </c>
      <c r="AW180" s="272" t="s">
        <v>1242</v>
      </c>
      <c r="AX180" s="152">
        <v>2</v>
      </c>
      <c r="AY180" s="152">
        <v>2</v>
      </c>
      <c r="AZ180" s="276">
        <v>0</v>
      </c>
      <c r="BA180" s="277">
        <v>10.3</v>
      </c>
      <c r="BB180" s="281">
        <v>19.3</v>
      </c>
      <c r="BD180" s="150">
        <f>_xlfn.XLOOKUP(A180,'KSD auditees'!A:A,'KSD auditees'!A:A)</f>
        <v>1062</v>
      </c>
      <c r="BE180" s="150" t="str">
        <f>_xlfn.XLOOKUP(A180,'KSD auditees'!A:A,'KSD auditees'!G:G)</f>
        <v>Other key public entity</v>
      </c>
      <c r="BF180" s="150" t="e">
        <f>_xlfn.XLOOKUP(A180,'[27]Non AGSA'!B:B,'[27]Non AGSA'!B:B)</f>
        <v>#N/A</v>
      </c>
      <c r="BG180" s="150" t="e">
        <f>_xlfn.XLOOKUP(A180,'[27]Dormant auditee list'!C:C,'[27]Dormant auditee list'!C:C)</f>
        <v>#N/A</v>
      </c>
      <c r="BH180" s="150" t="str">
        <f>_xlfn.XLOOKUP(A180,[27]Reworked!A:A,[27]Reworked!I:I)</f>
        <v>Unqualified with findings</v>
      </c>
      <c r="BJ180" s="150">
        <v>1</v>
      </c>
      <c r="BK180" s="150">
        <v>2</v>
      </c>
    </row>
    <row r="181" spans="1:63" ht="34.5" customHeight="1" x14ac:dyDescent="0.25">
      <c r="A181" s="265">
        <v>1122</v>
      </c>
      <c r="B181" s="266" t="s">
        <v>192</v>
      </c>
      <c r="C181" s="271" t="s">
        <v>1193</v>
      </c>
      <c r="D181" s="271" t="s">
        <v>896</v>
      </c>
      <c r="E181" s="271" t="s">
        <v>1191</v>
      </c>
      <c r="F181" s="271" t="s">
        <v>1</v>
      </c>
      <c r="G181" s="271" t="s">
        <v>587</v>
      </c>
      <c r="H181" s="266" t="s">
        <v>440</v>
      </c>
      <c r="I181" s="266" t="s">
        <v>437</v>
      </c>
      <c r="J181" s="285" t="s">
        <v>39</v>
      </c>
      <c r="K181" s="271" t="s">
        <v>1</v>
      </c>
      <c r="L181" s="273" t="s">
        <v>22</v>
      </c>
      <c r="M181" s="152" t="s">
        <v>17</v>
      </c>
      <c r="N181" s="271" t="s">
        <v>1</v>
      </c>
      <c r="O181" s="272" t="s">
        <v>23</v>
      </c>
      <c r="P181" s="271" t="s">
        <v>1</v>
      </c>
      <c r="Q181" s="271" t="s">
        <v>1</v>
      </c>
      <c r="R181" s="271" t="s">
        <v>1</v>
      </c>
      <c r="S181" s="271" t="s">
        <v>1</v>
      </c>
      <c r="T181" s="271" t="s">
        <v>1</v>
      </c>
      <c r="U181" s="271" t="s">
        <v>1</v>
      </c>
      <c r="V181" s="271" t="s">
        <v>1</v>
      </c>
      <c r="W181" s="271" t="s">
        <v>1</v>
      </c>
      <c r="X181" s="271" t="s">
        <v>1</v>
      </c>
      <c r="Y181" s="271" t="s">
        <v>1</v>
      </c>
      <c r="Z181" s="271" t="s">
        <v>1</v>
      </c>
      <c r="AA181" s="271" t="s">
        <v>1</v>
      </c>
      <c r="AB181" s="271" t="s">
        <v>1</v>
      </c>
      <c r="AC181" s="271" t="s">
        <v>1</v>
      </c>
      <c r="AD181" s="271" t="s">
        <v>1</v>
      </c>
      <c r="AE181" s="271" t="s">
        <v>1</v>
      </c>
      <c r="AF181" s="271" t="s">
        <v>1</v>
      </c>
      <c r="AG181" s="271" t="s">
        <v>1</v>
      </c>
      <c r="AH181" s="271" t="s">
        <v>1</v>
      </c>
      <c r="AI181" s="271" t="s">
        <v>1</v>
      </c>
      <c r="AJ181" s="271" t="s">
        <v>1</v>
      </c>
      <c r="AK181" s="271" t="s">
        <v>1</v>
      </c>
      <c r="AL181" s="273" t="s">
        <v>22</v>
      </c>
      <c r="AM181" s="271" t="s">
        <v>1</v>
      </c>
      <c r="AN181" s="271" t="s">
        <v>1</v>
      </c>
      <c r="AO181" s="271" t="s">
        <v>1</v>
      </c>
      <c r="AP181" s="271" t="s">
        <v>1</v>
      </c>
      <c r="AQ181" s="271" t="s">
        <v>1</v>
      </c>
      <c r="AR181" s="271" t="s">
        <v>1</v>
      </c>
      <c r="AS181" s="271" t="s">
        <v>1</v>
      </c>
      <c r="AT181" s="271" t="s">
        <v>1</v>
      </c>
      <c r="AU181" s="273" t="s">
        <v>22</v>
      </c>
      <c r="AV181" s="271" t="s">
        <v>1</v>
      </c>
      <c r="AW181" s="284" t="s">
        <v>1</v>
      </c>
      <c r="AX181" s="284">
        <v>0</v>
      </c>
      <c r="AY181" s="284">
        <v>0</v>
      </c>
      <c r="AZ181" s="276">
        <v>0</v>
      </c>
      <c r="BA181" s="277">
        <v>0</v>
      </c>
      <c r="BB181" s="281">
        <v>0</v>
      </c>
      <c r="BD181" s="150">
        <f>_xlfn.XLOOKUP(A181,'KSD auditees'!A:A,'KSD auditees'!A:A)</f>
        <v>1122</v>
      </c>
      <c r="BE181" s="150" t="str">
        <f>_xlfn.XLOOKUP(A181,'KSD auditees'!A:A,'KSD auditees'!G:G)</f>
        <v>Other key public entity</v>
      </c>
      <c r="BF181" s="150" t="e">
        <f>_xlfn.XLOOKUP(A181,'[27]Non AGSA'!B:B,'[27]Non AGSA'!B:B)</f>
        <v>#N/A</v>
      </c>
      <c r="BG181" s="150" t="e">
        <f>_xlfn.XLOOKUP(A181,'[27]Dormant auditee list'!C:C,'[27]Dormant auditee list'!C:C)</f>
        <v>#N/A</v>
      </c>
      <c r="BH181" s="150" t="str">
        <f>_xlfn.XLOOKUP(A181,[27]Reworked!A:A,[27]Reworked!I:I)</f>
        <v>Audit not finalised at legislated date</v>
      </c>
      <c r="BJ181" s="150">
        <v>1</v>
      </c>
      <c r="BK181" s="150">
        <v>6</v>
      </c>
    </row>
    <row r="182" spans="1:63" ht="26.25" customHeight="1" x14ac:dyDescent="0.25">
      <c r="A182" s="265">
        <v>1527</v>
      </c>
      <c r="B182" s="266" t="s">
        <v>154</v>
      </c>
      <c r="C182" s="271" t="s">
        <v>1193</v>
      </c>
      <c r="D182" s="271" t="s">
        <v>854</v>
      </c>
      <c r="E182" s="271" t="s">
        <v>1191</v>
      </c>
      <c r="F182" s="271" t="s">
        <v>1</v>
      </c>
      <c r="G182" s="271" t="s">
        <v>151</v>
      </c>
      <c r="H182" s="266" t="s">
        <v>444</v>
      </c>
      <c r="I182" s="266" t="s">
        <v>437</v>
      </c>
      <c r="J182" s="275" t="s">
        <v>33</v>
      </c>
      <c r="K182" s="271" t="s">
        <v>1</v>
      </c>
      <c r="L182" s="271" t="s">
        <v>1</v>
      </c>
      <c r="M182" s="275" t="s">
        <v>33</v>
      </c>
      <c r="N182" s="273" t="s">
        <v>22</v>
      </c>
      <c r="O182" s="273" t="s">
        <v>22</v>
      </c>
      <c r="P182" s="271" t="s">
        <v>1</v>
      </c>
      <c r="Q182" s="271" t="s">
        <v>1</v>
      </c>
      <c r="R182" s="271" t="s">
        <v>1</v>
      </c>
      <c r="S182" s="271" t="s">
        <v>1</v>
      </c>
      <c r="T182" s="271" t="s">
        <v>1</v>
      </c>
      <c r="U182" s="271" t="s">
        <v>1</v>
      </c>
      <c r="V182" s="271" t="s">
        <v>1</v>
      </c>
      <c r="W182" s="271" t="s">
        <v>1</v>
      </c>
      <c r="X182" s="271" t="s">
        <v>1</v>
      </c>
      <c r="Y182" s="271" t="s">
        <v>1</v>
      </c>
      <c r="Z182" s="271" t="s">
        <v>1</v>
      </c>
      <c r="AA182" s="271" t="s">
        <v>1</v>
      </c>
      <c r="AB182" s="271" t="s">
        <v>1</v>
      </c>
      <c r="AC182" s="271" t="s">
        <v>1</v>
      </c>
      <c r="AD182" s="271" t="s">
        <v>1</v>
      </c>
      <c r="AE182" s="271" t="s">
        <v>1</v>
      </c>
      <c r="AF182" s="271" t="s">
        <v>1</v>
      </c>
      <c r="AG182" s="271" t="s">
        <v>1</v>
      </c>
      <c r="AH182" s="271" t="s">
        <v>1</v>
      </c>
      <c r="AI182" s="271" t="s">
        <v>1</v>
      </c>
      <c r="AJ182" s="271" t="s">
        <v>1</v>
      </c>
      <c r="AK182" s="271" t="s">
        <v>1</v>
      </c>
      <c r="AL182" s="271" t="s">
        <v>1</v>
      </c>
      <c r="AM182" s="271" t="s">
        <v>1</v>
      </c>
      <c r="AN182" s="271" t="s">
        <v>1</v>
      </c>
      <c r="AO182" s="271" t="s">
        <v>1</v>
      </c>
      <c r="AP182" s="271" t="s">
        <v>1</v>
      </c>
      <c r="AQ182" s="271" t="s">
        <v>1</v>
      </c>
      <c r="AR182" s="271" t="s">
        <v>1</v>
      </c>
      <c r="AS182" s="271" t="s">
        <v>1</v>
      </c>
      <c r="AT182" s="271" t="s">
        <v>1</v>
      </c>
      <c r="AU182" s="271" t="s">
        <v>1</v>
      </c>
      <c r="AV182" s="271" t="s">
        <v>1</v>
      </c>
      <c r="AW182" s="275" t="s">
        <v>1241</v>
      </c>
      <c r="AX182" s="275">
        <v>1</v>
      </c>
      <c r="AY182" s="284">
        <v>0</v>
      </c>
      <c r="AZ182" s="276">
        <v>0</v>
      </c>
      <c r="BA182" s="276">
        <v>0</v>
      </c>
      <c r="BB182" s="283">
        <v>0</v>
      </c>
      <c r="BD182" s="150">
        <f>_xlfn.XLOOKUP(A182,'KSD auditees'!A:A,'KSD auditees'!A:A)</f>
        <v>1527</v>
      </c>
      <c r="BE182" s="150" t="str">
        <f>_xlfn.XLOOKUP(A182,'KSD auditees'!A:A,'KSD auditees'!G:G)</f>
        <v>Health</v>
      </c>
      <c r="BF182" s="150" t="e">
        <f>_xlfn.XLOOKUP(A182,'[27]Non AGSA'!B:B,'[27]Non AGSA'!B:B)</f>
        <v>#N/A</v>
      </c>
      <c r="BG182" s="150" t="e">
        <f>_xlfn.XLOOKUP(A182,'[27]Dormant auditee list'!C:C,'[27]Dormant auditee list'!C:C)</f>
        <v>#N/A</v>
      </c>
      <c r="BH182" s="150" t="str">
        <f>_xlfn.XLOOKUP(A182,[27]Reworked!A:A,[27]Reworked!I:I)</f>
        <v>Unqualified with no findings</v>
      </c>
      <c r="BJ182" s="150">
        <v>1</v>
      </c>
      <c r="BK182" s="150">
        <v>1</v>
      </c>
    </row>
    <row r="183" spans="1:63" ht="34.5" customHeight="1" x14ac:dyDescent="0.25">
      <c r="A183" s="265">
        <v>439</v>
      </c>
      <c r="B183" s="266" t="s">
        <v>125</v>
      </c>
      <c r="C183" s="271" t="s">
        <v>1193</v>
      </c>
      <c r="D183" s="271" t="s">
        <v>854</v>
      </c>
      <c r="E183" s="271" t="s">
        <v>1191</v>
      </c>
      <c r="F183" s="271" t="s">
        <v>1</v>
      </c>
      <c r="G183" s="271" t="s">
        <v>587</v>
      </c>
      <c r="H183" s="266" t="s">
        <v>440</v>
      </c>
      <c r="I183" s="266" t="s">
        <v>437</v>
      </c>
      <c r="J183" s="275" t="s">
        <v>33</v>
      </c>
      <c r="K183" s="271" t="s">
        <v>1</v>
      </c>
      <c r="L183" s="273" t="s">
        <v>22</v>
      </c>
      <c r="M183" s="152" t="s">
        <v>17</v>
      </c>
      <c r="N183" s="273" t="s">
        <v>22</v>
      </c>
      <c r="O183" s="272" t="s">
        <v>23</v>
      </c>
      <c r="P183" s="271" t="s">
        <v>1</v>
      </c>
      <c r="Q183" s="271" t="s">
        <v>1</v>
      </c>
      <c r="R183" s="271" t="s">
        <v>1</v>
      </c>
      <c r="S183" s="271" t="s">
        <v>1</v>
      </c>
      <c r="T183" s="271" t="s">
        <v>1</v>
      </c>
      <c r="U183" s="271" t="s">
        <v>1</v>
      </c>
      <c r="V183" s="271" t="s">
        <v>1</v>
      </c>
      <c r="W183" s="271" t="s">
        <v>1</v>
      </c>
      <c r="X183" s="271" t="s">
        <v>1</v>
      </c>
      <c r="Y183" s="271" t="s">
        <v>1</v>
      </c>
      <c r="Z183" s="271" t="s">
        <v>1</v>
      </c>
      <c r="AA183" s="271" t="s">
        <v>1</v>
      </c>
      <c r="AB183" s="271" t="s">
        <v>1</v>
      </c>
      <c r="AC183" s="271" t="s">
        <v>1</v>
      </c>
      <c r="AD183" s="271" t="s">
        <v>1</v>
      </c>
      <c r="AE183" s="273" t="s">
        <v>22</v>
      </c>
      <c r="AF183" s="273" t="s">
        <v>22</v>
      </c>
      <c r="AG183" s="271" t="s">
        <v>1</v>
      </c>
      <c r="AH183" s="271" t="s">
        <v>1</v>
      </c>
      <c r="AI183" s="271" t="s">
        <v>1</v>
      </c>
      <c r="AJ183" s="271" t="s">
        <v>1</v>
      </c>
      <c r="AK183" s="271" t="s">
        <v>1</v>
      </c>
      <c r="AL183" s="271" t="s">
        <v>1</v>
      </c>
      <c r="AM183" s="271" t="s">
        <v>1</v>
      </c>
      <c r="AN183" s="271" t="s">
        <v>1</v>
      </c>
      <c r="AO183" s="273" t="s">
        <v>22</v>
      </c>
      <c r="AP183" s="271" t="s">
        <v>1</v>
      </c>
      <c r="AQ183" s="271" t="s">
        <v>1</v>
      </c>
      <c r="AR183" s="271" t="s">
        <v>1</v>
      </c>
      <c r="AS183" s="271" t="s">
        <v>1</v>
      </c>
      <c r="AT183" s="271" t="s">
        <v>1</v>
      </c>
      <c r="AU183" s="274" t="s">
        <v>20</v>
      </c>
      <c r="AV183" s="271" t="s">
        <v>1</v>
      </c>
      <c r="AW183" s="275" t="s">
        <v>1241</v>
      </c>
      <c r="AX183" s="275">
        <v>1</v>
      </c>
      <c r="AY183" s="275">
        <v>1</v>
      </c>
      <c r="AZ183" s="276">
        <v>0</v>
      </c>
      <c r="BA183" s="277">
        <v>0</v>
      </c>
      <c r="BB183" s="281">
        <v>0</v>
      </c>
      <c r="BD183" s="150">
        <f>_xlfn.XLOOKUP(A183,'KSD auditees'!A:A,'KSD auditees'!A:A)</f>
        <v>439</v>
      </c>
      <c r="BE183" s="150" t="str">
        <f>_xlfn.XLOOKUP(A183,'KSD auditees'!A:A,'KSD auditees'!G:G)</f>
        <v>Environmental Sustainability</v>
      </c>
      <c r="BF183" s="150" t="e">
        <f>_xlfn.XLOOKUP(A183,'[27]Non AGSA'!B:B,'[27]Non AGSA'!B:B)</f>
        <v>#N/A</v>
      </c>
      <c r="BG183" s="150" t="e">
        <f>_xlfn.XLOOKUP(A183,'[27]Dormant auditee list'!C:C,'[27]Dormant auditee list'!C:C)</f>
        <v>#N/A</v>
      </c>
      <c r="BH183" s="150" t="str">
        <f>_xlfn.XLOOKUP(A183,[27]Reworked!A:A,[27]Reworked!I:I)</f>
        <v>Unqualified with no findings</v>
      </c>
      <c r="BJ183" s="150">
        <v>1</v>
      </c>
      <c r="BK183" s="150">
        <v>1</v>
      </c>
    </row>
    <row r="184" spans="1:63" ht="34.5" customHeight="1" x14ac:dyDescent="0.25">
      <c r="A184" s="265">
        <v>1368</v>
      </c>
      <c r="B184" s="266" t="s">
        <v>122</v>
      </c>
      <c r="C184" s="271" t="s">
        <v>1193</v>
      </c>
      <c r="D184" s="271" t="s">
        <v>519</v>
      </c>
      <c r="E184" s="271" t="s">
        <v>1191</v>
      </c>
      <c r="F184" s="271" t="s">
        <v>1</v>
      </c>
      <c r="G184" s="271" t="s">
        <v>520</v>
      </c>
      <c r="H184" s="266" t="s">
        <v>440</v>
      </c>
      <c r="I184" s="266" t="s">
        <v>437</v>
      </c>
      <c r="J184" s="275" t="s">
        <v>33</v>
      </c>
      <c r="K184" s="271" t="s">
        <v>1</v>
      </c>
      <c r="L184" s="271" t="s">
        <v>1</v>
      </c>
      <c r="M184" s="275" t="s">
        <v>33</v>
      </c>
      <c r="N184" s="271" t="s">
        <v>1</v>
      </c>
      <c r="O184" s="271" t="s">
        <v>1</v>
      </c>
      <c r="P184" s="271" t="s">
        <v>1</v>
      </c>
      <c r="Q184" s="271" t="s">
        <v>1</v>
      </c>
      <c r="R184" s="271" t="s">
        <v>1</v>
      </c>
      <c r="S184" s="271" t="s">
        <v>1</v>
      </c>
      <c r="T184" s="271" t="s">
        <v>1</v>
      </c>
      <c r="U184" s="271" t="s">
        <v>1</v>
      </c>
      <c r="V184" s="271" t="s">
        <v>1</v>
      </c>
      <c r="W184" s="271" t="s">
        <v>1</v>
      </c>
      <c r="X184" s="271" t="s">
        <v>1</v>
      </c>
      <c r="Y184" s="271" t="s">
        <v>1</v>
      </c>
      <c r="Z184" s="271" t="s">
        <v>1</v>
      </c>
      <c r="AA184" s="271" t="s">
        <v>1</v>
      </c>
      <c r="AB184" s="271" t="s">
        <v>1</v>
      </c>
      <c r="AC184" s="271" t="s">
        <v>1</v>
      </c>
      <c r="AD184" s="271" t="s">
        <v>1</v>
      </c>
      <c r="AE184" s="271" t="s">
        <v>1</v>
      </c>
      <c r="AF184" s="271" t="s">
        <v>1</v>
      </c>
      <c r="AG184" s="271" t="s">
        <v>1</v>
      </c>
      <c r="AH184" s="271" t="s">
        <v>1</v>
      </c>
      <c r="AI184" s="271" t="s">
        <v>1</v>
      </c>
      <c r="AJ184" s="271" t="s">
        <v>1</v>
      </c>
      <c r="AK184" s="271" t="s">
        <v>1</v>
      </c>
      <c r="AL184" s="271" t="s">
        <v>1</v>
      </c>
      <c r="AM184" s="271" t="s">
        <v>1</v>
      </c>
      <c r="AN184" s="271" t="s">
        <v>1</v>
      </c>
      <c r="AO184" s="271" t="s">
        <v>1</v>
      </c>
      <c r="AP184" s="271" t="s">
        <v>1</v>
      </c>
      <c r="AQ184" s="271" t="s">
        <v>1</v>
      </c>
      <c r="AR184" s="271" t="s">
        <v>1</v>
      </c>
      <c r="AS184" s="271" t="s">
        <v>1</v>
      </c>
      <c r="AT184" s="271" t="s">
        <v>1</v>
      </c>
      <c r="AU184" s="273" t="s">
        <v>22</v>
      </c>
      <c r="AV184" s="271" t="s">
        <v>1</v>
      </c>
      <c r="AW184" s="275" t="s">
        <v>1241</v>
      </c>
      <c r="AX184" s="275">
        <v>1</v>
      </c>
      <c r="AY184" s="284">
        <v>0</v>
      </c>
      <c r="AZ184" s="276">
        <v>0</v>
      </c>
      <c r="BA184" s="280">
        <v>0.08</v>
      </c>
      <c r="BB184" s="281">
        <v>0</v>
      </c>
      <c r="BD184" s="150">
        <f>_xlfn.XLOOKUP(A184,'KSD auditees'!A:A,'KSD auditees'!A:A)</f>
        <v>1368</v>
      </c>
      <c r="BE184" s="150" t="str">
        <f>_xlfn.XLOOKUP(A184,'KSD auditees'!A:A,'KSD auditees'!G:G)</f>
        <v>Energy</v>
      </c>
      <c r="BF184" s="150" t="e">
        <f>_xlfn.XLOOKUP(A184,'[27]Non AGSA'!B:B,'[27]Non AGSA'!B:B)</f>
        <v>#N/A</v>
      </c>
      <c r="BG184" s="150" t="e">
        <f>_xlfn.XLOOKUP(A184,'[27]Dormant auditee list'!C:C,'[27]Dormant auditee list'!C:C)</f>
        <v>#N/A</v>
      </c>
      <c r="BH184" s="150" t="str">
        <f>_xlfn.XLOOKUP(A184,[27]Reworked!A:A,[27]Reworked!I:I)</f>
        <v>Unqualified with no findings</v>
      </c>
      <c r="BJ184" s="150">
        <v>1</v>
      </c>
      <c r="BK184" s="150">
        <v>1</v>
      </c>
    </row>
    <row r="185" spans="1:63" ht="34.5" customHeight="1" x14ac:dyDescent="0.25">
      <c r="A185" s="265">
        <v>471</v>
      </c>
      <c r="B185" s="266" t="s">
        <v>127</v>
      </c>
      <c r="C185" s="271" t="s">
        <v>1193</v>
      </c>
      <c r="D185" s="271" t="s">
        <v>854</v>
      </c>
      <c r="E185" s="271" t="s">
        <v>1191</v>
      </c>
      <c r="F185" s="271" t="s">
        <v>1</v>
      </c>
      <c r="G185" s="271" t="s">
        <v>587</v>
      </c>
      <c r="H185" s="266" t="s">
        <v>440</v>
      </c>
      <c r="I185" s="266" t="s">
        <v>437</v>
      </c>
      <c r="J185" s="152" t="s">
        <v>17</v>
      </c>
      <c r="K185" s="271" t="s">
        <v>1</v>
      </c>
      <c r="L185" s="272" t="s">
        <v>23</v>
      </c>
      <c r="M185" s="152" t="s">
        <v>17</v>
      </c>
      <c r="N185" s="271" t="s">
        <v>1</v>
      </c>
      <c r="O185" s="272" t="s">
        <v>23</v>
      </c>
      <c r="P185" s="271" t="s">
        <v>1</v>
      </c>
      <c r="Q185" s="271" t="s">
        <v>1</v>
      </c>
      <c r="R185" s="271" t="s">
        <v>1</v>
      </c>
      <c r="S185" s="271" t="s">
        <v>1</v>
      </c>
      <c r="T185" s="271" t="s">
        <v>1</v>
      </c>
      <c r="U185" s="271" t="s">
        <v>1</v>
      </c>
      <c r="V185" s="271" t="s">
        <v>1</v>
      </c>
      <c r="W185" s="271" t="s">
        <v>1</v>
      </c>
      <c r="X185" s="271" t="s">
        <v>1</v>
      </c>
      <c r="Y185" s="271" t="s">
        <v>1</v>
      </c>
      <c r="Z185" s="271" t="s">
        <v>1</v>
      </c>
      <c r="AA185" s="271" t="s">
        <v>1</v>
      </c>
      <c r="AB185" s="271" t="s">
        <v>1</v>
      </c>
      <c r="AC185" s="271" t="s">
        <v>1</v>
      </c>
      <c r="AD185" s="271" t="s">
        <v>1</v>
      </c>
      <c r="AE185" s="273" t="s">
        <v>22</v>
      </c>
      <c r="AF185" s="272" t="s">
        <v>23</v>
      </c>
      <c r="AG185" s="271" t="s">
        <v>1</v>
      </c>
      <c r="AH185" s="273" t="s">
        <v>22</v>
      </c>
      <c r="AI185" s="271" t="s">
        <v>1</v>
      </c>
      <c r="AJ185" s="271" t="s">
        <v>1</v>
      </c>
      <c r="AK185" s="271" t="s">
        <v>1</v>
      </c>
      <c r="AL185" s="272" t="s">
        <v>23</v>
      </c>
      <c r="AM185" s="271" t="s">
        <v>1</v>
      </c>
      <c r="AN185" s="271" t="s">
        <v>1</v>
      </c>
      <c r="AO185" s="272" t="s">
        <v>23</v>
      </c>
      <c r="AP185" s="271" t="s">
        <v>1</v>
      </c>
      <c r="AQ185" s="271" t="s">
        <v>1</v>
      </c>
      <c r="AR185" s="273" t="s">
        <v>22</v>
      </c>
      <c r="AS185" s="271" t="s">
        <v>1</v>
      </c>
      <c r="AT185" s="271" t="s">
        <v>1</v>
      </c>
      <c r="AU185" s="273" t="s">
        <v>22</v>
      </c>
      <c r="AV185" s="272" t="s">
        <v>23</v>
      </c>
      <c r="AW185" s="275" t="s">
        <v>1241</v>
      </c>
      <c r="AX185" s="152">
        <v>2</v>
      </c>
      <c r="AY185" s="152">
        <v>2</v>
      </c>
      <c r="AZ185" s="276">
        <v>0</v>
      </c>
      <c r="BA185" s="277">
        <v>171.9</v>
      </c>
      <c r="BB185" s="281">
        <v>0.02</v>
      </c>
      <c r="BD185" s="150">
        <f>_xlfn.XLOOKUP(A185,'KSD auditees'!A:A,'KSD auditees'!A:A)</f>
        <v>471</v>
      </c>
      <c r="BE185" s="150" t="str">
        <f>_xlfn.XLOOKUP(A185,'KSD auditees'!A:A,'KSD auditees'!G:G)</f>
        <v>Environmental Sustainability</v>
      </c>
      <c r="BF185" s="150" t="e">
        <f>_xlfn.XLOOKUP(A185,'[27]Non AGSA'!B:B,'[27]Non AGSA'!B:B)</f>
        <v>#N/A</v>
      </c>
      <c r="BG185" s="150" t="e">
        <f>_xlfn.XLOOKUP(A185,'[27]Dormant auditee list'!C:C,'[27]Dormant auditee list'!C:C)</f>
        <v>#N/A</v>
      </c>
      <c r="BH185" s="150" t="str">
        <f>_xlfn.XLOOKUP(A185,[27]Reworked!A:A,[27]Reworked!I:I)</f>
        <v>Unqualified with findings</v>
      </c>
      <c r="BJ185" s="150">
        <v>1</v>
      </c>
      <c r="BK185" s="150">
        <v>2</v>
      </c>
    </row>
    <row r="186" spans="1:63" ht="34.5" customHeight="1" x14ac:dyDescent="0.25">
      <c r="A186" s="265">
        <v>441</v>
      </c>
      <c r="B186" s="266" t="s">
        <v>223</v>
      </c>
      <c r="C186" s="271" t="s">
        <v>1193</v>
      </c>
      <c r="D186" s="271" t="s">
        <v>683</v>
      </c>
      <c r="E186" s="271" t="s">
        <v>1191</v>
      </c>
      <c r="F186" s="271" t="s">
        <v>1</v>
      </c>
      <c r="G186" s="271" t="s">
        <v>209</v>
      </c>
      <c r="H186" s="266" t="s">
        <v>440</v>
      </c>
      <c r="I186" s="266" t="s">
        <v>437</v>
      </c>
      <c r="J186" s="152" t="s">
        <v>17</v>
      </c>
      <c r="K186" s="272" t="s">
        <v>23</v>
      </c>
      <c r="L186" s="273" t="s">
        <v>22</v>
      </c>
      <c r="M186" s="152" t="s">
        <v>17</v>
      </c>
      <c r="N186" s="272" t="s">
        <v>23</v>
      </c>
      <c r="O186" s="274" t="s">
        <v>20</v>
      </c>
      <c r="P186" s="271" t="s">
        <v>1</v>
      </c>
      <c r="Q186" s="271" t="s">
        <v>1</v>
      </c>
      <c r="R186" s="271" t="s">
        <v>1</v>
      </c>
      <c r="S186" s="271" t="s">
        <v>1</v>
      </c>
      <c r="T186" s="271" t="s">
        <v>1</v>
      </c>
      <c r="U186" s="271" t="s">
        <v>1</v>
      </c>
      <c r="V186" s="271" t="s">
        <v>1</v>
      </c>
      <c r="W186" s="271" t="s">
        <v>1</v>
      </c>
      <c r="X186" s="271" t="s">
        <v>1</v>
      </c>
      <c r="Y186" s="271" t="s">
        <v>1</v>
      </c>
      <c r="Z186" s="274" t="s">
        <v>20</v>
      </c>
      <c r="AA186" s="272" t="s">
        <v>23</v>
      </c>
      <c r="AB186" s="271" t="s">
        <v>1</v>
      </c>
      <c r="AC186" s="271" t="s">
        <v>1</v>
      </c>
      <c r="AD186" s="271" t="s">
        <v>1</v>
      </c>
      <c r="AE186" s="271" t="s">
        <v>1</v>
      </c>
      <c r="AF186" s="271" t="s">
        <v>1</v>
      </c>
      <c r="AG186" s="271" t="s">
        <v>1</v>
      </c>
      <c r="AH186" s="271" t="s">
        <v>1</v>
      </c>
      <c r="AI186" s="271" t="s">
        <v>1</v>
      </c>
      <c r="AJ186" s="271" t="s">
        <v>1</v>
      </c>
      <c r="AK186" s="271" t="s">
        <v>1</v>
      </c>
      <c r="AL186" s="271" t="s">
        <v>1</v>
      </c>
      <c r="AM186" s="271" t="s">
        <v>1</v>
      </c>
      <c r="AN186" s="271" t="s">
        <v>1</v>
      </c>
      <c r="AO186" s="271" t="s">
        <v>1</v>
      </c>
      <c r="AP186" s="271" t="s">
        <v>1</v>
      </c>
      <c r="AQ186" s="271" t="s">
        <v>1</v>
      </c>
      <c r="AR186" s="273" t="s">
        <v>22</v>
      </c>
      <c r="AS186" s="271" t="s">
        <v>1</v>
      </c>
      <c r="AT186" s="271" t="s">
        <v>1</v>
      </c>
      <c r="AU186" s="272" t="s">
        <v>23</v>
      </c>
      <c r="AV186" s="272" t="s">
        <v>23</v>
      </c>
      <c r="AW186" s="275" t="s">
        <v>1241</v>
      </c>
      <c r="AX186" s="275">
        <v>1</v>
      </c>
      <c r="AY186" s="152">
        <v>2</v>
      </c>
      <c r="AZ186" s="276">
        <v>0</v>
      </c>
      <c r="BA186" s="277">
        <v>243.8</v>
      </c>
      <c r="BB186" s="283">
        <v>0</v>
      </c>
      <c r="BD186" s="150">
        <f>_xlfn.XLOOKUP(A186,'KSD auditees'!A:A,'KSD auditees'!A:A)</f>
        <v>441</v>
      </c>
      <c r="BE186" s="150" t="str">
        <f>_xlfn.XLOOKUP(A186,'KSD auditees'!A:A,'KSD auditees'!G:G)</f>
        <v>Transport</v>
      </c>
      <c r="BF186" s="150" t="e">
        <f>_xlfn.XLOOKUP(A186,'[27]Non AGSA'!B:B,'[27]Non AGSA'!B:B)</f>
        <v>#N/A</v>
      </c>
      <c r="BG186" s="150" t="e">
        <f>_xlfn.XLOOKUP(A186,'[27]Dormant auditee list'!C:C,'[27]Dormant auditee list'!C:C)</f>
        <v>#N/A</v>
      </c>
      <c r="BH186" s="150" t="str">
        <f>_xlfn.XLOOKUP(A186,[27]Reworked!A:A,[27]Reworked!I:I)</f>
        <v>Unqualified with findings</v>
      </c>
      <c r="BJ186" s="150">
        <v>1</v>
      </c>
      <c r="BK186" s="150">
        <v>2</v>
      </c>
    </row>
    <row r="187" spans="1:63" ht="34.5" customHeight="1" x14ac:dyDescent="0.25">
      <c r="A187" s="265">
        <v>1063</v>
      </c>
      <c r="B187" s="266" t="s">
        <v>193</v>
      </c>
      <c r="C187" s="271" t="s">
        <v>1193</v>
      </c>
      <c r="D187" s="271" t="s">
        <v>854</v>
      </c>
      <c r="E187" s="271" t="s">
        <v>1191</v>
      </c>
      <c r="F187" s="271" t="s">
        <v>1</v>
      </c>
      <c r="G187" s="271" t="s">
        <v>837</v>
      </c>
      <c r="H187" s="266" t="s">
        <v>440</v>
      </c>
      <c r="I187" s="266" t="s">
        <v>437</v>
      </c>
      <c r="J187" s="282" t="s">
        <v>94</v>
      </c>
      <c r="K187" s="272" t="s">
        <v>23</v>
      </c>
      <c r="L187" s="272" t="s">
        <v>23</v>
      </c>
      <c r="M187" s="282" t="s">
        <v>94</v>
      </c>
      <c r="N187" s="272" t="s">
        <v>23</v>
      </c>
      <c r="O187" s="272" t="s">
        <v>23</v>
      </c>
      <c r="P187" s="272" t="s">
        <v>23</v>
      </c>
      <c r="Q187" s="272" t="s">
        <v>23</v>
      </c>
      <c r="R187" s="273" t="s">
        <v>22</v>
      </c>
      <c r="S187" s="271" t="s">
        <v>1</v>
      </c>
      <c r="T187" s="274" t="s">
        <v>20</v>
      </c>
      <c r="U187" s="272" t="s">
        <v>23</v>
      </c>
      <c r="V187" s="271" t="s">
        <v>1</v>
      </c>
      <c r="W187" s="272" t="s">
        <v>23</v>
      </c>
      <c r="X187" s="271" t="s">
        <v>1</v>
      </c>
      <c r="Y187" s="272" t="s">
        <v>23</v>
      </c>
      <c r="Z187" s="273" t="s">
        <v>22</v>
      </c>
      <c r="AA187" s="272" t="s">
        <v>23</v>
      </c>
      <c r="AB187" s="271" t="s">
        <v>1</v>
      </c>
      <c r="AC187" s="271" t="s">
        <v>1</v>
      </c>
      <c r="AD187" s="272" t="s">
        <v>23</v>
      </c>
      <c r="AE187" s="272" t="s">
        <v>23</v>
      </c>
      <c r="AF187" s="272" t="s">
        <v>23</v>
      </c>
      <c r="AG187" s="273" t="s">
        <v>22</v>
      </c>
      <c r="AH187" s="271" t="s">
        <v>1</v>
      </c>
      <c r="AI187" s="271" t="s">
        <v>1</v>
      </c>
      <c r="AJ187" s="271" t="s">
        <v>1</v>
      </c>
      <c r="AK187" s="271" t="s">
        <v>1</v>
      </c>
      <c r="AL187" s="272" t="s">
        <v>23</v>
      </c>
      <c r="AM187" s="271" t="s">
        <v>1</v>
      </c>
      <c r="AN187" s="271" t="s">
        <v>1</v>
      </c>
      <c r="AO187" s="273" t="s">
        <v>22</v>
      </c>
      <c r="AP187" s="272" t="s">
        <v>23</v>
      </c>
      <c r="AQ187" s="271" t="s">
        <v>1</v>
      </c>
      <c r="AR187" s="272" t="s">
        <v>23</v>
      </c>
      <c r="AS187" s="271" t="s">
        <v>1</v>
      </c>
      <c r="AT187" s="271" t="s">
        <v>1</v>
      </c>
      <c r="AU187" s="272" t="s">
        <v>23</v>
      </c>
      <c r="AV187" s="272" t="s">
        <v>23</v>
      </c>
      <c r="AW187" s="272" t="s">
        <v>1242</v>
      </c>
      <c r="AX187" s="282">
        <v>3</v>
      </c>
      <c r="AY187" s="282">
        <v>3</v>
      </c>
      <c r="AZ187" s="276">
        <v>0</v>
      </c>
      <c r="BA187" s="280">
        <v>83.5</v>
      </c>
      <c r="BB187" s="281">
        <v>4.3</v>
      </c>
      <c r="BD187" s="150">
        <f>_xlfn.XLOOKUP(A187,'KSD auditees'!A:A,'KSD auditees'!A:A)</f>
        <v>1063</v>
      </c>
      <c r="BE187" s="150" t="str">
        <f>_xlfn.XLOOKUP(A187,'KSD auditees'!A:A,'KSD auditees'!G:G)</f>
        <v>Other key public entity</v>
      </c>
      <c r="BF187" s="150" t="e">
        <f>_xlfn.XLOOKUP(A187,'[27]Non AGSA'!B:B,'[27]Non AGSA'!B:B)</f>
        <v>#N/A</v>
      </c>
      <c r="BG187" s="150" t="e">
        <f>_xlfn.XLOOKUP(A187,'[27]Dormant auditee list'!C:C,'[27]Dormant auditee list'!C:C)</f>
        <v>#N/A</v>
      </c>
      <c r="BH187" s="150" t="str">
        <f>_xlfn.XLOOKUP(A187,[27]Reworked!A:A,[27]Reworked!I:I)</f>
        <v>Disclaimer</v>
      </c>
      <c r="BI187" s="150" t="str">
        <f>_xlfn.XLOOKUP(A187,[27]Reworked!A:A,[27]Reworked!J:J)</f>
        <v>Disclaimer</v>
      </c>
      <c r="BJ187" s="150">
        <v>1</v>
      </c>
      <c r="BK187" s="150">
        <v>5</v>
      </c>
    </row>
    <row r="188" spans="1:63" ht="26.25" customHeight="1" x14ac:dyDescent="0.25">
      <c r="A188" s="265">
        <v>472</v>
      </c>
      <c r="B188" s="266" t="s">
        <v>90</v>
      </c>
      <c r="C188" s="271" t="s">
        <v>1193</v>
      </c>
      <c r="D188" s="271" t="s">
        <v>941</v>
      </c>
      <c r="E188" s="271" t="s">
        <v>1191</v>
      </c>
      <c r="F188" s="271" t="s">
        <v>1</v>
      </c>
      <c r="G188" s="271" t="s">
        <v>447</v>
      </c>
      <c r="H188" s="266" t="s">
        <v>444</v>
      </c>
      <c r="I188" s="266" t="s">
        <v>437</v>
      </c>
      <c r="J188" s="275" t="s">
        <v>33</v>
      </c>
      <c r="K188" s="271" t="s">
        <v>1</v>
      </c>
      <c r="L188" s="271" t="s">
        <v>1</v>
      </c>
      <c r="M188" s="275" t="s">
        <v>33</v>
      </c>
      <c r="N188" s="271" t="s">
        <v>1</v>
      </c>
      <c r="O188" s="271" t="s">
        <v>1</v>
      </c>
      <c r="P188" s="271" t="s">
        <v>1</v>
      </c>
      <c r="Q188" s="271" t="s">
        <v>1</v>
      </c>
      <c r="R188" s="271" t="s">
        <v>1</v>
      </c>
      <c r="S188" s="271" t="s">
        <v>1</v>
      </c>
      <c r="T188" s="271" t="s">
        <v>1</v>
      </c>
      <c r="U188" s="271" t="s">
        <v>1</v>
      </c>
      <c r="V188" s="271" t="s">
        <v>1</v>
      </c>
      <c r="W188" s="271" t="s">
        <v>1</v>
      </c>
      <c r="X188" s="271" t="s">
        <v>1</v>
      </c>
      <c r="Y188" s="271" t="s">
        <v>1</v>
      </c>
      <c r="Z188" s="271" t="s">
        <v>1</v>
      </c>
      <c r="AA188" s="271" t="s">
        <v>1</v>
      </c>
      <c r="AB188" s="271" t="s">
        <v>1</v>
      </c>
      <c r="AC188" s="271" t="s">
        <v>1</v>
      </c>
      <c r="AD188" s="271" t="s">
        <v>1</v>
      </c>
      <c r="AE188" s="271" t="s">
        <v>1</v>
      </c>
      <c r="AF188" s="271" t="s">
        <v>1</v>
      </c>
      <c r="AG188" s="271" t="s">
        <v>1</v>
      </c>
      <c r="AH188" s="271" t="s">
        <v>1</v>
      </c>
      <c r="AI188" s="271" t="s">
        <v>1</v>
      </c>
      <c r="AJ188" s="271" t="s">
        <v>1</v>
      </c>
      <c r="AK188" s="271" t="s">
        <v>1</v>
      </c>
      <c r="AL188" s="271" t="s">
        <v>1</v>
      </c>
      <c r="AM188" s="271" t="s">
        <v>1</v>
      </c>
      <c r="AN188" s="271" t="s">
        <v>1</v>
      </c>
      <c r="AO188" s="271" t="s">
        <v>1</v>
      </c>
      <c r="AP188" s="271" t="s">
        <v>1</v>
      </c>
      <c r="AQ188" s="271" t="s">
        <v>1</v>
      </c>
      <c r="AR188" s="271" t="s">
        <v>1</v>
      </c>
      <c r="AS188" s="271" t="s">
        <v>1</v>
      </c>
      <c r="AT188" s="271" t="s">
        <v>1</v>
      </c>
      <c r="AU188" s="271" t="s">
        <v>1</v>
      </c>
      <c r="AV188" s="271" t="s">
        <v>1</v>
      </c>
      <c r="AW188" s="275" t="s">
        <v>1241</v>
      </c>
      <c r="AX188" s="275">
        <v>1</v>
      </c>
      <c r="AY188" s="275">
        <v>1</v>
      </c>
      <c r="AZ188" s="276">
        <v>0</v>
      </c>
      <c r="BA188" s="276">
        <v>0</v>
      </c>
      <c r="BB188" s="283">
        <v>0</v>
      </c>
      <c r="BD188" s="150">
        <f>_xlfn.XLOOKUP(A188,'KSD auditees'!A:A,'KSD auditees'!A:A)</f>
        <v>472</v>
      </c>
      <c r="BE188" s="150" t="str">
        <f>_xlfn.XLOOKUP(A188,'KSD auditees'!A:A,'KSD auditees'!G:G)</f>
        <v xml:space="preserve">Education, Skills development and employment </v>
      </c>
      <c r="BF188" s="150" t="e">
        <f>_xlfn.XLOOKUP(A188,'[27]Non AGSA'!B:B,'[27]Non AGSA'!B:B)</f>
        <v>#N/A</v>
      </c>
      <c r="BG188" s="150" t="e">
        <f>_xlfn.XLOOKUP(A188,'[27]Dormant auditee list'!C:C,'[27]Dormant auditee list'!C:C)</f>
        <v>#N/A</v>
      </c>
      <c r="BH188" s="150" t="str">
        <f>_xlfn.XLOOKUP(A188,[27]Reworked!A:A,[27]Reworked!I:I)</f>
        <v>Unqualified with no findings</v>
      </c>
      <c r="BJ188" s="150">
        <v>1</v>
      </c>
      <c r="BK188" s="150">
        <v>1</v>
      </c>
    </row>
    <row r="189" spans="1:63" ht="26.25" customHeight="1" x14ac:dyDescent="0.25">
      <c r="A189" s="265">
        <v>474</v>
      </c>
      <c r="B189" s="266" t="s">
        <v>194</v>
      </c>
      <c r="C189" s="271" t="s">
        <v>1193</v>
      </c>
      <c r="D189" s="271" t="s">
        <v>815</v>
      </c>
      <c r="E189" s="271" t="s">
        <v>1191</v>
      </c>
      <c r="F189" s="271" t="s">
        <v>1</v>
      </c>
      <c r="G189" s="271" t="s">
        <v>463</v>
      </c>
      <c r="H189" s="266" t="s">
        <v>444</v>
      </c>
      <c r="I189" s="266" t="s">
        <v>437</v>
      </c>
      <c r="J189" s="152" t="s">
        <v>17</v>
      </c>
      <c r="K189" s="272" t="s">
        <v>23</v>
      </c>
      <c r="L189" s="272" t="s">
        <v>23</v>
      </c>
      <c r="M189" s="152" t="s">
        <v>17</v>
      </c>
      <c r="N189" s="272" t="s">
        <v>23</v>
      </c>
      <c r="O189" s="272" t="s">
        <v>23</v>
      </c>
      <c r="P189" s="271" t="s">
        <v>1</v>
      </c>
      <c r="Q189" s="271" t="s">
        <v>1</v>
      </c>
      <c r="R189" s="271" t="s">
        <v>1</v>
      </c>
      <c r="S189" s="271" t="s">
        <v>1</v>
      </c>
      <c r="T189" s="271" t="s">
        <v>1</v>
      </c>
      <c r="U189" s="271" t="s">
        <v>1</v>
      </c>
      <c r="V189" s="271" t="s">
        <v>1</v>
      </c>
      <c r="W189" s="271" t="s">
        <v>1</v>
      </c>
      <c r="X189" s="271" t="s">
        <v>1</v>
      </c>
      <c r="Y189" s="271" t="s">
        <v>1</v>
      </c>
      <c r="Z189" s="271" t="s">
        <v>1</v>
      </c>
      <c r="AA189" s="272" t="s">
        <v>23</v>
      </c>
      <c r="AB189" s="271" t="s">
        <v>1</v>
      </c>
      <c r="AC189" s="271" t="s">
        <v>1</v>
      </c>
      <c r="AD189" s="271" t="s">
        <v>1</v>
      </c>
      <c r="AE189" s="271" t="s">
        <v>1</v>
      </c>
      <c r="AF189" s="272" t="s">
        <v>23</v>
      </c>
      <c r="AG189" s="271" t="s">
        <v>1</v>
      </c>
      <c r="AH189" s="271" t="s">
        <v>1</v>
      </c>
      <c r="AI189" s="271" t="s">
        <v>1</v>
      </c>
      <c r="AJ189" s="271" t="s">
        <v>1</v>
      </c>
      <c r="AK189" s="271" t="s">
        <v>1</v>
      </c>
      <c r="AL189" s="271" t="s">
        <v>1</v>
      </c>
      <c r="AM189" s="271" t="s">
        <v>1</v>
      </c>
      <c r="AN189" s="271" t="s">
        <v>1</v>
      </c>
      <c r="AO189" s="271" t="s">
        <v>1</v>
      </c>
      <c r="AP189" s="271" t="s">
        <v>1</v>
      </c>
      <c r="AQ189" s="271" t="s">
        <v>1</v>
      </c>
      <c r="AR189" s="271" t="s">
        <v>1</v>
      </c>
      <c r="AS189" s="271" t="s">
        <v>1</v>
      </c>
      <c r="AT189" s="271" t="s">
        <v>1</v>
      </c>
      <c r="AU189" s="272" t="s">
        <v>23</v>
      </c>
      <c r="AV189" s="272" t="s">
        <v>23</v>
      </c>
      <c r="AW189" s="275" t="s">
        <v>1241</v>
      </c>
      <c r="AX189" s="275">
        <v>1</v>
      </c>
      <c r="AY189" s="152">
        <v>2</v>
      </c>
      <c r="AZ189" s="276">
        <v>0</v>
      </c>
      <c r="BA189" s="277">
        <v>3.7</v>
      </c>
      <c r="BB189" s="281">
        <v>0.02</v>
      </c>
      <c r="BD189" s="150">
        <f>_xlfn.XLOOKUP(A189,'KSD auditees'!A:A,'KSD auditees'!A:A)</f>
        <v>474</v>
      </c>
      <c r="BE189" s="150" t="str">
        <f>_xlfn.XLOOKUP(A189,'KSD auditees'!A:A,'KSD auditees'!G:G)</f>
        <v>Other key public entity</v>
      </c>
      <c r="BF189" s="150" t="e">
        <f>_xlfn.XLOOKUP(A189,'[27]Non AGSA'!B:B,'[27]Non AGSA'!B:B)</f>
        <v>#N/A</v>
      </c>
      <c r="BG189" s="150" t="e">
        <f>_xlfn.XLOOKUP(A189,'[27]Dormant auditee list'!C:C,'[27]Dormant auditee list'!C:C)</f>
        <v>#N/A</v>
      </c>
      <c r="BH189" s="150" t="str">
        <f>_xlfn.XLOOKUP(A189,[27]Reworked!A:A,[27]Reworked!I:I)</f>
        <v>Unqualified with findings</v>
      </c>
      <c r="BJ189" s="150">
        <v>1</v>
      </c>
      <c r="BK189" s="150">
        <v>2</v>
      </c>
    </row>
    <row r="190" spans="1:63" ht="34.5" customHeight="1" x14ac:dyDescent="0.25">
      <c r="A190" s="265">
        <v>476</v>
      </c>
      <c r="B190" s="266" t="s">
        <v>128</v>
      </c>
      <c r="C190" s="271" t="s">
        <v>1193</v>
      </c>
      <c r="D190" s="271" t="s">
        <v>854</v>
      </c>
      <c r="E190" s="271" t="s">
        <v>1191</v>
      </c>
      <c r="F190" s="271" t="s">
        <v>1</v>
      </c>
      <c r="G190" s="271" t="s">
        <v>587</v>
      </c>
      <c r="H190" s="266" t="s">
        <v>440</v>
      </c>
      <c r="I190" s="266" t="s">
        <v>437</v>
      </c>
      <c r="J190" s="152" t="s">
        <v>17</v>
      </c>
      <c r="K190" s="274" t="s">
        <v>20</v>
      </c>
      <c r="L190" s="271" t="s">
        <v>1</v>
      </c>
      <c r="M190" s="275" t="s">
        <v>33</v>
      </c>
      <c r="N190" s="271" t="s">
        <v>1</v>
      </c>
      <c r="O190" s="271" t="s">
        <v>1</v>
      </c>
      <c r="P190" s="271" t="s">
        <v>1</v>
      </c>
      <c r="Q190" s="271" t="s">
        <v>1</v>
      </c>
      <c r="R190" s="271" t="s">
        <v>1</v>
      </c>
      <c r="S190" s="271" t="s">
        <v>1</v>
      </c>
      <c r="T190" s="271" t="s">
        <v>1</v>
      </c>
      <c r="U190" s="271" t="s">
        <v>1</v>
      </c>
      <c r="V190" s="271" t="s">
        <v>1</v>
      </c>
      <c r="W190" s="271" t="s">
        <v>1</v>
      </c>
      <c r="X190" s="271" t="s">
        <v>1</v>
      </c>
      <c r="Y190" s="271" t="s">
        <v>1</v>
      </c>
      <c r="Z190" s="271" t="s">
        <v>1</v>
      </c>
      <c r="AA190" s="271" t="s">
        <v>1</v>
      </c>
      <c r="AB190" s="271" t="s">
        <v>1</v>
      </c>
      <c r="AC190" s="271" t="s">
        <v>1</v>
      </c>
      <c r="AD190" s="274" t="s">
        <v>20</v>
      </c>
      <c r="AE190" s="271" t="s">
        <v>1</v>
      </c>
      <c r="AF190" s="271" t="s">
        <v>1</v>
      </c>
      <c r="AG190" s="271" t="s">
        <v>1</v>
      </c>
      <c r="AH190" s="271" t="s">
        <v>1</v>
      </c>
      <c r="AI190" s="271" t="s">
        <v>1</v>
      </c>
      <c r="AJ190" s="271" t="s">
        <v>1</v>
      </c>
      <c r="AK190" s="271" t="s">
        <v>1</v>
      </c>
      <c r="AL190" s="271" t="s">
        <v>1</v>
      </c>
      <c r="AM190" s="271" t="s">
        <v>1</v>
      </c>
      <c r="AN190" s="271" t="s">
        <v>1</v>
      </c>
      <c r="AO190" s="271" t="s">
        <v>1</v>
      </c>
      <c r="AP190" s="271" t="s">
        <v>1</v>
      </c>
      <c r="AQ190" s="271" t="s">
        <v>1</v>
      </c>
      <c r="AR190" s="271" t="s">
        <v>1</v>
      </c>
      <c r="AS190" s="271" t="s">
        <v>1</v>
      </c>
      <c r="AT190" s="271" t="s">
        <v>1</v>
      </c>
      <c r="AU190" s="274" t="s">
        <v>20</v>
      </c>
      <c r="AV190" s="273" t="s">
        <v>22</v>
      </c>
      <c r="AW190" s="275" t="s">
        <v>1241</v>
      </c>
      <c r="AX190" s="275">
        <v>1</v>
      </c>
      <c r="AY190" s="282">
        <v>3</v>
      </c>
      <c r="AZ190" s="276">
        <v>0</v>
      </c>
      <c r="BA190" s="277">
        <v>0.02</v>
      </c>
      <c r="BB190" s="283">
        <v>0</v>
      </c>
      <c r="BD190" s="150">
        <f>_xlfn.XLOOKUP(A190,'KSD auditees'!A:A,'KSD auditees'!A:A)</f>
        <v>476</v>
      </c>
      <c r="BE190" s="150" t="str">
        <f>_xlfn.XLOOKUP(A190,'KSD auditees'!A:A,'KSD auditees'!G:G)</f>
        <v>Environmental Sustainability</v>
      </c>
      <c r="BF190" s="150" t="e">
        <f>_xlfn.XLOOKUP(A190,'[27]Non AGSA'!B:B,'[27]Non AGSA'!B:B)</f>
        <v>#N/A</v>
      </c>
      <c r="BG190" s="150" t="e">
        <f>_xlfn.XLOOKUP(A190,'[27]Dormant auditee list'!C:C,'[27]Dormant auditee list'!C:C)</f>
        <v>#N/A</v>
      </c>
      <c r="BH190" s="150" t="str">
        <f>_xlfn.XLOOKUP(A190,[27]Reworked!A:A,[27]Reworked!I:I)</f>
        <v>Unqualified with findings</v>
      </c>
      <c r="BJ190" s="150">
        <v>1</v>
      </c>
      <c r="BK190" s="150">
        <v>2</v>
      </c>
    </row>
    <row r="191" spans="1:63" ht="27" customHeight="1" x14ac:dyDescent="0.25">
      <c r="A191" s="265">
        <v>1340</v>
      </c>
      <c r="B191" s="266" t="s">
        <v>91</v>
      </c>
      <c r="C191" s="271" t="s">
        <v>1193</v>
      </c>
      <c r="D191" s="271" t="s">
        <v>1086</v>
      </c>
      <c r="E191" s="271" t="s">
        <v>1191</v>
      </c>
      <c r="F191" s="271" t="s">
        <v>1</v>
      </c>
      <c r="G191" s="271" t="s">
        <v>447</v>
      </c>
      <c r="H191" s="266" t="s">
        <v>444</v>
      </c>
      <c r="I191" s="266" t="s">
        <v>437</v>
      </c>
      <c r="J191" s="275" t="s">
        <v>33</v>
      </c>
      <c r="K191" s="271" t="s">
        <v>1</v>
      </c>
      <c r="L191" s="273" t="s">
        <v>22</v>
      </c>
      <c r="M191" s="152" t="s">
        <v>17</v>
      </c>
      <c r="N191" s="271" t="s">
        <v>1</v>
      </c>
      <c r="O191" s="272" t="s">
        <v>23</v>
      </c>
      <c r="P191" s="271" t="s">
        <v>1</v>
      </c>
      <c r="Q191" s="271" t="s">
        <v>1</v>
      </c>
      <c r="R191" s="271" t="s">
        <v>1</v>
      </c>
      <c r="S191" s="271" t="s">
        <v>1</v>
      </c>
      <c r="T191" s="271" t="s">
        <v>1</v>
      </c>
      <c r="U191" s="271" t="s">
        <v>1</v>
      </c>
      <c r="V191" s="271" t="s">
        <v>1</v>
      </c>
      <c r="W191" s="271" t="s">
        <v>1</v>
      </c>
      <c r="X191" s="271" t="s">
        <v>1</v>
      </c>
      <c r="Y191" s="271" t="s">
        <v>1</v>
      </c>
      <c r="Z191" s="271" t="s">
        <v>1</v>
      </c>
      <c r="AA191" s="271" t="s">
        <v>1</v>
      </c>
      <c r="AB191" s="271" t="s">
        <v>1</v>
      </c>
      <c r="AC191" s="271" t="s">
        <v>1</v>
      </c>
      <c r="AD191" s="271" t="s">
        <v>1</v>
      </c>
      <c r="AE191" s="273" t="s">
        <v>22</v>
      </c>
      <c r="AF191" s="271" t="s">
        <v>1</v>
      </c>
      <c r="AG191" s="271" t="s">
        <v>1</v>
      </c>
      <c r="AH191" s="271" t="s">
        <v>1</v>
      </c>
      <c r="AI191" s="271" t="s">
        <v>1</v>
      </c>
      <c r="AJ191" s="271" t="s">
        <v>1</v>
      </c>
      <c r="AK191" s="271" t="s">
        <v>1</v>
      </c>
      <c r="AL191" s="271" t="s">
        <v>1</v>
      </c>
      <c r="AM191" s="271" t="s">
        <v>1</v>
      </c>
      <c r="AN191" s="271" t="s">
        <v>1</v>
      </c>
      <c r="AO191" s="271" t="s">
        <v>1</v>
      </c>
      <c r="AP191" s="271" t="s">
        <v>1</v>
      </c>
      <c r="AQ191" s="271" t="s">
        <v>1</v>
      </c>
      <c r="AR191" s="271" t="s">
        <v>1</v>
      </c>
      <c r="AS191" s="271" t="s">
        <v>1</v>
      </c>
      <c r="AT191" s="271" t="s">
        <v>1</v>
      </c>
      <c r="AU191" s="271" t="s">
        <v>1</v>
      </c>
      <c r="AV191" s="271" t="s">
        <v>1</v>
      </c>
      <c r="AW191" s="275" t="s">
        <v>1241</v>
      </c>
      <c r="AX191" s="275">
        <v>1</v>
      </c>
      <c r="AY191" s="284">
        <v>0</v>
      </c>
      <c r="AZ191" s="276">
        <v>0</v>
      </c>
      <c r="BA191" s="276">
        <v>0</v>
      </c>
      <c r="BB191" s="283">
        <v>0</v>
      </c>
      <c r="BD191" s="150">
        <f>_xlfn.XLOOKUP(A191,'KSD auditees'!A:A,'KSD auditees'!A:A)</f>
        <v>1340</v>
      </c>
      <c r="BE191" s="150" t="str">
        <f>_xlfn.XLOOKUP(A191,'KSD auditees'!A:A,'KSD auditees'!G:G)</f>
        <v xml:space="preserve">Education, Skills development and employment </v>
      </c>
      <c r="BF191" s="150" t="e">
        <f>_xlfn.XLOOKUP(A191,'[27]Non AGSA'!B:B,'[27]Non AGSA'!B:B)</f>
        <v>#N/A</v>
      </c>
      <c r="BG191" s="150" t="e">
        <f>_xlfn.XLOOKUP(A191,'[27]Dormant auditee list'!C:C,'[27]Dormant auditee list'!C:C)</f>
        <v>#N/A</v>
      </c>
      <c r="BH191" s="150" t="str">
        <f>_xlfn.XLOOKUP(A191,[27]Reworked!A:A,[27]Reworked!I:I)</f>
        <v>Unqualified with no findings</v>
      </c>
      <c r="BJ191" s="150">
        <v>1</v>
      </c>
      <c r="BK191" s="150">
        <v>1</v>
      </c>
    </row>
    <row r="192" spans="1:63" ht="26.25" customHeight="1" x14ac:dyDescent="0.25">
      <c r="A192" s="265">
        <v>1308</v>
      </c>
      <c r="B192" s="266" t="s">
        <v>92</v>
      </c>
      <c r="C192" s="271" t="s">
        <v>1193</v>
      </c>
      <c r="D192" s="271" t="s">
        <v>519</v>
      </c>
      <c r="E192" s="271" t="s">
        <v>1191</v>
      </c>
      <c r="F192" s="271" t="s">
        <v>1</v>
      </c>
      <c r="G192" s="271" t="s">
        <v>447</v>
      </c>
      <c r="H192" s="266" t="s">
        <v>444</v>
      </c>
      <c r="I192" s="266" t="s">
        <v>437</v>
      </c>
      <c r="J192" s="275" t="s">
        <v>33</v>
      </c>
      <c r="K192" s="271" t="s">
        <v>1</v>
      </c>
      <c r="L192" s="273" t="s">
        <v>22</v>
      </c>
      <c r="M192" s="152" t="s">
        <v>17</v>
      </c>
      <c r="N192" s="271" t="s">
        <v>1</v>
      </c>
      <c r="O192" s="272" t="s">
        <v>23</v>
      </c>
      <c r="P192" s="271" t="s">
        <v>1</v>
      </c>
      <c r="Q192" s="271" t="s">
        <v>1</v>
      </c>
      <c r="R192" s="271" t="s">
        <v>1</v>
      </c>
      <c r="S192" s="271" t="s">
        <v>1</v>
      </c>
      <c r="T192" s="271" t="s">
        <v>1</v>
      </c>
      <c r="U192" s="271" t="s">
        <v>1</v>
      </c>
      <c r="V192" s="271" t="s">
        <v>1</v>
      </c>
      <c r="W192" s="271" t="s">
        <v>1</v>
      </c>
      <c r="X192" s="271" t="s">
        <v>1</v>
      </c>
      <c r="Y192" s="271" t="s">
        <v>1</v>
      </c>
      <c r="Z192" s="271" t="s">
        <v>1</v>
      </c>
      <c r="AA192" s="271" t="s">
        <v>1</v>
      </c>
      <c r="AB192" s="271" t="s">
        <v>1</v>
      </c>
      <c r="AC192" s="271" t="s">
        <v>1</v>
      </c>
      <c r="AD192" s="271" t="s">
        <v>1</v>
      </c>
      <c r="AE192" s="273" t="s">
        <v>22</v>
      </c>
      <c r="AF192" s="271" t="s">
        <v>1</v>
      </c>
      <c r="AG192" s="271" t="s">
        <v>1</v>
      </c>
      <c r="AH192" s="271" t="s">
        <v>1</v>
      </c>
      <c r="AI192" s="271" t="s">
        <v>1</v>
      </c>
      <c r="AJ192" s="271" t="s">
        <v>1</v>
      </c>
      <c r="AK192" s="271" t="s">
        <v>1</v>
      </c>
      <c r="AL192" s="271" t="s">
        <v>1</v>
      </c>
      <c r="AM192" s="271" t="s">
        <v>1</v>
      </c>
      <c r="AN192" s="271" t="s">
        <v>1</v>
      </c>
      <c r="AO192" s="271" t="s">
        <v>1</v>
      </c>
      <c r="AP192" s="271" t="s">
        <v>1</v>
      </c>
      <c r="AQ192" s="271" t="s">
        <v>1</v>
      </c>
      <c r="AR192" s="271" t="s">
        <v>1</v>
      </c>
      <c r="AS192" s="271" t="s">
        <v>1</v>
      </c>
      <c r="AT192" s="271" t="s">
        <v>1</v>
      </c>
      <c r="AU192" s="271" t="s">
        <v>1</v>
      </c>
      <c r="AV192" s="271" t="s">
        <v>1</v>
      </c>
      <c r="AW192" s="275" t="s">
        <v>1241</v>
      </c>
      <c r="AX192" s="275">
        <v>1</v>
      </c>
      <c r="AY192" s="284">
        <v>0</v>
      </c>
      <c r="AZ192" s="276">
        <v>0</v>
      </c>
      <c r="BA192" s="277">
        <v>0</v>
      </c>
      <c r="BB192" s="278">
        <v>3.8</v>
      </c>
      <c r="BD192" s="150">
        <f>_xlfn.XLOOKUP(A192,'KSD auditees'!A:A,'KSD auditees'!A:A)</f>
        <v>1308</v>
      </c>
      <c r="BE192" s="150" t="str">
        <f>_xlfn.XLOOKUP(A192,'KSD auditees'!A:A,'KSD auditees'!G:G)</f>
        <v xml:space="preserve">Education, Skills development and employment </v>
      </c>
      <c r="BF192" s="150" t="e">
        <f>_xlfn.XLOOKUP(A192,'[27]Non AGSA'!B:B,'[27]Non AGSA'!B:B)</f>
        <v>#N/A</v>
      </c>
      <c r="BG192" s="150" t="e">
        <f>_xlfn.XLOOKUP(A192,'[27]Dormant auditee list'!C:C,'[27]Dormant auditee list'!C:C)</f>
        <v>#N/A</v>
      </c>
      <c r="BH192" s="150" t="str">
        <f>_xlfn.XLOOKUP(A192,[27]Reworked!A:A,[27]Reworked!I:I)</f>
        <v>Unqualified with no findings</v>
      </c>
      <c r="BJ192" s="150">
        <v>1</v>
      </c>
      <c r="BK192" s="150">
        <v>1</v>
      </c>
    </row>
    <row r="193" spans="1:63" ht="34.5" customHeight="1" x14ac:dyDescent="0.25">
      <c r="A193" s="265">
        <v>488</v>
      </c>
      <c r="B193" s="266" t="s">
        <v>205</v>
      </c>
      <c r="C193" s="271" t="s">
        <v>1193</v>
      </c>
      <c r="D193" s="271" t="s">
        <v>896</v>
      </c>
      <c r="E193" s="271" t="s">
        <v>1191</v>
      </c>
      <c r="F193" s="271" t="s">
        <v>1</v>
      </c>
      <c r="G193" s="271" t="s">
        <v>837</v>
      </c>
      <c r="H193" s="266" t="s">
        <v>440</v>
      </c>
      <c r="I193" s="266" t="s">
        <v>437</v>
      </c>
      <c r="J193" s="279" t="s">
        <v>26</v>
      </c>
      <c r="K193" s="271" t="s">
        <v>1</v>
      </c>
      <c r="L193" s="272" t="s">
        <v>23</v>
      </c>
      <c r="M193" s="282" t="s">
        <v>94</v>
      </c>
      <c r="N193" s="273" t="s">
        <v>22</v>
      </c>
      <c r="O193" s="272" t="s">
        <v>23</v>
      </c>
      <c r="P193" s="272" t="s">
        <v>23</v>
      </c>
      <c r="Q193" s="273" t="s">
        <v>22</v>
      </c>
      <c r="R193" s="272" t="s">
        <v>23</v>
      </c>
      <c r="S193" s="271" t="s">
        <v>1</v>
      </c>
      <c r="T193" s="271" t="s">
        <v>1</v>
      </c>
      <c r="U193" s="272" t="s">
        <v>23</v>
      </c>
      <c r="V193" s="273" t="s">
        <v>22</v>
      </c>
      <c r="W193" s="272" t="s">
        <v>23</v>
      </c>
      <c r="X193" s="271" t="s">
        <v>1</v>
      </c>
      <c r="Y193" s="271" t="s">
        <v>1</v>
      </c>
      <c r="Z193" s="271" t="s">
        <v>1</v>
      </c>
      <c r="AA193" s="271" t="s">
        <v>1</v>
      </c>
      <c r="AB193" s="271" t="s">
        <v>1</v>
      </c>
      <c r="AC193" s="271" t="s">
        <v>1</v>
      </c>
      <c r="AD193" s="271" t="s">
        <v>1</v>
      </c>
      <c r="AE193" s="272" t="s">
        <v>23</v>
      </c>
      <c r="AF193" s="272" t="s">
        <v>23</v>
      </c>
      <c r="AG193" s="273" t="s">
        <v>22</v>
      </c>
      <c r="AH193" s="273" t="s">
        <v>22</v>
      </c>
      <c r="AI193" s="271" t="s">
        <v>1</v>
      </c>
      <c r="AJ193" s="271" t="s">
        <v>1</v>
      </c>
      <c r="AK193" s="272" t="s">
        <v>23</v>
      </c>
      <c r="AL193" s="272" t="s">
        <v>23</v>
      </c>
      <c r="AM193" s="271" t="s">
        <v>1</v>
      </c>
      <c r="AN193" s="271" t="s">
        <v>1</v>
      </c>
      <c r="AO193" s="272" t="s">
        <v>23</v>
      </c>
      <c r="AP193" s="271" t="s">
        <v>1</v>
      </c>
      <c r="AQ193" s="271" t="s">
        <v>1</v>
      </c>
      <c r="AR193" s="271" t="s">
        <v>1</v>
      </c>
      <c r="AS193" s="271" t="s">
        <v>1</v>
      </c>
      <c r="AT193" s="271" t="s">
        <v>1</v>
      </c>
      <c r="AU193" s="274" t="s">
        <v>20</v>
      </c>
      <c r="AV193" s="272" t="s">
        <v>23</v>
      </c>
      <c r="AW193" s="274" t="s">
        <v>1240</v>
      </c>
      <c r="AX193" s="152">
        <v>2</v>
      </c>
      <c r="AY193" s="282">
        <v>3</v>
      </c>
      <c r="AZ193" s="276">
        <v>0</v>
      </c>
      <c r="BA193" s="280">
        <v>917.8</v>
      </c>
      <c r="BB193" s="278">
        <v>0.68</v>
      </c>
      <c r="BD193" s="150">
        <f>_xlfn.XLOOKUP(A193,'KSD auditees'!A:A,'KSD auditees'!A:A)</f>
        <v>488</v>
      </c>
      <c r="BE193" s="150" t="str">
        <f>_xlfn.XLOOKUP(A193,'KSD auditees'!A:A,'KSD auditees'!G:G)</f>
        <v>Safety and Security</v>
      </c>
      <c r="BF193" s="150" t="e">
        <f>_xlfn.XLOOKUP(A193,'[27]Non AGSA'!B:B,'[27]Non AGSA'!B:B)</f>
        <v>#N/A</v>
      </c>
      <c r="BG193" s="150" t="e">
        <f>_xlfn.XLOOKUP(A193,'[27]Dormant auditee list'!C:C,'[27]Dormant auditee list'!C:C)</f>
        <v>#N/A</v>
      </c>
      <c r="BH193" s="150" t="str">
        <f>_xlfn.XLOOKUP(A193,[27]Reworked!A:A,[27]Reworked!I:I)</f>
        <v>Qualified</v>
      </c>
      <c r="BI193" s="150" t="str">
        <f>_xlfn.XLOOKUP(A193,[27]Reworked!A:A,[27]Reworked!J:J)</f>
        <v>Disclaimer</v>
      </c>
      <c r="BJ193" s="150">
        <v>1</v>
      </c>
      <c r="BK193" s="150">
        <v>3</v>
      </c>
    </row>
    <row r="194" spans="1:63" ht="27" customHeight="1" x14ac:dyDescent="0.25">
      <c r="A194" s="265">
        <v>1334</v>
      </c>
      <c r="B194" s="266" t="s">
        <v>93</v>
      </c>
      <c r="C194" s="271" t="s">
        <v>1193</v>
      </c>
      <c r="D194" s="271" t="s">
        <v>1021</v>
      </c>
      <c r="E194" s="271" t="s">
        <v>1191</v>
      </c>
      <c r="F194" s="271" t="s">
        <v>1</v>
      </c>
      <c r="G194" s="271" t="s">
        <v>447</v>
      </c>
      <c r="H194" s="266" t="s">
        <v>444</v>
      </c>
      <c r="I194" s="266" t="s">
        <v>437</v>
      </c>
      <c r="J194" s="282" t="s">
        <v>94</v>
      </c>
      <c r="K194" s="271" t="s">
        <v>1</v>
      </c>
      <c r="L194" s="272" t="s">
        <v>23</v>
      </c>
      <c r="M194" s="282" t="s">
        <v>94</v>
      </c>
      <c r="N194" s="271" t="s">
        <v>1</v>
      </c>
      <c r="O194" s="272" t="s">
        <v>23</v>
      </c>
      <c r="P194" s="272" t="s">
        <v>23</v>
      </c>
      <c r="Q194" s="272" t="s">
        <v>23</v>
      </c>
      <c r="R194" s="272" t="s">
        <v>23</v>
      </c>
      <c r="S194" s="271" t="s">
        <v>1</v>
      </c>
      <c r="T194" s="274" t="s">
        <v>20</v>
      </c>
      <c r="U194" s="272" t="s">
        <v>23</v>
      </c>
      <c r="V194" s="271" t="s">
        <v>1</v>
      </c>
      <c r="W194" s="272" t="s">
        <v>23</v>
      </c>
      <c r="X194" s="271" t="s">
        <v>1</v>
      </c>
      <c r="Y194" s="271" t="s">
        <v>1</v>
      </c>
      <c r="Z194" s="271" t="s">
        <v>1</v>
      </c>
      <c r="AA194" s="271" t="s">
        <v>1</v>
      </c>
      <c r="AB194" s="271" t="s">
        <v>1</v>
      </c>
      <c r="AC194" s="271" t="s">
        <v>1</v>
      </c>
      <c r="AD194" s="271" t="s">
        <v>1</v>
      </c>
      <c r="AE194" s="272" t="s">
        <v>23</v>
      </c>
      <c r="AF194" s="271" t="s">
        <v>1</v>
      </c>
      <c r="AG194" s="272" t="s">
        <v>23</v>
      </c>
      <c r="AH194" s="271" t="s">
        <v>1</v>
      </c>
      <c r="AI194" s="271" t="s">
        <v>1</v>
      </c>
      <c r="AJ194" s="271" t="s">
        <v>1</v>
      </c>
      <c r="AK194" s="271" t="s">
        <v>1</v>
      </c>
      <c r="AL194" s="271" t="s">
        <v>1</v>
      </c>
      <c r="AM194" s="271" t="s">
        <v>1</v>
      </c>
      <c r="AN194" s="271" t="s">
        <v>1</v>
      </c>
      <c r="AO194" s="271" t="s">
        <v>1</v>
      </c>
      <c r="AP194" s="271" t="s">
        <v>1</v>
      </c>
      <c r="AQ194" s="271" t="s">
        <v>1</v>
      </c>
      <c r="AR194" s="271" t="s">
        <v>1</v>
      </c>
      <c r="AS194" s="271" t="s">
        <v>1</v>
      </c>
      <c r="AT194" s="271" t="s">
        <v>1</v>
      </c>
      <c r="AU194" s="271" t="s">
        <v>1</v>
      </c>
      <c r="AV194" s="271" t="s">
        <v>1</v>
      </c>
      <c r="AW194" s="272" t="s">
        <v>1242</v>
      </c>
      <c r="AX194" s="152">
        <v>2</v>
      </c>
      <c r="AY194" s="284">
        <v>0</v>
      </c>
      <c r="AZ194" s="276">
        <v>0</v>
      </c>
      <c r="BA194" s="276">
        <v>0</v>
      </c>
      <c r="BB194" s="283">
        <v>0</v>
      </c>
      <c r="BD194" s="150">
        <f>_xlfn.XLOOKUP(A194,'KSD auditees'!A:A,'KSD auditees'!A:A)</f>
        <v>1334</v>
      </c>
      <c r="BE194" s="150" t="str">
        <f>_xlfn.XLOOKUP(A194,'KSD auditees'!A:A,'KSD auditees'!G:G)</f>
        <v xml:space="preserve">Education, Skills development and employment </v>
      </c>
      <c r="BF194" s="150" t="e">
        <f>_xlfn.XLOOKUP(A194,'[27]Non AGSA'!B:B,'[27]Non AGSA'!B:B)</f>
        <v>#N/A</v>
      </c>
      <c r="BG194" s="150" t="e">
        <f>_xlfn.XLOOKUP(A194,'[27]Dormant auditee list'!C:C,'[27]Dormant auditee list'!C:C)</f>
        <v>#N/A</v>
      </c>
      <c r="BH194" s="150" t="str">
        <f>_xlfn.XLOOKUP(A194,[27]Reworked!A:A,[27]Reworked!I:I)</f>
        <v>Disclaimer</v>
      </c>
      <c r="BJ194" s="150">
        <v>1</v>
      </c>
      <c r="BK194" s="150">
        <v>5</v>
      </c>
    </row>
    <row r="195" spans="1:63" ht="34.5" customHeight="1" x14ac:dyDescent="0.25">
      <c r="A195" s="265">
        <v>499</v>
      </c>
      <c r="B195" s="266" t="s">
        <v>123</v>
      </c>
      <c r="C195" s="271" t="s">
        <v>1193</v>
      </c>
      <c r="D195" s="271" t="s">
        <v>1086</v>
      </c>
      <c r="E195" s="271" t="s">
        <v>1191</v>
      </c>
      <c r="F195" s="271" t="s">
        <v>1</v>
      </c>
      <c r="G195" s="271" t="s">
        <v>520</v>
      </c>
      <c r="H195" s="266" t="s">
        <v>440</v>
      </c>
      <c r="I195" s="266" t="s">
        <v>437</v>
      </c>
      <c r="J195" s="152" t="s">
        <v>17</v>
      </c>
      <c r="K195" s="271" t="s">
        <v>1</v>
      </c>
      <c r="L195" s="272" t="s">
        <v>23</v>
      </c>
      <c r="M195" s="152" t="s">
        <v>17</v>
      </c>
      <c r="N195" s="273" t="s">
        <v>22</v>
      </c>
      <c r="O195" s="272" t="s">
        <v>23</v>
      </c>
      <c r="P195" s="271" t="s">
        <v>1</v>
      </c>
      <c r="Q195" s="271" t="s">
        <v>1</v>
      </c>
      <c r="R195" s="271" t="s">
        <v>1</v>
      </c>
      <c r="S195" s="271" t="s">
        <v>1</v>
      </c>
      <c r="T195" s="271" t="s">
        <v>1</v>
      </c>
      <c r="U195" s="271" t="s">
        <v>1</v>
      </c>
      <c r="V195" s="271" t="s">
        <v>1</v>
      </c>
      <c r="W195" s="271" t="s">
        <v>1</v>
      </c>
      <c r="X195" s="271" t="s">
        <v>1</v>
      </c>
      <c r="Y195" s="271" t="s">
        <v>1</v>
      </c>
      <c r="Z195" s="271" t="s">
        <v>1</v>
      </c>
      <c r="AA195" s="271" t="s">
        <v>1</v>
      </c>
      <c r="AB195" s="271" t="s">
        <v>1</v>
      </c>
      <c r="AC195" s="271" t="s">
        <v>1</v>
      </c>
      <c r="AD195" s="271" t="s">
        <v>1</v>
      </c>
      <c r="AE195" s="272" t="s">
        <v>23</v>
      </c>
      <c r="AF195" s="271" t="s">
        <v>1</v>
      </c>
      <c r="AG195" s="271" t="s">
        <v>1</v>
      </c>
      <c r="AH195" s="271" t="s">
        <v>1</v>
      </c>
      <c r="AI195" s="271" t="s">
        <v>1</v>
      </c>
      <c r="AJ195" s="271" t="s">
        <v>1</v>
      </c>
      <c r="AK195" s="271" t="s">
        <v>1</v>
      </c>
      <c r="AL195" s="274" t="s">
        <v>20</v>
      </c>
      <c r="AM195" s="271" t="s">
        <v>1</v>
      </c>
      <c r="AN195" s="271" t="s">
        <v>1</v>
      </c>
      <c r="AO195" s="271" t="s">
        <v>1</v>
      </c>
      <c r="AP195" s="271" t="s">
        <v>1</v>
      </c>
      <c r="AQ195" s="271" t="s">
        <v>1</v>
      </c>
      <c r="AR195" s="274" t="s">
        <v>20</v>
      </c>
      <c r="AS195" s="271" t="s">
        <v>1</v>
      </c>
      <c r="AT195" s="271" t="s">
        <v>1</v>
      </c>
      <c r="AU195" s="273" t="s">
        <v>22</v>
      </c>
      <c r="AV195" s="272" t="s">
        <v>23</v>
      </c>
      <c r="AW195" s="272" t="s">
        <v>1242</v>
      </c>
      <c r="AX195" s="152">
        <v>2</v>
      </c>
      <c r="AY195" s="152">
        <v>2</v>
      </c>
      <c r="AZ195" s="276">
        <v>0</v>
      </c>
      <c r="BA195" s="280">
        <v>956.3</v>
      </c>
      <c r="BB195" s="278">
        <v>5.9</v>
      </c>
      <c r="BD195" s="150">
        <f>_xlfn.XLOOKUP(A195,'KSD auditees'!A:A,'KSD auditees'!A:A)</f>
        <v>499</v>
      </c>
      <c r="BE195" s="150" t="str">
        <f>_xlfn.XLOOKUP(A195,'KSD auditees'!A:A,'KSD auditees'!G:G)</f>
        <v>Energy</v>
      </c>
      <c r="BF195" s="150" t="e">
        <f>_xlfn.XLOOKUP(A195,'[27]Non AGSA'!B:B,'[27]Non AGSA'!B:B)</f>
        <v>#N/A</v>
      </c>
      <c r="BG195" s="150" t="e">
        <f>_xlfn.XLOOKUP(A195,'[27]Dormant auditee list'!C:C,'[27]Dormant auditee list'!C:C)</f>
        <v>#N/A</v>
      </c>
      <c r="BH195" s="150" t="str">
        <f>_xlfn.XLOOKUP(A195,[27]Reworked!A:A,[27]Reworked!I:I)</f>
        <v>Unqualified with findings</v>
      </c>
      <c r="BJ195" s="150">
        <v>1</v>
      </c>
      <c r="BK195" s="150">
        <v>2</v>
      </c>
    </row>
    <row r="196" spans="1:63" ht="34.5" customHeight="1" x14ac:dyDescent="0.25">
      <c r="A196" s="265">
        <v>442</v>
      </c>
      <c r="B196" s="266" t="s">
        <v>124</v>
      </c>
      <c r="C196" s="271" t="s">
        <v>1193</v>
      </c>
      <c r="D196" s="271" t="s">
        <v>1021</v>
      </c>
      <c r="E196" s="271" t="s">
        <v>1191</v>
      </c>
      <c r="F196" s="271" t="s">
        <v>1</v>
      </c>
      <c r="G196" s="271" t="s">
        <v>520</v>
      </c>
      <c r="H196" s="266" t="s">
        <v>440</v>
      </c>
      <c r="I196" s="266" t="s">
        <v>437</v>
      </c>
      <c r="J196" s="275" t="s">
        <v>33</v>
      </c>
      <c r="K196" s="271" t="s">
        <v>1</v>
      </c>
      <c r="L196" s="273" t="s">
        <v>22</v>
      </c>
      <c r="M196" s="152" t="s">
        <v>17</v>
      </c>
      <c r="N196" s="271" t="s">
        <v>1</v>
      </c>
      <c r="O196" s="272" t="s">
        <v>23</v>
      </c>
      <c r="P196" s="271" t="s">
        <v>1</v>
      </c>
      <c r="Q196" s="271" t="s">
        <v>1</v>
      </c>
      <c r="R196" s="271" t="s">
        <v>1</v>
      </c>
      <c r="S196" s="271" t="s">
        <v>1</v>
      </c>
      <c r="T196" s="271" t="s">
        <v>1</v>
      </c>
      <c r="U196" s="271" t="s">
        <v>1</v>
      </c>
      <c r="V196" s="271" t="s">
        <v>1</v>
      </c>
      <c r="W196" s="271" t="s">
        <v>1</v>
      </c>
      <c r="X196" s="271" t="s">
        <v>1</v>
      </c>
      <c r="Y196" s="271" t="s">
        <v>1</v>
      </c>
      <c r="Z196" s="271" t="s">
        <v>1</v>
      </c>
      <c r="AA196" s="271" t="s">
        <v>1</v>
      </c>
      <c r="AB196" s="271" t="s">
        <v>1</v>
      </c>
      <c r="AC196" s="271" t="s">
        <v>1</v>
      </c>
      <c r="AD196" s="271" t="s">
        <v>1</v>
      </c>
      <c r="AE196" s="273" t="s">
        <v>22</v>
      </c>
      <c r="AF196" s="271" t="s">
        <v>1</v>
      </c>
      <c r="AG196" s="271" t="s">
        <v>1</v>
      </c>
      <c r="AH196" s="271" t="s">
        <v>1</v>
      </c>
      <c r="AI196" s="271" t="s">
        <v>1</v>
      </c>
      <c r="AJ196" s="271" t="s">
        <v>1</v>
      </c>
      <c r="AK196" s="271" t="s">
        <v>1</v>
      </c>
      <c r="AL196" s="273" t="s">
        <v>22</v>
      </c>
      <c r="AM196" s="271" t="s">
        <v>1</v>
      </c>
      <c r="AN196" s="271" t="s">
        <v>1</v>
      </c>
      <c r="AO196" s="273" t="s">
        <v>22</v>
      </c>
      <c r="AP196" s="271" t="s">
        <v>1</v>
      </c>
      <c r="AQ196" s="271" t="s">
        <v>1</v>
      </c>
      <c r="AR196" s="271" t="s">
        <v>1</v>
      </c>
      <c r="AS196" s="271" t="s">
        <v>1</v>
      </c>
      <c r="AT196" s="271" t="s">
        <v>1</v>
      </c>
      <c r="AU196" s="271" t="s">
        <v>1</v>
      </c>
      <c r="AV196" s="273" t="s">
        <v>22</v>
      </c>
      <c r="AW196" s="274" t="s">
        <v>1240</v>
      </c>
      <c r="AX196" s="275">
        <v>1</v>
      </c>
      <c r="AY196" s="275">
        <v>1</v>
      </c>
      <c r="AZ196" s="276">
        <v>0</v>
      </c>
      <c r="BA196" s="277">
        <v>0.1</v>
      </c>
      <c r="BB196" s="278">
        <v>0.01</v>
      </c>
      <c r="BD196" s="150">
        <f>_xlfn.XLOOKUP(A196,'KSD auditees'!A:A,'KSD auditees'!A:A)</f>
        <v>442</v>
      </c>
      <c r="BE196" s="150" t="str">
        <f>_xlfn.XLOOKUP(A196,'KSD auditees'!A:A,'KSD auditees'!G:G)</f>
        <v>Energy</v>
      </c>
      <c r="BF196" s="150" t="e">
        <f>_xlfn.XLOOKUP(A196,'[27]Non AGSA'!B:B,'[27]Non AGSA'!B:B)</f>
        <v>#N/A</v>
      </c>
      <c r="BG196" s="150" t="e">
        <f>_xlfn.XLOOKUP(A196,'[27]Dormant auditee list'!C:C,'[27]Dormant auditee list'!C:C)</f>
        <v>#N/A</v>
      </c>
      <c r="BH196" s="150" t="str">
        <f>_xlfn.XLOOKUP(A196,[27]Reworked!A:A,[27]Reworked!I:I)</f>
        <v>Unqualified with no findings</v>
      </c>
      <c r="BJ196" s="150">
        <v>1</v>
      </c>
      <c r="BK196" s="150">
        <v>1</v>
      </c>
    </row>
    <row r="197" spans="1:63" ht="27" customHeight="1" x14ac:dyDescent="0.25">
      <c r="A197" s="265">
        <v>1318</v>
      </c>
      <c r="B197" s="266" t="s">
        <v>95</v>
      </c>
      <c r="C197" s="271" t="s">
        <v>1193</v>
      </c>
      <c r="D197" s="271" t="s">
        <v>571</v>
      </c>
      <c r="E197" s="271" t="s">
        <v>1191</v>
      </c>
      <c r="F197" s="271" t="s">
        <v>1</v>
      </c>
      <c r="G197" s="271" t="s">
        <v>447</v>
      </c>
      <c r="H197" s="266" t="s">
        <v>444</v>
      </c>
      <c r="I197" s="266" t="s">
        <v>437</v>
      </c>
      <c r="J197" s="152" t="s">
        <v>17</v>
      </c>
      <c r="K197" s="271" t="s">
        <v>1</v>
      </c>
      <c r="L197" s="272" t="s">
        <v>23</v>
      </c>
      <c r="M197" s="152" t="s">
        <v>17</v>
      </c>
      <c r="N197" s="271" t="s">
        <v>1</v>
      </c>
      <c r="O197" s="272" t="s">
        <v>23</v>
      </c>
      <c r="P197" s="271" t="s">
        <v>1</v>
      </c>
      <c r="Q197" s="271" t="s">
        <v>1</v>
      </c>
      <c r="R197" s="271" t="s">
        <v>1</v>
      </c>
      <c r="S197" s="271" t="s">
        <v>1</v>
      </c>
      <c r="T197" s="271" t="s">
        <v>1</v>
      </c>
      <c r="U197" s="271" t="s">
        <v>1</v>
      </c>
      <c r="V197" s="271" t="s">
        <v>1</v>
      </c>
      <c r="W197" s="271" t="s">
        <v>1</v>
      </c>
      <c r="X197" s="271" t="s">
        <v>1</v>
      </c>
      <c r="Y197" s="271" t="s">
        <v>1</v>
      </c>
      <c r="Z197" s="271" t="s">
        <v>1</v>
      </c>
      <c r="AA197" s="271" t="s">
        <v>1</v>
      </c>
      <c r="AB197" s="271" t="s">
        <v>1</v>
      </c>
      <c r="AC197" s="271" t="s">
        <v>1</v>
      </c>
      <c r="AD197" s="271" t="s">
        <v>1</v>
      </c>
      <c r="AE197" s="272" t="s">
        <v>23</v>
      </c>
      <c r="AF197" s="271" t="s">
        <v>1</v>
      </c>
      <c r="AG197" s="271" t="s">
        <v>1</v>
      </c>
      <c r="AH197" s="271" t="s">
        <v>1</v>
      </c>
      <c r="AI197" s="271" t="s">
        <v>1</v>
      </c>
      <c r="AJ197" s="271" t="s">
        <v>1</v>
      </c>
      <c r="AK197" s="271" t="s">
        <v>1</v>
      </c>
      <c r="AL197" s="271" t="s">
        <v>1</v>
      </c>
      <c r="AM197" s="271" t="s">
        <v>1</v>
      </c>
      <c r="AN197" s="271" t="s">
        <v>1</v>
      </c>
      <c r="AO197" s="271" t="s">
        <v>1</v>
      </c>
      <c r="AP197" s="274" t="s">
        <v>20</v>
      </c>
      <c r="AQ197" s="271" t="s">
        <v>1</v>
      </c>
      <c r="AR197" s="271" t="s">
        <v>1</v>
      </c>
      <c r="AS197" s="271" t="s">
        <v>1</v>
      </c>
      <c r="AT197" s="271" t="s">
        <v>1</v>
      </c>
      <c r="AU197" s="271" t="s">
        <v>1</v>
      </c>
      <c r="AV197" s="271" t="s">
        <v>1</v>
      </c>
      <c r="AW197" s="275" t="s">
        <v>1241</v>
      </c>
      <c r="AX197" s="275">
        <v>1</v>
      </c>
      <c r="AY197" s="152">
        <v>2</v>
      </c>
      <c r="AZ197" s="276">
        <v>0</v>
      </c>
      <c r="BA197" s="276">
        <v>0</v>
      </c>
      <c r="BB197" s="283">
        <v>0</v>
      </c>
      <c r="BD197" s="150">
        <f>_xlfn.XLOOKUP(A197,'KSD auditees'!A:A,'KSD auditees'!A:A)</f>
        <v>1318</v>
      </c>
      <c r="BE197" s="150" t="str">
        <f>_xlfn.XLOOKUP(A197,'KSD auditees'!A:A,'KSD auditees'!G:G)</f>
        <v xml:space="preserve">Education, Skills development and employment </v>
      </c>
      <c r="BF197" s="150" t="e">
        <f>_xlfn.XLOOKUP(A197,'[27]Non AGSA'!B:B,'[27]Non AGSA'!B:B)</f>
        <v>#N/A</v>
      </c>
      <c r="BG197" s="150" t="e">
        <f>_xlfn.XLOOKUP(A197,'[27]Dormant auditee list'!C:C,'[27]Dormant auditee list'!C:C)</f>
        <v>#N/A</v>
      </c>
      <c r="BH197" s="150" t="str">
        <f>_xlfn.XLOOKUP(A197,[27]Reworked!A:A,[27]Reworked!I:I)</f>
        <v>Unqualified with findings</v>
      </c>
      <c r="BJ197" s="150">
        <v>1</v>
      </c>
      <c r="BK197" s="150">
        <v>2</v>
      </c>
    </row>
    <row r="198" spans="1:63" ht="26.25" customHeight="1" x14ac:dyDescent="0.25">
      <c r="A198" s="265">
        <v>1065</v>
      </c>
      <c r="B198" s="266" t="s">
        <v>227</v>
      </c>
      <c r="C198" s="271" t="s">
        <v>1193</v>
      </c>
      <c r="D198" s="271" t="s">
        <v>854</v>
      </c>
      <c r="E198" s="271" t="s">
        <v>1191</v>
      </c>
      <c r="F198" s="271" t="s">
        <v>1</v>
      </c>
      <c r="G198" s="271" t="s">
        <v>439</v>
      </c>
      <c r="H198" s="266" t="s">
        <v>444</v>
      </c>
      <c r="I198" s="266" t="s">
        <v>437</v>
      </c>
      <c r="J198" s="152" t="s">
        <v>17</v>
      </c>
      <c r="K198" s="271" t="s">
        <v>1</v>
      </c>
      <c r="L198" s="272" t="s">
        <v>23</v>
      </c>
      <c r="M198" s="152" t="s">
        <v>17</v>
      </c>
      <c r="N198" s="271" t="s">
        <v>1</v>
      </c>
      <c r="O198" s="272" t="s">
        <v>23</v>
      </c>
      <c r="P198" s="271" t="s">
        <v>1</v>
      </c>
      <c r="Q198" s="271" t="s">
        <v>1</v>
      </c>
      <c r="R198" s="271" t="s">
        <v>1</v>
      </c>
      <c r="S198" s="271" t="s">
        <v>1</v>
      </c>
      <c r="T198" s="271" t="s">
        <v>1</v>
      </c>
      <c r="U198" s="271" t="s">
        <v>1</v>
      </c>
      <c r="V198" s="271" t="s">
        <v>1</v>
      </c>
      <c r="W198" s="271" t="s">
        <v>1</v>
      </c>
      <c r="X198" s="271" t="s">
        <v>1</v>
      </c>
      <c r="Y198" s="271" t="s">
        <v>1</v>
      </c>
      <c r="Z198" s="271" t="s">
        <v>1</v>
      </c>
      <c r="AA198" s="271" t="s">
        <v>1</v>
      </c>
      <c r="AB198" s="271" t="s">
        <v>1</v>
      </c>
      <c r="AC198" s="271" t="s">
        <v>1</v>
      </c>
      <c r="AD198" s="271" t="s">
        <v>1</v>
      </c>
      <c r="AE198" s="272" t="s">
        <v>23</v>
      </c>
      <c r="AF198" s="271" t="s">
        <v>1</v>
      </c>
      <c r="AG198" s="271" t="s">
        <v>1</v>
      </c>
      <c r="AH198" s="271" t="s">
        <v>1</v>
      </c>
      <c r="AI198" s="271" t="s">
        <v>1</v>
      </c>
      <c r="AJ198" s="271" t="s">
        <v>1</v>
      </c>
      <c r="AK198" s="271" t="s">
        <v>1</v>
      </c>
      <c r="AL198" s="272" t="s">
        <v>23</v>
      </c>
      <c r="AM198" s="271" t="s">
        <v>1</v>
      </c>
      <c r="AN198" s="271" t="s">
        <v>1</v>
      </c>
      <c r="AO198" s="271" t="s">
        <v>1</v>
      </c>
      <c r="AP198" s="271" t="s">
        <v>1</v>
      </c>
      <c r="AQ198" s="271" t="s">
        <v>1</v>
      </c>
      <c r="AR198" s="271" t="s">
        <v>1</v>
      </c>
      <c r="AS198" s="271" t="s">
        <v>1</v>
      </c>
      <c r="AT198" s="271" t="s">
        <v>1</v>
      </c>
      <c r="AU198" s="271" t="s">
        <v>1</v>
      </c>
      <c r="AV198" s="272" t="s">
        <v>23</v>
      </c>
      <c r="AW198" s="275" t="s">
        <v>1241</v>
      </c>
      <c r="AX198" s="275">
        <v>1</v>
      </c>
      <c r="AY198" s="152">
        <v>2</v>
      </c>
      <c r="AZ198" s="276">
        <v>0</v>
      </c>
      <c r="BA198" s="280">
        <v>4</v>
      </c>
      <c r="BB198" s="283">
        <v>0</v>
      </c>
      <c r="BD198" s="150">
        <f>_xlfn.XLOOKUP(A198,'KSD auditees'!A:A,'KSD auditees'!A:A)</f>
        <v>1065</v>
      </c>
      <c r="BE198" s="150" t="str">
        <f>_xlfn.XLOOKUP(A198,'KSD auditees'!A:A,'KSD auditees'!G:G)</f>
        <v>Water and sanitation</v>
      </c>
      <c r="BF198" s="150" t="e">
        <f>_xlfn.XLOOKUP(A198,'[27]Non AGSA'!B:B,'[27]Non AGSA'!B:B)</f>
        <v>#N/A</v>
      </c>
      <c r="BG198" s="150" t="e">
        <f>_xlfn.XLOOKUP(A198,'[27]Dormant auditee list'!C:C,'[27]Dormant auditee list'!C:C)</f>
        <v>#N/A</v>
      </c>
      <c r="BH198" s="150" t="str">
        <f>_xlfn.XLOOKUP(A198,[27]Reworked!A:A,[27]Reworked!I:I)</f>
        <v>Unqualified with findings</v>
      </c>
      <c r="BJ198" s="150">
        <v>1</v>
      </c>
      <c r="BK198" s="150">
        <v>2</v>
      </c>
    </row>
    <row r="199" spans="1:63" ht="34.5" customHeight="1" x14ac:dyDescent="0.25">
      <c r="A199" s="265">
        <v>1123</v>
      </c>
      <c r="B199" s="266" t="s">
        <v>224</v>
      </c>
      <c r="C199" s="271" t="s">
        <v>1193</v>
      </c>
      <c r="D199" s="271" t="s">
        <v>896</v>
      </c>
      <c r="E199" s="271" t="s">
        <v>1191</v>
      </c>
      <c r="F199" s="271" t="s">
        <v>1</v>
      </c>
      <c r="G199" s="271" t="s">
        <v>209</v>
      </c>
      <c r="H199" s="266" t="s">
        <v>440</v>
      </c>
      <c r="I199" s="266" t="s">
        <v>437</v>
      </c>
      <c r="J199" s="152" t="s">
        <v>17</v>
      </c>
      <c r="K199" s="272" t="s">
        <v>23</v>
      </c>
      <c r="L199" s="272" t="s">
        <v>23</v>
      </c>
      <c r="M199" s="152" t="s">
        <v>17</v>
      </c>
      <c r="N199" s="272" t="s">
        <v>23</v>
      </c>
      <c r="O199" s="272" t="s">
        <v>23</v>
      </c>
      <c r="P199" s="271" t="s">
        <v>1</v>
      </c>
      <c r="Q199" s="271" t="s">
        <v>1</v>
      </c>
      <c r="R199" s="271" t="s">
        <v>1</v>
      </c>
      <c r="S199" s="271" t="s">
        <v>1</v>
      </c>
      <c r="T199" s="271" t="s">
        <v>1</v>
      </c>
      <c r="U199" s="271" t="s">
        <v>1</v>
      </c>
      <c r="V199" s="271" t="s">
        <v>1</v>
      </c>
      <c r="W199" s="271" t="s">
        <v>1</v>
      </c>
      <c r="X199" s="271" t="s">
        <v>1</v>
      </c>
      <c r="Y199" s="271" t="s">
        <v>1</v>
      </c>
      <c r="Z199" s="274" t="s">
        <v>20</v>
      </c>
      <c r="AA199" s="272" t="s">
        <v>23</v>
      </c>
      <c r="AB199" s="271" t="s">
        <v>1</v>
      </c>
      <c r="AC199" s="271" t="s">
        <v>1</v>
      </c>
      <c r="AD199" s="271" t="s">
        <v>1</v>
      </c>
      <c r="AE199" s="272" t="s">
        <v>23</v>
      </c>
      <c r="AF199" s="272" t="s">
        <v>23</v>
      </c>
      <c r="AG199" s="271" t="s">
        <v>1</v>
      </c>
      <c r="AH199" s="271" t="s">
        <v>1</v>
      </c>
      <c r="AI199" s="271" t="s">
        <v>1</v>
      </c>
      <c r="AJ199" s="271" t="s">
        <v>1</v>
      </c>
      <c r="AK199" s="271" t="s">
        <v>1</v>
      </c>
      <c r="AL199" s="272" t="s">
        <v>23</v>
      </c>
      <c r="AM199" s="271" t="s">
        <v>1</v>
      </c>
      <c r="AN199" s="271" t="s">
        <v>1</v>
      </c>
      <c r="AO199" s="272" t="s">
        <v>23</v>
      </c>
      <c r="AP199" s="271" t="s">
        <v>1</v>
      </c>
      <c r="AQ199" s="271" t="s">
        <v>1</v>
      </c>
      <c r="AR199" s="272" t="s">
        <v>23</v>
      </c>
      <c r="AS199" s="271" t="s">
        <v>1</v>
      </c>
      <c r="AT199" s="271" t="s">
        <v>1</v>
      </c>
      <c r="AU199" s="272" t="s">
        <v>23</v>
      </c>
      <c r="AV199" s="272" t="s">
        <v>23</v>
      </c>
      <c r="AW199" s="272" t="s">
        <v>1242</v>
      </c>
      <c r="AX199" s="152">
        <v>2</v>
      </c>
      <c r="AY199" s="152">
        <v>2</v>
      </c>
      <c r="AZ199" s="276">
        <v>0</v>
      </c>
      <c r="BA199" s="277">
        <v>3161</v>
      </c>
      <c r="BB199" s="281">
        <v>42</v>
      </c>
      <c r="BD199" s="150">
        <f>_xlfn.XLOOKUP(A199,'KSD auditees'!A:A,'KSD auditees'!A:A)</f>
        <v>1123</v>
      </c>
      <c r="BE199" s="150" t="str">
        <f>_xlfn.XLOOKUP(A199,'KSD auditees'!A:A,'KSD auditees'!G:G)</f>
        <v>Transport</v>
      </c>
      <c r="BF199" s="150" t="e">
        <f>_xlfn.XLOOKUP(A199,'[27]Non AGSA'!B:B,'[27]Non AGSA'!B:B)</f>
        <v>#N/A</v>
      </c>
      <c r="BG199" s="150" t="e">
        <f>_xlfn.XLOOKUP(A199,'[27]Dormant auditee list'!C:C,'[27]Dormant auditee list'!C:C)</f>
        <v>#N/A</v>
      </c>
      <c r="BH199" s="150" t="str">
        <f>_xlfn.XLOOKUP(A199,[27]Reworked!A:A,[27]Reworked!I:I)</f>
        <v>Unqualified with findings</v>
      </c>
      <c r="BJ199" s="150">
        <v>1</v>
      </c>
      <c r="BK199" s="150">
        <v>2</v>
      </c>
    </row>
    <row r="200" spans="1:63" ht="26.25" customHeight="1" x14ac:dyDescent="0.25">
      <c r="A200" s="265">
        <v>518</v>
      </c>
      <c r="B200" s="266" t="s">
        <v>96</v>
      </c>
      <c r="C200" s="271" t="s">
        <v>1193</v>
      </c>
      <c r="D200" s="271" t="s">
        <v>941</v>
      </c>
      <c r="E200" s="271" t="s">
        <v>1191</v>
      </c>
      <c r="F200" s="271" t="s">
        <v>1</v>
      </c>
      <c r="G200" s="271" t="s">
        <v>447</v>
      </c>
      <c r="H200" s="266" t="s">
        <v>444</v>
      </c>
      <c r="I200" s="266" t="s">
        <v>437</v>
      </c>
      <c r="J200" s="285" t="s">
        <v>39</v>
      </c>
      <c r="K200" s="274" t="s">
        <v>20</v>
      </c>
      <c r="L200" s="272" t="s">
        <v>23</v>
      </c>
      <c r="M200" s="279" t="s">
        <v>26</v>
      </c>
      <c r="N200" s="273" t="s">
        <v>22</v>
      </c>
      <c r="O200" s="272" t="s">
        <v>23</v>
      </c>
      <c r="P200" s="271" t="s">
        <v>1</v>
      </c>
      <c r="Q200" s="271" t="s">
        <v>1</v>
      </c>
      <c r="R200" s="272" t="s">
        <v>23</v>
      </c>
      <c r="S200" s="271" t="s">
        <v>1</v>
      </c>
      <c r="T200" s="271" t="s">
        <v>1</v>
      </c>
      <c r="U200" s="273" t="s">
        <v>22</v>
      </c>
      <c r="V200" s="271" t="s">
        <v>1</v>
      </c>
      <c r="W200" s="272" t="s">
        <v>23</v>
      </c>
      <c r="X200" s="274" t="s">
        <v>20</v>
      </c>
      <c r="Y200" s="271" t="s">
        <v>1</v>
      </c>
      <c r="Z200" s="271" t="s">
        <v>1</v>
      </c>
      <c r="AA200" s="274" t="s">
        <v>20</v>
      </c>
      <c r="AB200" s="271" t="s">
        <v>1</v>
      </c>
      <c r="AC200" s="271" t="s">
        <v>1</v>
      </c>
      <c r="AD200" s="271" t="s">
        <v>1</v>
      </c>
      <c r="AE200" s="272" t="s">
        <v>23</v>
      </c>
      <c r="AF200" s="271" t="s">
        <v>1</v>
      </c>
      <c r="AG200" s="271" t="s">
        <v>1</v>
      </c>
      <c r="AH200" s="271" t="s">
        <v>1</v>
      </c>
      <c r="AI200" s="271" t="s">
        <v>1</v>
      </c>
      <c r="AJ200" s="271" t="s">
        <v>1</v>
      </c>
      <c r="AK200" s="271" t="s">
        <v>1</v>
      </c>
      <c r="AL200" s="271" t="s">
        <v>1</v>
      </c>
      <c r="AM200" s="271" t="s">
        <v>1</v>
      </c>
      <c r="AN200" s="271" t="s">
        <v>1</v>
      </c>
      <c r="AO200" s="271" t="s">
        <v>1</v>
      </c>
      <c r="AP200" s="271" t="s">
        <v>1</v>
      </c>
      <c r="AQ200" s="271" t="s">
        <v>1</v>
      </c>
      <c r="AR200" s="274" t="s">
        <v>20</v>
      </c>
      <c r="AS200" s="271" t="s">
        <v>1</v>
      </c>
      <c r="AT200" s="271" t="s">
        <v>1</v>
      </c>
      <c r="AU200" s="272" t="s">
        <v>23</v>
      </c>
      <c r="AV200" s="274" t="s">
        <v>20</v>
      </c>
      <c r="AW200" s="275" t="s">
        <v>1241</v>
      </c>
      <c r="AX200" s="275">
        <v>1</v>
      </c>
      <c r="AY200" s="284">
        <v>0</v>
      </c>
      <c r="AZ200" s="276">
        <v>0</v>
      </c>
      <c r="BA200" s="276">
        <v>0</v>
      </c>
      <c r="BB200" s="281">
        <v>0</v>
      </c>
      <c r="BD200" s="150">
        <f>_xlfn.XLOOKUP(A200,'KSD auditees'!A:A,'KSD auditees'!A:A)</f>
        <v>518</v>
      </c>
      <c r="BE200" s="150" t="str">
        <f>_xlfn.XLOOKUP(A200,'KSD auditees'!A:A,'KSD auditees'!G:G)</f>
        <v xml:space="preserve">Education, Skills development and employment </v>
      </c>
      <c r="BF200" s="150" t="e">
        <f>_xlfn.XLOOKUP(A200,'[27]Non AGSA'!B:B,'[27]Non AGSA'!B:B)</f>
        <v>#N/A</v>
      </c>
      <c r="BG200" s="150" t="e">
        <f>_xlfn.XLOOKUP(A200,'[27]Dormant auditee list'!C:C,'[27]Dormant auditee list'!C:C)</f>
        <v>#N/A</v>
      </c>
      <c r="BH200" s="150" t="str">
        <f>_xlfn.XLOOKUP(A200,[27]Reworked!A:A,[27]Reworked!I:I)</f>
        <v>Audit not finalised at legislated date</v>
      </c>
      <c r="BJ200" s="150">
        <v>1</v>
      </c>
      <c r="BK200" s="150">
        <v>6</v>
      </c>
    </row>
    <row r="201" spans="1:63" ht="27" customHeight="1" x14ac:dyDescent="0.25">
      <c r="A201" s="265">
        <v>1309</v>
      </c>
      <c r="B201" s="266" t="s">
        <v>97</v>
      </c>
      <c r="C201" s="271" t="s">
        <v>1193</v>
      </c>
      <c r="D201" s="271" t="s">
        <v>941</v>
      </c>
      <c r="E201" s="271" t="s">
        <v>1191</v>
      </c>
      <c r="F201" s="271" t="s">
        <v>1</v>
      </c>
      <c r="G201" s="271" t="s">
        <v>447</v>
      </c>
      <c r="H201" s="266" t="s">
        <v>444</v>
      </c>
      <c r="I201" s="266" t="s">
        <v>437</v>
      </c>
      <c r="J201" s="152" t="s">
        <v>17</v>
      </c>
      <c r="K201" s="271" t="s">
        <v>1</v>
      </c>
      <c r="L201" s="272" t="s">
        <v>23</v>
      </c>
      <c r="M201" s="152" t="s">
        <v>17</v>
      </c>
      <c r="N201" s="271" t="s">
        <v>1</v>
      </c>
      <c r="O201" s="272" t="s">
        <v>23</v>
      </c>
      <c r="P201" s="271" t="s">
        <v>1</v>
      </c>
      <c r="Q201" s="271" t="s">
        <v>1</v>
      </c>
      <c r="R201" s="271" t="s">
        <v>1</v>
      </c>
      <c r="S201" s="271" t="s">
        <v>1</v>
      </c>
      <c r="T201" s="271" t="s">
        <v>1</v>
      </c>
      <c r="U201" s="271" t="s">
        <v>1</v>
      </c>
      <c r="V201" s="271" t="s">
        <v>1</v>
      </c>
      <c r="W201" s="271" t="s">
        <v>1</v>
      </c>
      <c r="X201" s="271" t="s">
        <v>1</v>
      </c>
      <c r="Y201" s="271" t="s">
        <v>1</v>
      </c>
      <c r="Z201" s="271" t="s">
        <v>1</v>
      </c>
      <c r="AA201" s="271" t="s">
        <v>1</v>
      </c>
      <c r="AB201" s="271" t="s">
        <v>1</v>
      </c>
      <c r="AC201" s="271" t="s">
        <v>1</v>
      </c>
      <c r="AD201" s="271" t="s">
        <v>1</v>
      </c>
      <c r="AE201" s="272" t="s">
        <v>23</v>
      </c>
      <c r="AF201" s="271" t="s">
        <v>1</v>
      </c>
      <c r="AG201" s="271" t="s">
        <v>1</v>
      </c>
      <c r="AH201" s="271" t="s">
        <v>1</v>
      </c>
      <c r="AI201" s="271" t="s">
        <v>1</v>
      </c>
      <c r="AJ201" s="271" t="s">
        <v>1</v>
      </c>
      <c r="AK201" s="271" t="s">
        <v>1</v>
      </c>
      <c r="AL201" s="271" t="s">
        <v>1</v>
      </c>
      <c r="AM201" s="271" t="s">
        <v>1</v>
      </c>
      <c r="AN201" s="271" t="s">
        <v>1</v>
      </c>
      <c r="AO201" s="271" t="s">
        <v>1</v>
      </c>
      <c r="AP201" s="271" t="s">
        <v>1</v>
      </c>
      <c r="AQ201" s="271" t="s">
        <v>1</v>
      </c>
      <c r="AR201" s="271" t="s">
        <v>1</v>
      </c>
      <c r="AS201" s="271" t="s">
        <v>1</v>
      </c>
      <c r="AT201" s="271" t="s">
        <v>1</v>
      </c>
      <c r="AU201" s="271" t="s">
        <v>1</v>
      </c>
      <c r="AV201" s="271" t="s">
        <v>1</v>
      </c>
      <c r="AW201" s="274" t="s">
        <v>1240</v>
      </c>
      <c r="AX201" s="275">
        <v>1</v>
      </c>
      <c r="AY201" s="275">
        <v>1</v>
      </c>
      <c r="AZ201" s="276">
        <v>0</v>
      </c>
      <c r="BA201" s="276">
        <v>0</v>
      </c>
      <c r="BB201" s="283">
        <v>0</v>
      </c>
      <c r="BD201" s="150">
        <f>_xlfn.XLOOKUP(A201,'KSD auditees'!A:A,'KSD auditees'!A:A)</f>
        <v>1309</v>
      </c>
      <c r="BE201" s="150" t="str">
        <f>_xlfn.XLOOKUP(A201,'KSD auditees'!A:A,'KSD auditees'!G:G)</f>
        <v xml:space="preserve">Education, Skills development and employment </v>
      </c>
      <c r="BF201" s="150" t="e">
        <f>_xlfn.XLOOKUP(A201,'[27]Non AGSA'!B:B,'[27]Non AGSA'!B:B)</f>
        <v>#N/A</v>
      </c>
      <c r="BG201" s="150" t="e">
        <f>_xlfn.XLOOKUP(A201,'[27]Dormant auditee list'!C:C,'[27]Dormant auditee list'!C:C)</f>
        <v>#N/A</v>
      </c>
      <c r="BH201" s="150" t="str">
        <f>_xlfn.XLOOKUP(A201,[27]Reworked!A:A,[27]Reworked!I:I)</f>
        <v>Unqualified with findings</v>
      </c>
      <c r="BJ201" s="150">
        <v>1</v>
      </c>
      <c r="BK201" s="150">
        <v>2</v>
      </c>
    </row>
    <row r="202" spans="1:63" ht="26.25" customHeight="1" x14ac:dyDescent="0.25">
      <c r="A202" s="265">
        <v>1310</v>
      </c>
      <c r="B202" s="266" t="s">
        <v>98</v>
      </c>
      <c r="C202" s="271" t="s">
        <v>1193</v>
      </c>
      <c r="D202" s="271" t="s">
        <v>941</v>
      </c>
      <c r="E202" s="271" t="s">
        <v>1191</v>
      </c>
      <c r="F202" s="271" t="s">
        <v>1</v>
      </c>
      <c r="G202" s="271" t="s">
        <v>447</v>
      </c>
      <c r="H202" s="266" t="s">
        <v>444</v>
      </c>
      <c r="I202" s="266" t="s">
        <v>437</v>
      </c>
      <c r="J202" s="279" t="s">
        <v>26</v>
      </c>
      <c r="K202" s="271" t="s">
        <v>1</v>
      </c>
      <c r="L202" s="272" t="s">
        <v>23</v>
      </c>
      <c r="M202" s="279" t="s">
        <v>26</v>
      </c>
      <c r="N202" s="271" t="s">
        <v>1</v>
      </c>
      <c r="O202" s="272" t="s">
        <v>23</v>
      </c>
      <c r="P202" s="271" t="s">
        <v>1</v>
      </c>
      <c r="Q202" s="274" t="s">
        <v>20</v>
      </c>
      <c r="R202" s="272" t="s">
        <v>23</v>
      </c>
      <c r="S202" s="271" t="s">
        <v>1</v>
      </c>
      <c r="T202" s="274" t="s">
        <v>20</v>
      </c>
      <c r="U202" s="273" t="s">
        <v>22</v>
      </c>
      <c r="V202" s="271" t="s">
        <v>1</v>
      </c>
      <c r="W202" s="273" t="s">
        <v>22</v>
      </c>
      <c r="X202" s="271" t="s">
        <v>1</v>
      </c>
      <c r="Y202" s="271" t="s">
        <v>1</v>
      </c>
      <c r="Z202" s="271" t="s">
        <v>1</v>
      </c>
      <c r="AA202" s="271" t="s">
        <v>1</v>
      </c>
      <c r="AB202" s="271" t="s">
        <v>1</v>
      </c>
      <c r="AC202" s="271" t="s">
        <v>1</v>
      </c>
      <c r="AD202" s="271" t="s">
        <v>1</v>
      </c>
      <c r="AE202" s="272" t="s">
        <v>23</v>
      </c>
      <c r="AF202" s="271" t="s">
        <v>1</v>
      </c>
      <c r="AG202" s="271" t="s">
        <v>1</v>
      </c>
      <c r="AH202" s="271" t="s">
        <v>1</v>
      </c>
      <c r="AI202" s="271" t="s">
        <v>1</v>
      </c>
      <c r="AJ202" s="271" t="s">
        <v>1</v>
      </c>
      <c r="AK202" s="271" t="s">
        <v>1</v>
      </c>
      <c r="AL202" s="271" t="s">
        <v>1</v>
      </c>
      <c r="AM202" s="271" t="s">
        <v>1</v>
      </c>
      <c r="AN202" s="271" t="s">
        <v>1</v>
      </c>
      <c r="AO202" s="271" t="s">
        <v>1</v>
      </c>
      <c r="AP202" s="273" t="s">
        <v>22</v>
      </c>
      <c r="AQ202" s="271" t="s">
        <v>1</v>
      </c>
      <c r="AR202" s="273" t="s">
        <v>22</v>
      </c>
      <c r="AS202" s="271" t="s">
        <v>1</v>
      </c>
      <c r="AT202" s="271" t="s">
        <v>1</v>
      </c>
      <c r="AU202" s="271" t="s">
        <v>1</v>
      </c>
      <c r="AV202" s="271" t="s">
        <v>1</v>
      </c>
      <c r="AW202" s="274" t="s">
        <v>1240</v>
      </c>
      <c r="AX202" s="275">
        <v>1</v>
      </c>
      <c r="AY202" s="275">
        <v>1</v>
      </c>
      <c r="AZ202" s="276">
        <v>0</v>
      </c>
      <c r="BA202" s="276">
        <v>0</v>
      </c>
      <c r="BB202" s="283">
        <v>0</v>
      </c>
      <c r="BD202" s="150">
        <f>_xlfn.XLOOKUP(A202,'KSD auditees'!A:A,'KSD auditees'!A:A)</f>
        <v>1310</v>
      </c>
      <c r="BE202" s="150" t="str">
        <f>_xlfn.XLOOKUP(A202,'KSD auditees'!A:A,'KSD auditees'!G:G)</f>
        <v xml:space="preserve">Education, Skills development and employment </v>
      </c>
      <c r="BF202" s="150" t="e">
        <f>_xlfn.XLOOKUP(A202,'[27]Non AGSA'!B:B,'[27]Non AGSA'!B:B)</f>
        <v>#N/A</v>
      </c>
      <c r="BG202" s="150" t="e">
        <f>_xlfn.XLOOKUP(A202,'[27]Dormant auditee list'!C:C,'[27]Dormant auditee list'!C:C)</f>
        <v>#N/A</v>
      </c>
      <c r="BH202" s="150" t="str">
        <f>_xlfn.XLOOKUP(A202,[27]Reworked!A:A,[27]Reworked!I:I)</f>
        <v>Qualified</v>
      </c>
      <c r="BJ202" s="150">
        <v>1</v>
      </c>
      <c r="BK202" s="150">
        <v>3</v>
      </c>
    </row>
    <row r="203" spans="1:63" ht="27" customHeight="1" x14ac:dyDescent="0.25">
      <c r="A203" s="265">
        <v>1319</v>
      </c>
      <c r="B203" s="266" t="s">
        <v>99</v>
      </c>
      <c r="C203" s="271" t="s">
        <v>1193</v>
      </c>
      <c r="D203" s="271" t="s">
        <v>571</v>
      </c>
      <c r="E203" s="271" t="s">
        <v>1191</v>
      </c>
      <c r="F203" s="271" t="s">
        <v>1</v>
      </c>
      <c r="G203" s="271" t="s">
        <v>447</v>
      </c>
      <c r="H203" s="266" t="s">
        <v>444</v>
      </c>
      <c r="I203" s="266" t="s">
        <v>437</v>
      </c>
      <c r="J203" s="152" t="s">
        <v>17</v>
      </c>
      <c r="K203" s="271" t="s">
        <v>1</v>
      </c>
      <c r="L203" s="272" t="s">
        <v>23</v>
      </c>
      <c r="M203" s="152" t="s">
        <v>17</v>
      </c>
      <c r="N203" s="271" t="s">
        <v>1</v>
      </c>
      <c r="O203" s="272" t="s">
        <v>23</v>
      </c>
      <c r="P203" s="271" t="s">
        <v>1</v>
      </c>
      <c r="Q203" s="271" t="s">
        <v>1</v>
      </c>
      <c r="R203" s="271" t="s">
        <v>1</v>
      </c>
      <c r="S203" s="271" t="s">
        <v>1</v>
      </c>
      <c r="T203" s="271" t="s">
        <v>1</v>
      </c>
      <c r="U203" s="271" t="s">
        <v>1</v>
      </c>
      <c r="V203" s="271" t="s">
        <v>1</v>
      </c>
      <c r="W203" s="271" t="s">
        <v>1</v>
      </c>
      <c r="X203" s="271" t="s">
        <v>1</v>
      </c>
      <c r="Y203" s="271" t="s">
        <v>1</v>
      </c>
      <c r="Z203" s="271" t="s">
        <v>1</v>
      </c>
      <c r="AA203" s="271" t="s">
        <v>1</v>
      </c>
      <c r="AB203" s="271" t="s">
        <v>1</v>
      </c>
      <c r="AC203" s="271" t="s">
        <v>1</v>
      </c>
      <c r="AD203" s="271" t="s">
        <v>1</v>
      </c>
      <c r="AE203" s="272" t="s">
        <v>23</v>
      </c>
      <c r="AF203" s="271" t="s">
        <v>1</v>
      </c>
      <c r="AG203" s="271" t="s">
        <v>1</v>
      </c>
      <c r="AH203" s="273" t="s">
        <v>22</v>
      </c>
      <c r="AI203" s="271" t="s">
        <v>1</v>
      </c>
      <c r="AJ203" s="271" t="s">
        <v>1</v>
      </c>
      <c r="AK203" s="271" t="s">
        <v>1</v>
      </c>
      <c r="AL203" s="271" t="s">
        <v>1</v>
      </c>
      <c r="AM203" s="271" t="s">
        <v>1</v>
      </c>
      <c r="AN203" s="271" t="s">
        <v>1</v>
      </c>
      <c r="AO203" s="271" t="s">
        <v>1</v>
      </c>
      <c r="AP203" s="271" t="s">
        <v>1</v>
      </c>
      <c r="AQ203" s="271" t="s">
        <v>1</v>
      </c>
      <c r="AR203" s="271" t="s">
        <v>1</v>
      </c>
      <c r="AS203" s="271" t="s">
        <v>1</v>
      </c>
      <c r="AT203" s="271" t="s">
        <v>1</v>
      </c>
      <c r="AU203" s="271" t="s">
        <v>1</v>
      </c>
      <c r="AV203" s="271" t="s">
        <v>1</v>
      </c>
      <c r="AW203" s="274" t="s">
        <v>1240</v>
      </c>
      <c r="AX203" s="152">
        <v>2</v>
      </c>
      <c r="AY203" s="284">
        <v>0</v>
      </c>
      <c r="AZ203" s="276">
        <v>0</v>
      </c>
      <c r="BA203" s="276">
        <v>0</v>
      </c>
      <c r="BB203" s="283">
        <v>0</v>
      </c>
      <c r="BD203" s="150">
        <f>_xlfn.XLOOKUP(A203,'KSD auditees'!A:A,'KSD auditees'!A:A)</f>
        <v>1319</v>
      </c>
      <c r="BE203" s="150" t="str">
        <f>_xlfn.XLOOKUP(A203,'KSD auditees'!A:A,'KSD auditees'!G:G)</f>
        <v xml:space="preserve">Education, Skills development and employment </v>
      </c>
      <c r="BF203" s="150" t="e">
        <f>_xlfn.XLOOKUP(A203,'[27]Non AGSA'!B:B,'[27]Non AGSA'!B:B)</f>
        <v>#N/A</v>
      </c>
      <c r="BG203" s="150" t="e">
        <f>_xlfn.XLOOKUP(A203,'[27]Dormant auditee list'!C:C,'[27]Dormant auditee list'!C:C)</f>
        <v>#N/A</v>
      </c>
      <c r="BH203" s="150" t="str">
        <f>_xlfn.XLOOKUP(A203,[27]Reworked!A:A,[27]Reworked!I:I)</f>
        <v>Unqualified with findings</v>
      </c>
      <c r="BJ203" s="150">
        <v>1</v>
      </c>
      <c r="BK203" s="150">
        <v>2</v>
      </c>
    </row>
    <row r="204" spans="1:63" ht="26.25" customHeight="1" x14ac:dyDescent="0.25">
      <c r="A204" s="265">
        <v>1320</v>
      </c>
      <c r="B204" s="266" t="s">
        <v>100</v>
      </c>
      <c r="C204" s="271" t="s">
        <v>1193</v>
      </c>
      <c r="D204" s="271" t="s">
        <v>571</v>
      </c>
      <c r="E204" s="271" t="s">
        <v>1191</v>
      </c>
      <c r="F204" s="271" t="s">
        <v>1</v>
      </c>
      <c r="G204" s="271" t="s">
        <v>447</v>
      </c>
      <c r="H204" s="266" t="s">
        <v>444</v>
      </c>
      <c r="I204" s="266" t="s">
        <v>437</v>
      </c>
      <c r="J204" s="152" t="s">
        <v>17</v>
      </c>
      <c r="K204" s="271" t="s">
        <v>1</v>
      </c>
      <c r="L204" s="274" t="s">
        <v>20</v>
      </c>
      <c r="M204" s="275" t="s">
        <v>33</v>
      </c>
      <c r="N204" s="271" t="s">
        <v>1</v>
      </c>
      <c r="O204" s="271" t="s">
        <v>1</v>
      </c>
      <c r="P204" s="271" t="s">
        <v>1</v>
      </c>
      <c r="Q204" s="271" t="s">
        <v>1</v>
      </c>
      <c r="R204" s="271" t="s">
        <v>1</v>
      </c>
      <c r="S204" s="271" t="s">
        <v>1</v>
      </c>
      <c r="T204" s="271" t="s">
        <v>1</v>
      </c>
      <c r="U204" s="271" t="s">
        <v>1</v>
      </c>
      <c r="V204" s="271" t="s">
        <v>1</v>
      </c>
      <c r="W204" s="271" t="s">
        <v>1</v>
      </c>
      <c r="X204" s="271" t="s">
        <v>1</v>
      </c>
      <c r="Y204" s="271" t="s">
        <v>1</v>
      </c>
      <c r="Z204" s="271" t="s">
        <v>1</v>
      </c>
      <c r="AA204" s="271" t="s">
        <v>1</v>
      </c>
      <c r="AB204" s="271" t="s">
        <v>1</v>
      </c>
      <c r="AC204" s="271" t="s">
        <v>1</v>
      </c>
      <c r="AD204" s="271" t="s">
        <v>1</v>
      </c>
      <c r="AE204" s="274" t="s">
        <v>20</v>
      </c>
      <c r="AF204" s="271" t="s">
        <v>1</v>
      </c>
      <c r="AG204" s="271" t="s">
        <v>1</v>
      </c>
      <c r="AH204" s="271" t="s">
        <v>1</v>
      </c>
      <c r="AI204" s="271" t="s">
        <v>1</v>
      </c>
      <c r="AJ204" s="271" t="s">
        <v>1</v>
      </c>
      <c r="AK204" s="271" t="s">
        <v>1</v>
      </c>
      <c r="AL204" s="271" t="s">
        <v>1</v>
      </c>
      <c r="AM204" s="271" t="s">
        <v>1</v>
      </c>
      <c r="AN204" s="271" t="s">
        <v>1</v>
      </c>
      <c r="AO204" s="271" t="s">
        <v>1</v>
      </c>
      <c r="AP204" s="271" t="s">
        <v>1</v>
      </c>
      <c r="AQ204" s="271" t="s">
        <v>1</v>
      </c>
      <c r="AR204" s="271" t="s">
        <v>1</v>
      </c>
      <c r="AS204" s="271" t="s">
        <v>1</v>
      </c>
      <c r="AT204" s="271" t="s">
        <v>1</v>
      </c>
      <c r="AU204" s="271" t="s">
        <v>1</v>
      </c>
      <c r="AV204" s="273" t="s">
        <v>22</v>
      </c>
      <c r="AW204" s="275" t="s">
        <v>1241</v>
      </c>
      <c r="AX204" s="275">
        <v>1</v>
      </c>
      <c r="AY204" s="284">
        <v>0</v>
      </c>
      <c r="AZ204" s="276">
        <v>0</v>
      </c>
      <c r="BA204" s="276">
        <v>0</v>
      </c>
      <c r="BB204" s="283">
        <v>0</v>
      </c>
      <c r="BD204" s="150">
        <f>_xlfn.XLOOKUP(A204,'KSD auditees'!A:A,'KSD auditees'!A:A)</f>
        <v>1320</v>
      </c>
      <c r="BE204" s="150" t="str">
        <f>_xlfn.XLOOKUP(A204,'KSD auditees'!A:A,'KSD auditees'!G:G)</f>
        <v xml:space="preserve">Education, Skills development and employment </v>
      </c>
      <c r="BF204" s="150" t="e">
        <f>_xlfn.XLOOKUP(A204,'[27]Non AGSA'!B:B,'[27]Non AGSA'!B:B)</f>
        <v>#N/A</v>
      </c>
      <c r="BG204" s="150" t="e">
        <f>_xlfn.XLOOKUP(A204,'[27]Dormant auditee list'!C:C,'[27]Dormant auditee list'!C:C)</f>
        <v>#N/A</v>
      </c>
      <c r="BH204" s="150" t="str">
        <f>_xlfn.XLOOKUP(A204,[27]Reworked!A:A,[27]Reworked!I:I)</f>
        <v>Unqualified with findings</v>
      </c>
      <c r="BJ204" s="150">
        <v>1</v>
      </c>
      <c r="BK204" s="150">
        <v>2</v>
      </c>
    </row>
    <row r="205" spans="1:63" ht="26.25" customHeight="1" x14ac:dyDescent="0.25">
      <c r="A205" s="265">
        <v>522</v>
      </c>
      <c r="B205" s="266" t="s">
        <v>195</v>
      </c>
      <c r="C205" s="271" t="s">
        <v>1193</v>
      </c>
      <c r="D205" s="271" t="s">
        <v>941</v>
      </c>
      <c r="E205" s="271" t="s">
        <v>1191</v>
      </c>
      <c r="F205" s="271" t="s">
        <v>1</v>
      </c>
      <c r="G205" s="271" t="s">
        <v>949</v>
      </c>
      <c r="H205" s="266" t="s">
        <v>444</v>
      </c>
      <c r="I205" s="266" t="s">
        <v>437</v>
      </c>
      <c r="J205" s="279" t="s">
        <v>26</v>
      </c>
      <c r="K205" s="272" t="s">
        <v>23</v>
      </c>
      <c r="L205" s="272" t="s">
        <v>23</v>
      </c>
      <c r="M205" s="279" t="s">
        <v>26</v>
      </c>
      <c r="N205" s="272" t="s">
        <v>23</v>
      </c>
      <c r="O205" s="272" t="s">
        <v>23</v>
      </c>
      <c r="P205" s="272" t="s">
        <v>23</v>
      </c>
      <c r="Q205" s="274" t="s">
        <v>20</v>
      </c>
      <c r="R205" s="271" t="s">
        <v>1</v>
      </c>
      <c r="S205" s="271" t="s">
        <v>1</v>
      </c>
      <c r="T205" s="274" t="s">
        <v>20</v>
      </c>
      <c r="U205" s="272" t="s">
        <v>23</v>
      </c>
      <c r="V205" s="272" t="s">
        <v>23</v>
      </c>
      <c r="W205" s="272" t="s">
        <v>23</v>
      </c>
      <c r="X205" s="271" t="s">
        <v>1</v>
      </c>
      <c r="Y205" s="271" t="s">
        <v>1</v>
      </c>
      <c r="Z205" s="271" t="s">
        <v>1</v>
      </c>
      <c r="AA205" s="272" t="s">
        <v>23</v>
      </c>
      <c r="AB205" s="271" t="s">
        <v>1</v>
      </c>
      <c r="AC205" s="271" t="s">
        <v>1</v>
      </c>
      <c r="AD205" s="271" t="s">
        <v>1</v>
      </c>
      <c r="AE205" s="272" t="s">
        <v>23</v>
      </c>
      <c r="AF205" s="273" t="s">
        <v>22</v>
      </c>
      <c r="AG205" s="273" t="s">
        <v>22</v>
      </c>
      <c r="AH205" s="271" t="s">
        <v>1</v>
      </c>
      <c r="AI205" s="271" t="s">
        <v>1</v>
      </c>
      <c r="AJ205" s="271" t="s">
        <v>1</v>
      </c>
      <c r="AK205" s="272" t="s">
        <v>23</v>
      </c>
      <c r="AL205" s="274" t="s">
        <v>20</v>
      </c>
      <c r="AM205" s="271" t="s">
        <v>1</v>
      </c>
      <c r="AN205" s="271" t="s">
        <v>1</v>
      </c>
      <c r="AO205" s="274" t="s">
        <v>20</v>
      </c>
      <c r="AP205" s="271" t="s">
        <v>1</v>
      </c>
      <c r="AQ205" s="271" t="s">
        <v>1</v>
      </c>
      <c r="AR205" s="271" t="s">
        <v>1</v>
      </c>
      <c r="AS205" s="271" t="s">
        <v>1</v>
      </c>
      <c r="AT205" s="271" t="s">
        <v>1</v>
      </c>
      <c r="AU205" s="272" t="s">
        <v>23</v>
      </c>
      <c r="AV205" s="271" t="s">
        <v>1</v>
      </c>
      <c r="AW205" s="275" t="s">
        <v>1241</v>
      </c>
      <c r="AX205" s="275">
        <v>1</v>
      </c>
      <c r="AY205" s="152">
        <v>2</v>
      </c>
      <c r="AZ205" s="276">
        <v>0</v>
      </c>
      <c r="BA205" s="276">
        <v>0</v>
      </c>
      <c r="BB205" s="281">
        <v>3.6</v>
      </c>
      <c r="BD205" s="150">
        <f>_xlfn.XLOOKUP(A205,'KSD auditees'!A:A,'KSD auditees'!A:A)</f>
        <v>522</v>
      </c>
      <c r="BE205" s="150" t="str">
        <f>_xlfn.XLOOKUP(A205,'KSD auditees'!A:A,'KSD auditees'!G:G)</f>
        <v>Other key public entity</v>
      </c>
      <c r="BF205" s="150" t="e">
        <f>_xlfn.XLOOKUP(A205,'[27]Non AGSA'!B:B,'[27]Non AGSA'!B:B)</f>
        <v>#N/A</v>
      </c>
      <c r="BG205" s="150" t="e">
        <f>_xlfn.XLOOKUP(A205,'[27]Dormant auditee list'!C:C,'[27]Dormant auditee list'!C:C)</f>
        <v>#N/A</v>
      </c>
      <c r="BH205" s="150" t="str">
        <f>_xlfn.XLOOKUP(A205,[27]Reworked!A:A,[27]Reworked!I:I)</f>
        <v>Qualified</v>
      </c>
      <c r="BJ205" s="150">
        <v>1</v>
      </c>
      <c r="BK205" s="150">
        <v>3</v>
      </c>
    </row>
    <row r="206" spans="1:63" ht="27" customHeight="1" x14ac:dyDescent="0.25">
      <c r="A206" s="265">
        <v>1326</v>
      </c>
      <c r="B206" s="266" t="s">
        <v>101</v>
      </c>
      <c r="C206" s="271" t="s">
        <v>1193</v>
      </c>
      <c r="D206" s="271" t="s">
        <v>625</v>
      </c>
      <c r="E206" s="271" t="s">
        <v>1191</v>
      </c>
      <c r="F206" s="271" t="s">
        <v>1</v>
      </c>
      <c r="G206" s="271" t="s">
        <v>447</v>
      </c>
      <c r="H206" s="266" t="s">
        <v>444</v>
      </c>
      <c r="I206" s="266" t="s">
        <v>437</v>
      </c>
      <c r="J206" s="152" t="s">
        <v>17</v>
      </c>
      <c r="K206" s="271" t="s">
        <v>1</v>
      </c>
      <c r="L206" s="272" t="s">
        <v>23</v>
      </c>
      <c r="M206" s="152" t="s">
        <v>17</v>
      </c>
      <c r="N206" s="271" t="s">
        <v>1</v>
      </c>
      <c r="O206" s="272" t="s">
        <v>23</v>
      </c>
      <c r="P206" s="271" t="s">
        <v>1</v>
      </c>
      <c r="Q206" s="271" t="s">
        <v>1</v>
      </c>
      <c r="R206" s="271" t="s">
        <v>1</v>
      </c>
      <c r="S206" s="271" t="s">
        <v>1</v>
      </c>
      <c r="T206" s="271" t="s">
        <v>1</v>
      </c>
      <c r="U206" s="271" t="s">
        <v>1</v>
      </c>
      <c r="V206" s="271" t="s">
        <v>1</v>
      </c>
      <c r="W206" s="271" t="s">
        <v>1</v>
      </c>
      <c r="X206" s="271" t="s">
        <v>1</v>
      </c>
      <c r="Y206" s="271" t="s">
        <v>1</v>
      </c>
      <c r="Z206" s="271" t="s">
        <v>1</v>
      </c>
      <c r="AA206" s="271" t="s">
        <v>1</v>
      </c>
      <c r="AB206" s="271" t="s">
        <v>1</v>
      </c>
      <c r="AC206" s="271" t="s">
        <v>1</v>
      </c>
      <c r="AD206" s="271" t="s">
        <v>1</v>
      </c>
      <c r="AE206" s="272" t="s">
        <v>23</v>
      </c>
      <c r="AF206" s="271" t="s">
        <v>1</v>
      </c>
      <c r="AG206" s="271" t="s">
        <v>1</v>
      </c>
      <c r="AH206" s="274" t="s">
        <v>20</v>
      </c>
      <c r="AI206" s="271" t="s">
        <v>1</v>
      </c>
      <c r="AJ206" s="271" t="s">
        <v>1</v>
      </c>
      <c r="AK206" s="271" t="s">
        <v>1</v>
      </c>
      <c r="AL206" s="271" t="s">
        <v>1</v>
      </c>
      <c r="AM206" s="271" t="s">
        <v>1</v>
      </c>
      <c r="AN206" s="271" t="s">
        <v>1</v>
      </c>
      <c r="AO206" s="271" t="s">
        <v>1</v>
      </c>
      <c r="AP206" s="271" t="s">
        <v>1</v>
      </c>
      <c r="AQ206" s="271" t="s">
        <v>1</v>
      </c>
      <c r="AR206" s="271" t="s">
        <v>1</v>
      </c>
      <c r="AS206" s="271" t="s">
        <v>1</v>
      </c>
      <c r="AT206" s="271" t="s">
        <v>1</v>
      </c>
      <c r="AU206" s="271" t="s">
        <v>1</v>
      </c>
      <c r="AV206" s="271" t="s">
        <v>1</v>
      </c>
      <c r="AW206" s="275" t="s">
        <v>1241</v>
      </c>
      <c r="AX206" s="152">
        <v>2</v>
      </c>
      <c r="AY206" s="284">
        <v>0</v>
      </c>
      <c r="AZ206" s="276">
        <v>0</v>
      </c>
      <c r="BA206" s="276">
        <v>0</v>
      </c>
      <c r="BB206" s="283">
        <v>0</v>
      </c>
      <c r="BD206" s="150">
        <f>_xlfn.XLOOKUP(A206,'KSD auditees'!A:A,'KSD auditees'!A:A)</f>
        <v>1326</v>
      </c>
      <c r="BE206" s="150" t="str">
        <f>_xlfn.XLOOKUP(A206,'KSD auditees'!A:A,'KSD auditees'!G:G)</f>
        <v xml:space="preserve">Education, Skills development and employment </v>
      </c>
      <c r="BF206" s="150" t="e">
        <f>_xlfn.XLOOKUP(A206,'[27]Non AGSA'!B:B,'[27]Non AGSA'!B:B)</f>
        <v>#N/A</v>
      </c>
      <c r="BG206" s="150" t="e">
        <f>_xlfn.XLOOKUP(A206,'[27]Dormant auditee list'!C:C,'[27]Dormant auditee list'!C:C)</f>
        <v>#N/A</v>
      </c>
      <c r="BH206" s="150" t="str">
        <f>_xlfn.XLOOKUP(A206,[27]Reworked!A:A,[27]Reworked!I:I)</f>
        <v>Unqualified with findings</v>
      </c>
      <c r="BJ206" s="150">
        <v>1</v>
      </c>
      <c r="BK206" s="150">
        <v>2</v>
      </c>
    </row>
    <row r="207" spans="1:63" ht="26.25" customHeight="1" x14ac:dyDescent="0.25">
      <c r="A207" s="265">
        <v>1335</v>
      </c>
      <c r="B207" s="266" t="s">
        <v>102</v>
      </c>
      <c r="C207" s="271" t="s">
        <v>1193</v>
      </c>
      <c r="D207" s="271" t="s">
        <v>1021</v>
      </c>
      <c r="E207" s="271" t="s">
        <v>1191</v>
      </c>
      <c r="F207" s="271" t="s">
        <v>1</v>
      </c>
      <c r="G207" s="271" t="s">
        <v>447</v>
      </c>
      <c r="H207" s="266" t="s">
        <v>444</v>
      </c>
      <c r="I207" s="266" t="s">
        <v>437</v>
      </c>
      <c r="J207" s="279" t="s">
        <v>26</v>
      </c>
      <c r="K207" s="271" t="s">
        <v>1</v>
      </c>
      <c r="L207" s="272" t="s">
        <v>23</v>
      </c>
      <c r="M207" s="279" t="s">
        <v>26</v>
      </c>
      <c r="N207" s="271" t="s">
        <v>1</v>
      </c>
      <c r="O207" s="272" t="s">
        <v>23</v>
      </c>
      <c r="P207" s="272" t="s">
        <v>23</v>
      </c>
      <c r="Q207" s="272" t="s">
        <v>23</v>
      </c>
      <c r="R207" s="272" t="s">
        <v>23</v>
      </c>
      <c r="S207" s="274" t="s">
        <v>20</v>
      </c>
      <c r="T207" s="271" t="s">
        <v>1</v>
      </c>
      <c r="U207" s="272" t="s">
        <v>23</v>
      </c>
      <c r="V207" s="274" t="s">
        <v>20</v>
      </c>
      <c r="W207" s="274" t="s">
        <v>20</v>
      </c>
      <c r="X207" s="271" t="s">
        <v>1</v>
      </c>
      <c r="Y207" s="271" t="s">
        <v>1</v>
      </c>
      <c r="Z207" s="271" t="s">
        <v>1</v>
      </c>
      <c r="AA207" s="271" t="s">
        <v>1</v>
      </c>
      <c r="AB207" s="271" t="s">
        <v>1</v>
      </c>
      <c r="AC207" s="271" t="s">
        <v>1</v>
      </c>
      <c r="AD207" s="271" t="s">
        <v>1</v>
      </c>
      <c r="AE207" s="272" t="s">
        <v>23</v>
      </c>
      <c r="AF207" s="271" t="s">
        <v>1</v>
      </c>
      <c r="AG207" s="271" t="s">
        <v>1</v>
      </c>
      <c r="AH207" s="271" t="s">
        <v>1</v>
      </c>
      <c r="AI207" s="271" t="s">
        <v>1</v>
      </c>
      <c r="AJ207" s="271" t="s">
        <v>1</v>
      </c>
      <c r="AK207" s="271" t="s">
        <v>1</v>
      </c>
      <c r="AL207" s="271" t="s">
        <v>1</v>
      </c>
      <c r="AM207" s="271" t="s">
        <v>1</v>
      </c>
      <c r="AN207" s="271" t="s">
        <v>1</v>
      </c>
      <c r="AO207" s="271" t="s">
        <v>1</v>
      </c>
      <c r="AP207" s="271" t="s">
        <v>1</v>
      </c>
      <c r="AQ207" s="271" t="s">
        <v>1</v>
      </c>
      <c r="AR207" s="271" t="s">
        <v>1</v>
      </c>
      <c r="AS207" s="271" t="s">
        <v>1</v>
      </c>
      <c r="AT207" s="271" t="s">
        <v>1</v>
      </c>
      <c r="AU207" s="271" t="s">
        <v>1</v>
      </c>
      <c r="AV207" s="271" t="s">
        <v>1</v>
      </c>
      <c r="AW207" s="275" t="s">
        <v>1241</v>
      </c>
      <c r="AX207" s="152">
        <v>2</v>
      </c>
      <c r="AY207" s="284">
        <v>0</v>
      </c>
      <c r="AZ207" s="276">
        <v>0</v>
      </c>
      <c r="BA207" s="276">
        <v>0</v>
      </c>
      <c r="BB207" s="283">
        <v>0</v>
      </c>
      <c r="BD207" s="150">
        <f>_xlfn.XLOOKUP(A207,'KSD auditees'!A:A,'KSD auditees'!A:A)</f>
        <v>1335</v>
      </c>
      <c r="BE207" s="150" t="str">
        <f>_xlfn.XLOOKUP(A207,'KSD auditees'!A:A,'KSD auditees'!G:G)</f>
        <v xml:space="preserve">Education, Skills development and employment </v>
      </c>
      <c r="BF207" s="150" t="e">
        <f>_xlfn.XLOOKUP(A207,'[27]Non AGSA'!B:B,'[27]Non AGSA'!B:B)</f>
        <v>#N/A</v>
      </c>
      <c r="BG207" s="150" t="e">
        <f>_xlfn.XLOOKUP(A207,'[27]Dormant auditee list'!C:C,'[27]Dormant auditee list'!C:C)</f>
        <v>#N/A</v>
      </c>
      <c r="BH207" s="150" t="str">
        <f>_xlfn.XLOOKUP(A207,[27]Reworked!A:A,[27]Reworked!I:I)</f>
        <v>Qualified</v>
      </c>
      <c r="BJ207" s="150">
        <v>1</v>
      </c>
      <c r="BK207" s="150">
        <v>3</v>
      </c>
    </row>
    <row r="208" spans="1:63" ht="27" customHeight="1" x14ac:dyDescent="0.25">
      <c r="A208" s="265">
        <v>533</v>
      </c>
      <c r="B208" s="266" t="s">
        <v>228</v>
      </c>
      <c r="C208" s="271" t="s">
        <v>1193</v>
      </c>
      <c r="D208" s="271" t="s">
        <v>854</v>
      </c>
      <c r="E208" s="271" t="s">
        <v>1191</v>
      </c>
      <c r="F208" s="271" t="s">
        <v>1</v>
      </c>
      <c r="G208" s="271" t="s">
        <v>439</v>
      </c>
      <c r="H208" s="266" t="s">
        <v>444</v>
      </c>
      <c r="I208" s="266" t="s">
        <v>437</v>
      </c>
      <c r="J208" s="279" t="s">
        <v>26</v>
      </c>
      <c r="K208" s="271" t="s">
        <v>1</v>
      </c>
      <c r="L208" s="272" t="s">
        <v>23</v>
      </c>
      <c r="M208" s="152" t="s">
        <v>17</v>
      </c>
      <c r="N208" s="271" t="s">
        <v>1</v>
      </c>
      <c r="O208" s="272" t="s">
        <v>23</v>
      </c>
      <c r="P208" s="271" t="s">
        <v>1</v>
      </c>
      <c r="Q208" s="271" t="s">
        <v>1</v>
      </c>
      <c r="R208" s="274" t="s">
        <v>20</v>
      </c>
      <c r="S208" s="271" t="s">
        <v>1</v>
      </c>
      <c r="T208" s="271" t="s">
        <v>1</v>
      </c>
      <c r="U208" s="271" t="s">
        <v>1</v>
      </c>
      <c r="V208" s="271" t="s">
        <v>1</v>
      </c>
      <c r="W208" s="271" t="s">
        <v>1</v>
      </c>
      <c r="X208" s="271" t="s">
        <v>1</v>
      </c>
      <c r="Y208" s="271" t="s">
        <v>1</v>
      </c>
      <c r="Z208" s="271" t="s">
        <v>1</v>
      </c>
      <c r="AA208" s="271" t="s">
        <v>1</v>
      </c>
      <c r="AB208" s="271" t="s">
        <v>1</v>
      </c>
      <c r="AC208" s="271" t="s">
        <v>1</v>
      </c>
      <c r="AD208" s="271" t="s">
        <v>1</v>
      </c>
      <c r="AE208" s="272" t="s">
        <v>23</v>
      </c>
      <c r="AF208" s="273" t="s">
        <v>22</v>
      </c>
      <c r="AG208" s="271" t="s">
        <v>1</v>
      </c>
      <c r="AH208" s="271" t="s">
        <v>1</v>
      </c>
      <c r="AI208" s="271" t="s">
        <v>1</v>
      </c>
      <c r="AJ208" s="271" t="s">
        <v>1</v>
      </c>
      <c r="AK208" s="274" t="s">
        <v>20</v>
      </c>
      <c r="AL208" s="274" t="s">
        <v>20</v>
      </c>
      <c r="AM208" s="271" t="s">
        <v>1</v>
      </c>
      <c r="AN208" s="271" t="s">
        <v>1</v>
      </c>
      <c r="AO208" s="273" t="s">
        <v>22</v>
      </c>
      <c r="AP208" s="271" t="s">
        <v>1</v>
      </c>
      <c r="AQ208" s="271" t="s">
        <v>1</v>
      </c>
      <c r="AR208" s="271" t="s">
        <v>1</v>
      </c>
      <c r="AS208" s="271" t="s">
        <v>1</v>
      </c>
      <c r="AT208" s="271" t="s">
        <v>1</v>
      </c>
      <c r="AU208" s="271" t="s">
        <v>1</v>
      </c>
      <c r="AV208" s="274" t="s">
        <v>20</v>
      </c>
      <c r="AW208" s="275" t="s">
        <v>1241</v>
      </c>
      <c r="AX208" s="152">
        <v>2</v>
      </c>
      <c r="AY208" s="152">
        <v>2</v>
      </c>
      <c r="AZ208" s="276">
        <v>0</v>
      </c>
      <c r="BA208" s="280">
        <v>570.20000000000005</v>
      </c>
      <c r="BB208" s="281">
        <v>96.8</v>
      </c>
      <c r="BD208" s="150">
        <f>_xlfn.XLOOKUP(A208,'KSD auditees'!A:A,'KSD auditees'!A:A)</f>
        <v>533</v>
      </c>
      <c r="BE208" s="150" t="str">
        <f>_xlfn.XLOOKUP(A208,'KSD auditees'!A:A,'KSD auditees'!G:G)</f>
        <v>Water and sanitation</v>
      </c>
      <c r="BF208" s="150" t="e">
        <f>_xlfn.XLOOKUP(A208,'[27]Non AGSA'!B:B,'[27]Non AGSA'!B:B)</f>
        <v>#N/A</v>
      </c>
      <c r="BG208" s="150" t="e">
        <f>_xlfn.XLOOKUP(A208,'[27]Dormant auditee list'!C:C,'[27]Dormant auditee list'!C:C)</f>
        <v>#N/A</v>
      </c>
      <c r="BH208" s="150" t="str">
        <f>_xlfn.XLOOKUP(A208,[27]Reworked!A:A,[27]Reworked!I:I)</f>
        <v>Qualified</v>
      </c>
      <c r="BJ208" s="150">
        <v>1</v>
      </c>
      <c r="BK208" s="150">
        <v>3</v>
      </c>
    </row>
    <row r="209" spans="1:63" ht="26.25" customHeight="1" x14ac:dyDescent="0.25">
      <c r="A209" s="265">
        <v>1327</v>
      </c>
      <c r="B209" s="266" t="s">
        <v>103</v>
      </c>
      <c r="C209" s="271" t="s">
        <v>1193</v>
      </c>
      <c r="D209" s="271" t="s">
        <v>625</v>
      </c>
      <c r="E209" s="271" t="s">
        <v>1191</v>
      </c>
      <c r="F209" s="271" t="s">
        <v>1</v>
      </c>
      <c r="G209" s="271" t="s">
        <v>447</v>
      </c>
      <c r="H209" s="266" t="s">
        <v>444</v>
      </c>
      <c r="I209" s="266" t="s">
        <v>437</v>
      </c>
      <c r="J209" s="152" t="s">
        <v>17</v>
      </c>
      <c r="K209" s="271" t="s">
        <v>1</v>
      </c>
      <c r="L209" s="272" t="s">
        <v>23</v>
      </c>
      <c r="M209" s="152" t="s">
        <v>17</v>
      </c>
      <c r="N209" s="271" t="s">
        <v>1</v>
      </c>
      <c r="O209" s="272" t="s">
        <v>23</v>
      </c>
      <c r="P209" s="271" t="s">
        <v>1</v>
      </c>
      <c r="Q209" s="271" t="s">
        <v>1</v>
      </c>
      <c r="R209" s="271" t="s">
        <v>1</v>
      </c>
      <c r="S209" s="271" t="s">
        <v>1</v>
      </c>
      <c r="T209" s="271" t="s">
        <v>1</v>
      </c>
      <c r="U209" s="271" t="s">
        <v>1</v>
      </c>
      <c r="V209" s="271" t="s">
        <v>1</v>
      </c>
      <c r="W209" s="271" t="s">
        <v>1</v>
      </c>
      <c r="X209" s="271" t="s">
        <v>1</v>
      </c>
      <c r="Y209" s="271" t="s">
        <v>1</v>
      </c>
      <c r="Z209" s="271" t="s">
        <v>1</v>
      </c>
      <c r="AA209" s="271" t="s">
        <v>1</v>
      </c>
      <c r="AB209" s="271" t="s">
        <v>1</v>
      </c>
      <c r="AC209" s="271" t="s">
        <v>1</v>
      </c>
      <c r="AD209" s="271" t="s">
        <v>1</v>
      </c>
      <c r="AE209" s="272" t="s">
        <v>23</v>
      </c>
      <c r="AF209" s="271" t="s">
        <v>1</v>
      </c>
      <c r="AG209" s="271" t="s">
        <v>1</v>
      </c>
      <c r="AH209" s="271" t="s">
        <v>1</v>
      </c>
      <c r="AI209" s="271" t="s">
        <v>1</v>
      </c>
      <c r="AJ209" s="271" t="s">
        <v>1</v>
      </c>
      <c r="AK209" s="271" t="s">
        <v>1</v>
      </c>
      <c r="AL209" s="271" t="s">
        <v>1</v>
      </c>
      <c r="AM209" s="271" t="s">
        <v>1</v>
      </c>
      <c r="AN209" s="271" t="s">
        <v>1</v>
      </c>
      <c r="AO209" s="271" t="s">
        <v>1</v>
      </c>
      <c r="AP209" s="271" t="s">
        <v>1</v>
      </c>
      <c r="AQ209" s="271" t="s">
        <v>1</v>
      </c>
      <c r="AR209" s="271" t="s">
        <v>1</v>
      </c>
      <c r="AS209" s="271" t="s">
        <v>1</v>
      </c>
      <c r="AT209" s="271" t="s">
        <v>1</v>
      </c>
      <c r="AU209" s="271" t="s">
        <v>1</v>
      </c>
      <c r="AV209" s="271" t="s">
        <v>1</v>
      </c>
      <c r="AW209" s="275" t="s">
        <v>1241</v>
      </c>
      <c r="AX209" s="152">
        <v>2</v>
      </c>
      <c r="AY209" s="284">
        <v>0</v>
      </c>
      <c r="AZ209" s="276">
        <v>0</v>
      </c>
      <c r="BA209" s="276">
        <v>0</v>
      </c>
      <c r="BB209" s="278">
        <v>0.03</v>
      </c>
      <c r="BD209" s="150">
        <f>_xlfn.XLOOKUP(A209,'KSD auditees'!A:A,'KSD auditees'!A:A)</f>
        <v>1327</v>
      </c>
      <c r="BE209" s="150" t="str">
        <f>_xlfn.XLOOKUP(A209,'KSD auditees'!A:A,'KSD auditees'!G:G)</f>
        <v xml:space="preserve">Education, Skills development and employment </v>
      </c>
      <c r="BF209" s="150" t="e">
        <f>_xlfn.XLOOKUP(A209,'[27]Non AGSA'!B:B,'[27]Non AGSA'!B:B)</f>
        <v>#N/A</v>
      </c>
      <c r="BG209" s="150" t="e">
        <f>_xlfn.XLOOKUP(A209,'[27]Dormant auditee list'!C:C,'[27]Dormant auditee list'!C:C)</f>
        <v>#N/A</v>
      </c>
      <c r="BH209" s="150" t="str">
        <f>_xlfn.XLOOKUP(A209,[27]Reworked!A:A,[27]Reworked!I:I)</f>
        <v>Unqualified with findings</v>
      </c>
      <c r="BJ209" s="150">
        <v>1</v>
      </c>
      <c r="BK209" s="150">
        <v>2</v>
      </c>
    </row>
    <row r="210" spans="1:63" ht="26.25" customHeight="1" x14ac:dyDescent="0.25">
      <c r="A210" s="265">
        <v>1341</v>
      </c>
      <c r="B210" s="266" t="s">
        <v>104</v>
      </c>
      <c r="C210" s="271" t="s">
        <v>1193</v>
      </c>
      <c r="D210" s="271" t="s">
        <v>1086</v>
      </c>
      <c r="E210" s="271" t="s">
        <v>1191</v>
      </c>
      <c r="F210" s="271" t="s">
        <v>1</v>
      </c>
      <c r="G210" s="271" t="s">
        <v>447</v>
      </c>
      <c r="H210" s="266" t="s">
        <v>444</v>
      </c>
      <c r="I210" s="266" t="s">
        <v>437</v>
      </c>
      <c r="J210" s="275" t="s">
        <v>33</v>
      </c>
      <c r="K210" s="271" t="s">
        <v>1</v>
      </c>
      <c r="L210" s="271" t="s">
        <v>1</v>
      </c>
      <c r="M210" s="275" t="s">
        <v>33</v>
      </c>
      <c r="N210" s="271" t="s">
        <v>1</v>
      </c>
      <c r="O210" s="271" t="s">
        <v>1</v>
      </c>
      <c r="P210" s="271" t="s">
        <v>1</v>
      </c>
      <c r="Q210" s="271" t="s">
        <v>1</v>
      </c>
      <c r="R210" s="271" t="s">
        <v>1</v>
      </c>
      <c r="S210" s="271" t="s">
        <v>1</v>
      </c>
      <c r="T210" s="271" t="s">
        <v>1</v>
      </c>
      <c r="U210" s="271" t="s">
        <v>1</v>
      </c>
      <c r="V210" s="271" t="s">
        <v>1</v>
      </c>
      <c r="W210" s="271" t="s">
        <v>1</v>
      </c>
      <c r="X210" s="271" t="s">
        <v>1</v>
      </c>
      <c r="Y210" s="271" t="s">
        <v>1</v>
      </c>
      <c r="Z210" s="271" t="s">
        <v>1</v>
      </c>
      <c r="AA210" s="271" t="s">
        <v>1</v>
      </c>
      <c r="AB210" s="271" t="s">
        <v>1</v>
      </c>
      <c r="AC210" s="271" t="s">
        <v>1</v>
      </c>
      <c r="AD210" s="271" t="s">
        <v>1</v>
      </c>
      <c r="AE210" s="271" t="s">
        <v>1</v>
      </c>
      <c r="AF210" s="271" t="s">
        <v>1</v>
      </c>
      <c r="AG210" s="271" t="s">
        <v>1</v>
      </c>
      <c r="AH210" s="271" t="s">
        <v>1</v>
      </c>
      <c r="AI210" s="271" t="s">
        <v>1</v>
      </c>
      <c r="AJ210" s="271" t="s">
        <v>1</v>
      </c>
      <c r="AK210" s="271" t="s">
        <v>1</v>
      </c>
      <c r="AL210" s="271" t="s">
        <v>1</v>
      </c>
      <c r="AM210" s="271" t="s">
        <v>1</v>
      </c>
      <c r="AN210" s="271" t="s">
        <v>1</v>
      </c>
      <c r="AO210" s="271" t="s">
        <v>1</v>
      </c>
      <c r="AP210" s="271" t="s">
        <v>1</v>
      </c>
      <c r="AQ210" s="271" t="s">
        <v>1</v>
      </c>
      <c r="AR210" s="271" t="s">
        <v>1</v>
      </c>
      <c r="AS210" s="271" t="s">
        <v>1</v>
      </c>
      <c r="AT210" s="271" t="s">
        <v>1</v>
      </c>
      <c r="AU210" s="271" t="s">
        <v>1</v>
      </c>
      <c r="AV210" s="271" t="s">
        <v>1</v>
      </c>
      <c r="AW210" s="275" t="s">
        <v>1241</v>
      </c>
      <c r="AX210" s="275">
        <v>1</v>
      </c>
      <c r="AY210" s="275">
        <v>1</v>
      </c>
      <c r="AZ210" s="276">
        <v>0</v>
      </c>
      <c r="BA210" s="276">
        <v>0</v>
      </c>
      <c r="BB210" s="283">
        <v>0</v>
      </c>
      <c r="BD210" s="150">
        <f>_xlfn.XLOOKUP(A210,'KSD auditees'!A:A,'KSD auditees'!A:A)</f>
        <v>1341</v>
      </c>
      <c r="BE210" s="150" t="str">
        <f>_xlfn.XLOOKUP(A210,'KSD auditees'!A:A,'KSD auditees'!G:G)</f>
        <v xml:space="preserve">Education, Skills development and employment </v>
      </c>
      <c r="BF210" s="150" t="e">
        <f>_xlfn.XLOOKUP(A210,'[27]Non AGSA'!B:B,'[27]Non AGSA'!B:B)</f>
        <v>#N/A</v>
      </c>
      <c r="BG210" s="150" t="e">
        <f>_xlfn.XLOOKUP(A210,'[27]Dormant auditee list'!C:C,'[27]Dormant auditee list'!C:C)</f>
        <v>#N/A</v>
      </c>
      <c r="BH210" s="150" t="str">
        <f>_xlfn.XLOOKUP(A210,[27]Reworked!A:A,[27]Reworked!I:I)</f>
        <v>Unqualified with no findings</v>
      </c>
      <c r="BJ210" s="150">
        <v>1</v>
      </c>
      <c r="BK210" s="150">
        <v>1</v>
      </c>
    </row>
    <row r="211" spans="1:63" ht="18.75" customHeight="1" x14ac:dyDescent="0.25">
      <c r="A211" s="265">
        <v>538</v>
      </c>
      <c r="B211" s="266" t="s">
        <v>129</v>
      </c>
      <c r="C211" s="271" t="s">
        <v>1193</v>
      </c>
      <c r="D211" s="271" t="s">
        <v>1086</v>
      </c>
      <c r="E211" s="271" t="s">
        <v>1191</v>
      </c>
      <c r="F211" s="271" t="s">
        <v>1</v>
      </c>
      <c r="G211" s="271" t="s">
        <v>1</v>
      </c>
      <c r="H211" s="266" t="s">
        <v>1</v>
      </c>
      <c r="I211" s="266" t="s">
        <v>1086</v>
      </c>
      <c r="J211" s="275" t="s">
        <v>33</v>
      </c>
      <c r="K211" s="271" t="s">
        <v>1</v>
      </c>
      <c r="L211" s="271" t="s">
        <v>1</v>
      </c>
      <c r="M211" s="275" t="s">
        <v>33</v>
      </c>
      <c r="N211" s="271" t="s">
        <v>1</v>
      </c>
      <c r="O211" s="271" t="s">
        <v>1</v>
      </c>
      <c r="P211" s="271" t="s">
        <v>1</v>
      </c>
      <c r="Q211" s="271" t="s">
        <v>1</v>
      </c>
      <c r="R211" s="271" t="s">
        <v>1</v>
      </c>
      <c r="S211" s="271" t="s">
        <v>1</v>
      </c>
      <c r="T211" s="271" t="s">
        <v>1</v>
      </c>
      <c r="U211" s="271" t="s">
        <v>1</v>
      </c>
      <c r="V211" s="271" t="s">
        <v>1</v>
      </c>
      <c r="W211" s="271" t="s">
        <v>1</v>
      </c>
      <c r="X211" s="271" t="s">
        <v>1</v>
      </c>
      <c r="Y211" s="271" t="s">
        <v>1</v>
      </c>
      <c r="Z211" s="271" t="s">
        <v>1</v>
      </c>
      <c r="AA211" s="271" t="s">
        <v>1</v>
      </c>
      <c r="AB211" s="271" t="s">
        <v>1</v>
      </c>
      <c r="AC211" s="271" t="s">
        <v>1</v>
      </c>
      <c r="AD211" s="271" t="s">
        <v>1</v>
      </c>
      <c r="AE211" s="271" t="s">
        <v>1</v>
      </c>
      <c r="AF211" s="271" t="s">
        <v>1</v>
      </c>
      <c r="AG211" s="271" t="s">
        <v>1</v>
      </c>
      <c r="AH211" s="271" t="s">
        <v>1</v>
      </c>
      <c r="AI211" s="271" t="s">
        <v>1</v>
      </c>
      <c r="AJ211" s="271" t="s">
        <v>1</v>
      </c>
      <c r="AK211" s="271" t="s">
        <v>1</v>
      </c>
      <c r="AL211" s="271" t="s">
        <v>1</v>
      </c>
      <c r="AM211" s="271" t="s">
        <v>1</v>
      </c>
      <c r="AN211" s="271" t="s">
        <v>1</v>
      </c>
      <c r="AO211" s="271" t="s">
        <v>1</v>
      </c>
      <c r="AP211" s="271" t="s">
        <v>1</v>
      </c>
      <c r="AQ211" s="271" t="s">
        <v>1</v>
      </c>
      <c r="AR211" s="271" t="s">
        <v>1</v>
      </c>
      <c r="AS211" s="271" t="s">
        <v>1</v>
      </c>
      <c r="AT211" s="271" t="s">
        <v>1</v>
      </c>
      <c r="AU211" s="271" t="s">
        <v>1</v>
      </c>
      <c r="AV211" s="272" t="s">
        <v>23</v>
      </c>
      <c r="AW211" s="275" t="s">
        <v>1241</v>
      </c>
      <c r="AX211" s="275">
        <v>1</v>
      </c>
      <c r="AY211" s="152">
        <v>2</v>
      </c>
      <c r="AZ211" s="276">
        <v>0</v>
      </c>
      <c r="BA211" s="280">
        <v>2E-3</v>
      </c>
      <c r="BB211" s="281">
        <v>0.03</v>
      </c>
      <c r="BD211" s="150">
        <f>_xlfn.XLOOKUP(A211,'KSD auditees'!A:A,'KSD auditees'!A:A)</f>
        <v>538</v>
      </c>
      <c r="BE211" s="150" t="str">
        <f>_xlfn.XLOOKUP(A211,'KSD auditees'!A:A,'KSD auditees'!G:G)</f>
        <v>Environmental Sustainability</v>
      </c>
      <c r="BF211" s="150" t="e">
        <f>_xlfn.XLOOKUP(A211,'[27]Non AGSA'!B:B,'[27]Non AGSA'!B:B)</f>
        <v>#N/A</v>
      </c>
      <c r="BG211" s="150" t="e">
        <f>_xlfn.XLOOKUP(A211,'[27]Dormant auditee list'!C:C,'[27]Dormant auditee list'!C:C)</f>
        <v>#N/A</v>
      </c>
      <c r="BH211" s="150" t="str">
        <f>_xlfn.XLOOKUP(A211,[27]Reworked!A:A,[27]Reworked!I:I)</f>
        <v>Unqualified with no findings</v>
      </c>
      <c r="BJ211" s="150">
        <v>1</v>
      </c>
      <c r="BK211" s="150">
        <v>1</v>
      </c>
    </row>
    <row r="212" spans="1:63" ht="26.25" customHeight="1" x14ac:dyDescent="0.25">
      <c r="A212" s="265">
        <v>1311</v>
      </c>
      <c r="B212" s="266" t="s">
        <v>105</v>
      </c>
      <c r="C212" s="271" t="s">
        <v>1193</v>
      </c>
      <c r="D212" s="271" t="s">
        <v>941</v>
      </c>
      <c r="E212" s="271" t="s">
        <v>1191</v>
      </c>
      <c r="F212" s="271" t="s">
        <v>1</v>
      </c>
      <c r="G212" s="271" t="s">
        <v>447</v>
      </c>
      <c r="H212" s="266" t="s">
        <v>444</v>
      </c>
      <c r="I212" s="266" t="s">
        <v>437</v>
      </c>
      <c r="J212" s="152" t="s">
        <v>17</v>
      </c>
      <c r="K212" s="271" t="s">
        <v>1</v>
      </c>
      <c r="L212" s="272" t="s">
        <v>23</v>
      </c>
      <c r="M212" s="152" t="s">
        <v>17</v>
      </c>
      <c r="N212" s="271" t="s">
        <v>1</v>
      </c>
      <c r="O212" s="272" t="s">
        <v>23</v>
      </c>
      <c r="P212" s="271" t="s">
        <v>1</v>
      </c>
      <c r="Q212" s="271" t="s">
        <v>1</v>
      </c>
      <c r="R212" s="271" t="s">
        <v>1</v>
      </c>
      <c r="S212" s="271" t="s">
        <v>1</v>
      </c>
      <c r="T212" s="271" t="s">
        <v>1</v>
      </c>
      <c r="U212" s="271" t="s">
        <v>1</v>
      </c>
      <c r="V212" s="271" t="s">
        <v>1</v>
      </c>
      <c r="W212" s="271" t="s">
        <v>1</v>
      </c>
      <c r="X212" s="271" t="s">
        <v>1</v>
      </c>
      <c r="Y212" s="271" t="s">
        <v>1</v>
      </c>
      <c r="Z212" s="271" t="s">
        <v>1</v>
      </c>
      <c r="AA212" s="271" t="s">
        <v>1</v>
      </c>
      <c r="AB212" s="271" t="s">
        <v>1</v>
      </c>
      <c r="AC212" s="271" t="s">
        <v>1</v>
      </c>
      <c r="AD212" s="271" t="s">
        <v>1</v>
      </c>
      <c r="AE212" s="272" t="s">
        <v>23</v>
      </c>
      <c r="AF212" s="271" t="s">
        <v>1</v>
      </c>
      <c r="AG212" s="271" t="s">
        <v>1</v>
      </c>
      <c r="AH212" s="271" t="s">
        <v>1</v>
      </c>
      <c r="AI212" s="271" t="s">
        <v>1</v>
      </c>
      <c r="AJ212" s="271" t="s">
        <v>1</v>
      </c>
      <c r="AK212" s="271" t="s">
        <v>1</v>
      </c>
      <c r="AL212" s="271" t="s">
        <v>1</v>
      </c>
      <c r="AM212" s="271" t="s">
        <v>1</v>
      </c>
      <c r="AN212" s="271" t="s">
        <v>1</v>
      </c>
      <c r="AO212" s="271" t="s">
        <v>1</v>
      </c>
      <c r="AP212" s="271" t="s">
        <v>1</v>
      </c>
      <c r="AQ212" s="271" t="s">
        <v>1</v>
      </c>
      <c r="AR212" s="271" t="s">
        <v>1</v>
      </c>
      <c r="AS212" s="271" t="s">
        <v>1</v>
      </c>
      <c r="AT212" s="271" t="s">
        <v>1</v>
      </c>
      <c r="AU212" s="271" t="s">
        <v>1</v>
      </c>
      <c r="AV212" s="274" t="s">
        <v>20</v>
      </c>
      <c r="AW212" s="275" t="s">
        <v>1241</v>
      </c>
      <c r="AX212" s="275">
        <v>1</v>
      </c>
      <c r="AY212" s="284">
        <v>0</v>
      </c>
      <c r="AZ212" s="276">
        <v>0</v>
      </c>
      <c r="BA212" s="276">
        <v>0</v>
      </c>
      <c r="BB212" s="283">
        <v>0</v>
      </c>
      <c r="BD212" s="150">
        <f>_xlfn.XLOOKUP(A212,'KSD auditees'!A:A,'KSD auditees'!A:A)</f>
        <v>1311</v>
      </c>
      <c r="BE212" s="150" t="str">
        <f>_xlfn.XLOOKUP(A212,'KSD auditees'!A:A,'KSD auditees'!G:G)</f>
        <v xml:space="preserve">Education, Skills development and employment </v>
      </c>
      <c r="BF212" s="150" t="e">
        <f>_xlfn.XLOOKUP(A212,'[27]Non AGSA'!B:B,'[27]Non AGSA'!B:B)</f>
        <v>#N/A</v>
      </c>
      <c r="BG212" s="150" t="e">
        <f>_xlfn.XLOOKUP(A212,'[27]Dormant auditee list'!C:C,'[27]Dormant auditee list'!C:C)</f>
        <v>#N/A</v>
      </c>
      <c r="BH212" s="150" t="str">
        <f>_xlfn.XLOOKUP(A212,[27]Reworked!A:A,[27]Reworked!I:I)</f>
        <v>Unqualified with findings</v>
      </c>
      <c r="BJ212" s="150">
        <v>1</v>
      </c>
      <c r="BK212" s="150">
        <v>2</v>
      </c>
    </row>
    <row r="213" spans="1:63" ht="27" customHeight="1" x14ac:dyDescent="0.25">
      <c r="A213" s="265">
        <v>539</v>
      </c>
      <c r="B213" s="266" t="s">
        <v>106</v>
      </c>
      <c r="C213" s="271" t="s">
        <v>1193</v>
      </c>
      <c r="D213" s="271" t="s">
        <v>941</v>
      </c>
      <c r="E213" s="271" t="s">
        <v>1191</v>
      </c>
      <c r="F213" s="271" t="s">
        <v>1</v>
      </c>
      <c r="G213" s="271" t="s">
        <v>447</v>
      </c>
      <c r="H213" s="266" t="s">
        <v>444</v>
      </c>
      <c r="I213" s="266" t="s">
        <v>437</v>
      </c>
      <c r="J213" s="152" t="s">
        <v>17</v>
      </c>
      <c r="K213" s="271" t="s">
        <v>1</v>
      </c>
      <c r="L213" s="272" t="s">
        <v>23</v>
      </c>
      <c r="M213" s="152" t="s">
        <v>17</v>
      </c>
      <c r="N213" s="271" t="s">
        <v>1</v>
      </c>
      <c r="O213" s="272" t="s">
        <v>23</v>
      </c>
      <c r="P213" s="271" t="s">
        <v>1</v>
      </c>
      <c r="Q213" s="271" t="s">
        <v>1</v>
      </c>
      <c r="R213" s="271" t="s">
        <v>1</v>
      </c>
      <c r="S213" s="271" t="s">
        <v>1</v>
      </c>
      <c r="T213" s="271" t="s">
        <v>1</v>
      </c>
      <c r="U213" s="271" t="s">
        <v>1</v>
      </c>
      <c r="V213" s="271" t="s">
        <v>1</v>
      </c>
      <c r="W213" s="271" t="s">
        <v>1</v>
      </c>
      <c r="X213" s="271" t="s">
        <v>1</v>
      </c>
      <c r="Y213" s="271" t="s">
        <v>1</v>
      </c>
      <c r="Z213" s="271" t="s">
        <v>1</v>
      </c>
      <c r="AA213" s="271" t="s">
        <v>1</v>
      </c>
      <c r="AB213" s="271" t="s">
        <v>1</v>
      </c>
      <c r="AC213" s="271" t="s">
        <v>1</v>
      </c>
      <c r="AD213" s="271" t="s">
        <v>1</v>
      </c>
      <c r="AE213" s="272" t="s">
        <v>23</v>
      </c>
      <c r="AF213" s="271" t="s">
        <v>1</v>
      </c>
      <c r="AG213" s="271" t="s">
        <v>1</v>
      </c>
      <c r="AH213" s="271" t="s">
        <v>1</v>
      </c>
      <c r="AI213" s="271" t="s">
        <v>1</v>
      </c>
      <c r="AJ213" s="271" t="s">
        <v>1</v>
      </c>
      <c r="AK213" s="271" t="s">
        <v>1</v>
      </c>
      <c r="AL213" s="271" t="s">
        <v>1</v>
      </c>
      <c r="AM213" s="271" t="s">
        <v>1</v>
      </c>
      <c r="AN213" s="271" t="s">
        <v>1</v>
      </c>
      <c r="AO213" s="271" t="s">
        <v>1</v>
      </c>
      <c r="AP213" s="271" t="s">
        <v>1</v>
      </c>
      <c r="AQ213" s="271" t="s">
        <v>1</v>
      </c>
      <c r="AR213" s="271" t="s">
        <v>1</v>
      </c>
      <c r="AS213" s="271" t="s">
        <v>1</v>
      </c>
      <c r="AT213" s="271" t="s">
        <v>1</v>
      </c>
      <c r="AU213" s="271" t="s">
        <v>1</v>
      </c>
      <c r="AV213" s="273" t="s">
        <v>22</v>
      </c>
      <c r="AW213" s="274" t="s">
        <v>1240</v>
      </c>
      <c r="AX213" s="275">
        <v>1</v>
      </c>
      <c r="AY213" s="275">
        <v>1</v>
      </c>
      <c r="AZ213" s="276">
        <v>0</v>
      </c>
      <c r="BA213" s="277">
        <v>1.5</v>
      </c>
      <c r="BB213" s="281">
        <v>0.18</v>
      </c>
      <c r="BD213" s="150">
        <f>_xlfn.XLOOKUP(A213,'KSD auditees'!A:A,'KSD auditees'!A:A)</f>
        <v>539</v>
      </c>
      <c r="BE213" s="150" t="str">
        <f>_xlfn.XLOOKUP(A213,'KSD auditees'!A:A,'KSD auditees'!G:G)</f>
        <v xml:space="preserve">Education, Skills development and employment </v>
      </c>
      <c r="BF213" s="150" t="e">
        <f>_xlfn.XLOOKUP(A213,'[27]Non AGSA'!B:B,'[27]Non AGSA'!B:B)</f>
        <v>#N/A</v>
      </c>
      <c r="BG213" s="150" t="e">
        <f>_xlfn.XLOOKUP(A213,'[27]Dormant auditee list'!C:C,'[27]Dormant auditee list'!C:C)</f>
        <v>#N/A</v>
      </c>
      <c r="BH213" s="150" t="str">
        <f>_xlfn.XLOOKUP(A213,[27]Reworked!A:A,[27]Reworked!I:I)</f>
        <v>Unqualified with findings</v>
      </c>
      <c r="BJ213" s="150">
        <v>1</v>
      </c>
      <c r="BK213" s="150">
        <v>2</v>
      </c>
    </row>
    <row r="214" spans="1:63" ht="5.25" customHeight="1" x14ac:dyDescent="0.25">
      <c r="BD214" s="150">
        <f>_xlfn.XLOOKUP(A214,'KSD auditees'!A:A,'KSD auditees'!A:A)</f>
        <v>0</v>
      </c>
      <c r="BE214" s="150">
        <f>_xlfn.XLOOKUP(A214,'KSD auditees'!A:A,'KSD auditees'!G:G)</f>
        <v>0</v>
      </c>
      <c r="BH214" s="150">
        <f>_xlfn.XLOOKUP(A214,[27]Reworked!A:A,[27]Reworked!I:I)</f>
        <v>0</v>
      </c>
      <c r="BI214" s="150">
        <f>_xlfn.XLOOKUP(A214,[27]Reworked!A:A,[27]Reworked!J:J)</f>
        <v>0</v>
      </c>
    </row>
    <row r="215" spans="1:63" ht="14.25" customHeight="1" x14ac:dyDescent="0.25">
      <c r="F215" s="317" t="s">
        <v>1194</v>
      </c>
      <c r="G215" s="317"/>
      <c r="H215" s="317"/>
      <c r="J215" s="306" t="s">
        <v>421</v>
      </c>
      <c r="K215" s="306"/>
      <c r="L215" s="306"/>
      <c r="M215" s="306"/>
      <c r="N215" s="318" t="s">
        <v>33</v>
      </c>
      <c r="O215" s="318"/>
      <c r="P215" s="318"/>
      <c r="Q215" s="318"/>
      <c r="R215" s="325" t="s">
        <v>17</v>
      </c>
      <c r="S215" s="325"/>
      <c r="T215" s="325"/>
      <c r="U215" s="325"/>
      <c r="V215" s="326" t="s">
        <v>230</v>
      </c>
      <c r="W215" s="326"/>
      <c r="X215" s="326"/>
      <c r="Y215" s="327" t="s">
        <v>231</v>
      </c>
      <c r="Z215" s="327"/>
      <c r="AA215" s="327"/>
      <c r="AB215" s="314" t="s">
        <v>1243</v>
      </c>
      <c r="AC215" s="314"/>
      <c r="AD215" s="314"/>
      <c r="AE215" s="319" t="s">
        <v>39</v>
      </c>
      <c r="AF215" s="319"/>
      <c r="AG215" s="319"/>
      <c r="AH215" s="319"/>
      <c r="AI215" s="328" t="s">
        <v>111</v>
      </c>
      <c r="AJ215" s="328"/>
      <c r="AK215" s="328"/>
      <c r="AY215" s="330" t="s">
        <v>1244</v>
      </c>
      <c r="AZ215" s="330"/>
      <c r="BA215" s="331" t="s">
        <v>29</v>
      </c>
      <c r="BB215" s="332" t="s">
        <v>27</v>
      </c>
    </row>
    <row r="216" spans="1:63" ht="14.25" customHeight="1" x14ac:dyDescent="0.25">
      <c r="F216" s="315" t="s">
        <v>1195</v>
      </c>
      <c r="G216" s="315"/>
      <c r="H216" s="315"/>
      <c r="J216" s="306"/>
      <c r="K216" s="306"/>
      <c r="L216" s="306"/>
      <c r="M216" s="306"/>
      <c r="N216" s="318"/>
      <c r="O216" s="318"/>
      <c r="P216" s="318"/>
      <c r="Q216" s="318"/>
      <c r="R216" s="325"/>
      <c r="S216" s="325"/>
      <c r="T216" s="325"/>
      <c r="U216" s="325"/>
      <c r="V216" s="326"/>
      <c r="W216" s="326"/>
      <c r="X216" s="326"/>
      <c r="Y216" s="327"/>
      <c r="Z216" s="327"/>
      <c r="AA216" s="327"/>
      <c r="AB216" s="314"/>
      <c r="AC216" s="314"/>
      <c r="AD216" s="314"/>
      <c r="AE216" s="319"/>
      <c r="AF216" s="319"/>
      <c r="AG216" s="319"/>
      <c r="AH216" s="319"/>
      <c r="AI216" s="328"/>
      <c r="AJ216" s="328"/>
      <c r="AK216" s="328"/>
      <c r="AY216" s="330"/>
      <c r="AZ216" s="330"/>
      <c r="BA216" s="331"/>
      <c r="BB216" s="332"/>
    </row>
    <row r="217" spans="1:63" ht="14.25" customHeight="1" x14ac:dyDescent="0.25">
      <c r="F217" s="315" t="s">
        <v>1196</v>
      </c>
      <c r="G217" s="315"/>
      <c r="H217" s="315"/>
    </row>
    <row r="218" spans="1:63" ht="14.25" customHeight="1" x14ac:dyDescent="0.25">
      <c r="F218" s="315" t="s">
        <v>1197</v>
      </c>
      <c r="G218" s="315"/>
      <c r="H218" s="315"/>
      <c r="J218" s="306" t="s">
        <v>422</v>
      </c>
      <c r="K218" s="306"/>
      <c r="L218" s="306"/>
      <c r="M218" s="306"/>
      <c r="N218" s="316" t="s">
        <v>1198</v>
      </c>
      <c r="O218" s="316"/>
      <c r="P218" s="316"/>
      <c r="Q218" s="316"/>
      <c r="R218" s="325" t="s">
        <v>1245</v>
      </c>
      <c r="S218" s="325"/>
      <c r="T218" s="325"/>
      <c r="U218" s="325"/>
      <c r="V218" s="314" t="s">
        <v>1246</v>
      </c>
      <c r="W218" s="314"/>
      <c r="X218" s="314"/>
      <c r="Y218" s="334" t="s">
        <v>1247</v>
      </c>
      <c r="Z218" s="334"/>
      <c r="AA218" s="334"/>
      <c r="AB218" s="330" t="s">
        <v>1248</v>
      </c>
      <c r="AC218" s="330"/>
      <c r="AD218" s="330"/>
      <c r="AE218" s="314" t="s">
        <v>1199</v>
      </c>
      <c r="AF218" s="314"/>
      <c r="AG218" s="314"/>
      <c r="AH218" s="314"/>
      <c r="AI218" s="335" t="s">
        <v>1249</v>
      </c>
      <c r="AJ218" s="335"/>
      <c r="AK218" s="335"/>
      <c r="AL218" s="335"/>
      <c r="AM218" s="335"/>
      <c r="AN218" s="318" t="s">
        <v>1250</v>
      </c>
      <c r="AO218" s="318"/>
      <c r="AP218" s="318"/>
      <c r="AQ218" s="318"/>
    </row>
    <row r="219" spans="1:63" ht="14.25" customHeight="1" x14ac:dyDescent="0.25">
      <c r="J219" s="306"/>
      <c r="K219" s="306"/>
      <c r="L219" s="306"/>
      <c r="M219" s="306"/>
      <c r="N219" s="316"/>
      <c r="O219" s="316"/>
      <c r="P219" s="316"/>
      <c r="Q219" s="316"/>
      <c r="R219" s="325"/>
      <c r="S219" s="325"/>
      <c r="T219" s="325"/>
      <c r="U219" s="325"/>
      <c r="V219" s="314"/>
      <c r="W219" s="314"/>
      <c r="X219" s="314"/>
      <c r="Y219" s="334"/>
      <c r="Z219" s="334"/>
      <c r="AA219" s="334"/>
      <c r="AB219" s="330"/>
      <c r="AC219" s="330"/>
      <c r="AD219" s="330"/>
      <c r="AE219" s="314"/>
      <c r="AF219" s="314"/>
      <c r="AG219" s="314"/>
      <c r="AH219" s="314"/>
      <c r="AI219" s="335"/>
      <c r="AJ219" s="335"/>
      <c r="AK219" s="335"/>
      <c r="AL219" s="335"/>
      <c r="AM219" s="335"/>
      <c r="AN219" s="318"/>
      <c r="AO219" s="318"/>
      <c r="AP219" s="318"/>
      <c r="AQ219" s="318"/>
    </row>
    <row r="220" spans="1:63" ht="19.5" customHeight="1" x14ac:dyDescent="0.25"/>
    <row r="221" spans="1:63" ht="11.25" customHeight="1" x14ac:dyDescent="0.25">
      <c r="K221" s="307" t="s">
        <v>423</v>
      </c>
      <c r="L221" s="307"/>
      <c r="M221" s="307"/>
      <c r="N221" s="307"/>
      <c r="O221" s="307"/>
      <c r="P221" s="307"/>
      <c r="Q221" s="307"/>
      <c r="R221" s="307"/>
      <c r="AY221" s="333" t="s">
        <v>1251</v>
      </c>
      <c r="AZ221" s="333"/>
      <c r="BA221" s="333"/>
      <c r="BB221" s="333"/>
    </row>
  </sheetData>
  <autoFilter ref="A4:BJ213" xr:uid="{B9DBF336-E8D9-496A-B873-6124E276E38A}"/>
  <mergeCells count="39">
    <mergeCell ref="AN218:AQ219"/>
    <mergeCell ref="K221:R221"/>
    <mergeCell ref="AY215:AZ216"/>
    <mergeCell ref="BA215:BA216"/>
    <mergeCell ref="BB215:BB216"/>
    <mergeCell ref="R218:U219"/>
    <mergeCell ref="V218:X219"/>
    <mergeCell ref="AY221:BB221"/>
    <mergeCell ref="Y218:AA219"/>
    <mergeCell ref="AB218:AD219"/>
    <mergeCell ref="AE218:AH219"/>
    <mergeCell ref="AI218:AM219"/>
    <mergeCell ref="F216:H216"/>
    <mergeCell ref="F217:H217"/>
    <mergeCell ref="F218:H218"/>
    <mergeCell ref="J218:M219"/>
    <mergeCell ref="N218:Q219"/>
    <mergeCell ref="AZ3:BB3"/>
    <mergeCell ref="F215:H215"/>
    <mergeCell ref="J215:M216"/>
    <mergeCell ref="N215:Q216"/>
    <mergeCell ref="R215:U216"/>
    <mergeCell ref="V215:X216"/>
    <mergeCell ref="Y215:AA216"/>
    <mergeCell ref="AB215:AD216"/>
    <mergeCell ref="AE215:AH216"/>
    <mergeCell ref="AI215:AK216"/>
    <mergeCell ref="J3:L3"/>
    <mergeCell ref="M3:O3"/>
    <mergeCell ref="P3:Y3"/>
    <mergeCell ref="Z3:AD3"/>
    <mergeCell ref="AE3:AT3"/>
    <mergeCell ref="AU3:AY3"/>
    <mergeCell ref="AU2:BB2"/>
    <mergeCell ref="A1:C1"/>
    <mergeCell ref="D1:AT1"/>
    <mergeCell ref="A2:C2"/>
    <mergeCell ref="I2:AF2"/>
    <mergeCell ref="AP2:AT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AA52A-4E7A-47DE-95AE-5F26F16D7C13}">
  <dimension ref="A1:BK770"/>
  <sheetViews>
    <sheetView showGridLines="0" topLeftCell="V752" workbookViewId="0">
      <selection activeCell="AS767" sqref="AS767"/>
    </sheetView>
  </sheetViews>
  <sheetFormatPr defaultColWidth="8.85546875" defaultRowHeight="15" x14ac:dyDescent="0.25"/>
  <cols>
    <col min="1" max="1" width="3.7109375" style="150" customWidth="1"/>
    <col min="2" max="2" width="21.7109375" style="150" customWidth="1"/>
    <col min="3" max="3" width="16.140625" style="150" customWidth="1"/>
    <col min="4" max="5" width="5.42578125" style="150" customWidth="1"/>
    <col min="6" max="8" width="12.140625" style="150" customWidth="1"/>
    <col min="9" max="9" width="8.5703125" style="150" customWidth="1"/>
    <col min="10" max="12" width="2.7109375" style="150" customWidth="1"/>
    <col min="13" max="13" width="6" style="150" customWidth="1"/>
    <col min="14" max="17" width="2.7109375" style="150" customWidth="1"/>
    <col min="18" max="18" width="2.5703125" style="150" customWidth="1"/>
    <col min="19" max="23" width="2.7109375" style="150" customWidth="1"/>
    <col min="24" max="24" width="4.28515625" style="150" customWidth="1"/>
    <col min="25" max="25" width="2.7109375" style="150" customWidth="1"/>
    <col min="26" max="26" width="4.28515625" style="150" customWidth="1"/>
    <col min="27" max="27" width="4.42578125" style="150" customWidth="1"/>
    <col min="28" max="30" width="4.28515625" style="150" customWidth="1"/>
    <col min="31" max="31" width="4.42578125" style="150" customWidth="1"/>
    <col min="32" max="33" width="4.28515625" style="150" customWidth="1"/>
    <col min="34" max="37" width="2.7109375" style="150" customWidth="1"/>
    <col min="38" max="38" width="2.5703125" style="150" customWidth="1"/>
    <col min="39" max="41" width="2.7109375" style="150" customWidth="1"/>
    <col min="42" max="42" width="4.28515625" style="150" customWidth="1"/>
    <col min="43" max="46" width="2.7109375" style="150" customWidth="1"/>
    <col min="47" max="47" width="4.28515625" style="150" customWidth="1"/>
    <col min="48" max="51" width="2.7109375" style="150" customWidth="1"/>
    <col min="52" max="53" width="7" style="150" customWidth="1"/>
    <col min="54" max="54" width="7.5703125" style="150" customWidth="1"/>
    <col min="55" max="16384" width="8.85546875" style="150"/>
  </cols>
  <sheetData>
    <row r="1" spans="1:63" ht="48" customHeight="1" x14ac:dyDescent="0.25">
      <c r="A1" s="302"/>
      <c r="B1" s="302"/>
      <c r="C1" s="302"/>
      <c r="D1" s="303" t="s">
        <v>1181</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row>
    <row r="2" spans="1:63" ht="14.25" customHeight="1" x14ac:dyDescent="0.25">
      <c r="A2" s="304" t="s">
        <v>411</v>
      </c>
      <c r="B2" s="304"/>
      <c r="C2" s="304"/>
      <c r="I2" s="304" t="s">
        <v>488</v>
      </c>
      <c r="J2" s="304"/>
      <c r="K2" s="304"/>
      <c r="L2" s="304"/>
      <c r="M2" s="304"/>
      <c r="N2" s="304"/>
      <c r="O2" s="304"/>
      <c r="P2" s="304"/>
      <c r="Q2" s="304"/>
      <c r="R2" s="304"/>
      <c r="S2" s="304"/>
      <c r="T2" s="304"/>
      <c r="U2" s="304"/>
      <c r="V2" s="304"/>
      <c r="W2" s="304"/>
      <c r="X2" s="304"/>
      <c r="Y2" s="304"/>
      <c r="Z2" s="304"/>
      <c r="AA2" s="304"/>
      <c r="AB2" s="304"/>
      <c r="AC2" s="304"/>
      <c r="AD2" s="304"/>
      <c r="AE2" s="304"/>
      <c r="AF2" s="304"/>
      <c r="AP2" s="323" t="s">
        <v>1200</v>
      </c>
      <c r="AQ2" s="323"/>
      <c r="AR2" s="323"/>
      <c r="AS2" s="323"/>
      <c r="AT2" s="323"/>
      <c r="AU2" s="322">
        <v>45915</v>
      </c>
      <c r="AV2" s="322"/>
      <c r="AW2" s="322"/>
      <c r="AX2" s="322"/>
      <c r="AY2" s="322"/>
      <c r="AZ2" s="322"/>
      <c r="BA2" s="322"/>
      <c r="BB2" s="322"/>
    </row>
    <row r="3" spans="1:63" ht="36.75" customHeight="1" x14ac:dyDescent="0.25">
      <c r="A3" s="246" t="s">
        <v>1</v>
      </c>
      <c r="B3" s="247" t="s">
        <v>1</v>
      </c>
      <c r="C3" s="247" t="s">
        <v>1</v>
      </c>
      <c r="D3" s="247" t="s">
        <v>1</v>
      </c>
      <c r="E3" s="247"/>
      <c r="F3" s="247" t="s">
        <v>1</v>
      </c>
      <c r="G3" s="247" t="s">
        <v>1</v>
      </c>
      <c r="H3" s="247" t="s">
        <v>1</v>
      </c>
      <c r="I3" s="247" t="s">
        <v>1</v>
      </c>
      <c r="J3" s="324" t="s">
        <v>1182</v>
      </c>
      <c r="K3" s="324"/>
      <c r="L3" s="324"/>
      <c r="M3" s="329" t="s">
        <v>1183</v>
      </c>
      <c r="N3" s="329"/>
      <c r="O3" s="329"/>
      <c r="P3" s="324" t="s">
        <v>1201</v>
      </c>
      <c r="Q3" s="324"/>
      <c r="R3" s="324"/>
      <c r="S3" s="324"/>
      <c r="T3" s="324"/>
      <c r="U3" s="324"/>
      <c r="V3" s="324"/>
      <c r="W3" s="324"/>
      <c r="X3" s="324"/>
      <c r="Y3" s="324"/>
      <c r="Z3" s="329" t="s">
        <v>1202</v>
      </c>
      <c r="AA3" s="329"/>
      <c r="AB3" s="329"/>
      <c r="AC3" s="329"/>
      <c r="AD3" s="329"/>
      <c r="AE3" s="324" t="s">
        <v>1184</v>
      </c>
      <c r="AF3" s="324"/>
      <c r="AG3" s="324"/>
      <c r="AH3" s="324"/>
      <c r="AI3" s="324"/>
      <c r="AJ3" s="324"/>
      <c r="AK3" s="324"/>
      <c r="AL3" s="324"/>
      <c r="AM3" s="324"/>
      <c r="AN3" s="324"/>
      <c r="AO3" s="324"/>
      <c r="AP3" s="324"/>
      <c r="AQ3" s="324"/>
      <c r="AR3" s="324"/>
      <c r="AS3" s="324"/>
      <c r="AT3" s="324"/>
      <c r="AU3" s="329" t="s">
        <v>1185</v>
      </c>
      <c r="AV3" s="329"/>
      <c r="AW3" s="329"/>
      <c r="AX3" s="329"/>
      <c r="AY3" s="329"/>
      <c r="AZ3" s="324" t="s">
        <v>1203</v>
      </c>
      <c r="BA3" s="324"/>
      <c r="BB3" s="324"/>
    </row>
    <row r="4" spans="1:63" ht="119.25" customHeight="1" x14ac:dyDescent="0.25">
      <c r="A4" s="246" t="s">
        <v>11</v>
      </c>
      <c r="B4" s="248" t="s">
        <v>3</v>
      </c>
      <c r="C4" s="248" t="s">
        <v>424</v>
      </c>
      <c r="D4" s="248" t="s">
        <v>300</v>
      </c>
      <c r="E4" s="248"/>
      <c r="F4" s="248" t="s">
        <v>428</v>
      </c>
      <c r="G4" s="248" t="s">
        <v>429</v>
      </c>
      <c r="H4" s="248" t="s">
        <v>430</v>
      </c>
      <c r="I4" s="248" t="s">
        <v>1186</v>
      </c>
      <c r="J4" s="269" t="s">
        <v>1187</v>
      </c>
      <c r="K4" s="269" t="s">
        <v>1188</v>
      </c>
      <c r="L4" s="269" t="s">
        <v>1189</v>
      </c>
      <c r="M4" s="270" t="s">
        <v>1187</v>
      </c>
      <c r="N4" s="270" t="s">
        <v>1188</v>
      </c>
      <c r="O4" s="270" t="s">
        <v>1189</v>
      </c>
      <c r="P4" s="269" t="s">
        <v>1204</v>
      </c>
      <c r="Q4" s="269" t="s">
        <v>1205</v>
      </c>
      <c r="R4" s="269" t="s">
        <v>1206</v>
      </c>
      <c r="S4" s="269" t="s">
        <v>1207</v>
      </c>
      <c r="T4" s="269" t="s">
        <v>1208</v>
      </c>
      <c r="U4" s="269" t="s">
        <v>1209</v>
      </c>
      <c r="V4" s="269" t="s">
        <v>1210</v>
      </c>
      <c r="W4" s="269" t="s">
        <v>1211</v>
      </c>
      <c r="X4" s="269" t="s">
        <v>1212</v>
      </c>
      <c r="Y4" s="269" t="s">
        <v>1213</v>
      </c>
      <c r="Z4" s="270" t="s">
        <v>1214</v>
      </c>
      <c r="AA4" s="270" t="s">
        <v>1215</v>
      </c>
      <c r="AB4" s="270" t="s">
        <v>1216</v>
      </c>
      <c r="AC4" s="270" t="s">
        <v>1217</v>
      </c>
      <c r="AD4" s="270" t="s">
        <v>1218</v>
      </c>
      <c r="AE4" s="269" t="s">
        <v>1219</v>
      </c>
      <c r="AF4" s="269" t="s">
        <v>1212</v>
      </c>
      <c r="AG4" s="269" t="s">
        <v>1220</v>
      </c>
      <c r="AH4" s="269" t="s">
        <v>1221</v>
      </c>
      <c r="AI4" s="269" t="s">
        <v>1222</v>
      </c>
      <c r="AJ4" s="269" t="s">
        <v>1223</v>
      </c>
      <c r="AK4" s="269" t="s">
        <v>1224</v>
      </c>
      <c r="AL4" s="269" t="s">
        <v>1225</v>
      </c>
      <c r="AM4" s="269" t="s">
        <v>1226</v>
      </c>
      <c r="AN4" s="269" t="s">
        <v>1227</v>
      </c>
      <c r="AO4" s="269" t="s">
        <v>1228</v>
      </c>
      <c r="AP4" s="269" t="s">
        <v>1229</v>
      </c>
      <c r="AQ4" s="269" t="s">
        <v>1230</v>
      </c>
      <c r="AR4" s="269" t="s">
        <v>1231</v>
      </c>
      <c r="AS4" s="269" t="s">
        <v>1232</v>
      </c>
      <c r="AT4" s="269" t="s">
        <v>810</v>
      </c>
      <c r="AU4" s="270" t="s">
        <v>8</v>
      </c>
      <c r="AV4" s="270" t="s">
        <v>1233</v>
      </c>
      <c r="AW4" s="270" t="s">
        <v>1234</v>
      </c>
      <c r="AX4" s="270" t="s">
        <v>1235</v>
      </c>
      <c r="AY4" s="270" t="s">
        <v>1236</v>
      </c>
      <c r="AZ4" s="269" t="s">
        <v>1237</v>
      </c>
      <c r="BA4" s="269" t="s">
        <v>1238</v>
      </c>
      <c r="BB4" s="269" t="s">
        <v>1239</v>
      </c>
      <c r="BD4" s="150" t="s">
        <v>413</v>
      </c>
      <c r="BF4" s="150" t="s">
        <v>414</v>
      </c>
      <c r="BG4" s="150" t="s">
        <v>415</v>
      </c>
      <c r="BH4" s="150" t="s">
        <v>416</v>
      </c>
      <c r="BI4" s="153" t="s">
        <v>417</v>
      </c>
      <c r="BJ4" s="150" t="s">
        <v>418</v>
      </c>
      <c r="BK4" s="150" t="s">
        <v>419</v>
      </c>
    </row>
    <row r="5" spans="1:63" ht="18.75" customHeight="1" x14ac:dyDescent="0.25">
      <c r="A5" s="265">
        <v>9</v>
      </c>
      <c r="B5" s="266" t="s">
        <v>953</v>
      </c>
      <c r="C5" s="271" t="s">
        <v>1190</v>
      </c>
      <c r="D5" s="271" t="s">
        <v>1086</v>
      </c>
      <c r="E5" s="271" t="s">
        <v>1191</v>
      </c>
      <c r="F5" s="271" t="s">
        <v>461</v>
      </c>
      <c r="G5" s="271" t="s">
        <v>1</v>
      </c>
      <c r="H5" s="266" t="s">
        <v>1</v>
      </c>
      <c r="I5" s="266" t="s">
        <v>1086</v>
      </c>
      <c r="J5" s="275" t="s">
        <v>33</v>
      </c>
      <c r="K5" s="271" t="s">
        <v>1</v>
      </c>
      <c r="L5" s="271" t="s">
        <v>1</v>
      </c>
      <c r="M5" s="275" t="s">
        <v>33</v>
      </c>
      <c r="N5" s="271" t="s">
        <v>1</v>
      </c>
      <c r="O5" s="271" t="s">
        <v>1</v>
      </c>
      <c r="P5" s="271" t="s">
        <v>1</v>
      </c>
      <c r="Q5" s="271" t="s">
        <v>1</v>
      </c>
      <c r="R5" s="271" t="s">
        <v>1</v>
      </c>
      <c r="S5" s="271" t="s">
        <v>1</v>
      </c>
      <c r="T5" s="271" t="s">
        <v>1</v>
      </c>
      <c r="U5" s="271" t="s">
        <v>1</v>
      </c>
      <c r="V5" s="271" t="s">
        <v>1</v>
      </c>
      <c r="W5" s="271" t="s">
        <v>1</v>
      </c>
      <c r="X5" s="271" t="s">
        <v>1</v>
      </c>
      <c r="Y5" s="271" t="s">
        <v>1</v>
      </c>
      <c r="Z5" s="271" t="s">
        <v>1</v>
      </c>
      <c r="AA5" s="271" t="s">
        <v>1</v>
      </c>
      <c r="AB5" s="271" t="s">
        <v>1</v>
      </c>
      <c r="AC5" s="271" t="s">
        <v>1</v>
      </c>
      <c r="AD5" s="271" t="s">
        <v>1</v>
      </c>
      <c r="AE5" s="271" t="s">
        <v>1</v>
      </c>
      <c r="AF5" s="271" t="s">
        <v>1</v>
      </c>
      <c r="AG5" s="271" t="s">
        <v>1</v>
      </c>
      <c r="AH5" s="271" t="s">
        <v>1</v>
      </c>
      <c r="AI5" s="271" t="s">
        <v>1</v>
      </c>
      <c r="AJ5" s="271" t="s">
        <v>1</v>
      </c>
      <c r="AK5" s="271" t="s">
        <v>1</v>
      </c>
      <c r="AL5" s="271" t="s">
        <v>1</v>
      </c>
      <c r="AM5" s="271" t="s">
        <v>1</v>
      </c>
      <c r="AN5" s="271" t="s">
        <v>1</v>
      </c>
      <c r="AO5" s="271" t="s">
        <v>1</v>
      </c>
      <c r="AP5" s="271" t="s">
        <v>1</v>
      </c>
      <c r="AQ5" s="271" t="s">
        <v>1</v>
      </c>
      <c r="AR5" s="271" t="s">
        <v>1</v>
      </c>
      <c r="AS5" s="271" t="s">
        <v>1</v>
      </c>
      <c r="AT5" s="271" t="s">
        <v>1</v>
      </c>
      <c r="AU5" s="271" t="s">
        <v>1</v>
      </c>
      <c r="AV5" s="273" t="s">
        <v>22</v>
      </c>
      <c r="AW5" s="274" t="s">
        <v>1240</v>
      </c>
      <c r="AX5" s="275">
        <v>1</v>
      </c>
      <c r="AY5" s="275">
        <v>1</v>
      </c>
      <c r="AZ5" s="276">
        <v>0</v>
      </c>
      <c r="BA5" s="277">
        <v>0.08</v>
      </c>
      <c r="BB5" s="278">
        <v>0.01</v>
      </c>
      <c r="BD5" s="150" t="e">
        <f>_xlfn.XLOOKUP(A5,'KSD auditees'!A:A,'KSD auditees'!A:A)</f>
        <v>#N/A</v>
      </c>
      <c r="BE5" s="150" t="e">
        <f>_xlfn.XLOOKUP(A5,'KSD auditees'!A:A,'KSD auditees'!G:G)</f>
        <v>#N/A</v>
      </c>
      <c r="BF5" s="150" t="e">
        <f>_xlfn.XLOOKUP(A5,'[27]Non AGSA'!B:B,'[27]Non AGSA'!B:B)</f>
        <v>#N/A</v>
      </c>
      <c r="BG5" s="150" t="e">
        <f>_xlfn.XLOOKUP(A5,'[27]Dormant auditee list'!C:C,'[27]Dormant auditee list'!C:C)</f>
        <v>#N/A</v>
      </c>
      <c r="BH5" s="150" t="str">
        <f>_xlfn.XLOOKUP(A5,[27]Reworked!A:A,[27]Reworked!I:I)</f>
        <v>Unqualified with no findings</v>
      </c>
      <c r="BJ5" s="150">
        <v>1</v>
      </c>
      <c r="BK5" s="150">
        <v>1</v>
      </c>
    </row>
    <row r="6" spans="1:63" ht="18.75" customHeight="1" x14ac:dyDescent="0.25">
      <c r="A6" s="265">
        <v>7</v>
      </c>
      <c r="B6" s="266" t="s">
        <v>139</v>
      </c>
      <c r="C6" s="271" t="s">
        <v>1190</v>
      </c>
      <c r="D6" s="271" t="s">
        <v>492</v>
      </c>
      <c r="E6" s="271" t="s">
        <v>1191</v>
      </c>
      <c r="F6" s="271" t="s">
        <v>461</v>
      </c>
      <c r="G6" s="271" t="s">
        <v>1</v>
      </c>
      <c r="H6" s="266" t="s">
        <v>1</v>
      </c>
      <c r="I6" s="266" t="s">
        <v>492</v>
      </c>
      <c r="J6" s="152" t="s">
        <v>17</v>
      </c>
      <c r="K6" s="272" t="s">
        <v>23</v>
      </c>
      <c r="L6" s="272" t="s">
        <v>23</v>
      </c>
      <c r="M6" s="152" t="s">
        <v>17</v>
      </c>
      <c r="N6" s="272" t="s">
        <v>23</v>
      </c>
      <c r="O6" s="272" t="s">
        <v>23</v>
      </c>
      <c r="P6" s="271" t="s">
        <v>1</v>
      </c>
      <c r="Q6" s="271" t="s">
        <v>1</v>
      </c>
      <c r="R6" s="271" t="s">
        <v>1</v>
      </c>
      <c r="S6" s="271" t="s">
        <v>1</v>
      </c>
      <c r="T6" s="271" t="s">
        <v>1</v>
      </c>
      <c r="U6" s="271" t="s">
        <v>1</v>
      </c>
      <c r="V6" s="271" t="s">
        <v>1</v>
      </c>
      <c r="W6" s="271" t="s">
        <v>1</v>
      </c>
      <c r="X6" s="271" t="s">
        <v>1</v>
      </c>
      <c r="Y6" s="271" t="s">
        <v>1</v>
      </c>
      <c r="Z6" s="273" t="s">
        <v>22</v>
      </c>
      <c r="AA6" s="272" t="s">
        <v>23</v>
      </c>
      <c r="AB6" s="271" t="s">
        <v>1</v>
      </c>
      <c r="AC6" s="271" t="s">
        <v>1</v>
      </c>
      <c r="AD6" s="271" t="s">
        <v>1</v>
      </c>
      <c r="AE6" s="273" t="s">
        <v>22</v>
      </c>
      <c r="AF6" s="272" t="s">
        <v>23</v>
      </c>
      <c r="AG6" s="271" t="s">
        <v>1</v>
      </c>
      <c r="AH6" s="273" t="s">
        <v>22</v>
      </c>
      <c r="AI6" s="271" t="s">
        <v>1</v>
      </c>
      <c r="AJ6" s="271" t="s">
        <v>1</v>
      </c>
      <c r="AK6" s="271" t="s">
        <v>1</v>
      </c>
      <c r="AL6" s="273" t="s">
        <v>22</v>
      </c>
      <c r="AM6" s="271" t="s">
        <v>1</v>
      </c>
      <c r="AN6" s="271" t="s">
        <v>1</v>
      </c>
      <c r="AO6" s="272" t="s">
        <v>23</v>
      </c>
      <c r="AP6" s="272" t="s">
        <v>23</v>
      </c>
      <c r="AQ6" s="271" t="s">
        <v>1</v>
      </c>
      <c r="AR6" s="272" t="s">
        <v>23</v>
      </c>
      <c r="AS6" s="271" t="s">
        <v>1</v>
      </c>
      <c r="AT6" s="271" t="s">
        <v>1</v>
      </c>
      <c r="AU6" s="272" t="s">
        <v>23</v>
      </c>
      <c r="AV6" s="272" t="s">
        <v>23</v>
      </c>
      <c r="AW6" s="274" t="s">
        <v>1240</v>
      </c>
      <c r="AX6" s="152">
        <v>2</v>
      </c>
      <c r="AY6" s="152">
        <v>2</v>
      </c>
      <c r="AZ6" s="276">
        <v>0</v>
      </c>
      <c r="BA6" s="277">
        <v>34.4</v>
      </c>
      <c r="BB6" s="278">
        <v>8.9999999999999993E-3</v>
      </c>
      <c r="BD6" s="150" t="e">
        <f>_xlfn.XLOOKUP(A6,'KSD auditees'!A:A,'KSD auditees'!A:A)</f>
        <v>#N/A</v>
      </c>
      <c r="BE6" s="150" t="e">
        <f>_xlfn.XLOOKUP(A6,'KSD auditees'!A:A,'KSD auditees'!G:G)</f>
        <v>#N/A</v>
      </c>
      <c r="BF6" s="150" t="e">
        <f>_xlfn.XLOOKUP(A6,'[27]Non AGSA'!B:B,'[27]Non AGSA'!B:B)</f>
        <v>#N/A</v>
      </c>
      <c r="BG6" s="150" t="e">
        <f>_xlfn.XLOOKUP(A6,'[27]Dormant auditee list'!C:C,'[27]Dormant auditee list'!C:C)</f>
        <v>#N/A</v>
      </c>
      <c r="BH6" s="150" t="str">
        <f>_xlfn.XLOOKUP(A6,[27]Reworked!A:A,[27]Reworked!I:I)</f>
        <v>Unqualified with findings</v>
      </c>
      <c r="BJ6" s="150">
        <v>1</v>
      </c>
      <c r="BK6" s="150">
        <v>2</v>
      </c>
    </row>
    <row r="7" spans="1:63" ht="18" customHeight="1" x14ac:dyDescent="0.25">
      <c r="A7" s="265">
        <v>11</v>
      </c>
      <c r="B7" s="266" t="s">
        <v>139</v>
      </c>
      <c r="C7" s="271" t="s">
        <v>1190</v>
      </c>
      <c r="D7" s="271" t="s">
        <v>571</v>
      </c>
      <c r="E7" s="271" t="s">
        <v>1191</v>
      </c>
      <c r="F7" s="271" t="s">
        <v>461</v>
      </c>
      <c r="G7" s="271" t="s">
        <v>1</v>
      </c>
      <c r="H7" s="266" t="s">
        <v>1</v>
      </c>
      <c r="I7" s="266" t="s">
        <v>571</v>
      </c>
      <c r="J7" s="275" t="s">
        <v>33</v>
      </c>
      <c r="K7" s="271" t="s">
        <v>1</v>
      </c>
      <c r="L7" s="273" t="s">
        <v>22</v>
      </c>
      <c r="M7" s="152" t="s">
        <v>17</v>
      </c>
      <c r="N7" s="271" t="s">
        <v>1</v>
      </c>
      <c r="O7" s="274" t="s">
        <v>20</v>
      </c>
      <c r="P7" s="271" t="s">
        <v>1</v>
      </c>
      <c r="Q7" s="271" t="s">
        <v>1</v>
      </c>
      <c r="R7" s="271" t="s">
        <v>1</v>
      </c>
      <c r="S7" s="271" t="s">
        <v>1</v>
      </c>
      <c r="T7" s="271" t="s">
        <v>1</v>
      </c>
      <c r="U7" s="271" t="s">
        <v>1</v>
      </c>
      <c r="V7" s="271" t="s">
        <v>1</v>
      </c>
      <c r="W7" s="271" t="s">
        <v>1</v>
      </c>
      <c r="X7" s="271" t="s">
        <v>1</v>
      </c>
      <c r="Y7" s="271" t="s">
        <v>1</v>
      </c>
      <c r="Z7" s="271" t="s">
        <v>1</v>
      </c>
      <c r="AA7" s="271" t="s">
        <v>1</v>
      </c>
      <c r="AB7" s="271" t="s">
        <v>1</v>
      </c>
      <c r="AC7" s="271" t="s">
        <v>1</v>
      </c>
      <c r="AD7" s="271" t="s">
        <v>1</v>
      </c>
      <c r="AE7" s="271" t="s">
        <v>1</v>
      </c>
      <c r="AF7" s="271" t="s">
        <v>1</v>
      </c>
      <c r="AG7" s="271" t="s">
        <v>1</v>
      </c>
      <c r="AH7" s="271" t="s">
        <v>1</v>
      </c>
      <c r="AI7" s="271" t="s">
        <v>1</v>
      </c>
      <c r="AJ7" s="271" t="s">
        <v>1</v>
      </c>
      <c r="AK7" s="271" t="s">
        <v>1</v>
      </c>
      <c r="AL7" s="271" t="s">
        <v>1</v>
      </c>
      <c r="AM7" s="271" t="s">
        <v>1</v>
      </c>
      <c r="AN7" s="271" t="s">
        <v>1</v>
      </c>
      <c r="AO7" s="271" t="s">
        <v>1</v>
      </c>
      <c r="AP7" s="271" t="s">
        <v>1</v>
      </c>
      <c r="AQ7" s="271" t="s">
        <v>1</v>
      </c>
      <c r="AR7" s="273" t="s">
        <v>22</v>
      </c>
      <c r="AS7" s="271" t="s">
        <v>1</v>
      </c>
      <c r="AT7" s="271" t="s">
        <v>1</v>
      </c>
      <c r="AU7" s="274" t="s">
        <v>20</v>
      </c>
      <c r="AV7" s="272" t="s">
        <v>23</v>
      </c>
      <c r="AW7" s="274" t="s">
        <v>1240</v>
      </c>
      <c r="AX7" s="275">
        <v>1</v>
      </c>
      <c r="AY7" s="275">
        <v>1</v>
      </c>
      <c r="AZ7" s="276">
        <v>0</v>
      </c>
      <c r="BA7" s="280">
        <v>16.7</v>
      </c>
      <c r="BB7" s="278">
        <v>0.28999999999999998</v>
      </c>
      <c r="BD7" s="150" t="e">
        <f>_xlfn.XLOOKUP(A7,'KSD auditees'!A:A,'KSD auditees'!A:A)</f>
        <v>#N/A</v>
      </c>
      <c r="BE7" s="150" t="e">
        <f>_xlfn.XLOOKUP(A7,'KSD auditees'!A:A,'KSD auditees'!G:G)</f>
        <v>#N/A</v>
      </c>
      <c r="BF7" s="150" t="e">
        <f>_xlfn.XLOOKUP(A7,'[27]Non AGSA'!B:B,'[27]Non AGSA'!B:B)</f>
        <v>#N/A</v>
      </c>
      <c r="BG7" s="150" t="e">
        <f>_xlfn.XLOOKUP(A7,'[27]Dormant auditee list'!C:C,'[27]Dormant auditee list'!C:C)</f>
        <v>#N/A</v>
      </c>
      <c r="BH7" s="150" t="str">
        <f>_xlfn.XLOOKUP(A7,[27]Reworked!A:A,[27]Reworked!I:I)</f>
        <v>Unqualified with no findings</v>
      </c>
      <c r="BJ7" s="150">
        <v>1</v>
      </c>
      <c r="BK7" s="150">
        <v>1</v>
      </c>
    </row>
    <row r="8" spans="1:63" ht="18.75" customHeight="1" x14ac:dyDescent="0.25">
      <c r="A8" s="265">
        <v>8</v>
      </c>
      <c r="B8" s="266" t="s">
        <v>139</v>
      </c>
      <c r="C8" s="271" t="s">
        <v>1190</v>
      </c>
      <c r="D8" s="271" t="s">
        <v>625</v>
      </c>
      <c r="E8" s="271" t="s">
        <v>1191</v>
      </c>
      <c r="F8" s="271" t="s">
        <v>461</v>
      </c>
      <c r="G8" s="271" t="s">
        <v>1</v>
      </c>
      <c r="H8" s="266" t="s">
        <v>1</v>
      </c>
      <c r="I8" s="266" t="s">
        <v>625</v>
      </c>
      <c r="J8" s="152" t="s">
        <v>17</v>
      </c>
      <c r="K8" s="272" t="s">
        <v>23</v>
      </c>
      <c r="L8" s="272" t="s">
        <v>23</v>
      </c>
      <c r="M8" s="152" t="s">
        <v>17</v>
      </c>
      <c r="N8" s="274" t="s">
        <v>20</v>
      </c>
      <c r="O8" s="272" t="s">
        <v>23</v>
      </c>
      <c r="P8" s="271" t="s">
        <v>1</v>
      </c>
      <c r="Q8" s="271" t="s">
        <v>1</v>
      </c>
      <c r="R8" s="271" t="s">
        <v>1</v>
      </c>
      <c r="S8" s="271" t="s">
        <v>1</v>
      </c>
      <c r="T8" s="271" t="s">
        <v>1</v>
      </c>
      <c r="U8" s="271" t="s">
        <v>1</v>
      </c>
      <c r="V8" s="271" t="s">
        <v>1</v>
      </c>
      <c r="W8" s="271" t="s">
        <v>1</v>
      </c>
      <c r="X8" s="271" t="s">
        <v>1</v>
      </c>
      <c r="Y8" s="271" t="s">
        <v>1</v>
      </c>
      <c r="Z8" s="273" t="s">
        <v>22</v>
      </c>
      <c r="AA8" s="272" t="s">
        <v>23</v>
      </c>
      <c r="AB8" s="271" t="s">
        <v>1</v>
      </c>
      <c r="AC8" s="271" t="s">
        <v>1</v>
      </c>
      <c r="AD8" s="271" t="s">
        <v>1</v>
      </c>
      <c r="AE8" s="271" t="s">
        <v>1</v>
      </c>
      <c r="AF8" s="271" t="s">
        <v>1</v>
      </c>
      <c r="AG8" s="271" t="s">
        <v>1</v>
      </c>
      <c r="AH8" s="273" t="s">
        <v>22</v>
      </c>
      <c r="AI8" s="271" t="s">
        <v>1</v>
      </c>
      <c r="AJ8" s="271" t="s">
        <v>1</v>
      </c>
      <c r="AK8" s="271" t="s">
        <v>1</v>
      </c>
      <c r="AL8" s="271" t="s">
        <v>1</v>
      </c>
      <c r="AM8" s="271" t="s">
        <v>1</v>
      </c>
      <c r="AN8" s="271" t="s">
        <v>1</v>
      </c>
      <c r="AO8" s="271" t="s">
        <v>1</v>
      </c>
      <c r="AP8" s="272" t="s">
        <v>23</v>
      </c>
      <c r="AQ8" s="273" t="s">
        <v>22</v>
      </c>
      <c r="AR8" s="273" t="s">
        <v>22</v>
      </c>
      <c r="AS8" s="271" t="s">
        <v>1</v>
      </c>
      <c r="AT8" s="271" t="s">
        <v>1</v>
      </c>
      <c r="AU8" s="272" t="s">
        <v>23</v>
      </c>
      <c r="AV8" s="272" t="s">
        <v>23</v>
      </c>
      <c r="AW8" s="274" t="s">
        <v>1240</v>
      </c>
      <c r="AX8" s="275">
        <v>1</v>
      </c>
      <c r="AY8" s="275">
        <v>1</v>
      </c>
      <c r="AZ8" s="276">
        <v>0</v>
      </c>
      <c r="BA8" s="280">
        <v>1.4</v>
      </c>
      <c r="BB8" s="281">
        <v>0.14000000000000001</v>
      </c>
      <c r="BD8" s="150" t="e">
        <f>_xlfn.XLOOKUP(A8,'KSD auditees'!A:A,'KSD auditees'!A:A)</f>
        <v>#N/A</v>
      </c>
      <c r="BE8" s="150" t="e">
        <f>_xlfn.XLOOKUP(A8,'KSD auditees'!A:A,'KSD auditees'!G:G)</f>
        <v>#N/A</v>
      </c>
      <c r="BF8" s="150" t="e">
        <f>_xlfn.XLOOKUP(A8,'[27]Non AGSA'!B:B,'[27]Non AGSA'!B:B)</f>
        <v>#N/A</v>
      </c>
      <c r="BG8" s="150" t="e">
        <f>_xlfn.XLOOKUP(A8,'[27]Dormant auditee list'!C:C,'[27]Dormant auditee list'!C:C)</f>
        <v>#N/A</v>
      </c>
      <c r="BH8" s="150" t="str">
        <f>_xlfn.XLOOKUP(A8,[27]Reworked!A:A,[27]Reworked!I:I)</f>
        <v>Unqualified with findings</v>
      </c>
      <c r="BJ8" s="150">
        <v>1</v>
      </c>
      <c r="BK8" s="150">
        <v>2</v>
      </c>
    </row>
    <row r="9" spans="1:63" ht="27" customHeight="1" x14ac:dyDescent="0.25">
      <c r="A9" s="265">
        <v>10</v>
      </c>
      <c r="B9" s="266" t="s">
        <v>139</v>
      </c>
      <c r="C9" s="271" t="s">
        <v>1190</v>
      </c>
      <c r="D9" s="271" t="s">
        <v>1021</v>
      </c>
      <c r="E9" s="271" t="s">
        <v>1191</v>
      </c>
      <c r="F9" s="271" t="s">
        <v>662</v>
      </c>
      <c r="G9" s="271" t="s">
        <v>1</v>
      </c>
      <c r="H9" s="266" t="s">
        <v>1</v>
      </c>
      <c r="I9" s="266" t="s">
        <v>1021</v>
      </c>
      <c r="J9" s="152" t="s">
        <v>17</v>
      </c>
      <c r="K9" s="273" t="s">
        <v>22</v>
      </c>
      <c r="L9" s="272" t="s">
        <v>23</v>
      </c>
      <c r="M9" s="152" t="s">
        <v>17</v>
      </c>
      <c r="N9" s="272" t="s">
        <v>23</v>
      </c>
      <c r="O9" s="272" t="s">
        <v>23</v>
      </c>
      <c r="P9" s="271" t="s">
        <v>1</v>
      </c>
      <c r="Q9" s="271" t="s">
        <v>1</v>
      </c>
      <c r="R9" s="271" t="s">
        <v>1</v>
      </c>
      <c r="S9" s="271" t="s">
        <v>1</v>
      </c>
      <c r="T9" s="271" t="s">
        <v>1</v>
      </c>
      <c r="U9" s="271" t="s">
        <v>1</v>
      </c>
      <c r="V9" s="271" t="s">
        <v>1</v>
      </c>
      <c r="W9" s="271" t="s">
        <v>1</v>
      </c>
      <c r="X9" s="271" t="s">
        <v>1</v>
      </c>
      <c r="Y9" s="271" t="s">
        <v>1</v>
      </c>
      <c r="Z9" s="273" t="s">
        <v>22</v>
      </c>
      <c r="AA9" s="273" t="s">
        <v>22</v>
      </c>
      <c r="AB9" s="271" t="s">
        <v>1</v>
      </c>
      <c r="AC9" s="271" t="s">
        <v>1</v>
      </c>
      <c r="AD9" s="271" t="s">
        <v>1</v>
      </c>
      <c r="AE9" s="274" t="s">
        <v>20</v>
      </c>
      <c r="AF9" s="272" t="s">
        <v>23</v>
      </c>
      <c r="AG9" s="271" t="s">
        <v>1</v>
      </c>
      <c r="AH9" s="274" t="s">
        <v>20</v>
      </c>
      <c r="AI9" s="271" t="s">
        <v>1</v>
      </c>
      <c r="AJ9" s="271" t="s">
        <v>1</v>
      </c>
      <c r="AK9" s="271" t="s">
        <v>1</v>
      </c>
      <c r="AL9" s="272" t="s">
        <v>23</v>
      </c>
      <c r="AM9" s="271" t="s">
        <v>1</v>
      </c>
      <c r="AN9" s="271" t="s">
        <v>1</v>
      </c>
      <c r="AO9" s="271" t="s">
        <v>1</v>
      </c>
      <c r="AP9" s="272" t="s">
        <v>23</v>
      </c>
      <c r="AQ9" s="271" t="s">
        <v>1</v>
      </c>
      <c r="AR9" s="272" t="s">
        <v>23</v>
      </c>
      <c r="AS9" s="271" t="s">
        <v>1</v>
      </c>
      <c r="AT9" s="271" t="s">
        <v>1</v>
      </c>
      <c r="AU9" s="272" t="s">
        <v>23</v>
      </c>
      <c r="AV9" s="272" t="s">
        <v>23</v>
      </c>
      <c r="AW9" s="275" t="s">
        <v>1241</v>
      </c>
      <c r="AX9" s="152">
        <v>2</v>
      </c>
      <c r="AY9" s="152">
        <v>2</v>
      </c>
      <c r="AZ9" s="276">
        <v>0</v>
      </c>
      <c r="BA9" s="277">
        <v>3.8</v>
      </c>
      <c r="BB9" s="281">
        <v>0.02</v>
      </c>
      <c r="BD9" s="150" t="e">
        <f>_xlfn.XLOOKUP(A9,'KSD auditees'!A:A,'KSD auditees'!A:A)</f>
        <v>#N/A</v>
      </c>
      <c r="BE9" s="150" t="e">
        <f>_xlfn.XLOOKUP(A9,'KSD auditees'!A:A,'KSD auditees'!G:G)</f>
        <v>#N/A</v>
      </c>
      <c r="BF9" s="150" t="e">
        <f>_xlfn.XLOOKUP(A9,'[27]Non AGSA'!B:B,'[27]Non AGSA'!B:B)</f>
        <v>#N/A</v>
      </c>
      <c r="BG9" s="150" t="e">
        <f>_xlfn.XLOOKUP(A9,'[27]Dormant auditee list'!C:C,'[27]Dormant auditee list'!C:C)</f>
        <v>#N/A</v>
      </c>
      <c r="BH9" s="150" t="str">
        <f>_xlfn.XLOOKUP(A9,[27]Reworked!A:A,[27]Reworked!I:I)</f>
        <v>Unqualified with findings</v>
      </c>
      <c r="BJ9" s="150">
        <v>1</v>
      </c>
      <c r="BK9" s="150">
        <v>2</v>
      </c>
    </row>
    <row r="10" spans="1:63" ht="18" customHeight="1" x14ac:dyDescent="0.25">
      <c r="A10" s="265">
        <v>486</v>
      </c>
      <c r="B10" s="266" t="s">
        <v>1252</v>
      </c>
      <c r="C10" s="271" t="s">
        <v>1190</v>
      </c>
      <c r="D10" s="271" t="s">
        <v>1021</v>
      </c>
      <c r="E10" s="271" t="s">
        <v>1191</v>
      </c>
      <c r="F10" s="271" t="s">
        <v>465</v>
      </c>
      <c r="G10" s="271" t="s">
        <v>1</v>
      </c>
      <c r="H10" s="266" t="s">
        <v>1</v>
      </c>
      <c r="I10" s="266" t="s">
        <v>1021</v>
      </c>
      <c r="J10" s="275" t="s">
        <v>33</v>
      </c>
      <c r="K10" s="271" t="s">
        <v>1</v>
      </c>
      <c r="L10" s="271" t="s">
        <v>1</v>
      </c>
      <c r="M10" s="275" t="s">
        <v>33</v>
      </c>
      <c r="N10" s="271" t="s">
        <v>1</v>
      </c>
      <c r="O10" s="273" t="s">
        <v>22</v>
      </c>
      <c r="P10" s="271" t="s">
        <v>1</v>
      </c>
      <c r="Q10" s="271" t="s">
        <v>1</v>
      </c>
      <c r="R10" s="271" t="s">
        <v>1</v>
      </c>
      <c r="S10" s="271" t="s">
        <v>1</v>
      </c>
      <c r="T10" s="271" t="s">
        <v>1</v>
      </c>
      <c r="U10" s="271" t="s">
        <v>1</v>
      </c>
      <c r="V10" s="271" t="s">
        <v>1</v>
      </c>
      <c r="W10" s="271" t="s">
        <v>1</v>
      </c>
      <c r="X10" s="271" t="s">
        <v>1</v>
      </c>
      <c r="Y10" s="271" t="s">
        <v>1</v>
      </c>
      <c r="Z10" s="271" t="s">
        <v>1</v>
      </c>
      <c r="AA10" s="271" t="s">
        <v>1</v>
      </c>
      <c r="AB10" s="271" t="s">
        <v>1</v>
      </c>
      <c r="AC10" s="271" t="s">
        <v>1</v>
      </c>
      <c r="AD10" s="271" t="s">
        <v>1</v>
      </c>
      <c r="AE10" s="271" t="s">
        <v>1</v>
      </c>
      <c r="AF10" s="271" t="s">
        <v>1</v>
      </c>
      <c r="AG10" s="271" t="s">
        <v>1</v>
      </c>
      <c r="AH10" s="271" t="s">
        <v>1</v>
      </c>
      <c r="AI10" s="271" t="s">
        <v>1</v>
      </c>
      <c r="AJ10" s="271" t="s">
        <v>1</v>
      </c>
      <c r="AK10" s="271" t="s">
        <v>1</v>
      </c>
      <c r="AL10" s="271" t="s">
        <v>1</v>
      </c>
      <c r="AM10" s="271" t="s">
        <v>1</v>
      </c>
      <c r="AN10" s="271" t="s">
        <v>1</v>
      </c>
      <c r="AO10" s="271" t="s">
        <v>1</v>
      </c>
      <c r="AP10" s="271" t="s">
        <v>1</v>
      </c>
      <c r="AQ10" s="271" t="s">
        <v>1</v>
      </c>
      <c r="AR10" s="271" t="s">
        <v>1</v>
      </c>
      <c r="AS10" s="271" t="s">
        <v>1</v>
      </c>
      <c r="AT10" s="271" t="s">
        <v>1</v>
      </c>
      <c r="AU10" s="271" t="s">
        <v>1</v>
      </c>
      <c r="AV10" s="272" t="s">
        <v>23</v>
      </c>
      <c r="AW10" s="275" t="s">
        <v>1241</v>
      </c>
      <c r="AX10" s="275">
        <v>1</v>
      </c>
      <c r="AY10" s="275">
        <v>1</v>
      </c>
      <c r="AZ10" s="276">
        <v>0</v>
      </c>
      <c r="BA10" s="277">
        <v>1.2</v>
      </c>
      <c r="BB10" s="281">
        <v>8.0000000000000002E-3</v>
      </c>
      <c r="BD10" s="150" t="e">
        <f>_xlfn.XLOOKUP(A10,'KSD auditees'!A:A,'KSD auditees'!A:A)</f>
        <v>#N/A</v>
      </c>
      <c r="BE10" s="150" t="e">
        <f>_xlfn.XLOOKUP(A10,'KSD auditees'!A:A,'KSD auditees'!G:G)</f>
        <v>#N/A</v>
      </c>
      <c r="BF10" s="150" t="e">
        <f>_xlfn.XLOOKUP(A10,'[27]Non AGSA'!B:B,'[27]Non AGSA'!B:B)</f>
        <v>#N/A</v>
      </c>
      <c r="BG10" s="150" t="e">
        <f>_xlfn.XLOOKUP(A10,'[27]Dormant auditee list'!C:C,'[27]Dormant auditee list'!C:C)</f>
        <v>#N/A</v>
      </c>
      <c r="BH10" s="150" t="str">
        <f>_xlfn.XLOOKUP(A10,[27]Reworked!A:A,[27]Reworked!I:I)</f>
        <v>Unqualified with no findings</v>
      </c>
      <c r="BJ10" s="150">
        <v>1</v>
      </c>
      <c r="BK10" s="150">
        <v>1</v>
      </c>
    </row>
    <row r="11" spans="1:63" ht="27" customHeight="1" x14ac:dyDescent="0.25">
      <c r="A11" s="265">
        <v>1407</v>
      </c>
      <c r="B11" s="266" t="s">
        <v>1253</v>
      </c>
      <c r="C11" s="271" t="s">
        <v>1190</v>
      </c>
      <c r="D11" s="271" t="s">
        <v>854</v>
      </c>
      <c r="E11" s="271" t="s">
        <v>1191</v>
      </c>
      <c r="F11" s="271" t="s">
        <v>452</v>
      </c>
      <c r="G11" s="271" t="s">
        <v>856</v>
      </c>
      <c r="H11" s="266" t="s">
        <v>696</v>
      </c>
      <c r="I11" s="266" t="s">
        <v>437</v>
      </c>
      <c r="J11" s="275" t="s">
        <v>33</v>
      </c>
      <c r="K11" s="271" t="s">
        <v>1</v>
      </c>
      <c r="L11" s="271" t="s">
        <v>1</v>
      </c>
      <c r="M11" s="275" t="s">
        <v>33</v>
      </c>
      <c r="N11" s="271" t="s">
        <v>1</v>
      </c>
      <c r="O11" s="271" t="s">
        <v>1</v>
      </c>
      <c r="P11" s="271" t="s">
        <v>1</v>
      </c>
      <c r="Q11" s="271" t="s">
        <v>1</v>
      </c>
      <c r="R11" s="271" t="s">
        <v>1</v>
      </c>
      <c r="S11" s="271" t="s">
        <v>1</v>
      </c>
      <c r="T11" s="271" t="s">
        <v>1</v>
      </c>
      <c r="U11" s="271" t="s">
        <v>1</v>
      </c>
      <c r="V11" s="271" t="s">
        <v>1</v>
      </c>
      <c r="W11" s="271" t="s">
        <v>1</v>
      </c>
      <c r="X11" s="271" t="s">
        <v>1</v>
      </c>
      <c r="Y11" s="271" t="s">
        <v>1</v>
      </c>
      <c r="Z11" s="271" t="s">
        <v>1</v>
      </c>
      <c r="AA11" s="271" t="s">
        <v>1</v>
      </c>
      <c r="AB11" s="271" t="s">
        <v>1</v>
      </c>
      <c r="AC11" s="271" t="s">
        <v>1</v>
      </c>
      <c r="AD11" s="271" t="s">
        <v>1</v>
      </c>
      <c r="AE11" s="271" t="s">
        <v>1</v>
      </c>
      <c r="AF11" s="271" t="s">
        <v>1</v>
      </c>
      <c r="AG11" s="271" t="s">
        <v>1</v>
      </c>
      <c r="AH11" s="271" t="s">
        <v>1</v>
      </c>
      <c r="AI11" s="271" t="s">
        <v>1</v>
      </c>
      <c r="AJ11" s="271" t="s">
        <v>1</v>
      </c>
      <c r="AK11" s="271" t="s">
        <v>1</v>
      </c>
      <c r="AL11" s="271" t="s">
        <v>1</v>
      </c>
      <c r="AM11" s="271" t="s">
        <v>1</v>
      </c>
      <c r="AN11" s="271" t="s">
        <v>1</v>
      </c>
      <c r="AO11" s="271" t="s">
        <v>1</v>
      </c>
      <c r="AP11" s="271" t="s">
        <v>1</v>
      </c>
      <c r="AQ11" s="271" t="s">
        <v>1</v>
      </c>
      <c r="AR11" s="271" t="s">
        <v>1</v>
      </c>
      <c r="AS11" s="271" t="s">
        <v>1</v>
      </c>
      <c r="AT11" s="271" t="s">
        <v>1</v>
      </c>
      <c r="AU11" s="271" t="s">
        <v>1</v>
      </c>
      <c r="AV11" s="273" t="s">
        <v>22</v>
      </c>
      <c r="AW11" s="274" t="s">
        <v>1240</v>
      </c>
      <c r="AX11" s="275">
        <v>1</v>
      </c>
      <c r="AY11" s="284">
        <v>0</v>
      </c>
      <c r="AZ11" s="276">
        <v>0</v>
      </c>
      <c r="BA11" s="280">
        <v>0.44</v>
      </c>
      <c r="BB11" s="283">
        <v>0</v>
      </c>
      <c r="BD11" s="150" t="e">
        <f>_xlfn.XLOOKUP(A11,'KSD auditees'!A:A,'KSD auditees'!A:A)</f>
        <v>#N/A</v>
      </c>
      <c r="BE11" s="150" t="e">
        <f>_xlfn.XLOOKUP(A11,'KSD auditees'!A:A,'KSD auditees'!G:G)</f>
        <v>#N/A</v>
      </c>
      <c r="BF11" s="150" t="e">
        <f>_xlfn.XLOOKUP(A11,'[27]Non AGSA'!B:B,'[27]Non AGSA'!B:B)</f>
        <v>#N/A</v>
      </c>
      <c r="BG11" s="150" t="e">
        <f>_xlfn.XLOOKUP(A11,'[27]Dormant auditee list'!C:C,'[27]Dormant auditee list'!C:C)</f>
        <v>#N/A</v>
      </c>
      <c r="BH11" s="150" t="str">
        <f>_xlfn.XLOOKUP(A11,[27]Reworked!A:A,[27]Reworked!I:I)</f>
        <v>Unqualified with no findings</v>
      </c>
      <c r="BJ11" s="150">
        <v>1</v>
      </c>
      <c r="BK11" s="150">
        <v>1</v>
      </c>
    </row>
    <row r="12" spans="1:63" ht="18.75" customHeight="1" x14ac:dyDescent="0.25">
      <c r="A12" s="265">
        <v>38</v>
      </c>
      <c r="B12" s="266" t="s">
        <v>1254</v>
      </c>
      <c r="C12" s="271" t="s">
        <v>1190</v>
      </c>
      <c r="D12" s="271" t="s">
        <v>1086</v>
      </c>
      <c r="E12" s="271" t="s">
        <v>1191</v>
      </c>
      <c r="F12" s="271" t="s">
        <v>452</v>
      </c>
      <c r="G12" s="271" t="s">
        <v>1</v>
      </c>
      <c r="H12" s="266" t="s">
        <v>1</v>
      </c>
      <c r="I12" s="266" t="s">
        <v>1086</v>
      </c>
      <c r="J12" s="275" t="s">
        <v>33</v>
      </c>
      <c r="K12" s="271" t="s">
        <v>1</v>
      </c>
      <c r="L12" s="271" t="s">
        <v>1</v>
      </c>
      <c r="M12" s="275" t="s">
        <v>33</v>
      </c>
      <c r="N12" s="271" t="s">
        <v>1</v>
      </c>
      <c r="O12" s="271" t="s">
        <v>1</v>
      </c>
      <c r="P12" s="271" t="s">
        <v>1</v>
      </c>
      <c r="Q12" s="271" t="s">
        <v>1</v>
      </c>
      <c r="R12" s="271" t="s">
        <v>1</v>
      </c>
      <c r="S12" s="271" t="s">
        <v>1</v>
      </c>
      <c r="T12" s="271" t="s">
        <v>1</v>
      </c>
      <c r="U12" s="271" t="s">
        <v>1</v>
      </c>
      <c r="V12" s="271" t="s">
        <v>1</v>
      </c>
      <c r="W12" s="271" t="s">
        <v>1</v>
      </c>
      <c r="X12" s="271" t="s">
        <v>1</v>
      </c>
      <c r="Y12" s="271" t="s">
        <v>1</v>
      </c>
      <c r="Z12" s="271" t="s">
        <v>1</v>
      </c>
      <c r="AA12" s="271" t="s">
        <v>1</v>
      </c>
      <c r="AB12" s="271" t="s">
        <v>1</v>
      </c>
      <c r="AC12" s="271" t="s">
        <v>1</v>
      </c>
      <c r="AD12" s="271" t="s">
        <v>1</v>
      </c>
      <c r="AE12" s="271" t="s">
        <v>1</v>
      </c>
      <c r="AF12" s="271" t="s">
        <v>1</v>
      </c>
      <c r="AG12" s="271" t="s">
        <v>1</v>
      </c>
      <c r="AH12" s="271" t="s">
        <v>1</v>
      </c>
      <c r="AI12" s="271" t="s">
        <v>1</v>
      </c>
      <c r="AJ12" s="271" t="s">
        <v>1</v>
      </c>
      <c r="AK12" s="271" t="s">
        <v>1</v>
      </c>
      <c r="AL12" s="271" t="s">
        <v>1</v>
      </c>
      <c r="AM12" s="271" t="s">
        <v>1</v>
      </c>
      <c r="AN12" s="271" t="s">
        <v>1</v>
      </c>
      <c r="AO12" s="271" t="s">
        <v>1</v>
      </c>
      <c r="AP12" s="271" t="s">
        <v>1</v>
      </c>
      <c r="AQ12" s="271" t="s">
        <v>1</v>
      </c>
      <c r="AR12" s="271" t="s">
        <v>1</v>
      </c>
      <c r="AS12" s="271" t="s">
        <v>1</v>
      </c>
      <c r="AT12" s="271" t="s">
        <v>1</v>
      </c>
      <c r="AU12" s="271" t="s">
        <v>1</v>
      </c>
      <c r="AV12" s="272" t="s">
        <v>23</v>
      </c>
      <c r="AW12" s="275" t="s">
        <v>1241</v>
      </c>
      <c r="AX12" s="275">
        <v>1</v>
      </c>
      <c r="AY12" s="275">
        <v>1</v>
      </c>
      <c r="AZ12" s="276">
        <v>0</v>
      </c>
      <c r="BA12" s="280">
        <v>1.6</v>
      </c>
      <c r="BB12" s="281">
        <v>3.0000000000000001E-3</v>
      </c>
      <c r="BD12" s="150" t="e">
        <f>_xlfn.XLOOKUP(A12,'KSD auditees'!A:A,'KSD auditees'!A:A)</f>
        <v>#N/A</v>
      </c>
      <c r="BE12" s="150" t="e">
        <f>_xlfn.XLOOKUP(A12,'KSD auditees'!A:A,'KSD auditees'!G:G)</f>
        <v>#N/A</v>
      </c>
      <c r="BF12" s="150" t="e">
        <f>_xlfn.XLOOKUP(A12,'[27]Non AGSA'!B:B,'[27]Non AGSA'!B:B)</f>
        <v>#N/A</v>
      </c>
      <c r="BG12" s="150" t="e">
        <f>_xlfn.XLOOKUP(A12,'[27]Dormant auditee list'!C:C,'[27]Dormant auditee list'!C:C)</f>
        <v>#N/A</v>
      </c>
      <c r="BH12" s="150" t="str">
        <f>_xlfn.XLOOKUP(A12,[27]Reworked!A:A,[27]Reworked!I:I)</f>
        <v>Unqualified with no findings</v>
      </c>
      <c r="BJ12" s="150">
        <v>1</v>
      </c>
      <c r="BK12" s="150">
        <v>1</v>
      </c>
    </row>
    <row r="13" spans="1:63" ht="18" customHeight="1" x14ac:dyDescent="0.25">
      <c r="A13" s="265">
        <v>39</v>
      </c>
      <c r="B13" s="266" t="s">
        <v>452</v>
      </c>
      <c r="C13" s="271" t="s">
        <v>1190</v>
      </c>
      <c r="D13" s="271" t="s">
        <v>571</v>
      </c>
      <c r="E13" s="271" t="s">
        <v>1191</v>
      </c>
      <c r="F13" s="271" t="s">
        <v>452</v>
      </c>
      <c r="G13" s="271" t="s">
        <v>1</v>
      </c>
      <c r="H13" s="266" t="s">
        <v>1</v>
      </c>
      <c r="I13" s="266" t="s">
        <v>571</v>
      </c>
      <c r="J13" s="152" t="s">
        <v>17</v>
      </c>
      <c r="K13" s="274" t="s">
        <v>20</v>
      </c>
      <c r="L13" s="272" t="s">
        <v>23</v>
      </c>
      <c r="M13" s="152" t="s">
        <v>17</v>
      </c>
      <c r="N13" s="271" t="s">
        <v>1</v>
      </c>
      <c r="O13" s="274" t="s">
        <v>20</v>
      </c>
      <c r="P13" s="271" t="s">
        <v>1</v>
      </c>
      <c r="Q13" s="271" t="s">
        <v>1</v>
      </c>
      <c r="R13" s="271" t="s">
        <v>1</v>
      </c>
      <c r="S13" s="271" t="s">
        <v>1</v>
      </c>
      <c r="T13" s="271" t="s">
        <v>1</v>
      </c>
      <c r="U13" s="271" t="s">
        <v>1</v>
      </c>
      <c r="V13" s="271" t="s">
        <v>1</v>
      </c>
      <c r="W13" s="271" t="s">
        <v>1</v>
      </c>
      <c r="X13" s="271" t="s">
        <v>1</v>
      </c>
      <c r="Y13" s="271" t="s">
        <v>1</v>
      </c>
      <c r="Z13" s="274" t="s">
        <v>20</v>
      </c>
      <c r="AA13" s="274" t="s">
        <v>20</v>
      </c>
      <c r="AB13" s="271" t="s">
        <v>1</v>
      </c>
      <c r="AC13" s="271" t="s">
        <v>1</v>
      </c>
      <c r="AD13" s="271" t="s">
        <v>1</v>
      </c>
      <c r="AE13" s="271" t="s">
        <v>1</v>
      </c>
      <c r="AF13" s="271" t="s">
        <v>1</v>
      </c>
      <c r="AG13" s="271" t="s">
        <v>1</v>
      </c>
      <c r="AH13" s="271" t="s">
        <v>1</v>
      </c>
      <c r="AI13" s="271" t="s">
        <v>1</v>
      </c>
      <c r="AJ13" s="271" t="s">
        <v>1</v>
      </c>
      <c r="AK13" s="271" t="s">
        <v>1</v>
      </c>
      <c r="AL13" s="272" t="s">
        <v>23</v>
      </c>
      <c r="AM13" s="271" t="s">
        <v>1</v>
      </c>
      <c r="AN13" s="271" t="s">
        <v>1</v>
      </c>
      <c r="AO13" s="271" t="s">
        <v>1</v>
      </c>
      <c r="AP13" s="271" t="s">
        <v>1</v>
      </c>
      <c r="AQ13" s="271" t="s">
        <v>1</v>
      </c>
      <c r="AR13" s="271" t="s">
        <v>1</v>
      </c>
      <c r="AS13" s="271" t="s">
        <v>1</v>
      </c>
      <c r="AT13" s="271" t="s">
        <v>1</v>
      </c>
      <c r="AU13" s="274" t="s">
        <v>20</v>
      </c>
      <c r="AV13" s="274" t="s">
        <v>20</v>
      </c>
      <c r="AW13" s="274" t="s">
        <v>1240</v>
      </c>
      <c r="AX13" s="275">
        <v>1</v>
      </c>
      <c r="AY13" s="275">
        <v>1</v>
      </c>
      <c r="AZ13" s="276">
        <v>0</v>
      </c>
      <c r="BA13" s="276">
        <v>0</v>
      </c>
      <c r="BB13" s="278">
        <v>0.1</v>
      </c>
      <c r="BD13" s="150" t="e">
        <f>_xlfn.XLOOKUP(A13,'KSD auditees'!A:A,'KSD auditees'!A:A)</f>
        <v>#N/A</v>
      </c>
      <c r="BE13" s="150" t="e">
        <f>_xlfn.XLOOKUP(A13,'KSD auditees'!A:A,'KSD auditees'!G:G)</f>
        <v>#N/A</v>
      </c>
      <c r="BF13" s="150" t="e">
        <f>_xlfn.XLOOKUP(A13,'[27]Non AGSA'!B:B,'[27]Non AGSA'!B:B)</f>
        <v>#N/A</v>
      </c>
      <c r="BG13" s="150" t="e">
        <f>_xlfn.XLOOKUP(A13,'[27]Dormant auditee list'!C:C,'[27]Dormant auditee list'!C:C)</f>
        <v>#N/A</v>
      </c>
      <c r="BH13" s="150" t="str">
        <f>_xlfn.XLOOKUP(A13,[27]Reworked!A:A,[27]Reworked!I:I)</f>
        <v>Unqualified with findings</v>
      </c>
      <c r="BJ13" s="150">
        <v>1</v>
      </c>
      <c r="BK13" s="150">
        <v>2</v>
      </c>
    </row>
    <row r="14" spans="1:63" ht="18.75" customHeight="1" x14ac:dyDescent="0.25">
      <c r="A14" s="265">
        <v>1012</v>
      </c>
      <c r="B14" s="266" t="s">
        <v>208</v>
      </c>
      <c r="C14" s="271" t="s">
        <v>1190</v>
      </c>
      <c r="D14" s="271" t="s">
        <v>1021</v>
      </c>
      <c r="E14" s="271" t="s">
        <v>1191</v>
      </c>
      <c r="F14" s="271" t="s">
        <v>209</v>
      </c>
      <c r="G14" s="271" t="s">
        <v>1</v>
      </c>
      <c r="H14" s="266" t="s">
        <v>1</v>
      </c>
      <c r="I14" s="266" t="s">
        <v>1021</v>
      </c>
      <c r="J14" s="152" t="s">
        <v>17</v>
      </c>
      <c r="K14" s="271" t="s">
        <v>1</v>
      </c>
      <c r="L14" s="272" t="s">
        <v>23</v>
      </c>
      <c r="M14" s="152" t="s">
        <v>17</v>
      </c>
      <c r="N14" s="273" t="s">
        <v>22</v>
      </c>
      <c r="O14" s="272" t="s">
        <v>23</v>
      </c>
      <c r="P14" s="271" t="s">
        <v>1</v>
      </c>
      <c r="Q14" s="271" t="s">
        <v>1</v>
      </c>
      <c r="R14" s="271" t="s">
        <v>1</v>
      </c>
      <c r="S14" s="271" t="s">
        <v>1</v>
      </c>
      <c r="T14" s="271" t="s">
        <v>1</v>
      </c>
      <c r="U14" s="271" t="s">
        <v>1</v>
      </c>
      <c r="V14" s="271" t="s">
        <v>1</v>
      </c>
      <c r="W14" s="271" t="s">
        <v>1</v>
      </c>
      <c r="X14" s="271" t="s">
        <v>1</v>
      </c>
      <c r="Y14" s="271" t="s">
        <v>1</v>
      </c>
      <c r="Z14" s="271" t="s">
        <v>1</v>
      </c>
      <c r="AA14" s="271" t="s">
        <v>1</v>
      </c>
      <c r="AB14" s="271" t="s">
        <v>1</v>
      </c>
      <c r="AC14" s="271" t="s">
        <v>1</v>
      </c>
      <c r="AD14" s="271" t="s">
        <v>1</v>
      </c>
      <c r="AE14" s="273" t="s">
        <v>22</v>
      </c>
      <c r="AF14" s="272" t="s">
        <v>23</v>
      </c>
      <c r="AG14" s="271" t="s">
        <v>1</v>
      </c>
      <c r="AH14" s="271" t="s">
        <v>1</v>
      </c>
      <c r="AI14" s="271" t="s">
        <v>1</v>
      </c>
      <c r="AJ14" s="271" t="s">
        <v>1</v>
      </c>
      <c r="AK14" s="274" t="s">
        <v>20</v>
      </c>
      <c r="AL14" s="272" t="s">
        <v>23</v>
      </c>
      <c r="AM14" s="271" t="s">
        <v>1</v>
      </c>
      <c r="AN14" s="271" t="s">
        <v>1</v>
      </c>
      <c r="AO14" s="271" t="s">
        <v>1</v>
      </c>
      <c r="AP14" s="273" t="s">
        <v>22</v>
      </c>
      <c r="AQ14" s="271" t="s">
        <v>1</v>
      </c>
      <c r="AR14" s="272" t="s">
        <v>23</v>
      </c>
      <c r="AS14" s="271" t="s">
        <v>1</v>
      </c>
      <c r="AT14" s="271" t="s">
        <v>1</v>
      </c>
      <c r="AU14" s="273" t="s">
        <v>22</v>
      </c>
      <c r="AV14" s="272" t="s">
        <v>23</v>
      </c>
      <c r="AW14" s="274" t="s">
        <v>1240</v>
      </c>
      <c r="AX14" s="152">
        <v>2</v>
      </c>
      <c r="AY14" s="275">
        <v>1</v>
      </c>
      <c r="AZ14" s="276">
        <v>0</v>
      </c>
      <c r="BA14" s="277">
        <v>19.8</v>
      </c>
      <c r="BB14" s="278">
        <v>1.3</v>
      </c>
      <c r="BD14" s="150">
        <f>_xlfn.XLOOKUP(A14,'KSD auditees'!A:A,'KSD auditees'!A:A)</f>
        <v>1012</v>
      </c>
      <c r="BE14" s="150" t="str">
        <f>_xlfn.XLOOKUP(A14,'KSD auditees'!A:A,'KSD auditees'!G:G)</f>
        <v>Transport</v>
      </c>
      <c r="BF14" s="150" t="e">
        <f>_xlfn.XLOOKUP(A14,'[27]Non AGSA'!B:B,'[27]Non AGSA'!B:B)</f>
        <v>#N/A</v>
      </c>
      <c r="BG14" s="150" t="e">
        <f>_xlfn.XLOOKUP(A14,'[27]Dormant auditee list'!C:C,'[27]Dormant auditee list'!C:C)</f>
        <v>#N/A</v>
      </c>
      <c r="BH14" s="150" t="str">
        <f>_xlfn.XLOOKUP(A14,[27]Reworked!A:A,[27]Reworked!I:I)</f>
        <v>Unqualified with findings</v>
      </c>
      <c r="BJ14" s="150">
        <v>1</v>
      </c>
      <c r="BK14" s="150">
        <v>2</v>
      </c>
    </row>
    <row r="15" spans="1:63" ht="18.75" customHeight="1" x14ac:dyDescent="0.25">
      <c r="A15" s="265">
        <v>405</v>
      </c>
      <c r="B15" s="266" t="s">
        <v>210</v>
      </c>
      <c r="C15" s="271" t="s">
        <v>1190</v>
      </c>
      <c r="D15" s="271" t="s">
        <v>492</v>
      </c>
      <c r="E15" s="271" t="s">
        <v>1191</v>
      </c>
      <c r="F15" s="271" t="s">
        <v>209</v>
      </c>
      <c r="G15" s="271" t="s">
        <v>1</v>
      </c>
      <c r="H15" s="266" t="s">
        <v>1</v>
      </c>
      <c r="I15" s="266" t="s">
        <v>492</v>
      </c>
      <c r="J15" s="279" t="s">
        <v>26</v>
      </c>
      <c r="K15" s="271" t="s">
        <v>1</v>
      </c>
      <c r="L15" s="272" t="s">
        <v>23</v>
      </c>
      <c r="M15" s="279" t="s">
        <v>26</v>
      </c>
      <c r="N15" s="271" t="s">
        <v>1</v>
      </c>
      <c r="O15" s="272" t="s">
        <v>23</v>
      </c>
      <c r="P15" s="271" t="s">
        <v>1</v>
      </c>
      <c r="Q15" s="271" t="s">
        <v>1</v>
      </c>
      <c r="R15" s="271" t="s">
        <v>1</v>
      </c>
      <c r="S15" s="271" t="s">
        <v>1</v>
      </c>
      <c r="T15" s="271" t="s">
        <v>1</v>
      </c>
      <c r="U15" s="272" t="s">
        <v>23</v>
      </c>
      <c r="V15" s="271" t="s">
        <v>1</v>
      </c>
      <c r="W15" s="271" t="s">
        <v>1</v>
      </c>
      <c r="X15" s="271" t="s">
        <v>1</v>
      </c>
      <c r="Y15" s="271" t="s">
        <v>1</v>
      </c>
      <c r="Z15" s="271" t="s">
        <v>1</v>
      </c>
      <c r="AA15" s="271" t="s">
        <v>1</v>
      </c>
      <c r="AB15" s="271" t="s">
        <v>1</v>
      </c>
      <c r="AC15" s="271" t="s">
        <v>1</v>
      </c>
      <c r="AD15" s="271" t="s">
        <v>1</v>
      </c>
      <c r="AE15" s="272" t="s">
        <v>23</v>
      </c>
      <c r="AF15" s="272" t="s">
        <v>23</v>
      </c>
      <c r="AG15" s="271" t="s">
        <v>1</v>
      </c>
      <c r="AH15" s="272" t="s">
        <v>23</v>
      </c>
      <c r="AI15" s="271" t="s">
        <v>1</v>
      </c>
      <c r="AJ15" s="271" t="s">
        <v>1</v>
      </c>
      <c r="AK15" s="274" t="s">
        <v>20</v>
      </c>
      <c r="AL15" s="272" t="s">
        <v>23</v>
      </c>
      <c r="AM15" s="271" t="s">
        <v>1</v>
      </c>
      <c r="AN15" s="271" t="s">
        <v>1</v>
      </c>
      <c r="AO15" s="273" t="s">
        <v>22</v>
      </c>
      <c r="AP15" s="271" t="s">
        <v>1</v>
      </c>
      <c r="AQ15" s="271" t="s">
        <v>1</v>
      </c>
      <c r="AR15" s="271" t="s">
        <v>1</v>
      </c>
      <c r="AS15" s="271" t="s">
        <v>1</v>
      </c>
      <c r="AT15" s="271" t="s">
        <v>1</v>
      </c>
      <c r="AU15" s="274" t="s">
        <v>20</v>
      </c>
      <c r="AV15" s="272" t="s">
        <v>23</v>
      </c>
      <c r="AW15" s="274" t="s">
        <v>1240</v>
      </c>
      <c r="AX15" s="275">
        <v>1</v>
      </c>
      <c r="AY15" s="152">
        <v>2</v>
      </c>
      <c r="AZ15" s="280">
        <v>74.400000000000006</v>
      </c>
      <c r="BA15" s="280">
        <v>521.6</v>
      </c>
      <c r="BB15" s="281">
        <v>0</v>
      </c>
      <c r="BD15" s="150">
        <f>_xlfn.XLOOKUP(A15,'KSD auditees'!A:A,'KSD auditees'!A:A)</f>
        <v>405</v>
      </c>
      <c r="BE15" s="150" t="str">
        <f>_xlfn.XLOOKUP(A15,'KSD auditees'!A:A,'KSD auditees'!G:G)</f>
        <v>Transport</v>
      </c>
      <c r="BF15" s="150" t="e">
        <f>_xlfn.XLOOKUP(A15,'[27]Non AGSA'!B:B,'[27]Non AGSA'!B:B)</f>
        <v>#N/A</v>
      </c>
      <c r="BG15" s="150" t="e">
        <f>_xlfn.XLOOKUP(A15,'[27]Dormant auditee list'!C:C,'[27]Dormant auditee list'!C:C)</f>
        <v>#N/A</v>
      </c>
      <c r="BH15" s="150" t="str">
        <f>_xlfn.XLOOKUP(A15,[27]Reworked!A:A,[27]Reworked!I:I)</f>
        <v>Qualified</v>
      </c>
      <c r="BJ15" s="150">
        <v>1</v>
      </c>
      <c r="BK15" s="150">
        <v>3</v>
      </c>
    </row>
    <row r="16" spans="1:63" ht="18.75" customHeight="1" x14ac:dyDescent="0.25">
      <c r="A16" s="265">
        <v>443</v>
      </c>
      <c r="B16" s="266" t="s">
        <v>1255</v>
      </c>
      <c r="C16" s="271" t="s">
        <v>1190</v>
      </c>
      <c r="D16" s="271" t="s">
        <v>658</v>
      </c>
      <c r="E16" s="271" t="s">
        <v>1191</v>
      </c>
      <c r="F16" s="271" t="s">
        <v>452</v>
      </c>
      <c r="G16" s="271" t="s">
        <v>1</v>
      </c>
      <c r="H16" s="266" t="s">
        <v>1</v>
      </c>
      <c r="I16" s="266" t="s">
        <v>658</v>
      </c>
      <c r="J16" s="279" t="s">
        <v>26</v>
      </c>
      <c r="K16" s="274" t="s">
        <v>20</v>
      </c>
      <c r="L16" s="272" t="s">
        <v>23</v>
      </c>
      <c r="M16" s="279" t="s">
        <v>26</v>
      </c>
      <c r="N16" s="271" t="s">
        <v>1</v>
      </c>
      <c r="O16" s="272" t="s">
        <v>23</v>
      </c>
      <c r="P16" s="271" t="s">
        <v>1</v>
      </c>
      <c r="Q16" s="271" t="s">
        <v>1</v>
      </c>
      <c r="R16" s="271" t="s">
        <v>1</v>
      </c>
      <c r="S16" s="271" t="s">
        <v>1</v>
      </c>
      <c r="T16" s="271" t="s">
        <v>1</v>
      </c>
      <c r="U16" s="272" t="s">
        <v>23</v>
      </c>
      <c r="V16" s="271" t="s">
        <v>1</v>
      </c>
      <c r="W16" s="271" t="s">
        <v>1</v>
      </c>
      <c r="X16" s="271" t="s">
        <v>1</v>
      </c>
      <c r="Y16" s="271" t="s">
        <v>1</v>
      </c>
      <c r="Z16" s="274" t="s">
        <v>20</v>
      </c>
      <c r="AA16" s="271" t="s">
        <v>1</v>
      </c>
      <c r="AB16" s="271" t="s">
        <v>1</v>
      </c>
      <c r="AC16" s="271" t="s">
        <v>1</v>
      </c>
      <c r="AD16" s="271" t="s">
        <v>1</v>
      </c>
      <c r="AE16" s="272" t="s">
        <v>23</v>
      </c>
      <c r="AF16" s="272" t="s">
        <v>23</v>
      </c>
      <c r="AG16" s="271" t="s">
        <v>1</v>
      </c>
      <c r="AH16" s="271" t="s">
        <v>1</v>
      </c>
      <c r="AI16" s="271" t="s">
        <v>1</v>
      </c>
      <c r="AJ16" s="271" t="s">
        <v>1</v>
      </c>
      <c r="AK16" s="271" t="s">
        <v>1</v>
      </c>
      <c r="AL16" s="274" t="s">
        <v>20</v>
      </c>
      <c r="AM16" s="271" t="s">
        <v>1</v>
      </c>
      <c r="AN16" s="271" t="s">
        <v>1</v>
      </c>
      <c r="AO16" s="272" t="s">
        <v>23</v>
      </c>
      <c r="AP16" s="271" t="s">
        <v>1</v>
      </c>
      <c r="AQ16" s="271" t="s">
        <v>1</v>
      </c>
      <c r="AR16" s="271" t="s">
        <v>1</v>
      </c>
      <c r="AS16" s="271" t="s">
        <v>1</v>
      </c>
      <c r="AT16" s="271" t="s">
        <v>1</v>
      </c>
      <c r="AU16" s="274" t="s">
        <v>20</v>
      </c>
      <c r="AV16" s="272" t="s">
        <v>23</v>
      </c>
      <c r="AW16" s="274" t="s">
        <v>1240</v>
      </c>
      <c r="AX16" s="152">
        <v>2</v>
      </c>
      <c r="AY16" s="152">
        <v>2</v>
      </c>
      <c r="AZ16" s="277">
        <v>0</v>
      </c>
      <c r="BA16" s="277">
        <v>74.7</v>
      </c>
      <c r="BB16" s="278">
        <v>0.01</v>
      </c>
      <c r="BD16" s="150" t="e">
        <f>_xlfn.XLOOKUP(A16,'KSD auditees'!A:A,'KSD auditees'!A:A)</f>
        <v>#N/A</v>
      </c>
      <c r="BE16" s="150" t="e">
        <f>_xlfn.XLOOKUP(A16,'KSD auditees'!A:A,'KSD auditees'!G:G)</f>
        <v>#N/A</v>
      </c>
      <c r="BF16" s="150" t="e">
        <f>_xlfn.XLOOKUP(A16,'[27]Non AGSA'!B:B,'[27]Non AGSA'!B:B)</f>
        <v>#N/A</v>
      </c>
      <c r="BG16" s="150" t="e">
        <f>_xlfn.XLOOKUP(A16,'[27]Dormant auditee list'!C:C,'[27]Dormant auditee list'!C:C)</f>
        <v>#N/A</v>
      </c>
      <c r="BH16" s="150" t="str">
        <f>_xlfn.XLOOKUP(A16,[27]Reworked!A:A,[27]Reworked!I:I)</f>
        <v>Qualified</v>
      </c>
      <c r="BJ16" s="150">
        <v>1</v>
      </c>
      <c r="BK16" s="150">
        <v>3</v>
      </c>
    </row>
    <row r="17" spans="1:63" ht="18.75" customHeight="1" x14ac:dyDescent="0.25">
      <c r="A17" s="265">
        <v>235</v>
      </c>
      <c r="B17" s="266" t="s">
        <v>1256</v>
      </c>
      <c r="C17" s="271" t="s">
        <v>1190</v>
      </c>
      <c r="D17" s="271" t="s">
        <v>571</v>
      </c>
      <c r="E17" s="271" t="s">
        <v>1191</v>
      </c>
      <c r="F17" s="271" t="s">
        <v>456</v>
      </c>
      <c r="G17" s="271" t="s">
        <v>1</v>
      </c>
      <c r="H17" s="266" t="s">
        <v>1</v>
      </c>
      <c r="I17" s="266" t="s">
        <v>571</v>
      </c>
      <c r="J17" s="152" t="s">
        <v>17</v>
      </c>
      <c r="K17" s="271" t="s">
        <v>1</v>
      </c>
      <c r="L17" s="274" t="s">
        <v>20</v>
      </c>
      <c r="M17" s="275" t="s">
        <v>33</v>
      </c>
      <c r="N17" s="271" t="s">
        <v>1</v>
      </c>
      <c r="O17" s="271" t="s">
        <v>1</v>
      </c>
      <c r="P17" s="271" t="s">
        <v>1</v>
      </c>
      <c r="Q17" s="271" t="s">
        <v>1</v>
      </c>
      <c r="R17" s="271" t="s">
        <v>1</v>
      </c>
      <c r="S17" s="271" t="s">
        <v>1</v>
      </c>
      <c r="T17" s="271" t="s">
        <v>1</v>
      </c>
      <c r="U17" s="271" t="s">
        <v>1</v>
      </c>
      <c r="V17" s="271" t="s">
        <v>1</v>
      </c>
      <c r="W17" s="271" t="s">
        <v>1</v>
      </c>
      <c r="X17" s="271" t="s">
        <v>1</v>
      </c>
      <c r="Y17" s="271" t="s">
        <v>1</v>
      </c>
      <c r="Z17" s="271" t="s">
        <v>1</v>
      </c>
      <c r="AA17" s="271" t="s">
        <v>1</v>
      </c>
      <c r="AB17" s="271" t="s">
        <v>1</v>
      </c>
      <c r="AC17" s="271" t="s">
        <v>1</v>
      </c>
      <c r="AD17" s="271" t="s">
        <v>1</v>
      </c>
      <c r="AE17" s="271" t="s">
        <v>1</v>
      </c>
      <c r="AF17" s="271" t="s">
        <v>1</v>
      </c>
      <c r="AG17" s="271" t="s">
        <v>1</v>
      </c>
      <c r="AH17" s="271" t="s">
        <v>1</v>
      </c>
      <c r="AI17" s="271" t="s">
        <v>1</v>
      </c>
      <c r="AJ17" s="271" t="s">
        <v>1</v>
      </c>
      <c r="AK17" s="274" t="s">
        <v>20</v>
      </c>
      <c r="AL17" s="271" t="s">
        <v>1</v>
      </c>
      <c r="AM17" s="271" t="s">
        <v>1</v>
      </c>
      <c r="AN17" s="271" t="s">
        <v>1</v>
      </c>
      <c r="AO17" s="271" t="s">
        <v>1</v>
      </c>
      <c r="AP17" s="271" t="s">
        <v>1</v>
      </c>
      <c r="AQ17" s="271" t="s">
        <v>1</v>
      </c>
      <c r="AR17" s="271" t="s">
        <v>1</v>
      </c>
      <c r="AS17" s="271" t="s">
        <v>1</v>
      </c>
      <c r="AT17" s="271" t="s">
        <v>1</v>
      </c>
      <c r="AU17" s="271" t="s">
        <v>1</v>
      </c>
      <c r="AV17" s="274" t="s">
        <v>20</v>
      </c>
      <c r="AW17" s="275" t="s">
        <v>1241</v>
      </c>
      <c r="AX17" s="275">
        <v>1</v>
      </c>
      <c r="AY17" s="275">
        <v>1</v>
      </c>
      <c r="AZ17" s="276">
        <v>0</v>
      </c>
      <c r="BA17" s="277">
        <v>0</v>
      </c>
      <c r="BB17" s="278">
        <v>2</v>
      </c>
      <c r="BD17" s="150" t="e">
        <f>_xlfn.XLOOKUP(A17,'KSD auditees'!A:A,'KSD auditees'!A:A)</f>
        <v>#N/A</v>
      </c>
      <c r="BE17" s="150" t="e">
        <f>_xlfn.XLOOKUP(A17,'KSD auditees'!A:A,'KSD auditees'!G:G)</f>
        <v>#N/A</v>
      </c>
      <c r="BF17" s="150" t="e">
        <f>_xlfn.XLOOKUP(A17,'[27]Non AGSA'!B:B,'[27]Non AGSA'!B:B)</f>
        <v>#N/A</v>
      </c>
      <c r="BG17" s="150" t="e">
        <f>_xlfn.XLOOKUP(A17,'[27]Dormant auditee list'!C:C,'[27]Dormant auditee list'!C:C)</f>
        <v>#N/A</v>
      </c>
      <c r="BH17" s="150" t="str">
        <f>_xlfn.XLOOKUP(A17,[27]Reworked!A:A,[27]Reworked!I:I)</f>
        <v>Unqualified with findings</v>
      </c>
      <c r="BJ17" s="150">
        <v>1</v>
      </c>
      <c r="BK17" s="150">
        <v>2</v>
      </c>
    </row>
    <row r="18" spans="1:63" ht="18" customHeight="1" x14ac:dyDescent="0.25">
      <c r="A18" s="265">
        <v>1015</v>
      </c>
      <c r="B18" s="266" t="s">
        <v>754</v>
      </c>
      <c r="C18" s="271" t="s">
        <v>1190</v>
      </c>
      <c r="D18" s="271" t="s">
        <v>492</v>
      </c>
      <c r="E18" s="271" t="s">
        <v>1191</v>
      </c>
      <c r="F18" s="271" t="s">
        <v>456</v>
      </c>
      <c r="G18" s="271" t="s">
        <v>1</v>
      </c>
      <c r="H18" s="266" t="s">
        <v>1</v>
      </c>
      <c r="I18" s="266" t="s">
        <v>492</v>
      </c>
      <c r="J18" s="152" t="s">
        <v>17</v>
      </c>
      <c r="K18" s="273" t="s">
        <v>22</v>
      </c>
      <c r="L18" s="272" t="s">
        <v>23</v>
      </c>
      <c r="M18" s="152" t="s">
        <v>17</v>
      </c>
      <c r="N18" s="272" t="s">
        <v>23</v>
      </c>
      <c r="O18" s="272" t="s">
        <v>23</v>
      </c>
      <c r="P18" s="271" t="s">
        <v>1</v>
      </c>
      <c r="Q18" s="271" t="s">
        <v>1</v>
      </c>
      <c r="R18" s="271" t="s">
        <v>1</v>
      </c>
      <c r="S18" s="271" t="s">
        <v>1</v>
      </c>
      <c r="T18" s="271" t="s">
        <v>1</v>
      </c>
      <c r="U18" s="271" t="s">
        <v>1</v>
      </c>
      <c r="V18" s="271" t="s">
        <v>1</v>
      </c>
      <c r="W18" s="271" t="s">
        <v>1</v>
      </c>
      <c r="X18" s="271" t="s">
        <v>1</v>
      </c>
      <c r="Y18" s="271" t="s">
        <v>1</v>
      </c>
      <c r="Z18" s="273" t="s">
        <v>22</v>
      </c>
      <c r="AA18" s="271" t="s">
        <v>1</v>
      </c>
      <c r="AB18" s="271" t="s">
        <v>1</v>
      </c>
      <c r="AC18" s="271" t="s">
        <v>1</v>
      </c>
      <c r="AD18" s="271" t="s">
        <v>1</v>
      </c>
      <c r="AE18" s="271" t="s">
        <v>1</v>
      </c>
      <c r="AF18" s="274" t="s">
        <v>20</v>
      </c>
      <c r="AG18" s="271" t="s">
        <v>1</v>
      </c>
      <c r="AH18" s="271" t="s">
        <v>1</v>
      </c>
      <c r="AI18" s="271" t="s">
        <v>1</v>
      </c>
      <c r="AJ18" s="271" t="s">
        <v>1</v>
      </c>
      <c r="AK18" s="271" t="s">
        <v>1</v>
      </c>
      <c r="AL18" s="274" t="s">
        <v>20</v>
      </c>
      <c r="AM18" s="271" t="s">
        <v>1</v>
      </c>
      <c r="AN18" s="271" t="s">
        <v>1</v>
      </c>
      <c r="AO18" s="271" t="s">
        <v>1</v>
      </c>
      <c r="AP18" s="272" t="s">
        <v>23</v>
      </c>
      <c r="AQ18" s="271" t="s">
        <v>1</v>
      </c>
      <c r="AR18" s="271" t="s">
        <v>1</v>
      </c>
      <c r="AS18" s="271" t="s">
        <v>1</v>
      </c>
      <c r="AT18" s="271" t="s">
        <v>1</v>
      </c>
      <c r="AU18" s="272" t="s">
        <v>23</v>
      </c>
      <c r="AV18" s="272" t="s">
        <v>23</v>
      </c>
      <c r="AW18" s="275" t="s">
        <v>1241</v>
      </c>
      <c r="AX18" s="275">
        <v>1</v>
      </c>
      <c r="AY18" s="152">
        <v>2</v>
      </c>
      <c r="AZ18" s="276">
        <v>0</v>
      </c>
      <c r="BA18" s="280">
        <v>11.3</v>
      </c>
      <c r="BB18" s="281">
        <v>0.06</v>
      </c>
      <c r="BD18" s="150" t="e">
        <f>_xlfn.XLOOKUP(A18,'KSD auditees'!A:A,'KSD auditees'!A:A)</f>
        <v>#N/A</v>
      </c>
      <c r="BE18" s="150" t="e">
        <f>_xlfn.XLOOKUP(A18,'KSD auditees'!A:A,'KSD auditees'!G:G)</f>
        <v>#N/A</v>
      </c>
      <c r="BF18" s="150" t="e">
        <f>_xlfn.XLOOKUP(A18,'[27]Non AGSA'!B:B,'[27]Non AGSA'!B:B)</f>
        <v>#N/A</v>
      </c>
      <c r="BG18" s="150" t="e">
        <f>_xlfn.XLOOKUP(A18,'[27]Dormant auditee list'!C:C,'[27]Dormant auditee list'!C:C)</f>
        <v>#N/A</v>
      </c>
      <c r="BH18" s="150" t="str">
        <f>_xlfn.XLOOKUP(A18,[27]Reworked!A:A,[27]Reworked!I:I)</f>
        <v>Unqualified with findings</v>
      </c>
      <c r="BJ18" s="150">
        <v>1</v>
      </c>
      <c r="BK18" s="150">
        <v>2</v>
      </c>
    </row>
    <row r="19" spans="1:63" ht="18.75" customHeight="1" x14ac:dyDescent="0.25">
      <c r="A19" s="265">
        <v>1019</v>
      </c>
      <c r="B19" s="266" t="s">
        <v>1256</v>
      </c>
      <c r="C19" s="271" t="s">
        <v>1190</v>
      </c>
      <c r="D19" s="271" t="s">
        <v>658</v>
      </c>
      <c r="E19" s="271" t="s">
        <v>1191</v>
      </c>
      <c r="F19" s="271" t="s">
        <v>456</v>
      </c>
      <c r="G19" s="271" t="s">
        <v>1</v>
      </c>
      <c r="H19" s="266" t="s">
        <v>1</v>
      </c>
      <c r="I19" s="266" t="s">
        <v>658</v>
      </c>
      <c r="J19" s="275" t="s">
        <v>33</v>
      </c>
      <c r="K19" s="271" t="s">
        <v>1</v>
      </c>
      <c r="L19" s="271" t="s">
        <v>1</v>
      </c>
      <c r="M19" s="275" t="s">
        <v>33</v>
      </c>
      <c r="N19" s="271" t="s">
        <v>1</v>
      </c>
      <c r="O19" s="271" t="s">
        <v>1</v>
      </c>
      <c r="P19" s="271" t="s">
        <v>1</v>
      </c>
      <c r="Q19" s="271" t="s">
        <v>1</v>
      </c>
      <c r="R19" s="271" t="s">
        <v>1</v>
      </c>
      <c r="S19" s="271" t="s">
        <v>1</v>
      </c>
      <c r="T19" s="271" t="s">
        <v>1</v>
      </c>
      <c r="U19" s="271" t="s">
        <v>1</v>
      </c>
      <c r="V19" s="271" t="s">
        <v>1</v>
      </c>
      <c r="W19" s="271" t="s">
        <v>1</v>
      </c>
      <c r="X19" s="271" t="s">
        <v>1</v>
      </c>
      <c r="Y19" s="271" t="s">
        <v>1</v>
      </c>
      <c r="Z19" s="271" t="s">
        <v>1</v>
      </c>
      <c r="AA19" s="271" t="s">
        <v>1</v>
      </c>
      <c r="AB19" s="271" t="s">
        <v>1</v>
      </c>
      <c r="AC19" s="271" t="s">
        <v>1</v>
      </c>
      <c r="AD19" s="271" t="s">
        <v>1</v>
      </c>
      <c r="AE19" s="271" t="s">
        <v>1</v>
      </c>
      <c r="AF19" s="271" t="s">
        <v>1</v>
      </c>
      <c r="AG19" s="271" t="s">
        <v>1</v>
      </c>
      <c r="AH19" s="271" t="s">
        <v>1</v>
      </c>
      <c r="AI19" s="271" t="s">
        <v>1</v>
      </c>
      <c r="AJ19" s="271" t="s">
        <v>1</v>
      </c>
      <c r="AK19" s="271" t="s">
        <v>1</v>
      </c>
      <c r="AL19" s="271" t="s">
        <v>1</v>
      </c>
      <c r="AM19" s="271" t="s">
        <v>1</v>
      </c>
      <c r="AN19" s="271" t="s">
        <v>1</v>
      </c>
      <c r="AO19" s="271" t="s">
        <v>1</v>
      </c>
      <c r="AP19" s="271" t="s">
        <v>1</v>
      </c>
      <c r="AQ19" s="271" t="s">
        <v>1</v>
      </c>
      <c r="AR19" s="271" t="s">
        <v>1</v>
      </c>
      <c r="AS19" s="271" t="s">
        <v>1</v>
      </c>
      <c r="AT19" s="271" t="s">
        <v>1</v>
      </c>
      <c r="AU19" s="271" t="s">
        <v>1</v>
      </c>
      <c r="AV19" s="271" t="s">
        <v>1</v>
      </c>
      <c r="AW19" s="275" t="s">
        <v>1241</v>
      </c>
      <c r="AX19" s="275">
        <v>1</v>
      </c>
      <c r="AY19" s="275">
        <v>1</v>
      </c>
      <c r="AZ19" s="276">
        <v>0</v>
      </c>
      <c r="BA19" s="280">
        <v>4.4000000000000004</v>
      </c>
      <c r="BB19" s="281">
        <v>6.0000000000000001E-3</v>
      </c>
      <c r="BD19" s="150" t="e">
        <f>_xlfn.XLOOKUP(A19,'KSD auditees'!A:A,'KSD auditees'!A:A)</f>
        <v>#N/A</v>
      </c>
      <c r="BE19" s="150" t="e">
        <f>_xlfn.XLOOKUP(A19,'KSD auditees'!A:A,'KSD auditees'!G:G)</f>
        <v>#N/A</v>
      </c>
      <c r="BF19" s="150" t="e">
        <f>_xlfn.XLOOKUP(A19,'[27]Non AGSA'!B:B,'[27]Non AGSA'!B:B)</f>
        <v>#N/A</v>
      </c>
      <c r="BG19" s="150" t="e">
        <f>_xlfn.XLOOKUP(A19,'[27]Dormant auditee list'!C:C,'[27]Dormant auditee list'!C:C)</f>
        <v>#N/A</v>
      </c>
      <c r="BH19" s="150" t="str">
        <f>_xlfn.XLOOKUP(A19,[27]Reworked!A:A,[27]Reworked!I:I)</f>
        <v>Unqualified with no findings</v>
      </c>
      <c r="BJ19" s="150">
        <v>1</v>
      </c>
      <c r="BK19" s="150">
        <v>1</v>
      </c>
    </row>
    <row r="20" spans="1:63" ht="18.75" customHeight="1" x14ac:dyDescent="0.25">
      <c r="A20" s="265">
        <v>1543</v>
      </c>
      <c r="B20" s="266" t="s">
        <v>754</v>
      </c>
      <c r="C20" s="271" t="s">
        <v>1190</v>
      </c>
      <c r="D20" s="271" t="s">
        <v>1021</v>
      </c>
      <c r="E20" s="271" t="s">
        <v>1191</v>
      </c>
      <c r="F20" s="271" t="s">
        <v>456</v>
      </c>
      <c r="G20" s="271" t="s">
        <v>1</v>
      </c>
      <c r="H20" s="266" t="s">
        <v>1</v>
      </c>
      <c r="I20" s="266" t="s">
        <v>1021</v>
      </c>
      <c r="J20" s="152" t="s">
        <v>17</v>
      </c>
      <c r="K20" s="271" t="s">
        <v>1</v>
      </c>
      <c r="L20" s="272" t="s">
        <v>23</v>
      </c>
      <c r="M20" s="152" t="s">
        <v>17</v>
      </c>
      <c r="N20" s="273" t="s">
        <v>22</v>
      </c>
      <c r="O20" s="272" t="s">
        <v>23</v>
      </c>
      <c r="P20" s="271" t="s">
        <v>1</v>
      </c>
      <c r="Q20" s="271" t="s">
        <v>1</v>
      </c>
      <c r="R20" s="271" t="s">
        <v>1</v>
      </c>
      <c r="S20" s="271" t="s">
        <v>1</v>
      </c>
      <c r="T20" s="271" t="s">
        <v>1</v>
      </c>
      <c r="U20" s="271" t="s">
        <v>1</v>
      </c>
      <c r="V20" s="271" t="s">
        <v>1</v>
      </c>
      <c r="W20" s="271" t="s">
        <v>1</v>
      </c>
      <c r="X20" s="271" t="s">
        <v>1</v>
      </c>
      <c r="Y20" s="271" t="s">
        <v>1</v>
      </c>
      <c r="Z20" s="271" t="s">
        <v>1</v>
      </c>
      <c r="AA20" s="271" t="s">
        <v>1</v>
      </c>
      <c r="AB20" s="271" t="s">
        <v>1</v>
      </c>
      <c r="AC20" s="271" t="s">
        <v>1</v>
      </c>
      <c r="AD20" s="271" t="s">
        <v>1</v>
      </c>
      <c r="AE20" s="271" t="s">
        <v>1</v>
      </c>
      <c r="AF20" s="271" t="s">
        <v>1</v>
      </c>
      <c r="AG20" s="271" t="s">
        <v>1</v>
      </c>
      <c r="AH20" s="271" t="s">
        <v>1</v>
      </c>
      <c r="AI20" s="271" t="s">
        <v>1</v>
      </c>
      <c r="AJ20" s="271" t="s">
        <v>1</v>
      </c>
      <c r="AK20" s="271" t="s">
        <v>1</v>
      </c>
      <c r="AL20" s="272" t="s">
        <v>23</v>
      </c>
      <c r="AM20" s="271" t="s">
        <v>1</v>
      </c>
      <c r="AN20" s="271" t="s">
        <v>1</v>
      </c>
      <c r="AO20" s="271" t="s">
        <v>1</v>
      </c>
      <c r="AP20" s="273" t="s">
        <v>22</v>
      </c>
      <c r="AQ20" s="271" t="s">
        <v>1</v>
      </c>
      <c r="AR20" s="273" t="s">
        <v>22</v>
      </c>
      <c r="AS20" s="271" t="s">
        <v>1</v>
      </c>
      <c r="AT20" s="271" t="s">
        <v>1</v>
      </c>
      <c r="AU20" s="273" t="s">
        <v>22</v>
      </c>
      <c r="AV20" s="273" t="s">
        <v>22</v>
      </c>
      <c r="AW20" s="275" t="s">
        <v>1241</v>
      </c>
      <c r="AX20" s="275">
        <v>1</v>
      </c>
      <c r="AY20" s="152">
        <v>2</v>
      </c>
      <c r="AZ20" s="276">
        <v>0</v>
      </c>
      <c r="BA20" s="280">
        <v>84.7</v>
      </c>
      <c r="BB20" s="278">
        <v>0.02</v>
      </c>
      <c r="BD20" s="150" t="e">
        <f>_xlfn.XLOOKUP(A20,'KSD auditees'!A:A,'KSD auditees'!A:A)</f>
        <v>#N/A</v>
      </c>
      <c r="BE20" s="150" t="e">
        <f>_xlfn.XLOOKUP(A20,'KSD auditees'!A:A,'KSD auditees'!G:G)</f>
        <v>#N/A</v>
      </c>
      <c r="BF20" s="150" t="e">
        <f>_xlfn.XLOOKUP(A20,'[27]Non AGSA'!B:B,'[27]Non AGSA'!B:B)</f>
        <v>#N/A</v>
      </c>
      <c r="BG20" s="150" t="e">
        <f>_xlfn.XLOOKUP(A20,'[27]Dormant auditee list'!C:C,'[27]Dormant auditee list'!C:C)</f>
        <v>#N/A</v>
      </c>
      <c r="BH20" s="150" t="str">
        <f>_xlfn.XLOOKUP(A20,[27]Reworked!A:A,[27]Reworked!I:I)</f>
        <v>Unqualified with findings</v>
      </c>
      <c r="BJ20" s="150">
        <v>1</v>
      </c>
      <c r="BK20" s="150">
        <v>2</v>
      </c>
    </row>
    <row r="21" spans="1:63" ht="18.75" customHeight="1" x14ac:dyDescent="0.25">
      <c r="A21" s="265">
        <v>233</v>
      </c>
      <c r="B21" s="266" t="s">
        <v>155</v>
      </c>
      <c r="C21" s="271" t="s">
        <v>1190</v>
      </c>
      <c r="D21" s="271" t="s">
        <v>625</v>
      </c>
      <c r="E21" s="271" t="s">
        <v>1191</v>
      </c>
      <c r="F21" s="271" t="s">
        <v>156</v>
      </c>
      <c r="G21" s="271" t="s">
        <v>1</v>
      </c>
      <c r="H21" s="266" t="s">
        <v>1</v>
      </c>
      <c r="I21" s="266" t="s">
        <v>625</v>
      </c>
      <c r="J21" s="152" t="s">
        <v>17</v>
      </c>
      <c r="K21" s="272" t="s">
        <v>23</v>
      </c>
      <c r="L21" s="272" t="s">
        <v>23</v>
      </c>
      <c r="M21" s="152" t="s">
        <v>17</v>
      </c>
      <c r="N21" s="272" t="s">
        <v>23</v>
      </c>
      <c r="O21" s="272" t="s">
        <v>23</v>
      </c>
      <c r="P21" s="271" t="s">
        <v>1</v>
      </c>
      <c r="Q21" s="271" t="s">
        <v>1</v>
      </c>
      <c r="R21" s="271" t="s">
        <v>1</v>
      </c>
      <c r="S21" s="271" t="s">
        <v>1</v>
      </c>
      <c r="T21" s="271" t="s">
        <v>1</v>
      </c>
      <c r="U21" s="271" t="s">
        <v>1</v>
      </c>
      <c r="V21" s="271" t="s">
        <v>1</v>
      </c>
      <c r="W21" s="271" t="s">
        <v>1</v>
      </c>
      <c r="X21" s="271" t="s">
        <v>1</v>
      </c>
      <c r="Y21" s="271" t="s">
        <v>1</v>
      </c>
      <c r="Z21" s="274" t="s">
        <v>20</v>
      </c>
      <c r="AA21" s="272" t="s">
        <v>23</v>
      </c>
      <c r="AB21" s="271" t="s">
        <v>1</v>
      </c>
      <c r="AC21" s="271" t="s">
        <v>1</v>
      </c>
      <c r="AD21" s="271" t="s">
        <v>1</v>
      </c>
      <c r="AE21" s="274" t="s">
        <v>20</v>
      </c>
      <c r="AF21" s="273" t="s">
        <v>22</v>
      </c>
      <c r="AG21" s="271" t="s">
        <v>1</v>
      </c>
      <c r="AH21" s="274" t="s">
        <v>20</v>
      </c>
      <c r="AI21" s="271" t="s">
        <v>1</v>
      </c>
      <c r="AJ21" s="271" t="s">
        <v>1</v>
      </c>
      <c r="AK21" s="271" t="s">
        <v>1</v>
      </c>
      <c r="AL21" s="271" t="s">
        <v>1</v>
      </c>
      <c r="AM21" s="271" t="s">
        <v>1</v>
      </c>
      <c r="AN21" s="271" t="s">
        <v>1</v>
      </c>
      <c r="AO21" s="271" t="s">
        <v>1</v>
      </c>
      <c r="AP21" s="272" t="s">
        <v>23</v>
      </c>
      <c r="AQ21" s="271" t="s">
        <v>1</v>
      </c>
      <c r="AR21" s="272" t="s">
        <v>23</v>
      </c>
      <c r="AS21" s="271" t="s">
        <v>1</v>
      </c>
      <c r="AT21" s="271" t="s">
        <v>1</v>
      </c>
      <c r="AU21" s="272" t="s">
        <v>23</v>
      </c>
      <c r="AV21" s="272" t="s">
        <v>23</v>
      </c>
      <c r="AW21" s="274" t="s">
        <v>1240</v>
      </c>
      <c r="AX21" s="152">
        <v>2</v>
      </c>
      <c r="AY21" s="152">
        <v>2</v>
      </c>
      <c r="AZ21" s="276">
        <v>0</v>
      </c>
      <c r="BA21" s="280">
        <v>1683.1</v>
      </c>
      <c r="BB21" s="278">
        <v>1.8</v>
      </c>
      <c r="BD21" s="150">
        <f>_xlfn.XLOOKUP(A21,'KSD auditees'!A:A,'KSD auditees'!A:A)</f>
        <v>233</v>
      </c>
      <c r="BE21" s="150" t="str">
        <f>_xlfn.XLOOKUP(A21,'KSD auditees'!A:A,'KSD auditees'!G:G)</f>
        <v>Human Settlements</v>
      </c>
      <c r="BF21" s="150" t="e">
        <f>_xlfn.XLOOKUP(A21,'[27]Non AGSA'!B:B,'[27]Non AGSA'!B:B)</f>
        <v>#N/A</v>
      </c>
      <c r="BG21" s="150" t="e">
        <f>_xlfn.XLOOKUP(A21,'[27]Dormant auditee list'!C:C,'[27]Dormant auditee list'!C:C)</f>
        <v>#N/A</v>
      </c>
      <c r="BH21" s="150" t="str">
        <f>_xlfn.XLOOKUP(A21,[27]Reworked!A:A,[27]Reworked!I:I)</f>
        <v>Unqualified with findings</v>
      </c>
      <c r="BJ21" s="150">
        <v>1</v>
      </c>
      <c r="BK21" s="150">
        <v>2</v>
      </c>
    </row>
    <row r="22" spans="1:63" ht="18.75" customHeight="1" x14ac:dyDescent="0.25">
      <c r="A22" s="265">
        <v>1014</v>
      </c>
      <c r="B22" s="266" t="s">
        <v>157</v>
      </c>
      <c r="C22" s="271" t="s">
        <v>1190</v>
      </c>
      <c r="D22" s="271" t="s">
        <v>1065</v>
      </c>
      <c r="E22" s="271" t="s">
        <v>1191</v>
      </c>
      <c r="F22" s="271" t="s">
        <v>156</v>
      </c>
      <c r="G22" s="271" t="s">
        <v>1</v>
      </c>
      <c r="H22" s="266" t="s">
        <v>1</v>
      </c>
      <c r="I22" s="266" t="s">
        <v>1065</v>
      </c>
      <c r="J22" s="152" t="s">
        <v>17</v>
      </c>
      <c r="K22" s="273" t="s">
        <v>22</v>
      </c>
      <c r="L22" s="272" t="s">
        <v>23</v>
      </c>
      <c r="M22" s="152" t="s">
        <v>17</v>
      </c>
      <c r="N22" s="272" t="s">
        <v>23</v>
      </c>
      <c r="O22" s="272" t="s">
        <v>23</v>
      </c>
      <c r="P22" s="271" t="s">
        <v>1</v>
      </c>
      <c r="Q22" s="271" t="s">
        <v>1</v>
      </c>
      <c r="R22" s="271" t="s">
        <v>1</v>
      </c>
      <c r="S22" s="271" t="s">
        <v>1</v>
      </c>
      <c r="T22" s="271" t="s">
        <v>1</v>
      </c>
      <c r="U22" s="271" t="s">
        <v>1</v>
      </c>
      <c r="V22" s="271" t="s">
        <v>1</v>
      </c>
      <c r="W22" s="271" t="s">
        <v>1</v>
      </c>
      <c r="X22" s="271" t="s">
        <v>1</v>
      </c>
      <c r="Y22" s="271" t="s">
        <v>1</v>
      </c>
      <c r="Z22" s="273" t="s">
        <v>22</v>
      </c>
      <c r="AA22" s="273" t="s">
        <v>22</v>
      </c>
      <c r="AB22" s="271" t="s">
        <v>1</v>
      </c>
      <c r="AC22" s="271" t="s">
        <v>1</v>
      </c>
      <c r="AD22" s="271" t="s">
        <v>1</v>
      </c>
      <c r="AE22" s="271" t="s">
        <v>1</v>
      </c>
      <c r="AF22" s="271" t="s">
        <v>1</v>
      </c>
      <c r="AG22" s="271" t="s">
        <v>1</v>
      </c>
      <c r="AH22" s="271" t="s">
        <v>1</v>
      </c>
      <c r="AI22" s="271" t="s">
        <v>1</v>
      </c>
      <c r="AJ22" s="271" t="s">
        <v>1</v>
      </c>
      <c r="AK22" s="271" t="s">
        <v>1</v>
      </c>
      <c r="AL22" s="272" t="s">
        <v>23</v>
      </c>
      <c r="AM22" s="271" t="s">
        <v>1</v>
      </c>
      <c r="AN22" s="271" t="s">
        <v>1</v>
      </c>
      <c r="AO22" s="271" t="s">
        <v>1</v>
      </c>
      <c r="AP22" s="271" t="s">
        <v>1</v>
      </c>
      <c r="AQ22" s="271" t="s">
        <v>1</v>
      </c>
      <c r="AR22" s="271" t="s">
        <v>1</v>
      </c>
      <c r="AS22" s="271" t="s">
        <v>1</v>
      </c>
      <c r="AT22" s="271" t="s">
        <v>1</v>
      </c>
      <c r="AU22" s="272" t="s">
        <v>23</v>
      </c>
      <c r="AV22" s="272" t="s">
        <v>23</v>
      </c>
      <c r="AW22" s="274" t="s">
        <v>1240</v>
      </c>
      <c r="AX22" s="275">
        <v>1</v>
      </c>
      <c r="AY22" s="152">
        <v>2</v>
      </c>
      <c r="AZ22" s="280">
        <v>2.1</v>
      </c>
      <c r="BA22" s="280">
        <v>6.8</v>
      </c>
      <c r="BB22" s="281">
        <v>0</v>
      </c>
      <c r="BD22" s="150">
        <f>_xlfn.XLOOKUP(A22,'KSD auditees'!A:A,'KSD auditees'!A:A)</f>
        <v>1014</v>
      </c>
      <c r="BE22" s="150" t="str">
        <f>_xlfn.XLOOKUP(A22,'KSD auditees'!A:A,'KSD auditees'!G:G)</f>
        <v>Human Settlements</v>
      </c>
      <c r="BF22" s="150" t="e">
        <f>_xlfn.XLOOKUP(A22,'[27]Non AGSA'!B:B,'[27]Non AGSA'!B:B)</f>
        <v>#N/A</v>
      </c>
      <c r="BG22" s="150" t="e">
        <f>_xlfn.XLOOKUP(A22,'[27]Dormant auditee list'!C:C,'[27]Dormant auditee list'!C:C)</f>
        <v>#N/A</v>
      </c>
      <c r="BH22" s="150" t="str">
        <f>_xlfn.XLOOKUP(A22,[27]Reworked!A:A,[27]Reworked!I:I)</f>
        <v>Unqualified with findings</v>
      </c>
      <c r="BJ22" s="150">
        <v>1</v>
      </c>
      <c r="BK22" s="150">
        <v>2</v>
      </c>
    </row>
    <row r="23" spans="1:63" ht="18" customHeight="1" x14ac:dyDescent="0.25">
      <c r="A23" s="265">
        <v>62</v>
      </c>
      <c r="B23" s="266" t="s">
        <v>1257</v>
      </c>
      <c r="C23" s="271" t="s">
        <v>1190</v>
      </c>
      <c r="D23" s="271" t="s">
        <v>1086</v>
      </c>
      <c r="E23" s="271" t="s">
        <v>1191</v>
      </c>
      <c r="F23" s="271" t="s">
        <v>465</v>
      </c>
      <c r="G23" s="271" t="s">
        <v>1</v>
      </c>
      <c r="H23" s="266" t="s">
        <v>1</v>
      </c>
      <c r="I23" s="266" t="s">
        <v>1086</v>
      </c>
      <c r="J23" s="275" t="s">
        <v>33</v>
      </c>
      <c r="K23" s="271" t="s">
        <v>1</v>
      </c>
      <c r="L23" s="271" t="s">
        <v>1</v>
      </c>
      <c r="M23" s="275" t="s">
        <v>33</v>
      </c>
      <c r="N23" s="271" t="s">
        <v>1</v>
      </c>
      <c r="O23" s="271" t="s">
        <v>1</v>
      </c>
      <c r="P23" s="271" t="s">
        <v>1</v>
      </c>
      <c r="Q23" s="271" t="s">
        <v>1</v>
      </c>
      <c r="R23" s="271" t="s">
        <v>1</v>
      </c>
      <c r="S23" s="271" t="s">
        <v>1</v>
      </c>
      <c r="T23" s="271" t="s">
        <v>1</v>
      </c>
      <c r="U23" s="271" t="s">
        <v>1</v>
      </c>
      <c r="V23" s="271" t="s">
        <v>1</v>
      </c>
      <c r="W23" s="271" t="s">
        <v>1</v>
      </c>
      <c r="X23" s="271" t="s">
        <v>1</v>
      </c>
      <c r="Y23" s="271" t="s">
        <v>1</v>
      </c>
      <c r="Z23" s="271" t="s">
        <v>1</v>
      </c>
      <c r="AA23" s="271" t="s">
        <v>1</v>
      </c>
      <c r="AB23" s="271" t="s">
        <v>1</v>
      </c>
      <c r="AC23" s="271" t="s">
        <v>1</v>
      </c>
      <c r="AD23" s="271" t="s">
        <v>1</v>
      </c>
      <c r="AE23" s="271" t="s">
        <v>1</v>
      </c>
      <c r="AF23" s="271" t="s">
        <v>1</v>
      </c>
      <c r="AG23" s="271" t="s">
        <v>1</v>
      </c>
      <c r="AH23" s="271" t="s">
        <v>1</v>
      </c>
      <c r="AI23" s="271" t="s">
        <v>1</v>
      </c>
      <c r="AJ23" s="271" t="s">
        <v>1</v>
      </c>
      <c r="AK23" s="271" t="s">
        <v>1</v>
      </c>
      <c r="AL23" s="271" t="s">
        <v>1</v>
      </c>
      <c r="AM23" s="271" t="s">
        <v>1</v>
      </c>
      <c r="AN23" s="271" t="s">
        <v>1</v>
      </c>
      <c r="AO23" s="271" t="s">
        <v>1</v>
      </c>
      <c r="AP23" s="271" t="s">
        <v>1</v>
      </c>
      <c r="AQ23" s="271" t="s">
        <v>1</v>
      </c>
      <c r="AR23" s="271" t="s">
        <v>1</v>
      </c>
      <c r="AS23" s="271" t="s">
        <v>1</v>
      </c>
      <c r="AT23" s="271" t="s">
        <v>1</v>
      </c>
      <c r="AU23" s="271" t="s">
        <v>1</v>
      </c>
      <c r="AV23" s="273" t="s">
        <v>22</v>
      </c>
      <c r="AW23" s="275" t="s">
        <v>1241</v>
      </c>
      <c r="AX23" s="275">
        <v>1</v>
      </c>
      <c r="AY23" s="284">
        <v>0</v>
      </c>
      <c r="AZ23" s="276">
        <v>0</v>
      </c>
      <c r="BA23" s="277">
        <v>0</v>
      </c>
      <c r="BB23" s="283">
        <v>0</v>
      </c>
      <c r="BD23" s="150" t="e">
        <f>_xlfn.XLOOKUP(A23,'KSD auditees'!A:A,'KSD auditees'!A:A)</f>
        <v>#N/A</v>
      </c>
      <c r="BE23" s="150" t="e">
        <f>_xlfn.XLOOKUP(A23,'KSD auditees'!A:A,'KSD auditees'!G:G)</f>
        <v>#N/A</v>
      </c>
      <c r="BF23" s="150" t="e">
        <f>_xlfn.XLOOKUP(A23,'[27]Non AGSA'!B:B,'[27]Non AGSA'!B:B)</f>
        <v>#N/A</v>
      </c>
      <c r="BG23" s="150" t="e">
        <f>_xlfn.XLOOKUP(A23,'[27]Dormant auditee list'!C:C,'[27]Dormant auditee list'!C:C)</f>
        <v>#N/A</v>
      </c>
      <c r="BH23" s="150" t="str">
        <f>_xlfn.XLOOKUP(A23,[27]Reworked!A:A,[27]Reworked!I:I)</f>
        <v>Unqualified with no findings</v>
      </c>
      <c r="BJ23" s="150">
        <v>1</v>
      </c>
      <c r="BK23" s="150">
        <v>1</v>
      </c>
    </row>
    <row r="24" spans="1:63" ht="18.75" customHeight="1" x14ac:dyDescent="0.25">
      <c r="A24" s="265">
        <v>20</v>
      </c>
      <c r="B24" s="266" t="s">
        <v>1258</v>
      </c>
      <c r="C24" s="271" t="s">
        <v>1190</v>
      </c>
      <c r="D24" s="271" t="s">
        <v>658</v>
      </c>
      <c r="E24" s="271" t="s">
        <v>1191</v>
      </c>
      <c r="F24" s="271" t="s">
        <v>465</v>
      </c>
      <c r="G24" s="271" t="s">
        <v>1</v>
      </c>
      <c r="H24" s="266" t="s">
        <v>1</v>
      </c>
      <c r="I24" s="266" t="s">
        <v>658</v>
      </c>
      <c r="J24" s="279" t="s">
        <v>26</v>
      </c>
      <c r="K24" s="274" t="s">
        <v>20</v>
      </c>
      <c r="L24" s="272" t="s">
        <v>23</v>
      </c>
      <c r="M24" s="152" t="s">
        <v>17</v>
      </c>
      <c r="N24" s="271" t="s">
        <v>1</v>
      </c>
      <c r="O24" s="272" t="s">
        <v>23</v>
      </c>
      <c r="P24" s="271" t="s">
        <v>1</v>
      </c>
      <c r="Q24" s="271" t="s">
        <v>1</v>
      </c>
      <c r="R24" s="271" t="s">
        <v>1</v>
      </c>
      <c r="S24" s="271" t="s">
        <v>1</v>
      </c>
      <c r="T24" s="271" t="s">
        <v>1</v>
      </c>
      <c r="U24" s="271" t="s">
        <v>1</v>
      </c>
      <c r="V24" s="271" t="s">
        <v>1</v>
      </c>
      <c r="W24" s="274" t="s">
        <v>20</v>
      </c>
      <c r="X24" s="274" t="s">
        <v>20</v>
      </c>
      <c r="Y24" s="271" t="s">
        <v>1</v>
      </c>
      <c r="Z24" s="271" t="s">
        <v>1</v>
      </c>
      <c r="AA24" s="274" t="s">
        <v>20</v>
      </c>
      <c r="AB24" s="271" t="s">
        <v>1</v>
      </c>
      <c r="AC24" s="271" t="s">
        <v>1</v>
      </c>
      <c r="AD24" s="271" t="s">
        <v>1</v>
      </c>
      <c r="AE24" s="274" t="s">
        <v>20</v>
      </c>
      <c r="AF24" s="271" t="s">
        <v>1</v>
      </c>
      <c r="AG24" s="271" t="s">
        <v>1</v>
      </c>
      <c r="AH24" s="274" t="s">
        <v>20</v>
      </c>
      <c r="AI24" s="271" t="s">
        <v>1</v>
      </c>
      <c r="AJ24" s="271" t="s">
        <v>1</v>
      </c>
      <c r="AK24" s="272" t="s">
        <v>23</v>
      </c>
      <c r="AL24" s="274" t="s">
        <v>20</v>
      </c>
      <c r="AM24" s="271" t="s">
        <v>1</v>
      </c>
      <c r="AN24" s="271" t="s">
        <v>1</v>
      </c>
      <c r="AO24" s="271" t="s">
        <v>1</v>
      </c>
      <c r="AP24" s="271" t="s">
        <v>1</v>
      </c>
      <c r="AQ24" s="271" t="s">
        <v>1</v>
      </c>
      <c r="AR24" s="274" t="s">
        <v>20</v>
      </c>
      <c r="AS24" s="271" t="s">
        <v>1</v>
      </c>
      <c r="AT24" s="271" t="s">
        <v>1</v>
      </c>
      <c r="AU24" s="274" t="s">
        <v>20</v>
      </c>
      <c r="AV24" s="274" t="s">
        <v>20</v>
      </c>
      <c r="AW24" s="274" t="s">
        <v>1240</v>
      </c>
      <c r="AX24" s="282">
        <v>3</v>
      </c>
      <c r="AY24" s="152">
        <v>2</v>
      </c>
      <c r="AZ24" s="276">
        <v>0</v>
      </c>
      <c r="BA24" s="277">
        <v>3.8</v>
      </c>
      <c r="BB24" s="281">
        <v>0.05</v>
      </c>
      <c r="BD24" s="150" t="e">
        <f>_xlfn.XLOOKUP(A24,'KSD auditees'!A:A,'KSD auditees'!A:A)</f>
        <v>#N/A</v>
      </c>
      <c r="BE24" s="150" t="e">
        <f>_xlfn.XLOOKUP(A24,'KSD auditees'!A:A,'KSD auditees'!G:G)</f>
        <v>#N/A</v>
      </c>
      <c r="BF24" s="150" t="e">
        <f>_xlfn.XLOOKUP(A24,'[27]Non AGSA'!B:B,'[27]Non AGSA'!B:B)</f>
        <v>#N/A</v>
      </c>
      <c r="BG24" s="150" t="e">
        <f>_xlfn.XLOOKUP(A24,'[27]Dormant auditee list'!C:C,'[27]Dormant auditee list'!C:C)</f>
        <v>#N/A</v>
      </c>
      <c r="BH24" s="150" t="str">
        <f>_xlfn.XLOOKUP(A24,[27]Reworked!A:A,[27]Reworked!I:I)</f>
        <v>Qualified</v>
      </c>
      <c r="BJ24" s="150">
        <v>1</v>
      </c>
      <c r="BK24" s="150">
        <v>3</v>
      </c>
    </row>
    <row r="25" spans="1:63" ht="34.5" customHeight="1" x14ac:dyDescent="0.25">
      <c r="A25" s="265">
        <v>1558</v>
      </c>
      <c r="B25" s="266" t="s">
        <v>130</v>
      </c>
      <c r="C25" s="271" t="s">
        <v>1190</v>
      </c>
      <c r="D25" s="271" t="s">
        <v>1065</v>
      </c>
      <c r="E25" s="271" t="s">
        <v>1191</v>
      </c>
      <c r="F25" s="271" t="s">
        <v>662</v>
      </c>
      <c r="G25" s="271" t="s">
        <v>1</v>
      </c>
      <c r="H25" s="266" t="s">
        <v>1</v>
      </c>
      <c r="I25" s="266" t="s">
        <v>1065</v>
      </c>
      <c r="J25" s="279" t="s">
        <v>26</v>
      </c>
      <c r="K25" s="272" t="s">
        <v>23</v>
      </c>
      <c r="L25" s="272" t="s">
        <v>23</v>
      </c>
      <c r="M25" s="279" t="s">
        <v>26</v>
      </c>
      <c r="N25" s="272" t="s">
        <v>23</v>
      </c>
      <c r="O25" s="272" t="s">
        <v>23</v>
      </c>
      <c r="P25" s="272" t="s">
        <v>23</v>
      </c>
      <c r="Q25" s="273" t="s">
        <v>22</v>
      </c>
      <c r="R25" s="271" t="s">
        <v>1</v>
      </c>
      <c r="S25" s="271" t="s">
        <v>1</v>
      </c>
      <c r="T25" s="271" t="s">
        <v>1</v>
      </c>
      <c r="U25" s="274" t="s">
        <v>20</v>
      </c>
      <c r="V25" s="271" t="s">
        <v>1</v>
      </c>
      <c r="W25" s="272" t="s">
        <v>23</v>
      </c>
      <c r="X25" s="272" t="s">
        <v>23</v>
      </c>
      <c r="Y25" s="272" t="s">
        <v>23</v>
      </c>
      <c r="Z25" s="274" t="s">
        <v>20</v>
      </c>
      <c r="AA25" s="272" t="s">
        <v>23</v>
      </c>
      <c r="AB25" s="271" t="s">
        <v>1</v>
      </c>
      <c r="AC25" s="271" t="s">
        <v>1</v>
      </c>
      <c r="AD25" s="271" t="s">
        <v>1</v>
      </c>
      <c r="AE25" s="272" t="s">
        <v>23</v>
      </c>
      <c r="AF25" s="272" t="s">
        <v>23</v>
      </c>
      <c r="AG25" s="271" t="s">
        <v>1</v>
      </c>
      <c r="AH25" s="272" t="s">
        <v>23</v>
      </c>
      <c r="AI25" s="271" t="s">
        <v>1</v>
      </c>
      <c r="AJ25" s="271" t="s">
        <v>1</v>
      </c>
      <c r="AK25" s="274" t="s">
        <v>20</v>
      </c>
      <c r="AL25" s="272" t="s">
        <v>23</v>
      </c>
      <c r="AM25" s="271" t="s">
        <v>1</v>
      </c>
      <c r="AN25" s="271" t="s">
        <v>1</v>
      </c>
      <c r="AO25" s="272" t="s">
        <v>23</v>
      </c>
      <c r="AP25" s="272" t="s">
        <v>23</v>
      </c>
      <c r="AQ25" s="272" t="s">
        <v>23</v>
      </c>
      <c r="AR25" s="272" t="s">
        <v>23</v>
      </c>
      <c r="AS25" s="271" t="s">
        <v>1</v>
      </c>
      <c r="AT25" s="271" t="s">
        <v>1</v>
      </c>
      <c r="AU25" s="272" t="s">
        <v>23</v>
      </c>
      <c r="AV25" s="272" t="s">
        <v>23</v>
      </c>
      <c r="AW25" s="274" t="s">
        <v>1240</v>
      </c>
      <c r="AX25" s="282">
        <v>3</v>
      </c>
      <c r="AY25" s="152">
        <v>2</v>
      </c>
      <c r="AZ25" s="276">
        <v>0</v>
      </c>
      <c r="BA25" s="280">
        <v>14.1</v>
      </c>
      <c r="BB25" s="281">
        <v>0.03</v>
      </c>
      <c r="BD25" s="150">
        <f>_xlfn.XLOOKUP(A25,'KSD auditees'!A:A,'KSD auditees'!A:A)</f>
        <v>1558</v>
      </c>
      <c r="BE25" s="150" t="str">
        <f>_xlfn.XLOOKUP(A25,'KSD auditees'!A:A,'KSD auditees'!G:G)</f>
        <v xml:space="preserve">Environmental sustainability </v>
      </c>
      <c r="BF25" s="150" t="e">
        <f>_xlfn.XLOOKUP(A25,'[27]Non AGSA'!B:B,'[27]Non AGSA'!B:B)</f>
        <v>#N/A</v>
      </c>
      <c r="BG25" s="150" t="e">
        <f>_xlfn.XLOOKUP(A25,'[27]Dormant auditee list'!C:C,'[27]Dormant auditee list'!C:C)</f>
        <v>#N/A</v>
      </c>
      <c r="BH25" s="150" t="str">
        <f>_xlfn.XLOOKUP(A25,[27]Reworked!A:A,[27]Reworked!I:I)</f>
        <v>Qualified</v>
      </c>
      <c r="BJ25" s="150">
        <v>1</v>
      </c>
      <c r="BK25" s="150">
        <v>3</v>
      </c>
    </row>
    <row r="26" spans="1:63" ht="34.5" customHeight="1" x14ac:dyDescent="0.25">
      <c r="A26" s="265">
        <v>1555</v>
      </c>
      <c r="B26" s="266" t="s">
        <v>158</v>
      </c>
      <c r="C26" s="271" t="s">
        <v>1190</v>
      </c>
      <c r="D26" s="271" t="s">
        <v>941</v>
      </c>
      <c r="E26" s="271" t="s">
        <v>1191</v>
      </c>
      <c r="F26" s="271" t="s">
        <v>461</v>
      </c>
      <c r="G26" s="271" t="s">
        <v>584</v>
      </c>
      <c r="H26" s="266" t="s">
        <v>440</v>
      </c>
      <c r="I26" s="266" t="s">
        <v>437</v>
      </c>
      <c r="J26" s="279" t="s">
        <v>26</v>
      </c>
      <c r="K26" s="274" t="s">
        <v>20</v>
      </c>
      <c r="L26" s="272" t="s">
        <v>23</v>
      </c>
      <c r="M26" s="152" t="s">
        <v>17</v>
      </c>
      <c r="N26" s="271" t="s">
        <v>1</v>
      </c>
      <c r="O26" s="272" t="s">
        <v>23</v>
      </c>
      <c r="P26" s="274" t="s">
        <v>20</v>
      </c>
      <c r="Q26" s="274" t="s">
        <v>20</v>
      </c>
      <c r="R26" s="271" t="s">
        <v>1</v>
      </c>
      <c r="S26" s="271" t="s">
        <v>1</v>
      </c>
      <c r="T26" s="271" t="s">
        <v>1</v>
      </c>
      <c r="U26" s="274" t="s">
        <v>20</v>
      </c>
      <c r="V26" s="274" t="s">
        <v>20</v>
      </c>
      <c r="W26" s="271" t="s">
        <v>1</v>
      </c>
      <c r="X26" s="274" t="s">
        <v>20</v>
      </c>
      <c r="Y26" s="271" t="s">
        <v>1</v>
      </c>
      <c r="Z26" s="274" t="s">
        <v>20</v>
      </c>
      <c r="AA26" s="271" t="s">
        <v>1</v>
      </c>
      <c r="AB26" s="271" t="s">
        <v>1</v>
      </c>
      <c r="AC26" s="271" t="s">
        <v>1</v>
      </c>
      <c r="AD26" s="271" t="s">
        <v>1</v>
      </c>
      <c r="AE26" s="272" t="s">
        <v>23</v>
      </c>
      <c r="AF26" s="274" t="s">
        <v>20</v>
      </c>
      <c r="AG26" s="271" t="s">
        <v>1</v>
      </c>
      <c r="AH26" s="274" t="s">
        <v>20</v>
      </c>
      <c r="AI26" s="271" t="s">
        <v>1</v>
      </c>
      <c r="AJ26" s="271" t="s">
        <v>1</v>
      </c>
      <c r="AK26" s="272" t="s">
        <v>23</v>
      </c>
      <c r="AL26" s="272" t="s">
        <v>23</v>
      </c>
      <c r="AM26" s="271" t="s">
        <v>1</v>
      </c>
      <c r="AN26" s="271" t="s">
        <v>1</v>
      </c>
      <c r="AO26" s="272" t="s">
        <v>23</v>
      </c>
      <c r="AP26" s="271" t="s">
        <v>1</v>
      </c>
      <c r="AQ26" s="271" t="s">
        <v>1</v>
      </c>
      <c r="AR26" s="272" t="s">
        <v>23</v>
      </c>
      <c r="AS26" s="271" t="s">
        <v>1</v>
      </c>
      <c r="AT26" s="271" t="s">
        <v>1</v>
      </c>
      <c r="AU26" s="272" t="s">
        <v>23</v>
      </c>
      <c r="AV26" s="272" t="s">
        <v>23</v>
      </c>
      <c r="AW26" s="275" t="s">
        <v>1241</v>
      </c>
      <c r="AX26" s="152">
        <v>2</v>
      </c>
      <c r="AY26" s="152">
        <v>2</v>
      </c>
      <c r="AZ26" s="276">
        <v>0</v>
      </c>
      <c r="BA26" s="280">
        <v>6.8</v>
      </c>
      <c r="BB26" s="278">
        <v>76.400000000000006</v>
      </c>
      <c r="BD26" s="150">
        <f>_xlfn.XLOOKUP(A26,'KSD auditees'!A:A,'KSD auditees'!A:A)</f>
        <v>1555</v>
      </c>
      <c r="BE26" s="150" t="str">
        <f>_xlfn.XLOOKUP(A26,'KSD auditees'!A:A,'KSD auditees'!G:G)</f>
        <v>Human Settlements</v>
      </c>
      <c r="BF26" s="150" t="e">
        <f>_xlfn.XLOOKUP(A26,'[27]Non AGSA'!B:B,'[27]Non AGSA'!B:B)</f>
        <v>#N/A</v>
      </c>
      <c r="BG26" s="150" t="e">
        <f>_xlfn.XLOOKUP(A26,'[27]Dormant auditee list'!C:C,'[27]Dormant auditee list'!C:C)</f>
        <v>#N/A</v>
      </c>
      <c r="BH26" s="150" t="str">
        <f>_xlfn.XLOOKUP(A26,[27]Reworked!A:A,[27]Reworked!I:I)</f>
        <v>Qualified</v>
      </c>
      <c r="BJ26" s="150">
        <v>1</v>
      </c>
      <c r="BK26" s="150">
        <v>3</v>
      </c>
    </row>
    <row r="27" spans="1:63" ht="27" customHeight="1" x14ac:dyDescent="0.25">
      <c r="A27" s="265">
        <v>12</v>
      </c>
      <c r="B27" s="266" t="s">
        <v>132</v>
      </c>
      <c r="C27" s="271" t="s">
        <v>1190</v>
      </c>
      <c r="D27" s="271" t="s">
        <v>658</v>
      </c>
      <c r="E27" s="271" t="s">
        <v>1191</v>
      </c>
      <c r="F27" s="271" t="s">
        <v>662</v>
      </c>
      <c r="G27" s="271" t="s">
        <v>1</v>
      </c>
      <c r="H27" s="266" t="s">
        <v>1</v>
      </c>
      <c r="I27" s="266" t="s">
        <v>658</v>
      </c>
      <c r="J27" s="279" t="s">
        <v>26</v>
      </c>
      <c r="K27" s="271" t="s">
        <v>1</v>
      </c>
      <c r="L27" s="272" t="s">
        <v>23</v>
      </c>
      <c r="M27" s="152" t="s">
        <v>17</v>
      </c>
      <c r="N27" s="271" t="s">
        <v>1</v>
      </c>
      <c r="O27" s="274" t="s">
        <v>20</v>
      </c>
      <c r="P27" s="271" t="s">
        <v>1</v>
      </c>
      <c r="Q27" s="274" t="s">
        <v>20</v>
      </c>
      <c r="R27" s="271" t="s">
        <v>1</v>
      </c>
      <c r="S27" s="271" t="s">
        <v>1</v>
      </c>
      <c r="T27" s="271" t="s">
        <v>1</v>
      </c>
      <c r="U27" s="271" t="s">
        <v>1</v>
      </c>
      <c r="V27" s="271" t="s">
        <v>1</v>
      </c>
      <c r="W27" s="271" t="s">
        <v>1</v>
      </c>
      <c r="X27" s="271" t="s">
        <v>1</v>
      </c>
      <c r="Y27" s="271" t="s">
        <v>1</v>
      </c>
      <c r="Z27" s="271" t="s">
        <v>1</v>
      </c>
      <c r="AA27" s="271" t="s">
        <v>1</v>
      </c>
      <c r="AB27" s="271" t="s">
        <v>1</v>
      </c>
      <c r="AC27" s="271" t="s">
        <v>1</v>
      </c>
      <c r="AD27" s="271" t="s">
        <v>1</v>
      </c>
      <c r="AE27" s="272" t="s">
        <v>23</v>
      </c>
      <c r="AF27" s="271" t="s">
        <v>1</v>
      </c>
      <c r="AG27" s="271" t="s">
        <v>1</v>
      </c>
      <c r="AH27" s="271" t="s">
        <v>1</v>
      </c>
      <c r="AI27" s="271" t="s">
        <v>1</v>
      </c>
      <c r="AJ27" s="271" t="s">
        <v>1</v>
      </c>
      <c r="AK27" s="271" t="s">
        <v>1</v>
      </c>
      <c r="AL27" s="271" t="s">
        <v>1</v>
      </c>
      <c r="AM27" s="271" t="s">
        <v>1</v>
      </c>
      <c r="AN27" s="271" t="s">
        <v>1</v>
      </c>
      <c r="AO27" s="271" t="s">
        <v>1</v>
      </c>
      <c r="AP27" s="271" t="s">
        <v>1</v>
      </c>
      <c r="AQ27" s="274" t="s">
        <v>20</v>
      </c>
      <c r="AR27" s="271" t="s">
        <v>1</v>
      </c>
      <c r="AS27" s="271" t="s">
        <v>1</v>
      </c>
      <c r="AT27" s="271" t="s">
        <v>1</v>
      </c>
      <c r="AU27" s="271" t="s">
        <v>1</v>
      </c>
      <c r="AV27" s="271" t="s">
        <v>1</v>
      </c>
      <c r="AW27" s="274" t="s">
        <v>1240</v>
      </c>
      <c r="AX27" s="152">
        <v>2</v>
      </c>
      <c r="AY27" s="275">
        <v>1</v>
      </c>
      <c r="AZ27" s="276">
        <v>0</v>
      </c>
      <c r="BA27" s="277">
        <v>27</v>
      </c>
      <c r="BB27" s="283">
        <v>0</v>
      </c>
      <c r="BD27" s="150">
        <f>_xlfn.XLOOKUP(A27,'KSD auditees'!A:A,'KSD auditees'!A:A)</f>
        <v>12</v>
      </c>
      <c r="BE27" s="150" t="str">
        <f>_xlfn.XLOOKUP(A27,'KSD auditees'!A:A,'KSD auditees'!G:G)</f>
        <v xml:space="preserve">Environmental sustainability </v>
      </c>
      <c r="BF27" s="150" t="e">
        <f>_xlfn.XLOOKUP(A27,'[27]Non AGSA'!B:B,'[27]Non AGSA'!B:B)</f>
        <v>#N/A</v>
      </c>
      <c r="BG27" s="150" t="e">
        <f>_xlfn.XLOOKUP(A27,'[27]Dormant auditee list'!C:C,'[27]Dormant auditee list'!C:C)</f>
        <v>#N/A</v>
      </c>
      <c r="BH27" s="150" t="str">
        <f>_xlfn.XLOOKUP(A27,[27]Reworked!A:A,[27]Reworked!I:I)</f>
        <v>Qualified</v>
      </c>
      <c r="BJ27" s="150">
        <v>1</v>
      </c>
      <c r="BK27" s="150">
        <v>3</v>
      </c>
    </row>
    <row r="28" spans="1:63" ht="26.25" customHeight="1" x14ac:dyDescent="0.25">
      <c r="A28" s="265">
        <v>1206</v>
      </c>
      <c r="B28" s="266" t="s">
        <v>15</v>
      </c>
      <c r="C28" s="271" t="s">
        <v>1190</v>
      </c>
      <c r="D28" s="271" t="s">
        <v>941</v>
      </c>
      <c r="E28" s="271" t="s">
        <v>1191</v>
      </c>
      <c r="F28" s="271" t="s">
        <v>28</v>
      </c>
      <c r="G28" s="271" t="s">
        <v>956</v>
      </c>
      <c r="H28" s="266" t="s">
        <v>444</v>
      </c>
      <c r="I28" s="266" t="s">
        <v>437</v>
      </c>
      <c r="J28" s="152" t="s">
        <v>17</v>
      </c>
      <c r="K28" s="273" t="s">
        <v>22</v>
      </c>
      <c r="L28" s="272" t="s">
        <v>23</v>
      </c>
      <c r="M28" s="152" t="s">
        <v>17</v>
      </c>
      <c r="N28" s="272" t="s">
        <v>23</v>
      </c>
      <c r="O28" s="272" t="s">
        <v>23</v>
      </c>
      <c r="P28" s="271" t="s">
        <v>1</v>
      </c>
      <c r="Q28" s="271" t="s">
        <v>1</v>
      </c>
      <c r="R28" s="271" t="s">
        <v>1</v>
      </c>
      <c r="S28" s="271" t="s">
        <v>1</v>
      </c>
      <c r="T28" s="271" t="s">
        <v>1</v>
      </c>
      <c r="U28" s="271" t="s">
        <v>1</v>
      </c>
      <c r="V28" s="271" t="s">
        <v>1</v>
      </c>
      <c r="W28" s="271" t="s">
        <v>1</v>
      </c>
      <c r="X28" s="271" t="s">
        <v>1</v>
      </c>
      <c r="Y28" s="271" t="s">
        <v>1</v>
      </c>
      <c r="Z28" s="273" t="s">
        <v>22</v>
      </c>
      <c r="AA28" s="271" t="s">
        <v>1</v>
      </c>
      <c r="AB28" s="271" t="s">
        <v>1</v>
      </c>
      <c r="AC28" s="271" t="s">
        <v>1</v>
      </c>
      <c r="AD28" s="271" t="s">
        <v>1</v>
      </c>
      <c r="AE28" s="274" t="s">
        <v>20</v>
      </c>
      <c r="AF28" s="272" t="s">
        <v>23</v>
      </c>
      <c r="AG28" s="271" t="s">
        <v>1</v>
      </c>
      <c r="AH28" s="271" t="s">
        <v>1</v>
      </c>
      <c r="AI28" s="271" t="s">
        <v>1</v>
      </c>
      <c r="AJ28" s="271" t="s">
        <v>1</v>
      </c>
      <c r="AK28" s="271" t="s">
        <v>1</v>
      </c>
      <c r="AL28" s="272" t="s">
        <v>23</v>
      </c>
      <c r="AM28" s="271" t="s">
        <v>1</v>
      </c>
      <c r="AN28" s="271" t="s">
        <v>1</v>
      </c>
      <c r="AO28" s="271" t="s">
        <v>1</v>
      </c>
      <c r="AP28" s="271" t="s">
        <v>1</v>
      </c>
      <c r="AQ28" s="274" t="s">
        <v>20</v>
      </c>
      <c r="AR28" s="272" t="s">
        <v>23</v>
      </c>
      <c r="AS28" s="271" t="s">
        <v>1</v>
      </c>
      <c r="AT28" s="271" t="s">
        <v>1</v>
      </c>
      <c r="AU28" s="273" t="s">
        <v>22</v>
      </c>
      <c r="AV28" s="272" t="s">
        <v>23</v>
      </c>
      <c r="AW28" s="274" t="s">
        <v>1240</v>
      </c>
      <c r="AX28" s="275">
        <v>1</v>
      </c>
      <c r="AY28" s="152">
        <v>2</v>
      </c>
      <c r="AZ28" s="276">
        <v>0</v>
      </c>
      <c r="BA28" s="277">
        <v>79.900000000000006</v>
      </c>
      <c r="BB28" s="278">
        <v>60.4</v>
      </c>
      <c r="BD28" s="150">
        <f>_xlfn.XLOOKUP(A28,'KSD auditees'!A:A,'KSD auditees'!A:A)</f>
        <v>1206</v>
      </c>
      <c r="BE28" s="150" t="str">
        <f>_xlfn.XLOOKUP(A28,'KSD auditees'!A:A,'KSD auditees'!G:G)</f>
        <v xml:space="preserve">Education, Skills development and employment </v>
      </c>
      <c r="BF28" s="150" t="e">
        <f>_xlfn.XLOOKUP(A28,'[27]Non AGSA'!B:B,'[27]Non AGSA'!B:B)</f>
        <v>#N/A</v>
      </c>
      <c r="BG28" s="150" t="e">
        <f>_xlfn.XLOOKUP(A28,'[27]Dormant auditee list'!C:C,'[27]Dormant auditee list'!C:C)</f>
        <v>#N/A</v>
      </c>
      <c r="BH28" s="150" t="str">
        <f>_xlfn.XLOOKUP(A28,[27]Reworked!A:A,[27]Reworked!I:I)</f>
        <v>Unqualified with findings</v>
      </c>
      <c r="BJ28" s="150">
        <v>1</v>
      </c>
      <c r="BK28" s="150">
        <v>2</v>
      </c>
    </row>
    <row r="29" spans="1:63" ht="34.5" customHeight="1" x14ac:dyDescent="0.25">
      <c r="A29" s="265">
        <v>1551</v>
      </c>
      <c r="B29" s="266" t="s">
        <v>858</v>
      </c>
      <c r="C29" s="271" t="s">
        <v>1190</v>
      </c>
      <c r="D29" s="271" t="s">
        <v>854</v>
      </c>
      <c r="E29" s="271" t="s">
        <v>1191</v>
      </c>
      <c r="F29" s="271" t="s">
        <v>1</v>
      </c>
      <c r="G29" s="271" t="s">
        <v>837</v>
      </c>
      <c r="H29" s="266" t="s">
        <v>440</v>
      </c>
      <c r="I29" s="266" t="s">
        <v>437</v>
      </c>
      <c r="J29" s="275" t="s">
        <v>33</v>
      </c>
      <c r="K29" s="271" t="s">
        <v>1</v>
      </c>
      <c r="L29" s="271" t="s">
        <v>1</v>
      </c>
      <c r="M29" s="275" t="s">
        <v>33</v>
      </c>
      <c r="N29" s="273" t="s">
        <v>22</v>
      </c>
      <c r="O29" s="273" t="s">
        <v>22</v>
      </c>
      <c r="P29" s="271" t="s">
        <v>1</v>
      </c>
      <c r="Q29" s="271" t="s">
        <v>1</v>
      </c>
      <c r="R29" s="271" t="s">
        <v>1</v>
      </c>
      <c r="S29" s="271" t="s">
        <v>1</v>
      </c>
      <c r="T29" s="271" t="s">
        <v>1</v>
      </c>
      <c r="U29" s="271" t="s">
        <v>1</v>
      </c>
      <c r="V29" s="271" t="s">
        <v>1</v>
      </c>
      <c r="W29" s="271" t="s">
        <v>1</v>
      </c>
      <c r="X29" s="271" t="s">
        <v>1</v>
      </c>
      <c r="Y29" s="271" t="s">
        <v>1</v>
      </c>
      <c r="Z29" s="271" t="s">
        <v>1</v>
      </c>
      <c r="AA29" s="271" t="s">
        <v>1</v>
      </c>
      <c r="AB29" s="271" t="s">
        <v>1</v>
      </c>
      <c r="AC29" s="271" t="s">
        <v>1</v>
      </c>
      <c r="AD29" s="271" t="s">
        <v>1</v>
      </c>
      <c r="AE29" s="271" t="s">
        <v>1</v>
      </c>
      <c r="AF29" s="271" t="s">
        <v>1</v>
      </c>
      <c r="AG29" s="271" t="s">
        <v>1</v>
      </c>
      <c r="AH29" s="271" t="s">
        <v>1</v>
      </c>
      <c r="AI29" s="271" t="s">
        <v>1</v>
      </c>
      <c r="AJ29" s="271" t="s">
        <v>1</v>
      </c>
      <c r="AK29" s="271" t="s">
        <v>1</v>
      </c>
      <c r="AL29" s="271" t="s">
        <v>1</v>
      </c>
      <c r="AM29" s="271" t="s">
        <v>1</v>
      </c>
      <c r="AN29" s="271" t="s">
        <v>1</v>
      </c>
      <c r="AO29" s="271" t="s">
        <v>1</v>
      </c>
      <c r="AP29" s="271" t="s">
        <v>1</v>
      </c>
      <c r="AQ29" s="271" t="s">
        <v>1</v>
      </c>
      <c r="AR29" s="271" t="s">
        <v>1</v>
      </c>
      <c r="AS29" s="271" t="s">
        <v>1</v>
      </c>
      <c r="AT29" s="271" t="s">
        <v>1</v>
      </c>
      <c r="AU29" s="271" t="s">
        <v>1</v>
      </c>
      <c r="AV29" s="274" t="s">
        <v>20</v>
      </c>
      <c r="AW29" s="275" t="s">
        <v>1241</v>
      </c>
      <c r="AX29" s="275">
        <v>1</v>
      </c>
      <c r="AY29" s="152">
        <v>2</v>
      </c>
      <c r="AZ29" s="276">
        <v>0</v>
      </c>
      <c r="BA29" s="280">
        <v>10.8</v>
      </c>
      <c r="BB29" s="278">
        <v>0.26</v>
      </c>
      <c r="BD29" s="150" t="e">
        <f>_xlfn.XLOOKUP(A29,'KSD auditees'!A:A,'KSD auditees'!A:A)</f>
        <v>#N/A</v>
      </c>
      <c r="BE29" s="150" t="e">
        <f>_xlfn.XLOOKUP(A29,'KSD auditees'!A:A,'KSD auditees'!G:G)</f>
        <v>#N/A</v>
      </c>
      <c r="BF29" s="150" t="e">
        <f>_xlfn.XLOOKUP(A29,'[27]Non AGSA'!B:B,'[27]Non AGSA'!B:B)</f>
        <v>#N/A</v>
      </c>
      <c r="BG29" s="150" t="e">
        <f>_xlfn.XLOOKUP(A29,'[27]Dormant auditee list'!C:C,'[27]Dormant auditee list'!C:C)</f>
        <v>#N/A</v>
      </c>
      <c r="BH29" s="150" t="str">
        <f>_xlfn.XLOOKUP(A29,[27]Reworked!A:A,[27]Reworked!I:I)</f>
        <v>Unqualified with no findings</v>
      </c>
      <c r="BJ29" s="150">
        <v>1</v>
      </c>
      <c r="BK29" s="150">
        <v>1</v>
      </c>
    </row>
    <row r="30" spans="1:63" ht="18.75" customHeight="1" x14ac:dyDescent="0.25">
      <c r="A30" s="265">
        <v>444</v>
      </c>
      <c r="B30" s="266" t="s">
        <v>1259</v>
      </c>
      <c r="C30" s="271" t="s">
        <v>1190</v>
      </c>
      <c r="D30" s="271" t="s">
        <v>438</v>
      </c>
      <c r="E30" s="271" t="s">
        <v>1191</v>
      </c>
      <c r="F30" s="271" t="s">
        <v>452</v>
      </c>
      <c r="G30" s="271" t="s">
        <v>1</v>
      </c>
      <c r="H30" s="266" t="s">
        <v>1</v>
      </c>
      <c r="I30" s="266" t="s">
        <v>438</v>
      </c>
      <c r="J30" s="152" t="s">
        <v>17</v>
      </c>
      <c r="K30" s="271" t="s">
        <v>1</v>
      </c>
      <c r="L30" s="274" t="s">
        <v>20</v>
      </c>
      <c r="M30" s="275" t="s">
        <v>33</v>
      </c>
      <c r="N30" s="271" t="s">
        <v>1</v>
      </c>
      <c r="O30" s="271" t="s">
        <v>1</v>
      </c>
      <c r="P30" s="271" t="s">
        <v>1</v>
      </c>
      <c r="Q30" s="271" t="s">
        <v>1</v>
      </c>
      <c r="R30" s="271" t="s">
        <v>1</v>
      </c>
      <c r="S30" s="271" t="s">
        <v>1</v>
      </c>
      <c r="T30" s="271" t="s">
        <v>1</v>
      </c>
      <c r="U30" s="271" t="s">
        <v>1</v>
      </c>
      <c r="V30" s="271" t="s">
        <v>1</v>
      </c>
      <c r="W30" s="271" t="s">
        <v>1</v>
      </c>
      <c r="X30" s="271" t="s">
        <v>1</v>
      </c>
      <c r="Y30" s="271" t="s">
        <v>1</v>
      </c>
      <c r="Z30" s="271" t="s">
        <v>1</v>
      </c>
      <c r="AA30" s="271" t="s">
        <v>1</v>
      </c>
      <c r="AB30" s="271" t="s">
        <v>1</v>
      </c>
      <c r="AC30" s="271" t="s">
        <v>1</v>
      </c>
      <c r="AD30" s="271" t="s">
        <v>1</v>
      </c>
      <c r="AE30" s="271" t="s">
        <v>1</v>
      </c>
      <c r="AF30" s="271" t="s">
        <v>1</v>
      </c>
      <c r="AG30" s="271" t="s">
        <v>1</v>
      </c>
      <c r="AH30" s="271" t="s">
        <v>1</v>
      </c>
      <c r="AI30" s="271" t="s">
        <v>1</v>
      </c>
      <c r="AJ30" s="271" t="s">
        <v>1</v>
      </c>
      <c r="AK30" s="271" t="s">
        <v>1</v>
      </c>
      <c r="AL30" s="271" t="s">
        <v>1</v>
      </c>
      <c r="AM30" s="271" t="s">
        <v>1</v>
      </c>
      <c r="AN30" s="271" t="s">
        <v>1</v>
      </c>
      <c r="AO30" s="271" t="s">
        <v>1</v>
      </c>
      <c r="AP30" s="271" t="s">
        <v>1</v>
      </c>
      <c r="AQ30" s="271" t="s">
        <v>1</v>
      </c>
      <c r="AR30" s="274" t="s">
        <v>20</v>
      </c>
      <c r="AS30" s="271" t="s">
        <v>1</v>
      </c>
      <c r="AT30" s="271" t="s">
        <v>1</v>
      </c>
      <c r="AU30" s="274" t="s">
        <v>20</v>
      </c>
      <c r="AV30" s="274" t="s">
        <v>20</v>
      </c>
      <c r="AW30" s="275" t="s">
        <v>1241</v>
      </c>
      <c r="AX30" s="275">
        <v>1</v>
      </c>
      <c r="AY30" s="152">
        <v>2</v>
      </c>
      <c r="AZ30" s="276">
        <v>0</v>
      </c>
      <c r="BA30" s="276">
        <v>0</v>
      </c>
      <c r="BB30" s="283">
        <v>0</v>
      </c>
      <c r="BD30" s="150" t="e">
        <f>_xlfn.XLOOKUP(A30,'KSD auditees'!A:A,'KSD auditees'!A:A)</f>
        <v>#N/A</v>
      </c>
      <c r="BE30" s="150" t="e">
        <f>_xlfn.XLOOKUP(A30,'KSD auditees'!A:A,'KSD auditees'!G:G)</f>
        <v>#N/A</v>
      </c>
      <c r="BF30" s="150" t="e">
        <f>_xlfn.XLOOKUP(A30,'[27]Non AGSA'!B:B,'[27]Non AGSA'!B:B)</f>
        <v>#N/A</v>
      </c>
      <c r="BG30" s="150" t="e">
        <f>_xlfn.XLOOKUP(A30,'[27]Dormant auditee list'!C:C,'[27]Dormant auditee list'!C:C)</f>
        <v>#N/A</v>
      </c>
      <c r="BH30" s="150" t="str">
        <f>_xlfn.XLOOKUP(A30,[27]Reworked!A:A,[27]Reworked!I:I)</f>
        <v>Unqualified with findings</v>
      </c>
      <c r="BJ30" s="150">
        <v>1</v>
      </c>
      <c r="BK30" s="150">
        <v>2</v>
      </c>
    </row>
    <row r="31" spans="1:63" ht="26.25" customHeight="1" x14ac:dyDescent="0.25">
      <c r="A31" s="265">
        <v>1008</v>
      </c>
      <c r="B31" s="266" t="s">
        <v>753</v>
      </c>
      <c r="C31" s="271" t="s">
        <v>1190</v>
      </c>
      <c r="D31" s="271" t="s">
        <v>737</v>
      </c>
      <c r="E31" s="271" t="s">
        <v>1191</v>
      </c>
      <c r="F31" s="271" t="s">
        <v>456</v>
      </c>
      <c r="G31" s="271" t="s">
        <v>754</v>
      </c>
      <c r="H31" s="266" t="s">
        <v>755</v>
      </c>
      <c r="I31" s="266" t="s">
        <v>437</v>
      </c>
      <c r="J31" s="152" t="s">
        <v>17</v>
      </c>
      <c r="K31" s="271" t="s">
        <v>1</v>
      </c>
      <c r="L31" s="272" t="s">
        <v>23</v>
      </c>
      <c r="M31" s="152" t="s">
        <v>17</v>
      </c>
      <c r="N31" s="273" t="s">
        <v>22</v>
      </c>
      <c r="O31" s="272" t="s">
        <v>23</v>
      </c>
      <c r="P31" s="271" t="s">
        <v>1</v>
      </c>
      <c r="Q31" s="271" t="s">
        <v>1</v>
      </c>
      <c r="R31" s="271" t="s">
        <v>1</v>
      </c>
      <c r="S31" s="271" t="s">
        <v>1</v>
      </c>
      <c r="T31" s="271" t="s">
        <v>1</v>
      </c>
      <c r="U31" s="271" t="s">
        <v>1</v>
      </c>
      <c r="V31" s="271" t="s">
        <v>1</v>
      </c>
      <c r="W31" s="271" t="s">
        <v>1</v>
      </c>
      <c r="X31" s="271" t="s">
        <v>1</v>
      </c>
      <c r="Y31" s="271" t="s">
        <v>1</v>
      </c>
      <c r="Z31" s="271" t="s">
        <v>1</v>
      </c>
      <c r="AA31" s="271" t="s">
        <v>1</v>
      </c>
      <c r="AB31" s="271" t="s">
        <v>1</v>
      </c>
      <c r="AC31" s="271" t="s">
        <v>1</v>
      </c>
      <c r="AD31" s="271" t="s">
        <v>1</v>
      </c>
      <c r="AE31" s="271" t="s">
        <v>1</v>
      </c>
      <c r="AF31" s="272" t="s">
        <v>23</v>
      </c>
      <c r="AG31" s="271" t="s">
        <v>1</v>
      </c>
      <c r="AH31" s="272" t="s">
        <v>23</v>
      </c>
      <c r="AI31" s="271" t="s">
        <v>1</v>
      </c>
      <c r="AJ31" s="271" t="s">
        <v>1</v>
      </c>
      <c r="AK31" s="271" t="s">
        <v>1</v>
      </c>
      <c r="AL31" s="271" t="s">
        <v>1</v>
      </c>
      <c r="AM31" s="271" t="s">
        <v>1</v>
      </c>
      <c r="AN31" s="271" t="s">
        <v>1</v>
      </c>
      <c r="AO31" s="271" t="s">
        <v>1</v>
      </c>
      <c r="AP31" s="271" t="s">
        <v>1</v>
      </c>
      <c r="AQ31" s="271" t="s">
        <v>1</v>
      </c>
      <c r="AR31" s="273" t="s">
        <v>22</v>
      </c>
      <c r="AS31" s="271" t="s">
        <v>1</v>
      </c>
      <c r="AT31" s="271" t="s">
        <v>1</v>
      </c>
      <c r="AU31" s="273" t="s">
        <v>22</v>
      </c>
      <c r="AV31" s="272" t="s">
        <v>23</v>
      </c>
      <c r="AW31" s="275" t="s">
        <v>1241</v>
      </c>
      <c r="AX31" s="275">
        <v>1</v>
      </c>
      <c r="AY31" s="275">
        <v>1</v>
      </c>
      <c r="AZ31" s="280">
        <v>171.5</v>
      </c>
      <c r="BA31" s="277">
        <v>72.900000000000006</v>
      </c>
      <c r="BB31" s="278">
        <v>0.8</v>
      </c>
      <c r="BD31" s="150" t="e">
        <f>_xlfn.XLOOKUP(A31,'KSD auditees'!A:A,'KSD auditees'!A:A)</f>
        <v>#N/A</v>
      </c>
      <c r="BE31" s="150" t="e">
        <f>_xlfn.XLOOKUP(A31,'KSD auditees'!A:A,'KSD auditees'!G:G)</f>
        <v>#N/A</v>
      </c>
      <c r="BF31" s="150" t="e">
        <f>_xlfn.XLOOKUP(A31,'[27]Non AGSA'!B:B,'[27]Non AGSA'!B:B)</f>
        <v>#N/A</v>
      </c>
      <c r="BG31" s="150" t="e">
        <f>_xlfn.XLOOKUP(A31,'[27]Dormant auditee list'!C:C,'[27]Dormant auditee list'!C:C)</f>
        <v>#N/A</v>
      </c>
      <c r="BH31" s="150" t="str">
        <f>_xlfn.XLOOKUP(A31,[27]Reworked!A:A,[27]Reworked!I:I)</f>
        <v>Unqualified with findings</v>
      </c>
      <c r="BJ31" s="150">
        <v>1</v>
      </c>
      <c r="BK31" s="150">
        <v>2</v>
      </c>
    </row>
    <row r="32" spans="1:63" ht="18.75" customHeight="1" x14ac:dyDescent="0.25">
      <c r="A32" s="265">
        <v>230</v>
      </c>
      <c r="B32" s="266" t="s">
        <v>1260</v>
      </c>
      <c r="C32" s="271" t="s">
        <v>1190</v>
      </c>
      <c r="D32" s="271" t="s">
        <v>438</v>
      </c>
      <c r="E32" s="271" t="s">
        <v>1191</v>
      </c>
      <c r="F32" s="271" t="s">
        <v>456</v>
      </c>
      <c r="G32" s="271" t="s">
        <v>1</v>
      </c>
      <c r="H32" s="266" t="s">
        <v>1</v>
      </c>
      <c r="I32" s="266" t="s">
        <v>438</v>
      </c>
      <c r="J32" s="275" t="s">
        <v>33</v>
      </c>
      <c r="K32" s="271" t="s">
        <v>1</v>
      </c>
      <c r="L32" s="271" t="s">
        <v>1</v>
      </c>
      <c r="M32" s="275" t="s">
        <v>33</v>
      </c>
      <c r="N32" s="271" t="s">
        <v>1</v>
      </c>
      <c r="O32" s="271" t="s">
        <v>1</v>
      </c>
      <c r="P32" s="271" t="s">
        <v>1</v>
      </c>
      <c r="Q32" s="271" t="s">
        <v>1</v>
      </c>
      <c r="R32" s="271" t="s">
        <v>1</v>
      </c>
      <c r="S32" s="271" t="s">
        <v>1</v>
      </c>
      <c r="T32" s="271" t="s">
        <v>1</v>
      </c>
      <c r="U32" s="271" t="s">
        <v>1</v>
      </c>
      <c r="V32" s="271" t="s">
        <v>1</v>
      </c>
      <c r="W32" s="271" t="s">
        <v>1</v>
      </c>
      <c r="X32" s="271" t="s">
        <v>1</v>
      </c>
      <c r="Y32" s="271" t="s">
        <v>1</v>
      </c>
      <c r="Z32" s="271" t="s">
        <v>1</v>
      </c>
      <c r="AA32" s="271" t="s">
        <v>1</v>
      </c>
      <c r="AB32" s="271" t="s">
        <v>1</v>
      </c>
      <c r="AC32" s="271" t="s">
        <v>1</v>
      </c>
      <c r="AD32" s="271" t="s">
        <v>1</v>
      </c>
      <c r="AE32" s="271" t="s">
        <v>1</v>
      </c>
      <c r="AF32" s="271" t="s">
        <v>1</v>
      </c>
      <c r="AG32" s="271" t="s">
        <v>1</v>
      </c>
      <c r="AH32" s="271" t="s">
        <v>1</v>
      </c>
      <c r="AI32" s="271" t="s">
        <v>1</v>
      </c>
      <c r="AJ32" s="271" t="s">
        <v>1</v>
      </c>
      <c r="AK32" s="271" t="s">
        <v>1</v>
      </c>
      <c r="AL32" s="271" t="s">
        <v>1</v>
      </c>
      <c r="AM32" s="271" t="s">
        <v>1</v>
      </c>
      <c r="AN32" s="271" t="s">
        <v>1</v>
      </c>
      <c r="AO32" s="271" t="s">
        <v>1</v>
      </c>
      <c r="AP32" s="271" t="s">
        <v>1</v>
      </c>
      <c r="AQ32" s="271" t="s">
        <v>1</v>
      </c>
      <c r="AR32" s="271" t="s">
        <v>1</v>
      </c>
      <c r="AS32" s="271" t="s">
        <v>1</v>
      </c>
      <c r="AT32" s="271" t="s">
        <v>1</v>
      </c>
      <c r="AU32" s="271" t="s">
        <v>1</v>
      </c>
      <c r="AV32" s="271" t="s">
        <v>1</v>
      </c>
      <c r="AW32" s="275" t="s">
        <v>1241</v>
      </c>
      <c r="AX32" s="275">
        <v>1</v>
      </c>
      <c r="AY32" s="275">
        <v>1</v>
      </c>
      <c r="AZ32" s="276">
        <v>0</v>
      </c>
      <c r="BA32" s="277">
        <v>0</v>
      </c>
      <c r="BB32" s="278">
        <v>1.1000000000000001</v>
      </c>
      <c r="BD32" s="150" t="e">
        <f>_xlfn.XLOOKUP(A32,'KSD auditees'!A:A,'KSD auditees'!A:A)</f>
        <v>#N/A</v>
      </c>
      <c r="BE32" s="150" t="e">
        <f>_xlfn.XLOOKUP(A32,'KSD auditees'!A:A,'KSD auditees'!G:G)</f>
        <v>#N/A</v>
      </c>
      <c r="BF32" s="150" t="e">
        <f>_xlfn.XLOOKUP(A32,'[27]Non AGSA'!B:B,'[27]Non AGSA'!B:B)</f>
        <v>#N/A</v>
      </c>
      <c r="BG32" s="150" t="e">
        <f>_xlfn.XLOOKUP(A32,'[27]Dormant auditee list'!C:C,'[27]Dormant auditee list'!C:C)</f>
        <v>#N/A</v>
      </c>
      <c r="BH32" s="150" t="str">
        <f>_xlfn.XLOOKUP(A32,[27]Reworked!A:A,[27]Reworked!I:I)</f>
        <v>Unqualified with no findings</v>
      </c>
      <c r="BJ32" s="150">
        <v>1</v>
      </c>
      <c r="BK32" s="150">
        <v>1</v>
      </c>
    </row>
    <row r="33" spans="1:63" ht="26.25" customHeight="1" x14ac:dyDescent="0.25">
      <c r="A33" s="265">
        <v>68</v>
      </c>
      <c r="B33" s="266" t="s">
        <v>196</v>
      </c>
      <c r="C33" s="271" t="s">
        <v>1190</v>
      </c>
      <c r="D33" s="271" t="s">
        <v>815</v>
      </c>
      <c r="E33" s="271" t="s">
        <v>1191</v>
      </c>
      <c r="F33" s="271" t="s">
        <v>1</v>
      </c>
      <c r="G33" s="271" t="s">
        <v>823</v>
      </c>
      <c r="H33" s="266" t="s">
        <v>696</v>
      </c>
      <c r="I33" s="266" t="s">
        <v>437</v>
      </c>
      <c r="J33" s="152" t="s">
        <v>17</v>
      </c>
      <c r="K33" s="274" t="s">
        <v>20</v>
      </c>
      <c r="L33" s="272" t="s">
        <v>23</v>
      </c>
      <c r="M33" s="152" t="s">
        <v>17</v>
      </c>
      <c r="N33" s="271" t="s">
        <v>1</v>
      </c>
      <c r="O33" s="272" t="s">
        <v>23</v>
      </c>
      <c r="P33" s="271" t="s">
        <v>1</v>
      </c>
      <c r="Q33" s="271" t="s">
        <v>1</v>
      </c>
      <c r="R33" s="271" t="s">
        <v>1</v>
      </c>
      <c r="S33" s="271" t="s">
        <v>1</v>
      </c>
      <c r="T33" s="271" t="s">
        <v>1</v>
      </c>
      <c r="U33" s="271" t="s">
        <v>1</v>
      </c>
      <c r="V33" s="271" t="s">
        <v>1</v>
      </c>
      <c r="W33" s="271" t="s">
        <v>1</v>
      </c>
      <c r="X33" s="271" t="s">
        <v>1</v>
      </c>
      <c r="Y33" s="271" t="s">
        <v>1</v>
      </c>
      <c r="Z33" s="274" t="s">
        <v>20</v>
      </c>
      <c r="AA33" s="271" t="s">
        <v>1</v>
      </c>
      <c r="AB33" s="271" t="s">
        <v>1</v>
      </c>
      <c r="AC33" s="271" t="s">
        <v>1</v>
      </c>
      <c r="AD33" s="271" t="s">
        <v>1</v>
      </c>
      <c r="AE33" s="271" t="s">
        <v>1</v>
      </c>
      <c r="AF33" s="272" t="s">
        <v>23</v>
      </c>
      <c r="AG33" s="271" t="s">
        <v>1</v>
      </c>
      <c r="AH33" s="271" t="s">
        <v>1</v>
      </c>
      <c r="AI33" s="271" t="s">
        <v>1</v>
      </c>
      <c r="AJ33" s="271" t="s">
        <v>1</v>
      </c>
      <c r="AK33" s="271" t="s">
        <v>1</v>
      </c>
      <c r="AL33" s="271" t="s">
        <v>1</v>
      </c>
      <c r="AM33" s="271" t="s">
        <v>1</v>
      </c>
      <c r="AN33" s="271" t="s">
        <v>1</v>
      </c>
      <c r="AO33" s="271" t="s">
        <v>1</v>
      </c>
      <c r="AP33" s="271" t="s">
        <v>1</v>
      </c>
      <c r="AQ33" s="271" t="s">
        <v>1</v>
      </c>
      <c r="AR33" s="272" t="s">
        <v>23</v>
      </c>
      <c r="AS33" s="271" t="s">
        <v>1</v>
      </c>
      <c r="AT33" s="271" t="s">
        <v>1</v>
      </c>
      <c r="AU33" s="274" t="s">
        <v>20</v>
      </c>
      <c r="AV33" s="272" t="s">
        <v>23</v>
      </c>
      <c r="AW33" s="274" t="s">
        <v>1240</v>
      </c>
      <c r="AX33" s="275">
        <v>1</v>
      </c>
      <c r="AY33" s="282">
        <v>3</v>
      </c>
      <c r="AZ33" s="280">
        <v>677.2</v>
      </c>
      <c r="BA33" s="277">
        <v>8.5</v>
      </c>
      <c r="BB33" s="278">
        <v>1.1000000000000001</v>
      </c>
      <c r="BD33" s="150">
        <f>_xlfn.XLOOKUP(A33,'KSD auditees'!A:A,'KSD auditees'!A:A)</f>
        <v>68</v>
      </c>
      <c r="BE33" s="150" t="str">
        <f>_xlfn.XLOOKUP(A33,'KSD auditees'!A:A,'KSD auditees'!G:G)</f>
        <v>Safety and Security</v>
      </c>
      <c r="BF33" s="150" t="e">
        <f>_xlfn.XLOOKUP(A33,'[27]Non AGSA'!B:B,'[27]Non AGSA'!B:B)</f>
        <v>#N/A</v>
      </c>
      <c r="BG33" s="150" t="e">
        <f>_xlfn.XLOOKUP(A33,'[27]Dormant auditee list'!C:C,'[27]Dormant auditee list'!C:C)</f>
        <v>#N/A</v>
      </c>
      <c r="BH33" s="150" t="str">
        <f>_xlfn.XLOOKUP(A33,[27]Reworked!A:A,[27]Reworked!I:I)</f>
        <v>Unqualified with findings</v>
      </c>
      <c r="BJ33" s="150">
        <v>1</v>
      </c>
      <c r="BK33" s="150">
        <v>2</v>
      </c>
    </row>
    <row r="34" spans="1:63" ht="27" customHeight="1" x14ac:dyDescent="0.25">
      <c r="A34" s="265">
        <v>69</v>
      </c>
      <c r="B34" s="266" t="s">
        <v>198</v>
      </c>
      <c r="C34" s="271" t="s">
        <v>1190</v>
      </c>
      <c r="D34" s="271" t="s">
        <v>815</v>
      </c>
      <c r="E34" s="271" t="s">
        <v>1191</v>
      </c>
      <c r="F34" s="271" t="s">
        <v>1</v>
      </c>
      <c r="G34" s="271" t="s">
        <v>817</v>
      </c>
      <c r="H34" s="266" t="s">
        <v>696</v>
      </c>
      <c r="I34" s="266" t="s">
        <v>437</v>
      </c>
      <c r="J34" s="279" t="s">
        <v>26</v>
      </c>
      <c r="K34" s="273" t="s">
        <v>22</v>
      </c>
      <c r="L34" s="272" t="s">
        <v>23</v>
      </c>
      <c r="M34" s="279" t="s">
        <v>26</v>
      </c>
      <c r="N34" s="272" t="s">
        <v>23</v>
      </c>
      <c r="O34" s="272" t="s">
        <v>23</v>
      </c>
      <c r="P34" s="272" t="s">
        <v>23</v>
      </c>
      <c r="Q34" s="271" t="s">
        <v>1</v>
      </c>
      <c r="R34" s="271" t="s">
        <v>1</v>
      </c>
      <c r="S34" s="271" t="s">
        <v>1</v>
      </c>
      <c r="T34" s="271" t="s">
        <v>1</v>
      </c>
      <c r="U34" s="271" t="s">
        <v>1</v>
      </c>
      <c r="V34" s="271" t="s">
        <v>1</v>
      </c>
      <c r="W34" s="272" t="s">
        <v>23</v>
      </c>
      <c r="X34" s="272" t="s">
        <v>23</v>
      </c>
      <c r="Y34" s="271" t="s">
        <v>1</v>
      </c>
      <c r="Z34" s="273" t="s">
        <v>22</v>
      </c>
      <c r="AA34" s="273" t="s">
        <v>22</v>
      </c>
      <c r="AB34" s="271" t="s">
        <v>1</v>
      </c>
      <c r="AC34" s="271" t="s">
        <v>1</v>
      </c>
      <c r="AD34" s="271" t="s">
        <v>1</v>
      </c>
      <c r="AE34" s="272" t="s">
        <v>23</v>
      </c>
      <c r="AF34" s="272" t="s">
        <v>23</v>
      </c>
      <c r="AG34" s="271" t="s">
        <v>1</v>
      </c>
      <c r="AH34" s="272" t="s">
        <v>23</v>
      </c>
      <c r="AI34" s="271" t="s">
        <v>1</v>
      </c>
      <c r="AJ34" s="271" t="s">
        <v>1</v>
      </c>
      <c r="AK34" s="272" t="s">
        <v>23</v>
      </c>
      <c r="AL34" s="272" t="s">
        <v>23</v>
      </c>
      <c r="AM34" s="271" t="s">
        <v>1</v>
      </c>
      <c r="AN34" s="271" t="s">
        <v>1</v>
      </c>
      <c r="AO34" s="271" t="s">
        <v>1</v>
      </c>
      <c r="AP34" s="271" t="s">
        <v>1</v>
      </c>
      <c r="AQ34" s="271" t="s">
        <v>1</v>
      </c>
      <c r="AR34" s="272" t="s">
        <v>23</v>
      </c>
      <c r="AS34" s="271" t="s">
        <v>1</v>
      </c>
      <c r="AT34" s="271" t="s">
        <v>1</v>
      </c>
      <c r="AU34" s="272" t="s">
        <v>23</v>
      </c>
      <c r="AV34" s="272" t="s">
        <v>23</v>
      </c>
      <c r="AW34" s="275" t="s">
        <v>1241</v>
      </c>
      <c r="AX34" s="152">
        <v>2</v>
      </c>
      <c r="AY34" s="152">
        <v>2</v>
      </c>
      <c r="AZ34" s="277">
        <v>2509.4</v>
      </c>
      <c r="BA34" s="277">
        <v>123.8</v>
      </c>
      <c r="BB34" s="281">
        <v>0.03</v>
      </c>
      <c r="BD34" s="150">
        <f>_xlfn.XLOOKUP(A34,'KSD auditees'!A:A,'KSD auditees'!A:A)</f>
        <v>69</v>
      </c>
      <c r="BE34" s="150" t="str">
        <f>_xlfn.XLOOKUP(A34,'KSD auditees'!A:A,'KSD auditees'!G:G)</f>
        <v>Safety and Security</v>
      </c>
      <c r="BF34" s="150" t="e">
        <f>_xlfn.XLOOKUP(A34,'[27]Non AGSA'!B:B,'[27]Non AGSA'!B:B)</f>
        <v>#N/A</v>
      </c>
      <c r="BG34" s="150" t="e">
        <f>_xlfn.XLOOKUP(A34,'[27]Dormant auditee list'!C:C,'[27]Dormant auditee list'!C:C)</f>
        <v>#N/A</v>
      </c>
      <c r="BH34" s="150" t="str">
        <f>_xlfn.XLOOKUP(A34,[27]Reworked!A:A,[27]Reworked!I:I)</f>
        <v>Qualified</v>
      </c>
      <c r="BJ34" s="150">
        <v>1</v>
      </c>
      <c r="BK34" s="150">
        <v>3</v>
      </c>
    </row>
    <row r="35" spans="1:63" ht="26.25" customHeight="1" x14ac:dyDescent="0.25">
      <c r="A35" s="265">
        <v>104</v>
      </c>
      <c r="B35" s="266" t="s">
        <v>133</v>
      </c>
      <c r="C35" s="271" t="s">
        <v>1190</v>
      </c>
      <c r="D35" s="271" t="s">
        <v>438</v>
      </c>
      <c r="E35" s="271" t="s">
        <v>1191</v>
      </c>
      <c r="F35" s="271" t="s">
        <v>458</v>
      </c>
      <c r="G35" s="271" t="s">
        <v>1</v>
      </c>
      <c r="H35" s="266" t="s">
        <v>1</v>
      </c>
      <c r="I35" s="266" t="s">
        <v>438</v>
      </c>
      <c r="J35" s="275" t="s">
        <v>33</v>
      </c>
      <c r="K35" s="271" t="s">
        <v>1</v>
      </c>
      <c r="L35" s="271" t="s">
        <v>1</v>
      </c>
      <c r="M35" s="275" t="s">
        <v>33</v>
      </c>
      <c r="N35" s="271" t="s">
        <v>1</v>
      </c>
      <c r="O35" s="271" t="s">
        <v>1</v>
      </c>
      <c r="P35" s="271" t="s">
        <v>1</v>
      </c>
      <c r="Q35" s="271" t="s">
        <v>1</v>
      </c>
      <c r="R35" s="271" t="s">
        <v>1</v>
      </c>
      <c r="S35" s="271" t="s">
        <v>1</v>
      </c>
      <c r="T35" s="271" t="s">
        <v>1</v>
      </c>
      <c r="U35" s="271" t="s">
        <v>1</v>
      </c>
      <c r="V35" s="271" t="s">
        <v>1</v>
      </c>
      <c r="W35" s="271" t="s">
        <v>1</v>
      </c>
      <c r="X35" s="271" t="s">
        <v>1</v>
      </c>
      <c r="Y35" s="271" t="s">
        <v>1</v>
      </c>
      <c r="Z35" s="271" t="s">
        <v>1</v>
      </c>
      <c r="AA35" s="271" t="s">
        <v>1</v>
      </c>
      <c r="AB35" s="271" t="s">
        <v>1</v>
      </c>
      <c r="AC35" s="271" t="s">
        <v>1</v>
      </c>
      <c r="AD35" s="271" t="s">
        <v>1</v>
      </c>
      <c r="AE35" s="271" t="s">
        <v>1</v>
      </c>
      <c r="AF35" s="271" t="s">
        <v>1</v>
      </c>
      <c r="AG35" s="271" t="s">
        <v>1</v>
      </c>
      <c r="AH35" s="271" t="s">
        <v>1</v>
      </c>
      <c r="AI35" s="271" t="s">
        <v>1</v>
      </c>
      <c r="AJ35" s="271" t="s">
        <v>1</v>
      </c>
      <c r="AK35" s="271" t="s">
        <v>1</v>
      </c>
      <c r="AL35" s="271" t="s">
        <v>1</v>
      </c>
      <c r="AM35" s="271" t="s">
        <v>1</v>
      </c>
      <c r="AN35" s="271" t="s">
        <v>1</v>
      </c>
      <c r="AO35" s="271" t="s">
        <v>1</v>
      </c>
      <c r="AP35" s="271" t="s">
        <v>1</v>
      </c>
      <c r="AQ35" s="271" t="s">
        <v>1</v>
      </c>
      <c r="AR35" s="271" t="s">
        <v>1</v>
      </c>
      <c r="AS35" s="271" t="s">
        <v>1</v>
      </c>
      <c r="AT35" s="271" t="s">
        <v>1</v>
      </c>
      <c r="AU35" s="271" t="s">
        <v>1</v>
      </c>
      <c r="AV35" s="271" t="s">
        <v>1</v>
      </c>
      <c r="AW35" s="275" t="s">
        <v>1241</v>
      </c>
      <c r="AX35" s="275">
        <v>1</v>
      </c>
      <c r="AY35" s="152">
        <v>2</v>
      </c>
      <c r="AZ35" s="276">
        <v>0</v>
      </c>
      <c r="BA35" s="276">
        <v>0</v>
      </c>
      <c r="BB35" s="283">
        <v>0</v>
      </c>
      <c r="BD35" s="150">
        <f>_xlfn.XLOOKUP(A35,'KSD auditees'!A:A,'KSD auditees'!A:A)</f>
        <v>104</v>
      </c>
      <c r="BE35" s="150" t="str">
        <f>_xlfn.XLOOKUP(A35,'KSD auditees'!A:A,'KSD auditees'!G:G)</f>
        <v xml:space="preserve">Environmental sustainability </v>
      </c>
      <c r="BF35" s="150" t="e">
        <f>_xlfn.XLOOKUP(A35,'[27]Non AGSA'!B:B,'[27]Non AGSA'!B:B)</f>
        <v>#N/A</v>
      </c>
      <c r="BG35" s="150" t="e">
        <f>_xlfn.XLOOKUP(A35,'[27]Dormant auditee list'!C:C,'[27]Dormant auditee list'!C:C)</f>
        <v>#N/A</v>
      </c>
      <c r="BH35" s="150" t="str">
        <f>_xlfn.XLOOKUP(A35,[27]Reworked!A:A,[27]Reworked!I:I)</f>
        <v>Unqualified with no findings</v>
      </c>
      <c r="BJ35" s="150">
        <v>1</v>
      </c>
      <c r="BK35" s="150">
        <v>1</v>
      </c>
    </row>
    <row r="36" spans="1:63" ht="34.5" customHeight="1" x14ac:dyDescent="0.25">
      <c r="A36" s="265">
        <v>1225</v>
      </c>
      <c r="B36" s="266" t="s">
        <v>134</v>
      </c>
      <c r="C36" s="271" t="s">
        <v>1190</v>
      </c>
      <c r="D36" s="271" t="s">
        <v>854</v>
      </c>
      <c r="E36" s="271" t="s">
        <v>1191</v>
      </c>
      <c r="F36" s="271" t="s">
        <v>859</v>
      </c>
      <c r="G36" s="271" t="s">
        <v>587</v>
      </c>
      <c r="H36" s="266" t="s">
        <v>440</v>
      </c>
      <c r="I36" s="266" t="s">
        <v>437</v>
      </c>
      <c r="J36" s="152" t="s">
        <v>17</v>
      </c>
      <c r="K36" s="272" t="s">
        <v>23</v>
      </c>
      <c r="L36" s="272" t="s">
        <v>23</v>
      </c>
      <c r="M36" s="152" t="s">
        <v>17</v>
      </c>
      <c r="N36" s="272" t="s">
        <v>23</v>
      </c>
      <c r="O36" s="272" t="s">
        <v>23</v>
      </c>
      <c r="P36" s="271" t="s">
        <v>1</v>
      </c>
      <c r="Q36" s="271" t="s">
        <v>1</v>
      </c>
      <c r="R36" s="271" t="s">
        <v>1</v>
      </c>
      <c r="S36" s="271" t="s">
        <v>1</v>
      </c>
      <c r="T36" s="271" t="s">
        <v>1</v>
      </c>
      <c r="U36" s="271" t="s">
        <v>1</v>
      </c>
      <c r="V36" s="271" t="s">
        <v>1</v>
      </c>
      <c r="W36" s="271" t="s">
        <v>1</v>
      </c>
      <c r="X36" s="271" t="s">
        <v>1</v>
      </c>
      <c r="Y36" s="271" t="s">
        <v>1</v>
      </c>
      <c r="Z36" s="272" t="s">
        <v>23</v>
      </c>
      <c r="AA36" s="273" t="s">
        <v>22</v>
      </c>
      <c r="AB36" s="271" t="s">
        <v>1</v>
      </c>
      <c r="AC36" s="271" t="s">
        <v>1</v>
      </c>
      <c r="AD36" s="271" t="s">
        <v>1</v>
      </c>
      <c r="AE36" s="273" t="s">
        <v>22</v>
      </c>
      <c r="AF36" s="271" t="s">
        <v>1</v>
      </c>
      <c r="AG36" s="271" t="s">
        <v>1</v>
      </c>
      <c r="AH36" s="273" t="s">
        <v>22</v>
      </c>
      <c r="AI36" s="271" t="s">
        <v>1</v>
      </c>
      <c r="AJ36" s="271" t="s">
        <v>1</v>
      </c>
      <c r="AK36" s="271" t="s">
        <v>1</v>
      </c>
      <c r="AL36" s="272" t="s">
        <v>23</v>
      </c>
      <c r="AM36" s="271" t="s">
        <v>1</v>
      </c>
      <c r="AN36" s="271" t="s">
        <v>1</v>
      </c>
      <c r="AO36" s="274" t="s">
        <v>20</v>
      </c>
      <c r="AP36" s="271" t="s">
        <v>1</v>
      </c>
      <c r="AQ36" s="271" t="s">
        <v>1</v>
      </c>
      <c r="AR36" s="271" t="s">
        <v>1</v>
      </c>
      <c r="AS36" s="271" t="s">
        <v>1</v>
      </c>
      <c r="AT36" s="271" t="s">
        <v>1</v>
      </c>
      <c r="AU36" s="272" t="s">
        <v>23</v>
      </c>
      <c r="AV36" s="272" t="s">
        <v>23</v>
      </c>
      <c r="AW36" s="275" t="s">
        <v>1241</v>
      </c>
      <c r="AX36" s="275">
        <v>1</v>
      </c>
      <c r="AY36" s="275">
        <v>1</v>
      </c>
      <c r="AZ36" s="276">
        <v>0</v>
      </c>
      <c r="BA36" s="277">
        <v>33.4</v>
      </c>
      <c r="BB36" s="278">
        <v>28.2</v>
      </c>
      <c r="BD36" s="150">
        <f>_xlfn.XLOOKUP(A36,'KSD auditees'!A:A,'KSD auditees'!A:A)</f>
        <v>1225</v>
      </c>
      <c r="BE36" s="150" t="str">
        <f>_xlfn.XLOOKUP(A36,'KSD auditees'!A:A,'KSD auditees'!G:G)</f>
        <v xml:space="preserve">Environmental sustainability </v>
      </c>
      <c r="BF36" s="150" t="e">
        <f>_xlfn.XLOOKUP(A36,'[27]Non AGSA'!B:B,'[27]Non AGSA'!B:B)</f>
        <v>#N/A</v>
      </c>
      <c r="BG36" s="150" t="e">
        <f>_xlfn.XLOOKUP(A36,'[27]Dormant auditee list'!C:C,'[27]Dormant auditee list'!C:C)</f>
        <v>#N/A</v>
      </c>
      <c r="BH36" s="150" t="str">
        <f>_xlfn.XLOOKUP(A36,[27]Reworked!A:A,[27]Reworked!I:I)</f>
        <v>Unqualified with findings</v>
      </c>
      <c r="BI36" s="150" t="str">
        <f>_xlfn.XLOOKUP(A36,[27]Reworked!A:A,[27]Reworked!J:J)</f>
        <v>Unqualified with findings</v>
      </c>
      <c r="BJ36" s="150">
        <v>1</v>
      </c>
      <c r="BK36" s="150">
        <v>2</v>
      </c>
    </row>
    <row r="37" spans="1:63" ht="27" customHeight="1" x14ac:dyDescent="0.25">
      <c r="A37" s="265">
        <v>73</v>
      </c>
      <c r="B37" s="266" t="s">
        <v>150</v>
      </c>
      <c r="C37" s="271" t="s">
        <v>1190</v>
      </c>
      <c r="D37" s="271" t="s">
        <v>854</v>
      </c>
      <c r="E37" s="271" t="s">
        <v>1191</v>
      </c>
      <c r="F37" s="271" t="s">
        <v>151</v>
      </c>
      <c r="G37" s="271" t="s">
        <v>151</v>
      </c>
      <c r="H37" s="266" t="s">
        <v>444</v>
      </c>
      <c r="I37" s="266" t="s">
        <v>437</v>
      </c>
      <c r="J37" s="152" t="s">
        <v>17</v>
      </c>
      <c r="K37" s="272" t="s">
        <v>23</v>
      </c>
      <c r="L37" s="272" t="s">
        <v>23</v>
      </c>
      <c r="M37" s="152" t="s">
        <v>17</v>
      </c>
      <c r="N37" s="272" t="s">
        <v>23</v>
      </c>
      <c r="O37" s="272" t="s">
        <v>23</v>
      </c>
      <c r="P37" s="271" t="s">
        <v>1</v>
      </c>
      <c r="Q37" s="271" t="s">
        <v>1</v>
      </c>
      <c r="R37" s="271" t="s">
        <v>1</v>
      </c>
      <c r="S37" s="271" t="s">
        <v>1</v>
      </c>
      <c r="T37" s="271" t="s">
        <v>1</v>
      </c>
      <c r="U37" s="271" t="s">
        <v>1</v>
      </c>
      <c r="V37" s="271" t="s">
        <v>1</v>
      </c>
      <c r="W37" s="271" t="s">
        <v>1</v>
      </c>
      <c r="X37" s="271" t="s">
        <v>1</v>
      </c>
      <c r="Y37" s="271" t="s">
        <v>1</v>
      </c>
      <c r="Z37" s="271" t="s">
        <v>1</v>
      </c>
      <c r="AA37" s="273" t="s">
        <v>22</v>
      </c>
      <c r="AB37" s="271" t="s">
        <v>1</v>
      </c>
      <c r="AC37" s="271" t="s">
        <v>1</v>
      </c>
      <c r="AD37" s="274" t="s">
        <v>20</v>
      </c>
      <c r="AE37" s="272" t="s">
        <v>23</v>
      </c>
      <c r="AF37" s="271" t="s">
        <v>1</v>
      </c>
      <c r="AG37" s="271" t="s">
        <v>1</v>
      </c>
      <c r="AH37" s="271" t="s">
        <v>1</v>
      </c>
      <c r="AI37" s="271" t="s">
        <v>1</v>
      </c>
      <c r="AJ37" s="271" t="s">
        <v>1</v>
      </c>
      <c r="AK37" s="272" t="s">
        <v>23</v>
      </c>
      <c r="AL37" s="272" t="s">
        <v>23</v>
      </c>
      <c r="AM37" s="271" t="s">
        <v>1</v>
      </c>
      <c r="AN37" s="271" t="s">
        <v>1</v>
      </c>
      <c r="AO37" s="274" t="s">
        <v>20</v>
      </c>
      <c r="AP37" s="271" t="s">
        <v>1</v>
      </c>
      <c r="AQ37" s="271" t="s">
        <v>1</v>
      </c>
      <c r="AR37" s="273" t="s">
        <v>22</v>
      </c>
      <c r="AS37" s="271" t="s">
        <v>1</v>
      </c>
      <c r="AT37" s="271" t="s">
        <v>1</v>
      </c>
      <c r="AU37" s="272" t="s">
        <v>23</v>
      </c>
      <c r="AV37" s="272" t="s">
        <v>23</v>
      </c>
      <c r="AW37" s="275" t="s">
        <v>1241</v>
      </c>
      <c r="AX37" s="275">
        <v>1</v>
      </c>
      <c r="AY37" s="282">
        <v>3</v>
      </c>
      <c r="AZ37" s="276">
        <v>0</v>
      </c>
      <c r="BA37" s="280">
        <v>51.6</v>
      </c>
      <c r="BB37" s="281">
        <v>0</v>
      </c>
      <c r="BD37" s="150">
        <f>_xlfn.XLOOKUP(A37,'KSD auditees'!A:A,'KSD auditees'!A:A)</f>
        <v>73</v>
      </c>
      <c r="BE37" s="150" t="str">
        <f>_xlfn.XLOOKUP(A37,'KSD auditees'!A:A,'KSD auditees'!G:G)</f>
        <v>Health</v>
      </c>
      <c r="BF37" s="150" t="e">
        <f>_xlfn.XLOOKUP(A37,'[27]Non AGSA'!B:B,'[27]Non AGSA'!B:B)</f>
        <v>#N/A</v>
      </c>
      <c r="BG37" s="150" t="e">
        <f>_xlfn.XLOOKUP(A37,'[27]Dormant auditee list'!C:C,'[27]Dormant auditee list'!C:C)</f>
        <v>#N/A</v>
      </c>
      <c r="BH37" s="150" t="str">
        <f>_xlfn.XLOOKUP(A37,[27]Reworked!A:A,[27]Reworked!I:I)</f>
        <v>Unqualified with findings</v>
      </c>
      <c r="BJ37" s="150">
        <v>1</v>
      </c>
      <c r="BK37" s="150">
        <v>2</v>
      </c>
    </row>
    <row r="38" spans="1:63" ht="13.5" customHeight="1" x14ac:dyDescent="0.25">
      <c r="A38" s="265">
        <v>175</v>
      </c>
      <c r="B38" s="266" t="s">
        <v>151</v>
      </c>
      <c r="C38" s="271" t="s">
        <v>1190</v>
      </c>
      <c r="D38" s="271" t="s">
        <v>438</v>
      </c>
      <c r="E38" s="271" t="s">
        <v>1191</v>
      </c>
      <c r="F38" s="271" t="s">
        <v>151</v>
      </c>
      <c r="G38" s="271" t="s">
        <v>1</v>
      </c>
      <c r="H38" s="266" t="s">
        <v>1</v>
      </c>
      <c r="I38" s="266" t="s">
        <v>438</v>
      </c>
      <c r="J38" s="152" t="s">
        <v>17</v>
      </c>
      <c r="K38" s="272" t="s">
        <v>23</v>
      </c>
      <c r="L38" s="272" t="s">
        <v>23</v>
      </c>
      <c r="M38" s="279" t="s">
        <v>26</v>
      </c>
      <c r="N38" s="272" t="s">
        <v>23</v>
      </c>
      <c r="O38" s="272" t="s">
        <v>23</v>
      </c>
      <c r="P38" s="271" t="s">
        <v>1</v>
      </c>
      <c r="Q38" s="271" t="s">
        <v>1</v>
      </c>
      <c r="R38" s="271" t="s">
        <v>1</v>
      </c>
      <c r="S38" s="271" t="s">
        <v>1</v>
      </c>
      <c r="T38" s="271" t="s">
        <v>1</v>
      </c>
      <c r="U38" s="273" t="s">
        <v>22</v>
      </c>
      <c r="V38" s="271" t="s">
        <v>1</v>
      </c>
      <c r="W38" s="271" t="s">
        <v>1</v>
      </c>
      <c r="X38" s="271" t="s">
        <v>1</v>
      </c>
      <c r="Y38" s="271" t="s">
        <v>1</v>
      </c>
      <c r="Z38" s="271" t="s">
        <v>1</v>
      </c>
      <c r="AA38" s="272" t="s">
        <v>23</v>
      </c>
      <c r="AB38" s="271" t="s">
        <v>1</v>
      </c>
      <c r="AC38" s="271" t="s">
        <v>1</v>
      </c>
      <c r="AD38" s="271" t="s">
        <v>1</v>
      </c>
      <c r="AE38" s="272" t="s">
        <v>23</v>
      </c>
      <c r="AF38" s="272" t="s">
        <v>23</v>
      </c>
      <c r="AG38" s="271" t="s">
        <v>1</v>
      </c>
      <c r="AH38" s="274" t="s">
        <v>20</v>
      </c>
      <c r="AI38" s="271" t="s">
        <v>1</v>
      </c>
      <c r="AJ38" s="271" t="s">
        <v>1</v>
      </c>
      <c r="AK38" s="272" t="s">
        <v>23</v>
      </c>
      <c r="AL38" s="272" t="s">
        <v>23</v>
      </c>
      <c r="AM38" s="271" t="s">
        <v>1</v>
      </c>
      <c r="AN38" s="271" t="s">
        <v>1</v>
      </c>
      <c r="AO38" s="271" t="s">
        <v>1</v>
      </c>
      <c r="AP38" s="272" t="s">
        <v>23</v>
      </c>
      <c r="AQ38" s="271" t="s">
        <v>1</v>
      </c>
      <c r="AR38" s="273" t="s">
        <v>22</v>
      </c>
      <c r="AS38" s="271" t="s">
        <v>1</v>
      </c>
      <c r="AT38" s="271" t="s">
        <v>1</v>
      </c>
      <c r="AU38" s="272" t="s">
        <v>23</v>
      </c>
      <c r="AV38" s="272" t="s">
        <v>23</v>
      </c>
      <c r="AW38" s="272" t="s">
        <v>1242</v>
      </c>
      <c r="AX38" s="282">
        <v>3</v>
      </c>
      <c r="AY38" s="152">
        <v>2</v>
      </c>
      <c r="AZ38" s="280">
        <v>439.7</v>
      </c>
      <c r="BA38" s="280">
        <v>286.2</v>
      </c>
      <c r="BB38" s="278">
        <v>78.7</v>
      </c>
      <c r="BD38" s="150">
        <f>_xlfn.XLOOKUP(A38,'KSD auditees'!A:A,'KSD auditees'!A:A)</f>
        <v>175</v>
      </c>
      <c r="BE38" s="150" t="str">
        <f>_xlfn.XLOOKUP(A38,'KSD auditees'!A:A,'KSD auditees'!G:G)</f>
        <v>Health</v>
      </c>
      <c r="BF38" s="150" t="e">
        <f>_xlfn.XLOOKUP(A38,'[27]Non AGSA'!B:B,'[27]Non AGSA'!B:B)</f>
        <v>#N/A</v>
      </c>
      <c r="BG38" s="150" t="e">
        <f>_xlfn.XLOOKUP(A38,'[27]Dormant auditee list'!C:C,'[27]Dormant auditee list'!C:C)</f>
        <v>#N/A</v>
      </c>
      <c r="BH38" s="150" t="str">
        <f>_xlfn.XLOOKUP(A38,[27]Reworked!A:A,[27]Reworked!I:I)</f>
        <v>Unqualified with findings</v>
      </c>
      <c r="BJ38" s="150">
        <v>1</v>
      </c>
      <c r="BK38" s="150">
        <v>2</v>
      </c>
    </row>
    <row r="39" spans="1:63" ht="27" customHeight="1" x14ac:dyDescent="0.25">
      <c r="A39" s="265">
        <v>1207</v>
      </c>
      <c r="B39" s="266" t="s">
        <v>24</v>
      </c>
      <c r="C39" s="271" t="s">
        <v>1190</v>
      </c>
      <c r="D39" s="271" t="s">
        <v>941</v>
      </c>
      <c r="E39" s="271" t="s">
        <v>1191</v>
      </c>
      <c r="F39" s="271" t="s">
        <v>1</v>
      </c>
      <c r="G39" s="271" t="s">
        <v>447</v>
      </c>
      <c r="H39" s="266" t="s">
        <v>444</v>
      </c>
      <c r="I39" s="266" t="s">
        <v>437</v>
      </c>
      <c r="J39" s="152" t="s">
        <v>17</v>
      </c>
      <c r="K39" s="272" t="s">
        <v>23</v>
      </c>
      <c r="L39" s="271" t="s">
        <v>1</v>
      </c>
      <c r="M39" s="152" t="s">
        <v>17</v>
      </c>
      <c r="N39" s="272" t="s">
        <v>23</v>
      </c>
      <c r="O39" s="271" t="s">
        <v>1</v>
      </c>
      <c r="P39" s="271" t="s">
        <v>1</v>
      </c>
      <c r="Q39" s="271" t="s">
        <v>1</v>
      </c>
      <c r="R39" s="271" t="s">
        <v>1</v>
      </c>
      <c r="S39" s="271" t="s">
        <v>1</v>
      </c>
      <c r="T39" s="271" t="s">
        <v>1</v>
      </c>
      <c r="U39" s="271" t="s">
        <v>1</v>
      </c>
      <c r="V39" s="271" t="s">
        <v>1</v>
      </c>
      <c r="W39" s="271" t="s">
        <v>1</v>
      </c>
      <c r="X39" s="271" t="s">
        <v>1</v>
      </c>
      <c r="Y39" s="271" t="s">
        <v>1</v>
      </c>
      <c r="Z39" s="273" t="s">
        <v>22</v>
      </c>
      <c r="AA39" s="272" t="s">
        <v>23</v>
      </c>
      <c r="AB39" s="271" t="s">
        <v>1</v>
      </c>
      <c r="AC39" s="271" t="s">
        <v>1</v>
      </c>
      <c r="AD39" s="272" t="s">
        <v>23</v>
      </c>
      <c r="AE39" s="271" t="s">
        <v>1</v>
      </c>
      <c r="AF39" s="271" t="s">
        <v>1</v>
      </c>
      <c r="AG39" s="271" t="s">
        <v>1</v>
      </c>
      <c r="AH39" s="271" t="s">
        <v>1</v>
      </c>
      <c r="AI39" s="271" t="s">
        <v>1</v>
      </c>
      <c r="AJ39" s="271" t="s">
        <v>1</v>
      </c>
      <c r="AK39" s="271" t="s">
        <v>1</v>
      </c>
      <c r="AL39" s="271" t="s">
        <v>1</v>
      </c>
      <c r="AM39" s="271" t="s">
        <v>1</v>
      </c>
      <c r="AN39" s="271" t="s">
        <v>1</v>
      </c>
      <c r="AO39" s="271" t="s">
        <v>1</v>
      </c>
      <c r="AP39" s="271" t="s">
        <v>1</v>
      </c>
      <c r="AQ39" s="271" t="s">
        <v>1</v>
      </c>
      <c r="AR39" s="271" t="s">
        <v>1</v>
      </c>
      <c r="AS39" s="271" t="s">
        <v>1</v>
      </c>
      <c r="AT39" s="271" t="s">
        <v>1</v>
      </c>
      <c r="AU39" s="272" t="s">
        <v>23</v>
      </c>
      <c r="AV39" s="272" t="s">
        <v>23</v>
      </c>
      <c r="AW39" s="274" t="s">
        <v>1240</v>
      </c>
      <c r="AX39" s="152">
        <v>2</v>
      </c>
      <c r="AY39" s="152">
        <v>2</v>
      </c>
      <c r="AZ39" s="276">
        <v>0</v>
      </c>
      <c r="BA39" s="280">
        <v>0.06</v>
      </c>
      <c r="BB39" s="283">
        <v>0</v>
      </c>
      <c r="BD39" s="150">
        <f>_xlfn.XLOOKUP(A39,'KSD auditees'!A:A,'KSD auditees'!A:A)</f>
        <v>1207</v>
      </c>
      <c r="BE39" s="150" t="str">
        <f>_xlfn.XLOOKUP(A39,'KSD auditees'!A:A,'KSD auditees'!G:G)</f>
        <v xml:space="preserve">Education, Skills development and employment </v>
      </c>
      <c r="BF39" s="150" t="e">
        <f>_xlfn.XLOOKUP(A39,'[27]Non AGSA'!B:B,'[27]Non AGSA'!B:B)</f>
        <v>#N/A</v>
      </c>
      <c r="BG39" s="150" t="e">
        <f>_xlfn.XLOOKUP(A39,'[27]Dormant auditee list'!C:C,'[27]Dormant auditee list'!C:C)</f>
        <v>#N/A</v>
      </c>
      <c r="BH39" s="150" t="str">
        <f>_xlfn.XLOOKUP(A39,[27]Reworked!A:A,[27]Reworked!I:I)</f>
        <v>Unqualified with findings</v>
      </c>
      <c r="BJ39" s="150">
        <v>1</v>
      </c>
      <c r="BK39" s="150">
        <v>2</v>
      </c>
    </row>
    <row r="40" spans="1:63" ht="26.25" customHeight="1" x14ac:dyDescent="0.25">
      <c r="A40" s="265">
        <v>74</v>
      </c>
      <c r="B40" s="266" t="s">
        <v>199</v>
      </c>
      <c r="C40" s="271" t="s">
        <v>1190</v>
      </c>
      <c r="D40" s="271" t="s">
        <v>896</v>
      </c>
      <c r="E40" s="271" t="s">
        <v>1191</v>
      </c>
      <c r="F40" s="271" t="s">
        <v>1</v>
      </c>
      <c r="G40" s="271" t="s">
        <v>900</v>
      </c>
      <c r="H40" s="266" t="s">
        <v>696</v>
      </c>
      <c r="I40" s="266" t="s">
        <v>437</v>
      </c>
      <c r="J40" s="279" t="s">
        <v>26</v>
      </c>
      <c r="K40" s="272" t="s">
        <v>23</v>
      </c>
      <c r="L40" s="272" t="s">
        <v>23</v>
      </c>
      <c r="M40" s="279" t="s">
        <v>26</v>
      </c>
      <c r="N40" s="274" t="s">
        <v>20</v>
      </c>
      <c r="O40" s="272" t="s">
        <v>23</v>
      </c>
      <c r="P40" s="272" t="s">
        <v>23</v>
      </c>
      <c r="Q40" s="273" t="s">
        <v>22</v>
      </c>
      <c r="R40" s="271" t="s">
        <v>1</v>
      </c>
      <c r="S40" s="271" t="s">
        <v>1</v>
      </c>
      <c r="T40" s="271" t="s">
        <v>1</v>
      </c>
      <c r="U40" s="272" t="s">
        <v>23</v>
      </c>
      <c r="V40" s="271" t="s">
        <v>1</v>
      </c>
      <c r="W40" s="271" t="s">
        <v>1</v>
      </c>
      <c r="X40" s="271" t="s">
        <v>1</v>
      </c>
      <c r="Y40" s="271" t="s">
        <v>1</v>
      </c>
      <c r="Z40" s="274" t="s">
        <v>20</v>
      </c>
      <c r="AA40" s="272" t="s">
        <v>23</v>
      </c>
      <c r="AB40" s="271" t="s">
        <v>1</v>
      </c>
      <c r="AC40" s="271" t="s">
        <v>1</v>
      </c>
      <c r="AD40" s="271" t="s">
        <v>1</v>
      </c>
      <c r="AE40" s="272" t="s">
        <v>23</v>
      </c>
      <c r="AF40" s="273" t="s">
        <v>22</v>
      </c>
      <c r="AG40" s="271" t="s">
        <v>1</v>
      </c>
      <c r="AH40" s="271" t="s">
        <v>1</v>
      </c>
      <c r="AI40" s="271" t="s">
        <v>1</v>
      </c>
      <c r="AJ40" s="271" t="s">
        <v>1</v>
      </c>
      <c r="AK40" s="271" t="s">
        <v>1</v>
      </c>
      <c r="AL40" s="274" t="s">
        <v>20</v>
      </c>
      <c r="AM40" s="271" t="s">
        <v>1</v>
      </c>
      <c r="AN40" s="271" t="s">
        <v>1</v>
      </c>
      <c r="AO40" s="272" t="s">
        <v>23</v>
      </c>
      <c r="AP40" s="273" t="s">
        <v>22</v>
      </c>
      <c r="AQ40" s="271" t="s">
        <v>1</v>
      </c>
      <c r="AR40" s="273" t="s">
        <v>22</v>
      </c>
      <c r="AS40" s="271" t="s">
        <v>1</v>
      </c>
      <c r="AT40" s="271" t="s">
        <v>1</v>
      </c>
      <c r="AU40" s="272" t="s">
        <v>23</v>
      </c>
      <c r="AV40" s="272" t="s">
        <v>23</v>
      </c>
      <c r="AW40" s="275" t="s">
        <v>1241</v>
      </c>
      <c r="AX40" s="275">
        <v>1</v>
      </c>
      <c r="AY40" s="152">
        <v>2</v>
      </c>
      <c r="AZ40" s="276">
        <v>0</v>
      </c>
      <c r="BA40" s="277">
        <v>225.4</v>
      </c>
      <c r="BB40" s="281">
        <v>0.1</v>
      </c>
      <c r="BD40" s="150">
        <f>_xlfn.XLOOKUP(A40,'KSD auditees'!A:A,'KSD auditees'!A:A)</f>
        <v>74</v>
      </c>
      <c r="BE40" s="150" t="str">
        <f>_xlfn.XLOOKUP(A40,'KSD auditees'!A:A,'KSD auditees'!G:G)</f>
        <v>Safety and Security</v>
      </c>
      <c r="BF40" s="150" t="e">
        <f>_xlfn.XLOOKUP(A40,'[27]Non AGSA'!B:B,'[27]Non AGSA'!B:B)</f>
        <v>#N/A</v>
      </c>
      <c r="BG40" s="150" t="e">
        <f>_xlfn.XLOOKUP(A40,'[27]Dormant auditee list'!C:C,'[27]Dormant auditee list'!C:C)</f>
        <v>#N/A</v>
      </c>
      <c r="BH40" s="150" t="str">
        <f>_xlfn.XLOOKUP(A40,[27]Reworked!A:A,[27]Reworked!I:I)</f>
        <v>Qualified</v>
      </c>
      <c r="BI40" s="150" t="str">
        <f>_xlfn.XLOOKUP(A40,[27]Reworked!A:A,[27]Reworked!J:J)</f>
        <v>Qualified</v>
      </c>
      <c r="BJ40" s="150">
        <v>1</v>
      </c>
      <c r="BK40" s="150">
        <v>3</v>
      </c>
    </row>
    <row r="41" spans="1:63" ht="27" customHeight="1" x14ac:dyDescent="0.25">
      <c r="A41" s="265">
        <v>1007</v>
      </c>
      <c r="B41" s="266" t="s">
        <v>159</v>
      </c>
      <c r="C41" s="271" t="s">
        <v>1190</v>
      </c>
      <c r="D41" s="271" t="s">
        <v>683</v>
      </c>
      <c r="E41" s="271" t="s">
        <v>1191</v>
      </c>
      <c r="F41" s="271" t="s">
        <v>156</v>
      </c>
      <c r="G41" s="271" t="s">
        <v>156</v>
      </c>
      <c r="H41" s="266" t="s">
        <v>444</v>
      </c>
      <c r="I41" s="266" t="s">
        <v>437</v>
      </c>
      <c r="J41" s="152" t="s">
        <v>17</v>
      </c>
      <c r="K41" s="274" t="s">
        <v>20</v>
      </c>
      <c r="L41" s="273" t="s">
        <v>22</v>
      </c>
      <c r="M41" s="152" t="s">
        <v>17</v>
      </c>
      <c r="N41" s="271" t="s">
        <v>1</v>
      </c>
      <c r="O41" s="272" t="s">
        <v>23</v>
      </c>
      <c r="P41" s="271" t="s">
        <v>1</v>
      </c>
      <c r="Q41" s="271" t="s">
        <v>1</v>
      </c>
      <c r="R41" s="271" t="s">
        <v>1</v>
      </c>
      <c r="S41" s="271" t="s">
        <v>1</v>
      </c>
      <c r="T41" s="271" t="s">
        <v>1</v>
      </c>
      <c r="U41" s="271" t="s">
        <v>1</v>
      </c>
      <c r="V41" s="271" t="s">
        <v>1</v>
      </c>
      <c r="W41" s="271" t="s">
        <v>1</v>
      </c>
      <c r="X41" s="271" t="s">
        <v>1</v>
      </c>
      <c r="Y41" s="271" t="s">
        <v>1</v>
      </c>
      <c r="Z41" s="271" t="s">
        <v>1</v>
      </c>
      <c r="AA41" s="271" t="s">
        <v>1</v>
      </c>
      <c r="AB41" s="271" t="s">
        <v>1</v>
      </c>
      <c r="AC41" s="271" t="s">
        <v>1</v>
      </c>
      <c r="AD41" s="274" t="s">
        <v>20</v>
      </c>
      <c r="AE41" s="271" t="s">
        <v>1</v>
      </c>
      <c r="AF41" s="271" t="s">
        <v>1</v>
      </c>
      <c r="AG41" s="271" t="s">
        <v>1</v>
      </c>
      <c r="AH41" s="271" t="s">
        <v>1</v>
      </c>
      <c r="AI41" s="271" t="s">
        <v>1</v>
      </c>
      <c r="AJ41" s="271" t="s">
        <v>1</v>
      </c>
      <c r="AK41" s="271" t="s">
        <v>1</v>
      </c>
      <c r="AL41" s="273" t="s">
        <v>22</v>
      </c>
      <c r="AM41" s="271" t="s">
        <v>1</v>
      </c>
      <c r="AN41" s="271" t="s">
        <v>1</v>
      </c>
      <c r="AO41" s="271" t="s">
        <v>1</v>
      </c>
      <c r="AP41" s="271" t="s">
        <v>1</v>
      </c>
      <c r="AQ41" s="271" t="s">
        <v>1</v>
      </c>
      <c r="AR41" s="271" t="s">
        <v>1</v>
      </c>
      <c r="AS41" s="271" t="s">
        <v>1</v>
      </c>
      <c r="AT41" s="271" t="s">
        <v>1</v>
      </c>
      <c r="AU41" s="272" t="s">
        <v>23</v>
      </c>
      <c r="AV41" s="272" t="s">
        <v>23</v>
      </c>
      <c r="AW41" s="275" t="s">
        <v>1241</v>
      </c>
      <c r="AX41" s="275">
        <v>1</v>
      </c>
      <c r="AY41" s="152">
        <v>2</v>
      </c>
      <c r="AZ41" s="276">
        <v>0</v>
      </c>
      <c r="BA41" s="280">
        <v>1</v>
      </c>
      <c r="BB41" s="283">
        <v>0</v>
      </c>
      <c r="BD41" s="150">
        <f>_xlfn.XLOOKUP(A41,'KSD auditees'!A:A,'KSD auditees'!A:A)</f>
        <v>1007</v>
      </c>
      <c r="BE41" s="150" t="str">
        <f>_xlfn.XLOOKUP(A41,'KSD auditees'!A:A,'KSD auditees'!G:G)</f>
        <v>Human Settlements</v>
      </c>
      <c r="BF41" s="150" t="e">
        <f>_xlfn.XLOOKUP(A41,'[27]Non AGSA'!B:B,'[27]Non AGSA'!B:B)</f>
        <v>#N/A</v>
      </c>
      <c r="BG41" s="150" t="e">
        <f>_xlfn.XLOOKUP(A41,'[27]Dormant auditee list'!C:C,'[27]Dormant auditee list'!C:C)</f>
        <v>#N/A</v>
      </c>
      <c r="BH41" s="150" t="str">
        <f>_xlfn.XLOOKUP(A41,[27]Reworked!A:A,[27]Reworked!I:I)</f>
        <v>Unqualified with findings</v>
      </c>
      <c r="BJ41" s="150">
        <v>1</v>
      </c>
      <c r="BK41" s="150">
        <v>2</v>
      </c>
    </row>
    <row r="42" spans="1:63" ht="14.25" customHeight="1" x14ac:dyDescent="0.25">
      <c r="A42" s="265">
        <v>187</v>
      </c>
      <c r="B42" s="266" t="s">
        <v>156</v>
      </c>
      <c r="C42" s="271" t="s">
        <v>1190</v>
      </c>
      <c r="D42" s="271" t="s">
        <v>438</v>
      </c>
      <c r="E42" s="271" t="s">
        <v>1191</v>
      </c>
      <c r="F42" s="271" t="s">
        <v>156</v>
      </c>
      <c r="G42" s="271" t="s">
        <v>1</v>
      </c>
      <c r="H42" s="266" t="s">
        <v>1</v>
      </c>
      <c r="I42" s="266" t="s">
        <v>438</v>
      </c>
      <c r="J42" s="152" t="s">
        <v>17</v>
      </c>
      <c r="K42" s="273" t="s">
        <v>22</v>
      </c>
      <c r="L42" s="272" t="s">
        <v>23</v>
      </c>
      <c r="M42" s="152" t="s">
        <v>17</v>
      </c>
      <c r="N42" s="272" t="s">
        <v>23</v>
      </c>
      <c r="O42" s="272" t="s">
        <v>23</v>
      </c>
      <c r="P42" s="271" t="s">
        <v>1</v>
      </c>
      <c r="Q42" s="271" t="s">
        <v>1</v>
      </c>
      <c r="R42" s="271" t="s">
        <v>1</v>
      </c>
      <c r="S42" s="271" t="s">
        <v>1</v>
      </c>
      <c r="T42" s="271" t="s">
        <v>1</v>
      </c>
      <c r="U42" s="271" t="s">
        <v>1</v>
      </c>
      <c r="V42" s="271" t="s">
        <v>1</v>
      </c>
      <c r="W42" s="271" t="s">
        <v>1</v>
      </c>
      <c r="X42" s="271" t="s">
        <v>1</v>
      </c>
      <c r="Y42" s="271" t="s">
        <v>1</v>
      </c>
      <c r="Z42" s="271" t="s">
        <v>1</v>
      </c>
      <c r="AA42" s="273" t="s">
        <v>22</v>
      </c>
      <c r="AB42" s="271" t="s">
        <v>1</v>
      </c>
      <c r="AC42" s="271" t="s">
        <v>1</v>
      </c>
      <c r="AD42" s="271" t="s">
        <v>1</v>
      </c>
      <c r="AE42" s="271" t="s">
        <v>1</v>
      </c>
      <c r="AF42" s="272" t="s">
        <v>23</v>
      </c>
      <c r="AG42" s="271" t="s">
        <v>1</v>
      </c>
      <c r="AH42" s="271" t="s">
        <v>1</v>
      </c>
      <c r="AI42" s="271" t="s">
        <v>1</v>
      </c>
      <c r="AJ42" s="271" t="s">
        <v>1</v>
      </c>
      <c r="AK42" s="274" t="s">
        <v>20</v>
      </c>
      <c r="AL42" s="271" t="s">
        <v>1</v>
      </c>
      <c r="AM42" s="271" t="s">
        <v>1</v>
      </c>
      <c r="AN42" s="271" t="s">
        <v>1</v>
      </c>
      <c r="AO42" s="271" t="s">
        <v>1</v>
      </c>
      <c r="AP42" s="272" t="s">
        <v>23</v>
      </c>
      <c r="AQ42" s="271" t="s">
        <v>1</v>
      </c>
      <c r="AR42" s="271" t="s">
        <v>1</v>
      </c>
      <c r="AS42" s="271" t="s">
        <v>1</v>
      </c>
      <c r="AT42" s="271" t="s">
        <v>1</v>
      </c>
      <c r="AU42" s="272" t="s">
        <v>23</v>
      </c>
      <c r="AV42" s="272" t="s">
        <v>23</v>
      </c>
      <c r="AW42" s="274" t="s">
        <v>1240</v>
      </c>
      <c r="AX42" s="275">
        <v>1</v>
      </c>
      <c r="AY42" s="152">
        <v>2</v>
      </c>
      <c r="AZ42" s="276">
        <v>0</v>
      </c>
      <c r="BA42" s="277">
        <v>39.700000000000003</v>
      </c>
      <c r="BB42" s="278">
        <v>50.7</v>
      </c>
      <c r="BD42" s="150">
        <f>_xlfn.XLOOKUP(A42,'KSD auditees'!A:A,'KSD auditees'!A:A)</f>
        <v>187</v>
      </c>
      <c r="BE42" s="150" t="str">
        <f>_xlfn.XLOOKUP(A42,'KSD auditees'!A:A,'KSD auditees'!G:G)</f>
        <v>Human Settlements</v>
      </c>
      <c r="BF42" s="150" t="e">
        <f>_xlfn.XLOOKUP(A42,'[27]Non AGSA'!B:B,'[27]Non AGSA'!B:B)</f>
        <v>#N/A</v>
      </c>
      <c r="BG42" s="150" t="e">
        <f>_xlfn.XLOOKUP(A42,'[27]Dormant auditee list'!C:C,'[27]Dormant auditee list'!C:C)</f>
        <v>#N/A</v>
      </c>
      <c r="BH42" s="150" t="str">
        <f>_xlfn.XLOOKUP(A42,[27]Reworked!A:A,[27]Reworked!I:I)</f>
        <v>Unqualified with findings</v>
      </c>
      <c r="BJ42" s="150">
        <v>1</v>
      </c>
      <c r="BK42" s="150">
        <v>2</v>
      </c>
    </row>
    <row r="43" spans="1:63" ht="26.25" customHeight="1" x14ac:dyDescent="0.25">
      <c r="A43" s="265">
        <v>1017</v>
      </c>
      <c r="B43" s="266" t="s">
        <v>1261</v>
      </c>
      <c r="C43" s="271" t="s">
        <v>1190</v>
      </c>
      <c r="D43" s="271" t="s">
        <v>737</v>
      </c>
      <c r="E43" s="271" t="s">
        <v>1191</v>
      </c>
      <c r="F43" s="271" t="s">
        <v>757</v>
      </c>
      <c r="G43" s="271" t="s">
        <v>743</v>
      </c>
      <c r="H43" s="266" t="s">
        <v>744</v>
      </c>
      <c r="I43" s="266" t="s">
        <v>437</v>
      </c>
      <c r="J43" s="285" t="s">
        <v>39</v>
      </c>
      <c r="K43" s="271" t="s">
        <v>1</v>
      </c>
      <c r="L43" s="272" t="s">
        <v>23</v>
      </c>
      <c r="M43" s="152" t="s">
        <v>17</v>
      </c>
      <c r="N43" s="271" t="s">
        <v>1</v>
      </c>
      <c r="O43" s="272" t="s">
        <v>23</v>
      </c>
      <c r="P43" s="274" t="s">
        <v>20</v>
      </c>
      <c r="Q43" s="271" t="s">
        <v>1</v>
      </c>
      <c r="R43" s="271" t="s">
        <v>1</v>
      </c>
      <c r="S43" s="271" t="s">
        <v>1</v>
      </c>
      <c r="T43" s="271" t="s">
        <v>1</v>
      </c>
      <c r="U43" s="271" t="s">
        <v>1</v>
      </c>
      <c r="V43" s="271" t="s">
        <v>1</v>
      </c>
      <c r="W43" s="271" t="s">
        <v>1</v>
      </c>
      <c r="X43" s="271" t="s">
        <v>1</v>
      </c>
      <c r="Y43" s="271" t="s">
        <v>1</v>
      </c>
      <c r="Z43" s="271" t="s">
        <v>1</v>
      </c>
      <c r="AA43" s="271" t="s">
        <v>1</v>
      </c>
      <c r="AB43" s="271" t="s">
        <v>1</v>
      </c>
      <c r="AC43" s="271" t="s">
        <v>1</v>
      </c>
      <c r="AD43" s="271" t="s">
        <v>1</v>
      </c>
      <c r="AE43" s="274" t="s">
        <v>20</v>
      </c>
      <c r="AF43" s="272" t="s">
        <v>23</v>
      </c>
      <c r="AG43" s="271" t="s">
        <v>1</v>
      </c>
      <c r="AH43" s="274" t="s">
        <v>20</v>
      </c>
      <c r="AI43" s="271" t="s">
        <v>1</v>
      </c>
      <c r="AJ43" s="271" t="s">
        <v>1</v>
      </c>
      <c r="AK43" s="271" t="s">
        <v>1</v>
      </c>
      <c r="AL43" s="272" t="s">
        <v>23</v>
      </c>
      <c r="AM43" s="271" t="s">
        <v>1</v>
      </c>
      <c r="AN43" s="271" t="s">
        <v>1</v>
      </c>
      <c r="AO43" s="273" t="s">
        <v>22</v>
      </c>
      <c r="AP43" s="271" t="s">
        <v>1</v>
      </c>
      <c r="AQ43" s="271" t="s">
        <v>1</v>
      </c>
      <c r="AR43" s="272" t="s">
        <v>23</v>
      </c>
      <c r="AS43" s="271" t="s">
        <v>1</v>
      </c>
      <c r="AT43" s="271" t="s">
        <v>1</v>
      </c>
      <c r="AU43" s="274" t="s">
        <v>20</v>
      </c>
      <c r="AV43" s="272" t="s">
        <v>23</v>
      </c>
      <c r="AW43" s="274" t="s">
        <v>1240</v>
      </c>
      <c r="AX43" s="152">
        <v>2</v>
      </c>
      <c r="AY43" s="152">
        <v>2</v>
      </c>
      <c r="AZ43" s="277">
        <v>0</v>
      </c>
      <c r="BA43" s="277">
        <v>10.3</v>
      </c>
      <c r="BB43" s="281">
        <v>0.56000000000000005</v>
      </c>
      <c r="BD43" s="150" t="e">
        <f>_xlfn.XLOOKUP(A43,'KSD auditees'!A:A,'KSD auditees'!A:A)</f>
        <v>#N/A</v>
      </c>
      <c r="BE43" s="150" t="e">
        <f>_xlfn.XLOOKUP(A43,'KSD auditees'!A:A,'KSD auditees'!G:G)</f>
        <v>#N/A</v>
      </c>
      <c r="BF43" s="150" t="e">
        <f>_xlfn.XLOOKUP(A43,'[27]Non AGSA'!B:B,'[27]Non AGSA'!B:B)</f>
        <v>#N/A</v>
      </c>
      <c r="BG43" s="150" t="e">
        <f>_xlfn.XLOOKUP(A43,'[27]Dormant auditee list'!C:C,'[27]Dormant auditee list'!C:C)</f>
        <v>#N/A</v>
      </c>
      <c r="BH43" s="150" t="str">
        <f>_xlfn.XLOOKUP(A43,[27]Reworked!A:A,[27]Reworked!I:I)</f>
        <v>Audit not finalised at legislated date</v>
      </c>
      <c r="BJ43" s="150">
        <v>1</v>
      </c>
      <c r="BK43" s="150">
        <v>6</v>
      </c>
    </row>
    <row r="44" spans="1:63" ht="26.25" customHeight="1" x14ac:dyDescent="0.25">
      <c r="A44" s="265">
        <v>76</v>
      </c>
      <c r="B44" s="266" t="s">
        <v>200</v>
      </c>
      <c r="C44" s="271" t="s">
        <v>1190</v>
      </c>
      <c r="D44" s="271" t="s">
        <v>683</v>
      </c>
      <c r="E44" s="271" t="s">
        <v>1191</v>
      </c>
      <c r="F44" s="271" t="s">
        <v>1</v>
      </c>
      <c r="G44" s="271" t="s">
        <v>695</v>
      </c>
      <c r="H44" s="266" t="s">
        <v>696</v>
      </c>
      <c r="I44" s="266" t="s">
        <v>437</v>
      </c>
      <c r="J44" s="152" t="s">
        <v>17</v>
      </c>
      <c r="K44" s="272" t="s">
        <v>23</v>
      </c>
      <c r="L44" s="272" t="s">
        <v>23</v>
      </c>
      <c r="M44" s="152" t="s">
        <v>17</v>
      </c>
      <c r="N44" s="272" t="s">
        <v>23</v>
      </c>
      <c r="O44" s="272" t="s">
        <v>23</v>
      </c>
      <c r="P44" s="271" t="s">
        <v>1</v>
      </c>
      <c r="Q44" s="271" t="s">
        <v>1</v>
      </c>
      <c r="R44" s="271" t="s">
        <v>1</v>
      </c>
      <c r="S44" s="271" t="s">
        <v>1</v>
      </c>
      <c r="T44" s="271" t="s">
        <v>1</v>
      </c>
      <c r="U44" s="271" t="s">
        <v>1</v>
      </c>
      <c r="V44" s="271" t="s">
        <v>1</v>
      </c>
      <c r="W44" s="271" t="s">
        <v>1</v>
      </c>
      <c r="X44" s="271" t="s">
        <v>1</v>
      </c>
      <c r="Y44" s="271" t="s">
        <v>1</v>
      </c>
      <c r="Z44" s="273" t="s">
        <v>22</v>
      </c>
      <c r="AA44" s="272" t="s">
        <v>23</v>
      </c>
      <c r="AB44" s="271" t="s">
        <v>1</v>
      </c>
      <c r="AC44" s="271" t="s">
        <v>1</v>
      </c>
      <c r="AD44" s="271" t="s">
        <v>1</v>
      </c>
      <c r="AE44" s="272" t="s">
        <v>23</v>
      </c>
      <c r="AF44" s="271" t="s">
        <v>1</v>
      </c>
      <c r="AG44" s="271" t="s">
        <v>1</v>
      </c>
      <c r="AH44" s="271" t="s">
        <v>1</v>
      </c>
      <c r="AI44" s="271" t="s">
        <v>1</v>
      </c>
      <c r="AJ44" s="271" t="s">
        <v>1</v>
      </c>
      <c r="AK44" s="272" t="s">
        <v>23</v>
      </c>
      <c r="AL44" s="271" t="s">
        <v>1</v>
      </c>
      <c r="AM44" s="271" t="s">
        <v>1</v>
      </c>
      <c r="AN44" s="271" t="s">
        <v>1</v>
      </c>
      <c r="AO44" s="272" t="s">
        <v>23</v>
      </c>
      <c r="AP44" s="274" t="s">
        <v>20</v>
      </c>
      <c r="AQ44" s="271" t="s">
        <v>1</v>
      </c>
      <c r="AR44" s="271" t="s">
        <v>1</v>
      </c>
      <c r="AS44" s="271" t="s">
        <v>1</v>
      </c>
      <c r="AT44" s="271" t="s">
        <v>1</v>
      </c>
      <c r="AU44" s="272" t="s">
        <v>23</v>
      </c>
      <c r="AV44" s="272" t="s">
        <v>23</v>
      </c>
      <c r="AW44" s="274" t="s">
        <v>1240</v>
      </c>
      <c r="AX44" s="275">
        <v>1</v>
      </c>
      <c r="AY44" s="152">
        <v>2</v>
      </c>
      <c r="AZ44" s="277">
        <v>0</v>
      </c>
      <c r="BA44" s="280">
        <v>39</v>
      </c>
      <c r="BB44" s="278">
        <v>0.38</v>
      </c>
      <c r="BD44" s="150">
        <f>_xlfn.XLOOKUP(A44,'KSD auditees'!A:A,'KSD auditees'!A:A)</f>
        <v>76</v>
      </c>
      <c r="BE44" s="150" t="str">
        <f>_xlfn.XLOOKUP(A44,'KSD auditees'!A:A,'KSD auditees'!G:G)</f>
        <v>Safety and Security</v>
      </c>
      <c r="BF44" s="150" t="e">
        <f>_xlfn.XLOOKUP(A44,'[27]Non AGSA'!B:B,'[27]Non AGSA'!B:B)</f>
        <v>#N/A</v>
      </c>
      <c r="BG44" s="150" t="e">
        <f>_xlfn.XLOOKUP(A44,'[27]Dormant auditee list'!C:C,'[27]Dormant auditee list'!C:C)</f>
        <v>#N/A</v>
      </c>
      <c r="BH44" s="150" t="str">
        <f>_xlfn.XLOOKUP(A44,[27]Reworked!A:A,[27]Reworked!I:I)</f>
        <v>Unqualified with findings</v>
      </c>
      <c r="BJ44" s="150">
        <v>1</v>
      </c>
      <c r="BK44" s="150">
        <v>2</v>
      </c>
    </row>
    <row r="45" spans="1:63" ht="27" customHeight="1" x14ac:dyDescent="0.25">
      <c r="A45" s="265">
        <v>77</v>
      </c>
      <c r="B45" s="266" t="s">
        <v>25</v>
      </c>
      <c r="C45" s="271" t="s">
        <v>1190</v>
      </c>
      <c r="D45" s="271" t="s">
        <v>941</v>
      </c>
      <c r="E45" s="271" t="s">
        <v>1191</v>
      </c>
      <c r="F45" s="271" t="s">
        <v>534</v>
      </c>
      <c r="G45" s="271" t="s">
        <v>949</v>
      </c>
      <c r="H45" s="266" t="s">
        <v>444</v>
      </c>
      <c r="I45" s="266" t="s">
        <v>437</v>
      </c>
      <c r="J45" s="279" t="s">
        <v>26</v>
      </c>
      <c r="K45" s="274" t="s">
        <v>20</v>
      </c>
      <c r="L45" s="272" t="s">
        <v>23</v>
      </c>
      <c r="M45" s="152" t="s">
        <v>17</v>
      </c>
      <c r="N45" s="271" t="s">
        <v>1</v>
      </c>
      <c r="O45" s="272" t="s">
        <v>23</v>
      </c>
      <c r="P45" s="274" t="s">
        <v>20</v>
      </c>
      <c r="Q45" s="271" t="s">
        <v>1</v>
      </c>
      <c r="R45" s="271" t="s">
        <v>1</v>
      </c>
      <c r="S45" s="271" t="s">
        <v>1</v>
      </c>
      <c r="T45" s="271" t="s">
        <v>1</v>
      </c>
      <c r="U45" s="271" t="s">
        <v>1</v>
      </c>
      <c r="V45" s="271" t="s">
        <v>1</v>
      </c>
      <c r="W45" s="271" t="s">
        <v>1</v>
      </c>
      <c r="X45" s="271" t="s">
        <v>1</v>
      </c>
      <c r="Y45" s="271" t="s">
        <v>1</v>
      </c>
      <c r="Z45" s="271" t="s">
        <v>1</v>
      </c>
      <c r="AA45" s="274" t="s">
        <v>20</v>
      </c>
      <c r="AB45" s="271" t="s">
        <v>1</v>
      </c>
      <c r="AC45" s="271" t="s">
        <v>1</v>
      </c>
      <c r="AD45" s="271" t="s">
        <v>1</v>
      </c>
      <c r="AE45" s="272" t="s">
        <v>23</v>
      </c>
      <c r="AF45" s="274" t="s">
        <v>20</v>
      </c>
      <c r="AG45" s="271" t="s">
        <v>1</v>
      </c>
      <c r="AH45" s="274" t="s">
        <v>20</v>
      </c>
      <c r="AI45" s="271" t="s">
        <v>1</v>
      </c>
      <c r="AJ45" s="271" t="s">
        <v>1</v>
      </c>
      <c r="AK45" s="273" t="s">
        <v>22</v>
      </c>
      <c r="AL45" s="272" t="s">
        <v>23</v>
      </c>
      <c r="AM45" s="271" t="s">
        <v>1</v>
      </c>
      <c r="AN45" s="271" t="s">
        <v>1</v>
      </c>
      <c r="AO45" s="271" t="s">
        <v>1</v>
      </c>
      <c r="AP45" s="271" t="s">
        <v>1</v>
      </c>
      <c r="AQ45" s="271" t="s">
        <v>1</v>
      </c>
      <c r="AR45" s="272" t="s">
        <v>23</v>
      </c>
      <c r="AS45" s="271" t="s">
        <v>1</v>
      </c>
      <c r="AT45" s="271" t="s">
        <v>1</v>
      </c>
      <c r="AU45" s="274" t="s">
        <v>20</v>
      </c>
      <c r="AV45" s="272" t="s">
        <v>23</v>
      </c>
      <c r="AW45" s="274" t="s">
        <v>1240</v>
      </c>
      <c r="AX45" s="275">
        <v>1</v>
      </c>
      <c r="AY45" s="282">
        <v>3</v>
      </c>
      <c r="AZ45" s="276">
        <v>0</v>
      </c>
      <c r="BA45" s="280">
        <v>847.2</v>
      </c>
      <c r="BB45" s="278">
        <v>2.1</v>
      </c>
      <c r="BD45" s="150">
        <f>_xlfn.XLOOKUP(A45,'KSD auditees'!A:A,'KSD auditees'!A:A)</f>
        <v>77</v>
      </c>
      <c r="BE45" s="150" t="str">
        <f>_xlfn.XLOOKUP(A45,'KSD auditees'!A:A,'KSD auditees'!G:G)</f>
        <v xml:space="preserve">Education, Skills development and employment </v>
      </c>
      <c r="BF45" s="150" t="e">
        <f>_xlfn.XLOOKUP(A45,'[27]Non AGSA'!B:B,'[27]Non AGSA'!B:B)</f>
        <v>#N/A</v>
      </c>
      <c r="BG45" s="150" t="e">
        <f>_xlfn.XLOOKUP(A45,'[27]Dormant auditee list'!C:C,'[27]Dormant auditee list'!C:C)</f>
        <v>#N/A</v>
      </c>
      <c r="BH45" s="150" t="str">
        <f>_xlfn.XLOOKUP(A45,[27]Reworked!A:A,[27]Reworked!I:I)</f>
        <v>Qualified</v>
      </c>
      <c r="BJ45" s="150">
        <v>1</v>
      </c>
      <c r="BK45" s="150">
        <v>3</v>
      </c>
    </row>
    <row r="46" spans="1:63" ht="26.25" customHeight="1" x14ac:dyDescent="0.25">
      <c r="A46" s="265">
        <v>1372</v>
      </c>
      <c r="B46" s="266" t="s">
        <v>824</v>
      </c>
      <c r="C46" s="271" t="s">
        <v>1190</v>
      </c>
      <c r="D46" s="271" t="s">
        <v>815</v>
      </c>
      <c r="E46" s="271" t="s">
        <v>1191</v>
      </c>
      <c r="F46" s="271" t="s">
        <v>1</v>
      </c>
      <c r="G46" s="271" t="s">
        <v>817</v>
      </c>
      <c r="H46" s="266" t="s">
        <v>696</v>
      </c>
      <c r="I46" s="266" t="s">
        <v>437</v>
      </c>
      <c r="J46" s="152" t="s">
        <v>17</v>
      </c>
      <c r="K46" s="272" t="s">
        <v>23</v>
      </c>
      <c r="L46" s="272" t="s">
        <v>23</v>
      </c>
      <c r="M46" s="279" t="s">
        <v>26</v>
      </c>
      <c r="N46" s="272" t="s">
        <v>23</v>
      </c>
      <c r="O46" s="272" t="s">
        <v>23</v>
      </c>
      <c r="P46" s="271" t="s">
        <v>1</v>
      </c>
      <c r="Q46" s="271" t="s">
        <v>1</v>
      </c>
      <c r="R46" s="271" t="s">
        <v>1</v>
      </c>
      <c r="S46" s="271" t="s">
        <v>1</v>
      </c>
      <c r="T46" s="271" t="s">
        <v>1</v>
      </c>
      <c r="U46" s="273" t="s">
        <v>22</v>
      </c>
      <c r="V46" s="271" t="s">
        <v>1</v>
      </c>
      <c r="W46" s="271" t="s">
        <v>1</v>
      </c>
      <c r="X46" s="273" t="s">
        <v>22</v>
      </c>
      <c r="Y46" s="271" t="s">
        <v>1</v>
      </c>
      <c r="Z46" s="272" t="s">
        <v>23</v>
      </c>
      <c r="AA46" s="272" t="s">
        <v>23</v>
      </c>
      <c r="AB46" s="271" t="s">
        <v>1</v>
      </c>
      <c r="AC46" s="271" t="s">
        <v>1</v>
      </c>
      <c r="AD46" s="271" t="s">
        <v>1</v>
      </c>
      <c r="AE46" s="273" t="s">
        <v>22</v>
      </c>
      <c r="AF46" s="272" t="s">
        <v>23</v>
      </c>
      <c r="AG46" s="273" t="s">
        <v>22</v>
      </c>
      <c r="AH46" s="273" t="s">
        <v>22</v>
      </c>
      <c r="AI46" s="271" t="s">
        <v>1</v>
      </c>
      <c r="AJ46" s="271" t="s">
        <v>1</v>
      </c>
      <c r="AK46" s="273" t="s">
        <v>22</v>
      </c>
      <c r="AL46" s="272" t="s">
        <v>23</v>
      </c>
      <c r="AM46" s="271" t="s">
        <v>1</v>
      </c>
      <c r="AN46" s="271" t="s">
        <v>1</v>
      </c>
      <c r="AO46" s="271" t="s">
        <v>1</v>
      </c>
      <c r="AP46" s="272" t="s">
        <v>23</v>
      </c>
      <c r="AQ46" s="271" t="s">
        <v>1</v>
      </c>
      <c r="AR46" s="271" t="s">
        <v>1</v>
      </c>
      <c r="AS46" s="271" t="s">
        <v>1</v>
      </c>
      <c r="AT46" s="271" t="s">
        <v>1</v>
      </c>
      <c r="AU46" s="272" t="s">
        <v>23</v>
      </c>
      <c r="AV46" s="272" t="s">
        <v>23</v>
      </c>
      <c r="AW46" s="274" t="s">
        <v>1240</v>
      </c>
      <c r="AX46" s="152">
        <v>2</v>
      </c>
      <c r="AY46" s="152">
        <v>2</v>
      </c>
      <c r="AZ46" s="276">
        <v>0</v>
      </c>
      <c r="BA46" s="277">
        <v>10.4</v>
      </c>
      <c r="BB46" s="281">
        <v>0.12</v>
      </c>
      <c r="BD46" s="150" t="e">
        <f>_xlfn.XLOOKUP(A46,'KSD auditees'!A:A,'KSD auditees'!A:A)</f>
        <v>#N/A</v>
      </c>
      <c r="BE46" s="150" t="e">
        <f>_xlfn.XLOOKUP(A46,'KSD auditees'!A:A,'KSD auditees'!G:G)</f>
        <v>#N/A</v>
      </c>
      <c r="BF46" s="150" t="e">
        <f>_xlfn.XLOOKUP(A46,'[27]Non AGSA'!B:B,'[27]Non AGSA'!B:B)</f>
        <v>#N/A</v>
      </c>
      <c r="BG46" s="150" t="e">
        <f>_xlfn.XLOOKUP(A46,'[27]Dormant auditee list'!C:C,'[27]Dormant auditee list'!C:C)</f>
        <v>#N/A</v>
      </c>
      <c r="BH46" s="150" t="str">
        <f>_xlfn.XLOOKUP(A46,[27]Reworked!A:A,[27]Reworked!I:I)</f>
        <v>Unqualified with findings</v>
      </c>
      <c r="BJ46" s="150">
        <v>1</v>
      </c>
      <c r="BK46" s="150">
        <v>2</v>
      </c>
    </row>
    <row r="47" spans="1:63" ht="34.5" customHeight="1" x14ac:dyDescent="0.25">
      <c r="A47" s="265">
        <v>1550</v>
      </c>
      <c r="B47" s="266" t="s">
        <v>107</v>
      </c>
      <c r="C47" s="271" t="s">
        <v>1190</v>
      </c>
      <c r="D47" s="271" t="s">
        <v>896</v>
      </c>
      <c r="E47" s="271" t="s">
        <v>1191</v>
      </c>
      <c r="F47" s="271" t="s">
        <v>1192</v>
      </c>
      <c r="G47" s="271" t="s">
        <v>520</v>
      </c>
      <c r="H47" s="266" t="s">
        <v>440</v>
      </c>
      <c r="I47" s="266" t="s">
        <v>437</v>
      </c>
      <c r="J47" s="152" t="s">
        <v>17</v>
      </c>
      <c r="K47" s="272" t="s">
        <v>23</v>
      </c>
      <c r="L47" s="272" t="s">
        <v>23</v>
      </c>
      <c r="M47" s="152" t="s">
        <v>17</v>
      </c>
      <c r="N47" s="272" t="s">
        <v>23</v>
      </c>
      <c r="O47" s="272" t="s">
        <v>23</v>
      </c>
      <c r="P47" s="271" t="s">
        <v>1</v>
      </c>
      <c r="Q47" s="271" t="s">
        <v>1</v>
      </c>
      <c r="R47" s="271" t="s">
        <v>1</v>
      </c>
      <c r="S47" s="271" t="s">
        <v>1</v>
      </c>
      <c r="T47" s="271" t="s">
        <v>1</v>
      </c>
      <c r="U47" s="271" t="s">
        <v>1</v>
      </c>
      <c r="V47" s="271" t="s">
        <v>1</v>
      </c>
      <c r="W47" s="271" t="s">
        <v>1</v>
      </c>
      <c r="X47" s="271" t="s">
        <v>1</v>
      </c>
      <c r="Y47" s="271" t="s">
        <v>1</v>
      </c>
      <c r="Z47" s="272" t="s">
        <v>23</v>
      </c>
      <c r="AA47" s="273" t="s">
        <v>22</v>
      </c>
      <c r="AB47" s="271" t="s">
        <v>1</v>
      </c>
      <c r="AC47" s="271" t="s">
        <v>1</v>
      </c>
      <c r="AD47" s="271" t="s">
        <v>1</v>
      </c>
      <c r="AE47" s="274" t="s">
        <v>20</v>
      </c>
      <c r="AF47" s="273" t="s">
        <v>22</v>
      </c>
      <c r="AG47" s="271" t="s">
        <v>1</v>
      </c>
      <c r="AH47" s="271" t="s">
        <v>1</v>
      </c>
      <c r="AI47" s="271" t="s">
        <v>1</v>
      </c>
      <c r="AJ47" s="271" t="s">
        <v>1</v>
      </c>
      <c r="AK47" s="271" t="s">
        <v>1</v>
      </c>
      <c r="AL47" s="271" t="s">
        <v>1</v>
      </c>
      <c r="AM47" s="271" t="s">
        <v>1</v>
      </c>
      <c r="AN47" s="271" t="s">
        <v>1</v>
      </c>
      <c r="AO47" s="272" t="s">
        <v>23</v>
      </c>
      <c r="AP47" s="273" t="s">
        <v>22</v>
      </c>
      <c r="AQ47" s="271" t="s">
        <v>1</v>
      </c>
      <c r="AR47" s="271" t="s">
        <v>1</v>
      </c>
      <c r="AS47" s="271" t="s">
        <v>1</v>
      </c>
      <c r="AT47" s="271" t="s">
        <v>1</v>
      </c>
      <c r="AU47" s="272" t="s">
        <v>23</v>
      </c>
      <c r="AV47" s="274" t="s">
        <v>20</v>
      </c>
      <c r="AW47" s="275" t="s">
        <v>1241</v>
      </c>
      <c r="AX47" s="275">
        <v>1</v>
      </c>
      <c r="AY47" s="152">
        <v>2</v>
      </c>
      <c r="AZ47" s="276">
        <v>0</v>
      </c>
      <c r="BA47" s="280">
        <v>0.01</v>
      </c>
      <c r="BB47" s="281">
        <v>0.02</v>
      </c>
      <c r="BD47" s="150">
        <f>_xlfn.XLOOKUP(A47,'KSD auditees'!A:A,'KSD auditees'!A:A)</f>
        <v>1550</v>
      </c>
      <c r="BE47" s="150" t="str">
        <f>_xlfn.XLOOKUP(A47,'KSD auditees'!A:A,'KSD auditees'!G:G)</f>
        <v>Energy</v>
      </c>
      <c r="BF47" s="150" t="e">
        <f>_xlfn.XLOOKUP(A47,'[27]Non AGSA'!B:B,'[27]Non AGSA'!B:B)</f>
        <v>#N/A</v>
      </c>
      <c r="BG47" s="150" t="e">
        <f>_xlfn.XLOOKUP(A47,'[27]Dormant auditee list'!C:C,'[27]Dormant auditee list'!C:C)</f>
        <v>#N/A</v>
      </c>
      <c r="BH47" s="150" t="str">
        <f>_xlfn.XLOOKUP(A47,[27]Reworked!A:A,[27]Reworked!I:I)</f>
        <v>Unqualified with findings</v>
      </c>
      <c r="BJ47" s="150">
        <v>1</v>
      </c>
      <c r="BK47" s="150">
        <v>2</v>
      </c>
    </row>
    <row r="48" spans="1:63" ht="27" customHeight="1" x14ac:dyDescent="0.25">
      <c r="A48" s="265">
        <v>1239</v>
      </c>
      <c r="B48" s="266" t="s">
        <v>758</v>
      </c>
      <c r="C48" s="271" t="s">
        <v>1190</v>
      </c>
      <c r="D48" s="271" t="s">
        <v>737</v>
      </c>
      <c r="E48" s="271" t="s">
        <v>1191</v>
      </c>
      <c r="F48" s="271" t="s">
        <v>759</v>
      </c>
      <c r="G48" s="271" t="s">
        <v>760</v>
      </c>
      <c r="H48" s="266" t="s">
        <v>755</v>
      </c>
      <c r="I48" s="266" t="s">
        <v>437</v>
      </c>
      <c r="J48" s="152" t="s">
        <v>17</v>
      </c>
      <c r="K48" s="274" t="s">
        <v>20</v>
      </c>
      <c r="L48" s="273" t="s">
        <v>22</v>
      </c>
      <c r="M48" s="152" t="s">
        <v>17</v>
      </c>
      <c r="N48" s="271" t="s">
        <v>1</v>
      </c>
      <c r="O48" s="274" t="s">
        <v>20</v>
      </c>
      <c r="P48" s="271" t="s">
        <v>1</v>
      </c>
      <c r="Q48" s="271" t="s">
        <v>1</v>
      </c>
      <c r="R48" s="271" t="s">
        <v>1</v>
      </c>
      <c r="S48" s="271" t="s">
        <v>1</v>
      </c>
      <c r="T48" s="271" t="s">
        <v>1</v>
      </c>
      <c r="U48" s="271" t="s">
        <v>1</v>
      </c>
      <c r="V48" s="271" t="s">
        <v>1</v>
      </c>
      <c r="W48" s="271" t="s">
        <v>1</v>
      </c>
      <c r="X48" s="271" t="s">
        <v>1</v>
      </c>
      <c r="Y48" s="271" t="s">
        <v>1</v>
      </c>
      <c r="Z48" s="274" t="s">
        <v>20</v>
      </c>
      <c r="AA48" s="271" t="s">
        <v>1</v>
      </c>
      <c r="AB48" s="271" t="s">
        <v>1</v>
      </c>
      <c r="AC48" s="271" t="s">
        <v>1</v>
      </c>
      <c r="AD48" s="271" t="s">
        <v>1</v>
      </c>
      <c r="AE48" s="271" t="s">
        <v>1</v>
      </c>
      <c r="AF48" s="273" t="s">
        <v>22</v>
      </c>
      <c r="AG48" s="271" t="s">
        <v>1</v>
      </c>
      <c r="AH48" s="271" t="s">
        <v>1</v>
      </c>
      <c r="AI48" s="271" t="s">
        <v>1</v>
      </c>
      <c r="AJ48" s="271" t="s">
        <v>1</v>
      </c>
      <c r="AK48" s="271" t="s">
        <v>1</v>
      </c>
      <c r="AL48" s="271" t="s">
        <v>1</v>
      </c>
      <c r="AM48" s="271" t="s">
        <v>1</v>
      </c>
      <c r="AN48" s="271" t="s">
        <v>1</v>
      </c>
      <c r="AO48" s="271" t="s">
        <v>1</v>
      </c>
      <c r="AP48" s="271" t="s">
        <v>1</v>
      </c>
      <c r="AQ48" s="271" t="s">
        <v>1</v>
      </c>
      <c r="AR48" s="271" t="s">
        <v>1</v>
      </c>
      <c r="AS48" s="271" t="s">
        <v>1</v>
      </c>
      <c r="AT48" s="271" t="s">
        <v>1</v>
      </c>
      <c r="AU48" s="272" t="s">
        <v>23</v>
      </c>
      <c r="AV48" s="272" t="s">
        <v>23</v>
      </c>
      <c r="AW48" s="275" t="s">
        <v>1241</v>
      </c>
      <c r="AX48" s="275">
        <v>1</v>
      </c>
      <c r="AY48" s="275">
        <v>1</v>
      </c>
      <c r="AZ48" s="276">
        <v>0</v>
      </c>
      <c r="BA48" s="277">
        <v>1.5</v>
      </c>
      <c r="BB48" s="278">
        <v>0.06</v>
      </c>
      <c r="BD48" s="150" t="e">
        <f>_xlfn.XLOOKUP(A48,'KSD auditees'!A:A,'KSD auditees'!A:A)</f>
        <v>#N/A</v>
      </c>
      <c r="BE48" s="150" t="e">
        <f>_xlfn.XLOOKUP(A48,'KSD auditees'!A:A,'KSD auditees'!G:G)</f>
        <v>#N/A</v>
      </c>
      <c r="BF48" s="150" t="e">
        <f>_xlfn.XLOOKUP(A48,'[27]Non AGSA'!B:B,'[27]Non AGSA'!B:B)</f>
        <v>#N/A</v>
      </c>
      <c r="BG48" s="150" t="e">
        <f>_xlfn.XLOOKUP(A48,'[27]Dormant auditee list'!C:C,'[27]Dormant auditee list'!C:C)</f>
        <v>#N/A</v>
      </c>
      <c r="BH48" s="150" t="str">
        <f>_xlfn.XLOOKUP(A48,[27]Reworked!A:A,[27]Reworked!I:I)</f>
        <v>Unqualified with findings</v>
      </c>
      <c r="BJ48" s="150">
        <v>1</v>
      </c>
      <c r="BK48" s="150">
        <v>2</v>
      </c>
    </row>
    <row r="49" spans="1:63" ht="26.25" customHeight="1" x14ac:dyDescent="0.25">
      <c r="A49" s="265">
        <v>84</v>
      </c>
      <c r="B49" s="266" t="s">
        <v>201</v>
      </c>
      <c r="C49" s="271" t="s">
        <v>1190</v>
      </c>
      <c r="D49" s="271" t="s">
        <v>854</v>
      </c>
      <c r="E49" s="271" t="s">
        <v>1191</v>
      </c>
      <c r="F49" s="271" t="s">
        <v>452</v>
      </c>
      <c r="G49" s="271" t="s">
        <v>856</v>
      </c>
      <c r="H49" s="266" t="s">
        <v>696</v>
      </c>
      <c r="I49" s="266" t="s">
        <v>437</v>
      </c>
      <c r="J49" s="152" t="s">
        <v>17</v>
      </c>
      <c r="K49" s="272" t="s">
        <v>23</v>
      </c>
      <c r="L49" s="272" t="s">
        <v>23</v>
      </c>
      <c r="M49" s="152" t="s">
        <v>17</v>
      </c>
      <c r="N49" s="272" t="s">
        <v>23</v>
      </c>
      <c r="O49" s="272" t="s">
        <v>23</v>
      </c>
      <c r="P49" s="271" t="s">
        <v>1</v>
      </c>
      <c r="Q49" s="271" t="s">
        <v>1</v>
      </c>
      <c r="R49" s="271" t="s">
        <v>1</v>
      </c>
      <c r="S49" s="271" t="s">
        <v>1</v>
      </c>
      <c r="T49" s="271" t="s">
        <v>1</v>
      </c>
      <c r="U49" s="271" t="s">
        <v>1</v>
      </c>
      <c r="V49" s="271" t="s">
        <v>1</v>
      </c>
      <c r="W49" s="271" t="s">
        <v>1</v>
      </c>
      <c r="X49" s="271" t="s">
        <v>1</v>
      </c>
      <c r="Y49" s="271" t="s">
        <v>1</v>
      </c>
      <c r="Z49" s="272" t="s">
        <v>23</v>
      </c>
      <c r="AA49" s="272" t="s">
        <v>23</v>
      </c>
      <c r="AB49" s="271" t="s">
        <v>1</v>
      </c>
      <c r="AC49" s="271" t="s">
        <v>1</v>
      </c>
      <c r="AD49" s="271" t="s">
        <v>1</v>
      </c>
      <c r="AE49" s="271" t="s">
        <v>1</v>
      </c>
      <c r="AF49" s="272" t="s">
        <v>23</v>
      </c>
      <c r="AG49" s="271" t="s">
        <v>1</v>
      </c>
      <c r="AH49" s="271" t="s">
        <v>1</v>
      </c>
      <c r="AI49" s="271" t="s">
        <v>1</v>
      </c>
      <c r="AJ49" s="271" t="s">
        <v>1</v>
      </c>
      <c r="AK49" s="271" t="s">
        <v>1</v>
      </c>
      <c r="AL49" s="271" t="s">
        <v>1</v>
      </c>
      <c r="AM49" s="271" t="s">
        <v>1</v>
      </c>
      <c r="AN49" s="271" t="s">
        <v>1</v>
      </c>
      <c r="AO49" s="271" t="s">
        <v>1</v>
      </c>
      <c r="AP49" s="271" t="s">
        <v>1</v>
      </c>
      <c r="AQ49" s="271" t="s">
        <v>1</v>
      </c>
      <c r="AR49" s="272" t="s">
        <v>23</v>
      </c>
      <c r="AS49" s="271" t="s">
        <v>1</v>
      </c>
      <c r="AT49" s="271" t="s">
        <v>1</v>
      </c>
      <c r="AU49" s="272" t="s">
        <v>23</v>
      </c>
      <c r="AV49" s="272" t="s">
        <v>23</v>
      </c>
      <c r="AW49" s="275" t="s">
        <v>1241</v>
      </c>
      <c r="AX49" s="152">
        <v>2</v>
      </c>
      <c r="AY49" s="152">
        <v>2</v>
      </c>
      <c r="AZ49" s="276">
        <v>0</v>
      </c>
      <c r="BA49" s="280">
        <v>649.70000000000005</v>
      </c>
      <c r="BB49" s="281">
        <v>0.46</v>
      </c>
      <c r="BD49" s="150">
        <f>_xlfn.XLOOKUP(A49,'KSD auditees'!A:A,'KSD auditees'!A:A)</f>
        <v>84</v>
      </c>
      <c r="BE49" s="150" t="str">
        <f>_xlfn.XLOOKUP(A49,'KSD auditees'!A:A,'KSD auditees'!G:G)</f>
        <v>Safety and Security</v>
      </c>
      <c r="BF49" s="150" t="e">
        <f>_xlfn.XLOOKUP(A49,'[27]Non AGSA'!B:B,'[27]Non AGSA'!B:B)</f>
        <v>#N/A</v>
      </c>
      <c r="BG49" s="150" t="e">
        <f>_xlfn.XLOOKUP(A49,'[27]Dormant auditee list'!C:C,'[27]Dormant auditee list'!C:C)</f>
        <v>#N/A</v>
      </c>
      <c r="BH49" s="150" t="str">
        <f>_xlfn.XLOOKUP(A49,[27]Reworked!A:A,[27]Reworked!I:I)</f>
        <v>Unqualified with findings</v>
      </c>
      <c r="BJ49" s="150">
        <v>1</v>
      </c>
      <c r="BK49" s="150">
        <v>2</v>
      </c>
    </row>
    <row r="50" spans="1:63" ht="34.5" customHeight="1" x14ac:dyDescent="0.25">
      <c r="A50" s="265">
        <v>81</v>
      </c>
      <c r="B50" s="266" t="s">
        <v>906</v>
      </c>
      <c r="C50" s="271" t="s">
        <v>1190</v>
      </c>
      <c r="D50" s="271" t="s">
        <v>896</v>
      </c>
      <c r="E50" s="271" t="s">
        <v>1191</v>
      </c>
      <c r="F50" s="271" t="s">
        <v>1</v>
      </c>
      <c r="G50" s="271" t="s">
        <v>667</v>
      </c>
      <c r="H50" s="266" t="s">
        <v>440</v>
      </c>
      <c r="I50" s="266" t="s">
        <v>437</v>
      </c>
      <c r="J50" s="279" t="s">
        <v>26</v>
      </c>
      <c r="K50" s="272" t="s">
        <v>23</v>
      </c>
      <c r="L50" s="272" t="s">
        <v>23</v>
      </c>
      <c r="M50" s="152" t="s">
        <v>17</v>
      </c>
      <c r="N50" s="272" t="s">
        <v>23</v>
      </c>
      <c r="O50" s="272" t="s">
        <v>23</v>
      </c>
      <c r="P50" s="274" t="s">
        <v>20</v>
      </c>
      <c r="Q50" s="271" t="s">
        <v>1</v>
      </c>
      <c r="R50" s="271" t="s">
        <v>1</v>
      </c>
      <c r="S50" s="271" t="s">
        <v>1</v>
      </c>
      <c r="T50" s="271" t="s">
        <v>1</v>
      </c>
      <c r="U50" s="271" t="s">
        <v>1</v>
      </c>
      <c r="V50" s="271" t="s">
        <v>1</v>
      </c>
      <c r="W50" s="271" t="s">
        <v>1</v>
      </c>
      <c r="X50" s="271" t="s">
        <v>1</v>
      </c>
      <c r="Y50" s="271" t="s">
        <v>1</v>
      </c>
      <c r="Z50" s="273" t="s">
        <v>22</v>
      </c>
      <c r="AA50" s="274" t="s">
        <v>20</v>
      </c>
      <c r="AB50" s="271" t="s">
        <v>1</v>
      </c>
      <c r="AC50" s="271" t="s">
        <v>1</v>
      </c>
      <c r="AD50" s="271" t="s">
        <v>1</v>
      </c>
      <c r="AE50" s="272" t="s">
        <v>23</v>
      </c>
      <c r="AF50" s="274" t="s">
        <v>20</v>
      </c>
      <c r="AG50" s="271" t="s">
        <v>1</v>
      </c>
      <c r="AH50" s="271" t="s">
        <v>1</v>
      </c>
      <c r="AI50" s="271" t="s">
        <v>1</v>
      </c>
      <c r="AJ50" s="271" t="s">
        <v>1</v>
      </c>
      <c r="AK50" s="273" t="s">
        <v>22</v>
      </c>
      <c r="AL50" s="274" t="s">
        <v>20</v>
      </c>
      <c r="AM50" s="271" t="s">
        <v>1</v>
      </c>
      <c r="AN50" s="271" t="s">
        <v>1</v>
      </c>
      <c r="AO50" s="271" t="s">
        <v>1</v>
      </c>
      <c r="AP50" s="273" t="s">
        <v>22</v>
      </c>
      <c r="AQ50" s="271" t="s">
        <v>1</v>
      </c>
      <c r="AR50" s="272" t="s">
        <v>23</v>
      </c>
      <c r="AS50" s="271" t="s">
        <v>1</v>
      </c>
      <c r="AT50" s="271" t="s">
        <v>1</v>
      </c>
      <c r="AU50" s="272" t="s">
        <v>23</v>
      </c>
      <c r="AV50" s="272" t="s">
        <v>23</v>
      </c>
      <c r="AW50" s="275" t="s">
        <v>1241</v>
      </c>
      <c r="AX50" s="275">
        <v>1</v>
      </c>
      <c r="AY50" s="284">
        <v>0</v>
      </c>
      <c r="AZ50" s="276">
        <v>0</v>
      </c>
      <c r="BA50" s="277">
        <v>2.4</v>
      </c>
      <c r="BB50" s="281">
        <v>0</v>
      </c>
      <c r="BD50" s="150" t="e">
        <f>_xlfn.XLOOKUP(A50,'KSD auditees'!A:A,'KSD auditees'!A:A)</f>
        <v>#N/A</v>
      </c>
      <c r="BE50" s="150" t="e">
        <f>_xlfn.XLOOKUP(A50,'KSD auditees'!A:A,'KSD auditees'!G:G)</f>
        <v>#N/A</v>
      </c>
      <c r="BF50" s="150" t="e">
        <f>_xlfn.XLOOKUP(A50,'[27]Non AGSA'!B:B,'[27]Non AGSA'!B:B)</f>
        <v>#N/A</v>
      </c>
      <c r="BG50" s="150" t="e">
        <f>_xlfn.XLOOKUP(A50,'[27]Dormant auditee list'!C:C,'[27]Dormant auditee list'!C:C)</f>
        <v>#N/A</v>
      </c>
      <c r="BH50" s="150" t="str">
        <f>_xlfn.XLOOKUP(A50,[27]Reworked!A:A,[27]Reworked!I:I)</f>
        <v>Qualified</v>
      </c>
      <c r="BJ50" s="150">
        <v>1</v>
      </c>
      <c r="BK50" s="150">
        <v>3</v>
      </c>
    </row>
    <row r="51" spans="1:63" ht="26.25" customHeight="1" x14ac:dyDescent="0.25">
      <c r="A51" s="265">
        <v>82</v>
      </c>
      <c r="B51" s="266" t="s">
        <v>907</v>
      </c>
      <c r="C51" s="271" t="s">
        <v>1190</v>
      </c>
      <c r="D51" s="271" t="s">
        <v>896</v>
      </c>
      <c r="E51" s="271" t="s">
        <v>1191</v>
      </c>
      <c r="F51" s="271" t="s">
        <v>1</v>
      </c>
      <c r="G51" s="271" t="s">
        <v>902</v>
      </c>
      <c r="H51" s="266" t="s">
        <v>755</v>
      </c>
      <c r="I51" s="266" t="s">
        <v>437</v>
      </c>
      <c r="J51" s="275" t="s">
        <v>33</v>
      </c>
      <c r="K51" s="271" t="s">
        <v>1</v>
      </c>
      <c r="L51" s="271" t="s">
        <v>1</v>
      </c>
      <c r="M51" s="275" t="s">
        <v>33</v>
      </c>
      <c r="N51" s="273" t="s">
        <v>22</v>
      </c>
      <c r="O51" s="271" t="s">
        <v>1</v>
      </c>
      <c r="P51" s="271" t="s">
        <v>1</v>
      </c>
      <c r="Q51" s="271" t="s">
        <v>1</v>
      </c>
      <c r="R51" s="271" t="s">
        <v>1</v>
      </c>
      <c r="S51" s="271" t="s">
        <v>1</v>
      </c>
      <c r="T51" s="271" t="s">
        <v>1</v>
      </c>
      <c r="U51" s="271" t="s">
        <v>1</v>
      </c>
      <c r="V51" s="271" t="s">
        <v>1</v>
      </c>
      <c r="W51" s="271" t="s">
        <v>1</v>
      </c>
      <c r="X51" s="271" t="s">
        <v>1</v>
      </c>
      <c r="Y51" s="271" t="s">
        <v>1</v>
      </c>
      <c r="Z51" s="271" t="s">
        <v>1</v>
      </c>
      <c r="AA51" s="271" t="s">
        <v>1</v>
      </c>
      <c r="AB51" s="271" t="s">
        <v>1</v>
      </c>
      <c r="AC51" s="271" t="s">
        <v>1</v>
      </c>
      <c r="AD51" s="271" t="s">
        <v>1</v>
      </c>
      <c r="AE51" s="271" t="s">
        <v>1</v>
      </c>
      <c r="AF51" s="271" t="s">
        <v>1</v>
      </c>
      <c r="AG51" s="271" t="s">
        <v>1</v>
      </c>
      <c r="AH51" s="271" t="s">
        <v>1</v>
      </c>
      <c r="AI51" s="271" t="s">
        <v>1</v>
      </c>
      <c r="AJ51" s="271" t="s">
        <v>1</v>
      </c>
      <c r="AK51" s="271" t="s">
        <v>1</v>
      </c>
      <c r="AL51" s="271" t="s">
        <v>1</v>
      </c>
      <c r="AM51" s="271" t="s">
        <v>1</v>
      </c>
      <c r="AN51" s="271" t="s">
        <v>1</v>
      </c>
      <c r="AO51" s="271" t="s">
        <v>1</v>
      </c>
      <c r="AP51" s="271" t="s">
        <v>1</v>
      </c>
      <c r="AQ51" s="271" t="s">
        <v>1</v>
      </c>
      <c r="AR51" s="271" t="s">
        <v>1</v>
      </c>
      <c r="AS51" s="271" t="s">
        <v>1</v>
      </c>
      <c r="AT51" s="271" t="s">
        <v>1</v>
      </c>
      <c r="AU51" s="273" t="s">
        <v>22</v>
      </c>
      <c r="AV51" s="271" t="s">
        <v>1</v>
      </c>
      <c r="AW51" s="275" t="s">
        <v>1241</v>
      </c>
      <c r="AX51" s="275">
        <v>1</v>
      </c>
      <c r="AY51" s="275">
        <v>1</v>
      </c>
      <c r="AZ51" s="276">
        <v>0</v>
      </c>
      <c r="BA51" s="276">
        <v>0</v>
      </c>
      <c r="BB51" s="281">
        <v>0.01</v>
      </c>
      <c r="BD51" s="150" t="e">
        <f>_xlfn.XLOOKUP(A51,'KSD auditees'!A:A,'KSD auditees'!A:A)</f>
        <v>#N/A</v>
      </c>
      <c r="BE51" s="150" t="e">
        <f>_xlfn.XLOOKUP(A51,'KSD auditees'!A:A,'KSD auditees'!G:G)</f>
        <v>#N/A</v>
      </c>
      <c r="BF51" s="150" t="e">
        <f>_xlfn.XLOOKUP(A51,'[27]Non AGSA'!B:B,'[27]Non AGSA'!B:B)</f>
        <v>#N/A</v>
      </c>
      <c r="BG51" s="150" t="e">
        <f>_xlfn.XLOOKUP(A51,'[27]Dormant auditee list'!C:C,'[27]Dormant auditee list'!C:C)</f>
        <v>#N/A</v>
      </c>
      <c r="BH51" s="150" t="str">
        <f>_xlfn.XLOOKUP(A51,[27]Reworked!A:A,[27]Reworked!I:I)</f>
        <v>Unqualified with no findings</v>
      </c>
      <c r="BJ51" s="150">
        <v>1</v>
      </c>
      <c r="BK51" s="150">
        <v>1</v>
      </c>
    </row>
    <row r="52" spans="1:63" ht="34.5" customHeight="1" x14ac:dyDescent="0.25">
      <c r="A52" s="265">
        <v>83</v>
      </c>
      <c r="B52" s="266" t="s">
        <v>165</v>
      </c>
      <c r="C52" s="271" t="s">
        <v>1190</v>
      </c>
      <c r="D52" s="271" t="s">
        <v>683</v>
      </c>
      <c r="E52" s="271" t="s">
        <v>1191</v>
      </c>
      <c r="F52" s="271" t="s">
        <v>168</v>
      </c>
      <c r="G52" s="271" t="s">
        <v>169</v>
      </c>
      <c r="H52" s="266" t="s">
        <v>440</v>
      </c>
      <c r="I52" s="266" t="s">
        <v>437</v>
      </c>
      <c r="J52" s="152" t="s">
        <v>17</v>
      </c>
      <c r="K52" s="272" t="s">
        <v>23</v>
      </c>
      <c r="L52" s="273" t="s">
        <v>22</v>
      </c>
      <c r="M52" s="152" t="s">
        <v>17</v>
      </c>
      <c r="N52" s="272" t="s">
        <v>23</v>
      </c>
      <c r="O52" s="272" t="s">
        <v>23</v>
      </c>
      <c r="P52" s="271" t="s">
        <v>1</v>
      </c>
      <c r="Q52" s="271" t="s">
        <v>1</v>
      </c>
      <c r="R52" s="271" t="s">
        <v>1</v>
      </c>
      <c r="S52" s="271" t="s">
        <v>1</v>
      </c>
      <c r="T52" s="271" t="s">
        <v>1</v>
      </c>
      <c r="U52" s="271" t="s">
        <v>1</v>
      </c>
      <c r="V52" s="271" t="s">
        <v>1</v>
      </c>
      <c r="W52" s="271" t="s">
        <v>1</v>
      </c>
      <c r="X52" s="271" t="s">
        <v>1</v>
      </c>
      <c r="Y52" s="271" t="s">
        <v>1</v>
      </c>
      <c r="Z52" s="273" t="s">
        <v>22</v>
      </c>
      <c r="AA52" s="272" t="s">
        <v>23</v>
      </c>
      <c r="AB52" s="271" t="s">
        <v>1</v>
      </c>
      <c r="AC52" s="271" t="s">
        <v>1</v>
      </c>
      <c r="AD52" s="271" t="s">
        <v>1</v>
      </c>
      <c r="AE52" s="271" t="s">
        <v>1</v>
      </c>
      <c r="AF52" s="271" t="s">
        <v>1</v>
      </c>
      <c r="AG52" s="271" t="s">
        <v>1</v>
      </c>
      <c r="AH52" s="271" t="s">
        <v>1</v>
      </c>
      <c r="AI52" s="271" t="s">
        <v>1</v>
      </c>
      <c r="AJ52" s="271" t="s">
        <v>1</v>
      </c>
      <c r="AK52" s="271" t="s">
        <v>1</v>
      </c>
      <c r="AL52" s="273" t="s">
        <v>22</v>
      </c>
      <c r="AM52" s="271" t="s">
        <v>1</v>
      </c>
      <c r="AN52" s="271" t="s">
        <v>1</v>
      </c>
      <c r="AO52" s="271" t="s">
        <v>1</v>
      </c>
      <c r="AP52" s="271" t="s">
        <v>1</v>
      </c>
      <c r="AQ52" s="271" t="s">
        <v>1</v>
      </c>
      <c r="AR52" s="271" t="s">
        <v>1</v>
      </c>
      <c r="AS52" s="271" t="s">
        <v>1</v>
      </c>
      <c r="AT52" s="271" t="s">
        <v>1</v>
      </c>
      <c r="AU52" s="272" t="s">
        <v>23</v>
      </c>
      <c r="AV52" s="272" t="s">
        <v>23</v>
      </c>
      <c r="AW52" s="275" t="s">
        <v>1241</v>
      </c>
      <c r="AX52" s="275">
        <v>1</v>
      </c>
      <c r="AY52" s="152">
        <v>2</v>
      </c>
      <c r="AZ52" s="276">
        <v>0</v>
      </c>
      <c r="BA52" s="280">
        <v>9.1999999999999993</v>
      </c>
      <c r="BB52" s="281">
        <v>0</v>
      </c>
      <c r="BD52" s="150">
        <f>_xlfn.XLOOKUP(A52,'KSD auditees'!A:A,'KSD auditees'!A:A)</f>
        <v>83</v>
      </c>
      <c r="BE52" s="150" t="str">
        <f>_xlfn.XLOOKUP(A52,'KSD auditees'!A:A,'KSD auditees'!G:G)</f>
        <v>Infrastructure</v>
      </c>
      <c r="BF52" s="150" t="e">
        <f>_xlfn.XLOOKUP(A52,'[27]Non AGSA'!B:B,'[27]Non AGSA'!B:B)</f>
        <v>#N/A</v>
      </c>
      <c r="BG52" s="150" t="e">
        <f>_xlfn.XLOOKUP(A52,'[27]Dormant auditee list'!C:C,'[27]Dormant auditee list'!C:C)</f>
        <v>#N/A</v>
      </c>
      <c r="BH52" s="150" t="str">
        <f>_xlfn.XLOOKUP(A52,[27]Reworked!A:A,[27]Reworked!I:I)</f>
        <v>Unqualified with findings</v>
      </c>
      <c r="BJ52" s="150">
        <v>1</v>
      </c>
      <c r="BK52" s="150">
        <v>2</v>
      </c>
    </row>
    <row r="53" spans="1:63" ht="18.75" customHeight="1" x14ac:dyDescent="0.25">
      <c r="A53" s="265">
        <v>6</v>
      </c>
      <c r="B53" s="266" t="s">
        <v>1262</v>
      </c>
      <c r="C53" s="271" t="s">
        <v>1190</v>
      </c>
      <c r="D53" s="271" t="s">
        <v>438</v>
      </c>
      <c r="E53" s="271" t="s">
        <v>1191</v>
      </c>
      <c r="F53" s="271" t="s">
        <v>461</v>
      </c>
      <c r="G53" s="271" t="s">
        <v>1</v>
      </c>
      <c r="H53" s="266" t="s">
        <v>1</v>
      </c>
      <c r="I53" s="266" t="s">
        <v>438</v>
      </c>
      <c r="J53" s="275" t="s">
        <v>33</v>
      </c>
      <c r="K53" s="271" t="s">
        <v>1</v>
      </c>
      <c r="L53" s="271" t="s">
        <v>1</v>
      </c>
      <c r="M53" s="275" t="s">
        <v>33</v>
      </c>
      <c r="N53" s="271" t="s">
        <v>1</v>
      </c>
      <c r="O53" s="271" t="s">
        <v>1</v>
      </c>
      <c r="P53" s="271" t="s">
        <v>1</v>
      </c>
      <c r="Q53" s="271" t="s">
        <v>1</v>
      </c>
      <c r="R53" s="271" t="s">
        <v>1</v>
      </c>
      <c r="S53" s="271" t="s">
        <v>1</v>
      </c>
      <c r="T53" s="271" t="s">
        <v>1</v>
      </c>
      <c r="U53" s="271" t="s">
        <v>1</v>
      </c>
      <c r="V53" s="271" t="s">
        <v>1</v>
      </c>
      <c r="W53" s="271" t="s">
        <v>1</v>
      </c>
      <c r="X53" s="271" t="s">
        <v>1</v>
      </c>
      <c r="Y53" s="271" t="s">
        <v>1</v>
      </c>
      <c r="Z53" s="271" t="s">
        <v>1</v>
      </c>
      <c r="AA53" s="271" t="s">
        <v>1</v>
      </c>
      <c r="AB53" s="271" t="s">
        <v>1</v>
      </c>
      <c r="AC53" s="271" t="s">
        <v>1</v>
      </c>
      <c r="AD53" s="271" t="s">
        <v>1</v>
      </c>
      <c r="AE53" s="271" t="s">
        <v>1</v>
      </c>
      <c r="AF53" s="271" t="s">
        <v>1</v>
      </c>
      <c r="AG53" s="271" t="s">
        <v>1</v>
      </c>
      <c r="AH53" s="271" t="s">
        <v>1</v>
      </c>
      <c r="AI53" s="271" t="s">
        <v>1</v>
      </c>
      <c r="AJ53" s="271" t="s">
        <v>1</v>
      </c>
      <c r="AK53" s="271" t="s">
        <v>1</v>
      </c>
      <c r="AL53" s="271" t="s">
        <v>1</v>
      </c>
      <c r="AM53" s="271" t="s">
        <v>1</v>
      </c>
      <c r="AN53" s="271" t="s">
        <v>1</v>
      </c>
      <c r="AO53" s="271" t="s">
        <v>1</v>
      </c>
      <c r="AP53" s="271" t="s">
        <v>1</v>
      </c>
      <c r="AQ53" s="271" t="s">
        <v>1</v>
      </c>
      <c r="AR53" s="271" t="s">
        <v>1</v>
      </c>
      <c r="AS53" s="271" t="s">
        <v>1</v>
      </c>
      <c r="AT53" s="271" t="s">
        <v>1</v>
      </c>
      <c r="AU53" s="271" t="s">
        <v>1</v>
      </c>
      <c r="AV53" s="272" t="s">
        <v>23</v>
      </c>
      <c r="AW53" s="275" t="s">
        <v>1241</v>
      </c>
      <c r="AX53" s="275">
        <v>1</v>
      </c>
      <c r="AY53" s="152">
        <v>2</v>
      </c>
      <c r="AZ53" s="276">
        <v>0</v>
      </c>
      <c r="BA53" s="276">
        <v>0</v>
      </c>
      <c r="BB53" s="281">
        <v>0.04</v>
      </c>
      <c r="BD53" s="150" t="e">
        <f>_xlfn.XLOOKUP(A53,'KSD auditees'!A:A,'KSD auditees'!A:A)</f>
        <v>#N/A</v>
      </c>
      <c r="BE53" s="150" t="e">
        <f>_xlfn.XLOOKUP(A53,'KSD auditees'!A:A,'KSD auditees'!G:G)</f>
        <v>#N/A</v>
      </c>
      <c r="BF53" s="150" t="e">
        <f>_xlfn.XLOOKUP(A53,'[27]Non AGSA'!B:B,'[27]Non AGSA'!B:B)</f>
        <v>#N/A</v>
      </c>
      <c r="BG53" s="150" t="e">
        <f>_xlfn.XLOOKUP(A53,'[27]Dormant auditee list'!C:C,'[27]Dormant auditee list'!C:C)</f>
        <v>#N/A</v>
      </c>
      <c r="BH53" s="150" t="str">
        <f>_xlfn.XLOOKUP(A53,[27]Reworked!A:A,[27]Reworked!I:I)</f>
        <v>Unqualified with no findings</v>
      </c>
      <c r="BJ53" s="150">
        <v>1</v>
      </c>
      <c r="BK53" s="150">
        <v>1</v>
      </c>
    </row>
    <row r="54" spans="1:63" ht="34.5" customHeight="1" x14ac:dyDescent="0.25">
      <c r="A54" s="265">
        <v>85</v>
      </c>
      <c r="B54" s="266" t="s">
        <v>1263</v>
      </c>
      <c r="C54" s="271" t="s">
        <v>1190</v>
      </c>
      <c r="D54" s="271" t="s">
        <v>815</v>
      </c>
      <c r="E54" s="271" t="s">
        <v>1191</v>
      </c>
      <c r="F54" s="271" t="s">
        <v>1</v>
      </c>
      <c r="G54" s="271" t="s">
        <v>816</v>
      </c>
      <c r="H54" s="266" t="s">
        <v>440</v>
      </c>
      <c r="I54" s="266" t="s">
        <v>437</v>
      </c>
      <c r="J54" s="275" t="s">
        <v>33</v>
      </c>
      <c r="K54" s="271" t="s">
        <v>1</v>
      </c>
      <c r="L54" s="271" t="s">
        <v>1</v>
      </c>
      <c r="M54" s="275" t="s">
        <v>33</v>
      </c>
      <c r="N54" s="271" t="s">
        <v>1</v>
      </c>
      <c r="O54" s="271" t="s">
        <v>1</v>
      </c>
      <c r="P54" s="271" t="s">
        <v>1</v>
      </c>
      <c r="Q54" s="271" t="s">
        <v>1</v>
      </c>
      <c r="R54" s="271" t="s">
        <v>1</v>
      </c>
      <c r="S54" s="271" t="s">
        <v>1</v>
      </c>
      <c r="T54" s="271" t="s">
        <v>1</v>
      </c>
      <c r="U54" s="271" t="s">
        <v>1</v>
      </c>
      <c r="V54" s="271" t="s">
        <v>1</v>
      </c>
      <c r="W54" s="271" t="s">
        <v>1</v>
      </c>
      <c r="X54" s="271" t="s">
        <v>1</v>
      </c>
      <c r="Y54" s="271" t="s">
        <v>1</v>
      </c>
      <c r="Z54" s="271" t="s">
        <v>1</v>
      </c>
      <c r="AA54" s="271" t="s">
        <v>1</v>
      </c>
      <c r="AB54" s="271" t="s">
        <v>1</v>
      </c>
      <c r="AC54" s="271" t="s">
        <v>1</v>
      </c>
      <c r="AD54" s="271" t="s">
        <v>1</v>
      </c>
      <c r="AE54" s="271" t="s">
        <v>1</v>
      </c>
      <c r="AF54" s="271" t="s">
        <v>1</v>
      </c>
      <c r="AG54" s="271" t="s">
        <v>1</v>
      </c>
      <c r="AH54" s="271" t="s">
        <v>1</v>
      </c>
      <c r="AI54" s="271" t="s">
        <v>1</v>
      </c>
      <c r="AJ54" s="271" t="s">
        <v>1</v>
      </c>
      <c r="AK54" s="271" t="s">
        <v>1</v>
      </c>
      <c r="AL54" s="271" t="s">
        <v>1</v>
      </c>
      <c r="AM54" s="271" t="s">
        <v>1</v>
      </c>
      <c r="AN54" s="271" t="s">
        <v>1</v>
      </c>
      <c r="AO54" s="271" t="s">
        <v>1</v>
      </c>
      <c r="AP54" s="271" t="s">
        <v>1</v>
      </c>
      <c r="AQ54" s="271" t="s">
        <v>1</v>
      </c>
      <c r="AR54" s="271" t="s">
        <v>1</v>
      </c>
      <c r="AS54" s="271" t="s">
        <v>1</v>
      </c>
      <c r="AT54" s="271" t="s">
        <v>1</v>
      </c>
      <c r="AU54" s="271" t="s">
        <v>1</v>
      </c>
      <c r="AV54" s="272" t="s">
        <v>23</v>
      </c>
      <c r="AW54" s="275" t="s">
        <v>1241</v>
      </c>
      <c r="AX54" s="275">
        <v>1</v>
      </c>
      <c r="AY54" s="152">
        <v>2</v>
      </c>
      <c r="AZ54" s="276">
        <v>0</v>
      </c>
      <c r="BA54" s="276">
        <v>0</v>
      </c>
      <c r="BB54" s="283">
        <v>0</v>
      </c>
      <c r="BD54" s="150" t="e">
        <f>_xlfn.XLOOKUP(A54,'KSD auditees'!A:A,'KSD auditees'!A:A)</f>
        <v>#N/A</v>
      </c>
      <c r="BE54" s="150" t="e">
        <f>_xlfn.XLOOKUP(A54,'KSD auditees'!A:A,'KSD auditees'!G:G)</f>
        <v>#N/A</v>
      </c>
      <c r="BF54" s="150" t="e">
        <f>_xlfn.XLOOKUP(A54,'[27]Non AGSA'!B:B,'[27]Non AGSA'!B:B)</f>
        <v>#N/A</v>
      </c>
      <c r="BG54" s="150" t="e">
        <f>_xlfn.XLOOKUP(A54,'[27]Dormant auditee list'!C:C,'[27]Dormant auditee list'!C:C)</f>
        <v>#N/A</v>
      </c>
      <c r="BH54" s="150" t="str">
        <f>_xlfn.XLOOKUP(A54,[27]Reworked!A:A,[27]Reworked!I:I)</f>
        <v>Unqualified with no findings</v>
      </c>
      <c r="BJ54" s="150">
        <v>1</v>
      </c>
      <c r="BK54" s="150">
        <v>1</v>
      </c>
    </row>
    <row r="55" spans="1:63" ht="34.5" customHeight="1" x14ac:dyDescent="0.25">
      <c r="A55" s="265">
        <v>1418</v>
      </c>
      <c r="B55" s="266" t="s">
        <v>761</v>
      </c>
      <c r="C55" s="271" t="s">
        <v>1190</v>
      </c>
      <c r="D55" s="271" t="s">
        <v>737</v>
      </c>
      <c r="E55" s="271" t="s">
        <v>1191</v>
      </c>
      <c r="F55" s="271" t="s">
        <v>1</v>
      </c>
      <c r="G55" s="271" t="s">
        <v>762</v>
      </c>
      <c r="H55" s="266" t="s">
        <v>440</v>
      </c>
      <c r="I55" s="266" t="s">
        <v>437</v>
      </c>
      <c r="J55" s="275" t="s">
        <v>33</v>
      </c>
      <c r="K55" s="271" t="s">
        <v>1</v>
      </c>
      <c r="L55" s="271" t="s">
        <v>1</v>
      </c>
      <c r="M55" s="275" t="s">
        <v>33</v>
      </c>
      <c r="N55" s="271" t="s">
        <v>1</v>
      </c>
      <c r="O55" s="271" t="s">
        <v>1</v>
      </c>
      <c r="P55" s="271" t="s">
        <v>1</v>
      </c>
      <c r="Q55" s="271" t="s">
        <v>1</v>
      </c>
      <c r="R55" s="271" t="s">
        <v>1</v>
      </c>
      <c r="S55" s="271" t="s">
        <v>1</v>
      </c>
      <c r="T55" s="271" t="s">
        <v>1</v>
      </c>
      <c r="U55" s="271" t="s">
        <v>1</v>
      </c>
      <c r="V55" s="271" t="s">
        <v>1</v>
      </c>
      <c r="W55" s="271" t="s">
        <v>1</v>
      </c>
      <c r="X55" s="271" t="s">
        <v>1</v>
      </c>
      <c r="Y55" s="271" t="s">
        <v>1</v>
      </c>
      <c r="Z55" s="271" t="s">
        <v>1</v>
      </c>
      <c r="AA55" s="271" t="s">
        <v>1</v>
      </c>
      <c r="AB55" s="271" t="s">
        <v>1</v>
      </c>
      <c r="AC55" s="271" t="s">
        <v>1</v>
      </c>
      <c r="AD55" s="271" t="s">
        <v>1</v>
      </c>
      <c r="AE55" s="271" t="s">
        <v>1</v>
      </c>
      <c r="AF55" s="271" t="s">
        <v>1</v>
      </c>
      <c r="AG55" s="271" t="s">
        <v>1</v>
      </c>
      <c r="AH55" s="271" t="s">
        <v>1</v>
      </c>
      <c r="AI55" s="271" t="s">
        <v>1</v>
      </c>
      <c r="AJ55" s="271" t="s">
        <v>1</v>
      </c>
      <c r="AK55" s="271" t="s">
        <v>1</v>
      </c>
      <c r="AL55" s="271" t="s">
        <v>1</v>
      </c>
      <c r="AM55" s="271" t="s">
        <v>1</v>
      </c>
      <c r="AN55" s="271" t="s">
        <v>1</v>
      </c>
      <c r="AO55" s="271" t="s">
        <v>1</v>
      </c>
      <c r="AP55" s="271" t="s">
        <v>1</v>
      </c>
      <c r="AQ55" s="271" t="s">
        <v>1</v>
      </c>
      <c r="AR55" s="271" t="s">
        <v>1</v>
      </c>
      <c r="AS55" s="271" t="s">
        <v>1</v>
      </c>
      <c r="AT55" s="271" t="s">
        <v>1</v>
      </c>
      <c r="AU55" s="274" t="s">
        <v>20</v>
      </c>
      <c r="AV55" s="272" t="s">
        <v>23</v>
      </c>
      <c r="AW55" s="275" t="s">
        <v>1241</v>
      </c>
      <c r="AX55" s="275">
        <v>1</v>
      </c>
      <c r="AY55" s="275">
        <v>1</v>
      </c>
      <c r="AZ55" s="276">
        <v>0</v>
      </c>
      <c r="BA55" s="280">
        <v>0.82</v>
      </c>
      <c r="BB55" s="278">
        <v>6.0000000000000001E-3</v>
      </c>
      <c r="BD55" s="150" t="e">
        <f>_xlfn.XLOOKUP(A55,'KSD auditees'!A:A,'KSD auditees'!A:A)</f>
        <v>#N/A</v>
      </c>
      <c r="BE55" s="150" t="e">
        <f>_xlfn.XLOOKUP(A55,'KSD auditees'!A:A,'KSD auditees'!G:G)</f>
        <v>#N/A</v>
      </c>
      <c r="BF55" s="150" t="e">
        <f>_xlfn.XLOOKUP(A55,'[27]Non AGSA'!B:B,'[27]Non AGSA'!B:B)</f>
        <v>#N/A</v>
      </c>
      <c r="BG55" s="150" t="e">
        <f>_xlfn.XLOOKUP(A55,'[27]Dormant auditee list'!C:C,'[27]Dormant auditee list'!C:C)</f>
        <v>#N/A</v>
      </c>
      <c r="BH55" s="150" t="str">
        <f>_xlfn.XLOOKUP(A55,[27]Reworked!A:A,[27]Reworked!I:I)</f>
        <v>Unqualified with no findings</v>
      </c>
      <c r="BJ55" s="150">
        <v>1</v>
      </c>
      <c r="BK55" s="150">
        <v>1</v>
      </c>
    </row>
    <row r="56" spans="1:63" ht="26.25" customHeight="1" x14ac:dyDescent="0.25">
      <c r="A56" s="265">
        <v>86</v>
      </c>
      <c r="B56" s="266" t="s">
        <v>202</v>
      </c>
      <c r="C56" s="271" t="s">
        <v>1190</v>
      </c>
      <c r="D56" s="271" t="s">
        <v>815</v>
      </c>
      <c r="E56" s="271" t="s">
        <v>1191</v>
      </c>
      <c r="F56" s="271" t="s">
        <v>463</v>
      </c>
      <c r="G56" s="271" t="s">
        <v>463</v>
      </c>
      <c r="H56" s="266" t="s">
        <v>444</v>
      </c>
      <c r="I56" s="266" t="s">
        <v>437</v>
      </c>
      <c r="J56" s="279" t="s">
        <v>26</v>
      </c>
      <c r="K56" s="272" t="s">
        <v>23</v>
      </c>
      <c r="L56" s="274" t="s">
        <v>20</v>
      </c>
      <c r="M56" s="152" t="s">
        <v>17</v>
      </c>
      <c r="N56" s="274" t="s">
        <v>20</v>
      </c>
      <c r="O56" s="271" t="s">
        <v>1</v>
      </c>
      <c r="P56" s="271" t="s">
        <v>1</v>
      </c>
      <c r="Q56" s="274" t="s">
        <v>20</v>
      </c>
      <c r="R56" s="271" t="s">
        <v>1</v>
      </c>
      <c r="S56" s="271" t="s">
        <v>1</v>
      </c>
      <c r="T56" s="271" t="s">
        <v>1</v>
      </c>
      <c r="U56" s="271" t="s">
        <v>1</v>
      </c>
      <c r="V56" s="271" t="s">
        <v>1</v>
      </c>
      <c r="W56" s="274" t="s">
        <v>20</v>
      </c>
      <c r="X56" s="271" t="s">
        <v>1</v>
      </c>
      <c r="Y56" s="271" t="s">
        <v>1</v>
      </c>
      <c r="Z56" s="272" t="s">
        <v>23</v>
      </c>
      <c r="AA56" s="272" t="s">
        <v>23</v>
      </c>
      <c r="AB56" s="271" t="s">
        <v>1</v>
      </c>
      <c r="AC56" s="271" t="s">
        <v>1</v>
      </c>
      <c r="AD56" s="271" t="s">
        <v>1</v>
      </c>
      <c r="AE56" s="274" t="s">
        <v>20</v>
      </c>
      <c r="AF56" s="271" t="s">
        <v>1</v>
      </c>
      <c r="AG56" s="271" t="s">
        <v>1</v>
      </c>
      <c r="AH56" s="271" t="s">
        <v>1</v>
      </c>
      <c r="AI56" s="271" t="s">
        <v>1</v>
      </c>
      <c r="AJ56" s="271" t="s">
        <v>1</v>
      </c>
      <c r="AK56" s="271" t="s">
        <v>1</v>
      </c>
      <c r="AL56" s="271" t="s">
        <v>1</v>
      </c>
      <c r="AM56" s="271" t="s">
        <v>1</v>
      </c>
      <c r="AN56" s="271" t="s">
        <v>1</v>
      </c>
      <c r="AO56" s="271" t="s">
        <v>1</v>
      </c>
      <c r="AP56" s="274" t="s">
        <v>20</v>
      </c>
      <c r="AQ56" s="271" t="s">
        <v>1</v>
      </c>
      <c r="AR56" s="271" t="s">
        <v>1</v>
      </c>
      <c r="AS56" s="271" t="s">
        <v>1</v>
      </c>
      <c r="AT56" s="271" t="s">
        <v>1</v>
      </c>
      <c r="AU56" s="272" t="s">
        <v>23</v>
      </c>
      <c r="AV56" s="272" t="s">
        <v>23</v>
      </c>
      <c r="AW56" s="274" t="s">
        <v>1240</v>
      </c>
      <c r="AX56" s="275">
        <v>1</v>
      </c>
      <c r="AY56" s="152">
        <v>2</v>
      </c>
      <c r="AZ56" s="276">
        <v>0</v>
      </c>
      <c r="BA56" s="277">
        <v>5.3</v>
      </c>
      <c r="BB56" s="281">
        <v>0.09</v>
      </c>
      <c r="BD56" s="150">
        <f>_xlfn.XLOOKUP(A56,'KSD auditees'!A:A,'KSD auditees'!A:A)</f>
        <v>86</v>
      </c>
      <c r="BE56" s="150" t="str">
        <f>_xlfn.XLOOKUP(A56,'KSD auditees'!A:A,'KSD auditees'!G:G)</f>
        <v>Safety and Security</v>
      </c>
      <c r="BF56" s="150" t="e">
        <f>_xlfn.XLOOKUP(A56,'[27]Non AGSA'!B:B,'[27]Non AGSA'!B:B)</f>
        <v>#N/A</v>
      </c>
      <c r="BG56" s="150" t="e">
        <f>_xlfn.XLOOKUP(A56,'[27]Dormant auditee list'!C:C,'[27]Dormant auditee list'!C:C)</f>
        <v>#N/A</v>
      </c>
      <c r="BH56" s="150" t="str">
        <f>_xlfn.XLOOKUP(A56,[27]Reworked!A:A,[27]Reworked!I:I)</f>
        <v>Qualified</v>
      </c>
      <c r="BJ56" s="150">
        <v>1</v>
      </c>
      <c r="BK56" s="150">
        <v>3</v>
      </c>
    </row>
    <row r="57" spans="1:63" ht="14.25" customHeight="1" x14ac:dyDescent="0.25">
      <c r="A57" s="265">
        <v>457</v>
      </c>
      <c r="B57" s="266" t="s">
        <v>463</v>
      </c>
      <c r="C57" s="271" t="s">
        <v>1190</v>
      </c>
      <c r="D57" s="271" t="s">
        <v>438</v>
      </c>
      <c r="E57" s="271" t="s">
        <v>1191</v>
      </c>
      <c r="F57" s="271" t="s">
        <v>463</v>
      </c>
      <c r="G57" s="271" t="s">
        <v>1</v>
      </c>
      <c r="H57" s="266" t="s">
        <v>1</v>
      </c>
      <c r="I57" s="266" t="s">
        <v>438</v>
      </c>
      <c r="J57" s="152" t="s">
        <v>17</v>
      </c>
      <c r="K57" s="272" t="s">
        <v>23</v>
      </c>
      <c r="L57" s="272" t="s">
        <v>23</v>
      </c>
      <c r="M57" s="152" t="s">
        <v>17</v>
      </c>
      <c r="N57" s="272" t="s">
        <v>23</v>
      </c>
      <c r="O57" s="272" t="s">
        <v>23</v>
      </c>
      <c r="P57" s="271" t="s">
        <v>1</v>
      </c>
      <c r="Q57" s="271" t="s">
        <v>1</v>
      </c>
      <c r="R57" s="271" t="s">
        <v>1</v>
      </c>
      <c r="S57" s="271" t="s">
        <v>1</v>
      </c>
      <c r="T57" s="271" t="s">
        <v>1</v>
      </c>
      <c r="U57" s="271" t="s">
        <v>1</v>
      </c>
      <c r="V57" s="271" t="s">
        <v>1</v>
      </c>
      <c r="W57" s="271" t="s">
        <v>1</v>
      </c>
      <c r="X57" s="271" t="s">
        <v>1</v>
      </c>
      <c r="Y57" s="271" t="s">
        <v>1</v>
      </c>
      <c r="Z57" s="272" t="s">
        <v>23</v>
      </c>
      <c r="AA57" s="272" t="s">
        <v>23</v>
      </c>
      <c r="AB57" s="271" t="s">
        <v>1</v>
      </c>
      <c r="AC57" s="271" t="s">
        <v>1</v>
      </c>
      <c r="AD57" s="271" t="s">
        <v>1</v>
      </c>
      <c r="AE57" s="271" t="s">
        <v>1</v>
      </c>
      <c r="AF57" s="272" t="s">
        <v>23</v>
      </c>
      <c r="AG57" s="271" t="s">
        <v>1</v>
      </c>
      <c r="AH57" s="271" t="s">
        <v>1</v>
      </c>
      <c r="AI57" s="271" t="s">
        <v>1</v>
      </c>
      <c r="AJ57" s="271" t="s">
        <v>1</v>
      </c>
      <c r="AK57" s="271" t="s">
        <v>1</v>
      </c>
      <c r="AL57" s="272" t="s">
        <v>23</v>
      </c>
      <c r="AM57" s="271" t="s">
        <v>1</v>
      </c>
      <c r="AN57" s="271" t="s">
        <v>1</v>
      </c>
      <c r="AO57" s="271" t="s">
        <v>1</v>
      </c>
      <c r="AP57" s="272" t="s">
        <v>23</v>
      </c>
      <c r="AQ57" s="271" t="s">
        <v>1</v>
      </c>
      <c r="AR57" s="271" t="s">
        <v>1</v>
      </c>
      <c r="AS57" s="271" t="s">
        <v>1</v>
      </c>
      <c r="AT57" s="271" t="s">
        <v>1</v>
      </c>
      <c r="AU57" s="272" t="s">
        <v>23</v>
      </c>
      <c r="AV57" s="272" t="s">
        <v>23</v>
      </c>
      <c r="AW57" s="275" t="s">
        <v>1241</v>
      </c>
      <c r="AX57" s="152">
        <v>2</v>
      </c>
      <c r="AY57" s="152">
        <v>2</v>
      </c>
      <c r="AZ57" s="276">
        <v>0</v>
      </c>
      <c r="BA57" s="280">
        <v>74</v>
      </c>
      <c r="BB57" s="281">
        <v>0.03</v>
      </c>
      <c r="BD57" s="150" t="e">
        <f>_xlfn.XLOOKUP(A57,'KSD auditees'!A:A,'KSD auditees'!A:A)</f>
        <v>#N/A</v>
      </c>
      <c r="BE57" s="150" t="e">
        <f>_xlfn.XLOOKUP(A57,'KSD auditees'!A:A,'KSD auditees'!G:G)</f>
        <v>#N/A</v>
      </c>
      <c r="BF57" s="150" t="e">
        <f>_xlfn.XLOOKUP(A57,'[27]Non AGSA'!B:B,'[27]Non AGSA'!B:B)</f>
        <v>#N/A</v>
      </c>
      <c r="BG57" s="150" t="e">
        <f>_xlfn.XLOOKUP(A57,'[27]Dormant auditee list'!C:C,'[27]Dormant auditee list'!C:C)</f>
        <v>#N/A</v>
      </c>
      <c r="BH57" s="150" t="str">
        <f>_xlfn.XLOOKUP(A57,[27]Reworked!A:A,[27]Reworked!I:I)</f>
        <v>Unqualified with findings</v>
      </c>
      <c r="BJ57" s="150">
        <v>1</v>
      </c>
      <c r="BK57" s="150">
        <v>2</v>
      </c>
    </row>
    <row r="58" spans="1:63" ht="18.75" customHeight="1" x14ac:dyDescent="0.25">
      <c r="A58" s="265">
        <v>1564</v>
      </c>
      <c r="B58" s="266" t="s">
        <v>443</v>
      </c>
      <c r="C58" s="271" t="s">
        <v>1190</v>
      </c>
      <c r="D58" s="271" t="s">
        <v>571</v>
      </c>
      <c r="E58" s="271" t="s">
        <v>1191</v>
      </c>
      <c r="F58" s="271" t="s">
        <v>465</v>
      </c>
      <c r="G58" s="271" t="s">
        <v>1</v>
      </c>
      <c r="H58" s="266" t="s">
        <v>1</v>
      </c>
      <c r="I58" s="266" t="s">
        <v>571</v>
      </c>
      <c r="J58" s="152" t="s">
        <v>17</v>
      </c>
      <c r="K58" s="271" t="s">
        <v>1</v>
      </c>
      <c r="L58" s="272" t="s">
        <v>23</v>
      </c>
      <c r="M58" s="152" t="s">
        <v>17</v>
      </c>
      <c r="N58" s="273" t="s">
        <v>22</v>
      </c>
      <c r="O58" s="272" t="s">
        <v>23</v>
      </c>
      <c r="P58" s="271" t="s">
        <v>1</v>
      </c>
      <c r="Q58" s="271" t="s">
        <v>1</v>
      </c>
      <c r="R58" s="271" t="s">
        <v>1</v>
      </c>
      <c r="S58" s="271" t="s">
        <v>1</v>
      </c>
      <c r="T58" s="271" t="s">
        <v>1</v>
      </c>
      <c r="U58" s="271" t="s">
        <v>1</v>
      </c>
      <c r="V58" s="271" t="s">
        <v>1</v>
      </c>
      <c r="W58" s="271" t="s">
        <v>1</v>
      </c>
      <c r="X58" s="271" t="s">
        <v>1</v>
      </c>
      <c r="Y58" s="271" t="s">
        <v>1</v>
      </c>
      <c r="Z58" s="271" t="s">
        <v>1</v>
      </c>
      <c r="AA58" s="271" t="s">
        <v>1</v>
      </c>
      <c r="AB58" s="271" t="s">
        <v>1</v>
      </c>
      <c r="AC58" s="271" t="s">
        <v>1</v>
      </c>
      <c r="AD58" s="271" t="s">
        <v>1</v>
      </c>
      <c r="AE58" s="273" t="s">
        <v>22</v>
      </c>
      <c r="AF58" s="272" t="s">
        <v>23</v>
      </c>
      <c r="AG58" s="271" t="s">
        <v>1</v>
      </c>
      <c r="AH58" s="272" t="s">
        <v>23</v>
      </c>
      <c r="AI58" s="271" t="s">
        <v>1</v>
      </c>
      <c r="AJ58" s="271" t="s">
        <v>1</v>
      </c>
      <c r="AK58" s="274" t="s">
        <v>20</v>
      </c>
      <c r="AL58" s="274" t="s">
        <v>20</v>
      </c>
      <c r="AM58" s="271" t="s">
        <v>1</v>
      </c>
      <c r="AN58" s="271" t="s">
        <v>1</v>
      </c>
      <c r="AO58" s="271" t="s">
        <v>1</v>
      </c>
      <c r="AP58" s="273" t="s">
        <v>22</v>
      </c>
      <c r="AQ58" s="274" t="s">
        <v>20</v>
      </c>
      <c r="AR58" s="272" t="s">
        <v>23</v>
      </c>
      <c r="AS58" s="271" t="s">
        <v>1</v>
      </c>
      <c r="AT58" s="271" t="s">
        <v>1</v>
      </c>
      <c r="AU58" s="273" t="s">
        <v>22</v>
      </c>
      <c r="AV58" s="272" t="s">
        <v>23</v>
      </c>
      <c r="AW58" s="275" t="s">
        <v>1241</v>
      </c>
      <c r="AX58" s="275">
        <v>1</v>
      </c>
      <c r="AY58" s="275">
        <v>1</v>
      </c>
      <c r="AZ58" s="276">
        <v>0</v>
      </c>
      <c r="BA58" s="277">
        <v>139.1</v>
      </c>
      <c r="BB58" s="281">
        <v>0</v>
      </c>
      <c r="BD58" s="150" t="e">
        <f>_xlfn.XLOOKUP(A58,'KSD auditees'!A:A,'KSD auditees'!A:A)</f>
        <v>#N/A</v>
      </c>
      <c r="BE58" s="150" t="e">
        <f>_xlfn.XLOOKUP(A58,'KSD auditees'!A:A,'KSD auditees'!G:G)</f>
        <v>#N/A</v>
      </c>
      <c r="BF58" s="150" t="e">
        <f>_xlfn.XLOOKUP(A58,'[27]Non AGSA'!B:B,'[27]Non AGSA'!B:B)</f>
        <v>#N/A</v>
      </c>
      <c r="BG58" s="150" t="e">
        <f>_xlfn.XLOOKUP(A58,'[27]Dormant auditee list'!C:C,'[27]Dormant auditee list'!C:C)</f>
        <v>#N/A</v>
      </c>
      <c r="BH58" s="150" t="str">
        <f>_xlfn.XLOOKUP(A58,[27]Reworked!A:A,[27]Reworked!I:I)</f>
        <v>Unqualified with findings</v>
      </c>
      <c r="BJ58" s="150">
        <v>1</v>
      </c>
      <c r="BK58" s="150">
        <v>2</v>
      </c>
    </row>
    <row r="59" spans="1:63" ht="18.75" customHeight="1" x14ac:dyDescent="0.25">
      <c r="A59" s="265">
        <v>482</v>
      </c>
      <c r="B59" s="266" t="s">
        <v>1264</v>
      </c>
      <c r="C59" s="271" t="s">
        <v>1190</v>
      </c>
      <c r="D59" s="271" t="s">
        <v>438</v>
      </c>
      <c r="E59" s="271" t="s">
        <v>1191</v>
      </c>
      <c r="F59" s="271" t="s">
        <v>465</v>
      </c>
      <c r="G59" s="271" t="s">
        <v>1</v>
      </c>
      <c r="H59" s="266" t="s">
        <v>1</v>
      </c>
      <c r="I59" s="266" t="s">
        <v>438</v>
      </c>
      <c r="J59" s="275" t="s">
        <v>33</v>
      </c>
      <c r="K59" s="271" t="s">
        <v>1</v>
      </c>
      <c r="L59" s="273" t="s">
        <v>22</v>
      </c>
      <c r="M59" s="152" t="s">
        <v>17</v>
      </c>
      <c r="N59" s="271" t="s">
        <v>1</v>
      </c>
      <c r="O59" s="274" t="s">
        <v>20</v>
      </c>
      <c r="P59" s="271" t="s">
        <v>1</v>
      </c>
      <c r="Q59" s="271" t="s">
        <v>1</v>
      </c>
      <c r="R59" s="271" t="s">
        <v>1</v>
      </c>
      <c r="S59" s="271" t="s">
        <v>1</v>
      </c>
      <c r="T59" s="271" t="s">
        <v>1</v>
      </c>
      <c r="U59" s="271" t="s">
        <v>1</v>
      </c>
      <c r="V59" s="271" t="s">
        <v>1</v>
      </c>
      <c r="W59" s="271" t="s">
        <v>1</v>
      </c>
      <c r="X59" s="271" t="s">
        <v>1</v>
      </c>
      <c r="Y59" s="271" t="s">
        <v>1</v>
      </c>
      <c r="Z59" s="271" t="s">
        <v>1</v>
      </c>
      <c r="AA59" s="271" t="s">
        <v>1</v>
      </c>
      <c r="AB59" s="271" t="s">
        <v>1</v>
      </c>
      <c r="AC59" s="271" t="s">
        <v>1</v>
      </c>
      <c r="AD59" s="271" t="s">
        <v>1</v>
      </c>
      <c r="AE59" s="271" t="s">
        <v>1</v>
      </c>
      <c r="AF59" s="271" t="s">
        <v>1</v>
      </c>
      <c r="AG59" s="271" t="s">
        <v>1</v>
      </c>
      <c r="AH59" s="271" t="s">
        <v>1</v>
      </c>
      <c r="AI59" s="271" t="s">
        <v>1</v>
      </c>
      <c r="AJ59" s="271" t="s">
        <v>1</v>
      </c>
      <c r="AK59" s="271" t="s">
        <v>1</v>
      </c>
      <c r="AL59" s="271" t="s">
        <v>1</v>
      </c>
      <c r="AM59" s="271" t="s">
        <v>1</v>
      </c>
      <c r="AN59" s="271" t="s">
        <v>1</v>
      </c>
      <c r="AO59" s="271" t="s">
        <v>1</v>
      </c>
      <c r="AP59" s="271" t="s">
        <v>1</v>
      </c>
      <c r="AQ59" s="271" t="s">
        <v>1</v>
      </c>
      <c r="AR59" s="273" t="s">
        <v>22</v>
      </c>
      <c r="AS59" s="271" t="s">
        <v>1</v>
      </c>
      <c r="AT59" s="271" t="s">
        <v>1</v>
      </c>
      <c r="AU59" s="271" t="s">
        <v>1</v>
      </c>
      <c r="AV59" s="272" t="s">
        <v>23</v>
      </c>
      <c r="AW59" s="274" t="s">
        <v>1240</v>
      </c>
      <c r="AX59" s="275">
        <v>1</v>
      </c>
      <c r="AY59" s="284">
        <v>0</v>
      </c>
      <c r="AZ59" s="276">
        <v>0</v>
      </c>
      <c r="BA59" s="277">
        <v>0</v>
      </c>
      <c r="BB59" s="278">
        <v>0.16</v>
      </c>
      <c r="BD59" s="150" t="e">
        <f>_xlfn.XLOOKUP(A59,'KSD auditees'!A:A,'KSD auditees'!A:A)</f>
        <v>#N/A</v>
      </c>
      <c r="BE59" s="150" t="e">
        <f>_xlfn.XLOOKUP(A59,'KSD auditees'!A:A,'KSD auditees'!G:G)</f>
        <v>#N/A</v>
      </c>
      <c r="BF59" s="150" t="e">
        <f>_xlfn.XLOOKUP(A59,'[27]Non AGSA'!B:B,'[27]Non AGSA'!B:B)</f>
        <v>#N/A</v>
      </c>
      <c r="BG59" s="150" t="e">
        <f>_xlfn.XLOOKUP(A59,'[27]Dormant auditee list'!C:C,'[27]Dormant auditee list'!C:C)</f>
        <v>#N/A</v>
      </c>
      <c r="BH59" s="150" t="str">
        <f>_xlfn.XLOOKUP(A59,[27]Reworked!A:A,[27]Reworked!I:I)</f>
        <v>Unqualified with no findings</v>
      </c>
      <c r="BJ59" s="150">
        <v>1</v>
      </c>
      <c r="BK59" s="150">
        <v>1</v>
      </c>
    </row>
    <row r="60" spans="1:63" ht="26.25" customHeight="1" x14ac:dyDescent="0.25">
      <c r="A60" s="265">
        <v>1546</v>
      </c>
      <c r="B60" s="266" t="s">
        <v>826</v>
      </c>
      <c r="C60" s="271" t="s">
        <v>1190</v>
      </c>
      <c r="D60" s="271" t="s">
        <v>815</v>
      </c>
      <c r="E60" s="271" t="s">
        <v>1191</v>
      </c>
      <c r="F60" s="271" t="s">
        <v>465</v>
      </c>
      <c r="G60" s="271" t="s">
        <v>443</v>
      </c>
      <c r="H60" s="266" t="s">
        <v>444</v>
      </c>
      <c r="I60" s="266" t="s">
        <v>437</v>
      </c>
      <c r="J60" s="152" t="s">
        <v>17</v>
      </c>
      <c r="K60" s="272" t="s">
        <v>23</v>
      </c>
      <c r="L60" s="272" t="s">
        <v>23</v>
      </c>
      <c r="M60" s="152" t="s">
        <v>17</v>
      </c>
      <c r="N60" s="272" t="s">
        <v>23</v>
      </c>
      <c r="O60" s="272" t="s">
        <v>23</v>
      </c>
      <c r="P60" s="271" t="s">
        <v>1</v>
      </c>
      <c r="Q60" s="271" t="s">
        <v>1</v>
      </c>
      <c r="R60" s="271" t="s">
        <v>1</v>
      </c>
      <c r="S60" s="271" t="s">
        <v>1</v>
      </c>
      <c r="T60" s="271" t="s">
        <v>1</v>
      </c>
      <c r="U60" s="271" t="s">
        <v>1</v>
      </c>
      <c r="V60" s="271" t="s">
        <v>1</v>
      </c>
      <c r="W60" s="271" t="s">
        <v>1</v>
      </c>
      <c r="X60" s="271" t="s">
        <v>1</v>
      </c>
      <c r="Y60" s="271" t="s">
        <v>1</v>
      </c>
      <c r="Z60" s="273" t="s">
        <v>22</v>
      </c>
      <c r="AA60" s="274" t="s">
        <v>20</v>
      </c>
      <c r="AB60" s="271" t="s">
        <v>1</v>
      </c>
      <c r="AC60" s="271" t="s">
        <v>1</v>
      </c>
      <c r="AD60" s="271" t="s">
        <v>1</v>
      </c>
      <c r="AE60" s="271" t="s">
        <v>1</v>
      </c>
      <c r="AF60" s="274" t="s">
        <v>20</v>
      </c>
      <c r="AG60" s="271" t="s">
        <v>1</v>
      </c>
      <c r="AH60" s="271" t="s">
        <v>1</v>
      </c>
      <c r="AI60" s="271" t="s">
        <v>1</v>
      </c>
      <c r="AJ60" s="271" t="s">
        <v>1</v>
      </c>
      <c r="AK60" s="271" t="s">
        <v>1</v>
      </c>
      <c r="AL60" s="271" t="s">
        <v>1</v>
      </c>
      <c r="AM60" s="271" t="s">
        <v>1</v>
      </c>
      <c r="AN60" s="271" t="s">
        <v>1</v>
      </c>
      <c r="AO60" s="271" t="s">
        <v>1</v>
      </c>
      <c r="AP60" s="271" t="s">
        <v>1</v>
      </c>
      <c r="AQ60" s="271" t="s">
        <v>1</v>
      </c>
      <c r="AR60" s="271" t="s">
        <v>1</v>
      </c>
      <c r="AS60" s="271" t="s">
        <v>1</v>
      </c>
      <c r="AT60" s="271" t="s">
        <v>1</v>
      </c>
      <c r="AU60" s="272" t="s">
        <v>23</v>
      </c>
      <c r="AV60" s="272" t="s">
        <v>23</v>
      </c>
      <c r="AW60" s="274" t="s">
        <v>1240</v>
      </c>
      <c r="AX60" s="275">
        <v>1</v>
      </c>
      <c r="AY60" s="152">
        <v>2</v>
      </c>
      <c r="AZ60" s="276">
        <v>0</v>
      </c>
      <c r="BA60" s="277">
        <v>10.4</v>
      </c>
      <c r="BB60" s="283">
        <v>0</v>
      </c>
      <c r="BD60" s="150" t="e">
        <f>_xlfn.XLOOKUP(A60,'KSD auditees'!A:A,'KSD auditees'!A:A)</f>
        <v>#N/A</v>
      </c>
      <c r="BE60" s="150" t="e">
        <f>_xlfn.XLOOKUP(A60,'KSD auditees'!A:A,'KSD auditees'!G:G)</f>
        <v>#N/A</v>
      </c>
      <c r="BF60" s="150" t="e">
        <f>_xlfn.XLOOKUP(A60,'[27]Non AGSA'!B:B,'[27]Non AGSA'!B:B)</f>
        <v>#N/A</v>
      </c>
      <c r="BG60" s="150" t="e">
        <f>_xlfn.XLOOKUP(A60,'[27]Dormant auditee list'!C:C,'[27]Dormant auditee list'!C:C)</f>
        <v>#N/A</v>
      </c>
      <c r="BH60" s="150" t="str">
        <f>_xlfn.XLOOKUP(A60,[27]Reworked!A:A,[27]Reworked!I:I)</f>
        <v>Unqualified with findings</v>
      </c>
      <c r="BJ60" s="150">
        <v>1</v>
      </c>
      <c r="BK60" s="150">
        <v>2</v>
      </c>
    </row>
    <row r="61" spans="1:63" ht="18.75" customHeight="1" x14ac:dyDescent="0.25">
      <c r="A61" s="265">
        <v>310</v>
      </c>
      <c r="B61" s="266" t="s">
        <v>479</v>
      </c>
      <c r="C61" s="271" t="s">
        <v>1190</v>
      </c>
      <c r="D61" s="271" t="s">
        <v>492</v>
      </c>
      <c r="E61" s="271" t="s">
        <v>1191</v>
      </c>
      <c r="F61" s="271" t="s">
        <v>479</v>
      </c>
      <c r="G61" s="271" t="s">
        <v>1</v>
      </c>
      <c r="H61" s="266" t="s">
        <v>1</v>
      </c>
      <c r="I61" s="266" t="s">
        <v>492</v>
      </c>
      <c r="J61" s="279" t="s">
        <v>26</v>
      </c>
      <c r="K61" s="273" t="s">
        <v>22</v>
      </c>
      <c r="L61" s="272" t="s">
        <v>23</v>
      </c>
      <c r="M61" s="279" t="s">
        <v>26</v>
      </c>
      <c r="N61" s="272" t="s">
        <v>23</v>
      </c>
      <c r="O61" s="272" t="s">
        <v>23</v>
      </c>
      <c r="P61" s="271" t="s">
        <v>1</v>
      </c>
      <c r="Q61" s="271" t="s">
        <v>1</v>
      </c>
      <c r="R61" s="271" t="s">
        <v>1</v>
      </c>
      <c r="S61" s="271" t="s">
        <v>1</v>
      </c>
      <c r="T61" s="271" t="s">
        <v>1</v>
      </c>
      <c r="U61" s="271" t="s">
        <v>1</v>
      </c>
      <c r="V61" s="271" t="s">
        <v>1</v>
      </c>
      <c r="W61" s="272" t="s">
        <v>23</v>
      </c>
      <c r="X61" s="271" t="s">
        <v>1</v>
      </c>
      <c r="Y61" s="271" t="s">
        <v>1</v>
      </c>
      <c r="Z61" s="273" t="s">
        <v>22</v>
      </c>
      <c r="AA61" s="273" t="s">
        <v>22</v>
      </c>
      <c r="AB61" s="271" t="s">
        <v>1</v>
      </c>
      <c r="AC61" s="271" t="s">
        <v>1</v>
      </c>
      <c r="AD61" s="271" t="s">
        <v>1</v>
      </c>
      <c r="AE61" s="272" t="s">
        <v>23</v>
      </c>
      <c r="AF61" s="272" t="s">
        <v>23</v>
      </c>
      <c r="AG61" s="271" t="s">
        <v>1</v>
      </c>
      <c r="AH61" s="274" t="s">
        <v>20</v>
      </c>
      <c r="AI61" s="271" t="s">
        <v>1</v>
      </c>
      <c r="AJ61" s="271" t="s">
        <v>1</v>
      </c>
      <c r="AK61" s="272" t="s">
        <v>23</v>
      </c>
      <c r="AL61" s="272" t="s">
        <v>23</v>
      </c>
      <c r="AM61" s="271" t="s">
        <v>1</v>
      </c>
      <c r="AN61" s="271" t="s">
        <v>1</v>
      </c>
      <c r="AO61" s="274" t="s">
        <v>20</v>
      </c>
      <c r="AP61" s="272" t="s">
        <v>23</v>
      </c>
      <c r="AQ61" s="271" t="s">
        <v>1</v>
      </c>
      <c r="AR61" s="272" t="s">
        <v>23</v>
      </c>
      <c r="AS61" s="271" t="s">
        <v>1</v>
      </c>
      <c r="AT61" s="271" t="s">
        <v>1</v>
      </c>
      <c r="AU61" s="272" t="s">
        <v>23</v>
      </c>
      <c r="AV61" s="272" t="s">
        <v>23</v>
      </c>
      <c r="AW61" s="274" t="s">
        <v>1240</v>
      </c>
      <c r="AX61" s="282">
        <v>3</v>
      </c>
      <c r="AY61" s="152">
        <v>2</v>
      </c>
      <c r="AZ61" s="276">
        <v>0</v>
      </c>
      <c r="BA61" s="277">
        <v>41.2</v>
      </c>
      <c r="BB61" s="281">
        <v>0.05</v>
      </c>
      <c r="BD61" s="150" t="e">
        <f>_xlfn.XLOOKUP(A61,'KSD auditees'!A:A,'KSD auditees'!A:A)</f>
        <v>#N/A</v>
      </c>
      <c r="BE61" s="150" t="e">
        <f>_xlfn.XLOOKUP(A61,'KSD auditees'!A:A,'KSD auditees'!G:G)</f>
        <v>#N/A</v>
      </c>
      <c r="BF61" s="150" t="e">
        <f>_xlfn.XLOOKUP(A61,'[27]Non AGSA'!B:B,'[27]Non AGSA'!B:B)</f>
        <v>#N/A</v>
      </c>
      <c r="BG61" s="150" t="e">
        <f>_xlfn.XLOOKUP(A61,'[27]Dormant auditee list'!C:C,'[27]Dormant auditee list'!C:C)</f>
        <v>#N/A</v>
      </c>
      <c r="BH61" s="150" t="str">
        <f>_xlfn.XLOOKUP(A61,[27]Reworked!A:A,[27]Reworked!I:I)</f>
        <v>Qualified</v>
      </c>
      <c r="BJ61" s="150">
        <v>1</v>
      </c>
      <c r="BK61" s="150">
        <v>3</v>
      </c>
    </row>
    <row r="62" spans="1:63" ht="18.75" customHeight="1" x14ac:dyDescent="0.25">
      <c r="A62" s="265">
        <v>317</v>
      </c>
      <c r="B62" s="266" t="s">
        <v>479</v>
      </c>
      <c r="C62" s="271" t="s">
        <v>1190</v>
      </c>
      <c r="D62" s="271" t="s">
        <v>1086</v>
      </c>
      <c r="E62" s="271" t="s">
        <v>1191</v>
      </c>
      <c r="F62" s="271" t="s">
        <v>479</v>
      </c>
      <c r="G62" s="271" t="s">
        <v>1</v>
      </c>
      <c r="H62" s="266" t="s">
        <v>1</v>
      </c>
      <c r="I62" s="266" t="s">
        <v>1086</v>
      </c>
      <c r="J62" s="275" t="s">
        <v>33</v>
      </c>
      <c r="K62" s="271" t="s">
        <v>1</v>
      </c>
      <c r="L62" s="271" t="s">
        <v>1</v>
      </c>
      <c r="M62" s="275" t="s">
        <v>33</v>
      </c>
      <c r="N62" s="271" t="s">
        <v>1</v>
      </c>
      <c r="O62" s="271" t="s">
        <v>1</v>
      </c>
      <c r="P62" s="271" t="s">
        <v>1</v>
      </c>
      <c r="Q62" s="271" t="s">
        <v>1</v>
      </c>
      <c r="R62" s="271" t="s">
        <v>1</v>
      </c>
      <c r="S62" s="271" t="s">
        <v>1</v>
      </c>
      <c r="T62" s="271" t="s">
        <v>1</v>
      </c>
      <c r="U62" s="271" t="s">
        <v>1</v>
      </c>
      <c r="V62" s="271" t="s">
        <v>1</v>
      </c>
      <c r="W62" s="271" t="s">
        <v>1</v>
      </c>
      <c r="X62" s="271" t="s">
        <v>1</v>
      </c>
      <c r="Y62" s="271" t="s">
        <v>1</v>
      </c>
      <c r="Z62" s="271" t="s">
        <v>1</v>
      </c>
      <c r="AA62" s="271" t="s">
        <v>1</v>
      </c>
      <c r="AB62" s="271" t="s">
        <v>1</v>
      </c>
      <c r="AC62" s="271" t="s">
        <v>1</v>
      </c>
      <c r="AD62" s="271" t="s">
        <v>1</v>
      </c>
      <c r="AE62" s="271" t="s">
        <v>1</v>
      </c>
      <c r="AF62" s="271" t="s">
        <v>1</v>
      </c>
      <c r="AG62" s="271" t="s">
        <v>1</v>
      </c>
      <c r="AH62" s="271" t="s">
        <v>1</v>
      </c>
      <c r="AI62" s="271" t="s">
        <v>1</v>
      </c>
      <c r="AJ62" s="271" t="s">
        <v>1</v>
      </c>
      <c r="AK62" s="271" t="s">
        <v>1</v>
      </c>
      <c r="AL62" s="271" t="s">
        <v>1</v>
      </c>
      <c r="AM62" s="271" t="s">
        <v>1</v>
      </c>
      <c r="AN62" s="271" t="s">
        <v>1</v>
      </c>
      <c r="AO62" s="271" t="s">
        <v>1</v>
      </c>
      <c r="AP62" s="271" t="s">
        <v>1</v>
      </c>
      <c r="AQ62" s="271" t="s">
        <v>1</v>
      </c>
      <c r="AR62" s="271" t="s">
        <v>1</v>
      </c>
      <c r="AS62" s="271" t="s">
        <v>1</v>
      </c>
      <c r="AT62" s="271" t="s">
        <v>1</v>
      </c>
      <c r="AU62" s="274" t="s">
        <v>20</v>
      </c>
      <c r="AV62" s="272" t="s">
        <v>23</v>
      </c>
      <c r="AW62" s="275" t="s">
        <v>1241</v>
      </c>
      <c r="AX62" s="275">
        <v>1</v>
      </c>
      <c r="AY62" s="275">
        <v>1</v>
      </c>
      <c r="AZ62" s="276">
        <v>0</v>
      </c>
      <c r="BA62" s="280">
        <v>0.53</v>
      </c>
      <c r="BB62" s="281">
        <v>3.0000000000000001E-3</v>
      </c>
      <c r="BD62" s="150" t="e">
        <f>_xlfn.XLOOKUP(A62,'KSD auditees'!A:A,'KSD auditees'!A:A)</f>
        <v>#N/A</v>
      </c>
      <c r="BE62" s="150" t="e">
        <f>_xlfn.XLOOKUP(A62,'KSD auditees'!A:A,'KSD auditees'!G:G)</f>
        <v>#N/A</v>
      </c>
      <c r="BF62" s="150" t="e">
        <f>_xlfn.XLOOKUP(A62,'[27]Non AGSA'!B:B,'[27]Non AGSA'!B:B)</f>
        <v>#N/A</v>
      </c>
      <c r="BG62" s="150" t="e">
        <f>_xlfn.XLOOKUP(A62,'[27]Dormant auditee list'!C:C,'[27]Dormant auditee list'!C:C)</f>
        <v>#N/A</v>
      </c>
      <c r="BH62" s="150" t="str">
        <f>_xlfn.XLOOKUP(A62,[27]Reworked!A:A,[27]Reworked!I:I)</f>
        <v>Unqualified with no findings</v>
      </c>
      <c r="BJ62" s="150">
        <v>1</v>
      </c>
      <c r="BK62" s="150">
        <v>1</v>
      </c>
    </row>
    <row r="63" spans="1:63" ht="34.5" customHeight="1" x14ac:dyDescent="0.25">
      <c r="A63" s="265">
        <v>1226</v>
      </c>
      <c r="B63" s="266" t="s">
        <v>763</v>
      </c>
      <c r="C63" s="271" t="s">
        <v>1190</v>
      </c>
      <c r="D63" s="271" t="s">
        <v>737</v>
      </c>
      <c r="E63" s="271" t="s">
        <v>1191</v>
      </c>
      <c r="F63" s="271" t="s">
        <v>764</v>
      </c>
      <c r="G63" s="271" t="s">
        <v>764</v>
      </c>
      <c r="H63" s="266" t="s">
        <v>440</v>
      </c>
      <c r="I63" s="266" t="s">
        <v>437</v>
      </c>
      <c r="J63" s="275" t="s">
        <v>33</v>
      </c>
      <c r="K63" s="271" t="s">
        <v>1</v>
      </c>
      <c r="L63" s="271" t="s">
        <v>1</v>
      </c>
      <c r="M63" s="275" t="s">
        <v>33</v>
      </c>
      <c r="N63" s="271" t="s">
        <v>1</v>
      </c>
      <c r="O63" s="273" t="s">
        <v>22</v>
      </c>
      <c r="P63" s="271" t="s">
        <v>1</v>
      </c>
      <c r="Q63" s="271" t="s">
        <v>1</v>
      </c>
      <c r="R63" s="271" t="s">
        <v>1</v>
      </c>
      <c r="S63" s="271" t="s">
        <v>1</v>
      </c>
      <c r="T63" s="271" t="s">
        <v>1</v>
      </c>
      <c r="U63" s="271" t="s">
        <v>1</v>
      </c>
      <c r="V63" s="271" t="s">
        <v>1</v>
      </c>
      <c r="W63" s="271" t="s">
        <v>1</v>
      </c>
      <c r="X63" s="271" t="s">
        <v>1</v>
      </c>
      <c r="Y63" s="271" t="s">
        <v>1</v>
      </c>
      <c r="Z63" s="271" t="s">
        <v>1</v>
      </c>
      <c r="AA63" s="271" t="s">
        <v>1</v>
      </c>
      <c r="AB63" s="271" t="s">
        <v>1</v>
      </c>
      <c r="AC63" s="271" t="s">
        <v>1</v>
      </c>
      <c r="AD63" s="271" t="s">
        <v>1</v>
      </c>
      <c r="AE63" s="271" t="s">
        <v>1</v>
      </c>
      <c r="AF63" s="271" t="s">
        <v>1</v>
      </c>
      <c r="AG63" s="271" t="s">
        <v>1</v>
      </c>
      <c r="AH63" s="271" t="s">
        <v>1</v>
      </c>
      <c r="AI63" s="271" t="s">
        <v>1</v>
      </c>
      <c r="AJ63" s="271" t="s">
        <v>1</v>
      </c>
      <c r="AK63" s="271" t="s">
        <v>1</v>
      </c>
      <c r="AL63" s="271" t="s">
        <v>1</v>
      </c>
      <c r="AM63" s="271" t="s">
        <v>1</v>
      </c>
      <c r="AN63" s="271" t="s">
        <v>1</v>
      </c>
      <c r="AO63" s="271" t="s">
        <v>1</v>
      </c>
      <c r="AP63" s="271" t="s">
        <v>1</v>
      </c>
      <c r="AQ63" s="271" t="s">
        <v>1</v>
      </c>
      <c r="AR63" s="271" t="s">
        <v>1</v>
      </c>
      <c r="AS63" s="271" t="s">
        <v>1</v>
      </c>
      <c r="AT63" s="271" t="s">
        <v>1</v>
      </c>
      <c r="AU63" s="271" t="s">
        <v>1</v>
      </c>
      <c r="AV63" s="272" t="s">
        <v>23</v>
      </c>
      <c r="AW63" s="275" t="s">
        <v>1241</v>
      </c>
      <c r="AX63" s="275">
        <v>1</v>
      </c>
      <c r="AY63" s="152">
        <v>2</v>
      </c>
      <c r="AZ63" s="276">
        <v>0</v>
      </c>
      <c r="BA63" s="277">
        <v>0.13</v>
      </c>
      <c r="BB63" s="281">
        <v>0.04</v>
      </c>
      <c r="BD63" s="150" t="e">
        <f>_xlfn.XLOOKUP(A63,'KSD auditees'!A:A,'KSD auditees'!A:A)</f>
        <v>#N/A</v>
      </c>
      <c r="BE63" s="150" t="e">
        <f>_xlfn.XLOOKUP(A63,'KSD auditees'!A:A,'KSD auditees'!G:G)</f>
        <v>#N/A</v>
      </c>
      <c r="BF63" s="150" t="e">
        <f>_xlfn.XLOOKUP(A63,'[27]Non AGSA'!B:B,'[27]Non AGSA'!B:B)</f>
        <v>#N/A</v>
      </c>
      <c r="BG63" s="150" t="e">
        <f>_xlfn.XLOOKUP(A63,'[27]Dormant auditee list'!C:C,'[27]Dormant auditee list'!C:C)</f>
        <v>#N/A</v>
      </c>
      <c r="BH63" s="150" t="str">
        <f>_xlfn.XLOOKUP(A63,[27]Reworked!A:A,[27]Reworked!I:I)</f>
        <v>Unqualified with no findings</v>
      </c>
      <c r="BJ63" s="150">
        <v>1</v>
      </c>
      <c r="BK63" s="150">
        <v>1</v>
      </c>
    </row>
    <row r="64" spans="1:63" ht="34.5" customHeight="1" x14ac:dyDescent="0.25">
      <c r="A64" s="265">
        <v>1554</v>
      </c>
      <c r="B64" s="266" t="s">
        <v>140</v>
      </c>
      <c r="C64" s="271" t="s">
        <v>1190</v>
      </c>
      <c r="D64" s="271" t="s">
        <v>737</v>
      </c>
      <c r="E64" s="271" t="s">
        <v>1191</v>
      </c>
      <c r="F64" s="271" t="s">
        <v>687</v>
      </c>
      <c r="G64" s="271" t="s">
        <v>687</v>
      </c>
      <c r="H64" s="266" t="s">
        <v>440</v>
      </c>
      <c r="I64" s="266" t="s">
        <v>437</v>
      </c>
      <c r="J64" s="275" t="s">
        <v>33</v>
      </c>
      <c r="K64" s="271" t="s">
        <v>1</v>
      </c>
      <c r="L64" s="271" t="s">
        <v>1</v>
      </c>
      <c r="M64" s="275" t="s">
        <v>33</v>
      </c>
      <c r="N64" s="271" t="s">
        <v>1</v>
      </c>
      <c r="O64" s="271" t="s">
        <v>1</v>
      </c>
      <c r="P64" s="271" t="s">
        <v>1</v>
      </c>
      <c r="Q64" s="271" t="s">
        <v>1</v>
      </c>
      <c r="R64" s="271" t="s">
        <v>1</v>
      </c>
      <c r="S64" s="271" t="s">
        <v>1</v>
      </c>
      <c r="T64" s="271" t="s">
        <v>1</v>
      </c>
      <c r="U64" s="271" t="s">
        <v>1</v>
      </c>
      <c r="V64" s="271" t="s">
        <v>1</v>
      </c>
      <c r="W64" s="271" t="s">
        <v>1</v>
      </c>
      <c r="X64" s="271" t="s">
        <v>1</v>
      </c>
      <c r="Y64" s="271" t="s">
        <v>1</v>
      </c>
      <c r="Z64" s="271" t="s">
        <v>1</v>
      </c>
      <c r="AA64" s="271" t="s">
        <v>1</v>
      </c>
      <c r="AB64" s="271" t="s">
        <v>1</v>
      </c>
      <c r="AC64" s="271" t="s">
        <v>1</v>
      </c>
      <c r="AD64" s="271" t="s">
        <v>1</v>
      </c>
      <c r="AE64" s="271" t="s">
        <v>1</v>
      </c>
      <c r="AF64" s="271" t="s">
        <v>1</v>
      </c>
      <c r="AG64" s="271" t="s">
        <v>1</v>
      </c>
      <c r="AH64" s="271" t="s">
        <v>1</v>
      </c>
      <c r="AI64" s="271" t="s">
        <v>1</v>
      </c>
      <c r="AJ64" s="271" t="s">
        <v>1</v>
      </c>
      <c r="AK64" s="271" t="s">
        <v>1</v>
      </c>
      <c r="AL64" s="271" t="s">
        <v>1</v>
      </c>
      <c r="AM64" s="271" t="s">
        <v>1</v>
      </c>
      <c r="AN64" s="271" t="s">
        <v>1</v>
      </c>
      <c r="AO64" s="271" t="s">
        <v>1</v>
      </c>
      <c r="AP64" s="271" t="s">
        <v>1</v>
      </c>
      <c r="AQ64" s="271" t="s">
        <v>1</v>
      </c>
      <c r="AR64" s="271" t="s">
        <v>1</v>
      </c>
      <c r="AS64" s="271" t="s">
        <v>1</v>
      </c>
      <c r="AT64" s="271" t="s">
        <v>1</v>
      </c>
      <c r="AU64" s="272" t="s">
        <v>23</v>
      </c>
      <c r="AV64" s="273" t="s">
        <v>22</v>
      </c>
      <c r="AW64" s="275" t="s">
        <v>1241</v>
      </c>
      <c r="AX64" s="275">
        <v>1</v>
      </c>
      <c r="AY64" s="275">
        <v>1</v>
      </c>
      <c r="AZ64" s="276">
        <v>0</v>
      </c>
      <c r="BA64" s="280">
        <v>0.02</v>
      </c>
      <c r="BB64" s="283">
        <v>0</v>
      </c>
      <c r="BD64" s="150">
        <f>_xlfn.XLOOKUP(A64,'KSD auditees'!A:A,'KSD auditees'!A:A)</f>
        <v>1554</v>
      </c>
      <c r="BE64" s="150" t="str">
        <f>_xlfn.XLOOKUP(A64,'KSD auditees'!A:A,'KSD auditees'!G:G)</f>
        <v xml:space="preserve">Financial sustainability </v>
      </c>
      <c r="BF64" s="150" t="e">
        <f>_xlfn.XLOOKUP(A64,'[27]Non AGSA'!B:B,'[27]Non AGSA'!B:B)</f>
        <v>#N/A</v>
      </c>
      <c r="BG64" s="150" t="e">
        <f>_xlfn.XLOOKUP(A64,'[27]Dormant auditee list'!C:C,'[27]Dormant auditee list'!C:C)</f>
        <v>#N/A</v>
      </c>
      <c r="BH64" s="150" t="str">
        <f>_xlfn.XLOOKUP(A64,[27]Reworked!A:A,[27]Reworked!I:I)</f>
        <v>Unqualified with no findings</v>
      </c>
      <c r="BJ64" s="150">
        <v>1</v>
      </c>
      <c r="BK64" s="150">
        <v>1</v>
      </c>
    </row>
    <row r="65" spans="1:63" ht="26.25" customHeight="1" x14ac:dyDescent="0.25">
      <c r="A65" s="265">
        <v>1413</v>
      </c>
      <c r="B65" s="266" t="s">
        <v>765</v>
      </c>
      <c r="C65" s="271" t="s">
        <v>1190</v>
      </c>
      <c r="D65" s="271" t="s">
        <v>737</v>
      </c>
      <c r="E65" s="271" t="s">
        <v>1191</v>
      </c>
      <c r="F65" s="271" t="s">
        <v>456</v>
      </c>
      <c r="G65" s="271" t="s">
        <v>754</v>
      </c>
      <c r="H65" s="266" t="s">
        <v>755</v>
      </c>
      <c r="I65" s="266" t="s">
        <v>437</v>
      </c>
      <c r="J65" s="275" t="s">
        <v>33</v>
      </c>
      <c r="K65" s="271" t="s">
        <v>1</v>
      </c>
      <c r="L65" s="273" t="s">
        <v>22</v>
      </c>
      <c r="M65" s="152" t="s">
        <v>17</v>
      </c>
      <c r="N65" s="271" t="s">
        <v>1</v>
      </c>
      <c r="O65" s="274" t="s">
        <v>20</v>
      </c>
      <c r="P65" s="271" t="s">
        <v>1</v>
      </c>
      <c r="Q65" s="271" t="s">
        <v>1</v>
      </c>
      <c r="R65" s="271" t="s">
        <v>1</v>
      </c>
      <c r="S65" s="271" t="s">
        <v>1</v>
      </c>
      <c r="T65" s="271" t="s">
        <v>1</v>
      </c>
      <c r="U65" s="271" t="s">
        <v>1</v>
      </c>
      <c r="V65" s="271" t="s">
        <v>1</v>
      </c>
      <c r="W65" s="271" t="s">
        <v>1</v>
      </c>
      <c r="X65" s="271" t="s">
        <v>1</v>
      </c>
      <c r="Y65" s="271" t="s">
        <v>1</v>
      </c>
      <c r="Z65" s="271" t="s">
        <v>1</v>
      </c>
      <c r="AA65" s="271" t="s">
        <v>1</v>
      </c>
      <c r="AB65" s="271" t="s">
        <v>1</v>
      </c>
      <c r="AC65" s="271" t="s">
        <v>1</v>
      </c>
      <c r="AD65" s="271" t="s">
        <v>1</v>
      </c>
      <c r="AE65" s="273" t="s">
        <v>22</v>
      </c>
      <c r="AF65" s="271" t="s">
        <v>1</v>
      </c>
      <c r="AG65" s="271" t="s">
        <v>1</v>
      </c>
      <c r="AH65" s="271" t="s">
        <v>1</v>
      </c>
      <c r="AI65" s="271" t="s">
        <v>1</v>
      </c>
      <c r="AJ65" s="271" t="s">
        <v>1</v>
      </c>
      <c r="AK65" s="273" t="s">
        <v>22</v>
      </c>
      <c r="AL65" s="271" t="s">
        <v>1</v>
      </c>
      <c r="AM65" s="271" t="s">
        <v>1</v>
      </c>
      <c r="AN65" s="271" t="s">
        <v>1</v>
      </c>
      <c r="AO65" s="271" t="s">
        <v>1</v>
      </c>
      <c r="AP65" s="271" t="s">
        <v>1</v>
      </c>
      <c r="AQ65" s="271" t="s">
        <v>1</v>
      </c>
      <c r="AR65" s="273" t="s">
        <v>22</v>
      </c>
      <c r="AS65" s="271" t="s">
        <v>1</v>
      </c>
      <c r="AT65" s="271" t="s">
        <v>1</v>
      </c>
      <c r="AU65" s="272" t="s">
        <v>23</v>
      </c>
      <c r="AV65" s="272" t="s">
        <v>23</v>
      </c>
      <c r="AW65" s="275" t="s">
        <v>1241</v>
      </c>
      <c r="AX65" s="275">
        <v>1</v>
      </c>
      <c r="AY65" s="275">
        <v>1</v>
      </c>
      <c r="AZ65" s="277">
        <v>0</v>
      </c>
      <c r="BA65" s="277">
        <v>5.0999999999999996</v>
      </c>
      <c r="BB65" s="283">
        <v>0</v>
      </c>
      <c r="BD65" s="150" t="e">
        <f>_xlfn.XLOOKUP(A65,'KSD auditees'!A:A,'KSD auditees'!A:A)</f>
        <v>#N/A</v>
      </c>
      <c r="BE65" s="150" t="e">
        <f>_xlfn.XLOOKUP(A65,'KSD auditees'!A:A,'KSD auditees'!G:G)</f>
        <v>#N/A</v>
      </c>
      <c r="BF65" s="150" t="e">
        <f>_xlfn.XLOOKUP(A65,'[27]Non AGSA'!B:B,'[27]Non AGSA'!B:B)</f>
        <v>#N/A</v>
      </c>
      <c r="BG65" s="150" t="e">
        <f>_xlfn.XLOOKUP(A65,'[27]Dormant auditee list'!C:C,'[27]Dormant auditee list'!C:C)</f>
        <v>#N/A</v>
      </c>
      <c r="BH65" s="150" t="str">
        <f>_xlfn.XLOOKUP(A65,[27]Reworked!A:A,[27]Reworked!I:I)</f>
        <v>Unqualified with no findings</v>
      </c>
      <c r="BJ65" s="150">
        <v>1</v>
      </c>
      <c r="BK65" s="150">
        <v>1</v>
      </c>
    </row>
    <row r="66" spans="1:63" ht="34.5" customHeight="1" x14ac:dyDescent="0.25">
      <c r="A66" s="265">
        <v>89</v>
      </c>
      <c r="B66" s="266" t="s">
        <v>211</v>
      </c>
      <c r="C66" s="271" t="s">
        <v>1190</v>
      </c>
      <c r="D66" s="271" t="s">
        <v>683</v>
      </c>
      <c r="E66" s="271" t="s">
        <v>1191</v>
      </c>
      <c r="F66" s="271" t="s">
        <v>209</v>
      </c>
      <c r="G66" s="271" t="s">
        <v>209</v>
      </c>
      <c r="H66" s="266" t="s">
        <v>440</v>
      </c>
      <c r="I66" s="266" t="s">
        <v>437</v>
      </c>
      <c r="J66" s="275" t="s">
        <v>33</v>
      </c>
      <c r="K66" s="273" t="s">
        <v>22</v>
      </c>
      <c r="L66" s="271" t="s">
        <v>1</v>
      </c>
      <c r="M66" s="152" t="s">
        <v>17</v>
      </c>
      <c r="N66" s="272" t="s">
        <v>23</v>
      </c>
      <c r="O66" s="271" t="s">
        <v>1</v>
      </c>
      <c r="P66" s="271" t="s">
        <v>1</v>
      </c>
      <c r="Q66" s="271" t="s">
        <v>1</v>
      </c>
      <c r="R66" s="271" t="s">
        <v>1</v>
      </c>
      <c r="S66" s="271" t="s">
        <v>1</v>
      </c>
      <c r="T66" s="271" t="s">
        <v>1</v>
      </c>
      <c r="U66" s="271" t="s">
        <v>1</v>
      </c>
      <c r="V66" s="271" t="s">
        <v>1</v>
      </c>
      <c r="W66" s="271" t="s">
        <v>1</v>
      </c>
      <c r="X66" s="271" t="s">
        <v>1</v>
      </c>
      <c r="Y66" s="271" t="s">
        <v>1</v>
      </c>
      <c r="Z66" s="273" t="s">
        <v>22</v>
      </c>
      <c r="AA66" s="271" t="s">
        <v>1</v>
      </c>
      <c r="AB66" s="271" t="s">
        <v>1</v>
      </c>
      <c r="AC66" s="271" t="s">
        <v>1</v>
      </c>
      <c r="AD66" s="271" t="s">
        <v>1</v>
      </c>
      <c r="AE66" s="271" t="s">
        <v>1</v>
      </c>
      <c r="AF66" s="271" t="s">
        <v>1</v>
      </c>
      <c r="AG66" s="271" t="s">
        <v>1</v>
      </c>
      <c r="AH66" s="271" t="s">
        <v>1</v>
      </c>
      <c r="AI66" s="271" t="s">
        <v>1</v>
      </c>
      <c r="AJ66" s="271" t="s">
        <v>1</v>
      </c>
      <c r="AK66" s="271" t="s">
        <v>1</v>
      </c>
      <c r="AL66" s="271" t="s">
        <v>1</v>
      </c>
      <c r="AM66" s="271" t="s">
        <v>1</v>
      </c>
      <c r="AN66" s="271" t="s">
        <v>1</v>
      </c>
      <c r="AO66" s="271" t="s">
        <v>1</v>
      </c>
      <c r="AP66" s="271" t="s">
        <v>1</v>
      </c>
      <c r="AQ66" s="271" t="s">
        <v>1</v>
      </c>
      <c r="AR66" s="271" t="s">
        <v>1</v>
      </c>
      <c r="AS66" s="271" t="s">
        <v>1</v>
      </c>
      <c r="AT66" s="271" t="s">
        <v>1</v>
      </c>
      <c r="AU66" s="272" t="s">
        <v>23</v>
      </c>
      <c r="AV66" s="272" t="s">
        <v>23</v>
      </c>
      <c r="AW66" s="274" t="s">
        <v>1240</v>
      </c>
      <c r="AX66" s="152">
        <v>2</v>
      </c>
      <c r="AY66" s="275">
        <v>1</v>
      </c>
      <c r="AZ66" s="276">
        <v>0</v>
      </c>
      <c r="BA66" s="276">
        <v>0</v>
      </c>
      <c r="BB66" s="281">
        <v>0.01</v>
      </c>
      <c r="BD66" s="150">
        <f>_xlfn.XLOOKUP(A66,'KSD auditees'!A:A,'KSD auditees'!A:A)</f>
        <v>89</v>
      </c>
      <c r="BE66" s="150" t="str">
        <f>_xlfn.XLOOKUP(A66,'KSD auditees'!A:A,'KSD auditees'!G:G)</f>
        <v>Transport</v>
      </c>
      <c r="BF66" s="150" t="e">
        <f>_xlfn.XLOOKUP(A66,'[27]Non AGSA'!B:B,'[27]Non AGSA'!B:B)</f>
        <v>#N/A</v>
      </c>
      <c r="BG66" s="150" t="e">
        <f>_xlfn.XLOOKUP(A66,'[27]Dormant auditee list'!C:C,'[27]Dormant auditee list'!C:C)</f>
        <v>#N/A</v>
      </c>
      <c r="BH66" s="150" t="str">
        <f>_xlfn.XLOOKUP(A66,[27]Reworked!A:A,[27]Reworked!I:I)</f>
        <v>Unqualified with no findings</v>
      </c>
      <c r="BJ66" s="150">
        <v>1</v>
      </c>
      <c r="BK66" s="150">
        <v>1</v>
      </c>
    </row>
    <row r="67" spans="1:63" ht="14.25" customHeight="1" x14ac:dyDescent="0.25">
      <c r="A67" s="265">
        <v>515</v>
      </c>
      <c r="B67" s="266" t="s">
        <v>209</v>
      </c>
      <c r="C67" s="271" t="s">
        <v>1190</v>
      </c>
      <c r="D67" s="271" t="s">
        <v>438</v>
      </c>
      <c r="E67" s="271" t="s">
        <v>1191</v>
      </c>
      <c r="F67" s="271" t="s">
        <v>209</v>
      </c>
      <c r="G67" s="271" t="s">
        <v>1</v>
      </c>
      <c r="H67" s="266" t="s">
        <v>1</v>
      </c>
      <c r="I67" s="266" t="s">
        <v>438</v>
      </c>
      <c r="J67" s="152" t="s">
        <v>17</v>
      </c>
      <c r="K67" s="272" t="s">
        <v>23</v>
      </c>
      <c r="L67" s="272" t="s">
        <v>23</v>
      </c>
      <c r="M67" s="152" t="s">
        <v>17</v>
      </c>
      <c r="N67" s="272" t="s">
        <v>23</v>
      </c>
      <c r="O67" s="272" t="s">
        <v>23</v>
      </c>
      <c r="P67" s="271" t="s">
        <v>1</v>
      </c>
      <c r="Q67" s="271" t="s">
        <v>1</v>
      </c>
      <c r="R67" s="271" t="s">
        <v>1</v>
      </c>
      <c r="S67" s="271" t="s">
        <v>1</v>
      </c>
      <c r="T67" s="271" t="s">
        <v>1</v>
      </c>
      <c r="U67" s="271" t="s">
        <v>1</v>
      </c>
      <c r="V67" s="271" t="s">
        <v>1</v>
      </c>
      <c r="W67" s="271" t="s">
        <v>1</v>
      </c>
      <c r="X67" s="271" t="s">
        <v>1</v>
      </c>
      <c r="Y67" s="271" t="s">
        <v>1</v>
      </c>
      <c r="Z67" s="273" t="s">
        <v>22</v>
      </c>
      <c r="AA67" s="272" t="s">
        <v>23</v>
      </c>
      <c r="AB67" s="271" t="s">
        <v>1</v>
      </c>
      <c r="AC67" s="271" t="s">
        <v>1</v>
      </c>
      <c r="AD67" s="271" t="s">
        <v>1</v>
      </c>
      <c r="AE67" s="273" t="s">
        <v>22</v>
      </c>
      <c r="AF67" s="272" t="s">
        <v>23</v>
      </c>
      <c r="AG67" s="271" t="s">
        <v>1</v>
      </c>
      <c r="AH67" s="274" t="s">
        <v>20</v>
      </c>
      <c r="AI67" s="271" t="s">
        <v>1</v>
      </c>
      <c r="AJ67" s="271" t="s">
        <v>1</v>
      </c>
      <c r="AK67" s="272" t="s">
        <v>23</v>
      </c>
      <c r="AL67" s="272" t="s">
        <v>23</v>
      </c>
      <c r="AM67" s="271" t="s">
        <v>1</v>
      </c>
      <c r="AN67" s="271" t="s">
        <v>1</v>
      </c>
      <c r="AO67" s="271" t="s">
        <v>1</v>
      </c>
      <c r="AP67" s="272" t="s">
        <v>23</v>
      </c>
      <c r="AQ67" s="271" t="s">
        <v>1</v>
      </c>
      <c r="AR67" s="271" t="s">
        <v>1</v>
      </c>
      <c r="AS67" s="271" t="s">
        <v>1</v>
      </c>
      <c r="AT67" s="271" t="s">
        <v>1</v>
      </c>
      <c r="AU67" s="272" t="s">
        <v>23</v>
      </c>
      <c r="AV67" s="272" t="s">
        <v>23</v>
      </c>
      <c r="AW67" s="275" t="s">
        <v>1241</v>
      </c>
      <c r="AX67" s="152">
        <v>2</v>
      </c>
      <c r="AY67" s="152">
        <v>2</v>
      </c>
      <c r="AZ67" s="280">
        <v>232.2</v>
      </c>
      <c r="BA67" s="277">
        <v>0.8</v>
      </c>
      <c r="BB67" s="281">
        <v>6.7</v>
      </c>
      <c r="BD67" s="150">
        <f>_xlfn.XLOOKUP(A67,'KSD auditees'!A:A,'KSD auditees'!A:A)</f>
        <v>515</v>
      </c>
      <c r="BE67" s="150" t="str">
        <f>_xlfn.XLOOKUP(A67,'KSD auditees'!A:A,'KSD auditees'!G:G)</f>
        <v>Transport</v>
      </c>
      <c r="BF67" s="150" t="e">
        <f>_xlfn.XLOOKUP(A67,'[27]Non AGSA'!B:B,'[27]Non AGSA'!B:B)</f>
        <v>#N/A</v>
      </c>
      <c r="BG67" s="150" t="e">
        <f>_xlfn.XLOOKUP(A67,'[27]Dormant auditee list'!C:C,'[27]Dormant auditee list'!C:C)</f>
        <v>#N/A</v>
      </c>
      <c r="BH67" s="150" t="str">
        <f>_xlfn.XLOOKUP(A67,[27]Reworked!A:A,[27]Reworked!I:I)</f>
        <v>Unqualified with findings</v>
      </c>
      <c r="BJ67" s="150">
        <v>1</v>
      </c>
      <c r="BK67" s="150">
        <v>2</v>
      </c>
    </row>
    <row r="68" spans="1:63" ht="27" customHeight="1" x14ac:dyDescent="0.25">
      <c r="A68" s="265">
        <v>90</v>
      </c>
      <c r="B68" s="266" t="s">
        <v>225</v>
      </c>
      <c r="C68" s="271" t="s">
        <v>1190</v>
      </c>
      <c r="D68" s="271" t="s">
        <v>854</v>
      </c>
      <c r="E68" s="271" t="s">
        <v>1191</v>
      </c>
      <c r="F68" s="271" t="s">
        <v>226</v>
      </c>
      <c r="G68" s="271" t="s">
        <v>439</v>
      </c>
      <c r="H68" s="266" t="s">
        <v>444</v>
      </c>
      <c r="I68" s="266" t="s">
        <v>437</v>
      </c>
      <c r="J68" s="275" t="s">
        <v>33</v>
      </c>
      <c r="K68" s="271" t="s">
        <v>1</v>
      </c>
      <c r="L68" s="273" t="s">
        <v>22</v>
      </c>
      <c r="M68" s="152" t="s">
        <v>17</v>
      </c>
      <c r="N68" s="273" t="s">
        <v>22</v>
      </c>
      <c r="O68" s="272" t="s">
        <v>23</v>
      </c>
      <c r="P68" s="271" t="s">
        <v>1</v>
      </c>
      <c r="Q68" s="271" t="s">
        <v>1</v>
      </c>
      <c r="R68" s="271" t="s">
        <v>1</v>
      </c>
      <c r="S68" s="271" t="s">
        <v>1</v>
      </c>
      <c r="T68" s="271" t="s">
        <v>1</v>
      </c>
      <c r="U68" s="271" t="s">
        <v>1</v>
      </c>
      <c r="V68" s="271" t="s">
        <v>1</v>
      </c>
      <c r="W68" s="271" t="s">
        <v>1</v>
      </c>
      <c r="X68" s="271" t="s">
        <v>1</v>
      </c>
      <c r="Y68" s="271" t="s">
        <v>1</v>
      </c>
      <c r="Z68" s="271" t="s">
        <v>1</v>
      </c>
      <c r="AA68" s="271" t="s">
        <v>1</v>
      </c>
      <c r="AB68" s="271" t="s">
        <v>1</v>
      </c>
      <c r="AC68" s="271" t="s">
        <v>1</v>
      </c>
      <c r="AD68" s="271" t="s">
        <v>1</v>
      </c>
      <c r="AE68" s="273" t="s">
        <v>22</v>
      </c>
      <c r="AF68" s="271" t="s">
        <v>1</v>
      </c>
      <c r="AG68" s="271" t="s">
        <v>1</v>
      </c>
      <c r="AH68" s="271" t="s">
        <v>1</v>
      </c>
      <c r="AI68" s="271" t="s">
        <v>1</v>
      </c>
      <c r="AJ68" s="271" t="s">
        <v>1</v>
      </c>
      <c r="AK68" s="271" t="s">
        <v>1</v>
      </c>
      <c r="AL68" s="271" t="s">
        <v>1</v>
      </c>
      <c r="AM68" s="271" t="s">
        <v>1</v>
      </c>
      <c r="AN68" s="271" t="s">
        <v>1</v>
      </c>
      <c r="AO68" s="271" t="s">
        <v>1</v>
      </c>
      <c r="AP68" s="271" t="s">
        <v>1</v>
      </c>
      <c r="AQ68" s="271" t="s">
        <v>1</v>
      </c>
      <c r="AR68" s="271" t="s">
        <v>1</v>
      </c>
      <c r="AS68" s="271" t="s">
        <v>1</v>
      </c>
      <c r="AT68" s="271" t="s">
        <v>1</v>
      </c>
      <c r="AU68" s="274" t="s">
        <v>20</v>
      </c>
      <c r="AV68" s="272" t="s">
        <v>23</v>
      </c>
      <c r="AW68" s="275" t="s">
        <v>1241</v>
      </c>
      <c r="AX68" s="275">
        <v>1</v>
      </c>
      <c r="AY68" s="152">
        <v>2</v>
      </c>
      <c r="AZ68" s="276">
        <v>0</v>
      </c>
      <c r="BA68" s="276">
        <v>0</v>
      </c>
      <c r="BB68" s="281">
        <v>8.9999999999999993E-3</v>
      </c>
      <c r="BD68" s="150">
        <f>_xlfn.XLOOKUP(A68,'KSD auditees'!A:A,'KSD auditees'!A:A)</f>
        <v>90</v>
      </c>
      <c r="BE68" s="150" t="str">
        <f>_xlfn.XLOOKUP(A68,'KSD auditees'!A:A,'KSD auditees'!G:G)</f>
        <v>Water and sanitation</v>
      </c>
      <c r="BF68" s="150" t="e">
        <f>_xlfn.XLOOKUP(A68,'[27]Non AGSA'!B:B,'[27]Non AGSA'!B:B)</f>
        <v>#N/A</v>
      </c>
      <c r="BG68" s="150" t="e">
        <f>_xlfn.XLOOKUP(A68,'[27]Dormant auditee list'!C:C,'[27]Dormant auditee list'!C:C)</f>
        <v>#N/A</v>
      </c>
      <c r="BH68" s="150" t="str">
        <f>_xlfn.XLOOKUP(A68,[27]Reworked!A:A,[27]Reworked!I:I)</f>
        <v>Unqualified with no findings</v>
      </c>
      <c r="BJ68" s="150">
        <v>1</v>
      </c>
      <c r="BK68" s="150">
        <v>1</v>
      </c>
    </row>
    <row r="69" spans="1:63" ht="26.25" customHeight="1" x14ac:dyDescent="0.25">
      <c r="A69" s="265">
        <v>1205</v>
      </c>
      <c r="B69" s="266" t="s">
        <v>697</v>
      </c>
      <c r="C69" s="271" t="s">
        <v>1190</v>
      </c>
      <c r="D69" s="271" t="s">
        <v>683</v>
      </c>
      <c r="E69" s="271" t="s">
        <v>1191</v>
      </c>
      <c r="F69" s="271" t="s">
        <v>1</v>
      </c>
      <c r="G69" s="271" t="s">
        <v>698</v>
      </c>
      <c r="H69" s="266" t="s">
        <v>444</v>
      </c>
      <c r="I69" s="266" t="s">
        <v>437</v>
      </c>
      <c r="J69" s="275" t="s">
        <v>33</v>
      </c>
      <c r="K69" s="271" t="s">
        <v>1</v>
      </c>
      <c r="L69" s="271" t="s">
        <v>1</v>
      </c>
      <c r="M69" s="275" t="s">
        <v>33</v>
      </c>
      <c r="N69" s="271" t="s">
        <v>1</v>
      </c>
      <c r="O69" s="273" t="s">
        <v>22</v>
      </c>
      <c r="P69" s="271" t="s">
        <v>1</v>
      </c>
      <c r="Q69" s="271" t="s">
        <v>1</v>
      </c>
      <c r="R69" s="271" t="s">
        <v>1</v>
      </c>
      <c r="S69" s="271" t="s">
        <v>1</v>
      </c>
      <c r="T69" s="271" t="s">
        <v>1</v>
      </c>
      <c r="U69" s="271" t="s">
        <v>1</v>
      </c>
      <c r="V69" s="271" t="s">
        <v>1</v>
      </c>
      <c r="W69" s="271" t="s">
        <v>1</v>
      </c>
      <c r="X69" s="271" t="s">
        <v>1</v>
      </c>
      <c r="Y69" s="271" t="s">
        <v>1</v>
      </c>
      <c r="Z69" s="271" t="s">
        <v>1</v>
      </c>
      <c r="AA69" s="271" t="s">
        <v>1</v>
      </c>
      <c r="AB69" s="271" t="s">
        <v>1</v>
      </c>
      <c r="AC69" s="271" t="s">
        <v>1</v>
      </c>
      <c r="AD69" s="271" t="s">
        <v>1</v>
      </c>
      <c r="AE69" s="271" t="s">
        <v>1</v>
      </c>
      <c r="AF69" s="271" t="s">
        <v>1</v>
      </c>
      <c r="AG69" s="271" t="s">
        <v>1</v>
      </c>
      <c r="AH69" s="271" t="s">
        <v>1</v>
      </c>
      <c r="AI69" s="271" t="s">
        <v>1</v>
      </c>
      <c r="AJ69" s="271" t="s">
        <v>1</v>
      </c>
      <c r="AK69" s="271" t="s">
        <v>1</v>
      </c>
      <c r="AL69" s="271" t="s">
        <v>1</v>
      </c>
      <c r="AM69" s="271" t="s">
        <v>1</v>
      </c>
      <c r="AN69" s="271" t="s">
        <v>1</v>
      </c>
      <c r="AO69" s="271" t="s">
        <v>1</v>
      </c>
      <c r="AP69" s="271" t="s">
        <v>1</v>
      </c>
      <c r="AQ69" s="271" t="s">
        <v>1</v>
      </c>
      <c r="AR69" s="271" t="s">
        <v>1</v>
      </c>
      <c r="AS69" s="271" t="s">
        <v>1</v>
      </c>
      <c r="AT69" s="271" t="s">
        <v>1</v>
      </c>
      <c r="AU69" s="272" t="s">
        <v>23</v>
      </c>
      <c r="AV69" s="272" t="s">
        <v>23</v>
      </c>
      <c r="AW69" s="274" t="s">
        <v>1240</v>
      </c>
      <c r="AX69" s="275">
        <v>1</v>
      </c>
      <c r="AY69" s="284">
        <v>0</v>
      </c>
      <c r="AZ69" s="276">
        <v>0</v>
      </c>
      <c r="BA69" s="276">
        <v>0</v>
      </c>
      <c r="BB69" s="281">
        <v>0</v>
      </c>
      <c r="BD69" s="150" t="e">
        <f>_xlfn.XLOOKUP(A69,'KSD auditees'!A:A,'KSD auditees'!A:A)</f>
        <v>#N/A</v>
      </c>
      <c r="BE69" s="150" t="e">
        <f>_xlfn.XLOOKUP(A69,'KSD auditees'!A:A,'KSD auditees'!G:G)</f>
        <v>#N/A</v>
      </c>
      <c r="BF69" s="150" t="e">
        <f>_xlfn.XLOOKUP(A69,'[27]Non AGSA'!B:B,'[27]Non AGSA'!B:B)</f>
        <v>#N/A</v>
      </c>
      <c r="BG69" s="150" t="e">
        <f>_xlfn.XLOOKUP(A69,'[27]Dormant auditee list'!C:C,'[27]Dormant auditee list'!C:C)</f>
        <v>#N/A</v>
      </c>
      <c r="BH69" s="150" t="str">
        <f>_xlfn.XLOOKUP(A69,[27]Reworked!A:A,[27]Reworked!I:I)</f>
        <v>Unqualified with no findings</v>
      </c>
      <c r="BJ69" s="150">
        <v>1</v>
      </c>
      <c r="BK69" s="150">
        <v>1</v>
      </c>
    </row>
    <row r="70" spans="1:63" ht="26.25" customHeight="1" x14ac:dyDescent="0.25">
      <c r="A70" s="265">
        <v>107</v>
      </c>
      <c r="B70" s="266" t="s">
        <v>1103</v>
      </c>
      <c r="C70" s="271" t="s">
        <v>1190</v>
      </c>
      <c r="D70" s="271" t="s">
        <v>658</v>
      </c>
      <c r="E70" s="271" t="s">
        <v>1191</v>
      </c>
      <c r="F70" s="271" t="s">
        <v>458</v>
      </c>
      <c r="G70" s="271" t="s">
        <v>1</v>
      </c>
      <c r="H70" s="266" t="s">
        <v>1</v>
      </c>
      <c r="I70" s="266" t="s">
        <v>658</v>
      </c>
      <c r="J70" s="152" t="s">
        <v>17</v>
      </c>
      <c r="K70" s="273" t="s">
        <v>22</v>
      </c>
      <c r="L70" s="272" t="s">
        <v>23</v>
      </c>
      <c r="M70" s="152" t="s">
        <v>17</v>
      </c>
      <c r="N70" s="274" t="s">
        <v>20</v>
      </c>
      <c r="O70" s="272" t="s">
        <v>23</v>
      </c>
      <c r="P70" s="271" t="s">
        <v>1</v>
      </c>
      <c r="Q70" s="271" t="s">
        <v>1</v>
      </c>
      <c r="R70" s="271" t="s">
        <v>1</v>
      </c>
      <c r="S70" s="271" t="s">
        <v>1</v>
      </c>
      <c r="T70" s="271" t="s">
        <v>1</v>
      </c>
      <c r="U70" s="271" t="s">
        <v>1</v>
      </c>
      <c r="V70" s="271" t="s">
        <v>1</v>
      </c>
      <c r="W70" s="271" t="s">
        <v>1</v>
      </c>
      <c r="X70" s="271" t="s">
        <v>1</v>
      </c>
      <c r="Y70" s="271" t="s">
        <v>1</v>
      </c>
      <c r="Z70" s="273" t="s">
        <v>22</v>
      </c>
      <c r="AA70" s="273" t="s">
        <v>22</v>
      </c>
      <c r="AB70" s="271" t="s">
        <v>1</v>
      </c>
      <c r="AC70" s="271" t="s">
        <v>1</v>
      </c>
      <c r="AD70" s="271" t="s">
        <v>1</v>
      </c>
      <c r="AE70" s="273" t="s">
        <v>22</v>
      </c>
      <c r="AF70" s="273" t="s">
        <v>22</v>
      </c>
      <c r="AG70" s="271" t="s">
        <v>1</v>
      </c>
      <c r="AH70" s="271" t="s">
        <v>1</v>
      </c>
      <c r="AI70" s="271" t="s">
        <v>1</v>
      </c>
      <c r="AJ70" s="271" t="s">
        <v>1</v>
      </c>
      <c r="AK70" s="271" t="s">
        <v>1</v>
      </c>
      <c r="AL70" s="274" t="s">
        <v>20</v>
      </c>
      <c r="AM70" s="271" t="s">
        <v>1</v>
      </c>
      <c r="AN70" s="271" t="s">
        <v>1</v>
      </c>
      <c r="AO70" s="271" t="s">
        <v>1</v>
      </c>
      <c r="AP70" s="271" t="s">
        <v>1</v>
      </c>
      <c r="AQ70" s="271" t="s">
        <v>1</v>
      </c>
      <c r="AR70" s="273" t="s">
        <v>22</v>
      </c>
      <c r="AS70" s="271" t="s">
        <v>1</v>
      </c>
      <c r="AT70" s="271" t="s">
        <v>1</v>
      </c>
      <c r="AU70" s="272" t="s">
        <v>23</v>
      </c>
      <c r="AV70" s="272" t="s">
        <v>23</v>
      </c>
      <c r="AW70" s="274" t="s">
        <v>1240</v>
      </c>
      <c r="AX70" s="152">
        <v>2</v>
      </c>
      <c r="AY70" s="275">
        <v>1</v>
      </c>
      <c r="AZ70" s="276">
        <v>0</v>
      </c>
      <c r="BA70" s="277">
        <v>6.9</v>
      </c>
      <c r="BB70" s="281">
        <v>0</v>
      </c>
      <c r="BD70" s="150" t="e">
        <f>_xlfn.XLOOKUP(A70,'KSD auditees'!A:A,'KSD auditees'!A:A)</f>
        <v>#N/A</v>
      </c>
      <c r="BE70" s="150" t="e">
        <f>_xlfn.XLOOKUP(A70,'KSD auditees'!A:A,'KSD auditees'!G:G)</f>
        <v>#N/A</v>
      </c>
      <c r="BF70" s="150" t="e">
        <f>_xlfn.XLOOKUP(A70,'[27]Non AGSA'!B:B,'[27]Non AGSA'!B:B)</f>
        <v>#N/A</v>
      </c>
      <c r="BG70" s="150" t="e">
        <f>_xlfn.XLOOKUP(A70,'[27]Dormant auditee list'!C:C,'[27]Dormant auditee list'!C:C)</f>
        <v>#N/A</v>
      </c>
      <c r="BH70" s="150" t="str">
        <f>_xlfn.XLOOKUP(A70,[27]Reworked!A:A,[27]Reworked!I:I)</f>
        <v>Unqualified with findings</v>
      </c>
      <c r="BJ70" s="150">
        <v>1</v>
      </c>
      <c r="BK70" s="150">
        <v>2</v>
      </c>
    </row>
    <row r="71" spans="1:63" ht="27" customHeight="1" x14ac:dyDescent="0.25">
      <c r="A71" s="265">
        <v>103</v>
      </c>
      <c r="B71" s="266" t="s">
        <v>1103</v>
      </c>
      <c r="C71" s="271" t="s">
        <v>1190</v>
      </c>
      <c r="D71" s="271" t="s">
        <v>1065</v>
      </c>
      <c r="E71" s="271" t="s">
        <v>1191</v>
      </c>
      <c r="F71" s="271" t="s">
        <v>458</v>
      </c>
      <c r="G71" s="271" t="s">
        <v>1</v>
      </c>
      <c r="H71" s="266" t="s">
        <v>1</v>
      </c>
      <c r="I71" s="266" t="s">
        <v>1065</v>
      </c>
      <c r="J71" s="275" t="s">
        <v>33</v>
      </c>
      <c r="K71" s="271" t="s">
        <v>1</v>
      </c>
      <c r="L71" s="271" t="s">
        <v>1</v>
      </c>
      <c r="M71" s="275" t="s">
        <v>33</v>
      </c>
      <c r="N71" s="271" t="s">
        <v>1</v>
      </c>
      <c r="O71" s="271" t="s">
        <v>1</v>
      </c>
      <c r="P71" s="271" t="s">
        <v>1</v>
      </c>
      <c r="Q71" s="271" t="s">
        <v>1</v>
      </c>
      <c r="R71" s="271" t="s">
        <v>1</v>
      </c>
      <c r="S71" s="271" t="s">
        <v>1</v>
      </c>
      <c r="T71" s="271" t="s">
        <v>1</v>
      </c>
      <c r="U71" s="271" t="s">
        <v>1</v>
      </c>
      <c r="V71" s="271" t="s">
        <v>1</v>
      </c>
      <c r="W71" s="271" t="s">
        <v>1</v>
      </c>
      <c r="X71" s="271" t="s">
        <v>1</v>
      </c>
      <c r="Y71" s="271" t="s">
        <v>1</v>
      </c>
      <c r="Z71" s="271" t="s">
        <v>1</v>
      </c>
      <c r="AA71" s="271" t="s">
        <v>1</v>
      </c>
      <c r="AB71" s="271" t="s">
        <v>1</v>
      </c>
      <c r="AC71" s="271" t="s">
        <v>1</v>
      </c>
      <c r="AD71" s="271" t="s">
        <v>1</v>
      </c>
      <c r="AE71" s="271" t="s">
        <v>1</v>
      </c>
      <c r="AF71" s="271" t="s">
        <v>1</v>
      </c>
      <c r="AG71" s="271" t="s">
        <v>1</v>
      </c>
      <c r="AH71" s="271" t="s">
        <v>1</v>
      </c>
      <c r="AI71" s="271" t="s">
        <v>1</v>
      </c>
      <c r="AJ71" s="271" t="s">
        <v>1</v>
      </c>
      <c r="AK71" s="271" t="s">
        <v>1</v>
      </c>
      <c r="AL71" s="271" t="s">
        <v>1</v>
      </c>
      <c r="AM71" s="271" t="s">
        <v>1</v>
      </c>
      <c r="AN71" s="271" t="s">
        <v>1</v>
      </c>
      <c r="AO71" s="271" t="s">
        <v>1</v>
      </c>
      <c r="AP71" s="271" t="s">
        <v>1</v>
      </c>
      <c r="AQ71" s="271" t="s">
        <v>1</v>
      </c>
      <c r="AR71" s="271" t="s">
        <v>1</v>
      </c>
      <c r="AS71" s="271" t="s">
        <v>1</v>
      </c>
      <c r="AT71" s="271" t="s">
        <v>1</v>
      </c>
      <c r="AU71" s="271" t="s">
        <v>1</v>
      </c>
      <c r="AV71" s="273" t="s">
        <v>22</v>
      </c>
      <c r="AW71" s="274" t="s">
        <v>1240</v>
      </c>
      <c r="AX71" s="275">
        <v>1</v>
      </c>
      <c r="AY71" s="152">
        <v>2</v>
      </c>
      <c r="AZ71" s="276">
        <v>0</v>
      </c>
      <c r="BA71" s="280">
        <v>0.06</v>
      </c>
      <c r="BB71" s="283">
        <v>0</v>
      </c>
      <c r="BD71" s="150" t="e">
        <f>_xlfn.XLOOKUP(A71,'KSD auditees'!A:A,'KSD auditees'!A:A)</f>
        <v>#N/A</v>
      </c>
      <c r="BE71" s="150" t="e">
        <f>_xlfn.XLOOKUP(A71,'KSD auditees'!A:A,'KSD auditees'!G:G)</f>
        <v>#N/A</v>
      </c>
      <c r="BF71" s="150" t="e">
        <f>_xlfn.XLOOKUP(A71,'[27]Non AGSA'!B:B,'[27]Non AGSA'!B:B)</f>
        <v>#N/A</v>
      </c>
      <c r="BG71" s="150" t="e">
        <f>_xlfn.XLOOKUP(A71,'[27]Dormant auditee list'!C:C,'[27]Dormant auditee list'!C:C)</f>
        <v>#N/A</v>
      </c>
      <c r="BH71" s="150" t="str">
        <f>_xlfn.XLOOKUP(A71,[27]Reworked!A:A,[27]Reworked!I:I)</f>
        <v>Unqualified with no findings</v>
      </c>
      <c r="BJ71" s="150">
        <v>1</v>
      </c>
      <c r="BK71" s="150">
        <v>1</v>
      </c>
    </row>
    <row r="72" spans="1:63" ht="26.25" customHeight="1" x14ac:dyDescent="0.25">
      <c r="A72" s="265">
        <v>109</v>
      </c>
      <c r="B72" s="266" t="s">
        <v>1103</v>
      </c>
      <c r="C72" s="271" t="s">
        <v>1190</v>
      </c>
      <c r="D72" s="271" t="s">
        <v>1086</v>
      </c>
      <c r="E72" s="271" t="s">
        <v>1191</v>
      </c>
      <c r="F72" s="271" t="s">
        <v>1103</v>
      </c>
      <c r="G72" s="271" t="s">
        <v>1</v>
      </c>
      <c r="H72" s="266" t="s">
        <v>1</v>
      </c>
      <c r="I72" s="266" t="s">
        <v>1086</v>
      </c>
      <c r="J72" s="275" t="s">
        <v>33</v>
      </c>
      <c r="K72" s="271" t="s">
        <v>1</v>
      </c>
      <c r="L72" s="271" t="s">
        <v>1</v>
      </c>
      <c r="M72" s="275" t="s">
        <v>33</v>
      </c>
      <c r="N72" s="271" t="s">
        <v>1</v>
      </c>
      <c r="O72" s="271" t="s">
        <v>1</v>
      </c>
      <c r="P72" s="271" t="s">
        <v>1</v>
      </c>
      <c r="Q72" s="271" t="s">
        <v>1</v>
      </c>
      <c r="R72" s="271" t="s">
        <v>1</v>
      </c>
      <c r="S72" s="271" t="s">
        <v>1</v>
      </c>
      <c r="T72" s="271" t="s">
        <v>1</v>
      </c>
      <c r="U72" s="271" t="s">
        <v>1</v>
      </c>
      <c r="V72" s="271" t="s">
        <v>1</v>
      </c>
      <c r="W72" s="271" t="s">
        <v>1</v>
      </c>
      <c r="X72" s="271" t="s">
        <v>1</v>
      </c>
      <c r="Y72" s="271" t="s">
        <v>1</v>
      </c>
      <c r="Z72" s="271" t="s">
        <v>1</v>
      </c>
      <c r="AA72" s="271" t="s">
        <v>1</v>
      </c>
      <c r="AB72" s="271" t="s">
        <v>1</v>
      </c>
      <c r="AC72" s="271" t="s">
        <v>1</v>
      </c>
      <c r="AD72" s="271" t="s">
        <v>1</v>
      </c>
      <c r="AE72" s="271" t="s">
        <v>1</v>
      </c>
      <c r="AF72" s="271" t="s">
        <v>1</v>
      </c>
      <c r="AG72" s="271" t="s">
        <v>1</v>
      </c>
      <c r="AH72" s="271" t="s">
        <v>1</v>
      </c>
      <c r="AI72" s="271" t="s">
        <v>1</v>
      </c>
      <c r="AJ72" s="271" t="s">
        <v>1</v>
      </c>
      <c r="AK72" s="271" t="s">
        <v>1</v>
      </c>
      <c r="AL72" s="271" t="s">
        <v>1</v>
      </c>
      <c r="AM72" s="271" t="s">
        <v>1</v>
      </c>
      <c r="AN72" s="271" t="s">
        <v>1</v>
      </c>
      <c r="AO72" s="271" t="s">
        <v>1</v>
      </c>
      <c r="AP72" s="271" t="s">
        <v>1</v>
      </c>
      <c r="AQ72" s="271" t="s">
        <v>1</v>
      </c>
      <c r="AR72" s="271" t="s">
        <v>1</v>
      </c>
      <c r="AS72" s="271" t="s">
        <v>1</v>
      </c>
      <c r="AT72" s="271" t="s">
        <v>1</v>
      </c>
      <c r="AU72" s="274" t="s">
        <v>20</v>
      </c>
      <c r="AV72" s="273" t="s">
        <v>22</v>
      </c>
      <c r="AW72" s="274" t="s">
        <v>1240</v>
      </c>
      <c r="AX72" s="152">
        <v>2</v>
      </c>
      <c r="AY72" s="275">
        <v>1</v>
      </c>
      <c r="AZ72" s="276">
        <v>0</v>
      </c>
      <c r="BA72" s="277">
        <v>0.01</v>
      </c>
      <c r="BB72" s="281">
        <v>1E-3</v>
      </c>
      <c r="BD72" s="150" t="e">
        <f>_xlfn.XLOOKUP(A72,'KSD auditees'!A:A,'KSD auditees'!A:A)</f>
        <v>#N/A</v>
      </c>
      <c r="BE72" s="150" t="e">
        <f>_xlfn.XLOOKUP(A72,'KSD auditees'!A:A,'KSD auditees'!G:G)</f>
        <v>#N/A</v>
      </c>
      <c r="BF72" s="150" t="e">
        <f>_xlfn.XLOOKUP(A72,'[27]Non AGSA'!B:B,'[27]Non AGSA'!B:B)</f>
        <v>#N/A</v>
      </c>
      <c r="BG72" s="150" t="e">
        <f>_xlfn.XLOOKUP(A72,'[27]Dormant auditee list'!C:C,'[27]Dormant auditee list'!C:C)</f>
        <v>#N/A</v>
      </c>
      <c r="BH72" s="150" t="str">
        <f>_xlfn.XLOOKUP(A72,[27]Reworked!A:A,[27]Reworked!I:I)</f>
        <v>Unqualified with no findings</v>
      </c>
      <c r="BJ72" s="150">
        <v>1</v>
      </c>
      <c r="BK72" s="150">
        <v>1</v>
      </c>
    </row>
    <row r="73" spans="1:63" ht="27" customHeight="1" x14ac:dyDescent="0.25">
      <c r="A73" s="265">
        <v>108</v>
      </c>
      <c r="B73" s="266" t="s">
        <v>135</v>
      </c>
      <c r="C73" s="271" t="s">
        <v>1190</v>
      </c>
      <c r="D73" s="271" t="s">
        <v>625</v>
      </c>
      <c r="E73" s="271" t="s">
        <v>1191</v>
      </c>
      <c r="F73" s="271" t="s">
        <v>458</v>
      </c>
      <c r="G73" s="271" t="s">
        <v>1</v>
      </c>
      <c r="H73" s="266" t="s">
        <v>1</v>
      </c>
      <c r="I73" s="266" t="s">
        <v>625</v>
      </c>
      <c r="J73" s="275" t="s">
        <v>33</v>
      </c>
      <c r="K73" s="271" t="s">
        <v>1</v>
      </c>
      <c r="L73" s="273" t="s">
        <v>22</v>
      </c>
      <c r="M73" s="152" t="s">
        <v>17</v>
      </c>
      <c r="N73" s="271" t="s">
        <v>1</v>
      </c>
      <c r="O73" s="274" t="s">
        <v>20</v>
      </c>
      <c r="P73" s="271" t="s">
        <v>1</v>
      </c>
      <c r="Q73" s="271" t="s">
        <v>1</v>
      </c>
      <c r="R73" s="271" t="s">
        <v>1</v>
      </c>
      <c r="S73" s="271" t="s">
        <v>1</v>
      </c>
      <c r="T73" s="271" t="s">
        <v>1</v>
      </c>
      <c r="U73" s="271" t="s">
        <v>1</v>
      </c>
      <c r="V73" s="271" t="s">
        <v>1</v>
      </c>
      <c r="W73" s="271" t="s">
        <v>1</v>
      </c>
      <c r="X73" s="271" t="s">
        <v>1</v>
      </c>
      <c r="Y73" s="271" t="s">
        <v>1</v>
      </c>
      <c r="Z73" s="271" t="s">
        <v>1</v>
      </c>
      <c r="AA73" s="271" t="s">
        <v>1</v>
      </c>
      <c r="AB73" s="271" t="s">
        <v>1</v>
      </c>
      <c r="AC73" s="271" t="s">
        <v>1</v>
      </c>
      <c r="AD73" s="271" t="s">
        <v>1</v>
      </c>
      <c r="AE73" s="271" t="s">
        <v>1</v>
      </c>
      <c r="AF73" s="271" t="s">
        <v>1</v>
      </c>
      <c r="AG73" s="271" t="s">
        <v>1</v>
      </c>
      <c r="AH73" s="271" t="s">
        <v>1</v>
      </c>
      <c r="AI73" s="271" t="s">
        <v>1</v>
      </c>
      <c r="AJ73" s="271" t="s">
        <v>1</v>
      </c>
      <c r="AK73" s="271" t="s">
        <v>1</v>
      </c>
      <c r="AL73" s="271" t="s">
        <v>1</v>
      </c>
      <c r="AM73" s="271" t="s">
        <v>1</v>
      </c>
      <c r="AN73" s="271" t="s">
        <v>1</v>
      </c>
      <c r="AO73" s="271" t="s">
        <v>1</v>
      </c>
      <c r="AP73" s="271" t="s">
        <v>1</v>
      </c>
      <c r="AQ73" s="271" t="s">
        <v>1</v>
      </c>
      <c r="AR73" s="273" t="s">
        <v>22</v>
      </c>
      <c r="AS73" s="271" t="s">
        <v>1</v>
      </c>
      <c r="AT73" s="271" t="s">
        <v>1</v>
      </c>
      <c r="AU73" s="271" t="s">
        <v>1</v>
      </c>
      <c r="AV73" s="273" t="s">
        <v>22</v>
      </c>
      <c r="AW73" s="274" t="s">
        <v>1240</v>
      </c>
      <c r="AX73" s="275">
        <v>1</v>
      </c>
      <c r="AY73" s="152">
        <v>2</v>
      </c>
      <c r="AZ73" s="276">
        <v>0</v>
      </c>
      <c r="BA73" s="277">
        <v>0</v>
      </c>
      <c r="BB73" s="278">
        <v>8.0000000000000002E-3</v>
      </c>
      <c r="BD73" s="150">
        <f>_xlfn.XLOOKUP(A73,'KSD auditees'!A:A,'KSD auditees'!A:A)</f>
        <v>108</v>
      </c>
      <c r="BE73" s="150" t="str">
        <f>_xlfn.XLOOKUP(A73,'KSD auditees'!A:A,'KSD auditees'!G:G)</f>
        <v xml:space="preserve">Environmental sustainability </v>
      </c>
      <c r="BF73" s="150" t="e">
        <f>_xlfn.XLOOKUP(A73,'[27]Non AGSA'!B:B,'[27]Non AGSA'!B:B)</f>
        <v>#N/A</v>
      </c>
      <c r="BG73" s="150" t="e">
        <f>_xlfn.XLOOKUP(A73,'[27]Dormant auditee list'!C:C,'[27]Dormant auditee list'!C:C)</f>
        <v>#N/A</v>
      </c>
      <c r="BH73" s="150" t="str">
        <f>_xlfn.XLOOKUP(A73,[27]Reworked!A:A,[27]Reworked!I:I)</f>
        <v>Unqualified with no findings</v>
      </c>
      <c r="BJ73" s="150">
        <v>1</v>
      </c>
      <c r="BK73" s="150">
        <v>1</v>
      </c>
    </row>
    <row r="74" spans="1:63" ht="26.25" customHeight="1" x14ac:dyDescent="0.25">
      <c r="A74" s="265">
        <v>1542</v>
      </c>
      <c r="B74" s="266" t="s">
        <v>136</v>
      </c>
      <c r="C74" s="271" t="s">
        <v>1190</v>
      </c>
      <c r="D74" s="271" t="s">
        <v>1021</v>
      </c>
      <c r="E74" s="271" t="s">
        <v>1191</v>
      </c>
      <c r="F74" s="271" t="s">
        <v>534</v>
      </c>
      <c r="G74" s="271" t="s">
        <v>1</v>
      </c>
      <c r="H74" s="266" t="s">
        <v>1</v>
      </c>
      <c r="I74" s="266" t="s">
        <v>1021</v>
      </c>
      <c r="J74" s="152" t="s">
        <v>17</v>
      </c>
      <c r="K74" s="272" t="s">
        <v>23</v>
      </c>
      <c r="L74" s="272" t="s">
        <v>23</v>
      </c>
      <c r="M74" s="152" t="s">
        <v>17</v>
      </c>
      <c r="N74" s="272" t="s">
        <v>23</v>
      </c>
      <c r="O74" s="272" t="s">
        <v>23</v>
      </c>
      <c r="P74" s="271" t="s">
        <v>1</v>
      </c>
      <c r="Q74" s="271" t="s">
        <v>1</v>
      </c>
      <c r="R74" s="271" t="s">
        <v>1</v>
      </c>
      <c r="S74" s="271" t="s">
        <v>1</v>
      </c>
      <c r="T74" s="271" t="s">
        <v>1</v>
      </c>
      <c r="U74" s="271" t="s">
        <v>1</v>
      </c>
      <c r="V74" s="271" t="s">
        <v>1</v>
      </c>
      <c r="W74" s="271" t="s">
        <v>1</v>
      </c>
      <c r="X74" s="271" t="s">
        <v>1</v>
      </c>
      <c r="Y74" s="271" t="s">
        <v>1</v>
      </c>
      <c r="Z74" s="273" t="s">
        <v>22</v>
      </c>
      <c r="AA74" s="272" t="s">
        <v>23</v>
      </c>
      <c r="AB74" s="271" t="s">
        <v>1</v>
      </c>
      <c r="AC74" s="271" t="s">
        <v>1</v>
      </c>
      <c r="AD74" s="271" t="s">
        <v>1</v>
      </c>
      <c r="AE74" s="273" t="s">
        <v>22</v>
      </c>
      <c r="AF74" s="273" t="s">
        <v>22</v>
      </c>
      <c r="AG74" s="271" t="s">
        <v>1</v>
      </c>
      <c r="AH74" s="271" t="s">
        <v>1</v>
      </c>
      <c r="AI74" s="271" t="s">
        <v>1</v>
      </c>
      <c r="AJ74" s="271" t="s">
        <v>1</v>
      </c>
      <c r="AK74" s="271" t="s">
        <v>1</v>
      </c>
      <c r="AL74" s="272" t="s">
        <v>23</v>
      </c>
      <c r="AM74" s="271" t="s">
        <v>1</v>
      </c>
      <c r="AN74" s="271" t="s">
        <v>1</v>
      </c>
      <c r="AO74" s="271" t="s">
        <v>1</v>
      </c>
      <c r="AP74" s="272" t="s">
        <v>23</v>
      </c>
      <c r="AQ74" s="271" t="s">
        <v>1</v>
      </c>
      <c r="AR74" s="272" t="s">
        <v>23</v>
      </c>
      <c r="AS74" s="271" t="s">
        <v>1</v>
      </c>
      <c r="AT74" s="271" t="s">
        <v>1</v>
      </c>
      <c r="AU74" s="272" t="s">
        <v>23</v>
      </c>
      <c r="AV74" s="272" t="s">
        <v>23</v>
      </c>
      <c r="AW74" s="275" t="s">
        <v>1241</v>
      </c>
      <c r="AX74" s="152">
        <v>2</v>
      </c>
      <c r="AY74" s="152">
        <v>2</v>
      </c>
      <c r="AZ74" s="276">
        <v>0</v>
      </c>
      <c r="BA74" s="277">
        <v>1.3</v>
      </c>
      <c r="BB74" s="278">
        <v>0.04</v>
      </c>
      <c r="BD74" s="150">
        <f>_xlfn.XLOOKUP(A74,'KSD auditees'!A:A,'KSD auditees'!A:A)</f>
        <v>1542</v>
      </c>
      <c r="BE74" s="150" t="str">
        <f>_xlfn.XLOOKUP(A74,'KSD auditees'!A:A,'KSD auditees'!G:G)</f>
        <v xml:space="preserve">Environmental sustainability </v>
      </c>
      <c r="BF74" s="150" t="e">
        <f>_xlfn.XLOOKUP(A74,'[27]Non AGSA'!B:B,'[27]Non AGSA'!B:B)</f>
        <v>#N/A</v>
      </c>
      <c r="BG74" s="150" t="e">
        <f>_xlfn.XLOOKUP(A74,'[27]Dormant auditee list'!C:C,'[27]Dormant auditee list'!C:C)</f>
        <v>#N/A</v>
      </c>
      <c r="BH74" s="150" t="str">
        <f>_xlfn.XLOOKUP(A74,[27]Reworked!A:A,[27]Reworked!I:I)</f>
        <v>Unqualified with findings</v>
      </c>
      <c r="BJ74" s="150">
        <v>1</v>
      </c>
      <c r="BK74" s="150">
        <v>2</v>
      </c>
    </row>
    <row r="75" spans="1:63" ht="26.25" customHeight="1" x14ac:dyDescent="0.25">
      <c r="A75" s="265">
        <v>106</v>
      </c>
      <c r="B75" s="266" t="s">
        <v>133</v>
      </c>
      <c r="C75" s="271" t="s">
        <v>1190</v>
      </c>
      <c r="D75" s="271" t="s">
        <v>571</v>
      </c>
      <c r="E75" s="271" t="s">
        <v>1191</v>
      </c>
      <c r="F75" s="271" t="s">
        <v>458</v>
      </c>
      <c r="G75" s="271" t="s">
        <v>1</v>
      </c>
      <c r="H75" s="266" t="s">
        <v>1</v>
      </c>
      <c r="I75" s="266" t="s">
        <v>571</v>
      </c>
      <c r="J75" s="275" t="s">
        <v>33</v>
      </c>
      <c r="K75" s="271" t="s">
        <v>1</v>
      </c>
      <c r="L75" s="271" t="s">
        <v>1</v>
      </c>
      <c r="M75" s="275" t="s">
        <v>33</v>
      </c>
      <c r="N75" s="271" t="s">
        <v>1</v>
      </c>
      <c r="O75" s="271" t="s">
        <v>1</v>
      </c>
      <c r="P75" s="271" t="s">
        <v>1</v>
      </c>
      <c r="Q75" s="271" t="s">
        <v>1</v>
      </c>
      <c r="R75" s="271" t="s">
        <v>1</v>
      </c>
      <c r="S75" s="271" t="s">
        <v>1</v>
      </c>
      <c r="T75" s="271" t="s">
        <v>1</v>
      </c>
      <c r="U75" s="271" t="s">
        <v>1</v>
      </c>
      <c r="V75" s="271" t="s">
        <v>1</v>
      </c>
      <c r="W75" s="271" t="s">
        <v>1</v>
      </c>
      <c r="X75" s="271" t="s">
        <v>1</v>
      </c>
      <c r="Y75" s="271" t="s">
        <v>1</v>
      </c>
      <c r="Z75" s="271" t="s">
        <v>1</v>
      </c>
      <c r="AA75" s="271" t="s">
        <v>1</v>
      </c>
      <c r="AB75" s="271" t="s">
        <v>1</v>
      </c>
      <c r="AC75" s="271" t="s">
        <v>1</v>
      </c>
      <c r="AD75" s="271" t="s">
        <v>1</v>
      </c>
      <c r="AE75" s="271" t="s">
        <v>1</v>
      </c>
      <c r="AF75" s="271" t="s">
        <v>1</v>
      </c>
      <c r="AG75" s="271" t="s">
        <v>1</v>
      </c>
      <c r="AH75" s="271" t="s">
        <v>1</v>
      </c>
      <c r="AI75" s="271" t="s">
        <v>1</v>
      </c>
      <c r="AJ75" s="271" t="s">
        <v>1</v>
      </c>
      <c r="AK75" s="271" t="s">
        <v>1</v>
      </c>
      <c r="AL75" s="271" t="s">
        <v>1</v>
      </c>
      <c r="AM75" s="271" t="s">
        <v>1</v>
      </c>
      <c r="AN75" s="271" t="s">
        <v>1</v>
      </c>
      <c r="AO75" s="271" t="s">
        <v>1</v>
      </c>
      <c r="AP75" s="271" t="s">
        <v>1</v>
      </c>
      <c r="AQ75" s="271" t="s">
        <v>1</v>
      </c>
      <c r="AR75" s="271" t="s">
        <v>1</v>
      </c>
      <c r="AS75" s="271" t="s">
        <v>1</v>
      </c>
      <c r="AT75" s="271" t="s">
        <v>1</v>
      </c>
      <c r="AU75" s="273" t="s">
        <v>22</v>
      </c>
      <c r="AV75" s="272" t="s">
        <v>23</v>
      </c>
      <c r="AW75" s="275" t="s">
        <v>1241</v>
      </c>
      <c r="AX75" s="152">
        <v>2</v>
      </c>
      <c r="AY75" s="275">
        <v>1</v>
      </c>
      <c r="AZ75" s="276">
        <v>0</v>
      </c>
      <c r="BA75" s="276">
        <v>0</v>
      </c>
      <c r="BB75" s="283">
        <v>0</v>
      </c>
      <c r="BD75" s="150">
        <f>_xlfn.XLOOKUP(A75,'KSD auditees'!A:A,'KSD auditees'!A:A)</f>
        <v>106</v>
      </c>
      <c r="BE75" s="150" t="str">
        <f>_xlfn.XLOOKUP(A75,'KSD auditees'!A:A,'KSD auditees'!G:G)</f>
        <v xml:space="preserve">Environmental sustainability </v>
      </c>
      <c r="BF75" s="150" t="e">
        <f>_xlfn.XLOOKUP(A75,'[27]Non AGSA'!B:B,'[27]Non AGSA'!B:B)</f>
        <v>#N/A</v>
      </c>
      <c r="BG75" s="150" t="e">
        <f>_xlfn.XLOOKUP(A75,'[27]Dormant auditee list'!C:C,'[27]Dormant auditee list'!C:C)</f>
        <v>#N/A</v>
      </c>
      <c r="BH75" s="150" t="str">
        <f>_xlfn.XLOOKUP(A75,[27]Reworked!A:A,[27]Reworked!I:I)</f>
        <v>Unqualified with no findings</v>
      </c>
      <c r="BJ75" s="150">
        <v>1</v>
      </c>
      <c r="BK75" s="150">
        <v>1</v>
      </c>
    </row>
    <row r="76" spans="1:63" ht="27" customHeight="1" x14ac:dyDescent="0.25">
      <c r="A76" s="265">
        <v>511</v>
      </c>
      <c r="B76" s="266" t="s">
        <v>137</v>
      </c>
      <c r="C76" s="271" t="s">
        <v>1190</v>
      </c>
      <c r="D76" s="271" t="s">
        <v>492</v>
      </c>
      <c r="E76" s="271" t="s">
        <v>1191</v>
      </c>
      <c r="F76" s="271" t="s">
        <v>458</v>
      </c>
      <c r="G76" s="271" t="s">
        <v>1</v>
      </c>
      <c r="H76" s="266" t="s">
        <v>1</v>
      </c>
      <c r="I76" s="266" t="s">
        <v>492</v>
      </c>
      <c r="J76" s="275" t="s">
        <v>33</v>
      </c>
      <c r="K76" s="273" t="s">
        <v>22</v>
      </c>
      <c r="L76" s="273" t="s">
        <v>22</v>
      </c>
      <c r="M76" s="152" t="s">
        <v>17</v>
      </c>
      <c r="N76" s="274" t="s">
        <v>20</v>
      </c>
      <c r="O76" s="272" t="s">
        <v>23</v>
      </c>
      <c r="P76" s="271" t="s">
        <v>1</v>
      </c>
      <c r="Q76" s="271" t="s">
        <v>1</v>
      </c>
      <c r="R76" s="271" t="s">
        <v>1</v>
      </c>
      <c r="S76" s="271" t="s">
        <v>1</v>
      </c>
      <c r="T76" s="271" t="s">
        <v>1</v>
      </c>
      <c r="U76" s="271" t="s">
        <v>1</v>
      </c>
      <c r="V76" s="271" t="s">
        <v>1</v>
      </c>
      <c r="W76" s="271" t="s">
        <v>1</v>
      </c>
      <c r="X76" s="271" t="s">
        <v>1</v>
      </c>
      <c r="Y76" s="271" t="s">
        <v>1</v>
      </c>
      <c r="Z76" s="273" t="s">
        <v>22</v>
      </c>
      <c r="AA76" s="271" t="s">
        <v>1</v>
      </c>
      <c r="AB76" s="271" t="s">
        <v>1</v>
      </c>
      <c r="AC76" s="271" t="s">
        <v>1</v>
      </c>
      <c r="AD76" s="271" t="s">
        <v>1</v>
      </c>
      <c r="AE76" s="273" t="s">
        <v>22</v>
      </c>
      <c r="AF76" s="271" t="s">
        <v>1</v>
      </c>
      <c r="AG76" s="271" t="s">
        <v>1</v>
      </c>
      <c r="AH76" s="271" t="s">
        <v>1</v>
      </c>
      <c r="AI76" s="271" t="s">
        <v>1</v>
      </c>
      <c r="AJ76" s="271" t="s">
        <v>1</v>
      </c>
      <c r="AK76" s="271" t="s">
        <v>1</v>
      </c>
      <c r="AL76" s="273" t="s">
        <v>22</v>
      </c>
      <c r="AM76" s="271" t="s">
        <v>1</v>
      </c>
      <c r="AN76" s="271" t="s">
        <v>1</v>
      </c>
      <c r="AO76" s="273" t="s">
        <v>22</v>
      </c>
      <c r="AP76" s="271" t="s">
        <v>1</v>
      </c>
      <c r="AQ76" s="271" t="s">
        <v>1</v>
      </c>
      <c r="AR76" s="271" t="s">
        <v>1</v>
      </c>
      <c r="AS76" s="271" t="s">
        <v>1</v>
      </c>
      <c r="AT76" s="271" t="s">
        <v>1</v>
      </c>
      <c r="AU76" s="272" t="s">
        <v>23</v>
      </c>
      <c r="AV76" s="272" t="s">
        <v>23</v>
      </c>
      <c r="AW76" s="274" t="s">
        <v>1240</v>
      </c>
      <c r="AX76" s="275">
        <v>1</v>
      </c>
      <c r="AY76" s="275">
        <v>1</v>
      </c>
      <c r="AZ76" s="276">
        <v>0</v>
      </c>
      <c r="BA76" s="277">
        <v>0</v>
      </c>
      <c r="BB76" s="278">
        <v>0.23</v>
      </c>
      <c r="BD76" s="150">
        <f>_xlfn.XLOOKUP(A76,'KSD auditees'!A:A,'KSD auditees'!A:A)</f>
        <v>511</v>
      </c>
      <c r="BE76" s="150" t="str">
        <f>_xlfn.XLOOKUP(A76,'KSD auditees'!A:A,'KSD auditees'!G:G)</f>
        <v xml:space="preserve">Environmental sustainability </v>
      </c>
      <c r="BF76" s="150" t="e">
        <f>_xlfn.XLOOKUP(A76,'[27]Non AGSA'!B:B,'[27]Non AGSA'!B:B)</f>
        <v>#N/A</v>
      </c>
      <c r="BG76" s="150" t="e">
        <f>_xlfn.XLOOKUP(A76,'[27]Dormant auditee list'!C:C,'[27]Dormant auditee list'!C:C)</f>
        <v>#N/A</v>
      </c>
      <c r="BH76" s="150" t="str">
        <f>_xlfn.XLOOKUP(A76,[27]Reworked!A:A,[27]Reworked!I:I)</f>
        <v>Unqualified with no findings</v>
      </c>
      <c r="BJ76" s="150">
        <v>1</v>
      </c>
      <c r="BK76" s="150">
        <v>1</v>
      </c>
    </row>
    <row r="77" spans="1:63" ht="14.25" customHeight="1" x14ac:dyDescent="0.25">
      <c r="A77" s="265">
        <v>111</v>
      </c>
      <c r="B77" s="266" t="s">
        <v>28</v>
      </c>
      <c r="C77" s="271" t="s">
        <v>1190</v>
      </c>
      <c r="D77" s="271" t="s">
        <v>438</v>
      </c>
      <c r="E77" s="271" t="s">
        <v>1191</v>
      </c>
      <c r="F77" s="271" t="s">
        <v>28</v>
      </c>
      <c r="G77" s="271" t="s">
        <v>1</v>
      </c>
      <c r="H77" s="266" t="s">
        <v>1</v>
      </c>
      <c r="I77" s="266" t="s">
        <v>438</v>
      </c>
      <c r="J77" s="152" t="s">
        <v>17</v>
      </c>
      <c r="K77" s="272" t="s">
        <v>23</v>
      </c>
      <c r="L77" s="272" t="s">
        <v>23</v>
      </c>
      <c r="M77" s="279" t="s">
        <v>26</v>
      </c>
      <c r="N77" s="272" t="s">
        <v>23</v>
      </c>
      <c r="O77" s="272" t="s">
        <v>23</v>
      </c>
      <c r="P77" s="273" t="s">
        <v>22</v>
      </c>
      <c r="Q77" s="271" t="s">
        <v>1</v>
      </c>
      <c r="R77" s="271" t="s">
        <v>1</v>
      </c>
      <c r="S77" s="271" t="s">
        <v>1</v>
      </c>
      <c r="T77" s="271" t="s">
        <v>1</v>
      </c>
      <c r="U77" s="271" t="s">
        <v>1</v>
      </c>
      <c r="V77" s="271" t="s">
        <v>1</v>
      </c>
      <c r="W77" s="271" t="s">
        <v>1</v>
      </c>
      <c r="X77" s="271" t="s">
        <v>1</v>
      </c>
      <c r="Y77" s="271" t="s">
        <v>1</v>
      </c>
      <c r="Z77" s="272" t="s">
        <v>23</v>
      </c>
      <c r="AA77" s="272" t="s">
        <v>23</v>
      </c>
      <c r="AB77" s="271" t="s">
        <v>1</v>
      </c>
      <c r="AC77" s="271" t="s">
        <v>1</v>
      </c>
      <c r="AD77" s="271" t="s">
        <v>1</v>
      </c>
      <c r="AE77" s="273" t="s">
        <v>22</v>
      </c>
      <c r="AF77" s="273" t="s">
        <v>22</v>
      </c>
      <c r="AG77" s="271" t="s">
        <v>1</v>
      </c>
      <c r="AH77" s="273" t="s">
        <v>22</v>
      </c>
      <c r="AI77" s="271" t="s">
        <v>1</v>
      </c>
      <c r="AJ77" s="271" t="s">
        <v>1</v>
      </c>
      <c r="AK77" s="272" t="s">
        <v>23</v>
      </c>
      <c r="AL77" s="272" t="s">
        <v>23</v>
      </c>
      <c r="AM77" s="271" t="s">
        <v>1</v>
      </c>
      <c r="AN77" s="271" t="s">
        <v>1</v>
      </c>
      <c r="AO77" s="271" t="s">
        <v>1</v>
      </c>
      <c r="AP77" s="272" t="s">
        <v>23</v>
      </c>
      <c r="AQ77" s="271" t="s">
        <v>1</v>
      </c>
      <c r="AR77" s="271" t="s">
        <v>1</v>
      </c>
      <c r="AS77" s="271" t="s">
        <v>1</v>
      </c>
      <c r="AT77" s="271" t="s">
        <v>1</v>
      </c>
      <c r="AU77" s="272" t="s">
        <v>23</v>
      </c>
      <c r="AV77" s="272" t="s">
        <v>23</v>
      </c>
      <c r="AW77" s="274" t="s">
        <v>1240</v>
      </c>
      <c r="AX77" s="152">
        <v>2</v>
      </c>
      <c r="AY77" s="152">
        <v>2</v>
      </c>
      <c r="AZ77" s="276">
        <v>0</v>
      </c>
      <c r="BA77" s="280">
        <v>4.9000000000000004</v>
      </c>
      <c r="BB77" s="281">
        <v>0</v>
      </c>
      <c r="BD77" s="150">
        <f>_xlfn.XLOOKUP(A77,'KSD auditees'!A:A,'KSD auditees'!A:A)</f>
        <v>111</v>
      </c>
      <c r="BE77" s="150" t="str">
        <f>_xlfn.XLOOKUP(A77,'KSD auditees'!A:A,'KSD auditees'!G:G)</f>
        <v xml:space="preserve">Education, Skills development and employment </v>
      </c>
      <c r="BF77" s="150" t="e">
        <f>_xlfn.XLOOKUP(A77,'[27]Non AGSA'!B:B,'[27]Non AGSA'!B:B)</f>
        <v>#N/A</v>
      </c>
      <c r="BG77" s="150" t="e">
        <f>_xlfn.XLOOKUP(A77,'[27]Dormant auditee list'!C:C,'[27]Dormant auditee list'!C:C)</f>
        <v>#N/A</v>
      </c>
      <c r="BH77" s="150" t="str">
        <f>_xlfn.XLOOKUP(A77,[27]Reworked!A:A,[27]Reworked!I:I)</f>
        <v>Unqualified with findings</v>
      </c>
      <c r="BJ77" s="150">
        <v>1</v>
      </c>
      <c r="BK77" s="150">
        <v>2</v>
      </c>
    </row>
    <row r="78" spans="1:63" ht="14.25" customHeight="1" x14ac:dyDescent="0.25">
      <c r="A78" s="265">
        <v>112</v>
      </c>
      <c r="B78" s="266" t="s">
        <v>28</v>
      </c>
      <c r="C78" s="271" t="s">
        <v>1190</v>
      </c>
      <c r="D78" s="271" t="s">
        <v>492</v>
      </c>
      <c r="E78" s="271" t="s">
        <v>1191</v>
      </c>
      <c r="F78" s="271" t="s">
        <v>28</v>
      </c>
      <c r="G78" s="271" t="s">
        <v>1</v>
      </c>
      <c r="H78" s="266" t="s">
        <v>1</v>
      </c>
      <c r="I78" s="266" t="s">
        <v>492</v>
      </c>
      <c r="J78" s="152" t="s">
        <v>17</v>
      </c>
      <c r="K78" s="272" t="s">
        <v>23</v>
      </c>
      <c r="L78" s="272" t="s">
        <v>23</v>
      </c>
      <c r="M78" s="152" t="s">
        <v>17</v>
      </c>
      <c r="N78" s="274" t="s">
        <v>20</v>
      </c>
      <c r="O78" s="272" t="s">
        <v>23</v>
      </c>
      <c r="P78" s="271" t="s">
        <v>1</v>
      </c>
      <c r="Q78" s="271" t="s">
        <v>1</v>
      </c>
      <c r="R78" s="271" t="s">
        <v>1</v>
      </c>
      <c r="S78" s="271" t="s">
        <v>1</v>
      </c>
      <c r="T78" s="271" t="s">
        <v>1</v>
      </c>
      <c r="U78" s="271" t="s">
        <v>1</v>
      </c>
      <c r="V78" s="271" t="s">
        <v>1</v>
      </c>
      <c r="W78" s="271" t="s">
        <v>1</v>
      </c>
      <c r="X78" s="271" t="s">
        <v>1</v>
      </c>
      <c r="Y78" s="271" t="s">
        <v>1</v>
      </c>
      <c r="Z78" s="272" t="s">
        <v>23</v>
      </c>
      <c r="AA78" s="274" t="s">
        <v>20</v>
      </c>
      <c r="AB78" s="271" t="s">
        <v>1</v>
      </c>
      <c r="AC78" s="271" t="s">
        <v>1</v>
      </c>
      <c r="AD78" s="271" t="s">
        <v>1</v>
      </c>
      <c r="AE78" s="273" t="s">
        <v>22</v>
      </c>
      <c r="AF78" s="274" t="s">
        <v>20</v>
      </c>
      <c r="AG78" s="271" t="s">
        <v>1</v>
      </c>
      <c r="AH78" s="273" t="s">
        <v>22</v>
      </c>
      <c r="AI78" s="271" t="s">
        <v>1</v>
      </c>
      <c r="AJ78" s="271" t="s">
        <v>1</v>
      </c>
      <c r="AK78" s="273" t="s">
        <v>22</v>
      </c>
      <c r="AL78" s="272" t="s">
        <v>23</v>
      </c>
      <c r="AM78" s="271" t="s">
        <v>1</v>
      </c>
      <c r="AN78" s="271" t="s">
        <v>1</v>
      </c>
      <c r="AO78" s="271" t="s">
        <v>1</v>
      </c>
      <c r="AP78" s="272" t="s">
        <v>23</v>
      </c>
      <c r="AQ78" s="274" t="s">
        <v>20</v>
      </c>
      <c r="AR78" s="272" t="s">
        <v>23</v>
      </c>
      <c r="AS78" s="271" t="s">
        <v>1</v>
      </c>
      <c r="AT78" s="271" t="s">
        <v>1</v>
      </c>
      <c r="AU78" s="272" t="s">
        <v>23</v>
      </c>
      <c r="AV78" s="272" t="s">
        <v>23</v>
      </c>
      <c r="AW78" s="274" t="s">
        <v>1240</v>
      </c>
      <c r="AX78" s="152">
        <v>2</v>
      </c>
      <c r="AY78" s="152">
        <v>2</v>
      </c>
      <c r="AZ78" s="280">
        <v>785.5</v>
      </c>
      <c r="BA78" s="277">
        <v>142.4</v>
      </c>
      <c r="BB78" s="278">
        <v>0.63</v>
      </c>
      <c r="BD78" s="150">
        <f>_xlfn.XLOOKUP(A78,'KSD auditees'!A:A,'KSD auditees'!A:A)</f>
        <v>112</v>
      </c>
      <c r="BE78" s="150" t="str">
        <f>_xlfn.XLOOKUP(A78,'KSD auditees'!A:A,'KSD auditees'!G:G)</f>
        <v xml:space="preserve">Education, Skills development and employment </v>
      </c>
      <c r="BF78" s="150" t="e">
        <f>_xlfn.XLOOKUP(A78,'[27]Non AGSA'!B:B,'[27]Non AGSA'!B:B)</f>
        <v>#N/A</v>
      </c>
      <c r="BG78" s="150" t="e">
        <f>_xlfn.XLOOKUP(A78,'[27]Dormant auditee list'!C:C,'[27]Dormant auditee list'!C:C)</f>
        <v>#N/A</v>
      </c>
      <c r="BH78" s="150" t="str">
        <f>_xlfn.XLOOKUP(A78,[27]Reworked!A:A,[27]Reworked!I:I)</f>
        <v>Unqualified with findings</v>
      </c>
      <c r="BJ78" s="150">
        <v>1</v>
      </c>
      <c r="BK78" s="150">
        <v>2</v>
      </c>
    </row>
    <row r="79" spans="1:63" ht="13.5" customHeight="1" x14ac:dyDescent="0.25">
      <c r="A79" s="265">
        <v>114</v>
      </c>
      <c r="B79" s="266" t="s">
        <v>28</v>
      </c>
      <c r="C79" s="271" t="s">
        <v>1190</v>
      </c>
      <c r="D79" s="271" t="s">
        <v>571</v>
      </c>
      <c r="E79" s="271" t="s">
        <v>1191</v>
      </c>
      <c r="F79" s="271" t="s">
        <v>28</v>
      </c>
      <c r="G79" s="271" t="s">
        <v>1</v>
      </c>
      <c r="H79" s="266" t="s">
        <v>1</v>
      </c>
      <c r="I79" s="266" t="s">
        <v>571</v>
      </c>
      <c r="J79" s="279" t="s">
        <v>26</v>
      </c>
      <c r="K79" s="272" t="s">
        <v>23</v>
      </c>
      <c r="L79" s="272" t="s">
        <v>23</v>
      </c>
      <c r="M79" s="279" t="s">
        <v>26</v>
      </c>
      <c r="N79" s="272" t="s">
        <v>23</v>
      </c>
      <c r="O79" s="272" t="s">
        <v>23</v>
      </c>
      <c r="P79" s="271" t="s">
        <v>1</v>
      </c>
      <c r="Q79" s="271" t="s">
        <v>1</v>
      </c>
      <c r="R79" s="271" t="s">
        <v>1</v>
      </c>
      <c r="S79" s="271" t="s">
        <v>1</v>
      </c>
      <c r="T79" s="271" t="s">
        <v>1</v>
      </c>
      <c r="U79" s="271" t="s">
        <v>1</v>
      </c>
      <c r="V79" s="271" t="s">
        <v>1</v>
      </c>
      <c r="W79" s="271" t="s">
        <v>1</v>
      </c>
      <c r="X79" s="272" t="s">
        <v>23</v>
      </c>
      <c r="Y79" s="271" t="s">
        <v>1</v>
      </c>
      <c r="Z79" s="272" t="s">
        <v>23</v>
      </c>
      <c r="AA79" s="272" t="s">
        <v>23</v>
      </c>
      <c r="AB79" s="271" t="s">
        <v>1</v>
      </c>
      <c r="AC79" s="271" t="s">
        <v>1</v>
      </c>
      <c r="AD79" s="271" t="s">
        <v>1</v>
      </c>
      <c r="AE79" s="271" t="s">
        <v>1</v>
      </c>
      <c r="AF79" s="272" t="s">
        <v>23</v>
      </c>
      <c r="AG79" s="271" t="s">
        <v>1</v>
      </c>
      <c r="AH79" s="271" t="s">
        <v>1</v>
      </c>
      <c r="AI79" s="271" t="s">
        <v>1</v>
      </c>
      <c r="AJ79" s="271" t="s">
        <v>1</v>
      </c>
      <c r="AK79" s="272" t="s">
        <v>23</v>
      </c>
      <c r="AL79" s="272" t="s">
        <v>23</v>
      </c>
      <c r="AM79" s="271" t="s">
        <v>1</v>
      </c>
      <c r="AN79" s="271" t="s">
        <v>1</v>
      </c>
      <c r="AO79" s="271" t="s">
        <v>1</v>
      </c>
      <c r="AP79" s="272" t="s">
        <v>23</v>
      </c>
      <c r="AQ79" s="271" t="s">
        <v>1</v>
      </c>
      <c r="AR79" s="272" t="s">
        <v>23</v>
      </c>
      <c r="AS79" s="271" t="s">
        <v>1</v>
      </c>
      <c r="AT79" s="271" t="s">
        <v>1</v>
      </c>
      <c r="AU79" s="272" t="s">
        <v>23</v>
      </c>
      <c r="AV79" s="272" t="s">
        <v>23</v>
      </c>
      <c r="AW79" s="272" t="s">
        <v>1242</v>
      </c>
      <c r="AX79" s="152">
        <v>2</v>
      </c>
      <c r="AY79" s="152">
        <v>2</v>
      </c>
      <c r="AZ79" s="280">
        <v>521.29999999999995</v>
      </c>
      <c r="BA79" s="280">
        <v>275.8</v>
      </c>
      <c r="BB79" s="281">
        <v>1.7</v>
      </c>
      <c r="BD79" s="150">
        <f>_xlfn.XLOOKUP(A79,'KSD auditees'!A:A,'KSD auditees'!A:A)</f>
        <v>114</v>
      </c>
      <c r="BE79" s="150" t="str">
        <f>_xlfn.XLOOKUP(A79,'KSD auditees'!A:A,'KSD auditees'!G:G)</f>
        <v xml:space="preserve">Education, Skills development and employment </v>
      </c>
      <c r="BF79" s="150" t="e">
        <f>_xlfn.XLOOKUP(A79,'[27]Non AGSA'!B:B,'[27]Non AGSA'!B:B)</f>
        <v>#N/A</v>
      </c>
      <c r="BG79" s="150" t="e">
        <f>_xlfn.XLOOKUP(A79,'[27]Dormant auditee list'!C:C,'[27]Dormant auditee list'!C:C)</f>
        <v>#N/A</v>
      </c>
      <c r="BH79" s="150" t="str">
        <f>_xlfn.XLOOKUP(A79,[27]Reworked!A:A,[27]Reworked!I:I)</f>
        <v>Qualified</v>
      </c>
      <c r="BJ79" s="150">
        <v>1</v>
      </c>
      <c r="BK79" s="150">
        <v>3</v>
      </c>
    </row>
    <row r="80" spans="1:63" ht="14.25" customHeight="1" x14ac:dyDescent="0.25">
      <c r="A80" s="265">
        <v>115</v>
      </c>
      <c r="B80" s="266" t="s">
        <v>28</v>
      </c>
      <c r="C80" s="271" t="s">
        <v>1190</v>
      </c>
      <c r="D80" s="271" t="s">
        <v>625</v>
      </c>
      <c r="E80" s="271" t="s">
        <v>1191</v>
      </c>
      <c r="F80" s="271" t="s">
        <v>28</v>
      </c>
      <c r="G80" s="271" t="s">
        <v>1</v>
      </c>
      <c r="H80" s="266" t="s">
        <v>1</v>
      </c>
      <c r="I80" s="266" t="s">
        <v>625</v>
      </c>
      <c r="J80" s="152" t="s">
        <v>17</v>
      </c>
      <c r="K80" s="272" t="s">
        <v>23</v>
      </c>
      <c r="L80" s="272" t="s">
        <v>23</v>
      </c>
      <c r="M80" s="279" t="s">
        <v>26</v>
      </c>
      <c r="N80" s="272" t="s">
        <v>23</v>
      </c>
      <c r="O80" s="272" t="s">
        <v>23</v>
      </c>
      <c r="P80" s="273" t="s">
        <v>22</v>
      </c>
      <c r="Q80" s="271" t="s">
        <v>1</v>
      </c>
      <c r="R80" s="271" t="s">
        <v>1</v>
      </c>
      <c r="S80" s="271" t="s">
        <v>1</v>
      </c>
      <c r="T80" s="271" t="s">
        <v>1</v>
      </c>
      <c r="U80" s="271" t="s">
        <v>1</v>
      </c>
      <c r="V80" s="271" t="s">
        <v>1</v>
      </c>
      <c r="W80" s="271" t="s">
        <v>1</v>
      </c>
      <c r="X80" s="271" t="s">
        <v>1</v>
      </c>
      <c r="Y80" s="271" t="s">
        <v>1</v>
      </c>
      <c r="Z80" s="274" t="s">
        <v>20</v>
      </c>
      <c r="AA80" s="272" t="s">
        <v>23</v>
      </c>
      <c r="AB80" s="271" t="s">
        <v>1</v>
      </c>
      <c r="AC80" s="271" t="s">
        <v>1</v>
      </c>
      <c r="AD80" s="271" t="s">
        <v>1</v>
      </c>
      <c r="AE80" s="271" t="s">
        <v>1</v>
      </c>
      <c r="AF80" s="273" t="s">
        <v>22</v>
      </c>
      <c r="AG80" s="271" t="s">
        <v>1</v>
      </c>
      <c r="AH80" s="271" t="s">
        <v>1</v>
      </c>
      <c r="AI80" s="271" t="s">
        <v>1</v>
      </c>
      <c r="AJ80" s="271" t="s">
        <v>1</v>
      </c>
      <c r="AK80" s="271" t="s">
        <v>1</v>
      </c>
      <c r="AL80" s="271" t="s">
        <v>1</v>
      </c>
      <c r="AM80" s="271" t="s">
        <v>1</v>
      </c>
      <c r="AN80" s="271" t="s">
        <v>1</v>
      </c>
      <c r="AO80" s="271" t="s">
        <v>1</v>
      </c>
      <c r="AP80" s="272" t="s">
        <v>23</v>
      </c>
      <c r="AQ80" s="271" t="s">
        <v>1</v>
      </c>
      <c r="AR80" s="272" t="s">
        <v>23</v>
      </c>
      <c r="AS80" s="271" t="s">
        <v>1</v>
      </c>
      <c r="AT80" s="271" t="s">
        <v>1</v>
      </c>
      <c r="AU80" s="272" t="s">
        <v>23</v>
      </c>
      <c r="AV80" s="272" t="s">
        <v>23</v>
      </c>
      <c r="AW80" s="275" t="s">
        <v>1241</v>
      </c>
      <c r="AX80" s="152">
        <v>2</v>
      </c>
      <c r="AY80" s="152">
        <v>2</v>
      </c>
      <c r="AZ80" s="276">
        <v>0</v>
      </c>
      <c r="BA80" s="280">
        <v>1924</v>
      </c>
      <c r="BB80" s="278">
        <v>4.2</v>
      </c>
      <c r="BD80" s="150">
        <f>_xlfn.XLOOKUP(A80,'KSD auditees'!A:A,'KSD auditees'!A:A)</f>
        <v>115</v>
      </c>
      <c r="BE80" s="150" t="str">
        <f>_xlfn.XLOOKUP(A80,'KSD auditees'!A:A,'KSD auditees'!G:G)</f>
        <v xml:space="preserve">Education, Skills development and employment </v>
      </c>
      <c r="BF80" s="150" t="e">
        <f>_xlfn.XLOOKUP(A80,'[27]Non AGSA'!B:B,'[27]Non AGSA'!B:B)</f>
        <v>#N/A</v>
      </c>
      <c r="BG80" s="150" t="e">
        <f>_xlfn.XLOOKUP(A80,'[27]Dormant auditee list'!C:C,'[27]Dormant auditee list'!C:C)</f>
        <v>#N/A</v>
      </c>
      <c r="BH80" s="150" t="str">
        <f>_xlfn.XLOOKUP(A80,[27]Reworked!A:A,[27]Reworked!I:I)</f>
        <v>Unqualified with findings</v>
      </c>
      <c r="BJ80" s="150">
        <v>1</v>
      </c>
      <c r="BK80" s="150">
        <v>2</v>
      </c>
    </row>
    <row r="81" spans="1:63" ht="14.25" customHeight="1" x14ac:dyDescent="0.25">
      <c r="A81" s="265">
        <v>116</v>
      </c>
      <c r="B81" s="266" t="s">
        <v>28</v>
      </c>
      <c r="C81" s="271" t="s">
        <v>1190</v>
      </c>
      <c r="D81" s="271" t="s">
        <v>658</v>
      </c>
      <c r="E81" s="271" t="s">
        <v>1191</v>
      </c>
      <c r="F81" s="271" t="s">
        <v>28</v>
      </c>
      <c r="G81" s="271" t="s">
        <v>1</v>
      </c>
      <c r="H81" s="266" t="s">
        <v>1</v>
      </c>
      <c r="I81" s="266" t="s">
        <v>658</v>
      </c>
      <c r="J81" s="279" t="s">
        <v>26</v>
      </c>
      <c r="K81" s="272" t="s">
        <v>23</v>
      </c>
      <c r="L81" s="272" t="s">
        <v>23</v>
      </c>
      <c r="M81" s="152" t="s">
        <v>17</v>
      </c>
      <c r="N81" s="272" t="s">
        <v>23</v>
      </c>
      <c r="O81" s="272" t="s">
        <v>23</v>
      </c>
      <c r="P81" s="271" t="s">
        <v>1</v>
      </c>
      <c r="Q81" s="271" t="s">
        <v>1</v>
      </c>
      <c r="R81" s="271" t="s">
        <v>1</v>
      </c>
      <c r="S81" s="271" t="s">
        <v>1</v>
      </c>
      <c r="T81" s="271" t="s">
        <v>1</v>
      </c>
      <c r="U81" s="271" t="s">
        <v>1</v>
      </c>
      <c r="V81" s="271" t="s">
        <v>1</v>
      </c>
      <c r="W81" s="274" t="s">
        <v>20</v>
      </c>
      <c r="X81" s="271" t="s">
        <v>1</v>
      </c>
      <c r="Y81" s="271" t="s">
        <v>1</v>
      </c>
      <c r="Z81" s="273" t="s">
        <v>22</v>
      </c>
      <c r="AA81" s="272" t="s">
        <v>23</v>
      </c>
      <c r="AB81" s="271" t="s">
        <v>1</v>
      </c>
      <c r="AC81" s="271" t="s">
        <v>1</v>
      </c>
      <c r="AD81" s="271" t="s">
        <v>1</v>
      </c>
      <c r="AE81" s="274" t="s">
        <v>20</v>
      </c>
      <c r="AF81" s="272" t="s">
        <v>23</v>
      </c>
      <c r="AG81" s="271" t="s">
        <v>1</v>
      </c>
      <c r="AH81" s="271" t="s">
        <v>1</v>
      </c>
      <c r="AI81" s="271" t="s">
        <v>1</v>
      </c>
      <c r="AJ81" s="271" t="s">
        <v>1</v>
      </c>
      <c r="AK81" s="272" t="s">
        <v>23</v>
      </c>
      <c r="AL81" s="272" t="s">
        <v>23</v>
      </c>
      <c r="AM81" s="271" t="s">
        <v>1</v>
      </c>
      <c r="AN81" s="271" t="s">
        <v>1</v>
      </c>
      <c r="AO81" s="271" t="s">
        <v>1</v>
      </c>
      <c r="AP81" s="272" t="s">
        <v>23</v>
      </c>
      <c r="AQ81" s="274" t="s">
        <v>20</v>
      </c>
      <c r="AR81" s="274" t="s">
        <v>20</v>
      </c>
      <c r="AS81" s="271" t="s">
        <v>1</v>
      </c>
      <c r="AT81" s="271" t="s">
        <v>1</v>
      </c>
      <c r="AU81" s="272" t="s">
        <v>23</v>
      </c>
      <c r="AV81" s="272" t="s">
        <v>23</v>
      </c>
      <c r="AW81" s="274" t="s">
        <v>1240</v>
      </c>
      <c r="AX81" s="152">
        <v>2</v>
      </c>
      <c r="AY81" s="152">
        <v>2</v>
      </c>
      <c r="AZ81" s="276">
        <v>0</v>
      </c>
      <c r="BA81" s="280">
        <v>263.89999999999998</v>
      </c>
      <c r="BB81" s="281">
        <v>0.08</v>
      </c>
      <c r="BD81" s="150">
        <f>_xlfn.XLOOKUP(A81,'KSD auditees'!A:A,'KSD auditees'!A:A)</f>
        <v>116</v>
      </c>
      <c r="BE81" s="150" t="str">
        <f>_xlfn.XLOOKUP(A81,'KSD auditees'!A:A,'KSD auditees'!G:G)</f>
        <v xml:space="preserve">Education, Skills development and employment </v>
      </c>
      <c r="BF81" s="150" t="e">
        <f>_xlfn.XLOOKUP(A81,'[27]Non AGSA'!B:B,'[27]Non AGSA'!B:B)</f>
        <v>#N/A</v>
      </c>
      <c r="BG81" s="150" t="e">
        <f>_xlfn.XLOOKUP(A81,'[27]Dormant auditee list'!C:C,'[27]Dormant auditee list'!C:C)</f>
        <v>#N/A</v>
      </c>
      <c r="BH81" s="150" t="str">
        <f>_xlfn.XLOOKUP(A81,[27]Reworked!A:A,[27]Reworked!I:I)</f>
        <v>Qualified</v>
      </c>
      <c r="BJ81" s="150">
        <v>1</v>
      </c>
      <c r="BK81" s="150">
        <v>3</v>
      </c>
    </row>
    <row r="82" spans="1:63" ht="14.25" customHeight="1" x14ac:dyDescent="0.25">
      <c r="A82" s="265">
        <v>117</v>
      </c>
      <c r="B82" s="266" t="s">
        <v>28</v>
      </c>
      <c r="C82" s="271" t="s">
        <v>1190</v>
      </c>
      <c r="D82" s="271" t="s">
        <v>1065</v>
      </c>
      <c r="E82" s="271" t="s">
        <v>1191</v>
      </c>
      <c r="F82" s="271" t="s">
        <v>28</v>
      </c>
      <c r="G82" s="271" t="s">
        <v>1</v>
      </c>
      <c r="H82" s="266" t="s">
        <v>1</v>
      </c>
      <c r="I82" s="266" t="s">
        <v>1065</v>
      </c>
      <c r="J82" s="152" t="s">
        <v>17</v>
      </c>
      <c r="K82" s="272" t="s">
        <v>23</v>
      </c>
      <c r="L82" s="272" t="s">
        <v>23</v>
      </c>
      <c r="M82" s="152" t="s">
        <v>17</v>
      </c>
      <c r="N82" s="274" t="s">
        <v>20</v>
      </c>
      <c r="O82" s="272" t="s">
        <v>23</v>
      </c>
      <c r="P82" s="271" t="s">
        <v>1</v>
      </c>
      <c r="Q82" s="271" t="s">
        <v>1</v>
      </c>
      <c r="R82" s="271" t="s">
        <v>1</v>
      </c>
      <c r="S82" s="271" t="s">
        <v>1</v>
      </c>
      <c r="T82" s="271" t="s">
        <v>1</v>
      </c>
      <c r="U82" s="271" t="s">
        <v>1</v>
      </c>
      <c r="V82" s="271" t="s">
        <v>1</v>
      </c>
      <c r="W82" s="271" t="s">
        <v>1</v>
      </c>
      <c r="X82" s="271" t="s">
        <v>1</v>
      </c>
      <c r="Y82" s="271" t="s">
        <v>1</v>
      </c>
      <c r="Z82" s="272" t="s">
        <v>23</v>
      </c>
      <c r="AA82" s="272" t="s">
        <v>23</v>
      </c>
      <c r="AB82" s="271" t="s">
        <v>1</v>
      </c>
      <c r="AC82" s="271" t="s">
        <v>1</v>
      </c>
      <c r="AD82" s="271" t="s">
        <v>1</v>
      </c>
      <c r="AE82" s="271" t="s">
        <v>1</v>
      </c>
      <c r="AF82" s="272" t="s">
        <v>23</v>
      </c>
      <c r="AG82" s="271" t="s">
        <v>1</v>
      </c>
      <c r="AH82" s="271" t="s">
        <v>1</v>
      </c>
      <c r="AI82" s="271" t="s">
        <v>1</v>
      </c>
      <c r="AJ82" s="271" t="s">
        <v>1</v>
      </c>
      <c r="AK82" s="272" t="s">
        <v>23</v>
      </c>
      <c r="AL82" s="272" t="s">
        <v>23</v>
      </c>
      <c r="AM82" s="271" t="s">
        <v>1</v>
      </c>
      <c r="AN82" s="271" t="s">
        <v>1</v>
      </c>
      <c r="AO82" s="271" t="s">
        <v>1</v>
      </c>
      <c r="AP82" s="272" t="s">
        <v>23</v>
      </c>
      <c r="AQ82" s="271" t="s">
        <v>1</v>
      </c>
      <c r="AR82" s="272" t="s">
        <v>23</v>
      </c>
      <c r="AS82" s="271" t="s">
        <v>1</v>
      </c>
      <c r="AT82" s="271" t="s">
        <v>1</v>
      </c>
      <c r="AU82" s="272" t="s">
        <v>23</v>
      </c>
      <c r="AV82" s="272" t="s">
        <v>23</v>
      </c>
      <c r="AW82" s="272" t="s">
        <v>1242</v>
      </c>
      <c r="AX82" s="152">
        <v>2</v>
      </c>
      <c r="AY82" s="152">
        <v>2</v>
      </c>
      <c r="AZ82" s="280">
        <v>276.10000000000002</v>
      </c>
      <c r="BA82" s="277">
        <v>634.70000000000005</v>
      </c>
      <c r="BB82" s="281">
        <v>0.31</v>
      </c>
      <c r="BD82" s="150">
        <f>_xlfn.XLOOKUP(A82,'KSD auditees'!A:A,'KSD auditees'!A:A)</f>
        <v>117</v>
      </c>
      <c r="BE82" s="150" t="str">
        <f>_xlfn.XLOOKUP(A82,'KSD auditees'!A:A,'KSD auditees'!G:G)</f>
        <v xml:space="preserve">Education, Skills development and employment </v>
      </c>
      <c r="BF82" s="150" t="e">
        <f>_xlfn.XLOOKUP(A82,'[27]Non AGSA'!B:B,'[27]Non AGSA'!B:B)</f>
        <v>#N/A</v>
      </c>
      <c r="BG82" s="150" t="e">
        <f>_xlfn.XLOOKUP(A82,'[27]Dormant auditee list'!C:C,'[27]Dormant auditee list'!C:C)</f>
        <v>#N/A</v>
      </c>
      <c r="BH82" s="150" t="str">
        <f>_xlfn.XLOOKUP(A82,[27]Reworked!A:A,[27]Reworked!I:I)</f>
        <v>Unqualified with findings</v>
      </c>
      <c r="BJ82" s="150">
        <v>1</v>
      </c>
      <c r="BK82" s="150">
        <v>2</v>
      </c>
    </row>
    <row r="83" spans="1:63" ht="14.25" customHeight="1" x14ac:dyDescent="0.25">
      <c r="A83" s="265">
        <v>118</v>
      </c>
      <c r="B83" s="266" t="s">
        <v>28</v>
      </c>
      <c r="C83" s="271" t="s">
        <v>1190</v>
      </c>
      <c r="D83" s="271" t="s">
        <v>1021</v>
      </c>
      <c r="E83" s="271" t="s">
        <v>1191</v>
      </c>
      <c r="F83" s="271" t="s">
        <v>28</v>
      </c>
      <c r="G83" s="271" t="s">
        <v>1</v>
      </c>
      <c r="H83" s="266" t="s">
        <v>1</v>
      </c>
      <c r="I83" s="266" t="s">
        <v>1021</v>
      </c>
      <c r="J83" s="279" t="s">
        <v>26</v>
      </c>
      <c r="K83" s="272" t="s">
        <v>23</v>
      </c>
      <c r="L83" s="272" t="s">
        <v>23</v>
      </c>
      <c r="M83" s="279" t="s">
        <v>26</v>
      </c>
      <c r="N83" s="272" t="s">
        <v>23</v>
      </c>
      <c r="O83" s="272" t="s">
        <v>23</v>
      </c>
      <c r="P83" s="272" t="s">
        <v>23</v>
      </c>
      <c r="Q83" s="271" t="s">
        <v>1</v>
      </c>
      <c r="R83" s="271" t="s">
        <v>1</v>
      </c>
      <c r="S83" s="271" t="s">
        <v>1</v>
      </c>
      <c r="T83" s="271" t="s">
        <v>1</v>
      </c>
      <c r="U83" s="273" t="s">
        <v>22</v>
      </c>
      <c r="V83" s="271" t="s">
        <v>1</v>
      </c>
      <c r="W83" s="273" t="s">
        <v>22</v>
      </c>
      <c r="X83" s="272" t="s">
        <v>23</v>
      </c>
      <c r="Y83" s="271" t="s">
        <v>1</v>
      </c>
      <c r="Z83" s="272" t="s">
        <v>23</v>
      </c>
      <c r="AA83" s="272" t="s">
        <v>23</v>
      </c>
      <c r="AB83" s="271" t="s">
        <v>1</v>
      </c>
      <c r="AC83" s="271" t="s">
        <v>1</v>
      </c>
      <c r="AD83" s="273" t="s">
        <v>22</v>
      </c>
      <c r="AE83" s="272" t="s">
        <v>23</v>
      </c>
      <c r="AF83" s="272" t="s">
        <v>23</v>
      </c>
      <c r="AG83" s="271" t="s">
        <v>1</v>
      </c>
      <c r="AH83" s="272" t="s">
        <v>23</v>
      </c>
      <c r="AI83" s="271" t="s">
        <v>1</v>
      </c>
      <c r="AJ83" s="271" t="s">
        <v>1</v>
      </c>
      <c r="AK83" s="271" t="s">
        <v>1</v>
      </c>
      <c r="AL83" s="272" t="s">
        <v>23</v>
      </c>
      <c r="AM83" s="271" t="s">
        <v>1</v>
      </c>
      <c r="AN83" s="271" t="s">
        <v>1</v>
      </c>
      <c r="AO83" s="271" t="s">
        <v>1</v>
      </c>
      <c r="AP83" s="272" t="s">
        <v>23</v>
      </c>
      <c r="AQ83" s="271" t="s">
        <v>1</v>
      </c>
      <c r="AR83" s="272" t="s">
        <v>23</v>
      </c>
      <c r="AS83" s="271" t="s">
        <v>1</v>
      </c>
      <c r="AT83" s="271" t="s">
        <v>1</v>
      </c>
      <c r="AU83" s="272" t="s">
        <v>23</v>
      </c>
      <c r="AV83" s="272" t="s">
        <v>23</v>
      </c>
      <c r="AW83" s="275" t="s">
        <v>1241</v>
      </c>
      <c r="AX83" s="282">
        <v>3</v>
      </c>
      <c r="AY83" s="152">
        <v>2</v>
      </c>
      <c r="AZ83" s="277">
        <v>0</v>
      </c>
      <c r="BA83" s="280">
        <v>1048.3</v>
      </c>
      <c r="BB83" s="278">
        <v>0.56999999999999995</v>
      </c>
      <c r="BD83" s="150">
        <f>_xlfn.XLOOKUP(A83,'KSD auditees'!A:A,'KSD auditees'!A:A)</f>
        <v>118</v>
      </c>
      <c r="BE83" s="150" t="str">
        <f>_xlfn.XLOOKUP(A83,'KSD auditees'!A:A,'KSD auditees'!G:G)</f>
        <v xml:space="preserve">Education, Skills development and employment </v>
      </c>
      <c r="BF83" s="150" t="e">
        <f>_xlfn.XLOOKUP(A83,'[27]Non AGSA'!B:B,'[27]Non AGSA'!B:B)</f>
        <v>#N/A</v>
      </c>
      <c r="BG83" s="150" t="e">
        <f>_xlfn.XLOOKUP(A83,'[27]Dormant auditee list'!C:C,'[27]Dormant auditee list'!C:C)</f>
        <v>#N/A</v>
      </c>
      <c r="BH83" s="150" t="str">
        <f>_xlfn.XLOOKUP(A83,[27]Reworked!A:A,[27]Reworked!I:I)</f>
        <v>Qualified</v>
      </c>
      <c r="BJ83" s="150">
        <v>1</v>
      </c>
      <c r="BK83" s="150">
        <v>3</v>
      </c>
    </row>
    <row r="84" spans="1:63" ht="14.25" customHeight="1" x14ac:dyDescent="0.25">
      <c r="A84" s="265">
        <v>119</v>
      </c>
      <c r="B84" s="266" t="s">
        <v>28</v>
      </c>
      <c r="C84" s="271" t="s">
        <v>1190</v>
      </c>
      <c r="D84" s="271" t="s">
        <v>1086</v>
      </c>
      <c r="E84" s="271" t="s">
        <v>1191</v>
      </c>
      <c r="F84" s="271" t="s">
        <v>28</v>
      </c>
      <c r="G84" s="271" t="s">
        <v>1</v>
      </c>
      <c r="H84" s="266" t="s">
        <v>1</v>
      </c>
      <c r="I84" s="266" t="s">
        <v>1086</v>
      </c>
      <c r="J84" s="152" t="s">
        <v>17</v>
      </c>
      <c r="K84" s="272" t="s">
        <v>23</v>
      </c>
      <c r="L84" s="274" t="s">
        <v>20</v>
      </c>
      <c r="M84" s="152" t="s">
        <v>17</v>
      </c>
      <c r="N84" s="272" t="s">
        <v>23</v>
      </c>
      <c r="O84" s="271" t="s">
        <v>1</v>
      </c>
      <c r="P84" s="271" t="s">
        <v>1</v>
      </c>
      <c r="Q84" s="271" t="s">
        <v>1</v>
      </c>
      <c r="R84" s="271" t="s">
        <v>1</v>
      </c>
      <c r="S84" s="271" t="s">
        <v>1</v>
      </c>
      <c r="T84" s="271" t="s">
        <v>1</v>
      </c>
      <c r="U84" s="271" t="s">
        <v>1</v>
      </c>
      <c r="V84" s="271" t="s">
        <v>1</v>
      </c>
      <c r="W84" s="271" t="s">
        <v>1</v>
      </c>
      <c r="X84" s="271" t="s">
        <v>1</v>
      </c>
      <c r="Y84" s="271" t="s">
        <v>1</v>
      </c>
      <c r="Z84" s="272" t="s">
        <v>23</v>
      </c>
      <c r="AA84" s="273" t="s">
        <v>22</v>
      </c>
      <c r="AB84" s="271" t="s">
        <v>1</v>
      </c>
      <c r="AC84" s="271" t="s">
        <v>1</v>
      </c>
      <c r="AD84" s="271" t="s">
        <v>1</v>
      </c>
      <c r="AE84" s="271" t="s">
        <v>1</v>
      </c>
      <c r="AF84" s="274" t="s">
        <v>20</v>
      </c>
      <c r="AG84" s="271" t="s">
        <v>1</v>
      </c>
      <c r="AH84" s="271" t="s">
        <v>1</v>
      </c>
      <c r="AI84" s="271" t="s">
        <v>1</v>
      </c>
      <c r="AJ84" s="271" t="s">
        <v>1</v>
      </c>
      <c r="AK84" s="271" t="s">
        <v>1</v>
      </c>
      <c r="AL84" s="271" t="s">
        <v>1</v>
      </c>
      <c r="AM84" s="271" t="s">
        <v>1</v>
      </c>
      <c r="AN84" s="271" t="s">
        <v>1</v>
      </c>
      <c r="AO84" s="271" t="s">
        <v>1</v>
      </c>
      <c r="AP84" s="271" t="s">
        <v>1</v>
      </c>
      <c r="AQ84" s="271" t="s">
        <v>1</v>
      </c>
      <c r="AR84" s="274" t="s">
        <v>20</v>
      </c>
      <c r="AS84" s="271" t="s">
        <v>1</v>
      </c>
      <c r="AT84" s="271" t="s">
        <v>1</v>
      </c>
      <c r="AU84" s="272" t="s">
        <v>23</v>
      </c>
      <c r="AV84" s="272" t="s">
        <v>23</v>
      </c>
      <c r="AW84" s="275" t="s">
        <v>1241</v>
      </c>
      <c r="AX84" s="275">
        <v>1</v>
      </c>
      <c r="AY84" s="275">
        <v>1</v>
      </c>
      <c r="AZ84" s="276">
        <v>0</v>
      </c>
      <c r="BA84" s="280">
        <v>568.20000000000005</v>
      </c>
      <c r="BB84" s="278">
        <v>0.01</v>
      </c>
      <c r="BD84" s="150">
        <f>_xlfn.XLOOKUP(A84,'KSD auditees'!A:A,'KSD auditees'!A:A)</f>
        <v>119</v>
      </c>
      <c r="BE84" s="150" t="str">
        <f>_xlfn.XLOOKUP(A84,'KSD auditees'!A:A,'KSD auditees'!G:G)</f>
        <v xml:space="preserve">Education, Skills development and employment </v>
      </c>
      <c r="BF84" s="150" t="e">
        <f>_xlfn.XLOOKUP(A84,'[27]Non AGSA'!B:B,'[27]Non AGSA'!B:B)</f>
        <v>#N/A</v>
      </c>
      <c r="BG84" s="150" t="e">
        <f>_xlfn.XLOOKUP(A84,'[27]Dormant auditee list'!C:C,'[27]Dormant auditee list'!C:C)</f>
        <v>#N/A</v>
      </c>
      <c r="BH84" s="150" t="str">
        <f>_xlfn.XLOOKUP(A84,[27]Reworked!A:A,[27]Reworked!I:I)</f>
        <v>Unqualified with findings</v>
      </c>
      <c r="BJ84" s="150">
        <v>1</v>
      </c>
      <c r="BK84" s="150">
        <v>2</v>
      </c>
    </row>
    <row r="85" spans="1:63" ht="18.75" customHeight="1" x14ac:dyDescent="0.25">
      <c r="A85" s="265">
        <v>127</v>
      </c>
      <c r="B85" s="266" t="s">
        <v>138</v>
      </c>
      <c r="C85" s="271" t="s">
        <v>1190</v>
      </c>
      <c r="D85" s="271" t="s">
        <v>1086</v>
      </c>
      <c r="E85" s="271" t="s">
        <v>1191</v>
      </c>
      <c r="F85" s="271" t="s">
        <v>859</v>
      </c>
      <c r="G85" s="271" t="s">
        <v>1</v>
      </c>
      <c r="H85" s="266" t="s">
        <v>1</v>
      </c>
      <c r="I85" s="266" t="s">
        <v>1086</v>
      </c>
      <c r="J85" s="275" t="s">
        <v>33</v>
      </c>
      <c r="K85" s="271" t="s">
        <v>1</v>
      </c>
      <c r="L85" s="271" t="s">
        <v>1</v>
      </c>
      <c r="M85" s="275" t="s">
        <v>33</v>
      </c>
      <c r="N85" s="271" t="s">
        <v>1</v>
      </c>
      <c r="O85" s="271" t="s">
        <v>1</v>
      </c>
      <c r="P85" s="271" t="s">
        <v>1</v>
      </c>
      <c r="Q85" s="271" t="s">
        <v>1</v>
      </c>
      <c r="R85" s="271" t="s">
        <v>1</v>
      </c>
      <c r="S85" s="271" t="s">
        <v>1</v>
      </c>
      <c r="T85" s="271" t="s">
        <v>1</v>
      </c>
      <c r="U85" s="271" t="s">
        <v>1</v>
      </c>
      <c r="V85" s="271" t="s">
        <v>1</v>
      </c>
      <c r="W85" s="271" t="s">
        <v>1</v>
      </c>
      <c r="X85" s="271" t="s">
        <v>1</v>
      </c>
      <c r="Y85" s="271" t="s">
        <v>1</v>
      </c>
      <c r="Z85" s="271" t="s">
        <v>1</v>
      </c>
      <c r="AA85" s="271" t="s">
        <v>1</v>
      </c>
      <c r="AB85" s="271" t="s">
        <v>1</v>
      </c>
      <c r="AC85" s="271" t="s">
        <v>1</v>
      </c>
      <c r="AD85" s="271" t="s">
        <v>1</v>
      </c>
      <c r="AE85" s="271" t="s">
        <v>1</v>
      </c>
      <c r="AF85" s="271" t="s">
        <v>1</v>
      </c>
      <c r="AG85" s="271" t="s">
        <v>1</v>
      </c>
      <c r="AH85" s="271" t="s">
        <v>1</v>
      </c>
      <c r="AI85" s="271" t="s">
        <v>1</v>
      </c>
      <c r="AJ85" s="271" t="s">
        <v>1</v>
      </c>
      <c r="AK85" s="271" t="s">
        <v>1</v>
      </c>
      <c r="AL85" s="271" t="s">
        <v>1</v>
      </c>
      <c r="AM85" s="271" t="s">
        <v>1</v>
      </c>
      <c r="AN85" s="271" t="s">
        <v>1</v>
      </c>
      <c r="AO85" s="271" t="s">
        <v>1</v>
      </c>
      <c r="AP85" s="271" t="s">
        <v>1</v>
      </c>
      <c r="AQ85" s="271" t="s">
        <v>1</v>
      </c>
      <c r="AR85" s="271" t="s">
        <v>1</v>
      </c>
      <c r="AS85" s="271" t="s">
        <v>1</v>
      </c>
      <c r="AT85" s="271" t="s">
        <v>1</v>
      </c>
      <c r="AU85" s="271" t="s">
        <v>1</v>
      </c>
      <c r="AV85" s="271" t="s">
        <v>1</v>
      </c>
      <c r="AW85" s="275" t="s">
        <v>1241</v>
      </c>
      <c r="AX85" s="275">
        <v>1</v>
      </c>
      <c r="AY85" s="275">
        <v>1</v>
      </c>
      <c r="AZ85" s="276">
        <v>0</v>
      </c>
      <c r="BA85" s="280">
        <v>0.06</v>
      </c>
      <c r="BB85" s="283">
        <v>0</v>
      </c>
      <c r="BD85" s="150">
        <f>_xlfn.XLOOKUP(A85,'KSD auditees'!A:A,'KSD auditees'!A:A)</f>
        <v>127</v>
      </c>
      <c r="BE85" s="150" t="str">
        <f>_xlfn.XLOOKUP(A85,'KSD auditees'!A:A,'KSD auditees'!G:G)</f>
        <v xml:space="preserve">Environmental sustainability </v>
      </c>
      <c r="BF85" s="150" t="e">
        <f>_xlfn.XLOOKUP(A85,'[27]Non AGSA'!B:B,'[27]Non AGSA'!B:B)</f>
        <v>#N/A</v>
      </c>
      <c r="BG85" s="150" t="e">
        <f>_xlfn.XLOOKUP(A85,'[27]Dormant auditee list'!C:C,'[27]Dormant auditee list'!C:C)</f>
        <v>#N/A</v>
      </c>
      <c r="BH85" s="150" t="str">
        <f>_xlfn.XLOOKUP(A85,[27]Reworked!A:A,[27]Reworked!I:I)</f>
        <v>Unqualified with no findings</v>
      </c>
      <c r="BJ85" s="150">
        <v>1</v>
      </c>
      <c r="BK85" s="150">
        <v>1</v>
      </c>
    </row>
    <row r="86" spans="1:63" ht="14.25" customHeight="1" x14ac:dyDescent="0.25">
      <c r="A86" s="265">
        <v>350</v>
      </c>
      <c r="B86" s="266" t="s">
        <v>1265</v>
      </c>
      <c r="C86" s="271" t="s">
        <v>1190</v>
      </c>
      <c r="D86" s="271" t="s">
        <v>492</v>
      </c>
      <c r="E86" s="271" t="s">
        <v>1191</v>
      </c>
      <c r="F86" s="271" t="s">
        <v>482</v>
      </c>
      <c r="G86" s="271" t="s">
        <v>1</v>
      </c>
      <c r="H86" s="266" t="s">
        <v>1</v>
      </c>
      <c r="I86" s="266" t="s">
        <v>492</v>
      </c>
      <c r="J86" s="275" t="s">
        <v>33</v>
      </c>
      <c r="K86" s="271" t="s">
        <v>1</v>
      </c>
      <c r="L86" s="271" t="s">
        <v>1</v>
      </c>
      <c r="M86" s="275" t="s">
        <v>33</v>
      </c>
      <c r="N86" s="271" t="s">
        <v>1</v>
      </c>
      <c r="O86" s="271" t="s">
        <v>1</v>
      </c>
      <c r="P86" s="271" t="s">
        <v>1</v>
      </c>
      <c r="Q86" s="271" t="s">
        <v>1</v>
      </c>
      <c r="R86" s="271" t="s">
        <v>1</v>
      </c>
      <c r="S86" s="271" t="s">
        <v>1</v>
      </c>
      <c r="T86" s="271" t="s">
        <v>1</v>
      </c>
      <c r="U86" s="271" t="s">
        <v>1</v>
      </c>
      <c r="V86" s="271" t="s">
        <v>1</v>
      </c>
      <c r="W86" s="271" t="s">
        <v>1</v>
      </c>
      <c r="X86" s="271" t="s">
        <v>1</v>
      </c>
      <c r="Y86" s="271" t="s">
        <v>1</v>
      </c>
      <c r="Z86" s="271" t="s">
        <v>1</v>
      </c>
      <c r="AA86" s="271" t="s">
        <v>1</v>
      </c>
      <c r="AB86" s="271" t="s">
        <v>1</v>
      </c>
      <c r="AC86" s="271" t="s">
        <v>1</v>
      </c>
      <c r="AD86" s="271" t="s">
        <v>1</v>
      </c>
      <c r="AE86" s="271" t="s">
        <v>1</v>
      </c>
      <c r="AF86" s="271" t="s">
        <v>1</v>
      </c>
      <c r="AG86" s="271" t="s">
        <v>1</v>
      </c>
      <c r="AH86" s="271" t="s">
        <v>1</v>
      </c>
      <c r="AI86" s="271" t="s">
        <v>1</v>
      </c>
      <c r="AJ86" s="271" t="s">
        <v>1</v>
      </c>
      <c r="AK86" s="271" t="s">
        <v>1</v>
      </c>
      <c r="AL86" s="271" t="s">
        <v>1</v>
      </c>
      <c r="AM86" s="271" t="s">
        <v>1</v>
      </c>
      <c r="AN86" s="271" t="s">
        <v>1</v>
      </c>
      <c r="AO86" s="271" t="s">
        <v>1</v>
      </c>
      <c r="AP86" s="271" t="s">
        <v>1</v>
      </c>
      <c r="AQ86" s="271" t="s">
        <v>1</v>
      </c>
      <c r="AR86" s="271" t="s">
        <v>1</v>
      </c>
      <c r="AS86" s="271" t="s">
        <v>1</v>
      </c>
      <c r="AT86" s="271" t="s">
        <v>1</v>
      </c>
      <c r="AU86" s="274" t="s">
        <v>20</v>
      </c>
      <c r="AV86" s="273" t="s">
        <v>22</v>
      </c>
      <c r="AW86" s="275" t="s">
        <v>1241</v>
      </c>
      <c r="AX86" s="275">
        <v>1</v>
      </c>
      <c r="AY86" s="152">
        <v>2</v>
      </c>
      <c r="AZ86" s="276">
        <v>0</v>
      </c>
      <c r="BA86" s="277">
        <v>0.32</v>
      </c>
      <c r="BB86" s="281">
        <v>0.04</v>
      </c>
      <c r="BD86" s="150" t="e">
        <f>_xlfn.XLOOKUP(A86,'KSD auditees'!A:A,'KSD auditees'!A:A)</f>
        <v>#N/A</v>
      </c>
      <c r="BE86" s="150" t="e">
        <f>_xlfn.XLOOKUP(A86,'KSD auditees'!A:A,'KSD auditees'!G:G)</f>
        <v>#N/A</v>
      </c>
      <c r="BF86" s="150" t="e">
        <f>_xlfn.XLOOKUP(A86,'[27]Non AGSA'!B:B,'[27]Non AGSA'!B:B)</f>
        <v>#N/A</v>
      </c>
      <c r="BG86" s="150" t="e">
        <f>_xlfn.XLOOKUP(A86,'[27]Dormant auditee list'!C:C,'[27]Dormant auditee list'!C:C)</f>
        <v>#N/A</v>
      </c>
      <c r="BH86" s="150" t="str">
        <f>_xlfn.XLOOKUP(A86,[27]Reworked!A:A,[27]Reworked!I:I)</f>
        <v>Unqualified with no findings</v>
      </c>
      <c r="BJ86" s="150">
        <v>1</v>
      </c>
      <c r="BK86" s="150">
        <v>1</v>
      </c>
    </row>
    <row r="87" spans="1:63" ht="26.25" customHeight="1" x14ac:dyDescent="0.25">
      <c r="A87" s="265">
        <v>15</v>
      </c>
      <c r="B87" s="266" t="s">
        <v>139</v>
      </c>
      <c r="C87" s="271" t="s">
        <v>1190</v>
      </c>
      <c r="D87" s="271" t="s">
        <v>519</v>
      </c>
      <c r="E87" s="271" t="s">
        <v>1191</v>
      </c>
      <c r="F87" s="271" t="s">
        <v>530</v>
      </c>
      <c r="G87" s="271" t="s">
        <v>1</v>
      </c>
      <c r="H87" s="266" t="s">
        <v>1</v>
      </c>
      <c r="I87" s="266" t="s">
        <v>519</v>
      </c>
      <c r="J87" s="152" t="s">
        <v>17</v>
      </c>
      <c r="K87" s="272" t="s">
        <v>23</v>
      </c>
      <c r="L87" s="272" t="s">
        <v>23</v>
      </c>
      <c r="M87" s="152" t="s">
        <v>17</v>
      </c>
      <c r="N87" s="274" t="s">
        <v>20</v>
      </c>
      <c r="O87" s="272" t="s">
        <v>23</v>
      </c>
      <c r="P87" s="271" t="s">
        <v>1</v>
      </c>
      <c r="Q87" s="271" t="s">
        <v>1</v>
      </c>
      <c r="R87" s="271" t="s">
        <v>1</v>
      </c>
      <c r="S87" s="271" t="s">
        <v>1</v>
      </c>
      <c r="T87" s="271" t="s">
        <v>1</v>
      </c>
      <c r="U87" s="271" t="s">
        <v>1</v>
      </c>
      <c r="V87" s="271" t="s">
        <v>1</v>
      </c>
      <c r="W87" s="271" t="s">
        <v>1</v>
      </c>
      <c r="X87" s="271" t="s">
        <v>1</v>
      </c>
      <c r="Y87" s="271" t="s">
        <v>1</v>
      </c>
      <c r="Z87" s="271" t="s">
        <v>1</v>
      </c>
      <c r="AA87" s="272" t="s">
        <v>23</v>
      </c>
      <c r="AB87" s="271" t="s">
        <v>1</v>
      </c>
      <c r="AC87" s="271" t="s">
        <v>1</v>
      </c>
      <c r="AD87" s="271" t="s">
        <v>1</v>
      </c>
      <c r="AE87" s="271" t="s">
        <v>1</v>
      </c>
      <c r="AF87" s="274" t="s">
        <v>20</v>
      </c>
      <c r="AG87" s="271" t="s">
        <v>1</v>
      </c>
      <c r="AH87" s="271" t="s">
        <v>1</v>
      </c>
      <c r="AI87" s="271" t="s">
        <v>1</v>
      </c>
      <c r="AJ87" s="271" t="s">
        <v>1</v>
      </c>
      <c r="AK87" s="272" t="s">
        <v>23</v>
      </c>
      <c r="AL87" s="274" t="s">
        <v>20</v>
      </c>
      <c r="AM87" s="271" t="s">
        <v>1</v>
      </c>
      <c r="AN87" s="271" t="s">
        <v>1</v>
      </c>
      <c r="AO87" s="271" t="s">
        <v>1</v>
      </c>
      <c r="AP87" s="271" t="s">
        <v>1</v>
      </c>
      <c r="AQ87" s="271" t="s">
        <v>1</v>
      </c>
      <c r="AR87" s="271" t="s">
        <v>1</v>
      </c>
      <c r="AS87" s="271" t="s">
        <v>1</v>
      </c>
      <c r="AT87" s="271" t="s">
        <v>1</v>
      </c>
      <c r="AU87" s="272" t="s">
        <v>23</v>
      </c>
      <c r="AV87" s="271" t="s">
        <v>1</v>
      </c>
      <c r="AW87" s="274" t="s">
        <v>1240</v>
      </c>
      <c r="AX87" s="152">
        <v>2</v>
      </c>
      <c r="AY87" s="152">
        <v>2</v>
      </c>
      <c r="AZ87" s="276">
        <v>0</v>
      </c>
      <c r="BA87" s="280">
        <v>150.5</v>
      </c>
      <c r="BB87" s="281">
        <v>6.5</v>
      </c>
      <c r="BD87" s="150">
        <f>_xlfn.XLOOKUP(A87,'KSD auditees'!A:A,'KSD auditees'!A:A)</f>
        <v>15</v>
      </c>
      <c r="BE87" s="150" t="str">
        <f>_xlfn.XLOOKUP(A87,'KSD auditees'!A:A,'KSD auditees'!G:G)</f>
        <v xml:space="preserve">Environmental sustainability </v>
      </c>
      <c r="BF87" s="150" t="e">
        <f>_xlfn.XLOOKUP(A87,'[27]Non AGSA'!B:B,'[27]Non AGSA'!B:B)</f>
        <v>#N/A</v>
      </c>
      <c r="BG87" s="150" t="e">
        <f>_xlfn.XLOOKUP(A87,'[27]Dormant auditee list'!C:C,'[27]Dormant auditee list'!C:C)</f>
        <v>#N/A</v>
      </c>
      <c r="BH87" s="150" t="str">
        <f>_xlfn.XLOOKUP(A87,[27]Reworked!A:A,[27]Reworked!I:I)</f>
        <v>Unqualified with findings</v>
      </c>
      <c r="BJ87" s="150">
        <v>1</v>
      </c>
      <c r="BK87" s="150">
        <v>2</v>
      </c>
    </row>
    <row r="88" spans="1:63" ht="18.75" customHeight="1" x14ac:dyDescent="0.25">
      <c r="A88" s="265">
        <v>37</v>
      </c>
      <c r="B88" s="266" t="s">
        <v>1254</v>
      </c>
      <c r="C88" s="271" t="s">
        <v>1190</v>
      </c>
      <c r="D88" s="271" t="s">
        <v>519</v>
      </c>
      <c r="E88" s="271" t="s">
        <v>1191</v>
      </c>
      <c r="F88" s="271" t="s">
        <v>452</v>
      </c>
      <c r="G88" s="271" t="s">
        <v>1</v>
      </c>
      <c r="H88" s="266" t="s">
        <v>1</v>
      </c>
      <c r="I88" s="266" t="s">
        <v>519</v>
      </c>
      <c r="J88" s="275" t="s">
        <v>33</v>
      </c>
      <c r="K88" s="271" t="s">
        <v>1</v>
      </c>
      <c r="L88" s="271" t="s">
        <v>1</v>
      </c>
      <c r="M88" s="275" t="s">
        <v>33</v>
      </c>
      <c r="N88" s="271" t="s">
        <v>1</v>
      </c>
      <c r="O88" s="273" t="s">
        <v>22</v>
      </c>
      <c r="P88" s="271" t="s">
        <v>1</v>
      </c>
      <c r="Q88" s="271" t="s">
        <v>1</v>
      </c>
      <c r="R88" s="271" t="s">
        <v>1</v>
      </c>
      <c r="S88" s="271" t="s">
        <v>1</v>
      </c>
      <c r="T88" s="271" t="s">
        <v>1</v>
      </c>
      <c r="U88" s="271" t="s">
        <v>1</v>
      </c>
      <c r="V88" s="271" t="s">
        <v>1</v>
      </c>
      <c r="W88" s="271" t="s">
        <v>1</v>
      </c>
      <c r="X88" s="271" t="s">
        <v>1</v>
      </c>
      <c r="Y88" s="271" t="s">
        <v>1</v>
      </c>
      <c r="Z88" s="271" t="s">
        <v>1</v>
      </c>
      <c r="AA88" s="271" t="s">
        <v>1</v>
      </c>
      <c r="AB88" s="271" t="s">
        <v>1</v>
      </c>
      <c r="AC88" s="271" t="s">
        <v>1</v>
      </c>
      <c r="AD88" s="271" t="s">
        <v>1</v>
      </c>
      <c r="AE88" s="271" t="s">
        <v>1</v>
      </c>
      <c r="AF88" s="271" t="s">
        <v>1</v>
      </c>
      <c r="AG88" s="271" t="s">
        <v>1</v>
      </c>
      <c r="AH88" s="271" t="s">
        <v>1</v>
      </c>
      <c r="AI88" s="271" t="s">
        <v>1</v>
      </c>
      <c r="AJ88" s="271" t="s">
        <v>1</v>
      </c>
      <c r="AK88" s="271" t="s">
        <v>1</v>
      </c>
      <c r="AL88" s="271" t="s">
        <v>1</v>
      </c>
      <c r="AM88" s="271" t="s">
        <v>1</v>
      </c>
      <c r="AN88" s="271" t="s">
        <v>1</v>
      </c>
      <c r="AO88" s="271" t="s">
        <v>1</v>
      </c>
      <c r="AP88" s="271" t="s">
        <v>1</v>
      </c>
      <c r="AQ88" s="271" t="s">
        <v>1</v>
      </c>
      <c r="AR88" s="271" t="s">
        <v>1</v>
      </c>
      <c r="AS88" s="271" t="s">
        <v>1</v>
      </c>
      <c r="AT88" s="271" t="s">
        <v>1</v>
      </c>
      <c r="AU88" s="271" t="s">
        <v>1</v>
      </c>
      <c r="AV88" s="272" t="s">
        <v>23</v>
      </c>
      <c r="AW88" s="274" t="s">
        <v>1240</v>
      </c>
      <c r="AX88" s="152">
        <v>2</v>
      </c>
      <c r="AY88" s="152">
        <v>2</v>
      </c>
      <c r="AZ88" s="276">
        <v>0</v>
      </c>
      <c r="BA88" s="277">
        <v>102.1</v>
      </c>
      <c r="BB88" s="283">
        <v>0</v>
      </c>
      <c r="BD88" s="150" t="e">
        <f>_xlfn.XLOOKUP(A88,'KSD auditees'!A:A,'KSD auditees'!A:A)</f>
        <v>#N/A</v>
      </c>
      <c r="BE88" s="150" t="e">
        <f>_xlfn.XLOOKUP(A88,'KSD auditees'!A:A,'KSD auditees'!G:G)</f>
        <v>#N/A</v>
      </c>
      <c r="BF88" s="150" t="e">
        <f>_xlfn.XLOOKUP(A88,'[27]Non AGSA'!B:B,'[27]Non AGSA'!B:B)</f>
        <v>#N/A</v>
      </c>
      <c r="BG88" s="150" t="e">
        <f>_xlfn.XLOOKUP(A88,'[27]Dormant auditee list'!C:C,'[27]Dormant auditee list'!C:C)</f>
        <v>#N/A</v>
      </c>
      <c r="BH88" s="150" t="str">
        <f>_xlfn.XLOOKUP(A88,[27]Reworked!A:A,[27]Reworked!I:I)</f>
        <v>Unqualified with no findings</v>
      </c>
      <c r="BJ88" s="150">
        <v>1</v>
      </c>
      <c r="BK88" s="150">
        <v>1</v>
      </c>
    </row>
    <row r="89" spans="1:63" ht="18.75" customHeight="1" x14ac:dyDescent="0.25">
      <c r="A89" s="265">
        <v>231</v>
      </c>
      <c r="B89" s="266" t="s">
        <v>754</v>
      </c>
      <c r="C89" s="271" t="s">
        <v>1190</v>
      </c>
      <c r="D89" s="271" t="s">
        <v>519</v>
      </c>
      <c r="E89" s="271" t="s">
        <v>1191</v>
      </c>
      <c r="F89" s="271" t="s">
        <v>456</v>
      </c>
      <c r="G89" s="271" t="s">
        <v>1</v>
      </c>
      <c r="H89" s="266" t="s">
        <v>1</v>
      </c>
      <c r="I89" s="266" t="s">
        <v>519</v>
      </c>
      <c r="J89" s="275" t="s">
        <v>33</v>
      </c>
      <c r="K89" s="271" t="s">
        <v>1</v>
      </c>
      <c r="L89" s="271" t="s">
        <v>1</v>
      </c>
      <c r="M89" s="275" t="s">
        <v>33</v>
      </c>
      <c r="N89" s="271" t="s">
        <v>1</v>
      </c>
      <c r="O89" s="271" t="s">
        <v>1</v>
      </c>
      <c r="P89" s="271" t="s">
        <v>1</v>
      </c>
      <c r="Q89" s="271" t="s">
        <v>1</v>
      </c>
      <c r="R89" s="271" t="s">
        <v>1</v>
      </c>
      <c r="S89" s="271" t="s">
        <v>1</v>
      </c>
      <c r="T89" s="271" t="s">
        <v>1</v>
      </c>
      <c r="U89" s="271" t="s">
        <v>1</v>
      </c>
      <c r="V89" s="271" t="s">
        <v>1</v>
      </c>
      <c r="W89" s="271" t="s">
        <v>1</v>
      </c>
      <c r="X89" s="271" t="s">
        <v>1</v>
      </c>
      <c r="Y89" s="271" t="s">
        <v>1</v>
      </c>
      <c r="Z89" s="271" t="s">
        <v>1</v>
      </c>
      <c r="AA89" s="271" t="s">
        <v>1</v>
      </c>
      <c r="AB89" s="271" t="s">
        <v>1</v>
      </c>
      <c r="AC89" s="271" t="s">
        <v>1</v>
      </c>
      <c r="AD89" s="271" t="s">
        <v>1</v>
      </c>
      <c r="AE89" s="271" t="s">
        <v>1</v>
      </c>
      <c r="AF89" s="271" t="s">
        <v>1</v>
      </c>
      <c r="AG89" s="271" t="s">
        <v>1</v>
      </c>
      <c r="AH89" s="271" t="s">
        <v>1</v>
      </c>
      <c r="AI89" s="271" t="s">
        <v>1</v>
      </c>
      <c r="AJ89" s="271" t="s">
        <v>1</v>
      </c>
      <c r="AK89" s="271" t="s">
        <v>1</v>
      </c>
      <c r="AL89" s="271" t="s">
        <v>1</v>
      </c>
      <c r="AM89" s="271" t="s">
        <v>1</v>
      </c>
      <c r="AN89" s="271" t="s">
        <v>1</v>
      </c>
      <c r="AO89" s="271" t="s">
        <v>1</v>
      </c>
      <c r="AP89" s="271" t="s">
        <v>1</v>
      </c>
      <c r="AQ89" s="271" t="s">
        <v>1</v>
      </c>
      <c r="AR89" s="271" t="s">
        <v>1</v>
      </c>
      <c r="AS89" s="271" t="s">
        <v>1</v>
      </c>
      <c r="AT89" s="271" t="s">
        <v>1</v>
      </c>
      <c r="AU89" s="273" t="s">
        <v>22</v>
      </c>
      <c r="AV89" s="272" t="s">
        <v>23</v>
      </c>
      <c r="AW89" s="275" t="s">
        <v>1241</v>
      </c>
      <c r="AX89" s="152">
        <v>2</v>
      </c>
      <c r="AY89" s="152">
        <v>2</v>
      </c>
      <c r="AZ89" s="276">
        <v>0</v>
      </c>
      <c r="BA89" s="277">
        <v>0</v>
      </c>
      <c r="BB89" s="283">
        <v>0</v>
      </c>
      <c r="BD89" s="150" t="e">
        <f>_xlfn.XLOOKUP(A89,'KSD auditees'!A:A,'KSD auditees'!A:A)</f>
        <v>#N/A</v>
      </c>
      <c r="BE89" s="150" t="e">
        <f>_xlfn.XLOOKUP(A89,'KSD auditees'!A:A,'KSD auditees'!G:G)</f>
        <v>#N/A</v>
      </c>
      <c r="BF89" s="150" t="e">
        <f>_xlfn.XLOOKUP(A89,'[27]Non AGSA'!B:B,'[27]Non AGSA'!B:B)</f>
        <v>#N/A</v>
      </c>
      <c r="BG89" s="150" t="e">
        <f>_xlfn.XLOOKUP(A89,'[27]Dormant auditee list'!C:C,'[27]Dormant auditee list'!C:C)</f>
        <v>#N/A</v>
      </c>
      <c r="BH89" s="150" t="str">
        <f>_xlfn.XLOOKUP(A89,[27]Reworked!A:A,[27]Reworked!I:I)</f>
        <v>Unqualified with no findings</v>
      </c>
      <c r="BJ89" s="150">
        <v>1</v>
      </c>
      <c r="BK89" s="150">
        <v>1</v>
      </c>
    </row>
    <row r="90" spans="1:63" ht="18" customHeight="1" x14ac:dyDescent="0.25">
      <c r="A90" s="265">
        <v>105</v>
      </c>
      <c r="B90" s="266" t="s">
        <v>534</v>
      </c>
      <c r="C90" s="271" t="s">
        <v>1190</v>
      </c>
      <c r="D90" s="271" t="s">
        <v>519</v>
      </c>
      <c r="E90" s="271" t="s">
        <v>1191</v>
      </c>
      <c r="F90" s="271" t="s">
        <v>534</v>
      </c>
      <c r="G90" s="271" t="s">
        <v>1</v>
      </c>
      <c r="H90" s="266" t="s">
        <v>1</v>
      </c>
      <c r="I90" s="266" t="s">
        <v>519</v>
      </c>
      <c r="J90" s="275" t="s">
        <v>33</v>
      </c>
      <c r="K90" s="271" t="s">
        <v>1</v>
      </c>
      <c r="L90" s="271" t="s">
        <v>1</v>
      </c>
      <c r="M90" s="275" t="s">
        <v>33</v>
      </c>
      <c r="N90" s="271" t="s">
        <v>1</v>
      </c>
      <c r="O90" s="271" t="s">
        <v>1</v>
      </c>
      <c r="P90" s="271" t="s">
        <v>1</v>
      </c>
      <c r="Q90" s="271" t="s">
        <v>1</v>
      </c>
      <c r="R90" s="271" t="s">
        <v>1</v>
      </c>
      <c r="S90" s="271" t="s">
        <v>1</v>
      </c>
      <c r="T90" s="271" t="s">
        <v>1</v>
      </c>
      <c r="U90" s="271" t="s">
        <v>1</v>
      </c>
      <c r="V90" s="271" t="s">
        <v>1</v>
      </c>
      <c r="W90" s="271" t="s">
        <v>1</v>
      </c>
      <c r="X90" s="271" t="s">
        <v>1</v>
      </c>
      <c r="Y90" s="271" t="s">
        <v>1</v>
      </c>
      <c r="Z90" s="271" t="s">
        <v>1</v>
      </c>
      <c r="AA90" s="271" t="s">
        <v>1</v>
      </c>
      <c r="AB90" s="271" t="s">
        <v>1</v>
      </c>
      <c r="AC90" s="271" t="s">
        <v>1</v>
      </c>
      <c r="AD90" s="271" t="s">
        <v>1</v>
      </c>
      <c r="AE90" s="271" t="s">
        <v>1</v>
      </c>
      <c r="AF90" s="271" t="s">
        <v>1</v>
      </c>
      <c r="AG90" s="271" t="s">
        <v>1</v>
      </c>
      <c r="AH90" s="271" t="s">
        <v>1</v>
      </c>
      <c r="AI90" s="271" t="s">
        <v>1</v>
      </c>
      <c r="AJ90" s="271" t="s">
        <v>1</v>
      </c>
      <c r="AK90" s="271" t="s">
        <v>1</v>
      </c>
      <c r="AL90" s="271" t="s">
        <v>1</v>
      </c>
      <c r="AM90" s="271" t="s">
        <v>1</v>
      </c>
      <c r="AN90" s="271" t="s">
        <v>1</v>
      </c>
      <c r="AO90" s="271" t="s">
        <v>1</v>
      </c>
      <c r="AP90" s="271" t="s">
        <v>1</v>
      </c>
      <c r="AQ90" s="271" t="s">
        <v>1</v>
      </c>
      <c r="AR90" s="271" t="s">
        <v>1</v>
      </c>
      <c r="AS90" s="271" t="s">
        <v>1</v>
      </c>
      <c r="AT90" s="271" t="s">
        <v>1</v>
      </c>
      <c r="AU90" s="273" t="s">
        <v>22</v>
      </c>
      <c r="AV90" s="271" t="s">
        <v>1</v>
      </c>
      <c r="AW90" s="275" t="s">
        <v>1241</v>
      </c>
      <c r="AX90" s="275">
        <v>1</v>
      </c>
      <c r="AY90" s="275">
        <v>1</v>
      </c>
      <c r="AZ90" s="276">
        <v>0</v>
      </c>
      <c r="BA90" s="280">
        <v>0.26</v>
      </c>
      <c r="BB90" s="283">
        <v>0</v>
      </c>
      <c r="BD90" s="150" t="e">
        <f>_xlfn.XLOOKUP(A90,'KSD auditees'!A:A,'KSD auditees'!A:A)</f>
        <v>#N/A</v>
      </c>
      <c r="BE90" s="150" t="e">
        <f>_xlfn.XLOOKUP(A90,'KSD auditees'!A:A,'KSD auditees'!G:G)</f>
        <v>#N/A</v>
      </c>
      <c r="BF90" s="150" t="e">
        <f>_xlfn.XLOOKUP(A90,'[27]Non AGSA'!B:B,'[27]Non AGSA'!B:B)</f>
        <v>#N/A</v>
      </c>
      <c r="BG90" s="150" t="e">
        <f>_xlfn.XLOOKUP(A90,'[27]Dormant auditee list'!C:C,'[27]Dormant auditee list'!C:C)</f>
        <v>#N/A</v>
      </c>
      <c r="BH90" s="150" t="str">
        <f>_xlfn.XLOOKUP(A90,[27]Reworked!A:A,[27]Reworked!I:I)</f>
        <v>Unqualified with no findings</v>
      </c>
      <c r="BJ90" s="150">
        <v>1</v>
      </c>
      <c r="BK90" s="150">
        <v>1</v>
      </c>
    </row>
    <row r="91" spans="1:63" ht="14.25" customHeight="1" x14ac:dyDescent="0.25">
      <c r="A91" s="265">
        <v>113</v>
      </c>
      <c r="B91" s="266" t="s">
        <v>28</v>
      </c>
      <c r="C91" s="271" t="s">
        <v>1190</v>
      </c>
      <c r="D91" s="271" t="s">
        <v>519</v>
      </c>
      <c r="E91" s="271" t="s">
        <v>1191</v>
      </c>
      <c r="F91" s="271" t="s">
        <v>28</v>
      </c>
      <c r="G91" s="271" t="s">
        <v>1</v>
      </c>
      <c r="H91" s="266" t="s">
        <v>1</v>
      </c>
      <c r="I91" s="266" t="s">
        <v>519</v>
      </c>
      <c r="J91" s="152" t="s">
        <v>17</v>
      </c>
      <c r="K91" s="274" t="s">
        <v>20</v>
      </c>
      <c r="L91" s="274" t="s">
        <v>20</v>
      </c>
      <c r="M91" s="275" t="s">
        <v>33</v>
      </c>
      <c r="N91" s="271" t="s">
        <v>1</v>
      </c>
      <c r="O91" s="271" t="s">
        <v>1</v>
      </c>
      <c r="P91" s="271" t="s">
        <v>1</v>
      </c>
      <c r="Q91" s="271" t="s">
        <v>1</v>
      </c>
      <c r="R91" s="271" t="s">
        <v>1</v>
      </c>
      <c r="S91" s="271" t="s">
        <v>1</v>
      </c>
      <c r="T91" s="271" t="s">
        <v>1</v>
      </c>
      <c r="U91" s="271" t="s">
        <v>1</v>
      </c>
      <c r="V91" s="271" t="s">
        <v>1</v>
      </c>
      <c r="W91" s="271" t="s">
        <v>1</v>
      </c>
      <c r="X91" s="271" t="s">
        <v>1</v>
      </c>
      <c r="Y91" s="271" t="s">
        <v>1</v>
      </c>
      <c r="Z91" s="274" t="s">
        <v>20</v>
      </c>
      <c r="AA91" s="274" t="s">
        <v>20</v>
      </c>
      <c r="AB91" s="271" t="s">
        <v>1</v>
      </c>
      <c r="AC91" s="271" t="s">
        <v>1</v>
      </c>
      <c r="AD91" s="271" t="s">
        <v>1</v>
      </c>
      <c r="AE91" s="271" t="s">
        <v>1</v>
      </c>
      <c r="AF91" s="274" t="s">
        <v>20</v>
      </c>
      <c r="AG91" s="271" t="s">
        <v>1</v>
      </c>
      <c r="AH91" s="271" t="s">
        <v>1</v>
      </c>
      <c r="AI91" s="271" t="s">
        <v>1</v>
      </c>
      <c r="AJ91" s="271" t="s">
        <v>1</v>
      </c>
      <c r="AK91" s="271" t="s">
        <v>1</v>
      </c>
      <c r="AL91" s="271" t="s">
        <v>1</v>
      </c>
      <c r="AM91" s="271" t="s">
        <v>1</v>
      </c>
      <c r="AN91" s="271" t="s">
        <v>1</v>
      </c>
      <c r="AO91" s="271" t="s">
        <v>1</v>
      </c>
      <c r="AP91" s="271" t="s">
        <v>1</v>
      </c>
      <c r="AQ91" s="271" t="s">
        <v>1</v>
      </c>
      <c r="AR91" s="274" t="s">
        <v>20</v>
      </c>
      <c r="AS91" s="271" t="s">
        <v>1</v>
      </c>
      <c r="AT91" s="271" t="s">
        <v>1</v>
      </c>
      <c r="AU91" s="274" t="s">
        <v>20</v>
      </c>
      <c r="AV91" s="272" t="s">
        <v>23</v>
      </c>
      <c r="AW91" s="274" t="s">
        <v>1240</v>
      </c>
      <c r="AX91" s="275">
        <v>1</v>
      </c>
      <c r="AY91" s="152">
        <v>2</v>
      </c>
      <c r="AZ91" s="276">
        <v>0</v>
      </c>
      <c r="BA91" s="280">
        <v>2214.6999999999998</v>
      </c>
      <c r="BB91" s="278">
        <v>7.0000000000000007E-2</v>
      </c>
      <c r="BD91" s="150">
        <f>_xlfn.XLOOKUP(A91,'KSD auditees'!A:A,'KSD auditees'!A:A)</f>
        <v>113</v>
      </c>
      <c r="BE91" s="150" t="str">
        <f>_xlfn.XLOOKUP(A91,'KSD auditees'!A:A,'KSD auditees'!G:G)</f>
        <v xml:space="preserve">Education, Skills development and employment </v>
      </c>
      <c r="BF91" s="150" t="e">
        <f>_xlfn.XLOOKUP(A91,'[27]Non AGSA'!B:B,'[27]Non AGSA'!B:B)</f>
        <v>#N/A</v>
      </c>
      <c r="BG91" s="150" t="e">
        <f>_xlfn.XLOOKUP(A91,'[27]Dormant auditee list'!C:C,'[27]Dormant auditee list'!C:C)</f>
        <v>#N/A</v>
      </c>
      <c r="BH91" s="150" t="str">
        <f>_xlfn.XLOOKUP(A91,[27]Reworked!A:A,[27]Reworked!I:I)</f>
        <v>Unqualified with findings</v>
      </c>
      <c r="BJ91" s="150">
        <v>1</v>
      </c>
      <c r="BK91" s="150">
        <v>2</v>
      </c>
    </row>
    <row r="92" spans="1:63" ht="14.25" customHeight="1" x14ac:dyDescent="0.25">
      <c r="A92" s="265">
        <v>1204</v>
      </c>
      <c r="B92" s="266" t="s">
        <v>1266</v>
      </c>
      <c r="C92" s="271" t="s">
        <v>1190</v>
      </c>
      <c r="D92" s="271" t="s">
        <v>519</v>
      </c>
      <c r="E92" s="271" t="s">
        <v>1191</v>
      </c>
      <c r="F92" s="271" t="s">
        <v>1</v>
      </c>
      <c r="G92" s="271" t="s">
        <v>1</v>
      </c>
      <c r="H92" s="266" t="s">
        <v>1</v>
      </c>
      <c r="I92" s="266" t="s">
        <v>519</v>
      </c>
      <c r="J92" s="275" t="s">
        <v>33</v>
      </c>
      <c r="K92" s="271" t="s">
        <v>1</v>
      </c>
      <c r="L92" s="271" t="s">
        <v>1</v>
      </c>
      <c r="M92" s="275" t="s">
        <v>33</v>
      </c>
      <c r="N92" s="271" t="s">
        <v>1</v>
      </c>
      <c r="O92" s="271" t="s">
        <v>1</v>
      </c>
      <c r="P92" s="271" t="s">
        <v>1</v>
      </c>
      <c r="Q92" s="271" t="s">
        <v>1</v>
      </c>
      <c r="R92" s="271" t="s">
        <v>1</v>
      </c>
      <c r="S92" s="271" t="s">
        <v>1</v>
      </c>
      <c r="T92" s="271" t="s">
        <v>1</v>
      </c>
      <c r="U92" s="271" t="s">
        <v>1</v>
      </c>
      <c r="V92" s="271" t="s">
        <v>1</v>
      </c>
      <c r="W92" s="271" t="s">
        <v>1</v>
      </c>
      <c r="X92" s="271" t="s">
        <v>1</v>
      </c>
      <c r="Y92" s="271" t="s">
        <v>1</v>
      </c>
      <c r="Z92" s="271" t="s">
        <v>1</v>
      </c>
      <c r="AA92" s="271" t="s">
        <v>1</v>
      </c>
      <c r="AB92" s="271" t="s">
        <v>1</v>
      </c>
      <c r="AC92" s="271" t="s">
        <v>1</v>
      </c>
      <c r="AD92" s="271" t="s">
        <v>1</v>
      </c>
      <c r="AE92" s="271" t="s">
        <v>1</v>
      </c>
      <c r="AF92" s="271" t="s">
        <v>1</v>
      </c>
      <c r="AG92" s="271" t="s">
        <v>1</v>
      </c>
      <c r="AH92" s="271" t="s">
        <v>1</v>
      </c>
      <c r="AI92" s="271" t="s">
        <v>1</v>
      </c>
      <c r="AJ92" s="271" t="s">
        <v>1</v>
      </c>
      <c r="AK92" s="271" t="s">
        <v>1</v>
      </c>
      <c r="AL92" s="271" t="s">
        <v>1</v>
      </c>
      <c r="AM92" s="271" t="s">
        <v>1</v>
      </c>
      <c r="AN92" s="271" t="s">
        <v>1</v>
      </c>
      <c r="AO92" s="271" t="s">
        <v>1</v>
      </c>
      <c r="AP92" s="271" t="s">
        <v>1</v>
      </c>
      <c r="AQ92" s="271" t="s">
        <v>1</v>
      </c>
      <c r="AR92" s="271" t="s">
        <v>1</v>
      </c>
      <c r="AS92" s="271" t="s">
        <v>1</v>
      </c>
      <c r="AT92" s="271" t="s">
        <v>1</v>
      </c>
      <c r="AU92" s="271" t="s">
        <v>1</v>
      </c>
      <c r="AV92" s="273" t="s">
        <v>22</v>
      </c>
      <c r="AW92" s="275" t="s">
        <v>1241</v>
      </c>
      <c r="AX92" s="152">
        <v>2</v>
      </c>
      <c r="AY92" s="152">
        <v>2</v>
      </c>
      <c r="AZ92" s="276">
        <v>0</v>
      </c>
      <c r="BA92" s="277">
        <v>0</v>
      </c>
      <c r="BB92" s="283">
        <v>0</v>
      </c>
      <c r="BD92" s="150" t="e">
        <f>_xlfn.XLOOKUP(A92,'KSD auditees'!A:A,'KSD auditees'!A:A)</f>
        <v>#N/A</v>
      </c>
      <c r="BE92" s="150" t="e">
        <f>_xlfn.XLOOKUP(A92,'KSD auditees'!A:A,'KSD auditees'!G:G)</f>
        <v>#N/A</v>
      </c>
      <c r="BF92" s="150" t="e">
        <f>_xlfn.XLOOKUP(A92,'[27]Non AGSA'!B:B,'[27]Non AGSA'!B:B)</f>
        <v>#N/A</v>
      </c>
      <c r="BG92" s="150" t="e">
        <f>_xlfn.XLOOKUP(A92,'[27]Dormant auditee list'!C:C,'[27]Dormant auditee list'!C:C)</f>
        <v>#N/A</v>
      </c>
      <c r="BH92" s="150" t="str">
        <f>_xlfn.XLOOKUP(A92,[27]Reworked!A:A,[27]Reworked!I:I)</f>
        <v>Unqualified with no findings</v>
      </c>
      <c r="BJ92" s="150">
        <v>1</v>
      </c>
      <c r="BK92" s="150">
        <v>1</v>
      </c>
    </row>
    <row r="93" spans="1:63" ht="14.25" customHeight="1" x14ac:dyDescent="0.25">
      <c r="A93" s="265">
        <v>177</v>
      </c>
      <c r="B93" s="266" t="s">
        <v>151</v>
      </c>
      <c r="C93" s="271" t="s">
        <v>1190</v>
      </c>
      <c r="D93" s="271" t="s">
        <v>519</v>
      </c>
      <c r="E93" s="271" t="s">
        <v>1191</v>
      </c>
      <c r="F93" s="271" t="s">
        <v>151</v>
      </c>
      <c r="G93" s="271" t="s">
        <v>1</v>
      </c>
      <c r="H93" s="266" t="s">
        <v>1</v>
      </c>
      <c r="I93" s="266" t="s">
        <v>519</v>
      </c>
      <c r="J93" s="152" t="s">
        <v>17</v>
      </c>
      <c r="K93" s="272" t="s">
        <v>23</v>
      </c>
      <c r="L93" s="272" t="s">
        <v>23</v>
      </c>
      <c r="M93" s="152" t="s">
        <v>17</v>
      </c>
      <c r="N93" s="272" t="s">
        <v>23</v>
      </c>
      <c r="O93" s="272" t="s">
        <v>23</v>
      </c>
      <c r="P93" s="271" t="s">
        <v>1</v>
      </c>
      <c r="Q93" s="271" t="s">
        <v>1</v>
      </c>
      <c r="R93" s="271" t="s">
        <v>1</v>
      </c>
      <c r="S93" s="271" t="s">
        <v>1</v>
      </c>
      <c r="T93" s="271" t="s">
        <v>1</v>
      </c>
      <c r="U93" s="271" t="s">
        <v>1</v>
      </c>
      <c r="V93" s="271" t="s">
        <v>1</v>
      </c>
      <c r="W93" s="271" t="s">
        <v>1</v>
      </c>
      <c r="X93" s="271" t="s">
        <v>1</v>
      </c>
      <c r="Y93" s="271" t="s">
        <v>1</v>
      </c>
      <c r="Z93" s="271" t="s">
        <v>1</v>
      </c>
      <c r="AA93" s="272" t="s">
        <v>23</v>
      </c>
      <c r="AB93" s="271" t="s">
        <v>1</v>
      </c>
      <c r="AC93" s="271" t="s">
        <v>1</v>
      </c>
      <c r="AD93" s="271" t="s">
        <v>1</v>
      </c>
      <c r="AE93" s="272" t="s">
        <v>23</v>
      </c>
      <c r="AF93" s="272" t="s">
        <v>23</v>
      </c>
      <c r="AG93" s="271" t="s">
        <v>1</v>
      </c>
      <c r="AH93" s="272" t="s">
        <v>23</v>
      </c>
      <c r="AI93" s="271" t="s">
        <v>1</v>
      </c>
      <c r="AJ93" s="271" t="s">
        <v>1</v>
      </c>
      <c r="AK93" s="272" t="s">
        <v>23</v>
      </c>
      <c r="AL93" s="272" t="s">
        <v>23</v>
      </c>
      <c r="AM93" s="271" t="s">
        <v>1</v>
      </c>
      <c r="AN93" s="271" t="s">
        <v>1</v>
      </c>
      <c r="AO93" s="272" t="s">
        <v>23</v>
      </c>
      <c r="AP93" s="272" t="s">
        <v>23</v>
      </c>
      <c r="AQ93" s="274" t="s">
        <v>20</v>
      </c>
      <c r="AR93" s="272" t="s">
        <v>23</v>
      </c>
      <c r="AS93" s="271" t="s">
        <v>1</v>
      </c>
      <c r="AT93" s="271" t="s">
        <v>1</v>
      </c>
      <c r="AU93" s="272" t="s">
        <v>23</v>
      </c>
      <c r="AV93" s="272" t="s">
        <v>23</v>
      </c>
      <c r="AW93" s="274" t="s">
        <v>1240</v>
      </c>
      <c r="AX93" s="282">
        <v>3</v>
      </c>
      <c r="AY93" s="282">
        <v>3</v>
      </c>
      <c r="AZ93" s="276">
        <v>0</v>
      </c>
      <c r="BA93" s="277">
        <v>1537.4</v>
      </c>
      <c r="BB93" s="278">
        <v>23.4</v>
      </c>
      <c r="BD93" s="150">
        <f>_xlfn.XLOOKUP(A93,'KSD auditees'!A:A,'KSD auditees'!A:A)</f>
        <v>177</v>
      </c>
      <c r="BE93" s="150" t="str">
        <f>_xlfn.XLOOKUP(A93,'KSD auditees'!A:A,'KSD auditees'!G:G)</f>
        <v>Health</v>
      </c>
      <c r="BF93" s="150" t="e">
        <f>_xlfn.XLOOKUP(A93,'[27]Non AGSA'!B:B,'[27]Non AGSA'!B:B)</f>
        <v>#N/A</v>
      </c>
      <c r="BG93" s="150" t="e">
        <f>_xlfn.XLOOKUP(A93,'[27]Dormant auditee list'!C:C,'[27]Dormant auditee list'!C:C)</f>
        <v>#N/A</v>
      </c>
      <c r="BH93" s="150" t="str">
        <f>_xlfn.XLOOKUP(A93,[27]Reworked!A:A,[27]Reworked!I:I)</f>
        <v>Unqualified with findings</v>
      </c>
      <c r="BJ93" s="150">
        <v>1</v>
      </c>
      <c r="BK93" s="150">
        <v>2</v>
      </c>
    </row>
    <row r="94" spans="1:63" ht="14.25" customHeight="1" x14ac:dyDescent="0.25">
      <c r="A94" s="265">
        <v>188</v>
      </c>
      <c r="B94" s="266" t="s">
        <v>156</v>
      </c>
      <c r="C94" s="271" t="s">
        <v>1190</v>
      </c>
      <c r="D94" s="271" t="s">
        <v>519</v>
      </c>
      <c r="E94" s="271" t="s">
        <v>1191</v>
      </c>
      <c r="F94" s="271" t="s">
        <v>156</v>
      </c>
      <c r="G94" s="271" t="s">
        <v>1</v>
      </c>
      <c r="H94" s="266" t="s">
        <v>1</v>
      </c>
      <c r="I94" s="266" t="s">
        <v>519</v>
      </c>
      <c r="J94" s="152" t="s">
        <v>17</v>
      </c>
      <c r="K94" s="272" t="s">
        <v>23</v>
      </c>
      <c r="L94" s="272" t="s">
        <v>23</v>
      </c>
      <c r="M94" s="152" t="s">
        <v>17</v>
      </c>
      <c r="N94" s="274" t="s">
        <v>20</v>
      </c>
      <c r="O94" s="272" t="s">
        <v>23</v>
      </c>
      <c r="P94" s="271" t="s">
        <v>1</v>
      </c>
      <c r="Q94" s="271" t="s">
        <v>1</v>
      </c>
      <c r="R94" s="271" t="s">
        <v>1</v>
      </c>
      <c r="S94" s="271" t="s">
        <v>1</v>
      </c>
      <c r="T94" s="271" t="s">
        <v>1</v>
      </c>
      <c r="U94" s="271" t="s">
        <v>1</v>
      </c>
      <c r="V94" s="271" t="s">
        <v>1</v>
      </c>
      <c r="W94" s="271" t="s">
        <v>1</v>
      </c>
      <c r="X94" s="271" t="s">
        <v>1</v>
      </c>
      <c r="Y94" s="271" t="s">
        <v>1</v>
      </c>
      <c r="Z94" s="274" t="s">
        <v>20</v>
      </c>
      <c r="AA94" s="272" t="s">
        <v>23</v>
      </c>
      <c r="AB94" s="271" t="s">
        <v>1</v>
      </c>
      <c r="AC94" s="271" t="s">
        <v>1</v>
      </c>
      <c r="AD94" s="271" t="s">
        <v>1</v>
      </c>
      <c r="AE94" s="272" t="s">
        <v>23</v>
      </c>
      <c r="AF94" s="272" t="s">
        <v>23</v>
      </c>
      <c r="AG94" s="271" t="s">
        <v>1</v>
      </c>
      <c r="AH94" s="271" t="s">
        <v>1</v>
      </c>
      <c r="AI94" s="271" t="s">
        <v>1</v>
      </c>
      <c r="AJ94" s="271" t="s">
        <v>1</v>
      </c>
      <c r="AK94" s="271" t="s">
        <v>1</v>
      </c>
      <c r="AL94" s="273" t="s">
        <v>22</v>
      </c>
      <c r="AM94" s="271" t="s">
        <v>1</v>
      </c>
      <c r="AN94" s="271" t="s">
        <v>1</v>
      </c>
      <c r="AO94" s="271" t="s">
        <v>1</v>
      </c>
      <c r="AP94" s="271" t="s">
        <v>1</v>
      </c>
      <c r="AQ94" s="274" t="s">
        <v>20</v>
      </c>
      <c r="AR94" s="273" t="s">
        <v>22</v>
      </c>
      <c r="AS94" s="271" t="s">
        <v>1</v>
      </c>
      <c r="AT94" s="271" t="s">
        <v>1</v>
      </c>
      <c r="AU94" s="272" t="s">
        <v>23</v>
      </c>
      <c r="AV94" s="272" t="s">
        <v>23</v>
      </c>
      <c r="AW94" s="274" t="s">
        <v>1240</v>
      </c>
      <c r="AX94" s="152">
        <v>2</v>
      </c>
      <c r="AY94" s="152">
        <v>2</v>
      </c>
      <c r="AZ94" s="276">
        <v>0</v>
      </c>
      <c r="BA94" s="277">
        <v>532.70000000000005</v>
      </c>
      <c r="BB94" s="281">
        <v>3.2</v>
      </c>
      <c r="BD94" s="150">
        <f>_xlfn.XLOOKUP(A94,'KSD auditees'!A:A,'KSD auditees'!A:A)</f>
        <v>188</v>
      </c>
      <c r="BE94" s="150" t="str">
        <f>_xlfn.XLOOKUP(A94,'KSD auditees'!A:A,'KSD auditees'!G:G)</f>
        <v>Human Settlements</v>
      </c>
      <c r="BF94" s="150" t="e">
        <f>_xlfn.XLOOKUP(A94,'[27]Non AGSA'!B:B,'[27]Non AGSA'!B:B)</f>
        <v>#N/A</v>
      </c>
      <c r="BG94" s="150" t="e">
        <f>_xlfn.XLOOKUP(A94,'[27]Dormant auditee list'!C:C,'[27]Dormant auditee list'!C:C)</f>
        <v>#N/A</v>
      </c>
      <c r="BH94" s="150" t="str">
        <f>_xlfn.XLOOKUP(A94,[27]Reworked!A:A,[27]Reworked!I:I)</f>
        <v>Unqualified with findings</v>
      </c>
      <c r="BJ94" s="150">
        <v>1</v>
      </c>
      <c r="BK94" s="150">
        <v>2</v>
      </c>
    </row>
    <row r="95" spans="1:63" ht="14.25" customHeight="1" x14ac:dyDescent="0.25">
      <c r="A95" s="265">
        <v>991</v>
      </c>
      <c r="B95" s="266" t="s">
        <v>167</v>
      </c>
      <c r="C95" s="271" t="s">
        <v>1190</v>
      </c>
      <c r="D95" s="271" t="s">
        <v>519</v>
      </c>
      <c r="E95" s="271" t="s">
        <v>1191</v>
      </c>
      <c r="F95" s="271" t="s">
        <v>168</v>
      </c>
      <c r="G95" s="271" t="s">
        <v>1</v>
      </c>
      <c r="H95" s="266" t="s">
        <v>1</v>
      </c>
      <c r="I95" s="266" t="s">
        <v>519</v>
      </c>
      <c r="J95" s="152" t="s">
        <v>17</v>
      </c>
      <c r="K95" s="271" t="s">
        <v>1</v>
      </c>
      <c r="L95" s="272" t="s">
        <v>23</v>
      </c>
      <c r="M95" s="152" t="s">
        <v>17</v>
      </c>
      <c r="N95" s="271" t="s">
        <v>1</v>
      </c>
      <c r="O95" s="272" t="s">
        <v>23</v>
      </c>
      <c r="P95" s="271" t="s">
        <v>1</v>
      </c>
      <c r="Q95" s="271" t="s">
        <v>1</v>
      </c>
      <c r="R95" s="271" t="s">
        <v>1</v>
      </c>
      <c r="S95" s="271" t="s">
        <v>1</v>
      </c>
      <c r="T95" s="271" t="s">
        <v>1</v>
      </c>
      <c r="U95" s="271" t="s">
        <v>1</v>
      </c>
      <c r="V95" s="271" t="s">
        <v>1</v>
      </c>
      <c r="W95" s="271" t="s">
        <v>1</v>
      </c>
      <c r="X95" s="271" t="s">
        <v>1</v>
      </c>
      <c r="Y95" s="271" t="s">
        <v>1</v>
      </c>
      <c r="Z95" s="271" t="s">
        <v>1</v>
      </c>
      <c r="AA95" s="271" t="s">
        <v>1</v>
      </c>
      <c r="AB95" s="271" t="s">
        <v>1</v>
      </c>
      <c r="AC95" s="271" t="s">
        <v>1</v>
      </c>
      <c r="AD95" s="271" t="s">
        <v>1</v>
      </c>
      <c r="AE95" s="271" t="s">
        <v>1</v>
      </c>
      <c r="AF95" s="272" t="s">
        <v>23</v>
      </c>
      <c r="AG95" s="271" t="s">
        <v>1</v>
      </c>
      <c r="AH95" s="271" t="s">
        <v>1</v>
      </c>
      <c r="AI95" s="271" t="s">
        <v>1</v>
      </c>
      <c r="AJ95" s="271" t="s">
        <v>1</v>
      </c>
      <c r="AK95" s="271" t="s">
        <v>1</v>
      </c>
      <c r="AL95" s="271" t="s">
        <v>1</v>
      </c>
      <c r="AM95" s="271" t="s">
        <v>1</v>
      </c>
      <c r="AN95" s="271" t="s">
        <v>1</v>
      </c>
      <c r="AO95" s="271" t="s">
        <v>1</v>
      </c>
      <c r="AP95" s="271" t="s">
        <v>1</v>
      </c>
      <c r="AQ95" s="271" t="s">
        <v>1</v>
      </c>
      <c r="AR95" s="271" t="s">
        <v>1</v>
      </c>
      <c r="AS95" s="271" t="s">
        <v>1</v>
      </c>
      <c r="AT95" s="271" t="s">
        <v>1</v>
      </c>
      <c r="AU95" s="274" t="s">
        <v>20</v>
      </c>
      <c r="AV95" s="271" t="s">
        <v>1</v>
      </c>
      <c r="AW95" s="274" t="s">
        <v>1240</v>
      </c>
      <c r="AX95" s="275">
        <v>1</v>
      </c>
      <c r="AY95" s="152">
        <v>2</v>
      </c>
      <c r="AZ95" s="276">
        <v>0</v>
      </c>
      <c r="BA95" s="277">
        <v>102.4</v>
      </c>
      <c r="BB95" s="281">
        <v>9.6</v>
      </c>
      <c r="BD95" s="150">
        <f>_xlfn.XLOOKUP(A95,'KSD auditees'!A:A,'KSD auditees'!A:A)</f>
        <v>991</v>
      </c>
      <c r="BE95" s="150" t="str">
        <f>_xlfn.XLOOKUP(A95,'KSD auditees'!A:A,'KSD auditees'!G:G)</f>
        <v>Infrastructure</v>
      </c>
      <c r="BF95" s="150" t="e">
        <f>_xlfn.XLOOKUP(A95,'[27]Non AGSA'!B:B,'[27]Non AGSA'!B:B)</f>
        <v>#N/A</v>
      </c>
      <c r="BG95" s="150" t="e">
        <f>_xlfn.XLOOKUP(A95,'[27]Dormant auditee list'!C:C,'[27]Dormant auditee list'!C:C)</f>
        <v>#N/A</v>
      </c>
      <c r="BH95" s="150" t="str">
        <f>_xlfn.XLOOKUP(A95,[27]Reworked!A:A,[27]Reworked!I:I)</f>
        <v>Unqualified with findings</v>
      </c>
      <c r="BJ95" s="150">
        <v>1</v>
      </c>
      <c r="BK95" s="150">
        <v>2</v>
      </c>
    </row>
    <row r="96" spans="1:63" ht="14.25" customHeight="1" x14ac:dyDescent="0.25">
      <c r="A96" s="265">
        <v>990</v>
      </c>
      <c r="B96" s="266" t="s">
        <v>212</v>
      </c>
      <c r="C96" s="271" t="s">
        <v>1190</v>
      </c>
      <c r="D96" s="271" t="s">
        <v>519</v>
      </c>
      <c r="E96" s="271" t="s">
        <v>1191</v>
      </c>
      <c r="F96" s="271" t="s">
        <v>209</v>
      </c>
      <c r="G96" s="271" t="s">
        <v>1</v>
      </c>
      <c r="H96" s="266" t="s">
        <v>1</v>
      </c>
      <c r="I96" s="266" t="s">
        <v>519</v>
      </c>
      <c r="J96" s="275" t="s">
        <v>33</v>
      </c>
      <c r="K96" s="271" t="s">
        <v>1</v>
      </c>
      <c r="L96" s="273" t="s">
        <v>22</v>
      </c>
      <c r="M96" s="152" t="s">
        <v>17</v>
      </c>
      <c r="N96" s="271" t="s">
        <v>1</v>
      </c>
      <c r="O96" s="272" t="s">
        <v>23</v>
      </c>
      <c r="P96" s="271" t="s">
        <v>1</v>
      </c>
      <c r="Q96" s="271" t="s">
        <v>1</v>
      </c>
      <c r="R96" s="271" t="s">
        <v>1</v>
      </c>
      <c r="S96" s="271" t="s">
        <v>1</v>
      </c>
      <c r="T96" s="271" t="s">
        <v>1</v>
      </c>
      <c r="U96" s="271" t="s">
        <v>1</v>
      </c>
      <c r="V96" s="271" t="s">
        <v>1</v>
      </c>
      <c r="W96" s="271" t="s">
        <v>1</v>
      </c>
      <c r="X96" s="271" t="s">
        <v>1</v>
      </c>
      <c r="Y96" s="271" t="s">
        <v>1</v>
      </c>
      <c r="Z96" s="271" t="s">
        <v>1</v>
      </c>
      <c r="AA96" s="271" t="s">
        <v>1</v>
      </c>
      <c r="AB96" s="271" t="s">
        <v>1</v>
      </c>
      <c r="AC96" s="271" t="s">
        <v>1</v>
      </c>
      <c r="AD96" s="271" t="s">
        <v>1</v>
      </c>
      <c r="AE96" s="273" t="s">
        <v>22</v>
      </c>
      <c r="AF96" s="273" t="s">
        <v>22</v>
      </c>
      <c r="AG96" s="271" t="s">
        <v>1</v>
      </c>
      <c r="AH96" s="271" t="s">
        <v>1</v>
      </c>
      <c r="AI96" s="271" t="s">
        <v>1</v>
      </c>
      <c r="AJ96" s="271" t="s">
        <v>1</v>
      </c>
      <c r="AK96" s="271" t="s">
        <v>1</v>
      </c>
      <c r="AL96" s="271" t="s">
        <v>1</v>
      </c>
      <c r="AM96" s="271" t="s">
        <v>1</v>
      </c>
      <c r="AN96" s="271" t="s">
        <v>1</v>
      </c>
      <c r="AO96" s="271" t="s">
        <v>1</v>
      </c>
      <c r="AP96" s="271" t="s">
        <v>1</v>
      </c>
      <c r="AQ96" s="271" t="s">
        <v>1</v>
      </c>
      <c r="AR96" s="271" t="s">
        <v>1</v>
      </c>
      <c r="AS96" s="271" t="s">
        <v>1</v>
      </c>
      <c r="AT96" s="271" t="s">
        <v>1</v>
      </c>
      <c r="AU96" s="271" t="s">
        <v>1</v>
      </c>
      <c r="AV96" s="272" t="s">
        <v>23</v>
      </c>
      <c r="AW96" s="275" t="s">
        <v>1241</v>
      </c>
      <c r="AX96" s="275">
        <v>1</v>
      </c>
      <c r="AY96" s="152">
        <v>2</v>
      </c>
      <c r="AZ96" s="276">
        <v>0</v>
      </c>
      <c r="BA96" s="277">
        <v>294.3</v>
      </c>
      <c r="BB96" s="281">
        <v>2.1</v>
      </c>
      <c r="BD96" s="150">
        <f>_xlfn.XLOOKUP(A96,'KSD auditees'!A:A,'KSD auditees'!A:A)</f>
        <v>990</v>
      </c>
      <c r="BE96" s="150" t="str">
        <f>_xlfn.XLOOKUP(A96,'KSD auditees'!A:A,'KSD auditees'!G:G)</f>
        <v>Transport</v>
      </c>
      <c r="BF96" s="150" t="e">
        <f>_xlfn.XLOOKUP(A96,'[27]Non AGSA'!B:B,'[27]Non AGSA'!B:B)</f>
        <v>#N/A</v>
      </c>
      <c r="BG96" s="150" t="e">
        <f>_xlfn.XLOOKUP(A96,'[27]Dormant auditee list'!C:C,'[27]Dormant auditee list'!C:C)</f>
        <v>#N/A</v>
      </c>
      <c r="BH96" s="150" t="str">
        <f>_xlfn.XLOOKUP(A96,[27]Reworked!A:A,[27]Reworked!I:I)</f>
        <v>Unqualified with no findings</v>
      </c>
      <c r="BJ96" s="150">
        <v>1</v>
      </c>
      <c r="BK96" s="150">
        <v>1</v>
      </c>
    </row>
    <row r="97" spans="1:63" ht="14.25" customHeight="1" x14ac:dyDescent="0.25">
      <c r="A97" s="265">
        <v>459</v>
      </c>
      <c r="B97" s="266" t="s">
        <v>463</v>
      </c>
      <c r="C97" s="271" t="s">
        <v>1190</v>
      </c>
      <c r="D97" s="271" t="s">
        <v>519</v>
      </c>
      <c r="E97" s="271" t="s">
        <v>1191</v>
      </c>
      <c r="F97" s="271" t="s">
        <v>463</v>
      </c>
      <c r="G97" s="271" t="s">
        <v>1</v>
      </c>
      <c r="H97" s="266" t="s">
        <v>1</v>
      </c>
      <c r="I97" s="266" t="s">
        <v>519</v>
      </c>
      <c r="J97" s="152" t="s">
        <v>17</v>
      </c>
      <c r="K97" s="271" t="s">
        <v>1</v>
      </c>
      <c r="L97" s="272" t="s">
        <v>23</v>
      </c>
      <c r="M97" s="152" t="s">
        <v>17</v>
      </c>
      <c r="N97" s="273" t="s">
        <v>22</v>
      </c>
      <c r="O97" s="272" t="s">
        <v>23</v>
      </c>
      <c r="P97" s="271" t="s">
        <v>1</v>
      </c>
      <c r="Q97" s="271" t="s">
        <v>1</v>
      </c>
      <c r="R97" s="271" t="s">
        <v>1</v>
      </c>
      <c r="S97" s="271" t="s">
        <v>1</v>
      </c>
      <c r="T97" s="271" t="s">
        <v>1</v>
      </c>
      <c r="U97" s="271" t="s">
        <v>1</v>
      </c>
      <c r="V97" s="271" t="s">
        <v>1</v>
      </c>
      <c r="W97" s="271" t="s">
        <v>1</v>
      </c>
      <c r="X97" s="271" t="s">
        <v>1</v>
      </c>
      <c r="Y97" s="271" t="s">
        <v>1</v>
      </c>
      <c r="Z97" s="271" t="s">
        <v>1</v>
      </c>
      <c r="AA97" s="271" t="s">
        <v>1</v>
      </c>
      <c r="AB97" s="271" t="s">
        <v>1</v>
      </c>
      <c r="AC97" s="271" t="s">
        <v>1</v>
      </c>
      <c r="AD97" s="271" t="s">
        <v>1</v>
      </c>
      <c r="AE97" s="271" t="s">
        <v>1</v>
      </c>
      <c r="AF97" s="272" t="s">
        <v>23</v>
      </c>
      <c r="AG97" s="271" t="s">
        <v>1</v>
      </c>
      <c r="AH97" s="271" t="s">
        <v>1</v>
      </c>
      <c r="AI97" s="271" t="s">
        <v>1</v>
      </c>
      <c r="AJ97" s="271" t="s">
        <v>1</v>
      </c>
      <c r="AK97" s="271" t="s">
        <v>1</v>
      </c>
      <c r="AL97" s="272" t="s">
        <v>23</v>
      </c>
      <c r="AM97" s="271" t="s">
        <v>1</v>
      </c>
      <c r="AN97" s="271" t="s">
        <v>1</v>
      </c>
      <c r="AO97" s="271" t="s">
        <v>1</v>
      </c>
      <c r="AP97" s="271" t="s">
        <v>1</v>
      </c>
      <c r="AQ97" s="271" t="s">
        <v>1</v>
      </c>
      <c r="AR97" s="273" t="s">
        <v>22</v>
      </c>
      <c r="AS97" s="271" t="s">
        <v>1</v>
      </c>
      <c r="AT97" s="271" t="s">
        <v>1</v>
      </c>
      <c r="AU97" s="273" t="s">
        <v>22</v>
      </c>
      <c r="AV97" s="272" t="s">
        <v>23</v>
      </c>
      <c r="AW97" s="275" t="s">
        <v>1241</v>
      </c>
      <c r="AX97" s="275">
        <v>1</v>
      </c>
      <c r="AY97" s="152">
        <v>2</v>
      </c>
      <c r="AZ97" s="276">
        <v>0</v>
      </c>
      <c r="BA97" s="280">
        <v>232.4</v>
      </c>
      <c r="BB97" s="278">
        <v>1.4</v>
      </c>
      <c r="BD97" s="150" t="e">
        <f>_xlfn.XLOOKUP(A97,'KSD auditees'!A:A,'KSD auditees'!A:A)</f>
        <v>#N/A</v>
      </c>
      <c r="BE97" s="150" t="e">
        <f>_xlfn.XLOOKUP(A97,'KSD auditees'!A:A,'KSD auditees'!G:G)</f>
        <v>#N/A</v>
      </c>
      <c r="BF97" s="150" t="e">
        <f>_xlfn.XLOOKUP(A97,'[27]Non AGSA'!B:B,'[27]Non AGSA'!B:B)</f>
        <v>#N/A</v>
      </c>
      <c r="BG97" s="150" t="e">
        <f>_xlfn.XLOOKUP(A97,'[27]Dormant auditee list'!C:C,'[27]Dormant auditee list'!C:C)</f>
        <v>#N/A</v>
      </c>
      <c r="BH97" s="150" t="str">
        <f>_xlfn.XLOOKUP(A97,[27]Reworked!A:A,[27]Reworked!I:I)</f>
        <v>Unqualified with findings</v>
      </c>
      <c r="BJ97" s="150">
        <v>1</v>
      </c>
      <c r="BK97" s="150">
        <v>2</v>
      </c>
    </row>
    <row r="98" spans="1:63" ht="18.75" customHeight="1" x14ac:dyDescent="0.25">
      <c r="A98" s="265">
        <v>480</v>
      </c>
      <c r="B98" s="266" t="s">
        <v>1267</v>
      </c>
      <c r="C98" s="271" t="s">
        <v>1190</v>
      </c>
      <c r="D98" s="271" t="s">
        <v>519</v>
      </c>
      <c r="E98" s="271" t="s">
        <v>1191</v>
      </c>
      <c r="F98" s="271" t="s">
        <v>465</v>
      </c>
      <c r="G98" s="271" t="s">
        <v>1</v>
      </c>
      <c r="H98" s="266" t="s">
        <v>1</v>
      </c>
      <c r="I98" s="266" t="s">
        <v>519</v>
      </c>
      <c r="J98" s="279" t="s">
        <v>26</v>
      </c>
      <c r="K98" s="272" t="s">
        <v>23</v>
      </c>
      <c r="L98" s="272" t="s">
        <v>23</v>
      </c>
      <c r="M98" s="152" t="s">
        <v>17</v>
      </c>
      <c r="N98" s="272" t="s">
        <v>23</v>
      </c>
      <c r="O98" s="272" t="s">
        <v>23</v>
      </c>
      <c r="P98" s="271" t="s">
        <v>1</v>
      </c>
      <c r="Q98" s="271" t="s">
        <v>1</v>
      </c>
      <c r="R98" s="271" t="s">
        <v>1</v>
      </c>
      <c r="S98" s="271" t="s">
        <v>1</v>
      </c>
      <c r="T98" s="271" t="s">
        <v>1</v>
      </c>
      <c r="U98" s="274" t="s">
        <v>20</v>
      </c>
      <c r="V98" s="271" t="s">
        <v>1</v>
      </c>
      <c r="W98" s="274" t="s">
        <v>20</v>
      </c>
      <c r="X98" s="271" t="s">
        <v>1</v>
      </c>
      <c r="Y98" s="271" t="s">
        <v>1</v>
      </c>
      <c r="Z98" s="271" t="s">
        <v>1</v>
      </c>
      <c r="AA98" s="272" t="s">
        <v>23</v>
      </c>
      <c r="AB98" s="271" t="s">
        <v>1</v>
      </c>
      <c r="AC98" s="271" t="s">
        <v>1</v>
      </c>
      <c r="AD98" s="271" t="s">
        <v>1</v>
      </c>
      <c r="AE98" s="272" t="s">
        <v>23</v>
      </c>
      <c r="AF98" s="272" t="s">
        <v>23</v>
      </c>
      <c r="AG98" s="271" t="s">
        <v>1</v>
      </c>
      <c r="AH98" s="271" t="s">
        <v>1</v>
      </c>
      <c r="AI98" s="271" t="s">
        <v>1</v>
      </c>
      <c r="AJ98" s="271" t="s">
        <v>1</v>
      </c>
      <c r="AK98" s="274" t="s">
        <v>20</v>
      </c>
      <c r="AL98" s="271" t="s">
        <v>1</v>
      </c>
      <c r="AM98" s="271" t="s">
        <v>1</v>
      </c>
      <c r="AN98" s="271" t="s">
        <v>1</v>
      </c>
      <c r="AO98" s="271" t="s">
        <v>1</v>
      </c>
      <c r="AP98" s="271" t="s">
        <v>1</v>
      </c>
      <c r="AQ98" s="271" t="s">
        <v>1</v>
      </c>
      <c r="AR98" s="272" t="s">
        <v>23</v>
      </c>
      <c r="AS98" s="271" t="s">
        <v>1</v>
      </c>
      <c r="AT98" s="271" t="s">
        <v>1</v>
      </c>
      <c r="AU98" s="272" t="s">
        <v>23</v>
      </c>
      <c r="AV98" s="272" t="s">
        <v>23</v>
      </c>
      <c r="AW98" s="275" t="s">
        <v>1241</v>
      </c>
      <c r="AX98" s="152">
        <v>2</v>
      </c>
      <c r="AY98" s="152">
        <v>2</v>
      </c>
      <c r="AZ98" s="276">
        <v>0</v>
      </c>
      <c r="BA98" s="277">
        <v>1.8</v>
      </c>
      <c r="BB98" s="278">
        <v>3</v>
      </c>
      <c r="BD98" s="150" t="e">
        <f>_xlfn.XLOOKUP(A98,'KSD auditees'!A:A,'KSD auditees'!A:A)</f>
        <v>#N/A</v>
      </c>
      <c r="BE98" s="150" t="e">
        <f>_xlfn.XLOOKUP(A98,'KSD auditees'!A:A,'KSD auditees'!G:G)</f>
        <v>#N/A</v>
      </c>
      <c r="BF98" s="150" t="e">
        <f>_xlfn.XLOOKUP(A98,'[27]Non AGSA'!B:B,'[27]Non AGSA'!B:B)</f>
        <v>#N/A</v>
      </c>
      <c r="BG98" s="150" t="e">
        <f>_xlfn.XLOOKUP(A98,'[27]Dormant auditee list'!C:C,'[27]Dormant auditee list'!C:C)</f>
        <v>#N/A</v>
      </c>
      <c r="BH98" s="150" t="str">
        <f>_xlfn.XLOOKUP(A98,[27]Reworked!A:A,[27]Reworked!I:I)</f>
        <v>Qualified</v>
      </c>
      <c r="BJ98" s="150">
        <v>1</v>
      </c>
      <c r="BK98" s="150">
        <v>3</v>
      </c>
    </row>
    <row r="99" spans="1:63" ht="18" customHeight="1" x14ac:dyDescent="0.25">
      <c r="A99" s="265">
        <v>311</v>
      </c>
      <c r="B99" s="266" t="s">
        <v>479</v>
      </c>
      <c r="C99" s="271" t="s">
        <v>1190</v>
      </c>
      <c r="D99" s="271" t="s">
        <v>519</v>
      </c>
      <c r="E99" s="271" t="s">
        <v>1191</v>
      </c>
      <c r="F99" s="271" t="s">
        <v>479</v>
      </c>
      <c r="G99" s="271" t="s">
        <v>1</v>
      </c>
      <c r="H99" s="266" t="s">
        <v>1</v>
      </c>
      <c r="I99" s="266" t="s">
        <v>519</v>
      </c>
      <c r="J99" s="275" t="s">
        <v>33</v>
      </c>
      <c r="K99" s="271" t="s">
        <v>1</v>
      </c>
      <c r="L99" s="271" t="s">
        <v>1</v>
      </c>
      <c r="M99" s="275" t="s">
        <v>33</v>
      </c>
      <c r="N99" s="271" t="s">
        <v>1</v>
      </c>
      <c r="O99" s="271" t="s">
        <v>1</v>
      </c>
      <c r="P99" s="271" t="s">
        <v>1</v>
      </c>
      <c r="Q99" s="271" t="s">
        <v>1</v>
      </c>
      <c r="R99" s="271" t="s">
        <v>1</v>
      </c>
      <c r="S99" s="271" t="s">
        <v>1</v>
      </c>
      <c r="T99" s="271" t="s">
        <v>1</v>
      </c>
      <c r="U99" s="271" t="s">
        <v>1</v>
      </c>
      <c r="V99" s="271" t="s">
        <v>1</v>
      </c>
      <c r="W99" s="271" t="s">
        <v>1</v>
      </c>
      <c r="X99" s="271" t="s">
        <v>1</v>
      </c>
      <c r="Y99" s="271" t="s">
        <v>1</v>
      </c>
      <c r="Z99" s="271" t="s">
        <v>1</v>
      </c>
      <c r="AA99" s="271" t="s">
        <v>1</v>
      </c>
      <c r="AB99" s="271" t="s">
        <v>1</v>
      </c>
      <c r="AC99" s="271" t="s">
        <v>1</v>
      </c>
      <c r="AD99" s="271" t="s">
        <v>1</v>
      </c>
      <c r="AE99" s="271" t="s">
        <v>1</v>
      </c>
      <c r="AF99" s="271" t="s">
        <v>1</v>
      </c>
      <c r="AG99" s="271" t="s">
        <v>1</v>
      </c>
      <c r="AH99" s="271" t="s">
        <v>1</v>
      </c>
      <c r="AI99" s="271" t="s">
        <v>1</v>
      </c>
      <c r="AJ99" s="271" t="s">
        <v>1</v>
      </c>
      <c r="AK99" s="271" t="s">
        <v>1</v>
      </c>
      <c r="AL99" s="271" t="s">
        <v>1</v>
      </c>
      <c r="AM99" s="271" t="s">
        <v>1</v>
      </c>
      <c r="AN99" s="271" t="s">
        <v>1</v>
      </c>
      <c r="AO99" s="271" t="s">
        <v>1</v>
      </c>
      <c r="AP99" s="271" t="s">
        <v>1</v>
      </c>
      <c r="AQ99" s="271" t="s">
        <v>1</v>
      </c>
      <c r="AR99" s="271" t="s">
        <v>1</v>
      </c>
      <c r="AS99" s="271" t="s">
        <v>1</v>
      </c>
      <c r="AT99" s="271" t="s">
        <v>1</v>
      </c>
      <c r="AU99" s="271" t="s">
        <v>1</v>
      </c>
      <c r="AV99" s="271" t="s">
        <v>1</v>
      </c>
      <c r="AW99" s="274" t="s">
        <v>1240</v>
      </c>
      <c r="AX99" s="275">
        <v>1</v>
      </c>
      <c r="AY99" s="275">
        <v>1</v>
      </c>
      <c r="AZ99" s="276">
        <v>0</v>
      </c>
      <c r="BA99" s="280">
        <v>0.47</v>
      </c>
      <c r="BB99" s="278">
        <v>0.59</v>
      </c>
      <c r="BD99" s="150" t="e">
        <f>_xlfn.XLOOKUP(A99,'KSD auditees'!A:A,'KSD auditees'!A:A)</f>
        <v>#N/A</v>
      </c>
      <c r="BE99" s="150" t="e">
        <f>_xlfn.XLOOKUP(A99,'KSD auditees'!A:A,'KSD auditees'!G:G)</f>
        <v>#N/A</v>
      </c>
      <c r="BF99" s="150" t="e">
        <f>_xlfn.XLOOKUP(A99,'[27]Non AGSA'!B:B,'[27]Non AGSA'!B:B)</f>
        <v>#N/A</v>
      </c>
      <c r="BG99" s="150" t="e">
        <f>_xlfn.XLOOKUP(A99,'[27]Dormant auditee list'!C:C,'[27]Dormant auditee list'!C:C)</f>
        <v>#N/A</v>
      </c>
      <c r="BH99" s="150" t="str">
        <f>_xlfn.XLOOKUP(A99,[27]Reworked!A:A,[27]Reworked!I:I)</f>
        <v>Unqualified with no findings</v>
      </c>
      <c r="BJ99" s="150">
        <v>1</v>
      </c>
      <c r="BK99" s="150">
        <v>1</v>
      </c>
    </row>
    <row r="100" spans="1:63" ht="14.25" customHeight="1" x14ac:dyDescent="0.25">
      <c r="A100" s="265">
        <v>351</v>
      </c>
      <c r="B100" s="266" t="s">
        <v>1265</v>
      </c>
      <c r="C100" s="271" t="s">
        <v>1190</v>
      </c>
      <c r="D100" s="271" t="s">
        <v>519</v>
      </c>
      <c r="E100" s="271" t="s">
        <v>1191</v>
      </c>
      <c r="F100" s="271" t="s">
        <v>482</v>
      </c>
      <c r="G100" s="271" t="s">
        <v>1</v>
      </c>
      <c r="H100" s="266" t="s">
        <v>1</v>
      </c>
      <c r="I100" s="266" t="s">
        <v>519</v>
      </c>
      <c r="J100" s="275" t="s">
        <v>33</v>
      </c>
      <c r="K100" s="271" t="s">
        <v>1</v>
      </c>
      <c r="L100" s="271" t="s">
        <v>1</v>
      </c>
      <c r="M100" s="275" t="s">
        <v>33</v>
      </c>
      <c r="N100" s="271" t="s">
        <v>1</v>
      </c>
      <c r="O100" s="271" t="s">
        <v>1</v>
      </c>
      <c r="P100" s="271" t="s">
        <v>1</v>
      </c>
      <c r="Q100" s="271" t="s">
        <v>1</v>
      </c>
      <c r="R100" s="271" t="s">
        <v>1</v>
      </c>
      <c r="S100" s="271" t="s">
        <v>1</v>
      </c>
      <c r="T100" s="271" t="s">
        <v>1</v>
      </c>
      <c r="U100" s="271" t="s">
        <v>1</v>
      </c>
      <c r="V100" s="271" t="s">
        <v>1</v>
      </c>
      <c r="W100" s="271" t="s">
        <v>1</v>
      </c>
      <c r="X100" s="271" t="s">
        <v>1</v>
      </c>
      <c r="Y100" s="271" t="s">
        <v>1</v>
      </c>
      <c r="Z100" s="271" t="s">
        <v>1</v>
      </c>
      <c r="AA100" s="271" t="s">
        <v>1</v>
      </c>
      <c r="AB100" s="271" t="s">
        <v>1</v>
      </c>
      <c r="AC100" s="271" t="s">
        <v>1</v>
      </c>
      <c r="AD100" s="271" t="s">
        <v>1</v>
      </c>
      <c r="AE100" s="271" t="s">
        <v>1</v>
      </c>
      <c r="AF100" s="271" t="s">
        <v>1</v>
      </c>
      <c r="AG100" s="271" t="s">
        <v>1</v>
      </c>
      <c r="AH100" s="271" t="s">
        <v>1</v>
      </c>
      <c r="AI100" s="271" t="s">
        <v>1</v>
      </c>
      <c r="AJ100" s="271" t="s">
        <v>1</v>
      </c>
      <c r="AK100" s="271" t="s">
        <v>1</v>
      </c>
      <c r="AL100" s="271" t="s">
        <v>1</v>
      </c>
      <c r="AM100" s="271" t="s">
        <v>1</v>
      </c>
      <c r="AN100" s="271" t="s">
        <v>1</v>
      </c>
      <c r="AO100" s="271" t="s">
        <v>1</v>
      </c>
      <c r="AP100" s="271" t="s">
        <v>1</v>
      </c>
      <c r="AQ100" s="271" t="s">
        <v>1</v>
      </c>
      <c r="AR100" s="271" t="s">
        <v>1</v>
      </c>
      <c r="AS100" s="271" t="s">
        <v>1</v>
      </c>
      <c r="AT100" s="271" t="s">
        <v>1</v>
      </c>
      <c r="AU100" s="271" t="s">
        <v>1</v>
      </c>
      <c r="AV100" s="272" t="s">
        <v>23</v>
      </c>
      <c r="AW100" s="275" t="s">
        <v>1241</v>
      </c>
      <c r="AX100" s="275">
        <v>1</v>
      </c>
      <c r="AY100" s="152">
        <v>2</v>
      </c>
      <c r="AZ100" s="276">
        <v>0</v>
      </c>
      <c r="BA100" s="280">
        <v>0.12</v>
      </c>
      <c r="BB100" s="281">
        <v>0.19</v>
      </c>
      <c r="BD100" s="150" t="e">
        <f>_xlfn.XLOOKUP(A100,'KSD auditees'!A:A,'KSD auditees'!A:A)</f>
        <v>#N/A</v>
      </c>
      <c r="BE100" s="150" t="e">
        <f>_xlfn.XLOOKUP(A100,'KSD auditees'!A:A,'KSD auditees'!G:G)</f>
        <v>#N/A</v>
      </c>
      <c r="BF100" s="150" t="e">
        <f>_xlfn.XLOOKUP(A100,'[27]Non AGSA'!B:B,'[27]Non AGSA'!B:B)</f>
        <v>#N/A</v>
      </c>
      <c r="BG100" s="150" t="e">
        <f>_xlfn.XLOOKUP(A100,'[27]Dormant auditee list'!C:C,'[27]Dormant auditee list'!C:C)</f>
        <v>#N/A</v>
      </c>
      <c r="BH100" s="150" t="str">
        <f>_xlfn.XLOOKUP(A100,[27]Reworked!A:A,[27]Reworked!I:I)</f>
        <v>Unqualified with no findings</v>
      </c>
      <c r="BJ100" s="150">
        <v>1</v>
      </c>
      <c r="BK100" s="150">
        <v>1</v>
      </c>
    </row>
    <row r="101" spans="1:63" ht="14.25" customHeight="1" x14ac:dyDescent="0.25">
      <c r="A101" s="265">
        <v>374</v>
      </c>
      <c r="B101" s="266" t="s">
        <v>1268</v>
      </c>
      <c r="C101" s="271" t="s">
        <v>1190</v>
      </c>
      <c r="D101" s="271" t="s">
        <v>519</v>
      </c>
      <c r="E101" s="271" t="s">
        <v>1191</v>
      </c>
      <c r="F101" s="271" t="s">
        <v>485</v>
      </c>
      <c r="G101" s="271" t="s">
        <v>1</v>
      </c>
      <c r="H101" s="266" t="s">
        <v>1</v>
      </c>
      <c r="I101" s="266" t="s">
        <v>519</v>
      </c>
      <c r="J101" s="275" t="s">
        <v>33</v>
      </c>
      <c r="K101" s="271" t="s">
        <v>1</v>
      </c>
      <c r="L101" s="271" t="s">
        <v>1</v>
      </c>
      <c r="M101" s="275" t="s">
        <v>33</v>
      </c>
      <c r="N101" s="271" t="s">
        <v>1</v>
      </c>
      <c r="O101" s="271" t="s">
        <v>1</v>
      </c>
      <c r="P101" s="271" t="s">
        <v>1</v>
      </c>
      <c r="Q101" s="271" t="s">
        <v>1</v>
      </c>
      <c r="R101" s="271" t="s">
        <v>1</v>
      </c>
      <c r="S101" s="271" t="s">
        <v>1</v>
      </c>
      <c r="T101" s="271" t="s">
        <v>1</v>
      </c>
      <c r="U101" s="271" t="s">
        <v>1</v>
      </c>
      <c r="V101" s="271" t="s">
        <v>1</v>
      </c>
      <c r="W101" s="271" t="s">
        <v>1</v>
      </c>
      <c r="X101" s="271" t="s">
        <v>1</v>
      </c>
      <c r="Y101" s="271" t="s">
        <v>1</v>
      </c>
      <c r="Z101" s="271" t="s">
        <v>1</v>
      </c>
      <c r="AA101" s="271" t="s">
        <v>1</v>
      </c>
      <c r="AB101" s="271" t="s">
        <v>1</v>
      </c>
      <c r="AC101" s="271" t="s">
        <v>1</v>
      </c>
      <c r="AD101" s="271" t="s">
        <v>1</v>
      </c>
      <c r="AE101" s="271" t="s">
        <v>1</v>
      </c>
      <c r="AF101" s="271" t="s">
        <v>1</v>
      </c>
      <c r="AG101" s="271" t="s">
        <v>1</v>
      </c>
      <c r="AH101" s="271" t="s">
        <v>1</v>
      </c>
      <c r="AI101" s="271" t="s">
        <v>1</v>
      </c>
      <c r="AJ101" s="271" t="s">
        <v>1</v>
      </c>
      <c r="AK101" s="271" t="s">
        <v>1</v>
      </c>
      <c r="AL101" s="271" t="s">
        <v>1</v>
      </c>
      <c r="AM101" s="271" t="s">
        <v>1</v>
      </c>
      <c r="AN101" s="271" t="s">
        <v>1</v>
      </c>
      <c r="AO101" s="271" t="s">
        <v>1</v>
      </c>
      <c r="AP101" s="271" t="s">
        <v>1</v>
      </c>
      <c r="AQ101" s="271" t="s">
        <v>1</v>
      </c>
      <c r="AR101" s="271" t="s">
        <v>1</v>
      </c>
      <c r="AS101" s="271" t="s">
        <v>1</v>
      </c>
      <c r="AT101" s="271" t="s">
        <v>1</v>
      </c>
      <c r="AU101" s="274" t="s">
        <v>20</v>
      </c>
      <c r="AV101" s="271" t="s">
        <v>1</v>
      </c>
      <c r="AW101" s="275" t="s">
        <v>1241</v>
      </c>
      <c r="AX101" s="275">
        <v>1</v>
      </c>
      <c r="AY101" s="275">
        <v>1</v>
      </c>
      <c r="AZ101" s="276">
        <v>0</v>
      </c>
      <c r="BA101" s="276">
        <v>0</v>
      </c>
      <c r="BB101" s="281">
        <v>0</v>
      </c>
      <c r="BD101" s="150" t="e">
        <f>_xlfn.XLOOKUP(A101,'KSD auditees'!A:A,'KSD auditees'!A:A)</f>
        <v>#N/A</v>
      </c>
      <c r="BE101" s="150" t="e">
        <f>_xlfn.XLOOKUP(A101,'KSD auditees'!A:A,'KSD auditees'!G:G)</f>
        <v>#N/A</v>
      </c>
      <c r="BF101" s="150" t="e">
        <f>_xlfn.XLOOKUP(A101,'[27]Non AGSA'!B:B,'[27]Non AGSA'!B:B)</f>
        <v>#N/A</v>
      </c>
      <c r="BG101" s="150" t="e">
        <f>_xlfn.XLOOKUP(A101,'[27]Dormant auditee list'!C:C,'[27]Dormant auditee list'!C:C)</f>
        <v>#N/A</v>
      </c>
      <c r="BH101" s="150" t="str">
        <f>_xlfn.XLOOKUP(A101,[27]Reworked!A:A,[27]Reworked!I:I)</f>
        <v>Unqualified with no findings</v>
      </c>
      <c r="BJ101" s="150">
        <v>1</v>
      </c>
      <c r="BK101" s="150">
        <v>1</v>
      </c>
    </row>
    <row r="102" spans="1:63" ht="27" customHeight="1" x14ac:dyDescent="0.25">
      <c r="A102" s="265">
        <v>169</v>
      </c>
      <c r="B102" s="266" t="s">
        <v>1269</v>
      </c>
      <c r="C102" s="271" t="s">
        <v>1190</v>
      </c>
      <c r="D102" s="271" t="s">
        <v>854</v>
      </c>
      <c r="E102" s="271" t="s">
        <v>1191</v>
      </c>
      <c r="F102" s="271" t="s">
        <v>1</v>
      </c>
      <c r="G102" s="271" t="s">
        <v>750</v>
      </c>
      <c r="H102" s="266" t="s">
        <v>744</v>
      </c>
      <c r="I102" s="266" t="s">
        <v>437</v>
      </c>
      <c r="J102" s="275" t="s">
        <v>33</v>
      </c>
      <c r="K102" s="271" t="s">
        <v>1</v>
      </c>
      <c r="L102" s="271" t="s">
        <v>1</v>
      </c>
      <c r="M102" s="275" t="s">
        <v>33</v>
      </c>
      <c r="N102" s="271" t="s">
        <v>1</v>
      </c>
      <c r="O102" s="271" t="s">
        <v>1</v>
      </c>
      <c r="P102" s="271" t="s">
        <v>1</v>
      </c>
      <c r="Q102" s="271" t="s">
        <v>1</v>
      </c>
      <c r="R102" s="271" t="s">
        <v>1</v>
      </c>
      <c r="S102" s="271" t="s">
        <v>1</v>
      </c>
      <c r="T102" s="271" t="s">
        <v>1</v>
      </c>
      <c r="U102" s="271" t="s">
        <v>1</v>
      </c>
      <c r="V102" s="271" t="s">
        <v>1</v>
      </c>
      <c r="W102" s="271" t="s">
        <v>1</v>
      </c>
      <c r="X102" s="271" t="s">
        <v>1</v>
      </c>
      <c r="Y102" s="271" t="s">
        <v>1</v>
      </c>
      <c r="Z102" s="271" t="s">
        <v>1</v>
      </c>
      <c r="AA102" s="271" t="s">
        <v>1</v>
      </c>
      <c r="AB102" s="271" t="s">
        <v>1</v>
      </c>
      <c r="AC102" s="271" t="s">
        <v>1</v>
      </c>
      <c r="AD102" s="271" t="s">
        <v>1</v>
      </c>
      <c r="AE102" s="271" t="s">
        <v>1</v>
      </c>
      <c r="AF102" s="271" t="s">
        <v>1</v>
      </c>
      <c r="AG102" s="271" t="s">
        <v>1</v>
      </c>
      <c r="AH102" s="271" t="s">
        <v>1</v>
      </c>
      <c r="AI102" s="271" t="s">
        <v>1</v>
      </c>
      <c r="AJ102" s="271" t="s">
        <v>1</v>
      </c>
      <c r="AK102" s="271" t="s">
        <v>1</v>
      </c>
      <c r="AL102" s="271" t="s">
        <v>1</v>
      </c>
      <c r="AM102" s="271" t="s">
        <v>1</v>
      </c>
      <c r="AN102" s="271" t="s">
        <v>1</v>
      </c>
      <c r="AO102" s="271" t="s">
        <v>1</v>
      </c>
      <c r="AP102" s="271" t="s">
        <v>1</v>
      </c>
      <c r="AQ102" s="271" t="s">
        <v>1</v>
      </c>
      <c r="AR102" s="271" t="s">
        <v>1</v>
      </c>
      <c r="AS102" s="271" t="s">
        <v>1</v>
      </c>
      <c r="AT102" s="271" t="s">
        <v>1</v>
      </c>
      <c r="AU102" s="271" t="s">
        <v>1</v>
      </c>
      <c r="AV102" s="273" t="s">
        <v>22</v>
      </c>
      <c r="AW102" s="275" t="s">
        <v>1241</v>
      </c>
      <c r="AX102" s="275">
        <v>1</v>
      </c>
      <c r="AY102" s="284">
        <v>0</v>
      </c>
      <c r="AZ102" s="276">
        <v>0</v>
      </c>
      <c r="BA102" s="280">
        <v>0.88</v>
      </c>
      <c r="BB102" s="283">
        <v>0</v>
      </c>
      <c r="BD102" s="150" t="e">
        <f>_xlfn.XLOOKUP(A102,'KSD auditees'!A:A,'KSD auditees'!A:A)</f>
        <v>#N/A</v>
      </c>
      <c r="BE102" s="150" t="e">
        <f>_xlfn.XLOOKUP(A102,'KSD auditees'!A:A,'KSD auditees'!G:G)</f>
        <v>#N/A</v>
      </c>
      <c r="BF102" s="150" t="e">
        <f>_xlfn.XLOOKUP(A102,'[27]Non AGSA'!B:B,'[27]Non AGSA'!B:B)</f>
        <v>#N/A</v>
      </c>
      <c r="BG102" s="150" t="e">
        <f>_xlfn.XLOOKUP(A102,'[27]Dormant auditee list'!C:C,'[27]Dormant auditee list'!C:C)</f>
        <v>#N/A</v>
      </c>
      <c r="BH102" s="150" t="str">
        <f>_xlfn.XLOOKUP(A102,[27]Reworked!A:A,[27]Reworked!I:I)</f>
        <v>Unqualified with no findings</v>
      </c>
      <c r="BJ102" s="150">
        <v>1</v>
      </c>
      <c r="BK102" s="150">
        <v>1</v>
      </c>
    </row>
    <row r="103" spans="1:63" ht="13.5" customHeight="1" x14ac:dyDescent="0.25">
      <c r="A103" s="265">
        <v>176</v>
      </c>
      <c r="B103" s="266" t="s">
        <v>151</v>
      </c>
      <c r="C103" s="271" t="s">
        <v>1190</v>
      </c>
      <c r="D103" s="271" t="s">
        <v>492</v>
      </c>
      <c r="E103" s="271" t="s">
        <v>1191</v>
      </c>
      <c r="F103" s="271" t="s">
        <v>151</v>
      </c>
      <c r="G103" s="271" t="s">
        <v>1</v>
      </c>
      <c r="H103" s="266" t="s">
        <v>1</v>
      </c>
      <c r="I103" s="266" t="s">
        <v>492</v>
      </c>
      <c r="J103" s="279" t="s">
        <v>26</v>
      </c>
      <c r="K103" s="271" t="s">
        <v>1</v>
      </c>
      <c r="L103" s="272" t="s">
        <v>23</v>
      </c>
      <c r="M103" s="279" t="s">
        <v>26</v>
      </c>
      <c r="N103" s="271" t="s">
        <v>1</v>
      </c>
      <c r="O103" s="272" t="s">
        <v>23</v>
      </c>
      <c r="P103" s="272" t="s">
        <v>23</v>
      </c>
      <c r="Q103" s="271" t="s">
        <v>1</v>
      </c>
      <c r="R103" s="271" t="s">
        <v>1</v>
      </c>
      <c r="S103" s="271" t="s">
        <v>1</v>
      </c>
      <c r="T103" s="271" t="s">
        <v>1</v>
      </c>
      <c r="U103" s="271" t="s">
        <v>1</v>
      </c>
      <c r="V103" s="271" t="s">
        <v>1</v>
      </c>
      <c r="W103" s="273" t="s">
        <v>22</v>
      </c>
      <c r="X103" s="271" t="s">
        <v>1</v>
      </c>
      <c r="Y103" s="271" t="s">
        <v>1</v>
      </c>
      <c r="Z103" s="271" t="s">
        <v>1</v>
      </c>
      <c r="AA103" s="271" t="s">
        <v>1</v>
      </c>
      <c r="AB103" s="271" t="s">
        <v>1</v>
      </c>
      <c r="AC103" s="271" t="s">
        <v>1</v>
      </c>
      <c r="AD103" s="271" t="s">
        <v>1</v>
      </c>
      <c r="AE103" s="272" t="s">
        <v>23</v>
      </c>
      <c r="AF103" s="272" t="s">
        <v>23</v>
      </c>
      <c r="AG103" s="271" t="s">
        <v>1</v>
      </c>
      <c r="AH103" s="272" t="s">
        <v>23</v>
      </c>
      <c r="AI103" s="271" t="s">
        <v>1</v>
      </c>
      <c r="AJ103" s="271" t="s">
        <v>1</v>
      </c>
      <c r="AK103" s="272" t="s">
        <v>23</v>
      </c>
      <c r="AL103" s="272" t="s">
        <v>23</v>
      </c>
      <c r="AM103" s="271" t="s">
        <v>1</v>
      </c>
      <c r="AN103" s="271" t="s">
        <v>1</v>
      </c>
      <c r="AO103" s="272" t="s">
        <v>23</v>
      </c>
      <c r="AP103" s="271" t="s">
        <v>1</v>
      </c>
      <c r="AQ103" s="274" t="s">
        <v>20</v>
      </c>
      <c r="AR103" s="271" t="s">
        <v>1</v>
      </c>
      <c r="AS103" s="271" t="s">
        <v>1</v>
      </c>
      <c r="AT103" s="271" t="s">
        <v>1</v>
      </c>
      <c r="AU103" s="272" t="s">
        <v>23</v>
      </c>
      <c r="AV103" s="272" t="s">
        <v>23</v>
      </c>
      <c r="AW103" s="274" t="s">
        <v>1240</v>
      </c>
      <c r="AX103" s="282">
        <v>3</v>
      </c>
      <c r="AY103" s="282">
        <v>3</v>
      </c>
      <c r="AZ103" s="276">
        <v>0</v>
      </c>
      <c r="BA103" s="277">
        <v>13.3</v>
      </c>
      <c r="BB103" s="278">
        <v>83</v>
      </c>
      <c r="BD103" s="150">
        <f>_xlfn.XLOOKUP(A103,'KSD auditees'!A:A,'KSD auditees'!A:A)</f>
        <v>176</v>
      </c>
      <c r="BE103" s="150" t="str">
        <f>_xlfn.XLOOKUP(A103,'KSD auditees'!A:A,'KSD auditees'!G:G)</f>
        <v>Health</v>
      </c>
      <c r="BF103" s="150" t="e">
        <f>_xlfn.XLOOKUP(A103,'[27]Non AGSA'!B:B,'[27]Non AGSA'!B:B)</f>
        <v>#N/A</v>
      </c>
      <c r="BG103" s="150" t="e">
        <f>_xlfn.XLOOKUP(A103,'[27]Dormant auditee list'!C:C,'[27]Dormant auditee list'!C:C)</f>
        <v>#N/A</v>
      </c>
      <c r="BH103" s="150" t="str">
        <f>_xlfn.XLOOKUP(A103,[27]Reworked!A:A,[27]Reworked!I:I)</f>
        <v>Qualified</v>
      </c>
      <c r="BJ103" s="150">
        <v>1</v>
      </c>
      <c r="BK103" s="150">
        <v>3</v>
      </c>
    </row>
    <row r="104" spans="1:63" ht="14.25" customHeight="1" x14ac:dyDescent="0.25">
      <c r="A104" s="265">
        <v>178</v>
      </c>
      <c r="B104" s="266" t="s">
        <v>151</v>
      </c>
      <c r="C104" s="271" t="s">
        <v>1190</v>
      </c>
      <c r="D104" s="271" t="s">
        <v>571</v>
      </c>
      <c r="E104" s="271" t="s">
        <v>1191</v>
      </c>
      <c r="F104" s="271" t="s">
        <v>151</v>
      </c>
      <c r="G104" s="271" t="s">
        <v>1</v>
      </c>
      <c r="H104" s="266" t="s">
        <v>1</v>
      </c>
      <c r="I104" s="266" t="s">
        <v>571</v>
      </c>
      <c r="J104" s="279" t="s">
        <v>26</v>
      </c>
      <c r="K104" s="272" t="s">
        <v>23</v>
      </c>
      <c r="L104" s="272" t="s">
        <v>23</v>
      </c>
      <c r="M104" s="152" t="s">
        <v>17</v>
      </c>
      <c r="N104" s="272" t="s">
        <v>23</v>
      </c>
      <c r="O104" s="272" t="s">
        <v>23</v>
      </c>
      <c r="P104" s="274" t="s">
        <v>20</v>
      </c>
      <c r="Q104" s="271" t="s">
        <v>1</v>
      </c>
      <c r="R104" s="271" t="s">
        <v>1</v>
      </c>
      <c r="S104" s="271" t="s">
        <v>1</v>
      </c>
      <c r="T104" s="271" t="s">
        <v>1</v>
      </c>
      <c r="U104" s="271" t="s">
        <v>1</v>
      </c>
      <c r="V104" s="271" t="s">
        <v>1</v>
      </c>
      <c r="W104" s="271" t="s">
        <v>1</v>
      </c>
      <c r="X104" s="274" t="s">
        <v>20</v>
      </c>
      <c r="Y104" s="271" t="s">
        <v>1</v>
      </c>
      <c r="Z104" s="271" t="s">
        <v>1</v>
      </c>
      <c r="AA104" s="272" t="s">
        <v>23</v>
      </c>
      <c r="AB104" s="271" t="s">
        <v>1</v>
      </c>
      <c r="AC104" s="271" t="s">
        <v>1</v>
      </c>
      <c r="AD104" s="271" t="s">
        <v>1</v>
      </c>
      <c r="AE104" s="274" t="s">
        <v>20</v>
      </c>
      <c r="AF104" s="272" t="s">
        <v>23</v>
      </c>
      <c r="AG104" s="271" t="s">
        <v>1</v>
      </c>
      <c r="AH104" s="274" t="s">
        <v>20</v>
      </c>
      <c r="AI104" s="271" t="s">
        <v>1</v>
      </c>
      <c r="AJ104" s="271" t="s">
        <v>1</v>
      </c>
      <c r="AK104" s="272" t="s">
        <v>23</v>
      </c>
      <c r="AL104" s="272" t="s">
        <v>23</v>
      </c>
      <c r="AM104" s="271" t="s">
        <v>1</v>
      </c>
      <c r="AN104" s="271" t="s">
        <v>1</v>
      </c>
      <c r="AO104" s="272" t="s">
        <v>23</v>
      </c>
      <c r="AP104" s="272" t="s">
        <v>23</v>
      </c>
      <c r="AQ104" s="271" t="s">
        <v>1</v>
      </c>
      <c r="AR104" s="272" t="s">
        <v>23</v>
      </c>
      <c r="AS104" s="271" t="s">
        <v>1</v>
      </c>
      <c r="AT104" s="271" t="s">
        <v>1</v>
      </c>
      <c r="AU104" s="272" t="s">
        <v>23</v>
      </c>
      <c r="AV104" s="272" t="s">
        <v>23</v>
      </c>
      <c r="AW104" s="274" t="s">
        <v>1240</v>
      </c>
      <c r="AX104" s="152">
        <v>2</v>
      </c>
      <c r="AY104" s="282">
        <v>3</v>
      </c>
      <c r="AZ104" s="277">
        <v>11.5</v>
      </c>
      <c r="BA104" s="277">
        <v>2337.8000000000002</v>
      </c>
      <c r="BB104" s="278">
        <v>11.2</v>
      </c>
      <c r="BD104" s="150">
        <f>_xlfn.XLOOKUP(A104,'KSD auditees'!A:A,'KSD auditees'!A:A)</f>
        <v>178</v>
      </c>
      <c r="BE104" s="150" t="str">
        <f>_xlfn.XLOOKUP(A104,'KSD auditees'!A:A,'KSD auditees'!G:G)</f>
        <v>Health</v>
      </c>
      <c r="BF104" s="150" t="e">
        <f>_xlfn.XLOOKUP(A104,'[27]Non AGSA'!B:B,'[27]Non AGSA'!B:B)</f>
        <v>#N/A</v>
      </c>
      <c r="BG104" s="150" t="e">
        <f>_xlfn.XLOOKUP(A104,'[27]Dormant auditee list'!C:C,'[27]Dormant auditee list'!C:C)</f>
        <v>#N/A</v>
      </c>
      <c r="BH104" s="150" t="str">
        <f>_xlfn.XLOOKUP(A104,[27]Reworked!A:A,[27]Reworked!I:I)</f>
        <v>Qualified</v>
      </c>
      <c r="BJ104" s="150">
        <v>1</v>
      </c>
      <c r="BK104" s="150">
        <v>3</v>
      </c>
    </row>
    <row r="105" spans="1:63" ht="14.25" customHeight="1" x14ac:dyDescent="0.25">
      <c r="A105" s="265">
        <v>179</v>
      </c>
      <c r="B105" s="266" t="s">
        <v>151</v>
      </c>
      <c r="C105" s="271" t="s">
        <v>1190</v>
      </c>
      <c r="D105" s="271" t="s">
        <v>625</v>
      </c>
      <c r="E105" s="271" t="s">
        <v>1191</v>
      </c>
      <c r="F105" s="271" t="s">
        <v>151</v>
      </c>
      <c r="G105" s="271" t="s">
        <v>1</v>
      </c>
      <c r="H105" s="266" t="s">
        <v>1</v>
      </c>
      <c r="I105" s="266" t="s">
        <v>625</v>
      </c>
      <c r="J105" s="152" t="s">
        <v>17</v>
      </c>
      <c r="K105" s="273" t="s">
        <v>22</v>
      </c>
      <c r="L105" s="272" t="s">
        <v>23</v>
      </c>
      <c r="M105" s="152" t="s">
        <v>17</v>
      </c>
      <c r="N105" s="272" t="s">
        <v>23</v>
      </c>
      <c r="O105" s="272" t="s">
        <v>23</v>
      </c>
      <c r="P105" s="271" t="s">
        <v>1</v>
      </c>
      <c r="Q105" s="271" t="s">
        <v>1</v>
      </c>
      <c r="R105" s="271" t="s">
        <v>1</v>
      </c>
      <c r="S105" s="271" t="s">
        <v>1</v>
      </c>
      <c r="T105" s="271" t="s">
        <v>1</v>
      </c>
      <c r="U105" s="271" t="s">
        <v>1</v>
      </c>
      <c r="V105" s="271" t="s">
        <v>1</v>
      </c>
      <c r="W105" s="271" t="s">
        <v>1</v>
      </c>
      <c r="X105" s="271" t="s">
        <v>1</v>
      </c>
      <c r="Y105" s="271" t="s">
        <v>1</v>
      </c>
      <c r="Z105" s="271" t="s">
        <v>1</v>
      </c>
      <c r="AA105" s="273" t="s">
        <v>22</v>
      </c>
      <c r="AB105" s="271" t="s">
        <v>1</v>
      </c>
      <c r="AC105" s="271" t="s">
        <v>1</v>
      </c>
      <c r="AD105" s="271" t="s">
        <v>1</v>
      </c>
      <c r="AE105" s="271" t="s">
        <v>1</v>
      </c>
      <c r="AF105" s="274" t="s">
        <v>20</v>
      </c>
      <c r="AG105" s="271" t="s">
        <v>1</v>
      </c>
      <c r="AH105" s="273" t="s">
        <v>22</v>
      </c>
      <c r="AI105" s="271" t="s">
        <v>1</v>
      </c>
      <c r="AJ105" s="271" t="s">
        <v>1</v>
      </c>
      <c r="AK105" s="271" t="s">
        <v>1</v>
      </c>
      <c r="AL105" s="271" t="s">
        <v>1</v>
      </c>
      <c r="AM105" s="271" t="s">
        <v>1</v>
      </c>
      <c r="AN105" s="271" t="s">
        <v>1</v>
      </c>
      <c r="AO105" s="273" t="s">
        <v>22</v>
      </c>
      <c r="AP105" s="273" t="s">
        <v>22</v>
      </c>
      <c r="AQ105" s="271" t="s">
        <v>1</v>
      </c>
      <c r="AR105" s="271" t="s">
        <v>1</v>
      </c>
      <c r="AS105" s="271" t="s">
        <v>1</v>
      </c>
      <c r="AT105" s="271" t="s">
        <v>1</v>
      </c>
      <c r="AU105" s="273" t="s">
        <v>22</v>
      </c>
      <c r="AV105" s="272" t="s">
        <v>23</v>
      </c>
      <c r="AW105" s="274" t="s">
        <v>1240</v>
      </c>
      <c r="AX105" s="275">
        <v>1</v>
      </c>
      <c r="AY105" s="152">
        <v>2</v>
      </c>
      <c r="AZ105" s="276">
        <v>0</v>
      </c>
      <c r="BA105" s="277">
        <v>128.19999999999999</v>
      </c>
      <c r="BB105" s="278">
        <v>0.44</v>
      </c>
      <c r="BD105" s="150">
        <f>_xlfn.XLOOKUP(A105,'KSD auditees'!A:A,'KSD auditees'!A:A)</f>
        <v>179</v>
      </c>
      <c r="BE105" s="150" t="str">
        <f>_xlfn.XLOOKUP(A105,'KSD auditees'!A:A,'KSD auditees'!G:G)</f>
        <v>Health</v>
      </c>
      <c r="BF105" s="150" t="e">
        <f>_xlfn.XLOOKUP(A105,'[27]Non AGSA'!B:B,'[27]Non AGSA'!B:B)</f>
        <v>#N/A</v>
      </c>
      <c r="BG105" s="150" t="e">
        <f>_xlfn.XLOOKUP(A105,'[27]Dormant auditee list'!C:C,'[27]Dormant auditee list'!C:C)</f>
        <v>#N/A</v>
      </c>
      <c r="BH105" s="150" t="str">
        <f>_xlfn.XLOOKUP(A105,[27]Reworked!A:A,[27]Reworked!I:I)</f>
        <v>Unqualified with findings</v>
      </c>
      <c r="BJ105" s="150">
        <v>1</v>
      </c>
      <c r="BK105" s="150">
        <v>2</v>
      </c>
    </row>
    <row r="106" spans="1:63" ht="14.25" customHeight="1" x14ac:dyDescent="0.25">
      <c r="A106" s="265">
        <v>180</v>
      </c>
      <c r="B106" s="266" t="s">
        <v>151</v>
      </c>
      <c r="C106" s="271" t="s">
        <v>1190</v>
      </c>
      <c r="D106" s="271" t="s">
        <v>658</v>
      </c>
      <c r="E106" s="271" t="s">
        <v>1191</v>
      </c>
      <c r="F106" s="271" t="s">
        <v>151</v>
      </c>
      <c r="G106" s="271" t="s">
        <v>1</v>
      </c>
      <c r="H106" s="266" t="s">
        <v>1</v>
      </c>
      <c r="I106" s="266" t="s">
        <v>658</v>
      </c>
      <c r="J106" s="152" t="s">
        <v>17</v>
      </c>
      <c r="K106" s="272" t="s">
        <v>23</v>
      </c>
      <c r="L106" s="272" t="s">
        <v>23</v>
      </c>
      <c r="M106" s="152" t="s">
        <v>17</v>
      </c>
      <c r="N106" s="272" t="s">
        <v>23</v>
      </c>
      <c r="O106" s="272" t="s">
        <v>23</v>
      </c>
      <c r="P106" s="271" t="s">
        <v>1</v>
      </c>
      <c r="Q106" s="271" t="s">
        <v>1</v>
      </c>
      <c r="R106" s="271" t="s">
        <v>1</v>
      </c>
      <c r="S106" s="271" t="s">
        <v>1</v>
      </c>
      <c r="T106" s="271" t="s">
        <v>1</v>
      </c>
      <c r="U106" s="271" t="s">
        <v>1</v>
      </c>
      <c r="V106" s="271" t="s">
        <v>1</v>
      </c>
      <c r="W106" s="271" t="s">
        <v>1</v>
      </c>
      <c r="X106" s="271" t="s">
        <v>1</v>
      </c>
      <c r="Y106" s="271" t="s">
        <v>1</v>
      </c>
      <c r="Z106" s="274" t="s">
        <v>20</v>
      </c>
      <c r="AA106" s="272" t="s">
        <v>23</v>
      </c>
      <c r="AB106" s="271" t="s">
        <v>1</v>
      </c>
      <c r="AC106" s="271" t="s">
        <v>1</v>
      </c>
      <c r="AD106" s="271" t="s">
        <v>1</v>
      </c>
      <c r="AE106" s="271" t="s">
        <v>1</v>
      </c>
      <c r="AF106" s="273" t="s">
        <v>22</v>
      </c>
      <c r="AG106" s="271" t="s">
        <v>1</v>
      </c>
      <c r="AH106" s="271" t="s">
        <v>1</v>
      </c>
      <c r="AI106" s="271" t="s">
        <v>1</v>
      </c>
      <c r="AJ106" s="271" t="s">
        <v>1</v>
      </c>
      <c r="AK106" s="271" t="s">
        <v>1</v>
      </c>
      <c r="AL106" s="272" t="s">
        <v>23</v>
      </c>
      <c r="AM106" s="271" t="s">
        <v>1</v>
      </c>
      <c r="AN106" s="271" t="s">
        <v>1</v>
      </c>
      <c r="AO106" s="271" t="s">
        <v>1</v>
      </c>
      <c r="AP106" s="272" t="s">
        <v>23</v>
      </c>
      <c r="AQ106" s="271" t="s">
        <v>1</v>
      </c>
      <c r="AR106" s="271" t="s">
        <v>1</v>
      </c>
      <c r="AS106" s="271" t="s">
        <v>1</v>
      </c>
      <c r="AT106" s="271" t="s">
        <v>1</v>
      </c>
      <c r="AU106" s="272" t="s">
        <v>23</v>
      </c>
      <c r="AV106" s="272" t="s">
        <v>23</v>
      </c>
      <c r="AW106" s="274" t="s">
        <v>1240</v>
      </c>
      <c r="AX106" s="152">
        <v>2</v>
      </c>
      <c r="AY106" s="282">
        <v>3</v>
      </c>
      <c r="AZ106" s="276">
        <v>0</v>
      </c>
      <c r="BA106" s="280">
        <v>359.6</v>
      </c>
      <c r="BB106" s="278">
        <v>15.3</v>
      </c>
      <c r="BD106" s="150">
        <f>_xlfn.XLOOKUP(A106,'KSD auditees'!A:A,'KSD auditees'!A:A)</f>
        <v>180</v>
      </c>
      <c r="BE106" s="150" t="str">
        <f>_xlfn.XLOOKUP(A106,'KSD auditees'!A:A,'KSD auditees'!G:G)</f>
        <v>Health</v>
      </c>
      <c r="BF106" s="150" t="e">
        <f>_xlfn.XLOOKUP(A106,'[27]Non AGSA'!B:B,'[27]Non AGSA'!B:B)</f>
        <v>#N/A</v>
      </c>
      <c r="BG106" s="150" t="e">
        <f>_xlfn.XLOOKUP(A106,'[27]Dormant auditee list'!C:C,'[27]Dormant auditee list'!C:C)</f>
        <v>#N/A</v>
      </c>
      <c r="BH106" s="150" t="str">
        <f>_xlfn.XLOOKUP(A106,[27]Reworked!A:A,[27]Reworked!I:I)</f>
        <v>Unqualified with findings</v>
      </c>
      <c r="BJ106" s="150">
        <v>1</v>
      </c>
      <c r="BK106" s="150">
        <v>2</v>
      </c>
    </row>
    <row r="107" spans="1:63" ht="14.25" customHeight="1" x14ac:dyDescent="0.25">
      <c r="A107" s="265">
        <v>181</v>
      </c>
      <c r="B107" s="266" t="s">
        <v>151</v>
      </c>
      <c r="C107" s="271" t="s">
        <v>1190</v>
      </c>
      <c r="D107" s="271" t="s">
        <v>1065</v>
      </c>
      <c r="E107" s="271" t="s">
        <v>1191</v>
      </c>
      <c r="F107" s="271" t="s">
        <v>151</v>
      </c>
      <c r="G107" s="271" t="s">
        <v>1</v>
      </c>
      <c r="H107" s="266" t="s">
        <v>1</v>
      </c>
      <c r="I107" s="266" t="s">
        <v>1065</v>
      </c>
      <c r="J107" s="279" t="s">
        <v>26</v>
      </c>
      <c r="K107" s="272" t="s">
        <v>23</v>
      </c>
      <c r="L107" s="272" t="s">
        <v>23</v>
      </c>
      <c r="M107" s="279" t="s">
        <v>26</v>
      </c>
      <c r="N107" s="272" t="s">
        <v>23</v>
      </c>
      <c r="O107" s="272" t="s">
        <v>23</v>
      </c>
      <c r="P107" s="272" t="s">
        <v>23</v>
      </c>
      <c r="Q107" s="271" t="s">
        <v>1</v>
      </c>
      <c r="R107" s="272" t="s">
        <v>23</v>
      </c>
      <c r="S107" s="271" t="s">
        <v>1</v>
      </c>
      <c r="T107" s="271" t="s">
        <v>1</v>
      </c>
      <c r="U107" s="272" t="s">
        <v>23</v>
      </c>
      <c r="V107" s="271" t="s">
        <v>1</v>
      </c>
      <c r="W107" s="274" t="s">
        <v>20</v>
      </c>
      <c r="X107" s="272" t="s">
        <v>23</v>
      </c>
      <c r="Y107" s="272" t="s">
        <v>23</v>
      </c>
      <c r="Z107" s="273" t="s">
        <v>22</v>
      </c>
      <c r="AA107" s="272" t="s">
        <v>23</v>
      </c>
      <c r="AB107" s="271" t="s">
        <v>1</v>
      </c>
      <c r="AC107" s="271" t="s">
        <v>1</v>
      </c>
      <c r="AD107" s="271" t="s">
        <v>1</v>
      </c>
      <c r="AE107" s="272" t="s">
        <v>23</v>
      </c>
      <c r="AF107" s="272" t="s">
        <v>23</v>
      </c>
      <c r="AG107" s="271" t="s">
        <v>1</v>
      </c>
      <c r="AH107" s="272" t="s">
        <v>23</v>
      </c>
      <c r="AI107" s="271" t="s">
        <v>1</v>
      </c>
      <c r="AJ107" s="271" t="s">
        <v>1</v>
      </c>
      <c r="AK107" s="272" t="s">
        <v>23</v>
      </c>
      <c r="AL107" s="272" t="s">
        <v>23</v>
      </c>
      <c r="AM107" s="271" t="s">
        <v>1</v>
      </c>
      <c r="AN107" s="271" t="s">
        <v>1</v>
      </c>
      <c r="AO107" s="272" t="s">
        <v>23</v>
      </c>
      <c r="AP107" s="272" t="s">
        <v>23</v>
      </c>
      <c r="AQ107" s="272" t="s">
        <v>23</v>
      </c>
      <c r="AR107" s="272" t="s">
        <v>23</v>
      </c>
      <c r="AS107" s="271" t="s">
        <v>1</v>
      </c>
      <c r="AT107" s="271" t="s">
        <v>1</v>
      </c>
      <c r="AU107" s="272" t="s">
        <v>23</v>
      </c>
      <c r="AV107" s="272" t="s">
        <v>23</v>
      </c>
      <c r="AW107" s="274" t="s">
        <v>1240</v>
      </c>
      <c r="AX107" s="282">
        <v>3</v>
      </c>
      <c r="AY107" s="282">
        <v>3</v>
      </c>
      <c r="AZ107" s="276">
        <v>0</v>
      </c>
      <c r="BA107" s="277">
        <v>1350.5</v>
      </c>
      <c r="BB107" s="281">
        <v>9.6999999999999993</v>
      </c>
      <c r="BD107" s="150">
        <f>_xlfn.XLOOKUP(A107,'KSD auditees'!A:A,'KSD auditees'!A:A)</f>
        <v>181</v>
      </c>
      <c r="BE107" s="150" t="str">
        <f>_xlfn.XLOOKUP(A107,'KSD auditees'!A:A,'KSD auditees'!G:G)</f>
        <v>Health</v>
      </c>
      <c r="BF107" s="150" t="e">
        <f>_xlfn.XLOOKUP(A107,'[27]Non AGSA'!B:B,'[27]Non AGSA'!B:B)</f>
        <v>#N/A</v>
      </c>
      <c r="BG107" s="150" t="e">
        <f>_xlfn.XLOOKUP(A107,'[27]Dormant auditee list'!C:C,'[27]Dormant auditee list'!C:C)</f>
        <v>#N/A</v>
      </c>
      <c r="BH107" s="150" t="str">
        <f>_xlfn.XLOOKUP(A107,[27]Reworked!A:A,[27]Reworked!I:I)</f>
        <v>Qualified</v>
      </c>
      <c r="BJ107" s="150">
        <v>1</v>
      </c>
      <c r="BK107" s="150">
        <v>3</v>
      </c>
    </row>
    <row r="108" spans="1:63" ht="14.25" customHeight="1" x14ac:dyDescent="0.25">
      <c r="A108" s="265">
        <v>182</v>
      </c>
      <c r="B108" s="266" t="s">
        <v>151</v>
      </c>
      <c r="C108" s="271" t="s">
        <v>1190</v>
      </c>
      <c r="D108" s="271" t="s">
        <v>1021</v>
      </c>
      <c r="E108" s="271" t="s">
        <v>1191</v>
      </c>
      <c r="F108" s="271" t="s">
        <v>151</v>
      </c>
      <c r="G108" s="271" t="s">
        <v>1</v>
      </c>
      <c r="H108" s="266" t="s">
        <v>1</v>
      </c>
      <c r="I108" s="266" t="s">
        <v>1021</v>
      </c>
      <c r="J108" s="279" t="s">
        <v>26</v>
      </c>
      <c r="K108" s="272" t="s">
        <v>23</v>
      </c>
      <c r="L108" s="272" t="s">
        <v>23</v>
      </c>
      <c r="M108" s="152" t="s">
        <v>17</v>
      </c>
      <c r="N108" s="272" t="s">
        <v>23</v>
      </c>
      <c r="O108" s="272" t="s">
        <v>23</v>
      </c>
      <c r="P108" s="271" t="s">
        <v>1</v>
      </c>
      <c r="Q108" s="271" t="s">
        <v>1</v>
      </c>
      <c r="R108" s="271" t="s">
        <v>1</v>
      </c>
      <c r="S108" s="271" t="s">
        <v>1</v>
      </c>
      <c r="T108" s="271" t="s">
        <v>1</v>
      </c>
      <c r="U108" s="274" t="s">
        <v>20</v>
      </c>
      <c r="V108" s="271" t="s">
        <v>1</v>
      </c>
      <c r="W108" s="271" t="s">
        <v>1</v>
      </c>
      <c r="X108" s="271" t="s">
        <v>1</v>
      </c>
      <c r="Y108" s="271" t="s">
        <v>1</v>
      </c>
      <c r="Z108" s="273" t="s">
        <v>22</v>
      </c>
      <c r="AA108" s="272" t="s">
        <v>23</v>
      </c>
      <c r="AB108" s="271" t="s">
        <v>1</v>
      </c>
      <c r="AC108" s="271" t="s">
        <v>1</v>
      </c>
      <c r="AD108" s="271" t="s">
        <v>1</v>
      </c>
      <c r="AE108" s="274" t="s">
        <v>20</v>
      </c>
      <c r="AF108" s="272" t="s">
        <v>23</v>
      </c>
      <c r="AG108" s="271" t="s">
        <v>1</v>
      </c>
      <c r="AH108" s="274" t="s">
        <v>20</v>
      </c>
      <c r="AI108" s="271" t="s">
        <v>1</v>
      </c>
      <c r="AJ108" s="271" t="s">
        <v>1</v>
      </c>
      <c r="AK108" s="272" t="s">
        <v>23</v>
      </c>
      <c r="AL108" s="272" t="s">
        <v>23</v>
      </c>
      <c r="AM108" s="271" t="s">
        <v>1</v>
      </c>
      <c r="AN108" s="271" t="s">
        <v>1</v>
      </c>
      <c r="AO108" s="272" t="s">
        <v>23</v>
      </c>
      <c r="AP108" s="272" t="s">
        <v>23</v>
      </c>
      <c r="AQ108" s="274" t="s">
        <v>20</v>
      </c>
      <c r="AR108" s="272" t="s">
        <v>23</v>
      </c>
      <c r="AS108" s="271" t="s">
        <v>1</v>
      </c>
      <c r="AT108" s="271" t="s">
        <v>1</v>
      </c>
      <c r="AU108" s="272" t="s">
        <v>23</v>
      </c>
      <c r="AV108" s="272" t="s">
        <v>23</v>
      </c>
      <c r="AW108" s="275" t="s">
        <v>1241</v>
      </c>
      <c r="AX108" s="152">
        <v>2</v>
      </c>
      <c r="AY108" s="152">
        <v>2</v>
      </c>
      <c r="AZ108" s="277">
        <v>41.2</v>
      </c>
      <c r="BA108" s="277">
        <v>203.1</v>
      </c>
      <c r="BB108" s="281">
        <v>3.5</v>
      </c>
      <c r="BD108" s="150">
        <f>_xlfn.XLOOKUP(A108,'KSD auditees'!A:A,'KSD auditees'!A:A)</f>
        <v>182</v>
      </c>
      <c r="BE108" s="150" t="str">
        <f>_xlfn.XLOOKUP(A108,'KSD auditees'!A:A,'KSD auditees'!G:G)</f>
        <v>Health</v>
      </c>
      <c r="BF108" s="150" t="e">
        <f>_xlfn.XLOOKUP(A108,'[27]Non AGSA'!B:B,'[27]Non AGSA'!B:B)</f>
        <v>#N/A</v>
      </c>
      <c r="BG108" s="150" t="e">
        <f>_xlfn.XLOOKUP(A108,'[27]Dormant auditee list'!C:C,'[27]Dormant auditee list'!C:C)</f>
        <v>#N/A</v>
      </c>
      <c r="BH108" s="150" t="str">
        <f>_xlfn.XLOOKUP(A108,[27]Reworked!A:A,[27]Reworked!I:I)</f>
        <v>Qualified</v>
      </c>
      <c r="BJ108" s="150">
        <v>1</v>
      </c>
      <c r="BK108" s="150">
        <v>3</v>
      </c>
    </row>
    <row r="109" spans="1:63" ht="14.25" customHeight="1" x14ac:dyDescent="0.25">
      <c r="A109" s="265">
        <v>183</v>
      </c>
      <c r="B109" s="266" t="s">
        <v>152</v>
      </c>
      <c r="C109" s="271" t="s">
        <v>1190</v>
      </c>
      <c r="D109" s="271" t="s">
        <v>1086</v>
      </c>
      <c r="E109" s="271" t="s">
        <v>1191</v>
      </c>
      <c r="F109" s="271" t="s">
        <v>151</v>
      </c>
      <c r="G109" s="271" t="s">
        <v>1</v>
      </c>
      <c r="H109" s="266" t="s">
        <v>1</v>
      </c>
      <c r="I109" s="266" t="s">
        <v>1086</v>
      </c>
      <c r="J109" s="275" t="s">
        <v>33</v>
      </c>
      <c r="K109" s="271" t="s">
        <v>1</v>
      </c>
      <c r="L109" s="271" t="s">
        <v>1</v>
      </c>
      <c r="M109" s="275" t="s">
        <v>33</v>
      </c>
      <c r="N109" s="271" t="s">
        <v>1</v>
      </c>
      <c r="O109" s="271" t="s">
        <v>1</v>
      </c>
      <c r="P109" s="271" t="s">
        <v>1</v>
      </c>
      <c r="Q109" s="271" t="s">
        <v>1</v>
      </c>
      <c r="R109" s="271" t="s">
        <v>1</v>
      </c>
      <c r="S109" s="271" t="s">
        <v>1</v>
      </c>
      <c r="T109" s="271" t="s">
        <v>1</v>
      </c>
      <c r="U109" s="271" t="s">
        <v>1</v>
      </c>
      <c r="V109" s="271" t="s">
        <v>1</v>
      </c>
      <c r="W109" s="271" t="s">
        <v>1</v>
      </c>
      <c r="X109" s="271" t="s">
        <v>1</v>
      </c>
      <c r="Y109" s="271" t="s">
        <v>1</v>
      </c>
      <c r="Z109" s="271" t="s">
        <v>1</v>
      </c>
      <c r="AA109" s="271" t="s">
        <v>1</v>
      </c>
      <c r="AB109" s="271" t="s">
        <v>1</v>
      </c>
      <c r="AC109" s="271" t="s">
        <v>1</v>
      </c>
      <c r="AD109" s="271" t="s">
        <v>1</v>
      </c>
      <c r="AE109" s="271" t="s">
        <v>1</v>
      </c>
      <c r="AF109" s="271" t="s">
        <v>1</v>
      </c>
      <c r="AG109" s="271" t="s">
        <v>1</v>
      </c>
      <c r="AH109" s="271" t="s">
        <v>1</v>
      </c>
      <c r="AI109" s="271" t="s">
        <v>1</v>
      </c>
      <c r="AJ109" s="271" t="s">
        <v>1</v>
      </c>
      <c r="AK109" s="271" t="s">
        <v>1</v>
      </c>
      <c r="AL109" s="271" t="s">
        <v>1</v>
      </c>
      <c r="AM109" s="271" t="s">
        <v>1</v>
      </c>
      <c r="AN109" s="271" t="s">
        <v>1</v>
      </c>
      <c r="AO109" s="271" t="s">
        <v>1</v>
      </c>
      <c r="AP109" s="271" t="s">
        <v>1</v>
      </c>
      <c r="AQ109" s="271" t="s">
        <v>1</v>
      </c>
      <c r="AR109" s="271" t="s">
        <v>1</v>
      </c>
      <c r="AS109" s="271" t="s">
        <v>1</v>
      </c>
      <c r="AT109" s="271" t="s">
        <v>1</v>
      </c>
      <c r="AU109" s="271" t="s">
        <v>1</v>
      </c>
      <c r="AV109" s="272" t="s">
        <v>23</v>
      </c>
      <c r="AW109" s="275" t="s">
        <v>1241</v>
      </c>
      <c r="AX109" s="275">
        <v>1</v>
      </c>
      <c r="AY109" s="152">
        <v>2</v>
      </c>
      <c r="AZ109" s="276">
        <v>0</v>
      </c>
      <c r="BA109" s="280">
        <v>8.5</v>
      </c>
      <c r="BB109" s="283">
        <v>0</v>
      </c>
      <c r="BD109" s="150">
        <f>_xlfn.XLOOKUP(A109,'KSD auditees'!A:A,'KSD auditees'!A:A)</f>
        <v>183</v>
      </c>
      <c r="BE109" s="150" t="str">
        <f>_xlfn.XLOOKUP(A109,'KSD auditees'!A:A,'KSD auditees'!G:G)</f>
        <v>Health</v>
      </c>
      <c r="BF109" s="150" t="e">
        <f>_xlfn.XLOOKUP(A109,'[27]Non AGSA'!B:B,'[27]Non AGSA'!B:B)</f>
        <v>#N/A</v>
      </c>
      <c r="BG109" s="150" t="e">
        <f>_xlfn.XLOOKUP(A109,'[27]Dormant auditee list'!C:C,'[27]Dormant auditee list'!C:C)</f>
        <v>#N/A</v>
      </c>
      <c r="BH109" s="150" t="str">
        <f>_xlfn.XLOOKUP(A109,[27]Reworked!A:A,[27]Reworked!I:I)</f>
        <v>Unqualified with no findings</v>
      </c>
      <c r="BJ109" s="150">
        <v>1</v>
      </c>
      <c r="BK109" s="150">
        <v>1</v>
      </c>
    </row>
    <row r="110" spans="1:63" ht="14.25" customHeight="1" x14ac:dyDescent="0.25">
      <c r="A110" s="265">
        <v>192</v>
      </c>
      <c r="B110" s="266" t="s">
        <v>156</v>
      </c>
      <c r="C110" s="271" t="s">
        <v>1190</v>
      </c>
      <c r="D110" s="271" t="s">
        <v>571</v>
      </c>
      <c r="E110" s="271" t="s">
        <v>1191</v>
      </c>
      <c r="F110" s="271" t="s">
        <v>156</v>
      </c>
      <c r="G110" s="271" t="s">
        <v>1</v>
      </c>
      <c r="H110" s="266" t="s">
        <v>1</v>
      </c>
      <c r="I110" s="266" t="s">
        <v>571</v>
      </c>
      <c r="J110" s="152" t="s">
        <v>17</v>
      </c>
      <c r="K110" s="274" t="s">
        <v>20</v>
      </c>
      <c r="L110" s="272" t="s">
        <v>23</v>
      </c>
      <c r="M110" s="152" t="s">
        <v>17</v>
      </c>
      <c r="N110" s="271" t="s">
        <v>1</v>
      </c>
      <c r="O110" s="272" t="s">
        <v>23</v>
      </c>
      <c r="P110" s="271" t="s">
        <v>1</v>
      </c>
      <c r="Q110" s="271" t="s">
        <v>1</v>
      </c>
      <c r="R110" s="271" t="s">
        <v>1</v>
      </c>
      <c r="S110" s="271" t="s">
        <v>1</v>
      </c>
      <c r="T110" s="271" t="s">
        <v>1</v>
      </c>
      <c r="U110" s="271" t="s">
        <v>1</v>
      </c>
      <c r="V110" s="271" t="s">
        <v>1</v>
      </c>
      <c r="W110" s="271" t="s">
        <v>1</v>
      </c>
      <c r="X110" s="271" t="s">
        <v>1</v>
      </c>
      <c r="Y110" s="271" t="s">
        <v>1</v>
      </c>
      <c r="Z110" s="274" t="s">
        <v>20</v>
      </c>
      <c r="AA110" s="271" t="s">
        <v>1</v>
      </c>
      <c r="AB110" s="271" t="s">
        <v>1</v>
      </c>
      <c r="AC110" s="271" t="s">
        <v>1</v>
      </c>
      <c r="AD110" s="271" t="s">
        <v>1</v>
      </c>
      <c r="AE110" s="274" t="s">
        <v>20</v>
      </c>
      <c r="AF110" s="273" t="s">
        <v>22</v>
      </c>
      <c r="AG110" s="271" t="s">
        <v>1</v>
      </c>
      <c r="AH110" s="271" t="s">
        <v>1</v>
      </c>
      <c r="AI110" s="271" t="s">
        <v>1</v>
      </c>
      <c r="AJ110" s="271" t="s">
        <v>1</v>
      </c>
      <c r="AK110" s="274" t="s">
        <v>20</v>
      </c>
      <c r="AL110" s="271" t="s">
        <v>1</v>
      </c>
      <c r="AM110" s="271" t="s">
        <v>1</v>
      </c>
      <c r="AN110" s="271" t="s">
        <v>1</v>
      </c>
      <c r="AO110" s="271" t="s">
        <v>1</v>
      </c>
      <c r="AP110" s="271" t="s">
        <v>1</v>
      </c>
      <c r="AQ110" s="273" t="s">
        <v>22</v>
      </c>
      <c r="AR110" s="271" t="s">
        <v>1</v>
      </c>
      <c r="AS110" s="271" t="s">
        <v>1</v>
      </c>
      <c r="AT110" s="271" t="s">
        <v>1</v>
      </c>
      <c r="AU110" s="272" t="s">
        <v>23</v>
      </c>
      <c r="AV110" s="274" t="s">
        <v>20</v>
      </c>
      <c r="AW110" s="274" t="s">
        <v>1240</v>
      </c>
      <c r="AX110" s="275">
        <v>1</v>
      </c>
      <c r="AY110" s="284">
        <v>0</v>
      </c>
      <c r="AZ110" s="277">
        <v>0</v>
      </c>
      <c r="BA110" s="280">
        <v>492.1</v>
      </c>
      <c r="BB110" s="283">
        <v>0</v>
      </c>
      <c r="BD110" s="150">
        <f>_xlfn.XLOOKUP(A110,'KSD auditees'!A:A,'KSD auditees'!A:A)</f>
        <v>192</v>
      </c>
      <c r="BE110" s="150" t="str">
        <f>_xlfn.XLOOKUP(A110,'KSD auditees'!A:A,'KSD auditees'!G:G)</f>
        <v>Human Settlements</v>
      </c>
      <c r="BF110" s="150" t="e">
        <f>_xlfn.XLOOKUP(A110,'[27]Non AGSA'!B:B,'[27]Non AGSA'!B:B)</f>
        <v>#N/A</v>
      </c>
      <c r="BG110" s="150" t="e">
        <f>_xlfn.XLOOKUP(A110,'[27]Dormant auditee list'!C:C,'[27]Dormant auditee list'!C:C)</f>
        <v>#N/A</v>
      </c>
      <c r="BH110" s="150" t="str">
        <f>_xlfn.XLOOKUP(A110,[27]Reworked!A:A,[27]Reworked!I:I)</f>
        <v>Unqualified with findings</v>
      </c>
      <c r="BJ110" s="150">
        <v>1</v>
      </c>
      <c r="BK110" s="150">
        <v>2</v>
      </c>
    </row>
    <row r="111" spans="1:63" ht="14.25" customHeight="1" x14ac:dyDescent="0.25">
      <c r="A111" s="265">
        <v>1016</v>
      </c>
      <c r="B111" s="266" t="s">
        <v>156</v>
      </c>
      <c r="C111" s="271" t="s">
        <v>1190</v>
      </c>
      <c r="D111" s="271" t="s">
        <v>492</v>
      </c>
      <c r="E111" s="271" t="s">
        <v>1191</v>
      </c>
      <c r="F111" s="271" t="s">
        <v>156</v>
      </c>
      <c r="G111" s="271" t="s">
        <v>1</v>
      </c>
      <c r="H111" s="266" t="s">
        <v>1</v>
      </c>
      <c r="I111" s="266" t="s">
        <v>492</v>
      </c>
      <c r="J111" s="152" t="s">
        <v>17</v>
      </c>
      <c r="K111" s="272" t="s">
        <v>23</v>
      </c>
      <c r="L111" s="272" t="s">
        <v>23</v>
      </c>
      <c r="M111" s="152" t="s">
        <v>17</v>
      </c>
      <c r="N111" s="272" t="s">
        <v>23</v>
      </c>
      <c r="O111" s="272" t="s">
        <v>23</v>
      </c>
      <c r="P111" s="271" t="s">
        <v>1</v>
      </c>
      <c r="Q111" s="271" t="s">
        <v>1</v>
      </c>
      <c r="R111" s="271" t="s">
        <v>1</v>
      </c>
      <c r="S111" s="271" t="s">
        <v>1</v>
      </c>
      <c r="T111" s="271" t="s">
        <v>1</v>
      </c>
      <c r="U111" s="271" t="s">
        <v>1</v>
      </c>
      <c r="V111" s="271" t="s">
        <v>1</v>
      </c>
      <c r="W111" s="271" t="s">
        <v>1</v>
      </c>
      <c r="X111" s="271" t="s">
        <v>1</v>
      </c>
      <c r="Y111" s="271" t="s">
        <v>1</v>
      </c>
      <c r="Z111" s="272" t="s">
        <v>23</v>
      </c>
      <c r="AA111" s="272" t="s">
        <v>23</v>
      </c>
      <c r="AB111" s="271" t="s">
        <v>1</v>
      </c>
      <c r="AC111" s="271" t="s">
        <v>1</v>
      </c>
      <c r="AD111" s="271" t="s">
        <v>1</v>
      </c>
      <c r="AE111" s="272" t="s">
        <v>23</v>
      </c>
      <c r="AF111" s="272" t="s">
        <v>23</v>
      </c>
      <c r="AG111" s="271" t="s">
        <v>1</v>
      </c>
      <c r="AH111" s="274" t="s">
        <v>20</v>
      </c>
      <c r="AI111" s="271" t="s">
        <v>1</v>
      </c>
      <c r="AJ111" s="271" t="s">
        <v>1</v>
      </c>
      <c r="AK111" s="272" t="s">
        <v>23</v>
      </c>
      <c r="AL111" s="272" t="s">
        <v>23</v>
      </c>
      <c r="AM111" s="271" t="s">
        <v>1</v>
      </c>
      <c r="AN111" s="271" t="s">
        <v>1</v>
      </c>
      <c r="AO111" s="271" t="s">
        <v>1</v>
      </c>
      <c r="AP111" s="272" t="s">
        <v>23</v>
      </c>
      <c r="AQ111" s="274" t="s">
        <v>20</v>
      </c>
      <c r="AR111" s="272" t="s">
        <v>23</v>
      </c>
      <c r="AS111" s="271" t="s">
        <v>1</v>
      </c>
      <c r="AT111" s="271" t="s">
        <v>1</v>
      </c>
      <c r="AU111" s="272" t="s">
        <v>23</v>
      </c>
      <c r="AV111" s="272" t="s">
        <v>23</v>
      </c>
      <c r="AW111" s="274" t="s">
        <v>1240</v>
      </c>
      <c r="AX111" s="275">
        <v>1</v>
      </c>
      <c r="AY111" s="152">
        <v>2</v>
      </c>
      <c r="AZ111" s="276">
        <v>0</v>
      </c>
      <c r="BA111" s="277">
        <v>118.5</v>
      </c>
      <c r="BB111" s="278">
        <v>0.31</v>
      </c>
      <c r="BD111" s="150">
        <f>_xlfn.XLOOKUP(A111,'KSD auditees'!A:A,'KSD auditees'!A:A)</f>
        <v>1016</v>
      </c>
      <c r="BE111" s="150" t="str">
        <f>_xlfn.XLOOKUP(A111,'KSD auditees'!A:A,'KSD auditees'!G:G)</f>
        <v>Human Settlements</v>
      </c>
      <c r="BF111" s="150" t="e">
        <f>_xlfn.XLOOKUP(A111,'[27]Non AGSA'!B:B,'[27]Non AGSA'!B:B)</f>
        <v>#N/A</v>
      </c>
      <c r="BG111" s="150" t="e">
        <f>_xlfn.XLOOKUP(A111,'[27]Dormant auditee list'!C:C,'[27]Dormant auditee list'!C:C)</f>
        <v>#N/A</v>
      </c>
      <c r="BH111" s="150" t="str">
        <f>_xlfn.XLOOKUP(A111,[27]Reworked!A:A,[27]Reworked!I:I)</f>
        <v>Unqualified with findings</v>
      </c>
      <c r="BJ111" s="150">
        <v>1</v>
      </c>
      <c r="BK111" s="150">
        <v>2</v>
      </c>
    </row>
    <row r="112" spans="1:63" ht="13.5" customHeight="1" x14ac:dyDescent="0.25">
      <c r="A112" s="265">
        <v>1020</v>
      </c>
      <c r="B112" s="266" t="s">
        <v>160</v>
      </c>
      <c r="C112" s="271" t="s">
        <v>1190</v>
      </c>
      <c r="D112" s="271" t="s">
        <v>658</v>
      </c>
      <c r="E112" s="271" t="s">
        <v>1191</v>
      </c>
      <c r="F112" s="271" t="s">
        <v>156</v>
      </c>
      <c r="G112" s="271" t="s">
        <v>1</v>
      </c>
      <c r="H112" s="266" t="s">
        <v>1</v>
      </c>
      <c r="I112" s="266" t="s">
        <v>658</v>
      </c>
      <c r="J112" s="152" t="s">
        <v>17</v>
      </c>
      <c r="K112" s="272" t="s">
        <v>23</v>
      </c>
      <c r="L112" s="272" t="s">
        <v>23</v>
      </c>
      <c r="M112" s="152" t="s">
        <v>17</v>
      </c>
      <c r="N112" s="272" t="s">
        <v>23</v>
      </c>
      <c r="O112" s="272" t="s">
        <v>23</v>
      </c>
      <c r="P112" s="271" t="s">
        <v>1</v>
      </c>
      <c r="Q112" s="271" t="s">
        <v>1</v>
      </c>
      <c r="R112" s="271" t="s">
        <v>1</v>
      </c>
      <c r="S112" s="271" t="s">
        <v>1</v>
      </c>
      <c r="T112" s="271" t="s">
        <v>1</v>
      </c>
      <c r="U112" s="271" t="s">
        <v>1</v>
      </c>
      <c r="V112" s="271" t="s">
        <v>1</v>
      </c>
      <c r="W112" s="271" t="s">
        <v>1</v>
      </c>
      <c r="X112" s="271" t="s">
        <v>1</v>
      </c>
      <c r="Y112" s="271" t="s">
        <v>1</v>
      </c>
      <c r="Z112" s="272" t="s">
        <v>23</v>
      </c>
      <c r="AA112" s="272" t="s">
        <v>23</v>
      </c>
      <c r="AB112" s="271" t="s">
        <v>1</v>
      </c>
      <c r="AC112" s="271" t="s">
        <v>1</v>
      </c>
      <c r="AD112" s="271" t="s">
        <v>1</v>
      </c>
      <c r="AE112" s="271" t="s">
        <v>1</v>
      </c>
      <c r="AF112" s="271" t="s">
        <v>1</v>
      </c>
      <c r="AG112" s="271" t="s">
        <v>1</v>
      </c>
      <c r="AH112" s="271" t="s">
        <v>1</v>
      </c>
      <c r="AI112" s="271" t="s">
        <v>1</v>
      </c>
      <c r="AJ112" s="271" t="s">
        <v>1</v>
      </c>
      <c r="AK112" s="272" t="s">
        <v>23</v>
      </c>
      <c r="AL112" s="271" t="s">
        <v>1</v>
      </c>
      <c r="AM112" s="271" t="s">
        <v>1</v>
      </c>
      <c r="AN112" s="271" t="s">
        <v>1</v>
      </c>
      <c r="AO112" s="271" t="s">
        <v>1</v>
      </c>
      <c r="AP112" s="272" t="s">
        <v>23</v>
      </c>
      <c r="AQ112" s="272" t="s">
        <v>23</v>
      </c>
      <c r="AR112" s="273" t="s">
        <v>22</v>
      </c>
      <c r="AS112" s="271" t="s">
        <v>1</v>
      </c>
      <c r="AT112" s="271" t="s">
        <v>1</v>
      </c>
      <c r="AU112" s="272" t="s">
        <v>23</v>
      </c>
      <c r="AV112" s="272" t="s">
        <v>23</v>
      </c>
      <c r="AW112" s="274" t="s">
        <v>1240</v>
      </c>
      <c r="AX112" s="152">
        <v>2</v>
      </c>
      <c r="AY112" s="275">
        <v>1</v>
      </c>
      <c r="AZ112" s="276">
        <v>0</v>
      </c>
      <c r="BA112" s="277">
        <v>125.2</v>
      </c>
      <c r="BB112" s="278">
        <v>197.2</v>
      </c>
      <c r="BD112" s="150">
        <f>_xlfn.XLOOKUP(A112,'KSD auditees'!A:A,'KSD auditees'!A:A)</f>
        <v>1020</v>
      </c>
      <c r="BE112" s="150" t="str">
        <f>_xlfn.XLOOKUP(A112,'KSD auditees'!A:A,'KSD auditees'!G:G)</f>
        <v>Human Settlements</v>
      </c>
      <c r="BF112" s="150" t="e">
        <f>_xlfn.XLOOKUP(A112,'[27]Non AGSA'!B:B,'[27]Non AGSA'!B:B)</f>
        <v>#N/A</v>
      </c>
      <c r="BG112" s="150" t="e">
        <f>_xlfn.XLOOKUP(A112,'[27]Dormant auditee list'!C:C,'[27]Dormant auditee list'!C:C)</f>
        <v>#N/A</v>
      </c>
      <c r="BH112" s="150" t="str">
        <f>_xlfn.XLOOKUP(A112,[27]Reworked!A:A,[27]Reworked!I:I)</f>
        <v>Unqualified with findings</v>
      </c>
      <c r="BJ112" s="150">
        <v>1</v>
      </c>
      <c r="BK112" s="150">
        <v>2</v>
      </c>
    </row>
    <row r="113" spans="1:63" ht="14.25" customHeight="1" x14ac:dyDescent="0.25">
      <c r="A113" s="265">
        <v>1009</v>
      </c>
      <c r="B113" s="266" t="s">
        <v>156</v>
      </c>
      <c r="C113" s="271" t="s">
        <v>1190</v>
      </c>
      <c r="D113" s="271" t="s">
        <v>1021</v>
      </c>
      <c r="E113" s="271" t="s">
        <v>1191</v>
      </c>
      <c r="F113" s="271" t="s">
        <v>156</v>
      </c>
      <c r="G113" s="271" t="s">
        <v>1</v>
      </c>
      <c r="H113" s="266" t="s">
        <v>1</v>
      </c>
      <c r="I113" s="266" t="s">
        <v>1021</v>
      </c>
      <c r="J113" s="152" t="s">
        <v>17</v>
      </c>
      <c r="K113" s="273" t="s">
        <v>22</v>
      </c>
      <c r="L113" s="272" t="s">
        <v>23</v>
      </c>
      <c r="M113" s="152" t="s">
        <v>17</v>
      </c>
      <c r="N113" s="272" t="s">
        <v>23</v>
      </c>
      <c r="O113" s="272" t="s">
        <v>23</v>
      </c>
      <c r="P113" s="271" t="s">
        <v>1</v>
      </c>
      <c r="Q113" s="271" t="s">
        <v>1</v>
      </c>
      <c r="R113" s="271" t="s">
        <v>1</v>
      </c>
      <c r="S113" s="271" t="s">
        <v>1</v>
      </c>
      <c r="T113" s="271" t="s">
        <v>1</v>
      </c>
      <c r="U113" s="271" t="s">
        <v>1</v>
      </c>
      <c r="V113" s="271" t="s">
        <v>1</v>
      </c>
      <c r="W113" s="271" t="s">
        <v>1</v>
      </c>
      <c r="X113" s="271" t="s">
        <v>1</v>
      </c>
      <c r="Y113" s="271" t="s">
        <v>1</v>
      </c>
      <c r="Z113" s="271" t="s">
        <v>1</v>
      </c>
      <c r="AA113" s="273" t="s">
        <v>22</v>
      </c>
      <c r="AB113" s="271" t="s">
        <v>1</v>
      </c>
      <c r="AC113" s="271" t="s">
        <v>1</v>
      </c>
      <c r="AD113" s="271" t="s">
        <v>1</v>
      </c>
      <c r="AE113" s="271" t="s">
        <v>1</v>
      </c>
      <c r="AF113" s="272" t="s">
        <v>23</v>
      </c>
      <c r="AG113" s="271" t="s">
        <v>1</v>
      </c>
      <c r="AH113" s="271" t="s">
        <v>1</v>
      </c>
      <c r="AI113" s="271" t="s">
        <v>1</v>
      </c>
      <c r="AJ113" s="271" t="s">
        <v>1</v>
      </c>
      <c r="AK113" s="274" t="s">
        <v>20</v>
      </c>
      <c r="AL113" s="272" t="s">
        <v>23</v>
      </c>
      <c r="AM113" s="271" t="s">
        <v>1</v>
      </c>
      <c r="AN113" s="271" t="s">
        <v>1</v>
      </c>
      <c r="AO113" s="271" t="s">
        <v>1</v>
      </c>
      <c r="AP113" s="273" t="s">
        <v>22</v>
      </c>
      <c r="AQ113" s="271" t="s">
        <v>1</v>
      </c>
      <c r="AR113" s="272" t="s">
        <v>23</v>
      </c>
      <c r="AS113" s="271" t="s">
        <v>1</v>
      </c>
      <c r="AT113" s="271" t="s">
        <v>1</v>
      </c>
      <c r="AU113" s="272" t="s">
        <v>23</v>
      </c>
      <c r="AV113" s="272" t="s">
        <v>23</v>
      </c>
      <c r="AW113" s="274" t="s">
        <v>1240</v>
      </c>
      <c r="AX113" s="152">
        <v>2</v>
      </c>
      <c r="AY113" s="152">
        <v>2</v>
      </c>
      <c r="AZ113" s="276">
        <v>0</v>
      </c>
      <c r="BA113" s="280">
        <v>1636.9</v>
      </c>
      <c r="BB113" s="278">
        <v>1.3</v>
      </c>
      <c r="BD113" s="150">
        <f>_xlfn.XLOOKUP(A113,'KSD auditees'!A:A,'KSD auditees'!A:A)</f>
        <v>1009</v>
      </c>
      <c r="BE113" s="150" t="str">
        <f>_xlfn.XLOOKUP(A113,'KSD auditees'!A:A,'KSD auditees'!G:G)</f>
        <v>Human Settlements</v>
      </c>
      <c r="BF113" s="150" t="e">
        <f>_xlfn.XLOOKUP(A113,'[27]Non AGSA'!B:B,'[27]Non AGSA'!B:B)</f>
        <v>#N/A</v>
      </c>
      <c r="BG113" s="150" t="e">
        <f>_xlfn.XLOOKUP(A113,'[27]Dormant auditee list'!C:C,'[27]Dormant auditee list'!C:C)</f>
        <v>#N/A</v>
      </c>
      <c r="BH113" s="150" t="str">
        <f>_xlfn.XLOOKUP(A113,[27]Reworked!A:A,[27]Reworked!I:I)</f>
        <v>Unqualified with findings</v>
      </c>
      <c r="BJ113" s="150">
        <v>1</v>
      </c>
      <c r="BK113" s="150">
        <v>2</v>
      </c>
    </row>
    <row r="114" spans="1:63" ht="27" customHeight="1" x14ac:dyDescent="0.25">
      <c r="A114" s="265">
        <v>197</v>
      </c>
      <c r="B114" s="266" t="s">
        <v>203</v>
      </c>
      <c r="C114" s="271" t="s">
        <v>1190</v>
      </c>
      <c r="D114" s="271" t="s">
        <v>854</v>
      </c>
      <c r="E114" s="271" t="s">
        <v>1191</v>
      </c>
      <c r="F114" s="271" t="s">
        <v>452</v>
      </c>
      <c r="G114" s="271" t="s">
        <v>856</v>
      </c>
      <c r="H114" s="266" t="s">
        <v>696</v>
      </c>
      <c r="I114" s="266" t="s">
        <v>437</v>
      </c>
      <c r="J114" s="275" t="s">
        <v>33</v>
      </c>
      <c r="K114" s="271" t="s">
        <v>1</v>
      </c>
      <c r="L114" s="271" t="s">
        <v>1</v>
      </c>
      <c r="M114" s="275" t="s">
        <v>33</v>
      </c>
      <c r="N114" s="271" t="s">
        <v>1</v>
      </c>
      <c r="O114" s="271" t="s">
        <v>1</v>
      </c>
      <c r="P114" s="271" t="s">
        <v>1</v>
      </c>
      <c r="Q114" s="271" t="s">
        <v>1</v>
      </c>
      <c r="R114" s="271" t="s">
        <v>1</v>
      </c>
      <c r="S114" s="271" t="s">
        <v>1</v>
      </c>
      <c r="T114" s="271" t="s">
        <v>1</v>
      </c>
      <c r="U114" s="271" t="s">
        <v>1</v>
      </c>
      <c r="V114" s="271" t="s">
        <v>1</v>
      </c>
      <c r="W114" s="271" t="s">
        <v>1</v>
      </c>
      <c r="X114" s="271" t="s">
        <v>1</v>
      </c>
      <c r="Y114" s="271" t="s">
        <v>1</v>
      </c>
      <c r="Z114" s="271" t="s">
        <v>1</v>
      </c>
      <c r="AA114" s="271" t="s">
        <v>1</v>
      </c>
      <c r="AB114" s="271" t="s">
        <v>1</v>
      </c>
      <c r="AC114" s="271" t="s">
        <v>1</v>
      </c>
      <c r="AD114" s="271" t="s">
        <v>1</v>
      </c>
      <c r="AE114" s="271" t="s">
        <v>1</v>
      </c>
      <c r="AF114" s="271" t="s">
        <v>1</v>
      </c>
      <c r="AG114" s="271" t="s">
        <v>1</v>
      </c>
      <c r="AH114" s="271" t="s">
        <v>1</v>
      </c>
      <c r="AI114" s="271" t="s">
        <v>1</v>
      </c>
      <c r="AJ114" s="271" t="s">
        <v>1</v>
      </c>
      <c r="AK114" s="271" t="s">
        <v>1</v>
      </c>
      <c r="AL114" s="271" t="s">
        <v>1</v>
      </c>
      <c r="AM114" s="271" t="s">
        <v>1</v>
      </c>
      <c r="AN114" s="271" t="s">
        <v>1</v>
      </c>
      <c r="AO114" s="271" t="s">
        <v>1</v>
      </c>
      <c r="AP114" s="271" t="s">
        <v>1</v>
      </c>
      <c r="AQ114" s="271" t="s">
        <v>1</v>
      </c>
      <c r="AR114" s="271" t="s">
        <v>1</v>
      </c>
      <c r="AS114" s="271" t="s">
        <v>1</v>
      </c>
      <c r="AT114" s="271" t="s">
        <v>1</v>
      </c>
      <c r="AU114" s="273" t="s">
        <v>22</v>
      </c>
      <c r="AV114" s="272" t="s">
        <v>23</v>
      </c>
      <c r="AW114" s="274" t="s">
        <v>1240</v>
      </c>
      <c r="AX114" s="275">
        <v>1</v>
      </c>
      <c r="AY114" s="284">
        <v>0</v>
      </c>
      <c r="AZ114" s="276">
        <v>0</v>
      </c>
      <c r="BA114" s="277">
        <v>0.17</v>
      </c>
      <c r="BB114" s="281">
        <v>2E-3</v>
      </c>
      <c r="BD114" s="150">
        <f>_xlfn.XLOOKUP(A114,'KSD auditees'!A:A,'KSD auditees'!A:A)</f>
        <v>197</v>
      </c>
      <c r="BE114" s="150" t="str">
        <f>_xlfn.XLOOKUP(A114,'KSD auditees'!A:A,'KSD auditees'!G:G)</f>
        <v>Safety and Security</v>
      </c>
      <c r="BF114" s="150" t="e">
        <f>_xlfn.XLOOKUP(A114,'[27]Non AGSA'!B:B,'[27]Non AGSA'!B:B)</f>
        <v>#N/A</v>
      </c>
      <c r="BG114" s="150" t="e">
        <f>_xlfn.XLOOKUP(A114,'[27]Dormant auditee list'!C:C,'[27]Dormant auditee list'!C:C)</f>
        <v>#N/A</v>
      </c>
      <c r="BH114" s="150" t="str">
        <f>_xlfn.XLOOKUP(A114,[27]Reworked!A:A,[27]Reworked!I:I)</f>
        <v>Unqualified with no findings</v>
      </c>
      <c r="BJ114" s="150">
        <v>1</v>
      </c>
      <c r="BK114" s="150">
        <v>1</v>
      </c>
    </row>
    <row r="115" spans="1:63" ht="14.25" customHeight="1" x14ac:dyDescent="0.25">
      <c r="A115" s="265">
        <v>375</v>
      </c>
      <c r="B115" s="266" t="s">
        <v>1268</v>
      </c>
      <c r="C115" s="271" t="s">
        <v>1190</v>
      </c>
      <c r="D115" s="271" t="s">
        <v>571</v>
      </c>
      <c r="E115" s="271" t="s">
        <v>1191</v>
      </c>
      <c r="F115" s="271" t="s">
        <v>485</v>
      </c>
      <c r="G115" s="271" t="s">
        <v>1</v>
      </c>
      <c r="H115" s="266" t="s">
        <v>1</v>
      </c>
      <c r="I115" s="266" t="s">
        <v>571</v>
      </c>
      <c r="J115" s="275" t="s">
        <v>33</v>
      </c>
      <c r="K115" s="271" t="s">
        <v>1</v>
      </c>
      <c r="L115" s="271" t="s">
        <v>1</v>
      </c>
      <c r="M115" s="275" t="s">
        <v>33</v>
      </c>
      <c r="N115" s="271" t="s">
        <v>1</v>
      </c>
      <c r="O115" s="271" t="s">
        <v>1</v>
      </c>
      <c r="P115" s="271" t="s">
        <v>1</v>
      </c>
      <c r="Q115" s="271" t="s">
        <v>1</v>
      </c>
      <c r="R115" s="271" t="s">
        <v>1</v>
      </c>
      <c r="S115" s="271" t="s">
        <v>1</v>
      </c>
      <c r="T115" s="271" t="s">
        <v>1</v>
      </c>
      <c r="U115" s="271" t="s">
        <v>1</v>
      </c>
      <c r="V115" s="271" t="s">
        <v>1</v>
      </c>
      <c r="W115" s="271" t="s">
        <v>1</v>
      </c>
      <c r="X115" s="271" t="s">
        <v>1</v>
      </c>
      <c r="Y115" s="271" t="s">
        <v>1</v>
      </c>
      <c r="Z115" s="271" t="s">
        <v>1</v>
      </c>
      <c r="AA115" s="271" t="s">
        <v>1</v>
      </c>
      <c r="AB115" s="271" t="s">
        <v>1</v>
      </c>
      <c r="AC115" s="271" t="s">
        <v>1</v>
      </c>
      <c r="AD115" s="271" t="s">
        <v>1</v>
      </c>
      <c r="AE115" s="271" t="s">
        <v>1</v>
      </c>
      <c r="AF115" s="271" t="s">
        <v>1</v>
      </c>
      <c r="AG115" s="271" t="s">
        <v>1</v>
      </c>
      <c r="AH115" s="271" t="s">
        <v>1</v>
      </c>
      <c r="AI115" s="271" t="s">
        <v>1</v>
      </c>
      <c r="AJ115" s="271" t="s">
        <v>1</v>
      </c>
      <c r="AK115" s="271" t="s">
        <v>1</v>
      </c>
      <c r="AL115" s="271" t="s">
        <v>1</v>
      </c>
      <c r="AM115" s="271" t="s">
        <v>1</v>
      </c>
      <c r="AN115" s="271" t="s">
        <v>1</v>
      </c>
      <c r="AO115" s="271" t="s">
        <v>1</v>
      </c>
      <c r="AP115" s="271" t="s">
        <v>1</v>
      </c>
      <c r="AQ115" s="271" t="s">
        <v>1</v>
      </c>
      <c r="AR115" s="271" t="s">
        <v>1</v>
      </c>
      <c r="AS115" s="271" t="s">
        <v>1</v>
      </c>
      <c r="AT115" s="271" t="s">
        <v>1</v>
      </c>
      <c r="AU115" s="271" t="s">
        <v>1</v>
      </c>
      <c r="AV115" s="271" t="s">
        <v>1</v>
      </c>
      <c r="AW115" s="275" t="s">
        <v>1241</v>
      </c>
      <c r="AX115" s="275">
        <v>1</v>
      </c>
      <c r="AY115" s="152">
        <v>2</v>
      </c>
      <c r="AZ115" s="276">
        <v>0</v>
      </c>
      <c r="BA115" s="280">
        <v>0.27</v>
      </c>
      <c r="BB115" s="281">
        <v>0.03</v>
      </c>
      <c r="BD115" s="150" t="e">
        <f>_xlfn.XLOOKUP(A115,'KSD auditees'!A:A,'KSD auditees'!A:A)</f>
        <v>#N/A</v>
      </c>
      <c r="BE115" s="150" t="e">
        <f>_xlfn.XLOOKUP(A115,'KSD auditees'!A:A,'KSD auditees'!G:G)</f>
        <v>#N/A</v>
      </c>
      <c r="BF115" s="150" t="e">
        <f>_xlfn.XLOOKUP(A115,'[27]Non AGSA'!B:B,'[27]Non AGSA'!B:B)</f>
        <v>#N/A</v>
      </c>
      <c r="BG115" s="150" t="e">
        <f>_xlfn.XLOOKUP(A115,'[27]Dormant auditee list'!C:C,'[27]Dormant auditee list'!C:C)</f>
        <v>#N/A</v>
      </c>
      <c r="BH115" s="150" t="str">
        <f>_xlfn.XLOOKUP(A115,[27]Reworked!A:A,[27]Reworked!I:I)</f>
        <v>Unqualified with no findings</v>
      </c>
      <c r="BJ115" s="150">
        <v>1</v>
      </c>
      <c r="BK115" s="150">
        <v>1</v>
      </c>
    </row>
    <row r="116" spans="1:63" ht="14.25" customHeight="1" x14ac:dyDescent="0.25">
      <c r="A116" s="265">
        <v>1229</v>
      </c>
      <c r="B116" s="266" t="s">
        <v>1270</v>
      </c>
      <c r="C116" s="271" t="s">
        <v>1190</v>
      </c>
      <c r="D116" s="271" t="s">
        <v>1086</v>
      </c>
      <c r="E116" s="271" t="s">
        <v>1191</v>
      </c>
      <c r="F116" s="271" t="s">
        <v>456</v>
      </c>
      <c r="G116" s="271" t="s">
        <v>1</v>
      </c>
      <c r="H116" s="266" t="s">
        <v>1</v>
      </c>
      <c r="I116" s="266" t="s">
        <v>1086</v>
      </c>
      <c r="J116" s="275" t="s">
        <v>33</v>
      </c>
      <c r="K116" s="271" t="s">
        <v>1</v>
      </c>
      <c r="L116" s="271" t="s">
        <v>1</v>
      </c>
      <c r="M116" s="275" t="s">
        <v>33</v>
      </c>
      <c r="N116" s="271" t="s">
        <v>1</v>
      </c>
      <c r="O116" s="271" t="s">
        <v>1</v>
      </c>
      <c r="P116" s="271" t="s">
        <v>1</v>
      </c>
      <c r="Q116" s="271" t="s">
        <v>1</v>
      </c>
      <c r="R116" s="271" t="s">
        <v>1</v>
      </c>
      <c r="S116" s="271" t="s">
        <v>1</v>
      </c>
      <c r="T116" s="271" t="s">
        <v>1</v>
      </c>
      <c r="U116" s="271" t="s">
        <v>1</v>
      </c>
      <c r="V116" s="271" t="s">
        <v>1</v>
      </c>
      <c r="W116" s="271" t="s">
        <v>1</v>
      </c>
      <c r="X116" s="271" t="s">
        <v>1</v>
      </c>
      <c r="Y116" s="271" t="s">
        <v>1</v>
      </c>
      <c r="Z116" s="271" t="s">
        <v>1</v>
      </c>
      <c r="AA116" s="271" t="s">
        <v>1</v>
      </c>
      <c r="AB116" s="271" t="s">
        <v>1</v>
      </c>
      <c r="AC116" s="271" t="s">
        <v>1</v>
      </c>
      <c r="AD116" s="271" t="s">
        <v>1</v>
      </c>
      <c r="AE116" s="271" t="s">
        <v>1</v>
      </c>
      <c r="AF116" s="271" t="s">
        <v>1</v>
      </c>
      <c r="AG116" s="271" t="s">
        <v>1</v>
      </c>
      <c r="AH116" s="271" t="s">
        <v>1</v>
      </c>
      <c r="AI116" s="271" t="s">
        <v>1</v>
      </c>
      <c r="AJ116" s="271" t="s">
        <v>1</v>
      </c>
      <c r="AK116" s="271" t="s">
        <v>1</v>
      </c>
      <c r="AL116" s="271" t="s">
        <v>1</v>
      </c>
      <c r="AM116" s="271" t="s">
        <v>1</v>
      </c>
      <c r="AN116" s="271" t="s">
        <v>1</v>
      </c>
      <c r="AO116" s="271" t="s">
        <v>1</v>
      </c>
      <c r="AP116" s="271" t="s">
        <v>1</v>
      </c>
      <c r="AQ116" s="271" t="s">
        <v>1</v>
      </c>
      <c r="AR116" s="271" t="s">
        <v>1</v>
      </c>
      <c r="AS116" s="271" t="s">
        <v>1</v>
      </c>
      <c r="AT116" s="271" t="s">
        <v>1</v>
      </c>
      <c r="AU116" s="271" t="s">
        <v>1</v>
      </c>
      <c r="AV116" s="274" t="s">
        <v>20</v>
      </c>
      <c r="AW116" s="275" t="s">
        <v>1241</v>
      </c>
      <c r="AX116" s="275">
        <v>1</v>
      </c>
      <c r="AY116" s="284">
        <v>0</v>
      </c>
      <c r="AZ116" s="276">
        <v>0</v>
      </c>
      <c r="BA116" s="277">
        <v>0</v>
      </c>
      <c r="BB116" s="281">
        <v>1E-3</v>
      </c>
      <c r="BD116" s="150" t="e">
        <f>_xlfn.XLOOKUP(A116,'KSD auditees'!A:A,'KSD auditees'!A:A)</f>
        <v>#N/A</v>
      </c>
      <c r="BE116" s="150" t="e">
        <f>_xlfn.XLOOKUP(A116,'KSD auditees'!A:A,'KSD auditees'!G:G)</f>
        <v>#N/A</v>
      </c>
      <c r="BF116" s="150" t="e">
        <f>_xlfn.XLOOKUP(A116,'[27]Non AGSA'!B:B,'[27]Non AGSA'!B:B)</f>
        <v>#N/A</v>
      </c>
      <c r="BG116" s="150" t="e">
        <f>_xlfn.XLOOKUP(A116,'[27]Dormant auditee list'!C:C,'[27]Dormant auditee list'!C:C)</f>
        <v>#N/A</v>
      </c>
      <c r="BH116" s="150" t="str">
        <f>_xlfn.XLOOKUP(A116,[27]Reworked!A:A,[27]Reworked!I:I)</f>
        <v>Unqualified with no findings</v>
      </c>
      <c r="BJ116" s="150">
        <v>1</v>
      </c>
      <c r="BK116" s="150">
        <v>1</v>
      </c>
    </row>
    <row r="117" spans="1:63" ht="26.25" customHeight="1" x14ac:dyDescent="0.25">
      <c r="A117" s="265">
        <v>403</v>
      </c>
      <c r="B117" s="266" t="s">
        <v>927</v>
      </c>
      <c r="C117" s="271" t="s">
        <v>1190</v>
      </c>
      <c r="D117" s="271" t="s">
        <v>896</v>
      </c>
      <c r="E117" s="271" t="s">
        <v>1191</v>
      </c>
      <c r="F117" s="271" t="s">
        <v>1</v>
      </c>
      <c r="G117" s="271" t="s">
        <v>902</v>
      </c>
      <c r="H117" s="266" t="s">
        <v>755</v>
      </c>
      <c r="I117" s="266" t="s">
        <v>437</v>
      </c>
      <c r="J117" s="152" t="s">
        <v>17</v>
      </c>
      <c r="K117" s="274" t="s">
        <v>20</v>
      </c>
      <c r="L117" s="271" t="s">
        <v>1</v>
      </c>
      <c r="M117" s="275" t="s">
        <v>33</v>
      </c>
      <c r="N117" s="271" t="s">
        <v>1</v>
      </c>
      <c r="O117" s="271" t="s">
        <v>1</v>
      </c>
      <c r="P117" s="271" t="s">
        <v>1</v>
      </c>
      <c r="Q117" s="271" t="s">
        <v>1</v>
      </c>
      <c r="R117" s="271" t="s">
        <v>1</v>
      </c>
      <c r="S117" s="271" t="s">
        <v>1</v>
      </c>
      <c r="T117" s="271" t="s">
        <v>1</v>
      </c>
      <c r="U117" s="271" t="s">
        <v>1</v>
      </c>
      <c r="V117" s="271" t="s">
        <v>1</v>
      </c>
      <c r="W117" s="271" t="s">
        <v>1</v>
      </c>
      <c r="X117" s="271" t="s">
        <v>1</v>
      </c>
      <c r="Y117" s="271" t="s">
        <v>1</v>
      </c>
      <c r="Z117" s="271" t="s">
        <v>1</v>
      </c>
      <c r="AA117" s="274" t="s">
        <v>20</v>
      </c>
      <c r="AB117" s="271" t="s">
        <v>1</v>
      </c>
      <c r="AC117" s="271" t="s">
        <v>1</v>
      </c>
      <c r="AD117" s="271" t="s">
        <v>1</v>
      </c>
      <c r="AE117" s="271" t="s">
        <v>1</v>
      </c>
      <c r="AF117" s="271" t="s">
        <v>1</v>
      </c>
      <c r="AG117" s="271" t="s">
        <v>1</v>
      </c>
      <c r="AH117" s="271" t="s">
        <v>1</v>
      </c>
      <c r="AI117" s="271" t="s">
        <v>1</v>
      </c>
      <c r="AJ117" s="271" t="s">
        <v>1</v>
      </c>
      <c r="AK117" s="271" t="s">
        <v>1</v>
      </c>
      <c r="AL117" s="271" t="s">
        <v>1</v>
      </c>
      <c r="AM117" s="271" t="s">
        <v>1</v>
      </c>
      <c r="AN117" s="271" t="s">
        <v>1</v>
      </c>
      <c r="AO117" s="271" t="s">
        <v>1</v>
      </c>
      <c r="AP117" s="271" t="s">
        <v>1</v>
      </c>
      <c r="AQ117" s="271" t="s">
        <v>1</v>
      </c>
      <c r="AR117" s="271" t="s">
        <v>1</v>
      </c>
      <c r="AS117" s="271" t="s">
        <v>1</v>
      </c>
      <c r="AT117" s="271" t="s">
        <v>1</v>
      </c>
      <c r="AU117" s="272" t="s">
        <v>23</v>
      </c>
      <c r="AV117" s="272" t="s">
        <v>23</v>
      </c>
      <c r="AW117" s="275" t="s">
        <v>1241</v>
      </c>
      <c r="AX117" s="275">
        <v>1</v>
      </c>
      <c r="AY117" s="275">
        <v>1</v>
      </c>
      <c r="AZ117" s="276">
        <v>0</v>
      </c>
      <c r="BA117" s="280">
        <v>0.57999999999999996</v>
      </c>
      <c r="BB117" s="278">
        <v>0.02</v>
      </c>
      <c r="BD117" s="150" t="e">
        <f>_xlfn.XLOOKUP(A117,'KSD auditees'!A:A,'KSD auditees'!A:A)</f>
        <v>#N/A</v>
      </c>
      <c r="BE117" s="150" t="e">
        <f>_xlfn.XLOOKUP(A117,'KSD auditees'!A:A,'KSD auditees'!G:G)</f>
        <v>#N/A</v>
      </c>
      <c r="BF117" s="150" t="e">
        <f>_xlfn.XLOOKUP(A117,'[27]Non AGSA'!B:B,'[27]Non AGSA'!B:B)</f>
        <v>#N/A</v>
      </c>
      <c r="BG117" s="150" t="e">
        <f>_xlfn.XLOOKUP(A117,'[27]Dormant auditee list'!C:C,'[27]Dormant auditee list'!C:C)</f>
        <v>#N/A</v>
      </c>
      <c r="BH117" s="150" t="str">
        <f>_xlfn.XLOOKUP(A117,[27]Reworked!A:A,[27]Reworked!I:I)</f>
        <v>Unqualified with findings</v>
      </c>
      <c r="BJ117" s="150">
        <v>1</v>
      </c>
      <c r="BK117" s="150">
        <v>2</v>
      </c>
    </row>
    <row r="118" spans="1:63" ht="34.5" customHeight="1" x14ac:dyDescent="0.25">
      <c r="A118" s="265">
        <v>291</v>
      </c>
      <c r="B118" s="266" t="s">
        <v>142</v>
      </c>
      <c r="C118" s="271" t="s">
        <v>1190</v>
      </c>
      <c r="D118" s="271" t="s">
        <v>737</v>
      </c>
      <c r="E118" s="271" t="s">
        <v>1191</v>
      </c>
      <c r="F118" s="271" t="s">
        <v>485</v>
      </c>
      <c r="G118" s="271" t="s">
        <v>739</v>
      </c>
      <c r="H118" s="266" t="s">
        <v>440</v>
      </c>
      <c r="I118" s="266" t="s">
        <v>437</v>
      </c>
      <c r="J118" s="275" t="s">
        <v>33</v>
      </c>
      <c r="K118" s="271" t="s">
        <v>1</v>
      </c>
      <c r="L118" s="271" t="s">
        <v>1</v>
      </c>
      <c r="M118" s="275" t="s">
        <v>33</v>
      </c>
      <c r="N118" s="271" t="s">
        <v>1</v>
      </c>
      <c r="O118" s="273" t="s">
        <v>22</v>
      </c>
      <c r="P118" s="271" t="s">
        <v>1</v>
      </c>
      <c r="Q118" s="271" t="s">
        <v>1</v>
      </c>
      <c r="R118" s="271" t="s">
        <v>1</v>
      </c>
      <c r="S118" s="271" t="s">
        <v>1</v>
      </c>
      <c r="T118" s="271" t="s">
        <v>1</v>
      </c>
      <c r="U118" s="271" t="s">
        <v>1</v>
      </c>
      <c r="V118" s="271" t="s">
        <v>1</v>
      </c>
      <c r="W118" s="271" t="s">
        <v>1</v>
      </c>
      <c r="X118" s="271" t="s">
        <v>1</v>
      </c>
      <c r="Y118" s="271" t="s">
        <v>1</v>
      </c>
      <c r="Z118" s="271" t="s">
        <v>1</v>
      </c>
      <c r="AA118" s="271" t="s">
        <v>1</v>
      </c>
      <c r="AB118" s="271" t="s">
        <v>1</v>
      </c>
      <c r="AC118" s="271" t="s">
        <v>1</v>
      </c>
      <c r="AD118" s="271" t="s">
        <v>1</v>
      </c>
      <c r="AE118" s="271" t="s">
        <v>1</v>
      </c>
      <c r="AF118" s="271" t="s">
        <v>1</v>
      </c>
      <c r="AG118" s="271" t="s">
        <v>1</v>
      </c>
      <c r="AH118" s="271" t="s">
        <v>1</v>
      </c>
      <c r="AI118" s="271" t="s">
        <v>1</v>
      </c>
      <c r="AJ118" s="271" t="s">
        <v>1</v>
      </c>
      <c r="AK118" s="271" t="s">
        <v>1</v>
      </c>
      <c r="AL118" s="271" t="s">
        <v>1</v>
      </c>
      <c r="AM118" s="271" t="s">
        <v>1</v>
      </c>
      <c r="AN118" s="271" t="s">
        <v>1</v>
      </c>
      <c r="AO118" s="271" t="s">
        <v>1</v>
      </c>
      <c r="AP118" s="271" t="s">
        <v>1</v>
      </c>
      <c r="AQ118" s="271" t="s">
        <v>1</v>
      </c>
      <c r="AR118" s="271" t="s">
        <v>1</v>
      </c>
      <c r="AS118" s="271" t="s">
        <v>1</v>
      </c>
      <c r="AT118" s="271" t="s">
        <v>1</v>
      </c>
      <c r="AU118" s="273" t="s">
        <v>22</v>
      </c>
      <c r="AV118" s="271" t="s">
        <v>1</v>
      </c>
      <c r="AW118" s="275" t="s">
        <v>1241</v>
      </c>
      <c r="AX118" s="275">
        <v>1</v>
      </c>
      <c r="AY118" s="152">
        <v>2</v>
      </c>
      <c r="AZ118" s="276">
        <v>0</v>
      </c>
      <c r="BA118" s="277">
        <v>0.04</v>
      </c>
      <c r="BB118" s="283">
        <v>0</v>
      </c>
      <c r="BD118" s="150">
        <f>_xlfn.XLOOKUP(A118,'KSD auditees'!A:A,'KSD auditees'!A:A)</f>
        <v>291</v>
      </c>
      <c r="BE118" s="150" t="str">
        <f>_xlfn.XLOOKUP(A118,'KSD auditees'!A:A,'KSD auditees'!G:G)</f>
        <v xml:space="preserve">Financial sustainability </v>
      </c>
      <c r="BF118" s="150" t="e">
        <f>_xlfn.XLOOKUP(A118,'[27]Non AGSA'!B:B,'[27]Non AGSA'!B:B)</f>
        <v>#N/A</v>
      </c>
      <c r="BG118" s="150" t="e">
        <f>_xlfn.XLOOKUP(A118,'[27]Dormant auditee list'!C:C,'[27]Dormant auditee list'!C:C)</f>
        <v>#N/A</v>
      </c>
      <c r="BH118" s="150" t="str">
        <f>_xlfn.XLOOKUP(A118,[27]Reworked!A:A,[27]Reworked!I:I)</f>
        <v>Unqualified with no findings</v>
      </c>
      <c r="BJ118" s="150">
        <v>1</v>
      </c>
      <c r="BK118" s="150">
        <v>1</v>
      </c>
    </row>
    <row r="119" spans="1:63" ht="26.25" customHeight="1" x14ac:dyDescent="0.25">
      <c r="A119" s="265">
        <v>1449</v>
      </c>
      <c r="B119" s="266" t="s">
        <v>716</v>
      </c>
      <c r="C119" s="271" t="s">
        <v>1190</v>
      </c>
      <c r="D119" s="271" t="s">
        <v>683</v>
      </c>
      <c r="E119" s="271" t="s">
        <v>1191</v>
      </c>
      <c r="F119" s="271" t="s">
        <v>1</v>
      </c>
      <c r="G119" s="271" t="s">
        <v>695</v>
      </c>
      <c r="H119" s="266" t="s">
        <v>717</v>
      </c>
      <c r="I119" s="266" t="s">
        <v>437</v>
      </c>
      <c r="J119" s="275" t="s">
        <v>33</v>
      </c>
      <c r="K119" s="271" t="s">
        <v>1</v>
      </c>
      <c r="L119" s="271" t="s">
        <v>1</v>
      </c>
      <c r="M119" s="275" t="s">
        <v>33</v>
      </c>
      <c r="N119" s="271" t="s">
        <v>1</v>
      </c>
      <c r="O119" s="271" t="s">
        <v>1</v>
      </c>
      <c r="P119" s="271" t="s">
        <v>1</v>
      </c>
      <c r="Q119" s="271" t="s">
        <v>1</v>
      </c>
      <c r="R119" s="271" t="s">
        <v>1</v>
      </c>
      <c r="S119" s="271" t="s">
        <v>1</v>
      </c>
      <c r="T119" s="271" t="s">
        <v>1</v>
      </c>
      <c r="U119" s="271" t="s">
        <v>1</v>
      </c>
      <c r="V119" s="271" t="s">
        <v>1</v>
      </c>
      <c r="W119" s="271" t="s">
        <v>1</v>
      </c>
      <c r="X119" s="271" t="s">
        <v>1</v>
      </c>
      <c r="Y119" s="271" t="s">
        <v>1</v>
      </c>
      <c r="Z119" s="271" t="s">
        <v>1</v>
      </c>
      <c r="AA119" s="271" t="s">
        <v>1</v>
      </c>
      <c r="AB119" s="271" t="s">
        <v>1</v>
      </c>
      <c r="AC119" s="271" t="s">
        <v>1</v>
      </c>
      <c r="AD119" s="271" t="s">
        <v>1</v>
      </c>
      <c r="AE119" s="271" t="s">
        <v>1</v>
      </c>
      <c r="AF119" s="271" t="s">
        <v>1</v>
      </c>
      <c r="AG119" s="271" t="s">
        <v>1</v>
      </c>
      <c r="AH119" s="271" t="s">
        <v>1</v>
      </c>
      <c r="AI119" s="271" t="s">
        <v>1</v>
      </c>
      <c r="AJ119" s="271" t="s">
        <v>1</v>
      </c>
      <c r="AK119" s="271" t="s">
        <v>1</v>
      </c>
      <c r="AL119" s="271" t="s">
        <v>1</v>
      </c>
      <c r="AM119" s="271" t="s">
        <v>1</v>
      </c>
      <c r="AN119" s="271" t="s">
        <v>1</v>
      </c>
      <c r="AO119" s="271" t="s">
        <v>1</v>
      </c>
      <c r="AP119" s="271" t="s">
        <v>1</v>
      </c>
      <c r="AQ119" s="271" t="s">
        <v>1</v>
      </c>
      <c r="AR119" s="271" t="s">
        <v>1</v>
      </c>
      <c r="AS119" s="271" t="s">
        <v>1</v>
      </c>
      <c r="AT119" s="271" t="s">
        <v>1</v>
      </c>
      <c r="AU119" s="271" t="s">
        <v>1</v>
      </c>
      <c r="AV119" s="272" t="s">
        <v>23</v>
      </c>
      <c r="AW119" s="275" t="s">
        <v>1241</v>
      </c>
      <c r="AX119" s="275">
        <v>1</v>
      </c>
      <c r="AY119" s="152">
        <v>2</v>
      </c>
      <c r="AZ119" s="280">
        <v>238.8</v>
      </c>
      <c r="BA119" s="280">
        <v>46.4</v>
      </c>
      <c r="BB119" s="281">
        <v>3.0000000000000001E-3</v>
      </c>
      <c r="BD119" s="150" t="e">
        <f>_xlfn.XLOOKUP(A119,'KSD auditees'!A:A,'KSD auditees'!A:A)</f>
        <v>#N/A</v>
      </c>
      <c r="BE119" s="150" t="e">
        <f>_xlfn.XLOOKUP(A119,'KSD auditees'!A:A,'KSD auditees'!G:G)</f>
        <v>#N/A</v>
      </c>
      <c r="BF119" s="150" t="e">
        <f>_xlfn.XLOOKUP(A119,'[27]Non AGSA'!B:B,'[27]Non AGSA'!B:B)</f>
        <v>#N/A</v>
      </c>
      <c r="BG119" s="150" t="e">
        <f>_xlfn.XLOOKUP(A119,'[27]Dormant auditee list'!C:C,'[27]Dormant auditee list'!C:C)</f>
        <v>#N/A</v>
      </c>
      <c r="BH119" s="150" t="str">
        <f>_xlfn.XLOOKUP(A119,[27]Reworked!A:A,[27]Reworked!I:I)</f>
        <v>Unqualified with no findings</v>
      </c>
      <c r="BJ119" s="150">
        <v>1</v>
      </c>
      <c r="BK119" s="150">
        <v>1</v>
      </c>
    </row>
    <row r="120" spans="1:63" ht="18.75" customHeight="1" x14ac:dyDescent="0.25">
      <c r="A120" s="265">
        <v>309</v>
      </c>
      <c r="B120" s="266" t="s">
        <v>479</v>
      </c>
      <c r="C120" s="271" t="s">
        <v>1190</v>
      </c>
      <c r="D120" s="271" t="s">
        <v>438</v>
      </c>
      <c r="E120" s="271" t="s">
        <v>1191</v>
      </c>
      <c r="F120" s="271" t="s">
        <v>479</v>
      </c>
      <c r="G120" s="271" t="s">
        <v>1</v>
      </c>
      <c r="H120" s="266" t="s">
        <v>1</v>
      </c>
      <c r="I120" s="266" t="s">
        <v>438</v>
      </c>
      <c r="J120" s="275" t="s">
        <v>33</v>
      </c>
      <c r="K120" s="273" t="s">
        <v>22</v>
      </c>
      <c r="L120" s="271" t="s">
        <v>1</v>
      </c>
      <c r="M120" s="152" t="s">
        <v>17</v>
      </c>
      <c r="N120" s="274" t="s">
        <v>20</v>
      </c>
      <c r="O120" s="271" t="s">
        <v>1</v>
      </c>
      <c r="P120" s="271" t="s">
        <v>1</v>
      </c>
      <c r="Q120" s="271" t="s">
        <v>1</v>
      </c>
      <c r="R120" s="271" t="s">
        <v>1</v>
      </c>
      <c r="S120" s="271" t="s">
        <v>1</v>
      </c>
      <c r="T120" s="271" t="s">
        <v>1</v>
      </c>
      <c r="U120" s="271" t="s">
        <v>1</v>
      </c>
      <c r="V120" s="271" t="s">
        <v>1</v>
      </c>
      <c r="W120" s="271" t="s">
        <v>1</v>
      </c>
      <c r="X120" s="271" t="s">
        <v>1</v>
      </c>
      <c r="Y120" s="271" t="s">
        <v>1</v>
      </c>
      <c r="Z120" s="271" t="s">
        <v>1</v>
      </c>
      <c r="AA120" s="273" t="s">
        <v>22</v>
      </c>
      <c r="AB120" s="271" t="s">
        <v>1</v>
      </c>
      <c r="AC120" s="271" t="s">
        <v>1</v>
      </c>
      <c r="AD120" s="271" t="s">
        <v>1</v>
      </c>
      <c r="AE120" s="271" t="s">
        <v>1</v>
      </c>
      <c r="AF120" s="271" t="s">
        <v>1</v>
      </c>
      <c r="AG120" s="271" t="s">
        <v>1</v>
      </c>
      <c r="AH120" s="271" t="s">
        <v>1</v>
      </c>
      <c r="AI120" s="271" t="s">
        <v>1</v>
      </c>
      <c r="AJ120" s="271" t="s">
        <v>1</v>
      </c>
      <c r="AK120" s="271" t="s">
        <v>1</v>
      </c>
      <c r="AL120" s="271" t="s">
        <v>1</v>
      </c>
      <c r="AM120" s="271" t="s">
        <v>1</v>
      </c>
      <c r="AN120" s="271" t="s">
        <v>1</v>
      </c>
      <c r="AO120" s="271" t="s">
        <v>1</v>
      </c>
      <c r="AP120" s="271" t="s">
        <v>1</v>
      </c>
      <c r="AQ120" s="271" t="s">
        <v>1</v>
      </c>
      <c r="AR120" s="271" t="s">
        <v>1</v>
      </c>
      <c r="AS120" s="271" t="s">
        <v>1</v>
      </c>
      <c r="AT120" s="271" t="s">
        <v>1</v>
      </c>
      <c r="AU120" s="273" t="s">
        <v>22</v>
      </c>
      <c r="AV120" s="272" t="s">
        <v>23</v>
      </c>
      <c r="AW120" s="274" t="s">
        <v>1240</v>
      </c>
      <c r="AX120" s="275">
        <v>1</v>
      </c>
      <c r="AY120" s="152">
        <v>2</v>
      </c>
      <c r="AZ120" s="276">
        <v>0</v>
      </c>
      <c r="BA120" s="277">
        <v>0</v>
      </c>
      <c r="BB120" s="278">
        <v>0.42</v>
      </c>
      <c r="BD120" s="150" t="e">
        <f>_xlfn.XLOOKUP(A120,'KSD auditees'!A:A,'KSD auditees'!A:A)</f>
        <v>#N/A</v>
      </c>
      <c r="BE120" s="150" t="e">
        <f>_xlfn.XLOOKUP(A120,'KSD auditees'!A:A,'KSD auditees'!G:G)</f>
        <v>#N/A</v>
      </c>
      <c r="BF120" s="150" t="e">
        <f>_xlfn.XLOOKUP(A120,'[27]Non AGSA'!B:B,'[27]Non AGSA'!B:B)</f>
        <v>#N/A</v>
      </c>
      <c r="BG120" s="150" t="e">
        <f>_xlfn.XLOOKUP(A120,'[27]Dormant auditee list'!C:C,'[27]Dormant auditee list'!C:C)</f>
        <v>#N/A</v>
      </c>
      <c r="BH120" s="150" t="str">
        <f>_xlfn.XLOOKUP(A120,[27]Reworked!A:A,[27]Reworked!I:I)</f>
        <v>Unqualified with no findings</v>
      </c>
      <c r="BJ120" s="150">
        <v>1</v>
      </c>
      <c r="BK120" s="150">
        <v>1</v>
      </c>
    </row>
    <row r="121" spans="1:63" ht="18.75" customHeight="1" x14ac:dyDescent="0.25">
      <c r="A121" s="265">
        <v>312</v>
      </c>
      <c r="B121" s="266" t="s">
        <v>479</v>
      </c>
      <c r="C121" s="271" t="s">
        <v>1190</v>
      </c>
      <c r="D121" s="271" t="s">
        <v>571</v>
      </c>
      <c r="E121" s="271" t="s">
        <v>1191</v>
      </c>
      <c r="F121" s="271" t="s">
        <v>479</v>
      </c>
      <c r="G121" s="271" t="s">
        <v>1</v>
      </c>
      <c r="H121" s="266" t="s">
        <v>1</v>
      </c>
      <c r="I121" s="266" t="s">
        <v>571</v>
      </c>
      <c r="J121" s="275" t="s">
        <v>33</v>
      </c>
      <c r="K121" s="271" t="s">
        <v>1</v>
      </c>
      <c r="L121" s="271" t="s">
        <v>1</v>
      </c>
      <c r="M121" s="275" t="s">
        <v>33</v>
      </c>
      <c r="N121" s="271" t="s">
        <v>1</v>
      </c>
      <c r="O121" s="271" t="s">
        <v>1</v>
      </c>
      <c r="P121" s="271" t="s">
        <v>1</v>
      </c>
      <c r="Q121" s="271" t="s">
        <v>1</v>
      </c>
      <c r="R121" s="271" t="s">
        <v>1</v>
      </c>
      <c r="S121" s="271" t="s">
        <v>1</v>
      </c>
      <c r="T121" s="271" t="s">
        <v>1</v>
      </c>
      <c r="U121" s="271" t="s">
        <v>1</v>
      </c>
      <c r="V121" s="271" t="s">
        <v>1</v>
      </c>
      <c r="W121" s="271" t="s">
        <v>1</v>
      </c>
      <c r="X121" s="271" t="s">
        <v>1</v>
      </c>
      <c r="Y121" s="271" t="s">
        <v>1</v>
      </c>
      <c r="Z121" s="271" t="s">
        <v>1</v>
      </c>
      <c r="AA121" s="271" t="s">
        <v>1</v>
      </c>
      <c r="AB121" s="271" t="s">
        <v>1</v>
      </c>
      <c r="AC121" s="271" t="s">
        <v>1</v>
      </c>
      <c r="AD121" s="271" t="s">
        <v>1</v>
      </c>
      <c r="AE121" s="271" t="s">
        <v>1</v>
      </c>
      <c r="AF121" s="271" t="s">
        <v>1</v>
      </c>
      <c r="AG121" s="271" t="s">
        <v>1</v>
      </c>
      <c r="AH121" s="271" t="s">
        <v>1</v>
      </c>
      <c r="AI121" s="271" t="s">
        <v>1</v>
      </c>
      <c r="AJ121" s="271" t="s">
        <v>1</v>
      </c>
      <c r="AK121" s="271" t="s">
        <v>1</v>
      </c>
      <c r="AL121" s="271" t="s">
        <v>1</v>
      </c>
      <c r="AM121" s="271" t="s">
        <v>1</v>
      </c>
      <c r="AN121" s="271" t="s">
        <v>1</v>
      </c>
      <c r="AO121" s="271" t="s">
        <v>1</v>
      </c>
      <c r="AP121" s="271" t="s">
        <v>1</v>
      </c>
      <c r="AQ121" s="271" t="s">
        <v>1</v>
      </c>
      <c r="AR121" s="271" t="s">
        <v>1</v>
      </c>
      <c r="AS121" s="271" t="s">
        <v>1</v>
      </c>
      <c r="AT121" s="271" t="s">
        <v>1</v>
      </c>
      <c r="AU121" s="274" t="s">
        <v>20</v>
      </c>
      <c r="AV121" s="273" t="s">
        <v>22</v>
      </c>
      <c r="AW121" s="275" t="s">
        <v>1241</v>
      </c>
      <c r="AX121" s="152">
        <v>2</v>
      </c>
      <c r="AY121" s="275">
        <v>1</v>
      </c>
      <c r="AZ121" s="276">
        <v>0</v>
      </c>
      <c r="BA121" s="276">
        <v>0</v>
      </c>
      <c r="BB121" s="283">
        <v>0</v>
      </c>
      <c r="BD121" s="150" t="e">
        <f>_xlfn.XLOOKUP(A121,'KSD auditees'!A:A,'KSD auditees'!A:A)</f>
        <v>#N/A</v>
      </c>
      <c r="BE121" s="150" t="e">
        <f>_xlfn.XLOOKUP(A121,'KSD auditees'!A:A,'KSD auditees'!G:G)</f>
        <v>#N/A</v>
      </c>
      <c r="BF121" s="150" t="e">
        <f>_xlfn.XLOOKUP(A121,'[27]Non AGSA'!B:B,'[27]Non AGSA'!B:B)</f>
        <v>#N/A</v>
      </c>
      <c r="BG121" s="150" t="e">
        <f>_xlfn.XLOOKUP(A121,'[27]Dormant auditee list'!C:C,'[27]Dormant auditee list'!C:C)</f>
        <v>#N/A</v>
      </c>
      <c r="BH121" s="150" t="str">
        <f>_xlfn.XLOOKUP(A121,[27]Reworked!A:A,[27]Reworked!I:I)</f>
        <v>Unqualified with no findings</v>
      </c>
      <c r="BJ121" s="150">
        <v>1</v>
      </c>
      <c r="BK121" s="150">
        <v>1</v>
      </c>
    </row>
    <row r="122" spans="1:63" ht="18.75" customHeight="1" x14ac:dyDescent="0.25">
      <c r="A122" s="265">
        <v>313</v>
      </c>
      <c r="B122" s="266" t="s">
        <v>479</v>
      </c>
      <c r="C122" s="271" t="s">
        <v>1190</v>
      </c>
      <c r="D122" s="271" t="s">
        <v>625</v>
      </c>
      <c r="E122" s="271" t="s">
        <v>1191</v>
      </c>
      <c r="F122" s="271" t="s">
        <v>479</v>
      </c>
      <c r="G122" s="271" t="s">
        <v>1</v>
      </c>
      <c r="H122" s="266" t="s">
        <v>1</v>
      </c>
      <c r="I122" s="266" t="s">
        <v>625</v>
      </c>
      <c r="J122" s="275" t="s">
        <v>33</v>
      </c>
      <c r="K122" s="271" t="s">
        <v>1</v>
      </c>
      <c r="L122" s="271" t="s">
        <v>1</v>
      </c>
      <c r="M122" s="275" t="s">
        <v>33</v>
      </c>
      <c r="N122" s="271" t="s">
        <v>1</v>
      </c>
      <c r="O122" s="273" t="s">
        <v>22</v>
      </c>
      <c r="P122" s="271" t="s">
        <v>1</v>
      </c>
      <c r="Q122" s="271" t="s">
        <v>1</v>
      </c>
      <c r="R122" s="271" t="s">
        <v>1</v>
      </c>
      <c r="S122" s="271" t="s">
        <v>1</v>
      </c>
      <c r="T122" s="271" t="s">
        <v>1</v>
      </c>
      <c r="U122" s="271" t="s">
        <v>1</v>
      </c>
      <c r="V122" s="271" t="s">
        <v>1</v>
      </c>
      <c r="W122" s="271" t="s">
        <v>1</v>
      </c>
      <c r="X122" s="271" t="s">
        <v>1</v>
      </c>
      <c r="Y122" s="271" t="s">
        <v>1</v>
      </c>
      <c r="Z122" s="271" t="s">
        <v>1</v>
      </c>
      <c r="AA122" s="271" t="s">
        <v>1</v>
      </c>
      <c r="AB122" s="271" t="s">
        <v>1</v>
      </c>
      <c r="AC122" s="271" t="s">
        <v>1</v>
      </c>
      <c r="AD122" s="271" t="s">
        <v>1</v>
      </c>
      <c r="AE122" s="271" t="s">
        <v>1</v>
      </c>
      <c r="AF122" s="271" t="s">
        <v>1</v>
      </c>
      <c r="AG122" s="271" t="s">
        <v>1</v>
      </c>
      <c r="AH122" s="271" t="s">
        <v>1</v>
      </c>
      <c r="AI122" s="271" t="s">
        <v>1</v>
      </c>
      <c r="AJ122" s="271" t="s">
        <v>1</v>
      </c>
      <c r="AK122" s="271" t="s">
        <v>1</v>
      </c>
      <c r="AL122" s="271" t="s">
        <v>1</v>
      </c>
      <c r="AM122" s="271" t="s">
        <v>1</v>
      </c>
      <c r="AN122" s="271" t="s">
        <v>1</v>
      </c>
      <c r="AO122" s="271" t="s">
        <v>1</v>
      </c>
      <c r="AP122" s="271" t="s">
        <v>1</v>
      </c>
      <c r="AQ122" s="271" t="s">
        <v>1</v>
      </c>
      <c r="AR122" s="271" t="s">
        <v>1</v>
      </c>
      <c r="AS122" s="271" t="s">
        <v>1</v>
      </c>
      <c r="AT122" s="271" t="s">
        <v>1</v>
      </c>
      <c r="AU122" s="273" t="s">
        <v>22</v>
      </c>
      <c r="AV122" s="273" t="s">
        <v>22</v>
      </c>
      <c r="AW122" s="274" t="s">
        <v>1240</v>
      </c>
      <c r="AX122" s="275">
        <v>1</v>
      </c>
      <c r="AY122" s="152">
        <v>2</v>
      </c>
      <c r="AZ122" s="276">
        <v>0</v>
      </c>
      <c r="BA122" s="277">
        <v>0</v>
      </c>
      <c r="BB122" s="283">
        <v>0</v>
      </c>
      <c r="BD122" s="150" t="e">
        <f>_xlfn.XLOOKUP(A122,'KSD auditees'!A:A,'KSD auditees'!A:A)</f>
        <v>#N/A</v>
      </c>
      <c r="BE122" s="150" t="e">
        <f>_xlfn.XLOOKUP(A122,'KSD auditees'!A:A,'KSD auditees'!G:G)</f>
        <v>#N/A</v>
      </c>
      <c r="BF122" s="150" t="e">
        <f>_xlfn.XLOOKUP(A122,'[27]Non AGSA'!B:B,'[27]Non AGSA'!B:B)</f>
        <v>#N/A</v>
      </c>
      <c r="BG122" s="150" t="e">
        <f>_xlfn.XLOOKUP(A122,'[27]Dormant auditee list'!C:C,'[27]Dormant auditee list'!C:C)</f>
        <v>#N/A</v>
      </c>
      <c r="BH122" s="150" t="str">
        <f>_xlfn.XLOOKUP(A122,[27]Reworked!A:A,[27]Reworked!I:I)</f>
        <v>Unqualified with no findings</v>
      </c>
      <c r="BJ122" s="150">
        <v>1</v>
      </c>
      <c r="BK122" s="150">
        <v>1</v>
      </c>
    </row>
    <row r="123" spans="1:63" ht="18.75" customHeight="1" x14ac:dyDescent="0.25">
      <c r="A123" s="265">
        <v>314</v>
      </c>
      <c r="B123" s="266" t="s">
        <v>479</v>
      </c>
      <c r="C123" s="271" t="s">
        <v>1190</v>
      </c>
      <c r="D123" s="271" t="s">
        <v>658</v>
      </c>
      <c r="E123" s="271" t="s">
        <v>1191</v>
      </c>
      <c r="F123" s="271" t="s">
        <v>479</v>
      </c>
      <c r="G123" s="271" t="s">
        <v>1</v>
      </c>
      <c r="H123" s="266" t="s">
        <v>1</v>
      </c>
      <c r="I123" s="266" t="s">
        <v>658</v>
      </c>
      <c r="J123" s="275" t="s">
        <v>33</v>
      </c>
      <c r="K123" s="271" t="s">
        <v>1</v>
      </c>
      <c r="L123" s="273" t="s">
        <v>22</v>
      </c>
      <c r="M123" s="152" t="s">
        <v>17</v>
      </c>
      <c r="N123" s="271" t="s">
        <v>1</v>
      </c>
      <c r="O123" s="272" t="s">
        <v>23</v>
      </c>
      <c r="P123" s="271" t="s">
        <v>1</v>
      </c>
      <c r="Q123" s="271" t="s">
        <v>1</v>
      </c>
      <c r="R123" s="271" t="s">
        <v>1</v>
      </c>
      <c r="S123" s="271" t="s">
        <v>1</v>
      </c>
      <c r="T123" s="271" t="s">
        <v>1</v>
      </c>
      <c r="U123" s="271" t="s">
        <v>1</v>
      </c>
      <c r="V123" s="271" t="s">
        <v>1</v>
      </c>
      <c r="W123" s="271" t="s">
        <v>1</v>
      </c>
      <c r="X123" s="271" t="s">
        <v>1</v>
      </c>
      <c r="Y123" s="271" t="s">
        <v>1</v>
      </c>
      <c r="Z123" s="271" t="s">
        <v>1</v>
      </c>
      <c r="AA123" s="271" t="s">
        <v>1</v>
      </c>
      <c r="AB123" s="271" t="s">
        <v>1</v>
      </c>
      <c r="AC123" s="271" t="s">
        <v>1</v>
      </c>
      <c r="AD123" s="271" t="s">
        <v>1</v>
      </c>
      <c r="AE123" s="273" t="s">
        <v>22</v>
      </c>
      <c r="AF123" s="271" t="s">
        <v>1</v>
      </c>
      <c r="AG123" s="271" t="s">
        <v>1</v>
      </c>
      <c r="AH123" s="271" t="s">
        <v>1</v>
      </c>
      <c r="AI123" s="271" t="s">
        <v>1</v>
      </c>
      <c r="AJ123" s="271" t="s">
        <v>1</v>
      </c>
      <c r="AK123" s="271" t="s">
        <v>1</v>
      </c>
      <c r="AL123" s="271" t="s">
        <v>1</v>
      </c>
      <c r="AM123" s="271" t="s">
        <v>1</v>
      </c>
      <c r="AN123" s="271" t="s">
        <v>1</v>
      </c>
      <c r="AO123" s="271" t="s">
        <v>1</v>
      </c>
      <c r="AP123" s="271" t="s">
        <v>1</v>
      </c>
      <c r="AQ123" s="271" t="s">
        <v>1</v>
      </c>
      <c r="AR123" s="271" t="s">
        <v>1</v>
      </c>
      <c r="AS123" s="271" t="s">
        <v>1</v>
      </c>
      <c r="AT123" s="271" t="s">
        <v>1</v>
      </c>
      <c r="AU123" s="271" t="s">
        <v>1</v>
      </c>
      <c r="AV123" s="272" t="s">
        <v>23</v>
      </c>
      <c r="AW123" s="274" t="s">
        <v>1240</v>
      </c>
      <c r="AX123" s="152">
        <v>2</v>
      </c>
      <c r="AY123" s="275">
        <v>1</v>
      </c>
      <c r="AZ123" s="276">
        <v>0</v>
      </c>
      <c r="BA123" s="277">
        <v>0</v>
      </c>
      <c r="BB123" s="281">
        <v>1.6</v>
      </c>
      <c r="BD123" s="150" t="e">
        <f>_xlfn.XLOOKUP(A123,'KSD auditees'!A:A,'KSD auditees'!A:A)</f>
        <v>#N/A</v>
      </c>
      <c r="BE123" s="150" t="e">
        <f>_xlfn.XLOOKUP(A123,'KSD auditees'!A:A,'KSD auditees'!G:G)</f>
        <v>#N/A</v>
      </c>
      <c r="BF123" s="150" t="e">
        <f>_xlfn.XLOOKUP(A123,'[27]Non AGSA'!B:B,'[27]Non AGSA'!B:B)</f>
        <v>#N/A</v>
      </c>
      <c r="BG123" s="150" t="e">
        <f>_xlfn.XLOOKUP(A123,'[27]Dormant auditee list'!C:C,'[27]Dormant auditee list'!C:C)</f>
        <v>#N/A</v>
      </c>
      <c r="BH123" s="150" t="str">
        <f>_xlfn.XLOOKUP(A123,[27]Reworked!A:A,[27]Reworked!I:I)</f>
        <v>Unqualified with no findings</v>
      </c>
      <c r="BJ123" s="150">
        <v>1</v>
      </c>
      <c r="BK123" s="150">
        <v>1</v>
      </c>
    </row>
    <row r="124" spans="1:63" ht="18" customHeight="1" x14ac:dyDescent="0.25">
      <c r="A124" s="265">
        <v>315</v>
      </c>
      <c r="B124" s="266" t="s">
        <v>479</v>
      </c>
      <c r="C124" s="271" t="s">
        <v>1190</v>
      </c>
      <c r="D124" s="271" t="s">
        <v>1065</v>
      </c>
      <c r="E124" s="271" t="s">
        <v>1191</v>
      </c>
      <c r="F124" s="271" t="s">
        <v>479</v>
      </c>
      <c r="G124" s="271" t="s">
        <v>1</v>
      </c>
      <c r="H124" s="266" t="s">
        <v>1</v>
      </c>
      <c r="I124" s="266" t="s">
        <v>1065</v>
      </c>
      <c r="J124" s="275" t="s">
        <v>33</v>
      </c>
      <c r="K124" s="271" t="s">
        <v>1</v>
      </c>
      <c r="L124" s="271" t="s">
        <v>1</v>
      </c>
      <c r="M124" s="275" t="s">
        <v>33</v>
      </c>
      <c r="N124" s="271" t="s">
        <v>1</v>
      </c>
      <c r="O124" s="271" t="s">
        <v>1</v>
      </c>
      <c r="P124" s="271" t="s">
        <v>1</v>
      </c>
      <c r="Q124" s="271" t="s">
        <v>1</v>
      </c>
      <c r="R124" s="271" t="s">
        <v>1</v>
      </c>
      <c r="S124" s="271" t="s">
        <v>1</v>
      </c>
      <c r="T124" s="271" t="s">
        <v>1</v>
      </c>
      <c r="U124" s="271" t="s">
        <v>1</v>
      </c>
      <c r="V124" s="271" t="s">
        <v>1</v>
      </c>
      <c r="W124" s="271" t="s">
        <v>1</v>
      </c>
      <c r="X124" s="271" t="s">
        <v>1</v>
      </c>
      <c r="Y124" s="271" t="s">
        <v>1</v>
      </c>
      <c r="Z124" s="271" t="s">
        <v>1</v>
      </c>
      <c r="AA124" s="271" t="s">
        <v>1</v>
      </c>
      <c r="AB124" s="271" t="s">
        <v>1</v>
      </c>
      <c r="AC124" s="271" t="s">
        <v>1</v>
      </c>
      <c r="AD124" s="271" t="s">
        <v>1</v>
      </c>
      <c r="AE124" s="271" t="s">
        <v>1</v>
      </c>
      <c r="AF124" s="271" t="s">
        <v>1</v>
      </c>
      <c r="AG124" s="271" t="s">
        <v>1</v>
      </c>
      <c r="AH124" s="271" t="s">
        <v>1</v>
      </c>
      <c r="AI124" s="271" t="s">
        <v>1</v>
      </c>
      <c r="AJ124" s="271" t="s">
        <v>1</v>
      </c>
      <c r="AK124" s="271" t="s">
        <v>1</v>
      </c>
      <c r="AL124" s="271" t="s">
        <v>1</v>
      </c>
      <c r="AM124" s="271" t="s">
        <v>1</v>
      </c>
      <c r="AN124" s="271" t="s">
        <v>1</v>
      </c>
      <c r="AO124" s="271" t="s">
        <v>1</v>
      </c>
      <c r="AP124" s="271" t="s">
        <v>1</v>
      </c>
      <c r="AQ124" s="271" t="s">
        <v>1</v>
      </c>
      <c r="AR124" s="271" t="s">
        <v>1</v>
      </c>
      <c r="AS124" s="271" t="s">
        <v>1</v>
      </c>
      <c r="AT124" s="271" t="s">
        <v>1</v>
      </c>
      <c r="AU124" s="271" t="s">
        <v>1</v>
      </c>
      <c r="AV124" s="272" t="s">
        <v>23</v>
      </c>
      <c r="AW124" s="274" t="s">
        <v>1240</v>
      </c>
      <c r="AX124" s="152">
        <v>2</v>
      </c>
      <c r="AY124" s="152">
        <v>2</v>
      </c>
      <c r="AZ124" s="276">
        <v>0</v>
      </c>
      <c r="BA124" s="280">
        <v>3.2</v>
      </c>
      <c r="BB124" s="283">
        <v>0</v>
      </c>
      <c r="BD124" s="150" t="e">
        <f>_xlfn.XLOOKUP(A124,'KSD auditees'!A:A,'KSD auditees'!A:A)</f>
        <v>#N/A</v>
      </c>
      <c r="BE124" s="150" t="e">
        <f>_xlfn.XLOOKUP(A124,'KSD auditees'!A:A,'KSD auditees'!G:G)</f>
        <v>#N/A</v>
      </c>
      <c r="BF124" s="150" t="e">
        <f>_xlfn.XLOOKUP(A124,'[27]Non AGSA'!B:B,'[27]Non AGSA'!B:B)</f>
        <v>#N/A</v>
      </c>
      <c r="BG124" s="150" t="e">
        <f>_xlfn.XLOOKUP(A124,'[27]Dormant auditee list'!C:C,'[27]Dormant auditee list'!C:C)</f>
        <v>#N/A</v>
      </c>
      <c r="BH124" s="150" t="str">
        <f>_xlfn.XLOOKUP(A124,[27]Reworked!A:A,[27]Reworked!I:I)</f>
        <v>Unqualified with no findings</v>
      </c>
      <c r="BJ124" s="150">
        <v>1</v>
      </c>
      <c r="BK124" s="150">
        <v>1</v>
      </c>
    </row>
    <row r="125" spans="1:63" ht="18.75" customHeight="1" x14ac:dyDescent="0.25">
      <c r="A125" s="265">
        <v>316</v>
      </c>
      <c r="B125" s="266" t="s">
        <v>479</v>
      </c>
      <c r="C125" s="271" t="s">
        <v>1190</v>
      </c>
      <c r="D125" s="271" t="s">
        <v>1021</v>
      </c>
      <c r="E125" s="271" t="s">
        <v>1191</v>
      </c>
      <c r="F125" s="271" t="s">
        <v>479</v>
      </c>
      <c r="G125" s="271" t="s">
        <v>1</v>
      </c>
      <c r="H125" s="266" t="s">
        <v>1</v>
      </c>
      <c r="I125" s="266" t="s">
        <v>1021</v>
      </c>
      <c r="J125" s="152" t="s">
        <v>17</v>
      </c>
      <c r="K125" s="271" t="s">
        <v>1</v>
      </c>
      <c r="L125" s="272" t="s">
        <v>23</v>
      </c>
      <c r="M125" s="152" t="s">
        <v>17</v>
      </c>
      <c r="N125" s="273" t="s">
        <v>22</v>
      </c>
      <c r="O125" s="272" t="s">
        <v>23</v>
      </c>
      <c r="P125" s="271" t="s">
        <v>1</v>
      </c>
      <c r="Q125" s="271" t="s">
        <v>1</v>
      </c>
      <c r="R125" s="271" t="s">
        <v>1</v>
      </c>
      <c r="S125" s="271" t="s">
        <v>1</v>
      </c>
      <c r="T125" s="271" t="s">
        <v>1</v>
      </c>
      <c r="U125" s="271" t="s">
        <v>1</v>
      </c>
      <c r="V125" s="271" t="s">
        <v>1</v>
      </c>
      <c r="W125" s="271" t="s">
        <v>1</v>
      </c>
      <c r="X125" s="271" t="s">
        <v>1</v>
      </c>
      <c r="Y125" s="271" t="s">
        <v>1</v>
      </c>
      <c r="Z125" s="271" t="s">
        <v>1</v>
      </c>
      <c r="AA125" s="271" t="s">
        <v>1</v>
      </c>
      <c r="AB125" s="271" t="s">
        <v>1</v>
      </c>
      <c r="AC125" s="271" t="s">
        <v>1</v>
      </c>
      <c r="AD125" s="271" t="s">
        <v>1</v>
      </c>
      <c r="AE125" s="271" t="s">
        <v>1</v>
      </c>
      <c r="AF125" s="271" t="s">
        <v>1</v>
      </c>
      <c r="AG125" s="271" t="s">
        <v>1</v>
      </c>
      <c r="AH125" s="271" t="s">
        <v>1</v>
      </c>
      <c r="AI125" s="271" t="s">
        <v>1</v>
      </c>
      <c r="AJ125" s="271" t="s">
        <v>1</v>
      </c>
      <c r="AK125" s="271" t="s">
        <v>1</v>
      </c>
      <c r="AL125" s="272" t="s">
        <v>23</v>
      </c>
      <c r="AM125" s="271" t="s">
        <v>1</v>
      </c>
      <c r="AN125" s="271" t="s">
        <v>1</v>
      </c>
      <c r="AO125" s="271" t="s">
        <v>1</v>
      </c>
      <c r="AP125" s="271" t="s">
        <v>1</v>
      </c>
      <c r="AQ125" s="271" t="s">
        <v>1</v>
      </c>
      <c r="AR125" s="271" t="s">
        <v>1</v>
      </c>
      <c r="AS125" s="271" t="s">
        <v>1</v>
      </c>
      <c r="AT125" s="271" t="s">
        <v>1</v>
      </c>
      <c r="AU125" s="274" t="s">
        <v>20</v>
      </c>
      <c r="AV125" s="272" t="s">
        <v>23</v>
      </c>
      <c r="AW125" s="274" t="s">
        <v>1240</v>
      </c>
      <c r="AX125" s="152">
        <v>2</v>
      </c>
      <c r="AY125" s="152">
        <v>2</v>
      </c>
      <c r="AZ125" s="276">
        <v>0</v>
      </c>
      <c r="BA125" s="280">
        <v>2.1</v>
      </c>
      <c r="BB125" s="281">
        <v>9.5</v>
      </c>
      <c r="BD125" s="150" t="e">
        <f>_xlfn.XLOOKUP(A125,'KSD auditees'!A:A,'KSD auditees'!A:A)</f>
        <v>#N/A</v>
      </c>
      <c r="BE125" s="150" t="e">
        <f>_xlfn.XLOOKUP(A125,'KSD auditees'!A:A,'KSD auditees'!G:G)</f>
        <v>#N/A</v>
      </c>
      <c r="BF125" s="150" t="e">
        <f>_xlfn.XLOOKUP(A125,'[27]Non AGSA'!B:B,'[27]Non AGSA'!B:B)</f>
        <v>#N/A</v>
      </c>
      <c r="BG125" s="150" t="e">
        <f>_xlfn.XLOOKUP(A125,'[27]Dormant auditee list'!C:C,'[27]Dormant auditee list'!C:C)</f>
        <v>#N/A</v>
      </c>
      <c r="BH125" s="150" t="str">
        <f>_xlfn.XLOOKUP(A125,[27]Reworked!A:A,[27]Reworked!I:I)</f>
        <v>Unqualified with findings</v>
      </c>
      <c r="BJ125" s="150">
        <v>1</v>
      </c>
      <c r="BK125" s="150">
        <v>2</v>
      </c>
    </row>
    <row r="126" spans="1:63" ht="18.75" customHeight="1" x14ac:dyDescent="0.25">
      <c r="A126" s="265">
        <v>497</v>
      </c>
      <c r="B126" s="266" t="s">
        <v>1271</v>
      </c>
      <c r="C126" s="271" t="s">
        <v>1190</v>
      </c>
      <c r="D126" s="271" t="s">
        <v>1086</v>
      </c>
      <c r="E126" s="271" t="s">
        <v>1191</v>
      </c>
      <c r="F126" s="271" t="s">
        <v>482</v>
      </c>
      <c r="G126" s="271" t="s">
        <v>1123</v>
      </c>
      <c r="H126" s="266" t="s">
        <v>1</v>
      </c>
      <c r="I126" s="266" t="s">
        <v>437</v>
      </c>
      <c r="J126" s="275" t="s">
        <v>33</v>
      </c>
      <c r="K126" s="271" t="s">
        <v>1</v>
      </c>
      <c r="L126" s="271" t="s">
        <v>1</v>
      </c>
      <c r="M126" s="275" t="s">
        <v>33</v>
      </c>
      <c r="N126" s="271" t="s">
        <v>1</v>
      </c>
      <c r="O126" s="271" t="s">
        <v>1</v>
      </c>
      <c r="P126" s="271" t="s">
        <v>1</v>
      </c>
      <c r="Q126" s="271" t="s">
        <v>1</v>
      </c>
      <c r="R126" s="271" t="s">
        <v>1</v>
      </c>
      <c r="S126" s="271" t="s">
        <v>1</v>
      </c>
      <c r="T126" s="271" t="s">
        <v>1</v>
      </c>
      <c r="U126" s="271" t="s">
        <v>1</v>
      </c>
      <c r="V126" s="271" t="s">
        <v>1</v>
      </c>
      <c r="W126" s="271" t="s">
        <v>1</v>
      </c>
      <c r="X126" s="271" t="s">
        <v>1</v>
      </c>
      <c r="Y126" s="271" t="s">
        <v>1</v>
      </c>
      <c r="Z126" s="271" t="s">
        <v>1</v>
      </c>
      <c r="AA126" s="271" t="s">
        <v>1</v>
      </c>
      <c r="AB126" s="271" t="s">
        <v>1</v>
      </c>
      <c r="AC126" s="271" t="s">
        <v>1</v>
      </c>
      <c r="AD126" s="271" t="s">
        <v>1</v>
      </c>
      <c r="AE126" s="271" t="s">
        <v>1</v>
      </c>
      <c r="AF126" s="271" t="s">
        <v>1</v>
      </c>
      <c r="AG126" s="271" t="s">
        <v>1</v>
      </c>
      <c r="AH126" s="271" t="s">
        <v>1</v>
      </c>
      <c r="AI126" s="271" t="s">
        <v>1</v>
      </c>
      <c r="AJ126" s="271" t="s">
        <v>1</v>
      </c>
      <c r="AK126" s="271" t="s">
        <v>1</v>
      </c>
      <c r="AL126" s="271" t="s">
        <v>1</v>
      </c>
      <c r="AM126" s="271" t="s">
        <v>1</v>
      </c>
      <c r="AN126" s="271" t="s">
        <v>1</v>
      </c>
      <c r="AO126" s="271" t="s">
        <v>1</v>
      </c>
      <c r="AP126" s="271" t="s">
        <v>1</v>
      </c>
      <c r="AQ126" s="271" t="s">
        <v>1</v>
      </c>
      <c r="AR126" s="271" t="s">
        <v>1</v>
      </c>
      <c r="AS126" s="271" t="s">
        <v>1</v>
      </c>
      <c r="AT126" s="271" t="s">
        <v>1</v>
      </c>
      <c r="AU126" s="271" t="s">
        <v>1</v>
      </c>
      <c r="AV126" s="272" t="s">
        <v>23</v>
      </c>
      <c r="AW126" s="275" t="s">
        <v>1241</v>
      </c>
      <c r="AX126" s="275">
        <v>1</v>
      </c>
      <c r="AY126" s="152">
        <v>2</v>
      </c>
      <c r="AZ126" s="276">
        <v>0</v>
      </c>
      <c r="BA126" s="277">
        <v>2E-3</v>
      </c>
      <c r="BB126" s="278">
        <v>1.2</v>
      </c>
      <c r="BD126" s="150" t="e">
        <f>_xlfn.XLOOKUP(A126,'KSD auditees'!A:A,'KSD auditees'!A:A)</f>
        <v>#N/A</v>
      </c>
      <c r="BE126" s="150" t="e">
        <f>_xlfn.XLOOKUP(A126,'KSD auditees'!A:A,'KSD auditees'!G:G)</f>
        <v>#N/A</v>
      </c>
      <c r="BF126" s="150" t="e">
        <f>_xlfn.XLOOKUP(A126,'[27]Non AGSA'!B:B,'[27]Non AGSA'!B:B)</f>
        <v>#N/A</v>
      </c>
      <c r="BG126" s="150" t="e">
        <f>_xlfn.XLOOKUP(A126,'[27]Dormant auditee list'!C:C,'[27]Dormant auditee list'!C:C)</f>
        <v>#N/A</v>
      </c>
      <c r="BH126" s="150" t="str">
        <f>_xlfn.XLOOKUP(A126,[27]Reworked!A:A,[27]Reworked!I:I)</f>
        <v>Unqualified with no findings</v>
      </c>
      <c r="BJ126" s="150">
        <v>1</v>
      </c>
      <c r="BK126" s="150">
        <v>1</v>
      </c>
    </row>
    <row r="127" spans="1:63" ht="14.25" customHeight="1" x14ac:dyDescent="0.25">
      <c r="A127" s="265">
        <v>349</v>
      </c>
      <c r="B127" s="266" t="s">
        <v>1265</v>
      </c>
      <c r="C127" s="271" t="s">
        <v>1190</v>
      </c>
      <c r="D127" s="271" t="s">
        <v>438</v>
      </c>
      <c r="E127" s="271" t="s">
        <v>1191</v>
      </c>
      <c r="F127" s="271" t="s">
        <v>482</v>
      </c>
      <c r="G127" s="271" t="s">
        <v>1</v>
      </c>
      <c r="H127" s="266" t="s">
        <v>1</v>
      </c>
      <c r="I127" s="266" t="s">
        <v>438</v>
      </c>
      <c r="J127" s="152" t="s">
        <v>17</v>
      </c>
      <c r="K127" s="271" t="s">
        <v>1</v>
      </c>
      <c r="L127" s="272" t="s">
        <v>23</v>
      </c>
      <c r="M127" s="152" t="s">
        <v>17</v>
      </c>
      <c r="N127" s="271" t="s">
        <v>1</v>
      </c>
      <c r="O127" s="274" t="s">
        <v>20</v>
      </c>
      <c r="P127" s="271" t="s">
        <v>1</v>
      </c>
      <c r="Q127" s="271" t="s">
        <v>1</v>
      </c>
      <c r="R127" s="271" t="s">
        <v>1</v>
      </c>
      <c r="S127" s="271" t="s">
        <v>1</v>
      </c>
      <c r="T127" s="271" t="s">
        <v>1</v>
      </c>
      <c r="U127" s="271" t="s">
        <v>1</v>
      </c>
      <c r="V127" s="271" t="s">
        <v>1</v>
      </c>
      <c r="W127" s="271" t="s">
        <v>1</v>
      </c>
      <c r="X127" s="271" t="s">
        <v>1</v>
      </c>
      <c r="Y127" s="271" t="s">
        <v>1</v>
      </c>
      <c r="Z127" s="271" t="s">
        <v>1</v>
      </c>
      <c r="AA127" s="271" t="s">
        <v>1</v>
      </c>
      <c r="AB127" s="271" t="s">
        <v>1</v>
      </c>
      <c r="AC127" s="271" t="s">
        <v>1</v>
      </c>
      <c r="AD127" s="271" t="s">
        <v>1</v>
      </c>
      <c r="AE127" s="274" t="s">
        <v>20</v>
      </c>
      <c r="AF127" s="271" t="s">
        <v>1</v>
      </c>
      <c r="AG127" s="271" t="s">
        <v>1</v>
      </c>
      <c r="AH127" s="271" t="s">
        <v>1</v>
      </c>
      <c r="AI127" s="271" t="s">
        <v>1</v>
      </c>
      <c r="AJ127" s="271" t="s">
        <v>1</v>
      </c>
      <c r="AK127" s="273" t="s">
        <v>22</v>
      </c>
      <c r="AL127" s="271" t="s">
        <v>1</v>
      </c>
      <c r="AM127" s="271" t="s">
        <v>1</v>
      </c>
      <c r="AN127" s="271" t="s">
        <v>1</v>
      </c>
      <c r="AO127" s="271" t="s">
        <v>1</v>
      </c>
      <c r="AP127" s="271" t="s">
        <v>1</v>
      </c>
      <c r="AQ127" s="271" t="s">
        <v>1</v>
      </c>
      <c r="AR127" s="271" t="s">
        <v>1</v>
      </c>
      <c r="AS127" s="271" t="s">
        <v>1</v>
      </c>
      <c r="AT127" s="271" t="s">
        <v>1</v>
      </c>
      <c r="AU127" s="271" t="s">
        <v>1</v>
      </c>
      <c r="AV127" s="273" t="s">
        <v>22</v>
      </c>
      <c r="AW127" s="275" t="s">
        <v>1241</v>
      </c>
      <c r="AX127" s="275">
        <v>1</v>
      </c>
      <c r="AY127" s="152">
        <v>2</v>
      </c>
      <c r="AZ127" s="276">
        <v>0</v>
      </c>
      <c r="BA127" s="277">
        <v>0</v>
      </c>
      <c r="BB127" s="281">
        <v>0</v>
      </c>
      <c r="BD127" s="150" t="e">
        <f>_xlfn.XLOOKUP(A127,'KSD auditees'!A:A,'KSD auditees'!A:A)</f>
        <v>#N/A</v>
      </c>
      <c r="BE127" s="150" t="e">
        <f>_xlfn.XLOOKUP(A127,'KSD auditees'!A:A,'KSD auditees'!G:G)</f>
        <v>#N/A</v>
      </c>
      <c r="BF127" s="150" t="e">
        <f>_xlfn.XLOOKUP(A127,'[27]Non AGSA'!B:B,'[27]Non AGSA'!B:B)</f>
        <v>#N/A</v>
      </c>
      <c r="BG127" s="150" t="e">
        <f>_xlfn.XLOOKUP(A127,'[27]Dormant auditee list'!C:C,'[27]Dormant auditee list'!C:C)</f>
        <v>#N/A</v>
      </c>
      <c r="BH127" s="150" t="str">
        <f>_xlfn.XLOOKUP(A127,[27]Reworked!A:A,[27]Reworked!I:I)</f>
        <v>Unqualified with findings</v>
      </c>
      <c r="BJ127" s="150">
        <v>1</v>
      </c>
      <c r="BK127" s="150">
        <v>2</v>
      </c>
    </row>
    <row r="128" spans="1:63" ht="14.25" customHeight="1" x14ac:dyDescent="0.25">
      <c r="A128" s="265">
        <v>352</v>
      </c>
      <c r="B128" s="266" t="s">
        <v>1265</v>
      </c>
      <c r="C128" s="271" t="s">
        <v>1190</v>
      </c>
      <c r="D128" s="271" t="s">
        <v>571</v>
      </c>
      <c r="E128" s="271" t="s">
        <v>1191</v>
      </c>
      <c r="F128" s="271" t="s">
        <v>482</v>
      </c>
      <c r="G128" s="271" t="s">
        <v>1</v>
      </c>
      <c r="H128" s="266" t="s">
        <v>1</v>
      </c>
      <c r="I128" s="266" t="s">
        <v>571</v>
      </c>
      <c r="J128" s="275" t="s">
        <v>33</v>
      </c>
      <c r="K128" s="271" t="s">
        <v>1</v>
      </c>
      <c r="L128" s="271" t="s">
        <v>1</v>
      </c>
      <c r="M128" s="275" t="s">
        <v>33</v>
      </c>
      <c r="N128" s="271" t="s">
        <v>1</v>
      </c>
      <c r="O128" s="271" t="s">
        <v>1</v>
      </c>
      <c r="P128" s="271" t="s">
        <v>1</v>
      </c>
      <c r="Q128" s="271" t="s">
        <v>1</v>
      </c>
      <c r="R128" s="271" t="s">
        <v>1</v>
      </c>
      <c r="S128" s="271" t="s">
        <v>1</v>
      </c>
      <c r="T128" s="271" t="s">
        <v>1</v>
      </c>
      <c r="U128" s="271" t="s">
        <v>1</v>
      </c>
      <c r="V128" s="271" t="s">
        <v>1</v>
      </c>
      <c r="W128" s="271" t="s">
        <v>1</v>
      </c>
      <c r="X128" s="271" t="s">
        <v>1</v>
      </c>
      <c r="Y128" s="271" t="s">
        <v>1</v>
      </c>
      <c r="Z128" s="271" t="s">
        <v>1</v>
      </c>
      <c r="AA128" s="271" t="s">
        <v>1</v>
      </c>
      <c r="AB128" s="271" t="s">
        <v>1</v>
      </c>
      <c r="AC128" s="271" t="s">
        <v>1</v>
      </c>
      <c r="AD128" s="271" t="s">
        <v>1</v>
      </c>
      <c r="AE128" s="271" t="s">
        <v>1</v>
      </c>
      <c r="AF128" s="271" t="s">
        <v>1</v>
      </c>
      <c r="AG128" s="271" t="s">
        <v>1</v>
      </c>
      <c r="AH128" s="271" t="s">
        <v>1</v>
      </c>
      <c r="AI128" s="271" t="s">
        <v>1</v>
      </c>
      <c r="AJ128" s="271" t="s">
        <v>1</v>
      </c>
      <c r="AK128" s="271" t="s">
        <v>1</v>
      </c>
      <c r="AL128" s="271" t="s">
        <v>1</v>
      </c>
      <c r="AM128" s="271" t="s">
        <v>1</v>
      </c>
      <c r="AN128" s="271" t="s">
        <v>1</v>
      </c>
      <c r="AO128" s="271" t="s">
        <v>1</v>
      </c>
      <c r="AP128" s="271" t="s">
        <v>1</v>
      </c>
      <c r="AQ128" s="271" t="s">
        <v>1</v>
      </c>
      <c r="AR128" s="271" t="s">
        <v>1</v>
      </c>
      <c r="AS128" s="271" t="s">
        <v>1</v>
      </c>
      <c r="AT128" s="271" t="s">
        <v>1</v>
      </c>
      <c r="AU128" s="273" t="s">
        <v>22</v>
      </c>
      <c r="AV128" s="271" t="s">
        <v>1</v>
      </c>
      <c r="AW128" s="274" t="s">
        <v>1240</v>
      </c>
      <c r="AX128" s="275">
        <v>1</v>
      </c>
      <c r="AY128" s="152">
        <v>2</v>
      </c>
      <c r="AZ128" s="277">
        <v>0</v>
      </c>
      <c r="BA128" s="276">
        <v>0</v>
      </c>
      <c r="BB128" s="281">
        <v>0.02</v>
      </c>
      <c r="BD128" s="150" t="e">
        <f>_xlfn.XLOOKUP(A128,'KSD auditees'!A:A,'KSD auditees'!A:A)</f>
        <v>#N/A</v>
      </c>
      <c r="BE128" s="150" t="e">
        <f>_xlfn.XLOOKUP(A128,'KSD auditees'!A:A,'KSD auditees'!G:G)</f>
        <v>#N/A</v>
      </c>
      <c r="BF128" s="150" t="e">
        <f>_xlfn.XLOOKUP(A128,'[27]Non AGSA'!B:B,'[27]Non AGSA'!B:B)</f>
        <v>#N/A</v>
      </c>
      <c r="BG128" s="150" t="e">
        <f>_xlfn.XLOOKUP(A128,'[27]Dormant auditee list'!C:C,'[27]Dormant auditee list'!C:C)</f>
        <v>#N/A</v>
      </c>
      <c r="BH128" s="150" t="str">
        <f>_xlfn.XLOOKUP(A128,[27]Reworked!A:A,[27]Reworked!I:I)</f>
        <v>Unqualified with no findings</v>
      </c>
      <c r="BJ128" s="150">
        <v>1</v>
      </c>
      <c r="BK128" s="150">
        <v>1</v>
      </c>
    </row>
    <row r="129" spans="1:63" ht="14.25" customHeight="1" x14ac:dyDescent="0.25">
      <c r="A129" s="265">
        <v>353</v>
      </c>
      <c r="B129" s="266" t="s">
        <v>1265</v>
      </c>
      <c r="C129" s="271" t="s">
        <v>1190</v>
      </c>
      <c r="D129" s="271" t="s">
        <v>625</v>
      </c>
      <c r="E129" s="271" t="s">
        <v>1191</v>
      </c>
      <c r="F129" s="271" t="s">
        <v>482</v>
      </c>
      <c r="G129" s="271" t="s">
        <v>1</v>
      </c>
      <c r="H129" s="266" t="s">
        <v>1</v>
      </c>
      <c r="I129" s="266" t="s">
        <v>625</v>
      </c>
      <c r="J129" s="152" t="s">
        <v>17</v>
      </c>
      <c r="K129" s="271" t="s">
        <v>1</v>
      </c>
      <c r="L129" s="274" t="s">
        <v>20</v>
      </c>
      <c r="M129" s="275" t="s">
        <v>33</v>
      </c>
      <c r="N129" s="271" t="s">
        <v>1</v>
      </c>
      <c r="O129" s="271" t="s">
        <v>1</v>
      </c>
      <c r="P129" s="271" t="s">
        <v>1</v>
      </c>
      <c r="Q129" s="271" t="s">
        <v>1</v>
      </c>
      <c r="R129" s="271" t="s">
        <v>1</v>
      </c>
      <c r="S129" s="271" t="s">
        <v>1</v>
      </c>
      <c r="T129" s="271" t="s">
        <v>1</v>
      </c>
      <c r="U129" s="271" t="s">
        <v>1</v>
      </c>
      <c r="V129" s="271" t="s">
        <v>1</v>
      </c>
      <c r="W129" s="271" t="s">
        <v>1</v>
      </c>
      <c r="X129" s="271" t="s">
        <v>1</v>
      </c>
      <c r="Y129" s="271" t="s">
        <v>1</v>
      </c>
      <c r="Z129" s="271" t="s">
        <v>1</v>
      </c>
      <c r="AA129" s="271" t="s">
        <v>1</v>
      </c>
      <c r="AB129" s="271" t="s">
        <v>1</v>
      </c>
      <c r="AC129" s="271" t="s">
        <v>1</v>
      </c>
      <c r="AD129" s="271" t="s">
        <v>1</v>
      </c>
      <c r="AE129" s="274" t="s">
        <v>20</v>
      </c>
      <c r="AF129" s="271" t="s">
        <v>1</v>
      </c>
      <c r="AG129" s="271" t="s">
        <v>1</v>
      </c>
      <c r="AH129" s="271" t="s">
        <v>1</v>
      </c>
      <c r="AI129" s="271" t="s">
        <v>1</v>
      </c>
      <c r="AJ129" s="271" t="s">
        <v>1</v>
      </c>
      <c r="AK129" s="271" t="s">
        <v>1</v>
      </c>
      <c r="AL129" s="271" t="s">
        <v>1</v>
      </c>
      <c r="AM129" s="271" t="s">
        <v>1</v>
      </c>
      <c r="AN129" s="271" t="s">
        <v>1</v>
      </c>
      <c r="AO129" s="271" t="s">
        <v>1</v>
      </c>
      <c r="AP129" s="274" t="s">
        <v>20</v>
      </c>
      <c r="AQ129" s="271" t="s">
        <v>1</v>
      </c>
      <c r="AR129" s="271" t="s">
        <v>1</v>
      </c>
      <c r="AS129" s="271" t="s">
        <v>1</v>
      </c>
      <c r="AT129" s="271" t="s">
        <v>1</v>
      </c>
      <c r="AU129" s="272" t="s">
        <v>23</v>
      </c>
      <c r="AV129" s="274" t="s">
        <v>20</v>
      </c>
      <c r="AW129" s="275" t="s">
        <v>1241</v>
      </c>
      <c r="AX129" s="152">
        <v>2</v>
      </c>
      <c r="AY129" s="152">
        <v>2</v>
      </c>
      <c r="AZ129" s="276">
        <v>0</v>
      </c>
      <c r="BA129" s="280">
        <v>1.1000000000000001</v>
      </c>
      <c r="BB129" s="283">
        <v>0</v>
      </c>
      <c r="BD129" s="150" t="e">
        <f>_xlfn.XLOOKUP(A129,'KSD auditees'!A:A,'KSD auditees'!A:A)</f>
        <v>#N/A</v>
      </c>
      <c r="BE129" s="150" t="e">
        <f>_xlfn.XLOOKUP(A129,'KSD auditees'!A:A,'KSD auditees'!G:G)</f>
        <v>#N/A</v>
      </c>
      <c r="BF129" s="150" t="e">
        <f>_xlfn.XLOOKUP(A129,'[27]Non AGSA'!B:B,'[27]Non AGSA'!B:B)</f>
        <v>#N/A</v>
      </c>
      <c r="BG129" s="150" t="e">
        <f>_xlfn.XLOOKUP(A129,'[27]Dormant auditee list'!C:C,'[27]Dormant auditee list'!C:C)</f>
        <v>#N/A</v>
      </c>
      <c r="BH129" s="150" t="str">
        <f>_xlfn.XLOOKUP(A129,[27]Reworked!A:A,[27]Reworked!I:I)</f>
        <v>Unqualified with findings</v>
      </c>
      <c r="BJ129" s="150">
        <v>1</v>
      </c>
      <c r="BK129" s="150">
        <v>2</v>
      </c>
    </row>
    <row r="130" spans="1:63" ht="14.25" customHeight="1" x14ac:dyDescent="0.25">
      <c r="A130" s="265">
        <v>354</v>
      </c>
      <c r="B130" s="266" t="s">
        <v>1265</v>
      </c>
      <c r="C130" s="271" t="s">
        <v>1190</v>
      </c>
      <c r="D130" s="271" t="s">
        <v>658</v>
      </c>
      <c r="E130" s="271" t="s">
        <v>1191</v>
      </c>
      <c r="F130" s="271" t="s">
        <v>482</v>
      </c>
      <c r="G130" s="271" t="s">
        <v>1</v>
      </c>
      <c r="H130" s="266" t="s">
        <v>1</v>
      </c>
      <c r="I130" s="266" t="s">
        <v>658</v>
      </c>
      <c r="J130" s="275" t="s">
        <v>33</v>
      </c>
      <c r="K130" s="271" t="s">
        <v>1</v>
      </c>
      <c r="L130" s="271" t="s">
        <v>1</v>
      </c>
      <c r="M130" s="275" t="s">
        <v>33</v>
      </c>
      <c r="N130" s="271" t="s">
        <v>1</v>
      </c>
      <c r="O130" s="271" t="s">
        <v>1</v>
      </c>
      <c r="P130" s="271" t="s">
        <v>1</v>
      </c>
      <c r="Q130" s="271" t="s">
        <v>1</v>
      </c>
      <c r="R130" s="271" t="s">
        <v>1</v>
      </c>
      <c r="S130" s="271" t="s">
        <v>1</v>
      </c>
      <c r="T130" s="271" t="s">
        <v>1</v>
      </c>
      <c r="U130" s="271" t="s">
        <v>1</v>
      </c>
      <c r="V130" s="271" t="s">
        <v>1</v>
      </c>
      <c r="W130" s="271" t="s">
        <v>1</v>
      </c>
      <c r="X130" s="271" t="s">
        <v>1</v>
      </c>
      <c r="Y130" s="271" t="s">
        <v>1</v>
      </c>
      <c r="Z130" s="271" t="s">
        <v>1</v>
      </c>
      <c r="AA130" s="271" t="s">
        <v>1</v>
      </c>
      <c r="AB130" s="271" t="s">
        <v>1</v>
      </c>
      <c r="AC130" s="271" t="s">
        <v>1</v>
      </c>
      <c r="AD130" s="271" t="s">
        <v>1</v>
      </c>
      <c r="AE130" s="271" t="s">
        <v>1</v>
      </c>
      <c r="AF130" s="271" t="s">
        <v>1</v>
      </c>
      <c r="AG130" s="271" t="s">
        <v>1</v>
      </c>
      <c r="AH130" s="271" t="s">
        <v>1</v>
      </c>
      <c r="AI130" s="271" t="s">
        <v>1</v>
      </c>
      <c r="AJ130" s="271" t="s">
        <v>1</v>
      </c>
      <c r="AK130" s="271" t="s">
        <v>1</v>
      </c>
      <c r="AL130" s="271" t="s">
        <v>1</v>
      </c>
      <c r="AM130" s="271" t="s">
        <v>1</v>
      </c>
      <c r="AN130" s="271" t="s">
        <v>1</v>
      </c>
      <c r="AO130" s="271" t="s">
        <v>1</v>
      </c>
      <c r="AP130" s="271" t="s">
        <v>1</v>
      </c>
      <c r="AQ130" s="271" t="s">
        <v>1</v>
      </c>
      <c r="AR130" s="271" t="s">
        <v>1</v>
      </c>
      <c r="AS130" s="271" t="s">
        <v>1</v>
      </c>
      <c r="AT130" s="271" t="s">
        <v>1</v>
      </c>
      <c r="AU130" s="273" t="s">
        <v>22</v>
      </c>
      <c r="AV130" s="272" t="s">
        <v>23</v>
      </c>
      <c r="AW130" s="275" t="s">
        <v>1241</v>
      </c>
      <c r="AX130" s="275">
        <v>1</v>
      </c>
      <c r="AY130" s="152">
        <v>2</v>
      </c>
      <c r="AZ130" s="276">
        <v>0</v>
      </c>
      <c r="BA130" s="276">
        <v>0</v>
      </c>
      <c r="BB130" s="283">
        <v>0</v>
      </c>
      <c r="BD130" s="150" t="e">
        <f>_xlfn.XLOOKUP(A130,'KSD auditees'!A:A,'KSD auditees'!A:A)</f>
        <v>#N/A</v>
      </c>
      <c r="BE130" s="150" t="e">
        <f>_xlfn.XLOOKUP(A130,'KSD auditees'!A:A,'KSD auditees'!G:G)</f>
        <v>#N/A</v>
      </c>
      <c r="BF130" s="150" t="e">
        <f>_xlfn.XLOOKUP(A130,'[27]Non AGSA'!B:B,'[27]Non AGSA'!B:B)</f>
        <v>#N/A</v>
      </c>
      <c r="BG130" s="150" t="e">
        <f>_xlfn.XLOOKUP(A130,'[27]Dormant auditee list'!C:C,'[27]Dormant auditee list'!C:C)</f>
        <v>#N/A</v>
      </c>
      <c r="BH130" s="150" t="str">
        <f>_xlfn.XLOOKUP(A130,[27]Reworked!A:A,[27]Reworked!I:I)</f>
        <v>Unqualified with no findings</v>
      </c>
      <c r="BJ130" s="150">
        <v>1</v>
      </c>
      <c r="BK130" s="150">
        <v>1</v>
      </c>
    </row>
    <row r="131" spans="1:63" ht="14.25" customHeight="1" x14ac:dyDescent="0.25">
      <c r="A131" s="265">
        <v>355</v>
      </c>
      <c r="B131" s="266" t="s">
        <v>1265</v>
      </c>
      <c r="C131" s="271" t="s">
        <v>1190</v>
      </c>
      <c r="D131" s="271" t="s">
        <v>1065</v>
      </c>
      <c r="E131" s="271" t="s">
        <v>1191</v>
      </c>
      <c r="F131" s="271" t="s">
        <v>482</v>
      </c>
      <c r="G131" s="271" t="s">
        <v>1</v>
      </c>
      <c r="H131" s="266" t="s">
        <v>1</v>
      </c>
      <c r="I131" s="266" t="s">
        <v>1065</v>
      </c>
      <c r="J131" s="275" t="s">
        <v>33</v>
      </c>
      <c r="K131" s="271" t="s">
        <v>1</v>
      </c>
      <c r="L131" s="271" t="s">
        <v>1</v>
      </c>
      <c r="M131" s="275" t="s">
        <v>33</v>
      </c>
      <c r="N131" s="271" t="s">
        <v>1</v>
      </c>
      <c r="O131" s="271" t="s">
        <v>1</v>
      </c>
      <c r="P131" s="271" t="s">
        <v>1</v>
      </c>
      <c r="Q131" s="271" t="s">
        <v>1</v>
      </c>
      <c r="R131" s="271" t="s">
        <v>1</v>
      </c>
      <c r="S131" s="271" t="s">
        <v>1</v>
      </c>
      <c r="T131" s="271" t="s">
        <v>1</v>
      </c>
      <c r="U131" s="271" t="s">
        <v>1</v>
      </c>
      <c r="V131" s="271" t="s">
        <v>1</v>
      </c>
      <c r="W131" s="271" t="s">
        <v>1</v>
      </c>
      <c r="X131" s="271" t="s">
        <v>1</v>
      </c>
      <c r="Y131" s="271" t="s">
        <v>1</v>
      </c>
      <c r="Z131" s="271" t="s">
        <v>1</v>
      </c>
      <c r="AA131" s="271" t="s">
        <v>1</v>
      </c>
      <c r="AB131" s="271" t="s">
        <v>1</v>
      </c>
      <c r="AC131" s="271" t="s">
        <v>1</v>
      </c>
      <c r="AD131" s="271" t="s">
        <v>1</v>
      </c>
      <c r="AE131" s="271" t="s">
        <v>1</v>
      </c>
      <c r="AF131" s="271" t="s">
        <v>1</v>
      </c>
      <c r="AG131" s="271" t="s">
        <v>1</v>
      </c>
      <c r="AH131" s="271" t="s">
        <v>1</v>
      </c>
      <c r="AI131" s="271" t="s">
        <v>1</v>
      </c>
      <c r="AJ131" s="271" t="s">
        <v>1</v>
      </c>
      <c r="AK131" s="271" t="s">
        <v>1</v>
      </c>
      <c r="AL131" s="271" t="s">
        <v>1</v>
      </c>
      <c r="AM131" s="271" t="s">
        <v>1</v>
      </c>
      <c r="AN131" s="271" t="s">
        <v>1</v>
      </c>
      <c r="AO131" s="271" t="s">
        <v>1</v>
      </c>
      <c r="AP131" s="271" t="s">
        <v>1</v>
      </c>
      <c r="AQ131" s="271" t="s">
        <v>1</v>
      </c>
      <c r="AR131" s="271" t="s">
        <v>1</v>
      </c>
      <c r="AS131" s="271" t="s">
        <v>1</v>
      </c>
      <c r="AT131" s="271" t="s">
        <v>1</v>
      </c>
      <c r="AU131" s="271" t="s">
        <v>1</v>
      </c>
      <c r="AV131" s="272" t="s">
        <v>23</v>
      </c>
      <c r="AW131" s="275" t="s">
        <v>1241</v>
      </c>
      <c r="AX131" s="152">
        <v>2</v>
      </c>
      <c r="AY131" s="152">
        <v>2</v>
      </c>
      <c r="AZ131" s="276">
        <v>0</v>
      </c>
      <c r="BA131" s="277">
        <v>0</v>
      </c>
      <c r="BB131" s="278">
        <v>0.04</v>
      </c>
      <c r="BD131" s="150" t="e">
        <f>_xlfn.XLOOKUP(A131,'KSD auditees'!A:A,'KSD auditees'!A:A)</f>
        <v>#N/A</v>
      </c>
      <c r="BE131" s="150" t="e">
        <f>_xlfn.XLOOKUP(A131,'KSD auditees'!A:A,'KSD auditees'!G:G)</f>
        <v>#N/A</v>
      </c>
      <c r="BF131" s="150" t="e">
        <f>_xlfn.XLOOKUP(A131,'[27]Non AGSA'!B:B,'[27]Non AGSA'!B:B)</f>
        <v>#N/A</v>
      </c>
      <c r="BG131" s="150" t="e">
        <f>_xlfn.XLOOKUP(A131,'[27]Dormant auditee list'!C:C,'[27]Dormant auditee list'!C:C)</f>
        <v>#N/A</v>
      </c>
      <c r="BH131" s="150" t="str">
        <f>_xlfn.XLOOKUP(A131,[27]Reworked!A:A,[27]Reworked!I:I)</f>
        <v>Unqualified with no findings</v>
      </c>
      <c r="BJ131" s="150">
        <v>1</v>
      </c>
      <c r="BK131" s="150">
        <v>1</v>
      </c>
    </row>
    <row r="132" spans="1:63" ht="13.5" customHeight="1" x14ac:dyDescent="0.25">
      <c r="A132" s="265">
        <v>356</v>
      </c>
      <c r="B132" s="266" t="s">
        <v>1265</v>
      </c>
      <c r="C132" s="271" t="s">
        <v>1190</v>
      </c>
      <c r="D132" s="271" t="s">
        <v>1021</v>
      </c>
      <c r="E132" s="271" t="s">
        <v>1191</v>
      </c>
      <c r="F132" s="271" t="s">
        <v>482</v>
      </c>
      <c r="G132" s="271" t="s">
        <v>1</v>
      </c>
      <c r="H132" s="266" t="s">
        <v>1</v>
      </c>
      <c r="I132" s="266" t="s">
        <v>1021</v>
      </c>
      <c r="J132" s="275" t="s">
        <v>33</v>
      </c>
      <c r="K132" s="271" t="s">
        <v>1</v>
      </c>
      <c r="L132" s="271" t="s">
        <v>1</v>
      </c>
      <c r="M132" s="275" t="s">
        <v>33</v>
      </c>
      <c r="N132" s="271" t="s">
        <v>1</v>
      </c>
      <c r="O132" s="273" t="s">
        <v>22</v>
      </c>
      <c r="P132" s="271" t="s">
        <v>1</v>
      </c>
      <c r="Q132" s="271" t="s">
        <v>1</v>
      </c>
      <c r="R132" s="271" t="s">
        <v>1</v>
      </c>
      <c r="S132" s="271" t="s">
        <v>1</v>
      </c>
      <c r="T132" s="271" t="s">
        <v>1</v>
      </c>
      <c r="U132" s="271" t="s">
        <v>1</v>
      </c>
      <c r="V132" s="271" t="s">
        <v>1</v>
      </c>
      <c r="W132" s="271" t="s">
        <v>1</v>
      </c>
      <c r="X132" s="271" t="s">
        <v>1</v>
      </c>
      <c r="Y132" s="271" t="s">
        <v>1</v>
      </c>
      <c r="Z132" s="271" t="s">
        <v>1</v>
      </c>
      <c r="AA132" s="271" t="s">
        <v>1</v>
      </c>
      <c r="AB132" s="271" t="s">
        <v>1</v>
      </c>
      <c r="AC132" s="271" t="s">
        <v>1</v>
      </c>
      <c r="AD132" s="271" t="s">
        <v>1</v>
      </c>
      <c r="AE132" s="271" t="s">
        <v>1</v>
      </c>
      <c r="AF132" s="271" t="s">
        <v>1</v>
      </c>
      <c r="AG132" s="271" t="s">
        <v>1</v>
      </c>
      <c r="AH132" s="271" t="s">
        <v>1</v>
      </c>
      <c r="AI132" s="271" t="s">
        <v>1</v>
      </c>
      <c r="AJ132" s="271" t="s">
        <v>1</v>
      </c>
      <c r="AK132" s="271" t="s">
        <v>1</v>
      </c>
      <c r="AL132" s="271" t="s">
        <v>1</v>
      </c>
      <c r="AM132" s="271" t="s">
        <v>1</v>
      </c>
      <c r="AN132" s="271" t="s">
        <v>1</v>
      </c>
      <c r="AO132" s="271" t="s">
        <v>1</v>
      </c>
      <c r="AP132" s="271" t="s">
        <v>1</v>
      </c>
      <c r="AQ132" s="271" t="s">
        <v>1</v>
      </c>
      <c r="AR132" s="271" t="s">
        <v>1</v>
      </c>
      <c r="AS132" s="271" t="s">
        <v>1</v>
      </c>
      <c r="AT132" s="271" t="s">
        <v>1</v>
      </c>
      <c r="AU132" s="272" t="s">
        <v>23</v>
      </c>
      <c r="AV132" s="271" t="s">
        <v>1</v>
      </c>
      <c r="AW132" s="275" t="s">
        <v>1241</v>
      </c>
      <c r="AX132" s="275">
        <v>1</v>
      </c>
      <c r="AY132" s="152">
        <v>2</v>
      </c>
      <c r="AZ132" s="276">
        <v>0</v>
      </c>
      <c r="BA132" s="277">
        <v>0</v>
      </c>
      <c r="BB132" s="283">
        <v>0</v>
      </c>
      <c r="BD132" s="150" t="e">
        <f>_xlfn.XLOOKUP(A132,'KSD auditees'!A:A,'KSD auditees'!A:A)</f>
        <v>#N/A</v>
      </c>
      <c r="BE132" s="150" t="e">
        <f>_xlfn.XLOOKUP(A132,'KSD auditees'!A:A,'KSD auditees'!G:G)</f>
        <v>#N/A</v>
      </c>
      <c r="BF132" s="150" t="e">
        <f>_xlfn.XLOOKUP(A132,'[27]Non AGSA'!B:B,'[27]Non AGSA'!B:B)</f>
        <v>#N/A</v>
      </c>
      <c r="BG132" s="150" t="e">
        <f>_xlfn.XLOOKUP(A132,'[27]Dormant auditee list'!C:C,'[27]Dormant auditee list'!C:C)</f>
        <v>#N/A</v>
      </c>
      <c r="BH132" s="150" t="str">
        <f>_xlfn.XLOOKUP(A132,[27]Reworked!A:A,[27]Reworked!I:I)</f>
        <v>Unqualified with no findings</v>
      </c>
      <c r="BJ132" s="150">
        <v>1</v>
      </c>
      <c r="BK132" s="150">
        <v>1</v>
      </c>
    </row>
    <row r="133" spans="1:63" ht="14.25" customHeight="1" x14ac:dyDescent="0.25">
      <c r="A133" s="265">
        <v>372</v>
      </c>
      <c r="B133" s="266" t="s">
        <v>1268</v>
      </c>
      <c r="C133" s="271" t="s">
        <v>1190</v>
      </c>
      <c r="D133" s="271" t="s">
        <v>438</v>
      </c>
      <c r="E133" s="271" t="s">
        <v>1191</v>
      </c>
      <c r="F133" s="271" t="s">
        <v>485</v>
      </c>
      <c r="G133" s="271" t="s">
        <v>1</v>
      </c>
      <c r="H133" s="266" t="s">
        <v>1</v>
      </c>
      <c r="I133" s="266" t="s">
        <v>438</v>
      </c>
      <c r="J133" s="275" t="s">
        <v>33</v>
      </c>
      <c r="K133" s="271" t="s">
        <v>1</v>
      </c>
      <c r="L133" s="271" t="s">
        <v>1</v>
      </c>
      <c r="M133" s="275" t="s">
        <v>33</v>
      </c>
      <c r="N133" s="271" t="s">
        <v>1</v>
      </c>
      <c r="O133" s="271" t="s">
        <v>1</v>
      </c>
      <c r="P133" s="271" t="s">
        <v>1</v>
      </c>
      <c r="Q133" s="271" t="s">
        <v>1</v>
      </c>
      <c r="R133" s="271" t="s">
        <v>1</v>
      </c>
      <c r="S133" s="271" t="s">
        <v>1</v>
      </c>
      <c r="T133" s="271" t="s">
        <v>1</v>
      </c>
      <c r="U133" s="271" t="s">
        <v>1</v>
      </c>
      <c r="V133" s="271" t="s">
        <v>1</v>
      </c>
      <c r="W133" s="271" t="s">
        <v>1</v>
      </c>
      <c r="X133" s="271" t="s">
        <v>1</v>
      </c>
      <c r="Y133" s="271" t="s">
        <v>1</v>
      </c>
      <c r="Z133" s="271" t="s">
        <v>1</v>
      </c>
      <c r="AA133" s="271" t="s">
        <v>1</v>
      </c>
      <c r="AB133" s="271" t="s">
        <v>1</v>
      </c>
      <c r="AC133" s="271" t="s">
        <v>1</v>
      </c>
      <c r="AD133" s="271" t="s">
        <v>1</v>
      </c>
      <c r="AE133" s="271" t="s">
        <v>1</v>
      </c>
      <c r="AF133" s="271" t="s">
        <v>1</v>
      </c>
      <c r="AG133" s="271" t="s">
        <v>1</v>
      </c>
      <c r="AH133" s="271" t="s">
        <v>1</v>
      </c>
      <c r="AI133" s="271" t="s">
        <v>1</v>
      </c>
      <c r="AJ133" s="271" t="s">
        <v>1</v>
      </c>
      <c r="AK133" s="271" t="s">
        <v>1</v>
      </c>
      <c r="AL133" s="271" t="s">
        <v>1</v>
      </c>
      <c r="AM133" s="271" t="s">
        <v>1</v>
      </c>
      <c r="AN133" s="271" t="s">
        <v>1</v>
      </c>
      <c r="AO133" s="271" t="s">
        <v>1</v>
      </c>
      <c r="AP133" s="271" t="s">
        <v>1</v>
      </c>
      <c r="AQ133" s="271" t="s">
        <v>1</v>
      </c>
      <c r="AR133" s="271" t="s">
        <v>1</v>
      </c>
      <c r="AS133" s="271" t="s">
        <v>1</v>
      </c>
      <c r="AT133" s="271" t="s">
        <v>1</v>
      </c>
      <c r="AU133" s="273" t="s">
        <v>22</v>
      </c>
      <c r="AV133" s="271" t="s">
        <v>1</v>
      </c>
      <c r="AW133" s="275" t="s">
        <v>1241</v>
      </c>
      <c r="AX133" s="275">
        <v>1</v>
      </c>
      <c r="AY133" s="275">
        <v>1</v>
      </c>
      <c r="AZ133" s="276">
        <v>0</v>
      </c>
      <c r="BA133" s="277">
        <v>0</v>
      </c>
      <c r="BB133" s="278">
        <v>8.9999999999999993E-3</v>
      </c>
      <c r="BD133" s="150" t="e">
        <f>_xlfn.XLOOKUP(A133,'KSD auditees'!A:A,'KSD auditees'!A:A)</f>
        <v>#N/A</v>
      </c>
      <c r="BE133" s="150" t="e">
        <f>_xlfn.XLOOKUP(A133,'KSD auditees'!A:A,'KSD auditees'!G:G)</f>
        <v>#N/A</v>
      </c>
      <c r="BF133" s="150" t="e">
        <f>_xlfn.XLOOKUP(A133,'[27]Non AGSA'!B:B,'[27]Non AGSA'!B:B)</f>
        <v>#N/A</v>
      </c>
      <c r="BG133" s="150" t="e">
        <f>_xlfn.XLOOKUP(A133,'[27]Dormant auditee list'!C:C,'[27]Dormant auditee list'!C:C)</f>
        <v>#N/A</v>
      </c>
      <c r="BH133" s="150" t="str">
        <f>_xlfn.XLOOKUP(A133,[27]Reworked!A:A,[27]Reworked!I:I)</f>
        <v>Unqualified with no findings</v>
      </c>
      <c r="BJ133" s="150">
        <v>1</v>
      </c>
      <c r="BK133" s="150">
        <v>1</v>
      </c>
    </row>
    <row r="134" spans="1:63" ht="14.25" customHeight="1" x14ac:dyDescent="0.25">
      <c r="A134" s="265">
        <v>373</v>
      </c>
      <c r="B134" s="266" t="s">
        <v>1268</v>
      </c>
      <c r="C134" s="271" t="s">
        <v>1190</v>
      </c>
      <c r="D134" s="271" t="s">
        <v>492</v>
      </c>
      <c r="E134" s="271" t="s">
        <v>1191</v>
      </c>
      <c r="F134" s="271" t="s">
        <v>485</v>
      </c>
      <c r="G134" s="271" t="s">
        <v>1</v>
      </c>
      <c r="H134" s="266" t="s">
        <v>1</v>
      </c>
      <c r="I134" s="266" t="s">
        <v>492</v>
      </c>
      <c r="J134" s="275" t="s">
        <v>33</v>
      </c>
      <c r="K134" s="271" t="s">
        <v>1</v>
      </c>
      <c r="L134" s="271" t="s">
        <v>1</v>
      </c>
      <c r="M134" s="275" t="s">
        <v>33</v>
      </c>
      <c r="N134" s="271" t="s">
        <v>1</v>
      </c>
      <c r="O134" s="271" t="s">
        <v>1</v>
      </c>
      <c r="P134" s="271" t="s">
        <v>1</v>
      </c>
      <c r="Q134" s="271" t="s">
        <v>1</v>
      </c>
      <c r="R134" s="271" t="s">
        <v>1</v>
      </c>
      <c r="S134" s="271" t="s">
        <v>1</v>
      </c>
      <c r="T134" s="271" t="s">
        <v>1</v>
      </c>
      <c r="U134" s="271" t="s">
        <v>1</v>
      </c>
      <c r="V134" s="271" t="s">
        <v>1</v>
      </c>
      <c r="W134" s="271" t="s">
        <v>1</v>
      </c>
      <c r="X134" s="271" t="s">
        <v>1</v>
      </c>
      <c r="Y134" s="271" t="s">
        <v>1</v>
      </c>
      <c r="Z134" s="271" t="s">
        <v>1</v>
      </c>
      <c r="AA134" s="271" t="s">
        <v>1</v>
      </c>
      <c r="AB134" s="271" t="s">
        <v>1</v>
      </c>
      <c r="AC134" s="271" t="s">
        <v>1</v>
      </c>
      <c r="AD134" s="271" t="s">
        <v>1</v>
      </c>
      <c r="AE134" s="271" t="s">
        <v>1</v>
      </c>
      <c r="AF134" s="271" t="s">
        <v>1</v>
      </c>
      <c r="AG134" s="271" t="s">
        <v>1</v>
      </c>
      <c r="AH134" s="271" t="s">
        <v>1</v>
      </c>
      <c r="AI134" s="271" t="s">
        <v>1</v>
      </c>
      <c r="AJ134" s="271" t="s">
        <v>1</v>
      </c>
      <c r="AK134" s="271" t="s">
        <v>1</v>
      </c>
      <c r="AL134" s="271" t="s">
        <v>1</v>
      </c>
      <c r="AM134" s="271" t="s">
        <v>1</v>
      </c>
      <c r="AN134" s="271" t="s">
        <v>1</v>
      </c>
      <c r="AO134" s="271" t="s">
        <v>1</v>
      </c>
      <c r="AP134" s="271" t="s">
        <v>1</v>
      </c>
      <c r="AQ134" s="271" t="s">
        <v>1</v>
      </c>
      <c r="AR134" s="271" t="s">
        <v>1</v>
      </c>
      <c r="AS134" s="271" t="s">
        <v>1</v>
      </c>
      <c r="AT134" s="271" t="s">
        <v>1</v>
      </c>
      <c r="AU134" s="271" t="s">
        <v>1</v>
      </c>
      <c r="AV134" s="271" t="s">
        <v>1</v>
      </c>
      <c r="AW134" s="275" t="s">
        <v>1241</v>
      </c>
      <c r="AX134" s="275">
        <v>1</v>
      </c>
      <c r="AY134" s="275">
        <v>1</v>
      </c>
      <c r="AZ134" s="276">
        <v>0</v>
      </c>
      <c r="BA134" s="280">
        <v>12</v>
      </c>
      <c r="BB134" s="283">
        <v>0</v>
      </c>
      <c r="BD134" s="150" t="e">
        <f>_xlfn.XLOOKUP(A134,'KSD auditees'!A:A,'KSD auditees'!A:A)</f>
        <v>#N/A</v>
      </c>
      <c r="BE134" s="150" t="e">
        <f>_xlfn.XLOOKUP(A134,'KSD auditees'!A:A,'KSD auditees'!G:G)</f>
        <v>#N/A</v>
      </c>
      <c r="BF134" s="150" t="e">
        <f>_xlfn.XLOOKUP(A134,'[27]Non AGSA'!B:B,'[27]Non AGSA'!B:B)</f>
        <v>#N/A</v>
      </c>
      <c r="BG134" s="150" t="e">
        <f>_xlfn.XLOOKUP(A134,'[27]Dormant auditee list'!C:C,'[27]Dormant auditee list'!C:C)</f>
        <v>#N/A</v>
      </c>
      <c r="BH134" s="150" t="str">
        <f>_xlfn.XLOOKUP(A134,[27]Reworked!A:A,[27]Reworked!I:I)</f>
        <v>Unqualified with no findings</v>
      </c>
      <c r="BJ134" s="150">
        <v>1</v>
      </c>
      <c r="BK134" s="150">
        <v>1</v>
      </c>
    </row>
    <row r="135" spans="1:63" ht="14.25" customHeight="1" x14ac:dyDescent="0.25">
      <c r="A135" s="265">
        <v>376</v>
      </c>
      <c r="B135" s="266" t="s">
        <v>1268</v>
      </c>
      <c r="C135" s="271" t="s">
        <v>1190</v>
      </c>
      <c r="D135" s="271" t="s">
        <v>625</v>
      </c>
      <c r="E135" s="271" t="s">
        <v>1191</v>
      </c>
      <c r="F135" s="271" t="s">
        <v>485</v>
      </c>
      <c r="G135" s="271" t="s">
        <v>1</v>
      </c>
      <c r="H135" s="266" t="s">
        <v>1</v>
      </c>
      <c r="I135" s="266" t="s">
        <v>625</v>
      </c>
      <c r="J135" s="275" t="s">
        <v>33</v>
      </c>
      <c r="K135" s="271" t="s">
        <v>1</v>
      </c>
      <c r="L135" s="271" t="s">
        <v>1</v>
      </c>
      <c r="M135" s="275" t="s">
        <v>33</v>
      </c>
      <c r="N135" s="271" t="s">
        <v>1</v>
      </c>
      <c r="O135" s="273" t="s">
        <v>22</v>
      </c>
      <c r="P135" s="271" t="s">
        <v>1</v>
      </c>
      <c r="Q135" s="271" t="s">
        <v>1</v>
      </c>
      <c r="R135" s="271" t="s">
        <v>1</v>
      </c>
      <c r="S135" s="271" t="s">
        <v>1</v>
      </c>
      <c r="T135" s="271" t="s">
        <v>1</v>
      </c>
      <c r="U135" s="271" t="s">
        <v>1</v>
      </c>
      <c r="V135" s="271" t="s">
        <v>1</v>
      </c>
      <c r="W135" s="271" t="s">
        <v>1</v>
      </c>
      <c r="X135" s="271" t="s">
        <v>1</v>
      </c>
      <c r="Y135" s="271" t="s">
        <v>1</v>
      </c>
      <c r="Z135" s="271" t="s">
        <v>1</v>
      </c>
      <c r="AA135" s="271" t="s">
        <v>1</v>
      </c>
      <c r="AB135" s="271" t="s">
        <v>1</v>
      </c>
      <c r="AC135" s="271" t="s">
        <v>1</v>
      </c>
      <c r="AD135" s="271" t="s">
        <v>1</v>
      </c>
      <c r="AE135" s="271" t="s">
        <v>1</v>
      </c>
      <c r="AF135" s="271" t="s">
        <v>1</v>
      </c>
      <c r="AG135" s="271" t="s">
        <v>1</v>
      </c>
      <c r="AH135" s="271" t="s">
        <v>1</v>
      </c>
      <c r="AI135" s="271" t="s">
        <v>1</v>
      </c>
      <c r="AJ135" s="271" t="s">
        <v>1</v>
      </c>
      <c r="AK135" s="271" t="s">
        <v>1</v>
      </c>
      <c r="AL135" s="271" t="s">
        <v>1</v>
      </c>
      <c r="AM135" s="271" t="s">
        <v>1</v>
      </c>
      <c r="AN135" s="271" t="s">
        <v>1</v>
      </c>
      <c r="AO135" s="271" t="s">
        <v>1</v>
      </c>
      <c r="AP135" s="271" t="s">
        <v>1</v>
      </c>
      <c r="AQ135" s="271" t="s">
        <v>1</v>
      </c>
      <c r="AR135" s="271" t="s">
        <v>1</v>
      </c>
      <c r="AS135" s="271" t="s">
        <v>1</v>
      </c>
      <c r="AT135" s="271" t="s">
        <v>1</v>
      </c>
      <c r="AU135" s="271" t="s">
        <v>1</v>
      </c>
      <c r="AV135" s="271" t="s">
        <v>1</v>
      </c>
      <c r="AW135" s="274" t="s">
        <v>1240</v>
      </c>
      <c r="AX135" s="152">
        <v>2</v>
      </c>
      <c r="AY135" s="152">
        <v>2</v>
      </c>
      <c r="AZ135" s="276">
        <v>0</v>
      </c>
      <c r="BA135" s="277">
        <v>0.02</v>
      </c>
      <c r="BB135" s="278">
        <v>0.03</v>
      </c>
      <c r="BD135" s="150" t="e">
        <f>_xlfn.XLOOKUP(A135,'KSD auditees'!A:A,'KSD auditees'!A:A)</f>
        <v>#N/A</v>
      </c>
      <c r="BE135" s="150" t="e">
        <f>_xlfn.XLOOKUP(A135,'KSD auditees'!A:A,'KSD auditees'!G:G)</f>
        <v>#N/A</v>
      </c>
      <c r="BF135" s="150" t="e">
        <f>_xlfn.XLOOKUP(A135,'[27]Non AGSA'!B:B,'[27]Non AGSA'!B:B)</f>
        <v>#N/A</v>
      </c>
      <c r="BG135" s="150" t="e">
        <f>_xlfn.XLOOKUP(A135,'[27]Dormant auditee list'!C:C,'[27]Dormant auditee list'!C:C)</f>
        <v>#N/A</v>
      </c>
      <c r="BH135" s="150" t="str">
        <f>_xlfn.XLOOKUP(A135,[27]Reworked!A:A,[27]Reworked!I:I)</f>
        <v>Unqualified with no findings</v>
      </c>
      <c r="BJ135" s="150">
        <v>1</v>
      </c>
      <c r="BK135" s="150">
        <v>1</v>
      </c>
    </row>
    <row r="136" spans="1:63" ht="14.25" customHeight="1" x14ac:dyDescent="0.25">
      <c r="A136" s="265">
        <v>134</v>
      </c>
      <c r="B136" s="266" t="s">
        <v>1268</v>
      </c>
      <c r="C136" s="271" t="s">
        <v>1190</v>
      </c>
      <c r="D136" s="271" t="s">
        <v>658</v>
      </c>
      <c r="E136" s="271" t="s">
        <v>1191</v>
      </c>
      <c r="F136" s="271" t="s">
        <v>485</v>
      </c>
      <c r="G136" s="271" t="s">
        <v>1</v>
      </c>
      <c r="H136" s="266" t="s">
        <v>1</v>
      </c>
      <c r="I136" s="266" t="s">
        <v>658</v>
      </c>
      <c r="J136" s="275" t="s">
        <v>33</v>
      </c>
      <c r="K136" s="271" t="s">
        <v>1</v>
      </c>
      <c r="L136" s="271" t="s">
        <v>1</v>
      </c>
      <c r="M136" s="275" t="s">
        <v>33</v>
      </c>
      <c r="N136" s="271" t="s">
        <v>1</v>
      </c>
      <c r="O136" s="271" t="s">
        <v>1</v>
      </c>
      <c r="P136" s="271" t="s">
        <v>1</v>
      </c>
      <c r="Q136" s="271" t="s">
        <v>1</v>
      </c>
      <c r="R136" s="271" t="s">
        <v>1</v>
      </c>
      <c r="S136" s="271" t="s">
        <v>1</v>
      </c>
      <c r="T136" s="271" t="s">
        <v>1</v>
      </c>
      <c r="U136" s="271" t="s">
        <v>1</v>
      </c>
      <c r="V136" s="271" t="s">
        <v>1</v>
      </c>
      <c r="W136" s="271" t="s">
        <v>1</v>
      </c>
      <c r="X136" s="271" t="s">
        <v>1</v>
      </c>
      <c r="Y136" s="271" t="s">
        <v>1</v>
      </c>
      <c r="Z136" s="271" t="s">
        <v>1</v>
      </c>
      <c r="AA136" s="271" t="s">
        <v>1</v>
      </c>
      <c r="AB136" s="271" t="s">
        <v>1</v>
      </c>
      <c r="AC136" s="271" t="s">
        <v>1</v>
      </c>
      <c r="AD136" s="271" t="s">
        <v>1</v>
      </c>
      <c r="AE136" s="271" t="s">
        <v>1</v>
      </c>
      <c r="AF136" s="271" t="s">
        <v>1</v>
      </c>
      <c r="AG136" s="271" t="s">
        <v>1</v>
      </c>
      <c r="AH136" s="271" t="s">
        <v>1</v>
      </c>
      <c r="AI136" s="271" t="s">
        <v>1</v>
      </c>
      <c r="AJ136" s="271" t="s">
        <v>1</v>
      </c>
      <c r="AK136" s="271" t="s">
        <v>1</v>
      </c>
      <c r="AL136" s="271" t="s">
        <v>1</v>
      </c>
      <c r="AM136" s="271" t="s">
        <v>1</v>
      </c>
      <c r="AN136" s="271" t="s">
        <v>1</v>
      </c>
      <c r="AO136" s="271" t="s">
        <v>1</v>
      </c>
      <c r="AP136" s="271" t="s">
        <v>1</v>
      </c>
      <c r="AQ136" s="271" t="s">
        <v>1</v>
      </c>
      <c r="AR136" s="271" t="s">
        <v>1</v>
      </c>
      <c r="AS136" s="271" t="s">
        <v>1</v>
      </c>
      <c r="AT136" s="271" t="s">
        <v>1</v>
      </c>
      <c r="AU136" s="271" t="s">
        <v>1</v>
      </c>
      <c r="AV136" s="271" t="s">
        <v>1</v>
      </c>
      <c r="AW136" s="275" t="s">
        <v>1241</v>
      </c>
      <c r="AX136" s="275">
        <v>1</v>
      </c>
      <c r="AY136" s="152">
        <v>2</v>
      </c>
      <c r="AZ136" s="276">
        <v>0</v>
      </c>
      <c r="BA136" s="276">
        <v>0</v>
      </c>
      <c r="BB136" s="283">
        <v>0</v>
      </c>
      <c r="BD136" s="150" t="e">
        <f>_xlfn.XLOOKUP(A136,'KSD auditees'!A:A,'KSD auditees'!A:A)</f>
        <v>#N/A</v>
      </c>
      <c r="BE136" s="150" t="e">
        <f>_xlfn.XLOOKUP(A136,'KSD auditees'!A:A,'KSD auditees'!G:G)</f>
        <v>#N/A</v>
      </c>
      <c r="BF136" s="150" t="e">
        <f>_xlfn.XLOOKUP(A136,'[27]Non AGSA'!B:B,'[27]Non AGSA'!B:B)</f>
        <v>#N/A</v>
      </c>
      <c r="BG136" s="150" t="e">
        <f>_xlfn.XLOOKUP(A136,'[27]Dormant auditee list'!C:C,'[27]Dormant auditee list'!C:C)</f>
        <v>#N/A</v>
      </c>
      <c r="BH136" s="150" t="str">
        <f>_xlfn.XLOOKUP(A136,[27]Reworked!A:A,[27]Reworked!I:I)</f>
        <v>Unqualified with no findings</v>
      </c>
      <c r="BJ136" s="150">
        <v>1</v>
      </c>
      <c r="BK136" s="150">
        <v>1</v>
      </c>
    </row>
    <row r="137" spans="1:63" ht="14.25" customHeight="1" x14ac:dyDescent="0.25">
      <c r="A137" s="265">
        <v>377</v>
      </c>
      <c r="B137" s="266" t="s">
        <v>1268</v>
      </c>
      <c r="C137" s="271" t="s">
        <v>1190</v>
      </c>
      <c r="D137" s="271" t="s">
        <v>1065</v>
      </c>
      <c r="E137" s="271" t="s">
        <v>1191</v>
      </c>
      <c r="F137" s="271" t="s">
        <v>485</v>
      </c>
      <c r="G137" s="271" t="s">
        <v>1</v>
      </c>
      <c r="H137" s="266" t="s">
        <v>1</v>
      </c>
      <c r="I137" s="266" t="s">
        <v>1065</v>
      </c>
      <c r="J137" s="275" t="s">
        <v>33</v>
      </c>
      <c r="K137" s="271" t="s">
        <v>1</v>
      </c>
      <c r="L137" s="271" t="s">
        <v>1</v>
      </c>
      <c r="M137" s="275" t="s">
        <v>33</v>
      </c>
      <c r="N137" s="271" t="s">
        <v>1</v>
      </c>
      <c r="O137" s="271" t="s">
        <v>1</v>
      </c>
      <c r="P137" s="271" t="s">
        <v>1</v>
      </c>
      <c r="Q137" s="271" t="s">
        <v>1</v>
      </c>
      <c r="R137" s="271" t="s">
        <v>1</v>
      </c>
      <c r="S137" s="271" t="s">
        <v>1</v>
      </c>
      <c r="T137" s="271" t="s">
        <v>1</v>
      </c>
      <c r="U137" s="271" t="s">
        <v>1</v>
      </c>
      <c r="V137" s="271" t="s">
        <v>1</v>
      </c>
      <c r="W137" s="271" t="s">
        <v>1</v>
      </c>
      <c r="X137" s="271" t="s">
        <v>1</v>
      </c>
      <c r="Y137" s="271" t="s">
        <v>1</v>
      </c>
      <c r="Z137" s="271" t="s">
        <v>1</v>
      </c>
      <c r="AA137" s="271" t="s">
        <v>1</v>
      </c>
      <c r="AB137" s="271" t="s">
        <v>1</v>
      </c>
      <c r="AC137" s="271" t="s">
        <v>1</v>
      </c>
      <c r="AD137" s="271" t="s">
        <v>1</v>
      </c>
      <c r="AE137" s="271" t="s">
        <v>1</v>
      </c>
      <c r="AF137" s="271" t="s">
        <v>1</v>
      </c>
      <c r="AG137" s="271" t="s">
        <v>1</v>
      </c>
      <c r="AH137" s="271" t="s">
        <v>1</v>
      </c>
      <c r="AI137" s="271" t="s">
        <v>1</v>
      </c>
      <c r="AJ137" s="271" t="s">
        <v>1</v>
      </c>
      <c r="AK137" s="271" t="s">
        <v>1</v>
      </c>
      <c r="AL137" s="271" t="s">
        <v>1</v>
      </c>
      <c r="AM137" s="271" t="s">
        <v>1</v>
      </c>
      <c r="AN137" s="271" t="s">
        <v>1</v>
      </c>
      <c r="AO137" s="271" t="s">
        <v>1</v>
      </c>
      <c r="AP137" s="271" t="s">
        <v>1</v>
      </c>
      <c r="AQ137" s="271" t="s">
        <v>1</v>
      </c>
      <c r="AR137" s="271" t="s">
        <v>1</v>
      </c>
      <c r="AS137" s="271" t="s">
        <v>1</v>
      </c>
      <c r="AT137" s="271" t="s">
        <v>1</v>
      </c>
      <c r="AU137" s="274" t="s">
        <v>20</v>
      </c>
      <c r="AV137" s="272" t="s">
        <v>23</v>
      </c>
      <c r="AW137" s="275" t="s">
        <v>1241</v>
      </c>
      <c r="AX137" s="275">
        <v>1</v>
      </c>
      <c r="AY137" s="152">
        <v>2</v>
      </c>
      <c r="AZ137" s="276">
        <v>0</v>
      </c>
      <c r="BA137" s="280">
        <v>0.89</v>
      </c>
      <c r="BB137" s="281">
        <v>0.06</v>
      </c>
      <c r="BD137" s="150" t="e">
        <f>_xlfn.XLOOKUP(A137,'KSD auditees'!A:A,'KSD auditees'!A:A)</f>
        <v>#N/A</v>
      </c>
      <c r="BE137" s="150" t="e">
        <f>_xlfn.XLOOKUP(A137,'KSD auditees'!A:A,'KSD auditees'!G:G)</f>
        <v>#N/A</v>
      </c>
      <c r="BF137" s="150" t="e">
        <f>_xlfn.XLOOKUP(A137,'[27]Non AGSA'!B:B,'[27]Non AGSA'!B:B)</f>
        <v>#N/A</v>
      </c>
      <c r="BG137" s="150" t="e">
        <f>_xlfn.XLOOKUP(A137,'[27]Dormant auditee list'!C:C,'[27]Dormant auditee list'!C:C)</f>
        <v>#N/A</v>
      </c>
      <c r="BH137" s="150" t="str">
        <f>_xlfn.XLOOKUP(A137,[27]Reworked!A:A,[27]Reworked!I:I)</f>
        <v>Unqualified with no findings</v>
      </c>
      <c r="BJ137" s="150">
        <v>1</v>
      </c>
      <c r="BK137" s="150">
        <v>1</v>
      </c>
    </row>
    <row r="138" spans="1:63" ht="14.25" customHeight="1" x14ac:dyDescent="0.25">
      <c r="A138" s="265">
        <v>135</v>
      </c>
      <c r="B138" s="266" t="s">
        <v>1268</v>
      </c>
      <c r="C138" s="271" t="s">
        <v>1190</v>
      </c>
      <c r="D138" s="271" t="s">
        <v>1021</v>
      </c>
      <c r="E138" s="271" t="s">
        <v>1191</v>
      </c>
      <c r="F138" s="271" t="s">
        <v>485</v>
      </c>
      <c r="G138" s="271" t="s">
        <v>1</v>
      </c>
      <c r="H138" s="266" t="s">
        <v>1</v>
      </c>
      <c r="I138" s="266" t="s">
        <v>1021</v>
      </c>
      <c r="J138" s="275" t="s">
        <v>33</v>
      </c>
      <c r="K138" s="271" t="s">
        <v>1</v>
      </c>
      <c r="L138" s="271" t="s">
        <v>1</v>
      </c>
      <c r="M138" s="275" t="s">
        <v>33</v>
      </c>
      <c r="N138" s="271" t="s">
        <v>1</v>
      </c>
      <c r="O138" s="271" t="s">
        <v>1</v>
      </c>
      <c r="P138" s="271" t="s">
        <v>1</v>
      </c>
      <c r="Q138" s="271" t="s">
        <v>1</v>
      </c>
      <c r="R138" s="271" t="s">
        <v>1</v>
      </c>
      <c r="S138" s="271" t="s">
        <v>1</v>
      </c>
      <c r="T138" s="271" t="s">
        <v>1</v>
      </c>
      <c r="U138" s="271" t="s">
        <v>1</v>
      </c>
      <c r="V138" s="271" t="s">
        <v>1</v>
      </c>
      <c r="W138" s="271" t="s">
        <v>1</v>
      </c>
      <c r="X138" s="271" t="s">
        <v>1</v>
      </c>
      <c r="Y138" s="271" t="s">
        <v>1</v>
      </c>
      <c r="Z138" s="271" t="s">
        <v>1</v>
      </c>
      <c r="AA138" s="271" t="s">
        <v>1</v>
      </c>
      <c r="AB138" s="271" t="s">
        <v>1</v>
      </c>
      <c r="AC138" s="271" t="s">
        <v>1</v>
      </c>
      <c r="AD138" s="271" t="s">
        <v>1</v>
      </c>
      <c r="AE138" s="271" t="s">
        <v>1</v>
      </c>
      <c r="AF138" s="271" t="s">
        <v>1</v>
      </c>
      <c r="AG138" s="271" t="s">
        <v>1</v>
      </c>
      <c r="AH138" s="271" t="s">
        <v>1</v>
      </c>
      <c r="AI138" s="271" t="s">
        <v>1</v>
      </c>
      <c r="AJ138" s="271" t="s">
        <v>1</v>
      </c>
      <c r="AK138" s="271" t="s">
        <v>1</v>
      </c>
      <c r="AL138" s="271" t="s">
        <v>1</v>
      </c>
      <c r="AM138" s="271" t="s">
        <v>1</v>
      </c>
      <c r="AN138" s="271" t="s">
        <v>1</v>
      </c>
      <c r="AO138" s="271" t="s">
        <v>1</v>
      </c>
      <c r="AP138" s="271" t="s">
        <v>1</v>
      </c>
      <c r="AQ138" s="271" t="s">
        <v>1</v>
      </c>
      <c r="AR138" s="271" t="s">
        <v>1</v>
      </c>
      <c r="AS138" s="271" t="s">
        <v>1</v>
      </c>
      <c r="AT138" s="271" t="s">
        <v>1</v>
      </c>
      <c r="AU138" s="271" t="s">
        <v>1</v>
      </c>
      <c r="AV138" s="273" t="s">
        <v>22</v>
      </c>
      <c r="AW138" s="275" t="s">
        <v>1241</v>
      </c>
      <c r="AX138" s="275">
        <v>1</v>
      </c>
      <c r="AY138" s="275">
        <v>1</v>
      </c>
      <c r="AZ138" s="276">
        <v>0</v>
      </c>
      <c r="BA138" s="276">
        <v>0</v>
      </c>
      <c r="BB138" s="283">
        <v>0</v>
      </c>
      <c r="BD138" s="150" t="e">
        <f>_xlfn.XLOOKUP(A138,'KSD auditees'!A:A,'KSD auditees'!A:A)</f>
        <v>#N/A</v>
      </c>
      <c r="BE138" s="150" t="e">
        <f>_xlfn.XLOOKUP(A138,'KSD auditees'!A:A,'KSD auditees'!G:G)</f>
        <v>#N/A</v>
      </c>
      <c r="BF138" s="150" t="e">
        <f>_xlfn.XLOOKUP(A138,'[27]Non AGSA'!B:B,'[27]Non AGSA'!B:B)</f>
        <v>#N/A</v>
      </c>
      <c r="BG138" s="150" t="e">
        <f>_xlfn.XLOOKUP(A138,'[27]Dormant auditee list'!C:C,'[27]Dormant auditee list'!C:C)</f>
        <v>#N/A</v>
      </c>
      <c r="BH138" s="150" t="str">
        <f>_xlfn.XLOOKUP(A138,[27]Reworked!A:A,[27]Reworked!I:I)</f>
        <v>Unqualified with no findings</v>
      </c>
      <c r="BJ138" s="150">
        <v>1</v>
      </c>
      <c r="BK138" s="150">
        <v>1</v>
      </c>
    </row>
    <row r="139" spans="1:63" ht="14.25" customHeight="1" x14ac:dyDescent="0.25">
      <c r="A139" s="265">
        <v>378</v>
      </c>
      <c r="B139" s="266" t="s">
        <v>1268</v>
      </c>
      <c r="C139" s="271" t="s">
        <v>1190</v>
      </c>
      <c r="D139" s="271" t="s">
        <v>1086</v>
      </c>
      <c r="E139" s="271" t="s">
        <v>1191</v>
      </c>
      <c r="F139" s="271" t="s">
        <v>485</v>
      </c>
      <c r="G139" s="271" t="s">
        <v>1</v>
      </c>
      <c r="H139" s="266" t="s">
        <v>1</v>
      </c>
      <c r="I139" s="266" t="s">
        <v>1086</v>
      </c>
      <c r="J139" s="275" t="s">
        <v>33</v>
      </c>
      <c r="K139" s="271" t="s">
        <v>1</v>
      </c>
      <c r="L139" s="271" t="s">
        <v>1</v>
      </c>
      <c r="M139" s="275" t="s">
        <v>33</v>
      </c>
      <c r="N139" s="271" t="s">
        <v>1</v>
      </c>
      <c r="O139" s="271" t="s">
        <v>1</v>
      </c>
      <c r="P139" s="271" t="s">
        <v>1</v>
      </c>
      <c r="Q139" s="271" t="s">
        <v>1</v>
      </c>
      <c r="R139" s="271" t="s">
        <v>1</v>
      </c>
      <c r="S139" s="271" t="s">
        <v>1</v>
      </c>
      <c r="T139" s="271" t="s">
        <v>1</v>
      </c>
      <c r="U139" s="271" t="s">
        <v>1</v>
      </c>
      <c r="V139" s="271" t="s">
        <v>1</v>
      </c>
      <c r="W139" s="271" t="s">
        <v>1</v>
      </c>
      <c r="X139" s="271" t="s">
        <v>1</v>
      </c>
      <c r="Y139" s="271" t="s">
        <v>1</v>
      </c>
      <c r="Z139" s="271" t="s">
        <v>1</v>
      </c>
      <c r="AA139" s="271" t="s">
        <v>1</v>
      </c>
      <c r="AB139" s="271" t="s">
        <v>1</v>
      </c>
      <c r="AC139" s="271" t="s">
        <v>1</v>
      </c>
      <c r="AD139" s="271" t="s">
        <v>1</v>
      </c>
      <c r="AE139" s="271" t="s">
        <v>1</v>
      </c>
      <c r="AF139" s="271" t="s">
        <v>1</v>
      </c>
      <c r="AG139" s="271" t="s">
        <v>1</v>
      </c>
      <c r="AH139" s="271" t="s">
        <v>1</v>
      </c>
      <c r="AI139" s="271" t="s">
        <v>1</v>
      </c>
      <c r="AJ139" s="271" t="s">
        <v>1</v>
      </c>
      <c r="AK139" s="271" t="s">
        <v>1</v>
      </c>
      <c r="AL139" s="271" t="s">
        <v>1</v>
      </c>
      <c r="AM139" s="271" t="s">
        <v>1</v>
      </c>
      <c r="AN139" s="271" t="s">
        <v>1</v>
      </c>
      <c r="AO139" s="271" t="s">
        <v>1</v>
      </c>
      <c r="AP139" s="271" t="s">
        <v>1</v>
      </c>
      <c r="AQ139" s="271" t="s">
        <v>1</v>
      </c>
      <c r="AR139" s="271" t="s">
        <v>1</v>
      </c>
      <c r="AS139" s="271" t="s">
        <v>1</v>
      </c>
      <c r="AT139" s="271" t="s">
        <v>1</v>
      </c>
      <c r="AU139" s="271" t="s">
        <v>1</v>
      </c>
      <c r="AV139" s="271" t="s">
        <v>1</v>
      </c>
      <c r="AW139" s="275" t="s">
        <v>1241</v>
      </c>
      <c r="AX139" s="275">
        <v>1</v>
      </c>
      <c r="AY139" s="152">
        <v>2</v>
      </c>
      <c r="AZ139" s="276">
        <v>0</v>
      </c>
      <c r="BA139" s="280">
        <v>0.04</v>
      </c>
      <c r="BB139" s="278">
        <v>0.02</v>
      </c>
      <c r="BD139" s="150" t="e">
        <f>_xlfn.XLOOKUP(A139,'KSD auditees'!A:A,'KSD auditees'!A:A)</f>
        <v>#N/A</v>
      </c>
      <c r="BE139" s="150" t="e">
        <f>_xlfn.XLOOKUP(A139,'KSD auditees'!A:A,'KSD auditees'!G:G)</f>
        <v>#N/A</v>
      </c>
      <c r="BF139" s="150" t="e">
        <f>_xlfn.XLOOKUP(A139,'[27]Non AGSA'!B:B,'[27]Non AGSA'!B:B)</f>
        <v>#N/A</v>
      </c>
      <c r="BG139" s="150" t="e">
        <f>_xlfn.XLOOKUP(A139,'[27]Dormant auditee list'!C:C,'[27]Dormant auditee list'!C:C)</f>
        <v>#N/A</v>
      </c>
      <c r="BH139" s="150" t="str">
        <f>_xlfn.XLOOKUP(A139,[27]Reworked!A:A,[27]Reworked!I:I)</f>
        <v>Unqualified with no findings</v>
      </c>
      <c r="BJ139" s="150">
        <v>1</v>
      </c>
      <c r="BK139" s="150">
        <v>1</v>
      </c>
    </row>
    <row r="140" spans="1:63" ht="26.25" customHeight="1" x14ac:dyDescent="0.25">
      <c r="A140" s="265">
        <v>407</v>
      </c>
      <c r="B140" s="266" t="s">
        <v>931</v>
      </c>
      <c r="C140" s="271" t="s">
        <v>1190</v>
      </c>
      <c r="D140" s="271" t="s">
        <v>896</v>
      </c>
      <c r="E140" s="271" t="s">
        <v>1191</v>
      </c>
      <c r="F140" s="271" t="s">
        <v>1</v>
      </c>
      <c r="G140" s="271" t="s">
        <v>902</v>
      </c>
      <c r="H140" s="266" t="s">
        <v>755</v>
      </c>
      <c r="I140" s="266" t="s">
        <v>437</v>
      </c>
      <c r="J140" s="275" t="s">
        <v>33</v>
      </c>
      <c r="K140" s="271" t="s">
        <v>1</v>
      </c>
      <c r="L140" s="271" t="s">
        <v>1</v>
      </c>
      <c r="M140" s="275" t="s">
        <v>33</v>
      </c>
      <c r="N140" s="271" t="s">
        <v>1</v>
      </c>
      <c r="O140" s="271" t="s">
        <v>1</v>
      </c>
      <c r="P140" s="271" t="s">
        <v>1</v>
      </c>
      <c r="Q140" s="271" t="s">
        <v>1</v>
      </c>
      <c r="R140" s="271" t="s">
        <v>1</v>
      </c>
      <c r="S140" s="271" t="s">
        <v>1</v>
      </c>
      <c r="T140" s="271" t="s">
        <v>1</v>
      </c>
      <c r="U140" s="271" t="s">
        <v>1</v>
      </c>
      <c r="V140" s="271" t="s">
        <v>1</v>
      </c>
      <c r="W140" s="271" t="s">
        <v>1</v>
      </c>
      <c r="X140" s="271" t="s">
        <v>1</v>
      </c>
      <c r="Y140" s="271" t="s">
        <v>1</v>
      </c>
      <c r="Z140" s="271" t="s">
        <v>1</v>
      </c>
      <c r="AA140" s="271" t="s">
        <v>1</v>
      </c>
      <c r="AB140" s="271" t="s">
        <v>1</v>
      </c>
      <c r="AC140" s="271" t="s">
        <v>1</v>
      </c>
      <c r="AD140" s="271" t="s">
        <v>1</v>
      </c>
      <c r="AE140" s="271" t="s">
        <v>1</v>
      </c>
      <c r="AF140" s="271" t="s">
        <v>1</v>
      </c>
      <c r="AG140" s="271" t="s">
        <v>1</v>
      </c>
      <c r="AH140" s="271" t="s">
        <v>1</v>
      </c>
      <c r="AI140" s="271" t="s">
        <v>1</v>
      </c>
      <c r="AJ140" s="271" t="s">
        <v>1</v>
      </c>
      <c r="AK140" s="271" t="s">
        <v>1</v>
      </c>
      <c r="AL140" s="271" t="s">
        <v>1</v>
      </c>
      <c r="AM140" s="271" t="s">
        <v>1</v>
      </c>
      <c r="AN140" s="271" t="s">
        <v>1</v>
      </c>
      <c r="AO140" s="271" t="s">
        <v>1</v>
      </c>
      <c r="AP140" s="271" t="s">
        <v>1</v>
      </c>
      <c r="AQ140" s="271" t="s">
        <v>1</v>
      </c>
      <c r="AR140" s="271" t="s">
        <v>1</v>
      </c>
      <c r="AS140" s="271" t="s">
        <v>1</v>
      </c>
      <c r="AT140" s="271" t="s">
        <v>1</v>
      </c>
      <c r="AU140" s="273" t="s">
        <v>22</v>
      </c>
      <c r="AV140" s="272" t="s">
        <v>23</v>
      </c>
      <c r="AW140" s="275" t="s">
        <v>1241</v>
      </c>
      <c r="AX140" s="275">
        <v>1</v>
      </c>
      <c r="AY140" s="284">
        <v>0</v>
      </c>
      <c r="AZ140" s="276">
        <v>0</v>
      </c>
      <c r="BA140" s="280">
        <v>1.4</v>
      </c>
      <c r="BB140" s="283">
        <v>0</v>
      </c>
      <c r="BD140" s="150" t="e">
        <f>_xlfn.XLOOKUP(A140,'KSD auditees'!A:A,'KSD auditees'!A:A)</f>
        <v>#N/A</v>
      </c>
      <c r="BE140" s="150" t="e">
        <f>_xlfn.XLOOKUP(A140,'KSD auditees'!A:A,'KSD auditees'!G:G)</f>
        <v>#N/A</v>
      </c>
      <c r="BF140" s="150" t="e">
        <f>_xlfn.XLOOKUP(A140,'[27]Non AGSA'!B:B,'[27]Non AGSA'!B:B)</f>
        <v>#N/A</v>
      </c>
      <c r="BG140" s="150" t="e">
        <f>_xlfn.XLOOKUP(A140,'[27]Dormant auditee list'!C:C,'[27]Dormant auditee list'!C:C)</f>
        <v>#N/A</v>
      </c>
      <c r="BH140" s="150" t="str">
        <f>_xlfn.XLOOKUP(A140,[27]Reworked!A:A,[27]Reworked!I:I)</f>
        <v>Unqualified with no findings</v>
      </c>
      <c r="BJ140" s="150">
        <v>1</v>
      </c>
      <c r="BK140" s="150">
        <v>1</v>
      </c>
    </row>
    <row r="141" spans="1:63" ht="14.25" customHeight="1" x14ac:dyDescent="0.25">
      <c r="A141" s="265">
        <v>409</v>
      </c>
      <c r="B141" s="266" t="s">
        <v>168</v>
      </c>
      <c r="C141" s="271" t="s">
        <v>1190</v>
      </c>
      <c r="D141" s="271" t="s">
        <v>438</v>
      </c>
      <c r="E141" s="271" t="s">
        <v>1191</v>
      </c>
      <c r="F141" s="271" t="s">
        <v>168</v>
      </c>
      <c r="G141" s="271" t="s">
        <v>1</v>
      </c>
      <c r="H141" s="266" t="s">
        <v>1</v>
      </c>
      <c r="I141" s="266" t="s">
        <v>438</v>
      </c>
      <c r="J141" s="152" t="s">
        <v>17</v>
      </c>
      <c r="K141" s="272" t="s">
        <v>23</v>
      </c>
      <c r="L141" s="272" t="s">
        <v>23</v>
      </c>
      <c r="M141" s="152" t="s">
        <v>17</v>
      </c>
      <c r="N141" s="272" t="s">
        <v>23</v>
      </c>
      <c r="O141" s="272" t="s">
        <v>23</v>
      </c>
      <c r="P141" s="271" t="s">
        <v>1</v>
      </c>
      <c r="Q141" s="271" t="s">
        <v>1</v>
      </c>
      <c r="R141" s="271" t="s">
        <v>1</v>
      </c>
      <c r="S141" s="271" t="s">
        <v>1</v>
      </c>
      <c r="T141" s="271" t="s">
        <v>1</v>
      </c>
      <c r="U141" s="271" t="s">
        <v>1</v>
      </c>
      <c r="V141" s="271" t="s">
        <v>1</v>
      </c>
      <c r="W141" s="271" t="s">
        <v>1</v>
      </c>
      <c r="X141" s="271" t="s">
        <v>1</v>
      </c>
      <c r="Y141" s="271" t="s">
        <v>1</v>
      </c>
      <c r="Z141" s="271" t="s">
        <v>1</v>
      </c>
      <c r="AA141" s="272" t="s">
        <v>23</v>
      </c>
      <c r="AB141" s="271" t="s">
        <v>1</v>
      </c>
      <c r="AC141" s="271" t="s">
        <v>1</v>
      </c>
      <c r="AD141" s="271" t="s">
        <v>1</v>
      </c>
      <c r="AE141" s="274" t="s">
        <v>20</v>
      </c>
      <c r="AF141" s="274" t="s">
        <v>20</v>
      </c>
      <c r="AG141" s="271" t="s">
        <v>1</v>
      </c>
      <c r="AH141" s="271" t="s">
        <v>1</v>
      </c>
      <c r="AI141" s="271" t="s">
        <v>1</v>
      </c>
      <c r="AJ141" s="271" t="s">
        <v>1</v>
      </c>
      <c r="AK141" s="274" t="s">
        <v>20</v>
      </c>
      <c r="AL141" s="271" t="s">
        <v>1</v>
      </c>
      <c r="AM141" s="271" t="s">
        <v>1</v>
      </c>
      <c r="AN141" s="271" t="s">
        <v>1</v>
      </c>
      <c r="AO141" s="271" t="s">
        <v>1</v>
      </c>
      <c r="AP141" s="272" t="s">
        <v>23</v>
      </c>
      <c r="AQ141" s="271" t="s">
        <v>1</v>
      </c>
      <c r="AR141" s="271" t="s">
        <v>1</v>
      </c>
      <c r="AS141" s="271" t="s">
        <v>1</v>
      </c>
      <c r="AT141" s="271" t="s">
        <v>1</v>
      </c>
      <c r="AU141" s="272" t="s">
        <v>23</v>
      </c>
      <c r="AV141" s="272" t="s">
        <v>23</v>
      </c>
      <c r="AW141" s="274" t="s">
        <v>1240</v>
      </c>
      <c r="AX141" s="152">
        <v>2</v>
      </c>
      <c r="AY141" s="152">
        <v>2</v>
      </c>
      <c r="AZ141" s="276">
        <v>0</v>
      </c>
      <c r="BA141" s="280">
        <v>50.8</v>
      </c>
      <c r="BB141" s="278">
        <v>78.3</v>
      </c>
      <c r="BD141" s="150">
        <f>_xlfn.XLOOKUP(A141,'KSD auditees'!A:A,'KSD auditees'!A:A)</f>
        <v>409</v>
      </c>
      <c r="BE141" s="150" t="str">
        <f>_xlfn.XLOOKUP(A141,'KSD auditees'!A:A,'KSD auditees'!G:G)</f>
        <v>Infrastructure</v>
      </c>
      <c r="BF141" s="150" t="e">
        <f>_xlfn.XLOOKUP(A141,'[27]Non AGSA'!B:B,'[27]Non AGSA'!B:B)</f>
        <v>#N/A</v>
      </c>
      <c r="BG141" s="150" t="e">
        <f>_xlfn.XLOOKUP(A141,'[27]Dormant auditee list'!C:C,'[27]Dormant auditee list'!C:C)</f>
        <v>#N/A</v>
      </c>
      <c r="BH141" s="150" t="str">
        <f>_xlfn.XLOOKUP(A141,[27]Reworked!A:A,[27]Reworked!I:I)</f>
        <v>Unqualified with findings</v>
      </c>
      <c r="BJ141" s="150">
        <v>1</v>
      </c>
      <c r="BK141" s="150">
        <v>2</v>
      </c>
    </row>
    <row r="142" spans="1:63" ht="14.25" customHeight="1" x14ac:dyDescent="0.25">
      <c r="A142" s="265">
        <v>542</v>
      </c>
      <c r="B142" s="266" t="s">
        <v>168</v>
      </c>
      <c r="C142" s="271" t="s">
        <v>1190</v>
      </c>
      <c r="D142" s="271" t="s">
        <v>571</v>
      </c>
      <c r="E142" s="271" t="s">
        <v>1191</v>
      </c>
      <c r="F142" s="271" t="s">
        <v>168</v>
      </c>
      <c r="G142" s="271" t="s">
        <v>1</v>
      </c>
      <c r="H142" s="266" t="s">
        <v>1</v>
      </c>
      <c r="I142" s="266" t="s">
        <v>571</v>
      </c>
      <c r="J142" s="152" t="s">
        <v>17</v>
      </c>
      <c r="K142" s="271" t="s">
        <v>1</v>
      </c>
      <c r="L142" s="272" t="s">
        <v>23</v>
      </c>
      <c r="M142" s="152" t="s">
        <v>17</v>
      </c>
      <c r="N142" s="271" t="s">
        <v>1</v>
      </c>
      <c r="O142" s="272" t="s">
        <v>23</v>
      </c>
      <c r="P142" s="271" t="s">
        <v>1</v>
      </c>
      <c r="Q142" s="271" t="s">
        <v>1</v>
      </c>
      <c r="R142" s="271" t="s">
        <v>1</v>
      </c>
      <c r="S142" s="271" t="s">
        <v>1</v>
      </c>
      <c r="T142" s="271" t="s">
        <v>1</v>
      </c>
      <c r="U142" s="271" t="s">
        <v>1</v>
      </c>
      <c r="V142" s="271" t="s">
        <v>1</v>
      </c>
      <c r="W142" s="271" t="s">
        <v>1</v>
      </c>
      <c r="X142" s="271" t="s">
        <v>1</v>
      </c>
      <c r="Y142" s="271" t="s">
        <v>1</v>
      </c>
      <c r="Z142" s="271" t="s">
        <v>1</v>
      </c>
      <c r="AA142" s="271" t="s">
        <v>1</v>
      </c>
      <c r="AB142" s="271" t="s">
        <v>1</v>
      </c>
      <c r="AC142" s="271" t="s">
        <v>1</v>
      </c>
      <c r="AD142" s="271" t="s">
        <v>1</v>
      </c>
      <c r="AE142" s="271" t="s">
        <v>1</v>
      </c>
      <c r="AF142" s="271" t="s">
        <v>1</v>
      </c>
      <c r="AG142" s="271" t="s">
        <v>1</v>
      </c>
      <c r="AH142" s="271" t="s">
        <v>1</v>
      </c>
      <c r="AI142" s="271" t="s">
        <v>1</v>
      </c>
      <c r="AJ142" s="271" t="s">
        <v>1</v>
      </c>
      <c r="AK142" s="272" t="s">
        <v>23</v>
      </c>
      <c r="AL142" s="271" t="s">
        <v>1</v>
      </c>
      <c r="AM142" s="271" t="s">
        <v>1</v>
      </c>
      <c r="AN142" s="271" t="s">
        <v>1</v>
      </c>
      <c r="AO142" s="271" t="s">
        <v>1</v>
      </c>
      <c r="AP142" s="271" t="s">
        <v>1</v>
      </c>
      <c r="AQ142" s="271" t="s">
        <v>1</v>
      </c>
      <c r="AR142" s="271" t="s">
        <v>1</v>
      </c>
      <c r="AS142" s="271" t="s">
        <v>1</v>
      </c>
      <c r="AT142" s="271" t="s">
        <v>1</v>
      </c>
      <c r="AU142" s="274" t="s">
        <v>20</v>
      </c>
      <c r="AV142" s="274" t="s">
        <v>20</v>
      </c>
      <c r="AW142" s="274" t="s">
        <v>1240</v>
      </c>
      <c r="AX142" s="275">
        <v>1</v>
      </c>
      <c r="AY142" s="152">
        <v>2</v>
      </c>
      <c r="AZ142" s="276">
        <v>0</v>
      </c>
      <c r="BA142" s="277">
        <v>5.5</v>
      </c>
      <c r="BB142" s="278">
        <v>2E-3</v>
      </c>
      <c r="BD142" s="150">
        <f>_xlfn.XLOOKUP(A142,'KSD auditees'!A:A,'KSD auditees'!A:A)</f>
        <v>542</v>
      </c>
      <c r="BE142" s="150" t="str">
        <f>_xlfn.XLOOKUP(A142,'KSD auditees'!A:A,'KSD auditees'!G:G)</f>
        <v>Infrastructure</v>
      </c>
      <c r="BF142" s="150" t="e">
        <f>_xlfn.XLOOKUP(A142,'[27]Non AGSA'!B:B,'[27]Non AGSA'!B:B)</f>
        <v>#N/A</v>
      </c>
      <c r="BG142" s="150" t="e">
        <f>_xlfn.XLOOKUP(A142,'[27]Dormant auditee list'!C:C,'[27]Dormant auditee list'!C:C)</f>
        <v>#N/A</v>
      </c>
      <c r="BH142" s="150" t="str">
        <f>_xlfn.XLOOKUP(A142,[27]Reworked!A:A,[27]Reworked!I:I)</f>
        <v>Unqualified with findings</v>
      </c>
      <c r="BJ142" s="150">
        <v>1</v>
      </c>
      <c r="BK142" s="150">
        <v>2</v>
      </c>
    </row>
    <row r="143" spans="1:63" ht="14.25" customHeight="1" x14ac:dyDescent="0.25">
      <c r="A143" s="265">
        <v>414</v>
      </c>
      <c r="B143" s="266" t="s">
        <v>169</v>
      </c>
      <c r="C143" s="271" t="s">
        <v>1190</v>
      </c>
      <c r="D143" s="271" t="s">
        <v>492</v>
      </c>
      <c r="E143" s="271" t="s">
        <v>1191</v>
      </c>
      <c r="F143" s="271" t="s">
        <v>168</v>
      </c>
      <c r="G143" s="271" t="s">
        <v>1</v>
      </c>
      <c r="H143" s="266" t="s">
        <v>1</v>
      </c>
      <c r="I143" s="266" t="s">
        <v>492</v>
      </c>
      <c r="J143" s="152" t="s">
        <v>17</v>
      </c>
      <c r="K143" s="271" t="s">
        <v>1</v>
      </c>
      <c r="L143" s="272" t="s">
        <v>23</v>
      </c>
      <c r="M143" s="152" t="s">
        <v>17</v>
      </c>
      <c r="N143" s="271" t="s">
        <v>1</v>
      </c>
      <c r="O143" s="272" t="s">
        <v>23</v>
      </c>
      <c r="P143" s="271" t="s">
        <v>1</v>
      </c>
      <c r="Q143" s="271" t="s">
        <v>1</v>
      </c>
      <c r="R143" s="271" t="s">
        <v>1</v>
      </c>
      <c r="S143" s="271" t="s">
        <v>1</v>
      </c>
      <c r="T143" s="271" t="s">
        <v>1</v>
      </c>
      <c r="U143" s="271" t="s">
        <v>1</v>
      </c>
      <c r="V143" s="271" t="s">
        <v>1</v>
      </c>
      <c r="W143" s="271" t="s">
        <v>1</v>
      </c>
      <c r="X143" s="271" t="s">
        <v>1</v>
      </c>
      <c r="Y143" s="271" t="s">
        <v>1</v>
      </c>
      <c r="Z143" s="271" t="s">
        <v>1</v>
      </c>
      <c r="AA143" s="271" t="s">
        <v>1</v>
      </c>
      <c r="AB143" s="271" t="s">
        <v>1</v>
      </c>
      <c r="AC143" s="271" t="s">
        <v>1</v>
      </c>
      <c r="AD143" s="271" t="s">
        <v>1</v>
      </c>
      <c r="AE143" s="274" t="s">
        <v>20</v>
      </c>
      <c r="AF143" s="274" t="s">
        <v>20</v>
      </c>
      <c r="AG143" s="271" t="s">
        <v>1</v>
      </c>
      <c r="AH143" s="274" t="s">
        <v>20</v>
      </c>
      <c r="AI143" s="271" t="s">
        <v>1</v>
      </c>
      <c r="AJ143" s="271" t="s">
        <v>1</v>
      </c>
      <c r="AK143" s="272" t="s">
        <v>23</v>
      </c>
      <c r="AL143" s="272" t="s">
        <v>23</v>
      </c>
      <c r="AM143" s="271" t="s">
        <v>1</v>
      </c>
      <c r="AN143" s="271" t="s">
        <v>1</v>
      </c>
      <c r="AO143" s="272" t="s">
        <v>23</v>
      </c>
      <c r="AP143" s="272" t="s">
        <v>23</v>
      </c>
      <c r="AQ143" s="271" t="s">
        <v>1</v>
      </c>
      <c r="AR143" s="271" t="s">
        <v>1</v>
      </c>
      <c r="AS143" s="271" t="s">
        <v>1</v>
      </c>
      <c r="AT143" s="271" t="s">
        <v>1</v>
      </c>
      <c r="AU143" s="272" t="s">
        <v>23</v>
      </c>
      <c r="AV143" s="272" t="s">
        <v>23</v>
      </c>
      <c r="AW143" s="274" t="s">
        <v>1240</v>
      </c>
      <c r="AX143" s="275">
        <v>1</v>
      </c>
      <c r="AY143" s="152">
        <v>2</v>
      </c>
      <c r="AZ143" s="276">
        <v>0</v>
      </c>
      <c r="BA143" s="277">
        <v>14.6</v>
      </c>
      <c r="BB143" s="278">
        <v>7.8</v>
      </c>
      <c r="BD143" s="150">
        <f>_xlfn.XLOOKUP(A143,'KSD auditees'!A:A,'KSD auditees'!A:A)</f>
        <v>414</v>
      </c>
      <c r="BE143" s="150" t="str">
        <f>_xlfn.XLOOKUP(A143,'KSD auditees'!A:A,'KSD auditees'!G:G)</f>
        <v>Infrastructure</v>
      </c>
      <c r="BF143" s="150" t="e">
        <f>_xlfn.XLOOKUP(A143,'[27]Non AGSA'!B:B,'[27]Non AGSA'!B:B)</f>
        <v>#N/A</v>
      </c>
      <c r="BG143" s="150" t="e">
        <f>_xlfn.XLOOKUP(A143,'[27]Dormant auditee list'!C:C,'[27]Dormant auditee list'!C:C)</f>
        <v>#N/A</v>
      </c>
      <c r="BH143" s="150" t="str">
        <f>_xlfn.XLOOKUP(A143,[27]Reworked!A:A,[27]Reworked!I:I)</f>
        <v>Unqualified with findings</v>
      </c>
      <c r="BJ143" s="150">
        <v>1</v>
      </c>
      <c r="BK143" s="150">
        <v>2</v>
      </c>
    </row>
    <row r="144" spans="1:63" ht="14.25" customHeight="1" x14ac:dyDescent="0.25">
      <c r="A144" s="265">
        <v>412</v>
      </c>
      <c r="B144" s="266" t="s">
        <v>170</v>
      </c>
      <c r="C144" s="271" t="s">
        <v>1190</v>
      </c>
      <c r="D144" s="271" t="s">
        <v>1021</v>
      </c>
      <c r="E144" s="271" t="s">
        <v>1191</v>
      </c>
      <c r="F144" s="271" t="s">
        <v>168</v>
      </c>
      <c r="G144" s="271" t="s">
        <v>1</v>
      </c>
      <c r="H144" s="266" t="s">
        <v>1</v>
      </c>
      <c r="I144" s="266" t="s">
        <v>1021</v>
      </c>
      <c r="J144" s="152" t="s">
        <v>17</v>
      </c>
      <c r="K144" s="272" t="s">
        <v>23</v>
      </c>
      <c r="L144" s="272" t="s">
        <v>23</v>
      </c>
      <c r="M144" s="152" t="s">
        <v>17</v>
      </c>
      <c r="N144" s="272" t="s">
        <v>23</v>
      </c>
      <c r="O144" s="272" t="s">
        <v>23</v>
      </c>
      <c r="P144" s="271" t="s">
        <v>1</v>
      </c>
      <c r="Q144" s="271" t="s">
        <v>1</v>
      </c>
      <c r="R144" s="271" t="s">
        <v>1</v>
      </c>
      <c r="S144" s="271" t="s">
        <v>1</v>
      </c>
      <c r="T144" s="271" t="s">
        <v>1</v>
      </c>
      <c r="U144" s="271" t="s">
        <v>1</v>
      </c>
      <c r="V144" s="271" t="s">
        <v>1</v>
      </c>
      <c r="W144" s="271" t="s">
        <v>1</v>
      </c>
      <c r="X144" s="271" t="s">
        <v>1</v>
      </c>
      <c r="Y144" s="271" t="s">
        <v>1</v>
      </c>
      <c r="Z144" s="273" t="s">
        <v>22</v>
      </c>
      <c r="AA144" s="272" t="s">
        <v>23</v>
      </c>
      <c r="AB144" s="271" t="s">
        <v>1</v>
      </c>
      <c r="AC144" s="271" t="s">
        <v>1</v>
      </c>
      <c r="AD144" s="273" t="s">
        <v>22</v>
      </c>
      <c r="AE144" s="272" t="s">
        <v>23</v>
      </c>
      <c r="AF144" s="272" t="s">
        <v>23</v>
      </c>
      <c r="AG144" s="271" t="s">
        <v>1</v>
      </c>
      <c r="AH144" s="271" t="s">
        <v>1</v>
      </c>
      <c r="AI144" s="271" t="s">
        <v>1</v>
      </c>
      <c r="AJ144" s="271" t="s">
        <v>1</v>
      </c>
      <c r="AK144" s="272" t="s">
        <v>23</v>
      </c>
      <c r="AL144" s="272" t="s">
        <v>23</v>
      </c>
      <c r="AM144" s="271" t="s">
        <v>1</v>
      </c>
      <c r="AN144" s="271" t="s">
        <v>1</v>
      </c>
      <c r="AO144" s="271" t="s">
        <v>1</v>
      </c>
      <c r="AP144" s="273" t="s">
        <v>22</v>
      </c>
      <c r="AQ144" s="272" t="s">
        <v>23</v>
      </c>
      <c r="AR144" s="271" t="s">
        <v>1</v>
      </c>
      <c r="AS144" s="271" t="s">
        <v>1</v>
      </c>
      <c r="AT144" s="271" t="s">
        <v>1</v>
      </c>
      <c r="AU144" s="272" t="s">
        <v>23</v>
      </c>
      <c r="AV144" s="273" t="s">
        <v>22</v>
      </c>
      <c r="AW144" s="274" t="s">
        <v>1240</v>
      </c>
      <c r="AX144" s="275">
        <v>1</v>
      </c>
      <c r="AY144" s="275">
        <v>1</v>
      </c>
      <c r="AZ144" s="276">
        <v>0</v>
      </c>
      <c r="BA144" s="280">
        <v>482.9</v>
      </c>
      <c r="BB144" s="281">
        <v>0.52</v>
      </c>
      <c r="BD144" s="150">
        <f>_xlfn.XLOOKUP(A144,'KSD auditees'!A:A,'KSD auditees'!A:A)</f>
        <v>412</v>
      </c>
      <c r="BE144" s="150" t="str">
        <f>_xlfn.XLOOKUP(A144,'KSD auditees'!A:A,'KSD auditees'!G:G)</f>
        <v>Infrastructure</v>
      </c>
      <c r="BF144" s="150" t="e">
        <f>_xlfn.XLOOKUP(A144,'[27]Non AGSA'!B:B,'[27]Non AGSA'!B:B)</f>
        <v>#N/A</v>
      </c>
      <c r="BG144" s="150" t="e">
        <f>_xlfn.XLOOKUP(A144,'[27]Dormant auditee list'!C:C,'[27]Dormant auditee list'!C:C)</f>
        <v>#N/A</v>
      </c>
      <c r="BH144" s="150" t="str">
        <f>_xlfn.XLOOKUP(A144,[27]Reworked!A:A,[27]Reworked!I:I)</f>
        <v>Unqualified with findings</v>
      </c>
      <c r="BJ144" s="150">
        <v>1</v>
      </c>
      <c r="BK144" s="150">
        <v>2</v>
      </c>
    </row>
    <row r="145" spans="1:63" ht="18" customHeight="1" x14ac:dyDescent="0.25">
      <c r="A145" s="265">
        <v>410</v>
      </c>
      <c r="B145" s="266" t="s">
        <v>171</v>
      </c>
      <c r="C145" s="271" t="s">
        <v>1190</v>
      </c>
      <c r="D145" s="271" t="s">
        <v>625</v>
      </c>
      <c r="E145" s="271" t="s">
        <v>1191</v>
      </c>
      <c r="F145" s="271" t="s">
        <v>168</v>
      </c>
      <c r="G145" s="271" t="s">
        <v>1</v>
      </c>
      <c r="H145" s="266" t="s">
        <v>1</v>
      </c>
      <c r="I145" s="266" t="s">
        <v>625</v>
      </c>
      <c r="J145" s="152" t="s">
        <v>17</v>
      </c>
      <c r="K145" s="272" t="s">
        <v>23</v>
      </c>
      <c r="L145" s="272" t="s">
        <v>23</v>
      </c>
      <c r="M145" s="279" t="s">
        <v>26</v>
      </c>
      <c r="N145" s="272" t="s">
        <v>23</v>
      </c>
      <c r="O145" s="272" t="s">
        <v>23</v>
      </c>
      <c r="P145" s="271" t="s">
        <v>1</v>
      </c>
      <c r="Q145" s="271" t="s">
        <v>1</v>
      </c>
      <c r="R145" s="271" t="s">
        <v>1</v>
      </c>
      <c r="S145" s="271" t="s">
        <v>1</v>
      </c>
      <c r="T145" s="271" t="s">
        <v>1</v>
      </c>
      <c r="U145" s="273" t="s">
        <v>22</v>
      </c>
      <c r="V145" s="271" t="s">
        <v>1</v>
      </c>
      <c r="W145" s="271" t="s">
        <v>1</v>
      </c>
      <c r="X145" s="271" t="s">
        <v>1</v>
      </c>
      <c r="Y145" s="271" t="s">
        <v>1</v>
      </c>
      <c r="Z145" s="273" t="s">
        <v>22</v>
      </c>
      <c r="AA145" s="274" t="s">
        <v>20</v>
      </c>
      <c r="AB145" s="271" t="s">
        <v>1</v>
      </c>
      <c r="AC145" s="271" t="s">
        <v>1</v>
      </c>
      <c r="AD145" s="271" t="s">
        <v>1</v>
      </c>
      <c r="AE145" s="272" t="s">
        <v>23</v>
      </c>
      <c r="AF145" s="272" t="s">
        <v>23</v>
      </c>
      <c r="AG145" s="271" t="s">
        <v>1</v>
      </c>
      <c r="AH145" s="272" t="s">
        <v>23</v>
      </c>
      <c r="AI145" s="271" t="s">
        <v>1</v>
      </c>
      <c r="AJ145" s="271" t="s">
        <v>1</v>
      </c>
      <c r="AK145" s="271" t="s">
        <v>1</v>
      </c>
      <c r="AL145" s="273" t="s">
        <v>22</v>
      </c>
      <c r="AM145" s="271" t="s">
        <v>1</v>
      </c>
      <c r="AN145" s="271" t="s">
        <v>1</v>
      </c>
      <c r="AO145" s="272" t="s">
        <v>23</v>
      </c>
      <c r="AP145" s="272" t="s">
        <v>23</v>
      </c>
      <c r="AQ145" s="271" t="s">
        <v>1</v>
      </c>
      <c r="AR145" s="272" t="s">
        <v>23</v>
      </c>
      <c r="AS145" s="271" t="s">
        <v>1</v>
      </c>
      <c r="AT145" s="271" t="s">
        <v>1</v>
      </c>
      <c r="AU145" s="272" t="s">
        <v>23</v>
      </c>
      <c r="AV145" s="272" t="s">
        <v>23</v>
      </c>
      <c r="AW145" s="274" t="s">
        <v>1240</v>
      </c>
      <c r="AX145" s="275">
        <v>1</v>
      </c>
      <c r="AY145" s="152">
        <v>2</v>
      </c>
      <c r="AZ145" s="276">
        <v>0</v>
      </c>
      <c r="BA145" s="277">
        <v>344.9</v>
      </c>
      <c r="BB145" s="281">
        <v>2.2999999999999998</v>
      </c>
      <c r="BD145" s="150">
        <f>_xlfn.XLOOKUP(A145,'KSD auditees'!A:A,'KSD auditees'!A:A)</f>
        <v>410</v>
      </c>
      <c r="BE145" s="150" t="str">
        <f>_xlfn.XLOOKUP(A145,'KSD auditees'!A:A,'KSD auditees'!G:G)</f>
        <v>Infrastructure</v>
      </c>
      <c r="BF145" s="150" t="e">
        <f>_xlfn.XLOOKUP(A145,'[27]Non AGSA'!B:B,'[27]Non AGSA'!B:B)</f>
        <v>#N/A</v>
      </c>
      <c r="BG145" s="150" t="e">
        <f>_xlfn.XLOOKUP(A145,'[27]Dormant auditee list'!C:C,'[27]Dormant auditee list'!C:C)</f>
        <v>#N/A</v>
      </c>
      <c r="BH145" s="150" t="str">
        <f>_xlfn.XLOOKUP(A145,[27]Reworked!A:A,[27]Reworked!I:I)</f>
        <v>Unqualified with findings</v>
      </c>
      <c r="BJ145" s="150">
        <v>1</v>
      </c>
      <c r="BK145" s="150">
        <v>2</v>
      </c>
    </row>
    <row r="146" spans="1:63" ht="14.25" customHeight="1" x14ac:dyDescent="0.25">
      <c r="A146" s="265">
        <v>425</v>
      </c>
      <c r="B146" s="266" t="s">
        <v>176</v>
      </c>
      <c r="C146" s="271" t="s">
        <v>1190</v>
      </c>
      <c r="D146" s="271" t="s">
        <v>658</v>
      </c>
      <c r="E146" s="271" t="s">
        <v>1191</v>
      </c>
      <c r="F146" s="271" t="s">
        <v>168</v>
      </c>
      <c r="G146" s="271" t="s">
        <v>1</v>
      </c>
      <c r="H146" s="266" t="s">
        <v>1</v>
      </c>
      <c r="I146" s="266" t="s">
        <v>658</v>
      </c>
      <c r="J146" s="152" t="s">
        <v>17</v>
      </c>
      <c r="K146" s="271" t="s">
        <v>1</v>
      </c>
      <c r="L146" s="272" t="s">
        <v>23</v>
      </c>
      <c r="M146" s="152" t="s">
        <v>17</v>
      </c>
      <c r="N146" s="271" t="s">
        <v>1</v>
      </c>
      <c r="O146" s="272" t="s">
        <v>23</v>
      </c>
      <c r="P146" s="271" t="s">
        <v>1</v>
      </c>
      <c r="Q146" s="271" t="s">
        <v>1</v>
      </c>
      <c r="R146" s="271" t="s">
        <v>1</v>
      </c>
      <c r="S146" s="271" t="s">
        <v>1</v>
      </c>
      <c r="T146" s="271" t="s">
        <v>1</v>
      </c>
      <c r="U146" s="271" t="s">
        <v>1</v>
      </c>
      <c r="V146" s="271" t="s">
        <v>1</v>
      </c>
      <c r="W146" s="271" t="s">
        <v>1</v>
      </c>
      <c r="X146" s="271" t="s">
        <v>1</v>
      </c>
      <c r="Y146" s="271" t="s">
        <v>1</v>
      </c>
      <c r="Z146" s="271" t="s">
        <v>1</v>
      </c>
      <c r="AA146" s="271" t="s">
        <v>1</v>
      </c>
      <c r="AB146" s="271" t="s">
        <v>1</v>
      </c>
      <c r="AC146" s="271" t="s">
        <v>1</v>
      </c>
      <c r="AD146" s="271" t="s">
        <v>1</v>
      </c>
      <c r="AE146" s="272" t="s">
        <v>23</v>
      </c>
      <c r="AF146" s="272" t="s">
        <v>23</v>
      </c>
      <c r="AG146" s="271" t="s">
        <v>1</v>
      </c>
      <c r="AH146" s="271" t="s">
        <v>1</v>
      </c>
      <c r="AI146" s="271" t="s">
        <v>1</v>
      </c>
      <c r="AJ146" s="271" t="s">
        <v>1</v>
      </c>
      <c r="AK146" s="271" t="s">
        <v>1</v>
      </c>
      <c r="AL146" s="271" t="s">
        <v>1</v>
      </c>
      <c r="AM146" s="271" t="s">
        <v>1</v>
      </c>
      <c r="AN146" s="271" t="s">
        <v>1</v>
      </c>
      <c r="AO146" s="271" t="s">
        <v>1</v>
      </c>
      <c r="AP146" s="271" t="s">
        <v>1</v>
      </c>
      <c r="AQ146" s="273" t="s">
        <v>22</v>
      </c>
      <c r="AR146" s="272" t="s">
        <v>23</v>
      </c>
      <c r="AS146" s="271" t="s">
        <v>1</v>
      </c>
      <c r="AT146" s="271" t="s">
        <v>1</v>
      </c>
      <c r="AU146" s="272" t="s">
        <v>23</v>
      </c>
      <c r="AV146" s="272" t="s">
        <v>23</v>
      </c>
      <c r="AW146" s="274" t="s">
        <v>1240</v>
      </c>
      <c r="AX146" s="152">
        <v>2</v>
      </c>
      <c r="AY146" s="275">
        <v>1</v>
      </c>
      <c r="AZ146" s="276">
        <v>0</v>
      </c>
      <c r="BA146" s="277">
        <v>570.1</v>
      </c>
      <c r="BB146" s="281">
        <v>0.49</v>
      </c>
      <c r="BD146" s="150">
        <f>_xlfn.XLOOKUP(A146,'KSD auditees'!A:A,'KSD auditees'!A:A)</f>
        <v>425</v>
      </c>
      <c r="BE146" s="150" t="str">
        <f>_xlfn.XLOOKUP(A146,'KSD auditees'!A:A,'KSD auditees'!G:G)</f>
        <v xml:space="preserve">Infrastructure </v>
      </c>
      <c r="BF146" s="150" t="e">
        <f>_xlfn.XLOOKUP(A146,'[27]Non AGSA'!B:B,'[27]Non AGSA'!B:B)</f>
        <v>#N/A</v>
      </c>
      <c r="BG146" s="150" t="e">
        <f>_xlfn.XLOOKUP(A146,'[27]Dormant auditee list'!C:C,'[27]Dormant auditee list'!C:C)</f>
        <v>#N/A</v>
      </c>
      <c r="BH146" s="150" t="str">
        <f>_xlfn.XLOOKUP(A146,[27]Reworked!A:A,[27]Reworked!I:I)</f>
        <v>Unqualified with findings</v>
      </c>
      <c r="BJ146" s="150">
        <v>1</v>
      </c>
      <c r="BK146" s="150">
        <v>2</v>
      </c>
    </row>
    <row r="147" spans="1:63" ht="14.25" customHeight="1" x14ac:dyDescent="0.25">
      <c r="A147" s="265">
        <v>520</v>
      </c>
      <c r="B147" s="266" t="s">
        <v>172</v>
      </c>
      <c r="C147" s="271" t="s">
        <v>1190</v>
      </c>
      <c r="D147" s="271" t="s">
        <v>1065</v>
      </c>
      <c r="E147" s="271" t="s">
        <v>1191</v>
      </c>
      <c r="F147" s="271" t="s">
        <v>168</v>
      </c>
      <c r="G147" s="271" t="s">
        <v>1</v>
      </c>
      <c r="H147" s="266" t="s">
        <v>1</v>
      </c>
      <c r="I147" s="266" t="s">
        <v>1065</v>
      </c>
      <c r="J147" s="152" t="s">
        <v>17</v>
      </c>
      <c r="K147" s="271" t="s">
        <v>1</v>
      </c>
      <c r="L147" s="272" t="s">
        <v>23</v>
      </c>
      <c r="M147" s="279" t="s">
        <v>26</v>
      </c>
      <c r="N147" s="271" t="s">
        <v>1</v>
      </c>
      <c r="O147" s="272" t="s">
        <v>23</v>
      </c>
      <c r="P147" s="271" t="s">
        <v>1</v>
      </c>
      <c r="Q147" s="271" t="s">
        <v>1</v>
      </c>
      <c r="R147" s="271" t="s">
        <v>1</v>
      </c>
      <c r="S147" s="271" t="s">
        <v>1</v>
      </c>
      <c r="T147" s="271" t="s">
        <v>1</v>
      </c>
      <c r="U147" s="273" t="s">
        <v>22</v>
      </c>
      <c r="V147" s="271" t="s">
        <v>1</v>
      </c>
      <c r="W147" s="271" t="s">
        <v>1</v>
      </c>
      <c r="X147" s="271" t="s">
        <v>1</v>
      </c>
      <c r="Y147" s="271" t="s">
        <v>1</v>
      </c>
      <c r="Z147" s="271" t="s">
        <v>1</v>
      </c>
      <c r="AA147" s="271" t="s">
        <v>1</v>
      </c>
      <c r="AB147" s="271" t="s">
        <v>1</v>
      </c>
      <c r="AC147" s="271" t="s">
        <v>1</v>
      </c>
      <c r="AD147" s="271" t="s">
        <v>1</v>
      </c>
      <c r="AE147" s="272" t="s">
        <v>23</v>
      </c>
      <c r="AF147" s="272" t="s">
        <v>23</v>
      </c>
      <c r="AG147" s="271" t="s">
        <v>1</v>
      </c>
      <c r="AH147" s="274" t="s">
        <v>20</v>
      </c>
      <c r="AI147" s="271" t="s">
        <v>1</v>
      </c>
      <c r="AJ147" s="271" t="s">
        <v>1</v>
      </c>
      <c r="AK147" s="272" t="s">
        <v>23</v>
      </c>
      <c r="AL147" s="272" t="s">
        <v>23</v>
      </c>
      <c r="AM147" s="271" t="s">
        <v>1</v>
      </c>
      <c r="AN147" s="271" t="s">
        <v>1</v>
      </c>
      <c r="AO147" s="272" t="s">
        <v>23</v>
      </c>
      <c r="AP147" s="271" t="s">
        <v>1</v>
      </c>
      <c r="AQ147" s="271" t="s">
        <v>1</v>
      </c>
      <c r="AR147" s="272" t="s">
        <v>23</v>
      </c>
      <c r="AS147" s="271" t="s">
        <v>1</v>
      </c>
      <c r="AT147" s="271" t="s">
        <v>1</v>
      </c>
      <c r="AU147" s="272" t="s">
        <v>23</v>
      </c>
      <c r="AV147" s="272" t="s">
        <v>23</v>
      </c>
      <c r="AW147" s="274" t="s">
        <v>1240</v>
      </c>
      <c r="AX147" s="152">
        <v>2</v>
      </c>
      <c r="AY147" s="152">
        <v>2</v>
      </c>
      <c r="AZ147" s="276">
        <v>0</v>
      </c>
      <c r="BA147" s="280">
        <v>431.2</v>
      </c>
      <c r="BB147" s="281">
        <v>0</v>
      </c>
      <c r="BD147" s="150">
        <f>_xlfn.XLOOKUP(A147,'KSD auditees'!A:A,'KSD auditees'!A:A)</f>
        <v>520</v>
      </c>
      <c r="BE147" s="150" t="str">
        <f>_xlfn.XLOOKUP(A147,'KSD auditees'!A:A,'KSD auditees'!G:G)</f>
        <v>Infrastructure</v>
      </c>
      <c r="BF147" s="150" t="e">
        <f>_xlfn.XLOOKUP(A147,'[27]Non AGSA'!B:B,'[27]Non AGSA'!B:B)</f>
        <v>#N/A</v>
      </c>
      <c r="BG147" s="150" t="e">
        <f>_xlfn.XLOOKUP(A147,'[27]Dormant auditee list'!C:C,'[27]Dormant auditee list'!C:C)</f>
        <v>#N/A</v>
      </c>
      <c r="BH147" s="150" t="str">
        <f>_xlfn.XLOOKUP(A147,[27]Reworked!A:A,[27]Reworked!I:I)</f>
        <v>Unqualified with findings</v>
      </c>
      <c r="BJ147" s="150">
        <v>1</v>
      </c>
      <c r="BK147" s="150">
        <v>2</v>
      </c>
    </row>
    <row r="148" spans="1:63" ht="14.25" customHeight="1" x14ac:dyDescent="0.25">
      <c r="A148" s="265">
        <v>458</v>
      </c>
      <c r="B148" s="266" t="s">
        <v>463</v>
      </c>
      <c r="C148" s="271" t="s">
        <v>1190</v>
      </c>
      <c r="D148" s="271" t="s">
        <v>492</v>
      </c>
      <c r="E148" s="271" t="s">
        <v>1191</v>
      </c>
      <c r="F148" s="271" t="s">
        <v>463</v>
      </c>
      <c r="G148" s="271" t="s">
        <v>1</v>
      </c>
      <c r="H148" s="266" t="s">
        <v>1</v>
      </c>
      <c r="I148" s="266" t="s">
        <v>492</v>
      </c>
      <c r="J148" s="152" t="s">
        <v>17</v>
      </c>
      <c r="K148" s="272" t="s">
        <v>23</v>
      </c>
      <c r="L148" s="272" t="s">
        <v>23</v>
      </c>
      <c r="M148" s="152" t="s">
        <v>17</v>
      </c>
      <c r="N148" s="272" t="s">
        <v>23</v>
      </c>
      <c r="O148" s="272" t="s">
        <v>23</v>
      </c>
      <c r="P148" s="271" t="s">
        <v>1</v>
      </c>
      <c r="Q148" s="271" t="s">
        <v>1</v>
      </c>
      <c r="R148" s="271" t="s">
        <v>1</v>
      </c>
      <c r="S148" s="271" t="s">
        <v>1</v>
      </c>
      <c r="T148" s="271" t="s">
        <v>1</v>
      </c>
      <c r="U148" s="271" t="s">
        <v>1</v>
      </c>
      <c r="V148" s="271" t="s">
        <v>1</v>
      </c>
      <c r="W148" s="271" t="s">
        <v>1</v>
      </c>
      <c r="X148" s="271" t="s">
        <v>1</v>
      </c>
      <c r="Y148" s="271" t="s">
        <v>1</v>
      </c>
      <c r="Z148" s="271" t="s">
        <v>1</v>
      </c>
      <c r="AA148" s="272" t="s">
        <v>23</v>
      </c>
      <c r="AB148" s="271" t="s">
        <v>1</v>
      </c>
      <c r="AC148" s="271" t="s">
        <v>1</v>
      </c>
      <c r="AD148" s="271" t="s">
        <v>1</v>
      </c>
      <c r="AE148" s="271" t="s">
        <v>1</v>
      </c>
      <c r="AF148" s="271" t="s">
        <v>1</v>
      </c>
      <c r="AG148" s="271" t="s">
        <v>1</v>
      </c>
      <c r="AH148" s="271" t="s">
        <v>1</v>
      </c>
      <c r="AI148" s="271" t="s">
        <v>1</v>
      </c>
      <c r="AJ148" s="271" t="s">
        <v>1</v>
      </c>
      <c r="AK148" s="271" t="s">
        <v>1</v>
      </c>
      <c r="AL148" s="271" t="s">
        <v>1</v>
      </c>
      <c r="AM148" s="271" t="s">
        <v>1</v>
      </c>
      <c r="AN148" s="271" t="s">
        <v>1</v>
      </c>
      <c r="AO148" s="271" t="s">
        <v>1</v>
      </c>
      <c r="AP148" s="272" t="s">
        <v>23</v>
      </c>
      <c r="AQ148" s="271" t="s">
        <v>1</v>
      </c>
      <c r="AR148" s="274" t="s">
        <v>20</v>
      </c>
      <c r="AS148" s="271" t="s">
        <v>1</v>
      </c>
      <c r="AT148" s="271" t="s">
        <v>1</v>
      </c>
      <c r="AU148" s="272" t="s">
        <v>23</v>
      </c>
      <c r="AV148" s="272" t="s">
        <v>23</v>
      </c>
      <c r="AW148" s="274" t="s">
        <v>1240</v>
      </c>
      <c r="AX148" s="152">
        <v>2</v>
      </c>
      <c r="AY148" s="152">
        <v>2</v>
      </c>
      <c r="AZ148" s="276">
        <v>0</v>
      </c>
      <c r="BA148" s="280">
        <v>6.8</v>
      </c>
      <c r="BB148" s="278">
        <v>0.77</v>
      </c>
      <c r="BD148" s="150" t="e">
        <f>_xlfn.XLOOKUP(A148,'KSD auditees'!A:A,'KSD auditees'!A:A)</f>
        <v>#N/A</v>
      </c>
      <c r="BE148" s="150" t="e">
        <f>_xlfn.XLOOKUP(A148,'KSD auditees'!A:A,'KSD auditees'!G:G)</f>
        <v>#N/A</v>
      </c>
      <c r="BF148" s="150" t="e">
        <f>_xlfn.XLOOKUP(A148,'[27]Non AGSA'!B:B,'[27]Non AGSA'!B:B)</f>
        <v>#N/A</v>
      </c>
      <c r="BG148" s="150" t="e">
        <f>_xlfn.XLOOKUP(A148,'[27]Dormant auditee list'!C:C,'[27]Dormant auditee list'!C:C)</f>
        <v>#N/A</v>
      </c>
      <c r="BH148" s="150" t="str">
        <f>_xlfn.XLOOKUP(A148,[27]Reworked!A:A,[27]Reworked!I:I)</f>
        <v>Unqualified with findings</v>
      </c>
      <c r="BJ148" s="150">
        <v>1</v>
      </c>
      <c r="BK148" s="150">
        <v>2</v>
      </c>
    </row>
    <row r="149" spans="1:63" ht="14.25" customHeight="1" x14ac:dyDescent="0.25">
      <c r="A149" s="265">
        <v>460</v>
      </c>
      <c r="B149" s="266" t="s">
        <v>463</v>
      </c>
      <c r="C149" s="271" t="s">
        <v>1190</v>
      </c>
      <c r="D149" s="271" t="s">
        <v>571</v>
      </c>
      <c r="E149" s="271" t="s">
        <v>1191</v>
      </c>
      <c r="F149" s="271" t="s">
        <v>463</v>
      </c>
      <c r="G149" s="271" t="s">
        <v>1</v>
      </c>
      <c r="H149" s="266" t="s">
        <v>1</v>
      </c>
      <c r="I149" s="266" t="s">
        <v>571</v>
      </c>
      <c r="J149" s="152" t="s">
        <v>17</v>
      </c>
      <c r="K149" s="271" t="s">
        <v>1</v>
      </c>
      <c r="L149" s="272" t="s">
        <v>23</v>
      </c>
      <c r="M149" s="152" t="s">
        <v>17</v>
      </c>
      <c r="N149" s="271" t="s">
        <v>1</v>
      </c>
      <c r="O149" s="272" t="s">
        <v>23</v>
      </c>
      <c r="P149" s="271" t="s">
        <v>1</v>
      </c>
      <c r="Q149" s="271" t="s">
        <v>1</v>
      </c>
      <c r="R149" s="271" t="s">
        <v>1</v>
      </c>
      <c r="S149" s="271" t="s">
        <v>1</v>
      </c>
      <c r="T149" s="271" t="s">
        <v>1</v>
      </c>
      <c r="U149" s="271" t="s">
        <v>1</v>
      </c>
      <c r="V149" s="271" t="s">
        <v>1</v>
      </c>
      <c r="W149" s="271" t="s">
        <v>1</v>
      </c>
      <c r="X149" s="271" t="s">
        <v>1</v>
      </c>
      <c r="Y149" s="271" t="s">
        <v>1</v>
      </c>
      <c r="Z149" s="271" t="s">
        <v>1</v>
      </c>
      <c r="AA149" s="271" t="s">
        <v>1</v>
      </c>
      <c r="AB149" s="271" t="s">
        <v>1</v>
      </c>
      <c r="AC149" s="271" t="s">
        <v>1</v>
      </c>
      <c r="AD149" s="271" t="s">
        <v>1</v>
      </c>
      <c r="AE149" s="271" t="s">
        <v>1</v>
      </c>
      <c r="AF149" s="271" t="s">
        <v>1</v>
      </c>
      <c r="AG149" s="271" t="s">
        <v>1</v>
      </c>
      <c r="AH149" s="271" t="s">
        <v>1</v>
      </c>
      <c r="AI149" s="271" t="s">
        <v>1</v>
      </c>
      <c r="AJ149" s="271" t="s">
        <v>1</v>
      </c>
      <c r="AK149" s="272" t="s">
        <v>23</v>
      </c>
      <c r="AL149" s="272" t="s">
        <v>23</v>
      </c>
      <c r="AM149" s="271" t="s">
        <v>1</v>
      </c>
      <c r="AN149" s="271" t="s">
        <v>1</v>
      </c>
      <c r="AO149" s="271" t="s">
        <v>1</v>
      </c>
      <c r="AP149" s="271" t="s">
        <v>1</v>
      </c>
      <c r="AQ149" s="271" t="s">
        <v>1</v>
      </c>
      <c r="AR149" s="271" t="s">
        <v>1</v>
      </c>
      <c r="AS149" s="271" t="s">
        <v>1</v>
      </c>
      <c r="AT149" s="271" t="s">
        <v>1</v>
      </c>
      <c r="AU149" s="271" t="s">
        <v>1</v>
      </c>
      <c r="AV149" s="272" t="s">
        <v>23</v>
      </c>
      <c r="AW149" s="274" t="s">
        <v>1240</v>
      </c>
      <c r="AX149" s="275">
        <v>1</v>
      </c>
      <c r="AY149" s="152">
        <v>2</v>
      </c>
      <c r="AZ149" s="277">
        <v>0</v>
      </c>
      <c r="BA149" s="277">
        <v>12.5</v>
      </c>
      <c r="BB149" s="278">
        <v>0.5</v>
      </c>
      <c r="BD149" s="150" t="e">
        <f>_xlfn.XLOOKUP(A149,'KSD auditees'!A:A,'KSD auditees'!A:A)</f>
        <v>#N/A</v>
      </c>
      <c r="BE149" s="150" t="e">
        <f>_xlfn.XLOOKUP(A149,'KSD auditees'!A:A,'KSD auditees'!G:G)</f>
        <v>#N/A</v>
      </c>
      <c r="BF149" s="150" t="e">
        <f>_xlfn.XLOOKUP(A149,'[27]Non AGSA'!B:B,'[27]Non AGSA'!B:B)</f>
        <v>#N/A</v>
      </c>
      <c r="BG149" s="150" t="e">
        <f>_xlfn.XLOOKUP(A149,'[27]Dormant auditee list'!C:C,'[27]Dormant auditee list'!C:C)</f>
        <v>#N/A</v>
      </c>
      <c r="BH149" s="150" t="str">
        <f>_xlfn.XLOOKUP(A149,[27]Reworked!A:A,[27]Reworked!I:I)</f>
        <v>Unqualified with findings</v>
      </c>
      <c r="BJ149" s="150">
        <v>1</v>
      </c>
      <c r="BK149" s="150">
        <v>2</v>
      </c>
    </row>
    <row r="150" spans="1:63" ht="14.25" customHeight="1" x14ac:dyDescent="0.25">
      <c r="A150" s="265">
        <v>461</v>
      </c>
      <c r="B150" s="266" t="s">
        <v>463</v>
      </c>
      <c r="C150" s="271" t="s">
        <v>1190</v>
      </c>
      <c r="D150" s="271" t="s">
        <v>625</v>
      </c>
      <c r="E150" s="271" t="s">
        <v>1191</v>
      </c>
      <c r="F150" s="271" t="s">
        <v>463</v>
      </c>
      <c r="G150" s="271" t="s">
        <v>1</v>
      </c>
      <c r="H150" s="266" t="s">
        <v>1</v>
      </c>
      <c r="I150" s="266" t="s">
        <v>625</v>
      </c>
      <c r="J150" s="152" t="s">
        <v>17</v>
      </c>
      <c r="K150" s="272" t="s">
        <v>23</v>
      </c>
      <c r="L150" s="272" t="s">
        <v>23</v>
      </c>
      <c r="M150" s="279" t="s">
        <v>26</v>
      </c>
      <c r="N150" s="272" t="s">
        <v>23</v>
      </c>
      <c r="O150" s="272" t="s">
        <v>23</v>
      </c>
      <c r="P150" s="273" t="s">
        <v>22</v>
      </c>
      <c r="Q150" s="271" t="s">
        <v>1</v>
      </c>
      <c r="R150" s="271" t="s">
        <v>1</v>
      </c>
      <c r="S150" s="271" t="s">
        <v>1</v>
      </c>
      <c r="T150" s="271" t="s">
        <v>1</v>
      </c>
      <c r="U150" s="271" t="s">
        <v>1</v>
      </c>
      <c r="V150" s="271" t="s">
        <v>1</v>
      </c>
      <c r="W150" s="271" t="s">
        <v>1</v>
      </c>
      <c r="X150" s="271" t="s">
        <v>1</v>
      </c>
      <c r="Y150" s="271" t="s">
        <v>1</v>
      </c>
      <c r="Z150" s="271" t="s">
        <v>1</v>
      </c>
      <c r="AA150" s="272" t="s">
        <v>23</v>
      </c>
      <c r="AB150" s="271" t="s">
        <v>1</v>
      </c>
      <c r="AC150" s="271" t="s">
        <v>1</v>
      </c>
      <c r="AD150" s="271" t="s">
        <v>1</v>
      </c>
      <c r="AE150" s="273" t="s">
        <v>22</v>
      </c>
      <c r="AF150" s="273" t="s">
        <v>22</v>
      </c>
      <c r="AG150" s="271" t="s">
        <v>1</v>
      </c>
      <c r="AH150" s="271" t="s">
        <v>1</v>
      </c>
      <c r="AI150" s="271" t="s">
        <v>1</v>
      </c>
      <c r="AJ150" s="271" t="s">
        <v>1</v>
      </c>
      <c r="AK150" s="271" t="s">
        <v>1</v>
      </c>
      <c r="AL150" s="271" t="s">
        <v>1</v>
      </c>
      <c r="AM150" s="271" t="s">
        <v>1</v>
      </c>
      <c r="AN150" s="271" t="s">
        <v>1</v>
      </c>
      <c r="AO150" s="271" t="s">
        <v>1</v>
      </c>
      <c r="AP150" s="272" t="s">
        <v>23</v>
      </c>
      <c r="AQ150" s="271" t="s">
        <v>1</v>
      </c>
      <c r="AR150" s="271" t="s">
        <v>1</v>
      </c>
      <c r="AS150" s="271" t="s">
        <v>1</v>
      </c>
      <c r="AT150" s="271" t="s">
        <v>1</v>
      </c>
      <c r="AU150" s="272" t="s">
        <v>23</v>
      </c>
      <c r="AV150" s="272" t="s">
        <v>23</v>
      </c>
      <c r="AW150" s="275" t="s">
        <v>1241</v>
      </c>
      <c r="AX150" s="152">
        <v>2</v>
      </c>
      <c r="AY150" s="152">
        <v>2</v>
      </c>
      <c r="AZ150" s="276">
        <v>0</v>
      </c>
      <c r="BA150" s="277">
        <v>86</v>
      </c>
      <c r="BB150" s="278">
        <v>0.19</v>
      </c>
      <c r="BD150" s="150" t="e">
        <f>_xlfn.XLOOKUP(A150,'KSD auditees'!A:A,'KSD auditees'!A:A)</f>
        <v>#N/A</v>
      </c>
      <c r="BE150" s="150" t="e">
        <f>_xlfn.XLOOKUP(A150,'KSD auditees'!A:A,'KSD auditees'!G:G)</f>
        <v>#N/A</v>
      </c>
      <c r="BF150" s="150" t="e">
        <f>_xlfn.XLOOKUP(A150,'[27]Non AGSA'!B:B,'[27]Non AGSA'!B:B)</f>
        <v>#N/A</v>
      </c>
      <c r="BG150" s="150" t="e">
        <f>_xlfn.XLOOKUP(A150,'[27]Dormant auditee list'!C:C,'[27]Dormant auditee list'!C:C)</f>
        <v>#N/A</v>
      </c>
      <c r="BH150" s="150" t="str">
        <f>_xlfn.XLOOKUP(A150,[27]Reworked!A:A,[27]Reworked!I:I)</f>
        <v>Unqualified with findings</v>
      </c>
      <c r="BJ150" s="150">
        <v>1</v>
      </c>
      <c r="BK150" s="150">
        <v>2</v>
      </c>
    </row>
    <row r="151" spans="1:63" ht="14.25" customHeight="1" x14ac:dyDescent="0.25">
      <c r="A151" s="265">
        <v>465</v>
      </c>
      <c r="B151" s="266" t="s">
        <v>463</v>
      </c>
      <c r="C151" s="271" t="s">
        <v>1190</v>
      </c>
      <c r="D151" s="271" t="s">
        <v>658</v>
      </c>
      <c r="E151" s="271" t="s">
        <v>1191</v>
      </c>
      <c r="F151" s="271" t="s">
        <v>463</v>
      </c>
      <c r="G151" s="271" t="s">
        <v>1</v>
      </c>
      <c r="H151" s="266" t="s">
        <v>1</v>
      </c>
      <c r="I151" s="266" t="s">
        <v>658</v>
      </c>
      <c r="J151" s="279" t="s">
        <v>26</v>
      </c>
      <c r="K151" s="271" t="s">
        <v>1</v>
      </c>
      <c r="L151" s="272" t="s">
        <v>23</v>
      </c>
      <c r="M151" s="152" t="s">
        <v>17</v>
      </c>
      <c r="N151" s="271" t="s">
        <v>1</v>
      </c>
      <c r="O151" s="272" t="s">
        <v>23</v>
      </c>
      <c r="P151" s="271" t="s">
        <v>1</v>
      </c>
      <c r="Q151" s="271" t="s">
        <v>1</v>
      </c>
      <c r="R151" s="274" t="s">
        <v>20</v>
      </c>
      <c r="S151" s="271" t="s">
        <v>1</v>
      </c>
      <c r="T151" s="271" t="s">
        <v>1</v>
      </c>
      <c r="U151" s="271" t="s">
        <v>1</v>
      </c>
      <c r="V151" s="271" t="s">
        <v>1</v>
      </c>
      <c r="W151" s="271" t="s">
        <v>1</v>
      </c>
      <c r="X151" s="271" t="s">
        <v>1</v>
      </c>
      <c r="Y151" s="271" t="s">
        <v>1</v>
      </c>
      <c r="Z151" s="271" t="s">
        <v>1</v>
      </c>
      <c r="AA151" s="271" t="s">
        <v>1</v>
      </c>
      <c r="AB151" s="271" t="s">
        <v>1</v>
      </c>
      <c r="AC151" s="271" t="s">
        <v>1</v>
      </c>
      <c r="AD151" s="271" t="s">
        <v>1</v>
      </c>
      <c r="AE151" s="274" t="s">
        <v>20</v>
      </c>
      <c r="AF151" s="274" t="s">
        <v>20</v>
      </c>
      <c r="AG151" s="271" t="s">
        <v>1</v>
      </c>
      <c r="AH151" s="271" t="s">
        <v>1</v>
      </c>
      <c r="AI151" s="271" t="s">
        <v>1</v>
      </c>
      <c r="AJ151" s="271" t="s">
        <v>1</v>
      </c>
      <c r="AK151" s="274" t="s">
        <v>20</v>
      </c>
      <c r="AL151" s="271" t="s">
        <v>1</v>
      </c>
      <c r="AM151" s="271" t="s">
        <v>1</v>
      </c>
      <c r="AN151" s="271" t="s">
        <v>1</v>
      </c>
      <c r="AO151" s="271" t="s">
        <v>1</v>
      </c>
      <c r="AP151" s="271" t="s">
        <v>1</v>
      </c>
      <c r="AQ151" s="271" t="s">
        <v>1</v>
      </c>
      <c r="AR151" s="272" t="s">
        <v>23</v>
      </c>
      <c r="AS151" s="271" t="s">
        <v>1</v>
      </c>
      <c r="AT151" s="271" t="s">
        <v>1</v>
      </c>
      <c r="AU151" s="273" t="s">
        <v>22</v>
      </c>
      <c r="AV151" s="272" t="s">
        <v>23</v>
      </c>
      <c r="AW151" s="274" t="s">
        <v>1240</v>
      </c>
      <c r="AX151" s="152">
        <v>2</v>
      </c>
      <c r="AY151" s="152">
        <v>2</v>
      </c>
      <c r="AZ151" s="276">
        <v>0</v>
      </c>
      <c r="BA151" s="280">
        <v>26.8</v>
      </c>
      <c r="BB151" s="281">
        <v>0.05</v>
      </c>
      <c r="BD151" s="150" t="e">
        <f>_xlfn.XLOOKUP(A151,'KSD auditees'!A:A,'KSD auditees'!A:A)</f>
        <v>#N/A</v>
      </c>
      <c r="BE151" s="150" t="e">
        <f>_xlfn.XLOOKUP(A151,'KSD auditees'!A:A,'KSD auditees'!G:G)</f>
        <v>#N/A</v>
      </c>
      <c r="BF151" s="150" t="e">
        <f>_xlfn.XLOOKUP(A151,'[27]Non AGSA'!B:B,'[27]Non AGSA'!B:B)</f>
        <v>#N/A</v>
      </c>
      <c r="BG151" s="150" t="e">
        <f>_xlfn.XLOOKUP(A151,'[27]Dormant auditee list'!C:C,'[27]Dormant auditee list'!C:C)</f>
        <v>#N/A</v>
      </c>
      <c r="BH151" s="150" t="str">
        <f>_xlfn.XLOOKUP(A151,[27]Reworked!A:A,[27]Reworked!I:I)</f>
        <v>Qualified</v>
      </c>
      <c r="BJ151" s="150">
        <v>1</v>
      </c>
      <c r="BK151" s="150">
        <v>3</v>
      </c>
    </row>
    <row r="152" spans="1:63" ht="14.25" customHeight="1" x14ac:dyDescent="0.25">
      <c r="A152" s="265">
        <v>466</v>
      </c>
      <c r="B152" s="266" t="s">
        <v>463</v>
      </c>
      <c r="C152" s="271" t="s">
        <v>1190</v>
      </c>
      <c r="D152" s="271" t="s">
        <v>1065</v>
      </c>
      <c r="E152" s="271" t="s">
        <v>1191</v>
      </c>
      <c r="F152" s="271" t="s">
        <v>463</v>
      </c>
      <c r="G152" s="271" t="s">
        <v>1</v>
      </c>
      <c r="H152" s="266" t="s">
        <v>1</v>
      </c>
      <c r="I152" s="266" t="s">
        <v>1065</v>
      </c>
      <c r="J152" s="275" t="s">
        <v>33</v>
      </c>
      <c r="K152" s="271" t="s">
        <v>1</v>
      </c>
      <c r="L152" s="271" t="s">
        <v>1</v>
      </c>
      <c r="M152" s="275" t="s">
        <v>33</v>
      </c>
      <c r="N152" s="271" t="s">
        <v>1</v>
      </c>
      <c r="O152" s="271" t="s">
        <v>1</v>
      </c>
      <c r="P152" s="271" t="s">
        <v>1</v>
      </c>
      <c r="Q152" s="271" t="s">
        <v>1</v>
      </c>
      <c r="R152" s="271" t="s">
        <v>1</v>
      </c>
      <c r="S152" s="271" t="s">
        <v>1</v>
      </c>
      <c r="T152" s="271" t="s">
        <v>1</v>
      </c>
      <c r="U152" s="271" t="s">
        <v>1</v>
      </c>
      <c r="V152" s="271" t="s">
        <v>1</v>
      </c>
      <c r="W152" s="271" t="s">
        <v>1</v>
      </c>
      <c r="X152" s="271" t="s">
        <v>1</v>
      </c>
      <c r="Y152" s="271" t="s">
        <v>1</v>
      </c>
      <c r="Z152" s="271" t="s">
        <v>1</v>
      </c>
      <c r="AA152" s="271" t="s">
        <v>1</v>
      </c>
      <c r="AB152" s="271" t="s">
        <v>1</v>
      </c>
      <c r="AC152" s="271" t="s">
        <v>1</v>
      </c>
      <c r="AD152" s="271" t="s">
        <v>1</v>
      </c>
      <c r="AE152" s="271" t="s">
        <v>1</v>
      </c>
      <c r="AF152" s="271" t="s">
        <v>1</v>
      </c>
      <c r="AG152" s="271" t="s">
        <v>1</v>
      </c>
      <c r="AH152" s="271" t="s">
        <v>1</v>
      </c>
      <c r="AI152" s="271" t="s">
        <v>1</v>
      </c>
      <c r="AJ152" s="271" t="s">
        <v>1</v>
      </c>
      <c r="AK152" s="271" t="s">
        <v>1</v>
      </c>
      <c r="AL152" s="271" t="s">
        <v>1</v>
      </c>
      <c r="AM152" s="271" t="s">
        <v>1</v>
      </c>
      <c r="AN152" s="271" t="s">
        <v>1</v>
      </c>
      <c r="AO152" s="271" t="s">
        <v>1</v>
      </c>
      <c r="AP152" s="271" t="s">
        <v>1</v>
      </c>
      <c r="AQ152" s="271" t="s">
        <v>1</v>
      </c>
      <c r="AR152" s="271" t="s">
        <v>1</v>
      </c>
      <c r="AS152" s="271" t="s">
        <v>1</v>
      </c>
      <c r="AT152" s="271" t="s">
        <v>1</v>
      </c>
      <c r="AU152" s="271" t="s">
        <v>1</v>
      </c>
      <c r="AV152" s="272" t="s">
        <v>23</v>
      </c>
      <c r="AW152" s="274" t="s">
        <v>1240</v>
      </c>
      <c r="AX152" s="275">
        <v>1</v>
      </c>
      <c r="AY152" s="152">
        <v>2</v>
      </c>
      <c r="AZ152" s="276">
        <v>0</v>
      </c>
      <c r="BA152" s="277">
        <v>0</v>
      </c>
      <c r="BB152" s="283">
        <v>0</v>
      </c>
      <c r="BD152" s="150" t="e">
        <f>_xlfn.XLOOKUP(A152,'KSD auditees'!A:A,'KSD auditees'!A:A)</f>
        <v>#N/A</v>
      </c>
      <c r="BE152" s="150" t="e">
        <f>_xlfn.XLOOKUP(A152,'KSD auditees'!A:A,'KSD auditees'!G:G)</f>
        <v>#N/A</v>
      </c>
      <c r="BF152" s="150" t="e">
        <f>_xlfn.XLOOKUP(A152,'[27]Non AGSA'!B:B,'[27]Non AGSA'!B:B)</f>
        <v>#N/A</v>
      </c>
      <c r="BG152" s="150" t="e">
        <f>_xlfn.XLOOKUP(A152,'[27]Dormant auditee list'!C:C,'[27]Dormant auditee list'!C:C)</f>
        <v>#N/A</v>
      </c>
      <c r="BH152" s="150" t="str">
        <f>_xlfn.XLOOKUP(A152,[27]Reworked!A:A,[27]Reworked!I:I)</f>
        <v>Unqualified with no findings</v>
      </c>
      <c r="BJ152" s="150">
        <v>1</v>
      </c>
      <c r="BK152" s="150">
        <v>1</v>
      </c>
    </row>
    <row r="153" spans="1:63" ht="14.25" customHeight="1" x14ac:dyDescent="0.25">
      <c r="A153" s="265">
        <v>462</v>
      </c>
      <c r="B153" s="266" t="s">
        <v>463</v>
      </c>
      <c r="C153" s="271" t="s">
        <v>1190</v>
      </c>
      <c r="D153" s="271" t="s">
        <v>1021</v>
      </c>
      <c r="E153" s="271" t="s">
        <v>1191</v>
      </c>
      <c r="F153" s="271" t="s">
        <v>463</v>
      </c>
      <c r="G153" s="271" t="s">
        <v>1</v>
      </c>
      <c r="H153" s="266" t="s">
        <v>1</v>
      </c>
      <c r="I153" s="266" t="s">
        <v>1021</v>
      </c>
      <c r="J153" s="152" t="s">
        <v>17</v>
      </c>
      <c r="K153" s="273" t="s">
        <v>22</v>
      </c>
      <c r="L153" s="272" t="s">
        <v>23</v>
      </c>
      <c r="M153" s="152" t="s">
        <v>17</v>
      </c>
      <c r="N153" s="272" t="s">
        <v>23</v>
      </c>
      <c r="O153" s="272" t="s">
        <v>23</v>
      </c>
      <c r="P153" s="271" t="s">
        <v>1</v>
      </c>
      <c r="Q153" s="271" t="s">
        <v>1</v>
      </c>
      <c r="R153" s="271" t="s">
        <v>1</v>
      </c>
      <c r="S153" s="271" t="s">
        <v>1</v>
      </c>
      <c r="T153" s="271" t="s">
        <v>1</v>
      </c>
      <c r="U153" s="271" t="s">
        <v>1</v>
      </c>
      <c r="V153" s="271" t="s">
        <v>1</v>
      </c>
      <c r="W153" s="271" t="s">
        <v>1</v>
      </c>
      <c r="X153" s="271" t="s">
        <v>1</v>
      </c>
      <c r="Y153" s="271" t="s">
        <v>1</v>
      </c>
      <c r="Z153" s="271" t="s">
        <v>1</v>
      </c>
      <c r="AA153" s="273" t="s">
        <v>22</v>
      </c>
      <c r="AB153" s="271" t="s">
        <v>1</v>
      </c>
      <c r="AC153" s="271" t="s">
        <v>1</v>
      </c>
      <c r="AD153" s="271" t="s">
        <v>1</v>
      </c>
      <c r="AE153" s="271" t="s">
        <v>1</v>
      </c>
      <c r="AF153" s="272" t="s">
        <v>23</v>
      </c>
      <c r="AG153" s="271" t="s">
        <v>1</v>
      </c>
      <c r="AH153" s="271" t="s">
        <v>1</v>
      </c>
      <c r="AI153" s="271" t="s">
        <v>1</v>
      </c>
      <c r="AJ153" s="271" t="s">
        <v>1</v>
      </c>
      <c r="AK153" s="274" t="s">
        <v>20</v>
      </c>
      <c r="AL153" s="272" t="s">
        <v>23</v>
      </c>
      <c r="AM153" s="271" t="s">
        <v>1</v>
      </c>
      <c r="AN153" s="271" t="s">
        <v>1</v>
      </c>
      <c r="AO153" s="271" t="s">
        <v>1</v>
      </c>
      <c r="AP153" s="273" t="s">
        <v>22</v>
      </c>
      <c r="AQ153" s="271" t="s">
        <v>1</v>
      </c>
      <c r="AR153" s="272" t="s">
        <v>23</v>
      </c>
      <c r="AS153" s="271" t="s">
        <v>1</v>
      </c>
      <c r="AT153" s="271" t="s">
        <v>1</v>
      </c>
      <c r="AU153" s="273" t="s">
        <v>22</v>
      </c>
      <c r="AV153" s="272" t="s">
        <v>23</v>
      </c>
      <c r="AW153" s="274" t="s">
        <v>1240</v>
      </c>
      <c r="AX153" s="275">
        <v>1</v>
      </c>
      <c r="AY153" s="152">
        <v>2</v>
      </c>
      <c r="AZ153" s="276">
        <v>0</v>
      </c>
      <c r="BA153" s="277">
        <v>104</v>
      </c>
      <c r="BB153" s="281">
        <v>0.06</v>
      </c>
      <c r="BD153" s="150" t="e">
        <f>_xlfn.XLOOKUP(A153,'KSD auditees'!A:A,'KSD auditees'!A:A)</f>
        <v>#N/A</v>
      </c>
      <c r="BE153" s="150" t="e">
        <f>_xlfn.XLOOKUP(A153,'KSD auditees'!A:A,'KSD auditees'!G:G)</f>
        <v>#N/A</v>
      </c>
      <c r="BF153" s="150" t="e">
        <f>_xlfn.XLOOKUP(A153,'[27]Non AGSA'!B:B,'[27]Non AGSA'!B:B)</f>
        <v>#N/A</v>
      </c>
      <c r="BG153" s="150" t="e">
        <f>_xlfn.XLOOKUP(A153,'[27]Dormant auditee list'!C:C,'[27]Dormant auditee list'!C:C)</f>
        <v>#N/A</v>
      </c>
      <c r="BH153" s="150" t="str">
        <f>_xlfn.XLOOKUP(A153,[27]Reworked!A:A,[27]Reworked!I:I)</f>
        <v>Unqualified with findings</v>
      </c>
      <c r="BJ153" s="150">
        <v>1</v>
      </c>
      <c r="BK153" s="150">
        <v>2</v>
      </c>
    </row>
    <row r="154" spans="1:63" ht="14.25" customHeight="1" x14ac:dyDescent="0.25">
      <c r="A154" s="265">
        <v>463</v>
      </c>
      <c r="B154" s="266" t="s">
        <v>463</v>
      </c>
      <c r="C154" s="271" t="s">
        <v>1190</v>
      </c>
      <c r="D154" s="271" t="s">
        <v>1086</v>
      </c>
      <c r="E154" s="271" t="s">
        <v>1191</v>
      </c>
      <c r="F154" s="271" t="s">
        <v>463</v>
      </c>
      <c r="G154" s="271" t="s">
        <v>1</v>
      </c>
      <c r="H154" s="266" t="s">
        <v>1</v>
      </c>
      <c r="I154" s="266" t="s">
        <v>1086</v>
      </c>
      <c r="J154" s="275" t="s">
        <v>33</v>
      </c>
      <c r="K154" s="271" t="s">
        <v>1</v>
      </c>
      <c r="L154" s="271" t="s">
        <v>1</v>
      </c>
      <c r="M154" s="275" t="s">
        <v>33</v>
      </c>
      <c r="N154" s="271" t="s">
        <v>1</v>
      </c>
      <c r="O154" s="271" t="s">
        <v>1</v>
      </c>
      <c r="P154" s="271" t="s">
        <v>1</v>
      </c>
      <c r="Q154" s="271" t="s">
        <v>1</v>
      </c>
      <c r="R154" s="271" t="s">
        <v>1</v>
      </c>
      <c r="S154" s="271" t="s">
        <v>1</v>
      </c>
      <c r="T154" s="271" t="s">
        <v>1</v>
      </c>
      <c r="U154" s="271" t="s">
        <v>1</v>
      </c>
      <c r="V154" s="271" t="s">
        <v>1</v>
      </c>
      <c r="W154" s="271" t="s">
        <v>1</v>
      </c>
      <c r="X154" s="271" t="s">
        <v>1</v>
      </c>
      <c r="Y154" s="271" t="s">
        <v>1</v>
      </c>
      <c r="Z154" s="271" t="s">
        <v>1</v>
      </c>
      <c r="AA154" s="271" t="s">
        <v>1</v>
      </c>
      <c r="AB154" s="271" t="s">
        <v>1</v>
      </c>
      <c r="AC154" s="271" t="s">
        <v>1</v>
      </c>
      <c r="AD154" s="271" t="s">
        <v>1</v>
      </c>
      <c r="AE154" s="271" t="s">
        <v>1</v>
      </c>
      <c r="AF154" s="271" t="s">
        <v>1</v>
      </c>
      <c r="AG154" s="271" t="s">
        <v>1</v>
      </c>
      <c r="AH154" s="271" t="s">
        <v>1</v>
      </c>
      <c r="AI154" s="271" t="s">
        <v>1</v>
      </c>
      <c r="AJ154" s="271" t="s">
        <v>1</v>
      </c>
      <c r="AK154" s="271" t="s">
        <v>1</v>
      </c>
      <c r="AL154" s="271" t="s">
        <v>1</v>
      </c>
      <c r="AM154" s="271" t="s">
        <v>1</v>
      </c>
      <c r="AN154" s="271" t="s">
        <v>1</v>
      </c>
      <c r="AO154" s="271" t="s">
        <v>1</v>
      </c>
      <c r="AP154" s="271" t="s">
        <v>1</v>
      </c>
      <c r="AQ154" s="271" t="s">
        <v>1</v>
      </c>
      <c r="AR154" s="271" t="s">
        <v>1</v>
      </c>
      <c r="AS154" s="271" t="s">
        <v>1</v>
      </c>
      <c r="AT154" s="271" t="s">
        <v>1</v>
      </c>
      <c r="AU154" s="273" t="s">
        <v>22</v>
      </c>
      <c r="AV154" s="271" t="s">
        <v>1</v>
      </c>
      <c r="AW154" s="274" t="s">
        <v>1240</v>
      </c>
      <c r="AX154" s="275">
        <v>1</v>
      </c>
      <c r="AY154" s="275">
        <v>1</v>
      </c>
      <c r="AZ154" s="276">
        <v>0</v>
      </c>
      <c r="BA154" s="277">
        <v>0.14000000000000001</v>
      </c>
      <c r="BB154" s="278">
        <v>0.01</v>
      </c>
      <c r="BD154" s="150" t="e">
        <f>_xlfn.XLOOKUP(A154,'KSD auditees'!A:A,'KSD auditees'!A:A)</f>
        <v>#N/A</v>
      </c>
      <c r="BE154" s="150" t="e">
        <f>_xlfn.XLOOKUP(A154,'KSD auditees'!A:A,'KSD auditees'!G:G)</f>
        <v>#N/A</v>
      </c>
      <c r="BF154" s="150" t="e">
        <f>_xlfn.XLOOKUP(A154,'[27]Non AGSA'!B:B,'[27]Non AGSA'!B:B)</f>
        <v>#N/A</v>
      </c>
      <c r="BG154" s="150" t="e">
        <f>_xlfn.XLOOKUP(A154,'[27]Dormant auditee list'!C:C,'[27]Dormant auditee list'!C:C)</f>
        <v>#N/A</v>
      </c>
      <c r="BH154" s="150" t="str">
        <f>_xlfn.XLOOKUP(A154,[27]Reworked!A:A,[27]Reworked!I:I)</f>
        <v>Unqualified with no findings</v>
      </c>
      <c r="BJ154" s="150">
        <v>1</v>
      </c>
      <c r="BK154" s="150">
        <v>1</v>
      </c>
    </row>
    <row r="155" spans="1:63" ht="18" customHeight="1" x14ac:dyDescent="0.25">
      <c r="A155" s="265">
        <v>479</v>
      </c>
      <c r="B155" s="266" t="s">
        <v>443</v>
      </c>
      <c r="C155" s="271" t="s">
        <v>1190</v>
      </c>
      <c r="D155" s="271" t="s">
        <v>625</v>
      </c>
      <c r="E155" s="271" t="s">
        <v>1191</v>
      </c>
      <c r="F155" s="271" t="s">
        <v>465</v>
      </c>
      <c r="G155" s="271" t="s">
        <v>1</v>
      </c>
      <c r="H155" s="266" t="s">
        <v>1</v>
      </c>
      <c r="I155" s="266" t="s">
        <v>625</v>
      </c>
      <c r="J155" s="275" t="s">
        <v>33</v>
      </c>
      <c r="K155" s="271" t="s">
        <v>1</v>
      </c>
      <c r="L155" s="271" t="s">
        <v>1</v>
      </c>
      <c r="M155" s="275" t="s">
        <v>33</v>
      </c>
      <c r="N155" s="273" t="s">
        <v>22</v>
      </c>
      <c r="O155" s="273" t="s">
        <v>22</v>
      </c>
      <c r="P155" s="271" t="s">
        <v>1</v>
      </c>
      <c r="Q155" s="271" t="s">
        <v>1</v>
      </c>
      <c r="R155" s="271" t="s">
        <v>1</v>
      </c>
      <c r="S155" s="271" t="s">
        <v>1</v>
      </c>
      <c r="T155" s="271" t="s">
        <v>1</v>
      </c>
      <c r="U155" s="271" t="s">
        <v>1</v>
      </c>
      <c r="V155" s="271" t="s">
        <v>1</v>
      </c>
      <c r="W155" s="271" t="s">
        <v>1</v>
      </c>
      <c r="X155" s="271" t="s">
        <v>1</v>
      </c>
      <c r="Y155" s="271" t="s">
        <v>1</v>
      </c>
      <c r="Z155" s="271" t="s">
        <v>1</v>
      </c>
      <c r="AA155" s="271" t="s">
        <v>1</v>
      </c>
      <c r="AB155" s="271" t="s">
        <v>1</v>
      </c>
      <c r="AC155" s="271" t="s">
        <v>1</v>
      </c>
      <c r="AD155" s="271" t="s">
        <v>1</v>
      </c>
      <c r="AE155" s="271" t="s">
        <v>1</v>
      </c>
      <c r="AF155" s="271" t="s">
        <v>1</v>
      </c>
      <c r="AG155" s="271" t="s">
        <v>1</v>
      </c>
      <c r="AH155" s="271" t="s">
        <v>1</v>
      </c>
      <c r="AI155" s="271" t="s">
        <v>1</v>
      </c>
      <c r="AJ155" s="271" t="s">
        <v>1</v>
      </c>
      <c r="AK155" s="271" t="s">
        <v>1</v>
      </c>
      <c r="AL155" s="271" t="s">
        <v>1</v>
      </c>
      <c r="AM155" s="271" t="s">
        <v>1</v>
      </c>
      <c r="AN155" s="271" t="s">
        <v>1</v>
      </c>
      <c r="AO155" s="271" t="s">
        <v>1</v>
      </c>
      <c r="AP155" s="271" t="s">
        <v>1</v>
      </c>
      <c r="AQ155" s="271" t="s">
        <v>1</v>
      </c>
      <c r="AR155" s="271" t="s">
        <v>1</v>
      </c>
      <c r="AS155" s="271" t="s">
        <v>1</v>
      </c>
      <c r="AT155" s="271" t="s">
        <v>1</v>
      </c>
      <c r="AU155" s="271" t="s">
        <v>1</v>
      </c>
      <c r="AV155" s="273" t="s">
        <v>22</v>
      </c>
      <c r="AW155" s="275" t="s">
        <v>1241</v>
      </c>
      <c r="AX155" s="275">
        <v>1</v>
      </c>
      <c r="AY155" s="275">
        <v>1</v>
      </c>
      <c r="AZ155" s="276">
        <v>0</v>
      </c>
      <c r="BA155" s="277">
        <v>0</v>
      </c>
      <c r="BB155" s="281">
        <v>0</v>
      </c>
      <c r="BD155" s="150" t="e">
        <f>_xlfn.XLOOKUP(A155,'KSD auditees'!A:A,'KSD auditees'!A:A)</f>
        <v>#N/A</v>
      </c>
      <c r="BE155" s="150" t="e">
        <f>_xlfn.XLOOKUP(A155,'KSD auditees'!A:A,'KSD auditees'!G:G)</f>
        <v>#N/A</v>
      </c>
      <c r="BF155" s="150" t="e">
        <f>_xlfn.XLOOKUP(A155,'[27]Non AGSA'!B:B,'[27]Non AGSA'!B:B)</f>
        <v>#N/A</v>
      </c>
      <c r="BG155" s="150" t="e">
        <f>_xlfn.XLOOKUP(A155,'[27]Dormant auditee list'!C:C,'[27]Dormant auditee list'!C:C)</f>
        <v>#N/A</v>
      </c>
      <c r="BH155" s="150" t="str">
        <f>_xlfn.XLOOKUP(A155,[27]Reworked!A:A,[27]Reworked!I:I)</f>
        <v>Unqualified with no findings</v>
      </c>
      <c r="BJ155" s="150">
        <v>1</v>
      </c>
      <c r="BK155" s="150">
        <v>1</v>
      </c>
    </row>
    <row r="156" spans="1:63" ht="18.75" customHeight="1" x14ac:dyDescent="0.25">
      <c r="A156" s="265">
        <v>485</v>
      </c>
      <c r="B156" s="266" t="s">
        <v>443</v>
      </c>
      <c r="C156" s="271" t="s">
        <v>1190</v>
      </c>
      <c r="D156" s="271" t="s">
        <v>1065</v>
      </c>
      <c r="E156" s="271" t="s">
        <v>1191</v>
      </c>
      <c r="F156" s="271" t="s">
        <v>465</v>
      </c>
      <c r="G156" s="271" t="s">
        <v>1</v>
      </c>
      <c r="H156" s="266" t="s">
        <v>1</v>
      </c>
      <c r="I156" s="266" t="s">
        <v>1065</v>
      </c>
      <c r="J156" s="275" t="s">
        <v>33</v>
      </c>
      <c r="K156" s="271" t="s">
        <v>1</v>
      </c>
      <c r="L156" s="271" t="s">
        <v>1</v>
      </c>
      <c r="M156" s="275" t="s">
        <v>33</v>
      </c>
      <c r="N156" s="271" t="s">
        <v>1</v>
      </c>
      <c r="O156" s="273" t="s">
        <v>22</v>
      </c>
      <c r="P156" s="271" t="s">
        <v>1</v>
      </c>
      <c r="Q156" s="271" t="s">
        <v>1</v>
      </c>
      <c r="R156" s="271" t="s">
        <v>1</v>
      </c>
      <c r="S156" s="271" t="s">
        <v>1</v>
      </c>
      <c r="T156" s="271" t="s">
        <v>1</v>
      </c>
      <c r="U156" s="271" t="s">
        <v>1</v>
      </c>
      <c r="V156" s="271" t="s">
        <v>1</v>
      </c>
      <c r="W156" s="271" t="s">
        <v>1</v>
      </c>
      <c r="X156" s="271" t="s">
        <v>1</v>
      </c>
      <c r="Y156" s="271" t="s">
        <v>1</v>
      </c>
      <c r="Z156" s="271" t="s">
        <v>1</v>
      </c>
      <c r="AA156" s="271" t="s">
        <v>1</v>
      </c>
      <c r="AB156" s="271" t="s">
        <v>1</v>
      </c>
      <c r="AC156" s="271" t="s">
        <v>1</v>
      </c>
      <c r="AD156" s="271" t="s">
        <v>1</v>
      </c>
      <c r="AE156" s="271" t="s">
        <v>1</v>
      </c>
      <c r="AF156" s="271" t="s">
        <v>1</v>
      </c>
      <c r="AG156" s="271" t="s">
        <v>1</v>
      </c>
      <c r="AH156" s="271" t="s">
        <v>1</v>
      </c>
      <c r="AI156" s="271" t="s">
        <v>1</v>
      </c>
      <c r="AJ156" s="271" t="s">
        <v>1</v>
      </c>
      <c r="AK156" s="271" t="s">
        <v>1</v>
      </c>
      <c r="AL156" s="271" t="s">
        <v>1</v>
      </c>
      <c r="AM156" s="271" t="s">
        <v>1</v>
      </c>
      <c r="AN156" s="271" t="s">
        <v>1</v>
      </c>
      <c r="AO156" s="271" t="s">
        <v>1</v>
      </c>
      <c r="AP156" s="271" t="s">
        <v>1</v>
      </c>
      <c r="AQ156" s="271" t="s">
        <v>1</v>
      </c>
      <c r="AR156" s="271" t="s">
        <v>1</v>
      </c>
      <c r="AS156" s="271" t="s">
        <v>1</v>
      </c>
      <c r="AT156" s="271" t="s">
        <v>1</v>
      </c>
      <c r="AU156" s="271" t="s">
        <v>1</v>
      </c>
      <c r="AV156" s="272" t="s">
        <v>23</v>
      </c>
      <c r="AW156" s="275" t="s">
        <v>1241</v>
      </c>
      <c r="AX156" s="152">
        <v>2</v>
      </c>
      <c r="AY156" s="152">
        <v>2</v>
      </c>
      <c r="AZ156" s="276">
        <v>0</v>
      </c>
      <c r="BA156" s="277">
        <v>0.26</v>
      </c>
      <c r="BB156" s="278">
        <v>1.3</v>
      </c>
      <c r="BD156" s="150" t="e">
        <f>_xlfn.XLOOKUP(A156,'KSD auditees'!A:A,'KSD auditees'!A:A)</f>
        <v>#N/A</v>
      </c>
      <c r="BE156" s="150" t="e">
        <f>_xlfn.XLOOKUP(A156,'KSD auditees'!A:A,'KSD auditees'!G:G)</f>
        <v>#N/A</v>
      </c>
      <c r="BF156" s="150" t="e">
        <f>_xlfn.XLOOKUP(A156,'[27]Non AGSA'!B:B,'[27]Non AGSA'!B:B)</f>
        <v>#N/A</v>
      </c>
      <c r="BG156" s="150" t="e">
        <f>_xlfn.XLOOKUP(A156,'[27]Dormant auditee list'!C:C,'[27]Dormant auditee list'!C:C)</f>
        <v>#N/A</v>
      </c>
      <c r="BH156" s="150" t="str">
        <f>_xlfn.XLOOKUP(A156,[27]Reworked!A:A,[27]Reworked!I:I)</f>
        <v>Unqualified with no findings</v>
      </c>
      <c r="BJ156" s="150">
        <v>1</v>
      </c>
      <c r="BK156" s="150">
        <v>1</v>
      </c>
    </row>
    <row r="157" spans="1:63" ht="18.75" customHeight="1" x14ac:dyDescent="0.25">
      <c r="A157" s="265">
        <v>481</v>
      </c>
      <c r="B157" s="266" t="s">
        <v>1267</v>
      </c>
      <c r="C157" s="271" t="s">
        <v>1190</v>
      </c>
      <c r="D157" s="271" t="s">
        <v>492</v>
      </c>
      <c r="E157" s="271" t="s">
        <v>1191</v>
      </c>
      <c r="F157" s="271" t="s">
        <v>465</v>
      </c>
      <c r="G157" s="271" t="s">
        <v>1</v>
      </c>
      <c r="H157" s="266" t="s">
        <v>1</v>
      </c>
      <c r="I157" s="266" t="s">
        <v>492</v>
      </c>
      <c r="J157" s="152" t="s">
        <v>17</v>
      </c>
      <c r="K157" s="273" t="s">
        <v>22</v>
      </c>
      <c r="L157" s="272" t="s">
        <v>23</v>
      </c>
      <c r="M157" s="152" t="s">
        <v>17</v>
      </c>
      <c r="N157" s="272" t="s">
        <v>23</v>
      </c>
      <c r="O157" s="272" t="s">
        <v>23</v>
      </c>
      <c r="P157" s="271" t="s">
        <v>1</v>
      </c>
      <c r="Q157" s="271" t="s">
        <v>1</v>
      </c>
      <c r="R157" s="271" t="s">
        <v>1</v>
      </c>
      <c r="S157" s="271" t="s">
        <v>1</v>
      </c>
      <c r="T157" s="271" t="s">
        <v>1</v>
      </c>
      <c r="U157" s="271" t="s">
        <v>1</v>
      </c>
      <c r="V157" s="271" t="s">
        <v>1</v>
      </c>
      <c r="W157" s="271" t="s">
        <v>1</v>
      </c>
      <c r="X157" s="271" t="s">
        <v>1</v>
      </c>
      <c r="Y157" s="271" t="s">
        <v>1</v>
      </c>
      <c r="Z157" s="273" t="s">
        <v>22</v>
      </c>
      <c r="AA157" s="271" t="s">
        <v>1</v>
      </c>
      <c r="AB157" s="271" t="s">
        <v>1</v>
      </c>
      <c r="AC157" s="271" t="s">
        <v>1</v>
      </c>
      <c r="AD157" s="271" t="s">
        <v>1</v>
      </c>
      <c r="AE157" s="273" t="s">
        <v>22</v>
      </c>
      <c r="AF157" s="272" t="s">
        <v>23</v>
      </c>
      <c r="AG157" s="271" t="s">
        <v>1</v>
      </c>
      <c r="AH157" s="271" t="s">
        <v>1</v>
      </c>
      <c r="AI157" s="271" t="s">
        <v>1</v>
      </c>
      <c r="AJ157" s="271" t="s">
        <v>1</v>
      </c>
      <c r="AK157" s="271" t="s">
        <v>1</v>
      </c>
      <c r="AL157" s="272" t="s">
        <v>23</v>
      </c>
      <c r="AM157" s="271" t="s">
        <v>1</v>
      </c>
      <c r="AN157" s="271" t="s">
        <v>1</v>
      </c>
      <c r="AO157" s="271" t="s">
        <v>1</v>
      </c>
      <c r="AP157" s="273" t="s">
        <v>22</v>
      </c>
      <c r="AQ157" s="271" t="s">
        <v>1</v>
      </c>
      <c r="AR157" s="273" t="s">
        <v>22</v>
      </c>
      <c r="AS157" s="271" t="s">
        <v>1</v>
      </c>
      <c r="AT157" s="271" t="s">
        <v>1</v>
      </c>
      <c r="AU157" s="272" t="s">
        <v>23</v>
      </c>
      <c r="AV157" s="272" t="s">
        <v>23</v>
      </c>
      <c r="AW157" s="274" t="s">
        <v>1240</v>
      </c>
      <c r="AX157" s="282">
        <v>3</v>
      </c>
      <c r="AY157" s="152">
        <v>2</v>
      </c>
      <c r="AZ157" s="280">
        <v>7.6</v>
      </c>
      <c r="BA157" s="277">
        <v>25.3</v>
      </c>
      <c r="BB157" s="281">
        <v>0</v>
      </c>
      <c r="BD157" s="150" t="e">
        <f>_xlfn.XLOOKUP(A157,'KSD auditees'!A:A,'KSD auditees'!A:A)</f>
        <v>#N/A</v>
      </c>
      <c r="BE157" s="150" t="e">
        <f>_xlfn.XLOOKUP(A157,'KSD auditees'!A:A,'KSD auditees'!G:G)</f>
        <v>#N/A</v>
      </c>
      <c r="BF157" s="150" t="e">
        <f>_xlfn.XLOOKUP(A157,'[27]Non AGSA'!B:B,'[27]Non AGSA'!B:B)</f>
        <v>#N/A</v>
      </c>
      <c r="BG157" s="150" t="e">
        <f>_xlfn.XLOOKUP(A157,'[27]Dormant auditee list'!C:C,'[27]Dormant auditee list'!C:C)</f>
        <v>#N/A</v>
      </c>
      <c r="BH157" s="150" t="str">
        <f>_xlfn.XLOOKUP(A157,[27]Reworked!A:A,[27]Reworked!I:I)</f>
        <v>Unqualified with findings</v>
      </c>
      <c r="BJ157" s="150">
        <v>1</v>
      </c>
      <c r="BK157" s="150">
        <v>2</v>
      </c>
    </row>
    <row r="158" spans="1:63" ht="34.5" customHeight="1" x14ac:dyDescent="0.25">
      <c r="A158" s="265">
        <v>491</v>
      </c>
      <c r="B158" s="266" t="s">
        <v>809</v>
      </c>
      <c r="C158" s="271" t="s">
        <v>1190</v>
      </c>
      <c r="D158" s="271" t="s">
        <v>737</v>
      </c>
      <c r="E158" s="271" t="s">
        <v>1191</v>
      </c>
      <c r="F158" s="271" t="s">
        <v>810</v>
      </c>
      <c r="G158" s="271" t="s">
        <v>809</v>
      </c>
      <c r="H158" s="266" t="s">
        <v>440</v>
      </c>
      <c r="I158" s="266" t="s">
        <v>437</v>
      </c>
      <c r="J158" s="152" t="s">
        <v>17</v>
      </c>
      <c r="K158" s="273" t="s">
        <v>22</v>
      </c>
      <c r="L158" s="272" t="s">
        <v>23</v>
      </c>
      <c r="M158" s="152" t="s">
        <v>17</v>
      </c>
      <c r="N158" s="274" t="s">
        <v>20</v>
      </c>
      <c r="O158" s="272" t="s">
        <v>23</v>
      </c>
      <c r="P158" s="271" t="s">
        <v>1</v>
      </c>
      <c r="Q158" s="271" t="s">
        <v>1</v>
      </c>
      <c r="R158" s="271" t="s">
        <v>1</v>
      </c>
      <c r="S158" s="271" t="s">
        <v>1</v>
      </c>
      <c r="T158" s="271" t="s">
        <v>1</v>
      </c>
      <c r="U158" s="271" t="s">
        <v>1</v>
      </c>
      <c r="V158" s="271" t="s">
        <v>1</v>
      </c>
      <c r="W158" s="271" t="s">
        <v>1</v>
      </c>
      <c r="X158" s="271" t="s">
        <v>1</v>
      </c>
      <c r="Y158" s="271" t="s">
        <v>1</v>
      </c>
      <c r="Z158" s="273" t="s">
        <v>22</v>
      </c>
      <c r="AA158" s="271" t="s">
        <v>1</v>
      </c>
      <c r="AB158" s="271" t="s">
        <v>1</v>
      </c>
      <c r="AC158" s="271" t="s">
        <v>1</v>
      </c>
      <c r="AD158" s="271" t="s">
        <v>1</v>
      </c>
      <c r="AE158" s="271" t="s">
        <v>1</v>
      </c>
      <c r="AF158" s="271" t="s">
        <v>1</v>
      </c>
      <c r="AG158" s="271" t="s">
        <v>1</v>
      </c>
      <c r="AH158" s="274" t="s">
        <v>20</v>
      </c>
      <c r="AI158" s="271" t="s">
        <v>1</v>
      </c>
      <c r="AJ158" s="271" t="s">
        <v>1</v>
      </c>
      <c r="AK158" s="273" t="s">
        <v>22</v>
      </c>
      <c r="AL158" s="272" t="s">
        <v>23</v>
      </c>
      <c r="AM158" s="271" t="s">
        <v>1</v>
      </c>
      <c r="AN158" s="271" t="s">
        <v>1</v>
      </c>
      <c r="AO158" s="271" t="s">
        <v>1</v>
      </c>
      <c r="AP158" s="271" t="s">
        <v>1</v>
      </c>
      <c r="AQ158" s="271" t="s">
        <v>1</v>
      </c>
      <c r="AR158" s="271" t="s">
        <v>1</v>
      </c>
      <c r="AS158" s="271" t="s">
        <v>1</v>
      </c>
      <c r="AT158" s="271" t="s">
        <v>1</v>
      </c>
      <c r="AU158" s="272" t="s">
        <v>23</v>
      </c>
      <c r="AV158" s="273" t="s">
        <v>22</v>
      </c>
      <c r="AW158" s="274" t="s">
        <v>1240</v>
      </c>
      <c r="AX158" s="275">
        <v>1</v>
      </c>
      <c r="AY158" s="152">
        <v>2</v>
      </c>
      <c r="AZ158" s="277">
        <v>83.3</v>
      </c>
      <c r="BA158" s="277">
        <v>16.399999999999999</v>
      </c>
      <c r="BB158" s="281">
        <v>0.15</v>
      </c>
      <c r="BD158" s="150" t="e">
        <f>_xlfn.XLOOKUP(A158,'KSD auditees'!A:A,'KSD auditees'!A:A)</f>
        <v>#N/A</v>
      </c>
      <c r="BE158" s="150" t="e">
        <f>_xlfn.XLOOKUP(A158,'KSD auditees'!A:A,'KSD auditees'!G:G)</f>
        <v>#N/A</v>
      </c>
      <c r="BF158" s="150" t="e">
        <f>_xlfn.XLOOKUP(A158,'[27]Non AGSA'!B:B,'[27]Non AGSA'!B:B)</f>
        <v>#N/A</v>
      </c>
      <c r="BG158" s="150" t="e">
        <f>_xlfn.XLOOKUP(A158,'[27]Dormant auditee list'!C:C,'[27]Dormant auditee list'!C:C)</f>
        <v>#N/A</v>
      </c>
      <c r="BH158" s="150" t="str">
        <f>_xlfn.XLOOKUP(A158,[27]Reworked!A:A,[27]Reworked!I:I)</f>
        <v>Unqualified with findings</v>
      </c>
      <c r="BJ158" s="150">
        <v>1</v>
      </c>
      <c r="BK158" s="150">
        <v>2</v>
      </c>
    </row>
    <row r="159" spans="1:63" ht="26.25" customHeight="1" x14ac:dyDescent="0.25">
      <c r="A159" s="265">
        <v>501</v>
      </c>
      <c r="B159" s="266" t="s">
        <v>760</v>
      </c>
      <c r="C159" s="271" t="s">
        <v>1190</v>
      </c>
      <c r="D159" s="271" t="s">
        <v>737</v>
      </c>
      <c r="E159" s="271" t="s">
        <v>1191</v>
      </c>
      <c r="F159" s="271" t="s">
        <v>759</v>
      </c>
      <c r="G159" s="271" t="s">
        <v>760</v>
      </c>
      <c r="H159" s="266" t="s">
        <v>755</v>
      </c>
      <c r="I159" s="266" t="s">
        <v>437</v>
      </c>
      <c r="J159" s="275" t="s">
        <v>33</v>
      </c>
      <c r="K159" s="271" t="s">
        <v>1</v>
      </c>
      <c r="L159" s="273" t="s">
        <v>22</v>
      </c>
      <c r="M159" s="152" t="s">
        <v>17</v>
      </c>
      <c r="N159" s="271" t="s">
        <v>1</v>
      </c>
      <c r="O159" s="274" t="s">
        <v>20</v>
      </c>
      <c r="P159" s="271" t="s">
        <v>1</v>
      </c>
      <c r="Q159" s="271" t="s">
        <v>1</v>
      </c>
      <c r="R159" s="271" t="s">
        <v>1</v>
      </c>
      <c r="S159" s="271" t="s">
        <v>1</v>
      </c>
      <c r="T159" s="271" t="s">
        <v>1</v>
      </c>
      <c r="U159" s="271" t="s">
        <v>1</v>
      </c>
      <c r="V159" s="271" t="s">
        <v>1</v>
      </c>
      <c r="W159" s="271" t="s">
        <v>1</v>
      </c>
      <c r="X159" s="271" t="s">
        <v>1</v>
      </c>
      <c r="Y159" s="271" t="s">
        <v>1</v>
      </c>
      <c r="Z159" s="271" t="s">
        <v>1</v>
      </c>
      <c r="AA159" s="271" t="s">
        <v>1</v>
      </c>
      <c r="AB159" s="271" t="s">
        <v>1</v>
      </c>
      <c r="AC159" s="271" t="s">
        <v>1</v>
      </c>
      <c r="AD159" s="271" t="s">
        <v>1</v>
      </c>
      <c r="AE159" s="271" t="s">
        <v>1</v>
      </c>
      <c r="AF159" s="271" t="s">
        <v>1</v>
      </c>
      <c r="AG159" s="273" t="s">
        <v>22</v>
      </c>
      <c r="AH159" s="271" t="s">
        <v>1</v>
      </c>
      <c r="AI159" s="271" t="s">
        <v>1</v>
      </c>
      <c r="AJ159" s="271" t="s">
        <v>1</v>
      </c>
      <c r="AK159" s="271" t="s">
        <v>1</v>
      </c>
      <c r="AL159" s="271" t="s">
        <v>1</v>
      </c>
      <c r="AM159" s="271" t="s">
        <v>1</v>
      </c>
      <c r="AN159" s="271" t="s">
        <v>1</v>
      </c>
      <c r="AO159" s="271" t="s">
        <v>1</v>
      </c>
      <c r="AP159" s="271" t="s">
        <v>1</v>
      </c>
      <c r="AQ159" s="271" t="s">
        <v>1</v>
      </c>
      <c r="AR159" s="271" t="s">
        <v>1</v>
      </c>
      <c r="AS159" s="271" t="s">
        <v>1</v>
      </c>
      <c r="AT159" s="271" t="s">
        <v>1</v>
      </c>
      <c r="AU159" s="271" t="s">
        <v>1</v>
      </c>
      <c r="AV159" s="273" t="s">
        <v>22</v>
      </c>
      <c r="AW159" s="275" t="s">
        <v>1241</v>
      </c>
      <c r="AX159" s="275">
        <v>1</v>
      </c>
      <c r="AY159" s="275">
        <v>1</v>
      </c>
      <c r="AZ159" s="280">
        <v>39.9</v>
      </c>
      <c r="BA159" s="277">
        <v>1.9</v>
      </c>
      <c r="BB159" s="278">
        <v>0.03</v>
      </c>
      <c r="BD159" s="150" t="e">
        <f>_xlfn.XLOOKUP(A159,'KSD auditees'!A:A,'KSD auditees'!A:A)</f>
        <v>#N/A</v>
      </c>
      <c r="BE159" s="150" t="e">
        <f>_xlfn.XLOOKUP(A159,'KSD auditees'!A:A,'KSD auditees'!G:G)</f>
        <v>#N/A</v>
      </c>
      <c r="BF159" s="150" t="e">
        <f>_xlfn.XLOOKUP(A159,'[27]Non AGSA'!B:B,'[27]Non AGSA'!B:B)</f>
        <v>#N/A</v>
      </c>
      <c r="BG159" s="150" t="e">
        <f>_xlfn.XLOOKUP(A159,'[27]Dormant auditee list'!C:C,'[27]Dormant auditee list'!C:C)</f>
        <v>#N/A</v>
      </c>
      <c r="BH159" s="150" t="str">
        <f>_xlfn.XLOOKUP(A159,[27]Reworked!A:A,[27]Reworked!I:I)</f>
        <v>Unqualified with no findings</v>
      </c>
      <c r="BJ159" s="150">
        <v>1</v>
      </c>
      <c r="BK159" s="150">
        <v>1</v>
      </c>
    </row>
    <row r="160" spans="1:63" ht="14.25" customHeight="1" x14ac:dyDescent="0.25">
      <c r="A160" s="265">
        <v>516</v>
      </c>
      <c r="B160" s="266" t="s">
        <v>209</v>
      </c>
      <c r="C160" s="271" t="s">
        <v>1190</v>
      </c>
      <c r="D160" s="271" t="s">
        <v>571</v>
      </c>
      <c r="E160" s="271" t="s">
        <v>1191</v>
      </c>
      <c r="F160" s="271" t="s">
        <v>209</v>
      </c>
      <c r="G160" s="271" t="s">
        <v>1</v>
      </c>
      <c r="H160" s="266" t="s">
        <v>1</v>
      </c>
      <c r="I160" s="266" t="s">
        <v>571</v>
      </c>
      <c r="J160" s="152" t="s">
        <v>17</v>
      </c>
      <c r="K160" s="274" t="s">
        <v>20</v>
      </c>
      <c r="L160" s="272" t="s">
        <v>23</v>
      </c>
      <c r="M160" s="152" t="s">
        <v>17</v>
      </c>
      <c r="N160" s="271" t="s">
        <v>1</v>
      </c>
      <c r="O160" s="272" t="s">
        <v>23</v>
      </c>
      <c r="P160" s="271" t="s">
        <v>1</v>
      </c>
      <c r="Q160" s="271" t="s">
        <v>1</v>
      </c>
      <c r="R160" s="271" t="s">
        <v>1</v>
      </c>
      <c r="S160" s="271" t="s">
        <v>1</v>
      </c>
      <c r="T160" s="271" t="s">
        <v>1</v>
      </c>
      <c r="U160" s="271" t="s">
        <v>1</v>
      </c>
      <c r="V160" s="271" t="s">
        <v>1</v>
      </c>
      <c r="W160" s="271" t="s">
        <v>1</v>
      </c>
      <c r="X160" s="271" t="s">
        <v>1</v>
      </c>
      <c r="Y160" s="271" t="s">
        <v>1</v>
      </c>
      <c r="Z160" s="274" t="s">
        <v>20</v>
      </c>
      <c r="AA160" s="274" t="s">
        <v>20</v>
      </c>
      <c r="AB160" s="271" t="s">
        <v>1</v>
      </c>
      <c r="AC160" s="271" t="s">
        <v>1</v>
      </c>
      <c r="AD160" s="271" t="s">
        <v>1</v>
      </c>
      <c r="AE160" s="272" t="s">
        <v>23</v>
      </c>
      <c r="AF160" s="272" t="s">
        <v>23</v>
      </c>
      <c r="AG160" s="271" t="s">
        <v>1</v>
      </c>
      <c r="AH160" s="274" t="s">
        <v>20</v>
      </c>
      <c r="AI160" s="271" t="s">
        <v>1</v>
      </c>
      <c r="AJ160" s="271" t="s">
        <v>1</v>
      </c>
      <c r="AK160" s="274" t="s">
        <v>20</v>
      </c>
      <c r="AL160" s="272" t="s">
        <v>23</v>
      </c>
      <c r="AM160" s="271" t="s">
        <v>1</v>
      </c>
      <c r="AN160" s="271" t="s">
        <v>1</v>
      </c>
      <c r="AO160" s="272" t="s">
        <v>23</v>
      </c>
      <c r="AP160" s="272" t="s">
        <v>23</v>
      </c>
      <c r="AQ160" s="271" t="s">
        <v>1</v>
      </c>
      <c r="AR160" s="271" t="s">
        <v>1</v>
      </c>
      <c r="AS160" s="271" t="s">
        <v>1</v>
      </c>
      <c r="AT160" s="271" t="s">
        <v>1</v>
      </c>
      <c r="AU160" s="272" t="s">
        <v>23</v>
      </c>
      <c r="AV160" s="272" t="s">
        <v>23</v>
      </c>
      <c r="AW160" s="274" t="s">
        <v>1240</v>
      </c>
      <c r="AX160" s="152">
        <v>2</v>
      </c>
      <c r="AY160" s="152">
        <v>2</v>
      </c>
      <c r="AZ160" s="277">
        <v>8.9999999999999993E-3</v>
      </c>
      <c r="BA160" s="277">
        <v>1333.1</v>
      </c>
      <c r="BB160" s="281">
        <v>0.21</v>
      </c>
      <c r="BD160" s="150">
        <f>_xlfn.XLOOKUP(A160,'KSD auditees'!A:A,'KSD auditees'!A:A)</f>
        <v>516</v>
      </c>
      <c r="BE160" s="150" t="str">
        <f>_xlfn.XLOOKUP(A160,'KSD auditees'!A:A,'KSD auditees'!G:G)</f>
        <v>Transport</v>
      </c>
      <c r="BF160" s="150" t="e">
        <f>_xlfn.XLOOKUP(A160,'[27]Non AGSA'!B:B,'[27]Non AGSA'!B:B)</f>
        <v>#N/A</v>
      </c>
      <c r="BG160" s="150" t="e">
        <f>_xlfn.XLOOKUP(A160,'[27]Dormant auditee list'!C:C,'[27]Dormant auditee list'!C:C)</f>
        <v>#N/A</v>
      </c>
      <c r="BH160" s="150" t="str">
        <f>_xlfn.XLOOKUP(A160,[27]Reworked!A:A,[27]Reworked!I:I)</f>
        <v>Unqualified with findings</v>
      </c>
      <c r="BJ160" s="150">
        <v>1</v>
      </c>
      <c r="BK160" s="150">
        <v>2</v>
      </c>
    </row>
    <row r="161" spans="1:63" ht="14.25" customHeight="1" x14ac:dyDescent="0.25">
      <c r="A161" s="265">
        <v>424</v>
      </c>
      <c r="B161" s="266" t="s">
        <v>213</v>
      </c>
      <c r="C161" s="271" t="s">
        <v>1190</v>
      </c>
      <c r="D161" s="271" t="s">
        <v>625</v>
      </c>
      <c r="E161" s="271" t="s">
        <v>1191</v>
      </c>
      <c r="F161" s="271" t="s">
        <v>209</v>
      </c>
      <c r="G161" s="271" t="s">
        <v>1</v>
      </c>
      <c r="H161" s="266" t="s">
        <v>1</v>
      </c>
      <c r="I161" s="266" t="s">
        <v>625</v>
      </c>
      <c r="J161" s="275" t="s">
        <v>33</v>
      </c>
      <c r="K161" s="271" t="s">
        <v>1</v>
      </c>
      <c r="L161" s="273" t="s">
        <v>22</v>
      </c>
      <c r="M161" s="152" t="s">
        <v>17</v>
      </c>
      <c r="N161" s="271" t="s">
        <v>1</v>
      </c>
      <c r="O161" s="272" t="s">
        <v>23</v>
      </c>
      <c r="P161" s="271" t="s">
        <v>1</v>
      </c>
      <c r="Q161" s="271" t="s">
        <v>1</v>
      </c>
      <c r="R161" s="271" t="s">
        <v>1</v>
      </c>
      <c r="S161" s="271" t="s">
        <v>1</v>
      </c>
      <c r="T161" s="271" t="s">
        <v>1</v>
      </c>
      <c r="U161" s="271" t="s">
        <v>1</v>
      </c>
      <c r="V161" s="271" t="s">
        <v>1</v>
      </c>
      <c r="W161" s="271" t="s">
        <v>1</v>
      </c>
      <c r="X161" s="271" t="s">
        <v>1</v>
      </c>
      <c r="Y161" s="271" t="s">
        <v>1</v>
      </c>
      <c r="Z161" s="271" t="s">
        <v>1</v>
      </c>
      <c r="AA161" s="271" t="s">
        <v>1</v>
      </c>
      <c r="AB161" s="271" t="s">
        <v>1</v>
      </c>
      <c r="AC161" s="271" t="s">
        <v>1</v>
      </c>
      <c r="AD161" s="271" t="s">
        <v>1</v>
      </c>
      <c r="AE161" s="271" t="s">
        <v>1</v>
      </c>
      <c r="AF161" s="271" t="s">
        <v>1</v>
      </c>
      <c r="AG161" s="271" t="s">
        <v>1</v>
      </c>
      <c r="AH161" s="271" t="s">
        <v>1</v>
      </c>
      <c r="AI161" s="271" t="s">
        <v>1</v>
      </c>
      <c r="AJ161" s="271" t="s">
        <v>1</v>
      </c>
      <c r="AK161" s="271" t="s">
        <v>1</v>
      </c>
      <c r="AL161" s="271" t="s">
        <v>1</v>
      </c>
      <c r="AM161" s="271" t="s">
        <v>1</v>
      </c>
      <c r="AN161" s="271" t="s">
        <v>1</v>
      </c>
      <c r="AO161" s="271" t="s">
        <v>1</v>
      </c>
      <c r="AP161" s="273" t="s">
        <v>22</v>
      </c>
      <c r="AQ161" s="271" t="s">
        <v>1</v>
      </c>
      <c r="AR161" s="271" t="s">
        <v>1</v>
      </c>
      <c r="AS161" s="271" t="s">
        <v>1</v>
      </c>
      <c r="AT161" s="271" t="s">
        <v>1</v>
      </c>
      <c r="AU161" s="272" t="s">
        <v>23</v>
      </c>
      <c r="AV161" s="272" t="s">
        <v>23</v>
      </c>
      <c r="AW161" s="274" t="s">
        <v>1240</v>
      </c>
      <c r="AX161" s="275">
        <v>1</v>
      </c>
      <c r="AY161" s="152">
        <v>2</v>
      </c>
      <c r="AZ161" s="276">
        <v>0</v>
      </c>
      <c r="BA161" s="280">
        <v>17.7</v>
      </c>
      <c r="BB161" s="281">
        <v>0.02</v>
      </c>
      <c r="BD161" s="150">
        <f>_xlfn.XLOOKUP(A161,'KSD auditees'!A:A,'KSD auditees'!A:A)</f>
        <v>424</v>
      </c>
      <c r="BE161" s="150" t="str">
        <f>_xlfn.XLOOKUP(A161,'KSD auditees'!A:A,'KSD auditees'!G:G)</f>
        <v>Transport</v>
      </c>
      <c r="BF161" s="150" t="e">
        <f>_xlfn.XLOOKUP(A161,'[27]Non AGSA'!B:B,'[27]Non AGSA'!B:B)</f>
        <v>#N/A</v>
      </c>
      <c r="BG161" s="150" t="e">
        <f>_xlfn.XLOOKUP(A161,'[27]Dormant auditee list'!C:C,'[27]Dormant auditee list'!C:C)</f>
        <v>#N/A</v>
      </c>
      <c r="BH161" s="150" t="str">
        <f>_xlfn.XLOOKUP(A161,[27]Reworked!A:A,[27]Reworked!I:I)</f>
        <v>Unqualified with no findings</v>
      </c>
      <c r="BJ161" s="150">
        <v>1</v>
      </c>
      <c r="BK161" s="150">
        <v>1</v>
      </c>
    </row>
    <row r="162" spans="1:63" ht="14.25" customHeight="1" x14ac:dyDescent="0.25">
      <c r="A162" s="265">
        <v>445</v>
      </c>
      <c r="B162" s="266" t="s">
        <v>214</v>
      </c>
      <c r="C162" s="271" t="s">
        <v>1190</v>
      </c>
      <c r="D162" s="271" t="s">
        <v>1065</v>
      </c>
      <c r="E162" s="271" t="s">
        <v>1191</v>
      </c>
      <c r="F162" s="271" t="s">
        <v>209</v>
      </c>
      <c r="G162" s="271" t="s">
        <v>1</v>
      </c>
      <c r="H162" s="266" t="s">
        <v>1</v>
      </c>
      <c r="I162" s="266" t="s">
        <v>1065</v>
      </c>
      <c r="J162" s="285" t="s">
        <v>39</v>
      </c>
      <c r="K162" s="273" t="s">
        <v>22</v>
      </c>
      <c r="L162" s="273" t="s">
        <v>22</v>
      </c>
      <c r="M162" s="152" t="s">
        <v>17</v>
      </c>
      <c r="N162" s="272" t="s">
        <v>23</v>
      </c>
      <c r="O162" s="272" t="s">
        <v>23</v>
      </c>
      <c r="P162" s="271" t="s">
        <v>1</v>
      </c>
      <c r="Q162" s="271" t="s">
        <v>1</v>
      </c>
      <c r="R162" s="271" t="s">
        <v>1</v>
      </c>
      <c r="S162" s="271" t="s">
        <v>1</v>
      </c>
      <c r="T162" s="271" t="s">
        <v>1</v>
      </c>
      <c r="U162" s="271" t="s">
        <v>1</v>
      </c>
      <c r="V162" s="271" t="s">
        <v>1</v>
      </c>
      <c r="W162" s="271" t="s">
        <v>1</v>
      </c>
      <c r="X162" s="271" t="s">
        <v>1</v>
      </c>
      <c r="Y162" s="271" t="s">
        <v>1</v>
      </c>
      <c r="Z162" s="273" t="s">
        <v>22</v>
      </c>
      <c r="AA162" s="273" t="s">
        <v>22</v>
      </c>
      <c r="AB162" s="271" t="s">
        <v>1</v>
      </c>
      <c r="AC162" s="271" t="s">
        <v>1</v>
      </c>
      <c r="AD162" s="271" t="s">
        <v>1</v>
      </c>
      <c r="AE162" s="271" t="s">
        <v>1</v>
      </c>
      <c r="AF162" s="273" t="s">
        <v>22</v>
      </c>
      <c r="AG162" s="271" t="s">
        <v>1</v>
      </c>
      <c r="AH162" s="271" t="s">
        <v>1</v>
      </c>
      <c r="AI162" s="271" t="s">
        <v>1</v>
      </c>
      <c r="AJ162" s="271" t="s">
        <v>1</v>
      </c>
      <c r="AK162" s="273" t="s">
        <v>22</v>
      </c>
      <c r="AL162" s="273" t="s">
        <v>22</v>
      </c>
      <c r="AM162" s="271" t="s">
        <v>1</v>
      </c>
      <c r="AN162" s="271" t="s">
        <v>1</v>
      </c>
      <c r="AO162" s="273" t="s">
        <v>22</v>
      </c>
      <c r="AP162" s="271" t="s">
        <v>1</v>
      </c>
      <c r="AQ162" s="271" t="s">
        <v>1</v>
      </c>
      <c r="AR162" s="273" t="s">
        <v>22</v>
      </c>
      <c r="AS162" s="271" t="s">
        <v>1</v>
      </c>
      <c r="AT162" s="271" t="s">
        <v>1</v>
      </c>
      <c r="AU162" s="273" t="s">
        <v>22</v>
      </c>
      <c r="AV162" s="273" t="s">
        <v>22</v>
      </c>
      <c r="AW162" s="284" t="s">
        <v>1</v>
      </c>
      <c r="AX162" s="284">
        <v>0</v>
      </c>
      <c r="AY162" s="284">
        <v>0</v>
      </c>
      <c r="AZ162" s="276">
        <v>0</v>
      </c>
      <c r="BA162" s="277">
        <v>0</v>
      </c>
      <c r="BB162" s="281">
        <v>0</v>
      </c>
      <c r="BD162" s="150">
        <f>_xlfn.XLOOKUP(A162,'KSD auditees'!A:A,'KSD auditees'!A:A)</f>
        <v>445</v>
      </c>
      <c r="BE162" s="150" t="str">
        <f>_xlfn.XLOOKUP(A162,'KSD auditees'!A:A,'KSD auditees'!G:G)</f>
        <v>Transport</v>
      </c>
      <c r="BF162" s="150" t="e">
        <f>_xlfn.XLOOKUP(A162,'[27]Non AGSA'!B:B,'[27]Non AGSA'!B:B)</f>
        <v>#N/A</v>
      </c>
      <c r="BG162" s="150" t="e">
        <f>_xlfn.XLOOKUP(A162,'[27]Dormant auditee list'!C:C,'[27]Dormant auditee list'!C:C)</f>
        <v>#N/A</v>
      </c>
      <c r="BH162" s="150" t="str">
        <f>_xlfn.XLOOKUP(A162,[27]Reworked!A:A,[27]Reworked!I:I)</f>
        <v>Audit not finalised at legislated date</v>
      </c>
      <c r="BJ162" s="150">
        <v>1</v>
      </c>
      <c r="BK162" s="150">
        <v>6</v>
      </c>
    </row>
    <row r="163" spans="1:63" ht="14.25" customHeight="1" x14ac:dyDescent="0.25">
      <c r="A163" s="265">
        <v>517</v>
      </c>
      <c r="B163" s="266" t="s">
        <v>166</v>
      </c>
      <c r="C163" s="271" t="s">
        <v>1190</v>
      </c>
      <c r="D163" s="271" t="s">
        <v>1086</v>
      </c>
      <c r="E163" s="271" t="s">
        <v>1191</v>
      </c>
      <c r="F163" s="271" t="s">
        <v>168</v>
      </c>
      <c r="G163" s="271" t="s">
        <v>1</v>
      </c>
      <c r="H163" s="266" t="s">
        <v>1</v>
      </c>
      <c r="I163" s="266" t="s">
        <v>1086</v>
      </c>
      <c r="J163" s="275" t="s">
        <v>33</v>
      </c>
      <c r="K163" s="271" t="s">
        <v>1</v>
      </c>
      <c r="L163" s="271" t="s">
        <v>1</v>
      </c>
      <c r="M163" s="275" t="s">
        <v>33</v>
      </c>
      <c r="N163" s="271" t="s">
        <v>1</v>
      </c>
      <c r="O163" s="271" t="s">
        <v>1</v>
      </c>
      <c r="P163" s="271" t="s">
        <v>1</v>
      </c>
      <c r="Q163" s="271" t="s">
        <v>1</v>
      </c>
      <c r="R163" s="271" t="s">
        <v>1</v>
      </c>
      <c r="S163" s="271" t="s">
        <v>1</v>
      </c>
      <c r="T163" s="271" t="s">
        <v>1</v>
      </c>
      <c r="U163" s="271" t="s">
        <v>1</v>
      </c>
      <c r="V163" s="271" t="s">
        <v>1</v>
      </c>
      <c r="W163" s="271" t="s">
        <v>1</v>
      </c>
      <c r="X163" s="271" t="s">
        <v>1</v>
      </c>
      <c r="Y163" s="271" t="s">
        <v>1</v>
      </c>
      <c r="Z163" s="271" t="s">
        <v>1</v>
      </c>
      <c r="AA163" s="271" t="s">
        <v>1</v>
      </c>
      <c r="AB163" s="271" t="s">
        <v>1</v>
      </c>
      <c r="AC163" s="271" t="s">
        <v>1</v>
      </c>
      <c r="AD163" s="271" t="s">
        <v>1</v>
      </c>
      <c r="AE163" s="271" t="s">
        <v>1</v>
      </c>
      <c r="AF163" s="271" t="s">
        <v>1</v>
      </c>
      <c r="AG163" s="271" t="s">
        <v>1</v>
      </c>
      <c r="AH163" s="271" t="s">
        <v>1</v>
      </c>
      <c r="AI163" s="271" t="s">
        <v>1</v>
      </c>
      <c r="AJ163" s="271" t="s">
        <v>1</v>
      </c>
      <c r="AK163" s="271" t="s">
        <v>1</v>
      </c>
      <c r="AL163" s="271" t="s">
        <v>1</v>
      </c>
      <c r="AM163" s="271" t="s">
        <v>1</v>
      </c>
      <c r="AN163" s="271" t="s">
        <v>1</v>
      </c>
      <c r="AO163" s="271" t="s">
        <v>1</v>
      </c>
      <c r="AP163" s="271" t="s">
        <v>1</v>
      </c>
      <c r="AQ163" s="271" t="s">
        <v>1</v>
      </c>
      <c r="AR163" s="271" t="s">
        <v>1</v>
      </c>
      <c r="AS163" s="271" t="s">
        <v>1</v>
      </c>
      <c r="AT163" s="271" t="s">
        <v>1</v>
      </c>
      <c r="AU163" s="272" t="s">
        <v>23</v>
      </c>
      <c r="AV163" s="274" t="s">
        <v>20</v>
      </c>
      <c r="AW163" s="275" t="s">
        <v>1241</v>
      </c>
      <c r="AX163" s="275">
        <v>1</v>
      </c>
      <c r="AY163" s="275">
        <v>1</v>
      </c>
      <c r="AZ163" s="276">
        <v>0</v>
      </c>
      <c r="BA163" s="277">
        <v>68.099999999999994</v>
      </c>
      <c r="BB163" s="283">
        <v>0</v>
      </c>
      <c r="BD163" s="150">
        <f>_xlfn.XLOOKUP(A163,'KSD auditees'!A:A,'KSD auditees'!A:A)</f>
        <v>517</v>
      </c>
      <c r="BE163" s="150" t="str">
        <f>_xlfn.XLOOKUP(A163,'KSD auditees'!A:A,'KSD auditees'!G:G)</f>
        <v>Infrastructure</v>
      </c>
      <c r="BF163" s="150" t="e">
        <f>_xlfn.XLOOKUP(A163,'[27]Non AGSA'!B:B,'[27]Non AGSA'!B:B)</f>
        <v>#N/A</v>
      </c>
      <c r="BG163" s="150" t="e">
        <f>_xlfn.XLOOKUP(A163,'[27]Dormant auditee list'!C:C,'[27]Dormant auditee list'!C:C)</f>
        <v>#N/A</v>
      </c>
      <c r="BH163" s="150" t="str">
        <f>_xlfn.XLOOKUP(A163,[27]Reworked!A:A,[27]Reworked!I:I)</f>
        <v>Unqualified with no findings</v>
      </c>
      <c r="BJ163" s="150">
        <v>1</v>
      </c>
      <c r="BK163" s="150">
        <v>1</v>
      </c>
    </row>
    <row r="164" spans="1:63" ht="14.25" customHeight="1" x14ac:dyDescent="0.25">
      <c r="A164" s="265">
        <v>1570</v>
      </c>
      <c r="B164" s="266" t="s">
        <v>215</v>
      </c>
      <c r="C164" s="271" t="s">
        <v>1190</v>
      </c>
      <c r="D164" s="271" t="s">
        <v>1086</v>
      </c>
      <c r="E164" s="271" t="s">
        <v>1191</v>
      </c>
      <c r="F164" s="271" t="s">
        <v>209</v>
      </c>
      <c r="G164" s="271" t="s">
        <v>1</v>
      </c>
      <c r="H164" s="266" t="s">
        <v>1</v>
      </c>
      <c r="I164" s="266" t="s">
        <v>1086</v>
      </c>
      <c r="J164" s="275" t="s">
        <v>33</v>
      </c>
      <c r="K164" s="271" t="s">
        <v>1</v>
      </c>
      <c r="L164" s="273" t="s">
        <v>22</v>
      </c>
      <c r="M164" s="152" t="s">
        <v>17</v>
      </c>
      <c r="N164" s="271" t="s">
        <v>1</v>
      </c>
      <c r="O164" s="274" t="s">
        <v>20</v>
      </c>
      <c r="P164" s="271" t="s">
        <v>1</v>
      </c>
      <c r="Q164" s="271" t="s">
        <v>1</v>
      </c>
      <c r="R164" s="271" t="s">
        <v>1</v>
      </c>
      <c r="S164" s="271" t="s">
        <v>1</v>
      </c>
      <c r="T164" s="271" t="s">
        <v>1</v>
      </c>
      <c r="U164" s="271" t="s">
        <v>1</v>
      </c>
      <c r="V164" s="271" t="s">
        <v>1</v>
      </c>
      <c r="W164" s="271" t="s">
        <v>1</v>
      </c>
      <c r="X164" s="271" t="s">
        <v>1</v>
      </c>
      <c r="Y164" s="271" t="s">
        <v>1</v>
      </c>
      <c r="Z164" s="271" t="s">
        <v>1</v>
      </c>
      <c r="AA164" s="271" t="s">
        <v>1</v>
      </c>
      <c r="AB164" s="271" t="s">
        <v>1</v>
      </c>
      <c r="AC164" s="271" t="s">
        <v>1</v>
      </c>
      <c r="AD164" s="271" t="s">
        <v>1</v>
      </c>
      <c r="AE164" s="271" t="s">
        <v>1</v>
      </c>
      <c r="AF164" s="271" t="s">
        <v>1</v>
      </c>
      <c r="AG164" s="271" t="s">
        <v>1</v>
      </c>
      <c r="AH164" s="271" t="s">
        <v>1</v>
      </c>
      <c r="AI164" s="271" t="s">
        <v>1</v>
      </c>
      <c r="AJ164" s="271" t="s">
        <v>1</v>
      </c>
      <c r="AK164" s="271" t="s">
        <v>1</v>
      </c>
      <c r="AL164" s="271" t="s">
        <v>1</v>
      </c>
      <c r="AM164" s="271" t="s">
        <v>1</v>
      </c>
      <c r="AN164" s="271" t="s">
        <v>1</v>
      </c>
      <c r="AO164" s="271" t="s">
        <v>1</v>
      </c>
      <c r="AP164" s="273" t="s">
        <v>22</v>
      </c>
      <c r="AQ164" s="271" t="s">
        <v>1</v>
      </c>
      <c r="AR164" s="271" t="s">
        <v>1</v>
      </c>
      <c r="AS164" s="271" t="s">
        <v>1</v>
      </c>
      <c r="AT164" s="271" t="s">
        <v>1</v>
      </c>
      <c r="AU164" s="274" t="s">
        <v>20</v>
      </c>
      <c r="AV164" s="272" t="s">
        <v>23</v>
      </c>
      <c r="AW164" s="275" t="s">
        <v>1241</v>
      </c>
      <c r="AX164" s="275">
        <v>1</v>
      </c>
      <c r="AY164" s="152">
        <v>2</v>
      </c>
      <c r="AZ164" s="276">
        <v>0</v>
      </c>
      <c r="BA164" s="280">
        <v>0.84</v>
      </c>
      <c r="BB164" s="283">
        <v>0</v>
      </c>
      <c r="BD164" s="150">
        <f>_xlfn.XLOOKUP(A164,'KSD auditees'!A:A,'KSD auditees'!A:A)</f>
        <v>1570</v>
      </c>
      <c r="BE164" s="150" t="str">
        <f>_xlfn.XLOOKUP(A164,'KSD auditees'!A:A,'KSD auditees'!G:G)</f>
        <v>Transport</v>
      </c>
      <c r="BF164" s="150" t="e">
        <f>_xlfn.XLOOKUP(A164,'[27]Non AGSA'!B:B,'[27]Non AGSA'!B:B)</f>
        <v>#N/A</v>
      </c>
      <c r="BG164" s="150" t="e">
        <f>_xlfn.XLOOKUP(A164,'[27]Dormant auditee list'!C:C,'[27]Dormant auditee list'!C:C)</f>
        <v>#N/A</v>
      </c>
      <c r="BH164" s="150" t="str">
        <f>_xlfn.XLOOKUP(A164,[27]Reworked!A:A,[27]Reworked!I:I)</f>
        <v>Unqualified with no findings</v>
      </c>
      <c r="BJ164" s="150">
        <v>1</v>
      </c>
      <c r="BK164" s="150">
        <v>1</v>
      </c>
    </row>
    <row r="165" spans="1:63" ht="14.25" customHeight="1" x14ac:dyDescent="0.25">
      <c r="A165" s="265">
        <v>357</v>
      </c>
      <c r="B165" s="266" t="s">
        <v>1272</v>
      </c>
      <c r="C165" s="271" t="s">
        <v>1190</v>
      </c>
      <c r="D165" s="271" t="s">
        <v>1086</v>
      </c>
      <c r="E165" s="271" t="s">
        <v>1191</v>
      </c>
      <c r="F165" s="271" t="s">
        <v>482</v>
      </c>
      <c r="G165" s="271" t="s">
        <v>1</v>
      </c>
      <c r="H165" s="266" t="s">
        <v>1</v>
      </c>
      <c r="I165" s="266" t="s">
        <v>1086</v>
      </c>
      <c r="J165" s="275" t="s">
        <v>33</v>
      </c>
      <c r="K165" s="271" t="s">
        <v>1</v>
      </c>
      <c r="L165" s="271" t="s">
        <v>1</v>
      </c>
      <c r="M165" s="275" t="s">
        <v>33</v>
      </c>
      <c r="N165" s="271" t="s">
        <v>1</v>
      </c>
      <c r="O165" s="271" t="s">
        <v>1</v>
      </c>
      <c r="P165" s="271" t="s">
        <v>1</v>
      </c>
      <c r="Q165" s="271" t="s">
        <v>1</v>
      </c>
      <c r="R165" s="271" t="s">
        <v>1</v>
      </c>
      <c r="S165" s="271" t="s">
        <v>1</v>
      </c>
      <c r="T165" s="271" t="s">
        <v>1</v>
      </c>
      <c r="U165" s="271" t="s">
        <v>1</v>
      </c>
      <c r="V165" s="271" t="s">
        <v>1</v>
      </c>
      <c r="W165" s="271" t="s">
        <v>1</v>
      </c>
      <c r="X165" s="271" t="s">
        <v>1</v>
      </c>
      <c r="Y165" s="271" t="s">
        <v>1</v>
      </c>
      <c r="Z165" s="271" t="s">
        <v>1</v>
      </c>
      <c r="AA165" s="271" t="s">
        <v>1</v>
      </c>
      <c r="AB165" s="271" t="s">
        <v>1</v>
      </c>
      <c r="AC165" s="271" t="s">
        <v>1</v>
      </c>
      <c r="AD165" s="271" t="s">
        <v>1</v>
      </c>
      <c r="AE165" s="271" t="s">
        <v>1</v>
      </c>
      <c r="AF165" s="271" t="s">
        <v>1</v>
      </c>
      <c r="AG165" s="271" t="s">
        <v>1</v>
      </c>
      <c r="AH165" s="271" t="s">
        <v>1</v>
      </c>
      <c r="AI165" s="271" t="s">
        <v>1</v>
      </c>
      <c r="AJ165" s="271" t="s">
        <v>1</v>
      </c>
      <c r="AK165" s="271" t="s">
        <v>1</v>
      </c>
      <c r="AL165" s="271" t="s">
        <v>1</v>
      </c>
      <c r="AM165" s="271" t="s">
        <v>1</v>
      </c>
      <c r="AN165" s="271" t="s">
        <v>1</v>
      </c>
      <c r="AO165" s="271" t="s">
        <v>1</v>
      </c>
      <c r="AP165" s="271" t="s">
        <v>1</v>
      </c>
      <c r="AQ165" s="271" t="s">
        <v>1</v>
      </c>
      <c r="AR165" s="271" t="s">
        <v>1</v>
      </c>
      <c r="AS165" s="271" t="s">
        <v>1</v>
      </c>
      <c r="AT165" s="271" t="s">
        <v>1</v>
      </c>
      <c r="AU165" s="271" t="s">
        <v>1</v>
      </c>
      <c r="AV165" s="272" t="s">
        <v>23</v>
      </c>
      <c r="AW165" s="275" t="s">
        <v>1241</v>
      </c>
      <c r="AX165" s="275">
        <v>1</v>
      </c>
      <c r="AY165" s="275">
        <v>1</v>
      </c>
      <c r="AZ165" s="276">
        <v>0</v>
      </c>
      <c r="BA165" s="277">
        <v>0</v>
      </c>
      <c r="BB165" s="283">
        <v>0</v>
      </c>
      <c r="BD165" s="150" t="e">
        <f>_xlfn.XLOOKUP(A165,'KSD auditees'!A:A,'KSD auditees'!A:A)</f>
        <v>#N/A</v>
      </c>
      <c r="BE165" s="150" t="e">
        <f>_xlfn.XLOOKUP(A165,'KSD auditees'!A:A,'KSD auditees'!G:G)</f>
        <v>#N/A</v>
      </c>
      <c r="BF165" s="150" t="e">
        <f>_xlfn.XLOOKUP(A165,'[27]Non AGSA'!B:B,'[27]Non AGSA'!B:B)</f>
        <v>#N/A</v>
      </c>
      <c r="BG165" s="150" t="e">
        <f>_xlfn.XLOOKUP(A165,'[27]Dormant auditee list'!C:C,'[27]Dormant auditee list'!C:C)</f>
        <v>#N/A</v>
      </c>
      <c r="BH165" s="150" t="str">
        <f>_xlfn.XLOOKUP(A165,[27]Reworked!A:A,[27]Reworked!I:I)</f>
        <v>Unqualified with no findings</v>
      </c>
      <c r="BJ165" s="150">
        <v>1</v>
      </c>
      <c r="BK165" s="150">
        <v>1</v>
      </c>
    </row>
    <row r="166" spans="1:63" ht="34.5" customHeight="1" x14ac:dyDescent="0.25">
      <c r="A166" s="265">
        <v>3</v>
      </c>
      <c r="B166" s="266" t="s">
        <v>109</v>
      </c>
      <c r="C166" s="271" t="s">
        <v>1193</v>
      </c>
      <c r="D166" s="271" t="s">
        <v>896</v>
      </c>
      <c r="E166" s="271" t="s">
        <v>1191</v>
      </c>
      <c r="F166" s="271" t="s">
        <v>1</v>
      </c>
      <c r="G166" s="271" t="s">
        <v>520</v>
      </c>
      <c r="H166" s="266" t="s">
        <v>440</v>
      </c>
      <c r="I166" s="266" t="s">
        <v>437</v>
      </c>
      <c r="J166" s="152" t="s">
        <v>17</v>
      </c>
      <c r="K166" s="272" t="s">
        <v>23</v>
      </c>
      <c r="L166" s="272" t="s">
        <v>23</v>
      </c>
      <c r="M166" s="152" t="s">
        <v>17</v>
      </c>
      <c r="N166" s="272" t="s">
        <v>23</v>
      </c>
      <c r="O166" s="272" t="s">
        <v>23</v>
      </c>
      <c r="P166" s="271" t="s">
        <v>1</v>
      </c>
      <c r="Q166" s="271" t="s">
        <v>1</v>
      </c>
      <c r="R166" s="271" t="s">
        <v>1</v>
      </c>
      <c r="S166" s="271" t="s">
        <v>1</v>
      </c>
      <c r="T166" s="271" t="s">
        <v>1</v>
      </c>
      <c r="U166" s="271" t="s">
        <v>1</v>
      </c>
      <c r="V166" s="271" t="s">
        <v>1</v>
      </c>
      <c r="W166" s="271" t="s">
        <v>1</v>
      </c>
      <c r="X166" s="271" t="s">
        <v>1</v>
      </c>
      <c r="Y166" s="271" t="s">
        <v>1</v>
      </c>
      <c r="Z166" s="272" t="s">
        <v>23</v>
      </c>
      <c r="AA166" s="272" t="s">
        <v>23</v>
      </c>
      <c r="AB166" s="271" t="s">
        <v>1</v>
      </c>
      <c r="AC166" s="271" t="s">
        <v>1</v>
      </c>
      <c r="AD166" s="271" t="s">
        <v>1</v>
      </c>
      <c r="AE166" s="272" t="s">
        <v>23</v>
      </c>
      <c r="AF166" s="272" t="s">
        <v>23</v>
      </c>
      <c r="AG166" s="271" t="s">
        <v>1</v>
      </c>
      <c r="AH166" s="271" t="s">
        <v>1</v>
      </c>
      <c r="AI166" s="271" t="s">
        <v>1</v>
      </c>
      <c r="AJ166" s="271" t="s">
        <v>1</v>
      </c>
      <c r="AK166" s="271" t="s">
        <v>1</v>
      </c>
      <c r="AL166" s="274" t="s">
        <v>20</v>
      </c>
      <c r="AM166" s="271" t="s">
        <v>1</v>
      </c>
      <c r="AN166" s="271" t="s">
        <v>1</v>
      </c>
      <c r="AO166" s="271" t="s">
        <v>1</v>
      </c>
      <c r="AP166" s="271" t="s">
        <v>1</v>
      </c>
      <c r="AQ166" s="271" t="s">
        <v>1</v>
      </c>
      <c r="AR166" s="272" t="s">
        <v>23</v>
      </c>
      <c r="AS166" s="271" t="s">
        <v>1</v>
      </c>
      <c r="AT166" s="271" t="s">
        <v>1</v>
      </c>
      <c r="AU166" s="272" t="s">
        <v>23</v>
      </c>
      <c r="AV166" s="272" t="s">
        <v>23</v>
      </c>
      <c r="AW166" s="272" t="s">
        <v>1242</v>
      </c>
      <c r="AX166" s="152">
        <v>2</v>
      </c>
      <c r="AY166" s="152">
        <v>2</v>
      </c>
      <c r="AZ166" s="276">
        <v>0</v>
      </c>
      <c r="BA166" s="277">
        <v>113.7</v>
      </c>
      <c r="BB166" s="281">
        <v>2.1</v>
      </c>
      <c r="BD166" s="150">
        <f>_xlfn.XLOOKUP(A166,'KSD auditees'!A:A,'KSD auditees'!A:A)</f>
        <v>3</v>
      </c>
      <c r="BE166" s="150" t="str">
        <f>_xlfn.XLOOKUP(A166,'KSD auditees'!A:A,'KSD auditees'!G:G)</f>
        <v>Energy</v>
      </c>
      <c r="BF166" s="150" t="e">
        <f>_xlfn.XLOOKUP(A166,'[27]Non AGSA'!B:B,'[27]Non AGSA'!B:B)</f>
        <v>#N/A</v>
      </c>
      <c r="BG166" s="150" t="e">
        <f>_xlfn.XLOOKUP(A166,'[27]Dormant auditee list'!C:C,'[27]Dormant auditee list'!C:C)</f>
        <v>#N/A</v>
      </c>
      <c r="BH166" s="150" t="str">
        <f>_xlfn.XLOOKUP(A166,[27]Reworked!A:A,[27]Reworked!I:I)</f>
        <v>Unqualified with findings</v>
      </c>
      <c r="BJ166" s="150">
        <v>1</v>
      </c>
      <c r="BK166" s="150">
        <v>2</v>
      </c>
    </row>
    <row r="167" spans="1:63" ht="26.25" customHeight="1" x14ac:dyDescent="0.25">
      <c r="A167" s="265">
        <v>5</v>
      </c>
      <c r="B167" s="266" t="s">
        <v>1273</v>
      </c>
      <c r="C167" s="271" t="s">
        <v>1193</v>
      </c>
      <c r="D167" s="271" t="s">
        <v>737</v>
      </c>
      <c r="E167" s="271" t="s">
        <v>1191</v>
      </c>
      <c r="F167" s="271" t="s">
        <v>1</v>
      </c>
      <c r="G167" s="271" t="s">
        <v>743</v>
      </c>
      <c r="H167" s="266" t="s">
        <v>744</v>
      </c>
      <c r="I167" s="266" t="s">
        <v>437</v>
      </c>
      <c r="J167" s="275" t="s">
        <v>33</v>
      </c>
      <c r="K167" s="271" t="s">
        <v>1</v>
      </c>
      <c r="L167" s="271" t="s">
        <v>1</v>
      </c>
      <c r="M167" s="275" t="s">
        <v>33</v>
      </c>
      <c r="N167" s="271" t="s">
        <v>1</v>
      </c>
      <c r="O167" s="271" t="s">
        <v>1</v>
      </c>
      <c r="P167" s="271" t="s">
        <v>1</v>
      </c>
      <c r="Q167" s="271" t="s">
        <v>1</v>
      </c>
      <c r="R167" s="271" t="s">
        <v>1</v>
      </c>
      <c r="S167" s="271" t="s">
        <v>1</v>
      </c>
      <c r="T167" s="271" t="s">
        <v>1</v>
      </c>
      <c r="U167" s="271" t="s">
        <v>1</v>
      </c>
      <c r="V167" s="271" t="s">
        <v>1</v>
      </c>
      <c r="W167" s="271" t="s">
        <v>1</v>
      </c>
      <c r="X167" s="271" t="s">
        <v>1</v>
      </c>
      <c r="Y167" s="271" t="s">
        <v>1</v>
      </c>
      <c r="Z167" s="271" t="s">
        <v>1</v>
      </c>
      <c r="AA167" s="271" t="s">
        <v>1</v>
      </c>
      <c r="AB167" s="271" t="s">
        <v>1</v>
      </c>
      <c r="AC167" s="271" t="s">
        <v>1</v>
      </c>
      <c r="AD167" s="271" t="s">
        <v>1</v>
      </c>
      <c r="AE167" s="271" t="s">
        <v>1</v>
      </c>
      <c r="AF167" s="271" t="s">
        <v>1</v>
      </c>
      <c r="AG167" s="271" t="s">
        <v>1</v>
      </c>
      <c r="AH167" s="271" t="s">
        <v>1</v>
      </c>
      <c r="AI167" s="271" t="s">
        <v>1</v>
      </c>
      <c r="AJ167" s="271" t="s">
        <v>1</v>
      </c>
      <c r="AK167" s="271" t="s">
        <v>1</v>
      </c>
      <c r="AL167" s="271" t="s">
        <v>1</v>
      </c>
      <c r="AM167" s="271" t="s">
        <v>1</v>
      </c>
      <c r="AN167" s="271" t="s">
        <v>1</v>
      </c>
      <c r="AO167" s="271" t="s">
        <v>1</v>
      </c>
      <c r="AP167" s="271" t="s">
        <v>1</v>
      </c>
      <c r="AQ167" s="271" t="s">
        <v>1</v>
      </c>
      <c r="AR167" s="271" t="s">
        <v>1</v>
      </c>
      <c r="AS167" s="271" t="s">
        <v>1</v>
      </c>
      <c r="AT167" s="271" t="s">
        <v>1</v>
      </c>
      <c r="AU167" s="273" t="s">
        <v>22</v>
      </c>
      <c r="AV167" s="271" t="s">
        <v>1</v>
      </c>
      <c r="AW167" s="275" t="s">
        <v>1241</v>
      </c>
      <c r="AX167" s="275">
        <v>1</v>
      </c>
      <c r="AY167" s="284">
        <v>0</v>
      </c>
      <c r="AZ167" s="276">
        <v>0</v>
      </c>
      <c r="BA167" s="276">
        <v>0</v>
      </c>
      <c r="BB167" s="283">
        <v>0</v>
      </c>
      <c r="BD167" s="150" t="e">
        <f>_xlfn.XLOOKUP(A167,'KSD auditees'!A:A,'KSD auditees'!A:A)</f>
        <v>#N/A</v>
      </c>
      <c r="BE167" s="150" t="e">
        <f>_xlfn.XLOOKUP(A167,'KSD auditees'!A:A,'KSD auditees'!G:G)</f>
        <v>#N/A</v>
      </c>
      <c r="BF167" s="150" t="e">
        <f>_xlfn.XLOOKUP(A167,'[27]Non AGSA'!B:B,'[27]Non AGSA'!B:B)</f>
        <v>#N/A</v>
      </c>
      <c r="BG167" s="150" t="e">
        <f>_xlfn.XLOOKUP(A167,'[27]Dormant auditee list'!C:C,'[27]Dormant auditee list'!C:C)</f>
        <v>#N/A</v>
      </c>
      <c r="BH167" s="150" t="str">
        <f>_xlfn.XLOOKUP(A167,[27]Reworked!A:A,[27]Reworked!I:I)</f>
        <v>Unqualified with no findings</v>
      </c>
      <c r="BJ167" s="150">
        <v>1</v>
      </c>
      <c r="BK167" s="150">
        <v>1</v>
      </c>
    </row>
    <row r="168" spans="1:63" ht="34.5" customHeight="1" x14ac:dyDescent="0.25">
      <c r="A168" s="265">
        <v>1194</v>
      </c>
      <c r="B168" s="266" t="s">
        <v>940</v>
      </c>
      <c r="C168" s="271" t="s">
        <v>1193</v>
      </c>
      <c r="D168" s="271" t="s">
        <v>941</v>
      </c>
      <c r="E168" s="271" t="s">
        <v>1191</v>
      </c>
      <c r="F168" s="271" t="s">
        <v>1</v>
      </c>
      <c r="G168" s="271" t="s">
        <v>584</v>
      </c>
      <c r="H168" s="266" t="s">
        <v>440</v>
      </c>
      <c r="I168" s="266" t="s">
        <v>437</v>
      </c>
      <c r="J168" s="152" t="s">
        <v>17</v>
      </c>
      <c r="K168" s="271" t="s">
        <v>1</v>
      </c>
      <c r="L168" s="272" t="s">
        <v>23</v>
      </c>
      <c r="M168" s="152" t="s">
        <v>17</v>
      </c>
      <c r="N168" s="271" t="s">
        <v>1</v>
      </c>
      <c r="O168" s="272" t="s">
        <v>23</v>
      </c>
      <c r="P168" s="271" t="s">
        <v>1</v>
      </c>
      <c r="Q168" s="271" t="s">
        <v>1</v>
      </c>
      <c r="R168" s="271" t="s">
        <v>1</v>
      </c>
      <c r="S168" s="271" t="s">
        <v>1</v>
      </c>
      <c r="T168" s="271" t="s">
        <v>1</v>
      </c>
      <c r="U168" s="271" t="s">
        <v>1</v>
      </c>
      <c r="V168" s="271" t="s">
        <v>1</v>
      </c>
      <c r="W168" s="271" t="s">
        <v>1</v>
      </c>
      <c r="X168" s="271" t="s">
        <v>1</v>
      </c>
      <c r="Y168" s="271" t="s">
        <v>1</v>
      </c>
      <c r="Z168" s="271" t="s">
        <v>1</v>
      </c>
      <c r="AA168" s="271" t="s">
        <v>1</v>
      </c>
      <c r="AB168" s="271" t="s">
        <v>1</v>
      </c>
      <c r="AC168" s="271" t="s">
        <v>1</v>
      </c>
      <c r="AD168" s="271" t="s">
        <v>1</v>
      </c>
      <c r="AE168" s="272" t="s">
        <v>23</v>
      </c>
      <c r="AF168" s="271" t="s">
        <v>1</v>
      </c>
      <c r="AG168" s="271" t="s">
        <v>1</v>
      </c>
      <c r="AH168" s="274" t="s">
        <v>20</v>
      </c>
      <c r="AI168" s="271" t="s">
        <v>1</v>
      </c>
      <c r="AJ168" s="271" t="s">
        <v>1</v>
      </c>
      <c r="AK168" s="271" t="s">
        <v>1</v>
      </c>
      <c r="AL168" s="274" t="s">
        <v>20</v>
      </c>
      <c r="AM168" s="271" t="s">
        <v>1</v>
      </c>
      <c r="AN168" s="271" t="s">
        <v>1</v>
      </c>
      <c r="AO168" s="272" t="s">
        <v>23</v>
      </c>
      <c r="AP168" s="271" t="s">
        <v>1</v>
      </c>
      <c r="AQ168" s="271" t="s">
        <v>1</v>
      </c>
      <c r="AR168" s="271" t="s">
        <v>1</v>
      </c>
      <c r="AS168" s="271" t="s">
        <v>1</v>
      </c>
      <c r="AT168" s="271" t="s">
        <v>1</v>
      </c>
      <c r="AU168" s="271" t="s">
        <v>1</v>
      </c>
      <c r="AV168" s="271" t="s">
        <v>1</v>
      </c>
      <c r="AW168" s="274" t="s">
        <v>1240</v>
      </c>
      <c r="AX168" s="275">
        <v>1</v>
      </c>
      <c r="AY168" s="152">
        <v>2</v>
      </c>
      <c r="AZ168" s="276">
        <v>0</v>
      </c>
      <c r="BA168" s="280">
        <v>82.7</v>
      </c>
      <c r="BB168" s="281">
        <v>25.1</v>
      </c>
      <c r="BD168" s="150" t="e">
        <f>_xlfn.XLOOKUP(A168,'KSD auditees'!A:A,'KSD auditees'!A:A)</f>
        <v>#N/A</v>
      </c>
      <c r="BE168" s="150" t="e">
        <f>_xlfn.XLOOKUP(A168,'KSD auditees'!A:A,'KSD auditees'!G:G)</f>
        <v>#N/A</v>
      </c>
      <c r="BF168" s="150" t="e">
        <f>_xlfn.XLOOKUP(A168,'[27]Non AGSA'!B:B,'[27]Non AGSA'!B:B)</f>
        <v>#N/A</v>
      </c>
      <c r="BG168" s="150" t="e">
        <f>_xlfn.XLOOKUP(A168,'[27]Dormant auditee list'!C:C,'[27]Dormant auditee list'!C:C)</f>
        <v>#N/A</v>
      </c>
      <c r="BH168" s="150" t="str">
        <f>_xlfn.XLOOKUP(A168,[27]Reworked!A:A,[27]Reworked!I:I)</f>
        <v>Unqualified with findings</v>
      </c>
      <c r="BJ168" s="150">
        <v>1</v>
      </c>
      <c r="BK168" s="150">
        <v>2</v>
      </c>
    </row>
    <row r="169" spans="1:63" ht="34.5" customHeight="1" x14ac:dyDescent="0.25">
      <c r="A169" s="265">
        <v>548</v>
      </c>
      <c r="B169" s="266" t="s">
        <v>942</v>
      </c>
      <c r="C169" s="271" t="s">
        <v>1193</v>
      </c>
      <c r="D169" s="271" t="s">
        <v>941</v>
      </c>
      <c r="E169" s="271" t="s">
        <v>1191</v>
      </c>
      <c r="F169" s="271" t="s">
        <v>1</v>
      </c>
      <c r="G169" s="271" t="s">
        <v>584</v>
      </c>
      <c r="H169" s="266" t="s">
        <v>440</v>
      </c>
      <c r="I169" s="266" t="s">
        <v>437</v>
      </c>
      <c r="J169" s="152" t="s">
        <v>17</v>
      </c>
      <c r="K169" s="271" t="s">
        <v>1</v>
      </c>
      <c r="L169" s="272" t="s">
        <v>23</v>
      </c>
      <c r="M169" s="279" t="s">
        <v>26</v>
      </c>
      <c r="N169" s="271" t="s">
        <v>1</v>
      </c>
      <c r="O169" s="272" t="s">
        <v>23</v>
      </c>
      <c r="P169" s="273" t="s">
        <v>22</v>
      </c>
      <c r="Q169" s="271" t="s">
        <v>1</v>
      </c>
      <c r="R169" s="271" t="s">
        <v>1</v>
      </c>
      <c r="S169" s="271" t="s">
        <v>1</v>
      </c>
      <c r="T169" s="271" t="s">
        <v>1</v>
      </c>
      <c r="U169" s="271" t="s">
        <v>1</v>
      </c>
      <c r="V169" s="271" t="s">
        <v>1</v>
      </c>
      <c r="W169" s="273" t="s">
        <v>22</v>
      </c>
      <c r="X169" s="271" t="s">
        <v>1</v>
      </c>
      <c r="Y169" s="271" t="s">
        <v>1</v>
      </c>
      <c r="Z169" s="271" t="s">
        <v>1</v>
      </c>
      <c r="AA169" s="271" t="s">
        <v>1</v>
      </c>
      <c r="AB169" s="271" t="s">
        <v>1</v>
      </c>
      <c r="AC169" s="271" t="s">
        <v>1</v>
      </c>
      <c r="AD169" s="271" t="s">
        <v>1</v>
      </c>
      <c r="AE169" s="272" t="s">
        <v>23</v>
      </c>
      <c r="AF169" s="274" t="s">
        <v>20</v>
      </c>
      <c r="AG169" s="271" t="s">
        <v>1</v>
      </c>
      <c r="AH169" s="271" t="s">
        <v>1</v>
      </c>
      <c r="AI169" s="271" t="s">
        <v>1</v>
      </c>
      <c r="AJ169" s="271" t="s">
        <v>1</v>
      </c>
      <c r="AK169" s="271" t="s">
        <v>1</v>
      </c>
      <c r="AL169" s="273" t="s">
        <v>22</v>
      </c>
      <c r="AM169" s="271" t="s">
        <v>1</v>
      </c>
      <c r="AN169" s="271" t="s">
        <v>1</v>
      </c>
      <c r="AO169" s="271" t="s">
        <v>1</v>
      </c>
      <c r="AP169" s="271" t="s">
        <v>1</v>
      </c>
      <c r="AQ169" s="271" t="s">
        <v>1</v>
      </c>
      <c r="AR169" s="271" t="s">
        <v>1</v>
      </c>
      <c r="AS169" s="271" t="s">
        <v>1</v>
      </c>
      <c r="AT169" s="271" t="s">
        <v>1</v>
      </c>
      <c r="AU169" s="271" t="s">
        <v>1</v>
      </c>
      <c r="AV169" s="272" t="s">
        <v>23</v>
      </c>
      <c r="AW169" s="275" t="s">
        <v>1241</v>
      </c>
      <c r="AX169" s="275">
        <v>1</v>
      </c>
      <c r="AY169" s="152">
        <v>2</v>
      </c>
      <c r="AZ169" s="276">
        <v>0</v>
      </c>
      <c r="BA169" s="277">
        <v>5.7</v>
      </c>
      <c r="BB169" s="278">
        <v>0.2</v>
      </c>
      <c r="BD169" s="150" t="e">
        <f>_xlfn.XLOOKUP(A169,'KSD auditees'!A:A,'KSD auditees'!A:A)</f>
        <v>#N/A</v>
      </c>
      <c r="BE169" s="150" t="e">
        <f>_xlfn.XLOOKUP(A169,'KSD auditees'!A:A,'KSD auditees'!G:G)</f>
        <v>#N/A</v>
      </c>
      <c r="BF169" s="150" t="e">
        <f>_xlfn.XLOOKUP(A169,'[27]Non AGSA'!B:B,'[27]Non AGSA'!B:B)</f>
        <v>#N/A</v>
      </c>
      <c r="BG169" s="150" t="e">
        <f>_xlfn.XLOOKUP(A169,'[27]Dormant auditee list'!C:C,'[27]Dormant auditee list'!C:C)</f>
        <v>#N/A</v>
      </c>
      <c r="BH169" s="150" t="str">
        <f>_xlfn.XLOOKUP(A169,[27]Reworked!A:A,[27]Reworked!I:I)</f>
        <v>Unqualified with findings</v>
      </c>
      <c r="BJ169" s="150">
        <v>1</v>
      </c>
      <c r="BK169" s="150">
        <v>2</v>
      </c>
    </row>
    <row r="170" spans="1:63" ht="26.25" customHeight="1" x14ac:dyDescent="0.25">
      <c r="A170" s="265">
        <v>14</v>
      </c>
      <c r="B170" s="266" t="s">
        <v>30</v>
      </c>
      <c r="C170" s="271" t="s">
        <v>1193</v>
      </c>
      <c r="D170" s="271" t="s">
        <v>941</v>
      </c>
      <c r="E170" s="271" t="s">
        <v>1191</v>
      </c>
      <c r="F170" s="271" t="s">
        <v>1</v>
      </c>
      <c r="G170" s="271" t="s">
        <v>447</v>
      </c>
      <c r="H170" s="266" t="s">
        <v>444</v>
      </c>
      <c r="I170" s="266" t="s">
        <v>437</v>
      </c>
      <c r="J170" s="279" t="s">
        <v>26</v>
      </c>
      <c r="K170" s="274" t="s">
        <v>20</v>
      </c>
      <c r="L170" s="274" t="s">
        <v>20</v>
      </c>
      <c r="M170" s="275" t="s">
        <v>33</v>
      </c>
      <c r="N170" s="271" t="s">
        <v>1</v>
      </c>
      <c r="O170" s="273" t="s">
        <v>22</v>
      </c>
      <c r="P170" s="271" t="s">
        <v>1</v>
      </c>
      <c r="Q170" s="271" t="s">
        <v>1</v>
      </c>
      <c r="R170" s="271" t="s">
        <v>1</v>
      </c>
      <c r="S170" s="271" t="s">
        <v>1</v>
      </c>
      <c r="T170" s="271" t="s">
        <v>1</v>
      </c>
      <c r="U170" s="271" t="s">
        <v>1</v>
      </c>
      <c r="V170" s="271" t="s">
        <v>1</v>
      </c>
      <c r="W170" s="274" t="s">
        <v>20</v>
      </c>
      <c r="X170" s="271" t="s">
        <v>1</v>
      </c>
      <c r="Y170" s="271" t="s">
        <v>1</v>
      </c>
      <c r="Z170" s="274" t="s">
        <v>20</v>
      </c>
      <c r="AA170" s="271" t="s">
        <v>1</v>
      </c>
      <c r="AB170" s="271" t="s">
        <v>1</v>
      </c>
      <c r="AC170" s="271" t="s">
        <v>1</v>
      </c>
      <c r="AD170" s="271" t="s">
        <v>1</v>
      </c>
      <c r="AE170" s="274" t="s">
        <v>20</v>
      </c>
      <c r="AF170" s="271" t="s">
        <v>1</v>
      </c>
      <c r="AG170" s="271" t="s">
        <v>1</v>
      </c>
      <c r="AH170" s="271" t="s">
        <v>1</v>
      </c>
      <c r="AI170" s="271" t="s">
        <v>1</v>
      </c>
      <c r="AJ170" s="271" t="s">
        <v>1</v>
      </c>
      <c r="AK170" s="271" t="s">
        <v>1</v>
      </c>
      <c r="AL170" s="271" t="s">
        <v>1</v>
      </c>
      <c r="AM170" s="271" t="s">
        <v>1</v>
      </c>
      <c r="AN170" s="271" t="s">
        <v>1</v>
      </c>
      <c r="AO170" s="271" t="s">
        <v>1</v>
      </c>
      <c r="AP170" s="271" t="s">
        <v>1</v>
      </c>
      <c r="AQ170" s="271" t="s">
        <v>1</v>
      </c>
      <c r="AR170" s="271" t="s">
        <v>1</v>
      </c>
      <c r="AS170" s="271" t="s">
        <v>1</v>
      </c>
      <c r="AT170" s="271" t="s">
        <v>1</v>
      </c>
      <c r="AU170" s="274" t="s">
        <v>20</v>
      </c>
      <c r="AV170" s="271" t="s">
        <v>1</v>
      </c>
      <c r="AW170" s="275" t="s">
        <v>1241</v>
      </c>
      <c r="AX170" s="275">
        <v>1</v>
      </c>
      <c r="AY170" s="275">
        <v>1</v>
      </c>
      <c r="AZ170" s="276">
        <v>0</v>
      </c>
      <c r="BA170" s="276">
        <v>0</v>
      </c>
      <c r="BB170" s="278">
        <v>0.91</v>
      </c>
      <c r="BD170" s="150">
        <f>_xlfn.XLOOKUP(A170,'KSD auditees'!A:A,'KSD auditees'!A:A)</f>
        <v>14</v>
      </c>
      <c r="BE170" s="150" t="str">
        <f>_xlfn.XLOOKUP(A170,'KSD auditees'!A:A,'KSD auditees'!G:G)</f>
        <v xml:space="preserve">Education, Skills development and employment </v>
      </c>
      <c r="BF170" s="150" t="e">
        <f>_xlfn.XLOOKUP(A170,'[27]Non AGSA'!B:B,'[27]Non AGSA'!B:B)</f>
        <v>#N/A</v>
      </c>
      <c r="BG170" s="150" t="e">
        <f>_xlfn.XLOOKUP(A170,'[27]Dormant auditee list'!C:C,'[27]Dormant auditee list'!C:C)</f>
        <v>#N/A</v>
      </c>
      <c r="BH170" s="150" t="str">
        <f>_xlfn.XLOOKUP(A170,[27]Reworked!A:A,[27]Reworked!I:I)</f>
        <v>Qualified</v>
      </c>
      <c r="BJ170" s="150">
        <v>1</v>
      </c>
      <c r="BK170" s="150">
        <v>3</v>
      </c>
    </row>
    <row r="171" spans="1:63" ht="34.5" customHeight="1" x14ac:dyDescent="0.25">
      <c r="A171" s="265">
        <v>1112</v>
      </c>
      <c r="B171" s="266" t="s">
        <v>178</v>
      </c>
      <c r="C171" s="271" t="s">
        <v>1193</v>
      </c>
      <c r="D171" s="271" t="s">
        <v>896</v>
      </c>
      <c r="E171" s="271" t="s">
        <v>1191</v>
      </c>
      <c r="F171" s="271" t="s">
        <v>1</v>
      </c>
      <c r="G171" s="271" t="s">
        <v>209</v>
      </c>
      <c r="H171" s="266" t="s">
        <v>440</v>
      </c>
      <c r="I171" s="266" t="s">
        <v>437</v>
      </c>
      <c r="J171" s="285" t="s">
        <v>39</v>
      </c>
      <c r="K171" s="272" t="s">
        <v>23</v>
      </c>
      <c r="L171" s="272" t="s">
        <v>23</v>
      </c>
      <c r="M171" s="282" t="s">
        <v>94</v>
      </c>
      <c r="N171" s="272" t="s">
        <v>23</v>
      </c>
      <c r="O171" s="274" t="s">
        <v>20</v>
      </c>
      <c r="P171" s="272" t="s">
        <v>23</v>
      </c>
      <c r="Q171" s="272" t="s">
        <v>23</v>
      </c>
      <c r="R171" s="272" t="s">
        <v>23</v>
      </c>
      <c r="S171" s="271" t="s">
        <v>1</v>
      </c>
      <c r="T171" s="271" t="s">
        <v>1</v>
      </c>
      <c r="U171" s="273" t="s">
        <v>22</v>
      </c>
      <c r="V171" s="272" t="s">
        <v>23</v>
      </c>
      <c r="W171" s="272" t="s">
        <v>23</v>
      </c>
      <c r="X171" s="272" t="s">
        <v>23</v>
      </c>
      <c r="Y171" s="273" t="s">
        <v>22</v>
      </c>
      <c r="Z171" s="271" t="s">
        <v>1</v>
      </c>
      <c r="AA171" s="274" t="s">
        <v>20</v>
      </c>
      <c r="AB171" s="273" t="s">
        <v>22</v>
      </c>
      <c r="AC171" s="273" t="s">
        <v>22</v>
      </c>
      <c r="AD171" s="274" t="s">
        <v>20</v>
      </c>
      <c r="AE171" s="273" t="s">
        <v>22</v>
      </c>
      <c r="AF171" s="271" t="s">
        <v>1</v>
      </c>
      <c r="AG171" s="272" t="s">
        <v>23</v>
      </c>
      <c r="AH171" s="271" t="s">
        <v>1</v>
      </c>
      <c r="AI171" s="271" t="s">
        <v>1</v>
      </c>
      <c r="AJ171" s="271" t="s">
        <v>1</v>
      </c>
      <c r="AK171" s="274" t="s">
        <v>20</v>
      </c>
      <c r="AL171" s="271" t="s">
        <v>1</v>
      </c>
      <c r="AM171" s="271" t="s">
        <v>1</v>
      </c>
      <c r="AN171" s="271" t="s">
        <v>1</v>
      </c>
      <c r="AO171" s="274" t="s">
        <v>20</v>
      </c>
      <c r="AP171" s="273" t="s">
        <v>22</v>
      </c>
      <c r="AQ171" s="271" t="s">
        <v>1</v>
      </c>
      <c r="AR171" s="271" t="s">
        <v>1</v>
      </c>
      <c r="AS171" s="271" t="s">
        <v>1</v>
      </c>
      <c r="AT171" s="271" t="s">
        <v>1</v>
      </c>
      <c r="AU171" s="272" t="s">
        <v>23</v>
      </c>
      <c r="AV171" s="274" t="s">
        <v>20</v>
      </c>
      <c r="AW171" s="275" t="s">
        <v>1241</v>
      </c>
      <c r="AX171" s="284">
        <v>0</v>
      </c>
      <c r="AY171" s="284">
        <v>0</v>
      </c>
      <c r="AZ171" s="276">
        <v>0</v>
      </c>
      <c r="BA171" s="280">
        <v>83.8</v>
      </c>
      <c r="BB171" s="278">
        <v>1.4</v>
      </c>
      <c r="BD171" s="150">
        <f>_xlfn.XLOOKUP(A171,'KSD auditees'!A:A,'KSD auditees'!A:A)</f>
        <v>1112</v>
      </c>
      <c r="BE171" s="150" t="str">
        <f>_xlfn.XLOOKUP(A171,'KSD auditees'!A:A,'KSD auditees'!G:G)</f>
        <v>Other key public entity</v>
      </c>
      <c r="BF171" s="150" t="e">
        <f>_xlfn.XLOOKUP(A171,'[27]Non AGSA'!B:B,'[27]Non AGSA'!B:B)</f>
        <v>#N/A</v>
      </c>
      <c r="BG171" s="150" t="e">
        <f>_xlfn.XLOOKUP(A171,'[27]Dormant auditee list'!C:C,'[27]Dormant auditee list'!C:C)</f>
        <v>#N/A</v>
      </c>
      <c r="BH171" s="150" t="str">
        <f>_xlfn.XLOOKUP(A171,[27]Reworked!A:A,[27]Reworked!I:I)</f>
        <v>Audit not finalised at legislated date</v>
      </c>
      <c r="BJ171" s="150">
        <v>1</v>
      </c>
      <c r="BK171" s="150">
        <v>6</v>
      </c>
    </row>
    <row r="172" spans="1:63" ht="14.25" customHeight="1" x14ac:dyDescent="0.25">
      <c r="A172" s="265">
        <v>1168</v>
      </c>
      <c r="B172" s="266" t="s">
        <v>216</v>
      </c>
      <c r="C172" s="271" t="s">
        <v>1193</v>
      </c>
      <c r="D172" s="271" t="s">
        <v>737</v>
      </c>
      <c r="E172" s="271" t="s">
        <v>1191</v>
      </c>
      <c r="F172" s="271" t="s">
        <v>1</v>
      </c>
      <c r="G172" s="271" t="s">
        <v>209</v>
      </c>
      <c r="H172" s="266" t="s">
        <v>1</v>
      </c>
      <c r="I172" s="266" t="s">
        <v>437</v>
      </c>
      <c r="J172" s="152" t="s">
        <v>17</v>
      </c>
      <c r="K172" s="271" t="s">
        <v>1</v>
      </c>
      <c r="L172" s="272" t="s">
        <v>23</v>
      </c>
      <c r="M172" s="152" t="s">
        <v>17</v>
      </c>
      <c r="N172" s="271" t="s">
        <v>1</v>
      </c>
      <c r="O172" s="272" t="s">
        <v>23</v>
      </c>
      <c r="P172" s="271" t="s">
        <v>1</v>
      </c>
      <c r="Q172" s="271" t="s">
        <v>1</v>
      </c>
      <c r="R172" s="271" t="s">
        <v>1</v>
      </c>
      <c r="S172" s="271" t="s">
        <v>1</v>
      </c>
      <c r="T172" s="271" t="s">
        <v>1</v>
      </c>
      <c r="U172" s="271" t="s">
        <v>1</v>
      </c>
      <c r="V172" s="271" t="s">
        <v>1</v>
      </c>
      <c r="W172" s="271" t="s">
        <v>1</v>
      </c>
      <c r="X172" s="271" t="s">
        <v>1</v>
      </c>
      <c r="Y172" s="271" t="s">
        <v>1</v>
      </c>
      <c r="Z172" s="271" t="s">
        <v>1</v>
      </c>
      <c r="AA172" s="271" t="s">
        <v>1</v>
      </c>
      <c r="AB172" s="271" t="s">
        <v>1</v>
      </c>
      <c r="AC172" s="271" t="s">
        <v>1</v>
      </c>
      <c r="AD172" s="271" t="s">
        <v>1</v>
      </c>
      <c r="AE172" s="271" t="s">
        <v>1</v>
      </c>
      <c r="AF172" s="272" t="s">
        <v>23</v>
      </c>
      <c r="AG172" s="271" t="s">
        <v>1</v>
      </c>
      <c r="AH172" s="271" t="s">
        <v>1</v>
      </c>
      <c r="AI172" s="271" t="s">
        <v>1</v>
      </c>
      <c r="AJ172" s="271" t="s">
        <v>1</v>
      </c>
      <c r="AK172" s="271" t="s">
        <v>1</v>
      </c>
      <c r="AL172" s="271" t="s">
        <v>1</v>
      </c>
      <c r="AM172" s="271" t="s">
        <v>1</v>
      </c>
      <c r="AN172" s="271" t="s">
        <v>1</v>
      </c>
      <c r="AO172" s="271" t="s">
        <v>1</v>
      </c>
      <c r="AP172" s="271" t="s">
        <v>1</v>
      </c>
      <c r="AQ172" s="271" t="s">
        <v>1</v>
      </c>
      <c r="AR172" s="272" t="s">
        <v>23</v>
      </c>
      <c r="AS172" s="271" t="s">
        <v>1</v>
      </c>
      <c r="AT172" s="271" t="s">
        <v>1</v>
      </c>
      <c r="AU172" s="271" t="s">
        <v>1</v>
      </c>
      <c r="AV172" s="272" t="s">
        <v>23</v>
      </c>
      <c r="AW172" s="275" t="s">
        <v>1241</v>
      </c>
      <c r="AX172" s="152">
        <v>2</v>
      </c>
      <c r="AY172" s="152">
        <v>2</v>
      </c>
      <c r="AZ172" s="276">
        <v>0</v>
      </c>
      <c r="BA172" s="280">
        <v>447.5</v>
      </c>
      <c r="BB172" s="278">
        <v>12.4</v>
      </c>
      <c r="BD172" s="150">
        <f>_xlfn.XLOOKUP(A172,'KSD auditees'!A:A,'KSD auditees'!A:A)</f>
        <v>1168</v>
      </c>
      <c r="BE172" s="150" t="str">
        <f>_xlfn.XLOOKUP(A172,'KSD auditees'!A:A,'KSD auditees'!G:G)</f>
        <v>Transport</v>
      </c>
      <c r="BF172" s="150" t="e">
        <f>_xlfn.XLOOKUP(A172,'[27]Non AGSA'!B:B,'[27]Non AGSA'!B:B)</f>
        <v>#N/A</v>
      </c>
      <c r="BG172" s="150" t="e">
        <f>_xlfn.XLOOKUP(A172,'[27]Dormant auditee list'!C:C,'[27]Dormant auditee list'!C:C)</f>
        <v>#N/A</v>
      </c>
      <c r="BH172" s="150" t="str">
        <f>_xlfn.XLOOKUP(A172,[27]Reworked!A:A,[27]Reworked!I:I)</f>
        <v>Unqualified with findings</v>
      </c>
      <c r="BJ172" s="150">
        <v>1</v>
      </c>
      <c r="BK172" s="150">
        <v>2</v>
      </c>
    </row>
    <row r="173" spans="1:63" ht="34.5" customHeight="1" x14ac:dyDescent="0.25">
      <c r="A173" s="265">
        <v>1116</v>
      </c>
      <c r="B173" s="266" t="s">
        <v>180</v>
      </c>
      <c r="C173" s="271" t="s">
        <v>1193</v>
      </c>
      <c r="D173" s="271" t="s">
        <v>896</v>
      </c>
      <c r="E173" s="271" t="s">
        <v>1191</v>
      </c>
      <c r="F173" s="271" t="s">
        <v>1</v>
      </c>
      <c r="G173" s="271" t="s">
        <v>520</v>
      </c>
      <c r="H173" s="266" t="s">
        <v>440</v>
      </c>
      <c r="I173" s="266" t="s">
        <v>437</v>
      </c>
      <c r="J173" s="285" t="s">
        <v>39</v>
      </c>
      <c r="K173" s="273" t="s">
        <v>22</v>
      </c>
      <c r="L173" s="273" t="s">
        <v>22</v>
      </c>
      <c r="M173" s="282" t="s">
        <v>94</v>
      </c>
      <c r="N173" s="272" t="s">
        <v>23</v>
      </c>
      <c r="O173" s="272" t="s">
        <v>23</v>
      </c>
      <c r="P173" s="273" t="s">
        <v>22</v>
      </c>
      <c r="Q173" s="273" t="s">
        <v>22</v>
      </c>
      <c r="R173" s="273" t="s">
        <v>22</v>
      </c>
      <c r="S173" s="271" t="s">
        <v>1</v>
      </c>
      <c r="T173" s="274" t="s">
        <v>20</v>
      </c>
      <c r="U173" s="273" t="s">
        <v>22</v>
      </c>
      <c r="V173" s="273" t="s">
        <v>22</v>
      </c>
      <c r="W173" s="271" t="s">
        <v>1</v>
      </c>
      <c r="X173" s="273" t="s">
        <v>22</v>
      </c>
      <c r="Y173" s="271" t="s">
        <v>1</v>
      </c>
      <c r="Z173" s="271" t="s">
        <v>1</v>
      </c>
      <c r="AA173" s="273" t="s">
        <v>22</v>
      </c>
      <c r="AB173" s="271" t="s">
        <v>1</v>
      </c>
      <c r="AC173" s="271" t="s">
        <v>1</v>
      </c>
      <c r="AD173" s="271" t="s">
        <v>1</v>
      </c>
      <c r="AE173" s="273" t="s">
        <v>22</v>
      </c>
      <c r="AF173" s="271" t="s">
        <v>1</v>
      </c>
      <c r="AG173" s="273" t="s">
        <v>22</v>
      </c>
      <c r="AH173" s="271" t="s">
        <v>1</v>
      </c>
      <c r="AI173" s="271" t="s">
        <v>1</v>
      </c>
      <c r="AJ173" s="271" t="s">
        <v>1</v>
      </c>
      <c r="AK173" s="273" t="s">
        <v>22</v>
      </c>
      <c r="AL173" s="273" t="s">
        <v>22</v>
      </c>
      <c r="AM173" s="271" t="s">
        <v>1</v>
      </c>
      <c r="AN173" s="271" t="s">
        <v>1</v>
      </c>
      <c r="AO173" s="273" t="s">
        <v>22</v>
      </c>
      <c r="AP173" s="273" t="s">
        <v>22</v>
      </c>
      <c r="AQ173" s="271" t="s">
        <v>1</v>
      </c>
      <c r="AR173" s="273" t="s">
        <v>22</v>
      </c>
      <c r="AS173" s="271" t="s">
        <v>1</v>
      </c>
      <c r="AT173" s="271" t="s">
        <v>1</v>
      </c>
      <c r="AU173" s="273" t="s">
        <v>22</v>
      </c>
      <c r="AV173" s="273" t="s">
        <v>22</v>
      </c>
      <c r="AW173" s="284" t="s">
        <v>1</v>
      </c>
      <c r="AX173" s="284">
        <v>0</v>
      </c>
      <c r="AY173" s="284">
        <v>0</v>
      </c>
      <c r="AZ173" s="276">
        <v>0</v>
      </c>
      <c r="BA173" s="276">
        <v>0</v>
      </c>
      <c r="BB173" s="283">
        <v>0</v>
      </c>
      <c r="BD173" s="150">
        <f>_xlfn.XLOOKUP(A173,'KSD auditees'!A:A,'KSD auditees'!A:A)</f>
        <v>1116</v>
      </c>
      <c r="BE173" s="150" t="str">
        <f>_xlfn.XLOOKUP(A173,'KSD auditees'!A:A,'KSD auditees'!G:G)</f>
        <v>Other key public entity</v>
      </c>
      <c r="BF173" s="150" t="e">
        <f>_xlfn.XLOOKUP(A173,'[27]Non AGSA'!B:B,'[27]Non AGSA'!B:B)</f>
        <v>#N/A</v>
      </c>
      <c r="BG173" s="150" t="e">
        <f>_xlfn.XLOOKUP(A173,'[27]Dormant auditee list'!C:C,'[27]Dormant auditee list'!C:C)</f>
        <v>#N/A</v>
      </c>
      <c r="BH173" s="150" t="str">
        <f>_xlfn.XLOOKUP(A173,[27]Reworked!A:A,[27]Reworked!I:I)</f>
        <v>Audit not finalised at legislated date</v>
      </c>
      <c r="BJ173" s="150">
        <v>1</v>
      </c>
      <c r="BK173" s="150">
        <v>6</v>
      </c>
    </row>
    <row r="174" spans="1:63" ht="27" customHeight="1" x14ac:dyDescent="0.25">
      <c r="A174" s="265">
        <v>18</v>
      </c>
      <c r="B174" s="266" t="s">
        <v>206</v>
      </c>
      <c r="C174" s="271" t="s">
        <v>1193</v>
      </c>
      <c r="D174" s="271" t="s">
        <v>815</v>
      </c>
      <c r="E174" s="271" t="s">
        <v>1191</v>
      </c>
      <c r="F174" s="271" t="s">
        <v>1</v>
      </c>
      <c r="G174" s="271" t="s">
        <v>817</v>
      </c>
      <c r="H174" s="266" t="s">
        <v>696</v>
      </c>
      <c r="I174" s="266" t="s">
        <v>437</v>
      </c>
      <c r="J174" s="152" t="s">
        <v>17</v>
      </c>
      <c r="K174" s="272" t="s">
        <v>23</v>
      </c>
      <c r="L174" s="272" t="s">
        <v>23</v>
      </c>
      <c r="M174" s="152" t="s">
        <v>17</v>
      </c>
      <c r="N174" s="274" t="s">
        <v>20</v>
      </c>
      <c r="O174" s="272" t="s">
        <v>23</v>
      </c>
      <c r="P174" s="271" t="s">
        <v>1</v>
      </c>
      <c r="Q174" s="271" t="s">
        <v>1</v>
      </c>
      <c r="R174" s="271" t="s">
        <v>1</v>
      </c>
      <c r="S174" s="271" t="s">
        <v>1</v>
      </c>
      <c r="T174" s="271" t="s">
        <v>1</v>
      </c>
      <c r="U174" s="271" t="s">
        <v>1</v>
      </c>
      <c r="V174" s="271" t="s">
        <v>1</v>
      </c>
      <c r="W174" s="271" t="s">
        <v>1</v>
      </c>
      <c r="X174" s="271" t="s">
        <v>1</v>
      </c>
      <c r="Y174" s="271" t="s">
        <v>1</v>
      </c>
      <c r="Z174" s="271" t="s">
        <v>1</v>
      </c>
      <c r="AA174" s="272" t="s">
        <v>23</v>
      </c>
      <c r="AB174" s="271" t="s">
        <v>1</v>
      </c>
      <c r="AC174" s="271" t="s">
        <v>1</v>
      </c>
      <c r="AD174" s="271" t="s">
        <v>1</v>
      </c>
      <c r="AE174" s="273" t="s">
        <v>22</v>
      </c>
      <c r="AF174" s="271" t="s">
        <v>1</v>
      </c>
      <c r="AG174" s="271" t="s">
        <v>1</v>
      </c>
      <c r="AH174" s="271" t="s">
        <v>1</v>
      </c>
      <c r="AI174" s="271" t="s">
        <v>1</v>
      </c>
      <c r="AJ174" s="271" t="s">
        <v>1</v>
      </c>
      <c r="AK174" s="271" t="s">
        <v>1</v>
      </c>
      <c r="AL174" s="271" t="s">
        <v>1</v>
      </c>
      <c r="AM174" s="271" t="s">
        <v>1</v>
      </c>
      <c r="AN174" s="271" t="s">
        <v>1</v>
      </c>
      <c r="AO174" s="274" t="s">
        <v>20</v>
      </c>
      <c r="AP174" s="271" t="s">
        <v>1</v>
      </c>
      <c r="AQ174" s="271" t="s">
        <v>1</v>
      </c>
      <c r="AR174" s="273" t="s">
        <v>22</v>
      </c>
      <c r="AS174" s="271" t="s">
        <v>1</v>
      </c>
      <c r="AT174" s="271" t="s">
        <v>1</v>
      </c>
      <c r="AU174" s="272" t="s">
        <v>23</v>
      </c>
      <c r="AV174" s="272" t="s">
        <v>23</v>
      </c>
      <c r="AW174" s="274" t="s">
        <v>1240</v>
      </c>
      <c r="AX174" s="275">
        <v>1</v>
      </c>
      <c r="AY174" s="152">
        <v>2</v>
      </c>
      <c r="AZ174" s="276">
        <v>0</v>
      </c>
      <c r="BA174" s="277">
        <v>4.8</v>
      </c>
      <c r="BB174" s="281">
        <v>0.03</v>
      </c>
      <c r="BD174" s="150">
        <f>_xlfn.XLOOKUP(A174,'KSD auditees'!A:A,'KSD auditees'!A:A)</f>
        <v>18</v>
      </c>
      <c r="BE174" s="150" t="str">
        <f>_xlfn.XLOOKUP(A174,'KSD auditees'!A:A,'KSD auditees'!G:G)</f>
        <v xml:space="preserve">Safety and security </v>
      </c>
      <c r="BF174" s="150" t="e">
        <f>_xlfn.XLOOKUP(A174,'[27]Non AGSA'!B:B,'[27]Non AGSA'!B:B)</f>
        <v>#N/A</v>
      </c>
      <c r="BG174" s="150" t="e">
        <f>_xlfn.XLOOKUP(A174,'[27]Dormant auditee list'!C:C,'[27]Dormant auditee list'!C:C)</f>
        <v>#N/A</v>
      </c>
      <c r="BH174" s="150" t="str">
        <f>_xlfn.XLOOKUP(A174,[27]Reworked!A:A,[27]Reworked!I:I)</f>
        <v>Unqualified with findings</v>
      </c>
      <c r="BJ174" s="150">
        <v>1</v>
      </c>
      <c r="BK174" s="150">
        <v>2</v>
      </c>
    </row>
    <row r="175" spans="1:63" ht="18" customHeight="1" x14ac:dyDescent="0.25">
      <c r="A175" s="265">
        <v>1552</v>
      </c>
      <c r="B175" s="266" t="s">
        <v>1274</v>
      </c>
      <c r="C175" s="271" t="s">
        <v>1193</v>
      </c>
      <c r="D175" s="271" t="s">
        <v>1086</v>
      </c>
      <c r="E175" s="271" t="s">
        <v>1191</v>
      </c>
      <c r="F175" s="271" t="s">
        <v>1</v>
      </c>
      <c r="G175" s="271" t="s">
        <v>1</v>
      </c>
      <c r="H175" s="266" t="s">
        <v>1</v>
      </c>
      <c r="I175" s="266" t="s">
        <v>1086</v>
      </c>
      <c r="J175" s="275" t="s">
        <v>33</v>
      </c>
      <c r="K175" s="271" t="s">
        <v>1</v>
      </c>
      <c r="L175" s="271" t="s">
        <v>1</v>
      </c>
      <c r="M175" s="275" t="s">
        <v>33</v>
      </c>
      <c r="N175" s="271" t="s">
        <v>1</v>
      </c>
      <c r="O175" s="271" t="s">
        <v>1</v>
      </c>
      <c r="P175" s="271" t="s">
        <v>1</v>
      </c>
      <c r="Q175" s="271" t="s">
        <v>1</v>
      </c>
      <c r="R175" s="271" t="s">
        <v>1</v>
      </c>
      <c r="S175" s="271" t="s">
        <v>1</v>
      </c>
      <c r="T175" s="271" t="s">
        <v>1</v>
      </c>
      <c r="U175" s="271" t="s">
        <v>1</v>
      </c>
      <c r="V175" s="271" t="s">
        <v>1</v>
      </c>
      <c r="W175" s="271" t="s">
        <v>1</v>
      </c>
      <c r="X175" s="271" t="s">
        <v>1</v>
      </c>
      <c r="Y175" s="271" t="s">
        <v>1</v>
      </c>
      <c r="Z175" s="271" t="s">
        <v>1</v>
      </c>
      <c r="AA175" s="271" t="s">
        <v>1</v>
      </c>
      <c r="AB175" s="271" t="s">
        <v>1</v>
      </c>
      <c r="AC175" s="271" t="s">
        <v>1</v>
      </c>
      <c r="AD175" s="271" t="s">
        <v>1</v>
      </c>
      <c r="AE175" s="271" t="s">
        <v>1</v>
      </c>
      <c r="AF175" s="271" t="s">
        <v>1</v>
      </c>
      <c r="AG175" s="271" t="s">
        <v>1</v>
      </c>
      <c r="AH175" s="271" t="s">
        <v>1</v>
      </c>
      <c r="AI175" s="271" t="s">
        <v>1</v>
      </c>
      <c r="AJ175" s="271" t="s">
        <v>1</v>
      </c>
      <c r="AK175" s="271" t="s">
        <v>1</v>
      </c>
      <c r="AL175" s="271" t="s">
        <v>1</v>
      </c>
      <c r="AM175" s="271" t="s">
        <v>1</v>
      </c>
      <c r="AN175" s="271" t="s">
        <v>1</v>
      </c>
      <c r="AO175" s="271" t="s">
        <v>1</v>
      </c>
      <c r="AP175" s="271" t="s">
        <v>1</v>
      </c>
      <c r="AQ175" s="271" t="s">
        <v>1</v>
      </c>
      <c r="AR175" s="271" t="s">
        <v>1</v>
      </c>
      <c r="AS175" s="271" t="s">
        <v>1</v>
      </c>
      <c r="AT175" s="271" t="s">
        <v>1</v>
      </c>
      <c r="AU175" s="271" t="s">
        <v>1</v>
      </c>
      <c r="AV175" s="272" t="s">
        <v>23</v>
      </c>
      <c r="AW175" s="275" t="s">
        <v>1241</v>
      </c>
      <c r="AX175" s="275">
        <v>1</v>
      </c>
      <c r="AY175" s="275">
        <v>1</v>
      </c>
      <c r="AZ175" s="276">
        <v>0</v>
      </c>
      <c r="BA175" s="277">
        <v>0.48</v>
      </c>
      <c r="BB175" s="283">
        <v>0</v>
      </c>
      <c r="BD175" s="150" t="e">
        <f>_xlfn.XLOOKUP(A175,'KSD auditees'!A:A,'KSD auditees'!A:A)</f>
        <v>#N/A</v>
      </c>
      <c r="BE175" s="150" t="e">
        <f>_xlfn.XLOOKUP(A175,'KSD auditees'!A:A,'KSD auditees'!G:G)</f>
        <v>#N/A</v>
      </c>
      <c r="BF175" s="150" t="e">
        <f>_xlfn.XLOOKUP(A175,'[27]Non AGSA'!B:B,'[27]Non AGSA'!B:B)</f>
        <v>#N/A</v>
      </c>
      <c r="BG175" s="150" t="e">
        <f>_xlfn.XLOOKUP(A175,'[27]Dormant auditee list'!C:C,'[27]Dormant auditee list'!C:C)</f>
        <v>#N/A</v>
      </c>
      <c r="BH175" s="150" t="str">
        <f>_xlfn.XLOOKUP(A175,[27]Reworked!A:A,[27]Reworked!I:I)</f>
        <v>Unqualified with no findings</v>
      </c>
      <c r="BJ175" s="150">
        <v>1</v>
      </c>
      <c r="BK175" s="150">
        <v>1</v>
      </c>
    </row>
    <row r="176" spans="1:63" ht="14.25" customHeight="1" x14ac:dyDescent="0.25">
      <c r="A176" s="265">
        <v>559</v>
      </c>
      <c r="B176" s="266" t="s">
        <v>1026</v>
      </c>
      <c r="C176" s="271" t="s">
        <v>1193</v>
      </c>
      <c r="D176" s="271" t="s">
        <v>1021</v>
      </c>
      <c r="E176" s="271" t="s">
        <v>1191</v>
      </c>
      <c r="F176" s="271" t="s">
        <v>1</v>
      </c>
      <c r="G176" s="271" t="s">
        <v>1</v>
      </c>
      <c r="H176" s="266" t="s">
        <v>1</v>
      </c>
      <c r="I176" s="266" t="s">
        <v>1021</v>
      </c>
      <c r="J176" s="285" t="s">
        <v>39</v>
      </c>
      <c r="K176" s="271" t="s">
        <v>1</v>
      </c>
      <c r="L176" s="271" t="s">
        <v>1</v>
      </c>
      <c r="M176" s="285" t="s">
        <v>39</v>
      </c>
      <c r="N176" s="271" t="s">
        <v>1</v>
      </c>
      <c r="O176" s="271" t="s">
        <v>1</v>
      </c>
      <c r="P176" s="271" t="s">
        <v>1</v>
      </c>
      <c r="Q176" s="271" t="s">
        <v>1</v>
      </c>
      <c r="R176" s="271" t="s">
        <v>1</v>
      </c>
      <c r="S176" s="271" t="s">
        <v>1</v>
      </c>
      <c r="T176" s="271" t="s">
        <v>1</v>
      </c>
      <c r="U176" s="271" t="s">
        <v>1</v>
      </c>
      <c r="V176" s="271" t="s">
        <v>1</v>
      </c>
      <c r="W176" s="271" t="s">
        <v>1</v>
      </c>
      <c r="X176" s="271" t="s">
        <v>1</v>
      </c>
      <c r="Y176" s="271" t="s">
        <v>1</v>
      </c>
      <c r="Z176" s="271" t="s">
        <v>1</v>
      </c>
      <c r="AA176" s="271" t="s">
        <v>1</v>
      </c>
      <c r="AB176" s="271" t="s">
        <v>1</v>
      </c>
      <c r="AC176" s="271" t="s">
        <v>1</v>
      </c>
      <c r="AD176" s="271" t="s">
        <v>1</v>
      </c>
      <c r="AE176" s="271" t="s">
        <v>1</v>
      </c>
      <c r="AF176" s="271" t="s">
        <v>1</v>
      </c>
      <c r="AG176" s="271" t="s">
        <v>1</v>
      </c>
      <c r="AH176" s="271" t="s">
        <v>1</v>
      </c>
      <c r="AI176" s="271" t="s">
        <v>1</v>
      </c>
      <c r="AJ176" s="271" t="s">
        <v>1</v>
      </c>
      <c r="AK176" s="271" t="s">
        <v>1</v>
      </c>
      <c r="AL176" s="271" t="s">
        <v>1</v>
      </c>
      <c r="AM176" s="271" t="s">
        <v>1</v>
      </c>
      <c r="AN176" s="271" t="s">
        <v>1</v>
      </c>
      <c r="AO176" s="271" t="s">
        <v>1</v>
      </c>
      <c r="AP176" s="271" t="s">
        <v>1</v>
      </c>
      <c r="AQ176" s="271" t="s">
        <v>1</v>
      </c>
      <c r="AR176" s="271" t="s">
        <v>1</v>
      </c>
      <c r="AS176" s="271" t="s">
        <v>1</v>
      </c>
      <c r="AT176" s="271" t="s">
        <v>1</v>
      </c>
      <c r="AU176" s="271" t="s">
        <v>1</v>
      </c>
      <c r="AV176" s="271" t="s">
        <v>1</v>
      </c>
      <c r="AW176" s="284" t="s">
        <v>1</v>
      </c>
      <c r="AX176" s="284">
        <v>0</v>
      </c>
      <c r="AY176" s="284">
        <v>0</v>
      </c>
      <c r="AZ176" s="276" t="s">
        <v>1</v>
      </c>
      <c r="BA176" s="276" t="s">
        <v>1</v>
      </c>
      <c r="BB176" s="283" t="s">
        <v>1</v>
      </c>
      <c r="BD176" s="150" t="e">
        <f>_xlfn.XLOOKUP(A176,'KSD auditees'!A:A,'KSD auditees'!A:A)</f>
        <v>#N/A</v>
      </c>
      <c r="BE176" s="150" t="e">
        <f>_xlfn.XLOOKUP(A176,'KSD auditees'!A:A,'KSD auditees'!G:G)</f>
        <v>#N/A</v>
      </c>
      <c r="BF176" s="150" t="e">
        <f>_xlfn.XLOOKUP(A176,'[27]Non AGSA'!B:B,'[27]Non AGSA'!B:B)</f>
        <v>#N/A</v>
      </c>
      <c r="BG176" s="150" t="e">
        <f>_xlfn.XLOOKUP(A176,'[27]Dormant auditee list'!C:C,'[27]Dormant auditee list'!C:C)</f>
        <v>#N/A</v>
      </c>
      <c r="BH176" s="150" t="str">
        <f>_xlfn.XLOOKUP(A176,[27]Reworked!A:A,[27]Reworked!I:I)</f>
        <v>Audit not finalised at legislated date</v>
      </c>
      <c r="BJ176" s="150">
        <v>1</v>
      </c>
      <c r="BK176" s="150">
        <v>6</v>
      </c>
    </row>
    <row r="177" spans="1:63" ht="34.5" customHeight="1" x14ac:dyDescent="0.25">
      <c r="A177" s="265">
        <v>1018</v>
      </c>
      <c r="B177" s="266" t="s">
        <v>1275</v>
      </c>
      <c r="C177" s="271" t="s">
        <v>1193</v>
      </c>
      <c r="D177" s="271" t="s">
        <v>683</v>
      </c>
      <c r="E177" s="271" t="s">
        <v>1191</v>
      </c>
      <c r="F177" s="271" t="s">
        <v>1</v>
      </c>
      <c r="G177" s="271" t="s">
        <v>209</v>
      </c>
      <c r="H177" s="266" t="s">
        <v>440</v>
      </c>
      <c r="I177" s="266" t="s">
        <v>437</v>
      </c>
      <c r="J177" s="152" t="s">
        <v>17</v>
      </c>
      <c r="K177" s="272" t="s">
        <v>23</v>
      </c>
      <c r="L177" s="272" t="s">
        <v>23</v>
      </c>
      <c r="M177" s="152" t="s">
        <v>17</v>
      </c>
      <c r="N177" s="272" t="s">
        <v>23</v>
      </c>
      <c r="O177" s="272" t="s">
        <v>23</v>
      </c>
      <c r="P177" s="271" t="s">
        <v>1</v>
      </c>
      <c r="Q177" s="271" t="s">
        <v>1</v>
      </c>
      <c r="R177" s="271" t="s">
        <v>1</v>
      </c>
      <c r="S177" s="271" t="s">
        <v>1</v>
      </c>
      <c r="T177" s="271" t="s">
        <v>1</v>
      </c>
      <c r="U177" s="271" t="s">
        <v>1</v>
      </c>
      <c r="V177" s="271" t="s">
        <v>1</v>
      </c>
      <c r="W177" s="271" t="s">
        <v>1</v>
      </c>
      <c r="X177" s="271" t="s">
        <v>1</v>
      </c>
      <c r="Y177" s="271" t="s">
        <v>1</v>
      </c>
      <c r="Z177" s="272" t="s">
        <v>23</v>
      </c>
      <c r="AA177" s="271" t="s">
        <v>1</v>
      </c>
      <c r="AB177" s="271" t="s">
        <v>1</v>
      </c>
      <c r="AC177" s="271" t="s">
        <v>1</v>
      </c>
      <c r="AD177" s="271" t="s">
        <v>1</v>
      </c>
      <c r="AE177" s="272" t="s">
        <v>23</v>
      </c>
      <c r="AF177" s="272" t="s">
        <v>23</v>
      </c>
      <c r="AG177" s="271" t="s">
        <v>1</v>
      </c>
      <c r="AH177" s="271" t="s">
        <v>1</v>
      </c>
      <c r="AI177" s="272" t="s">
        <v>23</v>
      </c>
      <c r="AJ177" s="271" t="s">
        <v>1</v>
      </c>
      <c r="AK177" s="271" t="s">
        <v>1</v>
      </c>
      <c r="AL177" s="272" t="s">
        <v>23</v>
      </c>
      <c r="AM177" s="271" t="s">
        <v>1</v>
      </c>
      <c r="AN177" s="271" t="s">
        <v>1</v>
      </c>
      <c r="AO177" s="271" t="s">
        <v>1</v>
      </c>
      <c r="AP177" s="271" t="s">
        <v>1</v>
      </c>
      <c r="AQ177" s="271" t="s">
        <v>1</v>
      </c>
      <c r="AR177" s="271" t="s">
        <v>1</v>
      </c>
      <c r="AS177" s="271" t="s">
        <v>1</v>
      </c>
      <c r="AT177" s="271" t="s">
        <v>1</v>
      </c>
      <c r="AU177" s="272" t="s">
        <v>23</v>
      </c>
      <c r="AV177" s="272" t="s">
        <v>23</v>
      </c>
      <c r="AW177" s="272" t="s">
        <v>1242</v>
      </c>
      <c r="AX177" s="152">
        <v>2</v>
      </c>
      <c r="AY177" s="284">
        <v>0</v>
      </c>
      <c r="AZ177" s="276">
        <v>0</v>
      </c>
      <c r="BA177" s="277">
        <v>5.3</v>
      </c>
      <c r="BB177" s="281">
        <v>0.15</v>
      </c>
      <c r="BD177" s="150" t="e">
        <f>_xlfn.XLOOKUP(A177,'KSD auditees'!A:A,'KSD auditees'!A:A)</f>
        <v>#N/A</v>
      </c>
      <c r="BE177" s="150" t="e">
        <f>_xlfn.XLOOKUP(A177,'KSD auditees'!A:A,'KSD auditees'!G:G)</f>
        <v>#N/A</v>
      </c>
      <c r="BF177" s="150" t="e">
        <f>_xlfn.XLOOKUP(A177,'[27]Non AGSA'!B:B,'[27]Non AGSA'!B:B)</f>
        <v>#N/A</v>
      </c>
      <c r="BG177" s="150" t="e">
        <f>_xlfn.XLOOKUP(A177,'[27]Dormant auditee list'!C:C,'[27]Dormant auditee list'!C:C)</f>
        <v>#N/A</v>
      </c>
      <c r="BH177" s="150" t="str">
        <f>_xlfn.XLOOKUP(A177,[27]Reworked!A:A,[27]Reworked!I:I)</f>
        <v>Unqualified with findings</v>
      </c>
      <c r="BJ177" s="150">
        <v>1</v>
      </c>
      <c r="BK177" s="150">
        <v>2</v>
      </c>
    </row>
    <row r="178" spans="1:63" ht="34.5" customHeight="1" x14ac:dyDescent="0.25">
      <c r="A178" s="265">
        <v>1598</v>
      </c>
      <c r="B178" s="266" t="s">
        <v>110</v>
      </c>
      <c r="C178" s="271" t="s">
        <v>1193</v>
      </c>
      <c r="D178" s="271" t="s">
        <v>1086</v>
      </c>
      <c r="E178" s="271" t="s">
        <v>1191</v>
      </c>
      <c r="F178" s="271" t="s">
        <v>1</v>
      </c>
      <c r="G178" s="271" t="s">
        <v>520</v>
      </c>
      <c r="H178" s="266" t="s">
        <v>440</v>
      </c>
      <c r="I178" s="266" t="s">
        <v>437</v>
      </c>
      <c r="J178" s="152" t="s">
        <v>17</v>
      </c>
      <c r="K178" s="274" t="s">
        <v>20</v>
      </c>
      <c r="L178" s="274" t="s">
        <v>20</v>
      </c>
      <c r="M178" s="151" t="s">
        <v>111</v>
      </c>
      <c r="N178" s="271" t="s">
        <v>1</v>
      </c>
      <c r="O178" s="271" t="s">
        <v>1</v>
      </c>
      <c r="P178" s="271" t="s">
        <v>1</v>
      </c>
      <c r="Q178" s="271" t="s">
        <v>1</v>
      </c>
      <c r="R178" s="271" t="s">
        <v>1</v>
      </c>
      <c r="S178" s="271" t="s">
        <v>1</v>
      </c>
      <c r="T178" s="271" t="s">
        <v>1</v>
      </c>
      <c r="U178" s="271" t="s">
        <v>1</v>
      </c>
      <c r="V178" s="271" t="s">
        <v>1</v>
      </c>
      <c r="W178" s="271" t="s">
        <v>1</v>
      </c>
      <c r="X178" s="271" t="s">
        <v>1</v>
      </c>
      <c r="Y178" s="271" t="s">
        <v>1</v>
      </c>
      <c r="Z178" s="271" t="s">
        <v>1</v>
      </c>
      <c r="AA178" s="274" t="s">
        <v>20</v>
      </c>
      <c r="AB178" s="271" t="s">
        <v>1</v>
      </c>
      <c r="AC178" s="271" t="s">
        <v>1</v>
      </c>
      <c r="AD178" s="271" t="s">
        <v>1</v>
      </c>
      <c r="AE178" s="271" t="s">
        <v>1</v>
      </c>
      <c r="AF178" s="274" t="s">
        <v>20</v>
      </c>
      <c r="AG178" s="271" t="s">
        <v>1</v>
      </c>
      <c r="AH178" s="271" t="s">
        <v>1</v>
      </c>
      <c r="AI178" s="271" t="s">
        <v>1</v>
      </c>
      <c r="AJ178" s="271" t="s">
        <v>1</v>
      </c>
      <c r="AK178" s="274" t="s">
        <v>20</v>
      </c>
      <c r="AL178" s="271" t="s">
        <v>1</v>
      </c>
      <c r="AM178" s="271" t="s">
        <v>1</v>
      </c>
      <c r="AN178" s="271" t="s">
        <v>1</v>
      </c>
      <c r="AO178" s="271" t="s">
        <v>1</v>
      </c>
      <c r="AP178" s="274" t="s">
        <v>20</v>
      </c>
      <c r="AQ178" s="271" t="s">
        <v>1</v>
      </c>
      <c r="AR178" s="274" t="s">
        <v>20</v>
      </c>
      <c r="AS178" s="271" t="s">
        <v>1</v>
      </c>
      <c r="AT178" s="271" t="s">
        <v>1</v>
      </c>
      <c r="AU178" s="274" t="s">
        <v>20</v>
      </c>
      <c r="AV178" s="274" t="s">
        <v>20</v>
      </c>
      <c r="AW178" s="272" t="s">
        <v>23</v>
      </c>
      <c r="AX178" s="275">
        <v>1</v>
      </c>
      <c r="AY178" s="284">
        <v>0</v>
      </c>
      <c r="AZ178" s="276">
        <v>0</v>
      </c>
      <c r="BA178" s="280">
        <v>6.9</v>
      </c>
      <c r="BB178" s="278">
        <v>1</v>
      </c>
      <c r="BD178" s="150">
        <f>_xlfn.XLOOKUP(A178,'KSD auditees'!A:A,'KSD auditees'!A:A)</f>
        <v>1598</v>
      </c>
      <c r="BE178" s="150" t="str">
        <f>_xlfn.XLOOKUP(A178,'KSD auditees'!A:A,'KSD auditees'!G:G)</f>
        <v>Energy</v>
      </c>
      <c r="BF178" s="150" t="e">
        <f>_xlfn.XLOOKUP(A178,'[27]Non AGSA'!B:B,'[27]Non AGSA'!B:B)</f>
        <v>#N/A</v>
      </c>
      <c r="BG178" s="150" t="e">
        <f>_xlfn.XLOOKUP(A178,'[27]Dormant auditee list'!C:C,'[27]Dormant auditee list'!C:C)</f>
        <v>#N/A</v>
      </c>
      <c r="BH178" s="150" t="str">
        <f>_xlfn.XLOOKUP(A178,[27]Reworked!A:A,[27]Reworked!I:I)</f>
        <v>Unqualified with findings</v>
      </c>
      <c r="BJ178" s="150">
        <v>1</v>
      </c>
      <c r="BK178" s="150">
        <v>2</v>
      </c>
    </row>
    <row r="179" spans="1:63" ht="27" customHeight="1" x14ac:dyDescent="0.25">
      <c r="A179" s="265">
        <v>23</v>
      </c>
      <c r="B179" s="266" t="s">
        <v>31</v>
      </c>
      <c r="C179" s="271" t="s">
        <v>1193</v>
      </c>
      <c r="D179" s="271" t="s">
        <v>941</v>
      </c>
      <c r="E179" s="271" t="s">
        <v>1191</v>
      </c>
      <c r="F179" s="271" t="s">
        <v>1</v>
      </c>
      <c r="G179" s="271" t="s">
        <v>447</v>
      </c>
      <c r="H179" s="266" t="s">
        <v>444</v>
      </c>
      <c r="I179" s="266" t="s">
        <v>437</v>
      </c>
      <c r="J179" s="152" t="s">
        <v>17</v>
      </c>
      <c r="K179" s="274" t="s">
        <v>20</v>
      </c>
      <c r="L179" s="272" t="s">
        <v>23</v>
      </c>
      <c r="M179" s="152" t="s">
        <v>17</v>
      </c>
      <c r="N179" s="273" t="s">
        <v>22</v>
      </c>
      <c r="O179" s="272" t="s">
        <v>23</v>
      </c>
      <c r="P179" s="271" t="s">
        <v>1</v>
      </c>
      <c r="Q179" s="271" t="s">
        <v>1</v>
      </c>
      <c r="R179" s="271" t="s">
        <v>1</v>
      </c>
      <c r="S179" s="271" t="s">
        <v>1</v>
      </c>
      <c r="T179" s="271" t="s">
        <v>1</v>
      </c>
      <c r="U179" s="271" t="s">
        <v>1</v>
      </c>
      <c r="V179" s="271" t="s">
        <v>1</v>
      </c>
      <c r="W179" s="271" t="s">
        <v>1</v>
      </c>
      <c r="X179" s="271" t="s">
        <v>1</v>
      </c>
      <c r="Y179" s="271" t="s">
        <v>1</v>
      </c>
      <c r="Z179" s="271" t="s">
        <v>1</v>
      </c>
      <c r="AA179" s="274" t="s">
        <v>20</v>
      </c>
      <c r="AB179" s="271" t="s">
        <v>1</v>
      </c>
      <c r="AC179" s="271" t="s">
        <v>1</v>
      </c>
      <c r="AD179" s="271" t="s">
        <v>1</v>
      </c>
      <c r="AE179" s="273" t="s">
        <v>22</v>
      </c>
      <c r="AF179" s="274" t="s">
        <v>20</v>
      </c>
      <c r="AG179" s="271" t="s">
        <v>1</v>
      </c>
      <c r="AH179" s="271" t="s">
        <v>1</v>
      </c>
      <c r="AI179" s="271" t="s">
        <v>1</v>
      </c>
      <c r="AJ179" s="271" t="s">
        <v>1</v>
      </c>
      <c r="AK179" s="271" t="s">
        <v>1</v>
      </c>
      <c r="AL179" s="271" t="s">
        <v>1</v>
      </c>
      <c r="AM179" s="271" t="s">
        <v>1</v>
      </c>
      <c r="AN179" s="271" t="s">
        <v>1</v>
      </c>
      <c r="AO179" s="271" t="s">
        <v>1</v>
      </c>
      <c r="AP179" s="271" t="s">
        <v>1</v>
      </c>
      <c r="AQ179" s="271" t="s">
        <v>1</v>
      </c>
      <c r="AR179" s="271" t="s">
        <v>1</v>
      </c>
      <c r="AS179" s="271" t="s">
        <v>1</v>
      </c>
      <c r="AT179" s="271" t="s">
        <v>1</v>
      </c>
      <c r="AU179" s="272" t="s">
        <v>23</v>
      </c>
      <c r="AV179" s="274" t="s">
        <v>20</v>
      </c>
      <c r="AW179" s="275" t="s">
        <v>1241</v>
      </c>
      <c r="AX179" s="275">
        <v>1</v>
      </c>
      <c r="AY179" s="275">
        <v>1</v>
      </c>
      <c r="AZ179" s="276">
        <v>0</v>
      </c>
      <c r="BA179" s="276">
        <v>0</v>
      </c>
      <c r="BB179" s="278">
        <v>23.2</v>
      </c>
      <c r="BD179" s="150">
        <f>_xlfn.XLOOKUP(A179,'KSD auditees'!A:A,'KSD auditees'!A:A)</f>
        <v>23</v>
      </c>
      <c r="BE179" s="150" t="str">
        <f>_xlfn.XLOOKUP(A179,'KSD auditees'!A:A,'KSD auditees'!G:G)</f>
        <v xml:space="preserve">Education, Skills development and employment </v>
      </c>
      <c r="BF179" s="150" t="e">
        <f>_xlfn.XLOOKUP(A179,'[27]Non AGSA'!B:B,'[27]Non AGSA'!B:B)</f>
        <v>#N/A</v>
      </c>
      <c r="BG179" s="150" t="e">
        <f>_xlfn.XLOOKUP(A179,'[27]Dormant auditee list'!C:C,'[27]Dormant auditee list'!C:C)</f>
        <v>#N/A</v>
      </c>
      <c r="BH179" s="150" t="str">
        <f>_xlfn.XLOOKUP(A179,[27]Reworked!A:A,[27]Reworked!I:I)</f>
        <v>Unqualified with findings</v>
      </c>
      <c r="BJ179" s="150">
        <v>1</v>
      </c>
      <c r="BK179" s="150">
        <v>2</v>
      </c>
    </row>
    <row r="180" spans="1:63" ht="26.25" customHeight="1" x14ac:dyDescent="0.25">
      <c r="A180" s="265">
        <v>1336</v>
      </c>
      <c r="B180" s="266" t="s">
        <v>32</v>
      </c>
      <c r="C180" s="271" t="s">
        <v>1193</v>
      </c>
      <c r="D180" s="271" t="s">
        <v>1086</v>
      </c>
      <c r="E180" s="271" t="s">
        <v>1191</v>
      </c>
      <c r="F180" s="271" t="s">
        <v>1</v>
      </c>
      <c r="G180" s="271" t="s">
        <v>447</v>
      </c>
      <c r="H180" s="266" t="s">
        <v>444</v>
      </c>
      <c r="I180" s="266" t="s">
        <v>437</v>
      </c>
      <c r="J180" s="275" t="s">
        <v>33</v>
      </c>
      <c r="K180" s="271" t="s">
        <v>1</v>
      </c>
      <c r="L180" s="271" t="s">
        <v>1</v>
      </c>
      <c r="M180" s="275" t="s">
        <v>33</v>
      </c>
      <c r="N180" s="271" t="s">
        <v>1</v>
      </c>
      <c r="O180" s="271" t="s">
        <v>1</v>
      </c>
      <c r="P180" s="271" t="s">
        <v>1</v>
      </c>
      <c r="Q180" s="271" t="s">
        <v>1</v>
      </c>
      <c r="R180" s="271" t="s">
        <v>1</v>
      </c>
      <c r="S180" s="271" t="s">
        <v>1</v>
      </c>
      <c r="T180" s="271" t="s">
        <v>1</v>
      </c>
      <c r="U180" s="271" t="s">
        <v>1</v>
      </c>
      <c r="V180" s="271" t="s">
        <v>1</v>
      </c>
      <c r="W180" s="271" t="s">
        <v>1</v>
      </c>
      <c r="X180" s="271" t="s">
        <v>1</v>
      </c>
      <c r="Y180" s="271" t="s">
        <v>1</v>
      </c>
      <c r="Z180" s="271" t="s">
        <v>1</v>
      </c>
      <c r="AA180" s="271" t="s">
        <v>1</v>
      </c>
      <c r="AB180" s="271" t="s">
        <v>1</v>
      </c>
      <c r="AC180" s="271" t="s">
        <v>1</v>
      </c>
      <c r="AD180" s="271" t="s">
        <v>1</v>
      </c>
      <c r="AE180" s="271" t="s">
        <v>1</v>
      </c>
      <c r="AF180" s="271" t="s">
        <v>1</v>
      </c>
      <c r="AG180" s="271" t="s">
        <v>1</v>
      </c>
      <c r="AH180" s="271" t="s">
        <v>1</v>
      </c>
      <c r="AI180" s="271" t="s">
        <v>1</v>
      </c>
      <c r="AJ180" s="271" t="s">
        <v>1</v>
      </c>
      <c r="AK180" s="271" t="s">
        <v>1</v>
      </c>
      <c r="AL180" s="271" t="s">
        <v>1</v>
      </c>
      <c r="AM180" s="271" t="s">
        <v>1</v>
      </c>
      <c r="AN180" s="271" t="s">
        <v>1</v>
      </c>
      <c r="AO180" s="271" t="s">
        <v>1</v>
      </c>
      <c r="AP180" s="271" t="s">
        <v>1</v>
      </c>
      <c r="AQ180" s="271" t="s">
        <v>1</v>
      </c>
      <c r="AR180" s="271" t="s">
        <v>1</v>
      </c>
      <c r="AS180" s="271" t="s">
        <v>1</v>
      </c>
      <c r="AT180" s="271" t="s">
        <v>1</v>
      </c>
      <c r="AU180" s="271" t="s">
        <v>1</v>
      </c>
      <c r="AV180" s="271" t="s">
        <v>1</v>
      </c>
      <c r="AW180" s="275" t="s">
        <v>1241</v>
      </c>
      <c r="AX180" s="275">
        <v>1</v>
      </c>
      <c r="AY180" s="284">
        <v>0</v>
      </c>
      <c r="AZ180" s="276">
        <v>0</v>
      </c>
      <c r="BA180" s="276">
        <v>0</v>
      </c>
      <c r="BB180" s="283">
        <v>0</v>
      </c>
      <c r="BD180" s="150">
        <f>_xlfn.XLOOKUP(A180,'KSD auditees'!A:A,'KSD auditees'!A:A)</f>
        <v>1336</v>
      </c>
      <c r="BE180" s="150" t="str">
        <f>_xlfn.XLOOKUP(A180,'KSD auditees'!A:A,'KSD auditees'!G:G)</f>
        <v xml:space="preserve">Education, Skills development and employment </v>
      </c>
      <c r="BF180" s="150" t="e">
        <f>_xlfn.XLOOKUP(A180,'[27]Non AGSA'!B:B,'[27]Non AGSA'!B:B)</f>
        <v>#N/A</v>
      </c>
      <c r="BG180" s="150" t="e">
        <f>_xlfn.XLOOKUP(A180,'[27]Dormant auditee list'!C:C,'[27]Dormant auditee list'!C:C)</f>
        <v>#N/A</v>
      </c>
      <c r="BH180" s="150" t="str">
        <f>_xlfn.XLOOKUP(A180,[27]Reworked!A:A,[27]Reworked!I:I)</f>
        <v>Unqualified with no findings</v>
      </c>
      <c r="BJ180" s="150">
        <v>1</v>
      </c>
      <c r="BK180" s="150">
        <v>1</v>
      </c>
    </row>
    <row r="181" spans="1:63" ht="26.25" customHeight="1" x14ac:dyDescent="0.25">
      <c r="A181" s="265">
        <v>1573</v>
      </c>
      <c r="B181" s="266" t="s">
        <v>204</v>
      </c>
      <c r="C181" s="271" t="s">
        <v>1193</v>
      </c>
      <c r="D181" s="271" t="s">
        <v>896</v>
      </c>
      <c r="E181" s="271" t="s">
        <v>1191</v>
      </c>
      <c r="F181" s="271" t="s">
        <v>1</v>
      </c>
      <c r="G181" s="271" t="s">
        <v>900</v>
      </c>
      <c r="H181" s="266" t="s">
        <v>696</v>
      </c>
      <c r="I181" s="266" t="s">
        <v>437</v>
      </c>
      <c r="J181" s="279" t="s">
        <v>26</v>
      </c>
      <c r="K181" s="272" t="s">
        <v>23</v>
      </c>
      <c r="L181" s="272" t="s">
        <v>23</v>
      </c>
      <c r="M181" s="279" t="s">
        <v>26</v>
      </c>
      <c r="N181" s="274" t="s">
        <v>20</v>
      </c>
      <c r="O181" s="274" t="s">
        <v>20</v>
      </c>
      <c r="P181" s="271" t="s">
        <v>1</v>
      </c>
      <c r="Q181" s="274" t="s">
        <v>20</v>
      </c>
      <c r="R181" s="272" t="s">
        <v>23</v>
      </c>
      <c r="S181" s="271" t="s">
        <v>1</v>
      </c>
      <c r="T181" s="271" t="s">
        <v>1</v>
      </c>
      <c r="U181" s="273" t="s">
        <v>22</v>
      </c>
      <c r="V181" s="271" t="s">
        <v>1</v>
      </c>
      <c r="W181" s="273" t="s">
        <v>22</v>
      </c>
      <c r="X181" s="271" t="s">
        <v>1</v>
      </c>
      <c r="Y181" s="271" t="s">
        <v>1</v>
      </c>
      <c r="Z181" s="272" t="s">
        <v>23</v>
      </c>
      <c r="AA181" s="273" t="s">
        <v>22</v>
      </c>
      <c r="AB181" s="271" t="s">
        <v>1</v>
      </c>
      <c r="AC181" s="271" t="s">
        <v>1</v>
      </c>
      <c r="AD181" s="271" t="s">
        <v>1</v>
      </c>
      <c r="AE181" s="272" t="s">
        <v>23</v>
      </c>
      <c r="AF181" s="271" t="s">
        <v>1</v>
      </c>
      <c r="AG181" s="273" t="s">
        <v>22</v>
      </c>
      <c r="AH181" s="271" t="s">
        <v>1</v>
      </c>
      <c r="AI181" s="271" t="s">
        <v>1</v>
      </c>
      <c r="AJ181" s="271" t="s">
        <v>1</v>
      </c>
      <c r="AK181" s="274" t="s">
        <v>20</v>
      </c>
      <c r="AL181" s="271" t="s">
        <v>1</v>
      </c>
      <c r="AM181" s="271" t="s">
        <v>1</v>
      </c>
      <c r="AN181" s="271" t="s">
        <v>1</v>
      </c>
      <c r="AO181" s="272" t="s">
        <v>23</v>
      </c>
      <c r="AP181" s="271" t="s">
        <v>1</v>
      </c>
      <c r="AQ181" s="271" t="s">
        <v>1</v>
      </c>
      <c r="AR181" s="271" t="s">
        <v>1</v>
      </c>
      <c r="AS181" s="271" t="s">
        <v>1</v>
      </c>
      <c r="AT181" s="271" t="s">
        <v>1</v>
      </c>
      <c r="AU181" s="272" t="s">
        <v>23</v>
      </c>
      <c r="AV181" s="272" t="s">
        <v>23</v>
      </c>
      <c r="AW181" s="275" t="s">
        <v>1241</v>
      </c>
      <c r="AX181" s="275">
        <v>1</v>
      </c>
      <c r="AY181" s="152">
        <v>2</v>
      </c>
      <c r="AZ181" s="276">
        <v>0</v>
      </c>
      <c r="BA181" s="277">
        <v>3.2</v>
      </c>
      <c r="BB181" s="278">
        <v>3.9</v>
      </c>
      <c r="BD181" s="150">
        <f>_xlfn.XLOOKUP(A181,'KSD auditees'!A:A,'KSD auditees'!A:A)</f>
        <v>1573</v>
      </c>
      <c r="BE181" s="150" t="str">
        <f>_xlfn.XLOOKUP(A181,'KSD auditees'!A:A,'KSD auditees'!G:G)</f>
        <v>Safety and Security</v>
      </c>
      <c r="BF181" s="150" t="e">
        <f>_xlfn.XLOOKUP(A181,'[27]Non AGSA'!B:B,'[27]Non AGSA'!B:B)</f>
        <v>#N/A</v>
      </c>
      <c r="BG181" s="150" t="e">
        <f>_xlfn.XLOOKUP(A181,'[27]Dormant auditee list'!C:C,'[27]Dormant auditee list'!C:C)</f>
        <v>#N/A</v>
      </c>
      <c r="BH181" s="150" t="str">
        <f>_xlfn.XLOOKUP(A181,[27]Reworked!A:A,[27]Reworked!I:I)</f>
        <v>Qualified</v>
      </c>
      <c r="BJ181" s="150">
        <v>1</v>
      </c>
      <c r="BK181" s="150">
        <v>3</v>
      </c>
    </row>
    <row r="182" spans="1:63" ht="27" customHeight="1" x14ac:dyDescent="0.25">
      <c r="A182" s="265">
        <v>205</v>
      </c>
      <c r="B182" s="266" t="s">
        <v>1276</v>
      </c>
      <c r="C182" s="271" t="s">
        <v>1193</v>
      </c>
      <c r="D182" s="271" t="s">
        <v>737</v>
      </c>
      <c r="E182" s="271" t="s">
        <v>1191</v>
      </c>
      <c r="F182" s="271" t="s">
        <v>1</v>
      </c>
      <c r="G182" s="271" t="s">
        <v>750</v>
      </c>
      <c r="H182" s="266" t="s">
        <v>744</v>
      </c>
      <c r="I182" s="266" t="s">
        <v>437</v>
      </c>
      <c r="J182" s="275" t="s">
        <v>33</v>
      </c>
      <c r="K182" s="271" t="s">
        <v>1</v>
      </c>
      <c r="L182" s="271" t="s">
        <v>1</v>
      </c>
      <c r="M182" s="275" t="s">
        <v>33</v>
      </c>
      <c r="N182" s="271" t="s">
        <v>1</v>
      </c>
      <c r="O182" s="271" t="s">
        <v>1</v>
      </c>
      <c r="P182" s="271" t="s">
        <v>1</v>
      </c>
      <c r="Q182" s="271" t="s">
        <v>1</v>
      </c>
      <c r="R182" s="271" t="s">
        <v>1</v>
      </c>
      <c r="S182" s="271" t="s">
        <v>1</v>
      </c>
      <c r="T182" s="271" t="s">
        <v>1</v>
      </c>
      <c r="U182" s="271" t="s">
        <v>1</v>
      </c>
      <c r="V182" s="271" t="s">
        <v>1</v>
      </c>
      <c r="W182" s="271" t="s">
        <v>1</v>
      </c>
      <c r="X182" s="271" t="s">
        <v>1</v>
      </c>
      <c r="Y182" s="271" t="s">
        <v>1</v>
      </c>
      <c r="Z182" s="271" t="s">
        <v>1</v>
      </c>
      <c r="AA182" s="271" t="s">
        <v>1</v>
      </c>
      <c r="AB182" s="271" t="s">
        <v>1</v>
      </c>
      <c r="AC182" s="271" t="s">
        <v>1</v>
      </c>
      <c r="AD182" s="271" t="s">
        <v>1</v>
      </c>
      <c r="AE182" s="271" t="s">
        <v>1</v>
      </c>
      <c r="AF182" s="271" t="s">
        <v>1</v>
      </c>
      <c r="AG182" s="271" t="s">
        <v>1</v>
      </c>
      <c r="AH182" s="271" t="s">
        <v>1</v>
      </c>
      <c r="AI182" s="271" t="s">
        <v>1</v>
      </c>
      <c r="AJ182" s="271" t="s">
        <v>1</v>
      </c>
      <c r="AK182" s="271" t="s">
        <v>1</v>
      </c>
      <c r="AL182" s="271" t="s">
        <v>1</v>
      </c>
      <c r="AM182" s="271" t="s">
        <v>1</v>
      </c>
      <c r="AN182" s="271" t="s">
        <v>1</v>
      </c>
      <c r="AO182" s="271" t="s">
        <v>1</v>
      </c>
      <c r="AP182" s="271" t="s">
        <v>1</v>
      </c>
      <c r="AQ182" s="271" t="s">
        <v>1</v>
      </c>
      <c r="AR182" s="271" t="s">
        <v>1</v>
      </c>
      <c r="AS182" s="271" t="s">
        <v>1</v>
      </c>
      <c r="AT182" s="271" t="s">
        <v>1</v>
      </c>
      <c r="AU182" s="271" t="s">
        <v>1</v>
      </c>
      <c r="AV182" s="274" t="s">
        <v>20</v>
      </c>
      <c r="AW182" s="275" t="s">
        <v>1241</v>
      </c>
      <c r="AX182" s="152">
        <v>2</v>
      </c>
      <c r="AY182" s="284">
        <v>0</v>
      </c>
      <c r="AZ182" s="276">
        <v>0</v>
      </c>
      <c r="BA182" s="276">
        <v>0</v>
      </c>
      <c r="BB182" s="283">
        <v>0</v>
      </c>
      <c r="BD182" s="150" t="e">
        <f>_xlfn.XLOOKUP(A182,'KSD auditees'!A:A,'KSD auditees'!A:A)</f>
        <v>#N/A</v>
      </c>
      <c r="BE182" s="150" t="e">
        <f>_xlfn.XLOOKUP(A182,'KSD auditees'!A:A,'KSD auditees'!G:G)</f>
        <v>#N/A</v>
      </c>
      <c r="BF182" s="150" t="e">
        <f>_xlfn.XLOOKUP(A182,'[27]Non AGSA'!B:B,'[27]Non AGSA'!B:B)</f>
        <v>#N/A</v>
      </c>
      <c r="BG182" s="150" t="e">
        <f>_xlfn.XLOOKUP(A182,'[27]Dormant auditee list'!C:C,'[27]Dormant auditee list'!C:C)</f>
        <v>#N/A</v>
      </c>
      <c r="BH182" s="150" t="str">
        <f>_xlfn.XLOOKUP(A182,[27]Reworked!A:A,[27]Reworked!I:I)</f>
        <v>Unqualified with no findings</v>
      </c>
      <c r="BJ182" s="150">
        <v>1</v>
      </c>
      <c r="BK182" s="150">
        <v>1</v>
      </c>
    </row>
    <row r="183" spans="1:63" ht="26.25" customHeight="1" x14ac:dyDescent="0.25">
      <c r="A183" s="265">
        <v>1292</v>
      </c>
      <c r="B183" s="266" t="s">
        <v>34</v>
      </c>
      <c r="C183" s="271" t="s">
        <v>1193</v>
      </c>
      <c r="D183" s="271" t="s">
        <v>438</v>
      </c>
      <c r="E183" s="271" t="s">
        <v>1191</v>
      </c>
      <c r="F183" s="271" t="s">
        <v>1</v>
      </c>
      <c r="G183" s="271" t="s">
        <v>447</v>
      </c>
      <c r="H183" s="266" t="s">
        <v>444</v>
      </c>
      <c r="I183" s="266" t="s">
        <v>437</v>
      </c>
      <c r="J183" s="279" t="s">
        <v>26</v>
      </c>
      <c r="K183" s="271" t="s">
        <v>1</v>
      </c>
      <c r="L183" s="272" t="s">
        <v>23</v>
      </c>
      <c r="M183" s="279" t="s">
        <v>26</v>
      </c>
      <c r="N183" s="271" t="s">
        <v>1</v>
      </c>
      <c r="O183" s="272" t="s">
        <v>23</v>
      </c>
      <c r="P183" s="271" t="s">
        <v>1</v>
      </c>
      <c r="Q183" s="274" t="s">
        <v>20</v>
      </c>
      <c r="R183" s="271" t="s">
        <v>1</v>
      </c>
      <c r="S183" s="271" t="s">
        <v>1</v>
      </c>
      <c r="T183" s="271" t="s">
        <v>1</v>
      </c>
      <c r="U183" s="271" t="s">
        <v>1</v>
      </c>
      <c r="V183" s="271" t="s">
        <v>1</v>
      </c>
      <c r="W183" s="272" t="s">
        <v>23</v>
      </c>
      <c r="X183" s="271" t="s">
        <v>1</v>
      </c>
      <c r="Y183" s="271" t="s">
        <v>1</v>
      </c>
      <c r="Z183" s="271" t="s">
        <v>1</v>
      </c>
      <c r="AA183" s="271" t="s">
        <v>1</v>
      </c>
      <c r="AB183" s="271" t="s">
        <v>1</v>
      </c>
      <c r="AC183" s="271" t="s">
        <v>1</v>
      </c>
      <c r="AD183" s="271" t="s">
        <v>1</v>
      </c>
      <c r="AE183" s="272" t="s">
        <v>23</v>
      </c>
      <c r="AF183" s="271" t="s">
        <v>1</v>
      </c>
      <c r="AG183" s="271" t="s">
        <v>1</v>
      </c>
      <c r="AH183" s="271" t="s">
        <v>1</v>
      </c>
      <c r="AI183" s="271" t="s">
        <v>1</v>
      </c>
      <c r="AJ183" s="271" t="s">
        <v>1</v>
      </c>
      <c r="AK183" s="271" t="s">
        <v>1</v>
      </c>
      <c r="AL183" s="271" t="s">
        <v>1</v>
      </c>
      <c r="AM183" s="271" t="s">
        <v>1</v>
      </c>
      <c r="AN183" s="271" t="s">
        <v>1</v>
      </c>
      <c r="AO183" s="271" t="s">
        <v>1</v>
      </c>
      <c r="AP183" s="271" t="s">
        <v>1</v>
      </c>
      <c r="AQ183" s="271" t="s">
        <v>1</v>
      </c>
      <c r="AR183" s="271" t="s">
        <v>1</v>
      </c>
      <c r="AS183" s="271" t="s">
        <v>1</v>
      </c>
      <c r="AT183" s="271" t="s">
        <v>1</v>
      </c>
      <c r="AU183" s="271" t="s">
        <v>1</v>
      </c>
      <c r="AV183" s="271" t="s">
        <v>1</v>
      </c>
      <c r="AW183" s="274" t="s">
        <v>1240</v>
      </c>
      <c r="AX183" s="282">
        <v>3</v>
      </c>
      <c r="AY183" s="284">
        <v>0</v>
      </c>
      <c r="AZ183" s="276">
        <v>0</v>
      </c>
      <c r="BA183" s="276">
        <v>0</v>
      </c>
      <c r="BB183" s="283">
        <v>0</v>
      </c>
      <c r="BD183" s="150">
        <f>_xlfn.XLOOKUP(A183,'KSD auditees'!A:A,'KSD auditees'!A:A)</f>
        <v>1292</v>
      </c>
      <c r="BE183" s="150" t="str">
        <f>_xlfn.XLOOKUP(A183,'KSD auditees'!A:A,'KSD auditees'!G:G)</f>
        <v xml:space="preserve">Education, Skills development and employment </v>
      </c>
      <c r="BF183" s="150" t="e">
        <f>_xlfn.XLOOKUP(A183,'[27]Non AGSA'!B:B,'[27]Non AGSA'!B:B)</f>
        <v>#N/A</v>
      </c>
      <c r="BG183" s="150" t="e">
        <f>_xlfn.XLOOKUP(A183,'[27]Dormant auditee list'!C:C,'[27]Dormant auditee list'!C:C)</f>
        <v>#N/A</v>
      </c>
      <c r="BH183" s="150" t="str">
        <f>_xlfn.XLOOKUP(A183,[27]Reworked!A:A,[27]Reworked!I:I)</f>
        <v>Qualified</v>
      </c>
      <c r="BJ183" s="150">
        <v>1</v>
      </c>
      <c r="BK183" s="150">
        <v>3</v>
      </c>
    </row>
    <row r="184" spans="1:63" ht="27" customHeight="1" x14ac:dyDescent="0.25">
      <c r="A184" s="265">
        <v>1321</v>
      </c>
      <c r="B184" s="266" t="s">
        <v>35</v>
      </c>
      <c r="C184" s="271" t="s">
        <v>1193</v>
      </c>
      <c r="D184" s="271" t="s">
        <v>625</v>
      </c>
      <c r="E184" s="271" t="s">
        <v>1191</v>
      </c>
      <c r="F184" s="271" t="s">
        <v>1</v>
      </c>
      <c r="G184" s="271" t="s">
        <v>447</v>
      </c>
      <c r="H184" s="266" t="s">
        <v>444</v>
      </c>
      <c r="I184" s="266" t="s">
        <v>437</v>
      </c>
      <c r="J184" s="152" t="s">
        <v>17</v>
      </c>
      <c r="K184" s="271" t="s">
        <v>1</v>
      </c>
      <c r="L184" s="272" t="s">
        <v>23</v>
      </c>
      <c r="M184" s="152" t="s">
        <v>17</v>
      </c>
      <c r="N184" s="271" t="s">
        <v>1</v>
      </c>
      <c r="O184" s="272" t="s">
        <v>23</v>
      </c>
      <c r="P184" s="271" t="s">
        <v>1</v>
      </c>
      <c r="Q184" s="271" t="s">
        <v>1</v>
      </c>
      <c r="R184" s="271" t="s">
        <v>1</v>
      </c>
      <c r="S184" s="271" t="s">
        <v>1</v>
      </c>
      <c r="T184" s="271" t="s">
        <v>1</v>
      </c>
      <c r="U184" s="271" t="s">
        <v>1</v>
      </c>
      <c r="V184" s="271" t="s">
        <v>1</v>
      </c>
      <c r="W184" s="271" t="s">
        <v>1</v>
      </c>
      <c r="X184" s="271" t="s">
        <v>1</v>
      </c>
      <c r="Y184" s="271" t="s">
        <v>1</v>
      </c>
      <c r="Z184" s="271" t="s">
        <v>1</v>
      </c>
      <c r="AA184" s="271" t="s">
        <v>1</v>
      </c>
      <c r="AB184" s="271" t="s">
        <v>1</v>
      </c>
      <c r="AC184" s="271" t="s">
        <v>1</v>
      </c>
      <c r="AD184" s="271" t="s">
        <v>1</v>
      </c>
      <c r="AE184" s="272" t="s">
        <v>23</v>
      </c>
      <c r="AF184" s="271" t="s">
        <v>1</v>
      </c>
      <c r="AG184" s="271" t="s">
        <v>1</v>
      </c>
      <c r="AH184" s="271" t="s">
        <v>1</v>
      </c>
      <c r="AI184" s="271" t="s">
        <v>1</v>
      </c>
      <c r="AJ184" s="271" t="s">
        <v>1</v>
      </c>
      <c r="AK184" s="271" t="s">
        <v>1</v>
      </c>
      <c r="AL184" s="271" t="s">
        <v>1</v>
      </c>
      <c r="AM184" s="271" t="s">
        <v>1</v>
      </c>
      <c r="AN184" s="271" t="s">
        <v>1</v>
      </c>
      <c r="AO184" s="271" t="s">
        <v>1</v>
      </c>
      <c r="AP184" s="271" t="s">
        <v>1</v>
      </c>
      <c r="AQ184" s="271" t="s">
        <v>1</v>
      </c>
      <c r="AR184" s="271" t="s">
        <v>1</v>
      </c>
      <c r="AS184" s="271" t="s">
        <v>1</v>
      </c>
      <c r="AT184" s="271" t="s">
        <v>1</v>
      </c>
      <c r="AU184" s="271" t="s">
        <v>1</v>
      </c>
      <c r="AV184" s="273" t="s">
        <v>22</v>
      </c>
      <c r="AW184" s="275" t="s">
        <v>1241</v>
      </c>
      <c r="AX184" s="152">
        <v>2</v>
      </c>
      <c r="AY184" s="284">
        <v>0</v>
      </c>
      <c r="AZ184" s="276">
        <v>0</v>
      </c>
      <c r="BA184" s="276">
        <v>0</v>
      </c>
      <c r="BB184" s="283">
        <v>0</v>
      </c>
      <c r="BD184" s="150">
        <f>_xlfn.XLOOKUP(A184,'KSD auditees'!A:A,'KSD auditees'!A:A)</f>
        <v>1321</v>
      </c>
      <c r="BE184" s="150" t="str">
        <f>_xlfn.XLOOKUP(A184,'KSD auditees'!A:A,'KSD auditees'!G:G)</f>
        <v xml:space="preserve">Education, Skills development and employment </v>
      </c>
      <c r="BF184" s="150" t="e">
        <f>_xlfn.XLOOKUP(A184,'[27]Non AGSA'!B:B,'[27]Non AGSA'!B:B)</f>
        <v>#N/A</v>
      </c>
      <c r="BG184" s="150" t="e">
        <f>_xlfn.XLOOKUP(A184,'[27]Dormant auditee list'!C:C,'[27]Dormant auditee list'!C:C)</f>
        <v>#N/A</v>
      </c>
      <c r="BH184" s="150" t="str">
        <f>_xlfn.XLOOKUP(A184,[27]Reworked!A:A,[27]Reworked!I:I)</f>
        <v>Unqualified with findings</v>
      </c>
      <c r="BJ184" s="150">
        <v>1</v>
      </c>
      <c r="BK184" s="150">
        <v>2</v>
      </c>
    </row>
    <row r="185" spans="1:63" ht="14.25" customHeight="1" x14ac:dyDescent="0.25">
      <c r="A185" s="265">
        <v>1156</v>
      </c>
      <c r="B185" s="266" t="s">
        <v>1277</v>
      </c>
      <c r="C185" s="271" t="s">
        <v>1193</v>
      </c>
      <c r="D185" s="271" t="s">
        <v>1086</v>
      </c>
      <c r="E185" s="271" t="s">
        <v>1191</v>
      </c>
      <c r="F185" s="271" t="s">
        <v>1</v>
      </c>
      <c r="G185" s="271" t="s">
        <v>1</v>
      </c>
      <c r="H185" s="266" t="s">
        <v>1</v>
      </c>
      <c r="I185" s="266" t="s">
        <v>1086</v>
      </c>
      <c r="J185" s="152" t="s">
        <v>17</v>
      </c>
      <c r="K185" s="271" t="s">
        <v>1</v>
      </c>
      <c r="L185" s="274" t="s">
        <v>20</v>
      </c>
      <c r="M185" s="275" t="s">
        <v>33</v>
      </c>
      <c r="N185" s="271" t="s">
        <v>1</v>
      </c>
      <c r="O185" s="271" t="s">
        <v>1</v>
      </c>
      <c r="P185" s="271" t="s">
        <v>1</v>
      </c>
      <c r="Q185" s="271" t="s">
        <v>1</v>
      </c>
      <c r="R185" s="271" t="s">
        <v>1</v>
      </c>
      <c r="S185" s="271" t="s">
        <v>1</v>
      </c>
      <c r="T185" s="271" t="s">
        <v>1</v>
      </c>
      <c r="U185" s="271" t="s">
        <v>1</v>
      </c>
      <c r="V185" s="271" t="s">
        <v>1</v>
      </c>
      <c r="W185" s="271" t="s">
        <v>1</v>
      </c>
      <c r="X185" s="271" t="s">
        <v>1</v>
      </c>
      <c r="Y185" s="271" t="s">
        <v>1</v>
      </c>
      <c r="Z185" s="271" t="s">
        <v>1</v>
      </c>
      <c r="AA185" s="271" t="s">
        <v>1</v>
      </c>
      <c r="AB185" s="271" t="s">
        <v>1</v>
      </c>
      <c r="AC185" s="271" t="s">
        <v>1</v>
      </c>
      <c r="AD185" s="271" t="s">
        <v>1</v>
      </c>
      <c r="AE185" s="271" t="s">
        <v>1</v>
      </c>
      <c r="AF185" s="274" t="s">
        <v>20</v>
      </c>
      <c r="AG185" s="271" t="s">
        <v>1</v>
      </c>
      <c r="AH185" s="271" t="s">
        <v>1</v>
      </c>
      <c r="AI185" s="271" t="s">
        <v>1</v>
      </c>
      <c r="AJ185" s="271" t="s">
        <v>1</v>
      </c>
      <c r="AK185" s="271" t="s">
        <v>1</v>
      </c>
      <c r="AL185" s="271" t="s">
        <v>1</v>
      </c>
      <c r="AM185" s="271" t="s">
        <v>1</v>
      </c>
      <c r="AN185" s="271" t="s">
        <v>1</v>
      </c>
      <c r="AO185" s="271" t="s">
        <v>1</v>
      </c>
      <c r="AP185" s="271" t="s">
        <v>1</v>
      </c>
      <c r="AQ185" s="271" t="s">
        <v>1</v>
      </c>
      <c r="AR185" s="271" t="s">
        <v>1</v>
      </c>
      <c r="AS185" s="271" t="s">
        <v>1</v>
      </c>
      <c r="AT185" s="271" t="s">
        <v>1</v>
      </c>
      <c r="AU185" s="271" t="s">
        <v>1</v>
      </c>
      <c r="AV185" s="272" t="s">
        <v>23</v>
      </c>
      <c r="AW185" s="275" t="s">
        <v>1241</v>
      </c>
      <c r="AX185" s="275">
        <v>1</v>
      </c>
      <c r="AY185" s="275">
        <v>1</v>
      </c>
      <c r="AZ185" s="276">
        <v>0</v>
      </c>
      <c r="BA185" s="280">
        <v>1.4</v>
      </c>
      <c r="BB185" s="278">
        <v>7.0000000000000007E-2</v>
      </c>
      <c r="BD185" s="150" t="e">
        <f>_xlfn.XLOOKUP(A185,'KSD auditees'!A:A,'KSD auditees'!A:A)</f>
        <v>#N/A</v>
      </c>
      <c r="BE185" s="150" t="e">
        <f>_xlfn.XLOOKUP(A185,'KSD auditees'!A:A,'KSD auditees'!G:G)</f>
        <v>#N/A</v>
      </c>
      <c r="BF185" s="150" t="e">
        <f>_xlfn.XLOOKUP(A185,'[27]Non AGSA'!B:B,'[27]Non AGSA'!B:B)</f>
        <v>#N/A</v>
      </c>
      <c r="BG185" s="150" t="e">
        <f>_xlfn.XLOOKUP(A185,'[27]Dormant auditee list'!C:C,'[27]Dormant auditee list'!C:C)</f>
        <v>#N/A</v>
      </c>
      <c r="BH185" s="150" t="str">
        <f>_xlfn.XLOOKUP(A185,[27]Reworked!A:A,[27]Reworked!I:I)</f>
        <v>Unqualified with findings</v>
      </c>
      <c r="BJ185" s="150">
        <v>1</v>
      </c>
      <c r="BK185" s="150">
        <v>2</v>
      </c>
    </row>
    <row r="186" spans="1:63" ht="34.5" customHeight="1" x14ac:dyDescent="0.25">
      <c r="A186" s="265">
        <v>31</v>
      </c>
      <c r="B186" s="266" t="s">
        <v>112</v>
      </c>
      <c r="C186" s="271" t="s">
        <v>1193</v>
      </c>
      <c r="D186" s="271" t="s">
        <v>519</v>
      </c>
      <c r="E186" s="271" t="s">
        <v>1191</v>
      </c>
      <c r="F186" s="271" t="s">
        <v>1</v>
      </c>
      <c r="G186" s="271" t="s">
        <v>520</v>
      </c>
      <c r="H186" s="266" t="s">
        <v>440</v>
      </c>
      <c r="I186" s="266" t="s">
        <v>437</v>
      </c>
      <c r="J186" s="285" t="s">
        <v>39</v>
      </c>
      <c r="K186" s="273" t="s">
        <v>22</v>
      </c>
      <c r="L186" s="272" t="s">
        <v>23</v>
      </c>
      <c r="M186" s="152" t="s">
        <v>17</v>
      </c>
      <c r="N186" s="272" t="s">
        <v>23</v>
      </c>
      <c r="O186" s="272" t="s">
        <v>23</v>
      </c>
      <c r="P186" s="271" t="s">
        <v>1</v>
      </c>
      <c r="Q186" s="271" t="s">
        <v>1</v>
      </c>
      <c r="R186" s="271" t="s">
        <v>1</v>
      </c>
      <c r="S186" s="271" t="s">
        <v>1</v>
      </c>
      <c r="T186" s="271" t="s">
        <v>1</v>
      </c>
      <c r="U186" s="271" t="s">
        <v>1</v>
      </c>
      <c r="V186" s="271" t="s">
        <v>1</v>
      </c>
      <c r="W186" s="271" t="s">
        <v>1</v>
      </c>
      <c r="X186" s="271" t="s">
        <v>1</v>
      </c>
      <c r="Y186" s="271" t="s">
        <v>1</v>
      </c>
      <c r="Z186" s="273" t="s">
        <v>22</v>
      </c>
      <c r="AA186" s="271" t="s">
        <v>1</v>
      </c>
      <c r="AB186" s="271" t="s">
        <v>1</v>
      </c>
      <c r="AC186" s="271" t="s">
        <v>1</v>
      </c>
      <c r="AD186" s="271" t="s">
        <v>1</v>
      </c>
      <c r="AE186" s="272" t="s">
        <v>23</v>
      </c>
      <c r="AF186" s="271" t="s">
        <v>1</v>
      </c>
      <c r="AG186" s="271" t="s">
        <v>1</v>
      </c>
      <c r="AH186" s="271" t="s">
        <v>1</v>
      </c>
      <c r="AI186" s="271" t="s">
        <v>1</v>
      </c>
      <c r="AJ186" s="271" t="s">
        <v>1</v>
      </c>
      <c r="AK186" s="271" t="s">
        <v>1</v>
      </c>
      <c r="AL186" s="271" t="s">
        <v>1</v>
      </c>
      <c r="AM186" s="271" t="s">
        <v>1</v>
      </c>
      <c r="AN186" s="271" t="s">
        <v>1</v>
      </c>
      <c r="AO186" s="271" t="s">
        <v>1</v>
      </c>
      <c r="AP186" s="271" t="s">
        <v>1</v>
      </c>
      <c r="AQ186" s="271" t="s">
        <v>1</v>
      </c>
      <c r="AR186" s="271" t="s">
        <v>1</v>
      </c>
      <c r="AS186" s="271" t="s">
        <v>1</v>
      </c>
      <c r="AT186" s="271" t="s">
        <v>1</v>
      </c>
      <c r="AU186" s="272" t="s">
        <v>23</v>
      </c>
      <c r="AV186" s="273" t="s">
        <v>22</v>
      </c>
      <c r="AW186" s="275" t="s">
        <v>1241</v>
      </c>
      <c r="AX186" s="275">
        <v>1</v>
      </c>
      <c r="AY186" s="284">
        <v>0</v>
      </c>
      <c r="AZ186" s="276">
        <v>0</v>
      </c>
      <c r="BA186" s="277">
        <v>0.05</v>
      </c>
      <c r="BB186" s="278">
        <v>0.27</v>
      </c>
      <c r="BD186" s="150">
        <f>_xlfn.XLOOKUP(A186,'KSD auditees'!A:A,'KSD auditees'!A:A)</f>
        <v>31</v>
      </c>
      <c r="BE186" s="150" t="str">
        <f>_xlfn.XLOOKUP(A186,'KSD auditees'!A:A,'KSD auditees'!G:G)</f>
        <v>Energy</v>
      </c>
      <c r="BF186" s="150" t="e">
        <f>_xlfn.XLOOKUP(A186,'[27]Non AGSA'!B:B,'[27]Non AGSA'!B:B)</f>
        <v>#N/A</v>
      </c>
      <c r="BG186" s="150" t="e">
        <f>_xlfn.XLOOKUP(A186,'[27]Dormant auditee list'!C:C,'[27]Dormant auditee list'!C:C)</f>
        <v>#N/A</v>
      </c>
      <c r="BH186" s="150" t="str">
        <f>_xlfn.XLOOKUP(A186,[27]Reworked!A:A,[27]Reworked!I:I)</f>
        <v>Audit not finalised at legislated date</v>
      </c>
      <c r="BJ186" s="150">
        <v>1</v>
      </c>
      <c r="BK186" s="150">
        <v>6</v>
      </c>
    </row>
    <row r="187" spans="1:63" ht="33.75" customHeight="1" x14ac:dyDescent="0.25">
      <c r="A187" s="265">
        <v>1605</v>
      </c>
      <c r="B187" s="266" t="s">
        <v>113</v>
      </c>
      <c r="C187" s="271" t="s">
        <v>1193</v>
      </c>
      <c r="D187" s="271" t="s">
        <v>519</v>
      </c>
      <c r="E187" s="271" t="s">
        <v>1191</v>
      </c>
      <c r="F187" s="271" t="s">
        <v>1</v>
      </c>
      <c r="G187" s="271" t="s">
        <v>520</v>
      </c>
      <c r="H187" s="266" t="s">
        <v>440</v>
      </c>
      <c r="I187" s="266" t="s">
        <v>437</v>
      </c>
      <c r="J187" s="152" t="s">
        <v>17</v>
      </c>
      <c r="K187" s="271" t="s">
        <v>1</v>
      </c>
      <c r="L187" s="274" t="s">
        <v>20</v>
      </c>
      <c r="M187" s="151" t="s">
        <v>111</v>
      </c>
      <c r="N187" s="271" t="s">
        <v>1</v>
      </c>
      <c r="O187" s="271" t="s">
        <v>1</v>
      </c>
      <c r="P187" s="271" t="s">
        <v>1</v>
      </c>
      <c r="Q187" s="271" t="s">
        <v>1</v>
      </c>
      <c r="R187" s="271" t="s">
        <v>1</v>
      </c>
      <c r="S187" s="271" t="s">
        <v>1</v>
      </c>
      <c r="T187" s="271" t="s">
        <v>1</v>
      </c>
      <c r="U187" s="271" t="s">
        <v>1</v>
      </c>
      <c r="V187" s="271" t="s">
        <v>1</v>
      </c>
      <c r="W187" s="271" t="s">
        <v>1</v>
      </c>
      <c r="X187" s="271" t="s">
        <v>1</v>
      </c>
      <c r="Y187" s="271" t="s">
        <v>1</v>
      </c>
      <c r="Z187" s="271" t="s">
        <v>1</v>
      </c>
      <c r="AA187" s="271" t="s">
        <v>1</v>
      </c>
      <c r="AB187" s="271" t="s">
        <v>1</v>
      </c>
      <c r="AC187" s="271" t="s">
        <v>1</v>
      </c>
      <c r="AD187" s="271" t="s">
        <v>1</v>
      </c>
      <c r="AE187" s="274" t="s">
        <v>20</v>
      </c>
      <c r="AF187" s="271" t="s">
        <v>1</v>
      </c>
      <c r="AG187" s="274" t="s">
        <v>20</v>
      </c>
      <c r="AH187" s="271" t="s">
        <v>1</v>
      </c>
      <c r="AI187" s="271" t="s">
        <v>1</v>
      </c>
      <c r="AJ187" s="271" t="s">
        <v>1</v>
      </c>
      <c r="AK187" s="271" t="s">
        <v>1</v>
      </c>
      <c r="AL187" s="271" t="s">
        <v>1</v>
      </c>
      <c r="AM187" s="271" t="s">
        <v>1</v>
      </c>
      <c r="AN187" s="271" t="s">
        <v>1</v>
      </c>
      <c r="AO187" s="271" t="s">
        <v>1</v>
      </c>
      <c r="AP187" s="271" t="s">
        <v>1</v>
      </c>
      <c r="AQ187" s="271" t="s">
        <v>1</v>
      </c>
      <c r="AR187" s="271" t="s">
        <v>1</v>
      </c>
      <c r="AS187" s="271" t="s">
        <v>1</v>
      </c>
      <c r="AT187" s="271" t="s">
        <v>1</v>
      </c>
      <c r="AU187" s="271" t="s">
        <v>1</v>
      </c>
      <c r="AV187" s="271" t="s">
        <v>1</v>
      </c>
      <c r="AW187" s="274" t="s">
        <v>20</v>
      </c>
      <c r="AX187" s="275">
        <v>1</v>
      </c>
      <c r="AY187" s="284">
        <v>0</v>
      </c>
      <c r="AZ187" s="276">
        <v>0</v>
      </c>
      <c r="BA187" s="276">
        <v>0</v>
      </c>
      <c r="BB187" s="283">
        <v>0</v>
      </c>
      <c r="BD187" s="150">
        <f>_xlfn.XLOOKUP(A187,'KSD auditees'!A:A,'KSD auditees'!A:A)</f>
        <v>1605</v>
      </c>
      <c r="BE187" s="150" t="str">
        <f>_xlfn.XLOOKUP(A187,'KSD auditees'!A:A,'KSD auditees'!G:G)</f>
        <v>Energy</v>
      </c>
      <c r="BF187" s="150" t="e">
        <f>_xlfn.XLOOKUP(A187,'[27]Non AGSA'!B:B,'[27]Non AGSA'!B:B)</f>
        <v>#N/A</v>
      </c>
      <c r="BG187" s="150" t="e">
        <f>_xlfn.XLOOKUP(A187,'[27]Dormant auditee list'!C:C,'[27]Dormant auditee list'!C:C)</f>
        <v>#N/A</v>
      </c>
      <c r="BH187" s="150" t="str">
        <f>_xlfn.XLOOKUP(A187,[27]Reworked!A:A,[27]Reworked!I:I)</f>
        <v>Unqualified with findings</v>
      </c>
      <c r="BJ187" s="150">
        <v>1</v>
      </c>
      <c r="BK187" s="150">
        <v>2</v>
      </c>
    </row>
    <row r="188" spans="1:63" ht="27" customHeight="1" x14ac:dyDescent="0.25">
      <c r="A188" s="265">
        <v>1304</v>
      </c>
      <c r="B188" s="266" t="s">
        <v>36</v>
      </c>
      <c r="C188" s="271" t="s">
        <v>1193</v>
      </c>
      <c r="D188" s="271" t="s">
        <v>519</v>
      </c>
      <c r="E188" s="271" t="s">
        <v>1191</v>
      </c>
      <c r="F188" s="271" t="s">
        <v>1</v>
      </c>
      <c r="G188" s="271" t="s">
        <v>447</v>
      </c>
      <c r="H188" s="266" t="s">
        <v>444</v>
      </c>
      <c r="I188" s="266" t="s">
        <v>437</v>
      </c>
      <c r="J188" s="279" t="s">
        <v>26</v>
      </c>
      <c r="K188" s="271" t="s">
        <v>1</v>
      </c>
      <c r="L188" s="272" t="s">
        <v>23</v>
      </c>
      <c r="M188" s="282" t="s">
        <v>94</v>
      </c>
      <c r="N188" s="271" t="s">
        <v>1</v>
      </c>
      <c r="O188" s="272" t="s">
        <v>23</v>
      </c>
      <c r="P188" s="272" t="s">
        <v>23</v>
      </c>
      <c r="Q188" s="272" t="s">
        <v>23</v>
      </c>
      <c r="R188" s="273" t="s">
        <v>22</v>
      </c>
      <c r="S188" s="271" t="s">
        <v>1</v>
      </c>
      <c r="T188" s="274" t="s">
        <v>20</v>
      </c>
      <c r="U188" s="272" t="s">
        <v>23</v>
      </c>
      <c r="V188" s="271" t="s">
        <v>1</v>
      </c>
      <c r="W188" s="273" t="s">
        <v>22</v>
      </c>
      <c r="X188" s="271" t="s">
        <v>1</v>
      </c>
      <c r="Y188" s="271" t="s">
        <v>1</v>
      </c>
      <c r="Z188" s="271" t="s">
        <v>1</v>
      </c>
      <c r="AA188" s="271" t="s">
        <v>1</v>
      </c>
      <c r="AB188" s="271" t="s">
        <v>1</v>
      </c>
      <c r="AC188" s="271" t="s">
        <v>1</v>
      </c>
      <c r="AD188" s="271" t="s">
        <v>1</v>
      </c>
      <c r="AE188" s="272" t="s">
        <v>23</v>
      </c>
      <c r="AF188" s="271" t="s">
        <v>1</v>
      </c>
      <c r="AG188" s="271" t="s">
        <v>1</v>
      </c>
      <c r="AH188" s="271" t="s">
        <v>1</v>
      </c>
      <c r="AI188" s="271" t="s">
        <v>1</v>
      </c>
      <c r="AJ188" s="271" t="s">
        <v>1</v>
      </c>
      <c r="AK188" s="271" t="s">
        <v>1</v>
      </c>
      <c r="AL188" s="271" t="s">
        <v>1</v>
      </c>
      <c r="AM188" s="271" t="s">
        <v>1</v>
      </c>
      <c r="AN188" s="271" t="s">
        <v>1</v>
      </c>
      <c r="AO188" s="271" t="s">
        <v>1</v>
      </c>
      <c r="AP188" s="271" t="s">
        <v>1</v>
      </c>
      <c r="AQ188" s="271" t="s">
        <v>1</v>
      </c>
      <c r="AR188" s="271" t="s">
        <v>1</v>
      </c>
      <c r="AS188" s="271" t="s">
        <v>1</v>
      </c>
      <c r="AT188" s="271" t="s">
        <v>1</v>
      </c>
      <c r="AU188" s="271" t="s">
        <v>1</v>
      </c>
      <c r="AV188" s="271" t="s">
        <v>1</v>
      </c>
      <c r="AW188" s="274" t="s">
        <v>1240</v>
      </c>
      <c r="AX188" s="152">
        <v>2</v>
      </c>
      <c r="AY188" s="284">
        <v>0</v>
      </c>
      <c r="AZ188" s="276">
        <v>0</v>
      </c>
      <c r="BA188" s="276">
        <v>0</v>
      </c>
      <c r="BB188" s="283">
        <v>0</v>
      </c>
      <c r="BD188" s="150">
        <f>_xlfn.XLOOKUP(A188,'KSD auditees'!A:A,'KSD auditees'!A:A)</f>
        <v>1304</v>
      </c>
      <c r="BE188" s="150" t="str">
        <f>_xlfn.XLOOKUP(A188,'KSD auditees'!A:A,'KSD auditees'!G:G)</f>
        <v xml:space="preserve">Education, Skills development and employment </v>
      </c>
      <c r="BF188" s="150" t="e">
        <f>_xlfn.XLOOKUP(A188,'[27]Non AGSA'!B:B,'[27]Non AGSA'!B:B)</f>
        <v>#N/A</v>
      </c>
      <c r="BG188" s="150" t="e">
        <f>_xlfn.XLOOKUP(A188,'[27]Dormant auditee list'!C:C,'[27]Dormant auditee list'!C:C)</f>
        <v>#N/A</v>
      </c>
      <c r="BH188" s="150" t="str">
        <f>_xlfn.XLOOKUP(A188,[27]Reworked!A:A,[27]Reworked!I:I)</f>
        <v>Qualified</v>
      </c>
      <c r="BJ188" s="150">
        <v>1</v>
      </c>
      <c r="BK188" s="150">
        <v>3</v>
      </c>
    </row>
    <row r="189" spans="1:63" ht="14.25" customHeight="1" x14ac:dyDescent="0.25">
      <c r="A189" s="265">
        <v>32</v>
      </c>
      <c r="B189" s="266" t="s">
        <v>494</v>
      </c>
      <c r="C189" s="271" t="s">
        <v>1193</v>
      </c>
      <c r="D189" s="271" t="s">
        <v>492</v>
      </c>
      <c r="E189" s="271" t="s">
        <v>1191</v>
      </c>
      <c r="F189" s="271" t="s">
        <v>1</v>
      </c>
      <c r="G189" s="271" t="s">
        <v>1</v>
      </c>
      <c r="H189" s="266" t="s">
        <v>1</v>
      </c>
      <c r="I189" s="266" t="s">
        <v>492</v>
      </c>
      <c r="J189" s="152" t="s">
        <v>17</v>
      </c>
      <c r="K189" s="271" t="s">
        <v>1</v>
      </c>
      <c r="L189" s="272" t="s">
        <v>23</v>
      </c>
      <c r="M189" s="279" t="s">
        <v>26</v>
      </c>
      <c r="N189" s="271" t="s">
        <v>1</v>
      </c>
      <c r="O189" s="272" t="s">
        <v>23</v>
      </c>
      <c r="P189" s="271" t="s">
        <v>1</v>
      </c>
      <c r="Q189" s="273" t="s">
        <v>22</v>
      </c>
      <c r="R189" s="271" t="s">
        <v>1</v>
      </c>
      <c r="S189" s="271" t="s">
        <v>1</v>
      </c>
      <c r="T189" s="271" t="s">
        <v>1</v>
      </c>
      <c r="U189" s="271" t="s">
        <v>1</v>
      </c>
      <c r="V189" s="271" t="s">
        <v>1</v>
      </c>
      <c r="W189" s="273" t="s">
        <v>22</v>
      </c>
      <c r="X189" s="271" t="s">
        <v>1</v>
      </c>
      <c r="Y189" s="271" t="s">
        <v>1</v>
      </c>
      <c r="Z189" s="271" t="s">
        <v>1</v>
      </c>
      <c r="AA189" s="271" t="s">
        <v>1</v>
      </c>
      <c r="AB189" s="271" t="s">
        <v>1</v>
      </c>
      <c r="AC189" s="271" t="s">
        <v>1</v>
      </c>
      <c r="AD189" s="271" t="s">
        <v>1</v>
      </c>
      <c r="AE189" s="272" t="s">
        <v>23</v>
      </c>
      <c r="AF189" s="271" t="s">
        <v>1</v>
      </c>
      <c r="AG189" s="271" t="s">
        <v>1</v>
      </c>
      <c r="AH189" s="271" t="s">
        <v>1</v>
      </c>
      <c r="AI189" s="271" t="s">
        <v>1</v>
      </c>
      <c r="AJ189" s="271" t="s">
        <v>1</v>
      </c>
      <c r="AK189" s="272" t="s">
        <v>23</v>
      </c>
      <c r="AL189" s="273" t="s">
        <v>22</v>
      </c>
      <c r="AM189" s="271" t="s">
        <v>1</v>
      </c>
      <c r="AN189" s="271" t="s">
        <v>1</v>
      </c>
      <c r="AO189" s="272" t="s">
        <v>23</v>
      </c>
      <c r="AP189" s="271" t="s">
        <v>1</v>
      </c>
      <c r="AQ189" s="271" t="s">
        <v>1</v>
      </c>
      <c r="AR189" s="271" t="s">
        <v>1</v>
      </c>
      <c r="AS189" s="271" t="s">
        <v>1</v>
      </c>
      <c r="AT189" s="271" t="s">
        <v>1</v>
      </c>
      <c r="AU189" s="271" t="s">
        <v>1</v>
      </c>
      <c r="AV189" s="272" t="s">
        <v>23</v>
      </c>
      <c r="AW189" s="274" t="s">
        <v>1240</v>
      </c>
      <c r="AX189" s="152">
        <v>2</v>
      </c>
      <c r="AY189" s="282">
        <v>3</v>
      </c>
      <c r="AZ189" s="276">
        <v>0</v>
      </c>
      <c r="BA189" s="276">
        <v>0</v>
      </c>
      <c r="BB189" s="281">
        <v>0</v>
      </c>
      <c r="BD189" s="150" t="e">
        <f>_xlfn.XLOOKUP(A189,'KSD auditees'!A:A,'KSD auditees'!A:A)</f>
        <v>#N/A</v>
      </c>
      <c r="BE189" s="150" t="e">
        <f>_xlfn.XLOOKUP(A189,'KSD auditees'!A:A,'KSD auditees'!G:G)</f>
        <v>#N/A</v>
      </c>
      <c r="BF189" s="150" t="e">
        <f>_xlfn.XLOOKUP(A189,'[27]Non AGSA'!B:B,'[27]Non AGSA'!B:B)</f>
        <v>#N/A</v>
      </c>
      <c r="BG189" s="150" t="e">
        <f>_xlfn.XLOOKUP(A189,'[27]Dormant auditee list'!C:C,'[27]Dormant auditee list'!C:C)</f>
        <v>#N/A</v>
      </c>
      <c r="BH189" s="150" t="str">
        <f>_xlfn.XLOOKUP(A189,[27]Reworked!A:A,[27]Reworked!I:I)</f>
        <v>Unqualified with findings</v>
      </c>
      <c r="BJ189" s="150">
        <v>1</v>
      </c>
      <c r="BK189" s="150">
        <v>2</v>
      </c>
    </row>
    <row r="190" spans="1:63" ht="26.25" customHeight="1" x14ac:dyDescent="0.25">
      <c r="A190" s="265">
        <v>33</v>
      </c>
      <c r="B190" s="266" t="s">
        <v>37</v>
      </c>
      <c r="C190" s="271" t="s">
        <v>1193</v>
      </c>
      <c r="D190" s="271" t="s">
        <v>941</v>
      </c>
      <c r="E190" s="271" t="s">
        <v>1191</v>
      </c>
      <c r="F190" s="271" t="s">
        <v>1</v>
      </c>
      <c r="G190" s="271" t="s">
        <v>447</v>
      </c>
      <c r="H190" s="266" t="s">
        <v>444</v>
      </c>
      <c r="I190" s="266" t="s">
        <v>437</v>
      </c>
      <c r="J190" s="275" t="s">
        <v>33</v>
      </c>
      <c r="K190" s="271" t="s">
        <v>1</v>
      </c>
      <c r="L190" s="271" t="s">
        <v>1</v>
      </c>
      <c r="M190" s="275" t="s">
        <v>33</v>
      </c>
      <c r="N190" s="271" t="s">
        <v>1</v>
      </c>
      <c r="O190" s="271" t="s">
        <v>1</v>
      </c>
      <c r="P190" s="271" t="s">
        <v>1</v>
      </c>
      <c r="Q190" s="271" t="s">
        <v>1</v>
      </c>
      <c r="R190" s="271" t="s">
        <v>1</v>
      </c>
      <c r="S190" s="271" t="s">
        <v>1</v>
      </c>
      <c r="T190" s="271" t="s">
        <v>1</v>
      </c>
      <c r="U190" s="271" t="s">
        <v>1</v>
      </c>
      <c r="V190" s="271" t="s">
        <v>1</v>
      </c>
      <c r="W190" s="271" t="s">
        <v>1</v>
      </c>
      <c r="X190" s="271" t="s">
        <v>1</v>
      </c>
      <c r="Y190" s="271" t="s">
        <v>1</v>
      </c>
      <c r="Z190" s="271" t="s">
        <v>1</v>
      </c>
      <c r="AA190" s="271" t="s">
        <v>1</v>
      </c>
      <c r="AB190" s="271" t="s">
        <v>1</v>
      </c>
      <c r="AC190" s="271" t="s">
        <v>1</v>
      </c>
      <c r="AD190" s="271" t="s">
        <v>1</v>
      </c>
      <c r="AE190" s="271" t="s">
        <v>1</v>
      </c>
      <c r="AF190" s="271" t="s">
        <v>1</v>
      </c>
      <c r="AG190" s="271" t="s">
        <v>1</v>
      </c>
      <c r="AH190" s="271" t="s">
        <v>1</v>
      </c>
      <c r="AI190" s="271" t="s">
        <v>1</v>
      </c>
      <c r="AJ190" s="271" t="s">
        <v>1</v>
      </c>
      <c r="AK190" s="271" t="s">
        <v>1</v>
      </c>
      <c r="AL190" s="271" t="s">
        <v>1</v>
      </c>
      <c r="AM190" s="271" t="s">
        <v>1</v>
      </c>
      <c r="AN190" s="271" t="s">
        <v>1</v>
      </c>
      <c r="AO190" s="271" t="s">
        <v>1</v>
      </c>
      <c r="AP190" s="271" t="s">
        <v>1</v>
      </c>
      <c r="AQ190" s="271" t="s">
        <v>1</v>
      </c>
      <c r="AR190" s="271" t="s">
        <v>1</v>
      </c>
      <c r="AS190" s="271" t="s">
        <v>1</v>
      </c>
      <c r="AT190" s="271" t="s">
        <v>1</v>
      </c>
      <c r="AU190" s="272" t="s">
        <v>23</v>
      </c>
      <c r="AV190" s="274" t="s">
        <v>20</v>
      </c>
      <c r="AW190" s="274" t="s">
        <v>1240</v>
      </c>
      <c r="AX190" s="275">
        <v>1</v>
      </c>
      <c r="AY190" s="275">
        <v>1</v>
      </c>
      <c r="AZ190" s="276">
        <v>0</v>
      </c>
      <c r="BA190" s="276">
        <v>0</v>
      </c>
      <c r="BB190" s="283">
        <v>0</v>
      </c>
      <c r="BD190" s="150">
        <f>_xlfn.XLOOKUP(A190,'KSD auditees'!A:A,'KSD auditees'!A:A)</f>
        <v>33</v>
      </c>
      <c r="BE190" s="150" t="str">
        <f>_xlfn.XLOOKUP(A190,'KSD auditees'!A:A,'KSD auditees'!G:G)</f>
        <v xml:space="preserve">Education, Skills development and employment </v>
      </c>
      <c r="BF190" s="150" t="e">
        <f>_xlfn.XLOOKUP(A190,'[27]Non AGSA'!B:B,'[27]Non AGSA'!B:B)</f>
        <v>#N/A</v>
      </c>
      <c r="BG190" s="150" t="e">
        <f>_xlfn.XLOOKUP(A190,'[27]Dormant auditee list'!C:C,'[27]Dormant auditee list'!C:C)</f>
        <v>#N/A</v>
      </c>
      <c r="BH190" s="150" t="str">
        <f>_xlfn.XLOOKUP(A190,[27]Reworked!A:A,[27]Reworked!I:I)</f>
        <v>Unqualified with no findings</v>
      </c>
      <c r="BJ190" s="150">
        <v>1</v>
      </c>
      <c r="BK190" s="150">
        <v>1</v>
      </c>
    </row>
    <row r="191" spans="1:63" ht="27" customHeight="1" x14ac:dyDescent="0.25">
      <c r="A191" s="265">
        <v>1312</v>
      </c>
      <c r="B191" s="266" t="s">
        <v>38</v>
      </c>
      <c r="C191" s="271" t="s">
        <v>1193</v>
      </c>
      <c r="D191" s="271" t="s">
        <v>571</v>
      </c>
      <c r="E191" s="271" t="s">
        <v>1191</v>
      </c>
      <c r="F191" s="271" t="s">
        <v>1</v>
      </c>
      <c r="G191" s="271" t="s">
        <v>447</v>
      </c>
      <c r="H191" s="266" t="s">
        <v>444</v>
      </c>
      <c r="I191" s="266" t="s">
        <v>437</v>
      </c>
      <c r="J191" s="285" t="s">
        <v>39</v>
      </c>
      <c r="K191" s="271" t="s">
        <v>1</v>
      </c>
      <c r="L191" s="273" t="s">
        <v>22</v>
      </c>
      <c r="M191" s="282" t="s">
        <v>94</v>
      </c>
      <c r="N191" s="271" t="s">
        <v>1</v>
      </c>
      <c r="O191" s="272" t="s">
        <v>23</v>
      </c>
      <c r="P191" s="273" t="s">
        <v>22</v>
      </c>
      <c r="Q191" s="273" t="s">
        <v>22</v>
      </c>
      <c r="R191" s="273" t="s">
        <v>22</v>
      </c>
      <c r="S191" s="271" t="s">
        <v>1</v>
      </c>
      <c r="T191" s="274" t="s">
        <v>20</v>
      </c>
      <c r="U191" s="273" t="s">
        <v>22</v>
      </c>
      <c r="V191" s="273" t="s">
        <v>22</v>
      </c>
      <c r="W191" s="273" t="s">
        <v>22</v>
      </c>
      <c r="X191" s="271" t="s">
        <v>1</v>
      </c>
      <c r="Y191" s="271" t="s">
        <v>1</v>
      </c>
      <c r="Z191" s="271" t="s">
        <v>1</v>
      </c>
      <c r="AA191" s="271" t="s">
        <v>1</v>
      </c>
      <c r="AB191" s="271" t="s">
        <v>1</v>
      </c>
      <c r="AC191" s="271" t="s">
        <v>1</v>
      </c>
      <c r="AD191" s="271" t="s">
        <v>1</v>
      </c>
      <c r="AE191" s="273" t="s">
        <v>22</v>
      </c>
      <c r="AF191" s="271" t="s">
        <v>1</v>
      </c>
      <c r="AG191" s="273" t="s">
        <v>22</v>
      </c>
      <c r="AH191" s="271" t="s">
        <v>1</v>
      </c>
      <c r="AI191" s="271" t="s">
        <v>1</v>
      </c>
      <c r="AJ191" s="271" t="s">
        <v>1</v>
      </c>
      <c r="AK191" s="271" t="s">
        <v>1</v>
      </c>
      <c r="AL191" s="271" t="s">
        <v>1</v>
      </c>
      <c r="AM191" s="271" t="s">
        <v>1</v>
      </c>
      <c r="AN191" s="271" t="s">
        <v>1</v>
      </c>
      <c r="AO191" s="271" t="s">
        <v>1</v>
      </c>
      <c r="AP191" s="273" t="s">
        <v>22</v>
      </c>
      <c r="AQ191" s="271" t="s">
        <v>1</v>
      </c>
      <c r="AR191" s="271" t="s">
        <v>1</v>
      </c>
      <c r="AS191" s="271" t="s">
        <v>1</v>
      </c>
      <c r="AT191" s="271" t="s">
        <v>1</v>
      </c>
      <c r="AU191" s="271" t="s">
        <v>1</v>
      </c>
      <c r="AV191" s="271" t="s">
        <v>1</v>
      </c>
      <c r="AW191" s="284" t="s">
        <v>1</v>
      </c>
      <c r="AX191" s="284">
        <v>0</v>
      </c>
      <c r="AY191" s="284">
        <v>0</v>
      </c>
      <c r="AZ191" s="276">
        <v>0</v>
      </c>
      <c r="BA191" s="276">
        <v>0</v>
      </c>
      <c r="BB191" s="283">
        <v>0</v>
      </c>
      <c r="BD191" s="150">
        <f>_xlfn.XLOOKUP(A191,'KSD auditees'!A:A,'KSD auditees'!A:A)</f>
        <v>1312</v>
      </c>
      <c r="BE191" s="150" t="str">
        <f>_xlfn.XLOOKUP(A191,'KSD auditees'!A:A,'KSD auditees'!G:G)</f>
        <v xml:space="preserve">Education, Skills development and employment </v>
      </c>
      <c r="BF191" s="150" t="e">
        <f>_xlfn.XLOOKUP(A191,'[27]Non AGSA'!B:B,'[27]Non AGSA'!B:B)</f>
        <v>#N/A</v>
      </c>
      <c r="BG191" s="150" t="e">
        <f>_xlfn.XLOOKUP(A191,'[27]Dormant auditee list'!C:C,'[27]Dormant auditee list'!C:C)</f>
        <v>#N/A</v>
      </c>
      <c r="BH191" s="150" t="str">
        <f>_xlfn.XLOOKUP(A191,[27]Reworked!A:A,[27]Reworked!I:I)</f>
        <v>Audit not finalised at legislated date</v>
      </c>
      <c r="BJ191" s="150">
        <v>1</v>
      </c>
      <c r="BK191" s="150">
        <v>6</v>
      </c>
    </row>
    <row r="192" spans="1:63" ht="13.5" customHeight="1" x14ac:dyDescent="0.25">
      <c r="A192" s="265">
        <v>1219</v>
      </c>
      <c r="B192" s="266" t="s">
        <v>1278</v>
      </c>
      <c r="C192" s="271" t="s">
        <v>1193</v>
      </c>
      <c r="D192" s="271" t="s">
        <v>438</v>
      </c>
      <c r="E192" s="271" t="s">
        <v>1191</v>
      </c>
      <c r="F192" s="271" t="s">
        <v>1</v>
      </c>
      <c r="G192" s="271" t="s">
        <v>1</v>
      </c>
      <c r="H192" s="266" t="s">
        <v>1</v>
      </c>
      <c r="I192" s="266" t="s">
        <v>438</v>
      </c>
      <c r="J192" s="275" t="s">
        <v>33</v>
      </c>
      <c r="K192" s="271" t="s">
        <v>1</v>
      </c>
      <c r="L192" s="271" t="s">
        <v>1</v>
      </c>
      <c r="M192" s="275" t="s">
        <v>33</v>
      </c>
      <c r="N192" s="271" t="s">
        <v>1</v>
      </c>
      <c r="O192" s="271" t="s">
        <v>1</v>
      </c>
      <c r="P192" s="271" t="s">
        <v>1</v>
      </c>
      <c r="Q192" s="271" t="s">
        <v>1</v>
      </c>
      <c r="R192" s="271" t="s">
        <v>1</v>
      </c>
      <c r="S192" s="271" t="s">
        <v>1</v>
      </c>
      <c r="T192" s="271" t="s">
        <v>1</v>
      </c>
      <c r="U192" s="271" t="s">
        <v>1</v>
      </c>
      <c r="V192" s="271" t="s">
        <v>1</v>
      </c>
      <c r="W192" s="271" t="s">
        <v>1</v>
      </c>
      <c r="X192" s="271" t="s">
        <v>1</v>
      </c>
      <c r="Y192" s="271" t="s">
        <v>1</v>
      </c>
      <c r="Z192" s="271" t="s">
        <v>1</v>
      </c>
      <c r="AA192" s="271" t="s">
        <v>1</v>
      </c>
      <c r="AB192" s="271" t="s">
        <v>1</v>
      </c>
      <c r="AC192" s="271" t="s">
        <v>1</v>
      </c>
      <c r="AD192" s="271" t="s">
        <v>1</v>
      </c>
      <c r="AE192" s="271" t="s">
        <v>1</v>
      </c>
      <c r="AF192" s="271" t="s">
        <v>1</v>
      </c>
      <c r="AG192" s="271" t="s">
        <v>1</v>
      </c>
      <c r="AH192" s="271" t="s">
        <v>1</v>
      </c>
      <c r="AI192" s="271" t="s">
        <v>1</v>
      </c>
      <c r="AJ192" s="271" t="s">
        <v>1</v>
      </c>
      <c r="AK192" s="271" t="s">
        <v>1</v>
      </c>
      <c r="AL192" s="271" t="s">
        <v>1</v>
      </c>
      <c r="AM192" s="271" t="s">
        <v>1</v>
      </c>
      <c r="AN192" s="271" t="s">
        <v>1</v>
      </c>
      <c r="AO192" s="271" t="s">
        <v>1</v>
      </c>
      <c r="AP192" s="271" t="s">
        <v>1</v>
      </c>
      <c r="AQ192" s="271" t="s">
        <v>1</v>
      </c>
      <c r="AR192" s="271" t="s">
        <v>1</v>
      </c>
      <c r="AS192" s="271" t="s">
        <v>1</v>
      </c>
      <c r="AT192" s="271" t="s">
        <v>1</v>
      </c>
      <c r="AU192" s="271" t="s">
        <v>1</v>
      </c>
      <c r="AV192" s="274" t="s">
        <v>20</v>
      </c>
      <c r="AW192" s="275" t="s">
        <v>1241</v>
      </c>
      <c r="AX192" s="275">
        <v>1</v>
      </c>
      <c r="AY192" s="284">
        <v>0</v>
      </c>
      <c r="AZ192" s="276">
        <v>0</v>
      </c>
      <c r="BA192" s="280">
        <v>0.83</v>
      </c>
      <c r="BB192" s="283">
        <v>0</v>
      </c>
      <c r="BD192" s="150" t="e">
        <f>_xlfn.XLOOKUP(A192,'KSD auditees'!A:A,'KSD auditees'!A:A)</f>
        <v>#N/A</v>
      </c>
      <c r="BE192" s="150" t="e">
        <f>_xlfn.XLOOKUP(A192,'KSD auditees'!A:A,'KSD auditees'!G:G)</f>
        <v>#N/A</v>
      </c>
      <c r="BF192" s="150" t="e">
        <f>_xlfn.XLOOKUP(A192,'[27]Non AGSA'!B:B,'[27]Non AGSA'!B:B)</f>
        <v>#N/A</v>
      </c>
      <c r="BG192" s="150" t="e">
        <f>_xlfn.XLOOKUP(A192,'[27]Dormant auditee list'!C:C,'[27]Dormant auditee list'!C:C)</f>
        <v>#N/A</v>
      </c>
      <c r="BH192" s="150" t="str">
        <f>_xlfn.XLOOKUP(A192,[27]Reworked!A:A,[27]Reworked!I:I)</f>
        <v>Unqualified with no findings</v>
      </c>
      <c r="BJ192" s="150">
        <v>1</v>
      </c>
      <c r="BK192" s="150">
        <v>1</v>
      </c>
    </row>
    <row r="193" spans="1:63" ht="27" customHeight="1" x14ac:dyDescent="0.25">
      <c r="A193" s="265">
        <v>1337</v>
      </c>
      <c r="B193" s="266" t="s">
        <v>41</v>
      </c>
      <c r="C193" s="271" t="s">
        <v>1193</v>
      </c>
      <c r="D193" s="271" t="s">
        <v>1086</v>
      </c>
      <c r="E193" s="271" t="s">
        <v>1191</v>
      </c>
      <c r="F193" s="271" t="s">
        <v>1</v>
      </c>
      <c r="G193" s="271" t="s">
        <v>447</v>
      </c>
      <c r="H193" s="266" t="s">
        <v>444</v>
      </c>
      <c r="I193" s="266" t="s">
        <v>437</v>
      </c>
      <c r="J193" s="152" t="s">
        <v>17</v>
      </c>
      <c r="K193" s="271" t="s">
        <v>1</v>
      </c>
      <c r="L193" s="272" t="s">
        <v>23</v>
      </c>
      <c r="M193" s="152" t="s">
        <v>17</v>
      </c>
      <c r="N193" s="271" t="s">
        <v>1</v>
      </c>
      <c r="O193" s="272" t="s">
        <v>23</v>
      </c>
      <c r="P193" s="271" t="s">
        <v>1</v>
      </c>
      <c r="Q193" s="271" t="s">
        <v>1</v>
      </c>
      <c r="R193" s="271" t="s">
        <v>1</v>
      </c>
      <c r="S193" s="271" t="s">
        <v>1</v>
      </c>
      <c r="T193" s="271" t="s">
        <v>1</v>
      </c>
      <c r="U193" s="271" t="s">
        <v>1</v>
      </c>
      <c r="V193" s="271" t="s">
        <v>1</v>
      </c>
      <c r="W193" s="271" t="s">
        <v>1</v>
      </c>
      <c r="X193" s="271" t="s">
        <v>1</v>
      </c>
      <c r="Y193" s="271" t="s">
        <v>1</v>
      </c>
      <c r="Z193" s="271" t="s">
        <v>1</v>
      </c>
      <c r="AA193" s="271" t="s">
        <v>1</v>
      </c>
      <c r="AB193" s="271" t="s">
        <v>1</v>
      </c>
      <c r="AC193" s="271" t="s">
        <v>1</v>
      </c>
      <c r="AD193" s="271" t="s">
        <v>1</v>
      </c>
      <c r="AE193" s="272" t="s">
        <v>23</v>
      </c>
      <c r="AF193" s="271" t="s">
        <v>1</v>
      </c>
      <c r="AG193" s="271" t="s">
        <v>1</v>
      </c>
      <c r="AH193" s="271" t="s">
        <v>1</v>
      </c>
      <c r="AI193" s="271" t="s">
        <v>1</v>
      </c>
      <c r="AJ193" s="271" t="s">
        <v>1</v>
      </c>
      <c r="AK193" s="271" t="s">
        <v>1</v>
      </c>
      <c r="AL193" s="271" t="s">
        <v>1</v>
      </c>
      <c r="AM193" s="271" t="s">
        <v>1</v>
      </c>
      <c r="AN193" s="271" t="s">
        <v>1</v>
      </c>
      <c r="AO193" s="271" t="s">
        <v>1</v>
      </c>
      <c r="AP193" s="271" t="s">
        <v>1</v>
      </c>
      <c r="AQ193" s="271" t="s">
        <v>1</v>
      </c>
      <c r="AR193" s="271" t="s">
        <v>1</v>
      </c>
      <c r="AS193" s="271" t="s">
        <v>1</v>
      </c>
      <c r="AT193" s="271" t="s">
        <v>1</v>
      </c>
      <c r="AU193" s="271" t="s">
        <v>1</v>
      </c>
      <c r="AV193" s="271" t="s">
        <v>1</v>
      </c>
      <c r="AW193" s="274" t="s">
        <v>1240</v>
      </c>
      <c r="AX193" s="275">
        <v>1</v>
      </c>
      <c r="AY193" s="284">
        <v>0</v>
      </c>
      <c r="AZ193" s="276">
        <v>0</v>
      </c>
      <c r="BA193" s="276">
        <v>0</v>
      </c>
      <c r="BB193" s="281">
        <v>0</v>
      </c>
      <c r="BD193" s="150">
        <f>_xlfn.XLOOKUP(A193,'KSD auditees'!A:A,'KSD auditees'!A:A)</f>
        <v>1337</v>
      </c>
      <c r="BE193" s="150" t="str">
        <f>_xlfn.XLOOKUP(A193,'KSD auditees'!A:A,'KSD auditees'!G:G)</f>
        <v xml:space="preserve">Education, Skills development and employment </v>
      </c>
      <c r="BF193" s="150" t="e">
        <f>_xlfn.XLOOKUP(A193,'[27]Non AGSA'!B:B,'[27]Non AGSA'!B:B)</f>
        <v>#N/A</v>
      </c>
      <c r="BG193" s="150" t="e">
        <f>_xlfn.XLOOKUP(A193,'[27]Dormant auditee list'!C:C,'[27]Dormant auditee list'!C:C)</f>
        <v>#N/A</v>
      </c>
      <c r="BH193" s="150" t="str">
        <f>_xlfn.XLOOKUP(A193,[27]Reworked!A:A,[27]Reworked!I:I)</f>
        <v>Unqualified with findings</v>
      </c>
      <c r="BJ193" s="150">
        <v>1</v>
      </c>
      <c r="BK193" s="150">
        <v>2</v>
      </c>
    </row>
    <row r="194" spans="1:63" ht="26.25" customHeight="1" x14ac:dyDescent="0.25">
      <c r="A194" s="265">
        <v>36</v>
      </c>
      <c r="B194" s="266" t="s">
        <v>1279</v>
      </c>
      <c r="C194" s="271" t="s">
        <v>1193</v>
      </c>
      <c r="D194" s="271" t="s">
        <v>941</v>
      </c>
      <c r="E194" s="271" t="s">
        <v>1191</v>
      </c>
      <c r="F194" s="271" t="s">
        <v>1</v>
      </c>
      <c r="G194" s="271" t="s">
        <v>949</v>
      </c>
      <c r="H194" s="266" t="s">
        <v>444</v>
      </c>
      <c r="I194" s="266" t="s">
        <v>437</v>
      </c>
      <c r="J194" s="275" t="s">
        <v>33</v>
      </c>
      <c r="K194" s="271" t="s">
        <v>1</v>
      </c>
      <c r="L194" s="271" t="s">
        <v>1</v>
      </c>
      <c r="M194" s="275" t="s">
        <v>33</v>
      </c>
      <c r="N194" s="271" t="s">
        <v>1</v>
      </c>
      <c r="O194" s="271" t="s">
        <v>1</v>
      </c>
      <c r="P194" s="271" t="s">
        <v>1</v>
      </c>
      <c r="Q194" s="271" t="s">
        <v>1</v>
      </c>
      <c r="R194" s="271" t="s">
        <v>1</v>
      </c>
      <c r="S194" s="271" t="s">
        <v>1</v>
      </c>
      <c r="T194" s="271" t="s">
        <v>1</v>
      </c>
      <c r="U194" s="271" t="s">
        <v>1</v>
      </c>
      <c r="V194" s="271" t="s">
        <v>1</v>
      </c>
      <c r="W194" s="271" t="s">
        <v>1</v>
      </c>
      <c r="X194" s="271" t="s">
        <v>1</v>
      </c>
      <c r="Y194" s="271" t="s">
        <v>1</v>
      </c>
      <c r="Z194" s="271" t="s">
        <v>1</v>
      </c>
      <c r="AA194" s="271" t="s">
        <v>1</v>
      </c>
      <c r="AB194" s="271" t="s">
        <v>1</v>
      </c>
      <c r="AC194" s="271" t="s">
        <v>1</v>
      </c>
      <c r="AD194" s="271" t="s">
        <v>1</v>
      </c>
      <c r="AE194" s="271" t="s">
        <v>1</v>
      </c>
      <c r="AF194" s="271" t="s">
        <v>1</v>
      </c>
      <c r="AG194" s="271" t="s">
        <v>1</v>
      </c>
      <c r="AH194" s="271" t="s">
        <v>1</v>
      </c>
      <c r="AI194" s="271" t="s">
        <v>1</v>
      </c>
      <c r="AJ194" s="271" t="s">
        <v>1</v>
      </c>
      <c r="AK194" s="271" t="s">
        <v>1</v>
      </c>
      <c r="AL194" s="271" t="s">
        <v>1</v>
      </c>
      <c r="AM194" s="271" t="s">
        <v>1</v>
      </c>
      <c r="AN194" s="271" t="s">
        <v>1</v>
      </c>
      <c r="AO194" s="271" t="s">
        <v>1</v>
      </c>
      <c r="AP194" s="271" t="s">
        <v>1</v>
      </c>
      <c r="AQ194" s="271" t="s">
        <v>1</v>
      </c>
      <c r="AR194" s="271" t="s">
        <v>1</v>
      </c>
      <c r="AS194" s="271" t="s">
        <v>1</v>
      </c>
      <c r="AT194" s="271" t="s">
        <v>1</v>
      </c>
      <c r="AU194" s="271" t="s">
        <v>1</v>
      </c>
      <c r="AV194" s="271" t="s">
        <v>1</v>
      </c>
      <c r="AW194" s="274" t="s">
        <v>1240</v>
      </c>
      <c r="AX194" s="275">
        <v>1</v>
      </c>
      <c r="AY194" s="275">
        <v>1</v>
      </c>
      <c r="AZ194" s="276">
        <v>0</v>
      </c>
      <c r="BA194" s="280">
        <v>1.6</v>
      </c>
      <c r="BB194" s="281">
        <v>0.01</v>
      </c>
      <c r="BD194" s="150" t="e">
        <f>_xlfn.XLOOKUP(A194,'KSD auditees'!A:A,'KSD auditees'!A:A)</f>
        <v>#N/A</v>
      </c>
      <c r="BE194" s="150" t="e">
        <f>_xlfn.XLOOKUP(A194,'KSD auditees'!A:A,'KSD auditees'!G:G)</f>
        <v>#N/A</v>
      </c>
      <c r="BF194" s="150" t="e">
        <f>_xlfn.XLOOKUP(A194,'[27]Non AGSA'!B:B,'[27]Non AGSA'!B:B)</f>
        <v>#N/A</v>
      </c>
      <c r="BG194" s="150" t="e">
        <f>_xlfn.XLOOKUP(A194,'[27]Dormant auditee list'!C:C,'[27]Dormant auditee list'!C:C)</f>
        <v>#N/A</v>
      </c>
      <c r="BH194" s="150" t="str">
        <f>_xlfn.XLOOKUP(A194,[27]Reworked!A:A,[27]Reworked!I:I)</f>
        <v>Unqualified with no findings</v>
      </c>
      <c r="BJ194" s="150">
        <v>1</v>
      </c>
      <c r="BK194" s="150">
        <v>1</v>
      </c>
    </row>
    <row r="195" spans="1:63" ht="34.5" customHeight="1" x14ac:dyDescent="0.25">
      <c r="A195" s="265">
        <v>1532</v>
      </c>
      <c r="B195" s="266" t="s">
        <v>950</v>
      </c>
      <c r="C195" s="271" t="s">
        <v>1193</v>
      </c>
      <c r="D195" s="271" t="s">
        <v>941</v>
      </c>
      <c r="E195" s="271" t="s">
        <v>1191</v>
      </c>
      <c r="F195" s="271" t="s">
        <v>1</v>
      </c>
      <c r="G195" s="271" t="s">
        <v>584</v>
      </c>
      <c r="H195" s="266" t="s">
        <v>440</v>
      </c>
      <c r="I195" s="266" t="s">
        <v>437</v>
      </c>
      <c r="J195" s="275" t="s">
        <v>33</v>
      </c>
      <c r="K195" s="271" t="s">
        <v>1</v>
      </c>
      <c r="L195" s="271" t="s">
        <v>1</v>
      </c>
      <c r="M195" s="275" t="s">
        <v>33</v>
      </c>
      <c r="N195" s="271" t="s">
        <v>1</v>
      </c>
      <c r="O195" s="271" t="s">
        <v>1</v>
      </c>
      <c r="P195" s="271" t="s">
        <v>1</v>
      </c>
      <c r="Q195" s="271" t="s">
        <v>1</v>
      </c>
      <c r="R195" s="271" t="s">
        <v>1</v>
      </c>
      <c r="S195" s="271" t="s">
        <v>1</v>
      </c>
      <c r="T195" s="271" t="s">
        <v>1</v>
      </c>
      <c r="U195" s="271" t="s">
        <v>1</v>
      </c>
      <c r="V195" s="271" t="s">
        <v>1</v>
      </c>
      <c r="W195" s="271" t="s">
        <v>1</v>
      </c>
      <c r="X195" s="271" t="s">
        <v>1</v>
      </c>
      <c r="Y195" s="271" t="s">
        <v>1</v>
      </c>
      <c r="Z195" s="271" t="s">
        <v>1</v>
      </c>
      <c r="AA195" s="271" t="s">
        <v>1</v>
      </c>
      <c r="AB195" s="271" t="s">
        <v>1</v>
      </c>
      <c r="AC195" s="271" t="s">
        <v>1</v>
      </c>
      <c r="AD195" s="271" t="s">
        <v>1</v>
      </c>
      <c r="AE195" s="271" t="s">
        <v>1</v>
      </c>
      <c r="AF195" s="271" t="s">
        <v>1</v>
      </c>
      <c r="AG195" s="271" t="s">
        <v>1</v>
      </c>
      <c r="AH195" s="271" t="s">
        <v>1</v>
      </c>
      <c r="AI195" s="271" t="s">
        <v>1</v>
      </c>
      <c r="AJ195" s="271" t="s">
        <v>1</v>
      </c>
      <c r="AK195" s="271" t="s">
        <v>1</v>
      </c>
      <c r="AL195" s="271" t="s">
        <v>1</v>
      </c>
      <c r="AM195" s="271" t="s">
        <v>1</v>
      </c>
      <c r="AN195" s="271" t="s">
        <v>1</v>
      </c>
      <c r="AO195" s="271" t="s">
        <v>1</v>
      </c>
      <c r="AP195" s="271" t="s">
        <v>1</v>
      </c>
      <c r="AQ195" s="271" t="s">
        <v>1</v>
      </c>
      <c r="AR195" s="271" t="s">
        <v>1</v>
      </c>
      <c r="AS195" s="271" t="s">
        <v>1</v>
      </c>
      <c r="AT195" s="271" t="s">
        <v>1</v>
      </c>
      <c r="AU195" s="271" t="s">
        <v>1</v>
      </c>
      <c r="AV195" s="271" t="s">
        <v>1</v>
      </c>
      <c r="AW195" s="275" t="s">
        <v>1241</v>
      </c>
      <c r="AX195" s="275">
        <v>1</v>
      </c>
      <c r="AY195" s="284">
        <v>0</v>
      </c>
      <c r="AZ195" s="276">
        <v>0</v>
      </c>
      <c r="BA195" s="276">
        <v>0</v>
      </c>
      <c r="BB195" s="283">
        <v>0</v>
      </c>
      <c r="BD195" s="150" t="e">
        <f>_xlfn.XLOOKUP(A195,'KSD auditees'!A:A,'KSD auditees'!A:A)</f>
        <v>#N/A</v>
      </c>
      <c r="BE195" s="150" t="e">
        <f>_xlfn.XLOOKUP(A195,'KSD auditees'!A:A,'KSD auditees'!G:G)</f>
        <v>#N/A</v>
      </c>
      <c r="BF195" s="150" t="e">
        <f>_xlfn.XLOOKUP(A195,'[27]Non AGSA'!B:B,'[27]Non AGSA'!B:B)</f>
        <v>#N/A</v>
      </c>
      <c r="BG195" s="150" t="e">
        <f>_xlfn.XLOOKUP(A195,'[27]Dormant auditee list'!C:C,'[27]Dormant auditee list'!C:C)</f>
        <v>#N/A</v>
      </c>
      <c r="BH195" s="150" t="str">
        <f>_xlfn.XLOOKUP(A195,[27]Reworked!A:A,[27]Reworked!I:I)</f>
        <v>Unqualified with no findings</v>
      </c>
      <c r="BJ195" s="150">
        <v>1</v>
      </c>
      <c r="BK195" s="150">
        <v>1</v>
      </c>
    </row>
    <row r="196" spans="1:63" ht="27" customHeight="1" x14ac:dyDescent="0.25">
      <c r="A196" s="265">
        <v>1405</v>
      </c>
      <c r="B196" s="266" t="s">
        <v>688</v>
      </c>
      <c r="C196" s="271" t="s">
        <v>1193</v>
      </c>
      <c r="D196" s="271" t="s">
        <v>683</v>
      </c>
      <c r="E196" s="271" t="s">
        <v>1191</v>
      </c>
      <c r="F196" s="271" t="s">
        <v>1</v>
      </c>
      <c r="G196" s="271" t="s">
        <v>156</v>
      </c>
      <c r="H196" s="266" t="s">
        <v>444</v>
      </c>
      <c r="I196" s="266" t="s">
        <v>437</v>
      </c>
      <c r="J196" s="152" t="s">
        <v>17</v>
      </c>
      <c r="K196" s="271" t="s">
        <v>1</v>
      </c>
      <c r="L196" s="272" t="s">
        <v>23</v>
      </c>
      <c r="M196" s="279" t="s">
        <v>26</v>
      </c>
      <c r="N196" s="271" t="s">
        <v>1</v>
      </c>
      <c r="O196" s="272" t="s">
        <v>23</v>
      </c>
      <c r="P196" s="271" t="s">
        <v>1</v>
      </c>
      <c r="Q196" s="273" t="s">
        <v>22</v>
      </c>
      <c r="R196" s="273" t="s">
        <v>22</v>
      </c>
      <c r="S196" s="271" t="s">
        <v>1</v>
      </c>
      <c r="T196" s="271" t="s">
        <v>1</v>
      </c>
      <c r="U196" s="271" t="s">
        <v>1</v>
      </c>
      <c r="V196" s="273" t="s">
        <v>22</v>
      </c>
      <c r="W196" s="271" t="s">
        <v>1</v>
      </c>
      <c r="X196" s="271" t="s">
        <v>1</v>
      </c>
      <c r="Y196" s="271" t="s">
        <v>1</v>
      </c>
      <c r="Z196" s="271" t="s">
        <v>1</v>
      </c>
      <c r="AA196" s="271" t="s">
        <v>1</v>
      </c>
      <c r="AB196" s="271" t="s">
        <v>1</v>
      </c>
      <c r="AC196" s="271" t="s">
        <v>1</v>
      </c>
      <c r="AD196" s="271" t="s">
        <v>1</v>
      </c>
      <c r="AE196" s="272" t="s">
        <v>23</v>
      </c>
      <c r="AF196" s="273" t="s">
        <v>22</v>
      </c>
      <c r="AG196" s="271" t="s">
        <v>1</v>
      </c>
      <c r="AH196" s="271" t="s">
        <v>1</v>
      </c>
      <c r="AI196" s="271" t="s">
        <v>1</v>
      </c>
      <c r="AJ196" s="271" t="s">
        <v>1</v>
      </c>
      <c r="AK196" s="271" t="s">
        <v>1</v>
      </c>
      <c r="AL196" s="272" t="s">
        <v>23</v>
      </c>
      <c r="AM196" s="271" t="s">
        <v>1</v>
      </c>
      <c r="AN196" s="271" t="s">
        <v>1</v>
      </c>
      <c r="AO196" s="273" t="s">
        <v>22</v>
      </c>
      <c r="AP196" s="271" t="s">
        <v>1</v>
      </c>
      <c r="AQ196" s="271" t="s">
        <v>1</v>
      </c>
      <c r="AR196" s="273" t="s">
        <v>22</v>
      </c>
      <c r="AS196" s="271" t="s">
        <v>1</v>
      </c>
      <c r="AT196" s="271" t="s">
        <v>1</v>
      </c>
      <c r="AU196" s="271" t="s">
        <v>1</v>
      </c>
      <c r="AV196" s="272" t="s">
        <v>23</v>
      </c>
      <c r="AW196" s="274" t="s">
        <v>1240</v>
      </c>
      <c r="AX196" s="152">
        <v>2</v>
      </c>
      <c r="AY196" s="152">
        <v>2</v>
      </c>
      <c r="AZ196" s="276">
        <v>0</v>
      </c>
      <c r="BA196" s="277">
        <v>1.1000000000000001</v>
      </c>
      <c r="BB196" s="281">
        <v>0.04</v>
      </c>
      <c r="BD196" s="150" t="e">
        <f>_xlfn.XLOOKUP(A196,'KSD auditees'!A:A,'KSD auditees'!A:A)</f>
        <v>#N/A</v>
      </c>
      <c r="BE196" s="150" t="e">
        <f>_xlfn.XLOOKUP(A196,'KSD auditees'!A:A,'KSD auditees'!G:G)</f>
        <v>#N/A</v>
      </c>
      <c r="BF196" s="150" t="e">
        <f>_xlfn.XLOOKUP(A196,'[27]Non AGSA'!B:B,'[27]Non AGSA'!B:B)</f>
        <v>#N/A</v>
      </c>
      <c r="BG196" s="150" t="e">
        <f>_xlfn.XLOOKUP(A196,'[27]Dormant auditee list'!C:C,'[27]Dormant auditee list'!C:C)</f>
        <v>#N/A</v>
      </c>
      <c r="BH196" s="150" t="str">
        <f>_xlfn.XLOOKUP(A196,[27]Reworked!A:A,[27]Reworked!I:I)</f>
        <v>Unqualified with findings</v>
      </c>
      <c r="BJ196" s="150">
        <v>1</v>
      </c>
      <c r="BK196" s="150">
        <v>2</v>
      </c>
    </row>
    <row r="197" spans="1:63" ht="34.5" customHeight="1" x14ac:dyDescent="0.25">
      <c r="A197" s="265">
        <v>34</v>
      </c>
      <c r="B197" s="266" t="s">
        <v>1280</v>
      </c>
      <c r="C197" s="271" t="s">
        <v>1193</v>
      </c>
      <c r="D197" s="271" t="s">
        <v>683</v>
      </c>
      <c r="E197" s="271" t="s">
        <v>1191</v>
      </c>
      <c r="F197" s="271" t="s">
        <v>1</v>
      </c>
      <c r="G197" s="271" t="s">
        <v>687</v>
      </c>
      <c r="H197" s="266" t="s">
        <v>440</v>
      </c>
      <c r="I197" s="266" t="s">
        <v>437</v>
      </c>
      <c r="J197" s="275" t="s">
        <v>33</v>
      </c>
      <c r="K197" s="271" t="s">
        <v>1</v>
      </c>
      <c r="L197" s="271" t="s">
        <v>1</v>
      </c>
      <c r="M197" s="275" t="s">
        <v>33</v>
      </c>
      <c r="N197" s="271" t="s">
        <v>1</v>
      </c>
      <c r="O197" s="271" t="s">
        <v>1</v>
      </c>
      <c r="P197" s="271" t="s">
        <v>1</v>
      </c>
      <c r="Q197" s="271" t="s">
        <v>1</v>
      </c>
      <c r="R197" s="271" t="s">
        <v>1</v>
      </c>
      <c r="S197" s="271" t="s">
        <v>1</v>
      </c>
      <c r="T197" s="271" t="s">
        <v>1</v>
      </c>
      <c r="U197" s="271" t="s">
        <v>1</v>
      </c>
      <c r="V197" s="271" t="s">
        <v>1</v>
      </c>
      <c r="W197" s="271" t="s">
        <v>1</v>
      </c>
      <c r="X197" s="271" t="s">
        <v>1</v>
      </c>
      <c r="Y197" s="271" t="s">
        <v>1</v>
      </c>
      <c r="Z197" s="271" t="s">
        <v>1</v>
      </c>
      <c r="AA197" s="271" t="s">
        <v>1</v>
      </c>
      <c r="AB197" s="271" t="s">
        <v>1</v>
      </c>
      <c r="AC197" s="271" t="s">
        <v>1</v>
      </c>
      <c r="AD197" s="271" t="s">
        <v>1</v>
      </c>
      <c r="AE197" s="271" t="s">
        <v>1</v>
      </c>
      <c r="AF197" s="271" t="s">
        <v>1</v>
      </c>
      <c r="AG197" s="271" t="s">
        <v>1</v>
      </c>
      <c r="AH197" s="271" t="s">
        <v>1</v>
      </c>
      <c r="AI197" s="271" t="s">
        <v>1</v>
      </c>
      <c r="AJ197" s="271" t="s">
        <v>1</v>
      </c>
      <c r="AK197" s="271" t="s">
        <v>1</v>
      </c>
      <c r="AL197" s="271" t="s">
        <v>1</v>
      </c>
      <c r="AM197" s="271" t="s">
        <v>1</v>
      </c>
      <c r="AN197" s="271" t="s">
        <v>1</v>
      </c>
      <c r="AO197" s="271" t="s">
        <v>1</v>
      </c>
      <c r="AP197" s="271" t="s">
        <v>1</v>
      </c>
      <c r="AQ197" s="271" t="s">
        <v>1</v>
      </c>
      <c r="AR197" s="271" t="s">
        <v>1</v>
      </c>
      <c r="AS197" s="271" t="s">
        <v>1</v>
      </c>
      <c r="AT197" s="271" t="s">
        <v>1</v>
      </c>
      <c r="AU197" s="272" t="s">
        <v>23</v>
      </c>
      <c r="AV197" s="272" t="s">
        <v>23</v>
      </c>
      <c r="AW197" s="275" t="s">
        <v>1241</v>
      </c>
      <c r="AX197" s="275">
        <v>1</v>
      </c>
      <c r="AY197" s="152">
        <v>2</v>
      </c>
      <c r="AZ197" s="276">
        <v>0</v>
      </c>
      <c r="BA197" s="276">
        <v>0</v>
      </c>
      <c r="BB197" s="283">
        <v>0</v>
      </c>
      <c r="BD197" s="150" t="e">
        <f>_xlfn.XLOOKUP(A197,'KSD auditees'!A:A,'KSD auditees'!A:A)</f>
        <v>#N/A</v>
      </c>
      <c r="BE197" s="150" t="e">
        <f>_xlfn.XLOOKUP(A197,'KSD auditees'!A:A,'KSD auditees'!G:G)</f>
        <v>#N/A</v>
      </c>
      <c r="BF197" s="150" t="e">
        <f>_xlfn.XLOOKUP(A197,'[27]Non AGSA'!B:B,'[27]Non AGSA'!B:B)</f>
        <v>#N/A</v>
      </c>
      <c r="BG197" s="150" t="e">
        <f>_xlfn.XLOOKUP(A197,'[27]Dormant auditee list'!C:C,'[27]Dormant auditee list'!C:C)</f>
        <v>#N/A</v>
      </c>
      <c r="BH197" s="150" t="str">
        <f>_xlfn.XLOOKUP(A197,[27]Reworked!A:A,[27]Reworked!I:I)</f>
        <v>Unqualified with no findings</v>
      </c>
      <c r="BJ197" s="150">
        <v>1</v>
      </c>
      <c r="BK197" s="150">
        <v>1</v>
      </c>
    </row>
    <row r="198" spans="1:63" ht="26.25" customHeight="1" x14ac:dyDescent="0.25">
      <c r="A198" s="265">
        <v>40</v>
      </c>
      <c r="B198" s="266" t="s">
        <v>182</v>
      </c>
      <c r="C198" s="271" t="s">
        <v>1193</v>
      </c>
      <c r="D198" s="271" t="s">
        <v>941</v>
      </c>
      <c r="E198" s="271" t="s">
        <v>1191</v>
      </c>
      <c r="F198" s="271" t="s">
        <v>1</v>
      </c>
      <c r="G198" s="271" t="s">
        <v>949</v>
      </c>
      <c r="H198" s="266" t="s">
        <v>444</v>
      </c>
      <c r="I198" s="266" t="s">
        <v>437</v>
      </c>
      <c r="J198" s="282" t="s">
        <v>94</v>
      </c>
      <c r="K198" s="272" t="s">
        <v>23</v>
      </c>
      <c r="L198" s="272" t="s">
        <v>23</v>
      </c>
      <c r="M198" s="282" t="s">
        <v>94</v>
      </c>
      <c r="N198" s="272" t="s">
        <v>23</v>
      </c>
      <c r="O198" s="272" t="s">
        <v>23</v>
      </c>
      <c r="P198" s="272" t="s">
        <v>23</v>
      </c>
      <c r="Q198" s="272" t="s">
        <v>23</v>
      </c>
      <c r="R198" s="272" t="s">
        <v>23</v>
      </c>
      <c r="S198" s="272" t="s">
        <v>23</v>
      </c>
      <c r="T198" s="271" t="s">
        <v>1</v>
      </c>
      <c r="U198" s="272" t="s">
        <v>23</v>
      </c>
      <c r="V198" s="272" t="s">
        <v>23</v>
      </c>
      <c r="W198" s="272" t="s">
        <v>23</v>
      </c>
      <c r="X198" s="272" t="s">
        <v>23</v>
      </c>
      <c r="Y198" s="271" t="s">
        <v>1</v>
      </c>
      <c r="Z198" s="273" t="s">
        <v>22</v>
      </c>
      <c r="AA198" s="274" t="s">
        <v>20</v>
      </c>
      <c r="AB198" s="271" t="s">
        <v>1</v>
      </c>
      <c r="AC198" s="271" t="s">
        <v>1</v>
      </c>
      <c r="AD198" s="273" t="s">
        <v>22</v>
      </c>
      <c r="AE198" s="272" t="s">
        <v>23</v>
      </c>
      <c r="AF198" s="274" t="s">
        <v>20</v>
      </c>
      <c r="AG198" s="271" t="s">
        <v>1</v>
      </c>
      <c r="AH198" s="271" t="s">
        <v>1</v>
      </c>
      <c r="AI198" s="271" t="s">
        <v>1</v>
      </c>
      <c r="AJ198" s="271" t="s">
        <v>1</v>
      </c>
      <c r="AK198" s="272" t="s">
        <v>23</v>
      </c>
      <c r="AL198" s="272" t="s">
        <v>23</v>
      </c>
      <c r="AM198" s="271" t="s">
        <v>1</v>
      </c>
      <c r="AN198" s="271" t="s">
        <v>1</v>
      </c>
      <c r="AO198" s="272" t="s">
        <v>23</v>
      </c>
      <c r="AP198" s="271" t="s">
        <v>1</v>
      </c>
      <c r="AQ198" s="271" t="s">
        <v>1</v>
      </c>
      <c r="AR198" s="272" t="s">
        <v>23</v>
      </c>
      <c r="AS198" s="271" t="s">
        <v>1</v>
      </c>
      <c r="AT198" s="271" t="s">
        <v>1</v>
      </c>
      <c r="AU198" s="272" t="s">
        <v>23</v>
      </c>
      <c r="AV198" s="272" t="s">
        <v>23</v>
      </c>
      <c r="AW198" s="272" t="s">
        <v>1242</v>
      </c>
      <c r="AX198" s="282">
        <v>3</v>
      </c>
      <c r="AY198" s="282">
        <v>3</v>
      </c>
      <c r="AZ198" s="276">
        <v>0</v>
      </c>
      <c r="BA198" s="277">
        <v>0</v>
      </c>
      <c r="BB198" s="281">
        <v>7.9</v>
      </c>
      <c r="BD198" s="150">
        <f>_xlfn.XLOOKUP(A198,'KSD auditees'!A:A,'KSD auditees'!A:A)</f>
        <v>40</v>
      </c>
      <c r="BE198" s="150" t="str">
        <f>_xlfn.XLOOKUP(A198,'KSD auditees'!A:A,'KSD auditees'!G:G)</f>
        <v>Other key public entity</v>
      </c>
      <c r="BF198" s="150" t="e">
        <f>_xlfn.XLOOKUP(A198,'[27]Non AGSA'!B:B,'[27]Non AGSA'!B:B)</f>
        <v>#N/A</v>
      </c>
      <c r="BG198" s="150" t="e">
        <f>_xlfn.XLOOKUP(A198,'[27]Dormant auditee list'!C:C,'[27]Dormant auditee list'!C:C)</f>
        <v>#N/A</v>
      </c>
      <c r="BH198" s="150" t="str">
        <f>_xlfn.XLOOKUP(A198,[27]Reworked!A:A,[27]Reworked!I:I)</f>
        <v>Disclaimer</v>
      </c>
      <c r="BJ198" s="150">
        <v>1</v>
      </c>
      <c r="BK198" s="150">
        <v>5</v>
      </c>
    </row>
    <row r="199" spans="1:63" ht="34.5" customHeight="1" x14ac:dyDescent="0.25">
      <c r="A199" s="265">
        <v>41</v>
      </c>
      <c r="B199" s="266" t="s">
        <v>691</v>
      </c>
      <c r="C199" s="271" t="s">
        <v>1193</v>
      </c>
      <c r="D199" s="271" t="s">
        <v>683</v>
      </c>
      <c r="E199" s="271" t="s">
        <v>1191</v>
      </c>
      <c r="F199" s="271" t="s">
        <v>1</v>
      </c>
      <c r="G199" s="271" t="s">
        <v>687</v>
      </c>
      <c r="H199" s="266" t="s">
        <v>440</v>
      </c>
      <c r="I199" s="266" t="s">
        <v>437</v>
      </c>
      <c r="J199" s="275" t="s">
        <v>33</v>
      </c>
      <c r="K199" s="271" t="s">
        <v>1</v>
      </c>
      <c r="L199" s="271" t="s">
        <v>1</v>
      </c>
      <c r="M199" s="275" t="s">
        <v>33</v>
      </c>
      <c r="N199" s="271" t="s">
        <v>1</v>
      </c>
      <c r="O199" s="271" t="s">
        <v>1</v>
      </c>
      <c r="P199" s="271" t="s">
        <v>1</v>
      </c>
      <c r="Q199" s="271" t="s">
        <v>1</v>
      </c>
      <c r="R199" s="271" t="s">
        <v>1</v>
      </c>
      <c r="S199" s="271" t="s">
        <v>1</v>
      </c>
      <c r="T199" s="271" t="s">
        <v>1</v>
      </c>
      <c r="U199" s="271" t="s">
        <v>1</v>
      </c>
      <c r="V199" s="271" t="s">
        <v>1</v>
      </c>
      <c r="W199" s="271" t="s">
        <v>1</v>
      </c>
      <c r="X199" s="271" t="s">
        <v>1</v>
      </c>
      <c r="Y199" s="271" t="s">
        <v>1</v>
      </c>
      <c r="Z199" s="271" t="s">
        <v>1</v>
      </c>
      <c r="AA199" s="271" t="s">
        <v>1</v>
      </c>
      <c r="AB199" s="271" t="s">
        <v>1</v>
      </c>
      <c r="AC199" s="271" t="s">
        <v>1</v>
      </c>
      <c r="AD199" s="271" t="s">
        <v>1</v>
      </c>
      <c r="AE199" s="271" t="s">
        <v>1</v>
      </c>
      <c r="AF199" s="271" t="s">
        <v>1</v>
      </c>
      <c r="AG199" s="271" t="s">
        <v>1</v>
      </c>
      <c r="AH199" s="271" t="s">
        <v>1</v>
      </c>
      <c r="AI199" s="271" t="s">
        <v>1</v>
      </c>
      <c r="AJ199" s="271" t="s">
        <v>1</v>
      </c>
      <c r="AK199" s="271" t="s">
        <v>1</v>
      </c>
      <c r="AL199" s="271" t="s">
        <v>1</v>
      </c>
      <c r="AM199" s="271" t="s">
        <v>1</v>
      </c>
      <c r="AN199" s="271" t="s">
        <v>1</v>
      </c>
      <c r="AO199" s="271" t="s">
        <v>1</v>
      </c>
      <c r="AP199" s="271" t="s">
        <v>1</v>
      </c>
      <c r="AQ199" s="271" t="s">
        <v>1</v>
      </c>
      <c r="AR199" s="271" t="s">
        <v>1</v>
      </c>
      <c r="AS199" s="271" t="s">
        <v>1</v>
      </c>
      <c r="AT199" s="271" t="s">
        <v>1</v>
      </c>
      <c r="AU199" s="274" t="s">
        <v>20</v>
      </c>
      <c r="AV199" s="272" t="s">
        <v>23</v>
      </c>
      <c r="AW199" s="275" t="s">
        <v>1241</v>
      </c>
      <c r="AX199" s="275">
        <v>1</v>
      </c>
      <c r="AY199" s="284">
        <v>0</v>
      </c>
      <c r="AZ199" s="276">
        <v>0</v>
      </c>
      <c r="BA199" s="277">
        <v>0</v>
      </c>
      <c r="BB199" s="283">
        <v>0</v>
      </c>
      <c r="BD199" s="150" t="e">
        <f>_xlfn.XLOOKUP(A199,'KSD auditees'!A:A,'KSD auditees'!A:A)</f>
        <v>#N/A</v>
      </c>
      <c r="BE199" s="150" t="e">
        <f>_xlfn.XLOOKUP(A199,'KSD auditees'!A:A,'KSD auditees'!G:G)</f>
        <v>#N/A</v>
      </c>
      <c r="BF199" s="150" t="e">
        <f>_xlfn.XLOOKUP(A199,'[27]Non AGSA'!B:B,'[27]Non AGSA'!B:B)</f>
        <v>#N/A</v>
      </c>
      <c r="BG199" s="150" t="e">
        <f>_xlfn.XLOOKUP(A199,'[27]Dormant auditee list'!C:C,'[27]Dormant auditee list'!C:C)</f>
        <v>#N/A</v>
      </c>
      <c r="BH199" s="150" t="str">
        <f>_xlfn.XLOOKUP(A199,[27]Reworked!A:A,[27]Reworked!I:I)</f>
        <v>Unqualified with no findings</v>
      </c>
      <c r="BJ199" s="150">
        <v>1</v>
      </c>
      <c r="BK199" s="150">
        <v>1</v>
      </c>
    </row>
    <row r="200" spans="1:63" ht="34.5" customHeight="1" x14ac:dyDescent="0.25">
      <c r="A200" s="265">
        <v>44</v>
      </c>
      <c r="B200" s="266" t="s">
        <v>173</v>
      </c>
      <c r="C200" s="271" t="s">
        <v>1193</v>
      </c>
      <c r="D200" s="271" t="s">
        <v>683</v>
      </c>
      <c r="E200" s="271" t="s">
        <v>1191</v>
      </c>
      <c r="F200" s="271" t="s">
        <v>1</v>
      </c>
      <c r="G200" s="271" t="s">
        <v>169</v>
      </c>
      <c r="H200" s="266" t="s">
        <v>440</v>
      </c>
      <c r="I200" s="266" t="s">
        <v>437</v>
      </c>
      <c r="J200" s="152" t="s">
        <v>17</v>
      </c>
      <c r="K200" s="271" t="s">
        <v>1</v>
      </c>
      <c r="L200" s="274" t="s">
        <v>20</v>
      </c>
      <c r="M200" s="275" t="s">
        <v>33</v>
      </c>
      <c r="N200" s="271" t="s">
        <v>1</v>
      </c>
      <c r="O200" s="273" t="s">
        <v>22</v>
      </c>
      <c r="P200" s="271" t="s">
        <v>1</v>
      </c>
      <c r="Q200" s="271" t="s">
        <v>1</v>
      </c>
      <c r="R200" s="271" t="s">
        <v>1</v>
      </c>
      <c r="S200" s="271" t="s">
        <v>1</v>
      </c>
      <c r="T200" s="271" t="s">
        <v>1</v>
      </c>
      <c r="U200" s="271" t="s">
        <v>1</v>
      </c>
      <c r="V200" s="271" t="s">
        <v>1</v>
      </c>
      <c r="W200" s="271" t="s">
        <v>1</v>
      </c>
      <c r="X200" s="271" t="s">
        <v>1</v>
      </c>
      <c r="Y200" s="271" t="s">
        <v>1</v>
      </c>
      <c r="Z200" s="271" t="s">
        <v>1</v>
      </c>
      <c r="AA200" s="271" t="s">
        <v>1</v>
      </c>
      <c r="AB200" s="271" t="s">
        <v>1</v>
      </c>
      <c r="AC200" s="271" t="s">
        <v>1</v>
      </c>
      <c r="AD200" s="271" t="s">
        <v>1</v>
      </c>
      <c r="AE200" s="274" t="s">
        <v>20</v>
      </c>
      <c r="AF200" s="271" t="s">
        <v>1</v>
      </c>
      <c r="AG200" s="271" t="s">
        <v>1</v>
      </c>
      <c r="AH200" s="271" t="s">
        <v>1</v>
      </c>
      <c r="AI200" s="271" t="s">
        <v>1</v>
      </c>
      <c r="AJ200" s="271" t="s">
        <v>1</v>
      </c>
      <c r="AK200" s="271" t="s">
        <v>1</v>
      </c>
      <c r="AL200" s="271" t="s">
        <v>1</v>
      </c>
      <c r="AM200" s="271" t="s">
        <v>1</v>
      </c>
      <c r="AN200" s="271" t="s">
        <v>1</v>
      </c>
      <c r="AO200" s="271" t="s">
        <v>1</v>
      </c>
      <c r="AP200" s="271" t="s">
        <v>1</v>
      </c>
      <c r="AQ200" s="271" t="s">
        <v>1</v>
      </c>
      <c r="AR200" s="271" t="s">
        <v>1</v>
      </c>
      <c r="AS200" s="271" t="s">
        <v>1</v>
      </c>
      <c r="AT200" s="271" t="s">
        <v>1</v>
      </c>
      <c r="AU200" s="271" t="s">
        <v>1</v>
      </c>
      <c r="AV200" s="274" t="s">
        <v>20</v>
      </c>
      <c r="AW200" s="275" t="s">
        <v>1241</v>
      </c>
      <c r="AX200" s="275">
        <v>1</v>
      </c>
      <c r="AY200" s="152">
        <v>2</v>
      </c>
      <c r="AZ200" s="276">
        <v>0</v>
      </c>
      <c r="BA200" s="276">
        <v>0</v>
      </c>
      <c r="BB200" s="278">
        <v>0.01</v>
      </c>
      <c r="BD200" s="150">
        <f>_xlfn.XLOOKUP(A200,'KSD auditees'!A:A,'KSD auditees'!A:A)</f>
        <v>44</v>
      </c>
      <c r="BE200" s="150" t="str">
        <f>_xlfn.XLOOKUP(A200,'KSD auditees'!A:A,'KSD auditees'!G:G)</f>
        <v>Infrastructure</v>
      </c>
      <c r="BF200" s="150" t="e">
        <f>_xlfn.XLOOKUP(A200,'[27]Non AGSA'!B:B,'[27]Non AGSA'!B:B)</f>
        <v>#N/A</v>
      </c>
      <c r="BG200" s="150" t="e">
        <f>_xlfn.XLOOKUP(A200,'[27]Dormant auditee list'!C:C,'[27]Dormant auditee list'!C:C)</f>
        <v>#N/A</v>
      </c>
      <c r="BH200" s="150" t="str">
        <f>_xlfn.XLOOKUP(A200,[27]Reworked!A:A,[27]Reworked!I:I)</f>
        <v>Unqualified with findings</v>
      </c>
      <c r="BJ200" s="150">
        <v>1</v>
      </c>
      <c r="BK200" s="150">
        <v>2</v>
      </c>
    </row>
    <row r="201" spans="1:63" ht="26.25" customHeight="1" x14ac:dyDescent="0.25">
      <c r="A201" s="265">
        <v>45</v>
      </c>
      <c r="B201" s="266" t="s">
        <v>42</v>
      </c>
      <c r="C201" s="271" t="s">
        <v>1193</v>
      </c>
      <c r="D201" s="271" t="s">
        <v>941</v>
      </c>
      <c r="E201" s="271" t="s">
        <v>1191</v>
      </c>
      <c r="F201" s="271" t="s">
        <v>1</v>
      </c>
      <c r="G201" s="271" t="s">
        <v>447</v>
      </c>
      <c r="H201" s="266" t="s">
        <v>444</v>
      </c>
      <c r="I201" s="266" t="s">
        <v>437</v>
      </c>
      <c r="J201" s="279" t="s">
        <v>26</v>
      </c>
      <c r="K201" s="271" t="s">
        <v>1</v>
      </c>
      <c r="L201" s="272" t="s">
        <v>23</v>
      </c>
      <c r="M201" s="279" t="s">
        <v>26</v>
      </c>
      <c r="N201" s="273" t="s">
        <v>22</v>
      </c>
      <c r="O201" s="272" t="s">
        <v>23</v>
      </c>
      <c r="P201" s="271" t="s">
        <v>1</v>
      </c>
      <c r="Q201" s="271" t="s">
        <v>1</v>
      </c>
      <c r="R201" s="272" t="s">
        <v>23</v>
      </c>
      <c r="S201" s="271" t="s">
        <v>1</v>
      </c>
      <c r="T201" s="271" t="s">
        <v>1</v>
      </c>
      <c r="U201" s="272" t="s">
        <v>23</v>
      </c>
      <c r="V201" s="271" t="s">
        <v>1</v>
      </c>
      <c r="W201" s="272" t="s">
        <v>23</v>
      </c>
      <c r="X201" s="274" t="s">
        <v>20</v>
      </c>
      <c r="Y201" s="271" t="s">
        <v>1</v>
      </c>
      <c r="Z201" s="271" t="s">
        <v>1</v>
      </c>
      <c r="AA201" s="271" t="s">
        <v>1</v>
      </c>
      <c r="AB201" s="271" t="s">
        <v>1</v>
      </c>
      <c r="AC201" s="271" t="s">
        <v>1</v>
      </c>
      <c r="AD201" s="271" t="s">
        <v>1</v>
      </c>
      <c r="AE201" s="272" t="s">
        <v>23</v>
      </c>
      <c r="AF201" s="274" t="s">
        <v>20</v>
      </c>
      <c r="AG201" s="271" t="s">
        <v>1</v>
      </c>
      <c r="AH201" s="271" t="s">
        <v>1</v>
      </c>
      <c r="AI201" s="271" t="s">
        <v>1</v>
      </c>
      <c r="AJ201" s="271" t="s">
        <v>1</v>
      </c>
      <c r="AK201" s="271" t="s">
        <v>1</v>
      </c>
      <c r="AL201" s="274" t="s">
        <v>20</v>
      </c>
      <c r="AM201" s="271" t="s">
        <v>1</v>
      </c>
      <c r="AN201" s="271" t="s">
        <v>1</v>
      </c>
      <c r="AO201" s="271" t="s">
        <v>1</v>
      </c>
      <c r="AP201" s="271" t="s">
        <v>1</v>
      </c>
      <c r="AQ201" s="271" t="s">
        <v>1</v>
      </c>
      <c r="AR201" s="274" t="s">
        <v>20</v>
      </c>
      <c r="AS201" s="271" t="s">
        <v>1</v>
      </c>
      <c r="AT201" s="271" t="s">
        <v>1</v>
      </c>
      <c r="AU201" s="272" t="s">
        <v>23</v>
      </c>
      <c r="AV201" s="274" t="s">
        <v>20</v>
      </c>
      <c r="AW201" s="275" t="s">
        <v>1241</v>
      </c>
      <c r="AX201" s="275">
        <v>1</v>
      </c>
      <c r="AY201" s="152">
        <v>2</v>
      </c>
      <c r="AZ201" s="276">
        <v>0</v>
      </c>
      <c r="BA201" s="277">
        <v>0</v>
      </c>
      <c r="BB201" s="283">
        <v>0</v>
      </c>
      <c r="BD201" s="150">
        <f>_xlfn.XLOOKUP(A201,'KSD auditees'!A:A,'KSD auditees'!A:A)</f>
        <v>45</v>
      </c>
      <c r="BE201" s="150" t="str">
        <f>_xlfn.XLOOKUP(A201,'KSD auditees'!A:A,'KSD auditees'!G:G)</f>
        <v xml:space="preserve">Education, Skills development and employment </v>
      </c>
      <c r="BF201" s="150" t="e">
        <f>_xlfn.XLOOKUP(A201,'[27]Non AGSA'!B:B,'[27]Non AGSA'!B:B)</f>
        <v>#N/A</v>
      </c>
      <c r="BG201" s="150" t="e">
        <f>_xlfn.XLOOKUP(A201,'[27]Dormant auditee list'!C:C,'[27]Dormant auditee list'!C:C)</f>
        <v>#N/A</v>
      </c>
      <c r="BH201" s="150" t="str">
        <f>_xlfn.XLOOKUP(A201,[27]Reworked!A:A,[27]Reworked!I:I)</f>
        <v>Qualified</v>
      </c>
      <c r="BJ201" s="150">
        <v>1</v>
      </c>
      <c r="BK201" s="150">
        <v>3</v>
      </c>
    </row>
    <row r="202" spans="1:63" ht="14.25" customHeight="1" x14ac:dyDescent="0.25">
      <c r="A202" s="265">
        <v>1359</v>
      </c>
      <c r="B202" s="266" t="s">
        <v>1281</v>
      </c>
      <c r="C202" s="271" t="s">
        <v>1193</v>
      </c>
      <c r="D202" s="271" t="s">
        <v>625</v>
      </c>
      <c r="E202" s="271" t="s">
        <v>1191</v>
      </c>
      <c r="F202" s="271" t="s">
        <v>1</v>
      </c>
      <c r="G202" s="271" t="s">
        <v>1</v>
      </c>
      <c r="H202" s="266" t="s">
        <v>1</v>
      </c>
      <c r="I202" s="266" t="s">
        <v>625</v>
      </c>
      <c r="J202" s="152" t="s">
        <v>17</v>
      </c>
      <c r="K202" s="272" t="s">
        <v>23</v>
      </c>
      <c r="L202" s="272" t="s">
        <v>23</v>
      </c>
      <c r="M202" s="279" t="s">
        <v>26</v>
      </c>
      <c r="N202" s="272" t="s">
        <v>23</v>
      </c>
      <c r="O202" s="272" t="s">
        <v>23</v>
      </c>
      <c r="P202" s="271" t="s">
        <v>1</v>
      </c>
      <c r="Q202" s="271" t="s">
        <v>1</v>
      </c>
      <c r="R202" s="273" t="s">
        <v>22</v>
      </c>
      <c r="S202" s="271" t="s">
        <v>1</v>
      </c>
      <c r="T202" s="271" t="s">
        <v>1</v>
      </c>
      <c r="U202" s="271" t="s">
        <v>1</v>
      </c>
      <c r="V202" s="271" t="s">
        <v>1</v>
      </c>
      <c r="W202" s="271" t="s">
        <v>1</v>
      </c>
      <c r="X202" s="271" t="s">
        <v>1</v>
      </c>
      <c r="Y202" s="271" t="s">
        <v>1</v>
      </c>
      <c r="Z202" s="273" t="s">
        <v>22</v>
      </c>
      <c r="AA202" s="274" t="s">
        <v>20</v>
      </c>
      <c r="AB202" s="271" t="s">
        <v>1</v>
      </c>
      <c r="AC202" s="271" t="s">
        <v>1</v>
      </c>
      <c r="AD202" s="271" t="s">
        <v>1</v>
      </c>
      <c r="AE202" s="272" t="s">
        <v>23</v>
      </c>
      <c r="AF202" s="274" t="s">
        <v>20</v>
      </c>
      <c r="AG202" s="271" t="s">
        <v>1</v>
      </c>
      <c r="AH202" s="271" t="s">
        <v>1</v>
      </c>
      <c r="AI202" s="271" t="s">
        <v>1</v>
      </c>
      <c r="AJ202" s="271" t="s">
        <v>1</v>
      </c>
      <c r="AK202" s="271" t="s">
        <v>1</v>
      </c>
      <c r="AL202" s="272" t="s">
        <v>23</v>
      </c>
      <c r="AM202" s="271" t="s">
        <v>1</v>
      </c>
      <c r="AN202" s="271" t="s">
        <v>1</v>
      </c>
      <c r="AO202" s="271" t="s">
        <v>1</v>
      </c>
      <c r="AP202" s="271" t="s">
        <v>1</v>
      </c>
      <c r="AQ202" s="271" t="s">
        <v>1</v>
      </c>
      <c r="AR202" s="273" t="s">
        <v>22</v>
      </c>
      <c r="AS202" s="271" t="s">
        <v>1</v>
      </c>
      <c r="AT202" s="271" t="s">
        <v>1</v>
      </c>
      <c r="AU202" s="272" t="s">
        <v>23</v>
      </c>
      <c r="AV202" s="272" t="s">
        <v>23</v>
      </c>
      <c r="AW202" s="272" t="s">
        <v>1242</v>
      </c>
      <c r="AX202" s="152">
        <v>2</v>
      </c>
      <c r="AY202" s="152">
        <v>2</v>
      </c>
      <c r="AZ202" s="276">
        <v>0</v>
      </c>
      <c r="BA202" s="280">
        <v>0.48</v>
      </c>
      <c r="BB202" s="281">
        <v>1.1000000000000001</v>
      </c>
      <c r="BD202" s="150" t="e">
        <f>_xlfn.XLOOKUP(A202,'KSD auditees'!A:A,'KSD auditees'!A:A)</f>
        <v>#N/A</v>
      </c>
      <c r="BE202" s="150" t="e">
        <f>_xlfn.XLOOKUP(A202,'KSD auditees'!A:A,'KSD auditees'!G:G)</f>
        <v>#N/A</v>
      </c>
      <c r="BF202" s="150" t="e">
        <f>_xlfn.XLOOKUP(A202,'[27]Non AGSA'!B:B,'[27]Non AGSA'!B:B)</f>
        <v>#N/A</v>
      </c>
      <c r="BG202" s="150" t="e">
        <f>_xlfn.XLOOKUP(A202,'[27]Dormant auditee list'!C:C,'[27]Dormant auditee list'!C:C)</f>
        <v>#N/A</v>
      </c>
      <c r="BH202" s="150" t="str">
        <f>_xlfn.XLOOKUP(A202,[27]Reworked!A:A,[27]Reworked!I:I)</f>
        <v>Unqualified with findings</v>
      </c>
      <c r="BJ202" s="150">
        <v>1</v>
      </c>
      <c r="BK202" s="150">
        <v>2</v>
      </c>
    </row>
    <row r="203" spans="1:63" ht="34.5" customHeight="1" x14ac:dyDescent="0.25">
      <c r="A203" s="265">
        <v>51</v>
      </c>
      <c r="B203" s="266" t="s">
        <v>114</v>
      </c>
      <c r="C203" s="271" t="s">
        <v>1193</v>
      </c>
      <c r="D203" s="271" t="s">
        <v>896</v>
      </c>
      <c r="E203" s="271" t="s">
        <v>1191</v>
      </c>
      <c r="F203" s="271" t="s">
        <v>1</v>
      </c>
      <c r="G203" s="271" t="s">
        <v>520</v>
      </c>
      <c r="H203" s="266" t="s">
        <v>440</v>
      </c>
      <c r="I203" s="266" t="s">
        <v>437</v>
      </c>
      <c r="J203" s="275" t="s">
        <v>33</v>
      </c>
      <c r="K203" s="271" t="s">
        <v>1</v>
      </c>
      <c r="L203" s="273" t="s">
        <v>22</v>
      </c>
      <c r="M203" s="152" t="s">
        <v>17</v>
      </c>
      <c r="N203" s="271" t="s">
        <v>1</v>
      </c>
      <c r="O203" s="274" t="s">
        <v>20</v>
      </c>
      <c r="P203" s="271" t="s">
        <v>1</v>
      </c>
      <c r="Q203" s="271" t="s">
        <v>1</v>
      </c>
      <c r="R203" s="271" t="s">
        <v>1</v>
      </c>
      <c r="S203" s="271" t="s">
        <v>1</v>
      </c>
      <c r="T203" s="271" t="s">
        <v>1</v>
      </c>
      <c r="U203" s="271" t="s">
        <v>1</v>
      </c>
      <c r="V203" s="271" t="s">
        <v>1</v>
      </c>
      <c r="W203" s="271" t="s">
        <v>1</v>
      </c>
      <c r="X203" s="271" t="s">
        <v>1</v>
      </c>
      <c r="Y203" s="271" t="s">
        <v>1</v>
      </c>
      <c r="Z203" s="271" t="s">
        <v>1</v>
      </c>
      <c r="AA203" s="271" t="s">
        <v>1</v>
      </c>
      <c r="AB203" s="271" t="s">
        <v>1</v>
      </c>
      <c r="AC203" s="271" t="s">
        <v>1</v>
      </c>
      <c r="AD203" s="271" t="s">
        <v>1</v>
      </c>
      <c r="AE203" s="273" t="s">
        <v>22</v>
      </c>
      <c r="AF203" s="271" t="s">
        <v>1</v>
      </c>
      <c r="AG203" s="271" t="s">
        <v>1</v>
      </c>
      <c r="AH203" s="271" t="s">
        <v>1</v>
      </c>
      <c r="AI203" s="271" t="s">
        <v>1</v>
      </c>
      <c r="AJ203" s="271" t="s">
        <v>1</v>
      </c>
      <c r="AK203" s="271" t="s">
        <v>1</v>
      </c>
      <c r="AL203" s="271" t="s">
        <v>1</v>
      </c>
      <c r="AM203" s="271" t="s">
        <v>1</v>
      </c>
      <c r="AN203" s="271" t="s">
        <v>1</v>
      </c>
      <c r="AO203" s="271" t="s">
        <v>1</v>
      </c>
      <c r="AP203" s="271" t="s">
        <v>1</v>
      </c>
      <c r="AQ203" s="271" t="s">
        <v>1</v>
      </c>
      <c r="AR203" s="271" t="s">
        <v>1</v>
      </c>
      <c r="AS203" s="271" t="s">
        <v>1</v>
      </c>
      <c r="AT203" s="271" t="s">
        <v>1</v>
      </c>
      <c r="AU203" s="274" t="s">
        <v>20</v>
      </c>
      <c r="AV203" s="273" t="s">
        <v>22</v>
      </c>
      <c r="AW203" s="275" t="s">
        <v>1241</v>
      </c>
      <c r="AX203" s="275">
        <v>1</v>
      </c>
      <c r="AY203" s="284">
        <v>0</v>
      </c>
      <c r="AZ203" s="276">
        <v>0</v>
      </c>
      <c r="BA203" s="280">
        <v>5.4</v>
      </c>
      <c r="BB203" s="283">
        <v>0</v>
      </c>
      <c r="BD203" s="150">
        <f>_xlfn.XLOOKUP(A203,'KSD auditees'!A:A,'KSD auditees'!A:A)</f>
        <v>51</v>
      </c>
      <c r="BE203" s="150" t="str">
        <f>_xlfn.XLOOKUP(A203,'KSD auditees'!A:A,'KSD auditees'!G:G)</f>
        <v>Energy</v>
      </c>
      <c r="BF203" s="150" t="e">
        <f>_xlfn.XLOOKUP(A203,'[27]Non AGSA'!B:B,'[27]Non AGSA'!B:B)</f>
        <v>#N/A</v>
      </c>
      <c r="BG203" s="150" t="e">
        <f>_xlfn.XLOOKUP(A203,'[27]Dormant auditee list'!C:C,'[27]Dormant auditee list'!C:C)</f>
        <v>#N/A</v>
      </c>
      <c r="BH203" s="150" t="str">
        <f>_xlfn.XLOOKUP(A203,[27]Reworked!A:A,[27]Reworked!I:I)</f>
        <v>Unqualified with no findings</v>
      </c>
      <c r="BJ203" s="150">
        <v>1</v>
      </c>
      <c r="BK203" s="150">
        <v>1</v>
      </c>
    </row>
    <row r="204" spans="1:63" ht="27" customHeight="1" x14ac:dyDescent="0.25">
      <c r="A204" s="265">
        <v>53</v>
      </c>
      <c r="B204" s="266" t="s">
        <v>1282</v>
      </c>
      <c r="C204" s="271" t="s">
        <v>1193</v>
      </c>
      <c r="D204" s="271" t="s">
        <v>815</v>
      </c>
      <c r="E204" s="271" t="s">
        <v>1191</v>
      </c>
      <c r="F204" s="271" t="s">
        <v>1</v>
      </c>
      <c r="G204" s="271" t="s">
        <v>816</v>
      </c>
      <c r="H204" s="266" t="s">
        <v>684</v>
      </c>
      <c r="I204" s="266" t="s">
        <v>437</v>
      </c>
      <c r="J204" s="275" t="s">
        <v>33</v>
      </c>
      <c r="K204" s="271" t="s">
        <v>1</v>
      </c>
      <c r="L204" s="271" t="s">
        <v>1</v>
      </c>
      <c r="M204" s="275" t="s">
        <v>33</v>
      </c>
      <c r="N204" s="271" t="s">
        <v>1</v>
      </c>
      <c r="O204" s="271" t="s">
        <v>1</v>
      </c>
      <c r="P204" s="271" t="s">
        <v>1</v>
      </c>
      <c r="Q204" s="271" t="s">
        <v>1</v>
      </c>
      <c r="R204" s="271" t="s">
        <v>1</v>
      </c>
      <c r="S204" s="271" t="s">
        <v>1</v>
      </c>
      <c r="T204" s="271" t="s">
        <v>1</v>
      </c>
      <c r="U204" s="271" t="s">
        <v>1</v>
      </c>
      <c r="V204" s="271" t="s">
        <v>1</v>
      </c>
      <c r="W204" s="271" t="s">
        <v>1</v>
      </c>
      <c r="X204" s="271" t="s">
        <v>1</v>
      </c>
      <c r="Y204" s="271" t="s">
        <v>1</v>
      </c>
      <c r="Z204" s="271" t="s">
        <v>1</v>
      </c>
      <c r="AA204" s="271" t="s">
        <v>1</v>
      </c>
      <c r="AB204" s="271" t="s">
        <v>1</v>
      </c>
      <c r="AC204" s="271" t="s">
        <v>1</v>
      </c>
      <c r="AD204" s="271" t="s">
        <v>1</v>
      </c>
      <c r="AE204" s="271" t="s">
        <v>1</v>
      </c>
      <c r="AF204" s="271" t="s">
        <v>1</v>
      </c>
      <c r="AG204" s="271" t="s">
        <v>1</v>
      </c>
      <c r="AH204" s="271" t="s">
        <v>1</v>
      </c>
      <c r="AI204" s="271" t="s">
        <v>1</v>
      </c>
      <c r="AJ204" s="271" t="s">
        <v>1</v>
      </c>
      <c r="AK204" s="271" t="s">
        <v>1</v>
      </c>
      <c r="AL204" s="271" t="s">
        <v>1</v>
      </c>
      <c r="AM204" s="271" t="s">
        <v>1</v>
      </c>
      <c r="AN204" s="271" t="s">
        <v>1</v>
      </c>
      <c r="AO204" s="271" t="s">
        <v>1</v>
      </c>
      <c r="AP204" s="271" t="s">
        <v>1</v>
      </c>
      <c r="AQ204" s="271" t="s">
        <v>1</v>
      </c>
      <c r="AR204" s="271" t="s">
        <v>1</v>
      </c>
      <c r="AS204" s="271" t="s">
        <v>1</v>
      </c>
      <c r="AT204" s="271" t="s">
        <v>1</v>
      </c>
      <c r="AU204" s="271" t="s">
        <v>1</v>
      </c>
      <c r="AV204" s="274" t="s">
        <v>20</v>
      </c>
      <c r="AW204" s="274" t="s">
        <v>1240</v>
      </c>
      <c r="AX204" s="275">
        <v>1</v>
      </c>
      <c r="AY204" s="152">
        <v>2</v>
      </c>
      <c r="AZ204" s="276">
        <v>0</v>
      </c>
      <c r="BA204" s="280">
        <v>9</v>
      </c>
      <c r="BB204" s="278">
        <v>0.04</v>
      </c>
      <c r="BD204" s="150" t="e">
        <f>_xlfn.XLOOKUP(A204,'KSD auditees'!A:A,'KSD auditees'!A:A)</f>
        <v>#N/A</v>
      </c>
      <c r="BE204" s="150" t="e">
        <f>_xlfn.XLOOKUP(A204,'KSD auditees'!A:A,'KSD auditees'!G:G)</f>
        <v>#N/A</v>
      </c>
      <c r="BF204" s="150" t="e">
        <f>_xlfn.XLOOKUP(A204,'[27]Non AGSA'!B:B,'[27]Non AGSA'!B:B)</f>
        <v>#N/A</v>
      </c>
      <c r="BG204" s="150" t="e">
        <f>_xlfn.XLOOKUP(A204,'[27]Dormant auditee list'!C:C,'[27]Dormant auditee list'!C:C)</f>
        <v>#N/A</v>
      </c>
      <c r="BH204" s="150" t="str">
        <f>_xlfn.XLOOKUP(A204,[27]Reworked!A:A,[27]Reworked!I:I)</f>
        <v>Unqualified with no findings</v>
      </c>
      <c r="BJ204" s="150">
        <v>1</v>
      </c>
      <c r="BK204" s="150">
        <v>1</v>
      </c>
    </row>
    <row r="205" spans="1:63" ht="34.5" customHeight="1" x14ac:dyDescent="0.25">
      <c r="A205" s="265">
        <v>61</v>
      </c>
      <c r="B205" s="266" t="s">
        <v>694</v>
      </c>
      <c r="C205" s="271" t="s">
        <v>1193</v>
      </c>
      <c r="D205" s="271" t="s">
        <v>683</v>
      </c>
      <c r="E205" s="271" t="s">
        <v>1191</v>
      </c>
      <c r="F205" s="271" t="s">
        <v>1</v>
      </c>
      <c r="G205" s="271" t="s">
        <v>209</v>
      </c>
      <c r="H205" s="266" t="s">
        <v>440</v>
      </c>
      <c r="I205" s="266" t="s">
        <v>437</v>
      </c>
      <c r="J205" s="275" t="s">
        <v>33</v>
      </c>
      <c r="K205" s="271" t="s">
        <v>1</v>
      </c>
      <c r="L205" s="271" t="s">
        <v>1</v>
      </c>
      <c r="M205" s="275" t="s">
        <v>33</v>
      </c>
      <c r="N205" s="271" t="s">
        <v>1</v>
      </c>
      <c r="O205" s="271" t="s">
        <v>1</v>
      </c>
      <c r="P205" s="271" t="s">
        <v>1</v>
      </c>
      <c r="Q205" s="271" t="s">
        <v>1</v>
      </c>
      <c r="R205" s="271" t="s">
        <v>1</v>
      </c>
      <c r="S205" s="271" t="s">
        <v>1</v>
      </c>
      <c r="T205" s="271" t="s">
        <v>1</v>
      </c>
      <c r="U205" s="271" t="s">
        <v>1</v>
      </c>
      <c r="V205" s="271" t="s">
        <v>1</v>
      </c>
      <c r="W205" s="271" t="s">
        <v>1</v>
      </c>
      <c r="X205" s="271" t="s">
        <v>1</v>
      </c>
      <c r="Y205" s="271" t="s">
        <v>1</v>
      </c>
      <c r="Z205" s="271" t="s">
        <v>1</v>
      </c>
      <c r="AA205" s="271" t="s">
        <v>1</v>
      </c>
      <c r="AB205" s="271" t="s">
        <v>1</v>
      </c>
      <c r="AC205" s="271" t="s">
        <v>1</v>
      </c>
      <c r="AD205" s="271" t="s">
        <v>1</v>
      </c>
      <c r="AE205" s="271" t="s">
        <v>1</v>
      </c>
      <c r="AF205" s="271" t="s">
        <v>1</v>
      </c>
      <c r="AG205" s="271" t="s">
        <v>1</v>
      </c>
      <c r="AH205" s="271" t="s">
        <v>1</v>
      </c>
      <c r="AI205" s="271" t="s">
        <v>1</v>
      </c>
      <c r="AJ205" s="271" t="s">
        <v>1</v>
      </c>
      <c r="AK205" s="271" t="s">
        <v>1</v>
      </c>
      <c r="AL205" s="271" t="s">
        <v>1</v>
      </c>
      <c r="AM205" s="271" t="s">
        <v>1</v>
      </c>
      <c r="AN205" s="271" t="s">
        <v>1</v>
      </c>
      <c r="AO205" s="271" t="s">
        <v>1</v>
      </c>
      <c r="AP205" s="271" t="s">
        <v>1</v>
      </c>
      <c r="AQ205" s="271" t="s">
        <v>1</v>
      </c>
      <c r="AR205" s="271" t="s">
        <v>1</v>
      </c>
      <c r="AS205" s="271" t="s">
        <v>1</v>
      </c>
      <c r="AT205" s="271" t="s">
        <v>1</v>
      </c>
      <c r="AU205" s="273" t="s">
        <v>22</v>
      </c>
      <c r="AV205" s="272" t="s">
        <v>23</v>
      </c>
      <c r="AW205" s="275" t="s">
        <v>1241</v>
      </c>
      <c r="AX205" s="275">
        <v>1</v>
      </c>
      <c r="AY205" s="152">
        <v>2</v>
      </c>
      <c r="AZ205" s="276">
        <v>0</v>
      </c>
      <c r="BA205" s="277">
        <v>0</v>
      </c>
      <c r="BB205" s="283">
        <v>0</v>
      </c>
      <c r="BD205" s="150" t="e">
        <f>_xlfn.XLOOKUP(A205,'KSD auditees'!A:A,'KSD auditees'!A:A)</f>
        <v>#N/A</v>
      </c>
      <c r="BE205" s="150" t="e">
        <f>_xlfn.XLOOKUP(A205,'KSD auditees'!A:A,'KSD auditees'!G:G)</f>
        <v>#N/A</v>
      </c>
      <c r="BF205" s="150" t="e">
        <f>_xlfn.XLOOKUP(A205,'[27]Non AGSA'!B:B,'[27]Non AGSA'!B:B)</f>
        <v>#N/A</v>
      </c>
      <c r="BG205" s="150" t="e">
        <f>_xlfn.XLOOKUP(A205,'[27]Dormant auditee list'!C:C,'[27]Dormant auditee list'!C:C)</f>
        <v>#N/A</v>
      </c>
      <c r="BH205" s="150" t="str">
        <f>_xlfn.XLOOKUP(A205,[27]Reworked!A:A,[27]Reworked!I:I)</f>
        <v>Unqualified with no findings</v>
      </c>
      <c r="BJ205" s="150">
        <v>1</v>
      </c>
      <c r="BK205" s="150">
        <v>1</v>
      </c>
    </row>
    <row r="206" spans="1:63" ht="26.25" customHeight="1" x14ac:dyDescent="0.25">
      <c r="A206" s="265">
        <v>506</v>
      </c>
      <c r="B206" s="266" t="s">
        <v>43</v>
      </c>
      <c r="C206" s="271" t="s">
        <v>1193</v>
      </c>
      <c r="D206" s="271" t="s">
        <v>941</v>
      </c>
      <c r="E206" s="271" t="s">
        <v>1191</v>
      </c>
      <c r="F206" s="271" t="s">
        <v>1</v>
      </c>
      <c r="G206" s="271" t="s">
        <v>447</v>
      </c>
      <c r="H206" s="266" t="s">
        <v>444</v>
      </c>
      <c r="I206" s="266" t="s">
        <v>437</v>
      </c>
      <c r="J206" s="152" t="s">
        <v>17</v>
      </c>
      <c r="K206" s="272" t="s">
        <v>23</v>
      </c>
      <c r="L206" s="272" t="s">
        <v>23</v>
      </c>
      <c r="M206" s="152" t="s">
        <v>17</v>
      </c>
      <c r="N206" s="274" t="s">
        <v>20</v>
      </c>
      <c r="O206" s="272" t="s">
        <v>23</v>
      </c>
      <c r="P206" s="271" t="s">
        <v>1</v>
      </c>
      <c r="Q206" s="271" t="s">
        <v>1</v>
      </c>
      <c r="R206" s="271" t="s">
        <v>1</v>
      </c>
      <c r="S206" s="271" t="s">
        <v>1</v>
      </c>
      <c r="T206" s="271" t="s">
        <v>1</v>
      </c>
      <c r="U206" s="271" t="s">
        <v>1</v>
      </c>
      <c r="V206" s="271" t="s">
        <v>1</v>
      </c>
      <c r="W206" s="271" t="s">
        <v>1</v>
      </c>
      <c r="X206" s="271" t="s">
        <v>1</v>
      </c>
      <c r="Y206" s="271" t="s">
        <v>1</v>
      </c>
      <c r="Z206" s="274" t="s">
        <v>20</v>
      </c>
      <c r="AA206" s="273" t="s">
        <v>22</v>
      </c>
      <c r="AB206" s="271" t="s">
        <v>1</v>
      </c>
      <c r="AC206" s="271" t="s">
        <v>1</v>
      </c>
      <c r="AD206" s="271" t="s">
        <v>1</v>
      </c>
      <c r="AE206" s="272" t="s">
        <v>23</v>
      </c>
      <c r="AF206" s="271" t="s">
        <v>1</v>
      </c>
      <c r="AG206" s="271" t="s">
        <v>1</v>
      </c>
      <c r="AH206" s="271" t="s">
        <v>1</v>
      </c>
      <c r="AI206" s="271" t="s">
        <v>1</v>
      </c>
      <c r="AJ206" s="271" t="s">
        <v>1</v>
      </c>
      <c r="AK206" s="271" t="s">
        <v>1</v>
      </c>
      <c r="AL206" s="271" t="s">
        <v>1</v>
      </c>
      <c r="AM206" s="271" t="s">
        <v>1</v>
      </c>
      <c r="AN206" s="271" t="s">
        <v>1</v>
      </c>
      <c r="AO206" s="271" t="s">
        <v>1</v>
      </c>
      <c r="AP206" s="271" t="s">
        <v>1</v>
      </c>
      <c r="AQ206" s="271" t="s">
        <v>1</v>
      </c>
      <c r="AR206" s="271" t="s">
        <v>1</v>
      </c>
      <c r="AS206" s="271" t="s">
        <v>1</v>
      </c>
      <c r="AT206" s="271" t="s">
        <v>1</v>
      </c>
      <c r="AU206" s="272" t="s">
        <v>23</v>
      </c>
      <c r="AV206" s="271" t="s">
        <v>1</v>
      </c>
      <c r="AW206" s="274" t="s">
        <v>1240</v>
      </c>
      <c r="AX206" s="275">
        <v>1</v>
      </c>
      <c r="AY206" s="152">
        <v>2</v>
      </c>
      <c r="AZ206" s="276">
        <v>0</v>
      </c>
      <c r="BA206" s="280">
        <v>0.04</v>
      </c>
      <c r="BB206" s="278">
        <v>0.06</v>
      </c>
      <c r="BD206" s="150">
        <f>_xlfn.XLOOKUP(A206,'KSD auditees'!A:A,'KSD auditees'!A:A)</f>
        <v>506</v>
      </c>
      <c r="BE206" s="150" t="str">
        <f>_xlfn.XLOOKUP(A206,'KSD auditees'!A:A,'KSD auditees'!G:G)</f>
        <v xml:space="preserve">Education, Skills development and employment </v>
      </c>
      <c r="BF206" s="150" t="e">
        <f>_xlfn.XLOOKUP(A206,'[27]Non AGSA'!B:B,'[27]Non AGSA'!B:B)</f>
        <v>#N/A</v>
      </c>
      <c r="BG206" s="150" t="e">
        <f>_xlfn.XLOOKUP(A206,'[27]Dormant auditee list'!C:C,'[27]Dormant auditee list'!C:C)</f>
        <v>#N/A</v>
      </c>
      <c r="BH206" s="150" t="str">
        <f>_xlfn.XLOOKUP(A206,[27]Reworked!A:A,[27]Reworked!I:I)</f>
        <v>Unqualified with findings</v>
      </c>
      <c r="BJ206" s="150">
        <v>1</v>
      </c>
      <c r="BK206" s="150">
        <v>2</v>
      </c>
    </row>
    <row r="207" spans="1:63" ht="26.25" customHeight="1" x14ac:dyDescent="0.25">
      <c r="A207" s="265">
        <v>1118</v>
      </c>
      <c r="B207" s="266" t="s">
        <v>183</v>
      </c>
      <c r="C207" s="271" t="s">
        <v>1193</v>
      </c>
      <c r="D207" s="271" t="s">
        <v>896</v>
      </c>
      <c r="E207" s="271" t="s">
        <v>1191</v>
      </c>
      <c r="F207" s="271" t="s">
        <v>1</v>
      </c>
      <c r="G207" s="271" t="s">
        <v>817</v>
      </c>
      <c r="H207" s="266" t="s">
        <v>696</v>
      </c>
      <c r="I207" s="266" t="s">
        <v>437</v>
      </c>
      <c r="J207" s="285" t="s">
        <v>39</v>
      </c>
      <c r="K207" s="272" t="s">
        <v>23</v>
      </c>
      <c r="L207" s="272" t="s">
        <v>23</v>
      </c>
      <c r="M207" s="285" t="s">
        <v>39</v>
      </c>
      <c r="N207" s="272" t="s">
        <v>23</v>
      </c>
      <c r="O207" s="272" t="s">
        <v>23</v>
      </c>
      <c r="P207" s="272" t="s">
        <v>23</v>
      </c>
      <c r="Q207" s="272" t="s">
        <v>23</v>
      </c>
      <c r="R207" s="272" t="s">
        <v>23</v>
      </c>
      <c r="S207" s="272" t="s">
        <v>23</v>
      </c>
      <c r="T207" s="273" t="s">
        <v>22</v>
      </c>
      <c r="U207" s="272" t="s">
        <v>23</v>
      </c>
      <c r="V207" s="272" t="s">
        <v>23</v>
      </c>
      <c r="W207" s="272" t="s">
        <v>23</v>
      </c>
      <c r="X207" s="272" t="s">
        <v>23</v>
      </c>
      <c r="Y207" s="271" t="s">
        <v>1</v>
      </c>
      <c r="Z207" s="274" t="s">
        <v>20</v>
      </c>
      <c r="AA207" s="274" t="s">
        <v>20</v>
      </c>
      <c r="AB207" s="271" t="s">
        <v>1</v>
      </c>
      <c r="AC207" s="273" t="s">
        <v>22</v>
      </c>
      <c r="AD207" s="271" t="s">
        <v>1</v>
      </c>
      <c r="AE207" s="272" t="s">
        <v>23</v>
      </c>
      <c r="AF207" s="274" t="s">
        <v>20</v>
      </c>
      <c r="AG207" s="273" t="s">
        <v>22</v>
      </c>
      <c r="AH207" s="271" t="s">
        <v>1</v>
      </c>
      <c r="AI207" s="274" t="s">
        <v>20</v>
      </c>
      <c r="AJ207" s="271" t="s">
        <v>1</v>
      </c>
      <c r="AK207" s="272" t="s">
        <v>23</v>
      </c>
      <c r="AL207" s="272" t="s">
        <v>23</v>
      </c>
      <c r="AM207" s="271" t="s">
        <v>1</v>
      </c>
      <c r="AN207" s="271" t="s">
        <v>1</v>
      </c>
      <c r="AO207" s="272" t="s">
        <v>23</v>
      </c>
      <c r="AP207" s="272" t="s">
        <v>23</v>
      </c>
      <c r="AQ207" s="271" t="s">
        <v>1</v>
      </c>
      <c r="AR207" s="272" t="s">
        <v>23</v>
      </c>
      <c r="AS207" s="271" t="s">
        <v>1</v>
      </c>
      <c r="AT207" s="271" t="s">
        <v>1</v>
      </c>
      <c r="AU207" s="272" t="s">
        <v>23</v>
      </c>
      <c r="AV207" s="273" t="s">
        <v>22</v>
      </c>
      <c r="AW207" s="272" t="s">
        <v>1242</v>
      </c>
      <c r="AX207" s="282">
        <v>3</v>
      </c>
      <c r="AY207" s="284">
        <v>0</v>
      </c>
      <c r="AZ207" s="276">
        <v>0</v>
      </c>
      <c r="BA207" s="280">
        <v>53</v>
      </c>
      <c r="BB207" s="278">
        <v>4</v>
      </c>
      <c r="BD207" s="150">
        <f>_xlfn.XLOOKUP(A207,'KSD auditees'!A:A,'KSD auditees'!A:A)</f>
        <v>1118</v>
      </c>
      <c r="BE207" s="150" t="str">
        <f>_xlfn.XLOOKUP(A207,'KSD auditees'!A:A,'KSD auditees'!G:G)</f>
        <v>Other key public entity</v>
      </c>
      <c r="BF207" s="150" t="e">
        <f>_xlfn.XLOOKUP(A207,'[27]Non AGSA'!B:B,'[27]Non AGSA'!B:B)</f>
        <v>#N/A</v>
      </c>
      <c r="BG207" s="150" t="e">
        <f>_xlfn.XLOOKUP(A207,'[27]Dormant auditee list'!C:C,'[27]Dormant auditee list'!C:C)</f>
        <v>#N/A</v>
      </c>
      <c r="BH207" s="150" t="str">
        <f>_xlfn.XLOOKUP(A207,[27]Reworked!A:A,[27]Reworked!I:I)</f>
        <v>Audit not finalised at legislated date</v>
      </c>
      <c r="BJ207" s="150">
        <v>1</v>
      </c>
      <c r="BK207" s="150">
        <v>6</v>
      </c>
    </row>
    <row r="208" spans="1:63" ht="27" customHeight="1" x14ac:dyDescent="0.25">
      <c r="A208" s="265">
        <v>1502</v>
      </c>
      <c r="B208" s="266" t="s">
        <v>184</v>
      </c>
      <c r="C208" s="271" t="s">
        <v>1193</v>
      </c>
      <c r="D208" s="271" t="s">
        <v>896</v>
      </c>
      <c r="E208" s="271" t="s">
        <v>1191</v>
      </c>
      <c r="F208" s="271" t="s">
        <v>1</v>
      </c>
      <c r="G208" s="271" t="s">
        <v>817</v>
      </c>
      <c r="H208" s="266" t="s">
        <v>696</v>
      </c>
      <c r="I208" s="266" t="s">
        <v>437</v>
      </c>
      <c r="J208" s="285" t="s">
        <v>39</v>
      </c>
      <c r="K208" s="271" t="s">
        <v>1</v>
      </c>
      <c r="L208" s="271" t="s">
        <v>1</v>
      </c>
      <c r="M208" s="285" t="s">
        <v>39</v>
      </c>
      <c r="N208" s="271" t="s">
        <v>1</v>
      </c>
      <c r="O208" s="273" t="s">
        <v>22</v>
      </c>
      <c r="P208" s="271" t="s">
        <v>1</v>
      </c>
      <c r="Q208" s="271" t="s">
        <v>1</v>
      </c>
      <c r="R208" s="271" t="s">
        <v>1</v>
      </c>
      <c r="S208" s="271" t="s">
        <v>1</v>
      </c>
      <c r="T208" s="271" t="s">
        <v>1</v>
      </c>
      <c r="U208" s="271" t="s">
        <v>1</v>
      </c>
      <c r="V208" s="271" t="s">
        <v>1</v>
      </c>
      <c r="W208" s="271" t="s">
        <v>1</v>
      </c>
      <c r="X208" s="271" t="s">
        <v>1</v>
      </c>
      <c r="Y208" s="271" t="s">
        <v>1</v>
      </c>
      <c r="Z208" s="271" t="s">
        <v>1</v>
      </c>
      <c r="AA208" s="271" t="s">
        <v>1</v>
      </c>
      <c r="AB208" s="271" t="s">
        <v>1</v>
      </c>
      <c r="AC208" s="271" t="s">
        <v>1</v>
      </c>
      <c r="AD208" s="271" t="s">
        <v>1</v>
      </c>
      <c r="AE208" s="271" t="s">
        <v>1</v>
      </c>
      <c r="AF208" s="271" t="s">
        <v>1</v>
      </c>
      <c r="AG208" s="271" t="s">
        <v>1</v>
      </c>
      <c r="AH208" s="271" t="s">
        <v>1</v>
      </c>
      <c r="AI208" s="271" t="s">
        <v>1</v>
      </c>
      <c r="AJ208" s="271" t="s">
        <v>1</v>
      </c>
      <c r="AK208" s="271" t="s">
        <v>1</v>
      </c>
      <c r="AL208" s="271" t="s">
        <v>1</v>
      </c>
      <c r="AM208" s="271" t="s">
        <v>1</v>
      </c>
      <c r="AN208" s="271" t="s">
        <v>1</v>
      </c>
      <c r="AO208" s="271" t="s">
        <v>1</v>
      </c>
      <c r="AP208" s="271" t="s">
        <v>1</v>
      </c>
      <c r="AQ208" s="271" t="s">
        <v>1</v>
      </c>
      <c r="AR208" s="271" t="s">
        <v>1</v>
      </c>
      <c r="AS208" s="271" t="s">
        <v>1</v>
      </c>
      <c r="AT208" s="271" t="s">
        <v>1</v>
      </c>
      <c r="AU208" s="271" t="s">
        <v>1</v>
      </c>
      <c r="AV208" s="271" t="s">
        <v>1</v>
      </c>
      <c r="AW208" s="284" t="s">
        <v>1</v>
      </c>
      <c r="AX208" s="284">
        <v>0</v>
      </c>
      <c r="AY208" s="284">
        <v>0</v>
      </c>
      <c r="AZ208" s="276">
        <v>0</v>
      </c>
      <c r="BA208" s="276">
        <v>0</v>
      </c>
      <c r="BB208" s="283">
        <v>0</v>
      </c>
      <c r="BD208" s="150">
        <f>_xlfn.XLOOKUP(A208,'KSD auditees'!A:A,'KSD auditees'!A:A)</f>
        <v>1502</v>
      </c>
      <c r="BE208" s="150" t="str">
        <f>_xlfn.XLOOKUP(A208,'KSD auditees'!A:A,'KSD auditees'!G:G)</f>
        <v>Other key public entity</v>
      </c>
      <c r="BF208" s="150" t="e">
        <f>_xlfn.XLOOKUP(A208,'[27]Non AGSA'!B:B,'[27]Non AGSA'!B:B)</f>
        <v>#N/A</v>
      </c>
      <c r="BG208" s="150" t="e">
        <f>_xlfn.XLOOKUP(A208,'[27]Dormant auditee list'!C:C,'[27]Dormant auditee list'!C:C)</f>
        <v>#N/A</v>
      </c>
      <c r="BH208" s="150" t="str">
        <f>_xlfn.XLOOKUP(A208,[27]Reworked!A:A,[27]Reworked!I:I)</f>
        <v>Audit not finalised at legislated date</v>
      </c>
      <c r="BJ208" s="150">
        <v>1</v>
      </c>
      <c r="BK208" s="150">
        <v>6</v>
      </c>
    </row>
    <row r="209" spans="1:63" ht="34.5" customHeight="1" x14ac:dyDescent="0.25">
      <c r="A209" s="265">
        <v>1169</v>
      </c>
      <c r="B209" s="266" t="s">
        <v>143</v>
      </c>
      <c r="C209" s="271" t="s">
        <v>1193</v>
      </c>
      <c r="D209" s="271" t="s">
        <v>737</v>
      </c>
      <c r="E209" s="271" t="s">
        <v>1191</v>
      </c>
      <c r="F209" s="271" t="s">
        <v>1</v>
      </c>
      <c r="G209" s="271" t="s">
        <v>739</v>
      </c>
      <c r="H209" s="266" t="s">
        <v>440</v>
      </c>
      <c r="I209" s="266" t="s">
        <v>437</v>
      </c>
      <c r="J209" s="275" t="s">
        <v>33</v>
      </c>
      <c r="K209" s="271" t="s">
        <v>1</v>
      </c>
      <c r="L209" s="271" t="s">
        <v>1</v>
      </c>
      <c r="M209" s="275" t="s">
        <v>33</v>
      </c>
      <c r="N209" s="271" t="s">
        <v>1</v>
      </c>
      <c r="O209" s="271" t="s">
        <v>1</v>
      </c>
      <c r="P209" s="271" t="s">
        <v>1</v>
      </c>
      <c r="Q209" s="271" t="s">
        <v>1</v>
      </c>
      <c r="R209" s="271" t="s">
        <v>1</v>
      </c>
      <c r="S209" s="271" t="s">
        <v>1</v>
      </c>
      <c r="T209" s="271" t="s">
        <v>1</v>
      </c>
      <c r="U209" s="271" t="s">
        <v>1</v>
      </c>
      <c r="V209" s="271" t="s">
        <v>1</v>
      </c>
      <c r="W209" s="271" t="s">
        <v>1</v>
      </c>
      <c r="X209" s="271" t="s">
        <v>1</v>
      </c>
      <c r="Y209" s="271" t="s">
        <v>1</v>
      </c>
      <c r="Z209" s="271" t="s">
        <v>1</v>
      </c>
      <c r="AA209" s="271" t="s">
        <v>1</v>
      </c>
      <c r="AB209" s="271" t="s">
        <v>1</v>
      </c>
      <c r="AC209" s="271" t="s">
        <v>1</v>
      </c>
      <c r="AD209" s="271" t="s">
        <v>1</v>
      </c>
      <c r="AE209" s="271" t="s">
        <v>1</v>
      </c>
      <c r="AF209" s="271" t="s">
        <v>1</v>
      </c>
      <c r="AG209" s="271" t="s">
        <v>1</v>
      </c>
      <c r="AH209" s="271" t="s">
        <v>1</v>
      </c>
      <c r="AI209" s="271" t="s">
        <v>1</v>
      </c>
      <c r="AJ209" s="271" t="s">
        <v>1</v>
      </c>
      <c r="AK209" s="271" t="s">
        <v>1</v>
      </c>
      <c r="AL209" s="271" t="s">
        <v>1</v>
      </c>
      <c r="AM209" s="271" t="s">
        <v>1</v>
      </c>
      <c r="AN209" s="271" t="s">
        <v>1</v>
      </c>
      <c r="AO209" s="271" t="s">
        <v>1</v>
      </c>
      <c r="AP209" s="271" t="s">
        <v>1</v>
      </c>
      <c r="AQ209" s="271" t="s">
        <v>1</v>
      </c>
      <c r="AR209" s="271" t="s">
        <v>1</v>
      </c>
      <c r="AS209" s="271" t="s">
        <v>1</v>
      </c>
      <c r="AT209" s="271" t="s">
        <v>1</v>
      </c>
      <c r="AU209" s="271" t="s">
        <v>1</v>
      </c>
      <c r="AV209" s="272" t="s">
        <v>23</v>
      </c>
      <c r="AW209" s="275" t="s">
        <v>1241</v>
      </c>
      <c r="AX209" s="275">
        <v>1</v>
      </c>
      <c r="AY209" s="275">
        <v>1</v>
      </c>
      <c r="AZ209" s="276">
        <v>0</v>
      </c>
      <c r="BA209" s="276">
        <v>0</v>
      </c>
      <c r="BB209" s="283">
        <v>0</v>
      </c>
      <c r="BD209" s="150">
        <f>_xlfn.XLOOKUP(A209,'KSD auditees'!A:A,'KSD auditees'!A:A)</f>
        <v>1169</v>
      </c>
      <c r="BE209" s="150" t="str">
        <f>_xlfn.XLOOKUP(A209,'KSD auditees'!A:A,'KSD auditees'!G:G)</f>
        <v xml:space="preserve">Financial sustainability </v>
      </c>
      <c r="BF209" s="150" t="e">
        <f>_xlfn.XLOOKUP(A209,'[27]Non AGSA'!B:B,'[27]Non AGSA'!B:B)</f>
        <v>#N/A</v>
      </c>
      <c r="BG209" s="150" t="e">
        <f>_xlfn.XLOOKUP(A209,'[27]Dormant auditee list'!C:C,'[27]Dormant auditee list'!C:C)</f>
        <v>#N/A</v>
      </c>
      <c r="BH209" s="150" t="str">
        <f>_xlfn.XLOOKUP(A209,[27]Reworked!A:A,[27]Reworked!I:I)</f>
        <v>Unqualified with no findings</v>
      </c>
      <c r="BJ209" s="150">
        <v>1</v>
      </c>
      <c r="BK209" s="150">
        <v>1</v>
      </c>
    </row>
    <row r="210" spans="1:63" ht="26.25" customHeight="1" x14ac:dyDescent="0.25">
      <c r="A210" s="265">
        <v>306</v>
      </c>
      <c r="B210" s="266" t="s">
        <v>828</v>
      </c>
      <c r="C210" s="271" t="s">
        <v>1193</v>
      </c>
      <c r="D210" s="271" t="s">
        <v>815</v>
      </c>
      <c r="E210" s="271" t="s">
        <v>1191</v>
      </c>
      <c r="F210" s="271" t="s">
        <v>1</v>
      </c>
      <c r="G210" s="271" t="s">
        <v>443</v>
      </c>
      <c r="H210" s="266" t="s">
        <v>444</v>
      </c>
      <c r="I210" s="266" t="s">
        <v>437</v>
      </c>
      <c r="J210" s="152" t="s">
        <v>17</v>
      </c>
      <c r="K210" s="272" t="s">
        <v>23</v>
      </c>
      <c r="L210" s="272" t="s">
        <v>23</v>
      </c>
      <c r="M210" s="152" t="s">
        <v>17</v>
      </c>
      <c r="N210" s="274" t="s">
        <v>20</v>
      </c>
      <c r="O210" s="272" t="s">
        <v>23</v>
      </c>
      <c r="P210" s="271" t="s">
        <v>1</v>
      </c>
      <c r="Q210" s="271" t="s">
        <v>1</v>
      </c>
      <c r="R210" s="271" t="s">
        <v>1</v>
      </c>
      <c r="S210" s="271" t="s">
        <v>1</v>
      </c>
      <c r="T210" s="271" t="s">
        <v>1</v>
      </c>
      <c r="U210" s="271" t="s">
        <v>1</v>
      </c>
      <c r="V210" s="271" t="s">
        <v>1</v>
      </c>
      <c r="W210" s="271" t="s">
        <v>1</v>
      </c>
      <c r="X210" s="271" t="s">
        <v>1</v>
      </c>
      <c r="Y210" s="271" t="s">
        <v>1</v>
      </c>
      <c r="Z210" s="274" t="s">
        <v>20</v>
      </c>
      <c r="AA210" s="272" t="s">
        <v>23</v>
      </c>
      <c r="AB210" s="271" t="s">
        <v>1</v>
      </c>
      <c r="AC210" s="271" t="s">
        <v>1</v>
      </c>
      <c r="AD210" s="271" t="s">
        <v>1</v>
      </c>
      <c r="AE210" s="273" t="s">
        <v>22</v>
      </c>
      <c r="AF210" s="274" t="s">
        <v>20</v>
      </c>
      <c r="AG210" s="271" t="s">
        <v>1</v>
      </c>
      <c r="AH210" s="271" t="s">
        <v>1</v>
      </c>
      <c r="AI210" s="271" t="s">
        <v>1</v>
      </c>
      <c r="AJ210" s="271" t="s">
        <v>1</v>
      </c>
      <c r="AK210" s="271" t="s">
        <v>1</v>
      </c>
      <c r="AL210" s="274" t="s">
        <v>20</v>
      </c>
      <c r="AM210" s="271" t="s">
        <v>1</v>
      </c>
      <c r="AN210" s="271" t="s">
        <v>1</v>
      </c>
      <c r="AO210" s="271" t="s">
        <v>1</v>
      </c>
      <c r="AP210" s="271" t="s">
        <v>1</v>
      </c>
      <c r="AQ210" s="271" t="s">
        <v>1</v>
      </c>
      <c r="AR210" s="272" t="s">
        <v>23</v>
      </c>
      <c r="AS210" s="271" t="s">
        <v>1</v>
      </c>
      <c r="AT210" s="271" t="s">
        <v>1</v>
      </c>
      <c r="AU210" s="272" t="s">
        <v>23</v>
      </c>
      <c r="AV210" s="272" t="s">
        <v>23</v>
      </c>
      <c r="AW210" s="274" t="s">
        <v>1240</v>
      </c>
      <c r="AX210" s="152">
        <v>2</v>
      </c>
      <c r="AY210" s="275">
        <v>1</v>
      </c>
      <c r="AZ210" s="276">
        <v>0</v>
      </c>
      <c r="BA210" s="280">
        <v>26.2</v>
      </c>
      <c r="BB210" s="281">
        <v>1.1000000000000001</v>
      </c>
      <c r="BD210" s="150" t="e">
        <f>_xlfn.XLOOKUP(A210,'KSD auditees'!A:A,'KSD auditees'!A:A)</f>
        <v>#N/A</v>
      </c>
      <c r="BE210" s="150" t="e">
        <f>_xlfn.XLOOKUP(A210,'KSD auditees'!A:A,'KSD auditees'!G:G)</f>
        <v>#N/A</v>
      </c>
      <c r="BF210" s="150" t="e">
        <f>_xlfn.XLOOKUP(A210,'[27]Non AGSA'!B:B,'[27]Non AGSA'!B:B)</f>
        <v>#N/A</v>
      </c>
      <c r="BG210" s="150" t="e">
        <f>_xlfn.XLOOKUP(A210,'[27]Dormant auditee list'!C:C,'[27]Dormant auditee list'!C:C)</f>
        <v>#N/A</v>
      </c>
      <c r="BH210" s="150" t="str">
        <f>_xlfn.XLOOKUP(A210,[27]Reworked!A:A,[27]Reworked!I:I)</f>
        <v>Unqualified with findings</v>
      </c>
      <c r="BJ210" s="150">
        <v>1</v>
      </c>
      <c r="BK210" s="150">
        <v>2</v>
      </c>
    </row>
    <row r="211" spans="1:63" ht="34.5" customHeight="1" x14ac:dyDescent="0.25">
      <c r="A211" s="265">
        <v>98</v>
      </c>
      <c r="B211" s="266" t="s">
        <v>217</v>
      </c>
      <c r="C211" s="271" t="s">
        <v>1193</v>
      </c>
      <c r="D211" s="271" t="s">
        <v>683</v>
      </c>
      <c r="E211" s="271" t="s">
        <v>1191</v>
      </c>
      <c r="F211" s="271" t="s">
        <v>1</v>
      </c>
      <c r="G211" s="271" t="s">
        <v>209</v>
      </c>
      <c r="H211" s="266" t="s">
        <v>440</v>
      </c>
      <c r="I211" s="266" t="s">
        <v>437</v>
      </c>
      <c r="J211" s="152" t="s">
        <v>17</v>
      </c>
      <c r="K211" s="272" t="s">
        <v>23</v>
      </c>
      <c r="L211" s="272" t="s">
        <v>23</v>
      </c>
      <c r="M211" s="279" t="s">
        <v>26</v>
      </c>
      <c r="N211" s="274" t="s">
        <v>20</v>
      </c>
      <c r="O211" s="272" t="s">
        <v>23</v>
      </c>
      <c r="P211" s="273" t="s">
        <v>22</v>
      </c>
      <c r="Q211" s="271" t="s">
        <v>1</v>
      </c>
      <c r="R211" s="271" t="s">
        <v>1</v>
      </c>
      <c r="S211" s="271" t="s">
        <v>1</v>
      </c>
      <c r="T211" s="271" t="s">
        <v>1</v>
      </c>
      <c r="U211" s="271" t="s">
        <v>1</v>
      </c>
      <c r="V211" s="271" t="s">
        <v>1</v>
      </c>
      <c r="W211" s="271" t="s">
        <v>1</v>
      </c>
      <c r="X211" s="271" t="s">
        <v>1</v>
      </c>
      <c r="Y211" s="271" t="s">
        <v>1</v>
      </c>
      <c r="Z211" s="271" t="s">
        <v>1</v>
      </c>
      <c r="AA211" s="274" t="s">
        <v>20</v>
      </c>
      <c r="AB211" s="271" t="s">
        <v>1</v>
      </c>
      <c r="AC211" s="271" t="s">
        <v>1</v>
      </c>
      <c r="AD211" s="273" t="s">
        <v>22</v>
      </c>
      <c r="AE211" s="273" t="s">
        <v>22</v>
      </c>
      <c r="AF211" s="271" t="s">
        <v>1</v>
      </c>
      <c r="AG211" s="274" t="s">
        <v>20</v>
      </c>
      <c r="AH211" s="271" t="s">
        <v>1</v>
      </c>
      <c r="AI211" s="271" t="s">
        <v>1</v>
      </c>
      <c r="AJ211" s="271" t="s">
        <v>1</v>
      </c>
      <c r="AK211" s="272" t="s">
        <v>23</v>
      </c>
      <c r="AL211" s="274" t="s">
        <v>20</v>
      </c>
      <c r="AM211" s="271" t="s">
        <v>1</v>
      </c>
      <c r="AN211" s="271" t="s">
        <v>1</v>
      </c>
      <c r="AO211" s="274" t="s">
        <v>20</v>
      </c>
      <c r="AP211" s="274" t="s">
        <v>20</v>
      </c>
      <c r="AQ211" s="271" t="s">
        <v>1</v>
      </c>
      <c r="AR211" s="272" t="s">
        <v>23</v>
      </c>
      <c r="AS211" s="271" t="s">
        <v>1</v>
      </c>
      <c r="AT211" s="271" t="s">
        <v>1</v>
      </c>
      <c r="AU211" s="272" t="s">
        <v>23</v>
      </c>
      <c r="AV211" s="272" t="s">
        <v>23</v>
      </c>
      <c r="AW211" s="274" t="s">
        <v>1240</v>
      </c>
      <c r="AX211" s="282">
        <v>3</v>
      </c>
      <c r="AY211" s="282">
        <v>3</v>
      </c>
      <c r="AZ211" s="276">
        <v>0</v>
      </c>
      <c r="BA211" s="277">
        <v>0</v>
      </c>
      <c r="BB211" s="281">
        <v>0</v>
      </c>
      <c r="BD211" s="150">
        <f>_xlfn.XLOOKUP(A211,'KSD auditees'!A:A,'KSD auditees'!A:A)</f>
        <v>98</v>
      </c>
      <c r="BE211" s="150" t="str">
        <f>_xlfn.XLOOKUP(A211,'KSD auditees'!A:A,'KSD auditees'!G:G)</f>
        <v>Transport</v>
      </c>
      <c r="BF211" s="150" t="e">
        <f>_xlfn.XLOOKUP(A211,'[27]Non AGSA'!B:B,'[27]Non AGSA'!B:B)</f>
        <v>#N/A</v>
      </c>
      <c r="BG211" s="150" t="e">
        <f>_xlfn.XLOOKUP(A211,'[27]Dormant auditee list'!C:C,'[27]Dormant auditee list'!C:C)</f>
        <v>#N/A</v>
      </c>
      <c r="BH211" s="150" t="str">
        <f>_xlfn.XLOOKUP(A211,[27]Reworked!A:A,[27]Reworked!I:I)</f>
        <v>Unqualified with findings</v>
      </c>
      <c r="BJ211" s="150">
        <v>1</v>
      </c>
      <c r="BK211" s="150">
        <v>2</v>
      </c>
    </row>
    <row r="212" spans="1:63" ht="14.25" customHeight="1" x14ac:dyDescent="0.25">
      <c r="A212" s="265">
        <v>99</v>
      </c>
      <c r="B212" s="266" t="s">
        <v>1283</v>
      </c>
      <c r="C212" s="271" t="s">
        <v>1193</v>
      </c>
      <c r="D212" s="271" t="s">
        <v>571</v>
      </c>
      <c r="E212" s="271" t="s">
        <v>1191</v>
      </c>
      <c r="F212" s="271" t="s">
        <v>1</v>
      </c>
      <c r="G212" s="271" t="s">
        <v>1</v>
      </c>
      <c r="H212" s="266" t="s">
        <v>1</v>
      </c>
      <c r="I212" s="266" t="s">
        <v>571</v>
      </c>
      <c r="J212" s="275" t="s">
        <v>33</v>
      </c>
      <c r="K212" s="271" t="s">
        <v>1</v>
      </c>
      <c r="L212" s="271" t="s">
        <v>1</v>
      </c>
      <c r="M212" s="275" t="s">
        <v>33</v>
      </c>
      <c r="N212" s="271" t="s">
        <v>1</v>
      </c>
      <c r="O212" s="271" t="s">
        <v>1</v>
      </c>
      <c r="P212" s="271" t="s">
        <v>1</v>
      </c>
      <c r="Q212" s="271" t="s">
        <v>1</v>
      </c>
      <c r="R212" s="271" t="s">
        <v>1</v>
      </c>
      <c r="S212" s="271" t="s">
        <v>1</v>
      </c>
      <c r="T212" s="271" t="s">
        <v>1</v>
      </c>
      <c r="U212" s="271" t="s">
        <v>1</v>
      </c>
      <c r="V212" s="271" t="s">
        <v>1</v>
      </c>
      <c r="W212" s="271" t="s">
        <v>1</v>
      </c>
      <c r="X212" s="271" t="s">
        <v>1</v>
      </c>
      <c r="Y212" s="271" t="s">
        <v>1</v>
      </c>
      <c r="Z212" s="271" t="s">
        <v>1</v>
      </c>
      <c r="AA212" s="271" t="s">
        <v>1</v>
      </c>
      <c r="AB212" s="271" t="s">
        <v>1</v>
      </c>
      <c r="AC212" s="271" t="s">
        <v>1</v>
      </c>
      <c r="AD212" s="271" t="s">
        <v>1</v>
      </c>
      <c r="AE212" s="271" t="s">
        <v>1</v>
      </c>
      <c r="AF212" s="271" t="s">
        <v>1</v>
      </c>
      <c r="AG212" s="271" t="s">
        <v>1</v>
      </c>
      <c r="AH212" s="271" t="s">
        <v>1</v>
      </c>
      <c r="AI212" s="271" t="s">
        <v>1</v>
      </c>
      <c r="AJ212" s="271" t="s">
        <v>1</v>
      </c>
      <c r="AK212" s="271" t="s">
        <v>1</v>
      </c>
      <c r="AL212" s="271" t="s">
        <v>1</v>
      </c>
      <c r="AM212" s="271" t="s">
        <v>1</v>
      </c>
      <c r="AN212" s="271" t="s">
        <v>1</v>
      </c>
      <c r="AO212" s="271" t="s">
        <v>1</v>
      </c>
      <c r="AP212" s="271" t="s">
        <v>1</v>
      </c>
      <c r="AQ212" s="271" t="s">
        <v>1</v>
      </c>
      <c r="AR212" s="271" t="s">
        <v>1</v>
      </c>
      <c r="AS212" s="271" t="s">
        <v>1</v>
      </c>
      <c r="AT212" s="271" t="s">
        <v>1</v>
      </c>
      <c r="AU212" s="271" t="s">
        <v>1</v>
      </c>
      <c r="AV212" s="272" t="s">
        <v>23</v>
      </c>
      <c r="AW212" s="275" t="s">
        <v>1241</v>
      </c>
      <c r="AX212" s="275">
        <v>1</v>
      </c>
      <c r="AY212" s="275">
        <v>1</v>
      </c>
      <c r="AZ212" s="276">
        <v>0</v>
      </c>
      <c r="BA212" s="280">
        <v>10.9</v>
      </c>
      <c r="BB212" s="281">
        <v>0</v>
      </c>
      <c r="BD212" s="150" t="e">
        <f>_xlfn.XLOOKUP(A212,'KSD auditees'!A:A,'KSD auditees'!A:A)</f>
        <v>#N/A</v>
      </c>
      <c r="BE212" s="150" t="e">
        <f>_xlfn.XLOOKUP(A212,'KSD auditees'!A:A,'KSD auditees'!G:G)</f>
        <v>#N/A</v>
      </c>
      <c r="BF212" s="150" t="e">
        <f>_xlfn.XLOOKUP(A212,'[27]Non AGSA'!B:B,'[27]Non AGSA'!B:B)</f>
        <v>#N/A</v>
      </c>
      <c r="BG212" s="150" t="e">
        <f>_xlfn.XLOOKUP(A212,'[27]Dormant auditee list'!C:C,'[27]Dormant auditee list'!C:C)</f>
        <v>#N/A</v>
      </c>
      <c r="BH212" s="150" t="str">
        <f>_xlfn.XLOOKUP(A212,[27]Reworked!A:A,[27]Reworked!I:I)</f>
        <v>Unqualified with no findings</v>
      </c>
      <c r="BJ212" s="150">
        <v>1</v>
      </c>
      <c r="BK212" s="150">
        <v>1</v>
      </c>
    </row>
    <row r="213" spans="1:63" ht="26.25" customHeight="1" x14ac:dyDescent="0.25">
      <c r="A213" s="265">
        <v>1293</v>
      </c>
      <c r="B213" s="266" t="s">
        <v>44</v>
      </c>
      <c r="C213" s="271" t="s">
        <v>1193</v>
      </c>
      <c r="D213" s="271" t="s">
        <v>438</v>
      </c>
      <c r="E213" s="271" t="s">
        <v>1191</v>
      </c>
      <c r="F213" s="271" t="s">
        <v>1</v>
      </c>
      <c r="G213" s="271" t="s">
        <v>447</v>
      </c>
      <c r="H213" s="266" t="s">
        <v>444</v>
      </c>
      <c r="I213" s="266" t="s">
        <v>437</v>
      </c>
      <c r="J213" s="279" t="s">
        <v>26</v>
      </c>
      <c r="K213" s="271" t="s">
        <v>1</v>
      </c>
      <c r="L213" s="272" t="s">
        <v>23</v>
      </c>
      <c r="M213" s="279" t="s">
        <v>26</v>
      </c>
      <c r="N213" s="271" t="s">
        <v>1</v>
      </c>
      <c r="O213" s="272" t="s">
        <v>23</v>
      </c>
      <c r="P213" s="272" t="s">
        <v>23</v>
      </c>
      <c r="Q213" s="274" t="s">
        <v>20</v>
      </c>
      <c r="R213" s="272" t="s">
        <v>23</v>
      </c>
      <c r="S213" s="274" t="s">
        <v>20</v>
      </c>
      <c r="T213" s="273" t="s">
        <v>22</v>
      </c>
      <c r="U213" s="273" t="s">
        <v>22</v>
      </c>
      <c r="V213" s="271" t="s">
        <v>1</v>
      </c>
      <c r="W213" s="272" t="s">
        <v>23</v>
      </c>
      <c r="X213" s="271" t="s">
        <v>1</v>
      </c>
      <c r="Y213" s="271" t="s">
        <v>1</v>
      </c>
      <c r="Z213" s="271" t="s">
        <v>1</v>
      </c>
      <c r="AA213" s="271" t="s">
        <v>1</v>
      </c>
      <c r="AB213" s="271" t="s">
        <v>1</v>
      </c>
      <c r="AC213" s="271" t="s">
        <v>1</v>
      </c>
      <c r="AD213" s="271" t="s">
        <v>1</v>
      </c>
      <c r="AE213" s="272" t="s">
        <v>23</v>
      </c>
      <c r="AF213" s="271" t="s">
        <v>1</v>
      </c>
      <c r="AG213" s="271" t="s">
        <v>1</v>
      </c>
      <c r="AH213" s="271" t="s">
        <v>1</v>
      </c>
      <c r="AI213" s="271" t="s">
        <v>1</v>
      </c>
      <c r="AJ213" s="271" t="s">
        <v>1</v>
      </c>
      <c r="AK213" s="271" t="s">
        <v>1</v>
      </c>
      <c r="AL213" s="271" t="s">
        <v>1</v>
      </c>
      <c r="AM213" s="271" t="s">
        <v>1</v>
      </c>
      <c r="AN213" s="271" t="s">
        <v>1</v>
      </c>
      <c r="AO213" s="271" t="s">
        <v>1</v>
      </c>
      <c r="AP213" s="271" t="s">
        <v>1</v>
      </c>
      <c r="AQ213" s="271" t="s">
        <v>1</v>
      </c>
      <c r="AR213" s="271" t="s">
        <v>1</v>
      </c>
      <c r="AS213" s="271" t="s">
        <v>1</v>
      </c>
      <c r="AT213" s="271" t="s">
        <v>1</v>
      </c>
      <c r="AU213" s="271" t="s">
        <v>1</v>
      </c>
      <c r="AV213" s="271" t="s">
        <v>1</v>
      </c>
      <c r="AW213" s="274" t="s">
        <v>1240</v>
      </c>
      <c r="AX213" s="282">
        <v>3</v>
      </c>
      <c r="AY213" s="284">
        <v>0</v>
      </c>
      <c r="AZ213" s="276">
        <v>0</v>
      </c>
      <c r="BA213" s="276">
        <v>0</v>
      </c>
      <c r="BB213" s="283">
        <v>0</v>
      </c>
      <c r="BD213" s="150">
        <f>_xlfn.XLOOKUP(A213,'KSD auditees'!A:A,'KSD auditees'!A:A)</f>
        <v>1293</v>
      </c>
      <c r="BE213" s="150" t="str">
        <f>_xlfn.XLOOKUP(A213,'KSD auditees'!A:A,'KSD auditees'!G:G)</f>
        <v xml:space="preserve">Education, Skills development and employment </v>
      </c>
      <c r="BF213" s="150" t="e">
        <f>_xlfn.XLOOKUP(A213,'[27]Non AGSA'!B:B,'[27]Non AGSA'!B:B)</f>
        <v>#N/A</v>
      </c>
      <c r="BG213" s="150" t="e">
        <f>_xlfn.XLOOKUP(A213,'[27]Dormant auditee list'!C:C,'[27]Dormant auditee list'!C:C)</f>
        <v>#N/A</v>
      </c>
      <c r="BH213" s="150" t="str">
        <f>_xlfn.XLOOKUP(A213,[27]Reworked!A:A,[27]Reworked!I:I)</f>
        <v>Qualified</v>
      </c>
      <c r="BJ213" s="150">
        <v>1</v>
      </c>
      <c r="BK213" s="150">
        <v>3</v>
      </c>
    </row>
    <row r="214" spans="1:63" ht="18.75" customHeight="1" x14ac:dyDescent="0.25">
      <c r="A214" s="265">
        <v>1138</v>
      </c>
      <c r="B214" s="266" t="s">
        <v>1284</v>
      </c>
      <c r="C214" s="271" t="s">
        <v>1193</v>
      </c>
      <c r="D214" s="271" t="s">
        <v>438</v>
      </c>
      <c r="E214" s="271" t="s">
        <v>1191</v>
      </c>
      <c r="F214" s="271" t="s">
        <v>1</v>
      </c>
      <c r="G214" s="271" t="s">
        <v>1</v>
      </c>
      <c r="H214" s="266" t="s">
        <v>1</v>
      </c>
      <c r="I214" s="266" t="s">
        <v>438</v>
      </c>
      <c r="J214" s="275" t="s">
        <v>33</v>
      </c>
      <c r="K214" s="271" t="s">
        <v>1</v>
      </c>
      <c r="L214" s="271" t="s">
        <v>1</v>
      </c>
      <c r="M214" s="275" t="s">
        <v>33</v>
      </c>
      <c r="N214" s="271" t="s">
        <v>1</v>
      </c>
      <c r="O214" s="271" t="s">
        <v>1</v>
      </c>
      <c r="P214" s="271" t="s">
        <v>1</v>
      </c>
      <c r="Q214" s="271" t="s">
        <v>1</v>
      </c>
      <c r="R214" s="271" t="s">
        <v>1</v>
      </c>
      <c r="S214" s="271" t="s">
        <v>1</v>
      </c>
      <c r="T214" s="271" t="s">
        <v>1</v>
      </c>
      <c r="U214" s="271" t="s">
        <v>1</v>
      </c>
      <c r="V214" s="271" t="s">
        <v>1</v>
      </c>
      <c r="W214" s="271" t="s">
        <v>1</v>
      </c>
      <c r="X214" s="271" t="s">
        <v>1</v>
      </c>
      <c r="Y214" s="271" t="s">
        <v>1</v>
      </c>
      <c r="Z214" s="271" t="s">
        <v>1</v>
      </c>
      <c r="AA214" s="271" t="s">
        <v>1</v>
      </c>
      <c r="AB214" s="271" t="s">
        <v>1</v>
      </c>
      <c r="AC214" s="271" t="s">
        <v>1</v>
      </c>
      <c r="AD214" s="271" t="s">
        <v>1</v>
      </c>
      <c r="AE214" s="271" t="s">
        <v>1</v>
      </c>
      <c r="AF214" s="271" t="s">
        <v>1</v>
      </c>
      <c r="AG214" s="271" t="s">
        <v>1</v>
      </c>
      <c r="AH214" s="271" t="s">
        <v>1</v>
      </c>
      <c r="AI214" s="271" t="s">
        <v>1</v>
      </c>
      <c r="AJ214" s="271" t="s">
        <v>1</v>
      </c>
      <c r="AK214" s="271" t="s">
        <v>1</v>
      </c>
      <c r="AL214" s="271" t="s">
        <v>1</v>
      </c>
      <c r="AM214" s="271" t="s">
        <v>1</v>
      </c>
      <c r="AN214" s="271" t="s">
        <v>1</v>
      </c>
      <c r="AO214" s="271" t="s">
        <v>1</v>
      </c>
      <c r="AP214" s="271" t="s">
        <v>1</v>
      </c>
      <c r="AQ214" s="271" t="s">
        <v>1</v>
      </c>
      <c r="AR214" s="271" t="s">
        <v>1</v>
      </c>
      <c r="AS214" s="271" t="s">
        <v>1</v>
      </c>
      <c r="AT214" s="271" t="s">
        <v>1</v>
      </c>
      <c r="AU214" s="271" t="s">
        <v>1</v>
      </c>
      <c r="AV214" s="272" t="s">
        <v>23</v>
      </c>
      <c r="AW214" s="275" t="s">
        <v>1241</v>
      </c>
      <c r="AX214" s="275">
        <v>1</v>
      </c>
      <c r="AY214" s="284">
        <v>0</v>
      </c>
      <c r="AZ214" s="276">
        <v>0</v>
      </c>
      <c r="BA214" s="280">
        <v>24.7</v>
      </c>
      <c r="BB214" s="283">
        <v>0</v>
      </c>
      <c r="BD214" s="150" t="e">
        <f>_xlfn.XLOOKUP(A214,'KSD auditees'!A:A,'KSD auditees'!A:A)</f>
        <v>#N/A</v>
      </c>
      <c r="BE214" s="150" t="e">
        <f>_xlfn.XLOOKUP(A214,'KSD auditees'!A:A,'KSD auditees'!G:G)</f>
        <v>#N/A</v>
      </c>
      <c r="BF214" s="150" t="e">
        <f>_xlfn.XLOOKUP(A214,'[27]Non AGSA'!B:B,'[27]Non AGSA'!B:B)</f>
        <v>#N/A</v>
      </c>
      <c r="BG214" s="150" t="e">
        <f>_xlfn.XLOOKUP(A214,'[27]Dormant auditee list'!C:C,'[27]Dormant auditee list'!C:C)</f>
        <v>#N/A</v>
      </c>
      <c r="BH214" s="150" t="str">
        <f>_xlfn.XLOOKUP(A214,[27]Reworked!A:A,[27]Reworked!I:I)</f>
        <v>Unqualified with no findings</v>
      </c>
      <c r="BJ214" s="150">
        <v>1</v>
      </c>
      <c r="BK214" s="150">
        <v>1</v>
      </c>
    </row>
    <row r="215" spans="1:63" ht="18.75" customHeight="1" x14ac:dyDescent="0.25">
      <c r="A215" s="265">
        <v>100</v>
      </c>
      <c r="B215" s="266" t="s">
        <v>467</v>
      </c>
      <c r="C215" s="271" t="s">
        <v>1193</v>
      </c>
      <c r="D215" s="271" t="s">
        <v>438</v>
      </c>
      <c r="E215" s="271" t="s">
        <v>1191</v>
      </c>
      <c r="F215" s="271" t="s">
        <v>1</v>
      </c>
      <c r="G215" s="271" t="s">
        <v>1</v>
      </c>
      <c r="H215" s="266" t="s">
        <v>1</v>
      </c>
      <c r="I215" s="266" t="s">
        <v>438</v>
      </c>
      <c r="J215" s="152" t="s">
        <v>17</v>
      </c>
      <c r="K215" s="271" t="s">
        <v>1</v>
      </c>
      <c r="L215" s="272" t="s">
        <v>23</v>
      </c>
      <c r="M215" s="152" t="s">
        <v>17</v>
      </c>
      <c r="N215" s="271" t="s">
        <v>1</v>
      </c>
      <c r="O215" s="272" t="s">
        <v>23</v>
      </c>
      <c r="P215" s="271" t="s">
        <v>1</v>
      </c>
      <c r="Q215" s="271" t="s">
        <v>1</v>
      </c>
      <c r="R215" s="271" t="s">
        <v>1</v>
      </c>
      <c r="S215" s="271" t="s">
        <v>1</v>
      </c>
      <c r="T215" s="271" t="s">
        <v>1</v>
      </c>
      <c r="U215" s="271" t="s">
        <v>1</v>
      </c>
      <c r="V215" s="271" t="s">
        <v>1</v>
      </c>
      <c r="W215" s="271" t="s">
        <v>1</v>
      </c>
      <c r="X215" s="271" t="s">
        <v>1</v>
      </c>
      <c r="Y215" s="271" t="s">
        <v>1</v>
      </c>
      <c r="Z215" s="271" t="s">
        <v>1</v>
      </c>
      <c r="AA215" s="271" t="s">
        <v>1</v>
      </c>
      <c r="AB215" s="271" t="s">
        <v>1</v>
      </c>
      <c r="AC215" s="271" t="s">
        <v>1</v>
      </c>
      <c r="AD215" s="271" t="s">
        <v>1</v>
      </c>
      <c r="AE215" s="271" t="s">
        <v>1</v>
      </c>
      <c r="AF215" s="271" t="s">
        <v>1</v>
      </c>
      <c r="AG215" s="271" t="s">
        <v>1</v>
      </c>
      <c r="AH215" s="271" t="s">
        <v>1</v>
      </c>
      <c r="AI215" s="271" t="s">
        <v>1</v>
      </c>
      <c r="AJ215" s="271" t="s">
        <v>1</v>
      </c>
      <c r="AK215" s="271" t="s">
        <v>1</v>
      </c>
      <c r="AL215" s="271" t="s">
        <v>1</v>
      </c>
      <c r="AM215" s="271" t="s">
        <v>1</v>
      </c>
      <c r="AN215" s="271" t="s">
        <v>1</v>
      </c>
      <c r="AO215" s="272" t="s">
        <v>23</v>
      </c>
      <c r="AP215" s="274" t="s">
        <v>20</v>
      </c>
      <c r="AQ215" s="271" t="s">
        <v>1</v>
      </c>
      <c r="AR215" s="271" t="s">
        <v>1</v>
      </c>
      <c r="AS215" s="271" t="s">
        <v>1</v>
      </c>
      <c r="AT215" s="271" t="s">
        <v>1</v>
      </c>
      <c r="AU215" s="273" t="s">
        <v>22</v>
      </c>
      <c r="AV215" s="272" t="s">
        <v>23</v>
      </c>
      <c r="AW215" s="274" t="s">
        <v>1240</v>
      </c>
      <c r="AX215" s="152">
        <v>2</v>
      </c>
      <c r="AY215" s="284">
        <v>0</v>
      </c>
      <c r="AZ215" s="276">
        <v>0</v>
      </c>
      <c r="BA215" s="277">
        <v>2.5</v>
      </c>
      <c r="BB215" s="283">
        <v>0</v>
      </c>
      <c r="BD215" s="150" t="e">
        <f>_xlfn.XLOOKUP(A215,'KSD auditees'!A:A,'KSD auditees'!A:A)</f>
        <v>#N/A</v>
      </c>
      <c r="BE215" s="150" t="e">
        <f>_xlfn.XLOOKUP(A215,'KSD auditees'!A:A,'KSD auditees'!G:G)</f>
        <v>#N/A</v>
      </c>
      <c r="BF215" s="150" t="e">
        <f>_xlfn.XLOOKUP(A215,'[27]Non AGSA'!B:B,'[27]Non AGSA'!B:B)</f>
        <v>#N/A</v>
      </c>
      <c r="BG215" s="150" t="e">
        <f>_xlfn.XLOOKUP(A215,'[27]Dormant auditee list'!C:C,'[27]Dormant auditee list'!C:C)</f>
        <v>#N/A</v>
      </c>
      <c r="BH215" s="150" t="str">
        <f>_xlfn.XLOOKUP(A215,[27]Reworked!A:A,[27]Reworked!I:I)</f>
        <v>Unqualified with findings</v>
      </c>
      <c r="BJ215" s="150">
        <v>1</v>
      </c>
      <c r="BK215" s="150">
        <v>2</v>
      </c>
    </row>
    <row r="216" spans="1:63" ht="18.75" customHeight="1" x14ac:dyDescent="0.25">
      <c r="A216" s="265">
        <v>1365</v>
      </c>
      <c r="B216" s="266" t="s">
        <v>469</v>
      </c>
      <c r="C216" s="271" t="s">
        <v>1193</v>
      </c>
      <c r="D216" s="271" t="s">
        <v>438</v>
      </c>
      <c r="E216" s="271" t="s">
        <v>1191</v>
      </c>
      <c r="F216" s="271" t="s">
        <v>1</v>
      </c>
      <c r="G216" s="271" t="s">
        <v>1</v>
      </c>
      <c r="H216" s="266" t="s">
        <v>1</v>
      </c>
      <c r="I216" s="266" t="s">
        <v>438</v>
      </c>
      <c r="J216" s="152" t="s">
        <v>17</v>
      </c>
      <c r="K216" s="271" t="s">
        <v>1</v>
      </c>
      <c r="L216" s="274" t="s">
        <v>20</v>
      </c>
      <c r="M216" s="275" t="s">
        <v>33</v>
      </c>
      <c r="N216" s="271" t="s">
        <v>1</v>
      </c>
      <c r="O216" s="271" t="s">
        <v>1</v>
      </c>
      <c r="P216" s="271" t="s">
        <v>1</v>
      </c>
      <c r="Q216" s="271" t="s">
        <v>1</v>
      </c>
      <c r="R216" s="271" t="s">
        <v>1</v>
      </c>
      <c r="S216" s="271" t="s">
        <v>1</v>
      </c>
      <c r="T216" s="271" t="s">
        <v>1</v>
      </c>
      <c r="U216" s="271" t="s">
        <v>1</v>
      </c>
      <c r="V216" s="271" t="s">
        <v>1</v>
      </c>
      <c r="W216" s="271" t="s">
        <v>1</v>
      </c>
      <c r="X216" s="271" t="s">
        <v>1</v>
      </c>
      <c r="Y216" s="271" t="s">
        <v>1</v>
      </c>
      <c r="Z216" s="271" t="s">
        <v>1</v>
      </c>
      <c r="AA216" s="271" t="s">
        <v>1</v>
      </c>
      <c r="AB216" s="271" t="s">
        <v>1</v>
      </c>
      <c r="AC216" s="271" t="s">
        <v>1</v>
      </c>
      <c r="AD216" s="271" t="s">
        <v>1</v>
      </c>
      <c r="AE216" s="274" t="s">
        <v>20</v>
      </c>
      <c r="AF216" s="271" t="s">
        <v>1</v>
      </c>
      <c r="AG216" s="271" t="s">
        <v>1</v>
      </c>
      <c r="AH216" s="271" t="s">
        <v>1</v>
      </c>
      <c r="AI216" s="271" t="s">
        <v>1</v>
      </c>
      <c r="AJ216" s="271" t="s">
        <v>1</v>
      </c>
      <c r="AK216" s="271" t="s">
        <v>1</v>
      </c>
      <c r="AL216" s="271" t="s">
        <v>1</v>
      </c>
      <c r="AM216" s="271" t="s">
        <v>1</v>
      </c>
      <c r="AN216" s="271" t="s">
        <v>1</v>
      </c>
      <c r="AO216" s="271" t="s">
        <v>1</v>
      </c>
      <c r="AP216" s="271" t="s">
        <v>1</v>
      </c>
      <c r="AQ216" s="271" t="s">
        <v>1</v>
      </c>
      <c r="AR216" s="271" t="s">
        <v>1</v>
      </c>
      <c r="AS216" s="271" t="s">
        <v>1</v>
      </c>
      <c r="AT216" s="271" t="s">
        <v>1</v>
      </c>
      <c r="AU216" s="271" t="s">
        <v>1</v>
      </c>
      <c r="AV216" s="272" t="s">
        <v>23</v>
      </c>
      <c r="AW216" s="275" t="s">
        <v>1241</v>
      </c>
      <c r="AX216" s="275">
        <v>1</v>
      </c>
      <c r="AY216" s="284">
        <v>0</v>
      </c>
      <c r="AZ216" s="276">
        <v>0</v>
      </c>
      <c r="BA216" s="276">
        <v>0</v>
      </c>
      <c r="BB216" s="281">
        <v>0</v>
      </c>
      <c r="BD216" s="150" t="e">
        <f>_xlfn.XLOOKUP(A216,'KSD auditees'!A:A,'KSD auditees'!A:A)</f>
        <v>#N/A</v>
      </c>
      <c r="BE216" s="150" t="e">
        <f>_xlfn.XLOOKUP(A216,'KSD auditees'!A:A,'KSD auditees'!G:G)</f>
        <v>#N/A</v>
      </c>
      <c r="BF216" s="150" t="e">
        <f>_xlfn.XLOOKUP(A216,'[27]Non AGSA'!B:B,'[27]Non AGSA'!B:B)</f>
        <v>#N/A</v>
      </c>
      <c r="BG216" s="150" t="e">
        <f>_xlfn.XLOOKUP(A216,'[27]Dormant auditee list'!C:C,'[27]Dormant auditee list'!C:C)</f>
        <v>#N/A</v>
      </c>
      <c r="BH216" s="150" t="str">
        <f>_xlfn.XLOOKUP(A216,[27]Reworked!A:A,[27]Reworked!I:I)</f>
        <v>Unqualified with findings</v>
      </c>
      <c r="BJ216" s="150">
        <v>1</v>
      </c>
      <c r="BK216" s="150">
        <v>2</v>
      </c>
    </row>
    <row r="217" spans="1:63" ht="18.75" customHeight="1" x14ac:dyDescent="0.25">
      <c r="A217" s="265">
        <v>1231</v>
      </c>
      <c r="B217" s="266" t="s">
        <v>471</v>
      </c>
      <c r="C217" s="271" t="s">
        <v>1193</v>
      </c>
      <c r="D217" s="271" t="s">
        <v>438</v>
      </c>
      <c r="E217" s="271" t="s">
        <v>1191</v>
      </c>
      <c r="F217" s="271" t="s">
        <v>1</v>
      </c>
      <c r="G217" s="271" t="s">
        <v>1</v>
      </c>
      <c r="H217" s="266" t="s">
        <v>1</v>
      </c>
      <c r="I217" s="266" t="s">
        <v>438</v>
      </c>
      <c r="J217" s="152" t="s">
        <v>17</v>
      </c>
      <c r="K217" s="271" t="s">
        <v>1</v>
      </c>
      <c r="L217" s="274" t="s">
        <v>20</v>
      </c>
      <c r="M217" s="275" t="s">
        <v>33</v>
      </c>
      <c r="N217" s="271" t="s">
        <v>1</v>
      </c>
      <c r="O217" s="271" t="s">
        <v>1</v>
      </c>
      <c r="P217" s="271" t="s">
        <v>1</v>
      </c>
      <c r="Q217" s="271" t="s">
        <v>1</v>
      </c>
      <c r="R217" s="271" t="s">
        <v>1</v>
      </c>
      <c r="S217" s="271" t="s">
        <v>1</v>
      </c>
      <c r="T217" s="271" t="s">
        <v>1</v>
      </c>
      <c r="U217" s="271" t="s">
        <v>1</v>
      </c>
      <c r="V217" s="271" t="s">
        <v>1</v>
      </c>
      <c r="W217" s="271" t="s">
        <v>1</v>
      </c>
      <c r="X217" s="271" t="s">
        <v>1</v>
      </c>
      <c r="Y217" s="271" t="s">
        <v>1</v>
      </c>
      <c r="Z217" s="271" t="s">
        <v>1</v>
      </c>
      <c r="AA217" s="271" t="s">
        <v>1</v>
      </c>
      <c r="AB217" s="271" t="s">
        <v>1</v>
      </c>
      <c r="AC217" s="271" t="s">
        <v>1</v>
      </c>
      <c r="AD217" s="271" t="s">
        <v>1</v>
      </c>
      <c r="AE217" s="274" t="s">
        <v>20</v>
      </c>
      <c r="AF217" s="271" t="s">
        <v>1</v>
      </c>
      <c r="AG217" s="271" t="s">
        <v>1</v>
      </c>
      <c r="AH217" s="271" t="s">
        <v>1</v>
      </c>
      <c r="AI217" s="271" t="s">
        <v>1</v>
      </c>
      <c r="AJ217" s="271" t="s">
        <v>1</v>
      </c>
      <c r="AK217" s="274" t="s">
        <v>20</v>
      </c>
      <c r="AL217" s="271" t="s">
        <v>1</v>
      </c>
      <c r="AM217" s="271" t="s">
        <v>1</v>
      </c>
      <c r="AN217" s="271" t="s">
        <v>1</v>
      </c>
      <c r="AO217" s="271" t="s">
        <v>1</v>
      </c>
      <c r="AP217" s="271" t="s">
        <v>1</v>
      </c>
      <c r="AQ217" s="271" t="s">
        <v>1</v>
      </c>
      <c r="AR217" s="271" t="s">
        <v>1</v>
      </c>
      <c r="AS217" s="271" t="s">
        <v>1</v>
      </c>
      <c r="AT217" s="271" t="s">
        <v>1</v>
      </c>
      <c r="AU217" s="273" t="s">
        <v>22</v>
      </c>
      <c r="AV217" s="272" t="s">
        <v>23</v>
      </c>
      <c r="AW217" s="274" t="s">
        <v>1240</v>
      </c>
      <c r="AX217" s="275">
        <v>1</v>
      </c>
      <c r="AY217" s="284">
        <v>0</v>
      </c>
      <c r="AZ217" s="276">
        <v>0</v>
      </c>
      <c r="BA217" s="280">
        <v>45.6</v>
      </c>
      <c r="BB217" s="283">
        <v>0</v>
      </c>
      <c r="BD217" s="150" t="e">
        <f>_xlfn.XLOOKUP(A217,'KSD auditees'!A:A,'KSD auditees'!A:A)</f>
        <v>#N/A</v>
      </c>
      <c r="BE217" s="150" t="e">
        <f>_xlfn.XLOOKUP(A217,'KSD auditees'!A:A,'KSD auditees'!G:G)</f>
        <v>#N/A</v>
      </c>
      <c r="BF217" s="150" t="e">
        <f>_xlfn.XLOOKUP(A217,'[27]Non AGSA'!B:B,'[27]Non AGSA'!B:B)</f>
        <v>#N/A</v>
      </c>
      <c r="BG217" s="150" t="e">
        <f>_xlfn.XLOOKUP(A217,'[27]Dormant auditee list'!C:C,'[27]Dormant auditee list'!C:C)</f>
        <v>#N/A</v>
      </c>
      <c r="BH217" s="150" t="str">
        <f>_xlfn.XLOOKUP(A217,[27]Reworked!A:A,[27]Reworked!I:I)</f>
        <v>Unqualified with findings</v>
      </c>
      <c r="BJ217" s="150">
        <v>1</v>
      </c>
      <c r="BK217" s="150">
        <v>2</v>
      </c>
    </row>
    <row r="218" spans="1:63" ht="18" customHeight="1" x14ac:dyDescent="0.25">
      <c r="A218" s="265">
        <v>529</v>
      </c>
      <c r="B218" s="266" t="s">
        <v>473</v>
      </c>
      <c r="C218" s="271" t="s">
        <v>1193</v>
      </c>
      <c r="D218" s="271" t="s">
        <v>438</v>
      </c>
      <c r="E218" s="271" t="s">
        <v>1191</v>
      </c>
      <c r="F218" s="271" t="s">
        <v>1</v>
      </c>
      <c r="G218" s="271" t="s">
        <v>1</v>
      </c>
      <c r="H218" s="266" t="s">
        <v>1</v>
      </c>
      <c r="I218" s="266" t="s">
        <v>438</v>
      </c>
      <c r="J218" s="279" t="s">
        <v>26</v>
      </c>
      <c r="K218" s="272" t="s">
        <v>23</v>
      </c>
      <c r="L218" s="272" t="s">
        <v>23</v>
      </c>
      <c r="M218" s="279" t="s">
        <v>26</v>
      </c>
      <c r="N218" s="272" t="s">
        <v>23</v>
      </c>
      <c r="O218" s="272" t="s">
        <v>23</v>
      </c>
      <c r="P218" s="273" t="s">
        <v>22</v>
      </c>
      <c r="Q218" s="273" t="s">
        <v>22</v>
      </c>
      <c r="R218" s="274" t="s">
        <v>20</v>
      </c>
      <c r="S218" s="273" t="s">
        <v>22</v>
      </c>
      <c r="T218" s="274" t="s">
        <v>20</v>
      </c>
      <c r="U218" s="272" t="s">
        <v>23</v>
      </c>
      <c r="V218" s="271" t="s">
        <v>1</v>
      </c>
      <c r="W218" s="273" t="s">
        <v>22</v>
      </c>
      <c r="X218" s="271" t="s">
        <v>1</v>
      </c>
      <c r="Y218" s="273" t="s">
        <v>22</v>
      </c>
      <c r="Z218" s="272" t="s">
        <v>23</v>
      </c>
      <c r="AA218" s="272" t="s">
        <v>23</v>
      </c>
      <c r="AB218" s="271" t="s">
        <v>1</v>
      </c>
      <c r="AC218" s="271" t="s">
        <v>1</v>
      </c>
      <c r="AD218" s="271" t="s">
        <v>1</v>
      </c>
      <c r="AE218" s="272" t="s">
        <v>23</v>
      </c>
      <c r="AF218" s="272" t="s">
        <v>23</v>
      </c>
      <c r="AG218" s="271" t="s">
        <v>1</v>
      </c>
      <c r="AH218" s="271" t="s">
        <v>1</v>
      </c>
      <c r="AI218" s="271" t="s">
        <v>1</v>
      </c>
      <c r="AJ218" s="271" t="s">
        <v>1</v>
      </c>
      <c r="AK218" s="273" t="s">
        <v>22</v>
      </c>
      <c r="AL218" s="272" t="s">
        <v>23</v>
      </c>
      <c r="AM218" s="271" t="s">
        <v>1</v>
      </c>
      <c r="AN218" s="271" t="s">
        <v>1</v>
      </c>
      <c r="AO218" s="272" t="s">
        <v>23</v>
      </c>
      <c r="AP218" s="271" t="s">
        <v>1</v>
      </c>
      <c r="AQ218" s="271" t="s">
        <v>1</v>
      </c>
      <c r="AR218" s="274" t="s">
        <v>20</v>
      </c>
      <c r="AS218" s="271" t="s">
        <v>1</v>
      </c>
      <c r="AT218" s="271" t="s">
        <v>1</v>
      </c>
      <c r="AU218" s="272" t="s">
        <v>23</v>
      </c>
      <c r="AV218" s="272" t="s">
        <v>23</v>
      </c>
      <c r="AW218" s="274" t="s">
        <v>1240</v>
      </c>
      <c r="AX218" s="152">
        <v>2</v>
      </c>
      <c r="AY218" s="284">
        <v>0</v>
      </c>
      <c r="AZ218" s="276">
        <v>0</v>
      </c>
      <c r="BA218" s="277">
        <v>0.05</v>
      </c>
      <c r="BB218" s="281">
        <v>0.39</v>
      </c>
      <c r="BD218" s="150" t="e">
        <f>_xlfn.XLOOKUP(A218,'KSD auditees'!A:A,'KSD auditees'!A:A)</f>
        <v>#N/A</v>
      </c>
      <c r="BE218" s="150" t="e">
        <f>_xlfn.XLOOKUP(A218,'KSD auditees'!A:A,'KSD auditees'!G:G)</f>
        <v>#N/A</v>
      </c>
      <c r="BF218" s="150" t="e">
        <f>_xlfn.XLOOKUP(A218,'[27]Non AGSA'!B:B,'[27]Non AGSA'!B:B)</f>
        <v>#N/A</v>
      </c>
      <c r="BG218" s="150" t="e">
        <f>_xlfn.XLOOKUP(A218,'[27]Dormant auditee list'!C:C,'[27]Dormant auditee list'!C:C)</f>
        <v>#N/A</v>
      </c>
      <c r="BH218" s="150" t="str">
        <f>_xlfn.XLOOKUP(A218,[27]Reworked!A:A,[27]Reworked!I:I)</f>
        <v>Qualified</v>
      </c>
      <c r="BJ218" s="150">
        <v>1</v>
      </c>
      <c r="BK218" s="150">
        <v>3</v>
      </c>
    </row>
    <row r="219" spans="1:63" ht="27" customHeight="1" x14ac:dyDescent="0.25">
      <c r="A219" s="265">
        <v>121</v>
      </c>
      <c r="B219" s="266" t="s">
        <v>45</v>
      </c>
      <c r="C219" s="271" t="s">
        <v>1193</v>
      </c>
      <c r="D219" s="271" t="s">
        <v>941</v>
      </c>
      <c r="E219" s="271" t="s">
        <v>1191</v>
      </c>
      <c r="F219" s="271" t="s">
        <v>1</v>
      </c>
      <c r="G219" s="271" t="s">
        <v>447</v>
      </c>
      <c r="H219" s="266" t="s">
        <v>444</v>
      </c>
      <c r="I219" s="266" t="s">
        <v>437</v>
      </c>
      <c r="J219" s="279" t="s">
        <v>26</v>
      </c>
      <c r="K219" s="271" t="s">
        <v>1</v>
      </c>
      <c r="L219" s="272" t="s">
        <v>23</v>
      </c>
      <c r="M219" s="152" t="s">
        <v>17</v>
      </c>
      <c r="N219" s="271" t="s">
        <v>1</v>
      </c>
      <c r="O219" s="272" t="s">
        <v>23</v>
      </c>
      <c r="P219" s="271" t="s">
        <v>1</v>
      </c>
      <c r="Q219" s="271" t="s">
        <v>1</v>
      </c>
      <c r="R219" s="271" t="s">
        <v>1</v>
      </c>
      <c r="S219" s="271" t="s">
        <v>1</v>
      </c>
      <c r="T219" s="271" t="s">
        <v>1</v>
      </c>
      <c r="U219" s="274" t="s">
        <v>20</v>
      </c>
      <c r="V219" s="271" t="s">
        <v>1</v>
      </c>
      <c r="W219" s="274" t="s">
        <v>20</v>
      </c>
      <c r="X219" s="271" t="s">
        <v>1</v>
      </c>
      <c r="Y219" s="271" t="s">
        <v>1</v>
      </c>
      <c r="Z219" s="271" t="s">
        <v>1</v>
      </c>
      <c r="AA219" s="271" t="s">
        <v>1</v>
      </c>
      <c r="AB219" s="271" t="s">
        <v>1</v>
      </c>
      <c r="AC219" s="271" t="s">
        <v>1</v>
      </c>
      <c r="AD219" s="271" t="s">
        <v>1</v>
      </c>
      <c r="AE219" s="272" t="s">
        <v>23</v>
      </c>
      <c r="AF219" s="271" t="s">
        <v>1</v>
      </c>
      <c r="AG219" s="271" t="s">
        <v>1</v>
      </c>
      <c r="AH219" s="271" t="s">
        <v>1</v>
      </c>
      <c r="AI219" s="271" t="s">
        <v>1</v>
      </c>
      <c r="AJ219" s="271" t="s">
        <v>1</v>
      </c>
      <c r="AK219" s="271" t="s">
        <v>1</v>
      </c>
      <c r="AL219" s="274" t="s">
        <v>20</v>
      </c>
      <c r="AM219" s="271" t="s">
        <v>1</v>
      </c>
      <c r="AN219" s="271" t="s">
        <v>1</v>
      </c>
      <c r="AO219" s="271" t="s">
        <v>1</v>
      </c>
      <c r="AP219" s="271" t="s">
        <v>1</v>
      </c>
      <c r="AQ219" s="271" t="s">
        <v>1</v>
      </c>
      <c r="AR219" s="271" t="s">
        <v>1</v>
      </c>
      <c r="AS219" s="271" t="s">
        <v>1</v>
      </c>
      <c r="AT219" s="271" t="s">
        <v>1</v>
      </c>
      <c r="AU219" s="273" t="s">
        <v>22</v>
      </c>
      <c r="AV219" s="272" t="s">
        <v>23</v>
      </c>
      <c r="AW219" s="275" t="s">
        <v>1241</v>
      </c>
      <c r="AX219" s="275">
        <v>1</v>
      </c>
      <c r="AY219" s="275">
        <v>1</v>
      </c>
      <c r="AZ219" s="276">
        <v>0</v>
      </c>
      <c r="BA219" s="277">
        <v>5.6</v>
      </c>
      <c r="BB219" s="278">
        <v>0.67</v>
      </c>
      <c r="BD219" s="150">
        <f>_xlfn.XLOOKUP(A219,'KSD auditees'!A:A,'KSD auditees'!A:A)</f>
        <v>121</v>
      </c>
      <c r="BE219" s="150" t="str">
        <f>_xlfn.XLOOKUP(A219,'KSD auditees'!A:A,'KSD auditees'!G:G)</f>
        <v xml:space="preserve">Education, Skills development and employment </v>
      </c>
      <c r="BF219" s="150" t="e">
        <f>_xlfn.XLOOKUP(A219,'[27]Non AGSA'!B:B,'[27]Non AGSA'!B:B)</f>
        <v>#N/A</v>
      </c>
      <c r="BG219" s="150" t="e">
        <f>_xlfn.XLOOKUP(A219,'[27]Dormant auditee list'!C:C,'[27]Dormant auditee list'!C:C)</f>
        <v>#N/A</v>
      </c>
      <c r="BH219" s="150" t="str">
        <f>_xlfn.XLOOKUP(A219,[27]Reworked!A:A,[27]Reworked!I:I)</f>
        <v>Qualified</v>
      </c>
      <c r="BJ219" s="150">
        <v>1</v>
      </c>
      <c r="BK219" s="150">
        <v>3</v>
      </c>
    </row>
    <row r="220" spans="1:63" ht="26.25" customHeight="1" x14ac:dyDescent="0.25">
      <c r="A220" s="265">
        <v>1328</v>
      </c>
      <c r="B220" s="266" t="s">
        <v>46</v>
      </c>
      <c r="C220" s="271" t="s">
        <v>1193</v>
      </c>
      <c r="D220" s="271" t="s">
        <v>658</v>
      </c>
      <c r="E220" s="271" t="s">
        <v>1191</v>
      </c>
      <c r="F220" s="271" t="s">
        <v>1</v>
      </c>
      <c r="G220" s="271" t="s">
        <v>447</v>
      </c>
      <c r="H220" s="266" t="s">
        <v>444</v>
      </c>
      <c r="I220" s="266" t="s">
        <v>437</v>
      </c>
      <c r="J220" s="152" t="s">
        <v>17</v>
      </c>
      <c r="K220" s="271" t="s">
        <v>1</v>
      </c>
      <c r="L220" s="272" t="s">
        <v>23</v>
      </c>
      <c r="M220" s="279" t="s">
        <v>26</v>
      </c>
      <c r="N220" s="271" t="s">
        <v>1</v>
      </c>
      <c r="O220" s="272" t="s">
        <v>23</v>
      </c>
      <c r="P220" s="271" t="s">
        <v>1</v>
      </c>
      <c r="Q220" s="271" t="s">
        <v>1</v>
      </c>
      <c r="R220" s="273" t="s">
        <v>22</v>
      </c>
      <c r="S220" s="271" t="s">
        <v>1</v>
      </c>
      <c r="T220" s="271" t="s">
        <v>1</v>
      </c>
      <c r="U220" s="271" t="s">
        <v>1</v>
      </c>
      <c r="V220" s="271" t="s">
        <v>1</v>
      </c>
      <c r="W220" s="273" t="s">
        <v>22</v>
      </c>
      <c r="X220" s="271" t="s">
        <v>1</v>
      </c>
      <c r="Y220" s="271" t="s">
        <v>1</v>
      </c>
      <c r="Z220" s="271" t="s">
        <v>1</v>
      </c>
      <c r="AA220" s="271" t="s">
        <v>1</v>
      </c>
      <c r="AB220" s="271" t="s">
        <v>1</v>
      </c>
      <c r="AC220" s="271" t="s">
        <v>1</v>
      </c>
      <c r="AD220" s="271" t="s">
        <v>1</v>
      </c>
      <c r="AE220" s="272" t="s">
        <v>23</v>
      </c>
      <c r="AF220" s="271" t="s">
        <v>1</v>
      </c>
      <c r="AG220" s="271" t="s">
        <v>1</v>
      </c>
      <c r="AH220" s="271" t="s">
        <v>1</v>
      </c>
      <c r="AI220" s="271" t="s">
        <v>1</v>
      </c>
      <c r="AJ220" s="271" t="s">
        <v>1</v>
      </c>
      <c r="AK220" s="271" t="s">
        <v>1</v>
      </c>
      <c r="AL220" s="271" t="s">
        <v>1</v>
      </c>
      <c r="AM220" s="271" t="s">
        <v>1</v>
      </c>
      <c r="AN220" s="271" t="s">
        <v>1</v>
      </c>
      <c r="AO220" s="271" t="s">
        <v>1</v>
      </c>
      <c r="AP220" s="271" t="s">
        <v>1</v>
      </c>
      <c r="AQ220" s="271" t="s">
        <v>1</v>
      </c>
      <c r="AR220" s="271" t="s">
        <v>1</v>
      </c>
      <c r="AS220" s="271" t="s">
        <v>1</v>
      </c>
      <c r="AT220" s="271" t="s">
        <v>1</v>
      </c>
      <c r="AU220" s="271" t="s">
        <v>1</v>
      </c>
      <c r="AV220" s="271" t="s">
        <v>1</v>
      </c>
      <c r="AW220" s="274" t="s">
        <v>1240</v>
      </c>
      <c r="AX220" s="152">
        <v>2</v>
      </c>
      <c r="AY220" s="284">
        <v>0</v>
      </c>
      <c r="AZ220" s="276">
        <v>0</v>
      </c>
      <c r="BA220" s="276">
        <v>0</v>
      </c>
      <c r="BB220" s="283">
        <v>0</v>
      </c>
      <c r="BD220" s="150">
        <f>_xlfn.XLOOKUP(A220,'KSD auditees'!A:A,'KSD auditees'!A:A)</f>
        <v>1328</v>
      </c>
      <c r="BE220" s="150" t="str">
        <f>_xlfn.XLOOKUP(A220,'KSD auditees'!A:A,'KSD auditees'!G:G)</f>
        <v xml:space="preserve">Education, Skills development and employment </v>
      </c>
      <c r="BF220" s="150" t="e">
        <f>_xlfn.XLOOKUP(A220,'[27]Non AGSA'!B:B,'[27]Non AGSA'!B:B)</f>
        <v>#N/A</v>
      </c>
      <c r="BG220" s="150" t="e">
        <f>_xlfn.XLOOKUP(A220,'[27]Dormant auditee list'!C:C,'[27]Dormant auditee list'!C:C)</f>
        <v>#N/A</v>
      </c>
      <c r="BH220" s="150" t="str">
        <f>_xlfn.XLOOKUP(A220,[27]Reworked!A:A,[27]Reworked!I:I)</f>
        <v>Unqualified with findings</v>
      </c>
      <c r="BJ220" s="150">
        <v>1</v>
      </c>
      <c r="BK220" s="150">
        <v>2</v>
      </c>
    </row>
    <row r="221" spans="1:63" ht="27" customHeight="1" x14ac:dyDescent="0.25">
      <c r="A221" s="265">
        <v>1305</v>
      </c>
      <c r="B221" s="266" t="s">
        <v>47</v>
      </c>
      <c r="C221" s="271" t="s">
        <v>1193</v>
      </c>
      <c r="D221" s="271" t="s">
        <v>519</v>
      </c>
      <c r="E221" s="271" t="s">
        <v>1191</v>
      </c>
      <c r="F221" s="271" t="s">
        <v>1</v>
      </c>
      <c r="G221" s="271" t="s">
        <v>447</v>
      </c>
      <c r="H221" s="266" t="s">
        <v>444</v>
      </c>
      <c r="I221" s="266" t="s">
        <v>437</v>
      </c>
      <c r="J221" s="275" t="s">
        <v>33</v>
      </c>
      <c r="K221" s="271" t="s">
        <v>1</v>
      </c>
      <c r="L221" s="271" t="s">
        <v>1</v>
      </c>
      <c r="M221" s="275" t="s">
        <v>33</v>
      </c>
      <c r="N221" s="271" t="s">
        <v>1</v>
      </c>
      <c r="O221" s="271" t="s">
        <v>1</v>
      </c>
      <c r="P221" s="271" t="s">
        <v>1</v>
      </c>
      <c r="Q221" s="271" t="s">
        <v>1</v>
      </c>
      <c r="R221" s="271" t="s">
        <v>1</v>
      </c>
      <c r="S221" s="271" t="s">
        <v>1</v>
      </c>
      <c r="T221" s="271" t="s">
        <v>1</v>
      </c>
      <c r="U221" s="271" t="s">
        <v>1</v>
      </c>
      <c r="V221" s="271" t="s">
        <v>1</v>
      </c>
      <c r="W221" s="271" t="s">
        <v>1</v>
      </c>
      <c r="X221" s="271" t="s">
        <v>1</v>
      </c>
      <c r="Y221" s="271" t="s">
        <v>1</v>
      </c>
      <c r="Z221" s="271" t="s">
        <v>1</v>
      </c>
      <c r="AA221" s="271" t="s">
        <v>1</v>
      </c>
      <c r="AB221" s="271" t="s">
        <v>1</v>
      </c>
      <c r="AC221" s="271" t="s">
        <v>1</v>
      </c>
      <c r="AD221" s="271" t="s">
        <v>1</v>
      </c>
      <c r="AE221" s="271" t="s">
        <v>1</v>
      </c>
      <c r="AF221" s="271" t="s">
        <v>1</v>
      </c>
      <c r="AG221" s="271" t="s">
        <v>1</v>
      </c>
      <c r="AH221" s="271" t="s">
        <v>1</v>
      </c>
      <c r="AI221" s="271" t="s">
        <v>1</v>
      </c>
      <c r="AJ221" s="271" t="s">
        <v>1</v>
      </c>
      <c r="AK221" s="271" t="s">
        <v>1</v>
      </c>
      <c r="AL221" s="271" t="s">
        <v>1</v>
      </c>
      <c r="AM221" s="271" t="s">
        <v>1</v>
      </c>
      <c r="AN221" s="271" t="s">
        <v>1</v>
      </c>
      <c r="AO221" s="271" t="s">
        <v>1</v>
      </c>
      <c r="AP221" s="271" t="s">
        <v>1</v>
      </c>
      <c r="AQ221" s="271" t="s">
        <v>1</v>
      </c>
      <c r="AR221" s="271" t="s">
        <v>1</v>
      </c>
      <c r="AS221" s="271" t="s">
        <v>1</v>
      </c>
      <c r="AT221" s="271" t="s">
        <v>1</v>
      </c>
      <c r="AU221" s="271" t="s">
        <v>1</v>
      </c>
      <c r="AV221" s="271" t="s">
        <v>1</v>
      </c>
      <c r="AW221" s="275" t="s">
        <v>1241</v>
      </c>
      <c r="AX221" s="275">
        <v>1</v>
      </c>
      <c r="AY221" s="284">
        <v>0</v>
      </c>
      <c r="AZ221" s="276">
        <v>0</v>
      </c>
      <c r="BA221" s="276">
        <v>0</v>
      </c>
      <c r="BB221" s="283">
        <v>0</v>
      </c>
      <c r="BD221" s="150">
        <f>_xlfn.XLOOKUP(A221,'KSD auditees'!A:A,'KSD auditees'!A:A)</f>
        <v>1305</v>
      </c>
      <c r="BE221" s="150" t="str">
        <f>_xlfn.XLOOKUP(A221,'KSD auditees'!A:A,'KSD auditees'!G:G)</f>
        <v xml:space="preserve">Education, Skills development and employment </v>
      </c>
      <c r="BF221" s="150" t="e">
        <f>_xlfn.XLOOKUP(A221,'[27]Non AGSA'!B:B,'[27]Non AGSA'!B:B)</f>
        <v>#N/A</v>
      </c>
      <c r="BG221" s="150" t="e">
        <f>_xlfn.XLOOKUP(A221,'[27]Dormant auditee list'!C:C,'[27]Dormant auditee list'!C:C)</f>
        <v>#N/A</v>
      </c>
      <c r="BH221" s="150" t="str">
        <f>_xlfn.XLOOKUP(A221,[27]Reworked!A:A,[27]Reworked!I:I)</f>
        <v>Unqualified with no findings</v>
      </c>
      <c r="BJ221" s="150">
        <v>1</v>
      </c>
      <c r="BK221" s="150">
        <v>1</v>
      </c>
    </row>
    <row r="222" spans="1:63" ht="26.25" customHeight="1" x14ac:dyDescent="0.25">
      <c r="A222" s="265">
        <v>1306</v>
      </c>
      <c r="B222" s="266" t="s">
        <v>48</v>
      </c>
      <c r="C222" s="271" t="s">
        <v>1193</v>
      </c>
      <c r="D222" s="271" t="s">
        <v>941</v>
      </c>
      <c r="E222" s="271" t="s">
        <v>1191</v>
      </c>
      <c r="F222" s="271" t="s">
        <v>1</v>
      </c>
      <c r="G222" s="271" t="s">
        <v>447</v>
      </c>
      <c r="H222" s="266" t="s">
        <v>444</v>
      </c>
      <c r="I222" s="266" t="s">
        <v>437</v>
      </c>
      <c r="J222" s="152" t="s">
        <v>17</v>
      </c>
      <c r="K222" s="271" t="s">
        <v>1</v>
      </c>
      <c r="L222" s="272" t="s">
        <v>23</v>
      </c>
      <c r="M222" s="152" t="s">
        <v>17</v>
      </c>
      <c r="N222" s="271" t="s">
        <v>1</v>
      </c>
      <c r="O222" s="272" t="s">
        <v>23</v>
      </c>
      <c r="P222" s="271" t="s">
        <v>1</v>
      </c>
      <c r="Q222" s="271" t="s">
        <v>1</v>
      </c>
      <c r="R222" s="271" t="s">
        <v>1</v>
      </c>
      <c r="S222" s="271" t="s">
        <v>1</v>
      </c>
      <c r="T222" s="271" t="s">
        <v>1</v>
      </c>
      <c r="U222" s="271" t="s">
        <v>1</v>
      </c>
      <c r="V222" s="271" t="s">
        <v>1</v>
      </c>
      <c r="W222" s="271" t="s">
        <v>1</v>
      </c>
      <c r="X222" s="271" t="s">
        <v>1</v>
      </c>
      <c r="Y222" s="271" t="s">
        <v>1</v>
      </c>
      <c r="Z222" s="271" t="s">
        <v>1</v>
      </c>
      <c r="AA222" s="271" t="s">
        <v>1</v>
      </c>
      <c r="AB222" s="271" t="s">
        <v>1</v>
      </c>
      <c r="AC222" s="271" t="s">
        <v>1</v>
      </c>
      <c r="AD222" s="271" t="s">
        <v>1</v>
      </c>
      <c r="AE222" s="272" t="s">
        <v>23</v>
      </c>
      <c r="AF222" s="271" t="s">
        <v>1</v>
      </c>
      <c r="AG222" s="271" t="s">
        <v>1</v>
      </c>
      <c r="AH222" s="271" t="s">
        <v>1</v>
      </c>
      <c r="AI222" s="271" t="s">
        <v>1</v>
      </c>
      <c r="AJ222" s="271" t="s">
        <v>1</v>
      </c>
      <c r="AK222" s="271" t="s">
        <v>1</v>
      </c>
      <c r="AL222" s="271" t="s">
        <v>1</v>
      </c>
      <c r="AM222" s="271" t="s">
        <v>1</v>
      </c>
      <c r="AN222" s="271" t="s">
        <v>1</v>
      </c>
      <c r="AO222" s="271" t="s">
        <v>1</v>
      </c>
      <c r="AP222" s="271" t="s">
        <v>1</v>
      </c>
      <c r="AQ222" s="271" t="s">
        <v>1</v>
      </c>
      <c r="AR222" s="271" t="s">
        <v>1</v>
      </c>
      <c r="AS222" s="271" t="s">
        <v>1</v>
      </c>
      <c r="AT222" s="271" t="s">
        <v>1</v>
      </c>
      <c r="AU222" s="271" t="s">
        <v>1</v>
      </c>
      <c r="AV222" s="274" t="s">
        <v>20</v>
      </c>
      <c r="AW222" s="275" t="s">
        <v>1241</v>
      </c>
      <c r="AX222" s="275">
        <v>1</v>
      </c>
      <c r="AY222" s="275">
        <v>1</v>
      </c>
      <c r="AZ222" s="276">
        <v>0</v>
      </c>
      <c r="BA222" s="276">
        <v>0</v>
      </c>
      <c r="BB222" s="283">
        <v>0</v>
      </c>
      <c r="BD222" s="150">
        <f>_xlfn.XLOOKUP(A222,'KSD auditees'!A:A,'KSD auditees'!A:A)</f>
        <v>1306</v>
      </c>
      <c r="BE222" s="150" t="str">
        <f>_xlfn.XLOOKUP(A222,'KSD auditees'!A:A,'KSD auditees'!G:G)</f>
        <v xml:space="preserve">Education, Skills development and employment </v>
      </c>
      <c r="BF222" s="150" t="e">
        <f>_xlfn.XLOOKUP(A222,'[27]Non AGSA'!B:B,'[27]Non AGSA'!B:B)</f>
        <v>#N/A</v>
      </c>
      <c r="BG222" s="150" t="e">
        <f>_xlfn.XLOOKUP(A222,'[27]Dormant auditee list'!C:C,'[27]Dormant auditee list'!C:C)</f>
        <v>#N/A</v>
      </c>
      <c r="BH222" s="150" t="str">
        <f>_xlfn.XLOOKUP(A222,[27]Reworked!A:A,[27]Reworked!I:I)</f>
        <v>Unqualified with findings</v>
      </c>
      <c r="BJ222" s="150">
        <v>1</v>
      </c>
      <c r="BK222" s="150">
        <v>2</v>
      </c>
    </row>
    <row r="223" spans="1:63" ht="26.25" customHeight="1" x14ac:dyDescent="0.25">
      <c r="A223" s="265">
        <v>1313</v>
      </c>
      <c r="B223" s="266" t="s">
        <v>49</v>
      </c>
      <c r="C223" s="271" t="s">
        <v>1193</v>
      </c>
      <c r="D223" s="271" t="s">
        <v>571</v>
      </c>
      <c r="E223" s="271" t="s">
        <v>1191</v>
      </c>
      <c r="F223" s="271" t="s">
        <v>1</v>
      </c>
      <c r="G223" s="271" t="s">
        <v>447</v>
      </c>
      <c r="H223" s="266" t="s">
        <v>444</v>
      </c>
      <c r="I223" s="266" t="s">
        <v>437</v>
      </c>
      <c r="J223" s="152" t="s">
        <v>17</v>
      </c>
      <c r="K223" s="271" t="s">
        <v>1</v>
      </c>
      <c r="L223" s="272" t="s">
        <v>23</v>
      </c>
      <c r="M223" s="152" t="s">
        <v>17</v>
      </c>
      <c r="N223" s="271" t="s">
        <v>1</v>
      </c>
      <c r="O223" s="272" t="s">
        <v>23</v>
      </c>
      <c r="P223" s="271" t="s">
        <v>1</v>
      </c>
      <c r="Q223" s="271" t="s">
        <v>1</v>
      </c>
      <c r="R223" s="271" t="s">
        <v>1</v>
      </c>
      <c r="S223" s="271" t="s">
        <v>1</v>
      </c>
      <c r="T223" s="271" t="s">
        <v>1</v>
      </c>
      <c r="U223" s="271" t="s">
        <v>1</v>
      </c>
      <c r="V223" s="271" t="s">
        <v>1</v>
      </c>
      <c r="W223" s="271" t="s">
        <v>1</v>
      </c>
      <c r="X223" s="271" t="s">
        <v>1</v>
      </c>
      <c r="Y223" s="271" t="s">
        <v>1</v>
      </c>
      <c r="Z223" s="271" t="s">
        <v>1</v>
      </c>
      <c r="AA223" s="271" t="s">
        <v>1</v>
      </c>
      <c r="AB223" s="271" t="s">
        <v>1</v>
      </c>
      <c r="AC223" s="271" t="s">
        <v>1</v>
      </c>
      <c r="AD223" s="271" t="s">
        <v>1</v>
      </c>
      <c r="AE223" s="272" t="s">
        <v>23</v>
      </c>
      <c r="AF223" s="271" t="s">
        <v>1</v>
      </c>
      <c r="AG223" s="271" t="s">
        <v>1</v>
      </c>
      <c r="AH223" s="272" t="s">
        <v>23</v>
      </c>
      <c r="AI223" s="271" t="s">
        <v>1</v>
      </c>
      <c r="AJ223" s="271" t="s">
        <v>1</v>
      </c>
      <c r="AK223" s="271" t="s">
        <v>1</v>
      </c>
      <c r="AL223" s="271" t="s">
        <v>1</v>
      </c>
      <c r="AM223" s="271" t="s">
        <v>1</v>
      </c>
      <c r="AN223" s="271" t="s">
        <v>1</v>
      </c>
      <c r="AO223" s="271" t="s">
        <v>1</v>
      </c>
      <c r="AP223" s="271" t="s">
        <v>1</v>
      </c>
      <c r="AQ223" s="271" t="s">
        <v>1</v>
      </c>
      <c r="AR223" s="271" t="s">
        <v>1</v>
      </c>
      <c r="AS223" s="271" t="s">
        <v>1</v>
      </c>
      <c r="AT223" s="271" t="s">
        <v>1</v>
      </c>
      <c r="AU223" s="271" t="s">
        <v>1</v>
      </c>
      <c r="AV223" s="271" t="s">
        <v>1</v>
      </c>
      <c r="AW223" s="275" t="s">
        <v>1241</v>
      </c>
      <c r="AX223" s="152">
        <v>2</v>
      </c>
      <c r="AY223" s="284">
        <v>0</v>
      </c>
      <c r="AZ223" s="276">
        <v>0</v>
      </c>
      <c r="BA223" s="276">
        <v>0</v>
      </c>
      <c r="BB223" s="283">
        <v>0</v>
      </c>
      <c r="BD223" s="150">
        <f>_xlfn.XLOOKUP(A223,'KSD auditees'!A:A,'KSD auditees'!A:A)</f>
        <v>1313</v>
      </c>
      <c r="BE223" s="150" t="str">
        <f>_xlfn.XLOOKUP(A223,'KSD auditees'!A:A,'KSD auditees'!G:G)</f>
        <v xml:space="preserve">Education, Skills development and employment </v>
      </c>
      <c r="BF223" s="150" t="e">
        <f>_xlfn.XLOOKUP(A223,'[27]Non AGSA'!B:B,'[27]Non AGSA'!B:B)</f>
        <v>#N/A</v>
      </c>
      <c r="BG223" s="150" t="e">
        <f>_xlfn.XLOOKUP(A223,'[27]Dormant auditee list'!C:C,'[27]Dormant auditee list'!C:C)</f>
        <v>#N/A</v>
      </c>
      <c r="BH223" s="150" t="str">
        <f>_xlfn.XLOOKUP(A223,[27]Reworked!A:A,[27]Reworked!I:I)</f>
        <v>Unqualified with findings</v>
      </c>
      <c r="BJ223" s="150">
        <v>1</v>
      </c>
      <c r="BK223" s="150">
        <v>2</v>
      </c>
    </row>
    <row r="224" spans="1:63" ht="27" customHeight="1" x14ac:dyDescent="0.25">
      <c r="A224" s="265">
        <v>126</v>
      </c>
      <c r="B224" s="266" t="s">
        <v>50</v>
      </c>
      <c r="C224" s="271" t="s">
        <v>1193</v>
      </c>
      <c r="D224" s="271" t="s">
        <v>941</v>
      </c>
      <c r="E224" s="271" t="s">
        <v>1191</v>
      </c>
      <c r="F224" s="271" t="s">
        <v>1</v>
      </c>
      <c r="G224" s="271" t="s">
        <v>447</v>
      </c>
      <c r="H224" s="266" t="s">
        <v>444</v>
      </c>
      <c r="I224" s="266" t="s">
        <v>437</v>
      </c>
      <c r="J224" s="152" t="s">
        <v>17</v>
      </c>
      <c r="K224" s="273" t="s">
        <v>22</v>
      </c>
      <c r="L224" s="272" t="s">
        <v>23</v>
      </c>
      <c r="M224" s="279" t="s">
        <v>26</v>
      </c>
      <c r="N224" s="274" t="s">
        <v>20</v>
      </c>
      <c r="O224" s="272" t="s">
        <v>23</v>
      </c>
      <c r="P224" s="271" t="s">
        <v>1</v>
      </c>
      <c r="Q224" s="271" t="s">
        <v>1</v>
      </c>
      <c r="R224" s="271" t="s">
        <v>1</v>
      </c>
      <c r="S224" s="271" t="s">
        <v>1</v>
      </c>
      <c r="T224" s="271" t="s">
        <v>1</v>
      </c>
      <c r="U224" s="273" t="s">
        <v>22</v>
      </c>
      <c r="V224" s="271" t="s">
        <v>1</v>
      </c>
      <c r="W224" s="271" t="s">
        <v>1</v>
      </c>
      <c r="X224" s="271" t="s">
        <v>1</v>
      </c>
      <c r="Y224" s="271" t="s">
        <v>1</v>
      </c>
      <c r="Z224" s="271" t="s">
        <v>1</v>
      </c>
      <c r="AA224" s="273" t="s">
        <v>22</v>
      </c>
      <c r="AB224" s="271" t="s">
        <v>1</v>
      </c>
      <c r="AC224" s="271" t="s">
        <v>1</v>
      </c>
      <c r="AD224" s="271" t="s">
        <v>1</v>
      </c>
      <c r="AE224" s="272" t="s">
        <v>23</v>
      </c>
      <c r="AF224" s="272" t="s">
        <v>23</v>
      </c>
      <c r="AG224" s="271" t="s">
        <v>1</v>
      </c>
      <c r="AH224" s="271" t="s">
        <v>1</v>
      </c>
      <c r="AI224" s="271" t="s">
        <v>1</v>
      </c>
      <c r="AJ224" s="271" t="s">
        <v>1</v>
      </c>
      <c r="AK224" s="273" t="s">
        <v>22</v>
      </c>
      <c r="AL224" s="271" t="s">
        <v>1</v>
      </c>
      <c r="AM224" s="271" t="s">
        <v>1</v>
      </c>
      <c r="AN224" s="271" t="s">
        <v>1</v>
      </c>
      <c r="AO224" s="271" t="s">
        <v>1</v>
      </c>
      <c r="AP224" s="271" t="s">
        <v>1</v>
      </c>
      <c r="AQ224" s="271" t="s">
        <v>1</v>
      </c>
      <c r="AR224" s="271" t="s">
        <v>1</v>
      </c>
      <c r="AS224" s="271" t="s">
        <v>1</v>
      </c>
      <c r="AT224" s="271" t="s">
        <v>1</v>
      </c>
      <c r="AU224" s="272" t="s">
        <v>23</v>
      </c>
      <c r="AV224" s="271" t="s">
        <v>1</v>
      </c>
      <c r="AW224" s="275" t="s">
        <v>1241</v>
      </c>
      <c r="AX224" s="275">
        <v>1</v>
      </c>
      <c r="AY224" s="275">
        <v>1</v>
      </c>
      <c r="AZ224" s="276">
        <v>0</v>
      </c>
      <c r="BA224" s="277">
        <v>3</v>
      </c>
      <c r="BB224" s="281">
        <v>0</v>
      </c>
      <c r="BD224" s="150">
        <f>_xlfn.XLOOKUP(A224,'KSD auditees'!A:A,'KSD auditees'!A:A)</f>
        <v>126</v>
      </c>
      <c r="BE224" s="150" t="str">
        <f>_xlfn.XLOOKUP(A224,'KSD auditees'!A:A,'KSD auditees'!G:G)</f>
        <v xml:space="preserve">Education, Skills development and employment </v>
      </c>
      <c r="BF224" s="150" t="e">
        <f>_xlfn.XLOOKUP(A224,'[27]Non AGSA'!B:B,'[27]Non AGSA'!B:B)</f>
        <v>#N/A</v>
      </c>
      <c r="BG224" s="150" t="e">
        <f>_xlfn.XLOOKUP(A224,'[27]Dormant auditee list'!C:C,'[27]Dormant auditee list'!C:C)</f>
        <v>#N/A</v>
      </c>
      <c r="BH224" s="150" t="str">
        <f>_xlfn.XLOOKUP(A224,[27]Reworked!A:A,[27]Reworked!I:I)</f>
        <v>Unqualified with findings</v>
      </c>
      <c r="BJ224" s="150">
        <v>1</v>
      </c>
      <c r="BK224" s="150">
        <v>2</v>
      </c>
    </row>
    <row r="225" spans="1:63" ht="26.25" customHeight="1" x14ac:dyDescent="0.25">
      <c r="A225" s="265">
        <v>1314</v>
      </c>
      <c r="B225" s="266" t="s">
        <v>51</v>
      </c>
      <c r="C225" s="271" t="s">
        <v>1193</v>
      </c>
      <c r="D225" s="271" t="s">
        <v>571</v>
      </c>
      <c r="E225" s="271" t="s">
        <v>1191</v>
      </c>
      <c r="F225" s="271" t="s">
        <v>1</v>
      </c>
      <c r="G225" s="271" t="s">
        <v>447</v>
      </c>
      <c r="H225" s="266" t="s">
        <v>444</v>
      </c>
      <c r="I225" s="266" t="s">
        <v>437</v>
      </c>
      <c r="J225" s="279" t="s">
        <v>26</v>
      </c>
      <c r="K225" s="271" t="s">
        <v>1</v>
      </c>
      <c r="L225" s="272" t="s">
        <v>23</v>
      </c>
      <c r="M225" s="152" t="s">
        <v>17</v>
      </c>
      <c r="N225" s="271" t="s">
        <v>1</v>
      </c>
      <c r="O225" s="274" t="s">
        <v>20</v>
      </c>
      <c r="P225" s="274" t="s">
        <v>20</v>
      </c>
      <c r="Q225" s="274" t="s">
        <v>20</v>
      </c>
      <c r="R225" s="271" t="s">
        <v>1</v>
      </c>
      <c r="S225" s="271" t="s">
        <v>1</v>
      </c>
      <c r="T225" s="271" t="s">
        <v>1</v>
      </c>
      <c r="U225" s="271" t="s">
        <v>1</v>
      </c>
      <c r="V225" s="271" t="s">
        <v>1</v>
      </c>
      <c r="W225" s="274" t="s">
        <v>20</v>
      </c>
      <c r="X225" s="271" t="s">
        <v>1</v>
      </c>
      <c r="Y225" s="271" t="s">
        <v>1</v>
      </c>
      <c r="Z225" s="271" t="s">
        <v>1</v>
      </c>
      <c r="AA225" s="271" t="s">
        <v>1</v>
      </c>
      <c r="AB225" s="271" t="s">
        <v>1</v>
      </c>
      <c r="AC225" s="271" t="s">
        <v>1</v>
      </c>
      <c r="AD225" s="271" t="s">
        <v>1</v>
      </c>
      <c r="AE225" s="272" t="s">
        <v>23</v>
      </c>
      <c r="AF225" s="271" t="s">
        <v>1</v>
      </c>
      <c r="AG225" s="271" t="s">
        <v>1</v>
      </c>
      <c r="AH225" s="271" t="s">
        <v>1</v>
      </c>
      <c r="AI225" s="271" t="s">
        <v>1</v>
      </c>
      <c r="AJ225" s="271" t="s">
        <v>1</v>
      </c>
      <c r="AK225" s="271" t="s">
        <v>1</v>
      </c>
      <c r="AL225" s="272" t="s">
        <v>23</v>
      </c>
      <c r="AM225" s="271" t="s">
        <v>1</v>
      </c>
      <c r="AN225" s="271" t="s">
        <v>1</v>
      </c>
      <c r="AO225" s="271" t="s">
        <v>1</v>
      </c>
      <c r="AP225" s="271" t="s">
        <v>1</v>
      </c>
      <c r="AQ225" s="271" t="s">
        <v>1</v>
      </c>
      <c r="AR225" s="272" t="s">
        <v>23</v>
      </c>
      <c r="AS225" s="271" t="s">
        <v>1</v>
      </c>
      <c r="AT225" s="271" t="s">
        <v>1</v>
      </c>
      <c r="AU225" s="271" t="s">
        <v>1</v>
      </c>
      <c r="AV225" s="272" t="s">
        <v>23</v>
      </c>
      <c r="AW225" s="275" t="s">
        <v>1241</v>
      </c>
      <c r="AX225" s="152">
        <v>2</v>
      </c>
      <c r="AY225" s="284">
        <v>0</v>
      </c>
      <c r="AZ225" s="276">
        <v>0</v>
      </c>
      <c r="BA225" s="276">
        <v>0</v>
      </c>
      <c r="BB225" s="283">
        <v>0</v>
      </c>
      <c r="BD225" s="150">
        <f>_xlfn.XLOOKUP(A225,'KSD auditees'!A:A,'KSD auditees'!A:A)</f>
        <v>1314</v>
      </c>
      <c r="BE225" s="150" t="str">
        <f>_xlfn.XLOOKUP(A225,'KSD auditees'!A:A,'KSD auditees'!G:G)</f>
        <v xml:space="preserve">Education, Skills development and employment </v>
      </c>
      <c r="BF225" s="150" t="e">
        <f>_xlfn.XLOOKUP(A225,'[27]Non AGSA'!B:B,'[27]Non AGSA'!B:B)</f>
        <v>#N/A</v>
      </c>
      <c r="BG225" s="150" t="e">
        <f>_xlfn.XLOOKUP(A225,'[27]Dormant auditee list'!C:C,'[27]Dormant auditee list'!C:C)</f>
        <v>#N/A</v>
      </c>
      <c r="BH225" s="150" t="str">
        <f>_xlfn.XLOOKUP(A225,[27]Reworked!A:A,[27]Reworked!I:I)</f>
        <v>Qualified</v>
      </c>
      <c r="BJ225" s="150">
        <v>1</v>
      </c>
      <c r="BK225" s="150">
        <v>3</v>
      </c>
    </row>
    <row r="226" spans="1:63" ht="27" customHeight="1" x14ac:dyDescent="0.25">
      <c r="A226" s="265">
        <v>1338</v>
      </c>
      <c r="B226" s="266" t="s">
        <v>52</v>
      </c>
      <c r="C226" s="271" t="s">
        <v>1193</v>
      </c>
      <c r="D226" s="271" t="s">
        <v>1086</v>
      </c>
      <c r="E226" s="271" t="s">
        <v>1191</v>
      </c>
      <c r="F226" s="271" t="s">
        <v>1</v>
      </c>
      <c r="G226" s="271" t="s">
        <v>447</v>
      </c>
      <c r="H226" s="266" t="s">
        <v>444</v>
      </c>
      <c r="I226" s="266" t="s">
        <v>437</v>
      </c>
      <c r="J226" s="275" t="s">
        <v>33</v>
      </c>
      <c r="K226" s="271" t="s">
        <v>1</v>
      </c>
      <c r="L226" s="273" t="s">
        <v>22</v>
      </c>
      <c r="M226" s="279" t="s">
        <v>26</v>
      </c>
      <c r="N226" s="271" t="s">
        <v>1</v>
      </c>
      <c r="O226" s="272" t="s">
        <v>23</v>
      </c>
      <c r="P226" s="271" t="s">
        <v>1</v>
      </c>
      <c r="Q226" s="273" t="s">
        <v>22</v>
      </c>
      <c r="R226" s="271" t="s">
        <v>1</v>
      </c>
      <c r="S226" s="271" t="s">
        <v>1</v>
      </c>
      <c r="T226" s="274" t="s">
        <v>20</v>
      </c>
      <c r="U226" s="273" t="s">
        <v>22</v>
      </c>
      <c r="V226" s="271" t="s">
        <v>1</v>
      </c>
      <c r="W226" s="271" t="s">
        <v>1</v>
      </c>
      <c r="X226" s="271" t="s">
        <v>1</v>
      </c>
      <c r="Y226" s="271" t="s">
        <v>1</v>
      </c>
      <c r="Z226" s="271" t="s">
        <v>1</v>
      </c>
      <c r="AA226" s="271" t="s">
        <v>1</v>
      </c>
      <c r="AB226" s="271" t="s">
        <v>1</v>
      </c>
      <c r="AC226" s="271" t="s">
        <v>1</v>
      </c>
      <c r="AD226" s="271" t="s">
        <v>1</v>
      </c>
      <c r="AE226" s="273" t="s">
        <v>22</v>
      </c>
      <c r="AF226" s="271" t="s">
        <v>1</v>
      </c>
      <c r="AG226" s="271" t="s">
        <v>1</v>
      </c>
      <c r="AH226" s="271" t="s">
        <v>1</v>
      </c>
      <c r="AI226" s="271" t="s">
        <v>1</v>
      </c>
      <c r="AJ226" s="271" t="s">
        <v>1</v>
      </c>
      <c r="AK226" s="271" t="s">
        <v>1</v>
      </c>
      <c r="AL226" s="271" t="s">
        <v>1</v>
      </c>
      <c r="AM226" s="271" t="s">
        <v>1</v>
      </c>
      <c r="AN226" s="271" t="s">
        <v>1</v>
      </c>
      <c r="AO226" s="271" t="s">
        <v>1</v>
      </c>
      <c r="AP226" s="271" t="s">
        <v>1</v>
      </c>
      <c r="AQ226" s="271" t="s">
        <v>1</v>
      </c>
      <c r="AR226" s="271" t="s">
        <v>1</v>
      </c>
      <c r="AS226" s="271" t="s">
        <v>1</v>
      </c>
      <c r="AT226" s="271" t="s">
        <v>1</v>
      </c>
      <c r="AU226" s="271" t="s">
        <v>1</v>
      </c>
      <c r="AV226" s="271" t="s">
        <v>1</v>
      </c>
      <c r="AW226" s="275" t="s">
        <v>1241</v>
      </c>
      <c r="AX226" s="275">
        <v>1</v>
      </c>
      <c r="AY226" s="284">
        <v>0</v>
      </c>
      <c r="AZ226" s="276">
        <v>0</v>
      </c>
      <c r="BA226" s="280">
        <v>0.27</v>
      </c>
      <c r="BB226" s="281">
        <v>1E-3</v>
      </c>
      <c r="BD226" s="150">
        <f>_xlfn.XLOOKUP(A226,'KSD auditees'!A:A,'KSD auditees'!A:A)</f>
        <v>1338</v>
      </c>
      <c r="BE226" s="150" t="str">
        <f>_xlfn.XLOOKUP(A226,'KSD auditees'!A:A,'KSD auditees'!G:G)</f>
        <v xml:space="preserve">Education, Skills development and employment </v>
      </c>
      <c r="BF226" s="150" t="e">
        <f>_xlfn.XLOOKUP(A226,'[27]Non AGSA'!B:B,'[27]Non AGSA'!B:B)</f>
        <v>#N/A</v>
      </c>
      <c r="BG226" s="150" t="e">
        <f>_xlfn.XLOOKUP(A226,'[27]Dormant auditee list'!C:C,'[27]Dormant auditee list'!C:C)</f>
        <v>#N/A</v>
      </c>
      <c r="BH226" s="150" t="str">
        <f>_xlfn.XLOOKUP(A226,[27]Reworked!A:A,[27]Reworked!I:I)</f>
        <v>Unqualified with no findings</v>
      </c>
      <c r="BJ226" s="150">
        <v>1</v>
      </c>
      <c r="BK226" s="150">
        <v>1</v>
      </c>
    </row>
    <row r="227" spans="1:63" ht="26.25" customHeight="1" x14ac:dyDescent="0.25">
      <c r="A227" s="265">
        <v>1344</v>
      </c>
      <c r="B227" s="266" t="s">
        <v>53</v>
      </c>
      <c r="C227" s="271" t="s">
        <v>1193</v>
      </c>
      <c r="D227" s="271" t="s">
        <v>941</v>
      </c>
      <c r="E227" s="271" t="s">
        <v>1191</v>
      </c>
      <c r="F227" s="271" t="s">
        <v>1</v>
      </c>
      <c r="G227" s="271" t="s">
        <v>447</v>
      </c>
      <c r="H227" s="266" t="s">
        <v>444</v>
      </c>
      <c r="I227" s="266" t="s">
        <v>437</v>
      </c>
      <c r="J227" s="275" t="s">
        <v>33</v>
      </c>
      <c r="K227" s="271" t="s">
        <v>1</v>
      </c>
      <c r="L227" s="271" t="s">
        <v>1</v>
      </c>
      <c r="M227" s="275" t="s">
        <v>33</v>
      </c>
      <c r="N227" s="271" t="s">
        <v>1</v>
      </c>
      <c r="O227" s="273" t="s">
        <v>22</v>
      </c>
      <c r="P227" s="271" t="s">
        <v>1</v>
      </c>
      <c r="Q227" s="271" t="s">
        <v>1</v>
      </c>
      <c r="R227" s="271" t="s">
        <v>1</v>
      </c>
      <c r="S227" s="271" t="s">
        <v>1</v>
      </c>
      <c r="T227" s="271" t="s">
        <v>1</v>
      </c>
      <c r="U227" s="271" t="s">
        <v>1</v>
      </c>
      <c r="V227" s="271" t="s">
        <v>1</v>
      </c>
      <c r="W227" s="271" t="s">
        <v>1</v>
      </c>
      <c r="X227" s="271" t="s">
        <v>1</v>
      </c>
      <c r="Y227" s="271" t="s">
        <v>1</v>
      </c>
      <c r="Z227" s="271" t="s">
        <v>1</v>
      </c>
      <c r="AA227" s="271" t="s">
        <v>1</v>
      </c>
      <c r="AB227" s="271" t="s">
        <v>1</v>
      </c>
      <c r="AC227" s="271" t="s">
        <v>1</v>
      </c>
      <c r="AD227" s="271" t="s">
        <v>1</v>
      </c>
      <c r="AE227" s="271" t="s">
        <v>1</v>
      </c>
      <c r="AF227" s="271" t="s">
        <v>1</v>
      </c>
      <c r="AG227" s="271" t="s">
        <v>1</v>
      </c>
      <c r="AH227" s="271" t="s">
        <v>1</v>
      </c>
      <c r="AI227" s="271" t="s">
        <v>1</v>
      </c>
      <c r="AJ227" s="271" t="s">
        <v>1</v>
      </c>
      <c r="AK227" s="271" t="s">
        <v>1</v>
      </c>
      <c r="AL227" s="271" t="s">
        <v>1</v>
      </c>
      <c r="AM227" s="271" t="s">
        <v>1</v>
      </c>
      <c r="AN227" s="271" t="s">
        <v>1</v>
      </c>
      <c r="AO227" s="271" t="s">
        <v>1</v>
      </c>
      <c r="AP227" s="271" t="s">
        <v>1</v>
      </c>
      <c r="AQ227" s="271" t="s">
        <v>1</v>
      </c>
      <c r="AR227" s="271" t="s">
        <v>1</v>
      </c>
      <c r="AS227" s="271" t="s">
        <v>1</v>
      </c>
      <c r="AT227" s="271" t="s">
        <v>1</v>
      </c>
      <c r="AU227" s="272" t="s">
        <v>23</v>
      </c>
      <c r="AV227" s="273" t="s">
        <v>22</v>
      </c>
      <c r="AW227" s="275" t="s">
        <v>1241</v>
      </c>
      <c r="AX227" s="275">
        <v>1</v>
      </c>
      <c r="AY227" s="275">
        <v>1</v>
      </c>
      <c r="AZ227" s="276">
        <v>0</v>
      </c>
      <c r="BA227" s="280">
        <v>5</v>
      </c>
      <c r="BB227" s="281">
        <v>0.1</v>
      </c>
      <c r="BD227" s="150">
        <f>_xlfn.XLOOKUP(A227,'KSD auditees'!A:A,'KSD auditees'!A:A)</f>
        <v>1344</v>
      </c>
      <c r="BE227" s="150" t="str">
        <f>_xlfn.XLOOKUP(A227,'KSD auditees'!A:A,'KSD auditees'!G:G)</f>
        <v xml:space="preserve">Education, Skills development and employment </v>
      </c>
      <c r="BF227" s="150" t="e">
        <f>_xlfn.XLOOKUP(A227,'[27]Non AGSA'!B:B,'[27]Non AGSA'!B:B)</f>
        <v>#N/A</v>
      </c>
      <c r="BG227" s="150" t="e">
        <f>_xlfn.XLOOKUP(A227,'[27]Dormant auditee list'!C:C,'[27]Dormant auditee list'!C:C)</f>
        <v>#N/A</v>
      </c>
      <c r="BH227" s="150" t="str">
        <f>_xlfn.XLOOKUP(A227,[27]Reworked!A:A,[27]Reworked!I:I)</f>
        <v>Unqualified with no findings</v>
      </c>
      <c r="BJ227" s="150">
        <v>1</v>
      </c>
      <c r="BK227" s="150">
        <v>1</v>
      </c>
    </row>
    <row r="228" spans="1:63" ht="34.5" customHeight="1" x14ac:dyDescent="0.25">
      <c r="A228" s="265">
        <v>133</v>
      </c>
      <c r="B228" s="266" t="s">
        <v>1285</v>
      </c>
      <c r="C228" s="271" t="s">
        <v>1193</v>
      </c>
      <c r="D228" s="271" t="s">
        <v>854</v>
      </c>
      <c r="E228" s="271" t="s">
        <v>1191</v>
      </c>
      <c r="F228" s="271" t="s">
        <v>1</v>
      </c>
      <c r="G228" s="271" t="s">
        <v>837</v>
      </c>
      <c r="H228" s="266" t="s">
        <v>440</v>
      </c>
      <c r="I228" s="266" t="s">
        <v>437</v>
      </c>
      <c r="J228" s="152" t="s">
        <v>17</v>
      </c>
      <c r="K228" s="271" t="s">
        <v>1</v>
      </c>
      <c r="L228" s="272" t="s">
        <v>23</v>
      </c>
      <c r="M228" s="152" t="s">
        <v>17</v>
      </c>
      <c r="N228" s="271" t="s">
        <v>1</v>
      </c>
      <c r="O228" s="274" t="s">
        <v>20</v>
      </c>
      <c r="P228" s="271" t="s">
        <v>1</v>
      </c>
      <c r="Q228" s="271" t="s">
        <v>1</v>
      </c>
      <c r="R228" s="271" t="s">
        <v>1</v>
      </c>
      <c r="S228" s="271" t="s">
        <v>1</v>
      </c>
      <c r="T228" s="271" t="s">
        <v>1</v>
      </c>
      <c r="U228" s="271" t="s">
        <v>1</v>
      </c>
      <c r="V228" s="271" t="s">
        <v>1</v>
      </c>
      <c r="W228" s="271" t="s">
        <v>1</v>
      </c>
      <c r="X228" s="271" t="s">
        <v>1</v>
      </c>
      <c r="Y228" s="271" t="s">
        <v>1</v>
      </c>
      <c r="Z228" s="271" t="s">
        <v>1</v>
      </c>
      <c r="AA228" s="271" t="s">
        <v>1</v>
      </c>
      <c r="AB228" s="271" t="s">
        <v>1</v>
      </c>
      <c r="AC228" s="271" t="s">
        <v>1</v>
      </c>
      <c r="AD228" s="271" t="s">
        <v>1</v>
      </c>
      <c r="AE228" s="273" t="s">
        <v>22</v>
      </c>
      <c r="AF228" s="271" t="s">
        <v>1</v>
      </c>
      <c r="AG228" s="271" t="s">
        <v>1</v>
      </c>
      <c r="AH228" s="271" t="s">
        <v>1</v>
      </c>
      <c r="AI228" s="271" t="s">
        <v>1</v>
      </c>
      <c r="AJ228" s="271" t="s">
        <v>1</v>
      </c>
      <c r="AK228" s="271" t="s">
        <v>1</v>
      </c>
      <c r="AL228" s="271" t="s">
        <v>1</v>
      </c>
      <c r="AM228" s="271" t="s">
        <v>1</v>
      </c>
      <c r="AN228" s="271" t="s">
        <v>1</v>
      </c>
      <c r="AO228" s="271" t="s">
        <v>1</v>
      </c>
      <c r="AP228" s="271" t="s">
        <v>1</v>
      </c>
      <c r="AQ228" s="271" t="s">
        <v>1</v>
      </c>
      <c r="AR228" s="274" t="s">
        <v>20</v>
      </c>
      <c r="AS228" s="271" t="s">
        <v>1</v>
      </c>
      <c r="AT228" s="271" t="s">
        <v>1</v>
      </c>
      <c r="AU228" s="273" t="s">
        <v>22</v>
      </c>
      <c r="AV228" s="274" t="s">
        <v>20</v>
      </c>
      <c r="AW228" s="275" t="s">
        <v>1241</v>
      </c>
      <c r="AX228" s="275">
        <v>1</v>
      </c>
      <c r="AY228" s="284">
        <v>0</v>
      </c>
      <c r="AZ228" s="276">
        <v>0</v>
      </c>
      <c r="BA228" s="280">
        <v>3.7</v>
      </c>
      <c r="BB228" s="278">
        <v>1.3</v>
      </c>
      <c r="BD228" s="150" t="e">
        <f>_xlfn.XLOOKUP(A228,'KSD auditees'!A:A,'KSD auditees'!A:A)</f>
        <v>#N/A</v>
      </c>
      <c r="BE228" s="150" t="e">
        <f>_xlfn.XLOOKUP(A228,'KSD auditees'!A:A,'KSD auditees'!G:G)</f>
        <v>#N/A</v>
      </c>
      <c r="BF228" s="150" t="e">
        <f>_xlfn.XLOOKUP(A228,'[27]Non AGSA'!B:B,'[27]Non AGSA'!B:B)</f>
        <v>#N/A</v>
      </c>
      <c r="BG228" s="150" t="e">
        <f>_xlfn.XLOOKUP(A228,'[27]Dormant auditee list'!C:C,'[27]Dormant auditee list'!C:C)</f>
        <v>#N/A</v>
      </c>
      <c r="BH228" s="150" t="str">
        <f>_xlfn.XLOOKUP(A228,[27]Reworked!A:A,[27]Reworked!I:I)</f>
        <v>Unqualified with findings</v>
      </c>
      <c r="BJ228" s="150">
        <v>1</v>
      </c>
      <c r="BK228" s="150">
        <v>2</v>
      </c>
    </row>
    <row r="229" spans="1:63" ht="26.25" customHeight="1" x14ac:dyDescent="0.25">
      <c r="A229" s="265">
        <v>138</v>
      </c>
      <c r="B229" s="266" t="s">
        <v>54</v>
      </c>
      <c r="C229" s="271" t="s">
        <v>1193</v>
      </c>
      <c r="D229" s="271" t="s">
        <v>941</v>
      </c>
      <c r="E229" s="271" t="s">
        <v>1191</v>
      </c>
      <c r="F229" s="271" t="s">
        <v>1</v>
      </c>
      <c r="G229" s="271" t="s">
        <v>447</v>
      </c>
      <c r="H229" s="266" t="s">
        <v>444</v>
      </c>
      <c r="I229" s="266" t="s">
        <v>437</v>
      </c>
      <c r="J229" s="275" t="s">
        <v>33</v>
      </c>
      <c r="K229" s="271" t="s">
        <v>1</v>
      </c>
      <c r="L229" s="271" t="s">
        <v>1</v>
      </c>
      <c r="M229" s="275" t="s">
        <v>33</v>
      </c>
      <c r="N229" s="271" t="s">
        <v>1</v>
      </c>
      <c r="O229" s="271" t="s">
        <v>1</v>
      </c>
      <c r="P229" s="271" t="s">
        <v>1</v>
      </c>
      <c r="Q229" s="271" t="s">
        <v>1</v>
      </c>
      <c r="R229" s="271" t="s">
        <v>1</v>
      </c>
      <c r="S229" s="271" t="s">
        <v>1</v>
      </c>
      <c r="T229" s="271" t="s">
        <v>1</v>
      </c>
      <c r="U229" s="271" t="s">
        <v>1</v>
      </c>
      <c r="V229" s="271" t="s">
        <v>1</v>
      </c>
      <c r="W229" s="271" t="s">
        <v>1</v>
      </c>
      <c r="X229" s="271" t="s">
        <v>1</v>
      </c>
      <c r="Y229" s="271" t="s">
        <v>1</v>
      </c>
      <c r="Z229" s="271" t="s">
        <v>1</v>
      </c>
      <c r="AA229" s="271" t="s">
        <v>1</v>
      </c>
      <c r="AB229" s="271" t="s">
        <v>1</v>
      </c>
      <c r="AC229" s="271" t="s">
        <v>1</v>
      </c>
      <c r="AD229" s="271" t="s">
        <v>1</v>
      </c>
      <c r="AE229" s="271" t="s">
        <v>1</v>
      </c>
      <c r="AF229" s="271" t="s">
        <v>1</v>
      </c>
      <c r="AG229" s="271" t="s">
        <v>1</v>
      </c>
      <c r="AH229" s="271" t="s">
        <v>1</v>
      </c>
      <c r="AI229" s="271" t="s">
        <v>1</v>
      </c>
      <c r="AJ229" s="271" t="s">
        <v>1</v>
      </c>
      <c r="AK229" s="271" t="s">
        <v>1</v>
      </c>
      <c r="AL229" s="271" t="s">
        <v>1</v>
      </c>
      <c r="AM229" s="271" t="s">
        <v>1</v>
      </c>
      <c r="AN229" s="271" t="s">
        <v>1</v>
      </c>
      <c r="AO229" s="271" t="s">
        <v>1</v>
      </c>
      <c r="AP229" s="271" t="s">
        <v>1</v>
      </c>
      <c r="AQ229" s="271" t="s">
        <v>1</v>
      </c>
      <c r="AR229" s="271" t="s">
        <v>1</v>
      </c>
      <c r="AS229" s="271" t="s">
        <v>1</v>
      </c>
      <c r="AT229" s="271" t="s">
        <v>1</v>
      </c>
      <c r="AU229" s="271" t="s">
        <v>1</v>
      </c>
      <c r="AV229" s="271" t="s">
        <v>1</v>
      </c>
      <c r="AW229" s="275" t="s">
        <v>1241</v>
      </c>
      <c r="AX229" s="275">
        <v>1</v>
      </c>
      <c r="AY229" s="275">
        <v>1</v>
      </c>
      <c r="AZ229" s="276">
        <v>0</v>
      </c>
      <c r="BA229" s="276">
        <v>0</v>
      </c>
      <c r="BB229" s="281">
        <v>0.03</v>
      </c>
      <c r="BD229" s="150">
        <f>_xlfn.XLOOKUP(A229,'KSD auditees'!A:A,'KSD auditees'!A:A)</f>
        <v>138</v>
      </c>
      <c r="BE229" s="150" t="str">
        <f>_xlfn.XLOOKUP(A229,'KSD auditees'!A:A,'KSD auditees'!G:G)</f>
        <v xml:space="preserve">Education, Skills development and employment </v>
      </c>
      <c r="BF229" s="150" t="e">
        <f>_xlfn.XLOOKUP(A229,'[27]Non AGSA'!B:B,'[27]Non AGSA'!B:B)</f>
        <v>#N/A</v>
      </c>
      <c r="BG229" s="150" t="e">
        <f>_xlfn.XLOOKUP(A229,'[27]Dormant auditee list'!C:C,'[27]Dormant auditee list'!C:C)</f>
        <v>#N/A</v>
      </c>
      <c r="BH229" s="150" t="str">
        <f>_xlfn.XLOOKUP(A229,[27]Reworked!A:A,[27]Reworked!I:I)</f>
        <v>Unqualified with no findings</v>
      </c>
      <c r="BJ229" s="150">
        <v>1</v>
      </c>
      <c r="BK229" s="150">
        <v>1</v>
      </c>
    </row>
    <row r="230" spans="1:63" ht="34.5" customHeight="1" x14ac:dyDescent="0.25">
      <c r="A230" s="265">
        <v>136</v>
      </c>
      <c r="B230" s="266" t="s">
        <v>766</v>
      </c>
      <c r="C230" s="271" t="s">
        <v>1193</v>
      </c>
      <c r="D230" s="271" t="s">
        <v>737</v>
      </c>
      <c r="E230" s="271" t="s">
        <v>1191</v>
      </c>
      <c r="F230" s="271" t="s">
        <v>1</v>
      </c>
      <c r="G230" s="271" t="s">
        <v>739</v>
      </c>
      <c r="H230" s="266" t="s">
        <v>440</v>
      </c>
      <c r="I230" s="266" t="s">
        <v>437</v>
      </c>
      <c r="J230" s="275" t="s">
        <v>33</v>
      </c>
      <c r="K230" s="271" t="s">
        <v>1</v>
      </c>
      <c r="L230" s="271" t="s">
        <v>1</v>
      </c>
      <c r="M230" s="275" t="s">
        <v>33</v>
      </c>
      <c r="N230" s="271" t="s">
        <v>1</v>
      </c>
      <c r="O230" s="271" t="s">
        <v>1</v>
      </c>
      <c r="P230" s="271" t="s">
        <v>1</v>
      </c>
      <c r="Q230" s="271" t="s">
        <v>1</v>
      </c>
      <c r="R230" s="271" t="s">
        <v>1</v>
      </c>
      <c r="S230" s="271" t="s">
        <v>1</v>
      </c>
      <c r="T230" s="271" t="s">
        <v>1</v>
      </c>
      <c r="U230" s="271" t="s">
        <v>1</v>
      </c>
      <c r="V230" s="271" t="s">
        <v>1</v>
      </c>
      <c r="W230" s="271" t="s">
        <v>1</v>
      </c>
      <c r="X230" s="271" t="s">
        <v>1</v>
      </c>
      <c r="Y230" s="271" t="s">
        <v>1</v>
      </c>
      <c r="Z230" s="271" t="s">
        <v>1</v>
      </c>
      <c r="AA230" s="271" t="s">
        <v>1</v>
      </c>
      <c r="AB230" s="271" t="s">
        <v>1</v>
      </c>
      <c r="AC230" s="271" t="s">
        <v>1</v>
      </c>
      <c r="AD230" s="271" t="s">
        <v>1</v>
      </c>
      <c r="AE230" s="271" t="s">
        <v>1</v>
      </c>
      <c r="AF230" s="271" t="s">
        <v>1</v>
      </c>
      <c r="AG230" s="271" t="s">
        <v>1</v>
      </c>
      <c r="AH230" s="271" t="s">
        <v>1</v>
      </c>
      <c r="AI230" s="271" t="s">
        <v>1</v>
      </c>
      <c r="AJ230" s="271" t="s">
        <v>1</v>
      </c>
      <c r="AK230" s="271" t="s">
        <v>1</v>
      </c>
      <c r="AL230" s="271" t="s">
        <v>1</v>
      </c>
      <c r="AM230" s="271" t="s">
        <v>1</v>
      </c>
      <c r="AN230" s="271" t="s">
        <v>1</v>
      </c>
      <c r="AO230" s="271" t="s">
        <v>1</v>
      </c>
      <c r="AP230" s="271" t="s">
        <v>1</v>
      </c>
      <c r="AQ230" s="271" t="s">
        <v>1</v>
      </c>
      <c r="AR230" s="271" t="s">
        <v>1</v>
      </c>
      <c r="AS230" s="271" t="s">
        <v>1</v>
      </c>
      <c r="AT230" s="271" t="s">
        <v>1</v>
      </c>
      <c r="AU230" s="271" t="s">
        <v>1</v>
      </c>
      <c r="AV230" s="271" t="s">
        <v>1</v>
      </c>
      <c r="AW230" s="275" t="s">
        <v>1241</v>
      </c>
      <c r="AX230" s="275">
        <v>1</v>
      </c>
      <c r="AY230" s="152">
        <v>2</v>
      </c>
      <c r="AZ230" s="276">
        <v>0</v>
      </c>
      <c r="BA230" s="277">
        <v>0</v>
      </c>
      <c r="BB230" s="283">
        <v>0</v>
      </c>
      <c r="BD230" s="150" t="e">
        <f>_xlfn.XLOOKUP(A230,'KSD auditees'!A:A,'KSD auditees'!A:A)</f>
        <v>#N/A</v>
      </c>
      <c r="BE230" s="150" t="e">
        <f>_xlfn.XLOOKUP(A230,'KSD auditees'!A:A,'KSD auditees'!G:G)</f>
        <v>#N/A</v>
      </c>
      <c r="BF230" s="150" t="e">
        <f>_xlfn.XLOOKUP(A230,'[27]Non AGSA'!B:B,'[27]Non AGSA'!B:B)</f>
        <v>#N/A</v>
      </c>
      <c r="BG230" s="150" t="e">
        <f>_xlfn.XLOOKUP(A230,'[27]Dormant auditee list'!C:C,'[27]Dormant auditee list'!C:C)</f>
        <v>#N/A</v>
      </c>
      <c r="BH230" s="150" t="str">
        <f>_xlfn.XLOOKUP(A230,[27]Reworked!A:A,[27]Reworked!I:I)</f>
        <v>Unqualified with no findings</v>
      </c>
      <c r="BJ230" s="150">
        <v>1</v>
      </c>
      <c r="BK230" s="150">
        <v>1</v>
      </c>
    </row>
    <row r="231" spans="1:63" ht="34.5" customHeight="1" x14ac:dyDescent="0.25">
      <c r="A231" s="265">
        <v>137</v>
      </c>
      <c r="B231" s="266" t="s">
        <v>767</v>
      </c>
      <c r="C231" s="271" t="s">
        <v>1193</v>
      </c>
      <c r="D231" s="271" t="s">
        <v>737</v>
      </c>
      <c r="E231" s="271" t="s">
        <v>1191</v>
      </c>
      <c r="F231" s="271" t="s">
        <v>1</v>
      </c>
      <c r="G231" s="271" t="s">
        <v>739</v>
      </c>
      <c r="H231" s="266" t="s">
        <v>440</v>
      </c>
      <c r="I231" s="266" t="s">
        <v>437</v>
      </c>
      <c r="J231" s="275" t="s">
        <v>33</v>
      </c>
      <c r="K231" s="271" t="s">
        <v>1</v>
      </c>
      <c r="L231" s="271" t="s">
        <v>1</v>
      </c>
      <c r="M231" s="275" t="s">
        <v>33</v>
      </c>
      <c r="N231" s="271" t="s">
        <v>1</v>
      </c>
      <c r="O231" s="271" t="s">
        <v>1</v>
      </c>
      <c r="P231" s="271" t="s">
        <v>1</v>
      </c>
      <c r="Q231" s="271" t="s">
        <v>1</v>
      </c>
      <c r="R231" s="271" t="s">
        <v>1</v>
      </c>
      <c r="S231" s="271" t="s">
        <v>1</v>
      </c>
      <c r="T231" s="271" t="s">
        <v>1</v>
      </c>
      <c r="U231" s="271" t="s">
        <v>1</v>
      </c>
      <c r="V231" s="271" t="s">
        <v>1</v>
      </c>
      <c r="W231" s="271" t="s">
        <v>1</v>
      </c>
      <c r="X231" s="271" t="s">
        <v>1</v>
      </c>
      <c r="Y231" s="271" t="s">
        <v>1</v>
      </c>
      <c r="Z231" s="271" t="s">
        <v>1</v>
      </c>
      <c r="AA231" s="271" t="s">
        <v>1</v>
      </c>
      <c r="AB231" s="271" t="s">
        <v>1</v>
      </c>
      <c r="AC231" s="271" t="s">
        <v>1</v>
      </c>
      <c r="AD231" s="271" t="s">
        <v>1</v>
      </c>
      <c r="AE231" s="271" t="s">
        <v>1</v>
      </c>
      <c r="AF231" s="271" t="s">
        <v>1</v>
      </c>
      <c r="AG231" s="271" t="s">
        <v>1</v>
      </c>
      <c r="AH231" s="271" t="s">
        <v>1</v>
      </c>
      <c r="AI231" s="271" t="s">
        <v>1</v>
      </c>
      <c r="AJ231" s="271" t="s">
        <v>1</v>
      </c>
      <c r="AK231" s="271" t="s">
        <v>1</v>
      </c>
      <c r="AL231" s="271" t="s">
        <v>1</v>
      </c>
      <c r="AM231" s="271" t="s">
        <v>1</v>
      </c>
      <c r="AN231" s="271" t="s">
        <v>1</v>
      </c>
      <c r="AO231" s="271" t="s">
        <v>1</v>
      </c>
      <c r="AP231" s="271" t="s">
        <v>1</v>
      </c>
      <c r="AQ231" s="271" t="s">
        <v>1</v>
      </c>
      <c r="AR231" s="271" t="s">
        <v>1</v>
      </c>
      <c r="AS231" s="271" t="s">
        <v>1</v>
      </c>
      <c r="AT231" s="271" t="s">
        <v>1</v>
      </c>
      <c r="AU231" s="271" t="s">
        <v>1</v>
      </c>
      <c r="AV231" s="274" t="s">
        <v>20</v>
      </c>
      <c r="AW231" s="275" t="s">
        <v>1241</v>
      </c>
      <c r="AX231" s="275">
        <v>1</v>
      </c>
      <c r="AY231" s="275">
        <v>1</v>
      </c>
      <c r="AZ231" s="276">
        <v>0</v>
      </c>
      <c r="BA231" s="276">
        <v>0</v>
      </c>
      <c r="BB231" s="283">
        <v>0</v>
      </c>
      <c r="BD231" s="150" t="e">
        <f>_xlfn.XLOOKUP(A231,'KSD auditees'!A:A,'KSD auditees'!A:A)</f>
        <v>#N/A</v>
      </c>
      <c r="BE231" s="150" t="e">
        <f>_xlfn.XLOOKUP(A231,'KSD auditees'!A:A,'KSD auditees'!G:G)</f>
        <v>#N/A</v>
      </c>
      <c r="BF231" s="150" t="e">
        <f>_xlfn.XLOOKUP(A231,'[27]Non AGSA'!B:B,'[27]Non AGSA'!B:B)</f>
        <v>#N/A</v>
      </c>
      <c r="BG231" s="150" t="e">
        <f>_xlfn.XLOOKUP(A231,'[27]Dormant auditee list'!C:C,'[27]Dormant auditee list'!C:C)</f>
        <v>#N/A</v>
      </c>
      <c r="BH231" s="150" t="str">
        <f>_xlfn.XLOOKUP(A231,[27]Reworked!A:A,[27]Reworked!I:I)</f>
        <v>Unqualified with no findings</v>
      </c>
      <c r="BJ231" s="150">
        <v>1</v>
      </c>
      <c r="BK231" s="150">
        <v>1</v>
      </c>
    </row>
    <row r="232" spans="1:63" ht="27" customHeight="1" x14ac:dyDescent="0.25">
      <c r="A232" s="265">
        <v>1300</v>
      </c>
      <c r="B232" s="266" t="s">
        <v>55</v>
      </c>
      <c r="C232" s="271" t="s">
        <v>1193</v>
      </c>
      <c r="D232" s="271" t="s">
        <v>492</v>
      </c>
      <c r="E232" s="271" t="s">
        <v>1191</v>
      </c>
      <c r="F232" s="271" t="s">
        <v>1</v>
      </c>
      <c r="G232" s="271" t="s">
        <v>447</v>
      </c>
      <c r="H232" s="266" t="s">
        <v>444</v>
      </c>
      <c r="I232" s="266" t="s">
        <v>437</v>
      </c>
      <c r="J232" s="152" t="s">
        <v>17</v>
      </c>
      <c r="K232" s="271" t="s">
        <v>1</v>
      </c>
      <c r="L232" s="272" t="s">
        <v>23</v>
      </c>
      <c r="M232" s="279" t="s">
        <v>26</v>
      </c>
      <c r="N232" s="271" t="s">
        <v>1</v>
      </c>
      <c r="O232" s="272" t="s">
        <v>23</v>
      </c>
      <c r="P232" s="273" t="s">
        <v>22</v>
      </c>
      <c r="Q232" s="271" t="s">
        <v>1</v>
      </c>
      <c r="R232" s="273" t="s">
        <v>22</v>
      </c>
      <c r="S232" s="271" t="s">
        <v>1</v>
      </c>
      <c r="T232" s="274" t="s">
        <v>20</v>
      </c>
      <c r="U232" s="273" t="s">
        <v>22</v>
      </c>
      <c r="V232" s="273" t="s">
        <v>22</v>
      </c>
      <c r="W232" s="273" t="s">
        <v>22</v>
      </c>
      <c r="X232" s="271" t="s">
        <v>1</v>
      </c>
      <c r="Y232" s="271" t="s">
        <v>1</v>
      </c>
      <c r="Z232" s="271" t="s">
        <v>1</v>
      </c>
      <c r="AA232" s="271" t="s">
        <v>1</v>
      </c>
      <c r="AB232" s="271" t="s">
        <v>1</v>
      </c>
      <c r="AC232" s="271" t="s">
        <v>1</v>
      </c>
      <c r="AD232" s="271" t="s">
        <v>1</v>
      </c>
      <c r="AE232" s="272" t="s">
        <v>23</v>
      </c>
      <c r="AF232" s="271" t="s">
        <v>1</v>
      </c>
      <c r="AG232" s="271" t="s">
        <v>1</v>
      </c>
      <c r="AH232" s="271" t="s">
        <v>1</v>
      </c>
      <c r="AI232" s="271" t="s">
        <v>1</v>
      </c>
      <c r="AJ232" s="271" t="s">
        <v>1</v>
      </c>
      <c r="AK232" s="271" t="s">
        <v>1</v>
      </c>
      <c r="AL232" s="271" t="s">
        <v>1</v>
      </c>
      <c r="AM232" s="271" t="s">
        <v>1</v>
      </c>
      <c r="AN232" s="271" t="s">
        <v>1</v>
      </c>
      <c r="AO232" s="271" t="s">
        <v>1</v>
      </c>
      <c r="AP232" s="271" t="s">
        <v>1</v>
      </c>
      <c r="AQ232" s="271" t="s">
        <v>1</v>
      </c>
      <c r="AR232" s="271" t="s">
        <v>1</v>
      </c>
      <c r="AS232" s="271" t="s">
        <v>1</v>
      </c>
      <c r="AT232" s="271" t="s">
        <v>1</v>
      </c>
      <c r="AU232" s="271" t="s">
        <v>1</v>
      </c>
      <c r="AV232" s="271" t="s">
        <v>1</v>
      </c>
      <c r="AW232" s="274" t="s">
        <v>1240</v>
      </c>
      <c r="AX232" s="152">
        <v>2</v>
      </c>
      <c r="AY232" s="152">
        <v>2</v>
      </c>
      <c r="AZ232" s="276">
        <v>0</v>
      </c>
      <c r="BA232" s="276">
        <v>0</v>
      </c>
      <c r="BB232" s="283">
        <v>0</v>
      </c>
      <c r="BD232" s="150">
        <f>_xlfn.XLOOKUP(A232,'KSD auditees'!A:A,'KSD auditees'!A:A)</f>
        <v>1300</v>
      </c>
      <c r="BE232" s="150" t="str">
        <f>_xlfn.XLOOKUP(A232,'KSD auditees'!A:A,'KSD auditees'!G:G)</f>
        <v xml:space="preserve">Education, Skills development and employment </v>
      </c>
      <c r="BF232" s="150" t="e">
        <f>_xlfn.XLOOKUP(A232,'[27]Non AGSA'!B:B,'[27]Non AGSA'!B:B)</f>
        <v>#N/A</v>
      </c>
      <c r="BG232" s="150" t="e">
        <f>_xlfn.XLOOKUP(A232,'[27]Dormant auditee list'!C:C,'[27]Dormant auditee list'!C:C)</f>
        <v>#N/A</v>
      </c>
      <c r="BH232" s="150" t="str">
        <f>_xlfn.XLOOKUP(A232,[27]Reworked!A:A,[27]Reworked!I:I)</f>
        <v>Unqualified with findings</v>
      </c>
      <c r="BJ232" s="150">
        <v>1</v>
      </c>
      <c r="BK232" s="150">
        <v>2</v>
      </c>
    </row>
    <row r="233" spans="1:63" ht="26.25" customHeight="1" x14ac:dyDescent="0.25">
      <c r="A233" s="265">
        <v>143</v>
      </c>
      <c r="B233" s="266" t="s">
        <v>56</v>
      </c>
      <c r="C233" s="271" t="s">
        <v>1193</v>
      </c>
      <c r="D233" s="271" t="s">
        <v>941</v>
      </c>
      <c r="E233" s="271" t="s">
        <v>1191</v>
      </c>
      <c r="F233" s="271" t="s">
        <v>1</v>
      </c>
      <c r="G233" s="271" t="s">
        <v>447</v>
      </c>
      <c r="H233" s="266" t="s">
        <v>444</v>
      </c>
      <c r="I233" s="266" t="s">
        <v>437</v>
      </c>
      <c r="J233" s="279" t="s">
        <v>26</v>
      </c>
      <c r="K233" s="274" t="s">
        <v>20</v>
      </c>
      <c r="L233" s="274" t="s">
        <v>20</v>
      </c>
      <c r="M233" s="275" t="s">
        <v>33</v>
      </c>
      <c r="N233" s="271" t="s">
        <v>1</v>
      </c>
      <c r="O233" s="271" t="s">
        <v>1</v>
      </c>
      <c r="P233" s="271" t="s">
        <v>1</v>
      </c>
      <c r="Q233" s="271" t="s">
        <v>1</v>
      </c>
      <c r="R233" s="274" t="s">
        <v>20</v>
      </c>
      <c r="S233" s="271" t="s">
        <v>1</v>
      </c>
      <c r="T233" s="271" t="s">
        <v>1</v>
      </c>
      <c r="U233" s="274" t="s">
        <v>20</v>
      </c>
      <c r="V233" s="271" t="s">
        <v>1</v>
      </c>
      <c r="W233" s="274" t="s">
        <v>20</v>
      </c>
      <c r="X233" s="271" t="s">
        <v>1</v>
      </c>
      <c r="Y233" s="271" t="s">
        <v>1</v>
      </c>
      <c r="Z233" s="271" t="s">
        <v>1</v>
      </c>
      <c r="AA233" s="274" t="s">
        <v>20</v>
      </c>
      <c r="AB233" s="271" t="s">
        <v>1</v>
      </c>
      <c r="AC233" s="271" t="s">
        <v>1</v>
      </c>
      <c r="AD233" s="271" t="s">
        <v>1</v>
      </c>
      <c r="AE233" s="274" t="s">
        <v>20</v>
      </c>
      <c r="AF233" s="271" t="s">
        <v>1</v>
      </c>
      <c r="AG233" s="271" t="s">
        <v>1</v>
      </c>
      <c r="AH233" s="271" t="s">
        <v>1</v>
      </c>
      <c r="AI233" s="271" t="s">
        <v>1</v>
      </c>
      <c r="AJ233" s="271" t="s">
        <v>1</v>
      </c>
      <c r="AK233" s="271" t="s">
        <v>1</v>
      </c>
      <c r="AL233" s="271" t="s">
        <v>1</v>
      </c>
      <c r="AM233" s="271" t="s">
        <v>1</v>
      </c>
      <c r="AN233" s="271" t="s">
        <v>1</v>
      </c>
      <c r="AO233" s="271" t="s">
        <v>1</v>
      </c>
      <c r="AP233" s="271" t="s">
        <v>1</v>
      </c>
      <c r="AQ233" s="271" t="s">
        <v>1</v>
      </c>
      <c r="AR233" s="271" t="s">
        <v>1</v>
      </c>
      <c r="AS233" s="271" t="s">
        <v>1</v>
      </c>
      <c r="AT233" s="271" t="s">
        <v>1</v>
      </c>
      <c r="AU233" s="272" t="s">
        <v>23</v>
      </c>
      <c r="AV233" s="271" t="s">
        <v>1</v>
      </c>
      <c r="AW233" s="274" t="s">
        <v>1240</v>
      </c>
      <c r="AX233" s="275">
        <v>1</v>
      </c>
      <c r="AY233" s="275">
        <v>1</v>
      </c>
      <c r="AZ233" s="276">
        <v>0</v>
      </c>
      <c r="BA233" s="276">
        <v>0</v>
      </c>
      <c r="BB233" s="283">
        <v>0</v>
      </c>
      <c r="BD233" s="150">
        <f>_xlfn.XLOOKUP(A233,'KSD auditees'!A:A,'KSD auditees'!A:A)</f>
        <v>143</v>
      </c>
      <c r="BE233" s="150" t="str">
        <f>_xlfn.XLOOKUP(A233,'KSD auditees'!A:A,'KSD auditees'!G:G)</f>
        <v xml:space="preserve">Education, Skills development and employment </v>
      </c>
      <c r="BF233" s="150" t="e">
        <f>_xlfn.XLOOKUP(A233,'[27]Non AGSA'!B:B,'[27]Non AGSA'!B:B)</f>
        <v>#N/A</v>
      </c>
      <c r="BG233" s="150" t="e">
        <f>_xlfn.XLOOKUP(A233,'[27]Dormant auditee list'!C:C,'[27]Dormant auditee list'!C:C)</f>
        <v>#N/A</v>
      </c>
      <c r="BH233" s="150" t="str">
        <f>_xlfn.XLOOKUP(A233,[27]Reworked!A:A,[27]Reworked!I:I)</f>
        <v>Qualified</v>
      </c>
      <c r="BJ233" s="150">
        <v>1</v>
      </c>
      <c r="BK233" s="150">
        <v>3</v>
      </c>
    </row>
    <row r="234" spans="1:63" ht="18.75" customHeight="1" x14ac:dyDescent="0.25">
      <c r="A234" s="265">
        <v>145</v>
      </c>
      <c r="B234" s="266" t="s">
        <v>498</v>
      </c>
      <c r="C234" s="271" t="s">
        <v>1193</v>
      </c>
      <c r="D234" s="271" t="s">
        <v>492</v>
      </c>
      <c r="E234" s="271" t="s">
        <v>1191</v>
      </c>
      <c r="F234" s="271" t="s">
        <v>1</v>
      </c>
      <c r="G234" s="271" t="s">
        <v>1</v>
      </c>
      <c r="H234" s="266" t="s">
        <v>1</v>
      </c>
      <c r="I234" s="266" t="s">
        <v>492</v>
      </c>
      <c r="J234" s="279" t="s">
        <v>26</v>
      </c>
      <c r="K234" s="271" t="s">
        <v>1</v>
      </c>
      <c r="L234" s="272" t="s">
        <v>23</v>
      </c>
      <c r="M234" s="279" t="s">
        <v>26</v>
      </c>
      <c r="N234" s="271" t="s">
        <v>1</v>
      </c>
      <c r="O234" s="272" t="s">
        <v>23</v>
      </c>
      <c r="P234" s="272" t="s">
        <v>23</v>
      </c>
      <c r="Q234" s="272" t="s">
        <v>23</v>
      </c>
      <c r="R234" s="272" t="s">
        <v>23</v>
      </c>
      <c r="S234" s="271" t="s">
        <v>1</v>
      </c>
      <c r="T234" s="271" t="s">
        <v>1</v>
      </c>
      <c r="U234" s="272" t="s">
        <v>23</v>
      </c>
      <c r="V234" s="272" t="s">
        <v>23</v>
      </c>
      <c r="W234" s="271" t="s">
        <v>1</v>
      </c>
      <c r="X234" s="271" t="s">
        <v>1</v>
      </c>
      <c r="Y234" s="271" t="s">
        <v>1</v>
      </c>
      <c r="Z234" s="271" t="s">
        <v>1</v>
      </c>
      <c r="AA234" s="271" t="s">
        <v>1</v>
      </c>
      <c r="AB234" s="271" t="s">
        <v>1</v>
      </c>
      <c r="AC234" s="271" t="s">
        <v>1</v>
      </c>
      <c r="AD234" s="271" t="s">
        <v>1</v>
      </c>
      <c r="AE234" s="272" t="s">
        <v>23</v>
      </c>
      <c r="AF234" s="272" t="s">
        <v>23</v>
      </c>
      <c r="AG234" s="271" t="s">
        <v>1</v>
      </c>
      <c r="AH234" s="271" t="s">
        <v>1</v>
      </c>
      <c r="AI234" s="271" t="s">
        <v>1</v>
      </c>
      <c r="AJ234" s="271" t="s">
        <v>1</v>
      </c>
      <c r="AK234" s="271" t="s">
        <v>1</v>
      </c>
      <c r="AL234" s="272" t="s">
        <v>23</v>
      </c>
      <c r="AM234" s="271" t="s">
        <v>1</v>
      </c>
      <c r="AN234" s="271" t="s">
        <v>1</v>
      </c>
      <c r="AO234" s="272" t="s">
        <v>23</v>
      </c>
      <c r="AP234" s="274" t="s">
        <v>20</v>
      </c>
      <c r="AQ234" s="271" t="s">
        <v>1</v>
      </c>
      <c r="AR234" s="271" t="s">
        <v>1</v>
      </c>
      <c r="AS234" s="271" t="s">
        <v>1</v>
      </c>
      <c r="AT234" s="271" t="s">
        <v>1</v>
      </c>
      <c r="AU234" s="272" t="s">
        <v>23</v>
      </c>
      <c r="AV234" s="272" t="s">
        <v>23</v>
      </c>
      <c r="AW234" s="272" t="s">
        <v>1242</v>
      </c>
      <c r="AX234" s="282">
        <v>3</v>
      </c>
      <c r="AY234" s="282">
        <v>3</v>
      </c>
      <c r="AZ234" s="276">
        <v>0</v>
      </c>
      <c r="BA234" s="277">
        <v>0.78</v>
      </c>
      <c r="BB234" s="281">
        <v>108.5</v>
      </c>
      <c r="BD234" s="150" t="e">
        <f>_xlfn.XLOOKUP(A234,'KSD auditees'!A:A,'KSD auditees'!A:A)</f>
        <v>#N/A</v>
      </c>
      <c r="BE234" s="150" t="e">
        <f>_xlfn.XLOOKUP(A234,'KSD auditees'!A:A,'KSD auditees'!G:G)</f>
        <v>#N/A</v>
      </c>
      <c r="BF234" s="150" t="e">
        <f>_xlfn.XLOOKUP(A234,'[27]Non AGSA'!B:B,'[27]Non AGSA'!B:B)</f>
        <v>#N/A</v>
      </c>
      <c r="BG234" s="150" t="e">
        <f>_xlfn.XLOOKUP(A234,'[27]Dormant auditee list'!C:C,'[27]Dormant auditee list'!C:C)</f>
        <v>#N/A</v>
      </c>
      <c r="BH234" s="150" t="str">
        <f>_xlfn.XLOOKUP(A234,[27]Reworked!A:A,[27]Reworked!I:I)</f>
        <v>Qualified</v>
      </c>
      <c r="BJ234" s="150">
        <v>1</v>
      </c>
      <c r="BK234" s="150">
        <v>3</v>
      </c>
    </row>
    <row r="235" spans="1:63" ht="18.75" customHeight="1" x14ac:dyDescent="0.25">
      <c r="A235" s="265">
        <v>139</v>
      </c>
      <c r="B235" s="266" t="s">
        <v>499</v>
      </c>
      <c r="C235" s="271" t="s">
        <v>1193</v>
      </c>
      <c r="D235" s="271" t="s">
        <v>492</v>
      </c>
      <c r="E235" s="271" t="s">
        <v>1191</v>
      </c>
      <c r="F235" s="271" t="s">
        <v>1</v>
      </c>
      <c r="G235" s="271" t="s">
        <v>1</v>
      </c>
      <c r="H235" s="266" t="s">
        <v>1</v>
      </c>
      <c r="I235" s="266" t="s">
        <v>492</v>
      </c>
      <c r="J235" s="152" t="s">
        <v>17</v>
      </c>
      <c r="K235" s="271" t="s">
        <v>1</v>
      </c>
      <c r="L235" s="272" t="s">
        <v>23</v>
      </c>
      <c r="M235" s="279" t="s">
        <v>26</v>
      </c>
      <c r="N235" s="271" t="s">
        <v>1</v>
      </c>
      <c r="O235" s="274" t="s">
        <v>20</v>
      </c>
      <c r="P235" s="273" t="s">
        <v>22</v>
      </c>
      <c r="Q235" s="271" t="s">
        <v>1</v>
      </c>
      <c r="R235" s="271" t="s">
        <v>1</v>
      </c>
      <c r="S235" s="271" t="s">
        <v>1</v>
      </c>
      <c r="T235" s="271" t="s">
        <v>1</v>
      </c>
      <c r="U235" s="271" t="s">
        <v>1</v>
      </c>
      <c r="V235" s="271" t="s">
        <v>1</v>
      </c>
      <c r="W235" s="271" t="s">
        <v>1</v>
      </c>
      <c r="X235" s="271" t="s">
        <v>1</v>
      </c>
      <c r="Y235" s="271" t="s">
        <v>1</v>
      </c>
      <c r="Z235" s="271" t="s">
        <v>1</v>
      </c>
      <c r="AA235" s="271" t="s">
        <v>1</v>
      </c>
      <c r="AB235" s="271" t="s">
        <v>1</v>
      </c>
      <c r="AC235" s="271" t="s">
        <v>1</v>
      </c>
      <c r="AD235" s="271" t="s">
        <v>1</v>
      </c>
      <c r="AE235" s="272" t="s">
        <v>23</v>
      </c>
      <c r="AF235" s="271" t="s">
        <v>1</v>
      </c>
      <c r="AG235" s="271" t="s">
        <v>1</v>
      </c>
      <c r="AH235" s="271" t="s">
        <v>1</v>
      </c>
      <c r="AI235" s="271" t="s">
        <v>1</v>
      </c>
      <c r="AJ235" s="271" t="s">
        <v>1</v>
      </c>
      <c r="AK235" s="271" t="s">
        <v>1</v>
      </c>
      <c r="AL235" s="271" t="s">
        <v>1</v>
      </c>
      <c r="AM235" s="271" t="s">
        <v>1</v>
      </c>
      <c r="AN235" s="271" t="s">
        <v>1</v>
      </c>
      <c r="AO235" s="271" t="s">
        <v>1</v>
      </c>
      <c r="AP235" s="271" t="s">
        <v>1</v>
      </c>
      <c r="AQ235" s="271" t="s">
        <v>1</v>
      </c>
      <c r="AR235" s="271" t="s">
        <v>1</v>
      </c>
      <c r="AS235" s="271" t="s">
        <v>1</v>
      </c>
      <c r="AT235" s="271" t="s">
        <v>1</v>
      </c>
      <c r="AU235" s="271" t="s">
        <v>1</v>
      </c>
      <c r="AV235" s="272" t="s">
        <v>23</v>
      </c>
      <c r="AW235" s="274" t="s">
        <v>1240</v>
      </c>
      <c r="AX235" s="275">
        <v>1</v>
      </c>
      <c r="AY235" s="152">
        <v>2</v>
      </c>
      <c r="AZ235" s="276">
        <v>0</v>
      </c>
      <c r="BA235" s="276">
        <v>0</v>
      </c>
      <c r="BB235" s="283">
        <v>0</v>
      </c>
      <c r="BD235" s="150" t="e">
        <f>_xlfn.XLOOKUP(A235,'KSD auditees'!A:A,'KSD auditees'!A:A)</f>
        <v>#N/A</v>
      </c>
      <c r="BE235" s="150" t="e">
        <f>_xlfn.XLOOKUP(A235,'KSD auditees'!A:A,'KSD auditees'!G:G)</f>
        <v>#N/A</v>
      </c>
      <c r="BF235" s="150" t="e">
        <f>_xlfn.XLOOKUP(A235,'[27]Non AGSA'!B:B,'[27]Non AGSA'!B:B)</f>
        <v>#N/A</v>
      </c>
      <c r="BG235" s="150" t="e">
        <f>_xlfn.XLOOKUP(A235,'[27]Dormant auditee list'!C:C,'[27]Dormant auditee list'!C:C)</f>
        <v>#N/A</v>
      </c>
      <c r="BH235" s="150" t="str">
        <f>_xlfn.XLOOKUP(A235,[27]Reworked!A:A,[27]Reworked!I:I)</f>
        <v>Unqualified with findings</v>
      </c>
      <c r="BJ235" s="150">
        <v>1</v>
      </c>
      <c r="BK235" s="150">
        <v>2</v>
      </c>
    </row>
    <row r="236" spans="1:63" ht="26.25" customHeight="1" x14ac:dyDescent="0.25">
      <c r="A236" s="265">
        <v>149</v>
      </c>
      <c r="B236" s="266" t="s">
        <v>1286</v>
      </c>
      <c r="C236" s="271" t="s">
        <v>1193</v>
      </c>
      <c r="D236" s="271" t="s">
        <v>815</v>
      </c>
      <c r="E236" s="271" t="s">
        <v>1191</v>
      </c>
      <c r="F236" s="271" t="s">
        <v>1</v>
      </c>
      <c r="G236" s="271" t="s">
        <v>443</v>
      </c>
      <c r="H236" s="266" t="s">
        <v>444</v>
      </c>
      <c r="I236" s="266" t="s">
        <v>437</v>
      </c>
      <c r="J236" s="152" t="s">
        <v>17</v>
      </c>
      <c r="K236" s="271" t="s">
        <v>1</v>
      </c>
      <c r="L236" s="272" t="s">
        <v>23</v>
      </c>
      <c r="M236" s="279" t="s">
        <v>26</v>
      </c>
      <c r="N236" s="273" t="s">
        <v>22</v>
      </c>
      <c r="O236" s="272" t="s">
        <v>23</v>
      </c>
      <c r="P236" s="273" t="s">
        <v>22</v>
      </c>
      <c r="Q236" s="271" t="s">
        <v>1</v>
      </c>
      <c r="R236" s="271" t="s">
        <v>1</v>
      </c>
      <c r="S236" s="271" t="s">
        <v>1</v>
      </c>
      <c r="T236" s="274" t="s">
        <v>20</v>
      </c>
      <c r="U236" s="271" t="s">
        <v>1</v>
      </c>
      <c r="V236" s="271" t="s">
        <v>1</v>
      </c>
      <c r="W236" s="271" t="s">
        <v>1</v>
      </c>
      <c r="X236" s="271" t="s">
        <v>1</v>
      </c>
      <c r="Y236" s="271" t="s">
        <v>1</v>
      </c>
      <c r="Z236" s="271" t="s">
        <v>1</v>
      </c>
      <c r="AA236" s="271" t="s">
        <v>1</v>
      </c>
      <c r="AB236" s="271" t="s">
        <v>1</v>
      </c>
      <c r="AC236" s="271" t="s">
        <v>1</v>
      </c>
      <c r="AD236" s="271" t="s">
        <v>1</v>
      </c>
      <c r="AE236" s="272" t="s">
        <v>23</v>
      </c>
      <c r="AF236" s="271" t="s">
        <v>1</v>
      </c>
      <c r="AG236" s="273" t="s">
        <v>22</v>
      </c>
      <c r="AH236" s="271" t="s">
        <v>1</v>
      </c>
      <c r="AI236" s="271" t="s">
        <v>1</v>
      </c>
      <c r="AJ236" s="271" t="s">
        <v>1</v>
      </c>
      <c r="AK236" s="271" t="s">
        <v>1</v>
      </c>
      <c r="AL236" s="271" t="s">
        <v>1</v>
      </c>
      <c r="AM236" s="271" t="s">
        <v>1</v>
      </c>
      <c r="AN236" s="271" t="s">
        <v>1</v>
      </c>
      <c r="AO236" s="271" t="s">
        <v>1</v>
      </c>
      <c r="AP236" s="271" t="s">
        <v>1</v>
      </c>
      <c r="AQ236" s="271" t="s">
        <v>1</v>
      </c>
      <c r="AR236" s="271" t="s">
        <v>1</v>
      </c>
      <c r="AS236" s="271" t="s">
        <v>1</v>
      </c>
      <c r="AT236" s="271" t="s">
        <v>1</v>
      </c>
      <c r="AU236" s="272" t="s">
        <v>23</v>
      </c>
      <c r="AV236" s="272" t="s">
        <v>23</v>
      </c>
      <c r="AW236" s="274" t="s">
        <v>1240</v>
      </c>
      <c r="AX236" s="275">
        <v>1</v>
      </c>
      <c r="AY236" s="152">
        <v>2</v>
      </c>
      <c r="AZ236" s="276">
        <v>0</v>
      </c>
      <c r="BA236" s="280">
        <v>3.9</v>
      </c>
      <c r="BB236" s="283">
        <v>0</v>
      </c>
      <c r="BD236" s="150" t="e">
        <f>_xlfn.XLOOKUP(A236,'KSD auditees'!A:A,'KSD auditees'!A:A)</f>
        <v>#N/A</v>
      </c>
      <c r="BE236" s="150" t="e">
        <f>_xlfn.XLOOKUP(A236,'KSD auditees'!A:A,'KSD auditees'!G:G)</f>
        <v>#N/A</v>
      </c>
      <c r="BF236" s="150" t="e">
        <f>_xlfn.XLOOKUP(A236,'[27]Non AGSA'!B:B,'[27]Non AGSA'!B:B)</f>
        <v>#N/A</v>
      </c>
      <c r="BG236" s="150" t="e">
        <f>_xlfn.XLOOKUP(A236,'[27]Dormant auditee list'!C:C,'[27]Dormant auditee list'!C:C)</f>
        <v>#N/A</v>
      </c>
      <c r="BH236" s="150" t="str">
        <f>_xlfn.XLOOKUP(A236,[27]Reworked!A:A,[27]Reworked!I:I)</f>
        <v>Unqualified with findings</v>
      </c>
      <c r="BJ236" s="150">
        <v>1</v>
      </c>
      <c r="BK236" s="150">
        <v>2</v>
      </c>
    </row>
    <row r="237" spans="1:63" ht="34.5" customHeight="1" x14ac:dyDescent="0.25">
      <c r="A237" s="265">
        <v>1177</v>
      </c>
      <c r="B237" s="266" t="s">
        <v>115</v>
      </c>
      <c r="C237" s="271" t="s">
        <v>1193</v>
      </c>
      <c r="D237" s="271" t="s">
        <v>1021</v>
      </c>
      <c r="E237" s="271" t="s">
        <v>1191</v>
      </c>
      <c r="F237" s="271" t="s">
        <v>1</v>
      </c>
      <c r="G237" s="271" t="s">
        <v>520</v>
      </c>
      <c r="H237" s="266" t="s">
        <v>440</v>
      </c>
      <c r="I237" s="266" t="s">
        <v>437</v>
      </c>
      <c r="J237" s="279" t="s">
        <v>26</v>
      </c>
      <c r="K237" s="271" t="s">
        <v>1</v>
      </c>
      <c r="L237" s="272" t="s">
        <v>23</v>
      </c>
      <c r="M237" s="152" t="s">
        <v>17</v>
      </c>
      <c r="N237" s="271" t="s">
        <v>1</v>
      </c>
      <c r="O237" s="272" t="s">
        <v>23</v>
      </c>
      <c r="P237" s="271" t="s">
        <v>1</v>
      </c>
      <c r="Q237" s="271" t="s">
        <v>1</v>
      </c>
      <c r="R237" s="271" t="s">
        <v>1</v>
      </c>
      <c r="S237" s="271" t="s">
        <v>1</v>
      </c>
      <c r="T237" s="271" t="s">
        <v>1</v>
      </c>
      <c r="U237" s="271" t="s">
        <v>1</v>
      </c>
      <c r="V237" s="271" t="s">
        <v>1</v>
      </c>
      <c r="W237" s="271" t="s">
        <v>1</v>
      </c>
      <c r="X237" s="274" t="s">
        <v>20</v>
      </c>
      <c r="Y237" s="271" t="s">
        <v>1</v>
      </c>
      <c r="Z237" s="271" t="s">
        <v>1</v>
      </c>
      <c r="AA237" s="271" t="s">
        <v>1</v>
      </c>
      <c r="AB237" s="271" t="s">
        <v>1</v>
      </c>
      <c r="AC237" s="271" t="s">
        <v>1</v>
      </c>
      <c r="AD237" s="271" t="s">
        <v>1</v>
      </c>
      <c r="AE237" s="272" t="s">
        <v>23</v>
      </c>
      <c r="AF237" s="271" t="s">
        <v>1</v>
      </c>
      <c r="AG237" s="271" t="s">
        <v>1</v>
      </c>
      <c r="AH237" s="271" t="s">
        <v>1</v>
      </c>
      <c r="AI237" s="271" t="s">
        <v>1</v>
      </c>
      <c r="AJ237" s="271" t="s">
        <v>1</v>
      </c>
      <c r="AK237" s="271" t="s">
        <v>1</v>
      </c>
      <c r="AL237" s="271" t="s">
        <v>1</v>
      </c>
      <c r="AM237" s="271" t="s">
        <v>1</v>
      </c>
      <c r="AN237" s="271" t="s">
        <v>1</v>
      </c>
      <c r="AO237" s="271" t="s">
        <v>1</v>
      </c>
      <c r="AP237" s="271" t="s">
        <v>1</v>
      </c>
      <c r="AQ237" s="271" t="s">
        <v>1</v>
      </c>
      <c r="AR237" s="274" t="s">
        <v>20</v>
      </c>
      <c r="AS237" s="271" t="s">
        <v>1</v>
      </c>
      <c r="AT237" s="271" t="s">
        <v>1</v>
      </c>
      <c r="AU237" s="271" t="s">
        <v>1</v>
      </c>
      <c r="AV237" s="274" t="s">
        <v>20</v>
      </c>
      <c r="AW237" s="275" t="s">
        <v>1241</v>
      </c>
      <c r="AX237" s="275">
        <v>1</v>
      </c>
      <c r="AY237" s="284">
        <v>0</v>
      </c>
      <c r="AZ237" s="276">
        <v>0</v>
      </c>
      <c r="BA237" s="276">
        <v>0</v>
      </c>
      <c r="BB237" s="278">
        <v>5.0000000000000001E-3</v>
      </c>
      <c r="BD237" s="150">
        <f>_xlfn.XLOOKUP(A237,'KSD auditees'!A:A,'KSD auditees'!A:A)</f>
        <v>1177</v>
      </c>
      <c r="BE237" s="150" t="str">
        <f>_xlfn.XLOOKUP(A237,'KSD auditees'!A:A,'KSD auditees'!G:G)</f>
        <v>Energy</v>
      </c>
      <c r="BF237" s="150" t="e">
        <f>_xlfn.XLOOKUP(A237,'[27]Non AGSA'!B:B,'[27]Non AGSA'!B:B)</f>
        <v>#N/A</v>
      </c>
      <c r="BG237" s="150" t="e">
        <f>_xlfn.XLOOKUP(A237,'[27]Dormant auditee list'!C:C,'[27]Dormant auditee list'!C:C)</f>
        <v>#N/A</v>
      </c>
      <c r="BH237" s="150" t="str">
        <f>_xlfn.XLOOKUP(A237,[27]Reworked!A:A,[27]Reworked!I:I)</f>
        <v>Qualified</v>
      </c>
      <c r="BJ237" s="150">
        <v>1</v>
      </c>
      <c r="BK237" s="150">
        <v>3</v>
      </c>
    </row>
    <row r="238" spans="1:63" ht="14.25" customHeight="1" x14ac:dyDescent="0.25">
      <c r="A238" s="265">
        <v>155</v>
      </c>
      <c r="B238" s="266" t="s">
        <v>1287</v>
      </c>
      <c r="C238" s="271" t="s">
        <v>1193</v>
      </c>
      <c r="D238" s="271" t="s">
        <v>625</v>
      </c>
      <c r="E238" s="271" t="s">
        <v>1191</v>
      </c>
      <c r="F238" s="271" t="s">
        <v>1</v>
      </c>
      <c r="G238" s="271" t="s">
        <v>1</v>
      </c>
      <c r="H238" s="266" t="s">
        <v>1</v>
      </c>
      <c r="I238" s="266" t="s">
        <v>625</v>
      </c>
      <c r="J238" s="152" t="s">
        <v>17</v>
      </c>
      <c r="K238" s="272" t="s">
        <v>23</v>
      </c>
      <c r="L238" s="272" t="s">
        <v>23</v>
      </c>
      <c r="M238" s="152" t="s">
        <v>17</v>
      </c>
      <c r="N238" s="272" t="s">
        <v>23</v>
      </c>
      <c r="O238" s="272" t="s">
        <v>23</v>
      </c>
      <c r="P238" s="271" t="s">
        <v>1</v>
      </c>
      <c r="Q238" s="271" t="s">
        <v>1</v>
      </c>
      <c r="R238" s="271" t="s">
        <v>1</v>
      </c>
      <c r="S238" s="271" t="s">
        <v>1</v>
      </c>
      <c r="T238" s="271" t="s">
        <v>1</v>
      </c>
      <c r="U238" s="271" t="s">
        <v>1</v>
      </c>
      <c r="V238" s="271" t="s">
        <v>1</v>
      </c>
      <c r="W238" s="271" t="s">
        <v>1</v>
      </c>
      <c r="X238" s="271" t="s">
        <v>1</v>
      </c>
      <c r="Y238" s="271" t="s">
        <v>1</v>
      </c>
      <c r="Z238" s="272" t="s">
        <v>23</v>
      </c>
      <c r="AA238" s="271" t="s">
        <v>1</v>
      </c>
      <c r="AB238" s="271" t="s">
        <v>1</v>
      </c>
      <c r="AC238" s="271" t="s">
        <v>1</v>
      </c>
      <c r="AD238" s="271" t="s">
        <v>1</v>
      </c>
      <c r="AE238" s="272" t="s">
        <v>23</v>
      </c>
      <c r="AF238" s="273" t="s">
        <v>22</v>
      </c>
      <c r="AG238" s="271" t="s">
        <v>1</v>
      </c>
      <c r="AH238" s="271" t="s">
        <v>1</v>
      </c>
      <c r="AI238" s="271" t="s">
        <v>1</v>
      </c>
      <c r="AJ238" s="271" t="s">
        <v>1</v>
      </c>
      <c r="AK238" s="271" t="s">
        <v>1</v>
      </c>
      <c r="AL238" s="271" t="s">
        <v>1</v>
      </c>
      <c r="AM238" s="271" t="s">
        <v>1</v>
      </c>
      <c r="AN238" s="271" t="s">
        <v>1</v>
      </c>
      <c r="AO238" s="272" t="s">
        <v>23</v>
      </c>
      <c r="AP238" s="271" t="s">
        <v>1</v>
      </c>
      <c r="AQ238" s="271" t="s">
        <v>1</v>
      </c>
      <c r="AR238" s="274" t="s">
        <v>20</v>
      </c>
      <c r="AS238" s="271" t="s">
        <v>1</v>
      </c>
      <c r="AT238" s="271" t="s">
        <v>1</v>
      </c>
      <c r="AU238" s="272" t="s">
        <v>23</v>
      </c>
      <c r="AV238" s="272" t="s">
        <v>23</v>
      </c>
      <c r="AW238" s="274" t="s">
        <v>1240</v>
      </c>
      <c r="AX238" s="152">
        <v>2</v>
      </c>
      <c r="AY238" s="282">
        <v>3</v>
      </c>
      <c r="AZ238" s="276">
        <v>0</v>
      </c>
      <c r="BA238" s="277">
        <v>0</v>
      </c>
      <c r="BB238" s="281">
        <v>0.02</v>
      </c>
      <c r="BD238" s="150" t="e">
        <f>_xlfn.XLOOKUP(A238,'KSD auditees'!A:A,'KSD auditees'!A:A)</f>
        <v>#N/A</v>
      </c>
      <c r="BE238" s="150" t="e">
        <f>_xlfn.XLOOKUP(A238,'KSD auditees'!A:A,'KSD auditees'!G:G)</f>
        <v>#N/A</v>
      </c>
      <c r="BF238" s="150" t="e">
        <f>_xlfn.XLOOKUP(A238,'[27]Non AGSA'!B:B,'[27]Non AGSA'!B:B)</f>
        <v>#N/A</v>
      </c>
      <c r="BG238" s="150" t="e">
        <f>_xlfn.XLOOKUP(A238,'[27]Dormant auditee list'!C:C,'[27]Dormant auditee list'!C:C)</f>
        <v>#N/A</v>
      </c>
      <c r="BH238" s="150" t="str">
        <f>_xlfn.XLOOKUP(A238,[27]Reworked!A:A,[27]Reworked!I:I)</f>
        <v>Unqualified with findings</v>
      </c>
      <c r="BJ238" s="150">
        <v>1</v>
      </c>
      <c r="BK238" s="150">
        <v>2</v>
      </c>
    </row>
    <row r="239" spans="1:63" ht="14.25" customHeight="1" x14ac:dyDescent="0.25">
      <c r="A239" s="265">
        <v>157</v>
      </c>
      <c r="B239" s="266" t="s">
        <v>539</v>
      </c>
      <c r="C239" s="271" t="s">
        <v>1193</v>
      </c>
      <c r="D239" s="271" t="s">
        <v>519</v>
      </c>
      <c r="E239" s="271" t="s">
        <v>1191</v>
      </c>
      <c r="F239" s="271" t="s">
        <v>1</v>
      </c>
      <c r="G239" s="271" t="s">
        <v>1</v>
      </c>
      <c r="H239" s="266" t="s">
        <v>1</v>
      </c>
      <c r="I239" s="266" t="s">
        <v>519</v>
      </c>
      <c r="J239" s="275" t="s">
        <v>33</v>
      </c>
      <c r="K239" s="271" t="s">
        <v>1</v>
      </c>
      <c r="L239" s="273" t="s">
        <v>22</v>
      </c>
      <c r="M239" s="152" t="s">
        <v>17</v>
      </c>
      <c r="N239" s="271" t="s">
        <v>1</v>
      </c>
      <c r="O239" s="272" t="s">
        <v>23</v>
      </c>
      <c r="P239" s="271" t="s">
        <v>1</v>
      </c>
      <c r="Q239" s="271" t="s">
        <v>1</v>
      </c>
      <c r="R239" s="271" t="s">
        <v>1</v>
      </c>
      <c r="S239" s="271" t="s">
        <v>1</v>
      </c>
      <c r="T239" s="271" t="s">
        <v>1</v>
      </c>
      <c r="U239" s="271" t="s">
        <v>1</v>
      </c>
      <c r="V239" s="271" t="s">
        <v>1</v>
      </c>
      <c r="W239" s="271" t="s">
        <v>1</v>
      </c>
      <c r="X239" s="271" t="s">
        <v>1</v>
      </c>
      <c r="Y239" s="271" t="s">
        <v>1</v>
      </c>
      <c r="Z239" s="271" t="s">
        <v>1</v>
      </c>
      <c r="AA239" s="271" t="s">
        <v>1</v>
      </c>
      <c r="AB239" s="271" t="s">
        <v>1</v>
      </c>
      <c r="AC239" s="271" t="s">
        <v>1</v>
      </c>
      <c r="AD239" s="271" t="s">
        <v>1</v>
      </c>
      <c r="AE239" s="271" t="s">
        <v>1</v>
      </c>
      <c r="AF239" s="273" t="s">
        <v>22</v>
      </c>
      <c r="AG239" s="271" t="s">
        <v>1</v>
      </c>
      <c r="AH239" s="271" t="s">
        <v>1</v>
      </c>
      <c r="AI239" s="271" t="s">
        <v>1</v>
      </c>
      <c r="AJ239" s="271" t="s">
        <v>1</v>
      </c>
      <c r="AK239" s="271" t="s">
        <v>1</v>
      </c>
      <c r="AL239" s="271" t="s">
        <v>1</v>
      </c>
      <c r="AM239" s="271" t="s">
        <v>1</v>
      </c>
      <c r="AN239" s="271" t="s">
        <v>1</v>
      </c>
      <c r="AO239" s="273" t="s">
        <v>22</v>
      </c>
      <c r="AP239" s="271" t="s">
        <v>1</v>
      </c>
      <c r="AQ239" s="271" t="s">
        <v>1</v>
      </c>
      <c r="AR239" s="271" t="s">
        <v>1</v>
      </c>
      <c r="AS239" s="271" t="s">
        <v>1</v>
      </c>
      <c r="AT239" s="271" t="s">
        <v>1</v>
      </c>
      <c r="AU239" s="271" t="s">
        <v>1</v>
      </c>
      <c r="AV239" s="273" t="s">
        <v>22</v>
      </c>
      <c r="AW239" s="274" t="s">
        <v>1240</v>
      </c>
      <c r="AX239" s="275">
        <v>1</v>
      </c>
      <c r="AY239" s="152">
        <v>2</v>
      </c>
      <c r="AZ239" s="276">
        <v>0</v>
      </c>
      <c r="BA239" s="280">
        <v>9.6</v>
      </c>
      <c r="BB239" s="281">
        <v>0</v>
      </c>
      <c r="BD239" s="150" t="e">
        <f>_xlfn.XLOOKUP(A239,'KSD auditees'!A:A,'KSD auditees'!A:A)</f>
        <v>#N/A</v>
      </c>
      <c r="BE239" s="150" t="e">
        <f>_xlfn.XLOOKUP(A239,'KSD auditees'!A:A,'KSD auditees'!G:G)</f>
        <v>#N/A</v>
      </c>
      <c r="BF239" s="150" t="e">
        <f>_xlfn.XLOOKUP(A239,'[27]Non AGSA'!B:B,'[27]Non AGSA'!B:B)</f>
        <v>#N/A</v>
      </c>
      <c r="BG239" s="150" t="e">
        <f>_xlfn.XLOOKUP(A239,'[27]Dormant auditee list'!C:C,'[27]Dormant auditee list'!C:C)</f>
        <v>#N/A</v>
      </c>
      <c r="BH239" s="150" t="str">
        <f>_xlfn.XLOOKUP(A239,[27]Reworked!A:A,[27]Reworked!I:I)</f>
        <v>Unqualified with no findings</v>
      </c>
      <c r="BJ239" s="150">
        <v>1</v>
      </c>
      <c r="BK239" s="150">
        <v>1</v>
      </c>
    </row>
    <row r="240" spans="1:63" ht="18.75" customHeight="1" x14ac:dyDescent="0.25">
      <c r="A240" s="265">
        <v>1385</v>
      </c>
      <c r="B240" s="266" t="s">
        <v>1288</v>
      </c>
      <c r="C240" s="271" t="s">
        <v>1193</v>
      </c>
      <c r="D240" s="271" t="s">
        <v>519</v>
      </c>
      <c r="E240" s="271" t="s">
        <v>1191</v>
      </c>
      <c r="F240" s="271" t="s">
        <v>1</v>
      </c>
      <c r="G240" s="271" t="s">
        <v>1</v>
      </c>
      <c r="H240" s="266" t="s">
        <v>1</v>
      </c>
      <c r="I240" s="266" t="s">
        <v>519</v>
      </c>
      <c r="J240" s="275" t="s">
        <v>33</v>
      </c>
      <c r="K240" s="271" t="s">
        <v>1</v>
      </c>
      <c r="L240" s="271" t="s">
        <v>1</v>
      </c>
      <c r="M240" s="275" t="s">
        <v>33</v>
      </c>
      <c r="N240" s="271" t="s">
        <v>1</v>
      </c>
      <c r="O240" s="271" t="s">
        <v>1</v>
      </c>
      <c r="P240" s="271" t="s">
        <v>1</v>
      </c>
      <c r="Q240" s="271" t="s">
        <v>1</v>
      </c>
      <c r="R240" s="271" t="s">
        <v>1</v>
      </c>
      <c r="S240" s="271" t="s">
        <v>1</v>
      </c>
      <c r="T240" s="271" t="s">
        <v>1</v>
      </c>
      <c r="U240" s="271" t="s">
        <v>1</v>
      </c>
      <c r="V240" s="271" t="s">
        <v>1</v>
      </c>
      <c r="W240" s="271" t="s">
        <v>1</v>
      </c>
      <c r="X240" s="271" t="s">
        <v>1</v>
      </c>
      <c r="Y240" s="271" t="s">
        <v>1</v>
      </c>
      <c r="Z240" s="271" t="s">
        <v>1</v>
      </c>
      <c r="AA240" s="271" t="s">
        <v>1</v>
      </c>
      <c r="AB240" s="271" t="s">
        <v>1</v>
      </c>
      <c r="AC240" s="271" t="s">
        <v>1</v>
      </c>
      <c r="AD240" s="271" t="s">
        <v>1</v>
      </c>
      <c r="AE240" s="271" t="s">
        <v>1</v>
      </c>
      <c r="AF240" s="271" t="s">
        <v>1</v>
      </c>
      <c r="AG240" s="271" t="s">
        <v>1</v>
      </c>
      <c r="AH240" s="271" t="s">
        <v>1</v>
      </c>
      <c r="AI240" s="271" t="s">
        <v>1</v>
      </c>
      <c r="AJ240" s="271" t="s">
        <v>1</v>
      </c>
      <c r="AK240" s="271" t="s">
        <v>1</v>
      </c>
      <c r="AL240" s="271" t="s">
        <v>1</v>
      </c>
      <c r="AM240" s="271" t="s">
        <v>1</v>
      </c>
      <c r="AN240" s="271" t="s">
        <v>1</v>
      </c>
      <c r="AO240" s="271" t="s">
        <v>1</v>
      </c>
      <c r="AP240" s="271" t="s">
        <v>1</v>
      </c>
      <c r="AQ240" s="271" t="s">
        <v>1</v>
      </c>
      <c r="AR240" s="271" t="s">
        <v>1</v>
      </c>
      <c r="AS240" s="271" t="s">
        <v>1</v>
      </c>
      <c r="AT240" s="271" t="s">
        <v>1</v>
      </c>
      <c r="AU240" s="274" t="s">
        <v>20</v>
      </c>
      <c r="AV240" s="271" t="s">
        <v>1</v>
      </c>
      <c r="AW240" s="275" t="s">
        <v>1241</v>
      </c>
      <c r="AX240" s="275">
        <v>1</v>
      </c>
      <c r="AY240" s="284">
        <v>0</v>
      </c>
      <c r="AZ240" s="276">
        <v>0</v>
      </c>
      <c r="BA240" s="280">
        <v>0.65</v>
      </c>
      <c r="BB240" s="283">
        <v>0</v>
      </c>
      <c r="BD240" s="150" t="e">
        <f>_xlfn.XLOOKUP(A240,'KSD auditees'!A:A,'KSD auditees'!A:A)</f>
        <v>#N/A</v>
      </c>
      <c r="BE240" s="150" t="e">
        <f>_xlfn.XLOOKUP(A240,'KSD auditees'!A:A,'KSD auditees'!G:G)</f>
        <v>#N/A</v>
      </c>
      <c r="BF240" s="150" t="e">
        <f>_xlfn.XLOOKUP(A240,'[27]Non AGSA'!B:B,'[27]Non AGSA'!B:B)</f>
        <v>#N/A</v>
      </c>
      <c r="BG240" s="150" t="e">
        <f>_xlfn.XLOOKUP(A240,'[27]Dormant auditee list'!C:C,'[27]Dormant auditee list'!C:C)</f>
        <v>#N/A</v>
      </c>
      <c r="BH240" s="150" t="str">
        <f>_xlfn.XLOOKUP(A240,[27]Reworked!A:A,[27]Reworked!I:I)</f>
        <v>Unqualified with no findings</v>
      </c>
      <c r="BJ240" s="150">
        <v>1</v>
      </c>
      <c r="BK240" s="150">
        <v>1</v>
      </c>
    </row>
    <row r="241" spans="1:63" ht="14.25" customHeight="1" x14ac:dyDescent="0.25">
      <c r="A241" s="265">
        <v>161</v>
      </c>
      <c r="B241" s="266" t="s">
        <v>543</v>
      </c>
      <c r="C241" s="271" t="s">
        <v>1193</v>
      </c>
      <c r="D241" s="271" t="s">
        <v>519</v>
      </c>
      <c r="E241" s="271" t="s">
        <v>1191</v>
      </c>
      <c r="F241" s="271" t="s">
        <v>1</v>
      </c>
      <c r="G241" s="271" t="s">
        <v>1</v>
      </c>
      <c r="H241" s="266" t="s">
        <v>1</v>
      </c>
      <c r="I241" s="266" t="s">
        <v>519</v>
      </c>
      <c r="J241" s="282" t="s">
        <v>94</v>
      </c>
      <c r="K241" s="271" t="s">
        <v>1</v>
      </c>
      <c r="L241" s="272" t="s">
        <v>23</v>
      </c>
      <c r="M241" s="286" t="s">
        <v>299</v>
      </c>
      <c r="N241" s="271" t="s">
        <v>1</v>
      </c>
      <c r="O241" s="272" t="s">
        <v>23</v>
      </c>
      <c r="P241" s="273" t="s">
        <v>22</v>
      </c>
      <c r="Q241" s="274" t="s">
        <v>20</v>
      </c>
      <c r="R241" s="272" t="s">
        <v>23</v>
      </c>
      <c r="S241" s="274" t="s">
        <v>20</v>
      </c>
      <c r="T241" s="274" t="s">
        <v>20</v>
      </c>
      <c r="U241" s="272" t="s">
        <v>23</v>
      </c>
      <c r="V241" s="274" t="s">
        <v>20</v>
      </c>
      <c r="W241" s="272" t="s">
        <v>23</v>
      </c>
      <c r="X241" s="271" t="s">
        <v>1</v>
      </c>
      <c r="Y241" s="271" t="s">
        <v>1</v>
      </c>
      <c r="Z241" s="271" t="s">
        <v>1</v>
      </c>
      <c r="AA241" s="271" t="s">
        <v>1</v>
      </c>
      <c r="AB241" s="271" t="s">
        <v>1</v>
      </c>
      <c r="AC241" s="271" t="s">
        <v>1</v>
      </c>
      <c r="AD241" s="271" t="s">
        <v>1</v>
      </c>
      <c r="AE241" s="272" t="s">
        <v>23</v>
      </c>
      <c r="AF241" s="271" t="s">
        <v>1</v>
      </c>
      <c r="AG241" s="271" t="s">
        <v>1</v>
      </c>
      <c r="AH241" s="272" t="s">
        <v>23</v>
      </c>
      <c r="AI241" s="271" t="s">
        <v>1</v>
      </c>
      <c r="AJ241" s="271" t="s">
        <v>1</v>
      </c>
      <c r="AK241" s="272" t="s">
        <v>23</v>
      </c>
      <c r="AL241" s="271" t="s">
        <v>1</v>
      </c>
      <c r="AM241" s="271" t="s">
        <v>1</v>
      </c>
      <c r="AN241" s="271" t="s">
        <v>1</v>
      </c>
      <c r="AO241" s="271" t="s">
        <v>1</v>
      </c>
      <c r="AP241" s="271" t="s">
        <v>1</v>
      </c>
      <c r="AQ241" s="271" t="s">
        <v>1</v>
      </c>
      <c r="AR241" s="271" t="s">
        <v>1</v>
      </c>
      <c r="AS241" s="271" t="s">
        <v>1</v>
      </c>
      <c r="AT241" s="271" t="s">
        <v>1</v>
      </c>
      <c r="AU241" s="271" t="s">
        <v>1</v>
      </c>
      <c r="AV241" s="271" t="s">
        <v>1</v>
      </c>
      <c r="AW241" s="272" t="s">
        <v>1242</v>
      </c>
      <c r="AX241" s="152">
        <v>2</v>
      </c>
      <c r="AY241" s="284">
        <v>0</v>
      </c>
      <c r="AZ241" s="276">
        <v>0</v>
      </c>
      <c r="BA241" s="276">
        <v>0</v>
      </c>
      <c r="BB241" s="283">
        <v>0</v>
      </c>
      <c r="BD241" s="150" t="e">
        <f>_xlfn.XLOOKUP(A241,'KSD auditees'!A:A,'KSD auditees'!A:A)</f>
        <v>#N/A</v>
      </c>
      <c r="BE241" s="150" t="e">
        <f>_xlfn.XLOOKUP(A241,'KSD auditees'!A:A,'KSD auditees'!G:G)</f>
        <v>#N/A</v>
      </c>
      <c r="BF241" s="150" t="e">
        <f>_xlfn.XLOOKUP(A241,'[27]Non AGSA'!B:B,'[27]Non AGSA'!B:B)</f>
        <v>#N/A</v>
      </c>
      <c r="BG241" s="150" t="e">
        <f>_xlfn.XLOOKUP(A241,'[27]Dormant auditee list'!C:C,'[27]Dormant auditee list'!C:C)</f>
        <v>#N/A</v>
      </c>
      <c r="BH241" s="150" t="str">
        <f>_xlfn.XLOOKUP(A241,[27]Reworked!A:A,[27]Reworked!I:I)</f>
        <v>Disclaimer</v>
      </c>
      <c r="BJ241" s="150">
        <v>1</v>
      </c>
      <c r="BK241" s="150">
        <v>5</v>
      </c>
    </row>
    <row r="242" spans="1:63" ht="13.5" customHeight="1" x14ac:dyDescent="0.25">
      <c r="A242" s="265">
        <v>247</v>
      </c>
      <c r="B242" s="266" t="s">
        <v>548</v>
      </c>
      <c r="C242" s="271" t="s">
        <v>1193</v>
      </c>
      <c r="D242" s="271" t="s">
        <v>519</v>
      </c>
      <c r="E242" s="271" t="s">
        <v>1191</v>
      </c>
      <c r="F242" s="271" t="s">
        <v>1</v>
      </c>
      <c r="G242" s="271" t="s">
        <v>1</v>
      </c>
      <c r="H242" s="266" t="s">
        <v>1</v>
      </c>
      <c r="I242" s="266" t="s">
        <v>519</v>
      </c>
      <c r="J242" s="152" t="s">
        <v>17</v>
      </c>
      <c r="K242" s="273" t="s">
        <v>22</v>
      </c>
      <c r="L242" s="272" t="s">
        <v>23</v>
      </c>
      <c r="M242" s="152" t="s">
        <v>17</v>
      </c>
      <c r="N242" s="274" t="s">
        <v>20</v>
      </c>
      <c r="O242" s="272" t="s">
        <v>23</v>
      </c>
      <c r="P242" s="271" t="s">
        <v>1</v>
      </c>
      <c r="Q242" s="271" t="s">
        <v>1</v>
      </c>
      <c r="R242" s="271" t="s">
        <v>1</v>
      </c>
      <c r="S242" s="271" t="s">
        <v>1</v>
      </c>
      <c r="T242" s="271" t="s">
        <v>1</v>
      </c>
      <c r="U242" s="271" t="s">
        <v>1</v>
      </c>
      <c r="V242" s="271" t="s">
        <v>1</v>
      </c>
      <c r="W242" s="271" t="s">
        <v>1</v>
      </c>
      <c r="X242" s="271" t="s">
        <v>1</v>
      </c>
      <c r="Y242" s="271" t="s">
        <v>1</v>
      </c>
      <c r="Z242" s="273" t="s">
        <v>22</v>
      </c>
      <c r="AA242" s="271" t="s">
        <v>1</v>
      </c>
      <c r="AB242" s="271" t="s">
        <v>1</v>
      </c>
      <c r="AC242" s="271" t="s">
        <v>1</v>
      </c>
      <c r="AD242" s="271" t="s">
        <v>1</v>
      </c>
      <c r="AE242" s="274" t="s">
        <v>20</v>
      </c>
      <c r="AF242" s="272" t="s">
        <v>23</v>
      </c>
      <c r="AG242" s="271" t="s">
        <v>1</v>
      </c>
      <c r="AH242" s="271" t="s">
        <v>1</v>
      </c>
      <c r="AI242" s="271" t="s">
        <v>1</v>
      </c>
      <c r="AJ242" s="271" t="s">
        <v>1</v>
      </c>
      <c r="AK242" s="272" t="s">
        <v>23</v>
      </c>
      <c r="AL242" s="271" t="s">
        <v>1</v>
      </c>
      <c r="AM242" s="271" t="s">
        <v>1</v>
      </c>
      <c r="AN242" s="271" t="s">
        <v>1</v>
      </c>
      <c r="AO242" s="271" t="s">
        <v>1</v>
      </c>
      <c r="AP242" s="271" t="s">
        <v>1</v>
      </c>
      <c r="AQ242" s="271" t="s">
        <v>1</v>
      </c>
      <c r="AR242" s="272" t="s">
        <v>23</v>
      </c>
      <c r="AS242" s="271" t="s">
        <v>1</v>
      </c>
      <c r="AT242" s="271" t="s">
        <v>1</v>
      </c>
      <c r="AU242" s="273" t="s">
        <v>22</v>
      </c>
      <c r="AV242" s="272" t="s">
        <v>23</v>
      </c>
      <c r="AW242" s="275" t="s">
        <v>1241</v>
      </c>
      <c r="AX242" s="282">
        <v>3</v>
      </c>
      <c r="AY242" s="152">
        <v>2</v>
      </c>
      <c r="AZ242" s="276">
        <v>0</v>
      </c>
      <c r="BA242" s="277">
        <v>5.0999999999999996</v>
      </c>
      <c r="BB242" s="283">
        <v>0</v>
      </c>
      <c r="BD242" s="150" t="e">
        <f>_xlfn.XLOOKUP(A242,'KSD auditees'!A:A,'KSD auditees'!A:A)</f>
        <v>#N/A</v>
      </c>
      <c r="BE242" s="150" t="e">
        <f>_xlfn.XLOOKUP(A242,'KSD auditees'!A:A,'KSD auditees'!G:G)</f>
        <v>#N/A</v>
      </c>
      <c r="BF242" s="150" t="e">
        <f>_xlfn.XLOOKUP(A242,'[27]Non AGSA'!B:B,'[27]Non AGSA'!B:B)</f>
        <v>#N/A</v>
      </c>
      <c r="BG242" s="150" t="e">
        <f>_xlfn.XLOOKUP(A242,'[27]Dormant auditee list'!C:C,'[27]Dormant auditee list'!C:C)</f>
        <v>#N/A</v>
      </c>
      <c r="BH242" s="150" t="str">
        <f>_xlfn.XLOOKUP(A242,[27]Reworked!A:A,[27]Reworked!I:I)</f>
        <v>Unqualified with findings</v>
      </c>
      <c r="BJ242" s="150">
        <v>1</v>
      </c>
      <c r="BK242" s="150">
        <v>2</v>
      </c>
    </row>
    <row r="243" spans="1:63" ht="14.25" customHeight="1" x14ac:dyDescent="0.25">
      <c r="A243" s="265">
        <v>165</v>
      </c>
      <c r="B243" s="266" t="s">
        <v>550</v>
      </c>
      <c r="C243" s="271" t="s">
        <v>1193</v>
      </c>
      <c r="D243" s="271" t="s">
        <v>519</v>
      </c>
      <c r="E243" s="271" t="s">
        <v>1191</v>
      </c>
      <c r="F243" s="271" t="s">
        <v>1</v>
      </c>
      <c r="G243" s="271" t="s">
        <v>1</v>
      </c>
      <c r="H243" s="266" t="s">
        <v>1</v>
      </c>
      <c r="I243" s="266" t="s">
        <v>519</v>
      </c>
      <c r="J243" s="275" t="s">
        <v>33</v>
      </c>
      <c r="K243" s="271" t="s">
        <v>1</v>
      </c>
      <c r="L243" s="273" t="s">
        <v>22</v>
      </c>
      <c r="M243" s="152" t="s">
        <v>17</v>
      </c>
      <c r="N243" s="273" t="s">
        <v>22</v>
      </c>
      <c r="O243" s="274" t="s">
        <v>20</v>
      </c>
      <c r="P243" s="271" t="s">
        <v>1</v>
      </c>
      <c r="Q243" s="271" t="s">
        <v>1</v>
      </c>
      <c r="R243" s="271" t="s">
        <v>1</v>
      </c>
      <c r="S243" s="271" t="s">
        <v>1</v>
      </c>
      <c r="T243" s="271" t="s">
        <v>1</v>
      </c>
      <c r="U243" s="271" t="s">
        <v>1</v>
      </c>
      <c r="V243" s="271" t="s">
        <v>1</v>
      </c>
      <c r="W243" s="271" t="s">
        <v>1</v>
      </c>
      <c r="X243" s="271" t="s">
        <v>1</v>
      </c>
      <c r="Y243" s="271" t="s">
        <v>1</v>
      </c>
      <c r="Z243" s="271" t="s">
        <v>1</v>
      </c>
      <c r="AA243" s="271" t="s">
        <v>1</v>
      </c>
      <c r="AB243" s="271" t="s">
        <v>1</v>
      </c>
      <c r="AC243" s="271" t="s">
        <v>1</v>
      </c>
      <c r="AD243" s="271" t="s">
        <v>1</v>
      </c>
      <c r="AE243" s="273" t="s">
        <v>22</v>
      </c>
      <c r="AF243" s="271" t="s">
        <v>1</v>
      </c>
      <c r="AG243" s="271" t="s">
        <v>1</v>
      </c>
      <c r="AH243" s="271" t="s">
        <v>1</v>
      </c>
      <c r="AI243" s="271" t="s">
        <v>1</v>
      </c>
      <c r="AJ243" s="271" t="s">
        <v>1</v>
      </c>
      <c r="AK243" s="271" t="s">
        <v>1</v>
      </c>
      <c r="AL243" s="271" t="s">
        <v>1</v>
      </c>
      <c r="AM243" s="271" t="s">
        <v>1</v>
      </c>
      <c r="AN243" s="271" t="s">
        <v>1</v>
      </c>
      <c r="AO243" s="271" t="s">
        <v>1</v>
      </c>
      <c r="AP243" s="271" t="s">
        <v>1</v>
      </c>
      <c r="AQ243" s="271" t="s">
        <v>1</v>
      </c>
      <c r="AR243" s="271" t="s">
        <v>1</v>
      </c>
      <c r="AS243" s="271" t="s">
        <v>1</v>
      </c>
      <c r="AT243" s="271" t="s">
        <v>1</v>
      </c>
      <c r="AU243" s="274" t="s">
        <v>20</v>
      </c>
      <c r="AV243" s="273" t="s">
        <v>22</v>
      </c>
      <c r="AW243" s="275" t="s">
        <v>1241</v>
      </c>
      <c r="AX243" s="275">
        <v>1</v>
      </c>
      <c r="AY243" s="275">
        <v>1</v>
      </c>
      <c r="AZ243" s="276">
        <v>0</v>
      </c>
      <c r="BA243" s="277">
        <v>0.06</v>
      </c>
      <c r="BB243" s="283">
        <v>0</v>
      </c>
      <c r="BD243" s="150" t="e">
        <f>_xlfn.XLOOKUP(A243,'KSD auditees'!A:A,'KSD auditees'!A:A)</f>
        <v>#N/A</v>
      </c>
      <c r="BE243" s="150" t="e">
        <f>_xlfn.XLOOKUP(A243,'KSD auditees'!A:A,'KSD auditees'!G:G)</f>
        <v>#N/A</v>
      </c>
      <c r="BF243" s="150" t="e">
        <f>_xlfn.XLOOKUP(A243,'[27]Non AGSA'!B:B,'[27]Non AGSA'!B:B)</f>
        <v>#N/A</v>
      </c>
      <c r="BG243" s="150" t="e">
        <f>_xlfn.XLOOKUP(A243,'[27]Dormant auditee list'!C:C,'[27]Dormant auditee list'!C:C)</f>
        <v>#N/A</v>
      </c>
      <c r="BH243" s="150" t="str">
        <f>_xlfn.XLOOKUP(A243,[27]Reworked!A:A,[27]Reworked!I:I)</f>
        <v>Unqualified with no findings</v>
      </c>
      <c r="BJ243" s="150">
        <v>1</v>
      </c>
      <c r="BK243" s="150">
        <v>1</v>
      </c>
    </row>
    <row r="244" spans="1:63" ht="14.25" customHeight="1" x14ac:dyDescent="0.25">
      <c r="A244" s="265">
        <v>992</v>
      </c>
      <c r="B244" s="266" t="s">
        <v>558</v>
      </c>
      <c r="C244" s="271" t="s">
        <v>1193</v>
      </c>
      <c r="D244" s="271" t="s">
        <v>519</v>
      </c>
      <c r="E244" s="271" t="s">
        <v>1191</v>
      </c>
      <c r="F244" s="271" t="s">
        <v>1</v>
      </c>
      <c r="G244" s="271" t="s">
        <v>1</v>
      </c>
      <c r="H244" s="266" t="s">
        <v>1</v>
      </c>
      <c r="I244" s="266" t="s">
        <v>519</v>
      </c>
      <c r="J244" s="275" t="s">
        <v>33</v>
      </c>
      <c r="K244" s="271" t="s">
        <v>1</v>
      </c>
      <c r="L244" s="271" t="s">
        <v>1</v>
      </c>
      <c r="M244" s="275" t="s">
        <v>33</v>
      </c>
      <c r="N244" s="271" t="s">
        <v>1</v>
      </c>
      <c r="O244" s="271" t="s">
        <v>1</v>
      </c>
      <c r="P244" s="271" t="s">
        <v>1</v>
      </c>
      <c r="Q244" s="271" t="s">
        <v>1</v>
      </c>
      <c r="R244" s="271" t="s">
        <v>1</v>
      </c>
      <c r="S244" s="271" t="s">
        <v>1</v>
      </c>
      <c r="T244" s="271" t="s">
        <v>1</v>
      </c>
      <c r="U244" s="271" t="s">
        <v>1</v>
      </c>
      <c r="V244" s="271" t="s">
        <v>1</v>
      </c>
      <c r="W244" s="271" t="s">
        <v>1</v>
      </c>
      <c r="X244" s="271" t="s">
        <v>1</v>
      </c>
      <c r="Y244" s="271" t="s">
        <v>1</v>
      </c>
      <c r="Z244" s="271" t="s">
        <v>1</v>
      </c>
      <c r="AA244" s="271" t="s">
        <v>1</v>
      </c>
      <c r="AB244" s="271" t="s">
        <v>1</v>
      </c>
      <c r="AC244" s="271" t="s">
        <v>1</v>
      </c>
      <c r="AD244" s="271" t="s">
        <v>1</v>
      </c>
      <c r="AE244" s="271" t="s">
        <v>1</v>
      </c>
      <c r="AF244" s="271" t="s">
        <v>1</v>
      </c>
      <c r="AG244" s="271" t="s">
        <v>1</v>
      </c>
      <c r="AH244" s="271" t="s">
        <v>1</v>
      </c>
      <c r="AI244" s="271" t="s">
        <v>1</v>
      </c>
      <c r="AJ244" s="271" t="s">
        <v>1</v>
      </c>
      <c r="AK244" s="271" t="s">
        <v>1</v>
      </c>
      <c r="AL244" s="271" t="s">
        <v>1</v>
      </c>
      <c r="AM244" s="271" t="s">
        <v>1</v>
      </c>
      <c r="AN244" s="271" t="s">
        <v>1</v>
      </c>
      <c r="AO244" s="271" t="s">
        <v>1</v>
      </c>
      <c r="AP244" s="271" t="s">
        <v>1</v>
      </c>
      <c r="AQ244" s="271" t="s">
        <v>1</v>
      </c>
      <c r="AR244" s="271" t="s">
        <v>1</v>
      </c>
      <c r="AS244" s="271" t="s">
        <v>1</v>
      </c>
      <c r="AT244" s="271" t="s">
        <v>1</v>
      </c>
      <c r="AU244" s="271" t="s">
        <v>1</v>
      </c>
      <c r="AV244" s="271" t="s">
        <v>1</v>
      </c>
      <c r="AW244" s="274" t="s">
        <v>1240</v>
      </c>
      <c r="AX244" s="275">
        <v>1</v>
      </c>
      <c r="AY244" s="275">
        <v>1</v>
      </c>
      <c r="AZ244" s="276">
        <v>0</v>
      </c>
      <c r="BA244" s="280">
        <v>0.28000000000000003</v>
      </c>
      <c r="BB244" s="283">
        <v>0</v>
      </c>
      <c r="BD244" s="150" t="e">
        <f>_xlfn.XLOOKUP(A244,'KSD auditees'!A:A,'KSD auditees'!A:A)</f>
        <v>#N/A</v>
      </c>
      <c r="BE244" s="150" t="e">
        <f>_xlfn.XLOOKUP(A244,'KSD auditees'!A:A,'KSD auditees'!G:G)</f>
        <v>#N/A</v>
      </c>
      <c r="BF244" s="150" t="e">
        <f>_xlfn.XLOOKUP(A244,'[27]Non AGSA'!B:B,'[27]Non AGSA'!B:B)</f>
        <v>#N/A</v>
      </c>
      <c r="BG244" s="150" t="e">
        <f>_xlfn.XLOOKUP(A244,'[27]Dormant auditee list'!C:C,'[27]Dormant auditee list'!C:C)</f>
        <v>#N/A</v>
      </c>
      <c r="BH244" s="150" t="str">
        <f>_xlfn.XLOOKUP(A244,[27]Reworked!A:A,[27]Reworked!I:I)</f>
        <v>Unqualified with no findings</v>
      </c>
      <c r="BJ244" s="150">
        <v>1</v>
      </c>
      <c r="BK244" s="150">
        <v>1</v>
      </c>
    </row>
    <row r="245" spans="1:63" ht="27" customHeight="1" x14ac:dyDescent="0.25">
      <c r="A245" s="265">
        <v>1329</v>
      </c>
      <c r="B245" s="266" t="s">
        <v>57</v>
      </c>
      <c r="C245" s="271" t="s">
        <v>1193</v>
      </c>
      <c r="D245" s="271" t="s">
        <v>658</v>
      </c>
      <c r="E245" s="271" t="s">
        <v>1191</v>
      </c>
      <c r="F245" s="271" t="s">
        <v>1</v>
      </c>
      <c r="G245" s="271" t="s">
        <v>447</v>
      </c>
      <c r="H245" s="266" t="s">
        <v>444</v>
      </c>
      <c r="I245" s="266" t="s">
        <v>437</v>
      </c>
      <c r="J245" s="152" t="s">
        <v>17</v>
      </c>
      <c r="K245" s="271" t="s">
        <v>1</v>
      </c>
      <c r="L245" s="272" t="s">
        <v>23</v>
      </c>
      <c r="M245" s="152" t="s">
        <v>17</v>
      </c>
      <c r="N245" s="271" t="s">
        <v>1</v>
      </c>
      <c r="O245" s="272" t="s">
        <v>23</v>
      </c>
      <c r="P245" s="271" t="s">
        <v>1</v>
      </c>
      <c r="Q245" s="271" t="s">
        <v>1</v>
      </c>
      <c r="R245" s="271" t="s">
        <v>1</v>
      </c>
      <c r="S245" s="271" t="s">
        <v>1</v>
      </c>
      <c r="T245" s="271" t="s">
        <v>1</v>
      </c>
      <c r="U245" s="271" t="s">
        <v>1</v>
      </c>
      <c r="V245" s="271" t="s">
        <v>1</v>
      </c>
      <c r="W245" s="271" t="s">
        <v>1</v>
      </c>
      <c r="X245" s="271" t="s">
        <v>1</v>
      </c>
      <c r="Y245" s="271" t="s">
        <v>1</v>
      </c>
      <c r="Z245" s="271" t="s">
        <v>1</v>
      </c>
      <c r="AA245" s="271" t="s">
        <v>1</v>
      </c>
      <c r="AB245" s="271" t="s">
        <v>1</v>
      </c>
      <c r="AC245" s="271" t="s">
        <v>1</v>
      </c>
      <c r="AD245" s="271" t="s">
        <v>1</v>
      </c>
      <c r="AE245" s="272" t="s">
        <v>23</v>
      </c>
      <c r="AF245" s="271" t="s">
        <v>1</v>
      </c>
      <c r="AG245" s="271" t="s">
        <v>1</v>
      </c>
      <c r="AH245" s="271" t="s">
        <v>1</v>
      </c>
      <c r="AI245" s="271" t="s">
        <v>1</v>
      </c>
      <c r="AJ245" s="271" t="s">
        <v>1</v>
      </c>
      <c r="AK245" s="271" t="s">
        <v>1</v>
      </c>
      <c r="AL245" s="271" t="s">
        <v>1</v>
      </c>
      <c r="AM245" s="271" t="s">
        <v>1</v>
      </c>
      <c r="AN245" s="271" t="s">
        <v>1</v>
      </c>
      <c r="AO245" s="271" t="s">
        <v>1</v>
      </c>
      <c r="AP245" s="271" t="s">
        <v>1</v>
      </c>
      <c r="AQ245" s="271" t="s">
        <v>1</v>
      </c>
      <c r="AR245" s="271" t="s">
        <v>1</v>
      </c>
      <c r="AS245" s="271" t="s">
        <v>1</v>
      </c>
      <c r="AT245" s="271" t="s">
        <v>1</v>
      </c>
      <c r="AU245" s="271" t="s">
        <v>1</v>
      </c>
      <c r="AV245" s="271" t="s">
        <v>1</v>
      </c>
      <c r="AW245" s="274" t="s">
        <v>1240</v>
      </c>
      <c r="AX245" s="275">
        <v>1</v>
      </c>
      <c r="AY245" s="284">
        <v>0</v>
      </c>
      <c r="AZ245" s="276">
        <v>0</v>
      </c>
      <c r="BA245" s="276">
        <v>0</v>
      </c>
      <c r="BB245" s="283">
        <v>0</v>
      </c>
      <c r="BD245" s="150">
        <f>_xlfn.XLOOKUP(A245,'KSD auditees'!A:A,'KSD auditees'!A:A)</f>
        <v>1329</v>
      </c>
      <c r="BE245" s="150" t="str">
        <f>_xlfn.XLOOKUP(A245,'KSD auditees'!A:A,'KSD auditees'!G:G)</f>
        <v xml:space="preserve">Education, Skills development and employment </v>
      </c>
      <c r="BF245" s="150" t="e">
        <f>_xlfn.XLOOKUP(A245,'[27]Non AGSA'!B:B,'[27]Non AGSA'!B:B)</f>
        <v>#N/A</v>
      </c>
      <c r="BG245" s="150" t="e">
        <f>_xlfn.XLOOKUP(A245,'[27]Dormant auditee list'!C:C,'[27]Dormant auditee list'!C:C)</f>
        <v>#N/A</v>
      </c>
      <c r="BH245" s="150" t="str">
        <f>_xlfn.XLOOKUP(A245,[27]Reworked!A:A,[27]Reworked!I:I)</f>
        <v>Unqualified with findings</v>
      </c>
      <c r="BJ245" s="150">
        <v>1</v>
      </c>
      <c r="BK245" s="150">
        <v>2</v>
      </c>
    </row>
    <row r="246" spans="1:63" ht="14.25" customHeight="1" x14ac:dyDescent="0.25">
      <c r="A246" s="265">
        <v>150</v>
      </c>
      <c r="B246" s="266" t="s">
        <v>559</v>
      </c>
      <c r="C246" s="271" t="s">
        <v>1193</v>
      </c>
      <c r="D246" s="271" t="s">
        <v>519</v>
      </c>
      <c r="E246" s="271" t="s">
        <v>1191</v>
      </c>
      <c r="F246" s="271" t="s">
        <v>1</v>
      </c>
      <c r="G246" s="271" t="s">
        <v>1</v>
      </c>
      <c r="H246" s="266" t="s">
        <v>1</v>
      </c>
      <c r="I246" s="266" t="s">
        <v>519</v>
      </c>
      <c r="J246" s="152" t="s">
        <v>17</v>
      </c>
      <c r="K246" s="274" t="s">
        <v>20</v>
      </c>
      <c r="L246" s="274" t="s">
        <v>20</v>
      </c>
      <c r="M246" s="275" t="s">
        <v>33</v>
      </c>
      <c r="N246" s="273" t="s">
        <v>22</v>
      </c>
      <c r="O246" s="273" t="s">
        <v>22</v>
      </c>
      <c r="P246" s="271" t="s">
        <v>1</v>
      </c>
      <c r="Q246" s="271" t="s">
        <v>1</v>
      </c>
      <c r="R246" s="271" t="s">
        <v>1</v>
      </c>
      <c r="S246" s="271" t="s">
        <v>1</v>
      </c>
      <c r="T246" s="271" t="s">
        <v>1</v>
      </c>
      <c r="U246" s="271" t="s">
        <v>1</v>
      </c>
      <c r="V246" s="271" t="s">
        <v>1</v>
      </c>
      <c r="W246" s="271" t="s">
        <v>1</v>
      </c>
      <c r="X246" s="271" t="s">
        <v>1</v>
      </c>
      <c r="Y246" s="271" t="s">
        <v>1</v>
      </c>
      <c r="Z246" s="271" t="s">
        <v>1</v>
      </c>
      <c r="AA246" s="274" t="s">
        <v>20</v>
      </c>
      <c r="AB246" s="271" t="s">
        <v>1</v>
      </c>
      <c r="AC246" s="271" t="s">
        <v>1</v>
      </c>
      <c r="AD246" s="271" t="s">
        <v>1</v>
      </c>
      <c r="AE246" s="274" t="s">
        <v>20</v>
      </c>
      <c r="AF246" s="271" t="s">
        <v>1</v>
      </c>
      <c r="AG246" s="271" t="s">
        <v>1</v>
      </c>
      <c r="AH246" s="271" t="s">
        <v>1</v>
      </c>
      <c r="AI246" s="271" t="s">
        <v>1</v>
      </c>
      <c r="AJ246" s="271" t="s">
        <v>1</v>
      </c>
      <c r="AK246" s="271" t="s">
        <v>1</v>
      </c>
      <c r="AL246" s="271" t="s">
        <v>1</v>
      </c>
      <c r="AM246" s="271" t="s">
        <v>1</v>
      </c>
      <c r="AN246" s="271" t="s">
        <v>1</v>
      </c>
      <c r="AO246" s="271" t="s">
        <v>1</v>
      </c>
      <c r="AP246" s="271" t="s">
        <v>1</v>
      </c>
      <c r="AQ246" s="271" t="s">
        <v>1</v>
      </c>
      <c r="AR246" s="271" t="s">
        <v>1</v>
      </c>
      <c r="AS246" s="271" t="s">
        <v>1</v>
      </c>
      <c r="AT246" s="271" t="s">
        <v>1</v>
      </c>
      <c r="AU246" s="274" t="s">
        <v>20</v>
      </c>
      <c r="AV246" s="271" t="s">
        <v>1</v>
      </c>
      <c r="AW246" s="275" t="s">
        <v>1241</v>
      </c>
      <c r="AX246" s="152">
        <v>2</v>
      </c>
      <c r="AY246" s="152">
        <v>2</v>
      </c>
      <c r="AZ246" s="276">
        <v>0</v>
      </c>
      <c r="BA246" s="277">
        <v>0</v>
      </c>
      <c r="BB246" s="281">
        <v>0</v>
      </c>
      <c r="BD246" s="150" t="e">
        <f>_xlfn.XLOOKUP(A246,'KSD auditees'!A:A,'KSD auditees'!A:A)</f>
        <v>#N/A</v>
      </c>
      <c r="BE246" s="150" t="e">
        <f>_xlfn.XLOOKUP(A246,'KSD auditees'!A:A,'KSD auditees'!G:G)</f>
        <v>#N/A</v>
      </c>
      <c r="BF246" s="150" t="e">
        <f>_xlfn.XLOOKUP(A246,'[27]Non AGSA'!B:B,'[27]Non AGSA'!B:B)</f>
        <v>#N/A</v>
      </c>
      <c r="BG246" s="150" t="e">
        <f>_xlfn.XLOOKUP(A246,'[27]Dormant auditee list'!C:C,'[27]Dormant auditee list'!C:C)</f>
        <v>#N/A</v>
      </c>
      <c r="BH246" s="150" t="str">
        <f>_xlfn.XLOOKUP(A246,[27]Reworked!A:A,[27]Reworked!I:I)</f>
        <v>Unqualified with findings</v>
      </c>
      <c r="BJ246" s="150">
        <v>1</v>
      </c>
      <c r="BK246" s="150">
        <v>2</v>
      </c>
    </row>
    <row r="247" spans="1:63" ht="13.5" customHeight="1" x14ac:dyDescent="0.25">
      <c r="A247" s="265">
        <v>1031</v>
      </c>
      <c r="B247" s="266" t="s">
        <v>1035</v>
      </c>
      <c r="C247" s="271" t="s">
        <v>1193</v>
      </c>
      <c r="D247" s="271" t="s">
        <v>1021</v>
      </c>
      <c r="E247" s="271" t="s">
        <v>1191</v>
      </c>
      <c r="F247" s="271" t="s">
        <v>1</v>
      </c>
      <c r="G247" s="271" t="s">
        <v>1</v>
      </c>
      <c r="H247" s="266" t="s">
        <v>1</v>
      </c>
      <c r="I247" s="266" t="s">
        <v>1021</v>
      </c>
      <c r="J247" s="282" t="s">
        <v>94</v>
      </c>
      <c r="K247" s="272" t="s">
        <v>23</v>
      </c>
      <c r="L247" s="272" t="s">
        <v>23</v>
      </c>
      <c r="M247" s="282" t="s">
        <v>94</v>
      </c>
      <c r="N247" s="272" t="s">
        <v>23</v>
      </c>
      <c r="O247" s="272" t="s">
        <v>23</v>
      </c>
      <c r="P247" s="272" t="s">
        <v>23</v>
      </c>
      <c r="Q247" s="272" t="s">
        <v>23</v>
      </c>
      <c r="R247" s="272" t="s">
        <v>23</v>
      </c>
      <c r="S247" s="271" t="s">
        <v>1</v>
      </c>
      <c r="T247" s="273" t="s">
        <v>22</v>
      </c>
      <c r="U247" s="272" t="s">
        <v>23</v>
      </c>
      <c r="V247" s="272" t="s">
        <v>23</v>
      </c>
      <c r="W247" s="272" t="s">
        <v>23</v>
      </c>
      <c r="X247" s="271" t="s">
        <v>1</v>
      </c>
      <c r="Y247" s="271" t="s">
        <v>1</v>
      </c>
      <c r="Z247" s="271" t="s">
        <v>1</v>
      </c>
      <c r="AA247" s="271" t="s">
        <v>1</v>
      </c>
      <c r="AB247" s="271" t="s">
        <v>1</v>
      </c>
      <c r="AC247" s="272" t="s">
        <v>23</v>
      </c>
      <c r="AD247" s="271" t="s">
        <v>1</v>
      </c>
      <c r="AE247" s="272" t="s">
        <v>23</v>
      </c>
      <c r="AF247" s="273" t="s">
        <v>22</v>
      </c>
      <c r="AG247" s="271" t="s">
        <v>1</v>
      </c>
      <c r="AH247" s="271" t="s">
        <v>1</v>
      </c>
      <c r="AI247" s="271" t="s">
        <v>1</v>
      </c>
      <c r="AJ247" s="271" t="s">
        <v>1</v>
      </c>
      <c r="AK247" s="272" t="s">
        <v>23</v>
      </c>
      <c r="AL247" s="272" t="s">
        <v>23</v>
      </c>
      <c r="AM247" s="271" t="s">
        <v>1</v>
      </c>
      <c r="AN247" s="271" t="s">
        <v>1</v>
      </c>
      <c r="AO247" s="273" t="s">
        <v>22</v>
      </c>
      <c r="AP247" s="272" t="s">
        <v>23</v>
      </c>
      <c r="AQ247" s="271" t="s">
        <v>1</v>
      </c>
      <c r="AR247" s="273" t="s">
        <v>22</v>
      </c>
      <c r="AS247" s="271" t="s">
        <v>1</v>
      </c>
      <c r="AT247" s="271" t="s">
        <v>1</v>
      </c>
      <c r="AU247" s="287" t="s">
        <v>1289</v>
      </c>
      <c r="AV247" s="273" t="s">
        <v>22</v>
      </c>
      <c r="AW247" s="272" t="s">
        <v>1242</v>
      </c>
      <c r="AX247" s="152">
        <v>2</v>
      </c>
      <c r="AY247" s="284">
        <v>0</v>
      </c>
      <c r="AZ247" s="276">
        <v>0</v>
      </c>
      <c r="BA247" s="277">
        <v>4.5</v>
      </c>
      <c r="BB247" s="278">
        <v>0.21</v>
      </c>
      <c r="BD247" s="150" t="e">
        <f>_xlfn.XLOOKUP(A247,'KSD auditees'!A:A,'KSD auditees'!A:A)</f>
        <v>#N/A</v>
      </c>
      <c r="BE247" s="150" t="e">
        <f>_xlfn.XLOOKUP(A247,'KSD auditees'!A:A,'KSD auditees'!G:G)</f>
        <v>#N/A</v>
      </c>
      <c r="BF247" s="150" t="e">
        <f>_xlfn.XLOOKUP(A247,'[27]Non AGSA'!B:B,'[27]Non AGSA'!B:B)</f>
        <v>#N/A</v>
      </c>
      <c r="BG247" s="150" t="e">
        <f>_xlfn.XLOOKUP(A247,'[27]Dormant auditee list'!C:C,'[27]Dormant auditee list'!C:C)</f>
        <v>#N/A</v>
      </c>
      <c r="BH247" s="150" t="str">
        <f>_xlfn.XLOOKUP(A247,[27]Reworked!A:A,[27]Reworked!I:I)</f>
        <v>Disclaimer</v>
      </c>
      <c r="BI247" s="150" t="str">
        <f>_xlfn.XLOOKUP(A247,[27]Reworked!A:A,[27]Reworked!J:J)</f>
        <v>Disclaimer</v>
      </c>
      <c r="BJ247" s="150">
        <v>1</v>
      </c>
      <c r="BK247" s="150">
        <v>5</v>
      </c>
    </row>
    <row r="248" spans="1:63" ht="27" customHeight="1" x14ac:dyDescent="0.25">
      <c r="A248" s="265">
        <v>1301</v>
      </c>
      <c r="B248" s="266" t="s">
        <v>58</v>
      </c>
      <c r="C248" s="271" t="s">
        <v>1193</v>
      </c>
      <c r="D248" s="271" t="s">
        <v>492</v>
      </c>
      <c r="E248" s="271" t="s">
        <v>1191</v>
      </c>
      <c r="F248" s="271" t="s">
        <v>1</v>
      </c>
      <c r="G248" s="271" t="s">
        <v>447</v>
      </c>
      <c r="H248" s="266" t="s">
        <v>444</v>
      </c>
      <c r="I248" s="266" t="s">
        <v>437</v>
      </c>
      <c r="J248" s="152" t="s">
        <v>17</v>
      </c>
      <c r="K248" s="271" t="s">
        <v>1</v>
      </c>
      <c r="L248" s="272" t="s">
        <v>23</v>
      </c>
      <c r="M248" s="279" t="s">
        <v>26</v>
      </c>
      <c r="N248" s="271" t="s">
        <v>1</v>
      </c>
      <c r="O248" s="272" t="s">
        <v>23</v>
      </c>
      <c r="P248" s="271" t="s">
        <v>1</v>
      </c>
      <c r="Q248" s="273" t="s">
        <v>22</v>
      </c>
      <c r="R248" s="273" t="s">
        <v>22</v>
      </c>
      <c r="S248" s="271" t="s">
        <v>1</v>
      </c>
      <c r="T248" s="271" t="s">
        <v>1</v>
      </c>
      <c r="U248" s="271" t="s">
        <v>1</v>
      </c>
      <c r="V248" s="271" t="s">
        <v>1</v>
      </c>
      <c r="W248" s="271" t="s">
        <v>1</v>
      </c>
      <c r="X248" s="271" t="s">
        <v>1</v>
      </c>
      <c r="Y248" s="271" t="s">
        <v>1</v>
      </c>
      <c r="Z248" s="271" t="s">
        <v>1</v>
      </c>
      <c r="AA248" s="271" t="s">
        <v>1</v>
      </c>
      <c r="AB248" s="271" t="s">
        <v>1</v>
      </c>
      <c r="AC248" s="271" t="s">
        <v>1</v>
      </c>
      <c r="AD248" s="271" t="s">
        <v>1</v>
      </c>
      <c r="AE248" s="272" t="s">
        <v>23</v>
      </c>
      <c r="AF248" s="271" t="s">
        <v>1</v>
      </c>
      <c r="AG248" s="271" t="s">
        <v>1</v>
      </c>
      <c r="AH248" s="271" t="s">
        <v>1</v>
      </c>
      <c r="AI248" s="271" t="s">
        <v>1</v>
      </c>
      <c r="AJ248" s="271" t="s">
        <v>1</v>
      </c>
      <c r="AK248" s="271" t="s">
        <v>1</v>
      </c>
      <c r="AL248" s="271" t="s">
        <v>1</v>
      </c>
      <c r="AM248" s="271" t="s">
        <v>1</v>
      </c>
      <c r="AN248" s="271" t="s">
        <v>1</v>
      </c>
      <c r="AO248" s="271" t="s">
        <v>1</v>
      </c>
      <c r="AP248" s="271" t="s">
        <v>1</v>
      </c>
      <c r="AQ248" s="271" t="s">
        <v>1</v>
      </c>
      <c r="AR248" s="271" t="s">
        <v>1</v>
      </c>
      <c r="AS248" s="271" t="s">
        <v>1</v>
      </c>
      <c r="AT248" s="271" t="s">
        <v>1</v>
      </c>
      <c r="AU248" s="271" t="s">
        <v>1</v>
      </c>
      <c r="AV248" s="271" t="s">
        <v>1</v>
      </c>
      <c r="AW248" s="275" t="s">
        <v>1241</v>
      </c>
      <c r="AX248" s="152">
        <v>2</v>
      </c>
      <c r="AY248" s="152">
        <v>2</v>
      </c>
      <c r="AZ248" s="276">
        <v>0</v>
      </c>
      <c r="BA248" s="276">
        <v>0</v>
      </c>
      <c r="BB248" s="283">
        <v>0</v>
      </c>
      <c r="BD248" s="150">
        <f>_xlfn.XLOOKUP(A248,'KSD auditees'!A:A,'KSD auditees'!A:A)</f>
        <v>1301</v>
      </c>
      <c r="BE248" s="150" t="str">
        <f>_xlfn.XLOOKUP(A248,'KSD auditees'!A:A,'KSD auditees'!G:G)</f>
        <v xml:space="preserve">Education, Skills development and employment </v>
      </c>
      <c r="BF248" s="150" t="e">
        <f>_xlfn.XLOOKUP(A248,'[27]Non AGSA'!B:B,'[27]Non AGSA'!B:B)</f>
        <v>#N/A</v>
      </c>
      <c r="BG248" s="150" t="e">
        <f>_xlfn.XLOOKUP(A248,'[27]Dormant auditee list'!C:C,'[27]Dormant auditee list'!C:C)</f>
        <v>#N/A</v>
      </c>
      <c r="BH248" s="150" t="str">
        <f>_xlfn.XLOOKUP(A248,[27]Reworked!A:A,[27]Reworked!I:I)</f>
        <v>Unqualified with findings</v>
      </c>
      <c r="BJ248" s="150">
        <v>1</v>
      </c>
      <c r="BK248" s="150">
        <v>2</v>
      </c>
    </row>
    <row r="249" spans="1:63" ht="14.25" customHeight="1" x14ac:dyDescent="0.25">
      <c r="A249" s="265">
        <v>170</v>
      </c>
      <c r="B249" s="266" t="s">
        <v>1107</v>
      </c>
      <c r="C249" s="271" t="s">
        <v>1193</v>
      </c>
      <c r="D249" s="271" t="s">
        <v>1086</v>
      </c>
      <c r="E249" s="271" t="s">
        <v>1191</v>
      </c>
      <c r="F249" s="271" t="s">
        <v>1</v>
      </c>
      <c r="G249" s="271" t="s">
        <v>1</v>
      </c>
      <c r="H249" s="266" t="s">
        <v>1</v>
      </c>
      <c r="I249" s="266" t="s">
        <v>1086</v>
      </c>
      <c r="J249" s="275" t="s">
        <v>33</v>
      </c>
      <c r="K249" s="271" t="s">
        <v>1</v>
      </c>
      <c r="L249" s="271" t="s">
        <v>1</v>
      </c>
      <c r="M249" s="275" t="s">
        <v>33</v>
      </c>
      <c r="N249" s="271" t="s">
        <v>1</v>
      </c>
      <c r="O249" s="271" t="s">
        <v>1</v>
      </c>
      <c r="P249" s="271" t="s">
        <v>1</v>
      </c>
      <c r="Q249" s="271" t="s">
        <v>1</v>
      </c>
      <c r="R249" s="271" t="s">
        <v>1</v>
      </c>
      <c r="S249" s="271" t="s">
        <v>1</v>
      </c>
      <c r="T249" s="271" t="s">
        <v>1</v>
      </c>
      <c r="U249" s="271" t="s">
        <v>1</v>
      </c>
      <c r="V249" s="271" t="s">
        <v>1</v>
      </c>
      <c r="W249" s="271" t="s">
        <v>1</v>
      </c>
      <c r="X249" s="271" t="s">
        <v>1</v>
      </c>
      <c r="Y249" s="271" t="s">
        <v>1</v>
      </c>
      <c r="Z249" s="271" t="s">
        <v>1</v>
      </c>
      <c r="AA249" s="271" t="s">
        <v>1</v>
      </c>
      <c r="AB249" s="271" t="s">
        <v>1</v>
      </c>
      <c r="AC249" s="271" t="s">
        <v>1</v>
      </c>
      <c r="AD249" s="271" t="s">
        <v>1</v>
      </c>
      <c r="AE249" s="271" t="s">
        <v>1</v>
      </c>
      <c r="AF249" s="271" t="s">
        <v>1</v>
      </c>
      <c r="AG249" s="271" t="s">
        <v>1</v>
      </c>
      <c r="AH249" s="271" t="s">
        <v>1</v>
      </c>
      <c r="AI249" s="271" t="s">
        <v>1</v>
      </c>
      <c r="AJ249" s="271" t="s">
        <v>1</v>
      </c>
      <c r="AK249" s="271" t="s">
        <v>1</v>
      </c>
      <c r="AL249" s="271" t="s">
        <v>1</v>
      </c>
      <c r="AM249" s="271" t="s">
        <v>1</v>
      </c>
      <c r="AN249" s="271" t="s">
        <v>1</v>
      </c>
      <c r="AO249" s="271" t="s">
        <v>1</v>
      </c>
      <c r="AP249" s="271" t="s">
        <v>1</v>
      </c>
      <c r="AQ249" s="271" t="s">
        <v>1</v>
      </c>
      <c r="AR249" s="271" t="s">
        <v>1</v>
      </c>
      <c r="AS249" s="271" t="s">
        <v>1</v>
      </c>
      <c r="AT249" s="271" t="s">
        <v>1</v>
      </c>
      <c r="AU249" s="271" t="s">
        <v>1</v>
      </c>
      <c r="AV249" s="273" t="s">
        <v>22</v>
      </c>
      <c r="AW249" s="275" t="s">
        <v>1241</v>
      </c>
      <c r="AX249" s="275">
        <v>1</v>
      </c>
      <c r="AY249" s="275">
        <v>1</v>
      </c>
      <c r="AZ249" s="276">
        <v>0</v>
      </c>
      <c r="BA249" s="276">
        <v>0</v>
      </c>
      <c r="BB249" s="283">
        <v>0</v>
      </c>
      <c r="BD249" s="150" t="e">
        <f>_xlfn.XLOOKUP(A249,'KSD auditees'!A:A,'KSD auditees'!A:A)</f>
        <v>#N/A</v>
      </c>
      <c r="BE249" s="150" t="e">
        <f>_xlfn.XLOOKUP(A249,'KSD auditees'!A:A,'KSD auditees'!G:G)</f>
        <v>#N/A</v>
      </c>
      <c r="BF249" s="150" t="e">
        <f>_xlfn.XLOOKUP(A249,'[27]Non AGSA'!B:B,'[27]Non AGSA'!B:B)</f>
        <v>#N/A</v>
      </c>
      <c r="BG249" s="150" t="e">
        <f>_xlfn.XLOOKUP(A249,'[27]Dormant auditee list'!C:C,'[27]Dormant auditee list'!C:C)</f>
        <v>#N/A</v>
      </c>
      <c r="BH249" s="150" t="str">
        <f>_xlfn.XLOOKUP(A249,[27]Reworked!A:A,[27]Reworked!I:I)</f>
        <v>Unqualified with no findings</v>
      </c>
      <c r="BJ249" s="150">
        <v>1</v>
      </c>
      <c r="BK249" s="150">
        <v>1</v>
      </c>
    </row>
    <row r="250" spans="1:63" ht="34.5" customHeight="1" x14ac:dyDescent="0.25">
      <c r="A250" s="265">
        <v>1223</v>
      </c>
      <c r="B250" s="266" t="s">
        <v>770</v>
      </c>
      <c r="C250" s="271" t="s">
        <v>1193</v>
      </c>
      <c r="D250" s="271" t="s">
        <v>737</v>
      </c>
      <c r="E250" s="271" t="s">
        <v>1191</v>
      </c>
      <c r="F250" s="271" t="s">
        <v>1</v>
      </c>
      <c r="G250" s="271" t="s">
        <v>739</v>
      </c>
      <c r="H250" s="266" t="s">
        <v>440</v>
      </c>
      <c r="I250" s="266" t="s">
        <v>437</v>
      </c>
      <c r="J250" s="285" t="s">
        <v>39</v>
      </c>
      <c r="K250" s="271" t="s">
        <v>1</v>
      </c>
      <c r="L250" s="273" t="s">
        <v>22</v>
      </c>
      <c r="M250" s="152" t="s">
        <v>17</v>
      </c>
      <c r="N250" s="271" t="s">
        <v>1</v>
      </c>
      <c r="O250" s="272" t="s">
        <v>23</v>
      </c>
      <c r="P250" s="271" t="s">
        <v>1</v>
      </c>
      <c r="Q250" s="271" t="s">
        <v>1</v>
      </c>
      <c r="R250" s="271" t="s">
        <v>1</v>
      </c>
      <c r="S250" s="271" t="s">
        <v>1</v>
      </c>
      <c r="T250" s="271" t="s">
        <v>1</v>
      </c>
      <c r="U250" s="271" t="s">
        <v>1</v>
      </c>
      <c r="V250" s="271" t="s">
        <v>1</v>
      </c>
      <c r="W250" s="271" t="s">
        <v>1</v>
      </c>
      <c r="X250" s="271" t="s">
        <v>1</v>
      </c>
      <c r="Y250" s="271" t="s">
        <v>1</v>
      </c>
      <c r="Z250" s="271" t="s">
        <v>1</v>
      </c>
      <c r="AA250" s="271" t="s">
        <v>1</v>
      </c>
      <c r="AB250" s="271" t="s">
        <v>1</v>
      </c>
      <c r="AC250" s="271" t="s">
        <v>1</v>
      </c>
      <c r="AD250" s="271" t="s">
        <v>1</v>
      </c>
      <c r="AE250" s="273" t="s">
        <v>22</v>
      </c>
      <c r="AF250" s="271" t="s">
        <v>1</v>
      </c>
      <c r="AG250" s="271" t="s">
        <v>1</v>
      </c>
      <c r="AH250" s="271" t="s">
        <v>1</v>
      </c>
      <c r="AI250" s="271" t="s">
        <v>1</v>
      </c>
      <c r="AJ250" s="271" t="s">
        <v>1</v>
      </c>
      <c r="AK250" s="273" t="s">
        <v>22</v>
      </c>
      <c r="AL250" s="273" t="s">
        <v>22</v>
      </c>
      <c r="AM250" s="271" t="s">
        <v>1</v>
      </c>
      <c r="AN250" s="271" t="s">
        <v>1</v>
      </c>
      <c r="AO250" s="271" t="s">
        <v>1</v>
      </c>
      <c r="AP250" s="271" t="s">
        <v>1</v>
      </c>
      <c r="AQ250" s="271" t="s">
        <v>1</v>
      </c>
      <c r="AR250" s="273" t="s">
        <v>22</v>
      </c>
      <c r="AS250" s="271" t="s">
        <v>1</v>
      </c>
      <c r="AT250" s="271" t="s">
        <v>1</v>
      </c>
      <c r="AU250" s="273" t="s">
        <v>22</v>
      </c>
      <c r="AV250" s="273" t="s">
        <v>22</v>
      </c>
      <c r="AW250" s="284" t="s">
        <v>1</v>
      </c>
      <c r="AX250" s="284">
        <v>0</v>
      </c>
      <c r="AY250" s="152">
        <v>2</v>
      </c>
      <c r="AZ250" s="276">
        <v>0</v>
      </c>
      <c r="BA250" s="277">
        <v>0</v>
      </c>
      <c r="BB250" s="281">
        <v>0</v>
      </c>
      <c r="BD250" s="150" t="e">
        <f>_xlfn.XLOOKUP(A250,'KSD auditees'!A:A,'KSD auditees'!A:A)</f>
        <v>#N/A</v>
      </c>
      <c r="BE250" s="150" t="e">
        <f>_xlfn.XLOOKUP(A250,'KSD auditees'!A:A,'KSD auditees'!G:G)</f>
        <v>#N/A</v>
      </c>
      <c r="BF250" s="150" t="e">
        <f>_xlfn.XLOOKUP(A250,'[27]Non AGSA'!B:B,'[27]Non AGSA'!B:B)</f>
        <v>#N/A</v>
      </c>
      <c r="BG250" s="150" t="e">
        <f>_xlfn.XLOOKUP(A250,'[27]Dormant auditee list'!C:C,'[27]Dormant auditee list'!C:C)</f>
        <v>#N/A</v>
      </c>
      <c r="BH250" s="150" t="str">
        <f>_xlfn.XLOOKUP(A250,[27]Reworked!A:A,[27]Reworked!I:I)</f>
        <v>Audit not finalised at legislated date</v>
      </c>
      <c r="BJ250" s="150">
        <v>1</v>
      </c>
      <c r="BK250" s="150">
        <v>6</v>
      </c>
    </row>
    <row r="251" spans="1:63" ht="26.25" customHeight="1" x14ac:dyDescent="0.25">
      <c r="A251" s="265">
        <v>171</v>
      </c>
      <c r="B251" s="266" t="s">
        <v>916</v>
      </c>
      <c r="C251" s="271" t="s">
        <v>1193</v>
      </c>
      <c r="D251" s="271" t="s">
        <v>896</v>
      </c>
      <c r="E251" s="271" t="s">
        <v>1191</v>
      </c>
      <c r="F251" s="271" t="s">
        <v>1</v>
      </c>
      <c r="G251" s="271" t="s">
        <v>900</v>
      </c>
      <c r="H251" s="266" t="s">
        <v>696</v>
      </c>
      <c r="I251" s="266" t="s">
        <v>437</v>
      </c>
      <c r="J251" s="279" t="s">
        <v>26</v>
      </c>
      <c r="K251" s="273" t="s">
        <v>22</v>
      </c>
      <c r="L251" s="272" t="s">
        <v>23</v>
      </c>
      <c r="M251" s="279" t="s">
        <v>26</v>
      </c>
      <c r="N251" s="274" t="s">
        <v>20</v>
      </c>
      <c r="O251" s="272" t="s">
        <v>23</v>
      </c>
      <c r="P251" s="272" t="s">
        <v>23</v>
      </c>
      <c r="Q251" s="272" t="s">
        <v>23</v>
      </c>
      <c r="R251" s="273" t="s">
        <v>22</v>
      </c>
      <c r="S251" s="271" t="s">
        <v>1</v>
      </c>
      <c r="T251" s="274" t="s">
        <v>20</v>
      </c>
      <c r="U251" s="271" t="s">
        <v>1</v>
      </c>
      <c r="V251" s="272" t="s">
        <v>23</v>
      </c>
      <c r="W251" s="271" t="s">
        <v>1</v>
      </c>
      <c r="X251" s="271" t="s">
        <v>1</v>
      </c>
      <c r="Y251" s="271" t="s">
        <v>1</v>
      </c>
      <c r="Z251" s="273" t="s">
        <v>22</v>
      </c>
      <c r="AA251" s="271" t="s">
        <v>1</v>
      </c>
      <c r="AB251" s="271" t="s">
        <v>1</v>
      </c>
      <c r="AC251" s="271" t="s">
        <v>1</v>
      </c>
      <c r="AD251" s="271" t="s">
        <v>1</v>
      </c>
      <c r="AE251" s="272" t="s">
        <v>23</v>
      </c>
      <c r="AF251" s="271" t="s">
        <v>1</v>
      </c>
      <c r="AG251" s="274" t="s">
        <v>20</v>
      </c>
      <c r="AH251" s="273" t="s">
        <v>22</v>
      </c>
      <c r="AI251" s="271" t="s">
        <v>1</v>
      </c>
      <c r="AJ251" s="271" t="s">
        <v>1</v>
      </c>
      <c r="AK251" s="271" t="s">
        <v>1</v>
      </c>
      <c r="AL251" s="272" t="s">
        <v>23</v>
      </c>
      <c r="AM251" s="271" t="s">
        <v>1</v>
      </c>
      <c r="AN251" s="271" t="s">
        <v>1</v>
      </c>
      <c r="AO251" s="272" t="s">
        <v>23</v>
      </c>
      <c r="AP251" s="271" t="s">
        <v>1</v>
      </c>
      <c r="AQ251" s="271" t="s">
        <v>1</v>
      </c>
      <c r="AR251" s="271" t="s">
        <v>1</v>
      </c>
      <c r="AS251" s="271" t="s">
        <v>1</v>
      </c>
      <c r="AT251" s="271" t="s">
        <v>1</v>
      </c>
      <c r="AU251" s="273" t="s">
        <v>22</v>
      </c>
      <c r="AV251" s="271" t="s">
        <v>1</v>
      </c>
      <c r="AW251" s="275" t="s">
        <v>1241</v>
      </c>
      <c r="AX251" s="275">
        <v>1</v>
      </c>
      <c r="AY251" s="152">
        <v>2</v>
      </c>
      <c r="AZ251" s="276">
        <v>0</v>
      </c>
      <c r="BA251" s="277">
        <v>4.2</v>
      </c>
      <c r="BB251" s="278">
        <v>0.5</v>
      </c>
      <c r="BD251" s="150" t="e">
        <f>_xlfn.XLOOKUP(A251,'KSD auditees'!A:A,'KSD auditees'!A:A)</f>
        <v>#N/A</v>
      </c>
      <c r="BE251" s="150" t="e">
        <f>_xlfn.XLOOKUP(A251,'KSD auditees'!A:A,'KSD auditees'!G:G)</f>
        <v>#N/A</v>
      </c>
      <c r="BF251" s="150" t="e">
        <f>_xlfn.XLOOKUP(A251,'[27]Non AGSA'!B:B,'[27]Non AGSA'!B:B)</f>
        <v>#N/A</v>
      </c>
      <c r="BG251" s="150" t="e">
        <f>_xlfn.XLOOKUP(A251,'[27]Dormant auditee list'!C:C,'[27]Dormant auditee list'!C:C)</f>
        <v>#N/A</v>
      </c>
      <c r="BH251" s="150" t="str">
        <f>_xlfn.XLOOKUP(A251,[27]Reworked!A:A,[27]Reworked!I:I)</f>
        <v>Qualified</v>
      </c>
      <c r="BJ251" s="150">
        <v>1</v>
      </c>
      <c r="BK251" s="150">
        <v>3</v>
      </c>
    </row>
    <row r="252" spans="1:63" ht="34.5" customHeight="1" x14ac:dyDescent="0.25">
      <c r="A252" s="265">
        <v>1415</v>
      </c>
      <c r="B252" s="266" t="s">
        <v>771</v>
      </c>
      <c r="C252" s="271" t="s">
        <v>1193</v>
      </c>
      <c r="D252" s="271" t="s">
        <v>737</v>
      </c>
      <c r="E252" s="271" t="s">
        <v>1191</v>
      </c>
      <c r="F252" s="271" t="s">
        <v>1</v>
      </c>
      <c r="G252" s="271" t="s">
        <v>739</v>
      </c>
      <c r="H252" s="266" t="s">
        <v>440</v>
      </c>
      <c r="I252" s="266" t="s">
        <v>437</v>
      </c>
      <c r="J252" s="275" t="s">
        <v>33</v>
      </c>
      <c r="K252" s="271" t="s">
        <v>1</v>
      </c>
      <c r="L252" s="271" t="s">
        <v>1</v>
      </c>
      <c r="M252" s="275" t="s">
        <v>33</v>
      </c>
      <c r="N252" s="271" t="s">
        <v>1</v>
      </c>
      <c r="O252" s="271" t="s">
        <v>1</v>
      </c>
      <c r="P252" s="271" t="s">
        <v>1</v>
      </c>
      <c r="Q252" s="271" t="s">
        <v>1</v>
      </c>
      <c r="R252" s="271" t="s">
        <v>1</v>
      </c>
      <c r="S252" s="271" t="s">
        <v>1</v>
      </c>
      <c r="T252" s="271" t="s">
        <v>1</v>
      </c>
      <c r="U252" s="271" t="s">
        <v>1</v>
      </c>
      <c r="V252" s="271" t="s">
        <v>1</v>
      </c>
      <c r="W252" s="271" t="s">
        <v>1</v>
      </c>
      <c r="X252" s="271" t="s">
        <v>1</v>
      </c>
      <c r="Y252" s="271" t="s">
        <v>1</v>
      </c>
      <c r="Z252" s="271" t="s">
        <v>1</v>
      </c>
      <c r="AA252" s="271" t="s">
        <v>1</v>
      </c>
      <c r="AB252" s="271" t="s">
        <v>1</v>
      </c>
      <c r="AC252" s="271" t="s">
        <v>1</v>
      </c>
      <c r="AD252" s="271" t="s">
        <v>1</v>
      </c>
      <c r="AE252" s="271" t="s">
        <v>1</v>
      </c>
      <c r="AF252" s="271" t="s">
        <v>1</v>
      </c>
      <c r="AG252" s="271" t="s">
        <v>1</v>
      </c>
      <c r="AH252" s="271" t="s">
        <v>1</v>
      </c>
      <c r="AI252" s="271" t="s">
        <v>1</v>
      </c>
      <c r="AJ252" s="271" t="s">
        <v>1</v>
      </c>
      <c r="AK252" s="271" t="s">
        <v>1</v>
      </c>
      <c r="AL252" s="271" t="s">
        <v>1</v>
      </c>
      <c r="AM252" s="271" t="s">
        <v>1</v>
      </c>
      <c r="AN252" s="271" t="s">
        <v>1</v>
      </c>
      <c r="AO252" s="271" t="s">
        <v>1</v>
      </c>
      <c r="AP252" s="271" t="s">
        <v>1</v>
      </c>
      <c r="AQ252" s="271" t="s">
        <v>1</v>
      </c>
      <c r="AR252" s="271" t="s">
        <v>1</v>
      </c>
      <c r="AS252" s="271" t="s">
        <v>1</v>
      </c>
      <c r="AT252" s="271" t="s">
        <v>1</v>
      </c>
      <c r="AU252" s="271" t="s">
        <v>1</v>
      </c>
      <c r="AV252" s="271" t="s">
        <v>1</v>
      </c>
      <c r="AW252" s="275" t="s">
        <v>1241</v>
      </c>
      <c r="AX252" s="275">
        <v>1</v>
      </c>
      <c r="AY252" s="275">
        <v>1</v>
      </c>
      <c r="AZ252" s="276">
        <v>0</v>
      </c>
      <c r="BA252" s="277">
        <v>0</v>
      </c>
      <c r="BB252" s="283">
        <v>0</v>
      </c>
      <c r="BD252" s="150" t="e">
        <f>_xlfn.XLOOKUP(A252,'KSD auditees'!A:A,'KSD auditees'!A:A)</f>
        <v>#N/A</v>
      </c>
      <c r="BE252" s="150" t="e">
        <f>_xlfn.XLOOKUP(A252,'KSD auditees'!A:A,'KSD auditees'!G:G)</f>
        <v>#N/A</v>
      </c>
      <c r="BF252" s="150" t="e">
        <f>_xlfn.XLOOKUP(A252,'[27]Non AGSA'!B:B,'[27]Non AGSA'!B:B)</f>
        <v>#N/A</v>
      </c>
      <c r="BG252" s="150" t="e">
        <f>_xlfn.XLOOKUP(A252,'[27]Dormant auditee list'!C:C,'[27]Dormant auditee list'!C:C)</f>
        <v>#N/A</v>
      </c>
      <c r="BH252" s="150" t="str">
        <f>_xlfn.XLOOKUP(A252,[27]Reworked!A:A,[27]Reworked!I:I)</f>
        <v>Unqualified with no findings</v>
      </c>
      <c r="BJ252" s="150">
        <v>1</v>
      </c>
      <c r="BK252" s="150">
        <v>1</v>
      </c>
    </row>
    <row r="253" spans="1:63" ht="14.25" customHeight="1" x14ac:dyDescent="0.25">
      <c r="A253" s="265">
        <v>1355</v>
      </c>
      <c r="B253" s="266" t="s">
        <v>1290</v>
      </c>
      <c r="C253" s="271" t="s">
        <v>1193</v>
      </c>
      <c r="D253" s="271" t="s">
        <v>625</v>
      </c>
      <c r="E253" s="271" t="s">
        <v>1191</v>
      </c>
      <c r="F253" s="271" t="s">
        <v>1</v>
      </c>
      <c r="G253" s="271" t="s">
        <v>1</v>
      </c>
      <c r="H253" s="266" t="s">
        <v>1</v>
      </c>
      <c r="I253" s="266" t="s">
        <v>625</v>
      </c>
      <c r="J253" s="279" t="s">
        <v>26</v>
      </c>
      <c r="K253" s="272" t="s">
        <v>23</v>
      </c>
      <c r="L253" s="272" t="s">
        <v>23</v>
      </c>
      <c r="M253" s="152" t="s">
        <v>17</v>
      </c>
      <c r="N253" s="274" t="s">
        <v>20</v>
      </c>
      <c r="O253" s="272" t="s">
        <v>23</v>
      </c>
      <c r="P253" s="274" t="s">
        <v>20</v>
      </c>
      <c r="Q253" s="274" t="s">
        <v>20</v>
      </c>
      <c r="R253" s="274" t="s">
        <v>20</v>
      </c>
      <c r="S253" s="271" t="s">
        <v>1</v>
      </c>
      <c r="T253" s="274" t="s">
        <v>20</v>
      </c>
      <c r="U253" s="271" t="s">
        <v>1</v>
      </c>
      <c r="V253" s="274" t="s">
        <v>20</v>
      </c>
      <c r="W253" s="274" t="s">
        <v>20</v>
      </c>
      <c r="X253" s="271" t="s">
        <v>1</v>
      </c>
      <c r="Y253" s="271" t="s">
        <v>1</v>
      </c>
      <c r="Z253" s="273" t="s">
        <v>22</v>
      </c>
      <c r="AA253" s="274" t="s">
        <v>20</v>
      </c>
      <c r="AB253" s="271" t="s">
        <v>1</v>
      </c>
      <c r="AC253" s="271" t="s">
        <v>1</v>
      </c>
      <c r="AD253" s="271" t="s">
        <v>1</v>
      </c>
      <c r="AE253" s="272" t="s">
        <v>23</v>
      </c>
      <c r="AF253" s="272" t="s">
        <v>23</v>
      </c>
      <c r="AG253" s="271" t="s">
        <v>1</v>
      </c>
      <c r="AH253" s="271" t="s">
        <v>1</v>
      </c>
      <c r="AI253" s="271" t="s">
        <v>1</v>
      </c>
      <c r="AJ253" s="271" t="s">
        <v>1</v>
      </c>
      <c r="AK253" s="271" t="s">
        <v>1</v>
      </c>
      <c r="AL253" s="272" t="s">
        <v>23</v>
      </c>
      <c r="AM253" s="271" t="s">
        <v>1</v>
      </c>
      <c r="AN253" s="271" t="s">
        <v>1</v>
      </c>
      <c r="AO253" s="272" t="s">
        <v>23</v>
      </c>
      <c r="AP253" s="274" t="s">
        <v>20</v>
      </c>
      <c r="AQ253" s="271" t="s">
        <v>1</v>
      </c>
      <c r="AR253" s="272" t="s">
        <v>23</v>
      </c>
      <c r="AS253" s="271" t="s">
        <v>1</v>
      </c>
      <c r="AT253" s="271" t="s">
        <v>1</v>
      </c>
      <c r="AU253" s="272" t="s">
        <v>23</v>
      </c>
      <c r="AV253" s="272" t="s">
        <v>23</v>
      </c>
      <c r="AW253" s="272" t="s">
        <v>1242</v>
      </c>
      <c r="AX253" s="152">
        <v>2</v>
      </c>
      <c r="AY253" s="284">
        <v>0</v>
      </c>
      <c r="AZ253" s="276">
        <v>0</v>
      </c>
      <c r="BA253" s="277">
        <v>22.5</v>
      </c>
      <c r="BB253" s="278">
        <v>17</v>
      </c>
      <c r="BD253" s="150" t="e">
        <f>_xlfn.XLOOKUP(A253,'KSD auditees'!A:A,'KSD auditees'!A:A)</f>
        <v>#N/A</v>
      </c>
      <c r="BE253" s="150" t="e">
        <f>_xlfn.XLOOKUP(A253,'KSD auditees'!A:A,'KSD auditees'!G:G)</f>
        <v>#N/A</v>
      </c>
      <c r="BF253" s="150" t="e">
        <f>_xlfn.XLOOKUP(A253,'[27]Non AGSA'!B:B,'[27]Non AGSA'!B:B)</f>
        <v>#N/A</v>
      </c>
      <c r="BG253" s="150" t="e">
        <f>_xlfn.XLOOKUP(A253,'[27]Dormant auditee list'!C:C,'[27]Dormant auditee list'!C:C)</f>
        <v>#N/A</v>
      </c>
      <c r="BH253" s="150" t="str">
        <f>_xlfn.XLOOKUP(A253,[27]Reworked!A:A,[27]Reworked!I:I)</f>
        <v>Qualified</v>
      </c>
      <c r="BJ253" s="150">
        <v>1</v>
      </c>
      <c r="BK253" s="150">
        <v>3</v>
      </c>
    </row>
    <row r="254" spans="1:63" ht="26.25" customHeight="1" x14ac:dyDescent="0.25">
      <c r="A254" s="265">
        <v>174</v>
      </c>
      <c r="B254" s="266" t="s">
        <v>702</v>
      </c>
      <c r="C254" s="271" t="s">
        <v>1193</v>
      </c>
      <c r="D254" s="271" t="s">
        <v>683</v>
      </c>
      <c r="E254" s="271" t="s">
        <v>1191</v>
      </c>
      <c r="F254" s="271" t="s">
        <v>1</v>
      </c>
      <c r="G254" s="271" t="s">
        <v>695</v>
      </c>
      <c r="H254" s="266" t="s">
        <v>696</v>
      </c>
      <c r="I254" s="266" t="s">
        <v>437</v>
      </c>
      <c r="J254" s="275" t="s">
        <v>33</v>
      </c>
      <c r="K254" s="271" t="s">
        <v>1</v>
      </c>
      <c r="L254" s="271" t="s">
        <v>1</v>
      </c>
      <c r="M254" s="275" t="s">
        <v>33</v>
      </c>
      <c r="N254" s="271" t="s">
        <v>1</v>
      </c>
      <c r="O254" s="271" t="s">
        <v>1</v>
      </c>
      <c r="P254" s="271" t="s">
        <v>1</v>
      </c>
      <c r="Q254" s="271" t="s">
        <v>1</v>
      </c>
      <c r="R254" s="271" t="s">
        <v>1</v>
      </c>
      <c r="S254" s="271" t="s">
        <v>1</v>
      </c>
      <c r="T254" s="271" t="s">
        <v>1</v>
      </c>
      <c r="U254" s="271" t="s">
        <v>1</v>
      </c>
      <c r="V254" s="271" t="s">
        <v>1</v>
      </c>
      <c r="W254" s="271" t="s">
        <v>1</v>
      </c>
      <c r="X254" s="271" t="s">
        <v>1</v>
      </c>
      <c r="Y254" s="271" t="s">
        <v>1</v>
      </c>
      <c r="Z254" s="271" t="s">
        <v>1</v>
      </c>
      <c r="AA254" s="271" t="s">
        <v>1</v>
      </c>
      <c r="AB254" s="271" t="s">
        <v>1</v>
      </c>
      <c r="AC254" s="271" t="s">
        <v>1</v>
      </c>
      <c r="AD254" s="271" t="s">
        <v>1</v>
      </c>
      <c r="AE254" s="271" t="s">
        <v>1</v>
      </c>
      <c r="AF254" s="271" t="s">
        <v>1</v>
      </c>
      <c r="AG254" s="271" t="s">
        <v>1</v>
      </c>
      <c r="AH254" s="271" t="s">
        <v>1</v>
      </c>
      <c r="AI254" s="271" t="s">
        <v>1</v>
      </c>
      <c r="AJ254" s="271" t="s">
        <v>1</v>
      </c>
      <c r="AK254" s="271" t="s">
        <v>1</v>
      </c>
      <c r="AL254" s="271" t="s">
        <v>1</v>
      </c>
      <c r="AM254" s="271" t="s">
        <v>1</v>
      </c>
      <c r="AN254" s="271" t="s">
        <v>1</v>
      </c>
      <c r="AO254" s="271" t="s">
        <v>1</v>
      </c>
      <c r="AP254" s="271" t="s">
        <v>1</v>
      </c>
      <c r="AQ254" s="271" t="s">
        <v>1</v>
      </c>
      <c r="AR254" s="271" t="s">
        <v>1</v>
      </c>
      <c r="AS254" s="271" t="s">
        <v>1</v>
      </c>
      <c r="AT254" s="271" t="s">
        <v>1</v>
      </c>
      <c r="AU254" s="271" t="s">
        <v>1</v>
      </c>
      <c r="AV254" s="271" t="s">
        <v>1</v>
      </c>
      <c r="AW254" s="275" t="s">
        <v>1241</v>
      </c>
      <c r="AX254" s="275">
        <v>1</v>
      </c>
      <c r="AY254" s="284">
        <v>0</v>
      </c>
      <c r="AZ254" s="276">
        <v>0</v>
      </c>
      <c r="BA254" s="276">
        <v>0</v>
      </c>
      <c r="BB254" s="283">
        <v>0</v>
      </c>
      <c r="BD254" s="150" t="e">
        <f>_xlfn.XLOOKUP(A254,'KSD auditees'!A:A,'KSD auditees'!A:A)</f>
        <v>#N/A</v>
      </c>
      <c r="BE254" s="150" t="e">
        <f>_xlfn.XLOOKUP(A254,'KSD auditees'!A:A,'KSD auditees'!G:G)</f>
        <v>#N/A</v>
      </c>
      <c r="BF254" s="150" t="e">
        <f>_xlfn.XLOOKUP(A254,'[27]Non AGSA'!B:B,'[27]Non AGSA'!B:B)</f>
        <v>#N/A</v>
      </c>
      <c r="BG254" s="150" t="e">
        <f>_xlfn.XLOOKUP(A254,'[27]Dormant auditee list'!C:C,'[27]Dormant auditee list'!C:C)</f>
        <v>#N/A</v>
      </c>
      <c r="BH254" s="150" t="str">
        <f>_xlfn.XLOOKUP(A254,[27]Reworked!A:A,[27]Reworked!I:I)</f>
        <v>Unqualified with no findings</v>
      </c>
      <c r="BJ254" s="150">
        <v>1</v>
      </c>
      <c r="BK254" s="150">
        <v>1</v>
      </c>
    </row>
    <row r="255" spans="1:63" ht="27" customHeight="1" x14ac:dyDescent="0.25">
      <c r="A255" s="265">
        <v>184</v>
      </c>
      <c r="B255" s="266" t="s">
        <v>59</v>
      </c>
      <c r="C255" s="271" t="s">
        <v>1193</v>
      </c>
      <c r="D255" s="271" t="s">
        <v>941</v>
      </c>
      <c r="E255" s="271" t="s">
        <v>1191</v>
      </c>
      <c r="F255" s="271" t="s">
        <v>1</v>
      </c>
      <c r="G255" s="271" t="s">
        <v>447</v>
      </c>
      <c r="H255" s="266" t="s">
        <v>444</v>
      </c>
      <c r="I255" s="266" t="s">
        <v>437</v>
      </c>
      <c r="J255" s="275" t="s">
        <v>33</v>
      </c>
      <c r="K255" s="271" t="s">
        <v>1</v>
      </c>
      <c r="L255" s="273" t="s">
        <v>22</v>
      </c>
      <c r="M255" s="152" t="s">
        <v>17</v>
      </c>
      <c r="N255" s="271" t="s">
        <v>1</v>
      </c>
      <c r="O255" s="272" t="s">
        <v>23</v>
      </c>
      <c r="P255" s="271" t="s">
        <v>1</v>
      </c>
      <c r="Q255" s="271" t="s">
        <v>1</v>
      </c>
      <c r="R255" s="271" t="s">
        <v>1</v>
      </c>
      <c r="S255" s="271" t="s">
        <v>1</v>
      </c>
      <c r="T255" s="271" t="s">
        <v>1</v>
      </c>
      <c r="U255" s="271" t="s">
        <v>1</v>
      </c>
      <c r="V255" s="271" t="s">
        <v>1</v>
      </c>
      <c r="W255" s="271" t="s">
        <v>1</v>
      </c>
      <c r="X255" s="271" t="s">
        <v>1</v>
      </c>
      <c r="Y255" s="271" t="s">
        <v>1</v>
      </c>
      <c r="Z255" s="271" t="s">
        <v>1</v>
      </c>
      <c r="AA255" s="271" t="s">
        <v>1</v>
      </c>
      <c r="AB255" s="271" t="s">
        <v>1</v>
      </c>
      <c r="AC255" s="271" t="s">
        <v>1</v>
      </c>
      <c r="AD255" s="271" t="s">
        <v>1</v>
      </c>
      <c r="AE255" s="273" t="s">
        <v>22</v>
      </c>
      <c r="AF255" s="271" t="s">
        <v>1</v>
      </c>
      <c r="AG255" s="271" t="s">
        <v>1</v>
      </c>
      <c r="AH255" s="271" t="s">
        <v>1</v>
      </c>
      <c r="AI255" s="271" t="s">
        <v>1</v>
      </c>
      <c r="AJ255" s="271" t="s">
        <v>1</v>
      </c>
      <c r="AK255" s="271" t="s">
        <v>1</v>
      </c>
      <c r="AL255" s="271" t="s">
        <v>1</v>
      </c>
      <c r="AM255" s="271" t="s">
        <v>1</v>
      </c>
      <c r="AN255" s="271" t="s">
        <v>1</v>
      </c>
      <c r="AO255" s="271" t="s">
        <v>1</v>
      </c>
      <c r="AP255" s="271" t="s">
        <v>1</v>
      </c>
      <c r="AQ255" s="271" t="s">
        <v>1</v>
      </c>
      <c r="AR255" s="271" t="s">
        <v>1</v>
      </c>
      <c r="AS255" s="271" t="s">
        <v>1</v>
      </c>
      <c r="AT255" s="271" t="s">
        <v>1</v>
      </c>
      <c r="AU255" s="274" t="s">
        <v>20</v>
      </c>
      <c r="AV255" s="272" t="s">
        <v>23</v>
      </c>
      <c r="AW255" s="275" t="s">
        <v>1241</v>
      </c>
      <c r="AX255" s="275">
        <v>1</v>
      </c>
      <c r="AY255" s="275">
        <v>1</v>
      </c>
      <c r="AZ255" s="276">
        <v>0</v>
      </c>
      <c r="BA255" s="277">
        <v>0.56000000000000005</v>
      </c>
      <c r="BB255" s="281">
        <v>0.15</v>
      </c>
      <c r="BD255" s="150">
        <f>_xlfn.XLOOKUP(A255,'KSD auditees'!A:A,'KSD auditees'!A:A)</f>
        <v>184</v>
      </c>
      <c r="BE255" s="150" t="str">
        <f>_xlfn.XLOOKUP(A255,'KSD auditees'!A:A,'KSD auditees'!G:G)</f>
        <v xml:space="preserve">Education, Skills development and employment </v>
      </c>
      <c r="BF255" s="150" t="e">
        <f>_xlfn.XLOOKUP(A255,'[27]Non AGSA'!B:B,'[27]Non AGSA'!B:B)</f>
        <v>#N/A</v>
      </c>
      <c r="BG255" s="150" t="e">
        <f>_xlfn.XLOOKUP(A255,'[27]Dormant auditee list'!C:C,'[27]Dormant auditee list'!C:C)</f>
        <v>#N/A</v>
      </c>
      <c r="BH255" s="150" t="str">
        <f>_xlfn.XLOOKUP(A255,[27]Reworked!A:A,[27]Reworked!I:I)</f>
        <v>Unqualified with no findings</v>
      </c>
      <c r="BJ255" s="150">
        <v>1</v>
      </c>
      <c r="BK255" s="150">
        <v>1</v>
      </c>
    </row>
    <row r="256" spans="1:63" ht="26.25" customHeight="1" x14ac:dyDescent="0.25">
      <c r="A256" s="265">
        <v>1034</v>
      </c>
      <c r="B256" s="266" t="s">
        <v>161</v>
      </c>
      <c r="C256" s="271" t="s">
        <v>1193</v>
      </c>
      <c r="D256" s="271" t="s">
        <v>683</v>
      </c>
      <c r="E256" s="271" t="s">
        <v>1191</v>
      </c>
      <c r="F256" s="271" t="s">
        <v>1</v>
      </c>
      <c r="G256" s="271" t="s">
        <v>156</v>
      </c>
      <c r="H256" s="266" t="s">
        <v>444</v>
      </c>
      <c r="I256" s="266" t="s">
        <v>437</v>
      </c>
      <c r="J256" s="275" t="s">
        <v>33</v>
      </c>
      <c r="K256" s="271" t="s">
        <v>1</v>
      </c>
      <c r="L256" s="273" t="s">
        <v>22</v>
      </c>
      <c r="M256" s="152" t="s">
        <v>17</v>
      </c>
      <c r="N256" s="271" t="s">
        <v>1</v>
      </c>
      <c r="O256" s="272" t="s">
        <v>23</v>
      </c>
      <c r="P256" s="271" t="s">
        <v>1</v>
      </c>
      <c r="Q256" s="271" t="s">
        <v>1</v>
      </c>
      <c r="R256" s="271" t="s">
        <v>1</v>
      </c>
      <c r="S256" s="271" t="s">
        <v>1</v>
      </c>
      <c r="T256" s="271" t="s">
        <v>1</v>
      </c>
      <c r="U256" s="271" t="s">
        <v>1</v>
      </c>
      <c r="V256" s="271" t="s">
        <v>1</v>
      </c>
      <c r="W256" s="271" t="s">
        <v>1</v>
      </c>
      <c r="X256" s="271" t="s">
        <v>1</v>
      </c>
      <c r="Y256" s="271" t="s">
        <v>1</v>
      </c>
      <c r="Z256" s="271" t="s">
        <v>1</v>
      </c>
      <c r="AA256" s="271" t="s">
        <v>1</v>
      </c>
      <c r="AB256" s="271" t="s">
        <v>1</v>
      </c>
      <c r="AC256" s="271" t="s">
        <v>1</v>
      </c>
      <c r="AD256" s="271" t="s">
        <v>1</v>
      </c>
      <c r="AE256" s="273" t="s">
        <v>22</v>
      </c>
      <c r="AF256" s="271" t="s">
        <v>1</v>
      </c>
      <c r="AG256" s="271" t="s">
        <v>1</v>
      </c>
      <c r="AH256" s="271" t="s">
        <v>1</v>
      </c>
      <c r="AI256" s="271" t="s">
        <v>1</v>
      </c>
      <c r="AJ256" s="271" t="s">
        <v>1</v>
      </c>
      <c r="AK256" s="271" t="s">
        <v>1</v>
      </c>
      <c r="AL256" s="271" t="s">
        <v>1</v>
      </c>
      <c r="AM256" s="271" t="s">
        <v>1</v>
      </c>
      <c r="AN256" s="271" t="s">
        <v>1</v>
      </c>
      <c r="AO256" s="271" t="s">
        <v>1</v>
      </c>
      <c r="AP256" s="271" t="s">
        <v>1</v>
      </c>
      <c r="AQ256" s="271" t="s">
        <v>1</v>
      </c>
      <c r="AR256" s="271" t="s">
        <v>1</v>
      </c>
      <c r="AS256" s="271" t="s">
        <v>1</v>
      </c>
      <c r="AT256" s="271" t="s">
        <v>1</v>
      </c>
      <c r="AU256" s="271" t="s">
        <v>1</v>
      </c>
      <c r="AV256" s="271" t="s">
        <v>1</v>
      </c>
      <c r="AW256" s="275" t="s">
        <v>1241</v>
      </c>
      <c r="AX256" s="275">
        <v>1</v>
      </c>
      <c r="AY256" s="275">
        <v>1</v>
      </c>
      <c r="AZ256" s="276">
        <v>0</v>
      </c>
      <c r="BA256" s="277">
        <v>0</v>
      </c>
      <c r="BB256" s="281">
        <v>0</v>
      </c>
      <c r="BD256" s="150">
        <f>_xlfn.XLOOKUP(A256,'KSD auditees'!A:A,'KSD auditees'!A:A)</f>
        <v>1034</v>
      </c>
      <c r="BE256" s="150" t="str">
        <f>_xlfn.XLOOKUP(A256,'KSD auditees'!A:A,'KSD auditees'!G:G)</f>
        <v>Human settlements</v>
      </c>
      <c r="BF256" s="150" t="e">
        <f>_xlfn.XLOOKUP(A256,'[27]Non AGSA'!B:B,'[27]Non AGSA'!B:B)</f>
        <v>#N/A</v>
      </c>
      <c r="BG256" s="150" t="e">
        <f>_xlfn.XLOOKUP(A256,'[27]Dormant auditee list'!C:C,'[27]Dormant auditee list'!C:C)</f>
        <v>#N/A</v>
      </c>
      <c r="BH256" s="150" t="str">
        <f>_xlfn.XLOOKUP(A256,[27]Reworked!A:A,[27]Reworked!I:I)</f>
        <v>Unqualified with no findings</v>
      </c>
      <c r="BI256" s="150" t="str">
        <f>_xlfn.XLOOKUP(A256,[27]Reworked!A:A,[27]Reworked!J:J)</f>
        <v>Unqualified with findings</v>
      </c>
      <c r="BJ256" s="150">
        <v>1</v>
      </c>
      <c r="BK256" s="150">
        <v>1</v>
      </c>
    </row>
    <row r="257" spans="1:63" ht="14.25" customHeight="1" x14ac:dyDescent="0.25">
      <c r="A257" s="265">
        <v>189</v>
      </c>
      <c r="B257" s="266" t="s">
        <v>1291</v>
      </c>
      <c r="C257" s="271" t="s">
        <v>1193</v>
      </c>
      <c r="D257" s="271" t="s">
        <v>571</v>
      </c>
      <c r="E257" s="271" t="s">
        <v>1191</v>
      </c>
      <c r="F257" s="271" t="s">
        <v>1</v>
      </c>
      <c r="G257" s="271" t="s">
        <v>1</v>
      </c>
      <c r="H257" s="266" t="s">
        <v>1</v>
      </c>
      <c r="I257" s="266" t="s">
        <v>571</v>
      </c>
      <c r="J257" s="275" t="s">
        <v>33</v>
      </c>
      <c r="K257" s="271" t="s">
        <v>1</v>
      </c>
      <c r="L257" s="271" t="s">
        <v>1</v>
      </c>
      <c r="M257" s="275" t="s">
        <v>33</v>
      </c>
      <c r="N257" s="271" t="s">
        <v>1</v>
      </c>
      <c r="O257" s="271" t="s">
        <v>1</v>
      </c>
      <c r="P257" s="271" t="s">
        <v>1</v>
      </c>
      <c r="Q257" s="271" t="s">
        <v>1</v>
      </c>
      <c r="R257" s="271" t="s">
        <v>1</v>
      </c>
      <c r="S257" s="271" t="s">
        <v>1</v>
      </c>
      <c r="T257" s="271" t="s">
        <v>1</v>
      </c>
      <c r="U257" s="271" t="s">
        <v>1</v>
      </c>
      <c r="V257" s="271" t="s">
        <v>1</v>
      </c>
      <c r="W257" s="271" t="s">
        <v>1</v>
      </c>
      <c r="X257" s="271" t="s">
        <v>1</v>
      </c>
      <c r="Y257" s="271" t="s">
        <v>1</v>
      </c>
      <c r="Z257" s="271" t="s">
        <v>1</v>
      </c>
      <c r="AA257" s="271" t="s">
        <v>1</v>
      </c>
      <c r="AB257" s="271" t="s">
        <v>1</v>
      </c>
      <c r="AC257" s="271" t="s">
        <v>1</v>
      </c>
      <c r="AD257" s="271" t="s">
        <v>1</v>
      </c>
      <c r="AE257" s="271" t="s">
        <v>1</v>
      </c>
      <c r="AF257" s="271" t="s">
        <v>1</v>
      </c>
      <c r="AG257" s="271" t="s">
        <v>1</v>
      </c>
      <c r="AH257" s="271" t="s">
        <v>1</v>
      </c>
      <c r="AI257" s="271" t="s">
        <v>1</v>
      </c>
      <c r="AJ257" s="271" t="s">
        <v>1</v>
      </c>
      <c r="AK257" s="271" t="s">
        <v>1</v>
      </c>
      <c r="AL257" s="271" t="s">
        <v>1</v>
      </c>
      <c r="AM257" s="271" t="s">
        <v>1</v>
      </c>
      <c r="AN257" s="271" t="s">
        <v>1</v>
      </c>
      <c r="AO257" s="271" t="s">
        <v>1</v>
      </c>
      <c r="AP257" s="271" t="s">
        <v>1</v>
      </c>
      <c r="AQ257" s="271" t="s">
        <v>1</v>
      </c>
      <c r="AR257" s="271" t="s">
        <v>1</v>
      </c>
      <c r="AS257" s="271" t="s">
        <v>1</v>
      </c>
      <c r="AT257" s="271" t="s">
        <v>1</v>
      </c>
      <c r="AU257" s="271" t="s">
        <v>1</v>
      </c>
      <c r="AV257" s="271" t="s">
        <v>1</v>
      </c>
      <c r="AW257" s="274" t="s">
        <v>1240</v>
      </c>
      <c r="AX257" s="275">
        <v>1</v>
      </c>
      <c r="AY257" s="284">
        <v>0</v>
      </c>
      <c r="AZ257" s="276">
        <v>0</v>
      </c>
      <c r="BA257" s="276">
        <v>0</v>
      </c>
      <c r="BB257" s="283">
        <v>0</v>
      </c>
      <c r="BD257" s="150" t="e">
        <f>_xlfn.XLOOKUP(A257,'KSD auditees'!A:A,'KSD auditees'!A:A)</f>
        <v>#N/A</v>
      </c>
      <c r="BE257" s="150" t="e">
        <f>_xlfn.XLOOKUP(A257,'KSD auditees'!A:A,'KSD auditees'!G:G)</f>
        <v>#N/A</v>
      </c>
      <c r="BF257" s="150" t="e">
        <f>_xlfn.XLOOKUP(A257,'[27]Non AGSA'!B:B,'[27]Non AGSA'!B:B)</f>
        <v>#N/A</v>
      </c>
      <c r="BG257" s="150" t="e">
        <f>_xlfn.XLOOKUP(A257,'[27]Dormant auditee list'!C:C,'[27]Dormant auditee list'!C:C)</f>
        <v>#N/A</v>
      </c>
      <c r="BH257" s="150" t="str">
        <f>_xlfn.XLOOKUP(A257,[27]Reworked!A:A,[27]Reworked!I:I)</f>
        <v>Unqualified with no findings</v>
      </c>
      <c r="BJ257" s="150">
        <v>1</v>
      </c>
      <c r="BK257" s="150">
        <v>1</v>
      </c>
    </row>
    <row r="258" spans="1:63" ht="34.5" customHeight="1" x14ac:dyDescent="0.25">
      <c r="A258" s="265">
        <v>194</v>
      </c>
      <c r="B258" s="266" t="s">
        <v>831</v>
      </c>
      <c r="C258" s="271" t="s">
        <v>1193</v>
      </c>
      <c r="D258" s="271" t="s">
        <v>815</v>
      </c>
      <c r="E258" s="271" t="s">
        <v>1191</v>
      </c>
      <c r="F258" s="271" t="s">
        <v>1</v>
      </c>
      <c r="G258" s="271" t="s">
        <v>816</v>
      </c>
      <c r="H258" s="266" t="s">
        <v>440</v>
      </c>
      <c r="I258" s="266" t="s">
        <v>437</v>
      </c>
      <c r="J258" s="275" t="s">
        <v>33</v>
      </c>
      <c r="K258" s="271" t="s">
        <v>1</v>
      </c>
      <c r="L258" s="271" t="s">
        <v>1</v>
      </c>
      <c r="M258" s="275" t="s">
        <v>33</v>
      </c>
      <c r="N258" s="271" t="s">
        <v>1</v>
      </c>
      <c r="O258" s="273" t="s">
        <v>22</v>
      </c>
      <c r="P258" s="271" t="s">
        <v>1</v>
      </c>
      <c r="Q258" s="271" t="s">
        <v>1</v>
      </c>
      <c r="R258" s="271" t="s">
        <v>1</v>
      </c>
      <c r="S258" s="271" t="s">
        <v>1</v>
      </c>
      <c r="T258" s="271" t="s">
        <v>1</v>
      </c>
      <c r="U258" s="271" t="s">
        <v>1</v>
      </c>
      <c r="V258" s="271" t="s">
        <v>1</v>
      </c>
      <c r="W258" s="271" t="s">
        <v>1</v>
      </c>
      <c r="X258" s="271" t="s">
        <v>1</v>
      </c>
      <c r="Y258" s="271" t="s">
        <v>1</v>
      </c>
      <c r="Z258" s="271" t="s">
        <v>1</v>
      </c>
      <c r="AA258" s="271" t="s">
        <v>1</v>
      </c>
      <c r="AB258" s="271" t="s">
        <v>1</v>
      </c>
      <c r="AC258" s="271" t="s">
        <v>1</v>
      </c>
      <c r="AD258" s="271" t="s">
        <v>1</v>
      </c>
      <c r="AE258" s="271" t="s">
        <v>1</v>
      </c>
      <c r="AF258" s="271" t="s">
        <v>1</v>
      </c>
      <c r="AG258" s="271" t="s">
        <v>1</v>
      </c>
      <c r="AH258" s="271" t="s">
        <v>1</v>
      </c>
      <c r="AI258" s="271" t="s">
        <v>1</v>
      </c>
      <c r="AJ258" s="271" t="s">
        <v>1</v>
      </c>
      <c r="AK258" s="271" t="s">
        <v>1</v>
      </c>
      <c r="AL258" s="271" t="s">
        <v>1</v>
      </c>
      <c r="AM258" s="271" t="s">
        <v>1</v>
      </c>
      <c r="AN258" s="271" t="s">
        <v>1</v>
      </c>
      <c r="AO258" s="271" t="s">
        <v>1</v>
      </c>
      <c r="AP258" s="271" t="s">
        <v>1</v>
      </c>
      <c r="AQ258" s="271" t="s">
        <v>1</v>
      </c>
      <c r="AR258" s="271" t="s">
        <v>1</v>
      </c>
      <c r="AS258" s="271" t="s">
        <v>1</v>
      </c>
      <c r="AT258" s="271" t="s">
        <v>1</v>
      </c>
      <c r="AU258" s="271" t="s">
        <v>1</v>
      </c>
      <c r="AV258" s="271" t="s">
        <v>1</v>
      </c>
      <c r="AW258" s="274" t="s">
        <v>1240</v>
      </c>
      <c r="AX258" s="275">
        <v>1</v>
      </c>
      <c r="AY258" s="152">
        <v>2</v>
      </c>
      <c r="AZ258" s="276">
        <v>0</v>
      </c>
      <c r="BA258" s="277">
        <v>8.9999999999999993E-3</v>
      </c>
      <c r="BB258" s="281">
        <v>0.05</v>
      </c>
      <c r="BD258" s="150" t="e">
        <f>_xlfn.XLOOKUP(A258,'KSD auditees'!A:A,'KSD auditees'!A:A)</f>
        <v>#N/A</v>
      </c>
      <c r="BE258" s="150" t="e">
        <f>_xlfn.XLOOKUP(A258,'KSD auditees'!A:A,'KSD auditees'!G:G)</f>
        <v>#N/A</v>
      </c>
      <c r="BF258" s="150" t="e">
        <f>_xlfn.XLOOKUP(A258,'[27]Non AGSA'!B:B,'[27]Non AGSA'!B:B)</f>
        <v>#N/A</v>
      </c>
      <c r="BG258" s="150" t="e">
        <f>_xlfn.XLOOKUP(A258,'[27]Dormant auditee list'!C:C,'[27]Dormant auditee list'!C:C)</f>
        <v>#N/A</v>
      </c>
      <c r="BH258" s="150" t="str">
        <f>_xlfn.XLOOKUP(A258,[27]Reworked!A:A,[27]Reworked!I:I)</f>
        <v>Unqualified with no findings</v>
      </c>
      <c r="BJ258" s="150">
        <v>1</v>
      </c>
      <c r="BK258" s="150">
        <v>1</v>
      </c>
    </row>
    <row r="259" spans="1:63" ht="26.25" customHeight="1" x14ac:dyDescent="0.25">
      <c r="A259" s="265">
        <v>1294</v>
      </c>
      <c r="B259" s="266" t="s">
        <v>60</v>
      </c>
      <c r="C259" s="271" t="s">
        <v>1193</v>
      </c>
      <c r="D259" s="271" t="s">
        <v>438</v>
      </c>
      <c r="E259" s="271" t="s">
        <v>1191</v>
      </c>
      <c r="F259" s="271" t="s">
        <v>1</v>
      </c>
      <c r="G259" s="271" t="s">
        <v>447</v>
      </c>
      <c r="H259" s="266" t="s">
        <v>444</v>
      </c>
      <c r="I259" s="266" t="s">
        <v>437</v>
      </c>
      <c r="J259" s="152" t="s">
        <v>17</v>
      </c>
      <c r="K259" s="271" t="s">
        <v>1</v>
      </c>
      <c r="L259" s="272" t="s">
        <v>23</v>
      </c>
      <c r="M259" s="152" t="s">
        <v>17</v>
      </c>
      <c r="N259" s="271" t="s">
        <v>1</v>
      </c>
      <c r="O259" s="272" t="s">
        <v>23</v>
      </c>
      <c r="P259" s="271" t="s">
        <v>1</v>
      </c>
      <c r="Q259" s="271" t="s">
        <v>1</v>
      </c>
      <c r="R259" s="271" t="s">
        <v>1</v>
      </c>
      <c r="S259" s="271" t="s">
        <v>1</v>
      </c>
      <c r="T259" s="271" t="s">
        <v>1</v>
      </c>
      <c r="U259" s="271" t="s">
        <v>1</v>
      </c>
      <c r="V259" s="271" t="s">
        <v>1</v>
      </c>
      <c r="W259" s="271" t="s">
        <v>1</v>
      </c>
      <c r="X259" s="271" t="s">
        <v>1</v>
      </c>
      <c r="Y259" s="271" t="s">
        <v>1</v>
      </c>
      <c r="Z259" s="271" t="s">
        <v>1</v>
      </c>
      <c r="AA259" s="271" t="s">
        <v>1</v>
      </c>
      <c r="AB259" s="271" t="s">
        <v>1</v>
      </c>
      <c r="AC259" s="271" t="s">
        <v>1</v>
      </c>
      <c r="AD259" s="271" t="s">
        <v>1</v>
      </c>
      <c r="AE259" s="273" t="s">
        <v>22</v>
      </c>
      <c r="AF259" s="271" t="s">
        <v>1</v>
      </c>
      <c r="AG259" s="271" t="s">
        <v>1</v>
      </c>
      <c r="AH259" s="271" t="s">
        <v>1</v>
      </c>
      <c r="AI259" s="271" t="s">
        <v>1</v>
      </c>
      <c r="AJ259" s="271" t="s">
        <v>1</v>
      </c>
      <c r="AK259" s="271" t="s">
        <v>1</v>
      </c>
      <c r="AL259" s="271" t="s">
        <v>1</v>
      </c>
      <c r="AM259" s="271" t="s">
        <v>1</v>
      </c>
      <c r="AN259" s="271" t="s">
        <v>1</v>
      </c>
      <c r="AO259" s="271" t="s">
        <v>1</v>
      </c>
      <c r="AP259" s="271" t="s">
        <v>1</v>
      </c>
      <c r="AQ259" s="271" t="s">
        <v>1</v>
      </c>
      <c r="AR259" s="274" t="s">
        <v>20</v>
      </c>
      <c r="AS259" s="271" t="s">
        <v>1</v>
      </c>
      <c r="AT259" s="271" t="s">
        <v>1</v>
      </c>
      <c r="AU259" s="271" t="s">
        <v>1</v>
      </c>
      <c r="AV259" s="271" t="s">
        <v>1</v>
      </c>
      <c r="AW259" s="275" t="s">
        <v>1241</v>
      </c>
      <c r="AX259" s="152">
        <v>2</v>
      </c>
      <c r="AY259" s="284">
        <v>0</v>
      </c>
      <c r="AZ259" s="276">
        <v>0</v>
      </c>
      <c r="BA259" s="276">
        <v>0</v>
      </c>
      <c r="BB259" s="283">
        <v>0</v>
      </c>
      <c r="BD259" s="150">
        <f>_xlfn.XLOOKUP(A259,'KSD auditees'!A:A,'KSD auditees'!A:A)</f>
        <v>1294</v>
      </c>
      <c r="BE259" s="150" t="str">
        <f>_xlfn.XLOOKUP(A259,'KSD auditees'!A:A,'KSD auditees'!G:G)</f>
        <v xml:space="preserve">Education, Skills development and employment </v>
      </c>
      <c r="BF259" s="150" t="e">
        <f>_xlfn.XLOOKUP(A259,'[27]Non AGSA'!B:B,'[27]Non AGSA'!B:B)</f>
        <v>#N/A</v>
      </c>
      <c r="BG259" s="150" t="e">
        <f>_xlfn.XLOOKUP(A259,'[27]Dormant auditee list'!C:C,'[27]Dormant auditee list'!C:C)</f>
        <v>#N/A</v>
      </c>
      <c r="BH259" s="150" t="str">
        <f>_xlfn.XLOOKUP(A259,[27]Reworked!A:A,[27]Reworked!I:I)</f>
        <v>Unqualified with findings</v>
      </c>
      <c r="BJ259" s="150">
        <v>1</v>
      </c>
      <c r="BK259" s="150">
        <v>2</v>
      </c>
    </row>
    <row r="260" spans="1:63" ht="34.5" customHeight="1" x14ac:dyDescent="0.25">
      <c r="A260" s="265">
        <v>198</v>
      </c>
      <c r="B260" s="266" t="s">
        <v>174</v>
      </c>
      <c r="C260" s="271" t="s">
        <v>1193</v>
      </c>
      <c r="D260" s="271" t="s">
        <v>683</v>
      </c>
      <c r="E260" s="271" t="s">
        <v>1191</v>
      </c>
      <c r="F260" s="271" t="s">
        <v>1</v>
      </c>
      <c r="G260" s="271" t="s">
        <v>169</v>
      </c>
      <c r="H260" s="266" t="s">
        <v>440</v>
      </c>
      <c r="I260" s="266" t="s">
        <v>437</v>
      </c>
      <c r="J260" s="285" t="s">
        <v>39</v>
      </c>
      <c r="K260" s="272" t="s">
        <v>23</v>
      </c>
      <c r="L260" s="272" t="s">
        <v>23</v>
      </c>
      <c r="M260" s="279" t="s">
        <v>26</v>
      </c>
      <c r="N260" s="272" t="s">
        <v>23</v>
      </c>
      <c r="O260" s="272" t="s">
        <v>23</v>
      </c>
      <c r="P260" s="271" t="s">
        <v>1</v>
      </c>
      <c r="Q260" s="273" t="s">
        <v>22</v>
      </c>
      <c r="R260" s="272" t="s">
        <v>23</v>
      </c>
      <c r="S260" s="271" t="s">
        <v>1</v>
      </c>
      <c r="T260" s="271" t="s">
        <v>1</v>
      </c>
      <c r="U260" s="272" t="s">
        <v>23</v>
      </c>
      <c r="V260" s="272" t="s">
        <v>23</v>
      </c>
      <c r="W260" s="272" t="s">
        <v>23</v>
      </c>
      <c r="X260" s="274" t="s">
        <v>20</v>
      </c>
      <c r="Y260" s="271" t="s">
        <v>1</v>
      </c>
      <c r="Z260" s="271" t="s">
        <v>1</v>
      </c>
      <c r="AA260" s="272" t="s">
        <v>23</v>
      </c>
      <c r="AB260" s="271" t="s">
        <v>1</v>
      </c>
      <c r="AC260" s="271" t="s">
        <v>1</v>
      </c>
      <c r="AD260" s="271" t="s">
        <v>1</v>
      </c>
      <c r="AE260" s="273" t="s">
        <v>22</v>
      </c>
      <c r="AF260" s="271" t="s">
        <v>1</v>
      </c>
      <c r="AG260" s="272" t="s">
        <v>23</v>
      </c>
      <c r="AH260" s="271" t="s">
        <v>1</v>
      </c>
      <c r="AI260" s="271" t="s">
        <v>1</v>
      </c>
      <c r="AJ260" s="271" t="s">
        <v>1</v>
      </c>
      <c r="AK260" s="272" t="s">
        <v>23</v>
      </c>
      <c r="AL260" s="274" t="s">
        <v>20</v>
      </c>
      <c r="AM260" s="271" t="s">
        <v>1</v>
      </c>
      <c r="AN260" s="271" t="s">
        <v>1</v>
      </c>
      <c r="AO260" s="272" t="s">
        <v>23</v>
      </c>
      <c r="AP260" s="271" t="s">
        <v>1</v>
      </c>
      <c r="AQ260" s="271" t="s">
        <v>1</v>
      </c>
      <c r="AR260" s="274" t="s">
        <v>20</v>
      </c>
      <c r="AS260" s="271" t="s">
        <v>1</v>
      </c>
      <c r="AT260" s="271" t="s">
        <v>1</v>
      </c>
      <c r="AU260" s="272" t="s">
        <v>23</v>
      </c>
      <c r="AV260" s="272" t="s">
        <v>23</v>
      </c>
      <c r="AW260" s="274" t="s">
        <v>1240</v>
      </c>
      <c r="AX260" s="152">
        <v>2</v>
      </c>
      <c r="AY260" s="152">
        <v>2</v>
      </c>
      <c r="AZ260" s="276">
        <v>0</v>
      </c>
      <c r="BA260" s="280">
        <v>348.9</v>
      </c>
      <c r="BB260" s="281">
        <v>3.9</v>
      </c>
      <c r="BD260" s="150">
        <f>_xlfn.XLOOKUP(A260,'KSD auditees'!A:A,'KSD auditees'!A:A)</f>
        <v>198</v>
      </c>
      <c r="BE260" s="150" t="str">
        <f>_xlfn.XLOOKUP(A260,'KSD auditees'!A:A,'KSD auditees'!G:G)</f>
        <v>Infrastructure</v>
      </c>
      <c r="BF260" s="150" t="e">
        <f>_xlfn.XLOOKUP(A260,'[27]Non AGSA'!B:B,'[27]Non AGSA'!B:B)</f>
        <v>#N/A</v>
      </c>
      <c r="BG260" s="150" t="e">
        <f>_xlfn.XLOOKUP(A260,'[27]Dormant auditee list'!C:C,'[27]Dormant auditee list'!C:C)</f>
        <v>#N/A</v>
      </c>
      <c r="BH260" s="150" t="str">
        <f>_xlfn.XLOOKUP(A260,[27]Reworked!A:A,[27]Reworked!I:I)</f>
        <v>Audit not finalised at legislated date</v>
      </c>
      <c r="BJ260" s="150">
        <v>1</v>
      </c>
      <c r="BK260" s="150">
        <v>6</v>
      </c>
    </row>
    <row r="261" spans="1:63" ht="27" customHeight="1" x14ac:dyDescent="0.25">
      <c r="A261" s="265">
        <v>199</v>
      </c>
      <c r="B261" s="266" t="s">
        <v>1292</v>
      </c>
      <c r="C261" s="271" t="s">
        <v>1193</v>
      </c>
      <c r="D261" s="271" t="s">
        <v>896</v>
      </c>
      <c r="E261" s="271" t="s">
        <v>1191</v>
      </c>
      <c r="F261" s="271" t="s">
        <v>1</v>
      </c>
      <c r="G261" s="271" t="s">
        <v>900</v>
      </c>
      <c r="H261" s="266" t="s">
        <v>696</v>
      </c>
      <c r="I261" s="266" t="s">
        <v>437</v>
      </c>
      <c r="J261" s="275" t="s">
        <v>33</v>
      </c>
      <c r="K261" s="271" t="s">
        <v>1</v>
      </c>
      <c r="L261" s="271" t="s">
        <v>1</v>
      </c>
      <c r="M261" s="275" t="s">
        <v>33</v>
      </c>
      <c r="N261" s="271" t="s">
        <v>1</v>
      </c>
      <c r="O261" s="271" t="s">
        <v>1</v>
      </c>
      <c r="P261" s="271" t="s">
        <v>1</v>
      </c>
      <c r="Q261" s="271" t="s">
        <v>1</v>
      </c>
      <c r="R261" s="271" t="s">
        <v>1</v>
      </c>
      <c r="S261" s="271" t="s">
        <v>1</v>
      </c>
      <c r="T261" s="271" t="s">
        <v>1</v>
      </c>
      <c r="U261" s="271" t="s">
        <v>1</v>
      </c>
      <c r="V261" s="271" t="s">
        <v>1</v>
      </c>
      <c r="W261" s="271" t="s">
        <v>1</v>
      </c>
      <c r="X261" s="271" t="s">
        <v>1</v>
      </c>
      <c r="Y261" s="271" t="s">
        <v>1</v>
      </c>
      <c r="Z261" s="271" t="s">
        <v>1</v>
      </c>
      <c r="AA261" s="271" t="s">
        <v>1</v>
      </c>
      <c r="AB261" s="271" t="s">
        <v>1</v>
      </c>
      <c r="AC261" s="271" t="s">
        <v>1</v>
      </c>
      <c r="AD261" s="271" t="s">
        <v>1</v>
      </c>
      <c r="AE261" s="271" t="s">
        <v>1</v>
      </c>
      <c r="AF261" s="271" t="s">
        <v>1</v>
      </c>
      <c r="AG261" s="271" t="s">
        <v>1</v>
      </c>
      <c r="AH261" s="271" t="s">
        <v>1</v>
      </c>
      <c r="AI261" s="271" t="s">
        <v>1</v>
      </c>
      <c r="AJ261" s="271" t="s">
        <v>1</v>
      </c>
      <c r="AK261" s="271" t="s">
        <v>1</v>
      </c>
      <c r="AL261" s="271" t="s">
        <v>1</v>
      </c>
      <c r="AM261" s="271" t="s">
        <v>1</v>
      </c>
      <c r="AN261" s="271" t="s">
        <v>1</v>
      </c>
      <c r="AO261" s="271" t="s">
        <v>1</v>
      </c>
      <c r="AP261" s="271" t="s">
        <v>1</v>
      </c>
      <c r="AQ261" s="271" t="s">
        <v>1</v>
      </c>
      <c r="AR261" s="271" t="s">
        <v>1</v>
      </c>
      <c r="AS261" s="271" t="s">
        <v>1</v>
      </c>
      <c r="AT261" s="271" t="s">
        <v>1</v>
      </c>
      <c r="AU261" s="271" t="s">
        <v>1</v>
      </c>
      <c r="AV261" s="273" t="s">
        <v>22</v>
      </c>
      <c r="AW261" s="275" t="s">
        <v>1241</v>
      </c>
      <c r="AX261" s="275">
        <v>1</v>
      </c>
      <c r="AY261" s="152">
        <v>2</v>
      </c>
      <c r="AZ261" s="276">
        <v>0</v>
      </c>
      <c r="BA261" s="280">
        <v>10.5</v>
      </c>
      <c r="BB261" s="278">
        <v>0.36</v>
      </c>
      <c r="BD261" s="150" t="e">
        <f>_xlfn.XLOOKUP(A261,'KSD auditees'!A:A,'KSD auditees'!A:A)</f>
        <v>#N/A</v>
      </c>
      <c r="BE261" s="150" t="e">
        <f>_xlfn.XLOOKUP(A261,'KSD auditees'!A:A,'KSD auditees'!G:G)</f>
        <v>#N/A</v>
      </c>
      <c r="BF261" s="150" t="e">
        <f>_xlfn.XLOOKUP(A261,'[27]Non AGSA'!B:B,'[27]Non AGSA'!B:B)</f>
        <v>#N/A</v>
      </c>
      <c r="BG261" s="150" t="e">
        <f>_xlfn.XLOOKUP(A261,'[27]Dormant auditee list'!C:C,'[27]Dormant auditee list'!C:C)</f>
        <v>#N/A</v>
      </c>
      <c r="BH261" s="150" t="str">
        <f>_xlfn.XLOOKUP(A261,[27]Reworked!A:A,[27]Reworked!I:I)</f>
        <v>Unqualified with no findings</v>
      </c>
      <c r="BJ261" s="150">
        <v>1</v>
      </c>
      <c r="BK261" s="150">
        <v>1</v>
      </c>
    </row>
    <row r="262" spans="1:63" ht="34.5" customHeight="1" x14ac:dyDescent="0.25">
      <c r="A262" s="265">
        <v>200</v>
      </c>
      <c r="B262" s="266" t="s">
        <v>772</v>
      </c>
      <c r="C262" s="271" t="s">
        <v>1193</v>
      </c>
      <c r="D262" s="271" t="s">
        <v>737</v>
      </c>
      <c r="E262" s="271" t="s">
        <v>1191</v>
      </c>
      <c r="F262" s="271" t="s">
        <v>1</v>
      </c>
      <c r="G262" s="271" t="s">
        <v>739</v>
      </c>
      <c r="H262" s="266" t="s">
        <v>440</v>
      </c>
      <c r="I262" s="266" t="s">
        <v>437</v>
      </c>
      <c r="J262" s="275" t="s">
        <v>33</v>
      </c>
      <c r="K262" s="271" t="s">
        <v>1</v>
      </c>
      <c r="L262" s="271" t="s">
        <v>1</v>
      </c>
      <c r="M262" s="275" t="s">
        <v>33</v>
      </c>
      <c r="N262" s="271" t="s">
        <v>1</v>
      </c>
      <c r="O262" s="271" t="s">
        <v>1</v>
      </c>
      <c r="P262" s="271" t="s">
        <v>1</v>
      </c>
      <c r="Q262" s="271" t="s">
        <v>1</v>
      </c>
      <c r="R262" s="271" t="s">
        <v>1</v>
      </c>
      <c r="S262" s="271" t="s">
        <v>1</v>
      </c>
      <c r="T262" s="271" t="s">
        <v>1</v>
      </c>
      <c r="U262" s="271" t="s">
        <v>1</v>
      </c>
      <c r="V262" s="271" t="s">
        <v>1</v>
      </c>
      <c r="W262" s="271" t="s">
        <v>1</v>
      </c>
      <c r="X262" s="271" t="s">
        <v>1</v>
      </c>
      <c r="Y262" s="271" t="s">
        <v>1</v>
      </c>
      <c r="Z262" s="271" t="s">
        <v>1</v>
      </c>
      <c r="AA262" s="271" t="s">
        <v>1</v>
      </c>
      <c r="AB262" s="271" t="s">
        <v>1</v>
      </c>
      <c r="AC262" s="271" t="s">
        <v>1</v>
      </c>
      <c r="AD262" s="271" t="s">
        <v>1</v>
      </c>
      <c r="AE262" s="271" t="s">
        <v>1</v>
      </c>
      <c r="AF262" s="271" t="s">
        <v>1</v>
      </c>
      <c r="AG262" s="271" t="s">
        <v>1</v>
      </c>
      <c r="AH262" s="271" t="s">
        <v>1</v>
      </c>
      <c r="AI262" s="271" t="s">
        <v>1</v>
      </c>
      <c r="AJ262" s="271" t="s">
        <v>1</v>
      </c>
      <c r="AK262" s="271" t="s">
        <v>1</v>
      </c>
      <c r="AL262" s="271" t="s">
        <v>1</v>
      </c>
      <c r="AM262" s="271" t="s">
        <v>1</v>
      </c>
      <c r="AN262" s="271" t="s">
        <v>1</v>
      </c>
      <c r="AO262" s="271" t="s">
        <v>1</v>
      </c>
      <c r="AP262" s="271" t="s">
        <v>1</v>
      </c>
      <c r="AQ262" s="271" t="s">
        <v>1</v>
      </c>
      <c r="AR262" s="271" t="s">
        <v>1</v>
      </c>
      <c r="AS262" s="271" t="s">
        <v>1</v>
      </c>
      <c r="AT262" s="271" t="s">
        <v>1</v>
      </c>
      <c r="AU262" s="271" t="s">
        <v>1</v>
      </c>
      <c r="AV262" s="271" t="s">
        <v>1</v>
      </c>
      <c r="AW262" s="275" t="s">
        <v>1241</v>
      </c>
      <c r="AX262" s="275">
        <v>1</v>
      </c>
      <c r="AY262" s="284">
        <v>0</v>
      </c>
      <c r="AZ262" s="276">
        <v>0</v>
      </c>
      <c r="BA262" s="276">
        <v>0</v>
      </c>
      <c r="BB262" s="283">
        <v>0</v>
      </c>
      <c r="BD262" s="150" t="e">
        <f>_xlfn.XLOOKUP(A262,'KSD auditees'!A:A,'KSD auditees'!A:A)</f>
        <v>#N/A</v>
      </c>
      <c r="BE262" s="150" t="e">
        <f>_xlfn.XLOOKUP(A262,'KSD auditees'!A:A,'KSD auditees'!G:G)</f>
        <v>#N/A</v>
      </c>
      <c r="BF262" s="150" t="e">
        <f>_xlfn.XLOOKUP(A262,'[27]Non AGSA'!B:B,'[27]Non AGSA'!B:B)</f>
        <v>#N/A</v>
      </c>
      <c r="BG262" s="150" t="e">
        <f>_xlfn.XLOOKUP(A262,'[27]Dormant auditee list'!C:C,'[27]Dormant auditee list'!C:C)</f>
        <v>#N/A</v>
      </c>
      <c r="BH262" s="150" t="str">
        <f>_xlfn.XLOOKUP(A262,[27]Reworked!A:A,[27]Reworked!I:I)</f>
        <v>Unqualified with no findings</v>
      </c>
      <c r="BJ262" s="150">
        <v>1</v>
      </c>
      <c r="BK262" s="150">
        <v>1</v>
      </c>
    </row>
    <row r="263" spans="1:63" ht="34.5" customHeight="1" x14ac:dyDescent="0.25">
      <c r="A263" s="265">
        <v>1475</v>
      </c>
      <c r="B263" s="266" t="s">
        <v>583</v>
      </c>
      <c r="C263" s="271" t="s">
        <v>1193</v>
      </c>
      <c r="D263" s="271" t="s">
        <v>571</v>
      </c>
      <c r="E263" s="271" t="s">
        <v>1191</v>
      </c>
      <c r="F263" s="271" t="s">
        <v>1</v>
      </c>
      <c r="G263" s="271" t="s">
        <v>584</v>
      </c>
      <c r="H263" s="266" t="s">
        <v>440</v>
      </c>
      <c r="I263" s="266" t="s">
        <v>437</v>
      </c>
      <c r="J263" s="285" t="s">
        <v>39</v>
      </c>
      <c r="K263" s="271" t="s">
        <v>1</v>
      </c>
      <c r="L263" s="271" t="s">
        <v>1</v>
      </c>
      <c r="M263" s="279" t="s">
        <v>26</v>
      </c>
      <c r="N263" s="271" t="s">
        <v>1</v>
      </c>
      <c r="O263" s="271" t="s">
        <v>1</v>
      </c>
      <c r="P263" s="273" t="s">
        <v>22</v>
      </c>
      <c r="Q263" s="271" t="s">
        <v>1</v>
      </c>
      <c r="R263" s="271" t="s">
        <v>1</v>
      </c>
      <c r="S263" s="271" t="s">
        <v>1</v>
      </c>
      <c r="T263" s="271" t="s">
        <v>1</v>
      </c>
      <c r="U263" s="273" t="s">
        <v>22</v>
      </c>
      <c r="V263" s="271" t="s">
        <v>1</v>
      </c>
      <c r="W263" s="271" t="s">
        <v>1</v>
      </c>
      <c r="X263" s="271" t="s">
        <v>1</v>
      </c>
      <c r="Y263" s="271" t="s">
        <v>1</v>
      </c>
      <c r="Z263" s="271" t="s">
        <v>1</v>
      </c>
      <c r="AA263" s="271" t="s">
        <v>1</v>
      </c>
      <c r="AB263" s="271" t="s">
        <v>1</v>
      </c>
      <c r="AC263" s="271" t="s">
        <v>1</v>
      </c>
      <c r="AD263" s="271" t="s">
        <v>1</v>
      </c>
      <c r="AE263" s="271" t="s">
        <v>1</v>
      </c>
      <c r="AF263" s="271" t="s">
        <v>1</v>
      </c>
      <c r="AG263" s="271" t="s">
        <v>1</v>
      </c>
      <c r="AH263" s="271" t="s">
        <v>1</v>
      </c>
      <c r="AI263" s="271" t="s">
        <v>1</v>
      </c>
      <c r="AJ263" s="271" t="s">
        <v>1</v>
      </c>
      <c r="AK263" s="271" t="s">
        <v>1</v>
      </c>
      <c r="AL263" s="271" t="s">
        <v>1</v>
      </c>
      <c r="AM263" s="271" t="s">
        <v>1</v>
      </c>
      <c r="AN263" s="271" t="s">
        <v>1</v>
      </c>
      <c r="AO263" s="271" t="s">
        <v>1</v>
      </c>
      <c r="AP263" s="271" t="s">
        <v>1</v>
      </c>
      <c r="AQ263" s="271" t="s">
        <v>1</v>
      </c>
      <c r="AR263" s="271" t="s">
        <v>1</v>
      </c>
      <c r="AS263" s="271" t="s">
        <v>1</v>
      </c>
      <c r="AT263" s="271" t="s">
        <v>1</v>
      </c>
      <c r="AU263" s="271" t="s">
        <v>1</v>
      </c>
      <c r="AV263" s="271" t="s">
        <v>1</v>
      </c>
      <c r="AW263" s="284" t="s">
        <v>1</v>
      </c>
      <c r="AX263" s="284">
        <v>0</v>
      </c>
      <c r="AY263" s="284">
        <v>0</v>
      </c>
      <c r="AZ263" s="276">
        <v>0</v>
      </c>
      <c r="BA263" s="276">
        <v>0</v>
      </c>
      <c r="BB263" s="283">
        <v>0</v>
      </c>
      <c r="BD263" s="150" t="e">
        <f>_xlfn.XLOOKUP(A263,'KSD auditees'!A:A,'KSD auditees'!A:A)</f>
        <v>#N/A</v>
      </c>
      <c r="BE263" s="150" t="e">
        <f>_xlfn.XLOOKUP(A263,'KSD auditees'!A:A,'KSD auditees'!G:G)</f>
        <v>#N/A</v>
      </c>
      <c r="BF263" s="150" t="e">
        <f>_xlfn.XLOOKUP(A263,'[27]Non AGSA'!B:B,'[27]Non AGSA'!B:B)</f>
        <v>#N/A</v>
      </c>
      <c r="BG263" s="150" t="e">
        <f>_xlfn.XLOOKUP(A263,'[27]Dormant auditee list'!C:C,'[27]Dormant auditee list'!C:C)</f>
        <v>#N/A</v>
      </c>
      <c r="BH263" s="150" t="str">
        <f>_xlfn.XLOOKUP(A263,[27]Reworked!A:A,[27]Reworked!I:I)</f>
        <v>Audit not finalised at legislated date</v>
      </c>
      <c r="BJ263" s="150">
        <v>1</v>
      </c>
      <c r="BK263" s="150">
        <v>6</v>
      </c>
    </row>
    <row r="264" spans="1:63" ht="34.5" customHeight="1" x14ac:dyDescent="0.25">
      <c r="A264" s="265">
        <v>202</v>
      </c>
      <c r="B264" s="266" t="s">
        <v>585</v>
      </c>
      <c r="C264" s="271" t="s">
        <v>1193</v>
      </c>
      <c r="D264" s="271" t="s">
        <v>571</v>
      </c>
      <c r="E264" s="271" t="s">
        <v>1191</v>
      </c>
      <c r="F264" s="271" t="s">
        <v>1</v>
      </c>
      <c r="G264" s="271" t="s">
        <v>584</v>
      </c>
      <c r="H264" s="266" t="s">
        <v>440</v>
      </c>
      <c r="I264" s="266" t="s">
        <v>437</v>
      </c>
      <c r="J264" s="152" t="s">
        <v>17</v>
      </c>
      <c r="K264" s="274" t="s">
        <v>20</v>
      </c>
      <c r="L264" s="272" t="s">
        <v>23</v>
      </c>
      <c r="M264" s="152" t="s">
        <v>17</v>
      </c>
      <c r="N264" s="271" t="s">
        <v>1</v>
      </c>
      <c r="O264" s="272" t="s">
        <v>23</v>
      </c>
      <c r="P264" s="271" t="s">
        <v>1</v>
      </c>
      <c r="Q264" s="271" t="s">
        <v>1</v>
      </c>
      <c r="R264" s="271" t="s">
        <v>1</v>
      </c>
      <c r="S264" s="271" t="s">
        <v>1</v>
      </c>
      <c r="T264" s="271" t="s">
        <v>1</v>
      </c>
      <c r="U264" s="271" t="s">
        <v>1</v>
      </c>
      <c r="V264" s="271" t="s">
        <v>1</v>
      </c>
      <c r="W264" s="271" t="s">
        <v>1</v>
      </c>
      <c r="X264" s="271" t="s">
        <v>1</v>
      </c>
      <c r="Y264" s="271" t="s">
        <v>1</v>
      </c>
      <c r="Z264" s="271" t="s">
        <v>1</v>
      </c>
      <c r="AA264" s="271" t="s">
        <v>1</v>
      </c>
      <c r="AB264" s="271" t="s">
        <v>1</v>
      </c>
      <c r="AC264" s="271" t="s">
        <v>1</v>
      </c>
      <c r="AD264" s="274" t="s">
        <v>20</v>
      </c>
      <c r="AE264" s="273" t="s">
        <v>22</v>
      </c>
      <c r="AF264" s="273" t="s">
        <v>22</v>
      </c>
      <c r="AG264" s="271" t="s">
        <v>1</v>
      </c>
      <c r="AH264" s="271" t="s">
        <v>1</v>
      </c>
      <c r="AI264" s="271" t="s">
        <v>1</v>
      </c>
      <c r="AJ264" s="271" t="s">
        <v>1</v>
      </c>
      <c r="AK264" s="271" t="s">
        <v>1</v>
      </c>
      <c r="AL264" s="272" t="s">
        <v>23</v>
      </c>
      <c r="AM264" s="271" t="s">
        <v>1</v>
      </c>
      <c r="AN264" s="271" t="s">
        <v>1</v>
      </c>
      <c r="AO264" s="271" t="s">
        <v>1</v>
      </c>
      <c r="AP264" s="271" t="s">
        <v>1</v>
      </c>
      <c r="AQ264" s="271" t="s">
        <v>1</v>
      </c>
      <c r="AR264" s="273" t="s">
        <v>22</v>
      </c>
      <c r="AS264" s="271" t="s">
        <v>1</v>
      </c>
      <c r="AT264" s="271" t="s">
        <v>1</v>
      </c>
      <c r="AU264" s="274" t="s">
        <v>20</v>
      </c>
      <c r="AV264" s="272" t="s">
        <v>23</v>
      </c>
      <c r="AW264" s="275" t="s">
        <v>1241</v>
      </c>
      <c r="AX264" s="152">
        <v>2</v>
      </c>
      <c r="AY264" s="152">
        <v>2</v>
      </c>
      <c r="AZ264" s="276">
        <v>0</v>
      </c>
      <c r="BA264" s="280">
        <v>0.31</v>
      </c>
      <c r="BB264" s="278">
        <v>8.0000000000000002E-3</v>
      </c>
      <c r="BD264" s="150" t="e">
        <f>_xlfn.XLOOKUP(A264,'KSD auditees'!A:A,'KSD auditees'!A:A)</f>
        <v>#N/A</v>
      </c>
      <c r="BE264" s="150" t="e">
        <f>_xlfn.XLOOKUP(A264,'KSD auditees'!A:A,'KSD auditees'!G:G)</f>
        <v>#N/A</v>
      </c>
      <c r="BF264" s="150" t="e">
        <f>_xlfn.XLOOKUP(A264,'[27]Non AGSA'!B:B,'[27]Non AGSA'!B:B)</f>
        <v>#N/A</v>
      </c>
      <c r="BG264" s="150" t="e">
        <f>_xlfn.XLOOKUP(A264,'[27]Dormant auditee list'!C:C,'[27]Dormant auditee list'!C:C)</f>
        <v>#N/A</v>
      </c>
      <c r="BH264" s="150" t="str">
        <f>_xlfn.XLOOKUP(A264,[27]Reworked!A:A,[27]Reworked!I:I)</f>
        <v>Unqualified with findings</v>
      </c>
      <c r="BJ264" s="150">
        <v>1</v>
      </c>
      <c r="BK264" s="150">
        <v>2</v>
      </c>
    </row>
    <row r="265" spans="1:63" ht="26.25" customHeight="1" x14ac:dyDescent="0.25">
      <c r="A265" s="265">
        <v>1295</v>
      </c>
      <c r="B265" s="266" t="s">
        <v>61</v>
      </c>
      <c r="C265" s="271" t="s">
        <v>1193</v>
      </c>
      <c r="D265" s="271" t="s">
        <v>438</v>
      </c>
      <c r="E265" s="271" t="s">
        <v>1191</v>
      </c>
      <c r="F265" s="271" t="s">
        <v>1</v>
      </c>
      <c r="G265" s="271" t="s">
        <v>447</v>
      </c>
      <c r="H265" s="266" t="s">
        <v>444</v>
      </c>
      <c r="I265" s="266" t="s">
        <v>437</v>
      </c>
      <c r="J265" s="275" t="s">
        <v>33</v>
      </c>
      <c r="K265" s="271" t="s">
        <v>1</v>
      </c>
      <c r="L265" s="273" t="s">
        <v>22</v>
      </c>
      <c r="M265" s="152" t="s">
        <v>17</v>
      </c>
      <c r="N265" s="271" t="s">
        <v>1</v>
      </c>
      <c r="O265" s="274" t="s">
        <v>20</v>
      </c>
      <c r="P265" s="271" t="s">
        <v>1</v>
      </c>
      <c r="Q265" s="271" t="s">
        <v>1</v>
      </c>
      <c r="R265" s="271" t="s">
        <v>1</v>
      </c>
      <c r="S265" s="271" t="s">
        <v>1</v>
      </c>
      <c r="T265" s="271" t="s">
        <v>1</v>
      </c>
      <c r="U265" s="271" t="s">
        <v>1</v>
      </c>
      <c r="V265" s="271" t="s">
        <v>1</v>
      </c>
      <c r="W265" s="271" t="s">
        <v>1</v>
      </c>
      <c r="X265" s="271" t="s">
        <v>1</v>
      </c>
      <c r="Y265" s="271" t="s">
        <v>1</v>
      </c>
      <c r="Z265" s="271" t="s">
        <v>1</v>
      </c>
      <c r="AA265" s="271" t="s">
        <v>1</v>
      </c>
      <c r="AB265" s="271" t="s">
        <v>1</v>
      </c>
      <c r="AC265" s="271" t="s">
        <v>1</v>
      </c>
      <c r="AD265" s="271" t="s">
        <v>1</v>
      </c>
      <c r="AE265" s="273" t="s">
        <v>22</v>
      </c>
      <c r="AF265" s="271" t="s">
        <v>1</v>
      </c>
      <c r="AG265" s="271" t="s">
        <v>1</v>
      </c>
      <c r="AH265" s="271" t="s">
        <v>1</v>
      </c>
      <c r="AI265" s="271" t="s">
        <v>1</v>
      </c>
      <c r="AJ265" s="271" t="s">
        <v>1</v>
      </c>
      <c r="AK265" s="271" t="s">
        <v>1</v>
      </c>
      <c r="AL265" s="271" t="s">
        <v>1</v>
      </c>
      <c r="AM265" s="271" t="s">
        <v>1</v>
      </c>
      <c r="AN265" s="271" t="s">
        <v>1</v>
      </c>
      <c r="AO265" s="271" t="s">
        <v>1</v>
      </c>
      <c r="AP265" s="271" t="s">
        <v>1</v>
      </c>
      <c r="AQ265" s="271" t="s">
        <v>1</v>
      </c>
      <c r="AR265" s="271" t="s">
        <v>1</v>
      </c>
      <c r="AS265" s="271" t="s">
        <v>1</v>
      </c>
      <c r="AT265" s="271" t="s">
        <v>1</v>
      </c>
      <c r="AU265" s="271" t="s">
        <v>1</v>
      </c>
      <c r="AV265" s="271" t="s">
        <v>1</v>
      </c>
      <c r="AW265" s="275" t="s">
        <v>1241</v>
      </c>
      <c r="AX265" s="275">
        <v>1</v>
      </c>
      <c r="AY265" s="284">
        <v>0</v>
      </c>
      <c r="AZ265" s="276">
        <v>0</v>
      </c>
      <c r="BA265" s="276">
        <v>0</v>
      </c>
      <c r="BB265" s="283">
        <v>0</v>
      </c>
      <c r="BD265" s="150">
        <f>_xlfn.XLOOKUP(A265,'KSD auditees'!A:A,'KSD auditees'!A:A)</f>
        <v>1295</v>
      </c>
      <c r="BE265" s="150" t="str">
        <f>_xlfn.XLOOKUP(A265,'KSD auditees'!A:A,'KSD auditees'!G:G)</f>
        <v xml:space="preserve">Education, Skills development and employment </v>
      </c>
      <c r="BF265" s="150" t="e">
        <f>_xlfn.XLOOKUP(A265,'[27]Non AGSA'!B:B,'[27]Non AGSA'!B:B)</f>
        <v>#N/A</v>
      </c>
      <c r="BG265" s="150" t="e">
        <f>_xlfn.XLOOKUP(A265,'[27]Dormant auditee list'!C:C,'[27]Dormant auditee list'!C:C)</f>
        <v>#N/A</v>
      </c>
      <c r="BH265" s="150" t="str">
        <f>_xlfn.XLOOKUP(A265,[27]Reworked!A:A,[27]Reworked!I:I)</f>
        <v>Unqualified with no findings</v>
      </c>
      <c r="BJ265" s="150">
        <v>1</v>
      </c>
      <c r="BK265" s="150">
        <v>1</v>
      </c>
    </row>
    <row r="266" spans="1:63" ht="27" customHeight="1" x14ac:dyDescent="0.25">
      <c r="A266" s="265">
        <v>204</v>
      </c>
      <c r="B266" s="266" t="s">
        <v>62</v>
      </c>
      <c r="C266" s="271" t="s">
        <v>1193</v>
      </c>
      <c r="D266" s="271" t="s">
        <v>941</v>
      </c>
      <c r="E266" s="271" t="s">
        <v>1191</v>
      </c>
      <c r="F266" s="271" t="s">
        <v>1</v>
      </c>
      <c r="G266" s="271" t="s">
        <v>447</v>
      </c>
      <c r="H266" s="266" t="s">
        <v>444</v>
      </c>
      <c r="I266" s="266" t="s">
        <v>437</v>
      </c>
      <c r="J266" s="279" t="s">
        <v>26</v>
      </c>
      <c r="K266" s="272" t="s">
        <v>23</v>
      </c>
      <c r="L266" s="272" t="s">
        <v>23</v>
      </c>
      <c r="M266" s="279" t="s">
        <v>26</v>
      </c>
      <c r="N266" s="272" t="s">
        <v>23</v>
      </c>
      <c r="O266" s="272" t="s">
        <v>23</v>
      </c>
      <c r="P266" s="271" t="s">
        <v>1</v>
      </c>
      <c r="Q266" s="271" t="s">
        <v>1</v>
      </c>
      <c r="R266" s="271" t="s">
        <v>1</v>
      </c>
      <c r="S266" s="271" t="s">
        <v>1</v>
      </c>
      <c r="T266" s="271" t="s">
        <v>1</v>
      </c>
      <c r="U266" s="271" t="s">
        <v>1</v>
      </c>
      <c r="V266" s="271" t="s">
        <v>1</v>
      </c>
      <c r="W266" s="272" t="s">
        <v>23</v>
      </c>
      <c r="X266" s="271" t="s">
        <v>1</v>
      </c>
      <c r="Y266" s="271" t="s">
        <v>1</v>
      </c>
      <c r="Z266" s="272" t="s">
        <v>23</v>
      </c>
      <c r="AA266" s="273" t="s">
        <v>22</v>
      </c>
      <c r="AB266" s="271" t="s">
        <v>1</v>
      </c>
      <c r="AC266" s="271" t="s">
        <v>1</v>
      </c>
      <c r="AD266" s="271" t="s">
        <v>1</v>
      </c>
      <c r="AE266" s="272" t="s">
        <v>23</v>
      </c>
      <c r="AF266" s="271" t="s">
        <v>1</v>
      </c>
      <c r="AG266" s="271" t="s">
        <v>1</v>
      </c>
      <c r="AH266" s="271" t="s">
        <v>1</v>
      </c>
      <c r="AI266" s="271" t="s">
        <v>1</v>
      </c>
      <c r="AJ266" s="271" t="s">
        <v>1</v>
      </c>
      <c r="AK266" s="271" t="s">
        <v>1</v>
      </c>
      <c r="AL266" s="271" t="s">
        <v>1</v>
      </c>
      <c r="AM266" s="271" t="s">
        <v>1</v>
      </c>
      <c r="AN266" s="271" t="s">
        <v>1</v>
      </c>
      <c r="AO266" s="271" t="s">
        <v>1</v>
      </c>
      <c r="AP266" s="271" t="s">
        <v>1</v>
      </c>
      <c r="AQ266" s="271" t="s">
        <v>1</v>
      </c>
      <c r="AR266" s="271" t="s">
        <v>1</v>
      </c>
      <c r="AS266" s="271" t="s">
        <v>1</v>
      </c>
      <c r="AT266" s="271" t="s">
        <v>1</v>
      </c>
      <c r="AU266" s="272" t="s">
        <v>23</v>
      </c>
      <c r="AV266" s="273" t="s">
        <v>22</v>
      </c>
      <c r="AW266" s="274" t="s">
        <v>1240</v>
      </c>
      <c r="AX266" s="275">
        <v>1</v>
      </c>
      <c r="AY266" s="275">
        <v>1</v>
      </c>
      <c r="AZ266" s="276">
        <v>0</v>
      </c>
      <c r="BA266" s="277">
        <v>4.0000000000000001E-3</v>
      </c>
      <c r="BB266" s="283">
        <v>0</v>
      </c>
      <c r="BD266" s="150">
        <f>_xlfn.XLOOKUP(A266,'KSD auditees'!A:A,'KSD auditees'!A:A)</f>
        <v>204</v>
      </c>
      <c r="BE266" s="150" t="str">
        <f>_xlfn.XLOOKUP(A266,'KSD auditees'!A:A,'KSD auditees'!G:G)</f>
        <v xml:space="preserve">Education, Skills development and employment </v>
      </c>
      <c r="BF266" s="150" t="e">
        <f>_xlfn.XLOOKUP(A266,'[27]Non AGSA'!B:B,'[27]Non AGSA'!B:B)</f>
        <v>#N/A</v>
      </c>
      <c r="BG266" s="150" t="e">
        <f>_xlfn.XLOOKUP(A266,'[27]Dormant auditee list'!C:C,'[27]Dormant auditee list'!C:C)</f>
        <v>#N/A</v>
      </c>
      <c r="BH266" s="150" t="str">
        <f>_xlfn.XLOOKUP(A266,[27]Reworked!A:A,[27]Reworked!I:I)</f>
        <v>Qualified</v>
      </c>
      <c r="BJ266" s="150">
        <v>1</v>
      </c>
      <c r="BK266" s="150">
        <v>3</v>
      </c>
    </row>
    <row r="267" spans="1:63" ht="18" customHeight="1" x14ac:dyDescent="0.25">
      <c r="A267" s="265">
        <v>209</v>
      </c>
      <c r="B267" s="266" t="s">
        <v>1293</v>
      </c>
      <c r="C267" s="271" t="s">
        <v>1193</v>
      </c>
      <c r="D267" s="271" t="s">
        <v>571</v>
      </c>
      <c r="E267" s="271" t="s">
        <v>1191</v>
      </c>
      <c r="F267" s="271" t="s">
        <v>1</v>
      </c>
      <c r="G267" s="271" t="s">
        <v>1</v>
      </c>
      <c r="H267" s="266" t="s">
        <v>1</v>
      </c>
      <c r="I267" s="266" t="s">
        <v>571</v>
      </c>
      <c r="J267" s="285" t="s">
        <v>39</v>
      </c>
      <c r="K267" s="271" t="s">
        <v>1</v>
      </c>
      <c r="L267" s="271" t="s">
        <v>1</v>
      </c>
      <c r="M267" s="275" t="s">
        <v>33</v>
      </c>
      <c r="N267" s="271" t="s">
        <v>1</v>
      </c>
      <c r="O267" s="273" t="s">
        <v>22</v>
      </c>
      <c r="P267" s="271" t="s">
        <v>1</v>
      </c>
      <c r="Q267" s="271" t="s">
        <v>1</v>
      </c>
      <c r="R267" s="271" t="s">
        <v>1</v>
      </c>
      <c r="S267" s="271" t="s">
        <v>1</v>
      </c>
      <c r="T267" s="271" t="s">
        <v>1</v>
      </c>
      <c r="U267" s="271" t="s">
        <v>1</v>
      </c>
      <c r="V267" s="271" t="s">
        <v>1</v>
      </c>
      <c r="W267" s="271" t="s">
        <v>1</v>
      </c>
      <c r="X267" s="271" t="s">
        <v>1</v>
      </c>
      <c r="Y267" s="271" t="s">
        <v>1</v>
      </c>
      <c r="Z267" s="271" t="s">
        <v>1</v>
      </c>
      <c r="AA267" s="271" t="s">
        <v>1</v>
      </c>
      <c r="AB267" s="271" t="s">
        <v>1</v>
      </c>
      <c r="AC267" s="271" t="s">
        <v>1</v>
      </c>
      <c r="AD267" s="271" t="s">
        <v>1</v>
      </c>
      <c r="AE267" s="271" t="s">
        <v>1</v>
      </c>
      <c r="AF267" s="271" t="s">
        <v>1</v>
      </c>
      <c r="AG267" s="271" t="s">
        <v>1</v>
      </c>
      <c r="AH267" s="271" t="s">
        <v>1</v>
      </c>
      <c r="AI267" s="271" t="s">
        <v>1</v>
      </c>
      <c r="AJ267" s="271" t="s">
        <v>1</v>
      </c>
      <c r="AK267" s="271" t="s">
        <v>1</v>
      </c>
      <c r="AL267" s="271" t="s">
        <v>1</v>
      </c>
      <c r="AM267" s="271" t="s">
        <v>1</v>
      </c>
      <c r="AN267" s="271" t="s">
        <v>1</v>
      </c>
      <c r="AO267" s="271" t="s">
        <v>1</v>
      </c>
      <c r="AP267" s="271" t="s">
        <v>1</v>
      </c>
      <c r="AQ267" s="271" t="s">
        <v>1</v>
      </c>
      <c r="AR267" s="271" t="s">
        <v>1</v>
      </c>
      <c r="AS267" s="271" t="s">
        <v>1</v>
      </c>
      <c r="AT267" s="271" t="s">
        <v>1</v>
      </c>
      <c r="AU267" s="271" t="s">
        <v>1</v>
      </c>
      <c r="AV267" s="273" t="s">
        <v>22</v>
      </c>
      <c r="AW267" s="284" t="s">
        <v>1</v>
      </c>
      <c r="AX267" s="284">
        <v>0</v>
      </c>
      <c r="AY267" s="284">
        <v>0</v>
      </c>
      <c r="AZ267" s="276">
        <v>0</v>
      </c>
      <c r="BA267" s="276">
        <v>0</v>
      </c>
      <c r="BB267" s="283">
        <v>0</v>
      </c>
      <c r="BD267" s="150" t="e">
        <f>_xlfn.XLOOKUP(A267,'KSD auditees'!A:A,'KSD auditees'!A:A)</f>
        <v>#N/A</v>
      </c>
      <c r="BE267" s="150" t="e">
        <f>_xlfn.XLOOKUP(A267,'KSD auditees'!A:A,'KSD auditees'!G:G)</f>
        <v>#N/A</v>
      </c>
      <c r="BF267" s="150" t="e">
        <f>_xlfn.XLOOKUP(A267,'[27]Non AGSA'!B:B,'[27]Non AGSA'!B:B)</f>
        <v>#N/A</v>
      </c>
      <c r="BG267" s="150" t="e">
        <f>_xlfn.XLOOKUP(A267,'[27]Dormant auditee list'!C:C,'[27]Dormant auditee list'!C:C)</f>
        <v>#N/A</v>
      </c>
      <c r="BH267" s="150" t="str">
        <f>_xlfn.XLOOKUP(A267,[27]Reworked!A:A,[27]Reworked!I:I)</f>
        <v>Audit not finalised at legislated date</v>
      </c>
      <c r="BJ267" s="150">
        <v>1</v>
      </c>
      <c r="BK267" s="150">
        <v>6</v>
      </c>
    </row>
    <row r="268" spans="1:63" ht="14.25" customHeight="1" x14ac:dyDescent="0.25">
      <c r="A268" s="265">
        <v>210</v>
      </c>
      <c r="B268" s="266" t="s">
        <v>1294</v>
      </c>
      <c r="C268" s="271" t="s">
        <v>1193</v>
      </c>
      <c r="D268" s="271" t="s">
        <v>571</v>
      </c>
      <c r="E268" s="271" t="s">
        <v>1191</v>
      </c>
      <c r="F268" s="271" t="s">
        <v>1</v>
      </c>
      <c r="G268" s="271" t="s">
        <v>1</v>
      </c>
      <c r="H268" s="266" t="s">
        <v>1</v>
      </c>
      <c r="I268" s="266" t="s">
        <v>571</v>
      </c>
      <c r="J268" s="285" t="s">
        <v>39</v>
      </c>
      <c r="K268" s="271" t="s">
        <v>1</v>
      </c>
      <c r="L268" s="273" t="s">
        <v>22</v>
      </c>
      <c r="M268" s="152" t="s">
        <v>17</v>
      </c>
      <c r="N268" s="271" t="s">
        <v>1</v>
      </c>
      <c r="O268" s="272" t="s">
        <v>23</v>
      </c>
      <c r="P268" s="271" t="s">
        <v>1</v>
      </c>
      <c r="Q268" s="271" t="s">
        <v>1</v>
      </c>
      <c r="R268" s="271" t="s">
        <v>1</v>
      </c>
      <c r="S268" s="271" t="s">
        <v>1</v>
      </c>
      <c r="T268" s="271" t="s">
        <v>1</v>
      </c>
      <c r="U268" s="271" t="s">
        <v>1</v>
      </c>
      <c r="V268" s="271" t="s">
        <v>1</v>
      </c>
      <c r="W268" s="271" t="s">
        <v>1</v>
      </c>
      <c r="X268" s="271" t="s">
        <v>1</v>
      </c>
      <c r="Y268" s="271" t="s">
        <v>1</v>
      </c>
      <c r="Z268" s="271" t="s">
        <v>1</v>
      </c>
      <c r="AA268" s="271" t="s">
        <v>1</v>
      </c>
      <c r="AB268" s="271" t="s">
        <v>1</v>
      </c>
      <c r="AC268" s="271" t="s">
        <v>1</v>
      </c>
      <c r="AD268" s="271" t="s">
        <v>1</v>
      </c>
      <c r="AE268" s="271" t="s">
        <v>1</v>
      </c>
      <c r="AF268" s="271" t="s">
        <v>1</v>
      </c>
      <c r="AG268" s="271" t="s">
        <v>1</v>
      </c>
      <c r="AH268" s="271" t="s">
        <v>1</v>
      </c>
      <c r="AI268" s="271" t="s">
        <v>1</v>
      </c>
      <c r="AJ268" s="271" t="s">
        <v>1</v>
      </c>
      <c r="AK268" s="271" t="s">
        <v>1</v>
      </c>
      <c r="AL268" s="273" t="s">
        <v>22</v>
      </c>
      <c r="AM268" s="271" t="s">
        <v>1</v>
      </c>
      <c r="AN268" s="271" t="s">
        <v>1</v>
      </c>
      <c r="AO268" s="271" t="s">
        <v>1</v>
      </c>
      <c r="AP268" s="271" t="s">
        <v>1</v>
      </c>
      <c r="AQ268" s="271" t="s">
        <v>1</v>
      </c>
      <c r="AR268" s="271" t="s">
        <v>1</v>
      </c>
      <c r="AS268" s="271" t="s">
        <v>1</v>
      </c>
      <c r="AT268" s="271" t="s">
        <v>1</v>
      </c>
      <c r="AU268" s="271" t="s">
        <v>1</v>
      </c>
      <c r="AV268" s="273" t="s">
        <v>22</v>
      </c>
      <c r="AW268" s="284" t="s">
        <v>1</v>
      </c>
      <c r="AX268" s="284">
        <v>0</v>
      </c>
      <c r="AY268" s="284">
        <v>0</v>
      </c>
      <c r="AZ268" s="276">
        <v>0</v>
      </c>
      <c r="BA268" s="277">
        <v>0.77</v>
      </c>
      <c r="BB268" s="283">
        <v>0</v>
      </c>
      <c r="BD268" s="150" t="e">
        <f>_xlfn.XLOOKUP(A268,'KSD auditees'!A:A,'KSD auditees'!A:A)</f>
        <v>#N/A</v>
      </c>
      <c r="BE268" s="150" t="e">
        <f>_xlfn.XLOOKUP(A268,'KSD auditees'!A:A,'KSD auditees'!G:G)</f>
        <v>#N/A</v>
      </c>
      <c r="BF268" s="150" t="e">
        <f>_xlfn.XLOOKUP(A268,'[27]Non AGSA'!B:B,'[27]Non AGSA'!B:B)</f>
        <v>#N/A</v>
      </c>
      <c r="BG268" s="150" t="e">
        <f>_xlfn.XLOOKUP(A268,'[27]Dormant auditee list'!C:C,'[27]Dormant auditee list'!C:C)</f>
        <v>#N/A</v>
      </c>
      <c r="BH268" s="150" t="str">
        <f>_xlfn.XLOOKUP(A268,[27]Reworked!A:A,[27]Reworked!I:I)</f>
        <v>Audit not finalised at legislated date</v>
      </c>
      <c r="BJ268" s="150">
        <v>1</v>
      </c>
      <c r="BK268" s="150">
        <v>6</v>
      </c>
    </row>
    <row r="269" spans="1:63" ht="27" customHeight="1" x14ac:dyDescent="0.25">
      <c r="A269" s="265">
        <v>211</v>
      </c>
      <c r="B269" s="266" t="s">
        <v>1111</v>
      </c>
      <c r="C269" s="271" t="s">
        <v>1193</v>
      </c>
      <c r="D269" s="271" t="s">
        <v>1086</v>
      </c>
      <c r="E269" s="271" t="s">
        <v>1191</v>
      </c>
      <c r="F269" s="271" t="s">
        <v>1</v>
      </c>
      <c r="G269" s="271" t="s">
        <v>443</v>
      </c>
      <c r="H269" s="266" t="s">
        <v>444</v>
      </c>
      <c r="I269" s="266" t="s">
        <v>437</v>
      </c>
      <c r="J269" s="279" t="s">
        <v>26</v>
      </c>
      <c r="K269" s="271" t="s">
        <v>1</v>
      </c>
      <c r="L269" s="272" t="s">
        <v>23</v>
      </c>
      <c r="M269" s="279" t="s">
        <v>26</v>
      </c>
      <c r="N269" s="271" t="s">
        <v>1</v>
      </c>
      <c r="O269" s="272" t="s">
        <v>23</v>
      </c>
      <c r="P269" s="272" t="s">
        <v>23</v>
      </c>
      <c r="Q269" s="271" t="s">
        <v>1</v>
      </c>
      <c r="R269" s="271" t="s">
        <v>1</v>
      </c>
      <c r="S269" s="271" t="s">
        <v>1</v>
      </c>
      <c r="T269" s="271" t="s">
        <v>1</v>
      </c>
      <c r="U269" s="271" t="s">
        <v>1</v>
      </c>
      <c r="V269" s="271" t="s">
        <v>1</v>
      </c>
      <c r="W269" s="271" t="s">
        <v>1</v>
      </c>
      <c r="X269" s="271" t="s">
        <v>1</v>
      </c>
      <c r="Y269" s="271" t="s">
        <v>1</v>
      </c>
      <c r="Z269" s="271" t="s">
        <v>1</v>
      </c>
      <c r="AA269" s="271" t="s">
        <v>1</v>
      </c>
      <c r="AB269" s="271" t="s">
        <v>1</v>
      </c>
      <c r="AC269" s="271" t="s">
        <v>1</v>
      </c>
      <c r="AD269" s="271" t="s">
        <v>1</v>
      </c>
      <c r="AE269" s="272" t="s">
        <v>23</v>
      </c>
      <c r="AF269" s="271" t="s">
        <v>1</v>
      </c>
      <c r="AG269" s="271" t="s">
        <v>1</v>
      </c>
      <c r="AH269" s="271" t="s">
        <v>1</v>
      </c>
      <c r="AI269" s="271" t="s">
        <v>1</v>
      </c>
      <c r="AJ269" s="271" t="s">
        <v>1</v>
      </c>
      <c r="AK269" s="271" t="s">
        <v>1</v>
      </c>
      <c r="AL269" s="271" t="s">
        <v>1</v>
      </c>
      <c r="AM269" s="271" t="s">
        <v>1</v>
      </c>
      <c r="AN269" s="271" t="s">
        <v>1</v>
      </c>
      <c r="AO269" s="271" t="s">
        <v>1</v>
      </c>
      <c r="AP269" s="271" t="s">
        <v>1</v>
      </c>
      <c r="AQ269" s="271" t="s">
        <v>1</v>
      </c>
      <c r="AR269" s="271" t="s">
        <v>1</v>
      </c>
      <c r="AS269" s="271" t="s">
        <v>1</v>
      </c>
      <c r="AT269" s="271" t="s">
        <v>1</v>
      </c>
      <c r="AU269" s="271" t="s">
        <v>1</v>
      </c>
      <c r="AV269" s="272" t="s">
        <v>23</v>
      </c>
      <c r="AW269" s="274" t="s">
        <v>1240</v>
      </c>
      <c r="AX269" s="152">
        <v>2</v>
      </c>
      <c r="AY269" s="152">
        <v>2</v>
      </c>
      <c r="AZ269" s="276">
        <v>0</v>
      </c>
      <c r="BA269" s="277">
        <v>0</v>
      </c>
      <c r="BB269" s="281">
        <v>0</v>
      </c>
      <c r="BD269" s="150" t="e">
        <f>_xlfn.XLOOKUP(A269,'KSD auditees'!A:A,'KSD auditees'!A:A)</f>
        <v>#N/A</v>
      </c>
      <c r="BE269" s="150" t="e">
        <f>_xlfn.XLOOKUP(A269,'KSD auditees'!A:A,'KSD auditees'!G:G)</f>
        <v>#N/A</v>
      </c>
      <c r="BF269" s="150" t="e">
        <f>_xlfn.XLOOKUP(A269,'[27]Non AGSA'!B:B,'[27]Non AGSA'!B:B)</f>
        <v>#N/A</v>
      </c>
      <c r="BG269" s="150" t="e">
        <f>_xlfn.XLOOKUP(A269,'[27]Dormant auditee list'!C:C,'[27]Dormant auditee list'!C:C)</f>
        <v>#N/A</v>
      </c>
      <c r="BH269" s="150" t="str">
        <f>_xlfn.XLOOKUP(A269,[27]Reworked!A:A,[27]Reworked!I:I)</f>
        <v>Qualified</v>
      </c>
      <c r="BJ269" s="150">
        <v>1</v>
      </c>
      <c r="BK269" s="150">
        <v>3</v>
      </c>
    </row>
    <row r="270" spans="1:63" ht="26.25" customHeight="1" x14ac:dyDescent="0.25">
      <c r="A270" s="265">
        <v>504</v>
      </c>
      <c r="B270" s="266" t="s">
        <v>706</v>
      </c>
      <c r="C270" s="271" t="s">
        <v>1193</v>
      </c>
      <c r="D270" s="271" t="s">
        <v>683</v>
      </c>
      <c r="E270" s="271" t="s">
        <v>1191</v>
      </c>
      <c r="F270" s="271" t="s">
        <v>1</v>
      </c>
      <c r="G270" s="271" t="s">
        <v>695</v>
      </c>
      <c r="H270" s="266" t="s">
        <v>696</v>
      </c>
      <c r="I270" s="266" t="s">
        <v>437</v>
      </c>
      <c r="J270" s="275" t="s">
        <v>33</v>
      </c>
      <c r="K270" s="271" t="s">
        <v>1</v>
      </c>
      <c r="L270" s="271" t="s">
        <v>1</v>
      </c>
      <c r="M270" s="275" t="s">
        <v>33</v>
      </c>
      <c r="N270" s="271" t="s">
        <v>1</v>
      </c>
      <c r="O270" s="271" t="s">
        <v>1</v>
      </c>
      <c r="P270" s="271" t="s">
        <v>1</v>
      </c>
      <c r="Q270" s="271" t="s">
        <v>1</v>
      </c>
      <c r="R270" s="271" t="s">
        <v>1</v>
      </c>
      <c r="S270" s="271" t="s">
        <v>1</v>
      </c>
      <c r="T270" s="271" t="s">
        <v>1</v>
      </c>
      <c r="U270" s="271" t="s">
        <v>1</v>
      </c>
      <c r="V270" s="271" t="s">
        <v>1</v>
      </c>
      <c r="W270" s="271" t="s">
        <v>1</v>
      </c>
      <c r="X270" s="271" t="s">
        <v>1</v>
      </c>
      <c r="Y270" s="271" t="s">
        <v>1</v>
      </c>
      <c r="Z270" s="271" t="s">
        <v>1</v>
      </c>
      <c r="AA270" s="271" t="s">
        <v>1</v>
      </c>
      <c r="AB270" s="271" t="s">
        <v>1</v>
      </c>
      <c r="AC270" s="271" t="s">
        <v>1</v>
      </c>
      <c r="AD270" s="271" t="s">
        <v>1</v>
      </c>
      <c r="AE270" s="271" t="s">
        <v>1</v>
      </c>
      <c r="AF270" s="271" t="s">
        <v>1</v>
      </c>
      <c r="AG270" s="271" t="s">
        <v>1</v>
      </c>
      <c r="AH270" s="271" t="s">
        <v>1</v>
      </c>
      <c r="AI270" s="271" t="s">
        <v>1</v>
      </c>
      <c r="AJ270" s="271" t="s">
        <v>1</v>
      </c>
      <c r="AK270" s="271" t="s">
        <v>1</v>
      </c>
      <c r="AL270" s="271" t="s">
        <v>1</v>
      </c>
      <c r="AM270" s="271" t="s">
        <v>1</v>
      </c>
      <c r="AN270" s="271" t="s">
        <v>1</v>
      </c>
      <c r="AO270" s="271" t="s">
        <v>1</v>
      </c>
      <c r="AP270" s="271" t="s">
        <v>1</v>
      </c>
      <c r="AQ270" s="271" t="s">
        <v>1</v>
      </c>
      <c r="AR270" s="271" t="s">
        <v>1</v>
      </c>
      <c r="AS270" s="271" t="s">
        <v>1</v>
      </c>
      <c r="AT270" s="271" t="s">
        <v>1</v>
      </c>
      <c r="AU270" s="271" t="s">
        <v>1</v>
      </c>
      <c r="AV270" s="271" t="s">
        <v>1</v>
      </c>
      <c r="AW270" s="275" t="s">
        <v>1241</v>
      </c>
      <c r="AX270" s="275">
        <v>1</v>
      </c>
      <c r="AY270" s="152">
        <v>2</v>
      </c>
      <c r="AZ270" s="276">
        <v>0</v>
      </c>
      <c r="BA270" s="276">
        <v>0</v>
      </c>
      <c r="BB270" s="283">
        <v>0</v>
      </c>
      <c r="BD270" s="150" t="e">
        <f>_xlfn.XLOOKUP(A270,'KSD auditees'!A:A,'KSD auditees'!A:A)</f>
        <v>#N/A</v>
      </c>
      <c r="BE270" s="150" t="e">
        <f>_xlfn.XLOOKUP(A270,'KSD auditees'!A:A,'KSD auditees'!G:G)</f>
        <v>#N/A</v>
      </c>
      <c r="BF270" s="150" t="e">
        <f>_xlfn.XLOOKUP(A270,'[27]Non AGSA'!B:B,'[27]Non AGSA'!B:B)</f>
        <v>#N/A</v>
      </c>
      <c r="BG270" s="150" t="e">
        <f>_xlfn.XLOOKUP(A270,'[27]Dormant auditee list'!C:C,'[27]Dormant auditee list'!C:C)</f>
        <v>#N/A</v>
      </c>
      <c r="BH270" s="150" t="str">
        <f>_xlfn.XLOOKUP(A270,[27]Reworked!A:A,[27]Reworked!I:I)</f>
        <v>Unqualified with no findings</v>
      </c>
      <c r="BJ270" s="150">
        <v>1</v>
      </c>
      <c r="BK270" s="150">
        <v>1</v>
      </c>
    </row>
    <row r="271" spans="1:63" ht="26.25" customHeight="1" x14ac:dyDescent="0.25">
      <c r="A271" s="265">
        <v>1296</v>
      </c>
      <c r="B271" s="266" t="s">
        <v>63</v>
      </c>
      <c r="C271" s="271" t="s">
        <v>1193</v>
      </c>
      <c r="D271" s="271" t="s">
        <v>438</v>
      </c>
      <c r="E271" s="271" t="s">
        <v>1191</v>
      </c>
      <c r="F271" s="271" t="s">
        <v>1</v>
      </c>
      <c r="G271" s="271" t="s">
        <v>447</v>
      </c>
      <c r="H271" s="266" t="s">
        <v>444</v>
      </c>
      <c r="I271" s="266" t="s">
        <v>437</v>
      </c>
      <c r="J271" s="279" t="s">
        <v>26</v>
      </c>
      <c r="K271" s="271" t="s">
        <v>1</v>
      </c>
      <c r="L271" s="272" t="s">
        <v>23</v>
      </c>
      <c r="M271" s="152" t="s">
        <v>17</v>
      </c>
      <c r="N271" s="271" t="s">
        <v>1</v>
      </c>
      <c r="O271" s="272" t="s">
        <v>23</v>
      </c>
      <c r="P271" s="274" t="s">
        <v>20</v>
      </c>
      <c r="Q271" s="274" t="s">
        <v>20</v>
      </c>
      <c r="R271" s="271" t="s">
        <v>1</v>
      </c>
      <c r="S271" s="271" t="s">
        <v>1</v>
      </c>
      <c r="T271" s="271" t="s">
        <v>1</v>
      </c>
      <c r="U271" s="271" t="s">
        <v>1</v>
      </c>
      <c r="V271" s="271" t="s">
        <v>1</v>
      </c>
      <c r="W271" s="271" t="s">
        <v>1</v>
      </c>
      <c r="X271" s="271" t="s">
        <v>1</v>
      </c>
      <c r="Y271" s="271" t="s">
        <v>1</v>
      </c>
      <c r="Z271" s="271" t="s">
        <v>1</v>
      </c>
      <c r="AA271" s="271" t="s">
        <v>1</v>
      </c>
      <c r="AB271" s="271" t="s">
        <v>1</v>
      </c>
      <c r="AC271" s="271" t="s">
        <v>1</v>
      </c>
      <c r="AD271" s="271" t="s">
        <v>1</v>
      </c>
      <c r="AE271" s="272" t="s">
        <v>23</v>
      </c>
      <c r="AF271" s="271" t="s">
        <v>1</v>
      </c>
      <c r="AG271" s="271" t="s">
        <v>1</v>
      </c>
      <c r="AH271" s="271" t="s">
        <v>1</v>
      </c>
      <c r="AI271" s="271" t="s">
        <v>1</v>
      </c>
      <c r="AJ271" s="271" t="s">
        <v>1</v>
      </c>
      <c r="AK271" s="271" t="s">
        <v>1</v>
      </c>
      <c r="AL271" s="271" t="s">
        <v>1</v>
      </c>
      <c r="AM271" s="271" t="s">
        <v>1</v>
      </c>
      <c r="AN271" s="271" t="s">
        <v>1</v>
      </c>
      <c r="AO271" s="271" t="s">
        <v>1</v>
      </c>
      <c r="AP271" s="271" t="s">
        <v>1</v>
      </c>
      <c r="AQ271" s="271" t="s">
        <v>1</v>
      </c>
      <c r="AR271" s="271" t="s">
        <v>1</v>
      </c>
      <c r="AS271" s="271" t="s">
        <v>1</v>
      </c>
      <c r="AT271" s="271" t="s">
        <v>1</v>
      </c>
      <c r="AU271" s="271" t="s">
        <v>1</v>
      </c>
      <c r="AV271" s="271" t="s">
        <v>1</v>
      </c>
      <c r="AW271" s="275" t="s">
        <v>1241</v>
      </c>
      <c r="AX271" s="152">
        <v>2</v>
      </c>
      <c r="AY271" s="284">
        <v>0</v>
      </c>
      <c r="AZ271" s="276">
        <v>0</v>
      </c>
      <c r="BA271" s="276">
        <v>0</v>
      </c>
      <c r="BB271" s="281">
        <v>0.02</v>
      </c>
      <c r="BD271" s="150">
        <f>_xlfn.XLOOKUP(A271,'KSD auditees'!A:A,'KSD auditees'!A:A)</f>
        <v>1296</v>
      </c>
      <c r="BE271" s="150" t="str">
        <f>_xlfn.XLOOKUP(A271,'KSD auditees'!A:A,'KSD auditees'!G:G)</f>
        <v xml:space="preserve">Education, Skills development and employment </v>
      </c>
      <c r="BF271" s="150" t="e">
        <f>_xlfn.XLOOKUP(A271,'[27]Non AGSA'!B:B,'[27]Non AGSA'!B:B)</f>
        <v>#N/A</v>
      </c>
      <c r="BG271" s="150" t="e">
        <f>_xlfn.XLOOKUP(A271,'[27]Dormant auditee list'!C:C,'[27]Dormant auditee list'!C:C)</f>
        <v>#N/A</v>
      </c>
      <c r="BH271" s="150" t="str">
        <f>_xlfn.XLOOKUP(A271,[27]Reworked!A:A,[27]Reworked!I:I)</f>
        <v>Qualified</v>
      </c>
      <c r="BJ271" s="150">
        <v>1</v>
      </c>
      <c r="BK271" s="150">
        <v>3</v>
      </c>
    </row>
    <row r="272" spans="1:63" ht="27" customHeight="1" x14ac:dyDescent="0.25">
      <c r="A272" s="265">
        <v>1297</v>
      </c>
      <c r="B272" s="266" t="s">
        <v>64</v>
      </c>
      <c r="C272" s="271" t="s">
        <v>1193</v>
      </c>
      <c r="D272" s="271" t="s">
        <v>438</v>
      </c>
      <c r="E272" s="271" t="s">
        <v>1191</v>
      </c>
      <c r="F272" s="271" t="s">
        <v>1</v>
      </c>
      <c r="G272" s="271" t="s">
        <v>447</v>
      </c>
      <c r="H272" s="266" t="s">
        <v>444</v>
      </c>
      <c r="I272" s="266" t="s">
        <v>437</v>
      </c>
      <c r="J272" s="279" t="s">
        <v>26</v>
      </c>
      <c r="K272" s="271" t="s">
        <v>1</v>
      </c>
      <c r="L272" s="272" t="s">
        <v>23</v>
      </c>
      <c r="M272" s="279" t="s">
        <v>26</v>
      </c>
      <c r="N272" s="271" t="s">
        <v>1</v>
      </c>
      <c r="O272" s="272" t="s">
        <v>23</v>
      </c>
      <c r="P272" s="272" t="s">
        <v>23</v>
      </c>
      <c r="Q272" s="272" t="s">
        <v>23</v>
      </c>
      <c r="R272" s="271" t="s">
        <v>1</v>
      </c>
      <c r="S272" s="271" t="s">
        <v>1</v>
      </c>
      <c r="T272" s="271" t="s">
        <v>1</v>
      </c>
      <c r="U272" s="273" t="s">
        <v>22</v>
      </c>
      <c r="V272" s="274" t="s">
        <v>20</v>
      </c>
      <c r="W272" s="272" t="s">
        <v>23</v>
      </c>
      <c r="X272" s="271" t="s">
        <v>1</v>
      </c>
      <c r="Y272" s="273" t="s">
        <v>22</v>
      </c>
      <c r="Z272" s="271" t="s">
        <v>1</v>
      </c>
      <c r="AA272" s="271" t="s">
        <v>1</v>
      </c>
      <c r="AB272" s="271" t="s">
        <v>1</v>
      </c>
      <c r="AC272" s="271" t="s">
        <v>1</v>
      </c>
      <c r="AD272" s="271" t="s">
        <v>1</v>
      </c>
      <c r="AE272" s="272" t="s">
        <v>23</v>
      </c>
      <c r="AF272" s="271" t="s">
        <v>1</v>
      </c>
      <c r="AG272" s="271" t="s">
        <v>1</v>
      </c>
      <c r="AH272" s="271" t="s">
        <v>1</v>
      </c>
      <c r="AI272" s="271" t="s">
        <v>1</v>
      </c>
      <c r="AJ272" s="271" t="s">
        <v>1</v>
      </c>
      <c r="AK272" s="271" t="s">
        <v>1</v>
      </c>
      <c r="AL272" s="271" t="s">
        <v>1</v>
      </c>
      <c r="AM272" s="271" t="s">
        <v>1</v>
      </c>
      <c r="AN272" s="271" t="s">
        <v>1</v>
      </c>
      <c r="AO272" s="271" t="s">
        <v>1</v>
      </c>
      <c r="AP272" s="271" t="s">
        <v>1</v>
      </c>
      <c r="AQ272" s="271" t="s">
        <v>1</v>
      </c>
      <c r="AR272" s="271" t="s">
        <v>1</v>
      </c>
      <c r="AS272" s="271" t="s">
        <v>1</v>
      </c>
      <c r="AT272" s="271" t="s">
        <v>1</v>
      </c>
      <c r="AU272" s="271" t="s">
        <v>1</v>
      </c>
      <c r="AV272" s="271" t="s">
        <v>1</v>
      </c>
      <c r="AW272" s="275" t="s">
        <v>1241</v>
      </c>
      <c r="AX272" s="152">
        <v>2</v>
      </c>
      <c r="AY272" s="284">
        <v>0</v>
      </c>
      <c r="AZ272" s="276">
        <v>0</v>
      </c>
      <c r="BA272" s="276">
        <v>0</v>
      </c>
      <c r="BB272" s="283">
        <v>0</v>
      </c>
      <c r="BD272" s="150">
        <f>_xlfn.XLOOKUP(A272,'KSD auditees'!A:A,'KSD auditees'!A:A)</f>
        <v>1297</v>
      </c>
      <c r="BE272" s="150" t="str">
        <f>_xlfn.XLOOKUP(A272,'KSD auditees'!A:A,'KSD auditees'!G:G)</f>
        <v xml:space="preserve">Education, Skills development and employment </v>
      </c>
      <c r="BF272" s="150" t="e">
        <f>_xlfn.XLOOKUP(A272,'[27]Non AGSA'!B:B,'[27]Non AGSA'!B:B)</f>
        <v>#N/A</v>
      </c>
      <c r="BG272" s="150" t="e">
        <f>_xlfn.XLOOKUP(A272,'[27]Dormant auditee list'!C:C,'[27]Dormant auditee list'!C:C)</f>
        <v>#N/A</v>
      </c>
      <c r="BH272" s="150" t="str">
        <f>_xlfn.XLOOKUP(A272,[27]Reworked!A:A,[27]Reworked!I:I)</f>
        <v>Qualified</v>
      </c>
      <c r="BJ272" s="150">
        <v>1</v>
      </c>
      <c r="BK272" s="150">
        <v>3</v>
      </c>
    </row>
    <row r="273" spans="1:63" ht="34.5" customHeight="1" x14ac:dyDescent="0.25">
      <c r="A273" s="265">
        <v>1159</v>
      </c>
      <c r="B273" s="266" t="s">
        <v>185</v>
      </c>
      <c r="C273" s="271" t="s">
        <v>1193</v>
      </c>
      <c r="D273" s="271" t="s">
        <v>658</v>
      </c>
      <c r="E273" s="271" t="s">
        <v>1191</v>
      </c>
      <c r="F273" s="271" t="s">
        <v>1</v>
      </c>
      <c r="G273" s="271" t="s">
        <v>587</v>
      </c>
      <c r="H273" s="266" t="s">
        <v>440</v>
      </c>
      <c r="I273" s="266" t="s">
        <v>437</v>
      </c>
      <c r="J273" s="285" t="s">
        <v>39</v>
      </c>
      <c r="K273" s="271" t="s">
        <v>1</v>
      </c>
      <c r="L273" s="271" t="s">
        <v>1</v>
      </c>
      <c r="M273" s="275" t="s">
        <v>33</v>
      </c>
      <c r="N273" s="271" t="s">
        <v>1</v>
      </c>
      <c r="O273" s="271" t="s">
        <v>1</v>
      </c>
      <c r="P273" s="271" t="s">
        <v>1</v>
      </c>
      <c r="Q273" s="271" t="s">
        <v>1</v>
      </c>
      <c r="R273" s="271" t="s">
        <v>1</v>
      </c>
      <c r="S273" s="271" t="s">
        <v>1</v>
      </c>
      <c r="T273" s="271" t="s">
        <v>1</v>
      </c>
      <c r="U273" s="271" t="s">
        <v>1</v>
      </c>
      <c r="V273" s="271" t="s">
        <v>1</v>
      </c>
      <c r="W273" s="271" t="s">
        <v>1</v>
      </c>
      <c r="X273" s="271" t="s">
        <v>1</v>
      </c>
      <c r="Y273" s="271" t="s">
        <v>1</v>
      </c>
      <c r="Z273" s="271" t="s">
        <v>1</v>
      </c>
      <c r="AA273" s="271" t="s">
        <v>1</v>
      </c>
      <c r="AB273" s="271" t="s">
        <v>1</v>
      </c>
      <c r="AC273" s="271" t="s">
        <v>1</v>
      </c>
      <c r="AD273" s="271" t="s">
        <v>1</v>
      </c>
      <c r="AE273" s="271" t="s">
        <v>1</v>
      </c>
      <c r="AF273" s="271" t="s">
        <v>1</v>
      </c>
      <c r="AG273" s="271" t="s">
        <v>1</v>
      </c>
      <c r="AH273" s="271" t="s">
        <v>1</v>
      </c>
      <c r="AI273" s="271" t="s">
        <v>1</v>
      </c>
      <c r="AJ273" s="271" t="s">
        <v>1</v>
      </c>
      <c r="AK273" s="271" t="s">
        <v>1</v>
      </c>
      <c r="AL273" s="271" t="s">
        <v>1</v>
      </c>
      <c r="AM273" s="271" t="s">
        <v>1</v>
      </c>
      <c r="AN273" s="271" t="s">
        <v>1</v>
      </c>
      <c r="AO273" s="271" t="s">
        <v>1</v>
      </c>
      <c r="AP273" s="271" t="s">
        <v>1</v>
      </c>
      <c r="AQ273" s="271" t="s">
        <v>1</v>
      </c>
      <c r="AR273" s="271" t="s">
        <v>1</v>
      </c>
      <c r="AS273" s="271" t="s">
        <v>1</v>
      </c>
      <c r="AT273" s="271" t="s">
        <v>1</v>
      </c>
      <c r="AU273" s="271" t="s">
        <v>1</v>
      </c>
      <c r="AV273" s="273" t="s">
        <v>22</v>
      </c>
      <c r="AW273" s="284" t="s">
        <v>1</v>
      </c>
      <c r="AX273" s="284">
        <v>0</v>
      </c>
      <c r="AY273" s="284">
        <v>0</v>
      </c>
      <c r="AZ273" s="276">
        <v>0</v>
      </c>
      <c r="BA273" s="277">
        <v>0</v>
      </c>
      <c r="BB273" s="283">
        <v>0</v>
      </c>
      <c r="BD273" s="150">
        <f>_xlfn.XLOOKUP(A273,'KSD auditees'!A:A,'KSD auditees'!A:A)</f>
        <v>1159</v>
      </c>
      <c r="BE273" s="150" t="str">
        <f>_xlfn.XLOOKUP(A273,'KSD auditees'!A:A,'KSD auditees'!G:G)</f>
        <v>Other key public entity</v>
      </c>
      <c r="BF273" s="150" t="e">
        <f>_xlfn.XLOOKUP(A273,'[27]Non AGSA'!B:B,'[27]Non AGSA'!B:B)</f>
        <v>#N/A</v>
      </c>
      <c r="BG273" s="150" t="e">
        <f>_xlfn.XLOOKUP(A273,'[27]Dormant auditee list'!C:C,'[27]Dormant auditee list'!C:C)</f>
        <v>#N/A</v>
      </c>
      <c r="BH273" s="150" t="str">
        <f>_xlfn.XLOOKUP(A273,[27]Reworked!A:A,[27]Reworked!I:I)</f>
        <v>Audit not finalised at legislated date</v>
      </c>
      <c r="BJ273" s="150">
        <v>1</v>
      </c>
      <c r="BK273" s="150">
        <v>6</v>
      </c>
    </row>
    <row r="274" spans="1:63" ht="18.75" customHeight="1" x14ac:dyDescent="0.25">
      <c r="A274" s="265">
        <v>132</v>
      </c>
      <c r="B274" s="266" t="s">
        <v>1295</v>
      </c>
      <c r="C274" s="271" t="s">
        <v>1193</v>
      </c>
      <c r="D274" s="271" t="s">
        <v>571</v>
      </c>
      <c r="E274" s="271" t="s">
        <v>1191</v>
      </c>
      <c r="F274" s="271" t="s">
        <v>1</v>
      </c>
      <c r="G274" s="271" t="s">
        <v>1</v>
      </c>
      <c r="H274" s="266" t="s">
        <v>1</v>
      </c>
      <c r="I274" s="266" t="s">
        <v>571</v>
      </c>
      <c r="J274" s="285" t="s">
        <v>39</v>
      </c>
      <c r="K274" s="271" t="s">
        <v>1</v>
      </c>
      <c r="L274" s="273" t="s">
        <v>22</v>
      </c>
      <c r="M274" s="279" t="s">
        <v>26</v>
      </c>
      <c r="N274" s="273" t="s">
        <v>22</v>
      </c>
      <c r="O274" s="272" t="s">
        <v>23</v>
      </c>
      <c r="P274" s="273" t="s">
        <v>22</v>
      </c>
      <c r="Q274" s="271" t="s">
        <v>1</v>
      </c>
      <c r="R274" s="271" t="s">
        <v>1</v>
      </c>
      <c r="S274" s="271" t="s">
        <v>1</v>
      </c>
      <c r="T274" s="271" t="s">
        <v>1</v>
      </c>
      <c r="U274" s="271" t="s">
        <v>1</v>
      </c>
      <c r="V274" s="271" t="s">
        <v>1</v>
      </c>
      <c r="W274" s="271" t="s">
        <v>1</v>
      </c>
      <c r="X274" s="273" t="s">
        <v>22</v>
      </c>
      <c r="Y274" s="271" t="s">
        <v>1</v>
      </c>
      <c r="Z274" s="271" t="s">
        <v>1</v>
      </c>
      <c r="AA274" s="271" t="s">
        <v>1</v>
      </c>
      <c r="AB274" s="271" t="s">
        <v>1</v>
      </c>
      <c r="AC274" s="271" t="s">
        <v>1</v>
      </c>
      <c r="AD274" s="271" t="s">
        <v>1</v>
      </c>
      <c r="AE274" s="273" t="s">
        <v>22</v>
      </c>
      <c r="AF274" s="273" t="s">
        <v>22</v>
      </c>
      <c r="AG274" s="271" t="s">
        <v>1</v>
      </c>
      <c r="AH274" s="271" t="s">
        <v>1</v>
      </c>
      <c r="AI274" s="271" t="s">
        <v>1</v>
      </c>
      <c r="AJ274" s="271" t="s">
        <v>1</v>
      </c>
      <c r="AK274" s="271" t="s">
        <v>1</v>
      </c>
      <c r="AL274" s="271" t="s">
        <v>1</v>
      </c>
      <c r="AM274" s="271" t="s">
        <v>1</v>
      </c>
      <c r="AN274" s="271" t="s">
        <v>1</v>
      </c>
      <c r="AO274" s="273" t="s">
        <v>22</v>
      </c>
      <c r="AP274" s="271" t="s">
        <v>1</v>
      </c>
      <c r="AQ274" s="271" t="s">
        <v>1</v>
      </c>
      <c r="AR274" s="273" t="s">
        <v>22</v>
      </c>
      <c r="AS274" s="271" t="s">
        <v>1</v>
      </c>
      <c r="AT274" s="271" t="s">
        <v>1</v>
      </c>
      <c r="AU274" s="271" t="s">
        <v>1</v>
      </c>
      <c r="AV274" s="273" t="s">
        <v>22</v>
      </c>
      <c r="AW274" s="284" t="s">
        <v>1</v>
      </c>
      <c r="AX274" s="284">
        <v>0</v>
      </c>
      <c r="AY274" s="284">
        <v>0</v>
      </c>
      <c r="AZ274" s="276">
        <v>0</v>
      </c>
      <c r="BA274" s="277">
        <v>0</v>
      </c>
      <c r="BB274" s="281">
        <v>0</v>
      </c>
      <c r="BD274" s="150" t="e">
        <f>_xlfn.XLOOKUP(A274,'KSD auditees'!A:A,'KSD auditees'!A:A)</f>
        <v>#N/A</v>
      </c>
      <c r="BE274" s="150" t="e">
        <f>_xlfn.XLOOKUP(A274,'KSD auditees'!A:A,'KSD auditees'!G:G)</f>
        <v>#N/A</v>
      </c>
      <c r="BF274" s="150" t="e">
        <f>_xlfn.XLOOKUP(A274,'[27]Non AGSA'!B:B,'[27]Non AGSA'!B:B)</f>
        <v>#N/A</v>
      </c>
      <c r="BG274" s="150" t="e">
        <f>_xlfn.XLOOKUP(A274,'[27]Dormant auditee list'!C:C,'[27]Dormant auditee list'!C:C)</f>
        <v>#N/A</v>
      </c>
      <c r="BH274" s="150" t="str">
        <f>_xlfn.XLOOKUP(A274,[27]Reworked!A:A,[27]Reworked!I:I)</f>
        <v>Audit not finalised at legislated date</v>
      </c>
      <c r="BJ274" s="150">
        <v>1</v>
      </c>
      <c r="BK274" s="150">
        <v>6</v>
      </c>
    </row>
    <row r="275" spans="1:63" ht="34.5" customHeight="1" x14ac:dyDescent="0.25">
      <c r="A275" s="265">
        <v>221</v>
      </c>
      <c r="B275" s="266" t="s">
        <v>144</v>
      </c>
      <c r="C275" s="271" t="s">
        <v>1193</v>
      </c>
      <c r="D275" s="271" t="s">
        <v>737</v>
      </c>
      <c r="E275" s="271" t="s">
        <v>1191</v>
      </c>
      <c r="F275" s="271" t="s">
        <v>1</v>
      </c>
      <c r="G275" s="271" t="s">
        <v>739</v>
      </c>
      <c r="H275" s="266" t="s">
        <v>440</v>
      </c>
      <c r="I275" s="266" t="s">
        <v>437</v>
      </c>
      <c r="J275" s="152" t="s">
        <v>17</v>
      </c>
      <c r="K275" s="271" t="s">
        <v>1</v>
      </c>
      <c r="L275" s="272" t="s">
        <v>23</v>
      </c>
      <c r="M275" s="152" t="s">
        <v>17</v>
      </c>
      <c r="N275" s="271" t="s">
        <v>1</v>
      </c>
      <c r="O275" s="272" t="s">
        <v>23</v>
      </c>
      <c r="P275" s="271" t="s">
        <v>1</v>
      </c>
      <c r="Q275" s="271" t="s">
        <v>1</v>
      </c>
      <c r="R275" s="271" t="s">
        <v>1</v>
      </c>
      <c r="S275" s="271" t="s">
        <v>1</v>
      </c>
      <c r="T275" s="271" t="s">
        <v>1</v>
      </c>
      <c r="U275" s="271" t="s">
        <v>1</v>
      </c>
      <c r="V275" s="271" t="s">
        <v>1</v>
      </c>
      <c r="W275" s="271" t="s">
        <v>1</v>
      </c>
      <c r="X275" s="271" t="s">
        <v>1</v>
      </c>
      <c r="Y275" s="271" t="s">
        <v>1</v>
      </c>
      <c r="Z275" s="271" t="s">
        <v>1</v>
      </c>
      <c r="AA275" s="271" t="s">
        <v>1</v>
      </c>
      <c r="AB275" s="271" t="s">
        <v>1</v>
      </c>
      <c r="AC275" s="271" t="s">
        <v>1</v>
      </c>
      <c r="AD275" s="271" t="s">
        <v>1</v>
      </c>
      <c r="AE275" s="272" t="s">
        <v>23</v>
      </c>
      <c r="AF275" s="271" t="s">
        <v>1</v>
      </c>
      <c r="AG275" s="273" t="s">
        <v>22</v>
      </c>
      <c r="AH275" s="271" t="s">
        <v>1</v>
      </c>
      <c r="AI275" s="271" t="s">
        <v>1</v>
      </c>
      <c r="AJ275" s="271" t="s">
        <v>1</v>
      </c>
      <c r="AK275" s="271" t="s">
        <v>1</v>
      </c>
      <c r="AL275" s="271" t="s">
        <v>1</v>
      </c>
      <c r="AM275" s="271" t="s">
        <v>1</v>
      </c>
      <c r="AN275" s="271" t="s">
        <v>1</v>
      </c>
      <c r="AO275" s="271" t="s">
        <v>1</v>
      </c>
      <c r="AP275" s="271" t="s">
        <v>1</v>
      </c>
      <c r="AQ275" s="271" t="s">
        <v>1</v>
      </c>
      <c r="AR275" s="271" t="s">
        <v>1</v>
      </c>
      <c r="AS275" s="271" t="s">
        <v>1</v>
      </c>
      <c r="AT275" s="271" t="s">
        <v>1</v>
      </c>
      <c r="AU275" s="271" t="s">
        <v>1</v>
      </c>
      <c r="AV275" s="272" t="s">
        <v>23</v>
      </c>
      <c r="AW275" s="275" t="s">
        <v>1241</v>
      </c>
      <c r="AX275" s="275">
        <v>1</v>
      </c>
      <c r="AY275" s="152">
        <v>2</v>
      </c>
      <c r="AZ275" s="276">
        <v>0</v>
      </c>
      <c r="BA275" s="280">
        <v>1.1000000000000001</v>
      </c>
      <c r="BB275" s="281">
        <v>0</v>
      </c>
      <c r="BD275" s="150">
        <f>_xlfn.XLOOKUP(A275,'KSD auditees'!A:A,'KSD auditees'!A:A)</f>
        <v>221</v>
      </c>
      <c r="BE275" s="150" t="str">
        <f>_xlfn.XLOOKUP(A275,'KSD auditees'!A:A,'KSD auditees'!G:G)</f>
        <v xml:space="preserve">Financial sustainability </v>
      </c>
      <c r="BF275" s="150" t="e">
        <f>_xlfn.XLOOKUP(A275,'[27]Non AGSA'!B:B,'[27]Non AGSA'!B:B)</f>
        <v>#N/A</v>
      </c>
      <c r="BG275" s="150" t="e">
        <f>_xlfn.XLOOKUP(A275,'[27]Dormant auditee list'!C:C,'[27]Dormant auditee list'!C:C)</f>
        <v>#N/A</v>
      </c>
      <c r="BH275" s="150" t="str">
        <f>_xlfn.XLOOKUP(A275,[27]Reworked!A:A,[27]Reworked!I:I)</f>
        <v>Unqualified with findings</v>
      </c>
      <c r="BJ275" s="150">
        <v>1</v>
      </c>
      <c r="BK275" s="150">
        <v>2</v>
      </c>
    </row>
    <row r="276" spans="1:63" ht="34.5" customHeight="1" x14ac:dyDescent="0.25">
      <c r="A276" s="265">
        <v>1431</v>
      </c>
      <c r="B276" s="266" t="s">
        <v>145</v>
      </c>
      <c r="C276" s="271" t="s">
        <v>1193</v>
      </c>
      <c r="D276" s="271" t="s">
        <v>737</v>
      </c>
      <c r="E276" s="271" t="s">
        <v>1191</v>
      </c>
      <c r="F276" s="271" t="s">
        <v>1</v>
      </c>
      <c r="G276" s="271" t="s">
        <v>739</v>
      </c>
      <c r="H276" s="266" t="s">
        <v>440</v>
      </c>
      <c r="I276" s="266" t="s">
        <v>437</v>
      </c>
      <c r="J276" s="152" t="s">
        <v>17</v>
      </c>
      <c r="K276" s="274" t="s">
        <v>20</v>
      </c>
      <c r="L276" s="272" t="s">
        <v>23</v>
      </c>
      <c r="M276" s="279" t="s">
        <v>26</v>
      </c>
      <c r="N276" s="271" t="s">
        <v>1</v>
      </c>
      <c r="O276" s="274" t="s">
        <v>20</v>
      </c>
      <c r="P276" s="271" t="s">
        <v>1</v>
      </c>
      <c r="Q276" s="271" t="s">
        <v>1</v>
      </c>
      <c r="R276" s="273" t="s">
        <v>22</v>
      </c>
      <c r="S276" s="271" t="s">
        <v>1</v>
      </c>
      <c r="T276" s="271" t="s">
        <v>1</v>
      </c>
      <c r="U276" s="271" t="s">
        <v>1</v>
      </c>
      <c r="V276" s="271" t="s">
        <v>1</v>
      </c>
      <c r="W276" s="271" t="s">
        <v>1</v>
      </c>
      <c r="X276" s="271" t="s">
        <v>1</v>
      </c>
      <c r="Y276" s="271" t="s">
        <v>1</v>
      </c>
      <c r="Z276" s="274" t="s">
        <v>20</v>
      </c>
      <c r="AA276" s="271" t="s">
        <v>1</v>
      </c>
      <c r="AB276" s="271" t="s">
        <v>1</v>
      </c>
      <c r="AC276" s="271" t="s">
        <v>1</v>
      </c>
      <c r="AD276" s="274" t="s">
        <v>20</v>
      </c>
      <c r="AE276" s="272" t="s">
        <v>23</v>
      </c>
      <c r="AF276" s="271" t="s">
        <v>1</v>
      </c>
      <c r="AG276" s="273" t="s">
        <v>22</v>
      </c>
      <c r="AH276" s="271" t="s">
        <v>1</v>
      </c>
      <c r="AI276" s="271" t="s">
        <v>1</v>
      </c>
      <c r="AJ276" s="271" t="s">
        <v>1</v>
      </c>
      <c r="AK276" s="271" t="s">
        <v>1</v>
      </c>
      <c r="AL276" s="271" t="s">
        <v>1</v>
      </c>
      <c r="AM276" s="271" t="s">
        <v>1</v>
      </c>
      <c r="AN276" s="271" t="s">
        <v>1</v>
      </c>
      <c r="AO276" s="271" t="s">
        <v>1</v>
      </c>
      <c r="AP276" s="271" t="s">
        <v>1</v>
      </c>
      <c r="AQ276" s="271" t="s">
        <v>1</v>
      </c>
      <c r="AR276" s="271" t="s">
        <v>1</v>
      </c>
      <c r="AS276" s="271" t="s">
        <v>1</v>
      </c>
      <c r="AT276" s="271" t="s">
        <v>1</v>
      </c>
      <c r="AU276" s="272" t="s">
        <v>23</v>
      </c>
      <c r="AV276" s="274" t="s">
        <v>20</v>
      </c>
      <c r="AW276" s="274" t="s">
        <v>1240</v>
      </c>
      <c r="AX276" s="275">
        <v>1</v>
      </c>
      <c r="AY276" s="275">
        <v>1</v>
      </c>
      <c r="AZ276" s="276">
        <v>0</v>
      </c>
      <c r="BA276" s="277">
        <v>0.18</v>
      </c>
      <c r="BB276" s="281">
        <v>6.0000000000000001E-3</v>
      </c>
      <c r="BD276" s="150">
        <f>_xlfn.XLOOKUP(A276,'KSD auditees'!A:A,'KSD auditees'!A:A)</f>
        <v>1431</v>
      </c>
      <c r="BE276" s="150" t="str">
        <f>_xlfn.XLOOKUP(A276,'KSD auditees'!A:A,'KSD auditees'!G:G)</f>
        <v xml:space="preserve">Financial sustainability </v>
      </c>
      <c r="BF276" s="150" t="e">
        <f>_xlfn.XLOOKUP(A276,'[27]Non AGSA'!B:B,'[27]Non AGSA'!B:B)</f>
        <v>#N/A</v>
      </c>
      <c r="BG276" s="150" t="e">
        <f>_xlfn.XLOOKUP(A276,'[27]Dormant auditee list'!C:C,'[27]Dormant auditee list'!C:C)</f>
        <v>#N/A</v>
      </c>
      <c r="BH276" s="150" t="str">
        <f>_xlfn.XLOOKUP(A276,[27]Reworked!A:A,[27]Reworked!I:I)</f>
        <v>Unqualified with findings</v>
      </c>
      <c r="BJ276" s="150">
        <v>1</v>
      </c>
      <c r="BK276" s="150">
        <v>2</v>
      </c>
    </row>
    <row r="277" spans="1:63" ht="34.5" customHeight="1" x14ac:dyDescent="0.25">
      <c r="A277" s="265">
        <v>1183</v>
      </c>
      <c r="B277" s="266" t="s">
        <v>146</v>
      </c>
      <c r="C277" s="271" t="s">
        <v>1193</v>
      </c>
      <c r="D277" s="271" t="s">
        <v>737</v>
      </c>
      <c r="E277" s="271" t="s">
        <v>1191</v>
      </c>
      <c r="F277" s="271" t="s">
        <v>1</v>
      </c>
      <c r="G277" s="271" t="s">
        <v>739</v>
      </c>
      <c r="H277" s="266" t="s">
        <v>440</v>
      </c>
      <c r="I277" s="266" t="s">
        <v>437</v>
      </c>
      <c r="J277" s="152" t="s">
        <v>17</v>
      </c>
      <c r="K277" s="272" t="s">
        <v>23</v>
      </c>
      <c r="L277" s="272" t="s">
        <v>23</v>
      </c>
      <c r="M277" s="275" t="s">
        <v>33</v>
      </c>
      <c r="N277" s="274" t="s">
        <v>20</v>
      </c>
      <c r="O277" s="274" t="s">
        <v>20</v>
      </c>
      <c r="P277" s="271" t="s">
        <v>1</v>
      </c>
      <c r="Q277" s="271" t="s">
        <v>1</v>
      </c>
      <c r="R277" s="271" t="s">
        <v>1</v>
      </c>
      <c r="S277" s="271" t="s">
        <v>1</v>
      </c>
      <c r="T277" s="271" t="s">
        <v>1</v>
      </c>
      <c r="U277" s="271" t="s">
        <v>1</v>
      </c>
      <c r="V277" s="271" t="s">
        <v>1</v>
      </c>
      <c r="W277" s="271" t="s">
        <v>1</v>
      </c>
      <c r="X277" s="271" t="s">
        <v>1</v>
      </c>
      <c r="Y277" s="271" t="s">
        <v>1</v>
      </c>
      <c r="Z277" s="274" t="s">
        <v>20</v>
      </c>
      <c r="AA277" s="273" t="s">
        <v>22</v>
      </c>
      <c r="AB277" s="271" t="s">
        <v>1</v>
      </c>
      <c r="AC277" s="271" t="s">
        <v>1</v>
      </c>
      <c r="AD277" s="274" t="s">
        <v>20</v>
      </c>
      <c r="AE277" s="274" t="s">
        <v>20</v>
      </c>
      <c r="AF277" s="271" t="s">
        <v>1</v>
      </c>
      <c r="AG277" s="273" t="s">
        <v>22</v>
      </c>
      <c r="AH277" s="271" t="s">
        <v>1</v>
      </c>
      <c r="AI277" s="271" t="s">
        <v>1</v>
      </c>
      <c r="AJ277" s="271" t="s">
        <v>1</v>
      </c>
      <c r="AK277" s="271" t="s">
        <v>1</v>
      </c>
      <c r="AL277" s="271" t="s">
        <v>1</v>
      </c>
      <c r="AM277" s="271" t="s">
        <v>1</v>
      </c>
      <c r="AN277" s="271" t="s">
        <v>1</v>
      </c>
      <c r="AO277" s="271" t="s">
        <v>1</v>
      </c>
      <c r="AP277" s="271" t="s">
        <v>1</v>
      </c>
      <c r="AQ277" s="271" t="s">
        <v>1</v>
      </c>
      <c r="AR277" s="271" t="s">
        <v>1</v>
      </c>
      <c r="AS277" s="271" t="s">
        <v>1</v>
      </c>
      <c r="AT277" s="271" t="s">
        <v>1</v>
      </c>
      <c r="AU277" s="272" t="s">
        <v>23</v>
      </c>
      <c r="AV277" s="273" t="s">
        <v>22</v>
      </c>
      <c r="AW277" s="274" t="s">
        <v>1240</v>
      </c>
      <c r="AX277" s="275">
        <v>1</v>
      </c>
      <c r="AY277" s="152">
        <v>2</v>
      </c>
      <c r="AZ277" s="276">
        <v>0</v>
      </c>
      <c r="BA277" s="277">
        <v>0.02</v>
      </c>
      <c r="BB277" s="281">
        <v>0</v>
      </c>
      <c r="BD277" s="150">
        <f>_xlfn.XLOOKUP(A277,'KSD auditees'!A:A,'KSD auditees'!A:A)</f>
        <v>1183</v>
      </c>
      <c r="BE277" s="150" t="str">
        <f>_xlfn.XLOOKUP(A277,'KSD auditees'!A:A,'KSD auditees'!G:G)</f>
        <v xml:space="preserve">Financial sustainability </v>
      </c>
      <c r="BF277" s="150" t="e">
        <f>_xlfn.XLOOKUP(A277,'[27]Non AGSA'!B:B,'[27]Non AGSA'!B:B)</f>
        <v>#N/A</v>
      </c>
      <c r="BG277" s="150" t="e">
        <f>_xlfn.XLOOKUP(A277,'[27]Dormant auditee list'!C:C,'[27]Dormant auditee list'!C:C)</f>
        <v>#N/A</v>
      </c>
      <c r="BH277" s="150" t="str">
        <f>_xlfn.XLOOKUP(A277,[27]Reworked!A:A,[27]Reworked!I:I)</f>
        <v>Unqualified with findings</v>
      </c>
      <c r="BJ277" s="150">
        <v>1</v>
      </c>
      <c r="BK277" s="150">
        <v>2</v>
      </c>
    </row>
    <row r="278" spans="1:63" ht="26.25" customHeight="1" x14ac:dyDescent="0.25">
      <c r="A278" s="265">
        <v>222</v>
      </c>
      <c r="B278" s="266" t="s">
        <v>707</v>
      </c>
      <c r="C278" s="271" t="s">
        <v>1193</v>
      </c>
      <c r="D278" s="271" t="s">
        <v>683</v>
      </c>
      <c r="E278" s="271" t="s">
        <v>1191</v>
      </c>
      <c r="F278" s="271" t="s">
        <v>1</v>
      </c>
      <c r="G278" s="271" t="s">
        <v>695</v>
      </c>
      <c r="H278" s="266" t="s">
        <v>696</v>
      </c>
      <c r="I278" s="266" t="s">
        <v>437</v>
      </c>
      <c r="J278" s="275" t="s">
        <v>33</v>
      </c>
      <c r="K278" s="271" t="s">
        <v>1</v>
      </c>
      <c r="L278" s="271" t="s">
        <v>1</v>
      </c>
      <c r="M278" s="275" t="s">
        <v>33</v>
      </c>
      <c r="N278" s="271" t="s">
        <v>1</v>
      </c>
      <c r="O278" s="271" t="s">
        <v>1</v>
      </c>
      <c r="P278" s="271" t="s">
        <v>1</v>
      </c>
      <c r="Q278" s="271" t="s">
        <v>1</v>
      </c>
      <c r="R278" s="271" t="s">
        <v>1</v>
      </c>
      <c r="S278" s="271" t="s">
        <v>1</v>
      </c>
      <c r="T278" s="271" t="s">
        <v>1</v>
      </c>
      <c r="U278" s="271" t="s">
        <v>1</v>
      </c>
      <c r="V278" s="271" t="s">
        <v>1</v>
      </c>
      <c r="W278" s="271" t="s">
        <v>1</v>
      </c>
      <c r="X278" s="271" t="s">
        <v>1</v>
      </c>
      <c r="Y278" s="271" t="s">
        <v>1</v>
      </c>
      <c r="Z278" s="271" t="s">
        <v>1</v>
      </c>
      <c r="AA278" s="271" t="s">
        <v>1</v>
      </c>
      <c r="AB278" s="271" t="s">
        <v>1</v>
      </c>
      <c r="AC278" s="271" t="s">
        <v>1</v>
      </c>
      <c r="AD278" s="271" t="s">
        <v>1</v>
      </c>
      <c r="AE278" s="271" t="s">
        <v>1</v>
      </c>
      <c r="AF278" s="271" t="s">
        <v>1</v>
      </c>
      <c r="AG278" s="271" t="s">
        <v>1</v>
      </c>
      <c r="AH278" s="271" t="s">
        <v>1</v>
      </c>
      <c r="AI278" s="271" t="s">
        <v>1</v>
      </c>
      <c r="AJ278" s="271" t="s">
        <v>1</v>
      </c>
      <c r="AK278" s="271" t="s">
        <v>1</v>
      </c>
      <c r="AL278" s="271" t="s">
        <v>1</v>
      </c>
      <c r="AM278" s="271" t="s">
        <v>1</v>
      </c>
      <c r="AN278" s="271" t="s">
        <v>1</v>
      </c>
      <c r="AO278" s="271" t="s">
        <v>1</v>
      </c>
      <c r="AP278" s="271" t="s">
        <v>1</v>
      </c>
      <c r="AQ278" s="271" t="s">
        <v>1</v>
      </c>
      <c r="AR278" s="271" t="s">
        <v>1</v>
      </c>
      <c r="AS278" s="271" t="s">
        <v>1</v>
      </c>
      <c r="AT278" s="271" t="s">
        <v>1</v>
      </c>
      <c r="AU278" s="271" t="s">
        <v>1</v>
      </c>
      <c r="AV278" s="272" t="s">
        <v>23</v>
      </c>
      <c r="AW278" s="274" t="s">
        <v>1240</v>
      </c>
      <c r="AX278" s="275">
        <v>1</v>
      </c>
      <c r="AY278" s="275">
        <v>1</v>
      </c>
      <c r="AZ278" s="276">
        <v>0</v>
      </c>
      <c r="BA278" s="277">
        <v>0.66</v>
      </c>
      <c r="BB278" s="278">
        <v>0.03</v>
      </c>
      <c r="BD278" s="150" t="e">
        <f>_xlfn.XLOOKUP(A278,'KSD auditees'!A:A,'KSD auditees'!A:A)</f>
        <v>#N/A</v>
      </c>
      <c r="BE278" s="150" t="e">
        <f>_xlfn.XLOOKUP(A278,'KSD auditees'!A:A,'KSD auditees'!G:G)</f>
        <v>#N/A</v>
      </c>
      <c r="BF278" s="150" t="e">
        <f>_xlfn.XLOOKUP(A278,'[27]Non AGSA'!B:B,'[27]Non AGSA'!B:B)</f>
        <v>#N/A</v>
      </c>
      <c r="BG278" s="150" t="e">
        <f>_xlfn.XLOOKUP(A278,'[27]Dormant auditee list'!C:C,'[27]Dormant auditee list'!C:C)</f>
        <v>#N/A</v>
      </c>
      <c r="BH278" s="150" t="str">
        <f>_xlfn.XLOOKUP(A278,[27]Reworked!A:A,[27]Reworked!I:I)</f>
        <v>Unqualified with no findings</v>
      </c>
      <c r="BJ278" s="150">
        <v>1</v>
      </c>
      <c r="BK278" s="150">
        <v>1</v>
      </c>
    </row>
    <row r="279" spans="1:63" ht="26.25" customHeight="1" x14ac:dyDescent="0.25">
      <c r="A279" s="265">
        <v>1322</v>
      </c>
      <c r="B279" s="266" t="s">
        <v>65</v>
      </c>
      <c r="C279" s="271" t="s">
        <v>1193</v>
      </c>
      <c r="D279" s="271" t="s">
        <v>625</v>
      </c>
      <c r="E279" s="271" t="s">
        <v>1191</v>
      </c>
      <c r="F279" s="271" t="s">
        <v>1</v>
      </c>
      <c r="G279" s="271" t="s">
        <v>447</v>
      </c>
      <c r="H279" s="266" t="s">
        <v>444</v>
      </c>
      <c r="I279" s="266" t="s">
        <v>437</v>
      </c>
      <c r="J279" s="152" t="s">
        <v>17</v>
      </c>
      <c r="K279" s="271" t="s">
        <v>1</v>
      </c>
      <c r="L279" s="272" t="s">
        <v>23</v>
      </c>
      <c r="M279" s="279" t="s">
        <v>26</v>
      </c>
      <c r="N279" s="271" t="s">
        <v>1</v>
      </c>
      <c r="O279" s="272" t="s">
        <v>23</v>
      </c>
      <c r="P279" s="273" t="s">
        <v>22</v>
      </c>
      <c r="Q279" s="271" t="s">
        <v>1</v>
      </c>
      <c r="R279" s="273" t="s">
        <v>22</v>
      </c>
      <c r="S279" s="271" t="s">
        <v>1</v>
      </c>
      <c r="T279" s="271" t="s">
        <v>1</v>
      </c>
      <c r="U279" s="271" t="s">
        <v>1</v>
      </c>
      <c r="V279" s="271" t="s">
        <v>1</v>
      </c>
      <c r="W279" s="271" t="s">
        <v>1</v>
      </c>
      <c r="X279" s="271" t="s">
        <v>1</v>
      </c>
      <c r="Y279" s="271" t="s">
        <v>1</v>
      </c>
      <c r="Z279" s="271" t="s">
        <v>1</v>
      </c>
      <c r="AA279" s="271" t="s">
        <v>1</v>
      </c>
      <c r="AB279" s="271" t="s">
        <v>1</v>
      </c>
      <c r="AC279" s="271" t="s">
        <v>1</v>
      </c>
      <c r="AD279" s="271" t="s">
        <v>1</v>
      </c>
      <c r="AE279" s="272" t="s">
        <v>23</v>
      </c>
      <c r="AF279" s="271" t="s">
        <v>1</v>
      </c>
      <c r="AG279" s="271" t="s">
        <v>1</v>
      </c>
      <c r="AH279" s="271" t="s">
        <v>1</v>
      </c>
      <c r="AI279" s="271" t="s">
        <v>1</v>
      </c>
      <c r="AJ279" s="271" t="s">
        <v>1</v>
      </c>
      <c r="AK279" s="271" t="s">
        <v>1</v>
      </c>
      <c r="AL279" s="273" t="s">
        <v>22</v>
      </c>
      <c r="AM279" s="271" t="s">
        <v>1</v>
      </c>
      <c r="AN279" s="271" t="s">
        <v>1</v>
      </c>
      <c r="AO279" s="271" t="s">
        <v>1</v>
      </c>
      <c r="AP279" s="271" t="s">
        <v>1</v>
      </c>
      <c r="AQ279" s="271" t="s">
        <v>1</v>
      </c>
      <c r="AR279" s="271" t="s">
        <v>1</v>
      </c>
      <c r="AS279" s="271" t="s">
        <v>1</v>
      </c>
      <c r="AT279" s="271" t="s">
        <v>1</v>
      </c>
      <c r="AU279" s="271" t="s">
        <v>1</v>
      </c>
      <c r="AV279" s="271" t="s">
        <v>1</v>
      </c>
      <c r="AW279" s="274" t="s">
        <v>1240</v>
      </c>
      <c r="AX279" s="152">
        <v>2</v>
      </c>
      <c r="AY279" s="275">
        <v>1</v>
      </c>
      <c r="AZ279" s="276">
        <v>0</v>
      </c>
      <c r="BA279" s="276">
        <v>0</v>
      </c>
      <c r="BB279" s="283">
        <v>0</v>
      </c>
      <c r="BD279" s="150">
        <f>_xlfn.XLOOKUP(A279,'KSD auditees'!A:A,'KSD auditees'!A:A)</f>
        <v>1322</v>
      </c>
      <c r="BE279" s="150" t="str">
        <f>_xlfn.XLOOKUP(A279,'KSD auditees'!A:A,'KSD auditees'!G:G)</f>
        <v xml:space="preserve">Education, Skills development and employment </v>
      </c>
      <c r="BF279" s="150" t="e">
        <f>_xlfn.XLOOKUP(A279,'[27]Non AGSA'!B:B,'[27]Non AGSA'!B:B)</f>
        <v>#N/A</v>
      </c>
      <c r="BG279" s="150" t="e">
        <f>_xlfn.XLOOKUP(A279,'[27]Dormant auditee list'!C:C,'[27]Dormant auditee list'!C:C)</f>
        <v>#N/A</v>
      </c>
      <c r="BH279" s="150" t="str">
        <f>_xlfn.XLOOKUP(A279,[27]Reworked!A:A,[27]Reworked!I:I)</f>
        <v>Unqualified with findings</v>
      </c>
      <c r="BJ279" s="150">
        <v>1</v>
      </c>
      <c r="BK279" s="150">
        <v>2</v>
      </c>
    </row>
    <row r="280" spans="1:63" ht="27" customHeight="1" x14ac:dyDescent="0.25">
      <c r="A280" s="265">
        <v>1323</v>
      </c>
      <c r="B280" s="266" t="s">
        <v>66</v>
      </c>
      <c r="C280" s="271" t="s">
        <v>1193</v>
      </c>
      <c r="D280" s="271" t="s">
        <v>625</v>
      </c>
      <c r="E280" s="271" t="s">
        <v>1191</v>
      </c>
      <c r="F280" s="271" t="s">
        <v>1</v>
      </c>
      <c r="G280" s="271" t="s">
        <v>447</v>
      </c>
      <c r="H280" s="266" t="s">
        <v>444</v>
      </c>
      <c r="I280" s="266" t="s">
        <v>437</v>
      </c>
      <c r="J280" s="152" t="s">
        <v>17</v>
      </c>
      <c r="K280" s="271" t="s">
        <v>1</v>
      </c>
      <c r="L280" s="272" t="s">
        <v>23</v>
      </c>
      <c r="M280" s="152" t="s">
        <v>17</v>
      </c>
      <c r="N280" s="271" t="s">
        <v>1</v>
      </c>
      <c r="O280" s="272" t="s">
        <v>23</v>
      </c>
      <c r="P280" s="271" t="s">
        <v>1</v>
      </c>
      <c r="Q280" s="271" t="s">
        <v>1</v>
      </c>
      <c r="R280" s="271" t="s">
        <v>1</v>
      </c>
      <c r="S280" s="271" t="s">
        <v>1</v>
      </c>
      <c r="T280" s="271" t="s">
        <v>1</v>
      </c>
      <c r="U280" s="271" t="s">
        <v>1</v>
      </c>
      <c r="V280" s="271" t="s">
        <v>1</v>
      </c>
      <c r="W280" s="271" t="s">
        <v>1</v>
      </c>
      <c r="X280" s="271" t="s">
        <v>1</v>
      </c>
      <c r="Y280" s="271" t="s">
        <v>1</v>
      </c>
      <c r="Z280" s="271" t="s">
        <v>1</v>
      </c>
      <c r="AA280" s="271" t="s">
        <v>1</v>
      </c>
      <c r="AB280" s="271" t="s">
        <v>1</v>
      </c>
      <c r="AC280" s="271" t="s">
        <v>1</v>
      </c>
      <c r="AD280" s="271" t="s">
        <v>1</v>
      </c>
      <c r="AE280" s="272" t="s">
        <v>23</v>
      </c>
      <c r="AF280" s="271" t="s">
        <v>1</v>
      </c>
      <c r="AG280" s="273" t="s">
        <v>22</v>
      </c>
      <c r="AH280" s="271" t="s">
        <v>1</v>
      </c>
      <c r="AI280" s="271" t="s">
        <v>1</v>
      </c>
      <c r="AJ280" s="271" t="s">
        <v>1</v>
      </c>
      <c r="AK280" s="271" t="s">
        <v>1</v>
      </c>
      <c r="AL280" s="271" t="s">
        <v>1</v>
      </c>
      <c r="AM280" s="271" t="s">
        <v>1</v>
      </c>
      <c r="AN280" s="271" t="s">
        <v>1</v>
      </c>
      <c r="AO280" s="271" t="s">
        <v>1</v>
      </c>
      <c r="AP280" s="273" t="s">
        <v>22</v>
      </c>
      <c r="AQ280" s="271" t="s">
        <v>1</v>
      </c>
      <c r="AR280" s="271" t="s">
        <v>1</v>
      </c>
      <c r="AS280" s="271" t="s">
        <v>1</v>
      </c>
      <c r="AT280" s="271" t="s">
        <v>1</v>
      </c>
      <c r="AU280" s="271" t="s">
        <v>1</v>
      </c>
      <c r="AV280" s="271" t="s">
        <v>1</v>
      </c>
      <c r="AW280" s="274" t="s">
        <v>1240</v>
      </c>
      <c r="AX280" s="152">
        <v>2</v>
      </c>
      <c r="AY280" s="152">
        <v>2</v>
      </c>
      <c r="AZ280" s="276">
        <v>0</v>
      </c>
      <c r="BA280" s="276">
        <v>0</v>
      </c>
      <c r="BB280" s="283">
        <v>0</v>
      </c>
      <c r="BD280" s="150">
        <f>_xlfn.XLOOKUP(A280,'KSD auditees'!A:A,'KSD auditees'!A:A)</f>
        <v>1323</v>
      </c>
      <c r="BE280" s="150" t="str">
        <f>_xlfn.XLOOKUP(A280,'KSD auditees'!A:A,'KSD auditees'!G:G)</f>
        <v xml:space="preserve">Education, Skills development and employment </v>
      </c>
      <c r="BF280" s="150" t="e">
        <f>_xlfn.XLOOKUP(A280,'[27]Non AGSA'!B:B,'[27]Non AGSA'!B:B)</f>
        <v>#N/A</v>
      </c>
      <c r="BG280" s="150" t="e">
        <f>_xlfn.XLOOKUP(A280,'[27]Dormant auditee list'!C:C,'[27]Dormant auditee list'!C:C)</f>
        <v>#N/A</v>
      </c>
      <c r="BH280" s="150" t="str">
        <f>_xlfn.XLOOKUP(A280,[27]Reworked!A:A,[27]Reworked!I:I)</f>
        <v>Unqualified with findings</v>
      </c>
      <c r="BJ280" s="150">
        <v>1</v>
      </c>
      <c r="BK280" s="150">
        <v>2</v>
      </c>
    </row>
    <row r="281" spans="1:63" ht="18.75" customHeight="1" x14ac:dyDescent="0.25">
      <c r="A281" s="265">
        <v>1145</v>
      </c>
      <c r="B281" s="266" t="s">
        <v>638</v>
      </c>
      <c r="C281" s="271" t="s">
        <v>1193</v>
      </c>
      <c r="D281" s="271" t="s">
        <v>625</v>
      </c>
      <c r="E281" s="271" t="s">
        <v>1191</v>
      </c>
      <c r="F281" s="271" t="s">
        <v>1</v>
      </c>
      <c r="G281" s="271" t="s">
        <v>1</v>
      </c>
      <c r="H281" s="266" t="s">
        <v>1</v>
      </c>
      <c r="I281" s="266" t="s">
        <v>625</v>
      </c>
      <c r="J281" s="279" t="s">
        <v>26</v>
      </c>
      <c r="K281" s="274" t="s">
        <v>20</v>
      </c>
      <c r="L281" s="272" t="s">
        <v>23</v>
      </c>
      <c r="M281" s="279" t="s">
        <v>26</v>
      </c>
      <c r="N281" s="271" t="s">
        <v>1</v>
      </c>
      <c r="O281" s="272" t="s">
        <v>23</v>
      </c>
      <c r="P281" s="272" t="s">
        <v>23</v>
      </c>
      <c r="Q281" s="274" t="s">
        <v>20</v>
      </c>
      <c r="R281" s="274" t="s">
        <v>20</v>
      </c>
      <c r="S281" s="271" t="s">
        <v>1</v>
      </c>
      <c r="T281" s="274" t="s">
        <v>20</v>
      </c>
      <c r="U281" s="271" t="s">
        <v>1</v>
      </c>
      <c r="V281" s="271" t="s">
        <v>1</v>
      </c>
      <c r="W281" s="274" t="s">
        <v>20</v>
      </c>
      <c r="X281" s="271" t="s">
        <v>1</v>
      </c>
      <c r="Y281" s="274" t="s">
        <v>20</v>
      </c>
      <c r="Z281" s="274" t="s">
        <v>20</v>
      </c>
      <c r="AA281" s="274" t="s">
        <v>20</v>
      </c>
      <c r="AB281" s="271" t="s">
        <v>1</v>
      </c>
      <c r="AC281" s="271" t="s">
        <v>1</v>
      </c>
      <c r="AD281" s="271" t="s">
        <v>1</v>
      </c>
      <c r="AE281" s="272" t="s">
        <v>23</v>
      </c>
      <c r="AF281" s="274" t="s">
        <v>20</v>
      </c>
      <c r="AG281" s="271" t="s">
        <v>1</v>
      </c>
      <c r="AH281" s="271" t="s">
        <v>1</v>
      </c>
      <c r="AI281" s="271" t="s">
        <v>1</v>
      </c>
      <c r="AJ281" s="271" t="s">
        <v>1</v>
      </c>
      <c r="AK281" s="274" t="s">
        <v>20</v>
      </c>
      <c r="AL281" s="272" t="s">
        <v>23</v>
      </c>
      <c r="AM281" s="271" t="s">
        <v>1</v>
      </c>
      <c r="AN281" s="271" t="s">
        <v>1</v>
      </c>
      <c r="AO281" s="272" t="s">
        <v>23</v>
      </c>
      <c r="AP281" s="271" t="s">
        <v>1</v>
      </c>
      <c r="AQ281" s="271" t="s">
        <v>1</v>
      </c>
      <c r="AR281" s="272" t="s">
        <v>23</v>
      </c>
      <c r="AS281" s="271" t="s">
        <v>1</v>
      </c>
      <c r="AT281" s="271" t="s">
        <v>1</v>
      </c>
      <c r="AU281" s="272" t="s">
        <v>23</v>
      </c>
      <c r="AV281" s="272" t="s">
        <v>23</v>
      </c>
      <c r="AW281" s="274" t="s">
        <v>1240</v>
      </c>
      <c r="AX281" s="152">
        <v>2</v>
      </c>
      <c r="AY281" s="152">
        <v>2</v>
      </c>
      <c r="AZ281" s="276">
        <v>0</v>
      </c>
      <c r="BA281" s="280">
        <v>0.65</v>
      </c>
      <c r="BB281" s="278">
        <v>11.1</v>
      </c>
      <c r="BD281" s="150" t="e">
        <f>_xlfn.XLOOKUP(A281,'KSD auditees'!A:A,'KSD auditees'!A:A)</f>
        <v>#N/A</v>
      </c>
      <c r="BE281" s="150" t="e">
        <f>_xlfn.XLOOKUP(A281,'KSD auditees'!A:A,'KSD auditees'!G:G)</f>
        <v>#N/A</v>
      </c>
      <c r="BF281" s="150" t="e">
        <f>_xlfn.XLOOKUP(A281,'[27]Non AGSA'!B:B,'[27]Non AGSA'!B:B)</f>
        <v>#N/A</v>
      </c>
      <c r="BG281" s="150" t="e">
        <f>_xlfn.XLOOKUP(A281,'[27]Dormant auditee list'!C:C,'[27]Dormant auditee list'!C:C)</f>
        <v>#N/A</v>
      </c>
      <c r="BH281" s="150" t="str">
        <f>_xlfn.XLOOKUP(A281,[27]Reworked!A:A,[27]Reworked!I:I)</f>
        <v>Qualified</v>
      </c>
      <c r="BJ281" s="150">
        <v>1</v>
      </c>
      <c r="BK281" s="150">
        <v>3</v>
      </c>
    </row>
    <row r="282" spans="1:63" ht="13.5" customHeight="1" x14ac:dyDescent="0.25">
      <c r="A282" s="265">
        <v>223</v>
      </c>
      <c r="B282" s="266" t="s">
        <v>639</v>
      </c>
      <c r="C282" s="271" t="s">
        <v>1193</v>
      </c>
      <c r="D282" s="271" t="s">
        <v>625</v>
      </c>
      <c r="E282" s="271" t="s">
        <v>1191</v>
      </c>
      <c r="F282" s="271" t="s">
        <v>1</v>
      </c>
      <c r="G282" s="271" t="s">
        <v>1</v>
      </c>
      <c r="H282" s="266" t="s">
        <v>1</v>
      </c>
      <c r="I282" s="266" t="s">
        <v>625</v>
      </c>
      <c r="J282" s="152" t="s">
        <v>17</v>
      </c>
      <c r="K282" s="271" t="s">
        <v>1</v>
      </c>
      <c r="L282" s="274" t="s">
        <v>20</v>
      </c>
      <c r="M282" s="275" t="s">
        <v>33</v>
      </c>
      <c r="N282" s="271" t="s">
        <v>1</v>
      </c>
      <c r="O282" s="271" t="s">
        <v>1</v>
      </c>
      <c r="P282" s="271" t="s">
        <v>1</v>
      </c>
      <c r="Q282" s="271" t="s">
        <v>1</v>
      </c>
      <c r="R282" s="271" t="s">
        <v>1</v>
      </c>
      <c r="S282" s="271" t="s">
        <v>1</v>
      </c>
      <c r="T282" s="271" t="s">
        <v>1</v>
      </c>
      <c r="U282" s="271" t="s">
        <v>1</v>
      </c>
      <c r="V282" s="271" t="s">
        <v>1</v>
      </c>
      <c r="W282" s="271" t="s">
        <v>1</v>
      </c>
      <c r="X282" s="271" t="s">
        <v>1</v>
      </c>
      <c r="Y282" s="271" t="s">
        <v>1</v>
      </c>
      <c r="Z282" s="271" t="s">
        <v>1</v>
      </c>
      <c r="AA282" s="271" t="s">
        <v>1</v>
      </c>
      <c r="AB282" s="271" t="s">
        <v>1</v>
      </c>
      <c r="AC282" s="271" t="s">
        <v>1</v>
      </c>
      <c r="AD282" s="271" t="s">
        <v>1</v>
      </c>
      <c r="AE282" s="274" t="s">
        <v>20</v>
      </c>
      <c r="AF282" s="271" t="s">
        <v>1</v>
      </c>
      <c r="AG282" s="271" t="s">
        <v>1</v>
      </c>
      <c r="AH282" s="271" t="s">
        <v>1</v>
      </c>
      <c r="AI282" s="271" t="s">
        <v>1</v>
      </c>
      <c r="AJ282" s="271" t="s">
        <v>1</v>
      </c>
      <c r="AK282" s="271" t="s">
        <v>1</v>
      </c>
      <c r="AL282" s="271" t="s">
        <v>1</v>
      </c>
      <c r="AM282" s="271" t="s">
        <v>1</v>
      </c>
      <c r="AN282" s="271" t="s">
        <v>1</v>
      </c>
      <c r="AO282" s="271" t="s">
        <v>1</v>
      </c>
      <c r="AP282" s="271" t="s">
        <v>1</v>
      </c>
      <c r="AQ282" s="271" t="s">
        <v>1</v>
      </c>
      <c r="AR282" s="271" t="s">
        <v>1</v>
      </c>
      <c r="AS282" s="271" t="s">
        <v>1</v>
      </c>
      <c r="AT282" s="271" t="s">
        <v>1</v>
      </c>
      <c r="AU282" s="271" t="s">
        <v>1</v>
      </c>
      <c r="AV282" s="272" t="s">
        <v>23</v>
      </c>
      <c r="AW282" s="275" t="s">
        <v>1241</v>
      </c>
      <c r="AX282" s="275">
        <v>1</v>
      </c>
      <c r="AY282" s="275">
        <v>1</v>
      </c>
      <c r="AZ282" s="276">
        <v>0</v>
      </c>
      <c r="BA282" s="280">
        <v>0.51</v>
      </c>
      <c r="BB282" s="281">
        <v>0.01</v>
      </c>
      <c r="BD282" s="150" t="e">
        <f>_xlfn.XLOOKUP(A282,'KSD auditees'!A:A,'KSD auditees'!A:A)</f>
        <v>#N/A</v>
      </c>
      <c r="BE282" s="150" t="e">
        <f>_xlfn.XLOOKUP(A282,'KSD auditees'!A:A,'KSD auditees'!G:G)</f>
        <v>#N/A</v>
      </c>
      <c r="BF282" s="150" t="e">
        <f>_xlfn.XLOOKUP(A282,'[27]Non AGSA'!B:B,'[27]Non AGSA'!B:B)</f>
        <v>#N/A</v>
      </c>
      <c r="BG282" s="150" t="e">
        <f>_xlfn.XLOOKUP(A282,'[27]Dormant auditee list'!C:C,'[27]Dormant auditee list'!C:C)</f>
        <v>#N/A</v>
      </c>
      <c r="BH282" s="150" t="str">
        <f>_xlfn.XLOOKUP(A282,[27]Reworked!A:A,[27]Reworked!I:I)</f>
        <v>Unqualified with findings</v>
      </c>
      <c r="BJ282" s="150">
        <v>1</v>
      </c>
      <c r="BK282" s="150">
        <v>2</v>
      </c>
    </row>
    <row r="283" spans="1:63" ht="14.25" customHeight="1" x14ac:dyDescent="0.25">
      <c r="A283" s="265">
        <v>226</v>
      </c>
      <c r="B283" s="266" t="s">
        <v>640</v>
      </c>
      <c r="C283" s="271" t="s">
        <v>1193</v>
      </c>
      <c r="D283" s="271" t="s">
        <v>625</v>
      </c>
      <c r="E283" s="271" t="s">
        <v>1191</v>
      </c>
      <c r="F283" s="271" t="s">
        <v>1</v>
      </c>
      <c r="G283" s="271" t="s">
        <v>1</v>
      </c>
      <c r="H283" s="266" t="s">
        <v>1</v>
      </c>
      <c r="I283" s="266" t="s">
        <v>625</v>
      </c>
      <c r="J283" s="275" t="s">
        <v>33</v>
      </c>
      <c r="K283" s="271" t="s">
        <v>1</v>
      </c>
      <c r="L283" s="271" t="s">
        <v>1</v>
      </c>
      <c r="M283" s="275" t="s">
        <v>33</v>
      </c>
      <c r="N283" s="271" t="s">
        <v>1</v>
      </c>
      <c r="O283" s="273" t="s">
        <v>22</v>
      </c>
      <c r="P283" s="271" t="s">
        <v>1</v>
      </c>
      <c r="Q283" s="271" t="s">
        <v>1</v>
      </c>
      <c r="R283" s="271" t="s">
        <v>1</v>
      </c>
      <c r="S283" s="271" t="s">
        <v>1</v>
      </c>
      <c r="T283" s="271" t="s">
        <v>1</v>
      </c>
      <c r="U283" s="271" t="s">
        <v>1</v>
      </c>
      <c r="V283" s="271" t="s">
        <v>1</v>
      </c>
      <c r="W283" s="271" t="s">
        <v>1</v>
      </c>
      <c r="X283" s="271" t="s">
        <v>1</v>
      </c>
      <c r="Y283" s="271" t="s">
        <v>1</v>
      </c>
      <c r="Z283" s="271" t="s">
        <v>1</v>
      </c>
      <c r="AA283" s="271" t="s">
        <v>1</v>
      </c>
      <c r="AB283" s="271" t="s">
        <v>1</v>
      </c>
      <c r="AC283" s="271" t="s">
        <v>1</v>
      </c>
      <c r="AD283" s="271" t="s">
        <v>1</v>
      </c>
      <c r="AE283" s="271" t="s">
        <v>1</v>
      </c>
      <c r="AF283" s="271" t="s">
        <v>1</v>
      </c>
      <c r="AG283" s="271" t="s">
        <v>1</v>
      </c>
      <c r="AH283" s="271" t="s">
        <v>1</v>
      </c>
      <c r="AI283" s="271" t="s">
        <v>1</v>
      </c>
      <c r="AJ283" s="271" t="s">
        <v>1</v>
      </c>
      <c r="AK283" s="271" t="s">
        <v>1</v>
      </c>
      <c r="AL283" s="271" t="s">
        <v>1</v>
      </c>
      <c r="AM283" s="271" t="s">
        <v>1</v>
      </c>
      <c r="AN283" s="271" t="s">
        <v>1</v>
      </c>
      <c r="AO283" s="271" t="s">
        <v>1</v>
      </c>
      <c r="AP283" s="271" t="s">
        <v>1</v>
      </c>
      <c r="AQ283" s="271" t="s">
        <v>1</v>
      </c>
      <c r="AR283" s="271" t="s">
        <v>1</v>
      </c>
      <c r="AS283" s="271" t="s">
        <v>1</v>
      </c>
      <c r="AT283" s="271" t="s">
        <v>1</v>
      </c>
      <c r="AU283" s="271" t="s">
        <v>1</v>
      </c>
      <c r="AV283" s="271" t="s">
        <v>1</v>
      </c>
      <c r="AW283" s="274" t="s">
        <v>1240</v>
      </c>
      <c r="AX283" s="275">
        <v>1</v>
      </c>
      <c r="AY283" s="275">
        <v>1</v>
      </c>
      <c r="AZ283" s="276">
        <v>0</v>
      </c>
      <c r="BA283" s="276">
        <v>0</v>
      </c>
      <c r="BB283" s="278">
        <v>1E-3</v>
      </c>
      <c r="BD283" s="150" t="e">
        <f>_xlfn.XLOOKUP(A283,'KSD auditees'!A:A,'KSD auditees'!A:A)</f>
        <v>#N/A</v>
      </c>
      <c r="BE283" s="150" t="e">
        <f>_xlfn.XLOOKUP(A283,'KSD auditees'!A:A,'KSD auditees'!G:G)</f>
        <v>#N/A</v>
      </c>
      <c r="BF283" s="150" t="e">
        <f>_xlfn.XLOOKUP(A283,'[27]Non AGSA'!B:B,'[27]Non AGSA'!B:B)</f>
        <v>#N/A</v>
      </c>
      <c r="BG283" s="150" t="e">
        <f>_xlfn.XLOOKUP(A283,'[27]Dormant auditee list'!C:C,'[27]Dormant auditee list'!C:C)</f>
        <v>#N/A</v>
      </c>
      <c r="BH283" s="150" t="str">
        <f>_xlfn.XLOOKUP(A283,[27]Reworked!A:A,[27]Reworked!I:I)</f>
        <v>Unqualified with no findings</v>
      </c>
      <c r="BJ283" s="150">
        <v>1</v>
      </c>
      <c r="BK283" s="150">
        <v>1</v>
      </c>
    </row>
    <row r="284" spans="1:63" ht="27" customHeight="1" x14ac:dyDescent="0.25">
      <c r="A284" s="265">
        <v>237</v>
      </c>
      <c r="B284" s="266" t="s">
        <v>67</v>
      </c>
      <c r="C284" s="271" t="s">
        <v>1193</v>
      </c>
      <c r="D284" s="271" t="s">
        <v>941</v>
      </c>
      <c r="E284" s="271" t="s">
        <v>1191</v>
      </c>
      <c r="F284" s="271" t="s">
        <v>1</v>
      </c>
      <c r="G284" s="271" t="s">
        <v>447</v>
      </c>
      <c r="H284" s="266" t="s">
        <v>444</v>
      </c>
      <c r="I284" s="266" t="s">
        <v>437</v>
      </c>
      <c r="J284" s="152" t="s">
        <v>17</v>
      </c>
      <c r="K284" s="271" t="s">
        <v>1</v>
      </c>
      <c r="L284" s="272" t="s">
        <v>23</v>
      </c>
      <c r="M284" s="279" t="s">
        <v>26</v>
      </c>
      <c r="N284" s="271" t="s">
        <v>1</v>
      </c>
      <c r="O284" s="272" t="s">
        <v>23</v>
      </c>
      <c r="P284" s="271" t="s">
        <v>1</v>
      </c>
      <c r="Q284" s="273" t="s">
        <v>22</v>
      </c>
      <c r="R284" s="271" t="s">
        <v>1</v>
      </c>
      <c r="S284" s="271" t="s">
        <v>1</v>
      </c>
      <c r="T284" s="271" t="s">
        <v>1</v>
      </c>
      <c r="U284" s="273" t="s">
        <v>22</v>
      </c>
      <c r="V284" s="273" t="s">
        <v>22</v>
      </c>
      <c r="W284" s="271" t="s">
        <v>1</v>
      </c>
      <c r="X284" s="271" t="s">
        <v>1</v>
      </c>
      <c r="Y284" s="271" t="s">
        <v>1</v>
      </c>
      <c r="Z284" s="271" t="s">
        <v>1</v>
      </c>
      <c r="AA284" s="271" t="s">
        <v>1</v>
      </c>
      <c r="AB284" s="271" t="s">
        <v>1</v>
      </c>
      <c r="AC284" s="271" t="s">
        <v>1</v>
      </c>
      <c r="AD284" s="271" t="s">
        <v>1</v>
      </c>
      <c r="AE284" s="272" t="s">
        <v>23</v>
      </c>
      <c r="AF284" s="271" t="s">
        <v>1</v>
      </c>
      <c r="AG284" s="271" t="s">
        <v>1</v>
      </c>
      <c r="AH284" s="271" t="s">
        <v>1</v>
      </c>
      <c r="AI284" s="271" t="s">
        <v>1</v>
      </c>
      <c r="AJ284" s="271" t="s">
        <v>1</v>
      </c>
      <c r="AK284" s="274" t="s">
        <v>20</v>
      </c>
      <c r="AL284" s="271" t="s">
        <v>1</v>
      </c>
      <c r="AM284" s="271" t="s">
        <v>1</v>
      </c>
      <c r="AN284" s="271" t="s">
        <v>1</v>
      </c>
      <c r="AO284" s="271" t="s">
        <v>1</v>
      </c>
      <c r="AP284" s="271" t="s">
        <v>1</v>
      </c>
      <c r="AQ284" s="271" t="s">
        <v>1</v>
      </c>
      <c r="AR284" s="271" t="s">
        <v>1</v>
      </c>
      <c r="AS284" s="271" t="s">
        <v>1</v>
      </c>
      <c r="AT284" s="271" t="s">
        <v>1</v>
      </c>
      <c r="AU284" s="274" t="s">
        <v>20</v>
      </c>
      <c r="AV284" s="271" t="s">
        <v>1</v>
      </c>
      <c r="AW284" s="275" t="s">
        <v>1241</v>
      </c>
      <c r="AX284" s="152">
        <v>2</v>
      </c>
      <c r="AY284" s="152">
        <v>2</v>
      </c>
      <c r="AZ284" s="276">
        <v>0</v>
      </c>
      <c r="BA284" s="280">
        <v>41.4</v>
      </c>
      <c r="BB284" s="278">
        <v>97.2</v>
      </c>
      <c r="BD284" s="150">
        <f>_xlfn.XLOOKUP(A284,'KSD auditees'!A:A,'KSD auditees'!A:A)</f>
        <v>237</v>
      </c>
      <c r="BE284" s="150" t="str">
        <f>_xlfn.XLOOKUP(A284,'KSD auditees'!A:A,'KSD auditees'!G:G)</f>
        <v xml:space="preserve">Education, Skills development and employment </v>
      </c>
      <c r="BF284" s="150" t="e">
        <f>_xlfn.XLOOKUP(A284,'[27]Non AGSA'!B:B,'[27]Non AGSA'!B:B)</f>
        <v>#N/A</v>
      </c>
      <c r="BG284" s="150" t="e">
        <f>_xlfn.XLOOKUP(A284,'[27]Dormant auditee list'!C:C,'[27]Dormant auditee list'!C:C)</f>
        <v>#N/A</v>
      </c>
      <c r="BH284" s="150" t="str">
        <f>_xlfn.XLOOKUP(A284,[27]Reworked!A:A,[27]Reworked!I:I)</f>
        <v>Unqualified with findings</v>
      </c>
      <c r="BJ284" s="150">
        <v>1</v>
      </c>
      <c r="BK284" s="150">
        <v>2</v>
      </c>
    </row>
    <row r="285" spans="1:63" ht="26.25" customHeight="1" x14ac:dyDescent="0.25">
      <c r="A285" s="265">
        <v>1298</v>
      </c>
      <c r="B285" s="266" t="s">
        <v>68</v>
      </c>
      <c r="C285" s="271" t="s">
        <v>1193</v>
      </c>
      <c r="D285" s="271" t="s">
        <v>438</v>
      </c>
      <c r="E285" s="271" t="s">
        <v>1191</v>
      </c>
      <c r="F285" s="271" t="s">
        <v>1</v>
      </c>
      <c r="G285" s="271" t="s">
        <v>447</v>
      </c>
      <c r="H285" s="266" t="s">
        <v>444</v>
      </c>
      <c r="I285" s="266" t="s">
        <v>437</v>
      </c>
      <c r="J285" s="275" t="s">
        <v>33</v>
      </c>
      <c r="K285" s="271" t="s">
        <v>1</v>
      </c>
      <c r="L285" s="273" t="s">
        <v>22</v>
      </c>
      <c r="M285" s="152" t="s">
        <v>17</v>
      </c>
      <c r="N285" s="271" t="s">
        <v>1</v>
      </c>
      <c r="O285" s="274" t="s">
        <v>20</v>
      </c>
      <c r="P285" s="271" t="s">
        <v>1</v>
      </c>
      <c r="Q285" s="271" t="s">
        <v>1</v>
      </c>
      <c r="R285" s="271" t="s">
        <v>1</v>
      </c>
      <c r="S285" s="271" t="s">
        <v>1</v>
      </c>
      <c r="T285" s="271" t="s">
        <v>1</v>
      </c>
      <c r="U285" s="271" t="s">
        <v>1</v>
      </c>
      <c r="V285" s="271" t="s">
        <v>1</v>
      </c>
      <c r="W285" s="271" t="s">
        <v>1</v>
      </c>
      <c r="X285" s="271" t="s">
        <v>1</v>
      </c>
      <c r="Y285" s="271" t="s">
        <v>1</v>
      </c>
      <c r="Z285" s="271" t="s">
        <v>1</v>
      </c>
      <c r="AA285" s="271" t="s">
        <v>1</v>
      </c>
      <c r="AB285" s="271" t="s">
        <v>1</v>
      </c>
      <c r="AC285" s="271" t="s">
        <v>1</v>
      </c>
      <c r="AD285" s="271" t="s">
        <v>1</v>
      </c>
      <c r="AE285" s="273" t="s">
        <v>22</v>
      </c>
      <c r="AF285" s="271" t="s">
        <v>1</v>
      </c>
      <c r="AG285" s="271" t="s">
        <v>1</v>
      </c>
      <c r="AH285" s="271" t="s">
        <v>1</v>
      </c>
      <c r="AI285" s="271" t="s">
        <v>1</v>
      </c>
      <c r="AJ285" s="271" t="s">
        <v>1</v>
      </c>
      <c r="AK285" s="271" t="s">
        <v>1</v>
      </c>
      <c r="AL285" s="271" t="s">
        <v>1</v>
      </c>
      <c r="AM285" s="271" t="s">
        <v>1</v>
      </c>
      <c r="AN285" s="271" t="s">
        <v>1</v>
      </c>
      <c r="AO285" s="271" t="s">
        <v>1</v>
      </c>
      <c r="AP285" s="271" t="s">
        <v>1</v>
      </c>
      <c r="AQ285" s="271" t="s">
        <v>1</v>
      </c>
      <c r="AR285" s="273" t="s">
        <v>22</v>
      </c>
      <c r="AS285" s="271" t="s">
        <v>1</v>
      </c>
      <c r="AT285" s="271" t="s">
        <v>1</v>
      </c>
      <c r="AU285" s="271" t="s">
        <v>1</v>
      </c>
      <c r="AV285" s="271" t="s">
        <v>1</v>
      </c>
      <c r="AW285" s="274" t="s">
        <v>1240</v>
      </c>
      <c r="AX285" s="152">
        <v>2</v>
      </c>
      <c r="AY285" s="284">
        <v>0</v>
      </c>
      <c r="AZ285" s="276">
        <v>0</v>
      </c>
      <c r="BA285" s="276">
        <v>0</v>
      </c>
      <c r="BB285" s="283">
        <v>0</v>
      </c>
      <c r="BD285" s="150">
        <f>_xlfn.XLOOKUP(A285,'KSD auditees'!A:A,'KSD auditees'!A:A)</f>
        <v>1298</v>
      </c>
      <c r="BE285" s="150" t="str">
        <f>_xlfn.XLOOKUP(A285,'KSD auditees'!A:A,'KSD auditees'!G:G)</f>
        <v xml:space="preserve">Education, Skills development and employment </v>
      </c>
      <c r="BF285" s="150" t="e">
        <f>_xlfn.XLOOKUP(A285,'[27]Non AGSA'!B:B,'[27]Non AGSA'!B:B)</f>
        <v>#N/A</v>
      </c>
      <c r="BG285" s="150" t="e">
        <f>_xlfn.XLOOKUP(A285,'[27]Dormant auditee list'!C:C,'[27]Dormant auditee list'!C:C)</f>
        <v>#N/A</v>
      </c>
      <c r="BH285" s="150" t="str">
        <f>_xlfn.XLOOKUP(A285,[27]Reworked!A:A,[27]Reworked!I:I)</f>
        <v>Unqualified with no findings</v>
      </c>
      <c r="BJ285" s="150">
        <v>1</v>
      </c>
      <c r="BK285" s="150">
        <v>1</v>
      </c>
    </row>
    <row r="286" spans="1:63" ht="27" customHeight="1" x14ac:dyDescent="0.25">
      <c r="A286" s="265">
        <v>1315</v>
      </c>
      <c r="B286" s="266" t="s">
        <v>69</v>
      </c>
      <c r="C286" s="271" t="s">
        <v>1193</v>
      </c>
      <c r="D286" s="271" t="s">
        <v>571</v>
      </c>
      <c r="E286" s="271" t="s">
        <v>1191</v>
      </c>
      <c r="F286" s="271" t="s">
        <v>1</v>
      </c>
      <c r="G286" s="271" t="s">
        <v>447</v>
      </c>
      <c r="H286" s="266" t="s">
        <v>444</v>
      </c>
      <c r="I286" s="266" t="s">
        <v>437</v>
      </c>
      <c r="J286" s="275" t="s">
        <v>33</v>
      </c>
      <c r="K286" s="271" t="s">
        <v>1</v>
      </c>
      <c r="L286" s="273" t="s">
        <v>22</v>
      </c>
      <c r="M286" s="152" t="s">
        <v>17</v>
      </c>
      <c r="N286" s="271" t="s">
        <v>1</v>
      </c>
      <c r="O286" s="272" t="s">
        <v>23</v>
      </c>
      <c r="P286" s="271" t="s">
        <v>1</v>
      </c>
      <c r="Q286" s="271" t="s">
        <v>1</v>
      </c>
      <c r="R286" s="271" t="s">
        <v>1</v>
      </c>
      <c r="S286" s="271" t="s">
        <v>1</v>
      </c>
      <c r="T286" s="271" t="s">
        <v>1</v>
      </c>
      <c r="U286" s="271" t="s">
        <v>1</v>
      </c>
      <c r="V286" s="271" t="s">
        <v>1</v>
      </c>
      <c r="W286" s="271" t="s">
        <v>1</v>
      </c>
      <c r="X286" s="271" t="s">
        <v>1</v>
      </c>
      <c r="Y286" s="271" t="s">
        <v>1</v>
      </c>
      <c r="Z286" s="271" t="s">
        <v>1</v>
      </c>
      <c r="AA286" s="271" t="s">
        <v>1</v>
      </c>
      <c r="AB286" s="271" t="s">
        <v>1</v>
      </c>
      <c r="AC286" s="271" t="s">
        <v>1</v>
      </c>
      <c r="AD286" s="271" t="s">
        <v>1</v>
      </c>
      <c r="AE286" s="273" t="s">
        <v>22</v>
      </c>
      <c r="AF286" s="271" t="s">
        <v>1</v>
      </c>
      <c r="AG286" s="271" t="s">
        <v>1</v>
      </c>
      <c r="AH286" s="271" t="s">
        <v>1</v>
      </c>
      <c r="AI286" s="271" t="s">
        <v>1</v>
      </c>
      <c r="AJ286" s="271" t="s">
        <v>1</v>
      </c>
      <c r="AK286" s="271" t="s">
        <v>1</v>
      </c>
      <c r="AL286" s="271" t="s">
        <v>1</v>
      </c>
      <c r="AM286" s="271" t="s">
        <v>1</v>
      </c>
      <c r="AN286" s="271" t="s">
        <v>1</v>
      </c>
      <c r="AO286" s="271" t="s">
        <v>1</v>
      </c>
      <c r="AP286" s="271" t="s">
        <v>1</v>
      </c>
      <c r="AQ286" s="271" t="s">
        <v>1</v>
      </c>
      <c r="AR286" s="273" t="s">
        <v>22</v>
      </c>
      <c r="AS286" s="271" t="s">
        <v>1</v>
      </c>
      <c r="AT286" s="271" t="s">
        <v>1</v>
      </c>
      <c r="AU286" s="271" t="s">
        <v>1</v>
      </c>
      <c r="AV286" s="273" t="s">
        <v>22</v>
      </c>
      <c r="AW286" s="275" t="s">
        <v>1241</v>
      </c>
      <c r="AX286" s="152">
        <v>2</v>
      </c>
      <c r="AY286" s="275">
        <v>1</v>
      </c>
      <c r="AZ286" s="276">
        <v>0</v>
      </c>
      <c r="BA286" s="276">
        <v>0</v>
      </c>
      <c r="BB286" s="283">
        <v>0</v>
      </c>
      <c r="BD286" s="150">
        <f>_xlfn.XLOOKUP(A286,'KSD auditees'!A:A,'KSD auditees'!A:A)</f>
        <v>1315</v>
      </c>
      <c r="BE286" s="150" t="str">
        <f>_xlfn.XLOOKUP(A286,'KSD auditees'!A:A,'KSD auditees'!G:G)</f>
        <v xml:space="preserve">Education, Skills development and employment </v>
      </c>
      <c r="BF286" s="150" t="e">
        <f>_xlfn.XLOOKUP(A286,'[27]Non AGSA'!B:B,'[27]Non AGSA'!B:B)</f>
        <v>#N/A</v>
      </c>
      <c r="BG286" s="150" t="e">
        <f>_xlfn.XLOOKUP(A286,'[27]Dormant auditee list'!C:C,'[27]Dormant auditee list'!C:C)</f>
        <v>#N/A</v>
      </c>
      <c r="BH286" s="150" t="str">
        <f>_xlfn.XLOOKUP(A286,[27]Reworked!A:A,[27]Reworked!I:I)</f>
        <v>Unqualified with no findings</v>
      </c>
      <c r="BJ286" s="150">
        <v>1</v>
      </c>
      <c r="BK286" s="150">
        <v>1</v>
      </c>
    </row>
    <row r="287" spans="1:63" ht="26.25" customHeight="1" x14ac:dyDescent="0.25">
      <c r="A287" s="265">
        <v>1302</v>
      </c>
      <c r="B287" s="266" t="s">
        <v>70</v>
      </c>
      <c r="C287" s="271" t="s">
        <v>1193</v>
      </c>
      <c r="D287" s="271" t="s">
        <v>492</v>
      </c>
      <c r="E287" s="271" t="s">
        <v>1191</v>
      </c>
      <c r="F287" s="271" t="s">
        <v>1</v>
      </c>
      <c r="G287" s="271" t="s">
        <v>447</v>
      </c>
      <c r="H287" s="266" t="s">
        <v>444</v>
      </c>
      <c r="I287" s="266" t="s">
        <v>437</v>
      </c>
      <c r="J287" s="152" t="s">
        <v>17</v>
      </c>
      <c r="K287" s="271" t="s">
        <v>1</v>
      </c>
      <c r="L287" s="272" t="s">
        <v>23</v>
      </c>
      <c r="M287" s="152" t="s">
        <v>17</v>
      </c>
      <c r="N287" s="271" t="s">
        <v>1</v>
      </c>
      <c r="O287" s="272" t="s">
        <v>23</v>
      </c>
      <c r="P287" s="271" t="s">
        <v>1</v>
      </c>
      <c r="Q287" s="271" t="s">
        <v>1</v>
      </c>
      <c r="R287" s="271" t="s">
        <v>1</v>
      </c>
      <c r="S287" s="271" t="s">
        <v>1</v>
      </c>
      <c r="T287" s="271" t="s">
        <v>1</v>
      </c>
      <c r="U287" s="271" t="s">
        <v>1</v>
      </c>
      <c r="V287" s="271" t="s">
        <v>1</v>
      </c>
      <c r="W287" s="271" t="s">
        <v>1</v>
      </c>
      <c r="X287" s="271" t="s">
        <v>1</v>
      </c>
      <c r="Y287" s="271" t="s">
        <v>1</v>
      </c>
      <c r="Z287" s="271" t="s">
        <v>1</v>
      </c>
      <c r="AA287" s="271" t="s">
        <v>1</v>
      </c>
      <c r="AB287" s="271" t="s">
        <v>1</v>
      </c>
      <c r="AC287" s="271" t="s">
        <v>1</v>
      </c>
      <c r="AD287" s="271" t="s">
        <v>1</v>
      </c>
      <c r="AE287" s="272" t="s">
        <v>23</v>
      </c>
      <c r="AF287" s="271" t="s">
        <v>1</v>
      </c>
      <c r="AG287" s="271" t="s">
        <v>1</v>
      </c>
      <c r="AH287" s="271" t="s">
        <v>1</v>
      </c>
      <c r="AI287" s="271" t="s">
        <v>1</v>
      </c>
      <c r="AJ287" s="271" t="s">
        <v>1</v>
      </c>
      <c r="AK287" s="271" t="s">
        <v>1</v>
      </c>
      <c r="AL287" s="271" t="s">
        <v>1</v>
      </c>
      <c r="AM287" s="271" t="s">
        <v>1</v>
      </c>
      <c r="AN287" s="271" t="s">
        <v>1</v>
      </c>
      <c r="AO287" s="271" t="s">
        <v>1</v>
      </c>
      <c r="AP287" s="271" t="s">
        <v>1</v>
      </c>
      <c r="AQ287" s="271" t="s">
        <v>1</v>
      </c>
      <c r="AR287" s="271" t="s">
        <v>1</v>
      </c>
      <c r="AS287" s="271" t="s">
        <v>1</v>
      </c>
      <c r="AT287" s="271" t="s">
        <v>1</v>
      </c>
      <c r="AU287" s="271" t="s">
        <v>1</v>
      </c>
      <c r="AV287" s="271" t="s">
        <v>1</v>
      </c>
      <c r="AW287" s="274" t="s">
        <v>1240</v>
      </c>
      <c r="AX287" s="152">
        <v>2</v>
      </c>
      <c r="AY287" s="152">
        <v>2</v>
      </c>
      <c r="AZ287" s="276">
        <v>0</v>
      </c>
      <c r="BA287" s="276">
        <v>0</v>
      </c>
      <c r="BB287" s="283">
        <v>0</v>
      </c>
      <c r="BD287" s="150">
        <f>_xlfn.XLOOKUP(A287,'KSD auditees'!A:A,'KSD auditees'!A:A)</f>
        <v>1302</v>
      </c>
      <c r="BE287" s="150" t="str">
        <f>_xlfn.XLOOKUP(A287,'KSD auditees'!A:A,'KSD auditees'!G:G)</f>
        <v xml:space="preserve">Education, Skills development and employment </v>
      </c>
      <c r="BF287" s="150" t="e">
        <f>_xlfn.XLOOKUP(A287,'[27]Non AGSA'!B:B,'[27]Non AGSA'!B:B)</f>
        <v>#N/A</v>
      </c>
      <c r="BG287" s="150" t="e">
        <f>_xlfn.XLOOKUP(A287,'[27]Dormant auditee list'!C:C,'[27]Dormant auditee list'!C:C)</f>
        <v>#N/A</v>
      </c>
      <c r="BH287" s="150" t="str">
        <f>_xlfn.XLOOKUP(A287,[27]Reworked!A:A,[27]Reworked!I:I)</f>
        <v>Unqualified with findings</v>
      </c>
      <c r="BJ287" s="150">
        <v>1</v>
      </c>
      <c r="BK287" s="150">
        <v>2</v>
      </c>
    </row>
    <row r="288" spans="1:63" ht="34.5" customHeight="1" x14ac:dyDescent="0.25">
      <c r="A288" s="265">
        <v>1115</v>
      </c>
      <c r="B288" s="266" t="s">
        <v>186</v>
      </c>
      <c r="C288" s="271" t="s">
        <v>1193</v>
      </c>
      <c r="D288" s="271" t="s">
        <v>896</v>
      </c>
      <c r="E288" s="271" t="s">
        <v>1191</v>
      </c>
      <c r="F288" s="271" t="s">
        <v>1</v>
      </c>
      <c r="G288" s="271" t="s">
        <v>209</v>
      </c>
      <c r="H288" s="266" t="s">
        <v>440</v>
      </c>
      <c r="I288" s="266" t="s">
        <v>437</v>
      </c>
      <c r="J288" s="285" t="s">
        <v>39</v>
      </c>
      <c r="K288" s="271" t="s">
        <v>1</v>
      </c>
      <c r="L288" s="271" t="s">
        <v>1</v>
      </c>
      <c r="M288" s="285" t="s">
        <v>39</v>
      </c>
      <c r="N288" s="271" t="s">
        <v>1</v>
      </c>
      <c r="O288" s="271" t="s">
        <v>1</v>
      </c>
      <c r="P288" s="271" t="s">
        <v>1</v>
      </c>
      <c r="Q288" s="271" t="s">
        <v>1</v>
      </c>
      <c r="R288" s="271" t="s">
        <v>1</v>
      </c>
      <c r="S288" s="271" t="s">
        <v>1</v>
      </c>
      <c r="T288" s="271" t="s">
        <v>1</v>
      </c>
      <c r="U288" s="271" t="s">
        <v>1</v>
      </c>
      <c r="V288" s="271" t="s">
        <v>1</v>
      </c>
      <c r="W288" s="271" t="s">
        <v>1</v>
      </c>
      <c r="X288" s="271" t="s">
        <v>1</v>
      </c>
      <c r="Y288" s="271" t="s">
        <v>1</v>
      </c>
      <c r="Z288" s="271" t="s">
        <v>1</v>
      </c>
      <c r="AA288" s="271" t="s">
        <v>1</v>
      </c>
      <c r="AB288" s="271" t="s">
        <v>1</v>
      </c>
      <c r="AC288" s="271" t="s">
        <v>1</v>
      </c>
      <c r="AD288" s="271" t="s">
        <v>1</v>
      </c>
      <c r="AE288" s="271" t="s">
        <v>1</v>
      </c>
      <c r="AF288" s="271" t="s">
        <v>1</v>
      </c>
      <c r="AG288" s="271" t="s">
        <v>1</v>
      </c>
      <c r="AH288" s="271" t="s">
        <v>1</v>
      </c>
      <c r="AI288" s="271" t="s">
        <v>1</v>
      </c>
      <c r="AJ288" s="271" t="s">
        <v>1</v>
      </c>
      <c r="AK288" s="271" t="s">
        <v>1</v>
      </c>
      <c r="AL288" s="271" t="s">
        <v>1</v>
      </c>
      <c r="AM288" s="271" t="s">
        <v>1</v>
      </c>
      <c r="AN288" s="271" t="s">
        <v>1</v>
      </c>
      <c r="AO288" s="271" t="s">
        <v>1</v>
      </c>
      <c r="AP288" s="271" t="s">
        <v>1</v>
      </c>
      <c r="AQ288" s="271" t="s">
        <v>1</v>
      </c>
      <c r="AR288" s="271" t="s">
        <v>1</v>
      </c>
      <c r="AS288" s="271" t="s">
        <v>1</v>
      </c>
      <c r="AT288" s="271" t="s">
        <v>1</v>
      </c>
      <c r="AU288" s="271" t="s">
        <v>1</v>
      </c>
      <c r="AV288" s="271" t="s">
        <v>1</v>
      </c>
      <c r="AW288" s="284" t="s">
        <v>1</v>
      </c>
      <c r="AX288" s="284">
        <v>0</v>
      </c>
      <c r="AY288" s="284">
        <v>0</v>
      </c>
      <c r="AZ288" s="276">
        <v>0</v>
      </c>
      <c r="BA288" s="276">
        <v>0</v>
      </c>
      <c r="BB288" s="283">
        <v>0</v>
      </c>
      <c r="BD288" s="150">
        <f>_xlfn.XLOOKUP(A288,'KSD auditees'!A:A,'KSD auditees'!A:A)</f>
        <v>1115</v>
      </c>
      <c r="BE288" s="150" t="str">
        <f>_xlfn.XLOOKUP(A288,'KSD auditees'!A:A,'KSD auditees'!G:G)</f>
        <v>Other key public entity</v>
      </c>
      <c r="BF288" s="150" t="e">
        <f>_xlfn.XLOOKUP(A288,'[27]Non AGSA'!B:B,'[27]Non AGSA'!B:B)</f>
        <v>#N/A</v>
      </c>
      <c r="BG288" s="150" t="e">
        <f>_xlfn.XLOOKUP(A288,'[27]Dormant auditee list'!C:C,'[27]Dormant auditee list'!C:C)</f>
        <v>#N/A</v>
      </c>
      <c r="BH288" s="150" t="str">
        <f>_xlfn.XLOOKUP(A288,[27]Reworked!A:A,[27]Reworked!I:I)</f>
        <v>Audit not finalised at legislated date</v>
      </c>
      <c r="BJ288" s="150">
        <v>1</v>
      </c>
      <c r="BK288" s="150">
        <v>6</v>
      </c>
    </row>
    <row r="289" spans="1:63" ht="26.25" customHeight="1" x14ac:dyDescent="0.25">
      <c r="A289" s="265">
        <v>240</v>
      </c>
      <c r="B289" s="266" t="s">
        <v>71</v>
      </c>
      <c r="C289" s="271" t="s">
        <v>1193</v>
      </c>
      <c r="D289" s="271" t="s">
        <v>941</v>
      </c>
      <c r="E289" s="271" t="s">
        <v>1191</v>
      </c>
      <c r="F289" s="271" t="s">
        <v>1</v>
      </c>
      <c r="G289" s="271" t="s">
        <v>447</v>
      </c>
      <c r="H289" s="266" t="s">
        <v>444</v>
      </c>
      <c r="I289" s="266" t="s">
        <v>437</v>
      </c>
      <c r="J289" s="279" t="s">
        <v>26</v>
      </c>
      <c r="K289" s="272" t="s">
        <v>23</v>
      </c>
      <c r="L289" s="272" t="s">
        <v>23</v>
      </c>
      <c r="M289" s="279" t="s">
        <v>26</v>
      </c>
      <c r="N289" s="272" t="s">
        <v>23</v>
      </c>
      <c r="O289" s="272" t="s">
        <v>23</v>
      </c>
      <c r="P289" s="271" t="s">
        <v>1</v>
      </c>
      <c r="Q289" s="274" t="s">
        <v>20</v>
      </c>
      <c r="R289" s="272" t="s">
        <v>23</v>
      </c>
      <c r="S289" s="271" t="s">
        <v>1</v>
      </c>
      <c r="T289" s="271" t="s">
        <v>1</v>
      </c>
      <c r="U289" s="271" t="s">
        <v>1</v>
      </c>
      <c r="V289" s="271" t="s">
        <v>1</v>
      </c>
      <c r="W289" s="274" t="s">
        <v>20</v>
      </c>
      <c r="X289" s="271" t="s">
        <v>1</v>
      </c>
      <c r="Y289" s="271" t="s">
        <v>1</v>
      </c>
      <c r="Z289" s="271" t="s">
        <v>1</v>
      </c>
      <c r="AA289" s="272" t="s">
        <v>23</v>
      </c>
      <c r="AB289" s="271" t="s">
        <v>1</v>
      </c>
      <c r="AC289" s="271" t="s">
        <v>1</v>
      </c>
      <c r="AD289" s="271" t="s">
        <v>1</v>
      </c>
      <c r="AE289" s="272" t="s">
        <v>23</v>
      </c>
      <c r="AF289" s="271" t="s">
        <v>1</v>
      </c>
      <c r="AG289" s="274" t="s">
        <v>20</v>
      </c>
      <c r="AH289" s="271" t="s">
        <v>1</v>
      </c>
      <c r="AI289" s="271" t="s">
        <v>1</v>
      </c>
      <c r="AJ289" s="271" t="s">
        <v>1</v>
      </c>
      <c r="AK289" s="273" t="s">
        <v>22</v>
      </c>
      <c r="AL289" s="271" t="s">
        <v>1</v>
      </c>
      <c r="AM289" s="271" t="s">
        <v>1</v>
      </c>
      <c r="AN289" s="271" t="s">
        <v>1</v>
      </c>
      <c r="AO289" s="271" t="s">
        <v>1</v>
      </c>
      <c r="AP289" s="271" t="s">
        <v>1</v>
      </c>
      <c r="AQ289" s="271" t="s">
        <v>1</v>
      </c>
      <c r="AR289" s="271" t="s">
        <v>1</v>
      </c>
      <c r="AS289" s="271" t="s">
        <v>1</v>
      </c>
      <c r="AT289" s="271" t="s">
        <v>1</v>
      </c>
      <c r="AU289" s="272" t="s">
        <v>23</v>
      </c>
      <c r="AV289" s="274" t="s">
        <v>20</v>
      </c>
      <c r="AW289" s="275" t="s">
        <v>1241</v>
      </c>
      <c r="AX289" s="275">
        <v>1</v>
      </c>
      <c r="AY289" s="275">
        <v>1</v>
      </c>
      <c r="AZ289" s="276">
        <v>0</v>
      </c>
      <c r="BA289" s="280">
        <v>3.7</v>
      </c>
      <c r="BB289" s="278">
        <v>0.3</v>
      </c>
      <c r="BD289" s="150">
        <f>_xlfn.XLOOKUP(A289,'KSD auditees'!A:A,'KSD auditees'!A:A)</f>
        <v>240</v>
      </c>
      <c r="BE289" s="150" t="str">
        <f>_xlfn.XLOOKUP(A289,'KSD auditees'!A:A,'KSD auditees'!G:G)</f>
        <v xml:space="preserve">Education, Skills development and employment </v>
      </c>
      <c r="BF289" s="150" t="e">
        <f>_xlfn.XLOOKUP(A289,'[27]Non AGSA'!B:B,'[27]Non AGSA'!B:B)</f>
        <v>#N/A</v>
      </c>
      <c r="BG289" s="150" t="e">
        <f>_xlfn.XLOOKUP(A289,'[27]Dormant auditee list'!C:C,'[27]Dormant auditee list'!C:C)</f>
        <v>#N/A</v>
      </c>
      <c r="BH289" s="150" t="str">
        <f>_xlfn.XLOOKUP(A289,[27]Reworked!A:A,[27]Reworked!I:I)</f>
        <v>Qualified</v>
      </c>
      <c r="BJ289" s="150">
        <v>1</v>
      </c>
      <c r="BK289" s="150">
        <v>3</v>
      </c>
    </row>
    <row r="290" spans="1:63" ht="34.5" customHeight="1" x14ac:dyDescent="0.25">
      <c r="A290" s="265">
        <v>241</v>
      </c>
      <c r="B290" s="266" t="s">
        <v>1116</v>
      </c>
      <c r="C290" s="271" t="s">
        <v>1193</v>
      </c>
      <c r="D290" s="271" t="s">
        <v>1086</v>
      </c>
      <c r="E290" s="271" t="s">
        <v>1191</v>
      </c>
      <c r="F290" s="271" t="s">
        <v>1</v>
      </c>
      <c r="G290" s="271" t="s">
        <v>587</v>
      </c>
      <c r="H290" s="266" t="s">
        <v>440</v>
      </c>
      <c r="I290" s="266" t="s">
        <v>437</v>
      </c>
      <c r="J290" s="275" t="s">
        <v>33</v>
      </c>
      <c r="K290" s="271" t="s">
        <v>1</v>
      </c>
      <c r="L290" s="271" t="s">
        <v>1</v>
      </c>
      <c r="M290" s="275" t="s">
        <v>33</v>
      </c>
      <c r="N290" s="271" t="s">
        <v>1</v>
      </c>
      <c r="O290" s="271" t="s">
        <v>1</v>
      </c>
      <c r="P290" s="271" t="s">
        <v>1</v>
      </c>
      <c r="Q290" s="271" t="s">
        <v>1</v>
      </c>
      <c r="R290" s="271" t="s">
        <v>1</v>
      </c>
      <c r="S290" s="271" t="s">
        <v>1</v>
      </c>
      <c r="T290" s="271" t="s">
        <v>1</v>
      </c>
      <c r="U290" s="271" t="s">
        <v>1</v>
      </c>
      <c r="V290" s="271" t="s">
        <v>1</v>
      </c>
      <c r="W290" s="271" t="s">
        <v>1</v>
      </c>
      <c r="X290" s="271" t="s">
        <v>1</v>
      </c>
      <c r="Y290" s="271" t="s">
        <v>1</v>
      </c>
      <c r="Z290" s="271" t="s">
        <v>1</v>
      </c>
      <c r="AA290" s="271" t="s">
        <v>1</v>
      </c>
      <c r="AB290" s="271" t="s">
        <v>1</v>
      </c>
      <c r="AC290" s="271" t="s">
        <v>1</v>
      </c>
      <c r="AD290" s="271" t="s">
        <v>1</v>
      </c>
      <c r="AE290" s="271" t="s">
        <v>1</v>
      </c>
      <c r="AF290" s="271" t="s">
        <v>1</v>
      </c>
      <c r="AG290" s="271" t="s">
        <v>1</v>
      </c>
      <c r="AH290" s="271" t="s">
        <v>1</v>
      </c>
      <c r="AI290" s="271" t="s">
        <v>1</v>
      </c>
      <c r="AJ290" s="271" t="s">
        <v>1</v>
      </c>
      <c r="AK290" s="271" t="s">
        <v>1</v>
      </c>
      <c r="AL290" s="271" t="s">
        <v>1</v>
      </c>
      <c r="AM290" s="271" t="s">
        <v>1</v>
      </c>
      <c r="AN290" s="271" t="s">
        <v>1</v>
      </c>
      <c r="AO290" s="271" t="s">
        <v>1</v>
      </c>
      <c r="AP290" s="271" t="s">
        <v>1</v>
      </c>
      <c r="AQ290" s="271" t="s">
        <v>1</v>
      </c>
      <c r="AR290" s="271" t="s">
        <v>1</v>
      </c>
      <c r="AS290" s="271" t="s">
        <v>1</v>
      </c>
      <c r="AT290" s="271" t="s">
        <v>1</v>
      </c>
      <c r="AU290" s="273" t="s">
        <v>22</v>
      </c>
      <c r="AV290" s="272" t="s">
        <v>23</v>
      </c>
      <c r="AW290" s="274" t="s">
        <v>1240</v>
      </c>
      <c r="AX290" s="275">
        <v>1</v>
      </c>
      <c r="AY290" s="152">
        <v>2</v>
      </c>
      <c r="AZ290" s="276">
        <v>0</v>
      </c>
      <c r="BA290" s="280">
        <v>0.14000000000000001</v>
      </c>
      <c r="BB290" s="283">
        <v>0</v>
      </c>
      <c r="BD290" s="150" t="e">
        <f>_xlfn.XLOOKUP(A290,'KSD auditees'!A:A,'KSD auditees'!A:A)</f>
        <v>#N/A</v>
      </c>
      <c r="BE290" s="150" t="e">
        <f>_xlfn.XLOOKUP(A290,'KSD auditees'!A:A,'KSD auditees'!G:G)</f>
        <v>#N/A</v>
      </c>
      <c r="BF290" s="150" t="e">
        <f>_xlfn.XLOOKUP(A290,'[27]Non AGSA'!B:B,'[27]Non AGSA'!B:B)</f>
        <v>#N/A</v>
      </c>
      <c r="BG290" s="150" t="e">
        <f>_xlfn.XLOOKUP(A290,'[27]Dormant auditee list'!C:C,'[27]Dormant auditee list'!C:C)</f>
        <v>#N/A</v>
      </c>
      <c r="BH290" s="150" t="str">
        <f>_xlfn.XLOOKUP(A290,[27]Reworked!A:A,[27]Reworked!I:I)</f>
        <v>Unqualified with no findings</v>
      </c>
      <c r="BJ290" s="150">
        <v>1</v>
      </c>
      <c r="BK290" s="150">
        <v>1</v>
      </c>
    </row>
    <row r="291" spans="1:63" ht="14.25" customHeight="1" x14ac:dyDescent="0.25">
      <c r="A291" s="265">
        <v>243</v>
      </c>
      <c r="B291" s="266" t="s">
        <v>476</v>
      </c>
      <c r="C291" s="271" t="s">
        <v>1193</v>
      </c>
      <c r="D291" s="271" t="s">
        <v>438</v>
      </c>
      <c r="E291" s="271" t="s">
        <v>1191</v>
      </c>
      <c r="F291" s="271" t="s">
        <v>1</v>
      </c>
      <c r="G291" s="271" t="s">
        <v>1</v>
      </c>
      <c r="H291" s="266" t="s">
        <v>1</v>
      </c>
      <c r="I291" s="266" t="s">
        <v>438</v>
      </c>
      <c r="J291" s="152" t="s">
        <v>17</v>
      </c>
      <c r="K291" s="271" t="s">
        <v>1</v>
      </c>
      <c r="L291" s="272" t="s">
        <v>23</v>
      </c>
      <c r="M291" s="152" t="s">
        <v>17</v>
      </c>
      <c r="N291" s="271" t="s">
        <v>1</v>
      </c>
      <c r="O291" s="272" t="s">
        <v>23</v>
      </c>
      <c r="P291" s="271" t="s">
        <v>1</v>
      </c>
      <c r="Q291" s="271" t="s">
        <v>1</v>
      </c>
      <c r="R291" s="271" t="s">
        <v>1</v>
      </c>
      <c r="S291" s="271" t="s">
        <v>1</v>
      </c>
      <c r="T291" s="271" t="s">
        <v>1</v>
      </c>
      <c r="U291" s="271" t="s">
        <v>1</v>
      </c>
      <c r="V291" s="271" t="s">
        <v>1</v>
      </c>
      <c r="W291" s="271" t="s">
        <v>1</v>
      </c>
      <c r="X291" s="271" t="s">
        <v>1</v>
      </c>
      <c r="Y291" s="271" t="s">
        <v>1</v>
      </c>
      <c r="Z291" s="271" t="s">
        <v>1</v>
      </c>
      <c r="AA291" s="271" t="s">
        <v>1</v>
      </c>
      <c r="AB291" s="271" t="s">
        <v>1</v>
      </c>
      <c r="AC291" s="271" t="s">
        <v>1</v>
      </c>
      <c r="AD291" s="271" t="s">
        <v>1</v>
      </c>
      <c r="AE291" s="273" t="s">
        <v>22</v>
      </c>
      <c r="AF291" s="272" t="s">
        <v>23</v>
      </c>
      <c r="AG291" s="271" t="s">
        <v>1</v>
      </c>
      <c r="AH291" s="274" t="s">
        <v>20</v>
      </c>
      <c r="AI291" s="271" t="s">
        <v>1</v>
      </c>
      <c r="AJ291" s="271" t="s">
        <v>1</v>
      </c>
      <c r="AK291" s="271" t="s">
        <v>1</v>
      </c>
      <c r="AL291" s="274" t="s">
        <v>20</v>
      </c>
      <c r="AM291" s="271" t="s">
        <v>1</v>
      </c>
      <c r="AN291" s="271" t="s">
        <v>1</v>
      </c>
      <c r="AO291" s="271" t="s">
        <v>1</v>
      </c>
      <c r="AP291" s="271" t="s">
        <v>1</v>
      </c>
      <c r="AQ291" s="271" t="s">
        <v>1</v>
      </c>
      <c r="AR291" s="273" t="s">
        <v>22</v>
      </c>
      <c r="AS291" s="271" t="s">
        <v>1</v>
      </c>
      <c r="AT291" s="271" t="s">
        <v>1</v>
      </c>
      <c r="AU291" s="271" t="s">
        <v>1</v>
      </c>
      <c r="AV291" s="272" t="s">
        <v>23</v>
      </c>
      <c r="AW291" s="275" t="s">
        <v>1241</v>
      </c>
      <c r="AX291" s="282">
        <v>3</v>
      </c>
      <c r="AY291" s="282">
        <v>3</v>
      </c>
      <c r="AZ291" s="276">
        <v>0</v>
      </c>
      <c r="BA291" s="277">
        <v>3.4</v>
      </c>
      <c r="BB291" s="283">
        <v>0</v>
      </c>
      <c r="BD291" s="150" t="e">
        <f>_xlfn.XLOOKUP(A291,'KSD auditees'!A:A,'KSD auditees'!A:A)</f>
        <v>#N/A</v>
      </c>
      <c r="BE291" s="150" t="e">
        <f>_xlfn.XLOOKUP(A291,'KSD auditees'!A:A,'KSD auditees'!G:G)</f>
        <v>#N/A</v>
      </c>
      <c r="BF291" s="150" t="e">
        <f>_xlfn.XLOOKUP(A291,'[27]Non AGSA'!B:B,'[27]Non AGSA'!B:B)</f>
        <v>#N/A</v>
      </c>
      <c r="BG291" s="150" t="e">
        <f>_xlfn.XLOOKUP(A291,'[27]Dormant auditee list'!C:C,'[27]Dormant auditee list'!C:C)</f>
        <v>#N/A</v>
      </c>
      <c r="BH291" s="150" t="str">
        <f>_xlfn.XLOOKUP(A291,[27]Reworked!A:A,[27]Reworked!I:I)</f>
        <v>Unqualified with findings</v>
      </c>
      <c r="BJ291" s="150">
        <v>1</v>
      </c>
      <c r="BK291" s="150">
        <v>2</v>
      </c>
    </row>
    <row r="292" spans="1:63" ht="27" customHeight="1" x14ac:dyDescent="0.25">
      <c r="A292" s="265">
        <v>246</v>
      </c>
      <c r="B292" s="266" t="s">
        <v>779</v>
      </c>
      <c r="C292" s="271" t="s">
        <v>1193</v>
      </c>
      <c r="D292" s="271" t="s">
        <v>737</v>
      </c>
      <c r="E292" s="271" t="s">
        <v>1191</v>
      </c>
      <c r="F292" s="271" t="s">
        <v>1</v>
      </c>
      <c r="G292" s="271" t="s">
        <v>750</v>
      </c>
      <c r="H292" s="266" t="s">
        <v>744</v>
      </c>
      <c r="I292" s="266" t="s">
        <v>437</v>
      </c>
      <c r="J292" s="275" t="s">
        <v>33</v>
      </c>
      <c r="K292" s="271" t="s">
        <v>1</v>
      </c>
      <c r="L292" s="273" t="s">
        <v>22</v>
      </c>
      <c r="M292" s="279" t="s">
        <v>26</v>
      </c>
      <c r="N292" s="271" t="s">
        <v>1</v>
      </c>
      <c r="O292" s="272" t="s">
        <v>23</v>
      </c>
      <c r="P292" s="273" t="s">
        <v>22</v>
      </c>
      <c r="Q292" s="271" t="s">
        <v>1</v>
      </c>
      <c r="R292" s="271" t="s">
        <v>1</v>
      </c>
      <c r="S292" s="271" t="s">
        <v>1</v>
      </c>
      <c r="T292" s="274" t="s">
        <v>20</v>
      </c>
      <c r="U292" s="271" t="s">
        <v>1</v>
      </c>
      <c r="V292" s="271" t="s">
        <v>1</v>
      </c>
      <c r="W292" s="273" t="s">
        <v>22</v>
      </c>
      <c r="X292" s="271" t="s">
        <v>1</v>
      </c>
      <c r="Y292" s="271" t="s">
        <v>1</v>
      </c>
      <c r="Z292" s="271" t="s">
        <v>1</v>
      </c>
      <c r="AA292" s="271" t="s">
        <v>1</v>
      </c>
      <c r="AB292" s="271" t="s">
        <v>1</v>
      </c>
      <c r="AC292" s="271" t="s">
        <v>1</v>
      </c>
      <c r="AD292" s="271" t="s">
        <v>1</v>
      </c>
      <c r="AE292" s="273" t="s">
        <v>22</v>
      </c>
      <c r="AF292" s="271" t="s">
        <v>1</v>
      </c>
      <c r="AG292" s="273" t="s">
        <v>22</v>
      </c>
      <c r="AH292" s="271" t="s">
        <v>1</v>
      </c>
      <c r="AI292" s="271" t="s">
        <v>1</v>
      </c>
      <c r="AJ292" s="271" t="s">
        <v>1</v>
      </c>
      <c r="AK292" s="271" t="s">
        <v>1</v>
      </c>
      <c r="AL292" s="271" t="s">
        <v>1</v>
      </c>
      <c r="AM292" s="271" t="s">
        <v>1</v>
      </c>
      <c r="AN292" s="271" t="s">
        <v>1</v>
      </c>
      <c r="AO292" s="271" t="s">
        <v>1</v>
      </c>
      <c r="AP292" s="271" t="s">
        <v>1</v>
      </c>
      <c r="AQ292" s="271" t="s">
        <v>1</v>
      </c>
      <c r="AR292" s="273" t="s">
        <v>22</v>
      </c>
      <c r="AS292" s="271" t="s">
        <v>1</v>
      </c>
      <c r="AT292" s="271" t="s">
        <v>1</v>
      </c>
      <c r="AU292" s="274" t="s">
        <v>20</v>
      </c>
      <c r="AV292" s="273" t="s">
        <v>22</v>
      </c>
      <c r="AW292" s="275" t="s">
        <v>1241</v>
      </c>
      <c r="AX292" s="275">
        <v>1</v>
      </c>
      <c r="AY292" s="284">
        <v>0</v>
      </c>
      <c r="AZ292" s="276">
        <v>0</v>
      </c>
      <c r="BA292" s="277">
        <v>3.1</v>
      </c>
      <c r="BB292" s="281">
        <v>0</v>
      </c>
      <c r="BD292" s="150" t="e">
        <f>_xlfn.XLOOKUP(A292,'KSD auditees'!A:A,'KSD auditees'!A:A)</f>
        <v>#N/A</v>
      </c>
      <c r="BE292" s="150" t="e">
        <f>_xlfn.XLOOKUP(A292,'KSD auditees'!A:A,'KSD auditees'!G:G)</f>
        <v>#N/A</v>
      </c>
      <c r="BF292" s="150" t="e">
        <f>_xlfn.XLOOKUP(A292,'[27]Non AGSA'!B:B,'[27]Non AGSA'!B:B)</f>
        <v>#N/A</v>
      </c>
      <c r="BG292" s="150" t="e">
        <f>_xlfn.XLOOKUP(A292,'[27]Dormant auditee list'!C:C,'[27]Dormant auditee list'!C:C)</f>
        <v>#N/A</v>
      </c>
      <c r="BH292" s="150" t="str">
        <f>_xlfn.XLOOKUP(A292,[27]Reworked!A:A,[27]Reworked!I:I)</f>
        <v>Unqualified with no findings</v>
      </c>
      <c r="BJ292" s="150">
        <v>1</v>
      </c>
      <c r="BK292" s="150">
        <v>1</v>
      </c>
    </row>
    <row r="293" spans="1:63" ht="34.5" customHeight="1" x14ac:dyDescent="0.25">
      <c r="A293" s="265">
        <v>1342</v>
      </c>
      <c r="B293" s="266" t="s">
        <v>72</v>
      </c>
      <c r="C293" s="271" t="s">
        <v>1193</v>
      </c>
      <c r="D293" s="271" t="s">
        <v>941</v>
      </c>
      <c r="E293" s="271" t="s">
        <v>1191</v>
      </c>
      <c r="F293" s="271" t="s">
        <v>1</v>
      </c>
      <c r="G293" s="271" t="s">
        <v>447</v>
      </c>
      <c r="H293" s="266" t="s">
        <v>444</v>
      </c>
      <c r="I293" s="266" t="s">
        <v>437</v>
      </c>
      <c r="J293" s="285" t="s">
        <v>39</v>
      </c>
      <c r="K293" s="274" t="s">
        <v>20</v>
      </c>
      <c r="L293" s="274" t="s">
        <v>20</v>
      </c>
      <c r="M293" s="275" t="s">
        <v>33</v>
      </c>
      <c r="N293" s="271" t="s">
        <v>1</v>
      </c>
      <c r="O293" s="271" t="s">
        <v>1</v>
      </c>
      <c r="P293" s="271" t="s">
        <v>1</v>
      </c>
      <c r="Q293" s="271" t="s">
        <v>1</v>
      </c>
      <c r="R293" s="271" t="s">
        <v>1</v>
      </c>
      <c r="S293" s="271" t="s">
        <v>1</v>
      </c>
      <c r="T293" s="271" t="s">
        <v>1</v>
      </c>
      <c r="U293" s="271" t="s">
        <v>1</v>
      </c>
      <c r="V293" s="271" t="s">
        <v>1</v>
      </c>
      <c r="W293" s="271" t="s">
        <v>1</v>
      </c>
      <c r="X293" s="271" t="s">
        <v>1</v>
      </c>
      <c r="Y293" s="271" t="s">
        <v>1</v>
      </c>
      <c r="Z293" s="274" t="s">
        <v>20</v>
      </c>
      <c r="AA293" s="271" t="s">
        <v>1</v>
      </c>
      <c r="AB293" s="271" t="s">
        <v>1</v>
      </c>
      <c r="AC293" s="271" t="s">
        <v>1</v>
      </c>
      <c r="AD293" s="271" t="s">
        <v>1</v>
      </c>
      <c r="AE293" s="274" t="s">
        <v>20</v>
      </c>
      <c r="AF293" s="271" t="s">
        <v>1</v>
      </c>
      <c r="AG293" s="271" t="s">
        <v>1</v>
      </c>
      <c r="AH293" s="271" t="s">
        <v>1</v>
      </c>
      <c r="AI293" s="271" t="s">
        <v>1</v>
      </c>
      <c r="AJ293" s="271" t="s">
        <v>1</v>
      </c>
      <c r="AK293" s="271" t="s">
        <v>1</v>
      </c>
      <c r="AL293" s="271" t="s">
        <v>1</v>
      </c>
      <c r="AM293" s="271" t="s">
        <v>1</v>
      </c>
      <c r="AN293" s="271" t="s">
        <v>1</v>
      </c>
      <c r="AO293" s="271" t="s">
        <v>1</v>
      </c>
      <c r="AP293" s="271" t="s">
        <v>1</v>
      </c>
      <c r="AQ293" s="271" t="s">
        <v>1</v>
      </c>
      <c r="AR293" s="271" t="s">
        <v>1</v>
      </c>
      <c r="AS293" s="271" t="s">
        <v>1</v>
      </c>
      <c r="AT293" s="271" t="s">
        <v>1</v>
      </c>
      <c r="AU293" s="272" t="s">
        <v>23</v>
      </c>
      <c r="AV293" s="274" t="s">
        <v>20</v>
      </c>
      <c r="AW293" s="275" t="s">
        <v>1241</v>
      </c>
      <c r="AX293" s="275">
        <v>1</v>
      </c>
      <c r="AY293" s="152">
        <v>2</v>
      </c>
      <c r="AZ293" s="276">
        <v>0</v>
      </c>
      <c r="BA293" s="280">
        <v>0.28000000000000003</v>
      </c>
      <c r="BB293" s="281">
        <v>0.02</v>
      </c>
      <c r="BD293" s="150">
        <f>_xlfn.XLOOKUP(A293,'KSD auditees'!A:A,'KSD auditees'!A:A)</f>
        <v>1342</v>
      </c>
      <c r="BE293" s="150" t="str">
        <f>_xlfn.XLOOKUP(A293,'KSD auditees'!A:A,'KSD auditees'!G:G)</f>
        <v xml:space="preserve">Education, Skills development and employment </v>
      </c>
      <c r="BF293" s="150" t="e">
        <f>_xlfn.XLOOKUP(A293,'[27]Non AGSA'!B:B,'[27]Non AGSA'!B:B)</f>
        <v>#N/A</v>
      </c>
      <c r="BG293" s="150" t="e">
        <f>_xlfn.XLOOKUP(A293,'[27]Dormant auditee list'!C:C,'[27]Dormant auditee list'!C:C)</f>
        <v>#N/A</v>
      </c>
      <c r="BH293" s="150" t="str">
        <f>_xlfn.XLOOKUP(A293,[27]Reworked!A:A,[27]Reworked!I:I)</f>
        <v>Audit not finalised at legislated date</v>
      </c>
      <c r="BJ293" s="150">
        <v>1</v>
      </c>
      <c r="BK293" s="150">
        <v>6</v>
      </c>
    </row>
    <row r="294" spans="1:63" ht="26.25" customHeight="1" x14ac:dyDescent="0.25">
      <c r="A294" s="265">
        <v>30</v>
      </c>
      <c r="B294" s="266" t="s">
        <v>866</v>
      </c>
      <c r="C294" s="271" t="s">
        <v>1193</v>
      </c>
      <c r="D294" s="271" t="s">
        <v>854</v>
      </c>
      <c r="E294" s="271" t="s">
        <v>1191</v>
      </c>
      <c r="F294" s="271" t="s">
        <v>1</v>
      </c>
      <c r="G294" s="271" t="s">
        <v>151</v>
      </c>
      <c r="H294" s="266" t="s">
        <v>444</v>
      </c>
      <c r="I294" s="266" t="s">
        <v>437</v>
      </c>
      <c r="J294" s="152" t="s">
        <v>17</v>
      </c>
      <c r="K294" s="273" t="s">
        <v>22</v>
      </c>
      <c r="L294" s="272" t="s">
        <v>23</v>
      </c>
      <c r="M294" s="152" t="s">
        <v>17</v>
      </c>
      <c r="N294" s="274" t="s">
        <v>20</v>
      </c>
      <c r="O294" s="274" t="s">
        <v>20</v>
      </c>
      <c r="P294" s="271" t="s">
        <v>1</v>
      </c>
      <c r="Q294" s="271" t="s">
        <v>1</v>
      </c>
      <c r="R294" s="271" t="s">
        <v>1</v>
      </c>
      <c r="S294" s="271" t="s">
        <v>1</v>
      </c>
      <c r="T294" s="271" t="s">
        <v>1</v>
      </c>
      <c r="U294" s="271" t="s">
        <v>1</v>
      </c>
      <c r="V294" s="271" t="s">
        <v>1</v>
      </c>
      <c r="W294" s="271" t="s">
        <v>1</v>
      </c>
      <c r="X294" s="271" t="s">
        <v>1</v>
      </c>
      <c r="Y294" s="271" t="s">
        <v>1</v>
      </c>
      <c r="Z294" s="271" t="s">
        <v>1</v>
      </c>
      <c r="AA294" s="271" t="s">
        <v>1</v>
      </c>
      <c r="AB294" s="271" t="s">
        <v>1</v>
      </c>
      <c r="AC294" s="273" t="s">
        <v>22</v>
      </c>
      <c r="AD294" s="271" t="s">
        <v>1</v>
      </c>
      <c r="AE294" s="272" t="s">
        <v>23</v>
      </c>
      <c r="AF294" s="271" t="s">
        <v>1</v>
      </c>
      <c r="AG294" s="271" t="s">
        <v>1</v>
      </c>
      <c r="AH294" s="271" t="s">
        <v>1</v>
      </c>
      <c r="AI294" s="271" t="s">
        <v>1</v>
      </c>
      <c r="AJ294" s="271" t="s">
        <v>1</v>
      </c>
      <c r="AK294" s="271" t="s">
        <v>1</v>
      </c>
      <c r="AL294" s="273" t="s">
        <v>22</v>
      </c>
      <c r="AM294" s="271" t="s">
        <v>1</v>
      </c>
      <c r="AN294" s="271" t="s">
        <v>1</v>
      </c>
      <c r="AO294" s="273" t="s">
        <v>22</v>
      </c>
      <c r="AP294" s="273" t="s">
        <v>22</v>
      </c>
      <c r="AQ294" s="271" t="s">
        <v>1</v>
      </c>
      <c r="AR294" s="271" t="s">
        <v>1</v>
      </c>
      <c r="AS294" s="271" t="s">
        <v>1</v>
      </c>
      <c r="AT294" s="271" t="s">
        <v>1</v>
      </c>
      <c r="AU294" s="273" t="s">
        <v>22</v>
      </c>
      <c r="AV294" s="271" t="s">
        <v>1</v>
      </c>
      <c r="AW294" s="274" t="s">
        <v>1240</v>
      </c>
      <c r="AX294" s="275">
        <v>1</v>
      </c>
      <c r="AY294" s="284">
        <v>0</v>
      </c>
      <c r="AZ294" s="276">
        <v>0</v>
      </c>
      <c r="BA294" s="276">
        <v>0</v>
      </c>
      <c r="BB294" s="283">
        <v>0</v>
      </c>
      <c r="BD294" s="150" t="e">
        <f>_xlfn.XLOOKUP(A294,'KSD auditees'!A:A,'KSD auditees'!A:A)</f>
        <v>#N/A</v>
      </c>
      <c r="BE294" s="150" t="e">
        <f>_xlfn.XLOOKUP(A294,'KSD auditees'!A:A,'KSD auditees'!G:G)</f>
        <v>#N/A</v>
      </c>
      <c r="BF294" s="150" t="e">
        <f>_xlfn.XLOOKUP(A294,'[27]Non AGSA'!B:B,'[27]Non AGSA'!B:B)</f>
        <v>#N/A</v>
      </c>
      <c r="BG294" s="150" t="e">
        <f>_xlfn.XLOOKUP(A294,'[27]Dormant auditee list'!C:C,'[27]Dormant auditee list'!C:C)</f>
        <v>#N/A</v>
      </c>
      <c r="BH294" s="150" t="str">
        <f>_xlfn.XLOOKUP(A294,[27]Reworked!A:A,[27]Reworked!I:I)</f>
        <v>Unqualified with findings</v>
      </c>
      <c r="BI294" s="150" t="str">
        <f>_xlfn.XLOOKUP(A294,[27]Reworked!A:A,[27]Reworked!J:J)</f>
        <v>Unqualified with findings</v>
      </c>
      <c r="BJ294" s="150">
        <v>1</v>
      </c>
      <c r="BK294" s="150">
        <v>2</v>
      </c>
    </row>
    <row r="295" spans="1:63" ht="26.25" customHeight="1" x14ac:dyDescent="0.25">
      <c r="A295" s="265">
        <v>250</v>
      </c>
      <c r="B295" s="266" t="s">
        <v>1296</v>
      </c>
      <c r="C295" s="271" t="s">
        <v>1193</v>
      </c>
      <c r="D295" s="271" t="s">
        <v>941</v>
      </c>
      <c r="E295" s="271" t="s">
        <v>1191</v>
      </c>
      <c r="F295" s="271" t="s">
        <v>1</v>
      </c>
      <c r="G295" s="271" t="s">
        <v>447</v>
      </c>
      <c r="H295" s="266" t="s">
        <v>444</v>
      </c>
      <c r="I295" s="266" t="s">
        <v>437</v>
      </c>
      <c r="J295" s="275" t="s">
        <v>33</v>
      </c>
      <c r="K295" s="271" t="s">
        <v>1</v>
      </c>
      <c r="L295" s="271" t="s">
        <v>1</v>
      </c>
      <c r="M295" s="275" t="s">
        <v>33</v>
      </c>
      <c r="N295" s="271" t="s">
        <v>1</v>
      </c>
      <c r="O295" s="271" t="s">
        <v>1</v>
      </c>
      <c r="P295" s="271" t="s">
        <v>1</v>
      </c>
      <c r="Q295" s="271" t="s">
        <v>1</v>
      </c>
      <c r="R295" s="271" t="s">
        <v>1</v>
      </c>
      <c r="S295" s="271" t="s">
        <v>1</v>
      </c>
      <c r="T295" s="271" t="s">
        <v>1</v>
      </c>
      <c r="U295" s="271" t="s">
        <v>1</v>
      </c>
      <c r="V295" s="271" t="s">
        <v>1</v>
      </c>
      <c r="W295" s="271" t="s">
        <v>1</v>
      </c>
      <c r="X295" s="271" t="s">
        <v>1</v>
      </c>
      <c r="Y295" s="271" t="s">
        <v>1</v>
      </c>
      <c r="Z295" s="271" t="s">
        <v>1</v>
      </c>
      <c r="AA295" s="271" t="s">
        <v>1</v>
      </c>
      <c r="AB295" s="271" t="s">
        <v>1</v>
      </c>
      <c r="AC295" s="271" t="s">
        <v>1</v>
      </c>
      <c r="AD295" s="271" t="s">
        <v>1</v>
      </c>
      <c r="AE295" s="271" t="s">
        <v>1</v>
      </c>
      <c r="AF295" s="271" t="s">
        <v>1</v>
      </c>
      <c r="AG295" s="271" t="s">
        <v>1</v>
      </c>
      <c r="AH295" s="271" t="s">
        <v>1</v>
      </c>
      <c r="AI295" s="271" t="s">
        <v>1</v>
      </c>
      <c r="AJ295" s="271" t="s">
        <v>1</v>
      </c>
      <c r="AK295" s="271" t="s">
        <v>1</v>
      </c>
      <c r="AL295" s="271" t="s">
        <v>1</v>
      </c>
      <c r="AM295" s="271" t="s">
        <v>1</v>
      </c>
      <c r="AN295" s="271" t="s">
        <v>1</v>
      </c>
      <c r="AO295" s="271" t="s">
        <v>1</v>
      </c>
      <c r="AP295" s="271" t="s">
        <v>1</v>
      </c>
      <c r="AQ295" s="271" t="s">
        <v>1</v>
      </c>
      <c r="AR295" s="271" t="s">
        <v>1</v>
      </c>
      <c r="AS295" s="271" t="s">
        <v>1</v>
      </c>
      <c r="AT295" s="271" t="s">
        <v>1</v>
      </c>
      <c r="AU295" s="271" t="s">
        <v>1</v>
      </c>
      <c r="AV295" s="271" t="s">
        <v>1</v>
      </c>
      <c r="AW295" s="274" t="s">
        <v>1240</v>
      </c>
      <c r="AX295" s="275">
        <v>1</v>
      </c>
      <c r="AY295" s="152">
        <v>2</v>
      </c>
      <c r="AZ295" s="276">
        <v>0</v>
      </c>
      <c r="BA295" s="280">
        <v>0.3</v>
      </c>
      <c r="BB295" s="278">
        <v>0.02</v>
      </c>
      <c r="BD295" s="150" t="e">
        <f>_xlfn.XLOOKUP(A295,'KSD auditees'!A:A,'KSD auditees'!A:A)</f>
        <v>#N/A</v>
      </c>
      <c r="BE295" s="150" t="e">
        <f>_xlfn.XLOOKUP(A295,'KSD auditees'!A:A,'KSD auditees'!G:G)</f>
        <v>#N/A</v>
      </c>
      <c r="BF295" s="150" t="e">
        <f>_xlfn.XLOOKUP(A295,'[27]Non AGSA'!B:B,'[27]Non AGSA'!B:B)</f>
        <v>#N/A</v>
      </c>
      <c r="BG295" s="150" t="e">
        <f>_xlfn.XLOOKUP(A295,'[27]Dormant auditee list'!C:C,'[27]Dormant auditee list'!C:C)</f>
        <v>#N/A</v>
      </c>
      <c r="BH295" s="150" t="str">
        <f>_xlfn.XLOOKUP(A295,[27]Reworked!A:A,[27]Reworked!I:I)</f>
        <v>Unqualified with no findings</v>
      </c>
      <c r="BJ295" s="150">
        <v>1</v>
      </c>
      <c r="BK295" s="150">
        <v>1</v>
      </c>
    </row>
    <row r="296" spans="1:63" ht="34.5" customHeight="1" x14ac:dyDescent="0.25">
      <c r="A296" s="265">
        <v>55</v>
      </c>
      <c r="B296" s="266" t="s">
        <v>561</v>
      </c>
      <c r="C296" s="271" t="s">
        <v>1193</v>
      </c>
      <c r="D296" s="271" t="s">
        <v>519</v>
      </c>
      <c r="E296" s="271" t="s">
        <v>1191</v>
      </c>
      <c r="F296" s="271" t="s">
        <v>1</v>
      </c>
      <c r="G296" s="271" t="s">
        <v>520</v>
      </c>
      <c r="H296" s="266" t="s">
        <v>440</v>
      </c>
      <c r="I296" s="266" t="s">
        <v>437</v>
      </c>
      <c r="J296" s="275" t="s">
        <v>33</v>
      </c>
      <c r="K296" s="271" t="s">
        <v>1</v>
      </c>
      <c r="L296" s="271" t="s">
        <v>1</v>
      </c>
      <c r="M296" s="275" t="s">
        <v>33</v>
      </c>
      <c r="N296" s="271" t="s">
        <v>1</v>
      </c>
      <c r="O296" s="273" t="s">
        <v>22</v>
      </c>
      <c r="P296" s="271" t="s">
        <v>1</v>
      </c>
      <c r="Q296" s="271" t="s">
        <v>1</v>
      </c>
      <c r="R296" s="271" t="s">
        <v>1</v>
      </c>
      <c r="S296" s="271" t="s">
        <v>1</v>
      </c>
      <c r="T296" s="271" t="s">
        <v>1</v>
      </c>
      <c r="U296" s="271" t="s">
        <v>1</v>
      </c>
      <c r="V296" s="271" t="s">
        <v>1</v>
      </c>
      <c r="W296" s="271" t="s">
        <v>1</v>
      </c>
      <c r="X296" s="271" t="s">
        <v>1</v>
      </c>
      <c r="Y296" s="271" t="s">
        <v>1</v>
      </c>
      <c r="Z296" s="271" t="s">
        <v>1</v>
      </c>
      <c r="AA296" s="271" t="s">
        <v>1</v>
      </c>
      <c r="AB296" s="271" t="s">
        <v>1</v>
      </c>
      <c r="AC296" s="271" t="s">
        <v>1</v>
      </c>
      <c r="AD296" s="271" t="s">
        <v>1</v>
      </c>
      <c r="AE296" s="271" t="s">
        <v>1</v>
      </c>
      <c r="AF296" s="271" t="s">
        <v>1</v>
      </c>
      <c r="AG296" s="271" t="s">
        <v>1</v>
      </c>
      <c r="AH296" s="271" t="s">
        <v>1</v>
      </c>
      <c r="AI296" s="271" t="s">
        <v>1</v>
      </c>
      <c r="AJ296" s="271" t="s">
        <v>1</v>
      </c>
      <c r="AK296" s="271" t="s">
        <v>1</v>
      </c>
      <c r="AL296" s="271" t="s">
        <v>1</v>
      </c>
      <c r="AM296" s="271" t="s">
        <v>1</v>
      </c>
      <c r="AN296" s="271" t="s">
        <v>1</v>
      </c>
      <c r="AO296" s="271" t="s">
        <v>1</v>
      </c>
      <c r="AP296" s="271" t="s">
        <v>1</v>
      </c>
      <c r="AQ296" s="271" t="s">
        <v>1</v>
      </c>
      <c r="AR296" s="271" t="s">
        <v>1</v>
      </c>
      <c r="AS296" s="271" t="s">
        <v>1</v>
      </c>
      <c r="AT296" s="271" t="s">
        <v>1</v>
      </c>
      <c r="AU296" s="274" t="s">
        <v>20</v>
      </c>
      <c r="AV296" s="274" t="s">
        <v>20</v>
      </c>
      <c r="AW296" s="275" t="s">
        <v>1241</v>
      </c>
      <c r="AX296" s="275">
        <v>1</v>
      </c>
      <c r="AY296" s="152">
        <v>2</v>
      </c>
      <c r="AZ296" s="276">
        <v>0</v>
      </c>
      <c r="BA296" s="277">
        <v>0.28999999999999998</v>
      </c>
      <c r="BB296" s="281">
        <v>0.02</v>
      </c>
      <c r="BD296" s="150" t="e">
        <f>_xlfn.XLOOKUP(A296,'KSD auditees'!A:A,'KSD auditees'!A:A)</f>
        <v>#N/A</v>
      </c>
      <c r="BE296" s="150" t="e">
        <f>_xlfn.XLOOKUP(A296,'KSD auditees'!A:A,'KSD auditees'!G:G)</f>
        <v>#N/A</v>
      </c>
      <c r="BF296" s="150" t="e">
        <f>_xlfn.XLOOKUP(A296,'[27]Non AGSA'!B:B,'[27]Non AGSA'!B:B)</f>
        <v>#N/A</v>
      </c>
      <c r="BG296" s="150" t="e">
        <f>_xlfn.XLOOKUP(A296,'[27]Dormant auditee list'!C:C,'[27]Dormant auditee list'!C:C)</f>
        <v>#N/A</v>
      </c>
      <c r="BH296" s="150" t="str">
        <f>_xlfn.XLOOKUP(A296,[27]Reworked!A:A,[27]Reworked!I:I)</f>
        <v>Unqualified with no findings</v>
      </c>
      <c r="BJ296" s="150">
        <v>1</v>
      </c>
      <c r="BK296" s="150">
        <v>1</v>
      </c>
    </row>
    <row r="297" spans="1:63" ht="18.75" customHeight="1" x14ac:dyDescent="0.25">
      <c r="A297" s="265">
        <v>252</v>
      </c>
      <c r="B297" s="266" t="s">
        <v>1042</v>
      </c>
      <c r="C297" s="271" t="s">
        <v>1193</v>
      </c>
      <c r="D297" s="271" t="s">
        <v>1021</v>
      </c>
      <c r="E297" s="271" t="s">
        <v>1191</v>
      </c>
      <c r="F297" s="271" t="s">
        <v>1</v>
      </c>
      <c r="G297" s="271" t="s">
        <v>1</v>
      </c>
      <c r="H297" s="266" t="s">
        <v>1</v>
      </c>
      <c r="I297" s="266" t="s">
        <v>1021</v>
      </c>
      <c r="J297" s="279" t="s">
        <v>26</v>
      </c>
      <c r="K297" s="274" t="s">
        <v>20</v>
      </c>
      <c r="L297" s="272" t="s">
        <v>23</v>
      </c>
      <c r="M297" s="152" t="s">
        <v>17</v>
      </c>
      <c r="N297" s="271" t="s">
        <v>1</v>
      </c>
      <c r="O297" s="272" t="s">
        <v>23</v>
      </c>
      <c r="P297" s="271" t="s">
        <v>1</v>
      </c>
      <c r="Q297" s="274" t="s">
        <v>20</v>
      </c>
      <c r="R297" s="271" t="s">
        <v>1</v>
      </c>
      <c r="S297" s="271" t="s">
        <v>1</v>
      </c>
      <c r="T297" s="271" t="s">
        <v>1</v>
      </c>
      <c r="U297" s="271" t="s">
        <v>1</v>
      </c>
      <c r="V297" s="274" t="s">
        <v>20</v>
      </c>
      <c r="W297" s="271" t="s">
        <v>1</v>
      </c>
      <c r="X297" s="271" t="s">
        <v>1</v>
      </c>
      <c r="Y297" s="271" t="s">
        <v>1</v>
      </c>
      <c r="Z297" s="271" t="s">
        <v>1</v>
      </c>
      <c r="AA297" s="274" t="s">
        <v>20</v>
      </c>
      <c r="AB297" s="271" t="s">
        <v>1</v>
      </c>
      <c r="AC297" s="271" t="s">
        <v>1</v>
      </c>
      <c r="AD297" s="271" t="s">
        <v>1</v>
      </c>
      <c r="AE297" s="274" t="s">
        <v>20</v>
      </c>
      <c r="AF297" s="271" t="s">
        <v>1</v>
      </c>
      <c r="AG297" s="271" t="s">
        <v>1</v>
      </c>
      <c r="AH297" s="271" t="s">
        <v>1</v>
      </c>
      <c r="AI297" s="271" t="s">
        <v>1</v>
      </c>
      <c r="AJ297" s="271" t="s">
        <v>1</v>
      </c>
      <c r="AK297" s="271" t="s">
        <v>1</v>
      </c>
      <c r="AL297" s="274" t="s">
        <v>20</v>
      </c>
      <c r="AM297" s="271" t="s">
        <v>1</v>
      </c>
      <c r="AN297" s="271" t="s">
        <v>1</v>
      </c>
      <c r="AO297" s="272" t="s">
        <v>23</v>
      </c>
      <c r="AP297" s="271" t="s">
        <v>1</v>
      </c>
      <c r="AQ297" s="271" t="s">
        <v>1</v>
      </c>
      <c r="AR297" s="271" t="s">
        <v>1</v>
      </c>
      <c r="AS297" s="271" t="s">
        <v>1</v>
      </c>
      <c r="AT297" s="271" t="s">
        <v>1</v>
      </c>
      <c r="AU297" s="274" t="s">
        <v>20</v>
      </c>
      <c r="AV297" s="274" t="s">
        <v>20</v>
      </c>
      <c r="AW297" s="275" t="s">
        <v>1241</v>
      </c>
      <c r="AX297" s="152">
        <v>2</v>
      </c>
      <c r="AY297" s="284">
        <v>0</v>
      </c>
      <c r="AZ297" s="276">
        <v>0</v>
      </c>
      <c r="BA297" s="280">
        <v>0.08</v>
      </c>
      <c r="BB297" s="278">
        <v>0.26</v>
      </c>
      <c r="BD297" s="150" t="e">
        <f>_xlfn.XLOOKUP(A297,'KSD auditees'!A:A,'KSD auditees'!A:A)</f>
        <v>#N/A</v>
      </c>
      <c r="BE297" s="150" t="e">
        <f>_xlfn.XLOOKUP(A297,'KSD auditees'!A:A,'KSD auditees'!G:G)</f>
        <v>#N/A</v>
      </c>
      <c r="BF297" s="150" t="e">
        <f>_xlfn.XLOOKUP(A297,'[27]Non AGSA'!B:B,'[27]Non AGSA'!B:B)</f>
        <v>#N/A</v>
      </c>
      <c r="BG297" s="150" t="e">
        <f>_xlfn.XLOOKUP(A297,'[27]Dormant auditee list'!C:C,'[27]Dormant auditee list'!C:C)</f>
        <v>#N/A</v>
      </c>
      <c r="BH297" s="150" t="str">
        <f>_xlfn.XLOOKUP(A297,[27]Reworked!A:A,[27]Reworked!I:I)</f>
        <v>Qualified</v>
      </c>
      <c r="BJ297" s="150">
        <v>1</v>
      </c>
      <c r="BK297" s="150">
        <v>3</v>
      </c>
    </row>
    <row r="298" spans="1:63" ht="26.25" customHeight="1" x14ac:dyDescent="0.25">
      <c r="A298" s="265">
        <v>1316</v>
      </c>
      <c r="B298" s="266" t="s">
        <v>73</v>
      </c>
      <c r="C298" s="271" t="s">
        <v>1193</v>
      </c>
      <c r="D298" s="271" t="s">
        <v>571</v>
      </c>
      <c r="E298" s="271" t="s">
        <v>1191</v>
      </c>
      <c r="F298" s="271" t="s">
        <v>1</v>
      </c>
      <c r="G298" s="271" t="s">
        <v>447</v>
      </c>
      <c r="H298" s="266" t="s">
        <v>444</v>
      </c>
      <c r="I298" s="266" t="s">
        <v>437</v>
      </c>
      <c r="J298" s="275" t="s">
        <v>33</v>
      </c>
      <c r="K298" s="271" t="s">
        <v>1</v>
      </c>
      <c r="L298" s="273" t="s">
        <v>22</v>
      </c>
      <c r="M298" s="279" t="s">
        <v>26</v>
      </c>
      <c r="N298" s="271" t="s">
        <v>1</v>
      </c>
      <c r="O298" s="272" t="s">
        <v>23</v>
      </c>
      <c r="P298" s="271" t="s">
        <v>1</v>
      </c>
      <c r="Q298" s="271" t="s">
        <v>1</v>
      </c>
      <c r="R298" s="271" t="s">
        <v>1</v>
      </c>
      <c r="S298" s="271" t="s">
        <v>1</v>
      </c>
      <c r="T298" s="271" t="s">
        <v>1</v>
      </c>
      <c r="U298" s="271" t="s">
        <v>1</v>
      </c>
      <c r="V298" s="271" t="s">
        <v>1</v>
      </c>
      <c r="W298" s="273" t="s">
        <v>22</v>
      </c>
      <c r="X298" s="271" t="s">
        <v>1</v>
      </c>
      <c r="Y298" s="271" t="s">
        <v>1</v>
      </c>
      <c r="Z298" s="271" t="s">
        <v>1</v>
      </c>
      <c r="AA298" s="271" t="s">
        <v>1</v>
      </c>
      <c r="AB298" s="271" t="s">
        <v>1</v>
      </c>
      <c r="AC298" s="271" t="s">
        <v>1</v>
      </c>
      <c r="AD298" s="271" t="s">
        <v>1</v>
      </c>
      <c r="AE298" s="273" t="s">
        <v>22</v>
      </c>
      <c r="AF298" s="271" t="s">
        <v>1</v>
      </c>
      <c r="AG298" s="271" t="s">
        <v>1</v>
      </c>
      <c r="AH298" s="271" t="s">
        <v>1</v>
      </c>
      <c r="AI298" s="271" t="s">
        <v>1</v>
      </c>
      <c r="AJ298" s="271" t="s">
        <v>1</v>
      </c>
      <c r="AK298" s="271" t="s">
        <v>1</v>
      </c>
      <c r="AL298" s="271" t="s">
        <v>1</v>
      </c>
      <c r="AM298" s="271" t="s">
        <v>1</v>
      </c>
      <c r="AN298" s="271" t="s">
        <v>1</v>
      </c>
      <c r="AO298" s="271" t="s">
        <v>1</v>
      </c>
      <c r="AP298" s="271" t="s">
        <v>1</v>
      </c>
      <c r="AQ298" s="271" t="s">
        <v>1</v>
      </c>
      <c r="AR298" s="271" t="s">
        <v>1</v>
      </c>
      <c r="AS298" s="271" t="s">
        <v>1</v>
      </c>
      <c r="AT298" s="271" t="s">
        <v>1</v>
      </c>
      <c r="AU298" s="271" t="s">
        <v>1</v>
      </c>
      <c r="AV298" s="273" t="s">
        <v>22</v>
      </c>
      <c r="AW298" s="275" t="s">
        <v>1241</v>
      </c>
      <c r="AX298" s="275">
        <v>1</v>
      </c>
      <c r="AY298" s="152">
        <v>2</v>
      </c>
      <c r="AZ298" s="276">
        <v>0</v>
      </c>
      <c r="BA298" s="276">
        <v>0</v>
      </c>
      <c r="BB298" s="283">
        <v>0</v>
      </c>
      <c r="BD298" s="150">
        <f>_xlfn.XLOOKUP(A298,'KSD auditees'!A:A,'KSD auditees'!A:A)</f>
        <v>1316</v>
      </c>
      <c r="BE298" s="150" t="str">
        <f>_xlfn.XLOOKUP(A298,'KSD auditees'!A:A,'KSD auditees'!G:G)</f>
        <v xml:space="preserve">Education, Skills development and employment </v>
      </c>
      <c r="BF298" s="150" t="e">
        <f>_xlfn.XLOOKUP(A298,'[27]Non AGSA'!B:B,'[27]Non AGSA'!B:B)</f>
        <v>#N/A</v>
      </c>
      <c r="BG298" s="150" t="e">
        <f>_xlfn.XLOOKUP(A298,'[27]Dormant auditee list'!C:C,'[27]Dormant auditee list'!C:C)</f>
        <v>#N/A</v>
      </c>
      <c r="BH298" s="150" t="str">
        <f>_xlfn.XLOOKUP(A298,[27]Reworked!A:A,[27]Reworked!I:I)</f>
        <v>Unqualified with no findings</v>
      </c>
      <c r="BJ298" s="150">
        <v>1</v>
      </c>
      <c r="BK298" s="150">
        <v>1</v>
      </c>
    </row>
    <row r="299" spans="1:63" ht="27" customHeight="1" x14ac:dyDescent="0.25">
      <c r="A299" s="265">
        <v>1324</v>
      </c>
      <c r="B299" s="266" t="s">
        <v>74</v>
      </c>
      <c r="C299" s="271" t="s">
        <v>1193</v>
      </c>
      <c r="D299" s="271" t="s">
        <v>625</v>
      </c>
      <c r="E299" s="271" t="s">
        <v>1191</v>
      </c>
      <c r="F299" s="271" t="s">
        <v>1</v>
      </c>
      <c r="G299" s="271" t="s">
        <v>447</v>
      </c>
      <c r="H299" s="266" t="s">
        <v>444</v>
      </c>
      <c r="I299" s="266" t="s">
        <v>437</v>
      </c>
      <c r="J299" s="279" t="s">
        <v>26</v>
      </c>
      <c r="K299" s="271" t="s">
        <v>1</v>
      </c>
      <c r="L299" s="272" t="s">
        <v>23</v>
      </c>
      <c r="M299" s="279" t="s">
        <v>26</v>
      </c>
      <c r="N299" s="271" t="s">
        <v>1</v>
      </c>
      <c r="O299" s="272" t="s">
        <v>23</v>
      </c>
      <c r="P299" s="272" t="s">
        <v>23</v>
      </c>
      <c r="Q299" s="273" t="s">
        <v>22</v>
      </c>
      <c r="R299" s="271" t="s">
        <v>1</v>
      </c>
      <c r="S299" s="271" t="s">
        <v>1</v>
      </c>
      <c r="T299" s="271" t="s">
        <v>1</v>
      </c>
      <c r="U299" s="271" t="s">
        <v>1</v>
      </c>
      <c r="V299" s="271" t="s">
        <v>1</v>
      </c>
      <c r="W299" s="271" t="s">
        <v>1</v>
      </c>
      <c r="X299" s="271" t="s">
        <v>1</v>
      </c>
      <c r="Y299" s="271" t="s">
        <v>1</v>
      </c>
      <c r="Z299" s="271" t="s">
        <v>1</v>
      </c>
      <c r="AA299" s="271" t="s">
        <v>1</v>
      </c>
      <c r="AB299" s="271" t="s">
        <v>1</v>
      </c>
      <c r="AC299" s="271" t="s">
        <v>1</v>
      </c>
      <c r="AD299" s="271" t="s">
        <v>1</v>
      </c>
      <c r="AE299" s="272" t="s">
        <v>23</v>
      </c>
      <c r="AF299" s="271" t="s">
        <v>1</v>
      </c>
      <c r="AG299" s="271" t="s">
        <v>1</v>
      </c>
      <c r="AH299" s="271" t="s">
        <v>1</v>
      </c>
      <c r="AI299" s="271" t="s">
        <v>1</v>
      </c>
      <c r="AJ299" s="271" t="s">
        <v>1</v>
      </c>
      <c r="AK299" s="271" t="s">
        <v>1</v>
      </c>
      <c r="AL299" s="271" t="s">
        <v>1</v>
      </c>
      <c r="AM299" s="271" t="s">
        <v>1</v>
      </c>
      <c r="AN299" s="271" t="s">
        <v>1</v>
      </c>
      <c r="AO299" s="271" t="s">
        <v>1</v>
      </c>
      <c r="AP299" s="271" t="s">
        <v>1</v>
      </c>
      <c r="AQ299" s="271" t="s">
        <v>1</v>
      </c>
      <c r="AR299" s="271" t="s">
        <v>1</v>
      </c>
      <c r="AS299" s="271" t="s">
        <v>1</v>
      </c>
      <c r="AT299" s="271" t="s">
        <v>1</v>
      </c>
      <c r="AU299" s="271" t="s">
        <v>1</v>
      </c>
      <c r="AV299" s="271" t="s">
        <v>1</v>
      </c>
      <c r="AW299" s="275" t="s">
        <v>1241</v>
      </c>
      <c r="AX299" s="275">
        <v>1</v>
      </c>
      <c r="AY299" s="284">
        <v>0</v>
      </c>
      <c r="AZ299" s="276">
        <v>0</v>
      </c>
      <c r="BA299" s="276">
        <v>0</v>
      </c>
      <c r="BB299" s="283">
        <v>0</v>
      </c>
      <c r="BD299" s="150">
        <f>_xlfn.XLOOKUP(A299,'KSD auditees'!A:A,'KSD auditees'!A:A)</f>
        <v>1324</v>
      </c>
      <c r="BE299" s="150" t="str">
        <f>_xlfn.XLOOKUP(A299,'KSD auditees'!A:A,'KSD auditees'!G:G)</f>
        <v xml:space="preserve">Education, Skills development and employment </v>
      </c>
      <c r="BF299" s="150" t="e">
        <f>_xlfn.XLOOKUP(A299,'[27]Non AGSA'!B:B,'[27]Non AGSA'!B:B)</f>
        <v>#N/A</v>
      </c>
      <c r="BG299" s="150" t="e">
        <f>_xlfn.XLOOKUP(A299,'[27]Dormant auditee list'!C:C,'[27]Dormant auditee list'!C:C)</f>
        <v>#N/A</v>
      </c>
      <c r="BH299" s="150" t="str">
        <f>_xlfn.XLOOKUP(A299,[27]Reworked!A:A,[27]Reworked!I:I)</f>
        <v>Qualified</v>
      </c>
      <c r="BJ299" s="150">
        <v>1</v>
      </c>
      <c r="BK299" s="150">
        <v>3</v>
      </c>
    </row>
    <row r="300" spans="1:63" ht="26.25" customHeight="1" x14ac:dyDescent="0.25">
      <c r="A300" s="265">
        <v>1303</v>
      </c>
      <c r="B300" s="266" t="s">
        <v>75</v>
      </c>
      <c r="C300" s="271" t="s">
        <v>1193</v>
      </c>
      <c r="D300" s="271" t="s">
        <v>492</v>
      </c>
      <c r="E300" s="271" t="s">
        <v>1191</v>
      </c>
      <c r="F300" s="271" t="s">
        <v>1</v>
      </c>
      <c r="G300" s="271" t="s">
        <v>447</v>
      </c>
      <c r="H300" s="266" t="s">
        <v>444</v>
      </c>
      <c r="I300" s="266" t="s">
        <v>437</v>
      </c>
      <c r="J300" s="152" t="s">
        <v>17</v>
      </c>
      <c r="K300" s="271" t="s">
        <v>1</v>
      </c>
      <c r="L300" s="272" t="s">
        <v>23</v>
      </c>
      <c r="M300" s="152" t="s">
        <v>17</v>
      </c>
      <c r="N300" s="271" t="s">
        <v>1</v>
      </c>
      <c r="O300" s="272" t="s">
        <v>23</v>
      </c>
      <c r="P300" s="271" t="s">
        <v>1</v>
      </c>
      <c r="Q300" s="271" t="s">
        <v>1</v>
      </c>
      <c r="R300" s="271" t="s">
        <v>1</v>
      </c>
      <c r="S300" s="271" t="s">
        <v>1</v>
      </c>
      <c r="T300" s="271" t="s">
        <v>1</v>
      </c>
      <c r="U300" s="271" t="s">
        <v>1</v>
      </c>
      <c r="V300" s="271" t="s">
        <v>1</v>
      </c>
      <c r="W300" s="271" t="s">
        <v>1</v>
      </c>
      <c r="X300" s="271" t="s">
        <v>1</v>
      </c>
      <c r="Y300" s="271" t="s">
        <v>1</v>
      </c>
      <c r="Z300" s="271" t="s">
        <v>1</v>
      </c>
      <c r="AA300" s="271" t="s">
        <v>1</v>
      </c>
      <c r="AB300" s="271" t="s">
        <v>1</v>
      </c>
      <c r="AC300" s="271" t="s">
        <v>1</v>
      </c>
      <c r="AD300" s="271" t="s">
        <v>1</v>
      </c>
      <c r="AE300" s="272" t="s">
        <v>23</v>
      </c>
      <c r="AF300" s="271" t="s">
        <v>1</v>
      </c>
      <c r="AG300" s="271" t="s">
        <v>1</v>
      </c>
      <c r="AH300" s="271" t="s">
        <v>1</v>
      </c>
      <c r="AI300" s="271" t="s">
        <v>1</v>
      </c>
      <c r="AJ300" s="271" t="s">
        <v>1</v>
      </c>
      <c r="AK300" s="271" t="s">
        <v>1</v>
      </c>
      <c r="AL300" s="271" t="s">
        <v>1</v>
      </c>
      <c r="AM300" s="271" t="s">
        <v>1</v>
      </c>
      <c r="AN300" s="271" t="s">
        <v>1</v>
      </c>
      <c r="AO300" s="271" t="s">
        <v>1</v>
      </c>
      <c r="AP300" s="271" t="s">
        <v>1</v>
      </c>
      <c r="AQ300" s="271" t="s">
        <v>1</v>
      </c>
      <c r="AR300" s="271" t="s">
        <v>1</v>
      </c>
      <c r="AS300" s="271" t="s">
        <v>1</v>
      </c>
      <c r="AT300" s="271" t="s">
        <v>1</v>
      </c>
      <c r="AU300" s="271" t="s">
        <v>1</v>
      </c>
      <c r="AV300" s="271" t="s">
        <v>1</v>
      </c>
      <c r="AW300" s="274" t="s">
        <v>1240</v>
      </c>
      <c r="AX300" s="275">
        <v>1</v>
      </c>
      <c r="AY300" s="152">
        <v>2</v>
      </c>
      <c r="AZ300" s="276">
        <v>0</v>
      </c>
      <c r="BA300" s="276">
        <v>0</v>
      </c>
      <c r="BB300" s="283">
        <v>0</v>
      </c>
      <c r="BD300" s="150">
        <f>_xlfn.XLOOKUP(A300,'KSD auditees'!A:A,'KSD auditees'!A:A)</f>
        <v>1303</v>
      </c>
      <c r="BE300" s="150" t="str">
        <f>_xlfn.XLOOKUP(A300,'KSD auditees'!A:A,'KSD auditees'!G:G)</f>
        <v xml:space="preserve">Education, Skills development and employment </v>
      </c>
      <c r="BF300" s="150" t="e">
        <f>_xlfn.XLOOKUP(A300,'[27]Non AGSA'!B:B,'[27]Non AGSA'!B:B)</f>
        <v>#N/A</v>
      </c>
      <c r="BG300" s="150" t="e">
        <f>_xlfn.XLOOKUP(A300,'[27]Dormant auditee list'!C:C,'[27]Dormant auditee list'!C:C)</f>
        <v>#N/A</v>
      </c>
      <c r="BH300" s="150" t="str">
        <f>_xlfn.XLOOKUP(A300,[27]Reworked!A:A,[27]Reworked!I:I)</f>
        <v>Unqualified with findings</v>
      </c>
      <c r="BJ300" s="150">
        <v>1</v>
      </c>
      <c r="BK300" s="150">
        <v>2</v>
      </c>
    </row>
    <row r="301" spans="1:63" ht="18.75" customHeight="1" x14ac:dyDescent="0.25">
      <c r="A301" s="265">
        <v>1215</v>
      </c>
      <c r="B301" s="266" t="s">
        <v>1297</v>
      </c>
      <c r="C301" s="271" t="s">
        <v>1193</v>
      </c>
      <c r="D301" s="271" t="s">
        <v>658</v>
      </c>
      <c r="E301" s="271" t="s">
        <v>1191</v>
      </c>
      <c r="F301" s="271" t="s">
        <v>1</v>
      </c>
      <c r="G301" s="271" t="s">
        <v>1</v>
      </c>
      <c r="H301" s="266" t="s">
        <v>1</v>
      </c>
      <c r="I301" s="266" t="s">
        <v>658</v>
      </c>
      <c r="J301" s="152" t="s">
        <v>17</v>
      </c>
      <c r="K301" s="271" t="s">
        <v>1</v>
      </c>
      <c r="L301" s="272" t="s">
        <v>23</v>
      </c>
      <c r="M301" s="152" t="s">
        <v>17</v>
      </c>
      <c r="N301" s="273" t="s">
        <v>22</v>
      </c>
      <c r="O301" s="272" t="s">
        <v>23</v>
      </c>
      <c r="P301" s="271" t="s">
        <v>1</v>
      </c>
      <c r="Q301" s="271" t="s">
        <v>1</v>
      </c>
      <c r="R301" s="271" t="s">
        <v>1</v>
      </c>
      <c r="S301" s="271" t="s">
        <v>1</v>
      </c>
      <c r="T301" s="271" t="s">
        <v>1</v>
      </c>
      <c r="U301" s="271" t="s">
        <v>1</v>
      </c>
      <c r="V301" s="271" t="s">
        <v>1</v>
      </c>
      <c r="W301" s="271" t="s">
        <v>1</v>
      </c>
      <c r="X301" s="271" t="s">
        <v>1</v>
      </c>
      <c r="Y301" s="271" t="s">
        <v>1</v>
      </c>
      <c r="Z301" s="271" t="s">
        <v>1</v>
      </c>
      <c r="AA301" s="271" t="s">
        <v>1</v>
      </c>
      <c r="AB301" s="271" t="s">
        <v>1</v>
      </c>
      <c r="AC301" s="271" t="s">
        <v>1</v>
      </c>
      <c r="AD301" s="271" t="s">
        <v>1</v>
      </c>
      <c r="AE301" s="272" t="s">
        <v>23</v>
      </c>
      <c r="AF301" s="272" t="s">
        <v>23</v>
      </c>
      <c r="AG301" s="271" t="s">
        <v>1</v>
      </c>
      <c r="AH301" s="271" t="s">
        <v>1</v>
      </c>
      <c r="AI301" s="271" t="s">
        <v>1</v>
      </c>
      <c r="AJ301" s="271" t="s">
        <v>1</v>
      </c>
      <c r="AK301" s="271" t="s">
        <v>1</v>
      </c>
      <c r="AL301" s="271" t="s">
        <v>1</v>
      </c>
      <c r="AM301" s="271" t="s">
        <v>1</v>
      </c>
      <c r="AN301" s="271" t="s">
        <v>1</v>
      </c>
      <c r="AO301" s="273" t="s">
        <v>22</v>
      </c>
      <c r="AP301" s="271" t="s">
        <v>1</v>
      </c>
      <c r="AQ301" s="271" t="s">
        <v>1</v>
      </c>
      <c r="AR301" s="272" t="s">
        <v>23</v>
      </c>
      <c r="AS301" s="271" t="s">
        <v>1</v>
      </c>
      <c r="AT301" s="271" t="s">
        <v>1</v>
      </c>
      <c r="AU301" s="273" t="s">
        <v>22</v>
      </c>
      <c r="AV301" s="272" t="s">
        <v>23</v>
      </c>
      <c r="AW301" s="274" t="s">
        <v>1240</v>
      </c>
      <c r="AX301" s="152">
        <v>2</v>
      </c>
      <c r="AY301" s="152">
        <v>2</v>
      </c>
      <c r="AZ301" s="276">
        <v>0</v>
      </c>
      <c r="BA301" s="280">
        <v>33.9</v>
      </c>
      <c r="BB301" s="281">
        <v>0</v>
      </c>
      <c r="BD301" s="150" t="e">
        <f>_xlfn.XLOOKUP(A301,'KSD auditees'!A:A,'KSD auditees'!A:A)</f>
        <v>#N/A</v>
      </c>
      <c r="BE301" s="150" t="e">
        <f>_xlfn.XLOOKUP(A301,'KSD auditees'!A:A,'KSD auditees'!G:G)</f>
        <v>#N/A</v>
      </c>
      <c r="BF301" s="150" t="e">
        <f>_xlfn.XLOOKUP(A301,'[27]Non AGSA'!B:B,'[27]Non AGSA'!B:B)</f>
        <v>#N/A</v>
      </c>
      <c r="BG301" s="150" t="e">
        <f>_xlfn.XLOOKUP(A301,'[27]Dormant auditee list'!C:C,'[27]Dormant auditee list'!C:C)</f>
        <v>#N/A</v>
      </c>
      <c r="BH301" s="150" t="str">
        <f>_xlfn.XLOOKUP(A301,[27]Reworked!A:A,[27]Reworked!I:I)</f>
        <v>Unqualified with findings</v>
      </c>
      <c r="BJ301" s="150">
        <v>1</v>
      </c>
      <c r="BK301" s="150">
        <v>2</v>
      </c>
    </row>
    <row r="302" spans="1:63" ht="18.75" customHeight="1" x14ac:dyDescent="0.25">
      <c r="A302" s="265">
        <v>1594</v>
      </c>
      <c r="B302" s="266" t="s">
        <v>1298</v>
      </c>
      <c r="C302" s="271" t="s">
        <v>1193</v>
      </c>
      <c r="D302" s="271" t="s">
        <v>658</v>
      </c>
      <c r="E302" s="271" t="s">
        <v>1191</v>
      </c>
      <c r="F302" s="271" t="s">
        <v>1</v>
      </c>
      <c r="G302" s="271" t="s">
        <v>1</v>
      </c>
      <c r="H302" s="266" t="s">
        <v>1</v>
      </c>
      <c r="I302" s="266" t="s">
        <v>658</v>
      </c>
      <c r="J302" s="152" t="s">
        <v>17</v>
      </c>
      <c r="K302" s="271" t="s">
        <v>1</v>
      </c>
      <c r="L302" s="274" t="s">
        <v>20</v>
      </c>
      <c r="M302" s="151" t="s">
        <v>111</v>
      </c>
      <c r="N302" s="271" t="s">
        <v>1</v>
      </c>
      <c r="O302" s="271" t="s">
        <v>1</v>
      </c>
      <c r="P302" s="271" t="s">
        <v>1</v>
      </c>
      <c r="Q302" s="271" t="s">
        <v>1</v>
      </c>
      <c r="R302" s="271" t="s">
        <v>1</v>
      </c>
      <c r="S302" s="271" t="s">
        <v>1</v>
      </c>
      <c r="T302" s="271" t="s">
        <v>1</v>
      </c>
      <c r="U302" s="271" t="s">
        <v>1</v>
      </c>
      <c r="V302" s="271" t="s">
        <v>1</v>
      </c>
      <c r="W302" s="271" t="s">
        <v>1</v>
      </c>
      <c r="X302" s="271" t="s">
        <v>1</v>
      </c>
      <c r="Y302" s="271" t="s">
        <v>1</v>
      </c>
      <c r="Z302" s="271" t="s">
        <v>1</v>
      </c>
      <c r="AA302" s="271" t="s">
        <v>1</v>
      </c>
      <c r="AB302" s="271" t="s">
        <v>1</v>
      </c>
      <c r="AC302" s="271" t="s">
        <v>1</v>
      </c>
      <c r="AD302" s="271" t="s">
        <v>1</v>
      </c>
      <c r="AE302" s="274" t="s">
        <v>20</v>
      </c>
      <c r="AF302" s="271" t="s">
        <v>1</v>
      </c>
      <c r="AG302" s="271" t="s">
        <v>1</v>
      </c>
      <c r="AH302" s="271" t="s">
        <v>1</v>
      </c>
      <c r="AI302" s="271" t="s">
        <v>1</v>
      </c>
      <c r="AJ302" s="271" t="s">
        <v>1</v>
      </c>
      <c r="AK302" s="271" t="s">
        <v>1</v>
      </c>
      <c r="AL302" s="271" t="s">
        <v>1</v>
      </c>
      <c r="AM302" s="271" t="s">
        <v>1</v>
      </c>
      <c r="AN302" s="271" t="s">
        <v>1</v>
      </c>
      <c r="AO302" s="271" t="s">
        <v>1</v>
      </c>
      <c r="AP302" s="274" t="s">
        <v>20</v>
      </c>
      <c r="AQ302" s="271" t="s">
        <v>1</v>
      </c>
      <c r="AR302" s="271" t="s">
        <v>1</v>
      </c>
      <c r="AS302" s="271" t="s">
        <v>1</v>
      </c>
      <c r="AT302" s="271" t="s">
        <v>1</v>
      </c>
      <c r="AU302" s="274" t="s">
        <v>20</v>
      </c>
      <c r="AV302" s="271" t="s">
        <v>1</v>
      </c>
      <c r="AW302" s="274" t="s">
        <v>20</v>
      </c>
      <c r="AX302" s="282">
        <v>3</v>
      </c>
      <c r="AY302" s="284">
        <v>0</v>
      </c>
      <c r="AZ302" s="276">
        <v>0</v>
      </c>
      <c r="BA302" s="276">
        <v>0</v>
      </c>
      <c r="BB302" s="283">
        <v>0</v>
      </c>
      <c r="BD302" s="150" t="e">
        <f>_xlfn.XLOOKUP(A302,'KSD auditees'!A:A,'KSD auditees'!A:A)</f>
        <v>#N/A</v>
      </c>
      <c r="BE302" s="150" t="e">
        <f>_xlfn.XLOOKUP(A302,'KSD auditees'!A:A,'KSD auditees'!G:G)</f>
        <v>#N/A</v>
      </c>
      <c r="BF302" s="150" t="e">
        <f>_xlfn.XLOOKUP(A302,'[27]Non AGSA'!B:B,'[27]Non AGSA'!B:B)</f>
        <v>#N/A</v>
      </c>
      <c r="BG302" s="150" t="e">
        <f>_xlfn.XLOOKUP(A302,'[27]Dormant auditee list'!C:C,'[27]Dormant auditee list'!C:C)</f>
        <v>#N/A</v>
      </c>
      <c r="BH302" s="150" t="str">
        <f>_xlfn.XLOOKUP(A302,[27]Reworked!A:A,[27]Reworked!I:I)</f>
        <v>Unqualified with findings</v>
      </c>
      <c r="BJ302" s="150">
        <v>1</v>
      </c>
      <c r="BK302" s="150">
        <v>2</v>
      </c>
    </row>
    <row r="303" spans="1:63" ht="18.75" customHeight="1" x14ac:dyDescent="0.25">
      <c r="A303" s="265">
        <v>258</v>
      </c>
      <c r="B303" s="266" t="s">
        <v>672</v>
      </c>
      <c r="C303" s="271" t="s">
        <v>1193</v>
      </c>
      <c r="D303" s="271" t="s">
        <v>658</v>
      </c>
      <c r="E303" s="271" t="s">
        <v>1191</v>
      </c>
      <c r="F303" s="271" t="s">
        <v>1</v>
      </c>
      <c r="G303" s="271" t="s">
        <v>1</v>
      </c>
      <c r="H303" s="266" t="s">
        <v>1</v>
      </c>
      <c r="I303" s="266" t="s">
        <v>658</v>
      </c>
      <c r="J303" s="279" t="s">
        <v>26</v>
      </c>
      <c r="K303" s="274" t="s">
        <v>20</v>
      </c>
      <c r="L303" s="272" t="s">
        <v>23</v>
      </c>
      <c r="M303" s="279" t="s">
        <v>26</v>
      </c>
      <c r="N303" s="271" t="s">
        <v>1</v>
      </c>
      <c r="O303" s="272" t="s">
        <v>23</v>
      </c>
      <c r="P303" s="272" t="s">
        <v>23</v>
      </c>
      <c r="Q303" s="271" t="s">
        <v>1</v>
      </c>
      <c r="R303" s="271" t="s">
        <v>1</v>
      </c>
      <c r="S303" s="271" t="s">
        <v>1</v>
      </c>
      <c r="T303" s="271" t="s">
        <v>1</v>
      </c>
      <c r="U303" s="272" t="s">
        <v>23</v>
      </c>
      <c r="V303" s="271" t="s">
        <v>1</v>
      </c>
      <c r="W303" s="271" t="s">
        <v>1</v>
      </c>
      <c r="X303" s="274" t="s">
        <v>20</v>
      </c>
      <c r="Y303" s="271" t="s">
        <v>1</v>
      </c>
      <c r="Z303" s="274" t="s">
        <v>20</v>
      </c>
      <c r="AA303" s="274" t="s">
        <v>20</v>
      </c>
      <c r="AB303" s="271" t="s">
        <v>1</v>
      </c>
      <c r="AC303" s="271" t="s">
        <v>1</v>
      </c>
      <c r="AD303" s="271" t="s">
        <v>1</v>
      </c>
      <c r="AE303" s="272" t="s">
        <v>23</v>
      </c>
      <c r="AF303" s="272" t="s">
        <v>23</v>
      </c>
      <c r="AG303" s="271" t="s">
        <v>1</v>
      </c>
      <c r="AH303" s="271" t="s">
        <v>1</v>
      </c>
      <c r="AI303" s="271" t="s">
        <v>1</v>
      </c>
      <c r="AJ303" s="271" t="s">
        <v>1</v>
      </c>
      <c r="AK303" s="272" t="s">
        <v>23</v>
      </c>
      <c r="AL303" s="272" t="s">
        <v>23</v>
      </c>
      <c r="AM303" s="271" t="s">
        <v>1</v>
      </c>
      <c r="AN303" s="271" t="s">
        <v>1</v>
      </c>
      <c r="AO303" s="272" t="s">
        <v>23</v>
      </c>
      <c r="AP303" s="271" t="s">
        <v>1</v>
      </c>
      <c r="AQ303" s="271" t="s">
        <v>1</v>
      </c>
      <c r="AR303" s="272" t="s">
        <v>23</v>
      </c>
      <c r="AS303" s="271" t="s">
        <v>1</v>
      </c>
      <c r="AT303" s="271" t="s">
        <v>1</v>
      </c>
      <c r="AU303" s="272" t="s">
        <v>23</v>
      </c>
      <c r="AV303" s="272" t="s">
        <v>23</v>
      </c>
      <c r="AW303" s="272" t="s">
        <v>1242</v>
      </c>
      <c r="AX303" s="152">
        <v>2</v>
      </c>
      <c r="AY303" s="284">
        <v>0</v>
      </c>
      <c r="AZ303" s="276">
        <v>0</v>
      </c>
      <c r="BA303" s="280">
        <v>16.3</v>
      </c>
      <c r="BB303" s="281">
        <v>0.2</v>
      </c>
      <c r="BD303" s="150" t="e">
        <f>_xlfn.XLOOKUP(A303,'KSD auditees'!A:A,'KSD auditees'!A:A)</f>
        <v>#N/A</v>
      </c>
      <c r="BE303" s="150" t="e">
        <f>_xlfn.XLOOKUP(A303,'KSD auditees'!A:A,'KSD auditees'!G:G)</f>
        <v>#N/A</v>
      </c>
      <c r="BF303" s="150" t="e">
        <f>_xlfn.XLOOKUP(A303,'[27]Non AGSA'!B:B,'[27]Non AGSA'!B:B)</f>
        <v>#N/A</v>
      </c>
      <c r="BG303" s="150" t="e">
        <f>_xlfn.XLOOKUP(A303,'[27]Dormant auditee list'!C:C,'[27]Dormant auditee list'!C:C)</f>
        <v>#N/A</v>
      </c>
      <c r="BH303" s="150" t="str">
        <f>_xlfn.XLOOKUP(A303,[27]Reworked!A:A,[27]Reworked!I:I)</f>
        <v>Qualified</v>
      </c>
      <c r="BJ303" s="150">
        <v>1</v>
      </c>
      <c r="BK303" s="150">
        <v>3</v>
      </c>
    </row>
    <row r="304" spans="1:63" ht="18.75" customHeight="1" x14ac:dyDescent="0.25">
      <c r="A304" s="265">
        <v>259</v>
      </c>
      <c r="B304" s="266" t="s">
        <v>1299</v>
      </c>
      <c r="C304" s="271" t="s">
        <v>1193</v>
      </c>
      <c r="D304" s="271" t="s">
        <v>658</v>
      </c>
      <c r="E304" s="271" t="s">
        <v>1191</v>
      </c>
      <c r="F304" s="271" t="s">
        <v>1</v>
      </c>
      <c r="G304" s="271" t="s">
        <v>1</v>
      </c>
      <c r="H304" s="266" t="s">
        <v>1</v>
      </c>
      <c r="I304" s="266" t="s">
        <v>658</v>
      </c>
      <c r="J304" s="152" t="s">
        <v>17</v>
      </c>
      <c r="K304" s="271" t="s">
        <v>1</v>
      </c>
      <c r="L304" s="274" t="s">
        <v>20</v>
      </c>
      <c r="M304" s="275" t="s">
        <v>33</v>
      </c>
      <c r="N304" s="271" t="s">
        <v>1</v>
      </c>
      <c r="O304" s="271" t="s">
        <v>1</v>
      </c>
      <c r="P304" s="271" t="s">
        <v>1</v>
      </c>
      <c r="Q304" s="271" t="s">
        <v>1</v>
      </c>
      <c r="R304" s="271" t="s">
        <v>1</v>
      </c>
      <c r="S304" s="271" t="s">
        <v>1</v>
      </c>
      <c r="T304" s="271" t="s">
        <v>1</v>
      </c>
      <c r="U304" s="271" t="s">
        <v>1</v>
      </c>
      <c r="V304" s="271" t="s">
        <v>1</v>
      </c>
      <c r="W304" s="271" t="s">
        <v>1</v>
      </c>
      <c r="X304" s="271" t="s">
        <v>1</v>
      </c>
      <c r="Y304" s="271" t="s">
        <v>1</v>
      </c>
      <c r="Z304" s="271" t="s">
        <v>1</v>
      </c>
      <c r="AA304" s="271" t="s">
        <v>1</v>
      </c>
      <c r="AB304" s="271" t="s">
        <v>1</v>
      </c>
      <c r="AC304" s="271" t="s">
        <v>1</v>
      </c>
      <c r="AD304" s="271" t="s">
        <v>1</v>
      </c>
      <c r="AE304" s="274" t="s">
        <v>20</v>
      </c>
      <c r="AF304" s="271" t="s">
        <v>1</v>
      </c>
      <c r="AG304" s="271" t="s">
        <v>1</v>
      </c>
      <c r="AH304" s="271" t="s">
        <v>1</v>
      </c>
      <c r="AI304" s="271" t="s">
        <v>1</v>
      </c>
      <c r="AJ304" s="271" t="s">
        <v>1</v>
      </c>
      <c r="AK304" s="271" t="s">
        <v>1</v>
      </c>
      <c r="AL304" s="271" t="s">
        <v>1</v>
      </c>
      <c r="AM304" s="271" t="s">
        <v>1</v>
      </c>
      <c r="AN304" s="271" t="s">
        <v>1</v>
      </c>
      <c r="AO304" s="274" t="s">
        <v>20</v>
      </c>
      <c r="AP304" s="271" t="s">
        <v>1</v>
      </c>
      <c r="AQ304" s="271" t="s">
        <v>1</v>
      </c>
      <c r="AR304" s="274" t="s">
        <v>20</v>
      </c>
      <c r="AS304" s="271" t="s">
        <v>1</v>
      </c>
      <c r="AT304" s="271" t="s">
        <v>1</v>
      </c>
      <c r="AU304" s="272" t="s">
        <v>23</v>
      </c>
      <c r="AV304" s="272" t="s">
        <v>23</v>
      </c>
      <c r="AW304" s="272" t="s">
        <v>1242</v>
      </c>
      <c r="AX304" s="152">
        <v>2</v>
      </c>
      <c r="AY304" s="284">
        <v>0</v>
      </c>
      <c r="AZ304" s="276">
        <v>0</v>
      </c>
      <c r="BA304" s="280">
        <v>58.2</v>
      </c>
      <c r="BB304" s="281">
        <v>0.04</v>
      </c>
      <c r="BD304" s="150" t="e">
        <f>_xlfn.XLOOKUP(A304,'KSD auditees'!A:A,'KSD auditees'!A:A)</f>
        <v>#N/A</v>
      </c>
      <c r="BE304" s="150" t="e">
        <f>_xlfn.XLOOKUP(A304,'KSD auditees'!A:A,'KSD auditees'!G:G)</f>
        <v>#N/A</v>
      </c>
      <c r="BF304" s="150" t="e">
        <f>_xlfn.XLOOKUP(A304,'[27]Non AGSA'!B:B,'[27]Non AGSA'!B:B)</f>
        <v>#N/A</v>
      </c>
      <c r="BG304" s="150" t="e">
        <f>_xlfn.XLOOKUP(A304,'[27]Dormant auditee list'!C:C,'[27]Dormant auditee list'!C:C)</f>
        <v>#N/A</v>
      </c>
      <c r="BH304" s="150" t="str">
        <f>_xlfn.XLOOKUP(A304,[27]Reworked!A:A,[27]Reworked!I:I)</f>
        <v>Unqualified with findings</v>
      </c>
      <c r="BJ304" s="150">
        <v>1</v>
      </c>
      <c r="BK304" s="150">
        <v>2</v>
      </c>
    </row>
    <row r="305" spans="1:63" ht="26.25" customHeight="1" x14ac:dyDescent="0.25">
      <c r="A305" s="265">
        <v>1317</v>
      </c>
      <c r="B305" s="266" t="s">
        <v>76</v>
      </c>
      <c r="C305" s="271" t="s">
        <v>1193</v>
      </c>
      <c r="D305" s="271" t="s">
        <v>571</v>
      </c>
      <c r="E305" s="271" t="s">
        <v>1191</v>
      </c>
      <c r="F305" s="271" t="s">
        <v>1</v>
      </c>
      <c r="G305" s="271" t="s">
        <v>447</v>
      </c>
      <c r="H305" s="266" t="s">
        <v>444</v>
      </c>
      <c r="I305" s="266" t="s">
        <v>437</v>
      </c>
      <c r="J305" s="152" t="s">
        <v>17</v>
      </c>
      <c r="K305" s="271" t="s">
        <v>1</v>
      </c>
      <c r="L305" s="272" t="s">
        <v>23</v>
      </c>
      <c r="M305" s="152" t="s">
        <v>17</v>
      </c>
      <c r="N305" s="271" t="s">
        <v>1</v>
      </c>
      <c r="O305" s="272" t="s">
        <v>23</v>
      </c>
      <c r="P305" s="271" t="s">
        <v>1</v>
      </c>
      <c r="Q305" s="271" t="s">
        <v>1</v>
      </c>
      <c r="R305" s="271" t="s">
        <v>1</v>
      </c>
      <c r="S305" s="271" t="s">
        <v>1</v>
      </c>
      <c r="T305" s="271" t="s">
        <v>1</v>
      </c>
      <c r="U305" s="271" t="s">
        <v>1</v>
      </c>
      <c r="V305" s="271" t="s">
        <v>1</v>
      </c>
      <c r="W305" s="271" t="s">
        <v>1</v>
      </c>
      <c r="X305" s="271" t="s">
        <v>1</v>
      </c>
      <c r="Y305" s="271" t="s">
        <v>1</v>
      </c>
      <c r="Z305" s="271" t="s">
        <v>1</v>
      </c>
      <c r="AA305" s="271" t="s">
        <v>1</v>
      </c>
      <c r="AB305" s="271" t="s">
        <v>1</v>
      </c>
      <c r="AC305" s="271" t="s">
        <v>1</v>
      </c>
      <c r="AD305" s="271" t="s">
        <v>1</v>
      </c>
      <c r="AE305" s="272" t="s">
        <v>23</v>
      </c>
      <c r="AF305" s="271" t="s">
        <v>1</v>
      </c>
      <c r="AG305" s="271" t="s">
        <v>1</v>
      </c>
      <c r="AH305" s="271" t="s">
        <v>1</v>
      </c>
      <c r="AI305" s="271" t="s">
        <v>1</v>
      </c>
      <c r="AJ305" s="271" t="s">
        <v>1</v>
      </c>
      <c r="AK305" s="271" t="s">
        <v>1</v>
      </c>
      <c r="AL305" s="271" t="s">
        <v>1</v>
      </c>
      <c r="AM305" s="271" t="s">
        <v>1</v>
      </c>
      <c r="AN305" s="271" t="s">
        <v>1</v>
      </c>
      <c r="AO305" s="271" t="s">
        <v>1</v>
      </c>
      <c r="AP305" s="271" t="s">
        <v>1</v>
      </c>
      <c r="AQ305" s="271" t="s">
        <v>1</v>
      </c>
      <c r="AR305" s="271" t="s">
        <v>1</v>
      </c>
      <c r="AS305" s="271" t="s">
        <v>1</v>
      </c>
      <c r="AT305" s="271" t="s">
        <v>1</v>
      </c>
      <c r="AU305" s="271" t="s">
        <v>1</v>
      </c>
      <c r="AV305" s="271" t="s">
        <v>1</v>
      </c>
      <c r="AW305" s="275" t="s">
        <v>1241</v>
      </c>
      <c r="AX305" s="152">
        <v>2</v>
      </c>
      <c r="AY305" s="152">
        <v>2</v>
      </c>
      <c r="AZ305" s="276">
        <v>0</v>
      </c>
      <c r="BA305" s="276">
        <v>0</v>
      </c>
      <c r="BB305" s="278">
        <v>0.02</v>
      </c>
      <c r="BD305" s="150">
        <f>_xlfn.XLOOKUP(A305,'KSD auditees'!A:A,'KSD auditees'!A:A)</f>
        <v>1317</v>
      </c>
      <c r="BE305" s="150" t="str">
        <f>_xlfn.XLOOKUP(A305,'KSD auditees'!A:A,'KSD auditees'!G:G)</f>
        <v xml:space="preserve">Education, Skills development and employment </v>
      </c>
      <c r="BF305" s="150" t="e">
        <f>_xlfn.XLOOKUP(A305,'[27]Non AGSA'!B:B,'[27]Non AGSA'!B:B)</f>
        <v>#N/A</v>
      </c>
      <c r="BG305" s="150" t="e">
        <f>_xlfn.XLOOKUP(A305,'[27]Dormant auditee list'!C:C,'[27]Dormant auditee list'!C:C)</f>
        <v>#N/A</v>
      </c>
      <c r="BH305" s="150" t="str">
        <f>_xlfn.XLOOKUP(A305,[27]Reworked!A:A,[27]Reworked!I:I)</f>
        <v>Unqualified with findings</v>
      </c>
      <c r="BJ305" s="150">
        <v>1</v>
      </c>
      <c r="BK305" s="150">
        <v>2</v>
      </c>
    </row>
    <row r="306" spans="1:63" ht="26.25" customHeight="1" x14ac:dyDescent="0.25">
      <c r="A306" s="265">
        <v>260</v>
      </c>
      <c r="B306" s="266" t="s">
        <v>1300</v>
      </c>
      <c r="C306" s="271" t="s">
        <v>1193</v>
      </c>
      <c r="D306" s="271" t="s">
        <v>737</v>
      </c>
      <c r="E306" s="271" t="s">
        <v>1191</v>
      </c>
      <c r="F306" s="271" t="s">
        <v>1</v>
      </c>
      <c r="G306" s="271" t="s">
        <v>754</v>
      </c>
      <c r="H306" s="266" t="s">
        <v>755</v>
      </c>
      <c r="I306" s="266" t="s">
        <v>437</v>
      </c>
      <c r="J306" s="275" t="s">
        <v>33</v>
      </c>
      <c r="K306" s="271" t="s">
        <v>1</v>
      </c>
      <c r="L306" s="273" t="s">
        <v>22</v>
      </c>
      <c r="M306" s="152" t="s">
        <v>17</v>
      </c>
      <c r="N306" s="271" t="s">
        <v>1</v>
      </c>
      <c r="O306" s="274" t="s">
        <v>20</v>
      </c>
      <c r="P306" s="271" t="s">
        <v>1</v>
      </c>
      <c r="Q306" s="271" t="s">
        <v>1</v>
      </c>
      <c r="R306" s="271" t="s">
        <v>1</v>
      </c>
      <c r="S306" s="271" t="s">
        <v>1</v>
      </c>
      <c r="T306" s="271" t="s">
        <v>1</v>
      </c>
      <c r="U306" s="271" t="s">
        <v>1</v>
      </c>
      <c r="V306" s="271" t="s">
        <v>1</v>
      </c>
      <c r="W306" s="271" t="s">
        <v>1</v>
      </c>
      <c r="X306" s="271" t="s">
        <v>1</v>
      </c>
      <c r="Y306" s="271" t="s">
        <v>1</v>
      </c>
      <c r="Z306" s="271" t="s">
        <v>1</v>
      </c>
      <c r="AA306" s="271" t="s">
        <v>1</v>
      </c>
      <c r="AB306" s="271" t="s">
        <v>1</v>
      </c>
      <c r="AC306" s="271" t="s">
        <v>1</v>
      </c>
      <c r="AD306" s="271" t="s">
        <v>1</v>
      </c>
      <c r="AE306" s="271" t="s">
        <v>1</v>
      </c>
      <c r="AF306" s="271" t="s">
        <v>1</v>
      </c>
      <c r="AG306" s="273" t="s">
        <v>22</v>
      </c>
      <c r="AH306" s="271" t="s">
        <v>1</v>
      </c>
      <c r="AI306" s="271" t="s">
        <v>1</v>
      </c>
      <c r="AJ306" s="271" t="s">
        <v>1</v>
      </c>
      <c r="AK306" s="271" t="s">
        <v>1</v>
      </c>
      <c r="AL306" s="271" t="s">
        <v>1</v>
      </c>
      <c r="AM306" s="271" t="s">
        <v>1</v>
      </c>
      <c r="AN306" s="271" t="s">
        <v>1</v>
      </c>
      <c r="AO306" s="271" t="s">
        <v>1</v>
      </c>
      <c r="AP306" s="271" t="s">
        <v>1</v>
      </c>
      <c r="AQ306" s="271" t="s">
        <v>1</v>
      </c>
      <c r="AR306" s="271" t="s">
        <v>1</v>
      </c>
      <c r="AS306" s="271" t="s">
        <v>1</v>
      </c>
      <c r="AT306" s="271" t="s">
        <v>1</v>
      </c>
      <c r="AU306" s="273" t="s">
        <v>22</v>
      </c>
      <c r="AV306" s="273" t="s">
        <v>22</v>
      </c>
      <c r="AW306" s="275" t="s">
        <v>1241</v>
      </c>
      <c r="AX306" s="275">
        <v>1</v>
      </c>
      <c r="AY306" s="284">
        <v>0</v>
      </c>
      <c r="AZ306" s="276">
        <v>0</v>
      </c>
      <c r="BA306" s="277">
        <v>0</v>
      </c>
      <c r="BB306" s="281">
        <v>0</v>
      </c>
      <c r="BD306" s="150" t="e">
        <f>_xlfn.XLOOKUP(A306,'KSD auditees'!A:A,'KSD auditees'!A:A)</f>
        <v>#N/A</v>
      </c>
      <c r="BE306" s="150" t="e">
        <f>_xlfn.XLOOKUP(A306,'KSD auditees'!A:A,'KSD auditees'!G:G)</f>
        <v>#N/A</v>
      </c>
      <c r="BF306" s="150" t="e">
        <f>_xlfn.XLOOKUP(A306,'[27]Non AGSA'!B:B,'[27]Non AGSA'!B:B)</f>
        <v>#N/A</v>
      </c>
      <c r="BG306" s="150" t="e">
        <f>_xlfn.XLOOKUP(A306,'[27]Dormant auditee list'!C:C,'[27]Dormant auditee list'!C:C)</f>
        <v>#N/A</v>
      </c>
      <c r="BH306" s="150" t="str">
        <f>_xlfn.XLOOKUP(A306,[27]Reworked!A:A,[27]Reworked!I:I)</f>
        <v>Unqualified with no findings</v>
      </c>
      <c r="BJ306" s="150">
        <v>1</v>
      </c>
      <c r="BK306" s="150">
        <v>1</v>
      </c>
    </row>
    <row r="307" spans="1:63" ht="27" customHeight="1" x14ac:dyDescent="0.25">
      <c r="A307" s="265">
        <v>1402</v>
      </c>
      <c r="B307" s="266" t="s">
        <v>1301</v>
      </c>
      <c r="C307" s="271" t="s">
        <v>1193</v>
      </c>
      <c r="D307" s="271" t="s">
        <v>737</v>
      </c>
      <c r="E307" s="271" t="s">
        <v>1191</v>
      </c>
      <c r="F307" s="271" t="s">
        <v>1</v>
      </c>
      <c r="G307" s="271" t="s">
        <v>754</v>
      </c>
      <c r="H307" s="266" t="s">
        <v>755</v>
      </c>
      <c r="I307" s="266" t="s">
        <v>437</v>
      </c>
      <c r="J307" s="152" t="s">
        <v>17</v>
      </c>
      <c r="K307" s="271" t="s">
        <v>1</v>
      </c>
      <c r="L307" s="274" t="s">
        <v>20</v>
      </c>
      <c r="M307" s="275" t="s">
        <v>33</v>
      </c>
      <c r="N307" s="271" t="s">
        <v>1</v>
      </c>
      <c r="O307" s="271" t="s">
        <v>1</v>
      </c>
      <c r="P307" s="271" t="s">
        <v>1</v>
      </c>
      <c r="Q307" s="271" t="s">
        <v>1</v>
      </c>
      <c r="R307" s="271" t="s">
        <v>1</v>
      </c>
      <c r="S307" s="271" t="s">
        <v>1</v>
      </c>
      <c r="T307" s="271" t="s">
        <v>1</v>
      </c>
      <c r="U307" s="271" t="s">
        <v>1</v>
      </c>
      <c r="V307" s="271" t="s">
        <v>1</v>
      </c>
      <c r="W307" s="271" t="s">
        <v>1</v>
      </c>
      <c r="X307" s="271" t="s">
        <v>1</v>
      </c>
      <c r="Y307" s="271" t="s">
        <v>1</v>
      </c>
      <c r="Z307" s="271" t="s">
        <v>1</v>
      </c>
      <c r="AA307" s="271" t="s">
        <v>1</v>
      </c>
      <c r="AB307" s="271" t="s">
        <v>1</v>
      </c>
      <c r="AC307" s="271" t="s">
        <v>1</v>
      </c>
      <c r="AD307" s="271" t="s">
        <v>1</v>
      </c>
      <c r="AE307" s="274" t="s">
        <v>20</v>
      </c>
      <c r="AF307" s="271" t="s">
        <v>1</v>
      </c>
      <c r="AG307" s="271" t="s">
        <v>1</v>
      </c>
      <c r="AH307" s="271" t="s">
        <v>1</v>
      </c>
      <c r="AI307" s="271" t="s">
        <v>1</v>
      </c>
      <c r="AJ307" s="271" t="s">
        <v>1</v>
      </c>
      <c r="AK307" s="271" t="s">
        <v>1</v>
      </c>
      <c r="AL307" s="271" t="s">
        <v>1</v>
      </c>
      <c r="AM307" s="271" t="s">
        <v>1</v>
      </c>
      <c r="AN307" s="271" t="s">
        <v>1</v>
      </c>
      <c r="AO307" s="271" t="s">
        <v>1</v>
      </c>
      <c r="AP307" s="271" t="s">
        <v>1</v>
      </c>
      <c r="AQ307" s="271" t="s">
        <v>1</v>
      </c>
      <c r="AR307" s="271" t="s">
        <v>1</v>
      </c>
      <c r="AS307" s="271" t="s">
        <v>1</v>
      </c>
      <c r="AT307" s="271" t="s">
        <v>1</v>
      </c>
      <c r="AU307" s="273" t="s">
        <v>22</v>
      </c>
      <c r="AV307" s="274" t="s">
        <v>20</v>
      </c>
      <c r="AW307" s="275" t="s">
        <v>1241</v>
      </c>
      <c r="AX307" s="275">
        <v>1</v>
      </c>
      <c r="AY307" s="275">
        <v>1</v>
      </c>
      <c r="AZ307" s="276">
        <v>0</v>
      </c>
      <c r="BA307" s="276">
        <v>0</v>
      </c>
      <c r="BB307" s="283">
        <v>0</v>
      </c>
      <c r="BD307" s="150" t="e">
        <f>_xlfn.XLOOKUP(A307,'KSD auditees'!A:A,'KSD auditees'!A:A)</f>
        <v>#N/A</v>
      </c>
      <c r="BE307" s="150" t="e">
        <f>_xlfn.XLOOKUP(A307,'KSD auditees'!A:A,'KSD auditees'!G:G)</f>
        <v>#N/A</v>
      </c>
      <c r="BF307" s="150" t="e">
        <f>_xlfn.XLOOKUP(A307,'[27]Non AGSA'!B:B,'[27]Non AGSA'!B:B)</f>
        <v>#N/A</v>
      </c>
      <c r="BG307" s="150" t="e">
        <f>_xlfn.XLOOKUP(A307,'[27]Dormant auditee list'!C:C,'[27]Dormant auditee list'!C:C)</f>
        <v>#N/A</v>
      </c>
      <c r="BH307" s="150" t="str">
        <f>_xlfn.XLOOKUP(A307,[27]Reworked!A:A,[27]Reworked!I:I)</f>
        <v>Unqualified with findings</v>
      </c>
      <c r="BJ307" s="150">
        <v>1</v>
      </c>
      <c r="BK307" s="150">
        <v>2</v>
      </c>
    </row>
    <row r="308" spans="1:63" ht="34.5" customHeight="1" x14ac:dyDescent="0.25">
      <c r="A308" s="265">
        <v>266</v>
      </c>
      <c r="B308" s="266" t="s">
        <v>977</v>
      </c>
      <c r="C308" s="271" t="s">
        <v>1193</v>
      </c>
      <c r="D308" s="271" t="s">
        <v>941</v>
      </c>
      <c r="E308" s="271" t="s">
        <v>1191</v>
      </c>
      <c r="F308" s="271" t="s">
        <v>1</v>
      </c>
      <c r="G308" s="271" t="s">
        <v>953</v>
      </c>
      <c r="H308" s="266" t="s">
        <v>440</v>
      </c>
      <c r="I308" s="266" t="s">
        <v>437</v>
      </c>
      <c r="J308" s="152" t="s">
        <v>17</v>
      </c>
      <c r="K308" s="271" t="s">
        <v>1</v>
      </c>
      <c r="L308" s="272" t="s">
        <v>23</v>
      </c>
      <c r="M308" s="279" t="s">
        <v>26</v>
      </c>
      <c r="N308" s="271" t="s">
        <v>1</v>
      </c>
      <c r="O308" s="272" t="s">
        <v>23</v>
      </c>
      <c r="P308" s="271" t="s">
        <v>1</v>
      </c>
      <c r="Q308" s="271" t="s">
        <v>1</v>
      </c>
      <c r="R308" s="271" t="s">
        <v>1</v>
      </c>
      <c r="S308" s="271" t="s">
        <v>1</v>
      </c>
      <c r="T308" s="274" t="s">
        <v>20</v>
      </c>
      <c r="U308" s="271" t="s">
        <v>1</v>
      </c>
      <c r="V308" s="271" t="s">
        <v>1</v>
      </c>
      <c r="W308" s="271" t="s">
        <v>1</v>
      </c>
      <c r="X308" s="271" t="s">
        <v>1</v>
      </c>
      <c r="Y308" s="271" t="s">
        <v>1</v>
      </c>
      <c r="Z308" s="271" t="s">
        <v>1</v>
      </c>
      <c r="AA308" s="271" t="s">
        <v>1</v>
      </c>
      <c r="AB308" s="271" t="s">
        <v>1</v>
      </c>
      <c r="AC308" s="271" t="s">
        <v>1</v>
      </c>
      <c r="AD308" s="271" t="s">
        <v>1</v>
      </c>
      <c r="AE308" s="272" t="s">
        <v>23</v>
      </c>
      <c r="AF308" s="271" t="s">
        <v>1</v>
      </c>
      <c r="AG308" s="271" t="s">
        <v>1</v>
      </c>
      <c r="AH308" s="273" t="s">
        <v>22</v>
      </c>
      <c r="AI308" s="271" t="s">
        <v>1</v>
      </c>
      <c r="AJ308" s="271" t="s">
        <v>1</v>
      </c>
      <c r="AK308" s="271" t="s">
        <v>1</v>
      </c>
      <c r="AL308" s="271" t="s">
        <v>1</v>
      </c>
      <c r="AM308" s="271" t="s">
        <v>1</v>
      </c>
      <c r="AN308" s="271" t="s">
        <v>1</v>
      </c>
      <c r="AO308" s="271" t="s">
        <v>1</v>
      </c>
      <c r="AP308" s="273" t="s">
        <v>22</v>
      </c>
      <c r="AQ308" s="271" t="s">
        <v>1</v>
      </c>
      <c r="AR308" s="271" t="s">
        <v>1</v>
      </c>
      <c r="AS308" s="271" t="s">
        <v>1</v>
      </c>
      <c r="AT308" s="271" t="s">
        <v>1</v>
      </c>
      <c r="AU308" s="273" t="s">
        <v>22</v>
      </c>
      <c r="AV308" s="272" t="s">
        <v>23</v>
      </c>
      <c r="AW308" s="275" t="s">
        <v>1241</v>
      </c>
      <c r="AX308" s="275">
        <v>1</v>
      </c>
      <c r="AY308" s="275">
        <v>1</v>
      </c>
      <c r="AZ308" s="276">
        <v>0</v>
      </c>
      <c r="BA308" s="277">
        <v>0</v>
      </c>
      <c r="BB308" s="281">
        <v>1E-3</v>
      </c>
      <c r="BD308" s="150" t="e">
        <f>_xlfn.XLOOKUP(A308,'KSD auditees'!A:A,'KSD auditees'!A:A)</f>
        <v>#N/A</v>
      </c>
      <c r="BE308" s="150" t="e">
        <f>_xlfn.XLOOKUP(A308,'KSD auditees'!A:A,'KSD auditees'!G:G)</f>
        <v>#N/A</v>
      </c>
      <c r="BF308" s="150" t="e">
        <f>_xlfn.XLOOKUP(A308,'[27]Non AGSA'!B:B,'[27]Non AGSA'!B:B)</f>
        <v>#N/A</v>
      </c>
      <c r="BG308" s="150" t="e">
        <f>_xlfn.XLOOKUP(A308,'[27]Dormant auditee list'!C:C,'[27]Dormant auditee list'!C:C)</f>
        <v>#N/A</v>
      </c>
      <c r="BH308" s="150" t="str">
        <f>_xlfn.XLOOKUP(A308,[27]Reworked!A:A,[27]Reworked!I:I)</f>
        <v>Unqualified with findings</v>
      </c>
      <c r="BJ308" s="150">
        <v>1</v>
      </c>
      <c r="BK308" s="150">
        <v>2</v>
      </c>
    </row>
    <row r="309" spans="1:63" ht="34.5" customHeight="1" x14ac:dyDescent="0.25">
      <c r="A309" s="265">
        <v>269</v>
      </c>
      <c r="B309" s="266" t="s">
        <v>834</v>
      </c>
      <c r="C309" s="271" t="s">
        <v>1193</v>
      </c>
      <c r="D309" s="271" t="s">
        <v>815</v>
      </c>
      <c r="E309" s="271" t="s">
        <v>1191</v>
      </c>
      <c r="F309" s="271" t="s">
        <v>1</v>
      </c>
      <c r="G309" s="271" t="s">
        <v>687</v>
      </c>
      <c r="H309" s="266" t="s">
        <v>440</v>
      </c>
      <c r="I309" s="266" t="s">
        <v>437</v>
      </c>
      <c r="J309" s="152" t="s">
        <v>17</v>
      </c>
      <c r="K309" s="271" t="s">
        <v>1</v>
      </c>
      <c r="L309" s="274" t="s">
        <v>20</v>
      </c>
      <c r="M309" s="275" t="s">
        <v>33</v>
      </c>
      <c r="N309" s="271" t="s">
        <v>1</v>
      </c>
      <c r="O309" s="271" t="s">
        <v>1</v>
      </c>
      <c r="P309" s="271" t="s">
        <v>1</v>
      </c>
      <c r="Q309" s="271" t="s">
        <v>1</v>
      </c>
      <c r="R309" s="271" t="s">
        <v>1</v>
      </c>
      <c r="S309" s="271" t="s">
        <v>1</v>
      </c>
      <c r="T309" s="271" t="s">
        <v>1</v>
      </c>
      <c r="U309" s="271" t="s">
        <v>1</v>
      </c>
      <c r="V309" s="271" t="s">
        <v>1</v>
      </c>
      <c r="W309" s="271" t="s">
        <v>1</v>
      </c>
      <c r="X309" s="271" t="s">
        <v>1</v>
      </c>
      <c r="Y309" s="271" t="s">
        <v>1</v>
      </c>
      <c r="Z309" s="271" t="s">
        <v>1</v>
      </c>
      <c r="AA309" s="271" t="s">
        <v>1</v>
      </c>
      <c r="AB309" s="271" t="s">
        <v>1</v>
      </c>
      <c r="AC309" s="271" t="s">
        <v>1</v>
      </c>
      <c r="AD309" s="271" t="s">
        <v>1</v>
      </c>
      <c r="AE309" s="274" t="s">
        <v>20</v>
      </c>
      <c r="AF309" s="271" t="s">
        <v>1</v>
      </c>
      <c r="AG309" s="271" t="s">
        <v>1</v>
      </c>
      <c r="AH309" s="271" t="s">
        <v>1</v>
      </c>
      <c r="AI309" s="271" t="s">
        <v>1</v>
      </c>
      <c r="AJ309" s="271" t="s">
        <v>1</v>
      </c>
      <c r="AK309" s="271" t="s">
        <v>1</v>
      </c>
      <c r="AL309" s="271" t="s">
        <v>1</v>
      </c>
      <c r="AM309" s="271" t="s">
        <v>1</v>
      </c>
      <c r="AN309" s="271" t="s">
        <v>1</v>
      </c>
      <c r="AO309" s="274" t="s">
        <v>20</v>
      </c>
      <c r="AP309" s="271" t="s">
        <v>1</v>
      </c>
      <c r="AQ309" s="271" t="s">
        <v>1</v>
      </c>
      <c r="AR309" s="271" t="s">
        <v>1</v>
      </c>
      <c r="AS309" s="271" t="s">
        <v>1</v>
      </c>
      <c r="AT309" s="271" t="s">
        <v>1</v>
      </c>
      <c r="AU309" s="271" t="s">
        <v>1</v>
      </c>
      <c r="AV309" s="271" t="s">
        <v>1</v>
      </c>
      <c r="AW309" s="275" t="s">
        <v>1241</v>
      </c>
      <c r="AX309" s="275">
        <v>1</v>
      </c>
      <c r="AY309" s="284">
        <v>0</v>
      </c>
      <c r="AZ309" s="276">
        <v>0</v>
      </c>
      <c r="BA309" s="276">
        <v>0</v>
      </c>
      <c r="BB309" s="281">
        <v>0.05</v>
      </c>
      <c r="BD309" s="150" t="e">
        <f>_xlfn.XLOOKUP(A309,'KSD auditees'!A:A,'KSD auditees'!A:A)</f>
        <v>#N/A</v>
      </c>
      <c r="BE309" s="150" t="e">
        <f>_xlfn.XLOOKUP(A309,'KSD auditees'!A:A,'KSD auditees'!G:G)</f>
        <v>#N/A</v>
      </c>
      <c r="BF309" s="150" t="e">
        <f>_xlfn.XLOOKUP(A309,'[27]Non AGSA'!B:B,'[27]Non AGSA'!B:B)</f>
        <v>#N/A</v>
      </c>
      <c r="BG309" s="150" t="e">
        <f>_xlfn.XLOOKUP(A309,'[27]Dormant auditee list'!C:C,'[27]Dormant auditee list'!C:C)</f>
        <v>#N/A</v>
      </c>
      <c r="BH309" s="150" t="str">
        <f>_xlfn.XLOOKUP(A309,[27]Reworked!A:A,[27]Reworked!I:I)</f>
        <v>Unqualified with findings</v>
      </c>
      <c r="BJ309" s="150">
        <v>1</v>
      </c>
      <c r="BK309" s="150">
        <v>2</v>
      </c>
    </row>
    <row r="310" spans="1:63" ht="26.25" customHeight="1" x14ac:dyDescent="0.25">
      <c r="A310" s="265">
        <v>270</v>
      </c>
      <c r="B310" s="266" t="s">
        <v>835</v>
      </c>
      <c r="C310" s="271" t="s">
        <v>1193</v>
      </c>
      <c r="D310" s="271" t="s">
        <v>815</v>
      </c>
      <c r="E310" s="271" t="s">
        <v>1191</v>
      </c>
      <c r="F310" s="271" t="s">
        <v>1</v>
      </c>
      <c r="G310" s="271" t="s">
        <v>463</v>
      </c>
      <c r="H310" s="266" t="s">
        <v>444</v>
      </c>
      <c r="I310" s="266" t="s">
        <v>437</v>
      </c>
      <c r="J310" s="152" t="s">
        <v>17</v>
      </c>
      <c r="K310" s="272" t="s">
        <v>23</v>
      </c>
      <c r="L310" s="272" t="s">
        <v>23</v>
      </c>
      <c r="M310" s="152" t="s">
        <v>17</v>
      </c>
      <c r="N310" s="274" t="s">
        <v>20</v>
      </c>
      <c r="O310" s="274" t="s">
        <v>20</v>
      </c>
      <c r="P310" s="271" t="s">
        <v>1</v>
      </c>
      <c r="Q310" s="271" t="s">
        <v>1</v>
      </c>
      <c r="R310" s="271" t="s">
        <v>1</v>
      </c>
      <c r="S310" s="271" t="s">
        <v>1</v>
      </c>
      <c r="T310" s="271" t="s">
        <v>1</v>
      </c>
      <c r="U310" s="271" t="s">
        <v>1</v>
      </c>
      <c r="V310" s="271" t="s">
        <v>1</v>
      </c>
      <c r="W310" s="271" t="s">
        <v>1</v>
      </c>
      <c r="X310" s="271" t="s">
        <v>1</v>
      </c>
      <c r="Y310" s="271" t="s">
        <v>1</v>
      </c>
      <c r="Z310" s="274" t="s">
        <v>20</v>
      </c>
      <c r="AA310" s="272" t="s">
        <v>23</v>
      </c>
      <c r="AB310" s="271" t="s">
        <v>1</v>
      </c>
      <c r="AC310" s="271" t="s">
        <v>1</v>
      </c>
      <c r="AD310" s="271" t="s">
        <v>1</v>
      </c>
      <c r="AE310" s="272" t="s">
        <v>23</v>
      </c>
      <c r="AF310" s="272" t="s">
        <v>23</v>
      </c>
      <c r="AG310" s="273" t="s">
        <v>22</v>
      </c>
      <c r="AH310" s="274" t="s">
        <v>20</v>
      </c>
      <c r="AI310" s="271" t="s">
        <v>1</v>
      </c>
      <c r="AJ310" s="271" t="s">
        <v>1</v>
      </c>
      <c r="AK310" s="271" t="s">
        <v>1</v>
      </c>
      <c r="AL310" s="272" t="s">
        <v>23</v>
      </c>
      <c r="AM310" s="271" t="s">
        <v>1</v>
      </c>
      <c r="AN310" s="271" t="s">
        <v>1</v>
      </c>
      <c r="AO310" s="271" t="s">
        <v>1</v>
      </c>
      <c r="AP310" s="271" t="s">
        <v>1</v>
      </c>
      <c r="AQ310" s="271" t="s">
        <v>1</v>
      </c>
      <c r="AR310" s="271" t="s">
        <v>1</v>
      </c>
      <c r="AS310" s="271" t="s">
        <v>1</v>
      </c>
      <c r="AT310" s="271" t="s">
        <v>1</v>
      </c>
      <c r="AU310" s="272" t="s">
        <v>23</v>
      </c>
      <c r="AV310" s="272" t="s">
        <v>23</v>
      </c>
      <c r="AW310" s="274" t="s">
        <v>1240</v>
      </c>
      <c r="AX310" s="152">
        <v>2</v>
      </c>
      <c r="AY310" s="275">
        <v>1</v>
      </c>
      <c r="AZ310" s="276">
        <v>0</v>
      </c>
      <c r="BA310" s="280">
        <v>1.8</v>
      </c>
      <c r="BB310" s="278">
        <v>0.79</v>
      </c>
      <c r="BD310" s="150" t="e">
        <f>_xlfn.XLOOKUP(A310,'KSD auditees'!A:A,'KSD auditees'!A:A)</f>
        <v>#N/A</v>
      </c>
      <c r="BE310" s="150" t="e">
        <f>_xlfn.XLOOKUP(A310,'KSD auditees'!A:A,'KSD auditees'!G:G)</f>
        <v>#N/A</v>
      </c>
      <c r="BF310" s="150" t="e">
        <f>_xlfn.XLOOKUP(A310,'[27]Non AGSA'!B:B,'[27]Non AGSA'!B:B)</f>
        <v>#N/A</v>
      </c>
      <c r="BG310" s="150" t="e">
        <f>_xlfn.XLOOKUP(A310,'[27]Dormant auditee list'!C:C,'[27]Dormant auditee list'!C:C)</f>
        <v>#N/A</v>
      </c>
      <c r="BH310" s="150" t="str">
        <f>_xlfn.XLOOKUP(A310,[27]Reworked!A:A,[27]Reworked!I:I)</f>
        <v>Unqualified with findings</v>
      </c>
      <c r="BJ310" s="150">
        <v>1</v>
      </c>
      <c r="BK310" s="150">
        <v>2</v>
      </c>
    </row>
    <row r="311" spans="1:63" ht="26.25" customHeight="1" x14ac:dyDescent="0.25">
      <c r="A311" s="265">
        <v>1067</v>
      </c>
      <c r="B311" s="266" t="s">
        <v>1302</v>
      </c>
      <c r="C311" s="271" t="s">
        <v>1193</v>
      </c>
      <c r="D311" s="271" t="s">
        <v>941</v>
      </c>
      <c r="E311" s="271" t="s">
        <v>1191</v>
      </c>
      <c r="F311" s="271" t="s">
        <v>1</v>
      </c>
      <c r="G311" s="271" t="s">
        <v>949</v>
      </c>
      <c r="H311" s="266" t="s">
        <v>444</v>
      </c>
      <c r="I311" s="266" t="s">
        <v>437</v>
      </c>
      <c r="J311" s="275" t="s">
        <v>33</v>
      </c>
      <c r="K311" s="271" t="s">
        <v>1</v>
      </c>
      <c r="L311" s="271" t="s">
        <v>1</v>
      </c>
      <c r="M311" s="275" t="s">
        <v>33</v>
      </c>
      <c r="N311" s="271" t="s">
        <v>1</v>
      </c>
      <c r="O311" s="273" t="s">
        <v>22</v>
      </c>
      <c r="P311" s="271" t="s">
        <v>1</v>
      </c>
      <c r="Q311" s="271" t="s">
        <v>1</v>
      </c>
      <c r="R311" s="271" t="s">
        <v>1</v>
      </c>
      <c r="S311" s="271" t="s">
        <v>1</v>
      </c>
      <c r="T311" s="271" t="s">
        <v>1</v>
      </c>
      <c r="U311" s="271" t="s">
        <v>1</v>
      </c>
      <c r="V311" s="271" t="s">
        <v>1</v>
      </c>
      <c r="W311" s="271" t="s">
        <v>1</v>
      </c>
      <c r="X311" s="271" t="s">
        <v>1</v>
      </c>
      <c r="Y311" s="271" t="s">
        <v>1</v>
      </c>
      <c r="Z311" s="271" t="s">
        <v>1</v>
      </c>
      <c r="AA311" s="271" t="s">
        <v>1</v>
      </c>
      <c r="AB311" s="271" t="s">
        <v>1</v>
      </c>
      <c r="AC311" s="271" t="s">
        <v>1</v>
      </c>
      <c r="AD311" s="271" t="s">
        <v>1</v>
      </c>
      <c r="AE311" s="271" t="s">
        <v>1</v>
      </c>
      <c r="AF311" s="271" t="s">
        <v>1</v>
      </c>
      <c r="AG311" s="271" t="s">
        <v>1</v>
      </c>
      <c r="AH311" s="271" t="s">
        <v>1</v>
      </c>
      <c r="AI311" s="271" t="s">
        <v>1</v>
      </c>
      <c r="AJ311" s="271" t="s">
        <v>1</v>
      </c>
      <c r="AK311" s="271" t="s">
        <v>1</v>
      </c>
      <c r="AL311" s="271" t="s">
        <v>1</v>
      </c>
      <c r="AM311" s="271" t="s">
        <v>1</v>
      </c>
      <c r="AN311" s="271" t="s">
        <v>1</v>
      </c>
      <c r="AO311" s="271" t="s">
        <v>1</v>
      </c>
      <c r="AP311" s="271" t="s">
        <v>1</v>
      </c>
      <c r="AQ311" s="271" t="s">
        <v>1</v>
      </c>
      <c r="AR311" s="271" t="s">
        <v>1</v>
      </c>
      <c r="AS311" s="271" t="s">
        <v>1</v>
      </c>
      <c r="AT311" s="271" t="s">
        <v>1</v>
      </c>
      <c r="AU311" s="272" t="s">
        <v>23</v>
      </c>
      <c r="AV311" s="273" t="s">
        <v>22</v>
      </c>
      <c r="AW311" s="274" t="s">
        <v>1240</v>
      </c>
      <c r="AX311" s="275">
        <v>1</v>
      </c>
      <c r="AY311" s="275">
        <v>1</v>
      </c>
      <c r="AZ311" s="276">
        <v>0</v>
      </c>
      <c r="BA311" s="280">
        <v>2.1</v>
      </c>
      <c r="BB311" s="283">
        <v>0</v>
      </c>
      <c r="BD311" s="150" t="e">
        <f>_xlfn.XLOOKUP(A311,'KSD auditees'!A:A,'KSD auditees'!A:A)</f>
        <v>#N/A</v>
      </c>
      <c r="BE311" s="150" t="e">
        <f>_xlfn.XLOOKUP(A311,'KSD auditees'!A:A,'KSD auditees'!G:G)</f>
        <v>#N/A</v>
      </c>
      <c r="BF311" s="150" t="e">
        <f>_xlfn.XLOOKUP(A311,'[27]Non AGSA'!B:B,'[27]Non AGSA'!B:B)</f>
        <v>#N/A</v>
      </c>
      <c r="BG311" s="150" t="e">
        <f>_xlfn.XLOOKUP(A311,'[27]Dormant auditee list'!C:C,'[27]Dormant auditee list'!C:C)</f>
        <v>#N/A</v>
      </c>
      <c r="BH311" s="150" t="str">
        <f>_xlfn.XLOOKUP(A311,[27]Reworked!A:A,[27]Reworked!I:I)</f>
        <v>Unqualified with no findings</v>
      </c>
      <c r="BJ311" s="150">
        <v>1</v>
      </c>
      <c r="BK311" s="150">
        <v>1</v>
      </c>
    </row>
    <row r="312" spans="1:63" ht="34.5" customHeight="1" x14ac:dyDescent="0.25">
      <c r="A312" s="265">
        <v>272</v>
      </c>
      <c r="B312" s="266" t="s">
        <v>116</v>
      </c>
      <c r="C312" s="271" t="s">
        <v>1193</v>
      </c>
      <c r="D312" s="271" t="s">
        <v>896</v>
      </c>
      <c r="E312" s="271" t="s">
        <v>1191</v>
      </c>
      <c r="F312" s="271" t="s">
        <v>1</v>
      </c>
      <c r="G312" s="271" t="s">
        <v>520</v>
      </c>
      <c r="H312" s="266" t="s">
        <v>440</v>
      </c>
      <c r="I312" s="266" t="s">
        <v>437</v>
      </c>
      <c r="J312" s="152" t="s">
        <v>17</v>
      </c>
      <c r="K312" s="272" t="s">
        <v>23</v>
      </c>
      <c r="L312" s="274" t="s">
        <v>20</v>
      </c>
      <c r="M312" s="152" t="s">
        <v>17</v>
      </c>
      <c r="N312" s="274" t="s">
        <v>20</v>
      </c>
      <c r="O312" s="271" t="s">
        <v>1</v>
      </c>
      <c r="P312" s="271" t="s">
        <v>1</v>
      </c>
      <c r="Q312" s="271" t="s">
        <v>1</v>
      </c>
      <c r="R312" s="271" t="s">
        <v>1</v>
      </c>
      <c r="S312" s="271" t="s">
        <v>1</v>
      </c>
      <c r="T312" s="271" t="s">
        <v>1</v>
      </c>
      <c r="U312" s="271" t="s">
        <v>1</v>
      </c>
      <c r="V312" s="271" t="s">
        <v>1</v>
      </c>
      <c r="W312" s="271" t="s">
        <v>1</v>
      </c>
      <c r="X312" s="271" t="s">
        <v>1</v>
      </c>
      <c r="Y312" s="271" t="s">
        <v>1</v>
      </c>
      <c r="Z312" s="272" t="s">
        <v>23</v>
      </c>
      <c r="AA312" s="272" t="s">
        <v>23</v>
      </c>
      <c r="AB312" s="271" t="s">
        <v>1</v>
      </c>
      <c r="AC312" s="271" t="s">
        <v>1</v>
      </c>
      <c r="AD312" s="271" t="s">
        <v>1</v>
      </c>
      <c r="AE312" s="271" t="s">
        <v>1</v>
      </c>
      <c r="AF312" s="271" t="s">
        <v>1</v>
      </c>
      <c r="AG312" s="271" t="s">
        <v>1</v>
      </c>
      <c r="AH312" s="274" t="s">
        <v>20</v>
      </c>
      <c r="AI312" s="271" t="s">
        <v>1</v>
      </c>
      <c r="AJ312" s="271" t="s">
        <v>1</v>
      </c>
      <c r="AK312" s="271" t="s">
        <v>1</v>
      </c>
      <c r="AL312" s="271" t="s">
        <v>1</v>
      </c>
      <c r="AM312" s="271" t="s">
        <v>1</v>
      </c>
      <c r="AN312" s="271" t="s">
        <v>1</v>
      </c>
      <c r="AO312" s="271" t="s">
        <v>1</v>
      </c>
      <c r="AP312" s="271" t="s">
        <v>1</v>
      </c>
      <c r="AQ312" s="271" t="s">
        <v>1</v>
      </c>
      <c r="AR312" s="271" t="s">
        <v>1</v>
      </c>
      <c r="AS312" s="271" t="s">
        <v>1</v>
      </c>
      <c r="AT312" s="271" t="s">
        <v>1</v>
      </c>
      <c r="AU312" s="272" t="s">
        <v>23</v>
      </c>
      <c r="AV312" s="271" t="s">
        <v>1</v>
      </c>
      <c r="AW312" s="275" t="s">
        <v>1241</v>
      </c>
      <c r="AX312" s="275">
        <v>1</v>
      </c>
      <c r="AY312" s="284">
        <v>0</v>
      </c>
      <c r="AZ312" s="276">
        <v>0</v>
      </c>
      <c r="BA312" s="276">
        <v>0</v>
      </c>
      <c r="BB312" s="283">
        <v>0</v>
      </c>
      <c r="BD312" s="150">
        <f>_xlfn.XLOOKUP(A312,'KSD auditees'!A:A,'KSD auditees'!A:A)</f>
        <v>272</v>
      </c>
      <c r="BE312" s="150" t="str">
        <f>_xlfn.XLOOKUP(A312,'KSD auditees'!A:A,'KSD auditees'!G:G)</f>
        <v>Energy</v>
      </c>
      <c r="BF312" s="150" t="e">
        <f>_xlfn.XLOOKUP(A312,'[27]Non AGSA'!B:B,'[27]Non AGSA'!B:B)</f>
        <v>#N/A</v>
      </c>
      <c r="BG312" s="150" t="e">
        <f>_xlfn.XLOOKUP(A312,'[27]Dormant auditee list'!C:C,'[27]Dormant auditee list'!C:C)</f>
        <v>#N/A</v>
      </c>
      <c r="BH312" s="150" t="str">
        <f>_xlfn.XLOOKUP(A312,[27]Reworked!A:A,[27]Reworked!I:I)</f>
        <v>Unqualified with findings</v>
      </c>
      <c r="BJ312" s="150">
        <v>1</v>
      </c>
      <c r="BK312" s="150">
        <v>2</v>
      </c>
    </row>
    <row r="313" spans="1:63" ht="27" customHeight="1" x14ac:dyDescent="0.25">
      <c r="A313" s="265">
        <v>1056</v>
      </c>
      <c r="B313" s="266" t="s">
        <v>153</v>
      </c>
      <c r="C313" s="271" t="s">
        <v>1193</v>
      </c>
      <c r="D313" s="271" t="s">
        <v>854</v>
      </c>
      <c r="E313" s="271" t="s">
        <v>1191</v>
      </c>
      <c r="F313" s="271" t="s">
        <v>1</v>
      </c>
      <c r="G313" s="271" t="s">
        <v>151</v>
      </c>
      <c r="H313" s="266" t="s">
        <v>444</v>
      </c>
      <c r="I313" s="266" t="s">
        <v>437</v>
      </c>
      <c r="J313" s="282" t="s">
        <v>94</v>
      </c>
      <c r="K313" s="272" t="s">
        <v>23</v>
      </c>
      <c r="L313" s="272" t="s">
        <v>23</v>
      </c>
      <c r="M313" s="279" t="s">
        <v>26</v>
      </c>
      <c r="N313" s="274" t="s">
        <v>20</v>
      </c>
      <c r="O313" s="272" t="s">
        <v>23</v>
      </c>
      <c r="P313" s="272" t="s">
        <v>23</v>
      </c>
      <c r="Q313" s="272" t="s">
        <v>23</v>
      </c>
      <c r="R313" s="272" t="s">
        <v>23</v>
      </c>
      <c r="S313" s="271" t="s">
        <v>1</v>
      </c>
      <c r="T313" s="274" t="s">
        <v>20</v>
      </c>
      <c r="U313" s="272" t="s">
        <v>23</v>
      </c>
      <c r="V313" s="272" t="s">
        <v>23</v>
      </c>
      <c r="W313" s="274" t="s">
        <v>20</v>
      </c>
      <c r="X313" s="274" t="s">
        <v>20</v>
      </c>
      <c r="Y313" s="271" t="s">
        <v>1</v>
      </c>
      <c r="Z313" s="273" t="s">
        <v>22</v>
      </c>
      <c r="AA313" s="272" t="s">
        <v>23</v>
      </c>
      <c r="AB313" s="271" t="s">
        <v>1</v>
      </c>
      <c r="AC313" s="271" t="s">
        <v>1</v>
      </c>
      <c r="AD313" s="273" t="s">
        <v>22</v>
      </c>
      <c r="AE313" s="274" t="s">
        <v>20</v>
      </c>
      <c r="AF313" s="272" t="s">
        <v>23</v>
      </c>
      <c r="AG313" s="272" t="s">
        <v>23</v>
      </c>
      <c r="AH313" s="274" t="s">
        <v>20</v>
      </c>
      <c r="AI313" s="271" t="s">
        <v>1</v>
      </c>
      <c r="AJ313" s="271" t="s">
        <v>1</v>
      </c>
      <c r="AK313" s="271" t="s">
        <v>1</v>
      </c>
      <c r="AL313" s="274" t="s">
        <v>20</v>
      </c>
      <c r="AM313" s="271" t="s">
        <v>1</v>
      </c>
      <c r="AN313" s="271" t="s">
        <v>1</v>
      </c>
      <c r="AO313" s="272" t="s">
        <v>23</v>
      </c>
      <c r="AP313" s="274" t="s">
        <v>20</v>
      </c>
      <c r="AQ313" s="271" t="s">
        <v>1</v>
      </c>
      <c r="AR313" s="272" t="s">
        <v>23</v>
      </c>
      <c r="AS313" s="271" t="s">
        <v>1</v>
      </c>
      <c r="AT313" s="271" t="s">
        <v>1</v>
      </c>
      <c r="AU313" s="272" t="s">
        <v>23</v>
      </c>
      <c r="AV313" s="274" t="s">
        <v>20</v>
      </c>
      <c r="AW313" s="272" t="s">
        <v>1242</v>
      </c>
      <c r="AX313" s="152">
        <v>2</v>
      </c>
      <c r="AY313" s="152">
        <v>2</v>
      </c>
      <c r="AZ313" s="276">
        <v>0</v>
      </c>
      <c r="BA313" s="280">
        <v>444.1</v>
      </c>
      <c r="BB313" s="278">
        <v>0.02</v>
      </c>
      <c r="BD313" s="150">
        <f>_xlfn.XLOOKUP(A313,'KSD auditees'!A:A,'KSD auditees'!A:A)</f>
        <v>1056</v>
      </c>
      <c r="BE313" s="150" t="str">
        <f>_xlfn.XLOOKUP(A313,'KSD auditees'!A:A,'KSD auditees'!G:G)</f>
        <v>Health</v>
      </c>
      <c r="BF313" s="150" t="e">
        <f>_xlfn.XLOOKUP(A313,'[27]Non AGSA'!B:B,'[27]Non AGSA'!B:B)</f>
        <v>#N/A</v>
      </c>
      <c r="BG313" s="150" t="e">
        <f>_xlfn.XLOOKUP(A313,'[27]Dormant auditee list'!C:C,'[27]Dormant auditee list'!C:C)</f>
        <v>#N/A</v>
      </c>
      <c r="BH313" s="150" t="str">
        <f>_xlfn.XLOOKUP(A313,[27]Reworked!A:A,[27]Reworked!I:I)</f>
        <v>Disclaimer</v>
      </c>
      <c r="BJ313" s="150">
        <v>1</v>
      </c>
      <c r="BK313" s="150">
        <v>5</v>
      </c>
    </row>
    <row r="314" spans="1:63" ht="26.25" customHeight="1" x14ac:dyDescent="0.25">
      <c r="A314" s="265">
        <v>277</v>
      </c>
      <c r="B314" s="266" t="s">
        <v>163</v>
      </c>
      <c r="C314" s="271" t="s">
        <v>1193</v>
      </c>
      <c r="D314" s="271" t="s">
        <v>683</v>
      </c>
      <c r="E314" s="271" t="s">
        <v>1191</v>
      </c>
      <c r="F314" s="271" t="s">
        <v>1</v>
      </c>
      <c r="G314" s="271" t="s">
        <v>156</v>
      </c>
      <c r="H314" s="266" t="s">
        <v>444</v>
      </c>
      <c r="I314" s="266" t="s">
        <v>437</v>
      </c>
      <c r="J314" s="152" t="s">
        <v>17</v>
      </c>
      <c r="K314" s="274" t="s">
        <v>20</v>
      </c>
      <c r="L314" s="272" t="s">
        <v>23</v>
      </c>
      <c r="M314" s="152" t="s">
        <v>17</v>
      </c>
      <c r="N314" s="271" t="s">
        <v>1</v>
      </c>
      <c r="O314" s="272" t="s">
        <v>23</v>
      </c>
      <c r="P314" s="271" t="s">
        <v>1</v>
      </c>
      <c r="Q314" s="271" t="s">
        <v>1</v>
      </c>
      <c r="R314" s="271" t="s">
        <v>1</v>
      </c>
      <c r="S314" s="271" t="s">
        <v>1</v>
      </c>
      <c r="T314" s="271" t="s">
        <v>1</v>
      </c>
      <c r="U314" s="271" t="s">
        <v>1</v>
      </c>
      <c r="V314" s="271" t="s">
        <v>1</v>
      </c>
      <c r="W314" s="271" t="s">
        <v>1</v>
      </c>
      <c r="X314" s="271" t="s">
        <v>1</v>
      </c>
      <c r="Y314" s="271" t="s">
        <v>1</v>
      </c>
      <c r="Z314" s="271" t="s">
        <v>1</v>
      </c>
      <c r="AA314" s="274" t="s">
        <v>20</v>
      </c>
      <c r="AB314" s="271" t="s">
        <v>1</v>
      </c>
      <c r="AC314" s="271" t="s">
        <v>1</v>
      </c>
      <c r="AD314" s="271" t="s">
        <v>1</v>
      </c>
      <c r="AE314" s="271" t="s">
        <v>1</v>
      </c>
      <c r="AF314" s="271" t="s">
        <v>1</v>
      </c>
      <c r="AG314" s="271" t="s">
        <v>1</v>
      </c>
      <c r="AH314" s="271" t="s">
        <v>1</v>
      </c>
      <c r="AI314" s="271" t="s">
        <v>1</v>
      </c>
      <c r="AJ314" s="271" t="s">
        <v>1</v>
      </c>
      <c r="AK314" s="271" t="s">
        <v>1</v>
      </c>
      <c r="AL314" s="272" t="s">
        <v>23</v>
      </c>
      <c r="AM314" s="271" t="s">
        <v>1</v>
      </c>
      <c r="AN314" s="271" t="s">
        <v>1</v>
      </c>
      <c r="AO314" s="271" t="s">
        <v>1</v>
      </c>
      <c r="AP314" s="271" t="s">
        <v>1</v>
      </c>
      <c r="AQ314" s="271" t="s">
        <v>1</v>
      </c>
      <c r="AR314" s="271" t="s">
        <v>1</v>
      </c>
      <c r="AS314" s="271" t="s">
        <v>1</v>
      </c>
      <c r="AT314" s="271" t="s">
        <v>1</v>
      </c>
      <c r="AU314" s="272" t="s">
        <v>23</v>
      </c>
      <c r="AV314" s="274" t="s">
        <v>20</v>
      </c>
      <c r="AW314" s="275" t="s">
        <v>1241</v>
      </c>
      <c r="AX314" s="275">
        <v>1</v>
      </c>
      <c r="AY314" s="282">
        <v>3</v>
      </c>
      <c r="AZ314" s="276">
        <v>0</v>
      </c>
      <c r="BA314" s="276">
        <v>0</v>
      </c>
      <c r="BB314" s="283">
        <v>0</v>
      </c>
      <c r="BD314" s="150">
        <f>_xlfn.XLOOKUP(A314,'KSD auditees'!A:A,'KSD auditees'!A:A)</f>
        <v>277</v>
      </c>
      <c r="BE314" s="150" t="str">
        <f>_xlfn.XLOOKUP(A314,'KSD auditees'!A:A,'KSD auditees'!G:G)</f>
        <v>Human Settlements</v>
      </c>
      <c r="BF314" s="150" t="e">
        <f>_xlfn.XLOOKUP(A314,'[27]Non AGSA'!B:B,'[27]Non AGSA'!B:B)</f>
        <v>#N/A</v>
      </c>
      <c r="BG314" s="150" t="e">
        <f>_xlfn.XLOOKUP(A314,'[27]Dormant auditee list'!C:C,'[27]Dormant auditee list'!C:C)</f>
        <v>#N/A</v>
      </c>
      <c r="BH314" s="150" t="str">
        <f>_xlfn.XLOOKUP(A314,[27]Reworked!A:A,[27]Reworked!I:I)</f>
        <v>Unqualified with findings</v>
      </c>
      <c r="BJ314" s="150">
        <v>1</v>
      </c>
      <c r="BK314" s="150">
        <v>2</v>
      </c>
    </row>
    <row r="315" spans="1:63" ht="27" customHeight="1" x14ac:dyDescent="0.25">
      <c r="A315" s="265">
        <v>1036</v>
      </c>
      <c r="B315" s="266" t="s">
        <v>1303</v>
      </c>
      <c r="C315" s="271" t="s">
        <v>1193</v>
      </c>
      <c r="D315" s="271" t="s">
        <v>737</v>
      </c>
      <c r="E315" s="271" t="s">
        <v>1191</v>
      </c>
      <c r="F315" s="271" t="s">
        <v>1</v>
      </c>
      <c r="G315" s="271" t="s">
        <v>156</v>
      </c>
      <c r="H315" s="266" t="s">
        <v>444</v>
      </c>
      <c r="I315" s="266" t="s">
        <v>437</v>
      </c>
      <c r="J315" s="285" t="s">
        <v>39</v>
      </c>
      <c r="K315" s="272" t="s">
        <v>23</v>
      </c>
      <c r="L315" s="272" t="s">
        <v>23</v>
      </c>
      <c r="M315" s="152" t="s">
        <v>17</v>
      </c>
      <c r="N315" s="274" t="s">
        <v>20</v>
      </c>
      <c r="O315" s="272" t="s">
        <v>23</v>
      </c>
      <c r="P315" s="271" t="s">
        <v>1</v>
      </c>
      <c r="Q315" s="271" t="s">
        <v>1</v>
      </c>
      <c r="R315" s="271" t="s">
        <v>1</v>
      </c>
      <c r="S315" s="271" t="s">
        <v>1</v>
      </c>
      <c r="T315" s="271" t="s">
        <v>1</v>
      </c>
      <c r="U315" s="271" t="s">
        <v>1</v>
      </c>
      <c r="V315" s="271" t="s">
        <v>1</v>
      </c>
      <c r="W315" s="271" t="s">
        <v>1</v>
      </c>
      <c r="X315" s="271" t="s">
        <v>1</v>
      </c>
      <c r="Y315" s="271" t="s">
        <v>1</v>
      </c>
      <c r="Z315" s="271" t="s">
        <v>1</v>
      </c>
      <c r="AA315" s="272" t="s">
        <v>23</v>
      </c>
      <c r="AB315" s="271" t="s">
        <v>1</v>
      </c>
      <c r="AC315" s="271" t="s">
        <v>1</v>
      </c>
      <c r="AD315" s="271" t="s">
        <v>1</v>
      </c>
      <c r="AE315" s="271" t="s">
        <v>1</v>
      </c>
      <c r="AF315" s="271" t="s">
        <v>1</v>
      </c>
      <c r="AG315" s="272" t="s">
        <v>23</v>
      </c>
      <c r="AH315" s="271" t="s">
        <v>1</v>
      </c>
      <c r="AI315" s="271" t="s">
        <v>1</v>
      </c>
      <c r="AJ315" s="271" t="s">
        <v>1</v>
      </c>
      <c r="AK315" s="272" t="s">
        <v>23</v>
      </c>
      <c r="AL315" s="273" t="s">
        <v>22</v>
      </c>
      <c r="AM315" s="271" t="s">
        <v>1</v>
      </c>
      <c r="AN315" s="271" t="s">
        <v>1</v>
      </c>
      <c r="AO315" s="271" t="s">
        <v>1</v>
      </c>
      <c r="AP315" s="271" t="s">
        <v>1</v>
      </c>
      <c r="AQ315" s="271" t="s">
        <v>1</v>
      </c>
      <c r="AR315" s="272" t="s">
        <v>23</v>
      </c>
      <c r="AS315" s="271" t="s">
        <v>1</v>
      </c>
      <c r="AT315" s="271" t="s">
        <v>1</v>
      </c>
      <c r="AU315" s="272" t="s">
        <v>23</v>
      </c>
      <c r="AV315" s="272" t="s">
        <v>23</v>
      </c>
      <c r="AW315" s="275" t="s">
        <v>1241</v>
      </c>
      <c r="AX315" s="152">
        <v>2</v>
      </c>
      <c r="AY315" s="284">
        <v>0</v>
      </c>
      <c r="AZ315" s="276">
        <v>0</v>
      </c>
      <c r="BA315" s="280">
        <v>81.900000000000006</v>
      </c>
      <c r="BB315" s="281">
        <v>0.1</v>
      </c>
      <c r="BD315" s="150" t="e">
        <f>_xlfn.XLOOKUP(A315,'KSD auditees'!A:A,'KSD auditees'!A:A)</f>
        <v>#N/A</v>
      </c>
      <c r="BE315" s="150" t="e">
        <f>_xlfn.XLOOKUP(A315,'KSD auditees'!A:A,'KSD auditees'!G:G)</f>
        <v>#N/A</v>
      </c>
      <c r="BF315" s="150" t="e">
        <f>_xlfn.XLOOKUP(A315,'[27]Non AGSA'!B:B,'[27]Non AGSA'!B:B)</f>
        <v>#N/A</v>
      </c>
      <c r="BG315" s="150" t="e">
        <f>_xlfn.XLOOKUP(A315,'[27]Dormant auditee list'!C:C,'[27]Dormant auditee list'!C:C)</f>
        <v>#N/A</v>
      </c>
      <c r="BH315" s="150" t="str">
        <f>_xlfn.XLOOKUP(A315,[27]Reworked!A:A,[27]Reworked!I:I)</f>
        <v>Audit not finalised at legislated date</v>
      </c>
      <c r="BJ315" s="150">
        <v>1</v>
      </c>
      <c r="BK315" s="150">
        <v>6</v>
      </c>
    </row>
    <row r="316" spans="1:63" ht="34.5" customHeight="1" x14ac:dyDescent="0.25">
      <c r="A316" s="265">
        <v>281</v>
      </c>
      <c r="B316" s="266" t="s">
        <v>147</v>
      </c>
      <c r="C316" s="271" t="s">
        <v>1193</v>
      </c>
      <c r="D316" s="271" t="s">
        <v>683</v>
      </c>
      <c r="E316" s="271" t="s">
        <v>1191</v>
      </c>
      <c r="F316" s="271" t="s">
        <v>1</v>
      </c>
      <c r="G316" s="271" t="s">
        <v>687</v>
      </c>
      <c r="H316" s="266" t="s">
        <v>440</v>
      </c>
      <c r="I316" s="266" t="s">
        <v>437</v>
      </c>
      <c r="J316" s="152" t="s">
        <v>17</v>
      </c>
      <c r="K316" s="273" t="s">
        <v>22</v>
      </c>
      <c r="L316" s="272" t="s">
        <v>23</v>
      </c>
      <c r="M316" s="279" t="s">
        <v>26</v>
      </c>
      <c r="N316" s="272" t="s">
        <v>23</v>
      </c>
      <c r="O316" s="272" t="s">
        <v>23</v>
      </c>
      <c r="P316" s="271" t="s">
        <v>1</v>
      </c>
      <c r="Q316" s="271" t="s">
        <v>1</v>
      </c>
      <c r="R316" s="271" t="s">
        <v>1</v>
      </c>
      <c r="S316" s="271" t="s">
        <v>1</v>
      </c>
      <c r="T316" s="271" t="s">
        <v>1</v>
      </c>
      <c r="U316" s="271" t="s">
        <v>1</v>
      </c>
      <c r="V316" s="271" t="s">
        <v>1</v>
      </c>
      <c r="W316" s="273" t="s">
        <v>22</v>
      </c>
      <c r="X316" s="271" t="s">
        <v>1</v>
      </c>
      <c r="Y316" s="271" t="s">
        <v>1</v>
      </c>
      <c r="Z316" s="271" t="s">
        <v>1</v>
      </c>
      <c r="AA316" s="273" t="s">
        <v>22</v>
      </c>
      <c r="AB316" s="271" t="s">
        <v>1</v>
      </c>
      <c r="AC316" s="271" t="s">
        <v>1</v>
      </c>
      <c r="AD316" s="271" t="s">
        <v>1</v>
      </c>
      <c r="AE316" s="272" t="s">
        <v>23</v>
      </c>
      <c r="AF316" s="271" t="s">
        <v>1</v>
      </c>
      <c r="AG316" s="273" t="s">
        <v>22</v>
      </c>
      <c r="AH316" s="273" t="s">
        <v>22</v>
      </c>
      <c r="AI316" s="271" t="s">
        <v>1</v>
      </c>
      <c r="AJ316" s="271" t="s">
        <v>1</v>
      </c>
      <c r="AK316" s="272" t="s">
        <v>23</v>
      </c>
      <c r="AL316" s="272" t="s">
        <v>23</v>
      </c>
      <c r="AM316" s="271" t="s">
        <v>1</v>
      </c>
      <c r="AN316" s="271" t="s">
        <v>1</v>
      </c>
      <c r="AO316" s="271" t="s">
        <v>1</v>
      </c>
      <c r="AP316" s="271" t="s">
        <v>1</v>
      </c>
      <c r="AQ316" s="271" t="s">
        <v>1</v>
      </c>
      <c r="AR316" s="273" t="s">
        <v>22</v>
      </c>
      <c r="AS316" s="271" t="s">
        <v>1</v>
      </c>
      <c r="AT316" s="271" t="s">
        <v>1</v>
      </c>
      <c r="AU316" s="273" t="s">
        <v>22</v>
      </c>
      <c r="AV316" s="272" t="s">
        <v>23</v>
      </c>
      <c r="AW316" s="275" t="s">
        <v>1241</v>
      </c>
      <c r="AX316" s="275">
        <v>1</v>
      </c>
      <c r="AY316" s="152">
        <v>2</v>
      </c>
      <c r="AZ316" s="276">
        <v>0</v>
      </c>
      <c r="BA316" s="277">
        <v>6.8</v>
      </c>
      <c r="BB316" s="278">
        <v>0.11</v>
      </c>
      <c r="BD316" s="150">
        <f>_xlfn.XLOOKUP(A316,'KSD auditees'!A:A,'KSD auditees'!A:A)</f>
        <v>281</v>
      </c>
      <c r="BE316" s="150" t="str">
        <f>_xlfn.XLOOKUP(A316,'KSD auditees'!A:A,'KSD auditees'!G:G)</f>
        <v xml:space="preserve">Financial sustainability </v>
      </c>
      <c r="BF316" s="150" t="e">
        <f>_xlfn.XLOOKUP(A316,'[27]Non AGSA'!B:B,'[27]Non AGSA'!B:B)</f>
        <v>#N/A</v>
      </c>
      <c r="BG316" s="150" t="e">
        <f>_xlfn.XLOOKUP(A316,'[27]Dormant auditee list'!C:C,'[27]Dormant auditee list'!C:C)</f>
        <v>#N/A</v>
      </c>
      <c r="BH316" s="150" t="str">
        <f>_xlfn.XLOOKUP(A316,[27]Reworked!A:A,[27]Reworked!I:I)</f>
        <v>Unqualified with findings</v>
      </c>
      <c r="BJ316" s="150">
        <v>1</v>
      </c>
      <c r="BK316" s="150">
        <v>2</v>
      </c>
    </row>
    <row r="317" spans="1:63" ht="34.5" customHeight="1" x14ac:dyDescent="0.25">
      <c r="A317" s="265">
        <v>282</v>
      </c>
      <c r="B317" s="266" t="s">
        <v>713</v>
      </c>
      <c r="C317" s="271" t="s">
        <v>1193</v>
      </c>
      <c r="D317" s="271" t="s">
        <v>683</v>
      </c>
      <c r="E317" s="271" t="s">
        <v>1191</v>
      </c>
      <c r="F317" s="271" t="s">
        <v>1</v>
      </c>
      <c r="G317" s="271" t="s">
        <v>687</v>
      </c>
      <c r="H317" s="266" t="s">
        <v>440</v>
      </c>
      <c r="I317" s="266" t="s">
        <v>437</v>
      </c>
      <c r="J317" s="152" t="s">
        <v>17</v>
      </c>
      <c r="K317" s="271" t="s">
        <v>1</v>
      </c>
      <c r="L317" s="272" t="s">
        <v>23</v>
      </c>
      <c r="M317" s="279" t="s">
        <v>26</v>
      </c>
      <c r="N317" s="271" t="s">
        <v>1</v>
      </c>
      <c r="O317" s="272" t="s">
        <v>23</v>
      </c>
      <c r="P317" s="271" t="s">
        <v>1</v>
      </c>
      <c r="Q317" s="271" t="s">
        <v>1</v>
      </c>
      <c r="R317" s="271" t="s">
        <v>1</v>
      </c>
      <c r="S317" s="271" t="s">
        <v>1</v>
      </c>
      <c r="T317" s="271" t="s">
        <v>1</v>
      </c>
      <c r="U317" s="271" t="s">
        <v>1</v>
      </c>
      <c r="V317" s="271" t="s">
        <v>1</v>
      </c>
      <c r="W317" s="273" t="s">
        <v>22</v>
      </c>
      <c r="X317" s="271" t="s">
        <v>1</v>
      </c>
      <c r="Y317" s="271" t="s">
        <v>1</v>
      </c>
      <c r="Z317" s="271" t="s">
        <v>1</v>
      </c>
      <c r="AA317" s="271" t="s">
        <v>1</v>
      </c>
      <c r="AB317" s="271" t="s">
        <v>1</v>
      </c>
      <c r="AC317" s="271" t="s">
        <v>1</v>
      </c>
      <c r="AD317" s="271" t="s">
        <v>1</v>
      </c>
      <c r="AE317" s="272" t="s">
        <v>23</v>
      </c>
      <c r="AF317" s="271" t="s">
        <v>1</v>
      </c>
      <c r="AG317" s="273" t="s">
        <v>22</v>
      </c>
      <c r="AH317" s="271" t="s">
        <v>1</v>
      </c>
      <c r="AI317" s="271" t="s">
        <v>1</v>
      </c>
      <c r="AJ317" s="271" t="s">
        <v>1</v>
      </c>
      <c r="AK317" s="272" t="s">
        <v>23</v>
      </c>
      <c r="AL317" s="273" t="s">
        <v>22</v>
      </c>
      <c r="AM317" s="271" t="s">
        <v>1</v>
      </c>
      <c r="AN317" s="271" t="s">
        <v>1</v>
      </c>
      <c r="AO317" s="271" t="s">
        <v>1</v>
      </c>
      <c r="AP317" s="271" t="s">
        <v>1</v>
      </c>
      <c r="AQ317" s="271" t="s">
        <v>1</v>
      </c>
      <c r="AR317" s="271" t="s">
        <v>1</v>
      </c>
      <c r="AS317" s="271" t="s">
        <v>1</v>
      </c>
      <c r="AT317" s="271" t="s">
        <v>1</v>
      </c>
      <c r="AU317" s="271" t="s">
        <v>1</v>
      </c>
      <c r="AV317" s="271" t="s">
        <v>1</v>
      </c>
      <c r="AW317" s="275" t="s">
        <v>1241</v>
      </c>
      <c r="AX317" s="275">
        <v>1</v>
      </c>
      <c r="AY317" s="284">
        <v>0</v>
      </c>
      <c r="AZ317" s="276">
        <v>0</v>
      </c>
      <c r="BA317" s="276">
        <v>0</v>
      </c>
      <c r="BB317" s="281">
        <v>0</v>
      </c>
      <c r="BD317" s="150" t="e">
        <f>_xlfn.XLOOKUP(A317,'KSD auditees'!A:A,'KSD auditees'!A:A)</f>
        <v>#N/A</v>
      </c>
      <c r="BE317" s="150" t="e">
        <f>_xlfn.XLOOKUP(A317,'KSD auditees'!A:A,'KSD auditees'!G:G)</f>
        <v>#N/A</v>
      </c>
      <c r="BF317" s="150" t="e">
        <f>_xlfn.XLOOKUP(A317,'[27]Non AGSA'!B:B,'[27]Non AGSA'!B:B)</f>
        <v>#N/A</v>
      </c>
      <c r="BG317" s="150" t="e">
        <f>_xlfn.XLOOKUP(A317,'[27]Dormant auditee list'!C:C,'[27]Dormant auditee list'!C:C)</f>
        <v>#N/A</v>
      </c>
      <c r="BH317" s="150" t="str">
        <f>_xlfn.XLOOKUP(A317,[27]Reworked!A:A,[27]Reworked!I:I)</f>
        <v>Unqualified with findings</v>
      </c>
      <c r="BJ317" s="150">
        <v>1</v>
      </c>
      <c r="BK317" s="150">
        <v>2</v>
      </c>
    </row>
    <row r="318" spans="1:63" ht="34.5" customHeight="1" x14ac:dyDescent="0.25">
      <c r="A318" s="265">
        <v>284</v>
      </c>
      <c r="B318" s="266" t="s">
        <v>117</v>
      </c>
      <c r="C318" s="271" t="s">
        <v>1193</v>
      </c>
      <c r="D318" s="271" t="s">
        <v>896</v>
      </c>
      <c r="E318" s="271" t="s">
        <v>1191</v>
      </c>
      <c r="F318" s="271" t="s">
        <v>1</v>
      </c>
      <c r="G318" s="271" t="s">
        <v>520</v>
      </c>
      <c r="H318" s="266" t="s">
        <v>440</v>
      </c>
      <c r="I318" s="266" t="s">
        <v>437</v>
      </c>
      <c r="J318" s="275" t="s">
        <v>33</v>
      </c>
      <c r="K318" s="271" t="s">
        <v>1</v>
      </c>
      <c r="L318" s="271" t="s">
        <v>1</v>
      </c>
      <c r="M318" s="275" t="s">
        <v>33</v>
      </c>
      <c r="N318" s="271" t="s">
        <v>1</v>
      </c>
      <c r="O318" s="271" t="s">
        <v>1</v>
      </c>
      <c r="P318" s="271" t="s">
        <v>1</v>
      </c>
      <c r="Q318" s="271" t="s">
        <v>1</v>
      </c>
      <c r="R318" s="271" t="s">
        <v>1</v>
      </c>
      <c r="S318" s="271" t="s">
        <v>1</v>
      </c>
      <c r="T318" s="271" t="s">
        <v>1</v>
      </c>
      <c r="U318" s="271" t="s">
        <v>1</v>
      </c>
      <c r="V318" s="271" t="s">
        <v>1</v>
      </c>
      <c r="W318" s="271" t="s">
        <v>1</v>
      </c>
      <c r="X318" s="271" t="s">
        <v>1</v>
      </c>
      <c r="Y318" s="271" t="s">
        <v>1</v>
      </c>
      <c r="Z318" s="271" t="s">
        <v>1</v>
      </c>
      <c r="AA318" s="271" t="s">
        <v>1</v>
      </c>
      <c r="AB318" s="271" t="s">
        <v>1</v>
      </c>
      <c r="AC318" s="271" t="s">
        <v>1</v>
      </c>
      <c r="AD318" s="271" t="s">
        <v>1</v>
      </c>
      <c r="AE318" s="271" t="s">
        <v>1</v>
      </c>
      <c r="AF318" s="271" t="s">
        <v>1</v>
      </c>
      <c r="AG318" s="271" t="s">
        <v>1</v>
      </c>
      <c r="AH318" s="271" t="s">
        <v>1</v>
      </c>
      <c r="AI318" s="271" t="s">
        <v>1</v>
      </c>
      <c r="AJ318" s="271" t="s">
        <v>1</v>
      </c>
      <c r="AK318" s="271" t="s">
        <v>1</v>
      </c>
      <c r="AL318" s="271" t="s">
        <v>1</v>
      </c>
      <c r="AM318" s="271" t="s">
        <v>1</v>
      </c>
      <c r="AN318" s="271" t="s">
        <v>1</v>
      </c>
      <c r="AO318" s="271" t="s">
        <v>1</v>
      </c>
      <c r="AP318" s="271" t="s">
        <v>1</v>
      </c>
      <c r="AQ318" s="271" t="s">
        <v>1</v>
      </c>
      <c r="AR318" s="271" t="s">
        <v>1</v>
      </c>
      <c r="AS318" s="271" t="s">
        <v>1</v>
      </c>
      <c r="AT318" s="271" t="s">
        <v>1</v>
      </c>
      <c r="AU318" s="271" t="s">
        <v>1</v>
      </c>
      <c r="AV318" s="274" t="s">
        <v>20</v>
      </c>
      <c r="AW318" s="275" t="s">
        <v>1241</v>
      </c>
      <c r="AX318" s="275">
        <v>1</v>
      </c>
      <c r="AY318" s="275">
        <v>1</v>
      </c>
      <c r="AZ318" s="276">
        <v>0</v>
      </c>
      <c r="BA318" s="276">
        <v>0</v>
      </c>
      <c r="BB318" s="283">
        <v>0</v>
      </c>
      <c r="BD318" s="150">
        <f>_xlfn.XLOOKUP(A318,'KSD auditees'!A:A,'KSD auditees'!A:A)</f>
        <v>284</v>
      </c>
      <c r="BE318" s="150" t="str">
        <f>_xlfn.XLOOKUP(A318,'KSD auditees'!A:A,'KSD auditees'!G:G)</f>
        <v>Energy</v>
      </c>
      <c r="BF318" s="150" t="e">
        <f>_xlfn.XLOOKUP(A318,'[27]Non AGSA'!B:B,'[27]Non AGSA'!B:B)</f>
        <v>#N/A</v>
      </c>
      <c r="BG318" s="150" t="e">
        <f>_xlfn.XLOOKUP(A318,'[27]Dormant auditee list'!C:C,'[27]Dormant auditee list'!C:C)</f>
        <v>#N/A</v>
      </c>
      <c r="BH318" s="150" t="str">
        <f>_xlfn.XLOOKUP(A318,[27]Reworked!A:A,[27]Reworked!I:I)</f>
        <v>Unqualified with no findings</v>
      </c>
      <c r="BI318" s="150" t="str">
        <f>_xlfn.XLOOKUP(A318,[27]Reworked!A:A,[27]Reworked!J:J)</f>
        <v>Unqualified with no findings</v>
      </c>
      <c r="BJ318" s="150">
        <v>1</v>
      </c>
      <c r="BK318" s="150">
        <v>1</v>
      </c>
    </row>
    <row r="319" spans="1:63" ht="34.5" customHeight="1" x14ac:dyDescent="0.25">
      <c r="A319" s="265">
        <v>286</v>
      </c>
      <c r="B319" s="266" t="s">
        <v>715</v>
      </c>
      <c r="C319" s="271" t="s">
        <v>1193</v>
      </c>
      <c r="D319" s="271" t="s">
        <v>683</v>
      </c>
      <c r="E319" s="271" t="s">
        <v>1191</v>
      </c>
      <c r="F319" s="271" t="s">
        <v>1</v>
      </c>
      <c r="G319" s="271" t="s">
        <v>687</v>
      </c>
      <c r="H319" s="266" t="s">
        <v>440</v>
      </c>
      <c r="I319" s="266" t="s">
        <v>437</v>
      </c>
      <c r="J319" s="275" t="s">
        <v>33</v>
      </c>
      <c r="K319" s="273" t="s">
        <v>22</v>
      </c>
      <c r="L319" s="271" t="s">
        <v>1</v>
      </c>
      <c r="M319" s="152" t="s">
        <v>17</v>
      </c>
      <c r="N319" s="274" t="s">
        <v>20</v>
      </c>
      <c r="O319" s="271" t="s">
        <v>1</v>
      </c>
      <c r="P319" s="271" t="s">
        <v>1</v>
      </c>
      <c r="Q319" s="271" t="s">
        <v>1</v>
      </c>
      <c r="R319" s="271" t="s">
        <v>1</v>
      </c>
      <c r="S319" s="271" t="s">
        <v>1</v>
      </c>
      <c r="T319" s="271" t="s">
        <v>1</v>
      </c>
      <c r="U319" s="271" t="s">
        <v>1</v>
      </c>
      <c r="V319" s="271" t="s">
        <v>1</v>
      </c>
      <c r="W319" s="271" t="s">
        <v>1</v>
      </c>
      <c r="X319" s="271" t="s">
        <v>1</v>
      </c>
      <c r="Y319" s="271" t="s">
        <v>1</v>
      </c>
      <c r="Z319" s="273" t="s">
        <v>22</v>
      </c>
      <c r="AA319" s="271" t="s">
        <v>1</v>
      </c>
      <c r="AB319" s="271" t="s">
        <v>1</v>
      </c>
      <c r="AC319" s="271" t="s">
        <v>1</v>
      </c>
      <c r="AD319" s="271" t="s">
        <v>1</v>
      </c>
      <c r="AE319" s="271" t="s">
        <v>1</v>
      </c>
      <c r="AF319" s="271" t="s">
        <v>1</v>
      </c>
      <c r="AG319" s="271" t="s">
        <v>1</v>
      </c>
      <c r="AH319" s="271" t="s">
        <v>1</v>
      </c>
      <c r="AI319" s="271" t="s">
        <v>1</v>
      </c>
      <c r="AJ319" s="271" t="s">
        <v>1</v>
      </c>
      <c r="AK319" s="271" t="s">
        <v>1</v>
      </c>
      <c r="AL319" s="271" t="s">
        <v>1</v>
      </c>
      <c r="AM319" s="271" t="s">
        <v>1</v>
      </c>
      <c r="AN319" s="271" t="s">
        <v>1</v>
      </c>
      <c r="AO319" s="271" t="s">
        <v>1</v>
      </c>
      <c r="AP319" s="271" t="s">
        <v>1</v>
      </c>
      <c r="AQ319" s="271" t="s">
        <v>1</v>
      </c>
      <c r="AR319" s="271" t="s">
        <v>1</v>
      </c>
      <c r="AS319" s="271" t="s">
        <v>1</v>
      </c>
      <c r="AT319" s="271" t="s">
        <v>1</v>
      </c>
      <c r="AU319" s="272" t="s">
        <v>23</v>
      </c>
      <c r="AV319" s="272" t="s">
        <v>23</v>
      </c>
      <c r="AW319" s="275" t="s">
        <v>1241</v>
      </c>
      <c r="AX319" s="275">
        <v>1</v>
      </c>
      <c r="AY319" s="152">
        <v>2</v>
      </c>
      <c r="AZ319" s="276">
        <v>0</v>
      </c>
      <c r="BA319" s="277">
        <v>8.9999999999999993E-3</v>
      </c>
      <c r="BB319" s="281">
        <v>0</v>
      </c>
      <c r="BD319" s="150" t="e">
        <f>_xlfn.XLOOKUP(A319,'KSD auditees'!A:A,'KSD auditees'!A:A)</f>
        <v>#N/A</v>
      </c>
      <c r="BE319" s="150" t="e">
        <f>_xlfn.XLOOKUP(A319,'KSD auditees'!A:A,'KSD auditees'!G:G)</f>
        <v>#N/A</v>
      </c>
      <c r="BF319" s="150" t="e">
        <f>_xlfn.XLOOKUP(A319,'[27]Non AGSA'!B:B,'[27]Non AGSA'!B:B)</f>
        <v>#N/A</v>
      </c>
      <c r="BG319" s="150" t="e">
        <f>_xlfn.XLOOKUP(A319,'[27]Dormant auditee list'!C:C,'[27]Dormant auditee list'!C:C)</f>
        <v>#N/A</v>
      </c>
      <c r="BH319" s="150" t="str">
        <f>_xlfn.XLOOKUP(A319,[27]Reworked!A:A,[27]Reworked!I:I)</f>
        <v>Unqualified with no findings</v>
      </c>
      <c r="BJ319" s="150">
        <v>1</v>
      </c>
      <c r="BK319" s="150">
        <v>1</v>
      </c>
    </row>
    <row r="320" spans="1:63" ht="26.25" customHeight="1" x14ac:dyDescent="0.25">
      <c r="A320" s="265">
        <v>287</v>
      </c>
      <c r="B320" s="266" t="s">
        <v>840</v>
      </c>
      <c r="C320" s="271" t="s">
        <v>1193</v>
      </c>
      <c r="D320" s="271" t="s">
        <v>815</v>
      </c>
      <c r="E320" s="271" t="s">
        <v>1191</v>
      </c>
      <c r="F320" s="271" t="s">
        <v>1</v>
      </c>
      <c r="G320" s="271" t="s">
        <v>816</v>
      </c>
      <c r="H320" s="266" t="s">
        <v>684</v>
      </c>
      <c r="I320" s="266" t="s">
        <v>437</v>
      </c>
      <c r="J320" s="275" t="s">
        <v>33</v>
      </c>
      <c r="K320" s="271" t="s">
        <v>1</v>
      </c>
      <c r="L320" s="271" t="s">
        <v>1</v>
      </c>
      <c r="M320" s="275" t="s">
        <v>33</v>
      </c>
      <c r="N320" s="271" t="s">
        <v>1</v>
      </c>
      <c r="O320" s="271" t="s">
        <v>1</v>
      </c>
      <c r="P320" s="271" t="s">
        <v>1</v>
      </c>
      <c r="Q320" s="271" t="s">
        <v>1</v>
      </c>
      <c r="R320" s="271" t="s">
        <v>1</v>
      </c>
      <c r="S320" s="271" t="s">
        <v>1</v>
      </c>
      <c r="T320" s="271" t="s">
        <v>1</v>
      </c>
      <c r="U320" s="271" t="s">
        <v>1</v>
      </c>
      <c r="V320" s="271" t="s">
        <v>1</v>
      </c>
      <c r="W320" s="271" t="s">
        <v>1</v>
      </c>
      <c r="X320" s="271" t="s">
        <v>1</v>
      </c>
      <c r="Y320" s="271" t="s">
        <v>1</v>
      </c>
      <c r="Z320" s="271" t="s">
        <v>1</v>
      </c>
      <c r="AA320" s="271" t="s">
        <v>1</v>
      </c>
      <c r="AB320" s="271" t="s">
        <v>1</v>
      </c>
      <c r="AC320" s="271" t="s">
        <v>1</v>
      </c>
      <c r="AD320" s="271" t="s">
        <v>1</v>
      </c>
      <c r="AE320" s="271" t="s">
        <v>1</v>
      </c>
      <c r="AF320" s="271" t="s">
        <v>1</v>
      </c>
      <c r="AG320" s="271" t="s">
        <v>1</v>
      </c>
      <c r="AH320" s="271" t="s">
        <v>1</v>
      </c>
      <c r="AI320" s="271" t="s">
        <v>1</v>
      </c>
      <c r="AJ320" s="271" t="s">
        <v>1</v>
      </c>
      <c r="AK320" s="271" t="s">
        <v>1</v>
      </c>
      <c r="AL320" s="271" t="s">
        <v>1</v>
      </c>
      <c r="AM320" s="271" t="s">
        <v>1</v>
      </c>
      <c r="AN320" s="271" t="s">
        <v>1</v>
      </c>
      <c r="AO320" s="271" t="s">
        <v>1</v>
      </c>
      <c r="AP320" s="271" t="s">
        <v>1</v>
      </c>
      <c r="AQ320" s="271" t="s">
        <v>1</v>
      </c>
      <c r="AR320" s="271" t="s">
        <v>1</v>
      </c>
      <c r="AS320" s="271" t="s">
        <v>1</v>
      </c>
      <c r="AT320" s="271" t="s">
        <v>1</v>
      </c>
      <c r="AU320" s="271" t="s">
        <v>1</v>
      </c>
      <c r="AV320" s="273" t="s">
        <v>22</v>
      </c>
      <c r="AW320" s="275" t="s">
        <v>1241</v>
      </c>
      <c r="AX320" s="275">
        <v>1</v>
      </c>
      <c r="AY320" s="275">
        <v>1</v>
      </c>
      <c r="AZ320" s="276">
        <v>0</v>
      </c>
      <c r="BA320" s="280">
        <v>7.4</v>
      </c>
      <c r="BB320" s="281">
        <v>0</v>
      </c>
      <c r="BD320" s="150" t="e">
        <f>_xlfn.XLOOKUP(A320,'KSD auditees'!A:A,'KSD auditees'!A:A)</f>
        <v>#N/A</v>
      </c>
      <c r="BE320" s="150" t="e">
        <f>_xlfn.XLOOKUP(A320,'KSD auditees'!A:A,'KSD auditees'!G:G)</f>
        <v>#N/A</v>
      </c>
      <c r="BF320" s="150" t="e">
        <f>_xlfn.XLOOKUP(A320,'[27]Non AGSA'!B:B,'[27]Non AGSA'!B:B)</f>
        <v>#N/A</v>
      </c>
      <c r="BG320" s="150" t="e">
        <f>_xlfn.XLOOKUP(A320,'[27]Dormant auditee list'!C:C,'[27]Dormant auditee list'!C:C)</f>
        <v>#N/A</v>
      </c>
      <c r="BH320" s="150" t="str">
        <f>_xlfn.XLOOKUP(A320,[27]Reworked!A:A,[27]Reworked!I:I)</f>
        <v>Unqualified with no findings</v>
      </c>
      <c r="BJ320" s="150">
        <v>1</v>
      </c>
      <c r="BK320" s="150">
        <v>1</v>
      </c>
    </row>
    <row r="321" spans="1:63" ht="26.25" customHeight="1" x14ac:dyDescent="0.25">
      <c r="A321" s="265">
        <v>1026</v>
      </c>
      <c r="B321" s="266" t="s">
        <v>928</v>
      </c>
      <c r="C321" s="271" t="s">
        <v>1193</v>
      </c>
      <c r="D321" s="271" t="s">
        <v>896</v>
      </c>
      <c r="E321" s="271" t="s">
        <v>1191</v>
      </c>
      <c r="F321" s="271" t="s">
        <v>1</v>
      </c>
      <c r="G321" s="271" t="s">
        <v>902</v>
      </c>
      <c r="H321" s="266" t="s">
        <v>755</v>
      </c>
      <c r="I321" s="266" t="s">
        <v>437</v>
      </c>
      <c r="J321" s="279" t="s">
        <v>26</v>
      </c>
      <c r="K321" s="271" t="s">
        <v>1</v>
      </c>
      <c r="L321" s="274" t="s">
        <v>20</v>
      </c>
      <c r="M321" s="275" t="s">
        <v>33</v>
      </c>
      <c r="N321" s="271" t="s">
        <v>1</v>
      </c>
      <c r="O321" s="271" t="s">
        <v>1</v>
      </c>
      <c r="P321" s="271" t="s">
        <v>1</v>
      </c>
      <c r="Q321" s="271" t="s">
        <v>1</v>
      </c>
      <c r="R321" s="274" t="s">
        <v>20</v>
      </c>
      <c r="S321" s="271" t="s">
        <v>1</v>
      </c>
      <c r="T321" s="271" t="s">
        <v>1</v>
      </c>
      <c r="U321" s="271" t="s">
        <v>1</v>
      </c>
      <c r="V321" s="274" t="s">
        <v>20</v>
      </c>
      <c r="W321" s="271" t="s">
        <v>1</v>
      </c>
      <c r="X321" s="271" t="s">
        <v>1</v>
      </c>
      <c r="Y321" s="271" t="s">
        <v>1</v>
      </c>
      <c r="Z321" s="271" t="s">
        <v>1</v>
      </c>
      <c r="AA321" s="271" t="s">
        <v>1</v>
      </c>
      <c r="AB321" s="271" t="s">
        <v>1</v>
      </c>
      <c r="AC321" s="271" t="s">
        <v>1</v>
      </c>
      <c r="AD321" s="271" t="s">
        <v>1</v>
      </c>
      <c r="AE321" s="274" t="s">
        <v>20</v>
      </c>
      <c r="AF321" s="271" t="s">
        <v>1</v>
      </c>
      <c r="AG321" s="274" t="s">
        <v>20</v>
      </c>
      <c r="AH321" s="271" t="s">
        <v>1</v>
      </c>
      <c r="AI321" s="271" t="s">
        <v>1</v>
      </c>
      <c r="AJ321" s="271" t="s">
        <v>1</v>
      </c>
      <c r="AK321" s="271" t="s">
        <v>1</v>
      </c>
      <c r="AL321" s="271" t="s">
        <v>1</v>
      </c>
      <c r="AM321" s="271" t="s">
        <v>1</v>
      </c>
      <c r="AN321" s="271" t="s">
        <v>1</v>
      </c>
      <c r="AO321" s="274" t="s">
        <v>20</v>
      </c>
      <c r="AP321" s="271" t="s">
        <v>1</v>
      </c>
      <c r="AQ321" s="271" t="s">
        <v>1</v>
      </c>
      <c r="AR321" s="271" t="s">
        <v>1</v>
      </c>
      <c r="AS321" s="271" t="s">
        <v>1</v>
      </c>
      <c r="AT321" s="271" t="s">
        <v>1</v>
      </c>
      <c r="AU321" s="271" t="s">
        <v>1</v>
      </c>
      <c r="AV321" s="272" t="s">
        <v>23</v>
      </c>
      <c r="AW321" s="275" t="s">
        <v>1241</v>
      </c>
      <c r="AX321" s="275">
        <v>1</v>
      </c>
      <c r="AY321" s="152">
        <v>2</v>
      </c>
      <c r="AZ321" s="276">
        <v>0</v>
      </c>
      <c r="BA321" s="280">
        <v>0.18</v>
      </c>
      <c r="BB321" s="281">
        <v>0.01</v>
      </c>
      <c r="BD321" s="150" t="e">
        <f>_xlfn.XLOOKUP(A321,'KSD auditees'!A:A,'KSD auditees'!A:A)</f>
        <v>#N/A</v>
      </c>
      <c r="BE321" s="150" t="e">
        <f>_xlfn.XLOOKUP(A321,'KSD auditees'!A:A,'KSD auditees'!G:G)</f>
        <v>#N/A</v>
      </c>
      <c r="BF321" s="150" t="e">
        <f>_xlfn.XLOOKUP(A321,'[27]Non AGSA'!B:B,'[27]Non AGSA'!B:B)</f>
        <v>#N/A</v>
      </c>
      <c r="BG321" s="150" t="e">
        <f>_xlfn.XLOOKUP(A321,'[27]Dormant auditee list'!C:C,'[27]Dormant auditee list'!C:C)</f>
        <v>#N/A</v>
      </c>
      <c r="BH321" s="150" t="str">
        <f>_xlfn.XLOOKUP(A321,[27]Reworked!A:A,[27]Reworked!I:I)</f>
        <v>Qualified</v>
      </c>
      <c r="BJ321" s="150">
        <v>1</v>
      </c>
      <c r="BK321" s="150">
        <v>3</v>
      </c>
    </row>
    <row r="322" spans="1:63" ht="27" customHeight="1" x14ac:dyDescent="0.25">
      <c r="A322" s="265">
        <v>288</v>
      </c>
      <c r="B322" s="266" t="s">
        <v>980</v>
      </c>
      <c r="C322" s="271" t="s">
        <v>1193</v>
      </c>
      <c r="D322" s="271" t="s">
        <v>941</v>
      </c>
      <c r="E322" s="271" t="s">
        <v>1191</v>
      </c>
      <c r="F322" s="271" t="s">
        <v>1</v>
      </c>
      <c r="G322" s="271" t="s">
        <v>447</v>
      </c>
      <c r="H322" s="266" t="s">
        <v>444</v>
      </c>
      <c r="I322" s="266" t="s">
        <v>437</v>
      </c>
      <c r="J322" s="279" t="s">
        <v>26</v>
      </c>
      <c r="K322" s="272" t="s">
        <v>23</v>
      </c>
      <c r="L322" s="272" t="s">
        <v>23</v>
      </c>
      <c r="M322" s="279" t="s">
        <v>26</v>
      </c>
      <c r="N322" s="272" t="s">
        <v>23</v>
      </c>
      <c r="O322" s="272" t="s">
        <v>23</v>
      </c>
      <c r="P322" s="274" t="s">
        <v>20</v>
      </c>
      <c r="Q322" s="274" t="s">
        <v>20</v>
      </c>
      <c r="R322" s="274" t="s">
        <v>20</v>
      </c>
      <c r="S322" s="271" t="s">
        <v>1</v>
      </c>
      <c r="T322" s="271" t="s">
        <v>1</v>
      </c>
      <c r="U322" s="274" t="s">
        <v>20</v>
      </c>
      <c r="V322" s="271" t="s">
        <v>1</v>
      </c>
      <c r="W322" s="272" t="s">
        <v>23</v>
      </c>
      <c r="X322" s="271" t="s">
        <v>1</v>
      </c>
      <c r="Y322" s="271" t="s">
        <v>1</v>
      </c>
      <c r="Z322" s="271" t="s">
        <v>1</v>
      </c>
      <c r="AA322" s="272" t="s">
        <v>23</v>
      </c>
      <c r="AB322" s="271" t="s">
        <v>1</v>
      </c>
      <c r="AC322" s="271" t="s">
        <v>1</v>
      </c>
      <c r="AD322" s="271" t="s">
        <v>1</v>
      </c>
      <c r="AE322" s="272" t="s">
        <v>23</v>
      </c>
      <c r="AF322" s="271" t="s">
        <v>1</v>
      </c>
      <c r="AG322" s="271" t="s">
        <v>1</v>
      </c>
      <c r="AH322" s="271" t="s">
        <v>1</v>
      </c>
      <c r="AI322" s="271" t="s">
        <v>1</v>
      </c>
      <c r="AJ322" s="271" t="s">
        <v>1</v>
      </c>
      <c r="AK322" s="271" t="s">
        <v>1</v>
      </c>
      <c r="AL322" s="272" t="s">
        <v>23</v>
      </c>
      <c r="AM322" s="271" t="s">
        <v>1</v>
      </c>
      <c r="AN322" s="271" t="s">
        <v>1</v>
      </c>
      <c r="AO322" s="271" t="s">
        <v>1</v>
      </c>
      <c r="AP322" s="271" t="s">
        <v>1</v>
      </c>
      <c r="AQ322" s="271" t="s">
        <v>1</v>
      </c>
      <c r="AR322" s="271" t="s">
        <v>1</v>
      </c>
      <c r="AS322" s="271" t="s">
        <v>1</v>
      </c>
      <c r="AT322" s="271" t="s">
        <v>1</v>
      </c>
      <c r="AU322" s="272" t="s">
        <v>23</v>
      </c>
      <c r="AV322" s="271" t="s">
        <v>1</v>
      </c>
      <c r="AW322" s="275" t="s">
        <v>1241</v>
      </c>
      <c r="AX322" s="152">
        <v>2</v>
      </c>
      <c r="AY322" s="275">
        <v>1</v>
      </c>
      <c r="AZ322" s="276">
        <v>0</v>
      </c>
      <c r="BA322" s="280">
        <v>10.4</v>
      </c>
      <c r="BB322" s="278">
        <v>11.2</v>
      </c>
      <c r="BD322" s="150" t="e">
        <f>_xlfn.XLOOKUP(A322,'KSD auditees'!A:A,'KSD auditees'!A:A)</f>
        <v>#N/A</v>
      </c>
      <c r="BE322" s="150" t="e">
        <f>_xlfn.XLOOKUP(A322,'KSD auditees'!A:A,'KSD auditees'!G:G)</f>
        <v>#N/A</v>
      </c>
      <c r="BF322" s="150" t="e">
        <f>_xlfn.XLOOKUP(A322,'[27]Non AGSA'!B:B,'[27]Non AGSA'!B:B)</f>
        <v>#N/A</v>
      </c>
      <c r="BG322" s="150" t="e">
        <f>_xlfn.XLOOKUP(A322,'[27]Dormant auditee list'!C:C,'[27]Dormant auditee list'!C:C)</f>
        <v>#N/A</v>
      </c>
      <c r="BH322" s="150" t="str">
        <f>_xlfn.XLOOKUP(A322,[27]Reworked!A:A,[27]Reworked!I:I)</f>
        <v>Qualified</v>
      </c>
      <c r="BJ322" s="150">
        <v>1</v>
      </c>
      <c r="BK322" s="150">
        <v>3</v>
      </c>
    </row>
    <row r="323" spans="1:63" ht="26.25" customHeight="1" x14ac:dyDescent="0.25">
      <c r="A323" s="265">
        <v>289</v>
      </c>
      <c r="B323" s="266" t="s">
        <v>77</v>
      </c>
      <c r="C323" s="271" t="s">
        <v>1193</v>
      </c>
      <c r="D323" s="271" t="s">
        <v>941</v>
      </c>
      <c r="E323" s="271" t="s">
        <v>1191</v>
      </c>
      <c r="F323" s="271" t="s">
        <v>1</v>
      </c>
      <c r="G323" s="271" t="s">
        <v>447</v>
      </c>
      <c r="H323" s="266" t="s">
        <v>444</v>
      </c>
      <c r="I323" s="266" t="s">
        <v>437</v>
      </c>
      <c r="J323" s="285" t="s">
        <v>39</v>
      </c>
      <c r="K323" s="273" t="s">
        <v>22</v>
      </c>
      <c r="L323" s="273" t="s">
        <v>22</v>
      </c>
      <c r="M323" s="286" t="s">
        <v>299</v>
      </c>
      <c r="N323" s="272" t="s">
        <v>23</v>
      </c>
      <c r="O323" s="272" t="s">
        <v>23</v>
      </c>
      <c r="P323" s="271" t="s">
        <v>1</v>
      </c>
      <c r="Q323" s="273" t="s">
        <v>22</v>
      </c>
      <c r="R323" s="273" t="s">
        <v>22</v>
      </c>
      <c r="S323" s="271" t="s">
        <v>1</v>
      </c>
      <c r="T323" s="274" t="s">
        <v>20</v>
      </c>
      <c r="U323" s="273" t="s">
        <v>22</v>
      </c>
      <c r="V323" s="271" t="s">
        <v>1</v>
      </c>
      <c r="W323" s="273" t="s">
        <v>22</v>
      </c>
      <c r="X323" s="273" t="s">
        <v>22</v>
      </c>
      <c r="Y323" s="271" t="s">
        <v>1</v>
      </c>
      <c r="Z323" s="273" t="s">
        <v>22</v>
      </c>
      <c r="AA323" s="273" t="s">
        <v>22</v>
      </c>
      <c r="AB323" s="271" t="s">
        <v>1</v>
      </c>
      <c r="AC323" s="271" t="s">
        <v>1</v>
      </c>
      <c r="AD323" s="271" t="s">
        <v>1</v>
      </c>
      <c r="AE323" s="273" t="s">
        <v>22</v>
      </c>
      <c r="AF323" s="273" t="s">
        <v>22</v>
      </c>
      <c r="AG323" s="273" t="s">
        <v>22</v>
      </c>
      <c r="AH323" s="271" t="s">
        <v>1</v>
      </c>
      <c r="AI323" s="271" t="s">
        <v>1</v>
      </c>
      <c r="AJ323" s="271" t="s">
        <v>1</v>
      </c>
      <c r="AK323" s="271" t="s">
        <v>1</v>
      </c>
      <c r="AL323" s="271" t="s">
        <v>1</v>
      </c>
      <c r="AM323" s="271" t="s">
        <v>1</v>
      </c>
      <c r="AN323" s="271" t="s">
        <v>1</v>
      </c>
      <c r="AO323" s="273" t="s">
        <v>22</v>
      </c>
      <c r="AP323" s="273" t="s">
        <v>22</v>
      </c>
      <c r="AQ323" s="271" t="s">
        <v>1</v>
      </c>
      <c r="AR323" s="273" t="s">
        <v>22</v>
      </c>
      <c r="AS323" s="271" t="s">
        <v>1</v>
      </c>
      <c r="AT323" s="271" t="s">
        <v>1</v>
      </c>
      <c r="AU323" s="273" t="s">
        <v>22</v>
      </c>
      <c r="AV323" s="273" t="s">
        <v>22</v>
      </c>
      <c r="AW323" s="284" t="s">
        <v>1</v>
      </c>
      <c r="AX323" s="284">
        <v>0</v>
      </c>
      <c r="AY323" s="284">
        <v>0</v>
      </c>
      <c r="AZ323" s="276">
        <v>0</v>
      </c>
      <c r="BA323" s="277">
        <v>405.1</v>
      </c>
      <c r="BB323" s="281">
        <v>0</v>
      </c>
      <c r="BD323" s="150">
        <f>_xlfn.XLOOKUP(A323,'KSD auditees'!A:A,'KSD auditees'!A:A)</f>
        <v>289</v>
      </c>
      <c r="BE323" s="150" t="str">
        <f>_xlfn.XLOOKUP(A323,'KSD auditees'!A:A,'KSD auditees'!G:G)</f>
        <v xml:space="preserve">Education, Skills development and employment </v>
      </c>
      <c r="BF323" s="150" t="e">
        <f>_xlfn.XLOOKUP(A323,'[27]Non AGSA'!B:B,'[27]Non AGSA'!B:B)</f>
        <v>#N/A</v>
      </c>
      <c r="BG323" s="150" t="e">
        <f>_xlfn.XLOOKUP(A323,'[27]Dormant auditee list'!C:C,'[27]Dormant auditee list'!C:C)</f>
        <v>#N/A</v>
      </c>
      <c r="BH323" s="150" t="str">
        <f>_xlfn.XLOOKUP(A323,[27]Reworked!A:A,[27]Reworked!I:I)</f>
        <v>Audit not finalised at legislated date</v>
      </c>
      <c r="BJ323" s="150">
        <v>1</v>
      </c>
      <c r="BK323" s="150">
        <v>6</v>
      </c>
    </row>
    <row r="324" spans="1:63" ht="26.25" customHeight="1" x14ac:dyDescent="0.25">
      <c r="A324" s="265">
        <v>1011</v>
      </c>
      <c r="B324" s="266" t="s">
        <v>148</v>
      </c>
      <c r="C324" s="271" t="s">
        <v>1193</v>
      </c>
      <c r="D324" s="271" t="s">
        <v>683</v>
      </c>
      <c r="E324" s="271" t="s">
        <v>1191</v>
      </c>
      <c r="F324" s="271" t="s">
        <v>1</v>
      </c>
      <c r="G324" s="271" t="s">
        <v>698</v>
      </c>
      <c r="H324" s="266" t="s">
        <v>444</v>
      </c>
      <c r="I324" s="266" t="s">
        <v>437</v>
      </c>
      <c r="J324" s="285" t="s">
        <v>39</v>
      </c>
      <c r="K324" s="271" t="s">
        <v>1</v>
      </c>
      <c r="L324" s="272" t="s">
        <v>23</v>
      </c>
      <c r="M324" s="279" t="s">
        <v>26</v>
      </c>
      <c r="N324" s="271" t="s">
        <v>1</v>
      </c>
      <c r="O324" s="274" t="s">
        <v>20</v>
      </c>
      <c r="P324" s="271" t="s">
        <v>1</v>
      </c>
      <c r="Q324" s="271" t="s">
        <v>1</v>
      </c>
      <c r="R324" s="273" t="s">
        <v>22</v>
      </c>
      <c r="S324" s="271" t="s">
        <v>1</v>
      </c>
      <c r="T324" s="271" t="s">
        <v>1</v>
      </c>
      <c r="U324" s="271" t="s">
        <v>1</v>
      </c>
      <c r="V324" s="271" t="s">
        <v>1</v>
      </c>
      <c r="W324" s="271" t="s">
        <v>1</v>
      </c>
      <c r="X324" s="271" t="s">
        <v>1</v>
      </c>
      <c r="Y324" s="271" t="s">
        <v>1</v>
      </c>
      <c r="Z324" s="271" t="s">
        <v>1</v>
      </c>
      <c r="AA324" s="271" t="s">
        <v>1</v>
      </c>
      <c r="AB324" s="271" t="s">
        <v>1</v>
      </c>
      <c r="AC324" s="271" t="s">
        <v>1</v>
      </c>
      <c r="AD324" s="271" t="s">
        <v>1</v>
      </c>
      <c r="AE324" s="272" t="s">
        <v>23</v>
      </c>
      <c r="AF324" s="271" t="s">
        <v>1</v>
      </c>
      <c r="AG324" s="272" t="s">
        <v>23</v>
      </c>
      <c r="AH324" s="271" t="s">
        <v>1</v>
      </c>
      <c r="AI324" s="271" t="s">
        <v>1</v>
      </c>
      <c r="AJ324" s="271" t="s">
        <v>1</v>
      </c>
      <c r="AK324" s="271" t="s">
        <v>1</v>
      </c>
      <c r="AL324" s="271" t="s">
        <v>1</v>
      </c>
      <c r="AM324" s="271" t="s">
        <v>1</v>
      </c>
      <c r="AN324" s="271" t="s">
        <v>1</v>
      </c>
      <c r="AO324" s="271" t="s">
        <v>1</v>
      </c>
      <c r="AP324" s="271" t="s">
        <v>1</v>
      </c>
      <c r="AQ324" s="271" t="s">
        <v>1</v>
      </c>
      <c r="AR324" s="271" t="s">
        <v>1</v>
      </c>
      <c r="AS324" s="271" t="s">
        <v>1</v>
      </c>
      <c r="AT324" s="271" t="s">
        <v>1</v>
      </c>
      <c r="AU324" s="274" t="s">
        <v>20</v>
      </c>
      <c r="AV324" s="271" t="s">
        <v>1</v>
      </c>
      <c r="AW324" s="274" t="s">
        <v>1240</v>
      </c>
      <c r="AX324" s="275">
        <v>1</v>
      </c>
      <c r="AY324" s="152">
        <v>2</v>
      </c>
      <c r="AZ324" s="276">
        <v>0</v>
      </c>
      <c r="BA324" s="276">
        <v>0</v>
      </c>
      <c r="BB324" s="283">
        <v>0</v>
      </c>
      <c r="BD324" s="150">
        <f>_xlfn.XLOOKUP(A324,'KSD auditees'!A:A,'KSD auditees'!A:A)</f>
        <v>1011</v>
      </c>
      <c r="BE324" s="150" t="str">
        <f>_xlfn.XLOOKUP(A324,'KSD auditees'!A:A,'KSD auditees'!G:G)</f>
        <v xml:space="preserve">Financial sustainability </v>
      </c>
      <c r="BF324" s="150" t="e">
        <f>_xlfn.XLOOKUP(A324,'[27]Non AGSA'!B:B,'[27]Non AGSA'!B:B)</f>
        <v>#N/A</v>
      </c>
      <c r="BG324" s="150" t="e">
        <f>_xlfn.XLOOKUP(A324,'[27]Dormant auditee list'!C:C,'[27]Dormant auditee list'!C:C)</f>
        <v>#N/A</v>
      </c>
      <c r="BH324" s="150" t="str">
        <f>_xlfn.XLOOKUP(A324,[27]Reworked!A:A,[27]Reworked!I:I)</f>
        <v>Audit not finalised at legislated date</v>
      </c>
      <c r="BJ324" s="150">
        <v>1</v>
      </c>
      <c r="BK324" s="150">
        <v>6</v>
      </c>
    </row>
    <row r="325" spans="1:63" ht="27" customHeight="1" x14ac:dyDescent="0.25">
      <c r="A325" s="265">
        <v>1330</v>
      </c>
      <c r="B325" s="266" t="s">
        <v>78</v>
      </c>
      <c r="C325" s="271" t="s">
        <v>1193</v>
      </c>
      <c r="D325" s="271" t="s">
        <v>658</v>
      </c>
      <c r="E325" s="271" t="s">
        <v>1191</v>
      </c>
      <c r="F325" s="271" t="s">
        <v>1</v>
      </c>
      <c r="G325" s="271" t="s">
        <v>447</v>
      </c>
      <c r="H325" s="266" t="s">
        <v>444</v>
      </c>
      <c r="I325" s="266" t="s">
        <v>437</v>
      </c>
      <c r="J325" s="152" t="s">
        <v>17</v>
      </c>
      <c r="K325" s="271" t="s">
        <v>1</v>
      </c>
      <c r="L325" s="272" t="s">
        <v>23</v>
      </c>
      <c r="M325" s="152" t="s">
        <v>17</v>
      </c>
      <c r="N325" s="271" t="s">
        <v>1</v>
      </c>
      <c r="O325" s="272" t="s">
        <v>23</v>
      </c>
      <c r="P325" s="271" t="s">
        <v>1</v>
      </c>
      <c r="Q325" s="271" t="s">
        <v>1</v>
      </c>
      <c r="R325" s="271" t="s">
        <v>1</v>
      </c>
      <c r="S325" s="271" t="s">
        <v>1</v>
      </c>
      <c r="T325" s="271" t="s">
        <v>1</v>
      </c>
      <c r="U325" s="271" t="s">
        <v>1</v>
      </c>
      <c r="V325" s="271" t="s">
        <v>1</v>
      </c>
      <c r="W325" s="271" t="s">
        <v>1</v>
      </c>
      <c r="X325" s="271" t="s">
        <v>1</v>
      </c>
      <c r="Y325" s="271" t="s">
        <v>1</v>
      </c>
      <c r="Z325" s="271" t="s">
        <v>1</v>
      </c>
      <c r="AA325" s="271" t="s">
        <v>1</v>
      </c>
      <c r="AB325" s="271" t="s">
        <v>1</v>
      </c>
      <c r="AC325" s="271" t="s">
        <v>1</v>
      </c>
      <c r="AD325" s="271" t="s">
        <v>1</v>
      </c>
      <c r="AE325" s="272" t="s">
        <v>23</v>
      </c>
      <c r="AF325" s="271" t="s">
        <v>1</v>
      </c>
      <c r="AG325" s="271" t="s">
        <v>1</v>
      </c>
      <c r="AH325" s="271" t="s">
        <v>1</v>
      </c>
      <c r="AI325" s="271" t="s">
        <v>1</v>
      </c>
      <c r="AJ325" s="271" t="s">
        <v>1</v>
      </c>
      <c r="AK325" s="271" t="s">
        <v>1</v>
      </c>
      <c r="AL325" s="271" t="s">
        <v>1</v>
      </c>
      <c r="AM325" s="271" t="s">
        <v>1</v>
      </c>
      <c r="AN325" s="271" t="s">
        <v>1</v>
      </c>
      <c r="AO325" s="271" t="s">
        <v>1</v>
      </c>
      <c r="AP325" s="271" t="s">
        <v>1</v>
      </c>
      <c r="AQ325" s="271" t="s">
        <v>1</v>
      </c>
      <c r="AR325" s="271" t="s">
        <v>1</v>
      </c>
      <c r="AS325" s="271" t="s">
        <v>1</v>
      </c>
      <c r="AT325" s="271" t="s">
        <v>1</v>
      </c>
      <c r="AU325" s="271" t="s">
        <v>1</v>
      </c>
      <c r="AV325" s="271" t="s">
        <v>1</v>
      </c>
      <c r="AW325" s="274" t="s">
        <v>1240</v>
      </c>
      <c r="AX325" s="152">
        <v>2</v>
      </c>
      <c r="AY325" s="284">
        <v>0</v>
      </c>
      <c r="AZ325" s="276">
        <v>0</v>
      </c>
      <c r="BA325" s="276">
        <v>0</v>
      </c>
      <c r="BB325" s="283">
        <v>0</v>
      </c>
      <c r="BD325" s="150">
        <f>_xlfn.XLOOKUP(A325,'KSD auditees'!A:A,'KSD auditees'!A:A)</f>
        <v>1330</v>
      </c>
      <c r="BE325" s="150" t="str">
        <f>_xlfn.XLOOKUP(A325,'KSD auditees'!A:A,'KSD auditees'!G:G)</f>
        <v xml:space="preserve">Education, Skills development and employment </v>
      </c>
      <c r="BF325" s="150" t="e">
        <f>_xlfn.XLOOKUP(A325,'[27]Non AGSA'!B:B,'[27]Non AGSA'!B:B)</f>
        <v>#N/A</v>
      </c>
      <c r="BG325" s="150" t="e">
        <f>_xlfn.XLOOKUP(A325,'[27]Dormant auditee list'!C:C,'[27]Dormant auditee list'!C:C)</f>
        <v>#N/A</v>
      </c>
      <c r="BH325" s="150" t="str">
        <f>_xlfn.XLOOKUP(A325,[27]Reworked!A:A,[27]Reworked!I:I)</f>
        <v>Unqualified with findings</v>
      </c>
      <c r="BJ325" s="150">
        <v>1</v>
      </c>
      <c r="BK325" s="150">
        <v>2</v>
      </c>
    </row>
    <row r="326" spans="1:63" ht="18.75" customHeight="1" x14ac:dyDescent="0.25">
      <c r="A326" s="265">
        <v>297</v>
      </c>
      <c r="B326" s="266" t="s">
        <v>1045</v>
      </c>
      <c r="C326" s="271" t="s">
        <v>1193</v>
      </c>
      <c r="D326" s="271" t="s">
        <v>1021</v>
      </c>
      <c r="E326" s="271" t="s">
        <v>1191</v>
      </c>
      <c r="F326" s="271" t="s">
        <v>1</v>
      </c>
      <c r="G326" s="271" t="s">
        <v>1</v>
      </c>
      <c r="H326" s="266" t="s">
        <v>1</v>
      </c>
      <c r="I326" s="266" t="s">
        <v>1021</v>
      </c>
      <c r="J326" s="279" t="s">
        <v>26</v>
      </c>
      <c r="K326" s="272" t="s">
        <v>23</v>
      </c>
      <c r="L326" s="272" t="s">
        <v>23</v>
      </c>
      <c r="M326" s="286" t="s">
        <v>299</v>
      </c>
      <c r="N326" s="272" t="s">
        <v>23</v>
      </c>
      <c r="O326" s="272" t="s">
        <v>23</v>
      </c>
      <c r="P326" s="272" t="s">
        <v>23</v>
      </c>
      <c r="Q326" s="271" t="s">
        <v>1</v>
      </c>
      <c r="R326" s="272" t="s">
        <v>23</v>
      </c>
      <c r="S326" s="271" t="s">
        <v>1</v>
      </c>
      <c r="T326" s="273" t="s">
        <v>22</v>
      </c>
      <c r="U326" s="271" t="s">
        <v>1</v>
      </c>
      <c r="V326" s="273" t="s">
        <v>22</v>
      </c>
      <c r="W326" s="273" t="s">
        <v>22</v>
      </c>
      <c r="X326" s="272" t="s">
        <v>23</v>
      </c>
      <c r="Y326" s="271" t="s">
        <v>1</v>
      </c>
      <c r="Z326" s="271" t="s">
        <v>1</v>
      </c>
      <c r="AA326" s="272" t="s">
        <v>23</v>
      </c>
      <c r="AB326" s="271" t="s">
        <v>1</v>
      </c>
      <c r="AC326" s="271" t="s">
        <v>1</v>
      </c>
      <c r="AD326" s="271" t="s">
        <v>1</v>
      </c>
      <c r="AE326" s="272" t="s">
        <v>23</v>
      </c>
      <c r="AF326" s="272" t="s">
        <v>23</v>
      </c>
      <c r="AG326" s="271" t="s">
        <v>1</v>
      </c>
      <c r="AH326" s="271" t="s">
        <v>1</v>
      </c>
      <c r="AI326" s="272" t="s">
        <v>23</v>
      </c>
      <c r="AJ326" s="271" t="s">
        <v>1</v>
      </c>
      <c r="AK326" s="271" t="s">
        <v>1</v>
      </c>
      <c r="AL326" s="272" t="s">
        <v>23</v>
      </c>
      <c r="AM326" s="271" t="s">
        <v>1</v>
      </c>
      <c r="AN326" s="271" t="s">
        <v>1</v>
      </c>
      <c r="AO326" s="272" t="s">
        <v>23</v>
      </c>
      <c r="AP326" s="271" t="s">
        <v>1</v>
      </c>
      <c r="AQ326" s="271" t="s">
        <v>1</v>
      </c>
      <c r="AR326" s="272" t="s">
        <v>23</v>
      </c>
      <c r="AS326" s="271" t="s">
        <v>1</v>
      </c>
      <c r="AT326" s="271" t="s">
        <v>1</v>
      </c>
      <c r="AU326" s="272" t="s">
        <v>23</v>
      </c>
      <c r="AV326" s="272" t="s">
        <v>23</v>
      </c>
      <c r="AW326" s="272" t="s">
        <v>1242</v>
      </c>
      <c r="AX326" s="282">
        <v>3</v>
      </c>
      <c r="AY326" s="275">
        <v>1</v>
      </c>
      <c r="AZ326" s="276">
        <v>0</v>
      </c>
      <c r="BA326" s="280">
        <v>77.3</v>
      </c>
      <c r="BB326" s="281">
        <v>6.7</v>
      </c>
      <c r="BD326" s="150" t="e">
        <f>_xlfn.XLOOKUP(A326,'KSD auditees'!A:A,'KSD auditees'!A:A)</f>
        <v>#N/A</v>
      </c>
      <c r="BE326" s="150" t="e">
        <f>_xlfn.XLOOKUP(A326,'KSD auditees'!A:A,'KSD auditees'!G:G)</f>
        <v>#N/A</v>
      </c>
      <c r="BF326" s="150" t="e">
        <f>_xlfn.XLOOKUP(A326,'[27]Non AGSA'!B:B,'[27]Non AGSA'!B:B)</f>
        <v>#N/A</v>
      </c>
      <c r="BG326" s="150" t="e">
        <f>_xlfn.XLOOKUP(A326,'[27]Dormant auditee list'!C:C,'[27]Dormant auditee list'!C:C)</f>
        <v>#N/A</v>
      </c>
      <c r="BH326" s="150" t="str">
        <f>_xlfn.XLOOKUP(A326,[27]Reworked!A:A,[27]Reworked!I:I)</f>
        <v>Qualified</v>
      </c>
      <c r="BJ326" s="150">
        <v>1</v>
      </c>
      <c r="BK326" s="150">
        <v>3</v>
      </c>
    </row>
    <row r="327" spans="1:63" ht="18" customHeight="1" x14ac:dyDescent="0.25">
      <c r="A327" s="265">
        <v>1571</v>
      </c>
      <c r="B327" s="266" t="s">
        <v>1048</v>
      </c>
      <c r="C327" s="271" t="s">
        <v>1193</v>
      </c>
      <c r="D327" s="271" t="s">
        <v>1021</v>
      </c>
      <c r="E327" s="271" t="s">
        <v>1191</v>
      </c>
      <c r="F327" s="271" t="s">
        <v>1</v>
      </c>
      <c r="G327" s="271" t="s">
        <v>1</v>
      </c>
      <c r="H327" s="266" t="s">
        <v>1</v>
      </c>
      <c r="I327" s="266" t="s">
        <v>1021</v>
      </c>
      <c r="J327" s="282" t="s">
        <v>94</v>
      </c>
      <c r="K327" s="272" t="s">
        <v>23</v>
      </c>
      <c r="L327" s="272" t="s">
        <v>23</v>
      </c>
      <c r="M327" s="282" t="s">
        <v>94</v>
      </c>
      <c r="N327" s="274" t="s">
        <v>20</v>
      </c>
      <c r="O327" s="274" t="s">
        <v>20</v>
      </c>
      <c r="P327" s="272" t="s">
        <v>23</v>
      </c>
      <c r="Q327" s="272" t="s">
        <v>23</v>
      </c>
      <c r="R327" s="272" t="s">
        <v>23</v>
      </c>
      <c r="S327" s="271" t="s">
        <v>1</v>
      </c>
      <c r="T327" s="273" t="s">
        <v>22</v>
      </c>
      <c r="U327" s="272" t="s">
        <v>23</v>
      </c>
      <c r="V327" s="272" t="s">
        <v>23</v>
      </c>
      <c r="W327" s="272" t="s">
        <v>23</v>
      </c>
      <c r="X327" s="271" t="s">
        <v>1</v>
      </c>
      <c r="Y327" s="274" t="s">
        <v>20</v>
      </c>
      <c r="Z327" s="273" t="s">
        <v>22</v>
      </c>
      <c r="AA327" s="274" t="s">
        <v>20</v>
      </c>
      <c r="AB327" s="271" t="s">
        <v>1</v>
      </c>
      <c r="AC327" s="271" t="s">
        <v>1</v>
      </c>
      <c r="AD327" s="271" t="s">
        <v>1</v>
      </c>
      <c r="AE327" s="272" t="s">
        <v>23</v>
      </c>
      <c r="AF327" s="272" t="s">
        <v>23</v>
      </c>
      <c r="AG327" s="271" t="s">
        <v>1</v>
      </c>
      <c r="AH327" s="273" t="s">
        <v>22</v>
      </c>
      <c r="AI327" s="271" t="s">
        <v>1</v>
      </c>
      <c r="AJ327" s="271" t="s">
        <v>1</v>
      </c>
      <c r="AK327" s="271" t="s">
        <v>1</v>
      </c>
      <c r="AL327" s="272" t="s">
        <v>23</v>
      </c>
      <c r="AM327" s="271" t="s">
        <v>1</v>
      </c>
      <c r="AN327" s="271" t="s">
        <v>1</v>
      </c>
      <c r="AO327" s="272" t="s">
        <v>23</v>
      </c>
      <c r="AP327" s="271" t="s">
        <v>1</v>
      </c>
      <c r="AQ327" s="271" t="s">
        <v>1</v>
      </c>
      <c r="AR327" s="272" t="s">
        <v>23</v>
      </c>
      <c r="AS327" s="271" t="s">
        <v>1</v>
      </c>
      <c r="AT327" s="271" t="s">
        <v>1</v>
      </c>
      <c r="AU327" s="272" t="s">
        <v>23</v>
      </c>
      <c r="AV327" s="272" t="s">
        <v>23</v>
      </c>
      <c r="AW327" s="272" t="s">
        <v>1242</v>
      </c>
      <c r="AX327" s="282">
        <v>3</v>
      </c>
      <c r="AY327" s="275">
        <v>1</v>
      </c>
      <c r="AZ327" s="276">
        <v>0</v>
      </c>
      <c r="BA327" s="277">
        <v>38.700000000000003</v>
      </c>
      <c r="BB327" s="278">
        <v>0.36</v>
      </c>
      <c r="BD327" s="150" t="e">
        <f>_xlfn.XLOOKUP(A327,'KSD auditees'!A:A,'KSD auditees'!A:A)</f>
        <v>#N/A</v>
      </c>
      <c r="BE327" s="150" t="e">
        <f>_xlfn.XLOOKUP(A327,'KSD auditees'!A:A,'KSD auditees'!G:G)</f>
        <v>#N/A</v>
      </c>
      <c r="BF327" s="150" t="e">
        <f>_xlfn.XLOOKUP(A327,'[27]Non AGSA'!B:B,'[27]Non AGSA'!B:B)</f>
        <v>#N/A</v>
      </c>
      <c r="BG327" s="150" t="e">
        <f>_xlfn.XLOOKUP(A327,'[27]Dormant auditee list'!C:C,'[27]Dormant auditee list'!C:C)</f>
        <v>#N/A</v>
      </c>
      <c r="BH327" s="150" t="str">
        <f>_xlfn.XLOOKUP(A327,[27]Reworked!A:A,[27]Reworked!I:I)</f>
        <v>Disclaimer</v>
      </c>
      <c r="BJ327" s="150">
        <v>1</v>
      </c>
      <c r="BK327" s="150">
        <v>5</v>
      </c>
    </row>
    <row r="328" spans="1:63" ht="14.25" customHeight="1" x14ac:dyDescent="0.25">
      <c r="A328" s="265">
        <v>563</v>
      </c>
      <c r="B328" s="266" t="s">
        <v>1049</v>
      </c>
      <c r="C328" s="271" t="s">
        <v>1193</v>
      </c>
      <c r="D328" s="271" t="s">
        <v>1021</v>
      </c>
      <c r="E328" s="271" t="s">
        <v>1191</v>
      </c>
      <c r="F328" s="271" t="s">
        <v>1</v>
      </c>
      <c r="G328" s="271" t="s">
        <v>1</v>
      </c>
      <c r="H328" s="266" t="s">
        <v>1</v>
      </c>
      <c r="I328" s="266" t="s">
        <v>1021</v>
      </c>
      <c r="J328" s="285" t="s">
        <v>39</v>
      </c>
      <c r="K328" s="271" t="s">
        <v>1</v>
      </c>
      <c r="L328" s="271" t="s">
        <v>1</v>
      </c>
      <c r="M328" s="285" t="s">
        <v>39</v>
      </c>
      <c r="N328" s="271" t="s">
        <v>1</v>
      </c>
      <c r="O328" s="271" t="s">
        <v>1</v>
      </c>
      <c r="P328" s="271" t="s">
        <v>1</v>
      </c>
      <c r="Q328" s="271" t="s">
        <v>1</v>
      </c>
      <c r="R328" s="271" t="s">
        <v>1</v>
      </c>
      <c r="S328" s="271" t="s">
        <v>1</v>
      </c>
      <c r="T328" s="271" t="s">
        <v>1</v>
      </c>
      <c r="U328" s="271" t="s">
        <v>1</v>
      </c>
      <c r="V328" s="271" t="s">
        <v>1</v>
      </c>
      <c r="W328" s="271" t="s">
        <v>1</v>
      </c>
      <c r="X328" s="271" t="s">
        <v>1</v>
      </c>
      <c r="Y328" s="271" t="s">
        <v>1</v>
      </c>
      <c r="Z328" s="271" t="s">
        <v>1</v>
      </c>
      <c r="AA328" s="271" t="s">
        <v>1</v>
      </c>
      <c r="AB328" s="271" t="s">
        <v>1</v>
      </c>
      <c r="AC328" s="271" t="s">
        <v>1</v>
      </c>
      <c r="AD328" s="271" t="s">
        <v>1</v>
      </c>
      <c r="AE328" s="271" t="s">
        <v>1</v>
      </c>
      <c r="AF328" s="271" t="s">
        <v>1</v>
      </c>
      <c r="AG328" s="271" t="s">
        <v>1</v>
      </c>
      <c r="AH328" s="271" t="s">
        <v>1</v>
      </c>
      <c r="AI328" s="271" t="s">
        <v>1</v>
      </c>
      <c r="AJ328" s="271" t="s">
        <v>1</v>
      </c>
      <c r="AK328" s="271" t="s">
        <v>1</v>
      </c>
      <c r="AL328" s="271" t="s">
        <v>1</v>
      </c>
      <c r="AM328" s="271" t="s">
        <v>1</v>
      </c>
      <c r="AN328" s="271" t="s">
        <v>1</v>
      </c>
      <c r="AO328" s="271" t="s">
        <v>1</v>
      </c>
      <c r="AP328" s="271" t="s">
        <v>1</v>
      </c>
      <c r="AQ328" s="271" t="s">
        <v>1</v>
      </c>
      <c r="AR328" s="271" t="s">
        <v>1</v>
      </c>
      <c r="AS328" s="271" t="s">
        <v>1</v>
      </c>
      <c r="AT328" s="271" t="s">
        <v>1</v>
      </c>
      <c r="AU328" s="271" t="s">
        <v>1</v>
      </c>
      <c r="AV328" s="271" t="s">
        <v>1</v>
      </c>
      <c r="AW328" s="284" t="s">
        <v>1</v>
      </c>
      <c r="AX328" s="284">
        <v>0</v>
      </c>
      <c r="AY328" s="284">
        <v>0</v>
      </c>
      <c r="AZ328" s="276" t="s">
        <v>1</v>
      </c>
      <c r="BA328" s="276" t="s">
        <v>1</v>
      </c>
      <c r="BB328" s="283" t="s">
        <v>1</v>
      </c>
      <c r="BD328" s="150" t="e">
        <f>_xlfn.XLOOKUP(A328,'KSD auditees'!A:A,'KSD auditees'!A:A)</f>
        <v>#N/A</v>
      </c>
      <c r="BE328" s="150" t="e">
        <f>_xlfn.XLOOKUP(A328,'KSD auditees'!A:A,'KSD auditees'!G:G)</f>
        <v>#N/A</v>
      </c>
      <c r="BF328" s="150" t="e">
        <f>_xlfn.XLOOKUP(A328,'[27]Non AGSA'!B:B,'[27]Non AGSA'!B:B)</f>
        <v>#N/A</v>
      </c>
      <c r="BG328" s="150" t="e">
        <f>_xlfn.XLOOKUP(A328,'[27]Dormant auditee list'!C:C,'[27]Dormant auditee list'!C:C)</f>
        <v>#N/A</v>
      </c>
      <c r="BH328" s="150" t="str">
        <f>_xlfn.XLOOKUP(A328,[27]Reworked!A:A,[27]Reworked!I:I)</f>
        <v>Audit not finalised at legislated date</v>
      </c>
      <c r="BJ328" s="150">
        <v>1</v>
      </c>
      <c r="BK328" s="150">
        <v>6</v>
      </c>
    </row>
    <row r="329" spans="1:63" ht="14.25" customHeight="1" x14ac:dyDescent="0.25">
      <c r="A329" s="265">
        <v>302</v>
      </c>
      <c r="B329" s="266" t="s">
        <v>1050</v>
      </c>
      <c r="C329" s="271" t="s">
        <v>1193</v>
      </c>
      <c r="D329" s="271" t="s">
        <v>1021</v>
      </c>
      <c r="E329" s="271" t="s">
        <v>1191</v>
      </c>
      <c r="F329" s="271" t="s">
        <v>1</v>
      </c>
      <c r="G329" s="271" t="s">
        <v>1</v>
      </c>
      <c r="H329" s="266" t="s">
        <v>1</v>
      </c>
      <c r="I329" s="266" t="s">
        <v>1021</v>
      </c>
      <c r="J329" s="285" t="s">
        <v>39</v>
      </c>
      <c r="K329" s="271" t="s">
        <v>1</v>
      </c>
      <c r="L329" s="271" t="s">
        <v>1</v>
      </c>
      <c r="M329" s="285" t="s">
        <v>39</v>
      </c>
      <c r="N329" s="271" t="s">
        <v>1</v>
      </c>
      <c r="O329" s="271" t="s">
        <v>1</v>
      </c>
      <c r="P329" s="271" t="s">
        <v>1</v>
      </c>
      <c r="Q329" s="271" t="s">
        <v>1</v>
      </c>
      <c r="R329" s="271" t="s">
        <v>1</v>
      </c>
      <c r="S329" s="271" t="s">
        <v>1</v>
      </c>
      <c r="T329" s="271" t="s">
        <v>1</v>
      </c>
      <c r="U329" s="271" t="s">
        <v>1</v>
      </c>
      <c r="V329" s="271" t="s">
        <v>1</v>
      </c>
      <c r="W329" s="271" t="s">
        <v>1</v>
      </c>
      <c r="X329" s="271" t="s">
        <v>1</v>
      </c>
      <c r="Y329" s="271" t="s">
        <v>1</v>
      </c>
      <c r="Z329" s="271" t="s">
        <v>1</v>
      </c>
      <c r="AA329" s="271" t="s">
        <v>1</v>
      </c>
      <c r="AB329" s="271" t="s">
        <v>1</v>
      </c>
      <c r="AC329" s="271" t="s">
        <v>1</v>
      </c>
      <c r="AD329" s="271" t="s">
        <v>1</v>
      </c>
      <c r="AE329" s="271" t="s">
        <v>1</v>
      </c>
      <c r="AF329" s="271" t="s">
        <v>1</v>
      </c>
      <c r="AG329" s="271" t="s">
        <v>1</v>
      </c>
      <c r="AH329" s="271" t="s">
        <v>1</v>
      </c>
      <c r="AI329" s="271" t="s">
        <v>1</v>
      </c>
      <c r="AJ329" s="271" t="s">
        <v>1</v>
      </c>
      <c r="AK329" s="271" t="s">
        <v>1</v>
      </c>
      <c r="AL329" s="271" t="s">
        <v>1</v>
      </c>
      <c r="AM329" s="271" t="s">
        <v>1</v>
      </c>
      <c r="AN329" s="271" t="s">
        <v>1</v>
      </c>
      <c r="AO329" s="271" t="s">
        <v>1</v>
      </c>
      <c r="AP329" s="271" t="s">
        <v>1</v>
      </c>
      <c r="AQ329" s="271" t="s">
        <v>1</v>
      </c>
      <c r="AR329" s="271" t="s">
        <v>1</v>
      </c>
      <c r="AS329" s="271" t="s">
        <v>1</v>
      </c>
      <c r="AT329" s="271" t="s">
        <v>1</v>
      </c>
      <c r="AU329" s="271" t="s">
        <v>1</v>
      </c>
      <c r="AV329" s="271" t="s">
        <v>1</v>
      </c>
      <c r="AW329" s="284" t="s">
        <v>1</v>
      </c>
      <c r="AX329" s="284">
        <v>0</v>
      </c>
      <c r="AY329" s="284">
        <v>0</v>
      </c>
      <c r="AZ329" s="276" t="s">
        <v>1</v>
      </c>
      <c r="BA329" s="276" t="s">
        <v>1</v>
      </c>
      <c r="BB329" s="283" t="s">
        <v>1</v>
      </c>
      <c r="BD329" s="150" t="e">
        <f>_xlfn.XLOOKUP(A329,'KSD auditees'!A:A,'KSD auditees'!A:A)</f>
        <v>#N/A</v>
      </c>
      <c r="BE329" s="150" t="e">
        <f>_xlfn.XLOOKUP(A329,'KSD auditees'!A:A,'KSD auditees'!G:G)</f>
        <v>#N/A</v>
      </c>
      <c r="BF329" s="150" t="e">
        <f>_xlfn.XLOOKUP(A329,'[27]Non AGSA'!B:B,'[27]Non AGSA'!B:B)</f>
        <v>#N/A</v>
      </c>
      <c r="BG329" s="150" t="e">
        <f>_xlfn.XLOOKUP(A329,'[27]Dormant auditee list'!C:C,'[27]Dormant auditee list'!C:C)</f>
        <v>#N/A</v>
      </c>
      <c r="BH329" s="150" t="str">
        <f>_xlfn.XLOOKUP(A329,[27]Reworked!A:A,[27]Reworked!I:I)</f>
        <v>Audit not finalised at legislated date</v>
      </c>
      <c r="BJ329" s="150">
        <v>1</v>
      </c>
      <c r="BK329" s="150">
        <v>6</v>
      </c>
    </row>
    <row r="330" spans="1:63" ht="27" customHeight="1" x14ac:dyDescent="0.25">
      <c r="A330" s="265">
        <v>1331</v>
      </c>
      <c r="B330" s="266" t="s">
        <v>79</v>
      </c>
      <c r="C330" s="271" t="s">
        <v>1193</v>
      </c>
      <c r="D330" s="271" t="s">
        <v>1065</v>
      </c>
      <c r="E330" s="271" t="s">
        <v>1191</v>
      </c>
      <c r="F330" s="271" t="s">
        <v>1</v>
      </c>
      <c r="G330" s="271" t="s">
        <v>447</v>
      </c>
      <c r="H330" s="266" t="s">
        <v>444</v>
      </c>
      <c r="I330" s="266" t="s">
        <v>437</v>
      </c>
      <c r="J330" s="152" t="s">
        <v>17</v>
      </c>
      <c r="K330" s="271" t="s">
        <v>1</v>
      </c>
      <c r="L330" s="272" t="s">
        <v>23</v>
      </c>
      <c r="M330" s="152" t="s">
        <v>17</v>
      </c>
      <c r="N330" s="271" t="s">
        <v>1</v>
      </c>
      <c r="O330" s="272" t="s">
        <v>23</v>
      </c>
      <c r="P330" s="271" t="s">
        <v>1</v>
      </c>
      <c r="Q330" s="271" t="s">
        <v>1</v>
      </c>
      <c r="R330" s="271" t="s">
        <v>1</v>
      </c>
      <c r="S330" s="271" t="s">
        <v>1</v>
      </c>
      <c r="T330" s="271" t="s">
        <v>1</v>
      </c>
      <c r="U330" s="271" t="s">
        <v>1</v>
      </c>
      <c r="V330" s="271" t="s">
        <v>1</v>
      </c>
      <c r="W330" s="271" t="s">
        <v>1</v>
      </c>
      <c r="X330" s="271" t="s">
        <v>1</v>
      </c>
      <c r="Y330" s="271" t="s">
        <v>1</v>
      </c>
      <c r="Z330" s="271" t="s">
        <v>1</v>
      </c>
      <c r="AA330" s="271" t="s">
        <v>1</v>
      </c>
      <c r="AB330" s="271" t="s">
        <v>1</v>
      </c>
      <c r="AC330" s="271" t="s">
        <v>1</v>
      </c>
      <c r="AD330" s="271" t="s">
        <v>1</v>
      </c>
      <c r="AE330" s="272" t="s">
        <v>23</v>
      </c>
      <c r="AF330" s="271" t="s">
        <v>1</v>
      </c>
      <c r="AG330" s="271" t="s">
        <v>1</v>
      </c>
      <c r="AH330" s="271" t="s">
        <v>1</v>
      </c>
      <c r="AI330" s="271" t="s">
        <v>1</v>
      </c>
      <c r="AJ330" s="271" t="s">
        <v>1</v>
      </c>
      <c r="AK330" s="271" t="s">
        <v>1</v>
      </c>
      <c r="AL330" s="271" t="s">
        <v>1</v>
      </c>
      <c r="AM330" s="271" t="s">
        <v>1</v>
      </c>
      <c r="AN330" s="271" t="s">
        <v>1</v>
      </c>
      <c r="AO330" s="271" t="s">
        <v>1</v>
      </c>
      <c r="AP330" s="271" t="s">
        <v>1</v>
      </c>
      <c r="AQ330" s="271" t="s">
        <v>1</v>
      </c>
      <c r="AR330" s="271" t="s">
        <v>1</v>
      </c>
      <c r="AS330" s="271" t="s">
        <v>1</v>
      </c>
      <c r="AT330" s="271" t="s">
        <v>1</v>
      </c>
      <c r="AU330" s="271" t="s">
        <v>1</v>
      </c>
      <c r="AV330" s="271" t="s">
        <v>1</v>
      </c>
      <c r="AW330" s="274" t="s">
        <v>1240</v>
      </c>
      <c r="AX330" s="152">
        <v>2</v>
      </c>
      <c r="AY330" s="284">
        <v>0</v>
      </c>
      <c r="AZ330" s="276">
        <v>0</v>
      </c>
      <c r="BA330" s="276">
        <v>0</v>
      </c>
      <c r="BB330" s="283">
        <v>0</v>
      </c>
      <c r="BD330" s="150">
        <f>_xlfn.XLOOKUP(A330,'KSD auditees'!A:A,'KSD auditees'!A:A)</f>
        <v>1331</v>
      </c>
      <c r="BE330" s="150" t="str">
        <f>_xlfn.XLOOKUP(A330,'KSD auditees'!A:A,'KSD auditees'!G:G)</f>
        <v xml:space="preserve">Education, Skills development and employment </v>
      </c>
      <c r="BF330" s="150" t="e">
        <f>_xlfn.XLOOKUP(A330,'[27]Non AGSA'!B:B,'[27]Non AGSA'!B:B)</f>
        <v>#N/A</v>
      </c>
      <c r="BG330" s="150" t="e">
        <f>_xlfn.XLOOKUP(A330,'[27]Dormant auditee list'!C:C,'[27]Dormant auditee list'!C:C)</f>
        <v>#N/A</v>
      </c>
      <c r="BH330" s="150" t="str">
        <f>_xlfn.XLOOKUP(A330,[27]Reworked!A:A,[27]Reworked!I:I)</f>
        <v>Unqualified with findings</v>
      </c>
      <c r="BJ330" s="150">
        <v>1</v>
      </c>
      <c r="BK330" s="150">
        <v>2</v>
      </c>
    </row>
    <row r="331" spans="1:63" ht="26.25" customHeight="1" x14ac:dyDescent="0.25">
      <c r="A331" s="265">
        <v>1332</v>
      </c>
      <c r="B331" s="266" t="s">
        <v>80</v>
      </c>
      <c r="C331" s="271" t="s">
        <v>1193</v>
      </c>
      <c r="D331" s="271" t="s">
        <v>1065</v>
      </c>
      <c r="E331" s="271" t="s">
        <v>1191</v>
      </c>
      <c r="F331" s="271" t="s">
        <v>1</v>
      </c>
      <c r="G331" s="271" t="s">
        <v>447</v>
      </c>
      <c r="H331" s="266" t="s">
        <v>444</v>
      </c>
      <c r="I331" s="266" t="s">
        <v>437</v>
      </c>
      <c r="J331" s="152" t="s">
        <v>17</v>
      </c>
      <c r="K331" s="271" t="s">
        <v>1</v>
      </c>
      <c r="L331" s="272" t="s">
        <v>23</v>
      </c>
      <c r="M331" s="279" t="s">
        <v>26</v>
      </c>
      <c r="N331" s="271" t="s">
        <v>1</v>
      </c>
      <c r="O331" s="272" t="s">
        <v>23</v>
      </c>
      <c r="P331" s="271" t="s">
        <v>1</v>
      </c>
      <c r="Q331" s="271" t="s">
        <v>1</v>
      </c>
      <c r="R331" s="273" t="s">
        <v>22</v>
      </c>
      <c r="S331" s="271" t="s">
        <v>1</v>
      </c>
      <c r="T331" s="271" t="s">
        <v>1</v>
      </c>
      <c r="U331" s="273" t="s">
        <v>22</v>
      </c>
      <c r="V331" s="271" t="s">
        <v>1</v>
      </c>
      <c r="W331" s="271" t="s">
        <v>1</v>
      </c>
      <c r="X331" s="271" t="s">
        <v>1</v>
      </c>
      <c r="Y331" s="273" t="s">
        <v>22</v>
      </c>
      <c r="Z331" s="271" t="s">
        <v>1</v>
      </c>
      <c r="AA331" s="271" t="s">
        <v>1</v>
      </c>
      <c r="AB331" s="271" t="s">
        <v>1</v>
      </c>
      <c r="AC331" s="271" t="s">
        <v>1</v>
      </c>
      <c r="AD331" s="271" t="s">
        <v>1</v>
      </c>
      <c r="AE331" s="272" t="s">
        <v>23</v>
      </c>
      <c r="AF331" s="271" t="s">
        <v>1</v>
      </c>
      <c r="AG331" s="271" t="s">
        <v>1</v>
      </c>
      <c r="AH331" s="271" t="s">
        <v>1</v>
      </c>
      <c r="AI331" s="271" t="s">
        <v>1</v>
      </c>
      <c r="AJ331" s="271" t="s">
        <v>1</v>
      </c>
      <c r="AK331" s="271" t="s">
        <v>1</v>
      </c>
      <c r="AL331" s="271" t="s">
        <v>1</v>
      </c>
      <c r="AM331" s="271" t="s">
        <v>1</v>
      </c>
      <c r="AN331" s="271" t="s">
        <v>1</v>
      </c>
      <c r="AO331" s="271" t="s">
        <v>1</v>
      </c>
      <c r="AP331" s="271" t="s">
        <v>1</v>
      </c>
      <c r="AQ331" s="271" t="s">
        <v>1</v>
      </c>
      <c r="AR331" s="271" t="s">
        <v>1</v>
      </c>
      <c r="AS331" s="271" t="s">
        <v>1</v>
      </c>
      <c r="AT331" s="271" t="s">
        <v>1</v>
      </c>
      <c r="AU331" s="271" t="s">
        <v>1</v>
      </c>
      <c r="AV331" s="273" t="s">
        <v>22</v>
      </c>
      <c r="AW331" s="275" t="s">
        <v>1241</v>
      </c>
      <c r="AX331" s="275">
        <v>1</v>
      </c>
      <c r="AY331" s="284">
        <v>0</v>
      </c>
      <c r="AZ331" s="276">
        <v>0</v>
      </c>
      <c r="BA331" s="276">
        <v>0</v>
      </c>
      <c r="BB331" s="283">
        <v>0</v>
      </c>
      <c r="BD331" s="150">
        <f>_xlfn.XLOOKUP(A331,'KSD auditees'!A:A,'KSD auditees'!A:A)</f>
        <v>1332</v>
      </c>
      <c r="BE331" s="150" t="str">
        <f>_xlfn.XLOOKUP(A331,'KSD auditees'!A:A,'KSD auditees'!G:G)</f>
        <v xml:space="preserve">Education, Skills development and employment </v>
      </c>
      <c r="BF331" s="150" t="e">
        <f>_xlfn.XLOOKUP(A331,'[27]Non AGSA'!B:B,'[27]Non AGSA'!B:B)</f>
        <v>#N/A</v>
      </c>
      <c r="BG331" s="150" t="e">
        <f>_xlfn.XLOOKUP(A331,'[27]Dormant auditee list'!C:C,'[27]Dormant auditee list'!C:C)</f>
        <v>#N/A</v>
      </c>
      <c r="BH331" s="150" t="str">
        <f>_xlfn.XLOOKUP(A331,[27]Reworked!A:A,[27]Reworked!I:I)</f>
        <v>Unqualified with findings</v>
      </c>
      <c r="BJ331" s="150">
        <v>1</v>
      </c>
      <c r="BK331" s="150">
        <v>2</v>
      </c>
    </row>
    <row r="332" spans="1:63" ht="26.25" customHeight="1" x14ac:dyDescent="0.25">
      <c r="A332" s="265">
        <v>1339</v>
      </c>
      <c r="B332" s="266" t="s">
        <v>81</v>
      </c>
      <c r="C332" s="271" t="s">
        <v>1193</v>
      </c>
      <c r="D332" s="271" t="s">
        <v>1086</v>
      </c>
      <c r="E332" s="271" t="s">
        <v>1191</v>
      </c>
      <c r="F332" s="271" t="s">
        <v>1</v>
      </c>
      <c r="G332" s="271" t="s">
        <v>447</v>
      </c>
      <c r="H332" s="266" t="s">
        <v>444</v>
      </c>
      <c r="I332" s="266" t="s">
        <v>437</v>
      </c>
      <c r="J332" s="275" t="s">
        <v>33</v>
      </c>
      <c r="K332" s="271" t="s">
        <v>1</v>
      </c>
      <c r="L332" s="271" t="s">
        <v>1</v>
      </c>
      <c r="M332" s="275" t="s">
        <v>33</v>
      </c>
      <c r="N332" s="271" t="s">
        <v>1</v>
      </c>
      <c r="O332" s="271" t="s">
        <v>1</v>
      </c>
      <c r="P332" s="271" t="s">
        <v>1</v>
      </c>
      <c r="Q332" s="271" t="s">
        <v>1</v>
      </c>
      <c r="R332" s="271" t="s">
        <v>1</v>
      </c>
      <c r="S332" s="271" t="s">
        <v>1</v>
      </c>
      <c r="T332" s="271" t="s">
        <v>1</v>
      </c>
      <c r="U332" s="271" t="s">
        <v>1</v>
      </c>
      <c r="V332" s="271" t="s">
        <v>1</v>
      </c>
      <c r="W332" s="271" t="s">
        <v>1</v>
      </c>
      <c r="X332" s="271" t="s">
        <v>1</v>
      </c>
      <c r="Y332" s="271" t="s">
        <v>1</v>
      </c>
      <c r="Z332" s="271" t="s">
        <v>1</v>
      </c>
      <c r="AA332" s="271" t="s">
        <v>1</v>
      </c>
      <c r="AB332" s="271" t="s">
        <v>1</v>
      </c>
      <c r="AC332" s="271" t="s">
        <v>1</v>
      </c>
      <c r="AD332" s="271" t="s">
        <v>1</v>
      </c>
      <c r="AE332" s="271" t="s">
        <v>1</v>
      </c>
      <c r="AF332" s="271" t="s">
        <v>1</v>
      </c>
      <c r="AG332" s="271" t="s">
        <v>1</v>
      </c>
      <c r="AH332" s="271" t="s">
        <v>1</v>
      </c>
      <c r="AI332" s="271" t="s">
        <v>1</v>
      </c>
      <c r="AJ332" s="271" t="s">
        <v>1</v>
      </c>
      <c r="AK332" s="271" t="s">
        <v>1</v>
      </c>
      <c r="AL332" s="271" t="s">
        <v>1</v>
      </c>
      <c r="AM332" s="271" t="s">
        <v>1</v>
      </c>
      <c r="AN332" s="271" t="s">
        <v>1</v>
      </c>
      <c r="AO332" s="271" t="s">
        <v>1</v>
      </c>
      <c r="AP332" s="271" t="s">
        <v>1</v>
      </c>
      <c r="AQ332" s="271" t="s">
        <v>1</v>
      </c>
      <c r="AR332" s="271" t="s">
        <v>1</v>
      </c>
      <c r="AS332" s="271" t="s">
        <v>1</v>
      </c>
      <c r="AT332" s="271" t="s">
        <v>1</v>
      </c>
      <c r="AU332" s="271" t="s">
        <v>1</v>
      </c>
      <c r="AV332" s="271" t="s">
        <v>1</v>
      </c>
      <c r="AW332" s="274" t="s">
        <v>1240</v>
      </c>
      <c r="AX332" s="275">
        <v>1</v>
      </c>
      <c r="AY332" s="284">
        <v>0</v>
      </c>
      <c r="AZ332" s="276">
        <v>0</v>
      </c>
      <c r="BA332" s="276">
        <v>0</v>
      </c>
      <c r="BB332" s="283">
        <v>0</v>
      </c>
      <c r="BD332" s="150">
        <f>_xlfn.XLOOKUP(A332,'KSD auditees'!A:A,'KSD auditees'!A:A)</f>
        <v>1339</v>
      </c>
      <c r="BE332" s="150" t="str">
        <f>_xlfn.XLOOKUP(A332,'KSD auditees'!A:A,'KSD auditees'!G:G)</f>
        <v xml:space="preserve">Education, Skills development and employment </v>
      </c>
      <c r="BF332" s="150" t="e">
        <f>_xlfn.XLOOKUP(A332,'[27]Non AGSA'!B:B,'[27]Non AGSA'!B:B)</f>
        <v>#N/A</v>
      </c>
      <c r="BG332" s="150" t="e">
        <f>_xlfn.XLOOKUP(A332,'[27]Dormant auditee list'!C:C,'[27]Dormant auditee list'!C:C)</f>
        <v>#N/A</v>
      </c>
      <c r="BH332" s="150" t="str">
        <f>_xlfn.XLOOKUP(A332,[27]Reworked!A:A,[27]Reworked!I:I)</f>
        <v>Unqualified with no findings</v>
      </c>
      <c r="BJ332" s="150">
        <v>1</v>
      </c>
      <c r="BK332" s="150">
        <v>1</v>
      </c>
    </row>
    <row r="333" spans="1:63" ht="34.5" customHeight="1" x14ac:dyDescent="0.25">
      <c r="A333" s="265">
        <v>308</v>
      </c>
      <c r="B333" s="266" t="s">
        <v>118</v>
      </c>
      <c r="C333" s="271" t="s">
        <v>1193</v>
      </c>
      <c r="D333" s="271" t="s">
        <v>1021</v>
      </c>
      <c r="E333" s="271" t="s">
        <v>1191</v>
      </c>
      <c r="F333" s="271" t="s">
        <v>1</v>
      </c>
      <c r="G333" s="271" t="s">
        <v>520</v>
      </c>
      <c r="H333" s="266" t="s">
        <v>440</v>
      </c>
      <c r="I333" s="266" t="s">
        <v>437</v>
      </c>
      <c r="J333" s="275" t="s">
        <v>33</v>
      </c>
      <c r="K333" s="271" t="s">
        <v>1</v>
      </c>
      <c r="L333" s="271" t="s">
        <v>1</v>
      </c>
      <c r="M333" s="275" t="s">
        <v>33</v>
      </c>
      <c r="N333" s="271" t="s">
        <v>1</v>
      </c>
      <c r="O333" s="273" t="s">
        <v>22</v>
      </c>
      <c r="P333" s="271" t="s">
        <v>1</v>
      </c>
      <c r="Q333" s="271" t="s">
        <v>1</v>
      </c>
      <c r="R333" s="271" t="s">
        <v>1</v>
      </c>
      <c r="S333" s="271" t="s">
        <v>1</v>
      </c>
      <c r="T333" s="271" t="s">
        <v>1</v>
      </c>
      <c r="U333" s="271" t="s">
        <v>1</v>
      </c>
      <c r="V333" s="271" t="s">
        <v>1</v>
      </c>
      <c r="W333" s="271" t="s">
        <v>1</v>
      </c>
      <c r="X333" s="271" t="s">
        <v>1</v>
      </c>
      <c r="Y333" s="271" t="s">
        <v>1</v>
      </c>
      <c r="Z333" s="271" t="s">
        <v>1</v>
      </c>
      <c r="AA333" s="271" t="s">
        <v>1</v>
      </c>
      <c r="AB333" s="271" t="s">
        <v>1</v>
      </c>
      <c r="AC333" s="271" t="s">
        <v>1</v>
      </c>
      <c r="AD333" s="271" t="s">
        <v>1</v>
      </c>
      <c r="AE333" s="271" t="s">
        <v>1</v>
      </c>
      <c r="AF333" s="271" t="s">
        <v>1</v>
      </c>
      <c r="AG333" s="271" t="s">
        <v>1</v>
      </c>
      <c r="AH333" s="271" t="s">
        <v>1</v>
      </c>
      <c r="AI333" s="271" t="s">
        <v>1</v>
      </c>
      <c r="AJ333" s="271" t="s">
        <v>1</v>
      </c>
      <c r="AK333" s="271" t="s">
        <v>1</v>
      </c>
      <c r="AL333" s="271" t="s">
        <v>1</v>
      </c>
      <c r="AM333" s="271" t="s">
        <v>1</v>
      </c>
      <c r="AN333" s="271" t="s">
        <v>1</v>
      </c>
      <c r="AO333" s="271" t="s">
        <v>1</v>
      </c>
      <c r="AP333" s="271" t="s">
        <v>1</v>
      </c>
      <c r="AQ333" s="271" t="s">
        <v>1</v>
      </c>
      <c r="AR333" s="271" t="s">
        <v>1</v>
      </c>
      <c r="AS333" s="271" t="s">
        <v>1</v>
      </c>
      <c r="AT333" s="271" t="s">
        <v>1</v>
      </c>
      <c r="AU333" s="274" t="s">
        <v>20</v>
      </c>
      <c r="AV333" s="271" t="s">
        <v>1</v>
      </c>
      <c r="AW333" s="275" t="s">
        <v>1241</v>
      </c>
      <c r="AX333" s="275">
        <v>1</v>
      </c>
      <c r="AY333" s="284">
        <v>0</v>
      </c>
      <c r="AZ333" s="276">
        <v>0</v>
      </c>
      <c r="BA333" s="276">
        <v>0</v>
      </c>
      <c r="BB333" s="283">
        <v>0</v>
      </c>
      <c r="BD333" s="150">
        <f>_xlfn.XLOOKUP(A333,'KSD auditees'!A:A,'KSD auditees'!A:A)</f>
        <v>308</v>
      </c>
      <c r="BE333" s="150" t="str">
        <f>_xlfn.XLOOKUP(A333,'KSD auditees'!A:A,'KSD auditees'!G:G)</f>
        <v>Energy</v>
      </c>
      <c r="BF333" s="150" t="e">
        <f>_xlfn.XLOOKUP(A333,'[27]Non AGSA'!B:B,'[27]Non AGSA'!B:B)</f>
        <v>#N/A</v>
      </c>
      <c r="BG333" s="150" t="e">
        <f>_xlfn.XLOOKUP(A333,'[27]Dormant auditee list'!C:C,'[27]Dormant auditee list'!C:C)</f>
        <v>#N/A</v>
      </c>
      <c r="BH333" s="150" t="str">
        <f>_xlfn.XLOOKUP(A333,[27]Reworked!A:A,[27]Reworked!I:I)</f>
        <v>Unqualified with no findings</v>
      </c>
      <c r="BJ333" s="150">
        <v>1</v>
      </c>
      <c r="BK333" s="150">
        <v>1</v>
      </c>
    </row>
    <row r="334" spans="1:63" ht="27" customHeight="1" x14ac:dyDescent="0.25">
      <c r="A334" s="265">
        <v>1498</v>
      </c>
      <c r="B334" s="266" t="s">
        <v>985</v>
      </c>
      <c r="C334" s="271" t="s">
        <v>1193</v>
      </c>
      <c r="D334" s="271" t="s">
        <v>941</v>
      </c>
      <c r="E334" s="271" t="s">
        <v>1191</v>
      </c>
      <c r="F334" s="271" t="s">
        <v>1</v>
      </c>
      <c r="G334" s="271" t="s">
        <v>584</v>
      </c>
      <c r="H334" s="266" t="s">
        <v>444</v>
      </c>
      <c r="I334" s="266" t="s">
        <v>437</v>
      </c>
      <c r="J334" s="152" t="s">
        <v>17</v>
      </c>
      <c r="K334" s="273" t="s">
        <v>22</v>
      </c>
      <c r="L334" s="272" t="s">
        <v>23</v>
      </c>
      <c r="M334" s="279" t="s">
        <v>26</v>
      </c>
      <c r="N334" s="274" t="s">
        <v>20</v>
      </c>
      <c r="O334" s="274" t="s">
        <v>20</v>
      </c>
      <c r="P334" s="271" t="s">
        <v>1</v>
      </c>
      <c r="Q334" s="271" t="s">
        <v>1</v>
      </c>
      <c r="R334" s="273" t="s">
        <v>22</v>
      </c>
      <c r="S334" s="271" t="s">
        <v>1</v>
      </c>
      <c r="T334" s="271" t="s">
        <v>1</v>
      </c>
      <c r="U334" s="273" t="s">
        <v>22</v>
      </c>
      <c r="V334" s="271" t="s">
        <v>1</v>
      </c>
      <c r="W334" s="271" t="s">
        <v>1</v>
      </c>
      <c r="X334" s="271" t="s">
        <v>1</v>
      </c>
      <c r="Y334" s="273" t="s">
        <v>22</v>
      </c>
      <c r="Z334" s="271" t="s">
        <v>1</v>
      </c>
      <c r="AA334" s="273" t="s">
        <v>22</v>
      </c>
      <c r="AB334" s="271" t="s">
        <v>1</v>
      </c>
      <c r="AC334" s="271" t="s">
        <v>1</v>
      </c>
      <c r="AD334" s="271" t="s">
        <v>1</v>
      </c>
      <c r="AE334" s="272" t="s">
        <v>23</v>
      </c>
      <c r="AF334" s="271" t="s">
        <v>1</v>
      </c>
      <c r="AG334" s="271" t="s">
        <v>1</v>
      </c>
      <c r="AH334" s="271" t="s">
        <v>1</v>
      </c>
      <c r="AI334" s="271" t="s">
        <v>1</v>
      </c>
      <c r="AJ334" s="271" t="s">
        <v>1</v>
      </c>
      <c r="AK334" s="271" t="s">
        <v>1</v>
      </c>
      <c r="AL334" s="271" t="s">
        <v>1</v>
      </c>
      <c r="AM334" s="271" t="s">
        <v>1</v>
      </c>
      <c r="AN334" s="271" t="s">
        <v>1</v>
      </c>
      <c r="AO334" s="271" t="s">
        <v>1</v>
      </c>
      <c r="AP334" s="271" t="s">
        <v>1</v>
      </c>
      <c r="AQ334" s="271" t="s">
        <v>1</v>
      </c>
      <c r="AR334" s="271" t="s">
        <v>1</v>
      </c>
      <c r="AS334" s="271" t="s">
        <v>1</v>
      </c>
      <c r="AT334" s="271" t="s">
        <v>1</v>
      </c>
      <c r="AU334" s="273" t="s">
        <v>22</v>
      </c>
      <c r="AV334" s="272" t="s">
        <v>23</v>
      </c>
      <c r="AW334" s="274" t="s">
        <v>1240</v>
      </c>
      <c r="AX334" s="152">
        <v>2</v>
      </c>
      <c r="AY334" s="275">
        <v>1</v>
      </c>
      <c r="AZ334" s="276">
        <v>0</v>
      </c>
      <c r="BA334" s="277">
        <v>0.49</v>
      </c>
      <c r="BB334" s="278">
        <v>0.14000000000000001</v>
      </c>
      <c r="BD334" s="150" t="e">
        <f>_xlfn.XLOOKUP(A334,'KSD auditees'!A:A,'KSD auditees'!A:A)</f>
        <v>#N/A</v>
      </c>
      <c r="BE334" s="150" t="e">
        <f>_xlfn.XLOOKUP(A334,'KSD auditees'!A:A,'KSD auditees'!G:G)</f>
        <v>#N/A</v>
      </c>
      <c r="BF334" s="150" t="e">
        <f>_xlfn.XLOOKUP(A334,'[27]Non AGSA'!B:B,'[27]Non AGSA'!B:B)</f>
        <v>#N/A</v>
      </c>
      <c r="BG334" s="150" t="e">
        <f>_xlfn.XLOOKUP(A334,'[27]Dormant auditee list'!C:C,'[27]Dormant auditee list'!C:C)</f>
        <v>#N/A</v>
      </c>
      <c r="BH334" s="150" t="str">
        <f>_xlfn.XLOOKUP(A334,[27]Reworked!A:A,[27]Reworked!I:I)</f>
        <v>Unqualified with findings</v>
      </c>
      <c r="BJ334" s="150">
        <v>1</v>
      </c>
      <c r="BK334" s="150">
        <v>2</v>
      </c>
    </row>
    <row r="335" spans="1:63" ht="34.5" customHeight="1" x14ac:dyDescent="0.25">
      <c r="A335" s="265">
        <v>319</v>
      </c>
      <c r="B335" s="266" t="s">
        <v>1304</v>
      </c>
      <c r="C335" s="271" t="s">
        <v>1193</v>
      </c>
      <c r="D335" s="271" t="s">
        <v>737</v>
      </c>
      <c r="E335" s="271" t="s">
        <v>1191</v>
      </c>
      <c r="F335" s="271" t="s">
        <v>1</v>
      </c>
      <c r="G335" s="271" t="s">
        <v>739</v>
      </c>
      <c r="H335" s="266" t="s">
        <v>440</v>
      </c>
      <c r="I335" s="266" t="s">
        <v>437</v>
      </c>
      <c r="J335" s="275" t="s">
        <v>33</v>
      </c>
      <c r="K335" s="271" t="s">
        <v>1</v>
      </c>
      <c r="L335" s="271" t="s">
        <v>1</v>
      </c>
      <c r="M335" s="275" t="s">
        <v>33</v>
      </c>
      <c r="N335" s="271" t="s">
        <v>1</v>
      </c>
      <c r="O335" s="271" t="s">
        <v>1</v>
      </c>
      <c r="P335" s="271" t="s">
        <v>1</v>
      </c>
      <c r="Q335" s="271" t="s">
        <v>1</v>
      </c>
      <c r="R335" s="271" t="s">
        <v>1</v>
      </c>
      <c r="S335" s="271" t="s">
        <v>1</v>
      </c>
      <c r="T335" s="271" t="s">
        <v>1</v>
      </c>
      <c r="U335" s="271" t="s">
        <v>1</v>
      </c>
      <c r="V335" s="271" t="s">
        <v>1</v>
      </c>
      <c r="W335" s="271" t="s">
        <v>1</v>
      </c>
      <c r="X335" s="271" t="s">
        <v>1</v>
      </c>
      <c r="Y335" s="271" t="s">
        <v>1</v>
      </c>
      <c r="Z335" s="271" t="s">
        <v>1</v>
      </c>
      <c r="AA335" s="271" t="s">
        <v>1</v>
      </c>
      <c r="AB335" s="271" t="s">
        <v>1</v>
      </c>
      <c r="AC335" s="271" t="s">
        <v>1</v>
      </c>
      <c r="AD335" s="271" t="s">
        <v>1</v>
      </c>
      <c r="AE335" s="271" t="s">
        <v>1</v>
      </c>
      <c r="AF335" s="271" t="s">
        <v>1</v>
      </c>
      <c r="AG335" s="271" t="s">
        <v>1</v>
      </c>
      <c r="AH335" s="271" t="s">
        <v>1</v>
      </c>
      <c r="AI335" s="271" t="s">
        <v>1</v>
      </c>
      <c r="AJ335" s="271" t="s">
        <v>1</v>
      </c>
      <c r="AK335" s="271" t="s">
        <v>1</v>
      </c>
      <c r="AL335" s="271" t="s">
        <v>1</v>
      </c>
      <c r="AM335" s="271" t="s">
        <v>1</v>
      </c>
      <c r="AN335" s="271" t="s">
        <v>1</v>
      </c>
      <c r="AO335" s="271" t="s">
        <v>1</v>
      </c>
      <c r="AP335" s="271" t="s">
        <v>1</v>
      </c>
      <c r="AQ335" s="271" t="s">
        <v>1</v>
      </c>
      <c r="AR335" s="271" t="s">
        <v>1</v>
      </c>
      <c r="AS335" s="271" t="s">
        <v>1</v>
      </c>
      <c r="AT335" s="271" t="s">
        <v>1</v>
      </c>
      <c r="AU335" s="271" t="s">
        <v>1</v>
      </c>
      <c r="AV335" s="271" t="s">
        <v>1</v>
      </c>
      <c r="AW335" s="275" t="s">
        <v>1241</v>
      </c>
      <c r="AX335" s="275">
        <v>1</v>
      </c>
      <c r="AY335" s="284">
        <v>0</v>
      </c>
      <c r="AZ335" s="276">
        <v>0</v>
      </c>
      <c r="BA335" s="276">
        <v>0</v>
      </c>
      <c r="BB335" s="283">
        <v>0</v>
      </c>
      <c r="BD335" s="150" t="e">
        <f>_xlfn.XLOOKUP(A335,'KSD auditees'!A:A,'KSD auditees'!A:A)</f>
        <v>#N/A</v>
      </c>
      <c r="BE335" s="150" t="e">
        <f>_xlfn.XLOOKUP(A335,'KSD auditees'!A:A,'KSD auditees'!G:G)</f>
        <v>#N/A</v>
      </c>
      <c r="BF335" s="150" t="e">
        <f>_xlfn.XLOOKUP(A335,'[27]Non AGSA'!B:B,'[27]Non AGSA'!B:B)</f>
        <v>#N/A</v>
      </c>
      <c r="BG335" s="150" t="e">
        <f>_xlfn.XLOOKUP(A335,'[27]Dormant auditee list'!C:C,'[27]Dormant auditee list'!C:C)</f>
        <v>#N/A</v>
      </c>
      <c r="BH335" s="150" t="str">
        <f>_xlfn.XLOOKUP(A335,[27]Reworked!A:A,[27]Reworked!I:I)</f>
        <v>Unqualified with no findings</v>
      </c>
      <c r="BJ335" s="150">
        <v>1</v>
      </c>
      <c r="BK335" s="150">
        <v>1</v>
      </c>
    </row>
    <row r="336" spans="1:63" ht="34.5" customHeight="1" x14ac:dyDescent="0.25">
      <c r="A336" s="265">
        <v>1071</v>
      </c>
      <c r="B336" s="266" t="s">
        <v>1305</v>
      </c>
      <c r="C336" s="271" t="s">
        <v>1193</v>
      </c>
      <c r="D336" s="271" t="s">
        <v>941</v>
      </c>
      <c r="E336" s="271" t="s">
        <v>1191</v>
      </c>
      <c r="F336" s="271" t="s">
        <v>1</v>
      </c>
      <c r="G336" s="271" t="s">
        <v>953</v>
      </c>
      <c r="H336" s="266" t="s">
        <v>440</v>
      </c>
      <c r="I336" s="266" t="s">
        <v>437</v>
      </c>
      <c r="J336" s="279" t="s">
        <v>26</v>
      </c>
      <c r="K336" s="272" t="s">
        <v>23</v>
      </c>
      <c r="L336" s="272" t="s">
        <v>23</v>
      </c>
      <c r="M336" s="279" t="s">
        <v>26</v>
      </c>
      <c r="N336" s="274" t="s">
        <v>20</v>
      </c>
      <c r="O336" s="272" t="s">
        <v>23</v>
      </c>
      <c r="P336" s="274" t="s">
        <v>20</v>
      </c>
      <c r="Q336" s="273" t="s">
        <v>22</v>
      </c>
      <c r="R336" s="271" t="s">
        <v>1</v>
      </c>
      <c r="S336" s="273" t="s">
        <v>22</v>
      </c>
      <c r="T336" s="274" t="s">
        <v>20</v>
      </c>
      <c r="U336" s="271" t="s">
        <v>1</v>
      </c>
      <c r="V336" s="272" t="s">
        <v>23</v>
      </c>
      <c r="W336" s="272" t="s">
        <v>23</v>
      </c>
      <c r="X336" s="274" t="s">
        <v>20</v>
      </c>
      <c r="Y336" s="271" t="s">
        <v>1</v>
      </c>
      <c r="Z336" s="272" t="s">
        <v>23</v>
      </c>
      <c r="AA336" s="272" t="s">
        <v>23</v>
      </c>
      <c r="AB336" s="271" t="s">
        <v>1</v>
      </c>
      <c r="AC336" s="271" t="s">
        <v>1</v>
      </c>
      <c r="AD336" s="271" t="s">
        <v>1</v>
      </c>
      <c r="AE336" s="272" t="s">
        <v>23</v>
      </c>
      <c r="AF336" s="271" t="s">
        <v>1</v>
      </c>
      <c r="AG336" s="271" t="s">
        <v>1</v>
      </c>
      <c r="AH336" s="271" t="s">
        <v>1</v>
      </c>
      <c r="AI336" s="271" t="s">
        <v>1</v>
      </c>
      <c r="AJ336" s="271" t="s">
        <v>1</v>
      </c>
      <c r="AK336" s="273" t="s">
        <v>22</v>
      </c>
      <c r="AL336" s="274" t="s">
        <v>20</v>
      </c>
      <c r="AM336" s="271" t="s">
        <v>1</v>
      </c>
      <c r="AN336" s="271" t="s">
        <v>1</v>
      </c>
      <c r="AO336" s="274" t="s">
        <v>20</v>
      </c>
      <c r="AP336" s="271" t="s">
        <v>1</v>
      </c>
      <c r="AQ336" s="271" t="s">
        <v>1</v>
      </c>
      <c r="AR336" s="273" t="s">
        <v>22</v>
      </c>
      <c r="AS336" s="271" t="s">
        <v>1</v>
      </c>
      <c r="AT336" s="271" t="s">
        <v>1</v>
      </c>
      <c r="AU336" s="272" t="s">
        <v>23</v>
      </c>
      <c r="AV336" s="273" t="s">
        <v>22</v>
      </c>
      <c r="AW336" s="274" t="s">
        <v>1240</v>
      </c>
      <c r="AX336" s="275">
        <v>1</v>
      </c>
      <c r="AY336" s="275">
        <v>1</v>
      </c>
      <c r="AZ336" s="276">
        <v>0</v>
      </c>
      <c r="BA336" s="277">
        <v>0.44</v>
      </c>
      <c r="BB336" s="283">
        <v>0</v>
      </c>
      <c r="BD336" s="150" t="e">
        <f>_xlfn.XLOOKUP(A336,'KSD auditees'!A:A,'KSD auditees'!A:A)</f>
        <v>#N/A</v>
      </c>
      <c r="BE336" s="150" t="e">
        <f>_xlfn.XLOOKUP(A336,'KSD auditees'!A:A,'KSD auditees'!G:G)</f>
        <v>#N/A</v>
      </c>
      <c r="BF336" s="150" t="e">
        <f>_xlfn.XLOOKUP(A336,'[27]Non AGSA'!B:B,'[27]Non AGSA'!B:B)</f>
        <v>#N/A</v>
      </c>
      <c r="BG336" s="150" t="e">
        <f>_xlfn.XLOOKUP(A336,'[27]Dormant auditee list'!C:C,'[27]Dormant auditee list'!C:C)</f>
        <v>#N/A</v>
      </c>
      <c r="BH336" s="150" t="str">
        <f>_xlfn.XLOOKUP(A336,[27]Reworked!A:A,[27]Reworked!I:I)</f>
        <v>Qualified</v>
      </c>
      <c r="BJ336" s="150">
        <v>1</v>
      </c>
      <c r="BK336" s="150">
        <v>3</v>
      </c>
    </row>
    <row r="337" spans="1:63" ht="26.25" customHeight="1" x14ac:dyDescent="0.25">
      <c r="A337" s="265">
        <v>1333</v>
      </c>
      <c r="B337" s="266" t="s">
        <v>82</v>
      </c>
      <c r="C337" s="271" t="s">
        <v>1193</v>
      </c>
      <c r="D337" s="271" t="s">
        <v>1021</v>
      </c>
      <c r="E337" s="271" t="s">
        <v>1191</v>
      </c>
      <c r="F337" s="271" t="s">
        <v>1</v>
      </c>
      <c r="G337" s="271" t="s">
        <v>447</v>
      </c>
      <c r="H337" s="266" t="s">
        <v>444</v>
      </c>
      <c r="I337" s="266" t="s">
        <v>437</v>
      </c>
      <c r="J337" s="279" t="s">
        <v>26</v>
      </c>
      <c r="K337" s="271" t="s">
        <v>1</v>
      </c>
      <c r="L337" s="272" t="s">
        <v>23</v>
      </c>
      <c r="M337" s="152" t="s">
        <v>17</v>
      </c>
      <c r="N337" s="271" t="s">
        <v>1</v>
      </c>
      <c r="O337" s="272" t="s">
        <v>23</v>
      </c>
      <c r="P337" s="274" t="s">
        <v>20</v>
      </c>
      <c r="Q337" s="271" t="s">
        <v>1</v>
      </c>
      <c r="R337" s="271" t="s">
        <v>1</v>
      </c>
      <c r="S337" s="274" t="s">
        <v>20</v>
      </c>
      <c r="T337" s="274" t="s">
        <v>20</v>
      </c>
      <c r="U337" s="271" t="s">
        <v>1</v>
      </c>
      <c r="V337" s="271" t="s">
        <v>1</v>
      </c>
      <c r="W337" s="271" t="s">
        <v>1</v>
      </c>
      <c r="X337" s="271" t="s">
        <v>1</v>
      </c>
      <c r="Y337" s="271" t="s">
        <v>1</v>
      </c>
      <c r="Z337" s="271" t="s">
        <v>1</v>
      </c>
      <c r="AA337" s="271" t="s">
        <v>1</v>
      </c>
      <c r="AB337" s="271" t="s">
        <v>1</v>
      </c>
      <c r="AC337" s="271" t="s">
        <v>1</v>
      </c>
      <c r="AD337" s="271" t="s">
        <v>1</v>
      </c>
      <c r="AE337" s="272" t="s">
        <v>23</v>
      </c>
      <c r="AF337" s="271" t="s">
        <v>1</v>
      </c>
      <c r="AG337" s="271" t="s">
        <v>1</v>
      </c>
      <c r="AH337" s="271" t="s">
        <v>1</v>
      </c>
      <c r="AI337" s="271" t="s">
        <v>1</v>
      </c>
      <c r="AJ337" s="271" t="s">
        <v>1</v>
      </c>
      <c r="AK337" s="271" t="s">
        <v>1</v>
      </c>
      <c r="AL337" s="271" t="s">
        <v>1</v>
      </c>
      <c r="AM337" s="271" t="s">
        <v>1</v>
      </c>
      <c r="AN337" s="271" t="s">
        <v>1</v>
      </c>
      <c r="AO337" s="271" t="s">
        <v>1</v>
      </c>
      <c r="AP337" s="271" t="s">
        <v>1</v>
      </c>
      <c r="AQ337" s="271" t="s">
        <v>1</v>
      </c>
      <c r="AR337" s="271" t="s">
        <v>1</v>
      </c>
      <c r="AS337" s="271" t="s">
        <v>1</v>
      </c>
      <c r="AT337" s="271" t="s">
        <v>1</v>
      </c>
      <c r="AU337" s="271" t="s">
        <v>1</v>
      </c>
      <c r="AV337" s="271" t="s">
        <v>1</v>
      </c>
      <c r="AW337" s="275" t="s">
        <v>1241</v>
      </c>
      <c r="AX337" s="152">
        <v>2</v>
      </c>
      <c r="AY337" s="284">
        <v>0</v>
      </c>
      <c r="AZ337" s="276">
        <v>0</v>
      </c>
      <c r="BA337" s="276">
        <v>0</v>
      </c>
      <c r="BB337" s="283">
        <v>0</v>
      </c>
      <c r="BD337" s="150">
        <f>_xlfn.XLOOKUP(A337,'KSD auditees'!A:A,'KSD auditees'!A:A)</f>
        <v>1333</v>
      </c>
      <c r="BE337" s="150" t="str">
        <f>_xlfn.XLOOKUP(A337,'KSD auditees'!A:A,'KSD auditees'!G:G)</f>
        <v xml:space="preserve">Education, Skills development and employment </v>
      </c>
      <c r="BF337" s="150" t="e">
        <f>_xlfn.XLOOKUP(A337,'[27]Non AGSA'!B:B,'[27]Non AGSA'!B:B)</f>
        <v>#N/A</v>
      </c>
      <c r="BG337" s="150" t="e">
        <f>_xlfn.XLOOKUP(A337,'[27]Dormant auditee list'!C:C,'[27]Dormant auditee list'!C:C)</f>
        <v>#N/A</v>
      </c>
      <c r="BH337" s="150" t="str">
        <f>_xlfn.XLOOKUP(A337,[27]Reworked!A:A,[27]Reworked!I:I)</f>
        <v>Qualified</v>
      </c>
      <c r="BJ337" s="150">
        <v>1</v>
      </c>
      <c r="BK337" s="150">
        <v>3</v>
      </c>
    </row>
    <row r="338" spans="1:63" ht="27" customHeight="1" x14ac:dyDescent="0.25">
      <c r="A338" s="265">
        <v>321</v>
      </c>
      <c r="B338" s="266" t="s">
        <v>1306</v>
      </c>
      <c r="C338" s="271" t="s">
        <v>1193</v>
      </c>
      <c r="D338" s="271" t="s">
        <v>815</v>
      </c>
      <c r="E338" s="271" t="s">
        <v>1191</v>
      </c>
      <c r="F338" s="271" t="s">
        <v>1</v>
      </c>
      <c r="G338" s="271" t="s">
        <v>443</v>
      </c>
      <c r="H338" s="266" t="s">
        <v>444</v>
      </c>
      <c r="I338" s="266" t="s">
        <v>437</v>
      </c>
      <c r="J338" s="285" t="s">
        <v>39</v>
      </c>
      <c r="K338" s="271" t="s">
        <v>1</v>
      </c>
      <c r="L338" s="272" t="s">
        <v>23</v>
      </c>
      <c r="M338" s="152" t="s">
        <v>17</v>
      </c>
      <c r="N338" s="271" t="s">
        <v>1</v>
      </c>
      <c r="O338" s="272" t="s">
        <v>23</v>
      </c>
      <c r="P338" s="271" t="s">
        <v>1</v>
      </c>
      <c r="Q338" s="271" t="s">
        <v>1</v>
      </c>
      <c r="R338" s="271" t="s">
        <v>1</v>
      </c>
      <c r="S338" s="271" t="s">
        <v>1</v>
      </c>
      <c r="T338" s="271" t="s">
        <v>1</v>
      </c>
      <c r="U338" s="271" t="s">
        <v>1</v>
      </c>
      <c r="V338" s="271" t="s">
        <v>1</v>
      </c>
      <c r="W338" s="271" t="s">
        <v>1</v>
      </c>
      <c r="X338" s="271" t="s">
        <v>1</v>
      </c>
      <c r="Y338" s="271" t="s">
        <v>1</v>
      </c>
      <c r="Z338" s="271" t="s">
        <v>1</v>
      </c>
      <c r="AA338" s="271" t="s">
        <v>1</v>
      </c>
      <c r="AB338" s="271" t="s">
        <v>1</v>
      </c>
      <c r="AC338" s="271" t="s">
        <v>1</v>
      </c>
      <c r="AD338" s="271" t="s">
        <v>1</v>
      </c>
      <c r="AE338" s="272" t="s">
        <v>23</v>
      </c>
      <c r="AF338" s="272" t="s">
        <v>23</v>
      </c>
      <c r="AG338" s="271" t="s">
        <v>1</v>
      </c>
      <c r="AH338" s="271" t="s">
        <v>1</v>
      </c>
      <c r="AI338" s="271" t="s">
        <v>1</v>
      </c>
      <c r="AJ338" s="271" t="s">
        <v>1</v>
      </c>
      <c r="AK338" s="274" t="s">
        <v>20</v>
      </c>
      <c r="AL338" s="274" t="s">
        <v>20</v>
      </c>
      <c r="AM338" s="271" t="s">
        <v>1</v>
      </c>
      <c r="AN338" s="271" t="s">
        <v>1</v>
      </c>
      <c r="AO338" s="271" t="s">
        <v>1</v>
      </c>
      <c r="AP338" s="271" t="s">
        <v>1</v>
      </c>
      <c r="AQ338" s="271" t="s">
        <v>1</v>
      </c>
      <c r="AR338" s="272" t="s">
        <v>23</v>
      </c>
      <c r="AS338" s="271" t="s">
        <v>1</v>
      </c>
      <c r="AT338" s="271" t="s">
        <v>1</v>
      </c>
      <c r="AU338" s="273" t="s">
        <v>22</v>
      </c>
      <c r="AV338" s="272" t="s">
        <v>23</v>
      </c>
      <c r="AW338" s="274" t="s">
        <v>1240</v>
      </c>
      <c r="AX338" s="275">
        <v>1</v>
      </c>
      <c r="AY338" s="275">
        <v>1</v>
      </c>
      <c r="AZ338" s="276">
        <v>0</v>
      </c>
      <c r="BA338" s="280">
        <v>6.3</v>
      </c>
      <c r="BB338" s="278">
        <v>0.33</v>
      </c>
      <c r="BD338" s="150" t="e">
        <f>_xlfn.XLOOKUP(A338,'KSD auditees'!A:A,'KSD auditees'!A:A)</f>
        <v>#N/A</v>
      </c>
      <c r="BE338" s="150" t="e">
        <f>_xlfn.XLOOKUP(A338,'KSD auditees'!A:A,'KSD auditees'!G:G)</f>
        <v>#N/A</v>
      </c>
      <c r="BF338" s="150" t="e">
        <f>_xlfn.XLOOKUP(A338,'[27]Non AGSA'!B:B,'[27]Non AGSA'!B:B)</f>
        <v>#N/A</v>
      </c>
      <c r="BG338" s="150" t="e">
        <f>_xlfn.XLOOKUP(A338,'[27]Dormant auditee list'!C:C,'[27]Dormant auditee list'!C:C)</f>
        <v>#N/A</v>
      </c>
      <c r="BH338" s="150" t="str">
        <f>_xlfn.XLOOKUP(A338,[27]Reworked!A:A,[27]Reworked!I:I)</f>
        <v>Audit not finalised at legislated date</v>
      </c>
      <c r="BJ338" s="150">
        <v>1</v>
      </c>
      <c r="BK338" s="150">
        <v>6</v>
      </c>
    </row>
    <row r="339" spans="1:63" ht="34.5" customHeight="1" x14ac:dyDescent="0.25">
      <c r="A339" s="265">
        <v>324</v>
      </c>
      <c r="B339" s="266" t="s">
        <v>218</v>
      </c>
      <c r="C339" s="271" t="s">
        <v>1193</v>
      </c>
      <c r="D339" s="271" t="s">
        <v>683</v>
      </c>
      <c r="E339" s="271" t="s">
        <v>1191</v>
      </c>
      <c r="F339" s="271" t="s">
        <v>1</v>
      </c>
      <c r="G339" s="271" t="s">
        <v>209</v>
      </c>
      <c r="H339" s="266" t="s">
        <v>440</v>
      </c>
      <c r="I339" s="266" t="s">
        <v>437</v>
      </c>
      <c r="J339" s="285" t="s">
        <v>39</v>
      </c>
      <c r="K339" s="271" t="s">
        <v>1</v>
      </c>
      <c r="L339" s="272" t="s">
        <v>23</v>
      </c>
      <c r="M339" s="279" t="s">
        <v>26</v>
      </c>
      <c r="N339" s="271" t="s">
        <v>1</v>
      </c>
      <c r="O339" s="272" t="s">
        <v>23</v>
      </c>
      <c r="P339" s="273" t="s">
        <v>22</v>
      </c>
      <c r="Q339" s="271" t="s">
        <v>1</v>
      </c>
      <c r="R339" s="271" t="s">
        <v>1</v>
      </c>
      <c r="S339" s="271" t="s">
        <v>1</v>
      </c>
      <c r="T339" s="271" t="s">
        <v>1</v>
      </c>
      <c r="U339" s="273" t="s">
        <v>22</v>
      </c>
      <c r="V339" s="271" t="s">
        <v>1</v>
      </c>
      <c r="W339" s="271" t="s">
        <v>1</v>
      </c>
      <c r="X339" s="271" t="s">
        <v>1</v>
      </c>
      <c r="Y339" s="271" t="s">
        <v>1</v>
      </c>
      <c r="Z339" s="271" t="s">
        <v>1</v>
      </c>
      <c r="AA339" s="271" t="s">
        <v>1</v>
      </c>
      <c r="AB339" s="271" t="s">
        <v>1</v>
      </c>
      <c r="AC339" s="271" t="s">
        <v>1</v>
      </c>
      <c r="AD339" s="271" t="s">
        <v>1</v>
      </c>
      <c r="AE339" s="272" t="s">
        <v>23</v>
      </c>
      <c r="AF339" s="272" t="s">
        <v>23</v>
      </c>
      <c r="AG339" s="271" t="s">
        <v>1</v>
      </c>
      <c r="AH339" s="271" t="s">
        <v>1</v>
      </c>
      <c r="AI339" s="271" t="s">
        <v>1</v>
      </c>
      <c r="AJ339" s="271" t="s">
        <v>1</v>
      </c>
      <c r="AK339" s="274" t="s">
        <v>20</v>
      </c>
      <c r="AL339" s="272" t="s">
        <v>23</v>
      </c>
      <c r="AM339" s="271" t="s">
        <v>1</v>
      </c>
      <c r="AN339" s="271" t="s">
        <v>1</v>
      </c>
      <c r="AO339" s="273" t="s">
        <v>22</v>
      </c>
      <c r="AP339" s="271" t="s">
        <v>1</v>
      </c>
      <c r="AQ339" s="271" t="s">
        <v>1</v>
      </c>
      <c r="AR339" s="273" t="s">
        <v>22</v>
      </c>
      <c r="AS339" s="271" t="s">
        <v>1</v>
      </c>
      <c r="AT339" s="271" t="s">
        <v>1</v>
      </c>
      <c r="AU339" s="274" t="s">
        <v>20</v>
      </c>
      <c r="AV339" s="272" t="s">
        <v>23</v>
      </c>
      <c r="AW339" s="274" t="s">
        <v>1240</v>
      </c>
      <c r="AX339" s="152">
        <v>2</v>
      </c>
      <c r="AY339" s="152">
        <v>2</v>
      </c>
      <c r="AZ339" s="276">
        <v>0</v>
      </c>
      <c r="BA339" s="277">
        <v>5015.3999999999996</v>
      </c>
      <c r="BB339" s="281">
        <v>18.7</v>
      </c>
      <c r="BD339" s="150">
        <f>_xlfn.XLOOKUP(A339,'KSD auditees'!A:A,'KSD auditees'!A:A)</f>
        <v>324</v>
      </c>
      <c r="BE339" s="150" t="str">
        <f>_xlfn.XLOOKUP(A339,'KSD auditees'!A:A,'KSD auditees'!G:G)</f>
        <v>Transport</v>
      </c>
      <c r="BF339" s="150" t="e">
        <f>_xlfn.XLOOKUP(A339,'[27]Non AGSA'!B:B,'[27]Non AGSA'!B:B)</f>
        <v>#N/A</v>
      </c>
      <c r="BG339" s="150" t="e">
        <f>_xlfn.XLOOKUP(A339,'[27]Dormant auditee list'!C:C,'[27]Dormant auditee list'!C:C)</f>
        <v>#N/A</v>
      </c>
      <c r="BH339" s="150" t="str">
        <f>_xlfn.XLOOKUP(A339,[27]Reworked!A:A,[27]Reworked!I:I)</f>
        <v>Audit not finalised at legislated date</v>
      </c>
      <c r="BJ339" s="150">
        <v>1</v>
      </c>
      <c r="BK339" s="150">
        <v>6</v>
      </c>
    </row>
    <row r="340" spans="1:63" ht="34.5" customHeight="1" x14ac:dyDescent="0.25">
      <c r="A340" s="265">
        <v>326</v>
      </c>
      <c r="B340" s="266" t="s">
        <v>119</v>
      </c>
      <c r="C340" s="271" t="s">
        <v>1193</v>
      </c>
      <c r="D340" s="271" t="s">
        <v>1021</v>
      </c>
      <c r="E340" s="271" t="s">
        <v>1191</v>
      </c>
      <c r="F340" s="271" t="s">
        <v>1</v>
      </c>
      <c r="G340" s="271" t="s">
        <v>520</v>
      </c>
      <c r="H340" s="266" t="s">
        <v>440</v>
      </c>
      <c r="I340" s="266" t="s">
        <v>437</v>
      </c>
      <c r="J340" s="152" t="s">
        <v>17</v>
      </c>
      <c r="K340" s="271" t="s">
        <v>1</v>
      </c>
      <c r="L340" s="272" t="s">
        <v>23</v>
      </c>
      <c r="M340" s="152" t="s">
        <v>17</v>
      </c>
      <c r="N340" s="271" t="s">
        <v>1</v>
      </c>
      <c r="O340" s="272" t="s">
        <v>23</v>
      </c>
      <c r="P340" s="271" t="s">
        <v>1</v>
      </c>
      <c r="Q340" s="271" t="s">
        <v>1</v>
      </c>
      <c r="R340" s="271" t="s">
        <v>1</v>
      </c>
      <c r="S340" s="271" t="s">
        <v>1</v>
      </c>
      <c r="T340" s="271" t="s">
        <v>1</v>
      </c>
      <c r="U340" s="271" t="s">
        <v>1</v>
      </c>
      <c r="V340" s="271" t="s">
        <v>1</v>
      </c>
      <c r="W340" s="271" t="s">
        <v>1</v>
      </c>
      <c r="X340" s="271" t="s">
        <v>1</v>
      </c>
      <c r="Y340" s="271" t="s">
        <v>1</v>
      </c>
      <c r="Z340" s="271" t="s">
        <v>1</v>
      </c>
      <c r="AA340" s="271" t="s">
        <v>1</v>
      </c>
      <c r="AB340" s="271" t="s">
        <v>1</v>
      </c>
      <c r="AC340" s="271" t="s">
        <v>1</v>
      </c>
      <c r="AD340" s="271" t="s">
        <v>1</v>
      </c>
      <c r="AE340" s="272" t="s">
        <v>23</v>
      </c>
      <c r="AF340" s="273" t="s">
        <v>22</v>
      </c>
      <c r="AG340" s="271" t="s">
        <v>1</v>
      </c>
      <c r="AH340" s="271" t="s">
        <v>1</v>
      </c>
      <c r="AI340" s="271" t="s">
        <v>1</v>
      </c>
      <c r="AJ340" s="271" t="s">
        <v>1</v>
      </c>
      <c r="AK340" s="271" t="s">
        <v>1</v>
      </c>
      <c r="AL340" s="273" t="s">
        <v>22</v>
      </c>
      <c r="AM340" s="271" t="s">
        <v>1</v>
      </c>
      <c r="AN340" s="271" t="s">
        <v>1</v>
      </c>
      <c r="AO340" s="271" t="s">
        <v>1</v>
      </c>
      <c r="AP340" s="271" t="s">
        <v>1</v>
      </c>
      <c r="AQ340" s="271" t="s">
        <v>1</v>
      </c>
      <c r="AR340" s="271" t="s">
        <v>1</v>
      </c>
      <c r="AS340" s="271" t="s">
        <v>1</v>
      </c>
      <c r="AT340" s="271" t="s">
        <v>1</v>
      </c>
      <c r="AU340" s="274" t="s">
        <v>20</v>
      </c>
      <c r="AV340" s="273" t="s">
        <v>22</v>
      </c>
      <c r="AW340" s="272" t="s">
        <v>1242</v>
      </c>
      <c r="AX340" s="275">
        <v>1</v>
      </c>
      <c r="AY340" s="284">
        <v>0</v>
      </c>
      <c r="AZ340" s="276">
        <v>0</v>
      </c>
      <c r="BA340" s="277">
        <v>0</v>
      </c>
      <c r="BB340" s="283">
        <v>0</v>
      </c>
      <c r="BD340" s="150">
        <f>_xlfn.XLOOKUP(A340,'KSD auditees'!A:A,'KSD auditees'!A:A)</f>
        <v>326</v>
      </c>
      <c r="BE340" s="150" t="str">
        <f>_xlfn.XLOOKUP(A340,'KSD auditees'!A:A,'KSD auditees'!G:G)</f>
        <v>Energy</v>
      </c>
      <c r="BF340" s="150" t="e">
        <f>_xlfn.XLOOKUP(A340,'[27]Non AGSA'!B:B,'[27]Non AGSA'!B:B)</f>
        <v>#N/A</v>
      </c>
      <c r="BG340" s="150" t="e">
        <f>_xlfn.XLOOKUP(A340,'[27]Dormant auditee list'!C:C,'[27]Dormant auditee list'!C:C)</f>
        <v>#N/A</v>
      </c>
      <c r="BH340" s="150" t="str">
        <f>_xlfn.XLOOKUP(A340,[27]Reworked!A:A,[27]Reworked!I:I)</f>
        <v>Unqualified with findings</v>
      </c>
      <c r="BJ340" s="150">
        <v>1</v>
      </c>
      <c r="BK340" s="150">
        <v>2</v>
      </c>
    </row>
    <row r="341" spans="1:63" ht="34.5" customHeight="1" x14ac:dyDescent="0.25">
      <c r="A341" s="265">
        <v>327</v>
      </c>
      <c r="B341" s="266" t="s">
        <v>1307</v>
      </c>
      <c r="C341" s="271" t="s">
        <v>1193</v>
      </c>
      <c r="D341" s="271" t="s">
        <v>737</v>
      </c>
      <c r="E341" s="271" t="s">
        <v>1191</v>
      </c>
      <c r="F341" s="271" t="s">
        <v>1</v>
      </c>
      <c r="G341" s="271" t="s">
        <v>739</v>
      </c>
      <c r="H341" s="266" t="s">
        <v>440</v>
      </c>
      <c r="I341" s="266" t="s">
        <v>437</v>
      </c>
      <c r="J341" s="275" t="s">
        <v>33</v>
      </c>
      <c r="K341" s="271" t="s">
        <v>1</v>
      </c>
      <c r="L341" s="271" t="s">
        <v>1</v>
      </c>
      <c r="M341" s="275" t="s">
        <v>33</v>
      </c>
      <c r="N341" s="271" t="s">
        <v>1</v>
      </c>
      <c r="O341" s="271" t="s">
        <v>1</v>
      </c>
      <c r="P341" s="271" t="s">
        <v>1</v>
      </c>
      <c r="Q341" s="271" t="s">
        <v>1</v>
      </c>
      <c r="R341" s="271" t="s">
        <v>1</v>
      </c>
      <c r="S341" s="271" t="s">
        <v>1</v>
      </c>
      <c r="T341" s="271" t="s">
        <v>1</v>
      </c>
      <c r="U341" s="271" t="s">
        <v>1</v>
      </c>
      <c r="V341" s="271" t="s">
        <v>1</v>
      </c>
      <c r="W341" s="271" t="s">
        <v>1</v>
      </c>
      <c r="X341" s="271" t="s">
        <v>1</v>
      </c>
      <c r="Y341" s="271" t="s">
        <v>1</v>
      </c>
      <c r="Z341" s="271" t="s">
        <v>1</v>
      </c>
      <c r="AA341" s="271" t="s">
        <v>1</v>
      </c>
      <c r="AB341" s="271" t="s">
        <v>1</v>
      </c>
      <c r="AC341" s="271" t="s">
        <v>1</v>
      </c>
      <c r="AD341" s="271" t="s">
        <v>1</v>
      </c>
      <c r="AE341" s="271" t="s">
        <v>1</v>
      </c>
      <c r="AF341" s="271" t="s">
        <v>1</v>
      </c>
      <c r="AG341" s="271" t="s">
        <v>1</v>
      </c>
      <c r="AH341" s="271" t="s">
        <v>1</v>
      </c>
      <c r="AI341" s="271" t="s">
        <v>1</v>
      </c>
      <c r="AJ341" s="271" t="s">
        <v>1</v>
      </c>
      <c r="AK341" s="271" t="s">
        <v>1</v>
      </c>
      <c r="AL341" s="271" t="s">
        <v>1</v>
      </c>
      <c r="AM341" s="271" t="s">
        <v>1</v>
      </c>
      <c r="AN341" s="271" t="s">
        <v>1</v>
      </c>
      <c r="AO341" s="271" t="s">
        <v>1</v>
      </c>
      <c r="AP341" s="271" t="s">
        <v>1</v>
      </c>
      <c r="AQ341" s="271" t="s">
        <v>1</v>
      </c>
      <c r="AR341" s="271" t="s">
        <v>1</v>
      </c>
      <c r="AS341" s="271" t="s">
        <v>1</v>
      </c>
      <c r="AT341" s="271" t="s">
        <v>1</v>
      </c>
      <c r="AU341" s="271" t="s">
        <v>1</v>
      </c>
      <c r="AV341" s="271" t="s">
        <v>1</v>
      </c>
      <c r="AW341" s="275" t="s">
        <v>1241</v>
      </c>
      <c r="AX341" s="275">
        <v>1</v>
      </c>
      <c r="AY341" s="284">
        <v>0</v>
      </c>
      <c r="AZ341" s="276">
        <v>0</v>
      </c>
      <c r="BA341" s="277">
        <v>0</v>
      </c>
      <c r="BB341" s="283">
        <v>0</v>
      </c>
      <c r="BD341" s="150" t="e">
        <f>_xlfn.XLOOKUP(A341,'KSD auditees'!A:A,'KSD auditees'!A:A)</f>
        <v>#N/A</v>
      </c>
      <c r="BE341" s="150" t="e">
        <f>_xlfn.XLOOKUP(A341,'KSD auditees'!A:A,'KSD auditees'!G:G)</f>
        <v>#N/A</v>
      </c>
      <c r="BF341" s="150" t="e">
        <f>_xlfn.XLOOKUP(A341,'[27]Non AGSA'!B:B,'[27]Non AGSA'!B:B)</f>
        <v>#N/A</v>
      </c>
      <c r="BG341" s="150" t="e">
        <f>_xlfn.XLOOKUP(A341,'[27]Dormant auditee list'!C:C,'[27]Dormant auditee list'!C:C)</f>
        <v>#N/A</v>
      </c>
      <c r="BH341" s="150" t="str">
        <f>_xlfn.XLOOKUP(A341,[27]Reworked!A:A,[27]Reworked!I:I)</f>
        <v>Unqualified with no findings</v>
      </c>
      <c r="BJ341" s="150">
        <v>1</v>
      </c>
      <c r="BK341" s="150">
        <v>1</v>
      </c>
    </row>
    <row r="342" spans="1:63" ht="26.25" customHeight="1" x14ac:dyDescent="0.25">
      <c r="A342" s="265">
        <v>1299</v>
      </c>
      <c r="B342" s="266" t="s">
        <v>83</v>
      </c>
      <c r="C342" s="271" t="s">
        <v>1193</v>
      </c>
      <c r="D342" s="271" t="s">
        <v>438</v>
      </c>
      <c r="E342" s="271" t="s">
        <v>1191</v>
      </c>
      <c r="F342" s="271" t="s">
        <v>1</v>
      </c>
      <c r="G342" s="271" t="s">
        <v>447</v>
      </c>
      <c r="H342" s="266" t="s">
        <v>444</v>
      </c>
      <c r="I342" s="266" t="s">
        <v>437</v>
      </c>
      <c r="J342" s="279" t="s">
        <v>26</v>
      </c>
      <c r="K342" s="271" t="s">
        <v>1</v>
      </c>
      <c r="L342" s="272" t="s">
        <v>23</v>
      </c>
      <c r="M342" s="279" t="s">
        <v>26</v>
      </c>
      <c r="N342" s="271" t="s">
        <v>1</v>
      </c>
      <c r="O342" s="272" t="s">
        <v>23</v>
      </c>
      <c r="P342" s="272" t="s">
        <v>23</v>
      </c>
      <c r="Q342" s="272" t="s">
        <v>23</v>
      </c>
      <c r="R342" s="272" t="s">
        <v>23</v>
      </c>
      <c r="S342" s="271" t="s">
        <v>1</v>
      </c>
      <c r="T342" s="274" t="s">
        <v>20</v>
      </c>
      <c r="U342" s="272" t="s">
        <v>23</v>
      </c>
      <c r="V342" s="272" t="s">
        <v>23</v>
      </c>
      <c r="W342" s="272" t="s">
        <v>23</v>
      </c>
      <c r="X342" s="271" t="s">
        <v>1</v>
      </c>
      <c r="Y342" s="271" t="s">
        <v>1</v>
      </c>
      <c r="Z342" s="271" t="s">
        <v>1</v>
      </c>
      <c r="AA342" s="271" t="s">
        <v>1</v>
      </c>
      <c r="AB342" s="271" t="s">
        <v>1</v>
      </c>
      <c r="AC342" s="271" t="s">
        <v>1</v>
      </c>
      <c r="AD342" s="271" t="s">
        <v>1</v>
      </c>
      <c r="AE342" s="272" t="s">
        <v>23</v>
      </c>
      <c r="AF342" s="271" t="s">
        <v>1</v>
      </c>
      <c r="AG342" s="271" t="s">
        <v>1</v>
      </c>
      <c r="AH342" s="271" t="s">
        <v>1</v>
      </c>
      <c r="AI342" s="271" t="s">
        <v>1</v>
      </c>
      <c r="AJ342" s="271" t="s">
        <v>1</v>
      </c>
      <c r="AK342" s="271" t="s">
        <v>1</v>
      </c>
      <c r="AL342" s="271" t="s">
        <v>1</v>
      </c>
      <c r="AM342" s="271" t="s">
        <v>1</v>
      </c>
      <c r="AN342" s="271" t="s">
        <v>1</v>
      </c>
      <c r="AO342" s="271" t="s">
        <v>1</v>
      </c>
      <c r="AP342" s="271" t="s">
        <v>1</v>
      </c>
      <c r="AQ342" s="271" t="s">
        <v>1</v>
      </c>
      <c r="AR342" s="271" t="s">
        <v>1</v>
      </c>
      <c r="AS342" s="271" t="s">
        <v>1</v>
      </c>
      <c r="AT342" s="271" t="s">
        <v>1</v>
      </c>
      <c r="AU342" s="271" t="s">
        <v>1</v>
      </c>
      <c r="AV342" s="271" t="s">
        <v>1</v>
      </c>
      <c r="AW342" s="274" t="s">
        <v>1240</v>
      </c>
      <c r="AX342" s="282">
        <v>3</v>
      </c>
      <c r="AY342" s="284">
        <v>0</v>
      </c>
      <c r="AZ342" s="276">
        <v>0</v>
      </c>
      <c r="BA342" s="276">
        <v>0</v>
      </c>
      <c r="BB342" s="283">
        <v>0</v>
      </c>
      <c r="BD342" s="150">
        <f>_xlfn.XLOOKUP(A342,'KSD auditees'!A:A,'KSD auditees'!A:A)</f>
        <v>1299</v>
      </c>
      <c r="BE342" s="150" t="str">
        <f>_xlfn.XLOOKUP(A342,'KSD auditees'!A:A,'KSD auditees'!G:G)</f>
        <v xml:space="preserve">Education, Skills development and employment </v>
      </c>
      <c r="BF342" s="150" t="e">
        <f>_xlfn.XLOOKUP(A342,'[27]Non AGSA'!B:B,'[27]Non AGSA'!B:B)</f>
        <v>#N/A</v>
      </c>
      <c r="BG342" s="150" t="e">
        <f>_xlfn.XLOOKUP(A342,'[27]Dormant auditee list'!C:C,'[27]Dormant auditee list'!C:C)</f>
        <v>#N/A</v>
      </c>
      <c r="BH342" s="150" t="str">
        <f>_xlfn.XLOOKUP(A342,[27]Reworked!A:A,[27]Reworked!I:I)</f>
        <v>Qualified</v>
      </c>
      <c r="BJ342" s="150">
        <v>1</v>
      </c>
      <c r="BK342" s="150">
        <v>3</v>
      </c>
    </row>
    <row r="343" spans="1:63" ht="34.5" customHeight="1" x14ac:dyDescent="0.25">
      <c r="A343" s="265">
        <v>1508</v>
      </c>
      <c r="B343" s="266" t="s">
        <v>187</v>
      </c>
      <c r="C343" s="271" t="s">
        <v>1193</v>
      </c>
      <c r="D343" s="271" t="s">
        <v>854</v>
      </c>
      <c r="E343" s="271" t="s">
        <v>1191</v>
      </c>
      <c r="F343" s="271" t="s">
        <v>1</v>
      </c>
      <c r="G343" s="271" t="s">
        <v>837</v>
      </c>
      <c r="H343" s="266" t="s">
        <v>440</v>
      </c>
      <c r="I343" s="266" t="s">
        <v>437</v>
      </c>
      <c r="J343" s="152" t="s">
        <v>17</v>
      </c>
      <c r="K343" s="273" t="s">
        <v>22</v>
      </c>
      <c r="L343" s="272" t="s">
        <v>23</v>
      </c>
      <c r="M343" s="279" t="s">
        <v>26</v>
      </c>
      <c r="N343" s="274" t="s">
        <v>20</v>
      </c>
      <c r="O343" s="272" t="s">
        <v>23</v>
      </c>
      <c r="P343" s="271" t="s">
        <v>1</v>
      </c>
      <c r="Q343" s="271" t="s">
        <v>1</v>
      </c>
      <c r="R343" s="271" t="s">
        <v>1</v>
      </c>
      <c r="S343" s="271" t="s">
        <v>1</v>
      </c>
      <c r="T343" s="274" t="s">
        <v>20</v>
      </c>
      <c r="U343" s="273" t="s">
        <v>22</v>
      </c>
      <c r="V343" s="271" t="s">
        <v>1</v>
      </c>
      <c r="W343" s="273" t="s">
        <v>22</v>
      </c>
      <c r="X343" s="271" t="s">
        <v>1</v>
      </c>
      <c r="Y343" s="271" t="s">
        <v>1</v>
      </c>
      <c r="Z343" s="273" t="s">
        <v>22</v>
      </c>
      <c r="AA343" s="271" t="s">
        <v>1</v>
      </c>
      <c r="AB343" s="271" t="s">
        <v>1</v>
      </c>
      <c r="AC343" s="271" t="s">
        <v>1</v>
      </c>
      <c r="AD343" s="271" t="s">
        <v>1</v>
      </c>
      <c r="AE343" s="272" t="s">
        <v>23</v>
      </c>
      <c r="AF343" s="271" t="s">
        <v>1</v>
      </c>
      <c r="AG343" s="271" t="s">
        <v>1</v>
      </c>
      <c r="AH343" s="271" t="s">
        <v>1</v>
      </c>
      <c r="AI343" s="271" t="s">
        <v>1</v>
      </c>
      <c r="AJ343" s="271" t="s">
        <v>1</v>
      </c>
      <c r="AK343" s="271" t="s">
        <v>1</v>
      </c>
      <c r="AL343" s="273" t="s">
        <v>22</v>
      </c>
      <c r="AM343" s="271" t="s">
        <v>1</v>
      </c>
      <c r="AN343" s="271" t="s">
        <v>1</v>
      </c>
      <c r="AO343" s="273" t="s">
        <v>22</v>
      </c>
      <c r="AP343" s="273" t="s">
        <v>22</v>
      </c>
      <c r="AQ343" s="271" t="s">
        <v>1</v>
      </c>
      <c r="AR343" s="273" t="s">
        <v>22</v>
      </c>
      <c r="AS343" s="271" t="s">
        <v>1</v>
      </c>
      <c r="AT343" s="271" t="s">
        <v>1</v>
      </c>
      <c r="AU343" s="273" t="s">
        <v>22</v>
      </c>
      <c r="AV343" s="273" t="s">
        <v>22</v>
      </c>
      <c r="AW343" s="274" t="s">
        <v>1240</v>
      </c>
      <c r="AX343" s="152">
        <v>2</v>
      </c>
      <c r="AY343" s="152">
        <v>2</v>
      </c>
      <c r="AZ343" s="276">
        <v>0</v>
      </c>
      <c r="BA343" s="277">
        <v>146.5</v>
      </c>
      <c r="BB343" s="281">
        <v>33.1</v>
      </c>
      <c r="BD343" s="150">
        <f>_xlfn.XLOOKUP(A343,'KSD auditees'!A:A,'KSD auditees'!A:A)</f>
        <v>1508</v>
      </c>
      <c r="BE343" s="150" t="str">
        <f>_xlfn.XLOOKUP(A343,'KSD auditees'!A:A,'KSD auditees'!G:G)</f>
        <v>Other key public entity</v>
      </c>
      <c r="BF343" s="150" t="e">
        <f>_xlfn.XLOOKUP(A343,'[27]Non AGSA'!B:B,'[27]Non AGSA'!B:B)</f>
        <v>#N/A</v>
      </c>
      <c r="BG343" s="150" t="e">
        <f>_xlfn.XLOOKUP(A343,'[27]Dormant auditee list'!C:C,'[27]Dormant auditee list'!C:C)</f>
        <v>#N/A</v>
      </c>
      <c r="BH343" s="150" t="str">
        <f>_xlfn.XLOOKUP(A343,[27]Reworked!A:A,[27]Reworked!I:I)</f>
        <v>Unqualified with findings</v>
      </c>
      <c r="BJ343" s="150">
        <v>1</v>
      </c>
      <c r="BK343" s="150">
        <v>2</v>
      </c>
    </row>
    <row r="344" spans="1:63" ht="26.25" customHeight="1" x14ac:dyDescent="0.25">
      <c r="A344" s="265">
        <v>345</v>
      </c>
      <c r="B344" s="266" t="s">
        <v>871</v>
      </c>
      <c r="C344" s="271" t="s">
        <v>1193</v>
      </c>
      <c r="D344" s="271" t="s">
        <v>854</v>
      </c>
      <c r="E344" s="271" t="s">
        <v>1191</v>
      </c>
      <c r="F344" s="271" t="s">
        <v>1</v>
      </c>
      <c r="G344" s="271" t="s">
        <v>856</v>
      </c>
      <c r="H344" s="266" t="s">
        <v>696</v>
      </c>
      <c r="I344" s="266" t="s">
        <v>437</v>
      </c>
      <c r="J344" s="279" t="s">
        <v>26</v>
      </c>
      <c r="K344" s="271" t="s">
        <v>1</v>
      </c>
      <c r="L344" s="272" t="s">
        <v>23</v>
      </c>
      <c r="M344" s="279" t="s">
        <v>26</v>
      </c>
      <c r="N344" s="271" t="s">
        <v>1</v>
      </c>
      <c r="O344" s="272" t="s">
        <v>23</v>
      </c>
      <c r="P344" s="271" t="s">
        <v>1</v>
      </c>
      <c r="Q344" s="271" t="s">
        <v>1</v>
      </c>
      <c r="R344" s="271" t="s">
        <v>1</v>
      </c>
      <c r="S344" s="271" t="s">
        <v>1</v>
      </c>
      <c r="T344" s="274" t="s">
        <v>20</v>
      </c>
      <c r="U344" s="272" t="s">
        <v>23</v>
      </c>
      <c r="V344" s="271" t="s">
        <v>1</v>
      </c>
      <c r="W344" s="271" t="s">
        <v>1</v>
      </c>
      <c r="X344" s="271" t="s">
        <v>1</v>
      </c>
      <c r="Y344" s="271" t="s">
        <v>1</v>
      </c>
      <c r="Z344" s="271" t="s">
        <v>1</v>
      </c>
      <c r="AA344" s="271" t="s">
        <v>1</v>
      </c>
      <c r="AB344" s="271" t="s">
        <v>1</v>
      </c>
      <c r="AC344" s="271" t="s">
        <v>1</v>
      </c>
      <c r="AD344" s="271" t="s">
        <v>1</v>
      </c>
      <c r="AE344" s="272" t="s">
        <v>23</v>
      </c>
      <c r="AF344" s="271" t="s">
        <v>1</v>
      </c>
      <c r="AG344" s="271" t="s">
        <v>1</v>
      </c>
      <c r="AH344" s="271" t="s">
        <v>1</v>
      </c>
      <c r="AI344" s="271" t="s">
        <v>1</v>
      </c>
      <c r="AJ344" s="271" t="s">
        <v>1</v>
      </c>
      <c r="AK344" s="274" t="s">
        <v>20</v>
      </c>
      <c r="AL344" s="271" t="s">
        <v>1</v>
      </c>
      <c r="AM344" s="271" t="s">
        <v>1</v>
      </c>
      <c r="AN344" s="271" t="s">
        <v>1</v>
      </c>
      <c r="AO344" s="272" t="s">
        <v>23</v>
      </c>
      <c r="AP344" s="271" t="s">
        <v>1</v>
      </c>
      <c r="AQ344" s="271" t="s">
        <v>1</v>
      </c>
      <c r="AR344" s="274" t="s">
        <v>20</v>
      </c>
      <c r="AS344" s="271" t="s">
        <v>1</v>
      </c>
      <c r="AT344" s="271" t="s">
        <v>1</v>
      </c>
      <c r="AU344" s="271" t="s">
        <v>1</v>
      </c>
      <c r="AV344" s="272" t="s">
        <v>23</v>
      </c>
      <c r="AW344" s="275" t="s">
        <v>1241</v>
      </c>
      <c r="AX344" s="275">
        <v>1</v>
      </c>
      <c r="AY344" s="284">
        <v>0</v>
      </c>
      <c r="AZ344" s="276">
        <v>0</v>
      </c>
      <c r="BA344" s="280">
        <v>17.5</v>
      </c>
      <c r="BB344" s="281">
        <v>0</v>
      </c>
      <c r="BD344" s="150" t="e">
        <f>_xlfn.XLOOKUP(A344,'KSD auditees'!A:A,'KSD auditees'!A:A)</f>
        <v>#N/A</v>
      </c>
      <c r="BE344" s="150" t="e">
        <f>_xlfn.XLOOKUP(A344,'KSD auditees'!A:A,'KSD auditees'!G:G)</f>
        <v>#N/A</v>
      </c>
      <c r="BF344" s="150" t="e">
        <f>_xlfn.XLOOKUP(A344,'[27]Non AGSA'!B:B,'[27]Non AGSA'!B:B)</f>
        <v>#N/A</v>
      </c>
      <c r="BG344" s="150" t="e">
        <f>_xlfn.XLOOKUP(A344,'[27]Dormant auditee list'!C:C,'[27]Dormant auditee list'!C:C)</f>
        <v>#N/A</v>
      </c>
      <c r="BH344" s="150" t="str">
        <f>_xlfn.XLOOKUP(A344,[27]Reworked!A:A,[27]Reworked!I:I)</f>
        <v>Qualified</v>
      </c>
      <c r="BJ344" s="150">
        <v>1</v>
      </c>
      <c r="BK344" s="150">
        <v>3</v>
      </c>
    </row>
    <row r="345" spans="1:63" ht="34.5" customHeight="1" x14ac:dyDescent="0.25">
      <c r="A345" s="265">
        <v>558</v>
      </c>
      <c r="B345" s="266" t="s">
        <v>175</v>
      </c>
      <c r="C345" s="271" t="s">
        <v>1193</v>
      </c>
      <c r="D345" s="271" t="s">
        <v>683</v>
      </c>
      <c r="E345" s="271" t="s">
        <v>1191</v>
      </c>
      <c r="F345" s="271" t="s">
        <v>1</v>
      </c>
      <c r="G345" s="271" t="s">
        <v>169</v>
      </c>
      <c r="H345" s="266" t="s">
        <v>440</v>
      </c>
      <c r="I345" s="266" t="s">
        <v>437</v>
      </c>
      <c r="J345" s="279" t="s">
        <v>26</v>
      </c>
      <c r="K345" s="271" t="s">
        <v>1</v>
      </c>
      <c r="L345" s="272" t="s">
        <v>23</v>
      </c>
      <c r="M345" s="279" t="s">
        <v>26</v>
      </c>
      <c r="N345" s="271" t="s">
        <v>1</v>
      </c>
      <c r="O345" s="272" t="s">
        <v>23</v>
      </c>
      <c r="P345" s="273" t="s">
        <v>22</v>
      </c>
      <c r="Q345" s="271" t="s">
        <v>1</v>
      </c>
      <c r="R345" s="272" t="s">
        <v>23</v>
      </c>
      <c r="S345" s="271" t="s">
        <v>1</v>
      </c>
      <c r="T345" s="271" t="s">
        <v>1</v>
      </c>
      <c r="U345" s="272" t="s">
        <v>23</v>
      </c>
      <c r="V345" s="271" t="s">
        <v>1</v>
      </c>
      <c r="W345" s="274" t="s">
        <v>20</v>
      </c>
      <c r="X345" s="271" t="s">
        <v>1</v>
      </c>
      <c r="Y345" s="271" t="s">
        <v>1</v>
      </c>
      <c r="Z345" s="271" t="s">
        <v>1</v>
      </c>
      <c r="AA345" s="271" t="s">
        <v>1</v>
      </c>
      <c r="AB345" s="271" t="s">
        <v>1</v>
      </c>
      <c r="AC345" s="271" t="s">
        <v>1</v>
      </c>
      <c r="AD345" s="271" t="s">
        <v>1</v>
      </c>
      <c r="AE345" s="272" t="s">
        <v>23</v>
      </c>
      <c r="AF345" s="272" t="s">
        <v>23</v>
      </c>
      <c r="AG345" s="272" t="s">
        <v>23</v>
      </c>
      <c r="AH345" s="272" t="s">
        <v>23</v>
      </c>
      <c r="AI345" s="271" t="s">
        <v>1</v>
      </c>
      <c r="AJ345" s="271" t="s">
        <v>1</v>
      </c>
      <c r="AK345" s="272" t="s">
        <v>23</v>
      </c>
      <c r="AL345" s="272" t="s">
        <v>23</v>
      </c>
      <c r="AM345" s="271" t="s">
        <v>1</v>
      </c>
      <c r="AN345" s="271" t="s">
        <v>1</v>
      </c>
      <c r="AO345" s="272" t="s">
        <v>23</v>
      </c>
      <c r="AP345" s="271" t="s">
        <v>1</v>
      </c>
      <c r="AQ345" s="271" t="s">
        <v>1</v>
      </c>
      <c r="AR345" s="272" t="s">
        <v>23</v>
      </c>
      <c r="AS345" s="271" t="s">
        <v>1</v>
      </c>
      <c r="AT345" s="271" t="s">
        <v>1</v>
      </c>
      <c r="AU345" s="271" t="s">
        <v>1</v>
      </c>
      <c r="AV345" s="272" t="s">
        <v>23</v>
      </c>
      <c r="AW345" s="272" t="s">
        <v>1242</v>
      </c>
      <c r="AX345" s="152">
        <v>2</v>
      </c>
      <c r="AY345" s="282">
        <v>3</v>
      </c>
      <c r="AZ345" s="276">
        <v>0</v>
      </c>
      <c r="BA345" s="280">
        <v>344.7</v>
      </c>
      <c r="BB345" s="281">
        <v>0</v>
      </c>
      <c r="BD345" s="150">
        <f>_xlfn.XLOOKUP(A345,'KSD auditees'!A:A,'KSD auditees'!A:A)</f>
        <v>558</v>
      </c>
      <c r="BE345" s="150" t="str">
        <f>_xlfn.XLOOKUP(A345,'KSD auditees'!A:A,'KSD auditees'!G:G)</f>
        <v>Infrastructure</v>
      </c>
      <c r="BF345" s="150" t="e">
        <f>_xlfn.XLOOKUP(A345,'[27]Non AGSA'!B:B,'[27]Non AGSA'!B:B)</f>
        <v>#N/A</v>
      </c>
      <c r="BG345" s="150" t="e">
        <f>_xlfn.XLOOKUP(A345,'[27]Dormant auditee list'!C:C,'[27]Dormant auditee list'!C:C)</f>
        <v>#N/A</v>
      </c>
      <c r="BH345" s="150" t="str">
        <f>_xlfn.XLOOKUP(A345,[27]Reworked!A:A,[27]Reworked!I:I)</f>
        <v>Qualified</v>
      </c>
      <c r="BJ345" s="150">
        <v>1</v>
      </c>
      <c r="BK345" s="150">
        <v>3</v>
      </c>
    </row>
    <row r="346" spans="1:63" ht="27" customHeight="1" x14ac:dyDescent="0.25">
      <c r="A346" s="265">
        <v>1559</v>
      </c>
      <c r="B346" s="266" t="s">
        <v>720</v>
      </c>
      <c r="C346" s="271" t="s">
        <v>1193</v>
      </c>
      <c r="D346" s="271" t="s">
        <v>683</v>
      </c>
      <c r="E346" s="271" t="s">
        <v>1191</v>
      </c>
      <c r="F346" s="271" t="s">
        <v>1</v>
      </c>
      <c r="G346" s="271" t="s">
        <v>156</v>
      </c>
      <c r="H346" s="266" t="s">
        <v>444</v>
      </c>
      <c r="I346" s="266" t="s">
        <v>437</v>
      </c>
      <c r="J346" s="279" t="s">
        <v>26</v>
      </c>
      <c r="K346" s="273" t="s">
        <v>22</v>
      </c>
      <c r="L346" s="272" t="s">
        <v>23</v>
      </c>
      <c r="M346" s="279" t="s">
        <v>26</v>
      </c>
      <c r="N346" s="272" t="s">
        <v>23</v>
      </c>
      <c r="O346" s="272" t="s">
        <v>23</v>
      </c>
      <c r="P346" s="271" t="s">
        <v>1</v>
      </c>
      <c r="Q346" s="272" t="s">
        <v>23</v>
      </c>
      <c r="R346" s="272" t="s">
        <v>23</v>
      </c>
      <c r="S346" s="271" t="s">
        <v>1</v>
      </c>
      <c r="T346" s="271" t="s">
        <v>1</v>
      </c>
      <c r="U346" s="271" t="s">
        <v>1</v>
      </c>
      <c r="V346" s="274" t="s">
        <v>20</v>
      </c>
      <c r="W346" s="272" t="s">
        <v>23</v>
      </c>
      <c r="X346" s="271" t="s">
        <v>1</v>
      </c>
      <c r="Y346" s="271" t="s">
        <v>1</v>
      </c>
      <c r="Z346" s="271" t="s">
        <v>1</v>
      </c>
      <c r="AA346" s="273" t="s">
        <v>22</v>
      </c>
      <c r="AB346" s="271" t="s">
        <v>1</v>
      </c>
      <c r="AC346" s="271" t="s">
        <v>1</v>
      </c>
      <c r="AD346" s="271" t="s">
        <v>1</v>
      </c>
      <c r="AE346" s="272" t="s">
        <v>23</v>
      </c>
      <c r="AF346" s="274" t="s">
        <v>20</v>
      </c>
      <c r="AG346" s="271" t="s">
        <v>1</v>
      </c>
      <c r="AH346" s="271" t="s">
        <v>1</v>
      </c>
      <c r="AI346" s="271" t="s">
        <v>1</v>
      </c>
      <c r="AJ346" s="271" t="s">
        <v>1</v>
      </c>
      <c r="AK346" s="273" t="s">
        <v>22</v>
      </c>
      <c r="AL346" s="272" t="s">
        <v>23</v>
      </c>
      <c r="AM346" s="271" t="s">
        <v>1</v>
      </c>
      <c r="AN346" s="271" t="s">
        <v>1</v>
      </c>
      <c r="AO346" s="274" t="s">
        <v>20</v>
      </c>
      <c r="AP346" s="271" t="s">
        <v>1</v>
      </c>
      <c r="AQ346" s="271" t="s">
        <v>1</v>
      </c>
      <c r="AR346" s="273" t="s">
        <v>22</v>
      </c>
      <c r="AS346" s="271" t="s">
        <v>1</v>
      </c>
      <c r="AT346" s="271" t="s">
        <v>1</v>
      </c>
      <c r="AU346" s="273" t="s">
        <v>22</v>
      </c>
      <c r="AV346" s="272" t="s">
        <v>23</v>
      </c>
      <c r="AW346" s="272" t="s">
        <v>1242</v>
      </c>
      <c r="AX346" s="152">
        <v>2</v>
      </c>
      <c r="AY346" s="152">
        <v>2</v>
      </c>
      <c r="AZ346" s="276">
        <v>0</v>
      </c>
      <c r="BA346" s="280">
        <v>14.5</v>
      </c>
      <c r="BB346" s="278">
        <v>0.3</v>
      </c>
      <c r="BD346" s="150" t="e">
        <f>_xlfn.XLOOKUP(A346,'KSD auditees'!A:A,'KSD auditees'!A:A)</f>
        <v>#N/A</v>
      </c>
      <c r="BE346" s="150" t="e">
        <f>_xlfn.XLOOKUP(A346,'KSD auditees'!A:A,'KSD auditees'!G:G)</f>
        <v>#N/A</v>
      </c>
      <c r="BF346" s="150" t="e">
        <f>_xlfn.XLOOKUP(A346,'[27]Non AGSA'!B:B,'[27]Non AGSA'!B:B)</f>
        <v>#N/A</v>
      </c>
      <c r="BG346" s="150" t="e">
        <f>_xlfn.XLOOKUP(A346,'[27]Dormant auditee list'!C:C,'[27]Dormant auditee list'!C:C)</f>
        <v>#N/A</v>
      </c>
      <c r="BH346" s="150" t="str">
        <f>_xlfn.XLOOKUP(A346,[27]Reworked!A:A,[27]Reworked!I:I)</f>
        <v>Qualified</v>
      </c>
      <c r="BJ346" s="150">
        <v>1</v>
      </c>
      <c r="BK346" s="150">
        <v>3</v>
      </c>
    </row>
    <row r="347" spans="1:63" ht="34.5" customHeight="1" x14ac:dyDescent="0.25">
      <c r="A347" s="265">
        <v>404</v>
      </c>
      <c r="B347" s="266" t="s">
        <v>188</v>
      </c>
      <c r="C347" s="271" t="s">
        <v>1193</v>
      </c>
      <c r="D347" s="271" t="s">
        <v>737</v>
      </c>
      <c r="E347" s="271" t="s">
        <v>1191</v>
      </c>
      <c r="F347" s="271" t="s">
        <v>1</v>
      </c>
      <c r="G347" s="271" t="s">
        <v>739</v>
      </c>
      <c r="H347" s="266" t="s">
        <v>440</v>
      </c>
      <c r="I347" s="266" t="s">
        <v>437</v>
      </c>
      <c r="J347" s="152" t="s">
        <v>17</v>
      </c>
      <c r="K347" s="272" t="s">
        <v>23</v>
      </c>
      <c r="L347" s="272" t="s">
        <v>23</v>
      </c>
      <c r="M347" s="152" t="s">
        <v>17</v>
      </c>
      <c r="N347" s="274" t="s">
        <v>20</v>
      </c>
      <c r="O347" s="272" t="s">
        <v>23</v>
      </c>
      <c r="P347" s="271" t="s">
        <v>1</v>
      </c>
      <c r="Q347" s="271" t="s">
        <v>1</v>
      </c>
      <c r="R347" s="271" t="s">
        <v>1</v>
      </c>
      <c r="S347" s="271" t="s">
        <v>1</v>
      </c>
      <c r="T347" s="271" t="s">
        <v>1</v>
      </c>
      <c r="U347" s="271" t="s">
        <v>1</v>
      </c>
      <c r="V347" s="271" t="s">
        <v>1</v>
      </c>
      <c r="W347" s="271" t="s">
        <v>1</v>
      </c>
      <c r="X347" s="271" t="s">
        <v>1</v>
      </c>
      <c r="Y347" s="271" t="s">
        <v>1</v>
      </c>
      <c r="Z347" s="272" t="s">
        <v>23</v>
      </c>
      <c r="AA347" s="271" t="s">
        <v>1</v>
      </c>
      <c r="AB347" s="271" t="s">
        <v>1</v>
      </c>
      <c r="AC347" s="271" t="s">
        <v>1</v>
      </c>
      <c r="AD347" s="271" t="s">
        <v>1</v>
      </c>
      <c r="AE347" s="271" t="s">
        <v>1</v>
      </c>
      <c r="AF347" s="274" t="s">
        <v>20</v>
      </c>
      <c r="AG347" s="271" t="s">
        <v>1</v>
      </c>
      <c r="AH347" s="272" t="s">
        <v>23</v>
      </c>
      <c r="AI347" s="271" t="s">
        <v>1</v>
      </c>
      <c r="AJ347" s="271" t="s">
        <v>1</v>
      </c>
      <c r="AK347" s="273" t="s">
        <v>22</v>
      </c>
      <c r="AL347" s="271" t="s">
        <v>1</v>
      </c>
      <c r="AM347" s="271" t="s">
        <v>1</v>
      </c>
      <c r="AN347" s="271" t="s">
        <v>1</v>
      </c>
      <c r="AO347" s="271" t="s">
        <v>1</v>
      </c>
      <c r="AP347" s="271" t="s">
        <v>1</v>
      </c>
      <c r="AQ347" s="271" t="s">
        <v>1</v>
      </c>
      <c r="AR347" s="274" t="s">
        <v>20</v>
      </c>
      <c r="AS347" s="271" t="s">
        <v>1</v>
      </c>
      <c r="AT347" s="271" t="s">
        <v>1</v>
      </c>
      <c r="AU347" s="272" t="s">
        <v>23</v>
      </c>
      <c r="AV347" s="274" t="s">
        <v>20</v>
      </c>
      <c r="AW347" s="275" t="s">
        <v>1241</v>
      </c>
      <c r="AX347" s="275">
        <v>1</v>
      </c>
      <c r="AY347" s="152">
        <v>2</v>
      </c>
      <c r="AZ347" s="276">
        <v>0</v>
      </c>
      <c r="BA347" s="280">
        <v>2.4</v>
      </c>
      <c r="BB347" s="278">
        <v>20</v>
      </c>
      <c r="BD347" s="150">
        <f>_xlfn.XLOOKUP(A347,'KSD auditees'!A:A,'KSD auditees'!A:A)</f>
        <v>404</v>
      </c>
      <c r="BE347" s="150" t="str">
        <f>_xlfn.XLOOKUP(A347,'KSD auditees'!A:A,'KSD auditees'!G:G)</f>
        <v>Other key public entity</v>
      </c>
      <c r="BF347" s="150" t="e">
        <f>_xlfn.XLOOKUP(A347,'[27]Non AGSA'!B:B,'[27]Non AGSA'!B:B)</f>
        <v>#N/A</v>
      </c>
      <c r="BG347" s="150" t="e">
        <f>_xlfn.XLOOKUP(A347,'[27]Dormant auditee list'!C:C,'[27]Dormant auditee list'!C:C)</f>
        <v>#N/A</v>
      </c>
      <c r="BH347" s="150" t="str">
        <f>_xlfn.XLOOKUP(A347,[27]Reworked!A:A,[27]Reworked!I:I)</f>
        <v>Unqualified with findings</v>
      </c>
      <c r="BJ347" s="150">
        <v>1</v>
      </c>
      <c r="BK347" s="150">
        <v>2</v>
      </c>
    </row>
    <row r="348" spans="1:63" ht="26.25" customHeight="1" x14ac:dyDescent="0.25">
      <c r="A348" s="265">
        <v>406</v>
      </c>
      <c r="B348" s="266" t="s">
        <v>84</v>
      </c>
      <c r="C348" s="271" t="s">
        <v>1193</v>
      </c>
      <c r="D348" s="271" t="s">
        <v>941</v>
      </c>
      <c r="E348" s="271" t="s">
        <v>1191</v>
      </c>
      <c r="F348" s="271" t="s">
        <v>1</v>
      </c>
      <c r="G348" s="271" t="s">
        <v>447</v>
      </c>
      <c r="H348" s="266" t="s">
        <v>444</v>
      </c>
      <c r="I348" s="266" t="s">
        <v>437</v>
      </c>
      <c r="J348" s="275" t="s">
        <v>33</v>
      </c>
      <c r="K348" s="271" t="s">
        <v>1</v>
      </c>
      <c r="L348" s="271" t="s">
        <v>1</v>
      </c>
      <c r="M348" s="275" t="s">
        <v>33</v>
      </c>
      <c r="N348" s="271" t="s">
        <v>1</v>
      </c>
      <c r="O348" s="271" t="s">
        <v>1</v>
      </c>
      <c r="P348" s="271" t="s">
        <v>1</v>
      </c>
      <c r="Q348" s="271" t="s">
        <v>1</v>
      </c>
      <c r="R348" s="271" t="s">
        <v>1</v>
      </c>
      <c r="S348" s="271" t="s">
        <v>1</v>
      </c>
      <c r="T348" s="271" t="s">
        <v>1</v>
      </c>
      <c r="U348" s="271" t="s">
        <v>1</v>
      </c>
      <c r="V348" s="271" t="s">
        <v>1</v>
      </c>
      <c r="W348" s="271" t="s">
        <v>1</v>
      </c>
      <c r="X348" s="271" t="s">
        <v>1</v>
      </c>
      <c r="Y348" s="271" t="s">
        <v>1</v>
      </c>
      <c r="Z348" s="271" t="s">
        <v>1</v>
      </c>
      <c r="AA348" s="271" t="s">
        <v>1</v>
      </c>
      <c r="AB348" s="271" t="s">
        <v>1</v>
      </c>
      <c r="AC348" s="271" t="s">
        <v>1</v>
      </c>
      <c r="AD348" s="271" t="s">
        <v>1</v>
      </c>
      <c r="AE348" s="271" t="s">
        <v>1</v>
      </c>
      <c r="AF348" s="271" t="s">
        <v>1</v>
      </c>
      <c r="AG348" s="271" t="s">
        <v>1</v>
      </c>
      <c r="AH348" s="271" t="s">
        <v>1</v>
      </c>
      <c r="AI348" s="271" t="s">
        <v>1</v>
      </c>
      <c r="AJ348" s="271" t="s">
        <v>1</v>
      </c>
      <c r="AK348" s="271" t="s">
        <v>1</v>
      </c>
      <c r="AL348" s="271" t="s">
        <v>1</v>
      </c>
      <c r="AM348" s="271" t="s">
        <v>1</v>
      </c>
      <c r="AN348" s="271" t="s">
        <v>1</v>
      </c>
      <c r="AO348" s="271" t="s">
        <v>1</v>
      </c>
      <c r="AP348" s="271" t="s">
        <v>1</v>
      </c>
      <c r="AQ348" s="271" t="s">
        <v>1</v>
      </c>
      <c r="AR348" s="271" t="s">
        <v>1</v>
      </c>
      <c r="AS348" s="271" t="s">
        <v>1</v>
      </c>
      <c r="AT348" s="271" t="s">
        <v>1</v>
      </c>
      <c r="AU348" s="271" t="s">
        <v>1</v>
      </c>
      <c r="AV348" s="271" t="s">
        <v>1</v>
      </c>
      <c r="AW348" s="275" t="s">
        <v>1241</v>
      </c>
      <c r="AX348" s="275">
        <v>1</v>
      </c>
      <c r="AY348" s="275">
        <v>1</v>
      </c>
      <c r="AZ348" s="276">
        <v>0</v>
      </c>
      <c r="BA348" s="276">
        <v>0</v>
      </c>
      <c r="BB348" s="283">
        <v>0</v>
      </c>
      <c r="BD348" s="150">
        <f>_xlfn.XLOOKUP(A348,'KSD auditees'!A:A,'KSD auditees'!A:A)</f>
        <v>406</v>
      </c>
      <c r="BE348" s="150" t="str">
        <f>_xlfn.XLOOKUP(A348,'KSD auditees'!A:A,'KSD auditees'!G:G)</f>
        <v xml:space="preserve">Education, Skills development and employment </v>
      </c>
      <c r="BF348" s="150" t="e">
        <f>_xlfn.XLOOKUP(A348,'[27]Non AGSA'!B:B,'[27]Non AGSA'!B:B)</f>
        <v>#N/A</v>
      </c>
      <c r="BG348" s="150" t="e">
        <f>_xlfn.XLOOKUP(A348,'[27]Dormant auditee list'!C:C,'[27]Dormant auditee list'!C:C)</f>
        <v>#N/A</v>
      </c>
      <c r="BH348" s="150" t="str">
        <f>_xlfn.XLOOKUP(A348,[27]Reworked!A:A,[27]Reworked!I:I)</f>
        <v>Unqualified with no findings</v>
      </c>
      <c r="BJ348" s="150">
        <v>1</v>
      </c>
      <c r="BK348" s="150">
        <v>1</v>
      </c>
    </row>
    <row r="349" spans="1:63" ht="26.25" customHeight="1" x14ac:dyDescent="0.25">
      <c r="A349" s="265">
        <v>1347</v>
      </c>
      <c r="B349" s="266" t="s">
        <v>85</v>
      </c>
      <c r="C349" s="271" t="s">
        <v>1193</v>
      </c>
      <c r="D349" s="271" t="s">
        <v>941</v>
      </c>
      <c r="E349" s="271" t="s">
        <v>1191</v>
      </c>
      <c r="F349" s="271" t="s">
        <v>1</v>
      </c>
      <c r="G349" s="271" t="s">
        <v>447</v>
      </c>
      <c r="H349" s="266" t="s">
        <v>444</v>
      </c>
      <c r="I349" s="266" t="s">
        <v>437</v>
      </c>
      <c r="J349" s="275" t="s">
        <v>33</v>
      </c>
      <c r="K349" s="271" t="s">
        <v>1</v>
      </c>
      <c r="L349" s="271" t="s">
        <v>1</v>
      </c>
      <c r="M349" s="275" t="s">
        <v>33</v>
      </c>
      <c r="N349" s="271" t="s">
        <v>1</v>
      </c>
      <c r="O349" s="271" t="s">
        <v>1</v>
      </c>
      <c r="P349" s="271" t="s">
        <v>1</v>
      </c>
      <c r="Q349" s="271" t="s">
        <v>1</v>
      </c>
      <c r="R349" s="271" t="s">
        <v>1</v>
      </c>
      <c r="S349" s="271" t="s">
        <v>1</v>
      </c>
      <c r="T349" s="271" t="s">
        <v>1</v>
      </c>
      <c r="U349" s="271" t="s">
        <v>1</v>
      </c>
      <c r="V349" s="271" t="s">
        <v>1</v>
      </c>
      <c r="W349" s="271" t="s">
        <v>1</v>
      </c>
      <c r="X349" s="271" t="s">
        <v>1</v>
      </c>
      <c r="Y349" s="271" t="s">
        <v>1</v>
      </c>
      <c r="Z349" s="271" t="s">
        <v>1</v>
      </c>
      <c r="AA349" s="271" t="s">
        <v>1</v>
      </c>
      <c r="AB349" s="271" t="s">
        <v>1</v>
      </c>
      <c r="AC349" s="271" t="s">
        <v>1</v>
      </c>
      <c r="AD349" s="271" t="s">
        <v>1</v>
      </c>
      <c r="AE349" s="271" t="s">
        <v>1</v>
      </c>
      <c r="AF349" s="271" t="s">
        <v>1</v>
      </c>
      <c r="AG349" s="271" t="s">
        <v>1</v>
      </c>
      <c r="AH349" s="271" t="s">
        <v>1</v>
      </c>
      <c r="AI349" s="271" t="s">
        <v>1</v>
      </c>
      <c r="AJ349" s="271" t="s">
        <v>1</v>
      </c>
      <c r="AK349" s="271" t="s">
        <v>1</v>
      </c>
      <c r="AL349" s="271" t="s">
        <v>1</v>
      </c>
      <c r="AM349" s="271" t="s">
        <v>1</v>
      </c>
      <c r="AN349" s="271" t="s">
        <v>1</v>
      </c>
      <c r="AO349" s="271" t="s">
        <v>1</v>
      </c>
      <c r="AP349" s="271" t="s">
        <v>1</v>
      </c>
      <c r="AQ349" s="271" t="s">
        <v>1</v>
      </c>
      <c r="AR349" s="271" t="s">
        <v>1</v>
      </c>
      <c r="AS349" s="271" t="s">
        <v>1</v>
      </c>
      <c r="AT349" s="271" t="s">
        <v>1</v>
      </c>
      <c r="AU349" s="271" t="s">
        <v>1</v>
      </c>
      <c r="AV349" s="272" t="s">
        <v>23</v>
      </c>
      <c r="AW349" s="275" t="s">
        <v>1241</v>
      </c>
      <c r="AX349" s="275">
        <v>1</v>
      </c>
      <c r="AY349" s="275">
        <v>1</v>
      </c>
      <c r="AZ349" s="276">
        <v>0</v>
      </c>
      <c r="BA349" s="276">
        <v>0</v>
      </c>
      <c r="BB349" s="281">
        <v>0</v>
      </c>
      <c r="BD349" s="150">
        <f>_xlfn.XLOOKUP(A349,'KSD auditees'!A:A,'KSD auditees'!A:A)</f>
        <v>1347</v>
      </c>
      <c r="BE349" s="150" t="str">
        <f>_xlfn.XLOOKUP(A349,'KSD auditees'!A:A,'KSD auditees'!G:G)</f>
        <v xml:space="preserve">Education, Skills development and employment </v>
      </c>
      <c r="BF349" s="150" t="e">
        <f>_xlfn.XLOOKUP(A349,'[27]Non AGSA'!B:B,'[27]Non AGSA'!B:B)</f>
        <v>#N/A</v>
      </c>
      <c r="BG349" s="150" t="e">
        <f>_xlfn.XLOOKUP(A349,'[27]Dormant auditee list'!C:C,'[27]Dormant auditee list'!C:C)</f>
        <v>#N/A</v>
      </c>
      <c r="BH349" s="150" t="str">
        <f>_xlfn.XLOOKUP(A349,[27]Reworked!A:A,[27]Reworked!I:I)</f>
        <v>Unqualified with no findings</v>
      </c>
      <c r="BJ349" s="150">
        <v>1</v>
      </c>
      <c r="BK349" s="150">
        <v>1</v>
      </c>
    </row>
    <row r="350" spans="1:63" ht="34.5" customHeight="1" x14ac:dyDescent="0.25">
      <c r="A350" s="265">
        <v>415</v>
      </c>
      <c r="B350" s="266" t="s">
        <v>723</v>
      </c>
      <c r="C350" s="271" t="s">
        <v>1193</v>
      </c>
      <c r="D350" s="271" t="s">
        <v>683</v>
      </c>
      <c r="E350" s="271" t="s">
        <v>1191</v>
      </c>
      <c r="F350" s="271" t="s">
        <v>1</v>
      </c>
      <c r="G350" s="271" t="s">
        <v>209</v>
      </c>
      <c r="H350" s="266" t="s">
        <v>440</v>
      </c>
      <c r="I350" s="266" t="s">
        <v>437</v>
      </c>
      <c r="J350" s="275" t="s">
        <v>33</v>
      </c>
      <c r="K350" s="271" t="s">
        <v>1</v>
      </c>
      <c r="L350" s="273" t="s">
        <v>22</v>
      </c>
      <c r="M350" s="152" t="s">
        <v>17</v>
      </c>
      <c r="N350" s="271" t="s">
        <v>1</v>
      </c>
      <c r="O350" s="272" t="s">
        <v>23</v>
      </c>
      <c r="P350" s="271" t="s">
        <v>1</v>
      </c>
      <c r="Q350" s="271" t="s">
        <v>1</v>
      </c>
      <c r="R350" s="271" t="s">
        <v>1</v>
      </c>
      <c r="S350" s="271" t="s">
        <v>1</v>
      </c>
      <c r="T350" s="271" t="s">
        <v>1</v>
      </c>
      <c r="U350" s="271" t="s">
        <v>1</v>
      </c>
      <c r="V350" s="271" t="s">
        <v>1</v>
      </c>
      <c r="W350" s="271" t="s">
        <v>1</v>
      </c>
      <c r="X350" s="271" t="s">
        <v>1</v>
      </c>
      <c r="Y350" s="271" t="s">
        <v>1</v>
      </c>
      <c r="Z350" s="271" t="s">
        <v>1</v>
      </c>
      <c r="AA350" s="271" t="s">
        <v>1</v>
      </c>
      <c r="AB350" s="271" t="s">
        <v>1</v>
      </c>
      <c r="AC350" s="271" t="s">
        <v>1</v>
      </c>
      <c r="AD350" s="271" t="s">
        <v>1</v>
      </c>
      <c r="AE350" s="273" t="s">
        <v>22</v>
      </c>
      <c r="AF350" s="271" t="s">
        <v>1</v>
      </c>
      <c r="AG350" s="271" t="s">
        <v>1</v>
      </c>
      <c r="AH350" s="271" t="s">
        <v>1</v>
      </c>
      <c r="AI350" s="271" t="s">
        <v>1</v>
      </c>
      <c r="AJ350" s="271" t="s">
        <v>1</v>
      </c>
      <c r="AK350" s="271" t="s">
        <v>1</v>
      </c>
      <c r="AL350" s="271" t="s">
        <v>1</v>
      </c>
      <c r="AM350" s="271" t="s">
        <v>1</v>
      </c>
      <c r="AN350" s="271" t="s">
        <v>1</v>
      </c>
      <c r="AO350" s="271" t="s">
        <v>1</v>
      </c>
      <c r="AP350" s="271" t="s">
        <v>1</v>
      </c>
      <c r="AQ350" s="271" t="s">
        <v>1</v>
      </c>
      <c r="AR350" s="271" t="s">
        <v>1</v>
      </c>
      <c r="AS350" s="271" t="s">
        <v>1</v>
      </c>
      <c r="AT350" s="271" t="s">
        <v>1</v>
      </c>
      <c r="AU350" s="271" t="s">
        <v>1</v>
      </c>
      <c r="AV350" s="271" t="s">
        <v>1</v>
      </c>
      <c r="AW350" s="275" t="s">
        <v>1241</v>
      </c>
      <c r="AX350" s="275">
        <v>1</v>
      </c>
      <c r="AY350" s="284">
        <v>0</v>
      </c>
      <c r="AZ350" s="276">
        <v>0</v>
      </c>
      <c r="BA350" s="277">
        <v>18.100000000000001</v>
      </c>
      <c r="BB350" s="283">
        <v>0</v>
      </c>
      <c r="BD350" s="150" t="e">
        <f>_xlfn.XLOOKUP(A350,'KSD auditees'!A:A,'KSD auditees'!A:A)</f>
        <v>#N/A</v>
      </c>
      <c r="BE350" s="150" t="e">
        <f>_xlfn.XLOOKUP(A350,'KSD auditees'!A:A,'KSD auditees'!G:G)</f>
        <v>#N/A</v>
      </c>
      <c r="BF350" s="150" t="e">
        <f>_xlfn.XLOOKUP(A350,'[27]Non AGSA'!B:B,'[27]Non AGSA'!B:B)</f>
        <v>#N/A</v>
      </c>
      <c r="BG350" s="150" t="e">
        <f>_xlfn.XLOOKUP(A350,'[27]Dormant auditee list'!C:C,'[27]Dormant auditee list'!C:C)</f>
        <v>#N/A</v>
      </c>
      <c r="BH350" s="150" t="str">
        <f>_xlfn.XLOOKUP(A350,[27]Reworked!A:A,[27]Reworked!I:I)</f>
        <v>Unqualified with no findings</v>
      </c>
      <c r="BJ350" s="150">
        <v>1</v>
      </c>
      <c r="BK350" s="150">
        <v>1</v>
      </c>
    </row>
    <row r="351" spans="1:63" ht="34.5" customHeight="1" x14ac:dyDescent="0.25">
      <c r="A351" s="265">
        <v>419</v>
      </c>
      <c r="B351" s="266" t="s">
        <v>164</v>
      </c>
      <c r="C351" s="271" t="s">
        <v>1193</v>
      </c>
      <c r="D351" s="271" t="s">
        <v>941</v>
      </c>
      <c r="E351" s="271" t="s">
        <v>1191</v>
      </c>
      <c r="F351" s="271" t="s">
        <v>1</v>
      </c>
      <c r="G351" s="271" t="s">
        <v>584</v>
      </c>
      <c r="H351" s="266" t="s">
        <v>440</v>
      </c>
      <c r="I351" s="266" t="s">
        <v>437</v>
      </c>
      <c r="J351" s="279" t="s">
        <v>26</v>
      </c>
      <c r="K351" s="271" t="s">
        <v>1</v>
      </c>
      <c r="L351" s="272" t="s">
        <v>23</v>
      </c>
      <c r="M351" s="152" t="s">
        <v>17</v>
      </c>
      <c r="N351" s="271" t="s">
        <v>1</v>
      </c>
      <c r="O351" s="272" t="s">
        <v>23</v>
      </c>
      <c r="P351" s="274" t="s">
        <v>20</v>
      </c>
      <c r="Q351" s="274" t="s">
        <v>20</v>
      </c>
      <c r="R351" s="274" t="s">
        <v>20</v>
      </c>
      <c r="S351" s="271" t="s">
        <v>1</v>
      </c>
      <c r="T351" s="274" t="s">
        <v>20</v>
      </c>
      <c r="U351" s="274" t="s">
        <v>20</v>
      </c>
      <c r="V351" s="274" t="s">
        <v>20</v>
      </c>
      <c r="W351" s="271" t="s">
        <v>1</v>
      </c>
      <c r="X351" s="271" t="s">
        <v>1</v>
      </c>
      <c r="Y351" s="271" t="s">
        <v>1</v>
      </c>
      <c r="Z351" s="271" t="s">
        <v>1</v>
      </c>
      <c r="AA351" s="271" t="s">
        <v>1</v>
      </c>
      <c r="AB351" s="271" t="s">
        <v>1</v>
      </c>
      <c r="AC351" s="271" t="s">
        <v>1</v>
      </c>
      <c r="AD351" s="271" t="s">
        <v>1</v>
      </c>
      <c r="AE351" s="272" t="s">
        <v>23</v>
      </c>
      <c r="AF351" s="273" t="s">
        <v>22</v>
      </c>
      <c r="AG351" s="271" t="s">
        <v>1</v>
      </c>
      <c r="AH351" s="271" t="s">
        <v>1</v>
      </c>
      <c r="AI351" s="271" t="s">
        <v>1</v>
      </c>
      <c r="AJ351" s="271" t="s">
        <v>1</v>
      </c>
      <c r="AK351" s="271" t="s">
        <v>1</v>
      </c>
      <c r="AL351" s="272" t="s">
        <v>23</v>
      </c>
      <c r="AM351" s="271" t="s">
        <v>1</v>
      </c>
      <c r="AN351" s="271" t="s">
        <v>1</v>
      </c>
      <c r="AO351" s="271" t="s">
        <v>1</v>
      </c>
      <c r="AP351" s="271" t="s">
        <v>1</v>
      </c>
      <c r="AQ351" s="271" t="s">
        <v>1</v>
      </c>
      <c r="AR351" s="271" t="s">
        <v>1</v>
      </c>
      <c r="AS351" s="271" t="s">
        <v>1</v>
      </c>
      <c r="AT351" s="271" t="s">
        <v>1</v>
      </c>
      <c r="AU351" s="271" t="s">
        <v>1</v>
      </c>
      <c r="AV351" s="272" t="s">
        <v>23</v>
      </c>
      <c r="AW351" s="275" t="s">
        <v>1241</v>
      </c>
      <c r="AX351" s="275">
        <v>1</v>
      </c>
      <c r="AY351" s="152">
        <v>2</v>
      </c>
      <c r="AZ351" s="276">
        <v>0</v>
      </c>
      <c r="BA351" s="277">
        <v>0.47</v>
      </c>
      <c r="BB351" s="281">
        <v>0.52</v>
      </c>
      <c r="BD351" s="150">
        <f>_xlfn.XLOOKUP(A351,'KSD auditees'!A:A,'KSD auditees'!A:A)</f>
        <v>419</v>
      </c>
      <c r="BE351" s="150" t="str">
        <f>_xlfn.XLOOKUP(A351,'KSD auditees'!A:A,'KSD auditees'!G:G)</f>
        <v>Human settlements</v>
      </c>
      <c r="BF351" s="150" t="e">
        <f>_xlfn.XLOOKUP(A351,'[27]Non AGSA'!B:B,'[27]Non AGSA'!B:B)</f>
        <v>#N/A</v>
      </c>
      <c r="BG351" s="150" t="e">
        <f>_xlfn.XLOOKUP(A351,'[27]Dormant auditee list'!C:C,'[27]Dormant auditee list'!C:C)</f>
        <v>#N/A</v>
      </c>
      <c r="BH351" s="150" t="str">
        <f>_xlfn.XLOOKUP(A351,[27]Reworked!A:A,[27]Reworked!I:I)</f>
        <v>Qualified</v>
      </c>
      <c r="BJ351" s="150">
        <v>1</v>
      </c>
      <c r="BK351" s="150">
        <v>3</v>
      </c>
    </row>
    <row r="352" spans="1:63" ht="14.25" customHeight="1" x14ac:dyDescent="0.25">
      <c r="A352" s="265">
        <v>422</v>
      </c>
      <c r="B352" s="266" t="s">
        <v>219</v>
      </c>
      <c r="C352" s="271" t="s">
        <v>1193</v>
      </c>
      <c r="D352" s="271" t="s">
        <v>737</v>
      </c>
      <c r="E352" s="271" t="s">
        <v>1191</v>
      </c>
      <c r="F352" s="271" t="s">
        <v>1</v>
      </c>
      <c r="G352" s="271" t="s">
        <v>209</v>
      </c>
      <c r="H352" s="266" t="s">
        <v>1</v>
      </c>
      <c r="I352" s="266" t="s">
        <v>437</v>
      </c>
      <c r="J352" s="285" t="s">
        <v>39</v>
      </c>
      <c r="K352" s="271" t="s">
        <v>1</v>
      </c>
      <c r="L352" s="273" t="s">
        <v>22</v>
      </c>
      <c r="M352" s="286" t="s">
        <v>299</v>
      </c>
      <c r="N352" s="271" t="s">
        <v>1</v>
      </c>
      <c r="O352" s="272" t="s">
        <v>23</v>
      </c>
      <c r="P352" s="271" t="s">
        <v>1</v>
      </c>
      <c r="Q352" s="271" t="s">
        <v>1</v>
      </c>
      <c r="R352" s="273" t="s">
        <v>22</v>
      </c>
      <c r="S352" s="271" t="s">
        <v>1</v>
      </c>
      <c r="T352" s="271" t="s">
        <v>1</v>
      </c>
      <c r="U352" s="271" t="s">
        <v>1</v>
      </c>
      <c r="V352" s="271" t="s">
        <v>1</v>
      </c>
      <c r="W352" s="273" t="s">
        <v>22</v>
      </c>
      <c r="X352" s="271" t="s">
        <v>1</v>
      </c>
      <c r="Y352" s="271" t="s">
        <v>1</v>
      </c>
      <c r="Z352" s="271" t="s">
        <v>1</v>
      </c>
      <c r="AA352" s="271" t="s">
        <v>1</v>
      </c>
      <c r="AB352" s="271" t="s">
        <v>1</v>
      </c>
      <c r="AC352" s="271" t="s">
        <v>1</v>
      </c>
      <c r="AD352" s="271" t="s">
        <v>1</v>
      </c>
      <c r="AE352" s="273" t="s">
        <v>22</v>
      </c>
      <c r="AF352" s="271" t="s">
        <v>1</v>
      </c>
      <c r="AG352" s="273" t="s">
        <v>22</v>
      </c>
      <c r="AH352" s="271" t="s">
        <v>1</v>
      </c>
      <c r="AI352" s="271" t="s">
        <v>1</v>
      </c>
      <c r="AJ352" s="271" t="s">
        <v>1</v>
      </c>
      <c r="AK352" s="271" t="s">
        <v>1</v>
      </c>
      <c r="AL352" s="271" t="s">
        <v>1</v>
      </c>
      <c r="AM352" s="271" t="s">
        <v>1</v>
      </c>
      <c r="AN352" s="271" t="s">
        <v>1</v>
      </c>
      <c r="AO352" s="271" t="s">
        <v>1</v>
      </c>
      <c r="AP352" s="271" t="s">
        <v>1</v>
      </c>
      <c r="AQ352" s="271" t="s">
        <v>1</v>
      </c>
      <c r="AR352" s="271" t="s">
        <v>1</v>
      </c>
      <c r="AS352" s="271" t="s">
        <v>1</v>
      </c>
      <c r="AT352" s="271" t="s">
        <v>1</v>
      </c>
      <c r="AU352" s="271" t="s">
        <v>1</v>
      </c>
      <c r="AV352" s="273" t="s">
        <v>22</v>
      </c>
      <c r="AW352" s="284" t="s">
        <v>1</v>
      </c>
      <c r="AX352" s="152">
        <v>2</v>
      </c>
      <c r="AY352" s="152">
        <v>2</v>
      </c>
      <c r="AZ352" s="276">
        <v>0</v>
      </c>
      <c r="BA352" s="277">
        <v>0.14000000000000001</v>
      </c>
      <c r="BB352" s="281">
        <v>6.0000000000000001E-3</v>
      </c>
      <c r="BD352" s="150">
        <f>_xlfn.XLOOKUP(A352,'KSD auditees'!A:A,'KSD auditees'!A:A)</f>
        <v>422</v>
      </c>
      <c r="BE352" s="150" t="str">
        <f>_xlfn.XLOOKUP(A352,'KSD auditees'!A:A,'KSD auditees'!G:G)</f>
        <v>Transport</v>
      </c>
      <c r="BF352" s="150" t="e">
        <f>_xlfn.XLOOKUP(A352,'[27]Non AGSA'!B:B,'[27]Non AGSA'!B:B)</f>
        <v>#N/A</v>
      </c>
      <c r="BG352" s="150" t="e">
        <f>_xlfn.XLOOKUP(A352,'[27]Dormant auditee list'!C:C,'[27]Dormant auditee list'!C:C)</f>
        <v>#N/A</v>
      </c>
      <c r="BH352" s="150" t="str">
        <f>_xlfn.XLOOKUP(A352,[27]Reworked!A:A,[27]Reworked!I:I)</f>
        <v>Audit not finalised at legislated date</v>
      </c>
      <c r="BJ352" s="150">
        <v>1</v>
      </c>
      <c r="BK352" s="150">
        <v>6</v>
      </c>
    </row>
    <row r="353" spans="1:63" ht="34.5" customHeight="1" x14ac:dyDescent="0.25">
      <c r="A353" s="265">
        <v>1224</v>
      </c>
      <c r="B353" s="266" t="s">
        <v>220</v>
      </c>
      <c r="C353" s="271" t="s">
        <v>1193</v>
      </c>
      <c r="D353" s="271" t="s">
        <v>683</v>
      </c>
      <c r="E353" s="271" t="s">
        <v>1191</v>
      </c>
      <c r="F353" s="271" t="s">
        <v>1</v>
      </c>
      <c r="G353" s="271" t="s">
        <v>209</v>
      </c>
      <c r="H353" s="266" t="s">
        <v>440</v>
      </c>
      <c r="I353" s="266" t="s">
        <v>437</v>
      </c>
      <c r="J353" s="279" t="s">
        <v>26</v>
      </c>
      <c r="K353" s="271" t="s">
        <v>1</v>
      </c>
      <c r="L353" s="272" t="s">
        <v>23</v>
      </c>
      <c r="M353" s="279" t="s">
        <v>26</v>
      </c>
      <c r="N353" s="271" t="s">
        <v>1</v>
      </c>
      <c r="O353" s="272" t="s">
        <v>23</v>
      </c>
      <c r="P353" s="271" t="s">
        <v>1</v>
      </c>
      <c r="Q353" s="271" t="s">
        <v>1</v>
      </c>
      <c r="R353" s="272" t="s">
        <v>23</v>
      </c>
      <c r="S353" s="271" t="s">
        <v>1</v>
      </c>
      <c r="T353" s="271" t="s">
        <v>1</v>
      </c>
      <c r="U353" s="271" t="s">
        <v>1</v>
      </c>
      <c r="V353" s="271" t="s">
        <v>1</v>
      </c>
      <c r="W353" s="271" t="s">
        <v>1</v>
      </c>
      <c r="X353" s="271" t="s">
        <v>1</v>
      </c>
      <c r="Y353" s="271" t="s">
        <v>1</v>
      </c>
      <c r="Z353" s="271" t="s">
        <v>1</v>
      </c>
      <c r="AA353" s="271" t="s">
        <v>1</v>
      </c>
      <c r="AB353" s="271" t="s">
        <v>1</v>
      </c>
      <c r="AC353" s="271" t="s">
        <v>1</v>
      </c>
      <c r="AD353" s="271" t="s">
        <v>1</v>
      </c>
      <c r="AE353" s="272" t="s">
        <v>23</v>
      </c>
      <c r="AF353" s="271" t="s">
        <v>1</v>
      </c>
      <c r="AG353" s="271" t="s">
        <v>1</v>
      </c>
      <c r="AH353" s="271" t="s">
        <v>1</v>
      </c>
      <c r="AI353" s="271" t="s">
        <v>1</v>
      </c>
      <c r="AJ353" s="271" t="s">
        <v>1</v>
      </c>
      <c r="AK353" s="271" t="s">
        <v>1</v>
      </c>
      <c r="AL353" s="272" t="s">
        <v>23</v>
      </c>
      <c r="AM353" s="271" t="s">
        <v>1</v>
      </c>
      <c r="AN353" s="271" t="s">
        <v>1</v>
      </c>
      <c r="AO353" s="271" t="s">
        <v>1</v>
      </c>
      <c r="AP353" s="271" t="s">
        <v>1</v>
      </c>
      <c r="AQ353" s="271" t="s">
        <v>1</v>
      </c>
      <c r="AR353" s="271" t="s">
        <v>1</v>
      </c>
      <c r="AS353" s="271" t="s">
        <v>1</v>
      </c>
      <c r="AT353" s="271" t="s">
        <v>1</v>
      </c>
      <c r="AU353" s="272" t="s">
        <v>23</v>
      </c>
      <c r="AV353" s="273" t="s">
        <v>22</v>
      </c>
      <c r="AW353" s="275" t="s">
        <v>1241</v>
      </c>
      <c r="AX353" s="152">
        <v>2</v>
      </c>
      <c r="AY353" s="275">
        <v>1</v>
      </c>
      <c r="AZ353" s="276">
        <v>0</v>
      </c>
      <c r="BA353" s="280">
        <v>9.8000000000000007</v>
      </c>
      <c r="BB353" s="283">
        <v>0</v>
      </c>
      <c r="BD353" s="150">
        <f>_xlfn.XLOOKUP(A353,'KSD auditees'!A:A,'KSD auditees'!A:A)</f>
        <v>1224</v>
      </c>
      <c r="BE353" s="150" t="str">
        <f>_xlfn.XLOOKUP(A353,'KSD auditees'!A:A,'KSD auditees'!G:G)</f>
        <v>Transport</v>
      </c>
      <c r="BF353" s="150" t="e">
        <f>_xlfn.XLOOKUP(A353,'[27]Non AGSA'!B:B,'[27]Non AGSA'!B:B)</f>
        <v>#N/A</v>
      </c>
      <c r="BG353" s="150" t="e">
        <f>_xlfn.XLOOKUP(A353,'[27]Dormant auditee list'!C:C,'[27]Dormant auditee list'!C:C)</f>
        <v>#N/A</v>
      </c>
      <c r="BH353" s="150" t="str">
        <f>_xlfn.XLOOKUP(A353,[27]Reworked!A:A,[27]Reworked!I:I)</f>
        <v>Qualified</v>
      </c>
      <c r="BJ353" s="150">
        <v>1</v>
      </c>
      <c r="BK353" s="150">
        <v>3</v>
      </c>
    </row>
    <row r="354" spans="1:63" ht="34.5" customHeight="1" x14ac:dyDescent="0.25">
      <c r="A354" s="265">
        <v>423</v>
      </c>
      <c r="B354" s="266" t="s">
        <v>221</v>
      </c>
      <c r="C354" s="271" t="s">
        <v>1193</v>
      </c>
      <c r="D354" s="271" t="s">
        <v>683</v>
      </c>
      <c r="E354" s="271" t="s">
        <v>1191</v>
      </c>
      <c r="F354" s="271" t="s">
        <v>1</v>
      </c>
      <c r="G354" s="271" t="s">
        <v>209</v>
      </c>
      <c r="H354" s="266" t="s">
        <v>440</v>
      </c>
      <c r="I354" s="266" t="s">
        <v>437</v>
      </c>
      <c r="J354" s="275" t="s">
        <v>33</v>
      </c>
      <c r="K354" s="271" t="s">
        <v>1</v>
      </c>
      <c r="L354" s="271" t="s">
        <v>1</v>
      </c>
      <c r="M354" s="275" t="s">
        <v>33</v>
      </c>
      <c r="N354" s="271" t="s">
        <v>1</v>
      </c>
      <c r="O354" s="271" t="s">
        <v>1</v>
      </c>
      <c r="P354" s="271" t="s">
        <v>1</v>
      </c>
      <c r="Q354" s="271" t="s">
        <v>1</v>
      </c>
      <c r="R354" s="271" t="s">
        <v>1</v>
      </c>
      <c r="S354" s="271" t="s">
        <v>1</v>
      </c>
      <c r="T354" s="271" t="s">
        <v>1</v>
      </c>
      <c r="U354" s="271" t="s">
        <v>1</v>
      </c>
      <c r="V354" s="271" t="s">
        <v>1</v>
      </c>
      <c r="W354" s="271" t="s">
        <v>1</v>
      </c>
      <c r="X354" s="271" t="s">
        <v>1</v>
      </c>
      <c r="Y354" s="271" t="s">
        <v>1</v>
      </c>
      <c r="Z354" s="271" t="s">
        <v>1</v>
      </c>
      <c r="AA354" s="271" t="s">
        <v>1</v>
      </c>
      <c r="AB354" s="271" t="s">
        <v>1</v>
      </c>
      <c r="AC354" s="271" t="s">
        <v>1</v>
      </c>
      <c r="AD354" s="271" t="s">
        <v>1</v>
      </c>
      <c r="AE354" s="271" t="s">
        <v>1</v>
      </c>
      <c r="AF354" s="271" t="s">
        <v>1</v>
      </c>
      <c r="AG354" s="271" t="s">
        <v>1</v>
      </c>
      <c r="AH354" s="271" t="s">
        <v>1</v>
      </c>
      <c r="AI354" s="271" t="s">
        <v>1</v>
      </c>
      <c r="AJ354" s="271" t="s">
        <v>1</v>
      </c>
      <c r="AK354" s="271" t="s">
        <v>1</v>
      </c>
      <c r="AL354" s="271" t="s">
        <v>1</v>
      </c>
      <c r="AM354" s="271" t="s">
        <v>1</v>
      </c>
      <c r="AN354" s="271" t="s">
        <v>1</v>
      </c>
      <c r="AO354" s="271" t="s">
        <v>1</v>
      </c>
      <c r="AP354" s="271" t="s">
        <v>1</v>
      </c>
      <c r="AQ354" s="271" t="s">
        <v>1</v>
      </c>
      <c r="AR354" s="271" t="s">
        <v>1</v>
      </c>
      <c r="AS354" s="271" t="s">
        <v>1</v>
      </c>
      <c r="AT354" s="271" t="s">
        <v>1</v>
      </c>
      <c r="AU354" s="271" t="s">
        <v>1</v>
      </c>
      <c r="AV354" s="272" t="s">
        <v>23</v>
      </c>
      <c r="AW354" s="274" t="s">
        <v>1240</v>
      </c>
      <c r="AX354" s="275">
        <v>1</v>
      </c>
      <c r="AY354" s="152">
        <v>2</v>
      </c>
      <c r="AZ354" s="276">
        <v>0</v>
      </c>
      <c r="BA354" s="280">
        <v>0.12</v>
      </c>
      <c r="BB354" s="281">
        <v>0</v>
      </c>
      <c r="BD354" s="150">
        <f>_xlfn.XLOOKUP(A354,'KSD auditees'!A:A,'KSD auditees'!A:A)</f>
        <v>423</v>
      </c>
      <c r="BE354" s="150" t="str">
        <f>_xlfn.XLOOKUP(A354,'KSD auditees'!A:A,'KSD auditees'!G:G)</f>
        <v>Transport</v>
      </c>
      <c r="BF354" s="150" t="e">
        <f>_xlfn.XLOOKUP(A354,'[27]Non AGSA'!B:B,'[27]Non AGSA'!B:B)</f>
        <v>#N/A</v>
      </c>
      <c r="BG354" s="150" t="e">
        <f>_xlfn.XLOOKUP(A354,'[27]Dormant auditee list'!C:C,'[27]Dormant auditee list'!C:C)</f>
        <v>#N/A</v>
      </c>
      <c r="BH354" s="150" t="str">
        <f>_xlfn.XLOOKUP(A354,[27]Reworked!A:A,[27]Reworked!I:I)</f>
        <v>Unqualified with no findings</v>
      </c>
      <c r="BJ354" s="150">
        <v>1</v>
      </c>
      <c r="BK354" s="150">
        <v>1</v>
      </c>
    </row>
    <row r="355" spans="1:63" ht="14.25" customHeight="1" x14ac:dyDescent="0.25">
      <c r="A355" s="265">
        <v>225</v>
      </c>
      <c r="B355" s="266" t="s">
        <v>222</v>
      </c>
      <c r="C355" s="271" t="s">
        <v>1193</v>
      </c>
      <c r="D355" s="271" t="s">
        <v>625</v>
      </c>
      <c r="E355" s="271" t="s">
        <v>1191</v>
      </c>
      <c r="F355" s="271" t="s">
        <v>1</v>
      </c>
      <c r="G355" s="271" t="s">
        <v>1</v>
      </c>
      <c r="H355" s="266" t="s">
        <v>1</v>
      </c>
      <c r="I355" s="266" t="s">
        <v>625</v>
      </c>
      <c r="J355" s="279" t="s">
        <v>26</v>
      </c>
      <c r="K355" s="274" t="s">
        <v>20</v>
      </c>
      <c r="L355" s="272" t="s">
        <v>23</v>
      </c>
      <c r="M355" s="152" t="s">
        <v>17</v>
      </c>
      <c r="N355" s="271" t="s">
        <v>1</v>
      </c>
      <c r="O355" s="272" t="s">
        <v>23</v>
      </c>
      <c r="P355" s="274" t="s">
        <v>20</v>
      </c>
      <c r="Q355" s="271" t="s">
        <v>1</v>
      </c>
      <c r="R355" s="271" t="s">
        <v>1</v>
      </c>
      <c r="S355" s="271" t="s">
        <v>1</v>
      </c>
      <c r="T355" s="271" t="s">
        <v>1</v>
      </c>
      <c r="U355" s="271" t="s">
        <v>1</v>
      </c>
      <c r="V355" s="271" t="s">
        <v>1</v>
      </c>
      <c r="W355" s="271" t="s">
        <v>1</v>
      </c>
      <c r="X355" s="274" t="s">
        <v>20</v>
      </c>
      <c r="Y355" s="271" t="s">
        <v>1</v>
      </c>
      <c r="Z355" s="274" t="s">
        <v>20</v>
      </c>
      <c r="AA355" s="274" t="s">
        <v>20</v>
      </c>
      <c r="AB355" s="271" t="s">
        <v>1</v>
      </c>
      <c r="AC355" s="271" t="s">
        <v>1</v>
      </c>
      <c r="AD355" s="271" t="s">
        <v>1</v>
      </c>
      <c r="AE355" s="272" t="s">
        <v>23</v>
      </c>
      <c r="AF355" s="272" t="s">
        <v>23</v>
      </c>
      <c r="AG355" s="271" t="s">
        <v>1</v>
      </c>
      <c r="AH355" s="271" t="s">
        <v>1</v>
      </c>
      <c r="AI355" s="271" t="s">
        <v>1</v>
      </c>
      <c r="AJ355" s="271" t="s">
        <v>1</v>
      </c>
      <c r="AK355" s="272" t="s">
        <v>23</v>
      </c>
      <c r="AL355" s="274" t="s">
        <v>20</v>
      </c>
      <c r="AM355" s="271" t="s">
        <v>1</v>
      </c>
      <c r="AN355" s="271" t="s">
        <v>1</v>
      </c>
      <c r="AO355" s="271" t="s">
        <v>1</v>
      </c>
      <c r="AP355" s="272" t="s">
        <v>23</v>
      </c>
      <c r="AQ355" s="271" t="s">
        <v>1</v>
      </c>
      <c r="AR355" s="272" t="s">
        <v>23</v>
      </c>
      <c r="AS355" s="271" t="s">
        <v>1</v>
      </c>
      <c r="AT355" s="271" t="s">
        <v>1</v>
      </c>
      <c r="AU355" s="272" t="s">
        <v>23</v>
      </c>
      <c r="AV355" s="272" t="s">
        <v>23</v>
      </c>
      <c r="AW355" s="274" t="s">
        <v>1240</v>
      </c>
      <c r="AX355" s="152">
        <v>2</v>
      </c>
      <c r="AY355" s="275">
        <v>1</v>
      </c>
      <c r="AZ355" s="276">
        <v>0</v>
      </c>
      <c r="BA355" s="277">
        <v>1754.3</v>
      </c>
      <c r="BB355" s="278">
        <v>15.9</v>
      </c>
      <c r="BD355" s="150">
        <f>_xlfn.XLOOKUP(A355,'KSD auditees'!A:A,'KSD auditees'!A:A)</f>
        <v>225</v>
      </c>
      <c r="BE355" s="150" t="str">
        <f>_xlfn.XLOOKUP(A355,'KSD auditees'!A:A,'KSD auditees'!G:G)</f>
        <v>Transport</v>
      </c>
      <c r="BF355" s="150" t="e">
        <f>_xlfn.XLOOKUP(A355,'[27]Non AGSA'!B:B,'[27]Non AGSA'!B:B)</f>
        <v>#N/A</v>
      </c>
      <c r="BG355" s="150" t="e">
        <f>_xlfn.XLOOKUP(A355,'[27]Dormant auditee list'!C:C,'[27]Dormant auditee list'!C:C)</f>
        <v>#N/A</v>
      </c>
      <c r="BH355" s="150" t="str">
        <f>_xlfn.XLOOKUP(A355,[27]Reworked!A:A,[27]Reworked!I:I)</f>
        <v>Qualified</v>
      </c>
      <c r="BJ355" s="150">
        <v>1</v>
      </c>
      <c r="BK355" s="150">
        <v>3</v>
      </c>
    </row>
    <row r="356" spans="1:63" ht="27" customHeight="1" x14ac:dyDescent="0.25">
      <c r="A356" s="265">
        <v>427</v>
      </c>
      <c r="B356" s="266" t="s">
        <v>1139</v>
      </c>
      <c r="C356" s="271" t="s">
        <v>1193</v>
      </c>
      <c r="D356" s="271" t="s">
        <v>1086</v>
      </c>
      <c r="E356" s="271" t="s">
        <v>1191</v>
      </c>
      <c r="F356" s="271" t="s">
        <v>1</v>
      </c>
      <c r="G356" s="271" t="s">
        <v>443</v>
      </c>
      <c r="H356" s="266" t="s">
        <v>444</v>
      </c>
      <c r="I356" s="266" t="s">
        <v>437</v>
      </c>
      <c r="J356" s="285" t="s">
        <v>39</v>
      </c>
      <c r="K356" s="271" t="s">
        <v>1</v>
      </c>
      <c r="L356" s="271" t="s">
        <v>1</v>
      </c>
      <c r="M356" s="275" t="s">
        <v>33</v>
      </c>
      <c r="N356" s="271" t="s">
        <v>1</v>
      </c>
      <c r="O356" s="273" t="s">
        <v>22</v>
      </c>
      <c r="P356" s="271" t="s">
        <v>1</v>
      </c>
      <c r="Q356" s="271" t="s">
        <v>1</v>
      </c>
      <c r="R356" s="271" t="s">
        <v>1</v>
      </c>
      <c r="S356" s="271" t="s">
        <v>1</v>
      </c>
      <c r="T356" s="271" t="s">
        <v>1</v>
      </c>
      <c r="U356" s="271" t="s">
        <v>1</v>
      </c>
      <c r="V356" s="271" t="s">
        <v>1</v>
      </c>
      <c r="W356" s="271" t="s">
        <v>1</v>
      </c>
      <c r="X356" s="271" t="s">
        <v>1</v>
      </c>
      <c r="Y356" s="271" t="s">
        <v>1</v>
      </c>
      <c r="Z356" s="271" t="s">
        <v>1</v>
      </c>
      <c r="AA356" s="271" t="s">
        <v>1</v>
      </c>
      <c r="AB356" s="271" t="s">
        <v>1</v>
      </c>
      <c r="AC356" s="271" t="s">
        <v>1</v>
      </c>
      <c r="AD356" s="271" t="s">
        <v>1</v>
      </c>
      <c r="AE356" s="271" t="s">
        <v>1</v>
      </c>
      <c r="AF356" s="271" t="s">
        <v>1</v>
      </c>
      <c r="AG356" s="271" t="s">
        <v>1</v>
      </c>
      <c r="AH356" s="271" t="s">
        <v>1</v>
      </c>
      <c r="AI356" s="271" t="s">
        <v>1</v>
      </c>
      <c r="AJ356" s="271" t="s">
        <v>1</v>
      </c>
      <c r="AK356" s="271" t="s">
        <v>1</v>
      </c>
      <c r="AL356" s="271" t="s">
        <v>1</v>
      </c>
      <c r="AM356" s="271" t="s">
        <v>1</v>
      </c>
      <c r="AN356" s="271" t="s">
        <v>1</v>
      </c>
      <c r="AO356" s="271" t="s">
        <v>1</v>
      </c>
      <c r="AP356" s="271" t="s">
        <v>1</v>
      </c>
      <c r="AQ356" s="271" t="s">
        <v>1</v>
      </c>
      <c r="AR356" s="271" t="s">
        <v>1</v>
      </c>
      <c r="AS356" s="271" t="s">
        <v>1</v>
      </c>
      <c r="AT356" s="271" t="s">
        <v>1</v>
      </c>
      <c r="AU356" s="271" t="s">
        <v>1</v>
      </c>
      <c r="AV356" s="273" t="s">
        <v>22</v>
      </c>
      <c r="AW356" s="284" t="s">
        <v>1</v>
      </c>
      <c r="AX356" s="284">
        <v>0</v>
      </c>
      <c r="AY356" s="284">
        <v>0</v>
      </c>
      <c r="AZ356" s="276">
        <v>0</v>
      </c>
      <c r="BA356" s="277">
        <v>0</v>
      </c>
      <c r="BB356" s="281">
        <v>0</v>
      </c>
      <c r="BD356" s="150" t="e">
        <f>_xlfn.XLOOKUP(A356,'KSD auditees'!A:A,'KSD auditees'!A:A)</f>
        <v>#N/A</v>
      </c>
      <c r="BE356" s="150" t="e">
        <f>_xlfn.XLOOKUP(A356,'KSD auditees'!A:A,'KSD auditees'!G:G)</f>
        <v>#N/A</v>
      </c>
      <c r="BF356" s="150" t="e">
        <f>_xlfn.XLOOKUP(A356,'[27]Non AGSA'!B:B,'[27]Non AGSA'!B:B)</f>
        <v>#N/A</v>
      </c>
      <c r="BG356" s="150" t="e">
        <f>_xlfn.XLOOKUP(A356,'[27]Dormant auditee list'!C:C,'[27]Dormant auditee list'!C:C)</f>
        <v>#N/A</v>
      </c>
      <c r="BH356" s="150" t="str">
        <f>_xlfn.XLOOKUP(A356,[27]Reworked!A:A,[27]Reworked!I:I)</f>
        <v>Audit not finalised at legislated date</v>
      </c>
      <c r="BJ356" s="150">
        <v>1</v>
      </c>
      <c r="BK356" s="150">
        <v>6</v>
      </c>
    </row>
    <row r="357" spans="1:63" ht="33.75" customHeight="1" x14ac:dyDescent="0.25">
      <c r="A357" s="265">
        <v>329</v>
      </c>
      <c r="B357" s="266" t="s">
        <v>120</v>
      </c>
      <c r="C357" s="271" t="s">
        <v>1193</v>
      </c>
      <c r="D357" s="271" t="s">
        <v>1086</v>
      </c>
      <c r="E357" s="271" t="s">
        <v>1191</v>
      </c>
      <c r="F357" s="271" t="s">
        <v>1</v>
      </c>
      <c r="G357" s="271" t="s">
        <v>520</v>
      </c>
      <c r="H357" s="266" t="s">
        <v>440</v>
      </c>
      <c r="I357" s="266" t="s">
        <v>437</v>
      </c>
      <c r="J357" s="152" t="s">
        <v>17</v>
      </c>
      <c r="K357" s="271" t="s">
        <v>1</v>
      </c>
      <c r="L357" s="272" t="s">
        <v>23</v>
      </c>
      <c r="M357" s="152" t="s">
        <v>17</v>
      </c>
      <c r="N357" s="271" t="s">
        <v>1</v>
      </c>
      <c r="O357" s="272" t="s">
        <v>23</v>
      </c>
      <c r="P357" s="271" t="s">
        <v>1</v>
      </c>
      <c r="Q357" s="271" t="s">
        <v>1</v>
      </c>
      <c r="R357" s="271" t="s">
        <v>1</v>
      </c>
      <c r="S357" s="271" t="s">
        <v>1</v>
      </c>
      <c r="T357" s="271" t="s">
        <v>1</v>
      </c>
      <c r="U357" s="271" t="s">
        <v>1</v>
      </c>
      <c r="V357" s="271" t="s">
        <v>1</v>
      </c>
      <c r="W357" s="271" t="s">
        <v>1</v>
      </c>
      <c r="X357" s="271" t="s">
        <v>1</v>
      </c>
      <c r="Y357" s="271" t="s">
        <v>1</v>
      </c>
      <c r="Z357" s="271" t="s">
        <v>1</v>
      </c>
      <c r="AA357" s="271" t="s">
        <v>1</v>
      </c>
      <c r="AB357" s="271" t="s">
        <v>1</v>
      </c>
      <c r="AC357" s="271" t="s">
        <v>1</v>
      </c>
      <c r="AD357" s="271" t="s">
        <v>1</v>
      </c>
      <c r="AE357" s="272" t="s">
        <v>23</v>
      </c>
      <c r="AF357" s="271" t="s">
        <v>1</v>
      </c>
      <c r="AG357" s="271" t="s">
        <v>1</v>
      </c>
      <c r="AH357" s="271" t="s">
        <v>1</v>
      </c>
      <c r="AI357" s="271" t="s">
        <v>1</v>
      </c>
      <c r="AJ357" s="271" t="s">
        <v>1</v>
      </c>
      <c r="AK357" s="271" t="s">
        <v>1</v>
      </c>
      <c r="AL357" s="271" t="s">
        <v>1</v>
      </c>
      <c r="AM357" s="271" t="s">
        <v>1</v>
      </c>
      <c r="AN357" s="271" t="s">
        <v>1</v>
      </c>
      <c r="AO357" s="271" t="s">
        <v>1</v>
      </c>
      <c r="AP357" s="271" t="s">
        <v>1</v>
      </c>
      <c r="AQ357" s="271" t="s">
        <v>1</v>
      </c>
      <c r="AR357" s="271" t="s">
        <v>1</v>
      </c>
      <c r="AS357" s="271" t="s">
        <v>1</v>
      </c>
      <c r="AT357" s="271" t="s">
        <v>1</v>
      </c>
      <c r="AU357" s="272" t="s">
        <v>23</v>
      </c>
      <c r="AV357" s="274" t="s">
        <v>20</v>
      </c>
      <c r="AW357" s="275" t="s">
        <v>1241</v>
      </c>
      <c r="AX357" s="275">
        <v>1</v>
      </c>
      <c r="AY357" s="275">
        <v>1</v>
      </c>
      <c r="AZ357" s="276">
        <v>0</v>
      </c>
      <c r="BA357" s="277">
        <v>2.7</v>
      </c>
      <c r="BB357" s="283">
        <v>0</v>
      </c>
      <c r="BD357" s="150">
        <f>_xlfn.XLOOKUP(A357,'KSD auditees'!A:A,'KSD auditees'!A:A)</f>
        <v>329</v>
      </c>
      <c r="BE357" s="150" t="str">
        <f>_xlfn.XLOOKUP(A357,'KSD auditees'!A:A,'KSD auditees'!G:G)</f>
        <v>Energy</v>
      </c>
      <c r="BF357" s="150" t="e">
        <f>_xlfn.XLOOKUP(A357,'[27]Non AGSA'!B:B,'[27]Non AGSA'!B:B)</f>
        <v>#N/A</v>
      </c>
      <c r="BG357" s="150" t="e">
        <f>_xlfn.XLOOKUP(A357,'[27]Dormant auditee list'!C:C,'[27]Dormant auditee list'!C:C)</f>
        <v>#N/A</v>
      </c>
      <c r="BH357" s="150" t="str">
        <f>_xlfn.XLOOKUP(A357,[27]Reworked!A:A,[27]Reworked!I:I)</f>
        <v>Unqualified with findings</v>
      </c>
      <c r="BJ357" s="150">
        <v>1</v>
      </c>
      <c r="BK357" s="150">
        <v>2</v>
      </c>
    </row>
    <row r="358" spans="1:63" ht="18.75" customHeight="1" x14ac:dyDescent="0.25">
      <c r="A358" s="265">
        <v>429</v>
      </c>
      <c r="B358" s="266" t="s">
        <v>1308</v>
      </c>
      <c r="C358" s="271" t="s">
        <v>1193</v>
      </c>
      <c r="D358" s="271" t="s">
        <v>737</v>
      </c>
      <c r="E358" s="271" t="s">
        <v>1191</v>
      </c>
      <c r="F358" s="271" t="s">
        <v>1</v>
      </c>
      <c r="G358" s="271" t="s">
        <v>209</v>
      </c>
      <c r="H358" s="266" t="s">
        <v>1</v>
      </c>
      <c r="I358" s="266" t="s">
        <v>437</v>
      </c>
      <c r="J358" s="152" t="s">
        <v>17</v>
      </c>
      <c r="K358" s="274" t="s">
        <v>20</v>
      </c>
      <c r="L358" s="271" t="s">
        <v>1</v>
      </c>
      <c r="M358" s="275" t="s">
        <v>33</v>
      </c>
      <c r="N358" s="271" t="s">
        <v>1</v>
      </c>
      <c r="O358" s="271" t="s">
        <v>1</v>
      </c>
      <c r="P358" s="271" t="s">
        <v>1</v>
      </c>
      <c r="Q358" s="271" t="s">
        <v>1</v>
      </c>
      <c r="R358" s="271" t="s">
        <v>1</v>
      </c>
      <c r="S358" s="271" t="s">
        <v>1</v>
      </c>
      <c r="T358" s="271" t="s">
        <v>1</v>
      </c>
      <c r="U358" s="271" t="s">
        <v>1</v>
      </c>
      <c r="V358" s="271" t="s">
        <v>1</v>
      </c>
      <c r="W358" s="271" t="s">
        <v>1</v>
      </c>
      <c r="X358" s="271" t="s">
        <v>1</v>
      </c>
      <c r="Y358" s="271" t="s">
        <v>1</v>
      </c>
      <c r="Z358" s="274" t="s">
        <v>20</v>
      </c>
      <c r="AA358" s="271" t="s">
        <v>1</v>
      </c>
      <c r="AB358" s="271" t="s">
        <v>1</v>
      </c>
      <c r="AC358" s="271" t="s">
        <v>1</v>
      </c>
      <c r="AD358" s="271" t="s">
        <v>1</v>
      </c>
      <c r="AE358" s="271" t="s">
        <v>1</v>
      </c>
      <c r="AF358" s="271" t="s">
        <v>1</v>
      </c>
      <c r="AG358" s="271" t="s">
        <v>1</v>
      </c>
      <c r="AH358" s="271" t="s">
        <v>1</v>
      </c>
      <c r="AI358" s="271" t="s">
        <v>1</v>
      </c>
      <c r="AJ358" s="271" t="s">
        <v>1</v>
      </c>
      <c r="AK358" s="271" t="s">
        <v>1</v>
      </c>
      <c r="AL358" s="271" t="s">
        <v>1</v>
      </c>
      <c r="AM358" s="271" t="s">
        <v>1</v>
      </c>
      <c r="AN358" s="271" t="s">
        <v>1</v>
      </c>
      <c r="AO358" s="271" t="s">
        <v>1</v>
      </c>
      <c r="AP358" s="271" t="s">
        <v>1</v>
      </c>
      <c r="AQ358" s="271" t="s">
        <v>1</v>
      </c>
      <c r="AR358" s="271" t="s">
        <v>1</v>
      </c>
      <c r="AS358" s="271" t="s">
        <v>1</v>
      </c>
      <c r="AT358" s="271" t="s">
        <v>1</v>
      </c>
      <c r="AU358" s="274" t="s">
        <v>20</v>
      </c>
      <c r="AV358" s="271" t="s">
        <v>1</v>
      </c>
      <c r="AW358" s="275" t="s">
        <v>1241</v>
      </c>
      <c r="AX358" s="275">
        <v>1</v>
      </c>
      <c r="AY358" s="284">
        <v>0</v>
      </c>
      <c r="AZ358" s="276">
        <v>0</v>
      </c>
      <c r="BA358" s="280">
        <v>0.05</v>
      </c>
      <c r="BB358" s="283">
        <v>0</v>
      </c>
      <c r="BD358" s="150" t="e">
        <f>_xlfn.XLOOKUP(A358,'KSD auditees'!A:A,'KSD auditees'!A:A)</f>
        <v>#N/A</v>
      </c>
      <c r="BE358" s="150" t="e">
        <f>_xlfn.XLOOKUP(A358,'KSD auditees'!A:A,'KSD auditees'!G:G)</f>
        <v>#N/A</v>
      </c>
      <c r="BF358" s="150" t="e">
        <f>_xlfn.XLOOKUP(A358,'[27]Non AGSA'!B:B,'[27]Non AGSA'!B:B)</f>
        <v>#N/A</v>
      </c>
      <c r="BG358" s="150" t="e">
        <f>_xlfn.XLOOKUP(A358,'[27]Dormant auditee list'!C:C,'[27]Dormant auditee list'!C:C)</f>
        <v>#N/A</v>
      </c>
      <c r="BH358" s="150" t="str">
        <f>_xlfn.XLOOKUP(A358,[27]Reworked!A:A,[27]Reworked!I:I)</f>
        <v>Unqualified with findings</v>
      </c>
      <c r="BJ358" s="150">
        <v>1</v>
      </c>
      <c r="BK358" s="150">
        <v>2</v>
      </c>
    </row>
    <row r="359" spans="1:63" ht="27" customHeight="1" x14ac:dyDescent="0.25">
      <c r="A359" s="265">
        <v>433</v>
      </c>
      <c r="B359" s="266" t="s">
        <v>1309</v>
      </c>
      <c r="C359" s="271" t="s">
        <v>1193</v>
      </c>
      <c r="D359" s="271" t="s">
        <v>683</v>
      </c>
      <c r="E359" s="271" t="s">
        <v>1191</v>
      </c>
      <c r="F359" s="271" t="s">
        <v>1</v>
      </c>
      <c r="G359" s="271" t="s">
        <v>695</v>
      </c>
      <c r="H359" s="266" t="s">
        <v>696</v>
      </c>
      <c r="I359" s="266" t="s">
        <v>437</v>
      </c>
      <c r="J359" s="152" t="s">
        <v>17</v>
      </c>
      <c r="K359" s="272" t="s">
        <v>23</v>
      </c>
      <c r="L359" s="272" t="s">
        <v>23</v>
      </c>
      <c r="M359" s="152" t="s">
        <v>17</v>
      </c>
      <c r="N359" s="272" t="s">
        <v>23</v>
      </c>
      <c r="O359" s="272" t="s">
        <v>23</v>
      </c>
      <c r="P359" s="271" t="s">
        <v>1</v>
      </c>
      <c r="Q359" s="271" t="s">
        <v>1</v>
      </c>
      <c r="R359" s="271" t="s">
        <v>1</v>
      </c>
      <c r="S359" s="271" t="s">
        <v>1</v>
      </c>
      <c r="T359" s="271" t="s">
        <v>1</v>
      </c>
      <c r="U359" s="271" t="s">
        <v>1</v>
      </c>
      <c r="V359" s="271" t="s">
        <v>1</v>
      </c>
      <c r="W359" s="271" t="s">
        <v>1</v>
      </c>
      <c r="X359" s="271" t="s">
        <v>1</v>
      </c>
      <c r="Y359" s="271" t="s">
        <v>1</v>
      </c>
      <c r="Z359" s="271" t="s">
        <v>1</v>
      </c>
      <c r="AA359" s="272" t="s">
        <v>23</v>
      </c>
      <c r="AB359" s="271" t="s">
        <v>1</v>
      </c>
      <c r="AC359" s="271" t="s">
        <v>1</v>
      </c>
      <c r="AD359" s="271" t="s">
        <v>1</v>
      </c>
      <c r="AE359" s="271" t="s">
        <v>1</v>
      </c>
      <c r="AF359" s="272" t="s">
        <v>23</v>
      </c>
      <c r="AG359" s="271" t="s">
        <v>1</v>
      </c>
      <c r="AH359" s="271" t="s">
        <v>1</v>
      </c>
      <c r="AI359" s="271" t="s">
        <v>1</v>
      </c>
      <c r="AJ359" s="271" t="s">
        <v>1</v>
      </c>
      <c r="AK359" s="272" t="s">
        <v>23</v>
      </c>
      <c r="AL359" s="273" t="s">
        <v>22</v>
      </c>
      <c r="AM359" s="271" t="s">
        <v>1</v>
      </c>
      <c r="AN359" s="271" t="s">
        <v>1</v>
      </c>
      <c r="AO359" s="271" t="s">
        <v>1</v>
      </c>
      <c r="AP359" s="271" t="s">
        <v>1</v>
      </c>
      <c r="AQ359" s="271" t="s">
        <v>1</v>
      </c>
      <c r="AR359" s="272" t="s">
        <v>23</v>
      </c>
      <c r="AS359" s="271" t="s">
        <v>1</v>
      </c>
      <c r="AT359" s="271" t="s">
        <v>1</v>
      </c>
      <c r="AU359" s="272" t="s">
        <v>23</v>
      </c>
      <c r="AV359" s="272" t="s">
        <v>23</v>
      </c>
      <c r="AW359" s="275" t="s">
        <v>1241</v>
      </c>
      <c r="AX359" s="152">
        <v>2</v>
      </c>
      <c r="AY359" s="284">
        <v>0</v>
      </c>
      <c r="AZ359" s="276">
        <v>0</v>
      </c>
      <c r="BA359" s="280">
        <v>11.9</v>
      </c>
      <c r="BB359" s="278">
        <v>8.5</v>
      </c>
      <c r="BD359" s="150" t="e">
        <f>_xlfn.XLOOKUP(A359,'KSD auditees'!A:A,'KSD auditees'!A:A)</f>
        <v>#N/A</v>
      </c>
      <c r="BE359" s="150" t="e">
        <f>_xlfn.XLOOKUP(A359,'KSD auditees'!A:A,'KSD auditees'!G:G)</f>
        <v>#N/A</v>
      </c>
      <c r="BF359" s="150" t="e">
        <f>_xlfn.XLOOKUP(A359,'[27]Non AGSA'!B:B,'[27]Non AGSA'!B:B)</f>
        <v>#N/A</v>
      </c>
      <c r="BG359" s="150" t="e">
        <f>_xlfn.XLOOKUP(A359,'[27]Dormant auditee list'!C:C,'[27]Dormant auditee list'!C:C)</f>
        <v>#N/A</v>
      </c>
      <c r="BH359" s="150" t="str">
        <f>_xlfn.XLOOKUP(A359,[27]Reworked!A:A,[27]Reworked!I:I)</f>
        <v>Unqualified with findings</v>
      </c>
      <c r="BJ359" s="150">
        <v>1</v>
      </c>
      <c r="BK359" s="150">
        <v>2</v>
      </c>
    </row>
    <row r="360" spans="1:63" ht="18" customHeight="1" x14ac:dyDescent="0.25">
      <c r="A360" s="265">
        <v>435</v>
      </c>
      <c r="B360" s="266" t="s">
        <v>1310</v>
      </c>
      <c r="C360" s="271" t="s">
        <v>1193</v>
      </c>
      <c r="D360" s="271" t="s">
        <v>737</v>
      </c>
      <c r="E360" s="271" t="s">
        <v>1191</v>
      </c>
      <c r="F360" s="271" t="s">
        <v>1</v>
      </c>
      <c r="G360" s="271" t="s">
        <v>209</v>
      </c>
      <c r="H360" s="266" t="s">
        <v>1</v>
      </c>
      <c r="I360" s="266" t="s">
        <v>437</v>
      </c>
      <c r="J360" s="152" t="s">
        <v>17</v>
      </c>
      <c r="K360" s="271" t="s">
        <v>1</v>
      </c>
      <c r="L360" s="272" t="s">
        <v>23</v>
      </c>
      <c r="M360" s="152" t="s">
        <v>17</v>
      </c>
      <c r="N360" s="271" t="s">
        <v>1</v>
      </c>
      <c r="O360" s="272" t="s">
        <v>23</v>
      </c>
      <c r="P360" s="271" t="s">
        <v>1</v>
      </c>
      <c r="Q360" s="271" t="s">
        <v>1</v>
      </c>
      <c r="R360" s="271" t="s">
        <v>1</v>
      </c>
      <c r="S360" s="271" t="s">
        <v>1</v>
      </c>
      <c r="T360" s="271" t="s">
        <v>1</v>
      </c>
      <c r="U360" s="271" t="s">
        <v>1</v>
      </c>
      <c r="V360" s="271" t="s">
        <v>1</v>
      </c>
      <c r="W360" s="271" t="s">
        <v>1</v>
      </c>
      <c r="X360" s="271" t="s">
        <v>1</v>
      </c>
      <c r="Y360" s="271" t="s">
        <v>1</v>
      </c>
      <c r="Z360" s="271" t="s">
        <v>1</v>
      </c>
      <c r="AA360" s="271" t="s">
        <v>1</v>
      </c>
      <c r="AB360" s="271" t="s">
        <v>1</v>
      </c>
      <c r="AC360" s="271" t="s">
        <v>1</v>
      </c>
      <c r="AD360" s="271" t="s">
        <v>1</v>
      </c>
      <c r="AE360" s="271" t="s">
        <v>1</v>
      </c>
      <c r="AF360" s="272" t="s">
        <v>23</v>
      </c>
      <c r="AG360" s="271" t="s">
        <v>1</v>
      </c>
      <c r="AH360" s="271" t="s">
        <v>1</v>
      </c>
      <c r="AI360" s="271" t="s">
        <v>1</v>
      </c>
      <c r="AJ360" s="271" t="s">
        <v>1</v>
      </c>
      <c r="AK360" s="271" t="s">
        <v>1</v>
      </c>
      <c r="AL360" s="274" t="s">
        <v>20</v>
      </c>
      <c r="AM360" s="271" t="s">
        <v>1</v>
      </c>
      <c r="AN360" s="271" t="s">
        <v>1</v>
      </c>
      <c r="AO360" s="273" t="s">
        <v>22</v>
      </c>
      <c r="AP360" s="271" t="s">
        <v>1</v>
      </c>
      <c r="AQ360" s="271" t="s">
        <v>1</v>
      </c>
      <c r="AR360" s="273" t="s">
        <v>22</v>
      </c>
      <c r="AS360" s="271" t="s">
        <v>1</v>
      </c>
      <c r="AT360" s="271" t="s">
        <v>1</v>
      </c>
      <c r="AU360" s="274" t="s">
        <v>20</v>
      </c>
      <c r="AV360" s="272" t="s">
        <v>23</v>
      </c>
      <c r="AW360" s="275" t="s">
        <v>1241</v>
      </c>
      <c r="AX360" s="152">
        <v>2</v>
      </c>
      <c r="AY360" s="152">
        <v>2</v>
      </c>
      <c r="AZ360" s="276">
        <v>0</v>
      </c>
      <c r="BA360" s="277">
        <v>2.9</v>
      </c>
      <c r="BB360" s="278">
        <v>0.55000000000000004</v>
      </c>
      <c r="BD360" s="150" t="e">
        <f>_xlfn.XLOOKUP(A360,'KSD auditees'!A:A,'KSD auditees'!A:A)</f>
        <v>#N/A</v>
      </c>
      <c r="BE360" s="150" t="e">
        <f>_xlfn.XLOOKUP(A360,'KSD auditees'!A:A,'KSD auditees'!G:G)</f>
        <v>#N/A</v>
      </c>
      <c r="BF360" s="150" t="e">
        <f>_xlfn.XLOOKUP(A360,'[27]Non AGSA'!B:B,'[27]Non AGSA'!B:B)</f>
        <v>#N/A</v>
      </c>
      <c r="BG360" s="150" t="e">
        <f>_xlfn.XLOOKUP(A360,'[27]Dormant auditee list'!C:C,'[27]Dormant auditee list'!C:C)</f>
        <v>#N/A</v>
      </c>
      <c r="BH360" s="150" t="str">
        <f>_xlfn.XLOOKUP(A360,[27]Reworked!A:A,[27]Reworked!I:I)</f>
        <v>Unqualified with findings</v>
      </c>
      <c r="BJ360" s="150">
        <v>1</v>
      </c>
      <c r="BK360" s="150">
        <v>2</v>
      </c>
    </row>
    <row r="361" spans="1:63" ht="27" customHeight="1" x14ac:dyDescent="0.25">
      <c r="A361" s="265">
        <v>436</v>
      </c>
      <c r="B361" s="266" t="s">
        <v>1311</v>
      </c>
      <c r="C361" s="271" t="s">
        <v>1193</v>
      </c>
      <c r="D361" s="271" t="s">
        <v>1086</v>
      </c>
      <c r="E361" s="271" t="s">
        <v>1191</v>
      </c>
      <c r="F361" s="271" t="s">
        <v>1</v>
      </c>
      <c r="G361" s="271" t="s">
        <v>151</v>
      </c>
      <c r="H361" s="266" t="s">
        <v>444</v>
      </c>
      <c r="I361" s="266" t="s">
        <v>437</v>
      </c>
      <c r="J361" s="275" t="s">
        <v>33</v>
      </c>
      <c r="K361" s="271" t="s">
        <v>1</v>
      </c>
      <c r="L361" s="271" t="s">
        <v>1</v>
      </c>
      <c r="M361" s="275" t="s">
        <v>33</v>
      </c>
      <c r="N361" s="271" t="s">
        <v>1</v>
      </c>
      <c r="O361" s="271" t="s">
        <v>1</v>
      </c>
      <c r="P361" s="271" t="s">
        <v>1</v>
      </c>
      <c r="Q361" s="271" t="s">
        <v>1</v>
      </c>
      <c r="R361" s="271" t="s">
        <v>1</v>
      </c>
      <c r="S361" s="271" t="s">
        <v>1</v>
      </c>
      <c r="T361" s="271" t="s">
        <v>1</v>
      </c>
      <c r="U361" s="271" t="s">
        <v>1</v>
      </c>
      <c r="V361" s="271" t="s">
        <v>1</v>
      </c>
      <c r="W361" s="271" t="s">
        <v>1</v>
      </c>
      <c r="X361" s="271" t="s">
        <v>1</v>
      </c>
      <c r="Y361" s="271" t="s">
        <v>1</v>
      </c>
      <c r="Z361" s="271" t="s">
        <v>1</v>
      </c>
      <c r="AA361" s="271" t="s">
        <v>1</v>
      </c>
      <c r="AB361" s="271" t="s">
        <v>1</v>
      </c>
      <c r="AC361" s="271" t="s">
        <v>1</v>
      </c>
      <c r="AD361" s="271" t="s">
        <v>1</v>
      </c>
      <c r="AE361" s="271" t="s">
        <v>1</v>
      </c>
      <c r="AF361" s="271" t="s">
        <v>1</v>
      </c>
      <c r="AG361" s="271" t="s">
        <v>1</v>
      </c>
      <c r="AH361" s="271" t="s">
        <v>1</v>
      </c>
      <c r="AI361" s="271" t="s">
        <v>1</v>
      </c>
      <c r="AJ361" s="271" t="s">
        <v>1</v>
      </c>
      <c r="AK361" s="271" t="s">
        <v>1</v>
      </c>
      <c r="AL361" s="271" t="s">
        <v>1</v>
      </c>
      <c r="AM361" s="271" t="s">
        <v>1</v>
      </c>
      <c r="AN361" s="271" t="s">
        <v>1</v>
      </c>
      <c r="AO361" s="271" t="s">
        <v>1</v>
      </c>
      <c r="AP361" s="271" t="s">
        <v>1</v>
      </c>
      <c r="AQ361" s="271" t="s">
        <v>1</v>
      </c>
      <c r="AR361" s="271" t="s">
        <v>1</v>
      </c>
      <c r="AS361" s="271" t="s">
        <v>1</v>
      </c>
      <c r="AT361" s="271" t="s">
        <v>1</v>
      </c>
      <c r="AU361" s="271" t="s">
        <v>1</v>
      </c>
      <c r="AV361" s="274" t="s">
        <v>20</v>
      </c>
      <c r="AW361" s="275" t="s">
        <v>1241</v>
      </c>
      <c r="AX361" s="275">
        <v>1</v>
      </c>
      <c r="AY361" s="275">
        <v>1</v>
      </c>
      <c r="AZ361" s="276">
        <v>0</v>
      </c>
      <c r="BA361" s="280">
        <v>0.22</v>
      </c>
      <c r="BB361" s="278">
        <v>0.05</v>
      </c>
      <c r="BD361" s="150" t="e">
        <f>_xlfn.XLOOKUP(A361,'KSD auditees'!A:A,'KSD auditees'!A:A)</f>
        <v>#N/A</v>
      </c>
      <c r="BE361" s="150" t="e">
        <f>_xlfn.XLOOKUP(A361,'KSD auditees'!A:A,'KSD auditees'!G:G)</f>
        <v>#N/A</v>
      </c>
      <c r="BF361" s="150" t="e">
        <f>_xlfn.XLOOKUP(A361,'[27]Non AGSA'!B:B,'[27]Non AGSA'!B:B)</f>
        <v>#N/A</v>
      </c>
      <c r="BG361" s="150" t="e">
        <f>_xlfn.XLOOKUP(A361,'[27]Dormant auditee list'!C:C,'[27]Dormant auditee list'!C:C)</f>
        <v>#N/A</v>
      </c>
      <c r="BH361" s="150" t="str">
        <f>_xlfn.XLOOKUP(A361,[27]Reworked!A:A,[27]Reworked!I:I)</f>
        <v>Unqualified with no findings</v>
      </c>
      <c r="BJ361" s="150">
        <v>1</v>
      </c>
      <c r="BK361" s="150">
        <v>1</v>
      </c>
    </row>
    <row r="362" spans="1:63" ht="34.5" customHeight="1" x14ac:dyDescent="0.25">
      <c r="A362" s="265">
        <v>1114</v>
      </c>
      <c r="B362" s="266" t="s">
        <v>189</v>
      </c>
      <c r="C362" s="271" t="s">
        <v>1193</v>
      </c>
      <c r="D362" s="271" t="s">
        <v>896</v>
      </c>
      <c r="E362" s="271" t="s">
        <v>1191</v>
      </c>
      <c r="F362" s="271" t="s">
        <v>1</v>
      </c>
      <c r="G362" s="271" t="s">
        <v>209</v>
      </c>
      <c r="H362" s="266" t="s">
        <v>440</v>
      </c>
      <c r="I362" s="266" t="s">
        <v>437</v>
      </c>
      <c r="J362" s="285" t="s">
        <v>39</v>
      </c>
      <c r="K362" s="273" t="s">
        <v>22</v>
      </c>
      <c r="L362" s="273" t="s">
        <v>22</v>
      </c>
      <c r="M362" s="282" t="s">
        <v>94</v>
      </c>
      <c r="N362" s="272" t="s">
        <v>23</v>
      </c>
      <c r="O362" s="272" t="s">
        <v>23</v>
      </c>
      <c r="P362" s="273" t="s">
        <v>22</v>
      </c>
      <c r="Q362" s="273" t="s">
        <v>22</v>
      </c>
      <c r="R362" s="273" t="s">
        <v>22</v>
      </c>
      <c r="S362" s="271" t="s">
        <v>1</v>
      </c>
      <c r="T362" s="271" t="s">
        <v>1</v>
      </c>
      <c r="U362" s="273" t="s">
        <v>22</v>
      </c>
      <c r="V362" s="273" t="s">
        <v>22</v>
      </c>
      <c r="W362" s="273" t="s">
        <v>22</v>
      </c>
      <c r="X362" s="273" t="s">
        <v>22</v>
      </c>
      <c r="Y362" s="271" t="s">
        <v>1</v>
      </c>
      <c r="Z362" s="271" t="s">
        <v>1</v>
      </c>
      <c r="AA362" s="271" t="s">
        <v>1</v>
      </c>
      <c r="AB362" s="271" t="s">
        <v>1</v>
      </c>
      <c r="AC362" s="273" t="s">
        <v>22</v>
      </c>
      <c r="AD362" s="271" t="s">
        <v>1</v>
      </c>
      <c r="AE362" s="273" t="s">
        <v>22</v>
      </c>
      <c r="AF362" s="271" t="s">
        <v>1</v>
      </c>
      <c r="AG362" s="273" t="s">
        <v>22</v>
      </c>
      <c r="AH362" s="271" t="s">
        <v>1</v>
      </c>
      <c r="AI362" s="271" t="s">
        <v>1</v>
      </c>
      <c r="AJ362" s="271" t="s">
        <v>1</v>
      </c>
      <c r="AK362" s="271" t="s">
        <v>1</v>
      </c>
      <c r="AL362" s="273" t="s">
        <v>22</v>
      </c>
      <c r="AM362" s="271" t="s">
        <v>1</v>
      </c>
      <c r="AN362" s="271" t="s">
        <v>1</v>
      </c>
      <c r="AO362" s="273" t="s">
        <v>22</v>
      </c>
      <c r="AP362" s="273" t="s">
        <v>22</v>
      </c>
      <c r="AQ362" s="271" t="s">
        <v>1</v>
      </c>
      <c r="AR362" s="273" t="s">
        <v>22</v>
      </c>
      <c r="AS362" s="271" t="s">
        <v>1</v>
      </c>
      <c r="AT362" s="271" t="s">
        <v>1</v>
      </c>
      <c r="AU362" s="273" t="s">
        <v>22</v>
      </c>
      <c r="AV362" s="273" t="s">
        <v>22</v>
      </c>
      <c r="AW362" s="284" t="s">
        <v>1</v>
      </c>
      <c r="AX362" s="284">
        <v>0</v>
      </c>
      <c r="AY362" s="284">
        <v>0</v>
      </c>
      <c r="AZ362" s="276">
        <v>0</v>
      </c>
      <c r="BA362" s="280">
        <v>136.4</v>
      </c>
      <c r="BB362" s="281">
        <v>0.02</v>
      </c>
      <c r="BD362" s="150">
        <f>_xlfn.XLOOKUP(A362,'KSD auditees'!A:A,'KSD auditees'!A:A)</f>
        <v>1114</v>
      </c>
      <c r="BE362" s="150" t="str">
        <f>_xlfn.XLOOKUP(A362,'KSD auditees'!A:A,'KSD auditees'!G:G)</f>
        <v>Other key public entity</v>
      </c>
      <c r="BF362" s="150" t="e">
        <f>_xlfn.XLOOKUP(A362,'[27]Non AGSA'!B:B,'[27]Non AGSA'!B:B)</f>
        <v>#N/A</v>
      </c>
      <c r="BG362" s="150" t="e">
        <f>_xlfn.XLOOKUP(A362,'[27]Dormant auditee list'!C:C,'[27]Dormant auditee list'!C:C)</f>
        <v>#N/A</v>
      </c>
      <c r="BH362" s="150" t="str">
        <f>_xlfn.XLOOKUP(A362,[27]Reworked!A:A,[27]Reworked!I:I)</f>
        <v>Audit not finalised at legislated date</v>
      </c>
      <c r="BJ362" s="150">
        <v>1</v>
      </c>
      <c r="BK362" s="150">
        <v>6</v>
      </c>
    </row>
    <row r="363" spans="1:63" ht="26.25" customHeight="1" x14ac:dyDescent="0.25">
      <c r="A363" s="265">
        <v>341</v>
      </c>
      <c r="B363" s="266" t="s">
        <v>86</v>
      </c>
      <c r="C363" s="271" t="s">
        <v>1193</v>
      </c>
      <c r="D363" s="271" t="s">
        <v>941</v>
      </c>
      <c r="E363" s="271" t="s">
        <v>1191</v>
      </c>
      <c r="F363" s="271" t="s">
        <v>1</v>
      </c>
      <c r="G363" s="271" t="s">
        <v>447</v>
      </c>
      <c r="H363" s="266" t="s">
        <v>444</v>
      </c>
      <c r="I363" s="266" t="s">
        <v>437</v>
      </c>
      <c r="J363" s="275" t="s">
        <v>33</v>
      </c>
      <c r="K363" s="271" t="s">
        <v>1</v>
      </c>
      <c r="L363" s="271" t="s">
        <v>1</v>
      </c>
      <c r="M363" s="275" t="s">
        <v>33</v>
      </c>
      <c r="N363" s="271" t="s">
        <v>1</v>
      </c>
      <c r="O363" s="271" t="s">
        <v>1</v>
      </c>
      <c r="P363" s="271" t="s">
        <v>1</v>
      </c>
      <c r="Q363" s="271" t="s">
        <v>1</v>
      </c>
      <c r="R363" s="271" t="s">
        <v>1</v>
      </c>
      <c r="S363" s="271" t="s">
        <v>1</v>
      </c>
      <c r="T363" s="271" t="s">
        <v>1</v>
      </c>
      <c r="U363" s="271" t="s">
        <v>1</v>
      </c>
      <c r="V363" s="271" t="s">
        <v>1</v>
      </c>
      <c r="W363" s="271" t="s">
        <v>1</v>
      </c>
      <c r="X363" s="271" t="s">
        <v>1</v>
      </c>
      <c r="Y363" s="271" t="s">
        <v>1</v>
      </c>
      <c r="Z363" s="271" t="s">
        <v>1</v>
      </c>
      <c r="AA363" s="271" t="s">
        <v>1</v>
      </c>
      <c r="AB363" s="271" t="s">
        <v>1</v>
      </c>
      <c r="AC363" s="271" t="s">
        <v>1</v>
      </c>
      <c r="AD363" s="271" t="s">
        <v>1</v>
      </c>
      <c r="AE363" s="271" t="s">
        <v>1</v>
      </c>
      <c r="AF363" s="271" t="s">
        <v>1</v>
      </c>
      <c r="AG363" s="271" t="s">
        <v>1</v>
      </c>
      <c r="AH363" s="271" t="s">
        <v>1</v>
      </c>
      <c r="AI363" s="271" t="s">
        <v>1</v>
      </c>
      <c r="AJ363" s="271" t="s">
        <v>1</v>
      </c>
      <c r="AK363" s="271" t="s">
        <v>1</v>
      </c>
      <c r="AL363" s="271" t="s">
        <v>1</v>
      </c>
      <c r="AM363" s="271" t="s">
        <v>1</v>
      </c>
      <c r="AN363" s="271" t="s">
        <v>1</v>
      </c>
      <c r="AO363" s="271" t="s">
        <v>1</v>
      </c>
      <c r="AP363" s="271" t="s">
        <v>1</v>
      </c>
      <c r="AQ363" s="271" t="s">
        <v>1</v>
      </c>
      <c r="AR363" s="271" t="s">
        <v>1</v>
      </c>
      <c r="AS363" s="271" t="s">
        <v>1</v>
      </c>
      <c r="AT363" s="271" t="s">
        <v>1</v>
      </c>
      <c r="AU363" s="271" t="s">
        <v>1</v>
      </c>
      <c r="AV363" s="271" t="s">
        <v>1</v>
      </c>
      <c r="AW363" s="275" t="s">
        <v>1241</v>
      </c>
      <c r="AX363" s="275">
        <v>1</v>
      </c>
      <c r="AY363" s="275">
        <v>1</v>
      </c>
      <c r="AZ363" s="276">
        <v>0</v>
      </c>
      <c r="BA363" s="280">
        <v>1.4</v>
      </c>
      <c r="BB363" s="283">
        <v>0</v>
      </c>
      <c r="BD363" s="150">
        <f>_xlfn.XLOOKUP(A363,'KSD auditees'!A:A,'KSD auditees'!A:A)</f>
        <v>341</v>
      </c>
      <c r="BE363" s="150" t="str">
        <f>_xlfn.XLOOKUP(A363,'KSD auditees'!A:A,'KSD auditees'!G:G)</f>
        <v xml:space="preserve">Education, Skills development and employment </v>
      </c>
      <c r="BF363" s="150" t="e">
        <f>_xlfn.XLOOKUP(A363,'[27]Non AGSA'!B:B,'[27]Non AGSA'!B:B)</f>
        <v>#N/A</v>
      </c>
      <c r="BG363" s="150" t="e">
        <f>_xlfn.XLOOKUP(A363,'[27]Dormant auditee list'!C:C,'[27]Dormant auditee list'!C:C)</f>
        <v>#N/A</v>
      </c>
      <c r="BH363" s="150" t="str">
        <f>_xlfn.XLOOKUP(A363,[27]Reworked!A:A,[27]Reworked!I:I)</f>
        <v>Unqualified with no findings</v>
      </c>
      <c r="BJ363" s="150">
        <v>1</v>
      </c>
      <c r="BK363" s="150">
        <v>1</v>
      </c>
    </row>
    <row r="364" spans="1:63" ht="18.75" customHeight="1" x14ac:dyDescent="0.25">
      <c r="A364" s="265">
        <v>1419</v>
      </c>
      <c r="B364" s="266" t="s">
        <v>1312</v>
      </c>
      <c r="C364" s="271" t="s">
        <v>1193</v>
      </c>
      <c r="D364" s="271" t="s">
        <v>1086</v>
      </c>
      <c r="E364" s="271" t="s">
        <v>1191</v>
      </c>
      <c r="F364" s="271" t="s">
        <v>1</v>
      </c>
      <c r="G364" s="271" t="s">
        <v>1</v>
      </c>
      <c r="H364" s="266" t="s">
        <v>1</v>
      </c>
      <c r="I364" s="266" t="s">
        <v>1086</v>
      </c>
      <c r="J364" s="275" t="s">
        <v>33</v>
      </c>
      <c r="K364" s="271" t="s">
        <v>1</v>
      </c>
      <c r="L364" s="271" t="s">
        <v>1</v>
      </c>
      <c r="M364" s="275" t="s">
        <v>33</v>
      </c>
      <c r="N364" s="271" t="s">
        <v>1</v>
      </c>
      <c r="O364" s="271" t="s">
        <v>1</v>
      </c>
      <c r="P364" s="271" t="s">
        <v>1</v>
      </c>
      <c r="Q364" s="271" t="s">
        <v>1</v>
      </c>
      <c r="R364" s="271" t="s">
        <v>1</v>
      </c>
      <c r="S364" s="271" t="s">
        <v>1</v>
      </c>
      <c r="T364" s="271" t="s">
        <v>1</v>
      </c>
      <c r="U364" s="271" t="s">
        <v>1</v>
      </c>
      <c r="V364" s="271" t="s">
        <v>1</v>
      </c>
      <c r="W364" s="271" t="s">
        <v>1</v>
      </c>
      <c r="X364" s="271" t="s">
        <v>1</v>
      </c>
      <c r="Y364" s="271" t="s">
        <v>1</v>
      </c>
      <c r="Z364" s="271" t="s">
        <v>1</v>
      </c>
      <c r="AA364" s="271" t="s">
        <v>1</v>
      </c>
      <c r="AB364" s="271" t="s">
        <v>1</v>
      </c>
      <c r="AC364" s="271" t="s">
        <v>1</v>
      </c>
      <c r="AD364" s="271" t="s">
        <v>1</v>
      </c>
      <c r="AE364" s="271" t="s">
        <v>1</v>
      </c>
      <c r="AF364" s="271" t="s">
        <v>1</v>
      </c>
      <c r="AG364" s="271" t="s">
        <v>1</v>
      </c>
      <c r="AH364" s="271" t="s">
        <v>1</v>
      </c>
      <c r="AI364" s="271" t="s">
        <v>1</v>
      </c>
      <c r="AJ364" s="271" t="s">
        <v>1</v>
      </c>
      <c r="AK364" s="271" t="s">
        <v>1</v>
      </c>
      <c r="AL364" s="271" t="s">
        <v>1</v>
      </c>
      <c r="AM364" s="271" t="s">
        <v>1</v>
      </c>
      <c r="AN364" s="271" t="s">
        <v>1</v>
      </c>
      <c r="AO364" s="271" t="s">
        <v>1</v>
      </c>
      <c r="AP364" s="271" t="s">
        <v>1</v>
      </c>
      <c r="AQ364" s="271" t="s">
        <v>1</v>
      </c>
      <c r="AR364" s="271" t="s">
        <v>1</v>
      </c>
      <c r="AS364" s="271" t="s">
        <v>1</v>
      </c>
      <c r="AT364" s="271" t="s">
        <v>1</v>
      </c>
      <c r="AU364" s="271" t="s">
        <v>1</v>
      </c>
      <c r="AV364" s="273" t="s">
        <v>22</v>
      </c>
      <c r="AW364" s="275" t="s">
        <v>1241</v>
      </c>
      <c r="AX364" s="275">
        <v>1</v>
      </c>
      <c r="AY364" s="275">
        <v>1</v>
      </c>
      <c r="AZ364" s="276">
        <v>0</v>
      </c>
      <c r="BA364" s="276">
        <v>0</v>
      </c>
      <c r="BB364" s="283">
        <v>0</v>
      </c>
      <c r="BD364" s="150" t="e">
        <f>_xlfn.XLOOKUP(A364,'KSD auditees'!A:A,'KSD auditees'!A:A)</f>
        <v>#N/A</v>
      </c>
      <c r="BE364" s="150" t="e">
        <f>_xlfn.XLOOKUP(A364,'KSD auditees'!A:A,'KSD auditees'!G:G)</f>
        <v>#N/A</v>
      </c>
      <c r="BF364" s="150" t="e">
        <f>_xlfn.XLOOKUP(A364,'[27]Non AGSA'!B:B,'[27]Non AGSA'!B:B)</f>
        <v>#N/A</v>
      </c>
      <c r="BG364" s="150" t="e">
        <f>_xlfn.XLOOKUP(A364,'[27]Dormant auditee list'!C:C,'[27]Dormant auditee list'!C:C)</f>
        <v>#N/A</v>
      </c>
      <c r="BH364" s="150" t="str">
        <f>_xlfn.XLOOKUP(A364,[27]Reworked!A:A,[27]Reworked!I:I)</f>
        <v>Unqualified with no findings</v>
      </c>
      <c r="BJ364" s="150">
        <v>1</v>
      </c>
      <c r="BK364" s="150">
        <v>1</v>
      </c>
    </row>
    <row r="365" spans="1:63" ht="34.5" customHeight="1" x14ac:dyDescent="0.25">
      <c r="A365" s="265">
        <v>451</v>
      </c>
      <c r="B365" s="266" t="s">
        <v>149</v>
      </c>
      <c r="C365" s="271" t="s">
        <v>1193</v>
      </c>
      <c r="D365" s="271" t="s">
        <v>737</v>
      </c>
      <c r="E365" s="271" t="s">
        <v>1191</v>
      </c>
      <c r="F365" s="271" t="s">
        <v>1</v>
      </c>
      <c r="G365" s="271" t="s">
        <v>739</v>
      </c>
      <c r="H365" s="266" t="s">
        <v>440</v>
      </c>
      <c r="I365" s="266" t="s">
        <v>437</v>
      </c>
      <c r="J365" s="275" t="s">
        <v>33</v>
      </c>
      <c r="K365" s="271" t="s">
        <v>1</v>
      </c>
      <c r="L365" s="271" t="s">
        <v>1</v>
      </c>
      <c r="M365" s="275" t="s">
        <v>33</v>
      </c>
      <c r="N365" s="271" t="s">
        <v>1</v>
      </c>
      <c r="O365" s="271" t="s">
        <v>1</v>
      </c>
      <c r="P365" s="271" t="s">
        <v>1</v>
      </c>
      <c r="Q365" s="271" t="s">
        <v>1</v>
      </c>
      <c r="R365" s="271" t="s">
        <v>1</v>
      </c>
      <c r="S365" s="271" t="s">
        <v>1</v>
      </c>
      <c r="T365" s="271" t="s">
        <v>1</v>
      </c>
      <c r="U365" s="271" t="s">
        <v>1</v>
      </c>
      <c r="V365" s="271" t="s">
        <v>1</v>
      </c>
      <c r="W365" s="271" t="s">
        <v>1</v>
      </c>
      <c r="X365" s="271" t="s">
        <v>1</v>
      </c>
      <c r="Y365" s="271" t="s">
        <v>1</v>
      </c>
      <c r="Z365" s="271" t="s">
        <v>1</v>
      </c>
      <c r="AA365" s="271" t="s">
        <v>1</v>
      </c>
      <c r="AB365" s="271" t="s">
        <v>1</v>
      </c>
      <c r="AC365" s="271" t="s">
        <v>1</v>
      </c>
      <c r="AD365" s="271" t="s">
        <v>1</v>
      </c>
      <c r="AE365" s="271" t="s">
        <v>1</v>
      </c>
      <c r="AF365" s="271" t="s">
        <v>1</v>
      </c>
      <c r="AG365" s="271" t="s">
        <v>1</v>
      </c>
      <c r="AH365" s="271" t="s">
        <v>1</v>
      </c>
      <c r="AI365" s="271" t="s">
        <v>1</v>
      </c>
      <c r="AJ365" s="271" t="s">
        <v>1</v>
      </c>
      <c r="AK365" s="271" t="s">
        <v>1</v>
      </c>
      <c r="AL365" s="271" t="s">
        <v>1</v>
      </c>
      <c r="AM365" s="271" t="s">
        <v>1</v>
      </c>
      <c r="AN365" s="271" t="s">
        <v>1</v>
      </c>
      <c r="AO365" s="271" t="s">
        <v>1</v>
      </c>
      <c r="AP365" s="271" t="s">
        <v>1</v>
      </c>
      <c r="AQ365" s="271" t="s">
        <v>1</v>
      </c>
      <c r="AR365" s="271" t="s">
        <v>1</v>
      </c>
      <c r="AS365" s="271" t="s">
        <v>1</v>
      </c>
      <c r="AT365" s="271" t="s">
        <v>1</v>
      </c>
      <c r="AU365" s="271" t="s">
        <v>1</v>
      </c>
      <c r="AV365" s="272" t="s">
        <v>23</v>
      </c>
      <c r="AW365" s="275" t="s">
        <v>1241</v>
      </c>
      <c r="AX365" s="275">
        <v>1</v>
      </c>
      <c r="AY365" s="275">
        <v>1</v>
      </c>
      <c r="AZ365" s="276">
        <v>0</v>
      </c>
      <c r="BA365" s="280">
        <v>49.5</v>
      </c>
      <c r="BB365" s="278">
        <v>0.88</v>
      </c>
      <c r="BD365" s="150">
        <f>_xlfn.XLOOKUP(A365,'KSD auditees'!A:A,'KSD auditees'!A:A)</f>
        <v>451</v>
      </c>
      <c r="BE365" s="150" t="str">
        <f>_xlfn.XLOOKUP(A365,'KSD auditees'!A:A,'KSD auditees'!G:G)</f>
        <v xml:space="preserve">Financial sustainability </v>
      </c>
      <c r="BF365" s="150" t="e">
        <f>_xlfn.XLOOKUP(A365,'[27]Non AGSA'!B:B,'[27]Non AGSA'!B:B)</f>
        <v>#N/A</v>
      </c>
      <c r="BG365" s="150" t="e">
        <f>_xlfn.XLOOKUP(A365,'[27]Dormant auditee list'!C:C,'[27]Dormant auditee list'!C:C)</f>
        <v>#N/A</v>
      </c>
      <c r="BH365" s="150" t="str">
        <f>_xlfn.XLOOKUP(A365,[27]Reworked!A:A,[27]Reworked!I:I)</f>
        <v>Unqualified with no findings</v>
      </c>
      <c r="BJ365" s="150">
        <v>1</v>
      </c>
      <c r="BK365" s="150">
        <v>1</v>
      </c>
    </row>
    <row r="366" spans="1:63" ht="26.25" customHeight="1" x14ac:dyDescent="0.25">
      <c r="A366" s="265">
        <v>1307</v>
      </c>
      <c r="B366" s="266" t="s">
        <v>87</v>
      </c>
      <c r="C366" s="271" t="s">
        <v>1193</v>
      </c>
      <c r="D366" s="271" t="s">
        <v>519</v>
      </c>
      <c r="E366" s="271" t="s">
        <v>1191</v>
      </c>
      <c r="F366" s="271" t="s">
        <v>1</v>
      </c>
      <c r="G366" s="271" t="s">
        <v>447</v>
      </c>
      <c r="H366" s="266" t="s">
        <v>444</v>
      </c>
      <c r="I366" s="266" t="s">
        <v>437</v>
      </c>
      <c r="J366" s="275" t="s">
        <v>33</v>
      </c>
      <c r="K366" s="271" t="s">
        <v>1</v>
      </c>
      <c r="L366" s="273" t="s">
        <v>22</v>
      </c>
      <c r="M366" s="152" t="s">
        <v>17</v>
      </c>
      <c r="N366" s="271" t="s">
        <v>1</v>
      </c>
      <c r="O366" s="272" t="s">
        <v>23</v>
      </c>
      <c r="P366" s="271" t="s">
        <v>1</v>
      </c>
      <c r="Q366" s="271" t="s">
        <v>1</v>
      </c>
      <c r="R366" s="271" t="s">
        <v>1</v>
      </c>
      <c r="S366" s="271" t="s">
        <v>1</v>
      </c>
      <c r="T366" s="271" t="s">
        <v>1</v>
      </c>
      <c r="U366" s="271" t="s">
        <v>1</v>
      </c>
      <c r="V366" s="271" t="s">
        <v>1</v>
      </c>
      <c r="W366" s="271" t="s">
        <v>1</v>
      </c>
      <c r="X366" s="271" t="s">
        <v>1</v>
      </c>
      <c r="Y366" s="271" t="s">
        <v>1</v>
      </c>
      <c r="Z366" s="271" t="s">
        <v>1</v>
      </c>
      <c r="AA366" s="271" t="s">
        <v>1</v>
      </c>
      <c r="AB366" s="271" t="s">
        <v>1</v>
      </c>
      <c r="AC366" s="271" t="s">
        <v>1</v>
      </c>
      <c r="AD366" s="271" t="s">
        <v>1</v>
      </c>
      <c r="AE366" s="273" t="s">
        <v>22</v>
      </c>
      <c r="AF366" s="271" t="s">
        <v>1</v>
      </c>
      <c r="AG366" s="271" t="s">
        <v>1</v>
      </c>
      <c r="AH366" s="271" t="s">
        <v>1</v>
      </c>
      <c r="AI366" s="271" t="s">
        <v>1</v>
      </c>
      <c r="AJ366" s="271" t="s">
        <v>1</v>
      </c>
      <c r="AK366" s="271" t="s">
        <v>1</v>
      </c>
      <c r="AL366" s="271" t="s">
        <v>1</v>
      </c>
      <c r="AM366" s="271" t="s">
        <v>1</v>
      </c>
      <c r="AN366" s="271" t="s">
        <v>1</v>
      </c>
      <c r="AO366" s="271" t="s">
        <v>1</v>
      </c>
      <c r="AP366" s="271" t="s">
        <v>1</v>
      </c>
      <c r="AQ366" s="271" t="s">
        <v>1</v>
      </c>
      <c r="AR366" s="271" t="s">
        <v>1</v>
      </c>
      <c r="AS366" s="271" t="s">
        <v>1</v>
      </c>
      <c r="AT366" s="271" t="s">
        <v>1</v>
      </c>
      <c r="AU366" s="271" t="s">
        <v>1</v>
      </c>
      <c r="AV366" s="271" t="s">
        <v>1</v>
      </c>
      <c r="AW366" s="275" t="s">
        <v>1241</v>
      </c>
      <c r="AX366" s="275">
        <v>1</v>
      </c>
      <c r="AY366" s="284">
        <v>0</v>
      </c>
      <c r="AZ366" s="276">
        <v>0</v>
      </c>
      <c r="BA366" s="276">
        <v>0</v>
      </c>
      <c r="BB366" s="283">
        <v>0</v>
      </c>
      <c r="BD366" s="150">
        <f>_xlfn.XLOOKUP(A366,'KSD auditees'!A:A,'KSD auditees'!A:A)</f>
        <v>1307</v>
      </c>
      <c r="BE366" s="150" t="str">
        <f>_xlfn.XLOOKUP(A366,'KSD auditees'!A:A,'KSD auditees'!G:G)</f>
        <v xml:space="preserve">Education, Skills development and employment </v>
      </c>
      <c r="BF366" s="150" t="e">
        <f>_xlfn.XLOOKUP(A366,'[27]Non AGSA'!B:B,'[27]Non AGSA'!B:B)</f>
        <v>#N/A</v>
      </c>
      <c r="BG366" s="150" t="e">
        <f>_xlfn.XLOOKUP(A366,'[27]Dormant auditee list'!C:C,'[27]Dormant auditee list'!C:C)</f>
        <v>#N/A</v>
      </c>
      <c r="BH366" s="150" t="str">
        <f>_xlfn.XLOOKUP(A366,[27]Reworked!A:A,[27]Reworked!I:I)</f>
        <v>Unqualified with no findings</v>
      </c>
      <c r="BJ366" s="150">
        <v>1</v>
      </c>
      <c r="BK366" s="150">
        <v>1</v>
      </c>
    </row>
    <row r="367" spans="1:63" ht="27" customHeight="1" x14ac:dyDescent="0.25">
      <c r="A367" s="265">
        <v>1325</v>
      </c>
      <c r="B367" s="266" t="s">
        <v>88</v>
      </c>
      <c r="C367" s="271" t="s">
        <v>1193</v>
      </c>
      <c r="D367" s="271" t="s">
        <v>625</v>
      </c>
      <c r="E367" s="271" t="s">
        <v>1191</v>
      </c>
      <c r="F367" s="271" t="s">
        <v>1</v>
      </c>
      <c r="G367" s="271" t="s">
        <v>447</v>
      </c>
      <c r="H367" s="266" t="s">
        <v>444</v>
      </c>
      <c r="I367" s="266" t="s">
        <v>437</v>
      </c>
      <c r="J367" s="152" t="s">
        <v>17</v>
      </c>
      <c r="K367" s="271" t="s">
        <v>1</v>
      </c>
      <c r="L367" s="272" t="s">
        <v>23</v>
      </c>
      <c r="M367" s="152" t="s">
        <v>17</v>
      </c>
      <c r="N367" s="271" t="s">
        <v>1</v>
      </c>
      <c r="O367" s="272" t="s">
        <v>23</v>
      </c>
      <c r="P367" s="271" t="s">
        <v>1</v>
      </c>
      <c r="Q367" s="271" t="s">
        <v>1</v>
      </c>
      <c r="R367" s="271" t="s">
        <v>1</v>
      </c>
      <c r="S367" s="271" t="s">
        <v>1</v>
      </c>
      <c r="T367" s="271" t="s">
        <v>1</v>
      </c>
      <c r="U367" s="271" t="s">
        <v>1</v>
      </c>
      <c r="V367" s="271" t="s">
        <v>1</v>
      </c>
      <c r="W367" s="271" t="s">
        <v>1</v>
      </c>
      <c r="X367" s="271" t="s">
        <v>1</v>
      </c>
      <c r="Y367" s="271" t="s">
        <v>1</v>
      </c>
      <c r="Z367" s="271" t="s">
        <v>1</v>
      </c>
      <c r="AA367" s="271" t="s">
        <v>1</v>
      </c>
      <c r="AB367" s="271" t="s">
        <v>1</v>
      </c>
      <c r="AC367" s="271" t="s">
        <v>1</v>
      </c>
      <c r="AD367" s="271" t="s">
        <v>1</v>
      </c>
      <c r="AE367" s="272" t="s">
        <v>23</v>
      </c>
      <c r="AF367" s="271" t="s">
        <v>1</v>
      </c>
      <c r="AG367" s="271" t="s">
        <v>1</v>
      </c>
      <c r="AH367" s="271" t="s">
        <v>1</v>
      </c>
      <c r="AI367" s="271" t="s">
        <v>1</v>
      </c>
      <c r="AJ367" s="271" t="s">
        <v>1</v>
      </c>
      <c r="AK367" s="271" t="s">
        <v>1</v>
      </c>
      <c r="AL367" s="271" t="s">
        <v>1</v>
      </c>
      <c r="AM367" s="271" t="s">
        <v>1</v>
      </c>
      <c r="AN367" s="271" t="s">
        <v>1</v>
      </c>
      <c r="AO367" s="271" t="s">
        <v>1</v>
      </c>
      <c r="AP367" s="271" t="s">
        <v>1</v>
      </c>
      <c r="AQ367" s="271" t="s">
        <v>1</v>
      </c>
      <c r="AR367" s="271" t="s">
        <v>1</v>
      </c>
      <c r="AS367" s="271" t="s">
        <v>1</v>
      </c>
      <c r="AT367" s="271" t="s">
        <v>1</v>
      </c>
      <c r="AU367" s="271" t="s">
        <v>1</v>
      </c>
      <c r="AV367" s="271" t="s">
        <v>1</v>
      </c>
      <c r="AW367" s="275" t="s">
        <v>1241</v>
      </c>
      <c r="AX367" s="152">
        <v>2</v>
      </c>
      <c r="AY367" s="284">
        <v>0</v>
      </c>
      <c r="AZ367" s="276">
        <v>0</v>
      </c>
      <c r="BA367" s="276">
        <v>0</v>
      </c>
      <c r="BB367" s="283">
        <v>0</v>
      </c>
      <c r="BD367" s="150">
        <f>_xlfn.XLOOKUP(A367,'KSD auditees'!A:A,'KSD auditees'!A:A)</f>
        <v>1325</v>
      </c>
      <c r="BE367" s="150" t="str">
        <f>_xlfn.XLOOKUP(A367,'KSD auditees'!A:A,'KSD auditees'!G:G)</f>
        <v xml:space="preserve">Education, Skills development and employment </v>
      </c>
      <c r="BF367" s="150" t="e">
        <f>_xlfn.XLOOKUP(A367,'[27]Non AGSA'!B:B,'[27]Non AGSA'!B:B)</f>
        <v>#N/A</v>
      </c>
      <c r="BG367" s="150" t="e">
        <f>_xlfn.XLOOKUP(A367,'[27]Dormant auditee list'!C:C,'[27]Dormant auditee list'!C:C)</f>
        <v>#N/A</v>
      </c>
      <c r="BH367" s="150" t="str">
        <f>_xlfn.XLOOKUP(A367,[27]Reworked!A:A,[27]Reworked!I:I)</f>
        <v>Unqualified with findings</v>
      </c>
      <c r="BJ367" s="150">
        <v>1</v>
      </c>
      <c r="BK367" s="150">
        <v>2</v>
      </c>
    </row>
    <row r="368" spans="1:63" ht="26.25" customHeight="1" x14ac:dyDescent="0.25">
      <c r="A368" s="265">
        <v>452</v>
      </c>
      <c r="B368" s="266" t="s">
        <v>89</v>
      </c>
      <c r="C368" s="271" t="s">
        <v>1193</v>
      </c>
      <c r="D368" s="271" t="s">
        <v>941</v>
      </c>
      <c r="E368" s="271" t="s">
        <v>1191</v>
      </c>
      <c r="F368" s="271" t="s">
        <v>1</v>
      </c>
      <c r="G368" s="271" t="s">
        <v>447</v>
      </c>
      <c r="H368" s="266" t="s">
        <v>444</v>
      </c>
      <c r="I368" s="266" t="s">
        <v>437</v>
      </c>
      <c r="J368" s="279" t="s">
        <v>26</v>
      </c>
      <c r="K368" s="271" t="s">
        <v>1</v>
      </c>
      <c r="L368" s="272" t="s">
        <v>23</v>
      </c>
      <c r="M368" s="279" t="s">
        <v>26</v>
      </c>
      <c r="N368" s="273" t="s">
        <v>22</v>
      </c>
      <c r="O368" s="272" t="s">
        <v>23</v>
      </c>
      <c r="P368" s="271" t="s">
        <v>1</v>
      </c>
      <c r="Q368" s="271" t="s">
        <v>1</v>
      </c>
      <c r="R368" s="272" t="s">
        <v>23</v>
      </c>
      <c r="S368" s="271" t="s">
        <v>1</v>
      </c>
      <c r="T368" s="271" t="s">
        <v>1</v>
      </c>
      <c r="U368" s="272" t="s">
        <v>23</v>
      </c>
      <c r="V368" s="271" t="s">
        <v>1</v>
      </c>
      <c r="W368" s="271" t="s">
        <v>1</v>
      </c>
      <c r="X368" s="274" t="s">
        <v>20</v>
      </c>
      <c r="Y368" s="271" t="s">
        <v>1</v>
      </c>
      <c r="Z368" s="271" t="s">
        <v>1</v>
      </c>
      <c r="AA368" s="271" t="s">
        <v>1</v>
      </c>
      <c r="AB368" s="271" t="s">
        <v>1</v>
      </c>
      <c r="AC368" s="271" t="s">
        <v>1</v>
      </c>
      <c r="AD368" s="271" t="s">
        <v>1</v>
      </c>
      <c r="AE368" s="272" t="s">
        <v>23</v>
      </c>
      <c r="AF368" s="272" t="s">
        <v>23</v>
      </c>
      <c r="AG368" s="271" t="s">
        <v>1</v>
      </c>
      <c r="AH368" s="271" t="s">
        <v>1</v>
      </c>
      <c r="AI368" s="271" t="s">
        <v>1</v>
      </c>
      <c r="AJ368" s="271" t="s">
        <v>1</v>
      </c>
      <c r="AK368" s="274" t="s">
        <v>20</v>
      </c>
      <c r="AL368" s="271" t="s">
        <v>1</v>
      </c>
      <c r="AM368" s="271" t="s">
        <v>1</v>
      </c>
      <c r="AN368" s="271" t="s">
        <v>1</v>
      </c>
      <c r="AO368" s="271" t="s">
        <v>1</v>
      </c>
      <c r="AP368" s="271" t="s">
        <v>1</v>
      </c>
      <c r="AQ368" s="271" t="s">
        <v>1</v>
      </c>
      <c r="AR368" s="271" t="s">
        <v>1</v>
      </c>
      <c r="AS368" s="271" t="s">
        <v>1</v>
      </c>
      <c r="AT368" s="271" t="s">
        <v>1</v>
      </c>
      <c r="AU368" s="272" t="s">
        <v>23</v>
      </c>
      <c r="AV368" s="272" t="s">
        <v>23</v>
      </c>
      <c r="AW368" s="275" t="s">
        <v>1241</v>
      </c>
      <c r="AX368" s="275">
        <v>1</v>
      </c>
      <c r="AY368" s="152">
        <v>2</v>
      </c>
      <c r="AZ368" s="276">
        <v>0</v>
      </c>
      <c r="BA368" s="277">
        <v>102.1</v>
      </c>
      <c r="BB368" s="281">
        <v>0</v>
      </c>
      <c r="BD368" s="150">
        <f>_xlfn.XLOOKUP(A368,'KSD auditees'!A:A,'KSD auditees'!A:A)</f>
        <v>452</v>
      </c>
      <c r="BE368" s="150" t="str">
        <f>_xlfn.XLOOKUP(A368,'KSD auditees'!A:A,'KSD auditees'!G:G)</f>
        <v xml:space="preserve">Education, Skills development and employment </v>
      </c>
      <c r="BF368" s="150" t="e">
        <f>_xlfn.XLOOKUP(A368,'[27]Non AGSA'!B:B,'[27]Non AGSA'!B:B)</f>
        <v>#N/A</v>
      </c>
      <c r="BG368" s="150" t="e">
        <f>_xlfn.XLOOKUP(A368,'[27]Dormant auditee list'!C:C,'[27]Dormant auditee list'!C:C)</f>
        <v>#N/A</v>
      </c>
      <c r="BH368" s="150" t="str">
        <f>_xlfn.XLOOKUP(A368,[27]Reworked!A:A,[27]Reworked!I:I)</f>
        <v>Qualified</v>
      </c>
      <c r="BJ368" s="150">
        <v>1</v>
      </c>
      <c r="BK368" s="150">
        <v>3</v>
      </c>
    </row>
    <row r="369" spans="1:63" ht="34.5" customHeight="1" x14ac:dyDescent="0.25">
      <c r="A369" s="265">
        <v>453</v>
      </c>
      <c r="B369" s="266" t="s">
        <v>121</v>
      </c>
      <c r="C369" s="271" t="s">
        <v>1193</v>
      </c>
      <c r="D369" s="271" t="s">
        <v>1086</v>
      </c>
      <c r="E369" s="271" t="s">
        <v>1191</v>
      </c>
      <c r="F369" s="271" t="s">
        <v>1</v>
      </c>
      <c r="G369" s="271" t="s">
        <v>520</v>
      </c>
      <c r="H369" s="266" t="s">
        <v>440</v>
      </c>
      <c r="I369" s="266" t="s">
        <v>437</v>
      </c>
      <c r="J369" s="152" t="s">
        <v>17</v>
      </c>
      <c r="K369" s="273" t="s">
        <v>22</v>
      </c>
      <c r="L369" s="272" t="s">
        <v>23</v>
      </c>
      <c r="M369" s="152" t="s">
        <v>17</v>
      </c>
      <c r="N369" s="274" t="s">
        <v>20</v>
      </c>
      <c r="O369" s="272" t="s">
        <v>23</v>
      </c>
      <c r="P369" s="271" t="s">
        <v>1</v>
      </c>
      <c r="Q369" s="271" t="s">
        <v>1</v>
      </c>
      <c r="R369" s="271" t="s">
        <v>1</v>
      </c>
      <c r="S369" s="271" t="s">
        <v>1</v>
      </c>
      <c r="T369" s="271" t="s">
        <v>1</v>
      </c>
      <c r="U369" s="271" t="s">
        <v>1</v>
      </c>
      <c r="V369" s="271" t="s">
        <v>1</v>
      </c>
      <c r="W369" s="271" t="s">
        <v>1</v>
      </c>
      <c r="X369" s="271" t="s">
        <v>1</v>
      </c>
      <c r="Y369" s="271" t="s">
        <v>1</v>
      </c>
      <c r="Z369" s="273" t="s">
        <v>22</v>
      </c>
      <c r="AA369" s="271" t="s">
        <v>1</v>
      </c>
      <c r="AB369" s="271" t="s">
        <v>1</v>
      </c>
      <c r="AC369" s="271" t="s">
        <v>1</v>
      </c>
      <c r="AD369" s="271" t="s">
        <v>1</v>
      </c>
      <c r="AE369" s="271" t="s">
        <v>1</v>
      </c>
      <c r="AF369" s="271" t="s">
        <v>1</v>
      </c>
      <c r="AG369" s="271" t="s">
        <v>1</v>
      </c>
      <c r="AH369" s="271" t="s">
        <v>1</v>
      </c>
      <c r="AI369" s="271" t="s">
        <v>1</v>
      </c>
      <c r="AJ369" s="271" t="s">
        <v>1</v>
      </c>
      <c r="AK369" s="271" t="s">
        <v>1</v>
      </c>
      <c r="AL369" s="271" t="s">
        <v>1</v>
      </c>
      <c r="AM369" s="271" t="s">
        <v>1</v>
      </c>
      <c r="AN369" s="271" t="s">
        <v>1</v>
      </c>
      <c r="AO369" s="271" t="s">
        <v>1</v>
      </c>
      <c r="AP369" s="271" t="s">
        <v>1</v>
      </c>
      <c r="AQ369" s="271" t="s">
        <v>1</v>
      </c>
      <c r="AR369" s="272" t="s">
        <v>23</v>
      </c>
      <c r="AS369" s="271" t="s">
        <v>1</v>
      </c>
      <c r="AT369" s="271" t="s">
        <v>1</v>
      </c>
      <c r="AU369" s="272" t="s">
        <v>23</v>
      </c>
      <c r="AV369" s="272" t="s">
        <v>23</v>
      </c>
      <c r="AW369" s="275" t="s">
        <v>1241</v>
      </c>
      <c r="AX369" s="275">
        <v>1</v>
      </c>
      <c r="AY369" s="284">
        <v>0</v>
      </c>
      <c r="AZ369" s="276">
        <v>0</v>
      </c>
      <c r="BA369" s="280">
        <v>575.79999999999995</v>
      </c>
      <c r="BB369" s="278">
        <v>0.1</v>
      </c>
      <c r="BD369" s="150">
        <f>_xlfn.XLOOKUP(A369,'KSD auditees'!A:A,'KSD auditees'!A:A)</f>
        <v>453</v>
      </c>
      <c r="BE369" s="150" t="str">
        <f>_xlfn.XLOOKUP(A369,'KSD auditees'!A:A,'KSD auditees'!G:G)</f>
        <v>Energy</v>
      </c>
      <c r="BF369" s="150" t="e">
        <f>_xlfn.XLOOKUP(A369,'[27]Non AGSA'!B:B,'[27]Non AGSA'!B:B)</f>
        <v>#N/A</v>
      </c>
      <c r="BG369" s="150" t="e">
        <f>_xlfn.XLOOKUP(A369,'[27]Dormant auditee list'!C:C,'[27]Dormant auditee list'!C:C)</f>
        <v>#N/A</v>
      </c>
      <c r="BH369" s="150" t="str">
        <f>_xlfn.XLOOKUP(A369,[27]Reworked!A:A,[27]Reworked!I:I)</f>
        <v>Unqualified with findings</v>
      </c>
      <c r="BJ369" s="150">
        <v>1</v>
      </c>
      <c r="BK369" s="150">
        <v>2</v>
      </c>
    </row>
    <row r="370" spans="1:63" ht="27" customHeight="1" x14ac:dyDescent="0.25">
      <c r="A370" s="265">
        <v>454</v>
      </c>
      <c r="B370" s="266" t="s">
        <v>995</v>
      </c>
      <c r="C370" s="271" t="s">
        <v>1193</v>
      </c>
      <c r="D370" s="271" t="s">
        <v>941</v>
      </c>
      <c r="E370" s="271" t="s">
        <v>1191</v>
      </c>
      <c r="F370" s="271" t="s">
        <v>1</v>
      </c>
      <c r="G370" s="271" t="s">
        <v>949</v>
      </c>
      <c r="H370" s="266" t="s">
        <v>444</v>
      </c>
      <c r="I370" s="266" t="s">
        <v>437</v>
      </c>
      <c r="J370" s="286" t="s">
        <v>299</v>
      </c>
      <c r="K370" s="271" t="s">
        <v>1</v>
      </c>
      <c r="L370" s="272" t="s">
        <v>23</v>
      </c>
      <c r="M370" s="286" t="s">
        <v>299</v>
      </c>
      <c r="N370" s="271" t="s">
        <v>1</v>
      </c>
      <c r="O370" s="272" t="s">
        <v>23</v>
      </c>
      <c r="P370" s="271" t="s">
        <v>1</v>
      </c>
      <c r="Q370" s="272" t="s">
        <v>23</v>
      </c>
      <c r="R370" s="272" t="s">
        <v>23</v>
      </c>
      <c r="S370" s="271" t="s">
        <v>1</v>
      </c>
      <c r="T370" s="273" t="s">
        <v>22</v>
      </c>
      <c r="U370" s="271" t="s">
        <v>1</v>
      </c>
      <c r="V370" s="271" t="s">
        <v>1</v>
      </c>
      <c r="W370" s="272" t="s">
        <v>23</v>
      </c>
      <c r="X370" s="271" t="s">
        <v>1</v>
      </c>
      <c r="Y370" s="271" t="s">
        <v>1</v>
      </c>
      <c r="Z370" s="271" t="s">
        <v>1</v>
      </c>
      <c r="AA370" s="271" t="s">
        <v>1</v>
      </c>
      <c r="AB370" s="271" t="s">
        <v>1</v>
      </c>
      <c r="AC370" s="271" t="s">
        <v>1</v>
      </c>
      <c r="AD370" s="271" t="s">
        <v>1</v>
      </c>
      <c r="AE370" s="272" t="s">
        <v>23</v>
      </c>
      <c r="AF370" s="274" t="s">
        <v>20</v>
      </c>
      <c r="AG370" s="271" t="s">
        <v>1</v>
      </c>
      <c r="AH370" s="272" t="s">
        <v>23</v>
      </c>
      <c r="AI370" s="271" t="s">
        <v>1</v>
      </c>
      <c r="AJ370" s="271" t="s">
        <v>1</v>
      </c>
      <c r="AK370" s="272" t="s">
        <v>23</v>
      </c>
      <c r="AL370" s="272" t="s">
        <v>23</v>
      </c>
      <c r="AM370" s="271" t="s">
        <v>1</v>
      </c>
      <c r="AN370" s="271" t="s">
        <v>1</v>
      </c>
      <c r="AO370" s="272" t="s">
        <v>23</v>
      </c>
      <c r="AP370" s="271" t="s">
        <v>1</v>
      </c>
      <c r="AQ370" s="271" t="s">
        <v>1</v>
      </c>
      <c r="AR370" s="271" t="s">
        <v>1</v>
      </c>
      <c r="AS370" s="271" t="s">
        <v>1</v>
      </c>
      <c r="AT370" s="271" t="s">
        <v>1</v>
      </c>
      <c r="AU370" s="271" t="s">
        <v>1</v>
      </c>
      <c r="AV370" s="272" t="s">
        <v>23</v>
      </c>
      <c r="AW370" s="272" t="s">
        <v>1242</v>
      </c>
      <c r="AX370" s="152">
        <v>2</v>
      </c>
      <c r="AY370" s="152">
        <v>2</v>
      </c>
      <c r="AZ370" s="276">
        <v>0</v>
      </c>
      <c r="BA370" s="277">
        <v>3.8</v>
      </c>
      <c r="BB370" s="281">
        <v>0.93</v>
      </c>
      <c r="BD370" s="150" t="e">
        <f>_xlfn.XLOOKUP(A370,'KSD auditees'!A:A,'KSD auditees'!A:A)</f>
        <v>#N/A</v>
      </c>
      <c r="BE370" s="150" t="e">
        <f>_xlfn.XLOOKUP(A370,'KSD auditees'!A:A,'KSD auditees'!G:G)</f>
        <v>#N/A</v>
      </c>
      <c r="BF370" s="150" t="e">
        <f>_xlfn.XLOOKUP(A370,'[27]Non AGSA'!B:B,'[27]Non AGSA'!B:B)</f>
        <v>#N/A</v>
      </c>
      <c r="BG370" s="150" t="e">
        <f>_xlfn.XLOOKUP(A370,'[27]Dormant auditee list'!C:C,'[27]Dormant auditee list'!C:C)</f>
        <v>#N/A</v>
      </c>
      <c r="BH370" s="150" t="str">
        <f>_xlfn.XLOOKUP(A370,[27]Reworked!A:A,[27]Reworked!I:I)</f>
        <v>Adverse</v>
      </c>
      <c r="BJ370" s="150">
        <v>1</v>
      </c>
      <c r="BK370" s="150">
        <v>4</v>
      </c>
    </row>
    <row r="371" spans="1:63" ht="34.5" customHeight="1" x14ac:dyDescent="0.25">
      <c r="A371" s="265">
        <v>455</v>
      </c>
      <c r="B371" s="266" t="s">
        <v>1313</v>
      </c>
      <c r="C371" s="271" t="s">
        <v>1193</v>
      </c>
      <c r="D371" s="271" t="s">
        <v>737</v>
      </c>
      <c r="E371" s="271" t="s">
        <v>1191</v>
      </c>
      <c r="F371" s="271" t="s">
        <v>1</v>
      </c>
      <c r="G371" s="271" t="s">
        <v>762</v>
      </c>
      <c r="H371" s="266" t="s">
        <v>440</v>
      </c>
      <c r="I371" s="266" t="s">
        <v>437</v>
      </c>
      <c r="J371" s="152" t="s">
        <v>17</v>
      </c>
      <c r="K371" s="272" t="s">
        <v>23</v>
      </c>
      <c r="L371" s="271" t="s">
        <v>1</v>
      </c>
      <c r="M371" s="152" t="s">
        <v>17</v>
      </c>
      <c r="N371" s="272" t="s">
        <v>23</v>
      </c>
      <c r="O371" s="271" t="s">
        <v>1</v>
      </c>
      <c r="P371" s="271" t="s">
        <v>1</v>
      </c>
      <c r="Q371" s="271" t="s">
        <v>1</v>
      </c>
      <c r="R371" s="271" t="s">
        <v>1</v>
      </c>
      <c r="S371" s="271" t="s">
        <v>1</v>
      </c>
      <c r="T371" s="271" t="s">
        <v>1</v>
      </c>
      <c r="U371" s="271" t="s">
        <v>1</v>
      </c>
      <c r="V371" s="271" t="s">
        <v>1</v>
      </c>
      <c r="W371" s="271" t="s">
        <v>1</v>
      </c>
      <c r="X371" s="271" t="s">
        <v>1</v>
      </c>
      <c r="Y371" s="271" t="s">
        <v>1</v>
      </c>
      <c r="Z371" s="272" t="s">
        <v>23</v>
      </c>
      <c r="AA371" s="273" t="s">
        <v>22</v>
      </c>
      <c r="AB371" s="271" t="s">
        <v>1</v>
      </c>
      <c r="AC371" s="271" t="s">
        <v>1</v>
      </c>
      <c r="AD371" s="271" t="s">
        <v>1</v>
      </c>
      <c r="AE371" s="271" t="s">
        <v>1</v>
      </c>
      <c r="AF371" s="271" t="s">
        <v>1</v>
      </c>
      <c r="AG371" s="271" t="s">
        <v>1</v>
      </c>
      <c r="AH371" s="271" t="s">
        <v>1</v>
      </c>
      <c r="AI371" s="271" t="s">
        <v>1</v>
      </c>
      <c r="AJ371" s="271" t="s">
        <v>1</v>
      </c>
      <c r="AK371" s="271" t="s">
        <v>1</v>
      </c>
      <c r="AL371" s="271" t="s">
        <v>1</v>
      </c>
      <c r="AM371" s="271" t="s">
        <v>1</v>
      </c>
      <c r="AN371" s="271" t="s">
        <v>1</v>
      </c>
      <c r="AO371" s="271" t="s">
        <v>1</v>
      </c>
      <c r="AP371" s="271" t="s">
        <v>1</v>
      </c>
      <c r="AQ371" s="271" t="s">
        <v>1</v>
      </c>
      <c r="AR371" s="271" t="s">
        <v>1</v>
      </c>
      <c r="AS371" s="271" t="s">
        <v>1</v>
      </c>
      <c r="AT371" s="271" t="s">
        <v>1</v>
      </c>
      <c r="AU371" s="272" t="s">
        <v>23</v>
      </c>
      <c r="AV371" s="272" t="s">
        <v>23</v>
      </c>
      <c r="AW371" s="275" t="s">
        <v>1241</v>
      </c>
      <c r="AX371" s="275">
        <v>1</v>
      </c>
      <c r="AY371" s="275">
        <v>1</v>
      </c>
      <c r="AZ371" s="276">
        <v>0</v>
      </c>
      <c r="BA371" s="280">
        <v>4.2</v>
      </c>
      <c r="BB371" s="278">
        <v>0.04</v>
      </c>
      <c r="BD371" s="150" t="e">
        <f>_xlfn.XLOOKUP(A371,'KSD auditees'!A:A,'KSD auditees'!A:A)</f>
        <v>#N/A</v>
      </c>
      <c r="BE371" s="150" t="e">
        <f>_xlfn.XLOOKUP(A371,'KSD auditees'!A:A,'KSD auditees'!G:G)</f>
        <v>#N/A</v>
      </c>
      <c r="BF371" s="150" t="e">
        <f>_xlfn.XLOOKUP(A371,'[27]Non AGSA'!B:B,'[27]Non AGSA'!B:B)</f>
        <v>#N/A</v>
      </c>
      <c r="BG371" s="150" t="e">
        <f>_xlfn.XLOOKUP(A371,'[27]Dormant auditee list'!C:C,'[27]Dormant auditee list'!C:C)</f>
        <v>#N/A</v>
      </c>
      <c r="BH371" s="150" t="str">
        <f>_xlfn.XLOOKUP(A371,[27]Reworked!A:A,[27]Reworked!I:I)</f>
        <v>Unqualified with findings</v>
      </c>
      <c r="BJ371" s="150">
        <v>1</v>
      </c>
      <c r="BK371" s="150">
        <v>2</v>
      </c>
    </row>
    <row r="372" spans="1:63" ht="34.5" customHeight="1" x14ac:dyDescent="0.25">
      <c r="A372" s="265">
        <v>1593</v>
      </c>
      <c r="B372" s="266" t="s">
        <v>1314</v>
      </c>
      <c r="C372" s="271" t="s">
        <v>1193</v>
      </c>
      <c r="D372" s="271" t="s">
        <v>737</v>
      </c>
      <c r="E372" s="271" t="s">
        <v>1191</v>
      </c>
      <c r="F372" s="271" t="s">
        <v>1</v>
      </c>
      <c r="G372" s="271" t="s">
        <v>762</v>
      </c>
      <c r="H372" s="266" t="s">
        <v>440</v>
      </c>
      <c r="I372" s="266" t="s">
        <v>437</v>
      </c>
      <c r="J372" s="285" t="s">
        <v>39</v>
      </c>
      <c r="K372" s="274" t="s">
        <v>20</v>
      </c>
      <c r="L372" s="274" t="s">
        <v>20</v>
      </c>
      <c r="M372" s="271" t="s">
        <v>1</v>
      </c>
      <c r="N372" s="271" t="s">
        <v>1</v>
      </c>
      <c r="O372" s="271" t="s">
        <v>1</v>
      </c>
      <c r="P372" s="271" t="s">
        <v>1</v>
      </c>
      <c r="Q372" s="271" t="s">
        <v>1</v>
      </c>
      <c r="R372" s="271" t="s">
        <v>1</v>
      </c>
      <c r="S372" s="271" t="s">
        <v>1</v>
      </c>
      <c r="T372" s="271" t="s">
        <v>1</v>
      </c>
      <c r="U372" s="271" t="s">
        <v>1</v>
      </c>
      <c r="V372" s="271" t="s">
        <v>1</v>
      </c>
      <c r="W372" s="271" t="s">
        <v>1</v>
      </c>
      <c r="X372" s="271" t="s">
        <v>1</v>
      </c>
      <c r="Y372" s="271" t="s">
        <v>1</v>
      </c>
      <c r="Z372" s="271" t="s">
        <v>1</v>
      </c>
      <c r="AA372" s="271" t="s">
        <v>1</v>
      </c>
      <c r="AB372" s="271" t="s">
        <v>1</v>
      </c>
      <c r="AC372" s="271" t="s">
        <v>1</v>
      </c>
      <c r="AD372" s="274" t="s">
        <v>20</v>
      </c>
      <c r="AE372" s="274" t="s">
        <v>20</v>
      </c>
      <c r="AF372" s="271" t="s">
        <v>1</v>
      </c>
      <c r="AG372" s="274" t="s">
        <v>20</v>
      </c>
      <c r="AH372" s="271" t="s">
        <v>1</v>
      </c>
      <c r="AI372" s="271" t="s">
        <v>1</v>
      </c>
      <c r="AJ372" s="271" t="s">
        <v>1</v>
      </c>
      <c r="AK372" s="271" t="s">
        <v>1</v>
      </c>
      <c r="AL372" s="271" t="s">
        <v>1</v>
      </c>
      <c r="AM372" s="271" t="s">
        <v>1</v>
      </c>
      <c r="AN372" s="271" t="s">
        <v>1</v>
      </c>
      <c r="AO372" s="271" t="s">
        <v>1</v>
      </c>
      <c r="AP372" s="271" t="s">
        <v>1</v>
      </c>
      <c r="AQ372" s="271" t="s">
        <v>1</v>
      </c>
      <c r="AR372" s="271" t="s">
        <v>1</v>
      </c>
      <c r="AS372" s="271" t="s">
        <v>1</v>
      </c>
      <c r="AT372" s="271" t="s">
        <v>1</v>
      </c>
      <c r="AU372" s="274" t="s">
        <v>20</v>
      </c>
      <c r="AV372" s="274" t="s">
        <v>20</v>
      </c>
      <c r="AW372" s="274" t="s">
        <v>20</v>
      </c>
      <c r="AX372" s="152">
        <v>2</v>
      </c>
      <c r="AY372" s="275">
        <v>1</v>
      </c>
      <c r="AZ372" s="276">
        <v>0</v>
      </c>
      <c r="BA372" s="280">
        <v>4.4000000000000004</v>
      </c>
      <c r="BB372" s="278">
        <v>1.4</v>
      </c>
      <c r="BD372" s="150" t="e">
        <f>_xlfn.XLOOKUP(A372,'KSD auditees'!A:A,'KSD auditees'!A:A)</f>
        <v>#N/A</v>
      </c>
      <c r="BE372" s="150" t="e">
        <f>_xlfn.XLOOKUP(A372,'KSD auditees'!A:A,'KSD auditees'!G:G)</f>
        <v>#N/A</v>
      </c>
      <c r="BF372" s="150" t="e">
        <f>_xlfn.XLOOKUP(A372,'[27]Non AGSA'!B:B,'[27]Non AGSA'!B:B)</f>
        <v>#N/A</v>
      </c>
      <c r="BG372" s="150" t="e">
        <f>_xlfn.XLOOKUP(A372,'[27]Dormant auditee list'!C:C,'[27]Dormant auditee list'!C:C)</f>
        <v>#N/A</v>
      </c>
      <c r="BH372" s="150" t="str">
        <f>_xlfn.XLOOKUP(A372,[27]Reworked!A:A,[27]Reworked!I:I)</f>
        <v>Audit not finalised at legislated date</v>
      </c>
      <c r="BJ372" s="150">
        <v>1</v>
      </c>
      <c r="BK372" s="150">
        <v>6</v>
      </c>
    </row>
    <row r="373" spans="1:63" ht="34.5" customHeight="1" x14ac:dyDescent="0.25">
      <c r="A373" s="265">
        <v>430</v>
      </c>
      <c r="B373" s="266" t="s">
        <v>1315</v>
      </c>
      <c r="C373" s="271" t="s">
        <v>1193</v>
      </c>
      <c r="D373" s="271" t="s">
        <v>519</v>
      </c>
      <c r="E373" s="271" t="s">
        <v>1191</v>
      </c>
      <c r="F373" s="271" t="s">
        <v>1</v>
      </c>
      <c r="G373" s="271" t="s">
        <v>520</v>
      </c>
      <c r="H373" s="266" t="s">
        <v>440</v>
      </c>
      <c r="I373" s="266" t="s">
        <v>437</v>
      </c>
      <c r="J373" s="152" t="s">
        <v>17</v>
      </c>
      <c r="K373" s="271" t="s">
        <v>1</v>
      </c>
      <c r="L373" s="274" t="s">
        <v>20</v>
      </c>
      <c r="M373" s="275" t="s">
        <v>33</v>
      </c>
      <c r="N373" s="271" t="s">
        <v>1</v>
      </c>
      <c r="O373" s="271" t="s">
        <v>1</v>
      </c>
      <c r="P373" s="271" t="s">
        <v>1</v>
      </c>
      <c r="Q373" s="271" t="s">
        <v>1</v>
      </c>
      <c r="R373" s="271" t="s">
        <v>1</v>
      </c>
      <c r="S373" s="271" t="s">
        <v>1</v>
      </c>
      <c r="T373" s="271" t="s">
        <v>1</v>
      </c>
      <c r="U373" s="271" t="s">
        <v>1</v>
      </c>
      <c r="V373" s="271" t="s">
        <v>1</v>
      </c>
      <c r="W373" s="271" t="s">
        <v>1</v>
      </c>
      <c r="X373" s="271" t="s">
        <v>1</v>
      </c>
      <c r="Y373" s="271" t="s">
        <v>1</v>
      </c>
      <c r="Z373" s="271" t="s">
        <v>1</v>
      </c>
      <c r="AA373" s="271" t="s">
        <v>1</v>
      </c>
      <c r="AB373" s="271" t="s">
        <v>1</v>
      </c>
      <c r="AC373" s="271" t="s">
        <v>1</v>
      </c>
      <c r="AD373" s="271" t="s">
        <v>1</v>
      </c>
      <c r="AE373" s="274" t="s">
        <v>20</v>
      </c>
      <c r="AF373" s="271" t="s">
        <v>1</v>
      </c>
      <c r="AG373" s="271" t="s">
        <v>1</v>
      </c>
      <c r="AH373" s="271" t="s">
        <v>1</v>
      </c>
      <c r="AI373" s="271" t="s">
        <v>1</v>
      </c>
      <c r="AJ373" s="271" t="s">
        <v>1</v>
      </c>
      <c r="AK373" s="271" t="s">
        <v>1</v>
      </c>
      <c r="AL373" s="271" t="s">
        <v>1</v>
      </c>
      <c r="AM373" s="271" t="s">
        <v>1</v>
      </c>
      <c r="AN373" s="271" t="s">
        <v>1</v>
      </c>
      <c r="AO373" s="271" t="s">
        <v>1</v>
      </c>
      <c r="AP373" s="271" t="s">
        <v>1</v>
      </c>
      <c r="AQ373" s="271" t="s">
        <v>1</v>
      </c>
      <c r="AR373" s="271" t="s">
        <v>1</v>
      </c>
      <c r="AS373" s="271" t="s">
        <v>1</v>
      </c>
      <c r="AT373" s="271" t="s">
        <v>1</v>
      </c>
      <c r="AU373" s="271" t="s">
        <v>1</v>
      </c>
      <c r="AV373" s="271" t="s">
        <v>1</v>
      </c>
      <c r="AW373" s="275" t="s">
        <v>1241</v>
      </c>
      <c r="AX373" s="275">
        <v>1</v>
      </c>
      <c r="AY373" s="284">
        <v>0</v>
      </c>
      <c r="AZ373" s="276">
        <v>0</v>
      </c>
      <c r="BA373" s="277">
        <v>0.08</v>
      </c>
      <c r="BB373" s="283">
        <v>0</v>
      </c>
      <c r="BD373" s="150" t="e">
        <f>_xlfn.XLOOKUP(A373,'KSD auditees'!A:A,'KSD auditees'!A:A)</f>
        <v>#N/A</v>
      </c>
      <c r="BE373" s="150" t="e">
        <f>_xlfn.XLOOKUP(A373,'KSD auditees'!A:A,'KSD auditees'!G:G)</f>
        <v>#N/A</v>
      </c>
      <c r="BF373" s="150" t="e">
        <f>_xlfn.XLOOKUP(A373,'[27]Non AGSA'!B:B,'[27]Non AGSA'!B:B)</f>
        <v>#N/A</v>
      </c>
      <c r="BG373" s="150" t="e">
        <f>_xlfn.XLOOKUP(A373,'[27]Dormant auditee list'!C:C,'[27]Dormant auditee list'!C:C)</f>
        <v>#N/A</v>
      </c>
      <c r="BH373" s="150" t="str">
        <f>_xlfn.XLOOKUP(A373,[27]Reworked!A:A,[27]Reworked!I:I)</f>
        <v>Unqualified with findings</v>
      </c>
      <c r="BJ373" s="150">
        <v>1</v>
      </c>
      <c r="BK373" s="150">
        <v>2</v>
      </c>
    </row>
    <row r="374" spans="1:63" ht="34.5" customHeight="1" x14ac:dyDescent="0.25">
      <c r="A374" s="265">
        <v>1120</v>
      </c>
      <c r="B374" s="266" t="s">
        <v>190</v>
      </c>
      <c r="C374" s="271" t="s">
        <v>1193</v>
      </c>
      <c r="D374" s="271" t="s">
        <v>896</v>
      </c>
      <c r="E374" s="271" t="s">
        <v>1191</v>
      </c>
      <c r="F374" s="271" t="s">
        <v>1</v>
      </c>
      <c r="G374" s="271" t="s">
        <v>209</v>
      </c>
      <c r="H374" s="266" t="s">
        <v>440</v>
      </c>
      <c r="I374" s="266" t="s">
        <v>437</v>
      </c>
      <c r="J374" s="285" t="s">
        <v>39</v>
      </c>
      <c r="K374" s="272" t="s">
        <v>23</v>
      </c>
      <c r="L374" s="273" t="s">
        <v>22</v>
      </c>
      <c r="M374" s="282" t="s">
        <v>94</v>
      </c>
      <c r="N374" s="274" t="s">
        <v>20</v>
      </c>
      <c r="O374" s="272" t="s">
        <v>23</v>
      </c>
      <c r="P374" s="273" t="s">
        <v>22</v>
      </c>
      <c r="Q374" s="273" t="s">
        <v>22</v>
      </c>
      <c r="R374" s="273" t="s">
        <v>22</v>
      </c>
      <c r="S374" s="271" t="s">
        <v>1</v>
      </c>
      <c r="T374" s="271" t="s">
        <v>1</v>
      </c>
      <c r="U374" s="273" t="s">
        <v>22</v>
      </c>
      <c r="V374" s="273" t="s">
        <v>22</v>
      </c>
      <c r="W374" s="273" t="s">
        <v>22</v>
      </c>
      <c r="X374" s="273" t="s">
        <v>22</v>
      </c>
      <c r="Y374" s="271" t="s">
        <v>1</v>
      </c>
      <c r="Z374" s="274" t="s">
        <v>20</v>
      </c>
      <c r="AA374" s="274" t="s">
        <v>20</v>
      </c>
      <c r="AB374" s="271" t="s">
        <v>1</v>
      </c>
      <c r="AC374" s="271" t="s">
        <v>1</v>
      </c>
      <c r="AD374" s="273" t="s">
        <v>22</v>
      </c>
      <c r="AE374" s="273" t="s">
        <v>22</v>
      </c>
      <c r="AF374" s="273" t="s">
        <v>22</v>
      </c>
      <c r="AG374" s="273" t="s">
        <v>22</v>
      </c>
      <c r="AH374" s="273" t="s">
        <v>22</v>
      </c>
      <c r="AI374" s="271" t="s">
        <v>1</v>
      </c>
      <c r="AJ374" s="271" t="s">
        <v>1</v>
      </c>
      <c r="AK374" s="271" t="s">
        <v>1</v>
      </c>
      <c r="AL374" s="273" t="s">
        <v>22</v>
      </c>
      <c r="AM374" s="271" t="s">
        <v>1</v>
      </c>
      <c r="AN374" s="271" t="s">
        <v>1</v>
      </c>
      <c r="AO374" s="273" t="s">
        <v>22</v>
      </c>
      <c r="AP374" s="273" t="s">
        <v>22</v>
      </c>
      <c r="AQ374" s="271" t="s">
        <v>1</v>
      </c>
      <c r="AR374" s="273" t="s">
        <v>22</v>
      </c>
      <c r="AS374" s="271" t="s">
        <v>1</v>
      </c>
      <c r="AT374" s="271" t="s">
        <v>1</v>
      </c>
      <c r="AU374" s="272" t="s">
        <v>23</v>
      </c>
      <c r="AV374" s="273" t="s">
        <v>22</v>
      </c>
      <c r="AW374" s="284" t="s">
        <v>1</v>
      </c>
      <c r="AX374" s="284">
        <v>0</v>
      </c>
      <c r="AY374" s="284">
        <v>0</v>
      </c>
      <c r="AZ374" s="276">
        <v>0</v>
      </c>
      <c r="BA374" s="277">
        <v>163.1</v>
      </c>
      <c r="BB374" s="281">
        <v>0.5</v>
      </c>
      <c r="BD374" s="150">
        <f>_xlfn.XLOOKUP(A374,'KSD auditees'!A:A,'KSD auditees'!A:A)</f>
        <v>1120</v>
      </c>
      <c r="BE374" s="150" t="str">
        <f>_xlfn.XLOOKUP(A374,'KSD auditees'!A:A,'KSD auditees'!G:G)</f>
        <v>Other key public entity</v>
      </c>
      <c r="BF374" s="150" t="e">
        <f>_xlfn.XLOOKUP(A374,'[27]Non AGSA'!B:B,'[27]Non AGSA'!B:B)</f>
        <v>#N/A</v>
      </c>
      <c r="BG374" s="150" t="e">
        <f>_xlfn.XLOOKUP(A374,'[27]Dormant auditee list'!C:C,'[27]Dormant auditee list'!C:C)</f>
        <v>#N/A</v>
      </c>
      <c r="BH374" s="150" t="str">
        <f>_xlfn.XLOOKUP(A374,[27]Reworked!A:A,[27]Reworked!I:I)</f>
        <v>Audit not finalised at legislated date</v>
      </c>
      <c r="BJ374" s="150">
        <v>1</v>
      </c>
      <c r="BK374" s="150">
        <v>6</v>
      </c>
    </row>
    <row r="375" spans="1:63" ht="26.25" customHeight="1" x14ac:dyDescent="0.25">
      <c r="A375" s="265">
        <v>1062</v>
      </c>
      <c r="B375" s="266" t="s">
        <v>191</v>
      </c>
      <c r="C375" s="271" t="s">
        <v>1193</v>
      </c>
      <c r="D375" s="271" t="s">
        <v>854</v>
      </c>
      <c r="E375" s="271" t="s">
        <v>1191</v>
      </c>
      <c r="F375" s="271" t="s">
        <v>1</v>
      </c>
      <c r="G375" s="271" t="s">
        <v>837</v>
      </c>
      <c r="H375" s="266" t="s">
        <v>444</v>
      </c>
      <c r="I375" s="266" t="s">
        <v>437</v>
      </c>
      <c r="J375" s="152" t="s">
        <v>17</v>
      </c>
      <c r="K375" s="271" t="s">
        <v>1</v>
      </c>
      <c r="L375" s="272" t="s">
        <v>23</v>
      </c>
      <c r="M375" s="152" t="s">
        <v>17</v>
      </c>
      <c r="N375" s="271" t="s">
        <v>1</v>
      </c>
      <c r="O375" s="272" t="s">
        <v>23</v>
      </c>
      <c r="P375" s="271" t="s">
        <v>1</v>
      </c>
      <c r="Q375" s="271" t="s">
        <v>1</v>
      </c>
      <c r="R375" s="271" t="s">
        <v>1</v>
      </c>
      <c r="S375" s="271" t="s">
        <v>1</v>
      </c>
      <c r="T375" s="271" t="s">
        <v>1</v>
      </c>
      <c r="U375" s="271" t="s">
        <v>1</v>
      </c>
      <c r="V375" s="271" t="s">
        <v>1</v>
      </c>
      <c r="W375" s="271" t="s">
        <v>1</v>
      </c>
      <c r="X375" s="271" t="s">
        <v>1</v>
      </c>
      <c r="Y375" s="271" t="s">
        <v>1</v>
      </c>
      <c r="Z375" s="271" t="s">
        <v>1</v>
      </c>
      <c r="AA375" s="271" t="s">
        <v>1</v>
      </c>
      <c r="AB375" s="271" t="s">
        <v>1</v>
      </c>
      <c r="AC375" s="271" t="s">
        <v>1</v>
      </c>
      <c r="AD375" s="271" t="s">
        <v>1</v>
      </c>
      <c r="AE375" s="273" t="s">
        <v>22</v>
      </c>
      <c r="AF375" s="272" t="s">
        <v>23</v>
      </c>
      <c r="AG375" s="271" t="s">
        <v>1</v>
      </c>
      <c r="AH375" s="271" t="s">
        <v>1</v>
      </c>
      <c r="AI375" s="271" t="s">
        <v>1</v>
      </c>
      <c r="AJ375" s="271" t="s">
        <v>1</v>
      </c>
      <c r="AK375" s="271" t="s">
        <v>1</v>
      </c>
      <c r="AL375" s="272" t="s">
        <v>23</v>
      </c>
      <c r="AM375" s="271" t="s">
        <v>1</v>
      </c>
      <c r="AN375" s="271" t="s">
        <v>1</v>
      </c>
      <c r="AO375" s="271" t="s">
        <v>1</v>
      </c>
      <c r="AP375" s="271" t="s">
        <v>1</v>
      </c>
      <c r="AQ375" s="271" t="s">
        <v>1</v>
      </c>
      <c r="AR375" s="271" t="s">
        <v>1</v>
      </c>
      <c r="AS375" s="271" t="s">
        <v>1</v>
      </c>
      <c r="AT375" s="271" t="s">
        <v>1</v>
      </c>
      <c r="AU375" s="271" t="s">
        <v>1</v>
      </c>
      <c r="AV375" s="272" t="s">
        <v>23</v>
      </c>
      <c r="AW375" s="272" t="s">
        <v>1242</v>
      </c>
      <c r="AX375" s="152">
        <v>2</v>
      </c>
      <c r="AY375" s="152">
        <v>2</v>
      </c>
      <c r="AZ375" s="276">
        <v>0</v>
      </c>
      <c r="BA375" s="277">
        <v>10.3</v>
      </c>
      <c r="BB375" s="281">
        <v>19.3</v>
      </c>
      <c r="BD375" s="150">
        <f>_xlfn.XLOOKUP(A375,'KSD auditees'!A:A,'KSD auditees'!A:A)</f>
        <v>1062</v>
      </c>
      <c r="BE375" s="150" t="str">
        <f>_xlfn.XLOOKUP(A375,'KSD auditees'!A:A,'KSD auditees'!G:G)</f>
        <v>Other key public entity</v>
      </c>
      <c r="BF375" s="150" t="e">
        <f>_xlfn.XLOOKUP(A375,'[27]Non AGSA'!B:B,'[27]Non AGSA'!B:B)</f>
        <v>#N/A</v>
      </c>
      <c r="BG375" s="150" t="e">
        <f>_xlfn.XLOOKUP(A375,'[27]Dormant auditee list'!C:C,'[27]Dormant auditee list'!C:C)</f>
        <v>#N/A</v>
      </c>
      <c r="BH375" s="150" t="str">
        <f>_xlfn.XLOOKUP(A375,[27]Reworked!A:A,[27]Reworked!I:I)</f>
        <v>Unqualified with findings</v>
      </c>
      <c r="BJ375" s="150">
        <v>1</v>
      </c>
      <c r="BK375" s="150">
        <v>2</v>
      </c>
    </row>
    <row r="376" spans="1:63" ht="34.5" customHeight="1" x14ac:dyDescent="0.25">
      <c r="A376" s="265">
        <v>468</v>
      </c>
      <c r="B376" s="266" t="s">
        <v>1316</v>
      </c>
      <c r="C376" s="271" t="s">
        <v>1193</v>
      </c>
      <c r="D376" s="271" t="s">
        <v>815</v>
      </c>
      <c r="E376" s="271" t="s">
        <v>1191</v>
      </c>
      <c r="F376" s="271" t="s">
        <v>1</v>
      </c>
      <c r="G376" s="271" t="s">
        <v>687</v>
      </c>
      <c r="H376" s="266" t="s">
        <v>440</v>
      </c>
      <c r="I376" s="266" t="s">
        <v>437</v>
      </c>
      <c r="J376" s="285" t="s">
        <v>39</v>
      </c>
      <c r="K376" s="271" t="s">
        <v>1</v>
      </c>
      <c r="L376" s="273" t="s">
        <v>22</v>
      </c>
      <c r="M376" s="152" t="s">
        <v>17</v>
      </c>
      <c r="N376" s="271" t="s">
        <v>1</v>
      </c>
      <c r="O376" s="272" t="s">
        <v>23</v>
      </c>
      <c r="P376" s="271" t="s">
        <v>1</v>
      </c>
      <c r="Q376" s="271" t="s">
        <v>1</v>
      </c>
      <c r="R376" s="271" t="s">
        <v>1</v>
      </c>
      <c r="S376" s="271" t="s">
        <v>1</v>
      </c>
      <c r="T376" s="271" t="s">
        <v>1</v>
      </c>
      <c r="U376" s="271" t="s">
        <v>1</v>
      </c>
      <c r="V376" s="271" t="s">
        <v>1</v>
      </c>
      <c r="W376" s="271" t="s">
        <v>1</v>
      </c>
      <c r="X376" s="271" t="s">
        <v>1</v>
      </c>
      <c r="Y376" s="271" t="s">
        <v>1</v>
      </c>
      <c r="Z376" s="271" t="s">
        <v>1</v>
      </c>
      <c r="AA376" s="271" t="s">
        <v>1</v>
      </c>
      <c r="AB376" s="271" t="s">
        <v>1</v>
      </c>
      <c r="AC376" s="271" t="s">
        <v>1</v>
      </c>
      <c r="AD376" s="271" t="s">
        <v>1</v>
      </c>
      <c r="AE376" s="273" t="s">
        <v>22</v>
      </c>
      <c r="AF376" s="273" t="s">
        <v>22</v>
      </c>
      <c r="AG376" s="271" t="s">
        <v>1</v>
      </c>
      <c r="AH376" s="271" t="s">
        <v>1</v>
      </c>
      <c r="AI376" s="271" t="s">
        <v>1</v>
      </c>
      <c r="AJ376" s="271" t="s">
        <v>1</v>
      </c>
      <c r="AK376" s="271" t="s">
        <v>1</v>
      </c>
      <c r="AL376" s="271" t="s">
        <v>1</v>
      </c>
      <c r="AM376" s="271" t="s">
        <v>1</v>
      </c>
      <c r="AN376" s="271" t="s">
        <v>1</v>
      </c>
      <c r="AO376" s="271" t="s">
        <v>1</v>
      </c>
      <c r="AP376" s="273" t="s">
        <v>22</v>
      </c>
      <c r="AQ376" s="271" t="s">
        <v>1</v>
      </c>
      <c r="AR376" s="271" t="s">
        <v>1</v>
      </c>
      <c r="AS376" s="271" t="s">
        <v>1</v>
      </c>
      <c r="AT376" s="271" t="s">
        <v>1</v>
      </c>
      <c r="AU376" s="271" t="s">
        <v>1</v>
      </c>
      <c r="AV376" s="273" t="s">
        <v>22</v>
      </c>
      <c r="AW376" s="284" t="s">
        <v>1</v>
      </c>
      <c r="AX376" s="284">
        <v>0</v>
      </c>
      <c r="AY376" s="284">
        <v>0</v>
      </c>
      <c r="AZ376" s="276">
        <v>0</v>
      </c>
      <c r="BA376" s="277">
        <v>0</v>
      </c>
      <c r="BB376" s="281">
        <v>0</v>
      </c>
      <c r="BD376" s="150" t="e">
        <f>_xlfn.XLOOKUP(A376,'KSD auditees'!A:A,'KSD auditees'!A:A)</f>
        <v>#N/A</v>
      </c>
      <c r="BE376" s="150" t="e">
        <f>_xlfn.XLOOKUP(A376,'KSD auditees'!A:A,'KSD auditees'!G:G)</f>
        <v>#N/A</v>
      </c>
      <c r="BF376" s="150" t="e">
        <f>_xlfn.XLOOKUP(A376,'[27]Non AGSA'!B:B,'[27]Non AGSA'!B:B)</f>
        <v>#N/A</v>
      </c>
      <c r="BG376" s="150" t="e">
        <f>_xlfn.XLOOKUP(A376,'[27]Dormant auditee list'!C:C,'[27]Dormant auditee list'!C:C)</f>
        <v>#N/A</v>
      </c>
      <c r="BH376" s="150" t="str">
        <f>_xlfn.XLOOKUP(A376,[27]Reworked!A:A,[27]Reworked!I:I)</f>
        <v>Audit not finalised at legislated date</v>
      </c>
      <c r="BJ376" s="150">
        <v>1</v>
      </c>
      <c r="BK376" s="150">
        <v>6</v>
      </c>
    </row>
    <row r="377" spans="1:63" ht="34.5" customHeight="1" x14ac:dyDescent="0.25">
      <c r="A377" s="265">
        <v>1122</v>
      </c>
      <c r="B377" s="266" t="s">
        <v>192</v>
      </c>
      <c r="C377" s="271" t="s">
        <v>1193</v>
      </c>
      <c r="D377" s="271" t="s">
        <v>896</v>
      </c>
      <c r="E377" s="271" t="s">
        <v>1191</v>
      </c>
      <c r="F377" s="271" t="s">
        <v>1</v>
      </c>
      <c r="G377" s="271" t="s">
        <v>587</v>
      </c>
      <c r="H377" s="266" t="s">
        <v>440</v>
      </c>
      <c r="I377" s="266" t="s">
        <v>437</v>
      </c>
      <c r="J377" s="285" t="s">
        <v>39</v>
      </c>
      <c r="K377" s="271" t="s">
        <v>1</v>
      </c>
      <c r="L377" s="273" t="s">
        <v>22</v>
      </c>
      <c r="M377" s="152" t="s">
        <v>17</v>
      </c>
      <c r="N377" s="271" t="s">
        <v>1</v>
      </c>
      <c r="O377" s="272" t="s">
        <v>23</v>
      </c>
      <c r="P377" s="271" t="s">
        <v>1</v>
      </c>
      <c r="Q377" s="271" t="s">
        <v>1</v>
      </c>
      <c r="R377" s="271" t="s">
        <v>1</v>
      </c>
      <c r="S377" s="271" t="s">
        <v>1</v>
      </c>
      <c r="T377" s="271" t="s">
        <v>1</v>
      </c>
      <c r="U377" s="271" t="s">
        <v>1</v>
      </c>
      <c r="V377" s="271" t="s">
        <v>1</v>
      </c>
      <c r="W377" s="271" t="s">
        <v>1</v>
      </c>
      <c r="X377" s="271" t="s">
        <v>1</v>
      </c>
      <c r="Y377" s="271" t="s">
        <v>1</v>
      </c>
      <c r="Z377" s="271" t="s">
        <v>1</v>
      </c>
      <c r="AA377" s="271" t="s">
        <v>1</v>
      </c>
      <c r="AB377" s="271" t="s">
        <v>1</v>
      </c>
      <c r="AC377" s="271" t="s">
        <v>1</v>
      </c>
      <c r="AD377" s="271" t="s">
        <v>1</v>
      </c>
      <c r="AE377" s="271" t="s">
        <v>1</v>
      </c>
      <c r="AF377" s="271" t="s">
        <v>1</v>
      </c>
      <c r="AG377" s="271" t="s">
        <v>1</v>
      </c>
      <c r="AH377" s="271" t="s">
        <v>1</v>
      </c>
      <c r="AI377" s="271" t="s">
        <v>1</v>
      </c>
      <c r="AJ377" s="271" t="s">
        <v>1</v>
      </c>
      <c r="AK377" s="271" t="s">
        <v>1</v>
      </c>
      <c r="AL377" s="273" t="s">
        <v>22</v>
      </c>
      <c r="AM377" s="271" t="s">
        <v>1</v>
      </c>
      <c r="AN377" s="271" t="s">
        <v>1</v>
      </c>
      <c r="AO377" s="271" t="s">
        <v>1</v>
      </c>
      <c r="AP377" s="271" t="s">
        <v>1</v>
      </c>
      <c r="AQ377" s="271" t="s">
        <v>1</v>
      </c>
      <c r="AR377" s="271" t="s">
        <v>1</v>
      </c>
      <c r="AS377" s="271" t="s">
        <v>1</v>
      </c>
      <c r="AT377" s="271" t="s">
        <v>1</v>
      </c>
      <c r="AU377" s="273" t="s">
        <v>22</v>
      </c>
      <c r="AV377" s="271" t="s">
        <v>1</v>
      </c>
      <c r="AW377" s="284" t="s">
        <v>1</v>
      </c>
      <c r="AX377" s="284">
        <v>0</v>
      </c>
      <c r="AY377" s="284">
        <v>0</v>
      </c>
      <c r="AZ377" s="276">
        <v>0</v>
      </c>
      <c r="BA377" s="277">
        <v>0</v>
      </c>
      <c r="BB377" s="281">
        <v>0</v>
      </c>
      <c r="BD377" s="150">
        <f>_xlfn.XLOOKUP(A377,'KSD auditees'!A:A,'KSD auditees'!A:A)</f>
        <v>1122</v>
      </c>
      <c r="BE377" s="150" t="str">
        <f>_xlfn.XLOOKUP(A377,'KSD auditees'!A:A,'KSD auditees'!G:G)</f>
        <v>Other key public entity</v>
      </c>
      <c r="BF377" s="150" t="e">
        <f>_xlfn.XLOOKUP(A377,'[27]Non AGSA'!B:B,'[27]Non AGSA'!B:B)</f>
        <v>#N/A</v>
      </c>
      <c r="BG377" s="150" t="e">
        <f>_xlfn.XLOOKUP(A377,'[27]Dormant auditee list'!C:C,'[27]Dormant auditee list'!C:C)</f>
        <v>#N/A</v>
      </c>
      <c r="BH377" s="150" t="str">
        <f>_xlfn.XLOOKUP(A377,[27]Reworked!A:A,[27]Reworked!I:I)</f>
        <v>Audit not finalised at legislated date</v>
      </c>
      <c r="BJ377" s="150">
        <v>1</v>
      </c>
      <c r="BK377" s="150">
        <v>6</v>
      </c>
    </row>
    <row r="378" spans="1:63" ht="26.25" customHeight="1" x14ac:dyDescent="0.25">
      <c r="A378" s="265">
        <v>1527</v>
      </c>
      <c r="B378" s="266" t="s">
        <v>154</v>
      </c>
      <c r="C378" s="271" t="s">
        <v>1193</v>
      </c>
      <c r="D378" s="271" t="s">
        <v>854</v>
      </c>
      <c r="E378" s="271" t="s">
        <v>1191</v>
      </c>
      <c r="F378" s="271" t="s">
        <v>1</v>
      </c>
      <c r="G378" s="271" t="s">
        <v>151</v>
      </c>
      <c r="H378" s="266" t="s">
        <v>444</v>
      </c>
      <c r="I378" s="266" t="s">
        <v>437</v>
      </c>
      <c r="J378" s="275" t="s">
        <v>33</v>
      </c>
      <c r="K378" s="271" t="s">
        <v>1</v>
      </c>
      <c r="L378" s="271" t="s">
        <v>1</v>
      </c>
      <c r="M378" s="275" t="s">
        <v>33</v>
      </c>
      <c r="N378" s="273" t="s">
        <v>22</v>
      </c>
      <c r="O378" s="273" t="s">
        <v>22</v>
      </c>
      <c r="P378" s="271" t="s">
        <v>1</v>
      </c>
      <c r="Q378" s="271" t="s">
        <v>1</v>
      </c>
      <c r="R378" s="271" t="s">
        <v>1</v>
      </c>
      <c r="S378" s="271" t="s">
        <v>1</v>
      </c>
      <c r="T378" s="271" t="s">
        <v>1</v>
      </c>
      <c r="U378" s="271" t="s">
        <v>1</v>
      </c>
      <c r="V378" s="271" t="s">
        <v>1</v>
      </c>
      <c r="W378" s="271" t="s">
        <v>1</v>
      </c>
      <c r="X378" s="271" t="s">
        <v>1</v>
      </c>
      <c r="Y378" s="271" t="s">
        <v>1</v>
      </c>
      <c r="Z378" s="271" t="s">
        <v>1</v>
      </c>
      <c r="AA378" s="271" t="s">
        <v>1</v>
      </c>
      <c r="AB378" s="271" t="s">
        <v>1</v>
      </c>
      <c r="AC378" s="271" t="s">
        <v>1</v>
      </c>
      <c r="AD378" s="271" t="s">
        <v>1</v>
      </c>
      <c r="AE378" s="271" t="s">
        <v>1</v>
      </c>
      <c r="AF378" s="271" t="s">
        <v>1</v>
      </c>
      <c r="AG378" s="271" t="s">
        <v>1</v>
      </c>
      <c r="AH378" s="271" t="s">
        <v>1</v>
      </c>
      <c r="AI378" s="271" t="s">
        <v>1</v>
      </c>
      <c r="AJ378" s="271" t="s">
        <v>1</v>
      </c>
      <c r="AK378" s="271" t="s">
        <v>1</v>
      </c>
      <c r="AL378" s="271" t="s">
        <v>1</v>
      </c>
      <c r="AM378" s="271" t="s">
        <v>1</v>
      </c>
      <c r="AN378" s="271" t="s">
        <v>1</v>
      </c>
      <c r="AO378" s="271" t="s">
        <v>1</v>
      </c>
      <c r="AP378" s="271" t="s">
        <v>1</v>
      </c>
      <c r="AQ378" s="271" t="s">
        <v>1</v>
      </c>
      <c r="AR378" s="271" t="s">
        <v>1</v>
      </c>
      <c r="AS378" s="271" t="s">
        <v>1</v>
      </c>
      <c r="AT378" s="271" t="s">
        <v>1</v>
      </c>
      <c r="AU378" s="271" t="s">
        <v>1</v>
      </c>
      <c r="AV378" s="271" t="s">
        <v>1</v>
      </c>
      <c r="AW378" s="275" t="s">
        <v>1241</v>
      </c>
      <c r="AX378" s="275">
        <v>1</v>
      </c>
      <c r="AY378" s="284">
        <v>0</v>
      </c>
      <c r="AZ378" s="276">
        <v>0</v>
      </c>
      <c r="BA378" s="276">
        <v>0</v>
      </c>
      <c r="BB378" s="283">
        <v>0</v>
      </c>
      <c r="BD378" s="150">
        <f>_xlfn.XLOOKUP(A378,'KSD auditees'!A:A,'KSD auditees'!A:A)</f>
        <v>1527</v>
      </c>
      <c r="BE378" s="150" t="str">
        <f>_xlfn.XLOOKUP(A378,'KSD auditees'!A:A,'KSD auditees'!G:G)</f>
        <v>Health</v>
      </c>
      <c r="BF378" s="150" t="e">
        <f>_xlfn.XLOOKUP(A378,'[27]Non AGSA'!B:B,'[27]Non AGSA'!B:B)</f>
        <v>#N/A</v>
      </c>
      <c r="BG378" s="150" t="e">
        <f>_xlfn.XLOOKUP(A378,'[27]Dormant auditee list'!C:C,'[27]Dormant auditee list'!C:C)</f>
        <v>#N/A</v>
      </c>
      <c r="BH378" s="150" t="str">
        <f>_xlfn.XLOOKUP(A378,[27]Reworked!A:A,[27]Reworked!I:I)</f>
        <v>Unqualified with no findings</v>
      </c>
      <c r="BJ378" s="150">
        <v>1</v>
      </c>
      <c r="BK378" s="150">
        <v>1</v>
      </c>
    </row>
    <row r="379" spans="1:63" ht="27" customHeight="1" x14ac:dyDescent="0.25">
      <c r="A379" s="265">
        <v>470</v>
      </c>
      <c r="B379" s="266" t="s">
        <v>1317</v>
      </c>
      <c r="C379" s="271" t="s">
        <v>1193</v>
      </c>
      <c r="D379" s="271" t="s">
        <v>737</v>
      </c>
      <c r="E379" s="271" t="s">
        <v>1191</v>
      </c>
      <c r="F379" s="271" t="s">
        <v>1</v>
      </c>
      <c r="G379" s="271" t="s">
        <v>754</v>
      </c>
      <c r="H379" s="266" t="s">
        <v>755</v>
      </c>
      <c r="I379" s="266" t="s">
        <v>437</v>
      </c>
      <c r="J379" s="275" t="s">
        <v>33</v>
      </c>
      <c r="K379" s="271" t="s">
        <v>1</v>
      </c>
      <c r="L379" s="271" t="s">
        <v>1</v>
      </c>
      <c r="M379" s="275" t="s">
        <v>33</v>
      </c>
      <c r="N379" s="271" t="s">
        <v>1</v>
      </c>
      <c r="O379" s="271" t="s">
        <v>1</v>
      </c>
      <c r="P379" s="271" t="s">
        <v>1</v>
      </c>
      <c r="Q379" s="271" t="s">
        <v>1</v>
      </c>
      <c r="R379" s="271" t="s">
        <v>1</v>
      </c>
      <c r="S379" s="271" t="s">
        <v>1</v>
      </c>
      <c r="T379" s="271" t="s">
        <v>1</v>
      </c>
      <c r="U379" s="271" t="s">
        <v>1</v>
      </c>
      <c r="V379" s="271" t="s">
        <v>1</v>
      </c>
      <c r="W379" s="271" t="s">
        <v>1</v>
      </c>
      <c r="X379" s="271" t="s">
        <v>1</v>
      </c>
      <c r="Y379" s="271" t="s">
        <v>1</v>
      </c>
      <c r="Z379" s="271" t="s">
        <v>1</v>
      </c>
      <c r="AA379" s="271" t="s">
        <v>1</v>
      </c>
      <c r="AB379" s="271" t="s">
        <v>1</v>
      </c>
      <c r="AC379" s="271" t="s">
        <v>1</v>
      </c>
      <c r="AD379" s="271" t="s">
        <v>1</v>
      </c>
      <c r="AE379" s="271" t="s">
        <v>1</v>
      </c>
      <c r="AF379" s="271" t="s">
        <v>1</v>
      </c>
      <c r="AG379" s="271" t="s">
        <v>1</v>
      </c>
      <c r="AH379" s="271" t="s">
        <v>1</v>
      </c>
      <c r="AI379" s="271" t="s">
        <v>1</v>
      </c>
      <c r="AJ379" s="271" t="s">
        <v>1</v>
      </c>
      <c r="AK379" s="271" t="s">
        <v>1</v>
      </c>
      <c r="AL379" s="271" t="s">
        <v>1</v>
      </c>
      <c r="AM379" s="271" t="s">
        <v>1</v>
      </c>
      <c r="AN379" s="271" t="s">
        <v>1</v>
      </c>
      <c r="AO379" s="271" t="s">
        <v>1</v>
      </c>
      <c r="AP379" s="271" t="s">
        <v>1</v>
      </c>
      <c r="AQ379" s="271" t="s">
        <v>1</v>
      </c>
      <c r="AR379" s="271" t="s">
        <v>1</v>
      </c>
      <c r="AS379" s="271" t="s">
        <v>1</v>
      </c>
      <c r="AT379" s="271" t="s">
        <v>1</v>
      </c>
      <c r="AU379" s="271" t="s">
        <v>1</v>
      </c>
      <c r="AV379" s="274" t="s">
        <v>20</v>
      </c>
      <c r="AW379" s="275" t="s">
        <v>1241</v>
      </c>
      <c r="AX379" s="275">
        <v>1</v>
      </c>
      <c r="AY379" s="275">
        <v>1</v>
      </c>
      <c r="AZ379" s="276">
        <v>0</v>
      </c>
      <c r="BA379" s="276">
        <v>0</v>
      </c>
      <c r="BB379" s="281">
        <v>0.05</v>
      </c>
      <c r="BD379" s="150" t="e">
        <f>_xlfn.XLOOKUP(A379,'KSD auditees'!A:A,'KSD auditees'!A:A)</f>
        <v>#N/A</v>
      </c>
      <c r="BE379" s="150" t="e">
        <f>_xlfn.XLOOKUP(A379,'KSD auditees'!A:A,'KSD auditees'!G:G)</f>
        <v>#N/A</v>
      </c>
      <c r="BF379" s="150" t="e">
        <f>_xlfn.XLOOKUP(A379,'[27]Non AGSA'!B:B,'[27]Non AGSA'!B:B)</f>
        <v>#N/A</v>
      </c>
      <c r="BG379" s="150" t="e">
        <f>_xlfn.XLOOKUP(A379,'[27]Dormant auditee list'!C:C,'[27]Dormant auditee list'!C:C)</f>
        <v>#N/A</v>
      </c>
      <c r="BH379" s="150" t="str">
        <f>_xlfn.XLOOKUP(A379,[27]Reworked!A:A,[27]Reworked!I:I)</f>
        <v>Unqualified with no findings</v>
      </c>
      <c r="BJ379" s="150">
        <v>1</v>
      </c>
      <c r="BK379" s="150">
        <v>1</v>
      </c>
    </row>
    <row r="380" spans="1:63" ht="34.5" customHeight="1" x14ac:dyDescent="0.25">
      <c r="A380" s="265">
        <v>439</v>
      </c>
      <c r="B380" s="266" t="s">
        <v>125</v>
      </c>
      <c r="C380" s="271" t="s">
        <v>1193</v>
      </c>
      <c r="D380" s="271" t="s">
        <v>854</v>
      </c>
      <c r="E380" s="271" t="s">
        <v>1191</v>
      </c>
      <c r="F380" s="271" t="s">
        <v>1</v>
      </c>
      <c r="G380" s="271" t="s">
        <v>587</v>
      </c>
      <c r="H380" s="266" t="s">
        <v>440</v>
      </c>
      <c r="I380" s="266" t="s">
        <v>437</v>
      </c>
      <c r="J380" s="275" t="s">
        <v>33</v>
      </c>
      <c r="K380" s="271" t="s">
        <v>1</v>
      </c>
      <c r="L380" s="273" t="s">
        <v>22</v>
      </c>
      <c r="M380" s="152" t="s">
        <v>17</v>
      </c>
      <c r="N380" s="273" t="s">
        <v>22</v>
      </c>
      <c r="O380" s="272" t="s">
        <v>23</v>
      </c>
      <c r="P380" s="271" t="s">
        <v>1</v>
      </c>
      <c r="Q380" s="271" t="s">
        <v>1</v>
      </c>
      <c r="R380" s="271" t="s">
        <v>1</v>
      </c>
      <c r="S380" s="271" t="s">
        <v>1</v>
      </c>
      <c r="T380" s="271" t="s">
        <v>1</v>
      </c>
      <c r="U380" s="271" t="s">
        <v>1</v>
      </c>
      <c r="V380" s="271" t="s">
        <v>1</v>
      </c>
      <c r="W380" s="271" t="s">
        <v>1</v>
      </c>
      <c r="X380" s="271" t="s">
        <v>1</v>
      </c>
      <c r="Y380" s="271" t="s">
        <v>1</v>
      </c>
      <c r="Z380" s="271" t="s">
        <v>1</v>
      </c>
      <c r="AA380" s="271" t="s">
        <v>1</v>
      </c>
      <c r="AB380" s="271" t="s">
        <v>1</v>
      </c>
      <c r="AC380" s="271" t="s">
        <v>1</v>
      </c>
      <c r="AD380" s="271" t="s">
        <v>1</v>
      </c>
      <c r="AE380" s="273" t="s">
        <v>22</v>
      </c>
      <c r="AF380" s="273" t="s">
        <v>22</v>
      </c>
      <c r="AG380" s="271" t="s">
        <v>1</v>
      </c>
      <c r="AH380" s="271" t="s">
        <v>1</v>
      </c>
      <c r="AI380" s="271" t="s">
        <v>1</v>
      </c>
      <c r="AJ380" s="271" t="s">
        <v>1</v>
      </c>
      <c r="AK380" s="271" t="s">
        <v>1</v>
      </c>
      <c r="AL380" s="271" t="s">
        <v>1</v>
      </c>
      <c r="AM380" s="271" t="s">
        <v>1</v>
      </c>
      <c r="AN380" s="271" t="s">
        <v>1</v>
      </c>
      <c r="AO380" s="273" t="s">
        <v>22</v>
      </c>
      <c r="AP380" s="271" t="s">
        <v>1</v>
      </c>
      <c r="AQ380" s="271" t="s">
        <v>1</v>
      </c>
      <c r="AR380" s="271" t="s">
        <v>1</v>
      </c>
      <c r="AS380" s="271" t="s">
        <v>1</v>
      </c>
      <c r="AT380" s="271" t="s">
        <v>1</v>
      </c>
      <c r="AU380" s="274" t="s">
        <v>20</v>
      </c>
      <c r="AV380" s="271" t="s">
        <v>1</v>
      </c>
      <c r="AW380" s="275" t="s">
        <v>1241</v>
      </c>
      <c r="AX380" s="275">
        <v>1</v>
      </c>
      <c r="AY380" s="275">
        <v>1</v>
      </c>
      <c r="AZ380" s="276">
        <v>0</v>
      </c>
      <c r="BA380" s="277">
        <v>0</v>
      </c>
      <c r="BB380" s="281">
        <v>0</v>
      </c>
      <c r="BD380" s="150">
        <f>_xlfn.XLOOKUP(A380,'KSD auditees'!A:A,'KSD auditees'!A:A)</f>
        <v>439</v>
      </c>
      <c r="BE380" s="150" t="str">
        <f>_xlfn.XLOOKUP(A380,'KSD auditees'!A:A,'KSD auditees'!G:G)</f>
        <v>Environmental Sustainability</v>
      </c>
      <c r="BF380" s="150" t="e">
        <f>_xlfn.XLOOKUP(A380,'[27]Non AGSA'!B:B,'[27]Non AGSA'!B:B)</f>
        <v>#N/A</v>
      </c>
      <c r="BG380" s="150" t="e">
        <f>_xlfn.XLOOKUP(A380,'[27]Dormant auditee list'!C:C,'[27]Dormant auditee list'!C:C)</f>
        <v>#N/A</v>
      </c>
      <c r="BH380" s="150" t="str">
        <f>_xlfn.XLOOKUP(A380,[27]Reworked!A:A,[27]Reworked!I:I)</f>
        <v>Unqualified with no findings</v>
      </c>
      <c r="BJ380" s="150">
        <v>1</v>
      </c>
      <c r="BK380" s="150">
        <v>1</v>
      </c>
    </row>
    <row r="381" spans="1:63" ht="34.5" customHeight="1" x14ac:dyDescent="0.25">
      <c r="A381" s="265">
        <v>1368</v>
      </c>
      <c r="B381" s="266" t="s">
        <v>122</v>
      </c>
      <c r="C381" s="271" t="s">
        <v>1193</v>
      </c>
      <c r="D381" s="271" t="s">
        <v>519</v>
      </c>
      <c r="E381" s="271" t="s">
        <v>1191</v>
      </c>
      <c r="F381" s="271" t="s">
        <v>1</v>
      </c>
      <c r="G381" s="271" t="s">
        <v>520</v>
      </c>
      <c r="H381" s="266" t="s">
        <v>440</v>
      </c>
      <c r="I381" s="266" t="s">
        <v>437</v>
      </c>
      <c r="J381" s="275" t="s">
        <v>33</v>
      </c>
      <c r="K381" s="271" t="s">
        <v>1</v>
      </c>
      <c r="L381" s="271" t="s">
        <v>1</v>
      </c>
      <c r="M381" s="275" t="s">
        <v>33</v>
      </c>
      <c r="N381" s="271" t="s">
        <v>1</v>
      </c>
      <c r="O381" s="271" t="s">
        <v>1</v>
      </c>
      <c r="P381" s="271" t="s">
        <v>1</v>
      </c>
      <c r="Q381" s="271" t="s">
        <v>1</v>
      </c>
      <c r="R381" s="271" t="s">
        <v>1</v>
      </c>
      <c r="S381" s="271" t="s">
        <v>1</v>
      </c>
      <c r="T381" s="271" t="s">
        <v>1</v>
      </c>
      <c r="U381" s="271" t="s">
        <v>1</v>
      </c>
      <c r="V381" s="271" t="s">
        <v>1</v>
      </c>
      <c r="W381" s="271" t="s">
        <v>1</v>
      </c>
      <c r="X381" s="271" t="s">
        <v>1</v>
      </c>
      <c r="Y381" s="271" t="s">
        <v>1</v>
      </c>
      <c r="Z381" s="271" t="s">
        <v>1</v>
      </c>
      <c r="AA381" s="271" t="s">
        <v>1</v>
      </c>
      <c r="AB381" s="271" t="s">
        <v>1</v>
      </c>
      <c r="AC381" s="271" t="s">
        <v>1</v>
      </c>
      <c r="AD381" s="271" t="s">
        <v>1</v>
      </c>
      <c r="AE381" s="271" t="s">
        <v>1</v>
      </c>
      <c r="AF381" s="271" t="s">
        <v>1</v>
      </c>
      <c r="AG381" s="271" t="s">
        <v>1</v>
      </c>
      <c r="AH381" s="271" t="s">
        <v>1</v>
      </c>
      <c r="AI381" s="271" t="s">
        <v>1</v>
      </c>
      <c r="AJ381" s="271" t="s">
        <v>1</v>
      </c>
      <c r="AK381" s="271" t="s">
        <v>1</v>
      </c>
      <c r="AL381" s="271" t="s">
        <v>1</v>
      </c>
      <c r="AM381" s="271" t="s">
        <v>1</v>
      </c>
      <c r="AN381" s="271" t="s">
        <v>1</v>
      </c>
      <c r="AO381" s="271" t="s">
        <v>1</v>
      </c>
      <c r="AP381" s="271" t="s">
        <v>1</v>
      </c>
      <c r="AQ381" s="271" t="s">
        <v>1</v>
      </c>
      <c r="AR381" s="271" t="s">
        <v>1</v>
      </c>
      <c r="AS381" s="271" t="s">
        <v>1</v>
      </c>
      <c r="AT381" s="271" t="s">
        <v>1</v>
      </c>
      <c r="AU381" s="273" t="s">
        <v>22</v>
      </c>
      <c r="AV381" s="271" t="s">
        <v>1</v>
      </c>
      <c r="AW381" s="275" t="s">
        <v>1241</v>
      </c>
      <c r="AX381" s="275">
        <v>1</v>
      </c>
      <c r="AY381" s="284">
        <v>0</v>
      </c>
      <c r="AZ381" s="276">
        <v>0</v>
      </c>
      <c r="BA381" s="280">
        <v>0.08</v>
      </c>
      <c r="BB381" s="281">
        <v>0</v>
      </c>
      <c r="BD381" s="150">
        <f>_xlfn.XLOOKUP(A381,'KSD auditees'!A:A,'KSD auditees'!A:A)</f>
        <v>1368</v>
      </c>
      <c r="BE381" s="150" t="str">
        <f>_xlfn.XLOOKUP(A381,'KSD auditees'!A:A,'KSD auditees'!G:G)</f>
        <v>Energy</v>
      </c>
      <c r="BF381" s="150" t="e">
        <f>_xlfn.XLOOKUP(A381,'[27]Non AGSA'!B:B,'[27]Non AGSA'!B:B)</f>
        <v>#N/A</v>
      </c>
      <c r="BG381" s="150" t="e">
        <f>_xlfn.XLOOKUP(A381,'[27]Dormant auditee list'!C:C,'[27]Dormant auditee list'!C:C)</f>
        <v>#N/A</v>
      </c>
      <c r="BH381" s="150" t="str">
        <f>_xlfn.XLOOKUP(A381,[27]Reworked!A:A,[27]Reworked!I:I)</f>
        <v>Unqualified with no findings</v>
      </c>
      <c r="BJ381" s="150">
        <v>1</v>
      </c>
      <c r="BK381" s="150">
        <v>1</v>
      </c>
    </row>
    <row r="382" spans="1:63" ht="34.5" customHeight="1" x14ac:dyDescent="0.25">
      <c r="A382" s="265">
        <v>471</v>
      </c>
      <c r="B382" s="266" t="s">
        <v>127</v>
      </c>
      <c r="C382" s="271" t="s">
        <v>1193</v>
      </c>
      <c r="D382" s="271" t="s">
        <v>854</v>
      </c>
      <c r="E382" s="271" t="s">
        <v>1191</v>
      </c>
      <c r="F382" s="271" t="s">
        <v>1</v>
      </c>
      <c r="G382" s="271" t="s">
        <v>587</v>
      </c>
      <c r="H382" s="266" t="s">
        <v>440</v>
      </c>
      <c r="I382" s="266" t="s">
        <v>437</v>
      </c>
      <c r="J382" s="152" t="s">
        <v>17</v>
      </c>
      <c r="K382" s="271" t="s">
        <v>1</v>
      </c>
      <c r="L382" s="272" t="s">
        <v>23</v>
      </c>
      <c r="M382" s="152" t="s">
        <v>17</v>
      </c>
      <c r="N382" s="271" t="s">
        <v>1</v>
      </c>
      <c r="O382" s="272" t="s">
        <v>23</v>
      </c>
      <c r="P382" s="271" t="s">
        <v>1</v>
      </c>
      <c r="Q382" s="271" t="s">
        <v>1</v>
      </c>
      <c r="R382" s="271" t="s">
        <v>1</v>
      </c>
      <c r="S382" s="271" t="s">
        <v>1</v>
      </c>
      <c r="T382" s="271" t="s">
        <v>1</v>
      </c>
      <c r="U382" s="271" t="s">
        <v>1</v>
      </c>
      <c r="V382" s="271" t="s">
        <v>1</v>
      </c>
      <c r="W382" s="271" t="s">
        <v>1</v>
      </c>
      <c r="X382" s="271" t="s">
        <v>1</v>
      </c>
      <c r="Y382" s="271" t="s">
        <v>1</v>
      </c>
      <c r="Z382" s="271" t="s">
        <v>1</v>
      </c>
      <c r="AA382" s="271" t="s">
        <v>1</v>
      </c>
      <c r="AB382" s="271" t="s">
        <v>1</v>
      </c>
      <c r="AC382" s="271" t="s">
        <v>1</v>
      </c>
      <c r="AD382" s="271" t="s">
        <v>1</v>
      </c>
      <c r="AE382" s="273" t="s">
        <v>22</v>
      </c>
      <c r="AF382" s="272" t="s">
        <v>23</v>
      </c>
      <c r="AG382" s="271" t="s">
        <v>1</v>
      </c>
      <c r="AH382" s="273" t="s">
        <v>22</v>
      </c>
      <c r="AI382" s="271" t="s">
        <v>1</v>
      </c>
      <c r="AJ382" s="271" t="s">
        <v>1</v>
      </c>
      <c r="AK382" s="271" t="s">
        <v>1</v>
      </c>
      <c r="AL382" s="272" t="s">
        <v>23</v>
      </c>
      <c r="AM382" s="271" t="s">
        <v>1</v>
      </c>
      <c r="AN382" s="271" t="s">
        <v>1</v>
      </c>
      <c r="AO382" s="272" t="s">
        <v>23</v>
      </c>
      <c r="AP382" s="271" t="s">
        <v>1</v>
      </c>
      <c r="AQ382" s="271" t="s">
        <v>1</v>
      </c>
      <c r="AR382" s="273" t="s">
        <v>22</v>
      </c>
      <c r="AS382" s="271" t="s">
        <v>1</v>
      </c>
      <c r="AT382" s="271" t="s">
        <v>1</v>
      </c>
      <c r="AU382" s="273" t="s">
        <v>22</v>
      </c>
      <c r="AV382" s="272" t="s">
        <v>23</v>
      </c>
      <c r="AW382" s="275" t="s">
        <v>1241</v>
      </c>
      <c r="AX382" s="152">
        <v>2</v>
      </c>
      <c r="AY382" s="152">
        <v>2</v>
      </c>
      <c r="AZ382" s="276">
        <v>0</v>
      </c>
      <c r="BA382" s="277">
        <v>171.9</v>
      </c>
      <c r="BB382" s="281">
        <v>0.02</v>
      </c>
      <c r="BD382" s="150">
        <f>_xlfn.XLOOKUP(A382,'KSD auditees'!A:A,'KSD auditees'!A:A)</f>
        <v>471</v>
      </c>
      <c r="BE382" s="150" t="str">
        <f>_xlfn.XLOOKUP(A382,'KSD auditees'!A:A,'KSD auditees'!G:G)</f>
        <v>Environmental Sustainability</v>
      </c>
      <c r="BF382" s="150" t="e">
        <f>_xlfn.XLOOKUP(A382,'[27]Non AGSA'!B:B,'[27]Non AGSA'!B:B)</f>
        <v>#N/A</v>
      </c>
      <c r="BG382" s="150" t="e">
        <f>_xlfn.XLOOKUP(A382,'[27]Dormant auditee list'!C:C,'[27]Dormant auditee list'!C:C)</f>
        <v>#N/A</v>
      </c>
      <c r="BH382" s="150" t="str">
        <f>_xlfn.XLOOKUP(A382,[27]Reworked!A:A,[27]Reworked!I:I)</f>
        <v>Unqualified with findings</v>
      </c>
      <c r="BJ382" s="150">
        <v>1</v>
      </c>
      <c r="BK382" s="150">
        <v>2</v>
      </c>
    </row>
    <row r="383" spans="1:63" ht="34.5" customHeight="1" x14ac:dyDescent="0.25">
      <c r="A383" s="265">
        <v>441</v>
      </c>
      <c r="B383" s="266" t="s">
        <v>223</v>
      </c>
      <c r="C383" s="271" t="s">
        <v>1193</v>
      </c>
      <c r="D383" s="271" t="s">
        <v>683</v>
      </c>
      <c r="E383" s="271" t="s">
        <v>1191</v>
      </c>
      <c r="F383" s="271" t="s">
        <v>1</v>
      </c>
      <c r="G383" s="271" t="s">
        <v>209</v>
      </c>
      <c r="H383" s="266" t="s">
        <v>440</v>
      </c>
      <c r="I383" s="266" t="s">
        <v>437</v>
      </c>
      <c r="J383" s="152" t="s">
        <v>17</v>
      </c>
      <c r="K383" s="272" t="s">
        <v>23</v>
      </c>
      <c r="L383" s="273" t="s">
        <v>22</v>
      </c>
      <c r="M383" s="152" t="s">
        <v>17</v>
      </c>
      <c r="N383" s="272" t="s">
        <v>23</v>
      </c>
      <c r="O383" s="274" t="s">
        <v>20</v>
      </c>
      <c r="P383" s="271" t="s">
        <v>1</v>
      </c>
      <c r="Q383" s="271" t="s">
        <v>1</v>
      </c>
      <c r="R383" s="271" t="s">
        <v>1</v>
      </c>
      <c r="S383" s="271" t="s">
        <v>1</v>
      </c>
      <c r="T383" s="271" t="s">
        <v>1</v>
      </c>
      <c r="U383" s="271" t="s">
        <v>1</v>
      </c>
      <c r="V383" s="271" t="s">
        <v>1</v>
      </c>
      <c r="W383" s="271" t="s">
        <v>1</v>
      </c>
      <c r="X383" s="271" t="s">
        <v>1</v>
      </c>
      <c r="Y383" s="271" t="s">
        <v>1</v>
      </c>
      <c r="Z383" s="274" t="s">
        <v>20</v>
      </c>
      <c r="AA383" s="272" t="s">
        <v>23</v>
      </c>
      <c r="AB383" s="271" t="s">
        <v>1</v>
      </c>
      <c r="AC383" s="271" t="s">
        <v>1</v>
      </c>
      <c r="AD383" s="271" t="s">
        <v>1</v>
      </c>
      <c r="AE383" s="271" t="s">
        <v>1</v>
      </c>
      <c r="AF383" s="271" t="s">
        <v>1</v>
      </c>
      <c r="AG383" s="271" t="s">
        <v>1</v>
      </c>
      <c r="AH383" s="271" t="s">
        <v>1</v>
      </c>
      <c r="AI383" s="271" t="s">
        <v>1</v>
      </c>
      <c r="AJ383" s="271" t="s">
        <v>1</v>
      </c>
      <c r="AK383" s="271" t="s">
        <v>1</v>
      </c>
      <c r="AL383" s="271" t="s">
        <v>1</v>
      </c>
      <c r="AM383" s="271" t="s">
        <v>1</v>
      </c>
      <c r="AN383" s="271" t="s">
        <v>1</v>
      </c>
      <c r="AO383" s="271" t="s">
        <v>1</v>
      </c>
      <c r="AP383" s="271" t="s">
        <v>1</v>
      </c>
      <c r="AQ383" s="271" t="s">
        <v>1</v>
      </c>
      <c r="AR383" s="273" t="s">
        <v>22</v>
      </c>
      <c r="AS383" s="271" t="s">
        <v>1</v>
      </c>
      <c r="AT383" s="271" t="s">
        <v>1</v>
      </c>
      <c r="AU383" s="272" t="s">
        <v>23</v>
      </c>
      <c r="AV383" s="272" t="s">
        <v>23</v>
      </c>
      <c r="AW383" s="275" t="s">
        <v>1241</v>
      </c>
      <c r="AX383" s="275">
        <v>1</v>
      </c>
      <c r="AY383" s="152">
        <v>2</v>
      </c>
      <c r="AZ383" s="276">
        <v>0</v>
      </c>
      <c r="BA383" s="277">
        <v>243.8</v>
      </c>
      <c r="BB383" s="283">
        <v>0</v>
      </c>
      <c r="BD383" s="150">
        <f>_xlfn.XLOOKUP(A383,'KSD auditees'!A:A,'KSD auditees'!A:A)</f>
        <v>441</v>
      </c>
      <c r="BE383" s="150" t="str">
        <f>_xlfn.XLOOKUP(A383,'KSD auditees'!A:A,'KSD auditees'!G:G)</f>
        <v>Transport</v>
      </c>
      <c r="BF383" s="150" t="e">
        <f>_xlfn.XLOOKUP(A383,'[27]Non AGSA'!B:B,'[27]Non AGSA'!B:B)</f>
        <v>#N/A</v>
      </c>
      <c r="BG383" s="150" t="e">
        <f>_xlfn.XLOOKUP(A383,'[27]Dormant auditee list'!C:C,'[27]Dormant auditee list'!C:C)</f>
        <v>#N/A</v>
      </c>
      <c r="BH383" s="150" t="str">
        <f>_xlfn.XLOOKUP(A383,[27]Reworked!A:A,[27]Reworked!I:I)</f>
        <v>Unqualified with findings</v>
      </c>
      <c r="BJ383" s="150">
        <v>1</v>
      </c>
      <c r="BK383" s="150">
        <v>2</v>
      </c>
    </row>
    <row r="384" spans="1:63" ht="34.5" customHeight="1" x14ac:dyDescent="0.25">
      <c r="A384" s="265">
        <v>1063</v>
      </c>
      <c r="B384" s="266" t="s">
        <v>193</v>
      </c>
      <c r="C384" s="271" t="s">
        <v>1193</v>
      </c>
      <c r="D384" s="271" t="s">
        <v>854</v>
      </c>
      <c r="E384" s="271" t="s">
        <v>1191</v>
      </c>
      <c r="F384" s="271" t="s">
        <v>1</v>
      </c>
      <c r="G384" s="271" t="s">
        <v>837</v>
      </c>
      <c r="H384" s="266" t="s">
        <v>440</v>
      </c>
      <c r="I384" s="266" t="s">
        <v>437</v>
      </c>
      <c r="J384" s="282" t="s">
        <v>94</v>
      </c>
      <c r="K384" s="272" t="s">
        <v>23</v>
      </c>
      <c r="L384" s="272" t="s">
        <v>23</v>
      </c>
      <c r="M384" s="282" t="s">
        <v>94</v>
      </c>
      <c r="N384" s="272" t="s">
        <v>23</v>
      </c>
      <c r="O384" s="272" t="s">
        <v>23</v>
      </c>
      <c r="P384" s="272" t="s">
        <v>23</v>
      </c>
      <c r="Q384" s="272" t="s">
        <v>23</v>
      </c>
      <c r="R384" s="273" t="s">
        <v>22</v>
      </c>
      <c r="S384" s="271" t="s">
        <v>1</v>
      </c>
      <c r="T384" s="274" t="s">
        <v>20</v>
      </c>
      <c r="U384" s="272" t="s">
        <v>23</v>
      </c>
      <c r="V384" s="271" t="s">
        <v>1</v>
      </c>
      <c r="W384" s="272" t="s">
        <v>23</v>
      </c>
      <c r="X384" s="271" t="s">
        <v>1</v>
      </c>
      <c r="Y384" s="272" t="s">
        <v>23</v>
      </c>
      <c r="Z384" s="273" t="s">
        <v>22</v>
      </c>
      <c r="AA384" s="272" t="s">
        <v>23</v>
      </c>
      <c r="AB384" s="271" t="s">
        <v>1</v>
      </c>
      <c r="AC384" s="271" t="s">
        <v>1</v>
      </c>
      <c r="AD384" s="272" t="s">
        <v>23</v>
      </c>
      <c r="AE384" s="272" t="s">
        <v>23</v>
      </c>
      <c r="AF384" s="272" t="s">
        <v>23</v>
      </c>
      <c r="AG384" s="273" t="s">
        <v>22</v>
      </c>
      <c r="AH384" s="271" t="s">
        <v>1</v>
      </c>
      <c r="AI384" s="271" t="s">
        <v>1</v>
      </c>
      <c r="AJ384" s="271" t="s">
        <v>1</v>
      </c>
      <c r="AK384" s="271" t="s">
        <v>1</v>
      </c>
      <c r="AL384" s="272" t="s">
        <v>23</v>
      </c>
      <c r="AM384" s="271" t="s">
        <v>1</v>
      </c>
      <c r="AN384" s="271" t="s">
        <v>1</v>
      </c>
      <c r="AO384" s="273" t="s">
        <v>22</v>
      </c>
      <c r="AP384" s="272" t="s">
        <v>23</v>
      </c>
      <c r="AQ384" s="271" t="s">
        <v>1</v>
      </c>
      <c r="AR384" s="272" t="s">
        <v>23</v>
      </c>
      <c r="AS384" s="271" t="s">
        <v>1</v>
      </c>
      <c r="AT384" s="271" t="s">
        <v>1</v>
      </c>
      <c r="AU384" s="272" t="s">
        <v>23</v>
      </c>
      <c r="AV384" s="272" t="s">
        <v>23</v>
      </c>
      <c r="AW384" s="272" t="s">
        <v>1242</v>
      </c>
      <c r="AX384" s="282">
        <v>3</v>
      </c>
      <c r="AY384" s="282">
        <v>3</v>
      </c>
      <c r="AZ384" s="276">
        <v>0</v>
      </c>
      <c r="BA384" s="280">
        <v>83.5</v>
      </c>
      <c r="BB384" s="281">
        <v>4.3</v>
      </c>
      <c r="BD384" s="150">
        <f>_xlfn.XLOOKUP(A384,'KSD auditees'!A:A,'KSD auditees'!A:A)</f>
        <v>1063</v>
      </c>
      <c r="BE384" s="150" t="str">
        <f>_xlfn.XLOOKUP(A384,'KSD auditees'!A:A,'KSD auditees'!G:G)</f>
        <v>Other key public entity</v>
      </c>
      <c r="BF384" s="150" t="e">
        <f>_xlfn.XLOOKUP(A384,'[27]Non AGSA'!B:B,'[27]Non AGSA'!B:B)</f>
        <v>#N/A</v>
      </c>
      <c r="BG384" s="150" t="e">
        <f>_xlfn.XLOOKUP(A384,'[27]Dormant auditee list'!C:C,'[27]Dormant auditee list'!C:C)</f>
        <v>#N/A</v>
      </c>
      <c r="BH384" s="150" t="str">
        <f>_xlfn.XLOOKUP(A384,[27]Reworked!A:A,[27]Reworked!I:I)</f>
        <v>Disclaimer</v>
      </c>
      <c r="BI384" s="150" t="str">
        <f>_xlfn.XLOOKUP(A384,[27]Reworked!A:A,[27]Reworked!J:J)</f>
        <v>Disclaimer</v>
      </c>
      <c r="BJ384" s="150">
        <v>1</v>
      </c>
      <c r="BK384" s="150">
        <v>5</v>
      </c>
    </row>
    <row r="385" spans="1:63" ht="26.25" customHeight="1" x14ac:dyDescent="0.25">
      <c r="A385" s="265">
        <v>472</v>
      </c>
      <c r="B385" s="266" t="s">
        <v>90</v>
      </c>
      <c r="C385" s="271" t="s">
        <v>1193</v>
      </c>
      <c r="D385" s="271" t="s">
        <v>941</v>
      </c>
      <c r="E385" s="271" t="s">
        <v>1191</v>
      </c>
      <c r="F385" s="271" t="s">
        <v>1</v>
      </c>
      <c r="G385" s="271" t="s">
        <v>447</v>
      </c>
      <c r="H385" s="266" t="s">
        <v>444</v>
      </c>
      <c r="I385" s="266" t="s">
        <v>437</v>
      </c>
      <c r="J385" s="275" t="s">
        <v>33</v>
      </c>
      <c r="K385" s="271" t="s">
        <v>1</v>
      </c>
      <c r="L385" s="271" t="s">
        <v>1</v>
      </c>
      <c r="M385" s="275" t="s">
        <v>33</v>
      </c>
      <c r="N385" s="271" t="s">
        <v>1</v>
      </c>
      <c r="O385" s="271" t="s">
        <v>1</v>
      </c>
      <c r="P385" s="271" t="s">
        <v>1</v>
      </c>
      <c r="Q385" s="271" t="s">
        <v>1</v>
      </c>
      <c r="R385" s="271" t="s">
        <v>1</v>
      </c>
      <c r="S385" s="271" t="s">
        <v>1</v>
      </c>
      <c r="T385" s="271" t="s">
        <v>1</v>
      </c>
      <c r="U385" s="271" t="s">
        <v>1</v>
      </c>
      <c r="V385" s="271" t="s">
        <v>1</v>
      </c>
      <c r="W385" s="271" t="s">
        <v>1</v>
      </c>
      <c r="X385" s="271" t="s">
        <v>1</v>
      </c>
      <c r="Y385" s="271" t="s">
        <v>1</v>
      </c>
      <c r="Z385" s="271" t="s">
        <v>1</v>
      </c>
      <c r="AA385" s="271" t="s">
        <v>1</v>
      </c>
      <c r="AB385" s="271" t="s">
        <v>1</v>
      </c>
      <c r="AC385" s="271" t="s">
        <v>1</v>
      </c>
      <c r="AD385" s="271" t="s">
        <v>1</v>
      </c>
      <c r="AE385" s="271" t="s">
        <v>1</v>
      </c>
      <c r="AF385" s="271" t="s">
        <v>1</v>
      </c>
      <c r="AG385" s="271" t="s">
        <v>1</v>
      </c>
      <c r="AH385" s="271" t="s">
        <v>1</v>
      </c>
      <c r="AI385" s="271" t="s">
        <v>1</v>
      </c>
      <c r="AJ385" s="271" t="s">
        <v>1</v>
      </c>
      <c r="AK385" s="271" t="s">
        <v>1</v>
      </c>
      <c r="AL385" s="271" t="s">
        <v>1</v>
      </c>
      <c r="AM385" s="271" t="s">
        <v>1</v>
      </c>
      <c r="AN385" s="271" t="s">
        <v>1</v>
      </c>
      <c r="AO385" s="271" t="s">
        <v>1</v>
      </c>
      <c r="AP385" s="271" t="s">
        <v>1</v>
      </c>
      <c r="AQ385" s="271" t="s">
        <v>1</v>
      </c>
      <c r="AR385" s="271" t="s">
        <v>1</v>
      </c>
      <c r="AS385" s="271" t="s">
        <v>1</v>
      </c>
      <c r="AT385" s="271" t="s">
        <v>1</v>
      </c>
      <c r="AU385" s="271" t="s">
        <v>1</v>
      </c>
      <c r="AV385" s="271" t="s">
        <v>1</v>
      </c>
      <c r="AW385" s="275" t="s">
        <v>1241</v>
      </c>
      <c r="AX385" s="275">
        <v>1</v>
      </c>
      <c r="AY385" s="275">
        <v>1</v>
      </c>
      <c r="AZ385" s="276">
        <v>0</v>
      </c>
      <c r="BA385" s="276">
        <v>0</v>
      </c>
      <c r="BB385" s="283">
        <v>0</v>
      </c>
      <c r="BD385" s="150">
        <f>_xlfn.XLOOKUP(A385,'KSD auditees'!A:A,'KSD auditees'!A:A)</f>
        <v>472</v>
      </c>
      <c r="BE385" s="150" t="str">
        <f>_xlfn.XLOOKUP(A385,'KSD auditees'!A:A,'KSD auditees'!G:G)</f>
        <v xml:space="preserve">Education, Skills development and employment </v>
      </c>
      <c r="BF385" s="150" t="e">
        <f>_xlfn.XLOOKUP(A385,'[27]Non AGSA'!B:B,'[27]Non AGSA'!B:B)</f>
        <v>#N/A</v>
      </c>
      <c r="BG385" s="150" t="e">
        <f>_xlfn.XLOOKUP(A385,'[27]Dormant auditee list'!C:C,'[27]Dormant auditee list'!C:C)</f>
        <v>#N/A</v>
      </c>
      <c r="BH385" s="150" t="str">
        <f>_xlfn.XLOOKUP(A385,[27]Reworked!A:A,[27]Reworked!I:I)</f>
        <v>Unqualified with no findings</v>
      </c>
      <c r="BJ385" s="150">
        <v>1</v>
      </c>
      <c r="BK385" s="150">
        <v>1</v>
      </c>
    </row>
    <row r="386" spans="1:63" ht="26.25" customHeight="1" x14ac:dyDescent="0.25">
      <c r="A386" s="265">
        <v>474</v>
      </c>
      <c r="B386" s="266" t="s">
        <v>194</v>
      </c>
      <c r="C386" s="271" t="s">
        <v>1193</v>
      </c>
      <c r="D386" s="271" t="s">
        <v>815</v>
      </c>
      <c r="E386" s="271" t="s">
        <v>1191</v>
      </c>
      <c r="F386" s="271" t="s">
        <v>1</v>
      </c>
      <c r="G386" s="271" t="s">
        <v>463</v>
      </c>
      <c r="H386" s="266" t="s">
        <v>444</v>
      </c>
      <c r="I386" s="266" t="s">
        <v>437</v>
      </c>
      <c r="J386" s="152" t="s">
        <v>17</v>
      </c>
      <c r="K386" s="272" t="s">
        <v>23</v>
      </c>
      <c r="L386" s="272" t="s">
        <v>23</v>
      </c>
      <c r="M386" s="152" t="s">
        <v>17</v>
      </c>
      <c r="N386" s="272" t="s">
        <v>23</v>
      </c>
      <c r="O386" s="272" t="s">
        <v>23</v>
      </c>
      <c r="P386" s="271" t="s">
        <v>1</v>
      </c>
      <c r="Q386" s="271" t="s">
        <v>1</v>
      </c>
      <c r="R386" s="271" t="s">
        <v>1</v>
      </c>
      <c r="S386" s="271" t="s">
        <v>1</v>
      </c>
      <c r="T386" s="271" t="s">
        <v>1</v>
      </c>
      <c r="U386" s="271" t="s">
        <v>1</v>
      </c>
      <c r="V386" s="271" t="s">
        <v>1</v>
      </c>
      <c r="W386" s="271" t="s">
        <v>1</v>
      </c>
      <c r="X386" s="271" t="s">
        <v>1</v>
      </c>
      <c r="Y386" s="271" t="s">
        <v>1</v>
      </c>
      <c r="Z386" s="271" t="s">
        <v>1</v>
      </c>
      <c r="AA386" s="272" t="s">
        <v>23</v>
      </c>
      <c r="AB386" s="271" t="s">
        <v>1</v>
      </c>
      <c r="AC386" s="271" t="s">
        <v>1</v>
      </c>
      <c r="AD386" s="271" t="s">
        <v>1</v>
      </c>
      <c r="AE386" s="271" t="s">
        <v>1</v>
      </c>
      <c r="AF386" s="272" t="s">
        <v>23</v>
      </c>
      <c r="AG386" s="271" t="s">
        <v>1</v>
      </c>
      <c r="AH386" s="271" t="s">
        <v>1</v>
      </c>
      <c r="AI386" s="271" t="s">
        <v>1</v>
      </c>
      <c r="AJ386" s="271" t="s">
        <v>1</v>
      </c>
      <c r="AK386" s="271" t="s">
        <v>1</v>
      </c>
      <c r="AL386" s="271" t="s">
        <v>1</v>
      </c>
      <c r="AM386" s="271" t="s">
        <v>1</v>
      </c>
      <c r="AN386" s="271" t="s">
        <v>1</v>
      </c>
      <c r="AO386" s="271" t="s">
        <v>1</v>
      </c>
      <c r="AP386" s="271" t="s">
        <v>1</v>
      </c>
      <c r="AQ386" s="271" t="s">
        <v>1</v>
      </c>
      <c r="AR386" s="271" t="s">
        <v>1</v>
      </c>
      <c r="AS386" s="271" t="s">
        <v>1</v>
      </c>
      <c r="AT386" s="271" t="s">
        <v>1</v>
      </c>
      <c r="AU386" s="272" t="s">
        <v>23</v>
      </c>
      <c r="AV386" s="272" t="s">
        <v>23</v>
      </c>
      <c r="AW386" s="275" t="s">
        <v>1241</v>
      </c>
      <c r="AX386" s="275">
        <v>1</v>
      </c>
      <c r="AY386" s="152">
        <v>2</v>
      </c>
      <c r="AZ386" s="276">
        <v>0</v>
      </c>
      <c r="BA386" s="277">
        <v>3.7</v>
      </c>
      <c r="BB386" s="281">
        <v>0.02</v>
      </c>
      <c r="BD386" s="150">
        <f>_xlfn.XLOOKUP(A386,'KSD auditees'!A:A,'KSD auditees'!A:A)</f>
        <v>474</v>
      </c>
      <c r="BE386" s="150" t="str">
        <f>_xlfn.XLOOKUP(A386,'KSD auditees'!A:A,'KSD auditees'!G:G)</f>
        <v>Other key public entity</v>
      </c>
      <c r="BF386" s="150" t="e">
        <f>_xlfn.XLOOKUP(A386,'[27]Non AGSA'!B:B,'[27]Non AGSA'!B:B)</f>
        <v>#N/A</v>
      </c>
      <c r="BG386" s="150" t="e">
        <f>_xlfn.XLOOKUP(A386,'[27]Dormant auditee list'!C:C,'[27]Dormant auditee list'!C:C)</f>
        <v>#N/A</v>
      </c>
      <c r="BH386" s="150" t="str">
        <f>_xlfn.XLOOKUP(A386,[27]Reworked!A:A,[27]Reworked!I:I)</f>
        <v>Unqualified with findings</v>
      </c>
      <c r="BJ386" s="150">
        <v>1</v>
      </c>
      <c r="BK386" s="150">
        <v>2</v>
      </c>
    </row>
    <row r="387" spans="1:63" ht="34.5" customHeight="1" x14ac:dyDescent="0.25">
      <c r="A387" s="265">
        <v>475</v>
      </c>
      <c r="B387" s="266" t="s">
        <v>808</v>
      </c>
      <c r="C387" s="271" t="s">
        <v>1193</v>
      </c>
      <c r="D387" s="271" t="s">
        <v>737</v>
      </c>
      <c r="E387" s="271" t="s">
        <v>1191</v>
      </c>
      <c r="F387" s="271" t="s">
        <v>1</v>
      </c>
      <c r="G387" s="271" t="s">
        <v>764</v>
      </c>
      <c r="H387" s="266" t="s">
        <v>440</v>
      </c>
      <c r="I387" s="266" t="s">
        <v>437</v>
      </c>
      <c r="J387" s="279" t="s">
        <v>26</v>
      </c>
      <c r="K387" s="271" t="s">
        <v>1</v>
      </c>
      <c r="L387" s="272" t="s">
        <v>23</v>
      </c>
      <c r="M387" s="279" t="s">
        <v>26</v>
      </c>
      <c r="N387" s="271" t="s">
        <v>1</v>
      </c>
      <c r="O387" s="272" t="s">
        <v>23</v>
      </c>
      <c r="P387" s="271" t="s">
        <v>1</v>
      </c>
      <c r="Q387" s="273" t="s">
        <v>22</v>
      </c>
      <c r="R387" s="272" t="s">
        <v>23</v>
      </c>
      <c r="S387" s="271" t="s">
        <v>1</v>
      </c>
      <c r="T387" s="273" t="s">
        <v>22</v>
      </c>
      <c r="U387" s="274" t="s">
        <v>20</v>
      </c>
      <c r="V387" s="271" t="s">
        <v>1</v>
      </c>
      <c r="W387" s="273" t="s">
        <v>22</v>
      </c>
      <c r="X387" s="271" t="s">
        <v>1</v>
      </c>
      <c r="Y387" s="271" t="s">
        <v>1</v>
      </c>
      <c r="Z387" s="271" t="s">
        <v>1</v>
      </c>
      <c r="AA387" s="271" t="s">
        <v>1</v>
      </c>
      <c r="AB387" s="271" t="s">
        <v>1</v>
      </c>
      <c r="AC387" s="271" t="s">
        <v>1</v>
      </c>
      <c r="AD387" s="271" t="s">
        <v>1</v>
      </c>
      <c r="AE387" s="272" t="s">
        <v>23</v>
      </c>
      <c r="AF387" s="273" t="s">
        <v>22</v>
      </c>
      <c r="AG387" s="274" t="s">
        <v>20</v>
      </c>
      <c r="AH387" s="271" t="s">
        <v>1</v>
      </c>
      <c r="AI387" s="271" t="s">
        <v>1</v>
      </c>
      <c r="AJ387" s="271" t="s">
        <v>1</v>
      </c>
      <c r="AK387" s="271" t="s">
        <v>1</v>
      </c>
      <c r="AL387" s="271" t="s">
        <v>1</v>
      </c>
      <c r="AM387" s="271" t="s">
        <v>1</v>
      </c>
      <c r="AN387" s="271" t="s">
        <v>1</v>
      </c>
      <c r="AO387" s="271" t="s">
        <v>1</v>
      </c>
      <c r="AP387" s="271" t="s">
        <v>1</v>
      </c>
      <c r="AQ387" s="271" t="s">
        <v>1</v>
      </c>
      <c r="AR387" s="271" t="s">
        <v>1</v>
      </c>
      <c r="AS387" s="271" t="s">
        <v>1</v>
      </c>
      <c r="AT387" s="271" t="s">
        <v>1</v>
      </c>
      <c r="AU387" s="271" t="s">
        <v>1</v>
      </c>
      <c r="AV387" s="273" t="s">
        <v>22</v>
      </c>
      <c r="AW387" s="275" t="s">
        <v>1241</v>
      </c>
      <c r="AX387" s="275">
        <v>1</v>
      </c>
      <c r="AY387" s="152">
        <v>2</v>
      </c>
      <c r="AZ387" s="276">
        <v>0</v>
      </c>
      <c r="BA387" s="277">
        <v>0</v>
      </c>
      <c r="BB387" s="281">
        <v>0</v>
      </c>
      <c r="BD387" s="150" t="e">
        <f>_xlfn.XLOOKUP(A387,'KSD auditees'!A:A,'KSD auditees'!A:A)</f>
        <v>#N/A</v>
      </c>
      <c r="BE387" s="150" t="e">
        <f>_xlfn.XLOOKUP(A387,'KSD auditees'!A:A,'KSD auditees'!G:G)</f>
        <v>#N/A</v>
      </c>
      <c r="BF387" s="150" t="e">
        <f>_xlfn.XLOOKUP(A387,'[27]Non AGSA'!B:B,'[27]Non AGSA'!B:B)</f>
        <v>#N/A</v>
      </c>
      <c r="BG387" s="150" t="e">
        <f>_xlfn.XLOOKUP(A387,'[27]Dormant auditee list'!C:C,'[27]Dormant auditee list'!C:C)</f>
        <v>#N/A</v>
      </c>
      <c r="BH387" s="150" t="str">
        <f>_xlfn.XLOOKUP(A387,[27]Reworked!A:A,[27]Reworked!I:I)</f>
        <v>Qualified</v>
      </c>
      <c r="BJ387" s="150">
        <v>1</v>
      </c>
      <c r="BK387" s="150">
        <v>3</v>
      </c>
    </row>
    <row r="388" spans="1:63" ht="34.5" customHeight="1" x14ac:dyDescent="0.25">
      <c r="A388" s="265">
        <v>476</v>
      </c>
      <c r="B388" s="266" t="s">
        <v>128</v>
      </c>
      <c r="C388" s="271" t="s">
        <v>1193</v>
      </c>
      <c r="D388" s="271" t="s">
        <v>854</v>
      </c>
      <c r="E388" s="271" t="s">
        <v>1191</v>
      </c>
      <c r="F388" s="271" t="s">
        <v>1</v>
      </c>
      <c r="G388" s="271" t="s">
        <v>587</v>
      </c>
      <c r="H388" s="266" t="s">
        <v>440</v>
      </c>
      <c r="I388" s="266" t="s">
        <v>437</v>
      </c>
      <c r="J388" s="152" t="s">
        <v>17</v>
      </c>
      <c r="K388" s="274" t="s">
        <v>20</v>
      </c>
      <c r="L388" s="271" t="s">
        <v>1</v>
      </c>
      <c r="M388" s="275" t="s">
        <v>33</v>
      </c>
      <c r="N388" s="271" t="s">
        <v>1</v>
      </c>
      <c r="O388" s="271" t="s">
        <v>1</v>
      </c>
      <c r="P388" s="271" t="s">
        <v>1</v>
      </c>
      <c r="Q388" s="271" t="s">
        <v>1</v>
      </c>
      <c r="R388" s="271" t="s">
        <v>1</v>
      </c>
      <c r="S388" s="271" t="s">
        <v>1</v>
      </c>
      <c r="T388" s="271" t="s">
        <v>1</v>
      </c>
      <c r="U388" s="271" t="s">
        <v>1</v>
      </c>
      <c r="V388" s="271" t="s">
        <v>1</v>
      </c>
      <c r="W388" s="271" t="s">
        <v>1</v>
      </c>
      <c r="X388" s="271" t="s">
        <v>1</v>
      </c>
      <c r="Y388" s="271" t="s">
        <v>1</v>
      </c>
      <c r="Z388" s="271" t="s">
        <v>1</v>
      </c>
      <c r="AA388" s="271" t="s">
        <v>1</v>
      </c>
      <c r="AB388" s="271" t="s">
        <v>1</v>
      </c>
      <c r="AC388" s="271" t="s">
        <v>1</v>
      </c>
      <c r="AD388" s="274" t="s">
        <v>20</v>
      </c>
      <c r="AE388" s="271" t="s">
        <v>1</v>
      </c>
      <c r="AF388" s="271" t="s">
        <v>1</v>
      </c>
      <c r="AG388" s="271" t="s">
        <v>1</v>
      </c>
      <c r="AH388" s="271" t="s">
        <v>1</v>
      </c>
      <c r="AI388" s="271" t="s">
        <v>1</v>
      </c>
      <c r="AJ388" s="271" t="s">
        <v>1</v>
      </c>
      <c r="AK388" s="271" t="s">
        <v>1</v>
      </c>
      <c r="AL388" s="271" t="s">
        <v>1</v>
      </c>
      <c r="AM388" s="271" t="s">
        <v>1</v>
      </c>
      <c r="AN388" s="271" t="s">
        <v>1</v>
      </c>
      <c r="AO388" s="271" t="s">
        <v>1</v>
      </c>
      <c r="AP388" s="271" t="s">
        <v>1</v>
      </c>
      <c r="AQ388" s="271" t="s">
        <v>1</v>
      </c>
      <c r="AR388" s="271" t="s">
        <v>1</v>
      </c>
      <c r="AS388" s="271" t="s">
        <v>1</v>
      </c>
      <c r="AT388" s="271" t="s">
        <v>1</v>
      </c>
      <c r="AU388" s="274" t="s">
        <v>20</v>
      </c>
      <c r="AV388" s="273" t="s">
        <v>22</v>
      </c>
      <c r="AW388" s="275" t="s">
        <v>1241</v>
      </c>
      <c r="AX388" s="275">
        <v>1</v>
      </c>
      <c r="AY388" s="282">
        <v>3</v>
      </c>
      <c r="AZ388" s="276">
        <v>0</v>
      </c>
      <c r="BA388" s="277">
        <v>0.02</v>
      </c>
      <c r="BB388" s="283">
        <v>0</v>
      </c>
      <c r="BD388" s="150">
        <f>_xlfn.XLOOKUP(A388,'KSD auditees'!A:A,'KSD auditees'!A:A)</f>
        <v>476</v>
      </c>
      <c r="BE388" s="150" t="str">
        <f>_xlfn.XLOOKUP(A388,'KSD auditees'!A:A,'KSD auditees'!G:G)</f>
        <v>Environmental Sustainability</v>
      </c>
      <c r="BF388" s="150" t="e">
        <f>_xlfn.XLOOKUP(A388,'[27]Non AGSA'!B:B,'[27]Non AGSA'!B:B)</f>
        <v>#N/A</v>
      </c>
      <c r="BG388" s="150" t="e">
        <f>_xlfn.XLOOKUP(A388,'[27]Dormant auditee list'!C:C,'[27]Dormant auditee list'!C:C)</f>
        <v>#N/A</v>
      </c>
      <c r="BH388" s="150" t="str">
        <f>_xlfn.XLOOKUP(A388,[27]Reworked!A:A,[27]Reworked!I:I)</f>
        <v>Unqualified with findings</v>
      </c>
      <c r="BJ388" s="150">
        <v>1</v>
      </c>
      <c r="BK388" s="150">
        <v>2</v>
      </c>
    </row>
    <row r="389" spans="1:63" ht="27" customHeight="1" x14ac:dyDescent="0.25">
      <c r="A389" s="265">
        <v>1340</v>
      </c>
      <c r="B389" s="266" t="s">
        <v>91</v>
      </c>
      <c r="C389" s="271" t="s">
        <v>1193</v>
      </c>
      <c r="D389" s="271" t="s">
        <v>1086</v>
      </c>
      <c r="E389" s="271" t="s">
        <v>1191</v>
      </c>
      <c r="F389" s="271" t="s">
        <v>1</v>
      </c>
      <c r="G389" s="271" t="s">
        <v>447</v>
      </c>
      <c r="H389" s="266" t="s">
        <v>444</v>
      </c>
      <c r="I389" s="266" t="s">
        <v>437</v>
      </c>
      <c r="J389" s="275" t="s">
        <v>33</v>
      </c>
      <c r="K389" s="271" t="s">
        <v>1</v>
      </c>
      <c r="L389" s="273" t="s">
        <v>22</v>
      </c>
      <c r="M389" s="152" t="s">
        <v>17</v>
      </c>
      <c r="N389" s="271" t="s">
        <v>1</v>
      </c>
      <c r="O389" s="272" t="s">
        <v>23</v>
      </c>
      <c r="P389" s="271" t="s">
        <v>1</v>
      </c>
      <c r="Q389" s="271" t="s">
        <v>1</v>
      </c>
      <c r="R389" s="271" t="s">
        <v>1</v>
      </c>
      <c r="S389" s="271" t="s">
        <v>1</v>
      </c>
      <c r="T389" s="271" t="s">
        <v>1</v>
      </c>
      <c r="U389" s="271" t="s">
        <v>1</v>
      </c>
      <c r="V389" s="271" t="s">
        <v>1</v>
      </c>
      <c r="W389" s="271" t="s">
        <v>1</v>
      </c>
      <c r="X389" s="271" t="s">
        <v>1</v>
      </c>
      <c r="Y389" s="271" t="s">
        <v>1</v>
      </c>
      <c r="Z389" s="271" t="s">
        <v>1</v>
      </c>
      <c r="AA389" s="271" t="s">
        <v>1</v>
      </c>
      <c r="AB389" s="271" t="s">
        <v>1</v>
      </c>
      <c r="AC389" s="271" t="s">
        <v>1</v>
      </c>
      <c r="AD389" s="271" t="s">
        <v>1</v>
      </c>
      <c r="AE389" s="273" t="s">
        <v>22</v>
      </c>
      <c r="AF389" s="271" t="s">
        <v>1</v>
      </c>
      <c r="AG389" s="271" t="s">
        <v>1</v>
      </c>
      <c r="AH389" s="271" t="s">
        <v>1</v>
      </c>
      <c r="AI389" s="271" t="s">
        <v>1</v>
      </c>
      <c r="AJ389" s="271" t="s">
        <v>1</v>
      </c>
      <c r="AK389" s="271" t="s">
        <v>1</v>
      </c>
      <c r="AL389" s="271" t="s">
        <v>1</v>
      </c>
      <c r="AM389" s="271" t="s">
        <v>1</v>
      </c>
      <c r="AN389" s="271" t="s">
        <v>1</v>
      </c>
      <c r="AO389" s="271" t="s">
        <v>1</v>
      </c>
      <c r="AP389" s="271" t="s">
        <v>1</v>
      </c>
      <c r="AQ389" s="271" t="s">
        <v>1</v>
      </c>
      <c r="AR389" s="271" t="s">
        <v>1</v>
      </c>
      <c r="AS389" s="271" t="s">
        <v>1</v>
      </c>
      <c r="AT389" s="271" t="s">
        <v>1</v>
      </c>
      <c r="AU389" s="271" t="s">
        <v>1</v>
      </c>
      <c r="AV389" s="271" t="s">
        <v>1</v>
      </c>
      <c r="AW389" s="275" t="s">
        <v>1241</v>
      </c>
      <c r="AX389" s="275">
        <v>1</v>
      </c>
      <c r="AY389" s="284">
        <v>0</v>
      </c>
      <c r="AZ389" s="276">
        <v>0</v>
      </c>
      <c r="BA389" s="276">
        <v>0</v>
      </c>
      <c r="BB389" s="283">
        <v>0</v>
      </c>
      <c r="BD389" s="150">
        <f>_xlfn.XLOOKUP(A389,'KSD auditees'!A:A,'KSD auditees'!A:A)</f>
        <v>1340</v>
      </c>
      <c r="BE389" s="150" t="str">
        <f>_xlfn.XLOOKUP(A389,'KSD auditees'!A:A,'KSD auditees'!G:G)</f>
        <v xml:space="preserve">Education, Skills development and employment </v>
      </c>
      <c r="BF389" s="150" t="e">
        <f>_xlfn.XLOOKUP(A389,'[27]Non AGSA'!B:B,'[27]Non AGSA'!B:B)</f>
        <v>#N/A</v>
      </c>
      <c r="BG389" s="150" t="e">
        <f>_xlfn.XLOOKUP(A389,'[27]Dormant auditee list'!C:C,'[27]Dormant auditee list'!C:C)</f>
        <v>#N/A</v>
      </c>
      <c r="BH389" s="150" t="str">
        <f>_xlfn.XLOOKUP(A389,[27]Reworked!A:A,[27]Reworked!I:I)</f>
        <v>Unqualified with no findings</v>
      </c>
      <c r="BJ389" s="150">
        <v>1</v>
      </c>
      <c r="BK389" s="150">
        <v>1</v>
      </c>
    </row>
    <row r="390" spans="1:63" ht="26.25" customHeight="1" x14ac:dyDescent="0.25">
      <c r="A390" s="265">
        <v>1308</v>
      </c>
      <c r="B390" s="266" t="s">
        <v>92</v>
      </c>
      <c r="C390" s="271" t="s">
        <v>1193</v>
      </c>
      <c r="D390" s="271" t="s">
        <v>519</v>
      </c>
      <c r="E390" s="271" t="s">
        <v>1191</v>
      </c>
      <c r="F390" s="271" t="s">
        <v>1</v>
      </c>
      <c r="G390" s="271" t="s">
        <v>447</v>
      </c>
      <c r="H390" s="266" t="s">
        <v>444</v>
      </c>
      <c r="I390" s="266" t="s">
        <v>437</v>
      </c>
      <c r="J390" s="275" t="s">
        <v>33</v>
      </c>
      <c r="K390" s="271" t="s">
        <v>1</v>
      </c>
      <c r="L390" s="273" t="s">
        <v>22</v>
      </c>
      <c r="M390" s="152" t="s">
        <v>17</v>
      </c>
      <c r="N390" s="271" t="s">
        <v>1</v>
      </c>
      <c r="O390" s="272" t="s">
        <v>23</v>
      </c>
      <c r="P390" s="271" t="s">
        <v>1</v>
      </c>
      <c r="Q390" s="271" t="s">
        <v>1</v>
      </c>
      <c r="R390" s="271" t="s">
        <v>1</v>
      </c>
      <c r="S390" s="271" t="s">
        <v>1</v>
      </c>
      <c r="T390" s="271" t="s">
        <v>1</v>
      </c>
      <c r="U390" s="271" t="s">
        <v>1</v>
      </c>
      <c r="V390" s="271" t="s">
        <v>1</v>
      </c>
      <c r="W390" s="271" t="s">
        <v>1</v>
      </c>
      <c r="X390" s="271" t="s">
        <v>1</v>
      </c>
      <c r="Y390" s="271" t="s">
        <v>1</v>
      </c>
      <c r="Z390" s="271" t="s">
        <v>1</v>
      </c>
      <c r="AA390" s="271" t="s">
        <v>1</v>
      </c>
      <c r="AB390" s="271" t="s">
        <v>1</v>
      </c>
      <c r="AC390" s="271" t="s">
        <v>1</v>
      </c>
      <c r="AD390" s="271" t="s">
        <v>1</v>
      </c>
      <c r="AE390" s="273" t="s">
        <v>22</v>
      </c>
      <c r="AF390" s="271" t="s">
        <v>1</v>
      </c>
      <c r="AG390" s="271" t="s">
        <v>1</v>
      </c>
      <c r="AH390" s="271" t="s">
        <v>1</v>
      </c>
      <c r="AI390" s="271" t="s">
        <v>1</v>
      </c>
      <c r="AJ390" s="271" t="s">
        <v>1</v>
      </c>
      <c r="AK390" s="271" t="s">
        <v>1</v>
      </c>
      <c r="AL390" s="271" t="s">
        <v>1</v>
      </c>
      <c r="AM390" s="271" t="s">
        <v>1</v>
      </c>
      <c r="AN390" s="271" t="s">
        <v>1</v>
      </c>
      <c r="AO390" s="271" t="s">
        <v>1</v>
      </c>
      <c r="AP390" s="271" t="s">
        <v>1</v>
      </c>
      <c r="AQ390" s="271" t="s">
        <v>1</v>
      </c>
      <c r="AR390" s="271" t="s">
        <v>1</v>
      </c>
      <c r="AS390" s="271" t="s">
        <v>1</v>
      </c>
      <c r="AT390" s="271" t="s">
        <v>1</v>
      </c>
      <c r="AU390" s="271" t="s">
        <v>1</v>
      </c>
      <c r="AV390" s="271" t="s">
        <v>1</v>
      </c>
      <c r="AW390" s="275" t="s">
        <v>1241</v>
      </c>
      <c r="AX390" s="275">
        <v>1</v>
      </c>
      <c r="AY390" s="284">
        <v>0</v>
      </c>
      <c r="AZ390" s="276">
        <v>0</v>
      </c>
      <c r="BA390" s="277">
        <v>0</v>
      </c>
      <c r="BB390" s="278">
        <v>3.8</v>
      </c>
      <c r="BD390" s="150">
        <f>_xlfn.XLOOKUP(A390,'KSD auditees'!A:A,'KSD auditees'!A:A)</f>
        <v>1308</v>
      </c>
      <c r="BE390" s="150" t="str">
        <f>_xlfn.XLOOKUP(A390,'KSD auditees'!A:A,'KSD auditees'!G:G)</f>
        <v xml:space="preserve">Education, Skills development and employment </v>
      </c>
      <c r="BF390" s="150" t="e">
        <f>_xlfn.XLOOKUP(A390,'[27]Non AGSA'!B:B,'[27]Non AGSA'!B:B)</f>
        <v>#N/A</v>
      </c>
      <c r="BG390" s="150" t="e">
        <f>_xlfn.XLOOKUP(A390,'[27]Dormant auditee list'!C:C,'[27]Dormant auditee list'!C:C)</f>
        <v>#N/A</v>
      </c>
      <c r="BH390" s="150" t="str">
        <f>_xlfn.XLOOKUP(A390,[27]Reworked!A:A,[27]Reworked!I:I)</f>
        <v>Unqualified with no findings</v>
      </c>
      <c r="BJ390" s="150">
        <v>1</v>
      </c>
      <c r="BK390" s="150">
        <v>1</v>
      </c>
    </row>
    <row r="391" spans="1:63" ht="26.25" customHeight="1" x14ac:dyDescent="0.25">
      <c r="A391" s="265">
        <v>478</v>
      </c>
      <c r="B391" s="266" t="s">
        <v>731</v>
      </c>
      <c r="C391" s="271" t="s">
        <v>1193</v>
      </c>
      <c r="D391" s="271" t="s">
        <v>683</v>
      </c>
      <c r="E391" s="271" t="s">
        <v>1191</v>
      </c>
      <c r="F391" s="271" t="s">
        <v>1</v>
      </c>
      <c r="G391" s="271" t="s">
        <v>695</v>
      </c>
      <c r="H391" s="266" t="s">
        <v>696</v>
      </c>
      <c r="I391" s="266" t="s">
        <v>437</v>
      </c>
      <c r="J391" s="152" t="s">
        <v>17</v>
      </c>
      <c r="K391" s="271" t="s">
        <v>1</v>
      </c>
      <c r="L391" s="272" t="s">
        <v>23</v>
      </c>
      <c r="M391" s="152" t="s">
        <v>17</v>
      </c>
      <c r="N391" s="271" t="s">
        <v>1</v>
      </c>
      <c r="O391" s="272" t="s">
        <v>23</v>
      </c>
      <c r="P391" s="271" t="s">
        <v>1</v>
      </c>
      <c r="Q391" s="271" t="s">
        <v>1</v>
      </c>
      <c r="R391" s="271" t="s">
        <v>1</v>
      </c>
      <c r="S391" s="271" t="s">
        <v>1</v>
      </c>
      <c r="T391" s="271" t="s">
        <v>1</v>
      </c>
      <c r="U391" s="271" t="s">
        <v>1</v>
      </c>
      <c r="V391" s="271" t="s">
        <v>1</v>
      </c>
      <c r="W391" s="271" t="s">
        <v>1</v>
      </c>
      <c r="X391" s="271" t="s">
        <v>1</v>
      </c>
      <c r="Y391" s="271" t="s">
        <v>1</v>
      </c>
      <c r="Z391" s="271" t="s">
        <v>1</v>
      </c>
      <c r="AA391" s="271" t="s">
        <v>1</v>
      </c>
      <c r="AB391" s="271" t="s">
        <v>1</v>
      </c>
      <c r="AC391" s="271" t="s">
        <v>1</v>
      </c>
      <c r="AD391" s="271" t="s">
        <v>1</v>
      </c>
      <c r="AE391" s="272" t="s">
        <v>23</v>
      </c>
      <c r="AF391" s="271" t="s">
        <v>1</v>
      </c>
      <c r="AG391" s="271" t="s">
        <v>1</v>
      </c>
      <c r="AH391" s="271" t="s">
        <v>1</v>
      </c>
      <c r="AI391" s="271" t="s">
        <v>1</v>
      </c>
      <c r="AJ391" s="271" t="s">
        <v>1</v>
      </c>
      <c r="AK391" s="271" t="s">
        <v>1</v>
      </c>
      <c r="AL391" s="271" t="s">
        <v>1</v>
      </c>
      <c r="AM391" s="271" t="s">
        <v>1</v>
      </c>
      <c r="AN391" s="271" t="s">
        <v>1</v>
      </c>
      <c r="AO391" s="271" t="s">
        <v>1</v>
      </c>
      <c r="AP391" s="271" t="s">
        <v>1</v>
      </c>
      <c r="AQ391" s="271" t="s">
        <v>1</v>
      </c>
      <c r="AR391" s="273" t="s">
        <v>22</v>
      </c>
      <c r="AS391" s="271" t="s">
        <v>1</v>
      </c>
      <c r="AT391" s="271" t="s">
        <v>1</v>
      </c>
      <c r="AU391" s="274" t="s">
        <v>20</v>
      </c>
      <c r="AV391" s="272" t="s">
        <v>23</v>
      </c>
      <c r="AW391" s="274" t="s">
        <v>1240</v>
      </c>
      <c r="AX391" s="275">
        <v>1</v>
      </c>
      <c r="AY391" s="284">
        <v>0</v>
      </c>
      <c r="AZ391" s="276">
        <v>0</v>
      </c>
      <c r="BA391" s="277">
        <v>9.9</v>
      </c>
      <c r="BB391" s="278">
        <v>0.03</v>
      </c>
      <c r="BD391" s="150" t="e">
        <f>_xlfn.XLOOKUP(A391,'KSD auditees'!A:A,'KSD auditees'!A:A)</f>
        <v>#N/A</v>
      </c>
      <c r="BE391" s="150" t="e">
        <f>_xlfn.XLOOKUP(A391,'KSD auditees'!A:A,'KSD auditees'!G:G)</f>
        <v>#N/A</v>
      </c>
      <c r="BF391" s="150" t="e">
        <f>_xlfn.XLOOKUP(A391,'[27]Non AGSA'!B:B,'[27]Non AGSA'!B:B)</f>
        <v>#N/A</v>
      </c>
      <c r="BG391" s="150" t="e">
        <f>_xlfn.XLOOKUP(A391,'[27]Dormant auditee list'!C:C,'[27]Dormant auditee list'!C:C)</f>
        <v>#N/A</v>
      </c>
      <c r="BH391" s="150" t="str">
        <f>_xlfn.XLOOKUP(A391,[27]Reworked!A:A,[27]Reworked!I:I)</f>
        <v>Unqualified with findings</v>
      </c>
      <c r="BJ391" s="150">
        <v>1</v>
      </c>
      <c r="BK391" s="150">
        <v>2</v>
      </c>
    </row>
    <row r="392" spans="1:63" ht="34.5" customHeight="1" x14ac:dyDescent="0.25">
      <c r="A392" s="265">
        <v>487</v>
      </c>
      <c r="B392" s="266" t="s">
        <v>566</v>
      </c>
      <c r="C392" s="271" t="s">
        <v>1193</v>
      </c>
      <c r="D392" s="271" t="s">
        <v>519</v>
      </c>
      <c r="E392" s="271" t="s">
        <v>1191</v>
      </c>
      <c r="F392" s="271" t="s">
        <v>1</v>
      </c>
      <c r="G392" s="271" t="s">
        <v>520</v>
      </c>
      <c r="H392" s="266" t="s">
        <v>440</v>
      </c>
      <c r="I392" s="266" t="s">
        <v>437</v>
      </c>
      <c r="J392" s="275" t="s">
        <v>33</v>
      </c>
      <c r="K392" s="271" t="s">
        <v>1</v>
      </c>
      <c r="L392" s="271" t="s">
        <v>1</v>
      </c>
      <c r="M392" s="275" t="s">
        <v>33</v>
      </c>
      <c r="N392" s="273" t="s">
        <v>22</v>
      </c>
      <c r="O392" s="271" t="s">
        <v>1</v>
      </c>
      <c r="P392" s="271" t="s">
        <v>1</v>
      </c>
      <c r="Q392" s="271" t="s">
        <v>1</v>
      </c>
      <c r="R392" s="271" t="s">
        <v>1</v>
      </c>
      <c r="S392" s="271" t="s">
        <v>1</v>
      </c>
      <c r="T392" s="271" t="s">
        <v>1</v>
      </c>
      <c r="U392" s="271" t="s">
        <v>1</v>
      </c>
      <c r="V392" s="271" t="s">
        <v>1</v>
      </c>
      <c r="W392" s="271" t="s">
        <v>1</v>
      </c>
      <c r="X392" s="271" t="s">
        <v>1</v>
      </c>
      <c r="Y392" s="271" t="s">
        <v>1</v>
      </c>
      <c r="Z392" s="271" t="s">
        <v>1</v>
      </c>
      <c r="AA392" s="271" t="s">
        <v>1</v>
      </c>
      <c r="AB392" s="271" t="s">
        <v>1</v>
      </c>
      <c r="AC392" s="271" t="s">
        <v>1</v>
      </c>
      <c r="AD392" s="271" t="s">
        <v>1</v>
      </c>
      <c r="AE392" s="271" t="s">
        <v>1</v>
      </c>
      <c r="AF392" s="271" t="s">
        <v>1</v>
      </c>
      <c r="AG392" s="271" t="s">
        <v>1</v>
      </c>
      <c r="AH392" s="271" t="s">
        <v>1</v>
      </c>
      <c r="AI392" s="271" t="s">
        <v>1</v>
      </c>
      <c r="AJ392" s="271" t="s">
        <v>1</v>
      </c>
      <c r="AK392" s="271" t="s">
        <v>1</v>
      </c>
      <c r="AL392" s="271" t="s">
        <v>1</v>
      </c>
      <c r="AM392" s="271" t="s">
        <v>1</v>
      </c>
      <c r="AN392" s="271" t="s">
        <v>1</v>
      </c>
      <c r="AO392" s="271" t="s">
        <v>1</v>
      </c>
      <c r="AP392" s="271" t="s">
        <v>1</v>
      </c>
      <c r="AQ392" s="271" t="s">
        <v>1</v>
      </c>
      <c r="AR392" s="271" t="s">
        <v>1</v>
      </c>
      <c r="AS392" s="271" t="s">
        <v>1</v>
      </c>
      <c r="AT392" s="271" t="s">
        <v>1</v>
      </c>
      <c r="AU392" s="274" t="s">
        <v>20</v>
      </c>
      <c r="AV392" s="271" t="s">
        <v>1</v>
      </c>
      <c r="AW392" s="275" t="s">
        <v>1241</v>
      </c>
      <c r="AX392" s="275">
        <v>1</v>
      </c>
      <c r="AY392" s="284">
        <v>0</v>
      </c>
      <c r="AZ392" s="276">
        <v>0</v>
      </c>
      <c r="BA392" s="276">
        <v>0</v>
      </c>
      <c r="BB392" s="283">
        <v>0</v>
      </c>
      <c r="BD392" s="150" t="e">
        <f>_xlfn.XLOOKUP(A392,'KSD auditees'!A:A,'KSD auditees'!A:A)</f>
        <v>#N/A</v>
      </c>
      <c r="BE392" s="150" t="e">
        <f>_xlfn.XLOOKUP(A392,'KSD auditees'!A:A,'KSD auditees'!G:G)</f>
        <v>#N/A</v>
      </c>
      <c r="BF392" s="150" t="e">
        <f>_xlfn.XLOOKUP(A392,'[27]Non AGSA'!B:B,'[27]Non AGSA'!B:B)</f>
        <v>#N/A</v>
      </c>
      <c r="BG392" s="150" t="e">
        <f>_xlfn.XLOOKUP(A392,'[27]Dormant auditee list'!C:C,'[27]Dormant auditee list'!C:C)</f>
        <v>#N/A</v>
      </c>
      <c r="BH392" s="150" t="str">
        <f>_xlfn.XLOOKUP(A392,[27]Reworked!A:A,[27]Reworked!I:I)</f>
        <v>Unqualified with no findings</v>
      </c>
      <c r="BJ392" s="150">
        <v>1</v>
      </c>
      <c r="BK392" s="150">
        <v>1</v>
      </c>
    </row>
    <row r="393" spans="1:63" ht="34.5" customHeight="1" x14ac:dyDescent="0.25">
      <c r="A393" s="265">
        <v>488</v>
      </c>
      <c r="B393" s="266" t="s">
        <v>205</v>
      </c>
      <c r="C393" s="271" t="s">
        <v>1193</v>
      </c>
      <c r="D393" s="271" t="s">
        <v>896</v>
      </c>
      <c r="E393" s="271" t="s">
        <v>1191</v>
      </c>
      <c r="F393" s="271" t="s">
        <v>1</v>
      </c>
      <c r="G393" s="271" t="s">
        <v>837</v>
      </c>
      <c r="H393" s="266" t="s">
        <v>440</v>
      </c>
      <c r="I393" s="266" t="s">
        <v>437</v>
      </c>
      <c r="J393" s="279" t="s">
        <v>26</v>
      </c>
      <c r="K393" s="271" t="s">
        <v>1</v>
      </c>
      <c r="L393" s="272" t="s">
        <v>23</v>
      </c>
      <c r="M393" s="282" t="s">
        <v>94</v>
      </c>
      <c r="N393" s="273" t="s">
        <v>22</v>
      </c>
      <c r="O393" s="272" t="s">
        <v>23</v>
      </c>
      <c r="P393" s="272" t="s">
        <v>23</v>
      </c>
      <c r="Q393" s="273" t="s">
        <v>22</v>
      </c>
      <c r="R393" s="272" t="s">
        <v>23</v>
      </c>
      <c r="S393" s="271" t="s">
        <v>1</v>
      </c>
      <c r="T393" s="271" t="s">
        <v>1</v>
      </c>
      <c r="U393" s="272" t="s">
        <v>23</v>
      </c>
      <c r="V393" s="273" t="s">
        <v>22</v>
      </c>
      <c r="W393" s="272" t="s">
        <v>23</v>
      </c>
      <c r="X393" s="271" t="s">
        <v>1</v>
      </c>
      <c r="Y393" s="271" t="s">
        <v>1</v>
      </c>
      <c r="Z393" s="271" t="s">
        <v>1</v>
      </c>
      <c r="AA393" s="271" t="s">
        <v>1</v>
      </c>
      <c r="AB393" s="271" t="s">
        <v>1</v>
      </c>
      <c r="AC393" s="271" t="s">
        <v>1</v>
      </c>
      <c r="AD393" s="271" t="s">
        <v>1</v>
      </c>
      <c r="AE393" s="272" t="s">
        <v>23</v>
      </c>
      <c r="AF393" s="272" t="s">
        <v>23</v>
      </c>
      <c r="AG393" s="273" t="s">
        <v>22</v>
      </c>
      <c r="AH393" s="273" t="s">
        <v>22</v>
      </c>
      <c r="AI393" s="271" t="s">
        <v>1</v>
      </c>
      <c r="AJ393" s="271" t="s">
        <v>1</v>
      </c>
      <c r="AK393" s="272" t="s">
        <v>23</v>
      </c>
      <c r="AL393" s="272" t="s">
        <v>23</v>
      </c>
      <c r="AM393" s="271" t="s">
        <v>1</v>
      </c>
      <c r="AN393" s="271" t="s">
        <v>1</v>
      </c>
      <c r="AO393" s="272" t="s">
        <v>23</v>
      </c>
      <c r="AP393" s="271" t="s">
        <v>1</v>
      </c>
      <c r="AQ393" s="271" t="s">
        <v>1</v>
      </c>
      <c r="AR393" s="271" t="s">
        <v>1</v>
      </c>
      <c r="AS393" s="271" t="s">
        <v>1</v>
      </c>
      <c r="AT393" s="271" t="s">
        <v>1</v>
      </c>
      <c r="AU393" s="274" t="s">
        <v>20</v>
      </c>
      <c r="AV393" s="272" t="s">
        <v>23</v>
      </c>
      <c r="AW393" s="274" t="s">
        <v>1240</v>
      </c>
      <c r="AX393" s="152">
        <v>2</v>
      </c>
      <c r="AY393" s="282">
        <v>3</v>
      </c>
      <c r="AZ393" s="276">
        <v>0</v>
      </c>
      <c r="BA393" s="280">
        <v>917.8</v>
      </c>
      <c r="BB393" s="278">
        <v>0.68</v>
      </c>
      <c r="BD393" s="150">
        <f>_xlfn.XLOOKUP(A393,'KSD auditees'!A:A,'KSD auditees'!A:A)</f>
        <v>488</v>
      </c>
      <c r="BE393" s="150" t="str">
        <f>_xlfn.XLOOKUP(A393,'KSD auditees'!A:A,'KSD auditees'!G:G)</f>
        <v>Safety and Security</v>
      </c>
      <c r="BF393" s="150" t="e">
        <f>_xlfn.XLOOKUP(A393,'[27]Non AGSA'!B:B,'[27]Non AGSA'!B:B)</f>
        <v>#N/A</v>
      </c>
      <c r="BG393" s="150" t="e">
        <f>_xlfn.XLOOKUP(A393,'[27]Dormant auditee list'!C:C,'[27]Dormant auditee list'!C:C)</f>
        <v>#N/A</v>
      </c>
      <c r="BH393" s="150" t="str">
        <f>_xlfn.XLOOKUP(A393,[27]Reworked!A:A,[27]Reworked!I:I)</f>
        <v>Qualified</v>
      </c>
      <c r="BI393" s="150" t="str">
        <f>_xlfn.XLOOKUP(A393,[27]Reworked!A:A,[27]Reworked!J:J)</f>
        <v>Disclaimer</v>
      </c>
      <c r="BJ393" s="150">
        <v>1</v>
      </c>
      <c r="BK393" s="150">
        <v>3</v>
      </c>
    </row>
    <row r="394" spans="1:63" ht="18.75" customHeight="1" x14ac:dyDescent="0.25">
      <c r="A394" s="265">
        <v>918</v>
      </c>
      <c r="B394" s="266" t="s">
        <v>1318</v>
      </c>
      <c r="C394" s="271" t="s">
        <v>1193</v>
      </c>
      <c r="D394" s="271" t="s">
        <v>519</v>
      </c>
      <c r="E394" s="271" t="s">
        <v>1191</v>
      </c>
      <c r="F394" s="271" t="s">
        <v>1</v>
      </c>
      <c r="G394" s="271" t="s">
        <v>1</v>
      </c>
      <c r="H394" s="266" t="s">
        <v>1</v>
      </c>
      <c r="I394" s="266" t="s">
        <v>519</v>
      </c>
      <c r="J394" s="275" t="s">
        <v>33</v>
      </c>
      <c r="K394" s="271" t="s">
        <v>1</v>
      </c>
      <c r="L394" s="271" t="s">
        <v>1</v>
      </c>
      <c r="M394" s="275" t="s">
        <v>33</v>
      </c>
      <c r="N394" s="271" t="s">
        <v>1</v>
      </c>
      <c r="O394" s="271" t="s">
        <v>1</v>
      </c>
      <c r="P394" s="271" t="s">
        <v>1</v>
      </c>
      <c r="Q394" s="271" t="s">
        <v>1</v>
      </c>
      <c r="R394" s="271" t="s">
        <v>1</v>
      </c>
      <c r="S394" s="271" t="s">
        <v>1</v>
      </c>
      <c r="T394" s="271" t="s">
        <v>1</v>
      </c>
      <c r="U394" s="271" t="s">
        <v>1</v>
      </c>
      <c r="V394" s="271" t="s">
        <v>1</v>
      </c>
      <c r="W394" s="271" t="s">
        <v>1</v>
      </c>
      <c r="X394" s="271" t="s">
        <v>1</v>
      </c>
      <c r="Y394" s="271" t="s">
        <v>1</v>
      </c>
      <c r="Z394" s="271" t="s">
        <v>1</v>
      </c>
      <c r="AA394" s="271" t="s">
        <v>1</v>
      </c>
      <c r="AB394" s="271" t="s">
        <v>1</v>
      </c>
      <c r="AC394" s="271" t="s">
        <v>1</v>
      </c>
      <c r="AD394" s="271" t="s">
        <v>1</v>
      </c>
      <c r="AE394" s="271" t="s">
        <v>1</v>
      </c>
      <c r="AF394" s="271" t="s">
        <v>1</v>
      </c>
      <c r="AG394" s="271" t="s">
        <v>1</v>
      </c>
      <c r="AH394" s="271" t="s">
        <v>1</v>
      </c>
      <c r="AI394" s="271" t="s">
        <v>1</v>
      </c>
      <c r="AJ394" s="271" t="s">
        <v>1</v>
      </c>
      <c r="AK394" s="271" t="s">
        <v>1</v>
      </c>
      <c r="AL394" s="271" t="s">
        <v>1</v>
      </c>
      <c r="AM394" s="271" t="s">
        <v>1</v>
      </c>
      <c r="AN394" s="271" t="s">
        <v>1</v>
      </c>
      <c r="AO394" s="271" t="s">
        <v>1</v>
      </c>
      <c r="AP394" s="271" t="s">
        <v>1</v>
      </c>
      <c r="AQ394" s="271" t="s">
        <v>1</v>
      </c>
      <c r="AR394" s="271" t="s">
        <v>1</v>
      </c>
      <c r="AS394" s="271" t="s">
        <v>1</v>
      </c>
      <c r="AT394" s="271" t="s">
        <v>1</v>
      </c>
      <c r="AU394" s="271" t="s">
        <v>1</v>
      </c>
      <c r="AV394" s="271" t="s">
        <v>1</v>
      </c>
      <c r="AW394" s="275" t="s">
        <v>1241</v>
      </c>
      <c r="AX394" s="275">
        <v>1</v>
      </c>
      <c r="AY394" s="284">
        <v>0</v>
      </c>
      <c r="AZ394" s="276">
        <v>0</v>
      </c>
      <c r="BA394" s="276">
        <v>0</v>
      </c>
      <c r="BB394" s="283">
        <v>0</v>
      </c>
      <c r="BD394" s="150" t="e">
        <f>_xlfn.XLOOKUP(A394,'KSD auditees'!A:A,'KSD auditees'!A:A)</f>
        <v>#N/A</v>
      </c>
      <c r="BE394" s="150" t="e">
        <f>_xlfn.XLOOKUP(A394,'KSD auditees'!A:A,'KSD auditees'!G:G)</f>
        <v>#N/A</v>
      </c>
      <c r="BF394" s="150" t="e">
        <f>_xlfn.XLOOKUP(A394,'[27]Non AGSA'!B:B,'[27]Non AGSA'!B:B)</f>
        <v>#N/A</v>
      </c>
      <c r="BG394" s="150" t="e">
        <f>_xlfn.XLOOKUP(A394,'[27]Dormant auditee list'!C:C,'[27]Dormant auditee list'!C:C)</f>
        <v>#N/A</v>
      </c>
      <c r="BH394" s="150" t="str">
        <f>_xlfn.XLOOKUP(A394,[27]Reworked!A:A,[27]Reworked!I:I)</f>
        <v>Unqualified with no findings</v>
      </c>
      <c r="BJ394" s="150">
        <v>1</v>
      </c>
      <c r="BK394" s="150">
        <v>1</v>
      </c>
    </row>
    <row r="395" spans="1:63" ht="27" customHeight="1" x14ac:dyDescent="0.25">
      <c r="A395" s="265">
        <v>1334</v>
      </c>
      <c r="B395" s="266" t="s">
        <v>93</v>
      </c>
      <c r="C395" s="271" t="s">
        <v>1193</v>
      </c>
      <c r="D395" s="271" t="s">
        <v>1021</v>
      </c>
      <c r="E395" s="271" t="s">
        <v>1191</v>
      </c>
      <c r="F395" s="271" t="s">
        <v>1</v>
      </c>
      <c r="G395" s="271" t="s">
        <v>447</v>
      </c>
      <c r="H395" s="266" t="s">
        <v>444</v>
      </c>
      <c r="I395" s="266" t="s">
        <v>437</v>
      </c>
      <c r="J395" s="282" t="s">
        <v>94</v>
      </c>
      <c r="K395" s="271" t="s">
        <v>1</v>
      </c>
      <c r="L395" s="272" t="s">
        <v>23</v>
      </c>
      <c r="M395" s="282" t="s">
        <v>94</v>
      </c>
      <c r="N395" s="271" t="s">
        <v>1</v>
      </c>
      <c r="O395" s="272" t="s">
        <v>23</v>
      </c>
      <c r="P395" s="272" t="s">
        <v>23</v>
      </c>
      <c r="Q395" s="272" t="s">
        <v>23</v>
      </c>
      <c r="R395" s="272" t="s">
        <v>23</v>
      </c>
      <c r="S395" s="271" t="s">
        <v>1</v>
      </c>
      <c r="T395" s="274" t="s">
        <v>20</v>
      </c>
      <c r="U395" s="272" t="s">
        <v>23</v>
      </c>
      <c r="V395" s="271" t="s">
        <v>1</v>
      </c>
      <c r="W395" s="272" t="s">
        <v>23</v>
      </c>
      <c r="X395" s="271" t="s">
        <v>1</v>
      </c>
      <c r="Y395" s="271" t="s">
        <v>1</v>
      </c>
      <c r="Z395" s="271" t="s">
        <v>1</v>
      </c>
      <c r="AA395" s="271" t="s">
        <v>1</v>
      </c>
      <c r="AB395" s="271" t="s">
        <v>1</v>
      </c>
      <c r="AC395" s="271" t="s">
        <v>1</v>
      </c>
      <c r="AD395" s="271" t="s">
        <v>1</v>
      </c>
      <c r="AE395" s="272" t="s">
        <v>23</v>
      </c>
      <c r="AF395" s="271" t="s">
        <v>1</v>
      </c>
      <c r="AG395" s="272" t="s">
        <v>23</v>
      </c>
      <c r="AH395" s="271" t="s">
        <v>1</v>
      </c>
      <c r="AI395" s="271" t="s">
        <v>1</v>
      </c>
      <c r="AJ395" s="271" t="s">
        <v>1</v>
      </c>
      <c r="AK395" s="271" t="s">
        <v>1</v>
      </c>
      <c r="AL395" s="271" t="s">
        <v>1</v>
      </c>
      <c r="AM395" s="271" t="s">
        <v>1</v>
      </c>
      <c r="AN395" s="271" t="s">
        <v>1</v>
      </c>
      <c r="AO395" s="271" t="s">
        <v>1</v>
      </c>
      <c r="AP395" s="271" t="s">
        <v>1</v>
      </c>
      <c r="AQ395" s="271" t="s">
        <v>1</v>
      </c>
      <c r="AR395" s="271" t="s">
        <v>1</v>
      </c>
      <c r="AS395" s="271" t="s">
        <v>1</v>
      </c>
      <c r="AT395" s="271" t="s">
        <v>1</v>
      </c>
      <c r="AU395" s="271" t="s">
        <v>1</v>
      </c>
      <c r="AV395" s="271" t="s">
        <v>1</v>
      </c>
      <c r="AW395" s="272" t="s">
        <v>1242</v>
      </c>
      <c r="AX395" s="152">
        <v>2</v>
      </c>
      <c r="AY395" s="284">
        <v>0</v>
      </c>
      <c r="AZ395" s="276">
        <v>0</v>
      </c>
      <c r="BA395" s="276">
        <v>0</v>
      </c>
      <c r="BB395" s="283">
        <v>0</v>
      </c>
      <c r="BD395" s="150">
        <f>_xlfn.XLOOKUP(A395,'KSD auditees'!A:A,'KSD auditees'!A:A)</f>
        <v>1334</v>
      </c>
      <c r="BE395" s="150" t="str">
        <f>_xlfn.XLOOKUP(A395,'KSD auditees'!A:A,'KSD auditees'!G:G)</f>
        <v xml:space="preserve">Education, Skills development and employment </v>
      </c>
      <c r="BF395" s="150" t="e">
        <f>_xlfn.XLOOKUP(A395,'[27]Non AGSA'!B:B,'[27]Non AGSA'!B:B)</f>
        <v>#N/A</v>
      </c>
      <c r="BG395" s="150" t="e">
        <f>_xlfn.XLOOKUP(A395,'[27]Dormant auditee list'!C:C,'[27]Dormant auditee list'!C:C)</f>
        <v>#N/A</v>
      </c>
      <c r="BH395" s="150" t="str">
        <f>_xlfn.XLOOKUP(A395,[27]Reworked!A:A,[27]Reworked!I:I)</f>
        <v>Disclaimer</v>
      </c>
      <c r="BJ395" s="150">
        <v>1</v>
      </c>
      <c r="BK395" s="150">
        <v>5</v>
      </c>
    </row>
    <row r="396" spans="1:63" ht="34.5" customHeight="1" x14ac:dyDescent="0.25">
      <c r="A396" s="265">
        <v>60</v>
      </c>
      <c r="B396" s="266" t="s">
        <v>1319</v>
      </c>
      <c r="C396" s="271" t="s">
        <v>1193</v>
      </c>
      <c r="D396" s="271" t="s">
        <v>737</v>
      </c>
      <c r="E396" s="271" t="s">
        <v>1191</v>
      </c>
      <c r="F396" s="271" t="s">
        <v>1</v>
      </c>
      <c r="G396" s="271" t="s">
        <v>754</v>
      </c>
      <c r="H396" s="266" t="s">
        <v>755</v>
      </c>
      <c r="I396" s="266" t="s">
        <v>437</v>
      </c>
      <c r="J396" s="275" t="s">
        <v>33</v>
      </c>
      <c r="K396" s="273" t="s">
        <v>22</v>
      </c>
      <c r="L396" s="273" t="s">
        <v>22</v>
      </c>
      <c r="M396" s="152" t="s">
        <v>17</v>
      </c>
      <c r="N396" s="274" t="s">
        <v>20</v>
      </c>
      <c r="O396" s="274" t="s">
        <v>20</v>
      </c>
      <c r="P396" s="271" t="s">
        <v>1</v>
      </c>
      <c r="Q396" s="271" t="s">
        <v>1</v>
      </c>
      <c r="R396" s="271" t="s">
        <v>1</v>
      </c>
      <c r="S396" s="271" t="s">
        <v>1</v>
      </c>
      <c r="T396" s="271" t="s">
        <v>1</v>
      </c>
      <c r="U396" s="271" t="s">
        <v>1</v>
      </c>
      <c r="V396" s="271" t="s">
        <v>1</v>
      </c>
      <c r="W396" s="271" t="s">
        <v>1</v>
      </c>
      <c r="X396" s="271" t="s">
        <v>1</v>
      </c>
      <c r="Y396" s="271" t="s">
        <v>1</v>
      </c>
      <c r="Z396" s="273" t="s">
        <v>22</v>
      </c>
      <c r="AA396" s="271" t="s">
        <v>1</v>
      </c>
      <c r="AB396" s="271" t="s">
        <v>1</v>
      </c>
      <c r="AC396" s="271" t="s">
        <v>1</v>
      </c>
      <c r="AD396" s="271" t="s">
        <v>1</v>
      </c>
      <c r="AE396" s="271" t="s">
        <v>1</v>
      </c>
      <c r="AF396" s="271" t="s">
        <v>1</v>
      </c>
      <c r="AG396" s="271" t="s">
        <v>1</v>
      </c>
      <c r="AH396" s="271" t="s">
        <v>1</v>
      </c>
      <c r="AI396" s="271" t="s">
        <v>1</v>
      </c>
      <c r="AJ396" s="271" t="s">
        <v>1</v>
      </c>
      <c r="AK396" s="271" t="s">
        <v>1</v>
      </c>
      <c r="AL396" s="271" t="s">
        <v>1</v>
      </c>
      <c r="AM396" s="271" t="s">
        <v>1</v>
      </c>
      <c r="AN396" s="271" t="s">
        <v>1</v>
      </c>
      <c r="AO396" s="271" t="s">
        <v>1</v>
      </c>
      <c r="AP396" s="271" t="s">
        <v>1</v>
      </c>
      <c r="AQ396" s="271" t="s">
        <v>1</v>
      </c>
      <c r="AR396" s="273" t="s">
        <v>22</v>
      </c>
      <c r="AS396" s="271" t="s">
        <v>1</v>
      </c>
      <c r="AT396" s="271" t="s">
        <v>1</v>
      </c>
      <c r="AU396" s="273" t="s">
        <v>22</v>
      </c>
      <c r="AV396" s="273" t="s">
        <v>22</v>
      </c>
      <c r="AW396" s="275" t="s">
        <v>1241</v>
      </c>
      <c r="AX396" s="275">
        <v>1</v>
      </c>
      <c r="AY396" s="284">
        <v>0</v>
      </c>
      <c r="AZ396" s="276">
        <v>0</v>
      </c>
      <c r="BA396" s="276">
        <v>0</v>
      </c>
      <c r="BB396" s="283">
        <v>0</v>
      </c>
      <c r="BD396" s="150" t="e">
        <f>_xlfn.XLOOKUP(A396,'KSD auditees'!A:A,'KSD auditees'!A:A)</f>
        <v>#N/A</v>
      </c>
      <c r="BE396" s="150" t="e">
        <f>_xlfn.XLOOKUP(A396,'KSD auditees'!A:A,'KSD auditees'!G:G)</f>
        <v>#N/A</v>
      </c>
      <c r="BF396" s="150" t="e">
        <f>_xlfn.XLOOKUP(A396,'[27]Non AGSA'!B:B,'[27]Non AGSA'!B:B)</f>
        <v>#N/A</v>
      </c>
      <c r="BG396" s="150" t="e">
        <f>_xlfn.XLOOKUP(A396,'[27]Dormant auditee list'!C:C,'[27]Dormant auditee list'!C:C)</f>
        <v>#N/A</v>
      </c>
      <c r="BH396" s="150" t="str">
        <f>_xlfn.XLOOKUP(A396,[27]Reworked!A:A,[27]Reworked!I:I)</f>
        <v>Unqualified with no findings</v>
      </c>
      <c r="BJ396" s="150">
        <v>1</v>
      </c>
      <c r="BK396" s="150">
        <v>1</v>
      </c>
    </row>
    <row r="397" spans="1:63" ht="26.25" customHeight="1" x14ac:dyDescent="0.25">
      <c r="A397" s="265">
        <v>493</v>
      </c>
      <c r="B397" s="266" t="s">
        <v>732</v>
      </c>
      <c r="C397" s="271" t="s">
        <v>1193</v>
      </c>
      <c r="D397" s="271" t="s">
        <v>683</v>
      </c>
      <c r="E397" s="271" t="s">
        <v>1191</v>
      </c>
      <c r="F397" s="271" t="s">
        <v>1</v>
      </c>
      <c r="G397" s="271" t="s">
        <v>698</v>
      </c>
      <c r="H397" s="266" t="s">
        <v>444</v>
      </c>
      <c r="I397" s="266" t="s">
        <v>437</v>
      </c>
      <c r="J397" s="152" t="s">
        <v>17</v>
      </c>
      <c r="K397" s="271" t="s">
        <v>1</v>
      </c>
      <c r="L397" s="272" t="s">
        <v>23</v>
      </c>
      <c r="M397" s="152" t="s">
        <v>17</v>
      </c>
      <c r="N397" s="271" t="s">
        <v>1</v>
      </c>
      <c r="O397" s="272" t="s">
        <v>23</v>
      </c>
      <c r="P397" s="271" t="s">
        <v>1</v>
      </c>
      <c r="Q397" s="271" t="s">
        <v>1</v>
      </c>
      <c r="R397" s="271" t="s">
        <v>1</v>
      </c>
      <c r="S397" s="271" t="s">
        <v>1</v>
      </c>
      <c r="T397" s="271" t="s">
        <v>1</v>
      </c>
      <c r="U397" s="271" t="s">
        <v>1</v>
      </c>
      <c r="V397" s="271" t="s">
        <v>1</v>
      </c>
      <c r="W397" s="271" t="s">
        <v>1</v>
      </c>
      <c r="X397" s="271" t="s">
        <v>1</v>
      </c>
      <c r="Y397" s="271" t="s">
        <v>1</v>
      </c>
      <c r="Z397" s="271" t="s">
        <v>1</v>
      </c>
      <c r="AA397" s="271" t="s">
        <v>1</v>
      </c>
      <c r="AB397" s="271" t="s">
        <v>1</v>
      </c>
      <c r="AC397" s="271" t="s">
        <v>1</v>
      </c>
      <c r="AD397" s="271" t="s">
        <v>1</v>
      </c>
      <c r="AE397" s="271" t="s">
        <v>1</v>
      </c>
      <c r="AF397" s="271" t="s">
        <v>1</v>
      </c>
      <c r="AG397" s="271" t="s">
        <v>1</v>
      </c>
      <c r="AH397" s="271" t="s">
        <v>1</v>
      </c>
      <c r="AI397" s="271" t="s">
        <v>1</v>
      </c>
      <c r="AJ397" s="271" t="s">
        <v>1</v>
      </c>
      <c r="AK397" s="271" t="s">
        <v>1</v>
      </c>
      <c r="AL397" s="272" t="s">
        <v>23</v>
      </c>
      <c r="AM397" s="271" t="s">
        <v>1</v>
      </c>
      <c r="AN397" s="271" t="s">
        <v>1</v>
      </c>
      <c r="AO397" s="271" t="s">
        <v>1</v>
      </c>
      <c r="AP397" s="271" t="s">
        <v>1</v>
      </c>
      <c r="AQ397" s="271" t="s">
        <v>1</v>
      </c>
      <c r="AR397" s="271" t="s">
        <v>1</v>
      </c>
      <c r="AS397" s="271" t="s">
        <v>1</v>
      </c>
      <c r="AT397" s="271" t="s">
        <v>1</v>
      </c>
      <c r="AU397" s="272" t="s">
        <v>23</v>
      </c>
      <c r="AV397" s="273" t="s">
        <v>22</v>
      </c>
      <c r="AW397" s="275" t="s">
        <v>1241</v>
      </c>
      <c r="AX397" s="152">
        <v>2</v>
      </c>
      <c r="AY397" s="284">
        <v>0</v>
      </c>
      <c r="AZ397" s="276">
        <v>0</v>
      </c>
      <c r="BA397" s="277">
        <v>3.1</v>
      </c>
      <c r="BB397" s="281">
        <v>0.24</v>
      </c>
      <c r="BD397" s="150" t="e">
        <f>_xlfn.XLOOKUP(A397,'KSD auditees'!A:A,'KSD auditees'!A:A)</f>
        <v>#N/A</v>
      </c>
      <c r="BE397" s="150" t="e">
        <f>_xlfn.XLOOKUP(A397,'KSD auditees'!A:A,'KSD auditees'!G:G)</f>
        <v>#N/A</v>
      </c>
      <c r="BF397" s="150" t="e">
        <f>_xlfn.XLOOKUP(A397,'[27]Non AGSA'!B:B,'[27]Non AGSA'!B:B)</f>
        <v>#N/A</v>
      </c>
      <c r="BG397" s="150" t="e">
        <f>_xlfn.XLOOKUP(A397,'[27]Dormant auditee list'!C:C,'[27]Dormant auditee list'!C:C)</f>
        <v>#N/A</v>
      </c>
      <c r="BH397" s="150" t="str">
        <f>_xlfn.XLOOKUP(A397,[27]Reworked!A:A,[27]Reworked!I:I)</f>
        <v>Unqualified with findings</v>
      </c>
      <c r="BJ397" s="150">
        <v>1</v>
      </c>
      <c r="BK397" s="150">
        <v>2</v>
      </c>
    </row>
    <row r="398" spans="1:63" ht="34.5" customHeight="1" x14ac:dyDescent="0.25">
      <c r="A398" s="265">
        <v>494</v>
      </c>
      <c r="B398" s="266" t="s">
        <v>1320</v>
      </c>
      <c r="C398" s="271" t="s">
        <v>1193</v>
      </c>
      <c r="D398" s="271" t="s">
        <v>1086</v>
      </c>
      <c r="E398" s="271" t="s">
        <v>1191</v>
      </c>
      <c r="F398" s="271" t="s">
        <v>1</v>
      </c>
      <c r="G398" s="271" t="s">
        <v>739</v>
      </c>
      <c r="H398" s="266" t="s">
        <v>440</v>
      </c>
      <c r="I398" s="266" t="s">
        <v>437</v>
      </c>
      <c r="J398" s="152" t="s">
        <v>17</v>
      </c>
      <c r="K398" s="271" t="s">
        <v>1</v>
      </c>
      <c r="L398" s="272" t="s">
        <v>23</v>
      </c>
      <c r="M398" s="152" t="s">
        <v>17</v>
      </c>
      <c r="N398" s="271" t="s">
        <v>1</v>
      </c>
      <c r="O398" s="274" t="s">
        <v>20</v>
      </c>
      <c r="P398" s="271" t="s">
        <v>1</v>
      </c>
      <c r="Q398" s="271" t="s">
        <v>1</v>
      </c>
      <c r="R398" s="271" t="s">
        <v>1</v>
      </c>
      <c r="S398" s="271" t="s">
        <v>1</v>
      </c>
      <c r="T398" s="271" t="s">
        <v>1</v>
      </c>
      <c r="U398" s="271" t="s">
        <v>1</v>
      </c>
      <c r="V398" s="271" t="s">
        <v>1</v>
      </c>
      <c r="W398" s="271" t="s">
        <v>1</v>
      </c>
      <c r="X398" s="271" t="s">
        <v>1</v>
      </c>
      <c r="Y398" s="271" t="s">
        <v>1</v>
      </c>
      <c r="Z398" s="271" t="s">
        <v>1</v>
      </c>
      <c r="AA398" s="271" t="s">
        <v>1</v>
      </c>
      <c r="AB398" s="271" t="s">
        <v>1</v>
      </c>
      <c r="AC398" s="271" t="s">
        <v>1</v>
      </c>
      <c r="AD398" s="271" t="s">
        <v>1</v>
      </c>
      <c r="AE398" s="272" t="s">
        <v>23</v>
      </c>
      <c r="AF398" s="271" t="s">
        <v>1</v>
      </c>
      <c r="AG398" s="271" t="s">
        <v>1</v>
      </c>
      <c r="AH398" s="273" t="s">
        <v>22</v>
      </c>
      <c r="AI398" s="271" t="s">
        <v>1</v>
      </c>
      <c r="AJ398" s="271" t="s">
        <v>1</v>
      </c>
      <c r="AK398" s="272" t="s">
        <v>23</v>
      </c>
      <c r="AL398" s="271" t="s">
        <v>1</v>
      </c>
      <c r="AM398" s="271" t="s">
        <v>1</v>
      </c>
      <c r="AN398" s="271" t="s">
        <v>1</v>
      </c>
      <c r="AO398" s="271" t="s">
        <v>1</v>
      </c>
      <c r="AP398" s="271" t="s">
        <v>1</v>
      </c>
      <c r="AQ398" s="271" t="s">
        <v>1</v>
      </c>
      <c r="AR398" s="271" t="s">
        <v>1</v>
      </c>
      <c r="AS398" s="271" t="s">
        <v>1</v>
      </c>
      <c r="AT398" s="271" t="s">
        <v>1</v>
      </c>
      <c r="AU398" s="274" t="s">
        <v>20</v>
      </c>
      <c r="AV398" s="274" t="s">
        <v>20</v>
      </c>
      <c r="AW398" s="275" t="s">
        <v>1241</v>
      </c>
      <c r="AX398" s="282">
        <v>3</v>
      </c>
      <c r="AY398" s="284">
        <v>0</v>
      </c>
      <c r="AZ398" s="276">
        <v>0</v>
      </c>
      <c r="BA398" s="277">
        <v>0</v>
      </c>
      <c r="BB398" s="283">
        <v>0</v>
      </c>
      <c r="BD398" s="150" t="e">
        <f>_xlfn.XLOOKUP(A398,'KSD auditees'!A:A,'KSD auditees'!A:A)</f>
        <v>#N/A</v>
      </c>
      <c r="BE398" s="150" t="e">
        <f>_xlfn.XLOOKUP(A398,'KSD auditees'!A:A,'KSD auditees'!G:G)</f>
        <v>#N/A</v>
      </c>
      <c r="BF398" s="150" t="e">
        <f>_xlfn.XLOOKUP(A398,'[27]Non AGSA'!B:B,'[27]Non AGSA'!B:B)</f>
        <v>#N/A</v>
      </c>
      <c r="BG398" s="150" t="e">
        <f>_xlfn.XLOOKUP(A398,'[27]Dormant auditee list'!C:C,'[27]Dormant auditee list'!C:C)</f>
        <v>#N/A</v>
      </c>
      <c r="BH398" s="150" t="str">
        <f>_xlfn.XLOOKUP(A398,[27]Reworked!A:A,[27]Reworked!I:I)</f>
        <v>Unqualified with findings</v>
      </c>
      <c r="BJ398" s="150">
        <v>1</v>
      </c>
      <c r="BK398" s="150">
        <v>2</v>
      </c>
    </row>
    <row r="399" spans="1:63" ht="34.5" customHeight="1" x14ac:dyDescent="0.25">
      <c r="A399" s="265">
        <v>495</v>
      </c>
      <c r="B399" s="266" t="s">
        <v>1321</v>
      </c>
      <c r="C399" s="271" t="s">
        <v>1193</v>
      </c>
      <c r="D399" s="271" t="s">
        <v>854</v>
      </c>
      <c r="E399" s="271" t="s">
        <v>1191</v>
      </c>
      <c r="F399" s="271" t="s">
        <v>1</v>
      </c>
      <c r="G399" s="271" t="s">
        <v>837</v>
      </c>
      <c r="H399" s="266" t="s">
        <v>440</v>
      </c>
      <c r="I399" s="266" t="s">
        <v>437</v>
      </c>
      <c r="J399" s="279" t="s">
        <v>26</v>
      </c>
      <c r="K399" s="274" t="s">
        <v>20</v>
      </c>
      <c r="L399" s="272" t="s">
        <v>23</v>
      </c>
      <c r="M399" s="152" t="s">
        <v>17</v>
      </c>
      <c r="N399" s="271" t="s">
        <v>1</v>
      </c>
      <c r="O399" s="272" t="s">
        <v>23</v>
      </c>
      <c r="P399" s="271" t="s">
        <v>1</v>
      </c>
      <c r="Q399" s="271" t="s">
        <v>1</v>
      </c>
      <c r="R399" s="274" t="s">
        <v>20</v>
      </c>
      <c r="S399" s="271" t="s">
        <v>1</v>
      </c>
      <c r="T399" s="271" t="s">
        <v>1</v>
      </c>
      <c r="U399" s="271" t="s">
        <v>1</v>
      </c>
      <c r="V399" s="271" t="s">
        <v>1</v>
      </c>
      <c r="W399" s="271" t="s">
        <v>1</v>
      </c>
      <c r="X399" s="271" t="s">
        <v>1</v>
      </c>
      <c r="Y399" s="271" t="s">
        <v>1</v>
      </c>
      <c r="Z399" s="271" t="s">
        <v>1</v>
      </c>
      <c r="AA399" s="274" t="s">
        <v>20</v>
      </c>
      <c r="AB399" s="271" t="s">
        <v>1</v>
      </c>
      <c r="AC399" s="271" t="s">
        <v>1</v>
      </c>
      <c r="AD399" s="271" t="s">
        <v>1</v>
      </c>
      <c r="AE399" s="272" t="s">
        <v>23</v>
      </c>
      <c r="AF399" s="272" t="s">
        <v>23</v>
      </c>
      <c r="AG399" s="271" t="s">
        <v>1</v>
      </c>
      <c r="AH399" s="271" t="s">
        <v>1</v>
      </c>
      <c r="AI399" s="271" t="s">
        <v>1</v>
      </c>
      <c r="AJ399" s="271" t="s">
        <v>1</v>
      </c>
      <c r="AK399" s="272" t="s">
        <v>23</v>
      </c>
      <c r="AL399" s="272" t="s">
        <v>23</v>
      </c>
      <c r="AM399" s="271" t="s">
        <v>1</v>
      </c>
      <c r="AN399" s="271" t="s">
        <v>1</v>
      </c>
      <c r="AO399" s="271" t="s">
        <v>1</v>
      </c>
      <c r="AP399" s="271" t="s">
        <v>1</v>
      </c>
      <c r="AQ399" s="271" t="s">
        <v>1</v>
      </c>
      <c r="AR399" s="272" t="s">
        <v>23</v>
      </c>
      <c r="AS399" s="271" t="s">
        <v>1</v>
      </c>
      <c r="AT399" s="271" t="s">
        <v>1</v>
      </c>
      <c r="AU399" s="274" t="s">
        <v>20</v>
      </c>
      <c r="AV399" s="272" t="s">
        <v>23</v>
      </c>
      <c r="AW399" s="275" t="s">
        <v>1241</v>
      </c>
      <c r="AX399" s="152">
        <v>2</v>
      </c>
      <c r="AY399" s="152">
        <v>2</v>
      </c>
      <c r="AZ399" s="276">
        <v>0</v>
      </c>
      <c r="BA399" s="277">
        <v>15.5</v>
      </c>
      <c r="BB399" s="281">
        <v>0.17</v>
      </c>
      <c r="BD399" s="150" t="e">
        <f>_xlfn.XLOOKUP(A399,'KSD auditees'!A:A,'KSD auditees'!A:A)</f>
        <v>#N/A</v>
      </c>
      <c r="BE399" s="150" t="e">
        <f>_xlfn.XLOOKUP(A399,'KSD auditees'!A:A,'KSD auditees'!G:G)</f>
        <v>#N/A</v>
      </c>
      <c r="BF399" s="150" t="e">
        <f>_xlfn.XLOOKUP(A399,'[27]Non AGSA'!B:B,'[27]Non AGSA'!B:B)</f>
        <v>#N/A</v>
      </c>
      <c r="BG399" s="150" t="e">
        <f>_xlfn.XLOOKUP(A399,'[27]Dormant auditee list'!C:C,'[27]Dormant auditee list'!C:C)</f>
        <v>#N/A</v>
      </c>
      <c r="BH399" s="150" t="str">
        <f>_xlfn.XLOOKUP(A399,[27]Reworked!A:A,[27]Reworked!I:I)</f>
        <v>Qualified</v>
      </c>
      <c r="BJ399" s="150">
        <v>1</v>
      </c>
      <c r="BK399" s="150">
        <v>3</v>
      </c>
    </row>
    <row r="400" spans="1:63" ht="34.5" customHeight="1" x14ac:dyDescent="0.25">
      <c r="A400" s="265">
        <v>499</v>
      </c>
      <c r="B400" s="266" t="s">
        <v>123</v>
      </c>
      <c r="C400" s="271" t="s">
        <v>1193</v>
      </c>
      <c r="D400" s="271" t="s">
        <v>1086</v>
      </c>
      <c r="E400" s="271" t="s">
        <v>1191</v>
      </c>
      <c r="F400" s="271" t="s">
        <v>1</v>
      </c>
      <c r="G400" s="271" t="s">
        <v>520</v>
      </c>
      <c r="H400" s="266" t="s">
        <v>440</v>
      </c>
      <c r="I400" s="266" t="s">
        <v>437</v>
      </c>
      <c r="J400" s="152" t="s">
        <v>17</v>
      </c>
      <c r="K400" s="271" t="s">
        <v>1</v>
      </c>
      <c r="L400" s="272" t="s">
        <v>23</v>
      </c>
      <c r="M400" s="152" t="s">
        <v>17</v>
      </c>
      <c r="N400" s="273" t="s">
        <v>22</v>
      </c>
      <c r="O400" s="272" t="s">
        <v>23</v>
      </c>
      <c r="P400" s="271" t="s">
        <v>1</v>
      </c>
      <c r="Q400" s="271" t="s">
        <v>1</v>
      </c>
      <c r="R400" s="271" t="s">
        <v>1</v>
      </c>
      <c r="S400" s="271" t="s">
        <v>1</v>
      </c>
      <c r="T400" s="271" t="s">
        <v>1</v>
      </c>
      <c r="U400" s="271" t="s">
        <v>1</v>
      </c>
      <c r="V400" s="271" t="s">
        <v>1</v>
      </c>
      <c r="W400" s="271" t="s">
        <v>1</v>
      </c>
      <c r="X400" s="271" t="s">
        <v>1</v>
      </c>
      <c r="Y400" s="271" t="s">
        <v>1</v>
      </c>
      <c r="Z400" s="271" t="s">
        <v>1</v>
      </c>
      <c r="AA400" s="271" t="s">
        <v>1</v>
      </c>
      <c r="AB400" s="271" t="s">
        <v>1</v>
      </c>
      <c r="AC400" s="271" t="s">
        <v>1</v>
      </c>
      <c r="AD400" s="271" t="s">
        <v>1</v>
      </c>
      <c r="AE400" s="272" t="s">
        <v>23</v>
      </c>
      <c r="AF400" s="271" t="s">
        <v>1</v>
      </c>
      <c r="AG400" s="271" t="s">
        <v>1</v>
      </c>
      <c r="AH400" s="271" t="s">
        <v>1</v>
      </c>
      <c r="AI400" s="271" t="s">
        <v>1</v>
      </c>
      <c r="AJ400" s="271" t="s">
        <v>1</v>
      </c>
      <c r="AK400" s="271" t="s">
        <v>1</v>
      </c>
      <c r="AL400" s="274" t="s">
        <v>20</v>
      </c>
      <c r="AM400" s="271" t="s">
        <v>1</v>
      </c>
      <c r="AN400" s="271" t="s">
        <v>1</v>
      </c>
      <c r="AO400" s="271" t="s">
        <v>1</v>
      </c>
      <c r="AP400" s="271" t="s">
        <v>1</v>
      </c>
      <c r="AQ400" s="271" t="s">
        <v>1</v>
      </c>
      <c r="AR400" s="274" t="s">
        <v>20</v>
      </c>
      <c r="AS400" s="271" t="s">
        <v>1</v>
      </c>
      <c r="AT400" s="271" t="s">
        <v>1</v>
      </c>
      <c r="AU400" s="273" t="s">
        <v>22</v>
      </c>
      <c r="AV400" s="272" t="s">
        <v>23</v>
      </c>
      <c r="AW400" s="272" t="s">
        <v>1242</v>
      </c>
      <c r="AX400" s="152">
        <v>2</v>
      </c>
      <c r="AY400" s="152">
        <v>2</v>
      </c>
      <c r="AZ400" s="276">
        <v>0</v>
      </c>
      <c r="BA400" s="280">
        <v>956.3</v>
      </c>
      <c r="BB400" s="278">
        <v>5.9</v>
      </c>
      <c r="BD400" s="150">
        <f>_xlfn.XLOOKUP(A400,'KSD auditees'!A:A,'KSD auditees'!A:A)</f>
        <v>499</v>
      </c>
      <c r="BE400" s="150" t="str">
        <f>_xlfn.XLOOKUP(A400,'KSD auditees'!A:A,'KSD auditees'!G:G)</f>
        <v>Energy</v>
      </c>
      <c r="BF400" s="150" t="e">
        <f>_xlfn.XLOOKUP(A400,'[27]Non AGSA'!B:B,'[27]Non AGSA'!B:B)</f>
        <v>#N/A</v>
      </c>
      <c r="BG400" s="150" t="e">
        <f>_xlfn.XLOOKUP(A400,'[27]Dormant auditee list'!C:C,'[27]Dormant auditee list'!C:C)</f>
        <v>#N/A</v>
      </c>
      <c r="BH400" s="150" t="str">
        <f>_xlfn.XLOOKUP(A400,[27]Reworked!A:A,[27]Reworked!I:I)</f>
        <v>Unqualified with findings</v>
      </c>
      <c r="BJ400" s="150">
        <v>1</v>
      </c>
      <c r="BK400" s="150">
        <v>2</v>
      </c>
    </row>
    <row r="401" spans="1:63" ht="26.25" customHeight="1" x14ac:dyDescent="0.25">
      <c r="A401" s="265">
        <v>502</v>
      </c>
      <c r="B401" s="266" t="s">
        <v>733</v>
      </c>
      <c r="C401" s="271" t="s">
        <v>1193</v>
      </c>
      <c r="D401" s="271" t="s">
        <v>683</v>
      </c>
      <c r="E401" s="271" t="s">
        <v>1191</v>
      </c>
      <c r="F401" s="271" t="s">
        <v>1</v>
      </c>
      <c r="G401" s="271" t="s">
        <v>695</v>
      </c>
      <c r="H401" s="266" t="s">
        <v>696</v>
      </c>
      <c r="I401" s="266" t="s">
        <v>437</v>
      </c>
      <c r="J401" s="275" t="s">
        <v>33</v>
      </c>
      <c r="K401" s="271" t="s">
        <v>1</v>
      </c>
      <c r="L401" s="273" t="s">
        <v>22</v>
      </c>
      <c r="M401" s="152" t="s">
        <v>17</v>
      </c>
      <c r="N401" s="271" t="s">
        <v>1</v>
      </c>
      <c r="O401" s="272" t="s">
        <v>23</v>
      </c>
      <c r="P401" s="271" t="s">
        <v>1</v>
      </c>
      <c r="Q401" s="271" t="s">
        <v>1</v>
      </c>
      <c r="R401" s="271" t="s">
        <v>1</v>
      </c>
      <c r="S401" s="271" t="s">
        <v>1</v>
      </c>
      <c r="T401" s="271" t="s">
        <v>1</v>
      </c>
      <c r="U401" s="271" t="s">
        <v>1</v>
      </c>
      <c r="V401" s="271" t="s">
        <v>1</v>
      </c>
      <c r="W401" s="271" t="s">
        <v>1</v>
      </c>
      <c r="X401" s="271" t="s">
        <v>1</v>
      </c>
      <c r="Y401" s="271" t="s">
        <v>1</v>
      </c>
      <c r="Z401" s="271" t="s">
        <v>1</v>
      </c>
      <c r="AA401" s="271" t="s">
        <v>1</v>
      </c>
      <c r="AB401" s="271" t="s">
        <v>1</v>
      </c>
      <c r="AC401" s="271" t="s">
        <v>1</v>
      </c>
      <c r="AD401" s="271" t="s">
        <v>1</v>
      </c>
      <c r="AE401" s="271" t="s">
        <v>1</v>
      </c>
      <c r="AF401" s="271" t="s">
        <v>1</v>
      </c>
      <c r="AG401" s="271" t="s">
        <v>1</v>
      </c>
      <c r="AH401" s="271" t="s">
        <v>1</v>
      </c>
      <c r="AI401" s="271" t="s">
        <v>1</v>
      </c>
      <c r="AJ401" s="271" t="s">
        <v>1</v>
      </c>
      <c r="AK401" s="271" t="s">
        <v>1</v>
      </c>
      <c r="AL401" s="273" t="s">
        <v>22</v>
      </c>
      <c r="AM401" s="271" t="s">
        <v>1</v>
      </c>
      <c r="AN401" s="271" t="s">
        <v>1</v>
      </c>
      <c r="AO401" s="271" t="s">
        <v>1</v>
      </c>
      <c r="AP401" s="271" t="s">
        <v>1</v>
      </c>
      <c r="AQ401" s="271" t="s">
        <v>1</v>
      </c>
      <c r="AR401" s="271" t="s">
        <v>1</v>
      </c>
      <c r="AS401" s="271" t="s">
        <v>1</v>
      </c>
      <c r="AT401" s="271" t="s">
        <v>1</v>
      </c>
      <c r="AU401" s="271" t="s">
        <v>1</v>
      </c>
      <c r="AV401" s="272" t="s">
        <v>23</v>
      </c>
      <c r="AW401" s="275" t="s">
        <v>1241</v>
      </c>
      <c r="AX401" s="275">
        <v>1</v>
      </c>
      <c r="AY401" s="275">
        <v>1</v>
      </c>
      <c r="AZ401" s="276">
        <v>0</v>
      </c>
      <c r="BA401" s="277">
        <v>4.5</v>
      </c>
      <c r="BB401" s="281">
        <v>0.03</v>
      </c>
      <c r="BD401" s="150" t="e">
        <f>_xlfn.XLOOKUP(A401,'KSD auditees'!A:A,'KSD auditees'!A:A)</f>
        <v>#N/A</v>
      </c>
      <c r="BE401" s="150" t="e">
        <f>_xlfn.XLOOKUP(A401,'KSD auditees'!A:A,'KSD auditees'!G:G)</f>
        <v>#N/A</v>
      </c>
      <c r="BF401" s="150" t="e">
        <f>_xlfn.XLOOKUP(A401,'[27]Non AGSA'!B:B,'[27]Non AGSA'!B:B)</f>
        <v>#N/A</v>
      </c>
      <c r="BG401" s="150" t="e">
        <f>_xlfn.XLOOKUP(A401,'[27]Dormant auditee list'!C:C,'[27]Dormant auditee list'!C:C)</f>
        <v>#N/A</v>
      </c>
      <c r="BH401" s="150" t="str">
        <f>_xlfn.XLOOKUP(A401,[27]Reworked!A:A,[27]Reworked!I:I)</f>
        <v>Unqualified with no findings</v>
      </c>
      <c r="BJ401" s="150">
        <v>1</v>
      </c>
      <c r="BK401" s="150">
        <v>1</v>
      </c>
    </row>
    <row r="402" spans="1:63" ht="34.5" customHeight="1" x14ac:dyDescent="0.25">
      <c r="A402" s="265">
        <v>442</v>
      </c>
      <c r="B402" s="266" t="s">
        <v>124</v>
      </c>
      <c r="C402" s="271" t="s">
        <v>1193</v>
      </c>
      <c r="D402" s="271" t="s">
        <v>1021</v>
      </c>
      <c r="E402" s="271" t="s">
        <v>1191</v>
      </c>
      <c r="F402" s="271" t="s">
        <v>1</v>
      </c>
      <c r="G402" s="271" t="s">
        <v>520</v>
      </c>
      <c r="H402" s="266" t="s">
        <v>440</v>
      </c>
      <c r="I402" s="266" t="s">
        <v>437</v>
      </c>
      <c r="J402" s="275" t="s">
        <v>33</v>
      </c>
      <c r="K402" s="271" t="s">
        <v>1</v>
      </c>
      <c r="L402" s="273" t="s">
        <v>22</v>
      </c>
      <c r="M402" s="152" t="s">
        <v>17</v>
      </c>
      <c r="N402" s="271" t="s">
        <v>1</v>
      </c>
      <c r="O402" s="272" t="s">
        <v>23</v>
      </c>
      <c r="P402" s="271" t="s">
        <v>1</v>
      </c>
      <c r="Q402" s="271" t="s">
        <v>1</v>
      </c>
      <c r="R402" s="271" t="s">
        <v>1</v>
      </c>
      <c r="S402" s="271" t="s">
        <v>1</v>
      </c>
      <c r="T402" s="271" t="s">
        <v>1</v>
      </c>
      <c r="U402" s="271" t="s">
        <v>1</v>
      </c>
      <c r="V402" s="271" t="s">
        <v>1</v>
      </c>
      <c r="W402" s="271" t="s">
        <v>1</v>
      </c>
      <c r="X402" s="271" t="s">
        <v>1</v>
      </c>
      <c r="Y402" s="271" t="s">
        <v>1</v>
      </c>
      <c r="Z402" s="271" t="s">
        <v>1</v>
      </c>
      <c r="AA402" s="271" t="s">
        <v>1</v>
      </c>
      <c r="AB402" s="271" t="s">
        <v>1</v>
      </c>
      <c r="AC402" s="271" t="s">
        <v>1</v>
      </c>
      <c r="AD402" s="271" t="s">
        <v>1</v>
      </c>
      <c r="AE402" s="273" t="s">
        <v>22</v>
      </c>
      <c r="AF402" s="271" t="s">
        <v>1</v>
      </c>
      <c r="AG402" s="271" t="s">
        <v>1</v>
      </c>
      <c r="AH402" s="271" t="s">
        <v>1</v>
      </c>
      <c r="AI402" s="271" t="s">
        <v>1</v>
      </c>
      <c r="AJ402" s="271" t="s">
        <v>1</v>
      </c>
      <c r="AK402" s="271" t="s">
        <v>1</v>
      </c>
      <c r="AL402" s="273" t="s">
        <v>22</v>
      </c>
      <c r="AM402" s="271" t="s">
        <v>1</v>
      </c>
      <c r="AN402" s="271" t="s">
        <v>1</v>
      </c>
      <c r="AO402" s="273" t="s">
        <v>22</v>
      </c>
      <c r="AP402" s="271" t="s">
        <v>1</v>
      </c>
      <c r="AQ402" s="271" t="s">
        <v>1</v>
      </c>
      <c r="AR402" s="271" t="s">
        <v>1</v>
      </c>
      <c r="AS402" s="271" t="s">
        <v>1</v>
      </c>
      <c r="AT402" s="271" t="s">
        <v>1</v>
      </c>
      <c r="AU402" s="271" t="s">
        <v>1</v>
      </c>
      <c r="AV402" s="273" t="s">
        <v>22</v>
      </c>
      <c r="AW402" s="274" t="s">
        <v>1240</v>
      </c>
      <c r="AX402" s="275">
        <v>1</v>
      </c>
      <c r="AY402" s="275">
        <v>1</v>
      </c>
      <c r="AZ402" s="276">
        <v>0</v>
      </c>
      <c r="BA402" s="277">
        <v>0.1</v>
      </c>
      <c r="BB402" s="278">
        <v>0.01</v>
      </c>
      <c r="BD402" s="150">
        <f>_xlfn.XLOOKUP(A402,'KSD auditees'!A:A,'KSD auditees'!A:A)</f>
        <v>442</v>
      </c>
      <c r="BE402" s="150" t="str">
        <f>_xlfn.XLOOKUP(A402,'KSD auditees'!A:A,'KSD auditees'!G:G)</f>
        <v>Energy</v>
      </c>
      <c r="BF402" s="150" t="e">
        <f>_xlfn.XLOOKUP(A402,'[27]Non AGSA'!B:B,'[27]Non AGSA'!B:B)</f>
        <v>#N/A</v>
      </c>
      <c r="BG402" s="150" t="e">
        <f>_xlfn.XLOOKUP(A402,'[27]Dormant auditee list'!C:C,'[27]Dormant auditee list'!C:C)</f>
        <v>#N/A</v>
      </c>
      <c r="BH402" s="150" t="str">
        <f>_xlfn.XLOOKUP(A402,[27]Reworked!A:A,[27]Reworked!I:I)</f>
        <v>Unqualified with no findings</v>
      </c>
      <c r="BJ402" s="150">
        <v>1</v>
      </c>
      <c r="BK402" s="150">
        <v>1</v>
      </c>
    </row>
    <row r="403" spans="1:63" ht="27" customHeight="1" x14ac:dyDescent="0.25">
      <c r="A403" s="265">
        <v>1318</v>
      </c>
      <c r="B403" s="266" t="s">
        <v>95</v>
      </c>
      <c r="C403" s="271" t="s">
        <v>1193</v>
      </c>
      <c r="D403" s="271" t="s">
        <v>571</v>
      </c>
      <c r="E403" s="271" t="s">
        <v>1191</v>
      </c>
      <c r="F403" s="271" t="s">
        <v>1</v>
      </c>
      <c r="G403" s="271" t="s">
        <v>447</v>
      </c>
      <c r="H403" s="266" t="s">
        <v>444</v>
      </c>
      <c r="I403" s="266" t="s">
        <v>437</v>
      </c>
      <c r="J403" s="152" t="s">
        <v>17</v>
      </c>
      <c r="K403" s="271" t="s">
        <v>1</v>
      </c>
      <c r="L403" s="272" t="s">
        <v>23</v>
      </c>
      <c r="M403" s="152" t="s">
        <v>17</v>
      </c>
      <c r="N403" s="271" t="s">
        <v>1</v>
      </c>
      <c r="O403" s="272" t="s">
        <v>23</v>
      </c>
      <c r="P403" s="271" t="s">
        <v>1</v>
      </c>
      <c r="Q403" s="271" t="s">
        <v>1</v>
      </c>
      <c r="R403" s="271" t="s">
        <v>1</v>
      </c>
      <c r="S403" s="271" t="s">
        <v>1</v>
      </c>
      <c r="T403" s="271" t="s">
        <v>1</v>
      </c>
      <c r="U403" s="271" t="s">
        <v>1</v>
      </c>
      <c r="V403" s="271" t="s">
        <v>1</v>
      </c>
      <c r="W403" s="271" t="s">
        <v>1</v>
      </c>
      <c r="X403" s="271" t="s">
        <v>1</v>
      </c>
      <c r="Y403" s="271" t="s">
        <v>1</v>
      </c>
      <c r="Z403" s="271" t="s">
        <v>1</v>
      </c>
      <c r="AA403" s="271" t="s">
        <v>1</v>
      </c>
      <c r="AB403" s="271" t="s">
        <v>1</v>
      </c>
      <c r="AC403" s="271" t="s">
        <v>1</v>
      </c>
      <c r="AD403" s="271" t="s">
        <v>1</v>
      </c>
      <c r="AE403" s="272" t="s">
        <v>23</v>
      </c>
      <c r="AF403" s="271" t="s">
        <v>1</v>
      </c>
      <c r="AG403" s="271" t="s">
        <v>1</v>
      </c>
      <c r="AH403" s="271" t="s">
        <v>1</v>
      </c>
      <c r="AI403" s="271" t="s">
        <v>1</v>
      </c>
      <c r="AJ403" s="271" t="s">
        <v>1</v>
      </c>
      <c r="AK403" s="271" t="s">
        <v>1</v>
      </c>
      <c r="AL403" s="271" t="s">
        <v>1</v>
      </c>
      <c r="AM403" s="271" t="s">
        <v>1</v>
      </c>
      <c r="AN403" s="271" t="s">
        <v>1</v>
      </c>
      <c r="AO403" s="271" t="s">
        <v>1</v>
      </c>
      <c r="AP403" s="274" t="s">
        <v>20</v>
      </c>
      <c r="AQ403" s="271" t="s">
        <v>1</v>
      </c>
      <c r="AR403" s="271" t="s">
        <v>1</v>
      </c>
      <c r="AS403" s="271" t="s">
        <v>1</v>
      </c>
      <c r="AT403" s="271" t="s">
        <v>1</v>
      </c>
      <c r="AU403" s="271" t="s">
        <v>1</v>
      </c>
      <c r="AV403" s="271" t="s">
        <v>1</v>
      </c>
      <c r="AW403" s="275" t="s">
        <v>1241</v>
      </c>
      <c r="AX403" s="275">
        <v>1</v>
      </c>
      <c r="AY403" s="152">
        <v>2</v>
      </c>
      <c r="AZ403" s="276">
        <v>0</v>
      </c>
      <c r="BA403" s="276">
        <v>0</v>
      </c>
      <c r="BB403" s="283">
        <v>0</v>
      </c>
      <c r="BD403" s="150">
        <f>_xlfn.XLOOKUP(A403,'KSD auditees'!A:A,'KSD auditees'!A:A)</f>
        <v>1318</v>
      </c>
      <c r="BE403" s="150" t="str">
        <f>_xlfn.XLOOKUP(A403,'KSD auditees'!A:A,'KSD auditees'!G:G)</f>
        <v xml:space="preserve">Education, Skills development and employment </v>
      </c>
      <c r="BF403" s="150" t="e">
        <f>_xlfn.XLOOKUP(A403,'[27]Non AGSA'!B:B,'[27]Non AGSA'!B:B)</f>
        <v>#N/A</v>
      </c>
      <c r="BG403" s="150" t="e">
        <f>_xlfn.XLOOKUP(A403,'[27]Dormant auditee list'!C:C,'[27]Dormant auditee list'!C:C)</f>
        <v>#N/A</v>
      </c>
      <c r="BH403" s="150" t="str">
        <f>_xlfn.XLOOKUP(A403,[27]Reworked!A:A,[27]Reworked!I:I)</f>
        <v>Unqualified with findings</v>
      </c>
      <c r="BJ403" s="150">
        <v>1</v>
      </c>
      <c r="BK403" s="150">
        <v>2</v>
      </c>
    </row>
    <row r="404" spans="1:63" ht="26.25" customHeight="1" x14ac:dyDescent="0.25">
      <c r="A404" s="265">
        <v>1065</v>
      </c>
      <c r="B404" s="266" t="s">
        <v>227</v>
      </c>
      <c r="C404" s="271" t="s">
        <v>1193</v>
      </c>
      <c r="D404" s="271" t="s">
        <v>854</v>
      </c>
      <c r="E404" s="271" t="s">
        <v>1191</v>
      </c>
      <c r="F404" s="271" t="s">
        <v>1</v>
      </c>
      <c r="G404" s="271" t="s">
        <v>439</v>
      </c>
      <c r="H404" s="266" t="s">
        <v>444</v>
      </c>
      <c r="I404" s="266" t="s">
        <v>437</v>
      </c>
      <c r="J404" s="152" t="s">
        <v>17</v>
      </c>
      <c r="K404" s="271" t="s">
        <v>1</v>
      </c>
      <c r="L404" s="272" t="s">
        <v>23</v>
      </c>
      <c r="M404" s="152" t="s">
        <v>17</v>
      </c>
      <c r="N404" s="271" t="s">
        <v>1</v>
      </c>
      <c r="O404" s="272" t="s">
        <v>23</v>
      </c>
      <c r="P404" s="271" t="s">
        <v>1</v>
      </c>
      <c r="Q404" s="271" t="s">
        <v>1</v>
      </c>
      <c r="R404" s="271" t="s">
        <v>1</v>
      </c>
      <c r="S404" s="271" t="s">
        <v>1</v>
      </c>
      <c r="T404" s="271" t="s">
        <v>1</v>
      </c>
      <c r="U404" s="271" t="s">
        <v>1</v>
      </c>
      <c r="V404" s="271" t="s">
        <v>1</v>
      </c>
      <c r="W404" s="271" t="s">
        <v>1</v>
      </c>
      <c r="X404" s="271" t="s">
        <v>1</v>
      </c>
      <c r="Y404" s="271" t="s">
        <v>1</v>
      </c>
      <c r="Z404" s="271" t="s">
        <v>1</v>
      </c>
      <c r="AA404" s="271" t="s">
        <v>1</v>
      </c>
      <c r="AB404" s="271" t="s">
        <v>1</v>
      </c>
      <c r="AC404" s="271" t="s">
        <v>1</v>
      </c>
      <c r="AD404" s="271" t="s">
        <v>1</v>
      </c>
      <c r="AE404" s="272" t="s">
        <v>23</v>
      </c>
      <c r="AF404" s="271" t="s">
        <v>1</v>
      </c>
      <c r="AG404" s="271" t="s">
        <v>1</v>
      </c>
      <c r="AH404" s="271" t="s">
        <v>1</v>
      </c>
      <c r="AI404" s="271" t="s">
        <v>1</v>
      </c>
      <c r="AJ404" s="271" t="s">
        <v>1</v>
      </c>
      <c r="AK404" s="271" t="s">
        <v>1</v>
      </c>
      <c r="AL404" s="272" t="s">
        <v>23</v>
      </c>
      <c r="AM404" s="271" t="s">
        <v>1</v>
      </c>
      <c r="AN404" s="271" t="s">
        <v>1</v>
      </c>
      <c r="AO404" s="271" t="s">
        <v>1</v>
      </c>
      <c r="AP404" s="271" t="s">
        <v>1</v>
      </c>
      <c r="AQ404" s="271" t="s">
        <v>1</v>
      </c>
      <c r="AR404" s="271" t="s">
        <v>1</v>
      </c>
      <c r="AS404" s="271" t="s">
        <v>1</v>
      </c>
      <c r="AT404" s="271" t="s">
        <v>1</v>
      </c>
      <c r="AU404" s="271" t="s">
        <v>1</v>
      </c>
      <c r="AV404" s="272" t="s">
        <v>23</v>
      </c>
      <c r="AW404" s="275" t="s">
        <v>1241</v>
      </c>
      <c r="AX404" s="275">
        <v>1</v>
      </c>
      <c r="AY404" s="152">
        <v>2</v>
      </c>
      <c r="AZ404" s="276">
        <v>0</v>
      </c>
      <c r="BA404" s="280">
        <v>4</v>
      </c>
      <c r="BB404" s="283">
        <v>0</v>
      </c>
      <c r="BD404" s="150">
        <f>_xlfn.XLOOKUP(A404,'KSD auditees'!A:A,'KSD auditees'!A:A)</f>
        <v>1065</v>
      </c>
      <c r="BE404" s="150" t="str">
        <f>_xlfn.XLOOKUP(A404,'KSD auditees'!A:A,'KSD auditees'!G:G)</f>
        <v>Water and sanitation</v>
      </c>
      <c r="BF404" s="150" t="e">
        <f>_xlfn.XLOOKUP(A404,'[27]Non AGSA'!B:B,'[27]Non AGSA'!B:B)</f>
        <v>#N/A</v>
      </c>
      <c r="BG404" s="150" t="e">
        <f>_xlfn.XLOOKUP(A404,'[27]Dormant auditee list'!C:C,'[27]Dormant auditee list'!C:C)</f>
        <v>#N/A</v>
      </c>
      <c r="BH404" s="150" t="str">
        <f>_xlfn.XLOOKUP(A404,[27]Reworked!A:A,[27]Reworked!I:I)</f>
        <v>Unqualified with findings</v>
      </c>
      <c r="BJ404" s="150">
        <v>1</v>
      </c>
      <c r="BK404" s="150">
        <v>2</v>
      </c>
    </row>
    <row r="405" spans="1:63" ht="34.5" customHeight="1" x14ac:dyDescent="0.25">
      <c r="A405" s="265">
        <v>1123</v>
      </c>
      <c r="B405" s="266" t="s">
        <v>224</v>
      </c>
      <c r="C405" s="271" t="s">
        <v>1193</v>
      </c>
      <c r="D405" s="271" t="s">
        <v>896</v>
      </c>
      <c r="E405" s="271" t="s">
        <v>1191</v>
      </c>
      <c r="F405" s="271" t="s">
        <v>1</v>
      </c>
      <c r="G405" s="271" t="s">
        <v>209</v>
      </c>
      <c r="H405" s="266" t="s">
        <v>440</v>
      </c>
      <c r="I405" s="266" t="s">
        <v>437</v>
      </c>
      <c r="J405" s="152" t="s">
        <v>17</v>
      </c>
      <c r="K405" s="272" t="s">
        <v>23</v>
      </c>
      <c r="L405" s="272" t="s">
        <v>23</v>
      </c>
      <c r="M405" s="152" t="s">
        <v>17</v>
      </c>
      <c r="N405" s="272" t="s">
        <v>23</v>
      </c>
      <c r="O405" s="272" t="s">
        <v>23</v>
      </c>
      <c r="P405" s="271" t="s">
        <v>1</v>
      </c>
      <c r="Q405" s="271" t="s">
        <v>1</v>
      </c>
      <c r="R405" s="271" t="s">
        <v>1</v>
      </c>
      <c r="S405" s="271" t="s">
        <v>1</v>
      </c>
      <c r="T405" s="271" t="s">
        <v>1</v>
      </c>
      <c r="U405" s="271" t="s">
        <v>1</v>
      </c>
      <c r="V405" s="271" t="s">
        <v>1</v>
      </c>
      <c r="W405" s="271" t="s">
        <v>1</v>
      </c>
      <c r="X405" s="271" t="s">
        <v>1</v>
      </c>
      <c r="Y405" s="271" t="s">
        <v>1</v>
      </c>
      <c r="Z405" s="274" t="s">
        <v>20</v>
      </c>
      <c r="AA405" s="272" t="s">
        <v>23</v>
      </c>
      <c r="AB405" s="271" t="s">
        <v>1</v>
      </c>
      <c r="AC405" s="271" t="s">
        <v>1</v>
      </c>
      <c r="AD405" s="271" t="s">
        <v>1</v>
      </c>
      <c r="AE405" s="272" t="s">
        <v>23</v>
      </c>
      <c r="AF405" s="272" t="s">
        <v>23</v>
      </c>
      <c r="AG405" s="271" t="s">
        <v>1</v>
      </c>
      <c r="AH405" s="271" t="s">
        <v>1</v>
      </c>
      <c r="AI405" s="271" t="s">
        <v>1</v>
      </c>
      <c r="AJ405" s="271" t="s">
        <v>1</v>
      </c>
      <c r="AK405" s="271" t="s">
        <v>1</v>
      </c>
      <c r="AL405" s="272" t="s">
        <v>23</v>
      </c>
      <c r="AM405" s="271" t="s">
        <v>1</v>
      </c>
      <c r="AN405" s="271" t="s">
        <v>1</v>
      </c>
      <c r="AO405" s="272" t="s">
        <v>23</v>
      </c>
      <c r="AP405" s="271" t="s">
        <v>1</v>
      </c>
      <c r="AQ405" s="271" t="s">
        <v>1</v>
      </c>
      <c r="AR405" s="272" t="s">
        <v>23</v>
      </c>
      <c r="AS405" s="271" t="s">
        <v>1</v>
      </c>
      <c r="AT405" s="271" t="s">
        <v>1</v>
      </c>
      <c r="AU405" s="272" t="s">
        <v>23</v>
      </c>
      <c r="AV405" s="272" t="s">
        <v>23</v>
      </c>
      <c r="AW405" s="272" t="s">
        <v>1242</v>
      </c>
      <c r="AX405" s="152">
        <v>2</v>
      </c>
      <c r="AY405" s="152">
        <v>2</v>
      </c>
      <c r="AZ405" s="276">
        <v>0</v>
      </c>
      <c r="BA405" s="277">
        <v>3161</v>
      </c>
      <c r="BB405" s="281">
        <v>42</v>
      </c>
      <c r="BD405" s="150">
        <f>_xlfn.XLOOKUP(A405,'KSD auditees'!A:A,'KSD auditees'!A:A)</f>
        <v>1123</v>
      </c>
      <c r="BE405" s="150" t="str">
        <f>_xlfn.XLOOKUP(A405,'KSD auditees'!A:A,'KSD auditees'!G:G)</f>
        <v>Transport</v>
      </c>
      <c r="BF405" s="150" t="e">
        <f>_xlfn.XLOOKUP(A405,'[27]Non AGSA'!B:B,'[27]Non AGSA'!B:B)</f>
        <v>#N/A</v>
      </c>
      <c r="BG405" s="150" t="e">
        <f>_xlfn.XLOOKUP(A405,'[27]Dormant auditee list'!C:C,'[27]Dormant auditee list'!C:C)</f>
        <v>#N/A</v>
      </c>
      <c r="BH405" s="150" t="str">
        <f>_xlfn.XLOOKUP(A405,[27]Reworked!A:A,[27]Reworked!I:I)</f>
        <v>Unqualified with findings</v>
      </c>
      <c r="BJ405" s="150">
        <v>1</v>
      </c>
      <c r="BK405" s="150">
        <v>2</v>
      </c>
    </row>
    <row r="406" spans="1:63" ht="26.25" customHeight="1" x14ac:dyDescent="0.25">
      <c r="A406" s="265">
        <v>518</v>
      </c>
      <c r="B406" s="266" t="s">
        <v>96</v>
      </c>
      <c r="C406" s="271" t="s">
        <v>1193</v>
      </c>
      <c r="D406" s="271" t="s">
        <v>941</v>
      </c>
      <c r="E406" s="271" t="s">
        <v>1191</v>
      </c>
      <c r="F406" s="271" t="s">
        <v>1</v>
      </c>
      <c r="G406" s="271" t="s">
        <v>447</v>
      </c>
      <c r="H406" s="266" t="s">
        <v>444</v>
      </c>
      <c r="I406" s="266" t="s">
        <v>437</v>
      </c>
      <c r="J406" s="285" t="s">
        <v>39</v>
      </c>
      <c r="K406" s="274" t="s">
        <v>20</v>
      </c>
      <c r="L406" s="272" t="s">
        <v>23</v>
      </c>
      <c r="M406" s="279" t="s">
        <v>26</v>
      </c>
      <c r="N406" s="273" t="s">
        <v>22</v>
      </c>
      <c r="O406" s="272" t="s">
        <v>23</v>
      </c>
      <c r="P406" s="271" t="s">
        <v>1</v>
      </c>
      <c r="Q406" s="271" t="s">
        <v>1</v>
      </c>
      <c r="R406" s="272" t="s">
        <v>23</v>
      </c>
      <c r="S406" s="271" t="s">
        <v>1</v>
      </c>
      <c r="T406" s="271" t="s">
        <v>1</v>
      </c>
      <c r="U406" s="273" t="s">
        <v>22</v>
      </c>
      <c r="V406" s="271" t="s">
        <v>1</v>
      </c>
      <c r="W406" s="272" t="s">
        <v>23</v>
      </c>
      <c r="X406" s="274" t="s">
        <v>20</v>
      </c>
      <c r="Y406" s="271" t="s">
        <v>1</v>
      </c>
      <c r="Z406" s="271" t="s">
        <v>1</v>
      </c>
      <c r="AA406" s="274" t="s">
        <v>20</v>
      </c>
      <c r="AB406" s="271" t="s">
        <v>1</v>
      </c>
      <c r="AC406" s="271" t="s">
        <v>1</v>
      </c>
      <c r="AD406" s="271" t="s">
        <v>1</v>
      </c>
      <c r="AE406" s="272" t="s">
        <v>23</v>
      </c>
      <c r="AF406" s="271" t="s">
        <v>1</v>
      </c>
      <c r="AG406" s="271" t="s">
        <v>1</v>
      </c>
      <c r="AH406" s="271" t="s">
        <v>1</v>
      </c>
      <c r="AI406" s="271" t="s">
        <v>1</v>
      </c>
      <c r="AJ406" s="271" t="s">
        <v>1</v>
      </c>
      <c r="AK406" s="271" t="s">
        <v>1</v>
      </c>
      <c r="AL406" s="271" t="s">
        <v>1</v>
      </c>
      <c r="AM406" s="271" t="s">
        <v>1</v>
      </c>
      <c r="AN406" s="271" t="s">
        <v>1</v>
      </c>
      <c r="AO406" s="271" t="s">
        <v>1</v>
      </c>
      <c r="AP406" s="271" t="s">
        <v>1</v>
      </c>
      <c r="AQ406" s="271" t="s">
        <v>1</v>
      </c>
      <c r="AR406" s="274" t="s">
        <v>20</v>
      </c>
      <c r="AS406" s="271" t="s">
        <v>1</v>
      </c>
      <c r="AT406" s="271" t="s">
        <v>1</v>
      </c>
      <c r="AU406" s="272" t="s">
        <v>23</v>
      </c>
      <c r="AV406" s="274" t="s">
        <v>20</v>
      </c>
      <c r="AW406" s="275" t="s">
        <v>1241</v>
      </c>
      <c r="AX406" s="275">
        <v>1</v>
      </c>
      <c r="AY406" s="284">
        <v>0</v>
      </c>
      <c r="AZ406" s="276">
        <v>0</v>
      </c>
      <c r="BA406" s="276">
        <v>0</v>
      </c>
      <c r="BB406" s="281">
        <v>0</v>
      </c>
      <c r="BD406" s="150">
        <f>_xlfn.XLOOKUP(A406,'KSD auditees'!A:A,'KSD auditees'!A:A)</f>
        <v>518</v>
      </c>
      <c r="BE406" s="150" t="str">
        <f>_xlfn.XLOOKUP(A406,'KSD auditees'!A:A,'KSD auditees'!G:G)</f>
        <v xml:space="preserve">Education, Skills development and employment </v>
      </c>
      <c r="BF406" s="150" t="e">
        <f>_xlfn.XLOOKUP(A406,'[27]Non AGSA'!B:B,'[27]Non AGSA'!B:B)</f>
        <v>#N/A</v>
      </c>
      <c r="BG406" s="150" t="e">
        <f>_xlfn.XLOOKUP(A406,'[27]Dormant auditee list'!C:C,'[27]Dormant auditee list'!C:C)</f>
        <v>#N/A</v>
      </c>
      <c r="BH406" s="150" t="str">
        <f>_xlfn.XLOOKUP(A406,[27]Reworked!A:A,[27]Reworked!I:I)</f>
        <v>Audit not finalised at legislated date</v>
      </c>
      <c r="BJ406" s="150">
        <v>1</v>
      </c>
      <c r="BK406" s="150">
        <v>6</v>
      </c>
    </row>
    <row r="407" spans="1:63" ht="34.5" customHeight="1" x14ac:dyDescent="0.25">
      <c r="A407" s="265">
        <v>1553</v>
      </c>
      <c r="B407" s="266" t="s">
        <v>735</v>
      </c>
      <c r="C407" s="271" t="s">
        <v>1193</v>
      </c>
      <c r="D407" s="271" t="s">
        <v>683</v>
      </c>
      <c r="E407" s="271" t="s">
        <v>1191</v>
      </c>
      <c r="F407" s="271" t="s">
        <v>1</v>
      </c>
      <c r="G407" s="271" t="s">
        <v>687</v>
      </c>
      <c r="H407" s="266" t="s">
        <v>440</v>
      </c>
      <c r="I407" s="266" t="s">
        <v>437</v>
      </c>
      <c r="J407" s="275" t="s">
        <v>33</v>
      </c>
      <c r="K407" s="271" t="s">
        <v>1</v>
      </c>
      <c r="L407" s="271" t="s">
        <v>1</v>
      </c>
      <c r="M407" s="275" t="s">
        <v>33</v>
      </c>
      <c r="N407" s="271" t="s">
        <v>1</v>
      </c>
      <c r="O407" s="271" t="s">
        <v>1</v>
      </c>
      <c r="P407" s="271" t="s">
        <v>1</v>
      </c>
      <c r="Q407" s="271" t="s">
        <v>1</v>
      </c>
      <c r="R407" s="271" t="s">
        <v>1</v>
      </c>
      <c r="S407" s="271" t="s">
        <v>1</v>
      </c>
      <c r="T407" s="271" t="s">
        <v>1</v>
      </c>
      <c r="U407" s="271" t="s">
        <v>1</v>
      </c>
      <c r="V407" s="271" t="s">
        <v>1</v>
      </c>
      <c r="W407" s="271" t="s">
        <v>1</v>
      </c>
      <c r="X407" s="271" t="s">
        <v>1</v>
      </c>
      <c r="Y407" s="271" t="s">
        <v>1</v>
      </c>
      <c r="Z407" s="271" t="s">
        <v>1</v>
      </c>
      <c r="AA407" s="271" t="s">
        <v>1</v>
      </c>
      <c r="AB407" s="271" t="s">
        <v>1</v>
      </c>
      <c r="AC407" s="271" t="s">
        <v>1</v>
      </c>
      <c r="AD407" s="271" t="s">
        <v>1</v>
      </c>
      <c r="AE407" s="271" t="s">
        <v>1</v>
      </c>
      <c r="AF407" s="271" t="s">
        <v>1</v>
      </c>
      <c r="AG407" s="271" t="s">
        <v>1</v>
      </c>
      <c r="AH407" s="271" t="s">
        <v>1</v>
      </c>
      <c r="AI407" s="271" t="s">
        <v>1</v>
      </c>
      <c r="AJ407" s="271" t="s">
        <v>1</v>
      </c>
      <c r="AK407" s="271" t="s">
        <v>1</v>
      </c>
      <c r="AL407" s="271" t="s">
        <v>1</v>
      </c>
      <c r="AM407" s="271" t="s">
        <v>1</v>
      </c>
      <c r="AN407" s="271" t="s">
        <v>1</v>
      </c>
      <c r="AO407" s="271" t="s">
        <v>1</v>
      </c>
      <c r="AP407" s="271" t="s">
        <v>1</v>
      </c>
      <c r="AQ407" s="271" t="s">
        <v>1</v>
      </c>
      <c r="AR407" s="271" t="s">
        <v>1</v>
      </c>
      <c r="AS407" s="271" t="s">
        <v>1</v>
      </c>
      <c r="AT407" s="271" t="s">
        <v>1</v>
      </c>
      <c r="AU407" s="273" t="s">
        <v>22</v>
      </c>
      <c r="AV407" s="271" t="s">
        <v>1</v>
      </c>
      <c r="AW407" s="275" t="s">
        <v>1241</v>
      </c>
      <c r="AX407" s="275">
        <v>1</v>
      </c>
      <c r="AY407" s="284">
        <v>0</v>
      </c>
      <c r="AZ407" s="276">
        <v>0</v>
      </c>
      <c r="BA407" s="276">
        <v>0</v>
      </c>
      <c r="BB407" s="283">
        <v>0</v>
      </c>
      <c r="BD407" s="150" t="e">
        <f>_xlfn.XLOOKUP(A407,'KSD auditees'!A:A,'KSD auditees'!A:A)</f>
        <v>#N/A</v>
      </c>
      <c r="BE407" s="150" t="e">
        <f>_xlfn.XLOOKUP(A407,'KSD auditees'!A:A,'KSD auditees'!G:G)</f>
        <v>#N/A</v>
      </c>
      <c r="BF407" s="150" t="e">
        <f>_xlfn.XLOOKUP(A407,'[27]Non AGSA'!B:B,'[27]Non AGSA'!B:B)</f>
        <v>#N/A</v>
      </c>
      <c r="BG407" s="150" t="e">
        <f>_xlfn.XLOOKUP(A407,'[27]Dormant auditee list'!C:C,'[27]Dormant auditee list'!C:C)</f>
        <v>#N/A</v>
      </c>
      <c r="BH407" s="150" t="str">
        <f>_xlfn.XLOOKUP(A407,[27]Reworked!A:A,[27]Reworked!I:I)</f>
        <v>Unqualified with no findings</v>
      </c>
      <c r="BJ407" s="150">
        <v>1</v>
      </c>
      <c r="BK407" s="150">
        <v>1</v>
      </c>
    </row>
    <row r="408" spans="1:63" ht="27" customHeight="1" x14ac:dyDescent="0.25">
      <c r="A408" s="265">
        <v>1309</v>
      </c>
      <c r="B408" s="266" t="s">
        <v>97</v>
      </c>
      <c r="C408" s="271" t="s">
        <v>1193</v>
      </c>
      <c r="D408" s="271" t="s">
        <v>941</v>
      </c>
      <c r="E408" s="271" t="s">
        <v>1191</v>
      </c>
      <c r="F408" s="271" t="s">
        <v>1</v>
      </c>
      <c r="G408" s="271" t="s">
        <v>447</v>
      </c>
      <c r="H408" s="266" t="s">
        <v>444</v>
      </c>
      <c r="I408" s="266" t="s">
        <v>437</v>
      </c>
      <c r="J408" s="152" t="s">
        <v>17</v>
      </c>
      <c r="K408" s="271" t="s">
        <v>1</v>
      </c>
      <c r="L408" s="272" t="s">
        <v>23</v>
      </c>
      <c r="M408" s="152" t="s">
        <v>17</v>
      </c>
      <c r="N408" s="271" t="s">
        <v>1</v>
      </c>
      <c r="O408" s="272" t="s">
        <v>23</v>
      </c>
      <c r="P408" s="271" t="s">
        <v>1</v>
      </c>
      <c r="Q408" s="271" t="s">
        <v>1</v>
      </c>
      <c r="R408" s="271" t="s">
        <v>1</v>
      </c>
      <c r="S408" s="271" t="s">
        <v>1</v>
      </c>
      <c r="T408" s="271" t="s">
        <v>1</v>
      </c>
      <c r="U408" s="271" t="s">
        <v>1</v>
      </c>
      <c r="V408" s="271" t="s">
        <v>1</v>
      </c>
      <c r="W408" s="271" t="s">
        <v>1</v>
      </c>
      <c r="X408" s="271" t="s">
        <v>1</v>
      </c>
      <c r="Y408" s="271" t="s">
        <v>1</v>
      </c>
      <c r="Z408" s="271" t="s">
        <v>1</v>
      </c>
      <c r="AA408" s="271" t="s">
        <v>1</v>
      </c>
      <c r="AB408" s="271" t="s">
        <v>1</v>
      </c>
      <c r="AC408" s="271" t="s">
        <v>1</v>
      </c>
      <c r="AD408" s="271" t="s">
        <v>1</v>
      </c>
      <c r="AE408" s="272" t="s">
        <v>23</v>
      </c>
      <c r="AF408" s="271" t="s">
        <v>1</v>
      </c>
      <c r="AG408" s="271" t="s">
        <v>1</v>
      </c>
      <c r="AH408" s="271" t="s">
        <v>1</v>
      </c>
      <c r="AI408" s="271" t="s">
        <v>1</v>
      </c>
      <c r="AJ408" s="271" t="s">
        <v>1</v>
      </c>
      <c r="AK408" s="271" t="s">
        <v>1</v>
      </c>
      <c r="AL408" s="271" t="s">
        <v>1</v>
      </c>
      <c r="AM408" s="271" t="s">
        <v>1</v>
      </c>
      <c r="AN408" s="271" t="s">
        <v>1</v>
      </c>
      <c r="AO408" s="271" t="s">
        <v>1</v>
      </c>
      <c r="AP408" s="271" t="s">
        <v>1</v>
      </c>
      <c r="AQ408" s="271" t="s">
        <v>1</v>
      </c>
      <c r="AR408" s="271" t="s">
        <v>1</v>
      </c>
      <c r="AS408" s="271" t="s">
        <v>1</v>
      </c>
      <c r="AT408" s="271" t="s">
        <v>1</v>
      </c>
      <c r="AU408" s="271" t="s">
        <v>1</v>
      </c>
      <c r="AV408" s="271" t="s">
        <v>1</v>
      </c>
      <c r="AW408" s="274" t="s">
        <v>1240</v>
      </c>
      <c r="AX408" s="275">
        <v>1</v>
      </c>
      <c r="AY408" s="275">
        <v>1</v>
      </c>
      <c r="AZ408" s="276">
        <v>0</v>
      </c>
      <c r="BA408" s="276">
        <v>0</v>
      </c>
      <c r="BB408" s="283">
        <v>0</v>
      </c>
      <c r="BD408" s="150">
        <f>_xlfn.XLOOKUP(A408,'KSD auditees'!A:A,'KSD auditees'!A:A)</f>
        <v>1309</v>
      </c>
      <c r="BE408" s="150" t="str">
        <f>_xlfn.XLOOKUP(A408,'KSD auditees'!A:A,'KSD auditees'!G:G)</f>
        <v xml:space="preserve">Education, Skills development and employment </v>
      </c>
      <c r="BF408" s="150" t="e">
        <f>_xlfn.XLOOKUP(A408,'[27]Non AGSA'!B:B,'[27]Non AGSA'!B:B)</f>
        <v>#N/A</v>
      </c>
      <c r="BG408" s="150" t="e">
        <f>_xlfn.XLOOKUP(A408,'[27]Dormant auditee list'!C:C,'[27]Dormant auditee list'!C:C)</f>
        <v>#N/A</v>
      </c>
      <c r="BH408" s="150" t="str">
        <f>_xlfn.XLOOKUP(A408,[27]Reworked!A:A,[27]Reworked!I:I)</f>
        <v>Unqualified with findings</v>
      </c>
      <c r="BJ408" s="150">
        <v>1</v>
      </c>
      <c r="BK408" s="150">
        <v>2</v>
      </c>
    </row>
    <row r="409" spans="1:63" ht="26.25" customHeight="1" x14ac:dyDescent="0.25">
      <c r="A409" s="265">
        <v>1310</v>
      </c>
      <c r="B409" s="266" t="s">
        <v>98</v>
      </c>
      <c r="C409" s="271" t="s">
        <v>1193</v>
      </c>
      <c r="D409" s="271" t="s">
        <v>941</v>
      </c>
      <c r="E409" s="271" t="s">
        <v>1191</v>
      </c>
      <c r="F409" s="271" t="s">
        <v>1</v>
      </c>
      <c r="G409" s="271" t="s">
        <v>447</v>
      </c>
      <c r="H409" s="266" t="s">
        <v>444</v>
      </c>
      <c r="I409" s="266" t="s">
        <v>437</v>
      </c>
      <c r="J409" s="279" t="s">
        <v>26</v>
      </c>
      <c r="K409" s="271" t="s">
        <v>1</v>
      </c>
      <c r="L409" s="272" t="s">
        <v>23</v>
      </c>
      <c r="M409" s="279" t="s">
        <v>26</v>
      </c>
      <c r="N409" s="271" t="s">
        <v>1</v>
      </c>
      <c r="O409" s="272" t="s">
        <v>23</v>
      </c>
      <c r="P409" s="271" t="s">
        <v>1</v>
      </c>
      <c r="Q409" s="274" t="s">
        <v>20</v>
      </c>
      <c r="R409" s="272" t="s">
        <v>23</v>
      </c>
      <c r="S409" s="271" t="s">
        <v>1</v>
      </c>
      <c r="T409" s="274" t="s">
        <v>20</v>
      </c>
      <c r="U409" s="273" t="s">
        <v>22</v>
      </c>
      <c r="V409" s="271" t="s">
        <v>1</v>
      </c>
      <c r="W409" s="273" t="s">
        <v>22</v>
      </c>
      <c r="X409" s="271" t="s">
        <v>1</v>
      </c>
      <c r="Y409" s="271" t="s">
        <v>1</v>
      </c>
      <c r="Z409" s="271" t="s">
        <v>1</v>
      </c>
      <c r="AA409" s="271" t="s">
        <v>1</v>
      </c>
      <c r="AB409" s="271" t="s">
        <v>1</v>
      </c>
      <c r="AC409" s="271" t="s">
        <v>1</v>
      </c>
      <c r="AD409" s="271" t="s">
        <v>1</v>
      </c>
      <c r="AE409" s="272" t="s">
        <v>23</v>
      </c>
      <c r="AF409" s="271" t="s">
        <v>1</v>
      </c>
      <c r="AG409" s="271" t="s">
        <v>1</v>
      </c>
      <c r="AH409" s="271" t="s">
        <v>1</v>
      </c>
      <c r="AI409" s="271" t="s">
        <v>1</v>
      </c>
      <c r="AJ409" s="271" t="s">
        <v>1</v>
      </c>
      <c r="AK409" s="271" t="s">
        <v>1</v>
      </c>
      <c r="AL409" s="271" t="s">
        <v>1</v>
      </c>
      <c r="AM409" s="271" t="s">
        <v>1</v>
      </c>
      <c r="AN409" s="271" t="s">
        <v>1</v>
      </c>
      <c r="AO409" s="271" t="s">
        <v>1</v>
      </c>
      <c r="AP409" s="273" t="s">
        <v>22</v>
      </c>
      <c r="AQ409" s="271" t="s">
        <v>1</v>
      </c>
      <c r="AR409" s="273" t="s">
        <v>22</v>
      </c>
      <c r="AS409" s="271" t="s">
        <v>1</v>
      </c>
      <c r="AT409" s="271" t="s">
        <v>1</v>
      </c>
      <c r="AU409" s="271" t="s">
        <v>1</v>
      </c>
      <c r="AV409" s="271" t="s">
        <v>1</v>
      </c>
      <c r="AW409" s="274" t="s">
        <v>1240</v>
      </c>
      <c r="AX409" s="275">
        <v>1</v>
      </c>
      <c r="AY409" s="275">
        <v>1</v>
      </c>
      <c r="AZ409" s="276">
        <v>0</v>
      </c>
      <c r="BA409" s="276">
        <v>0</v>
      </c>
      <c r="BB409" s="283">
        <v>0</v>
      </c>
      <c r="BD409" s="150">
        <f>_xlfn.XLOOKUP(A409,'KSD auditees'!A:A,'KSD auditees'!A:A)</f>
        <v>1310</v>
      </c>
      <c r="BE409" s="150" t="str">
        <f>_xlfn.XLOOKUP(A409,'KSD auditees'!A:A,'KSD auditees'!G:G)</f>
        <v xml:space="preserve">Education, Skills development and employment </v>
      </c>
      <c r="BF409" s="150" t="e">
        <f>_xlfn.XLOOKUP(A409,'[27]Non AGSA'!B:B,'[27]Non AGSA'!B:B)</f>
        <v>#N/A</v>
      </c>
      <c r="BG409" s="150" t="e">
        <f>_xlfn.XLOOKUP(A409,'[27]Dormant auditee list'!C:C,'[27]Dormant auditee list'!C:C)</f>
        <v>#N/A</v>
      </c>
      <c r="BH409" s="150" t="str">
        <f>_xlfn.XLOOKUP(A409,[27]Reworked!A:A,[27]Reworked!I:I)</f>
        <v>Qualified</v>
      </c>
      <c r="BJ409" s="150">
        <v>1</v>
      </c>
      <c r="BK409" s="150">
        <v>3</v>
      </c>
    </row>
    <row r="410" spans="1:63" ht="27" customHeight="1" x14ac:dyDescent="0.25">
      <c r="A410" s="265">
        <v>1319</v>
      </c>
      <c r="B410" s="266" t="s">
        <v>99</v>
      </c>
      <c r="C410" s="271" t="s">
        <v>1193</v>
      </c>
      <c r="D410" s="271" t="s">
        <v>571</v>
      </c>
      <c r="E410" s="271" t="s">
        <v>1191</v>
      </c>
      <c r="F410" s="271" t="s">
        <v>1</v>
      </c>
      <c r="G410" s="271" t="s">
        <v>447</v>
      </c>
      <c r="H410" s="266" t="s">
        <v>444</v>
      </c>
      <c r="I410" s="266" t="s">
        <v>437</v>
      </c>
      <c r="J410" s="152" t="s">
        <v>17</v>
      </c>
      <c r="K410" s="271" t="s">
        <v>1</v>
      </c>
      <c r="L410" s="272" t="s">
        <v>23</v>
      </c>
      <c r="M410" s="152" t="s">
        <v>17</v>
      </c>
      <c r="N410" s="271" t="s">
        <v>1</v>
      </c>
      <c r="O410" s="272" t="s">
        <v>23</v>
      </c>
      <c r="P410" s="271" t="s">
        <v>1</v>
      </c>
      <c r="Q410" s="271" t="s">
        <v>1</v>
      </c>
      <c r="R410" s="271" t="s">
        <v>1</v>
      </c>
      <c r="S410" s="271" t="s">
        <v>1</v>
      </c>
      <c r="T410" s="271" t="s">
        <v>1</v>
      </c>
      <c r="U410" s="271" t="s">
        <v>1</v>
      </c>
      <c r="V410" s="271" t="s">
        <v>1</v>
      </c>
      <c r="W410" s="271" t="s">
        <v>1</v>
      </c>
      <c r="X410" s="271" t="s">
        <v>1</v>
      </c>
      <c r="Y410" s="271" t="s">
        <v>1</v>
      </c>
      <c r="Z410" s="271" t="s">
        <v>1</v>
      </c>
      <c r="AA410" s="271" t="s">
        <v>1</v>
      </c>
      <c r="AB410" s="271" t="s">
        <v>1</v>
      </c>
      <c r="AC410" s="271" t="s">
        <v>1</v>
      </c>
      <c r="AD410" s="271" t="s">
        <v>1</v>
      </c>
      <c r="AE410" s="272" t="s">
        <v>23</v>
      </c>
      <c r="AF410" s="271" t="s">
        <v>1</v>
      </c>
      <c r="AG410" s="271" t="s">
        <v>1</v>
      </c>
      <c r="AH410" s="273" t="s">
        <v>22</v>
      </c>
      <c r="AI410" s="271" t="s">
        <v>1</v>
      </c>
      <c r="AJ410" s="271" t="s">
        <v>1</v>
      </c>
      <c r="AK410" s="271" t="s">
        <v>1</v>
      </c>
      <c r="AL410" s="271" t="s">
        <v>1</v>
      </c>
      <c r="AM410" s="271" t="s">
        <v>1</v>
      </c>
      <c r="AN410" s="271" t="s">
        <v>1</v>
      </c>
      <c r="AO410" s="271" t="s">
        <v>1</v>
      </c>
      <c r="AP410" s="271" t="s">
        <v>1</v>
      </c>
      <c r="AQ410" s="271" t="s">
        <v>1</v>
      </c>
      <c r="AR410" s="271" t="s">
        <v>1</v>
      </c>
      <c r="AS410" s="271" t="s">
        <v>1</v>
      </c>
      <c r="AT410" s="271" t="s">
        <v>1</v>
      </c>
      <c r="AU410" s="271" t="s">
        <v>1</v>
      </c>
      <c r="AV410" s="271" t="s">
        <v>1</v>
      </c>
      <c r="AW410" s="274" t="s">
        <v>1240</v>
      </c>
      <c r="AX410" s="152">
        <v>2</v>
      </c>
      <c r="AY410" s="284">
        <v>0</v>
      </c>
      <c r="AZ410" s="276">
        <v>0</v>
      </c>
      <c r="BA410" s="276">
        <v>0</v>
      </c>
      <c r="BB410" s="283">
        <v>0</v>
      </c>
      <c r="BD410" s="150">
        <f>_xlfn.XLOOKUP(A410,'KSD auditees'!A:A,'KSD auditees'!A:A)</f>
        <v>1319</v>
      </c>
      <c r="BE410" s="150" t="str">
        <f>_xlfn.XLOOKUP(A410,'KSD auditees'!A:A,'KSD auditees'!G:G)</f>
        <v xml:space="preserve">Education, Skills development and employment </v>
      </c>
      <c r="BF410" s="150" t="e">
        <f>_xlfn.XLOOKUP(A410,'[27]Non AGSA'!B:B,'[27]Non AGSA'!B:B)</f>
        <v>#N/A</v>
      </c>
      <c r="BG410" s="150" t="e">
        <f>_xlfn.XLOOKUP(A410,'[27]Dormant auditee list'!C:C,'[27]Dormant auditee list'!C:C)</f>
        <v>#N/A</v>
      </c>
      <c r="BH410" s="150" t="str">
        <f>_xlfn.XLOOKUP(A410,[27]Reworked!A:A,[27]Reworked!I:I)</f>
        <v>Unqualified with findings</v>
      </c>
      <c r="BJ410" s="150">
        <v>1</v>
      </c>
      <c r="BK410" s="150">
        <v>2</v>
      </c>
    </row>
    <row r="411" spans="1:63" ht="26.25" customHeight="1" x14ac:dyDescent="0.25">
      <c r="A411" s="265">
        <v>1320</v>
      </c>
      <c r="B411" s="266" t="s">
        <v>100</v>
      </c>
      <c r="C411" s="271" t="s">
        <v>1193</v>
      </c>
      <c r="D411" s="271" t="s">
        <v>571</v>
      </c>
      <c r="E411" s="271" t="s">
        <v>1191</v>
      </c>
      <c r="F411" s="271" t="s">
        <v>1</v>
      </c>
      <c r="G411" s="271" t="s">
        <v>447</v>
      </c>
      <c r="H411" s="266" t="s">
        <v>444</v>
      </c>
      <c r="I411" s="266" t="s">
        <v>437</v>
      </c>
      <c r="J411" s="152" t="s">
        <v>17</v>
      </c>
      <c r="K411" s="271" t="s">
        <v>1</v>
      </c>
      <c r="L411" s="274" t="s">
        <v>20</v>
      </c>
      <c r="M411" s="275" t="s">
        <v>33</v>
      </c>
      <c r="N411" s="271" t="s">
        <v>1</v>
      </c>
      <c r="O411" s="271" t="s">
        <v>1</v>
      </c>
      <c r="P411" s="271" t="s">
        <v>1</v>
      </c>
      <c r="Q411" s="271" t="s">
        <v>1</v>
      </c>
      <c r="R411" s="271" t="s">
        <v>1</v>
      </c>
      <c r="S411" s="271" t="s">
        <v>1</v>
      </c>
      <c r="T411" s="271" t="s">
        <v>1</v>
      </c>
      <c r="U411" s="271" t="s">
        <v>1</v>
      </c>
      <c r="V411" s="271" t="s">
        <v>1</v>
      </c>
      <c r="W411" s="271" t="s">
        <v>1</v>
      </c>
      <c r="X411" s="271" t="s">
        <v>1</v>
      </c>
      <c r="Y411" s="271" t="s">
        <v>1</v>
      </c>
      <c r="Z411" s="271" t="s">
        <v>1</v>
      </c>
      <c r="AA411" s="271" t="s">
        <v>1</v>
      </c>
      <c r="AB411" s="271" t="s">
        <v>1</v>
      </c>
      <c r="AC411" s="271" t="s">
        <v>1</v>
      </c>
      <c r="AD411" s="271" t="s">
        <v>1</v>
      </c>
      <c r="AE411" s="274" t="s">
        <v>20</v>
      </c>
      <c r="AF411" s="271" t="s">
        <v>1</v>
      </c>
      <c r="AG411" s="271" t="s">
        <v>1</v>
      </c>
      <c r="AH411" s="271" t="s">
        <v>1</v>
      </c>
      <c r="AI411" s="271" t="s">
        <v>1</v>
      </c>
      <c r="AJ411" s="271" t="s">
        <v>1</v>
      </c>
      <c r="AK411" s="271" t="s">
        <v>1</v>
      </c>
      <c r="AL411" s="271" t="s">
        <v>1</v>
      </c>
      <c r="AM411" s="271" t="s">
        <v>1</v>
      </c>
      <c r="AN411" s="271" t="s">
        <v>1</v>
      </c>
      <c r="AO411" s="271" t="s">
        <v>1</v>
      </c>
      <c r="AP411" s="271" t="s">
        <v>1</v>
      </c>
      <c r="AQ411" s="271" t="s">
        <v>1</v>
      </c>
      <c r="AR411" s="271" t="s">
        <v>1</v>
      </c>
      <c r="AS411" s="271" t="s">
        <v>1</v>
      </c>
      <c r="AT411" s="271" t="s">
        <v>1</v>
      </c>
      <c r="AU411" s="271" t="s">
        <v>1</v>
      </c>
      <c r="AV411" s="273" t="s">
        <v>22</v>
      </c>
      <c r="AW411" s="275" t="s">
        <v>1241</v>
      </c>
      <c r="AX411" s="275">
        <v>1</v>
      </c>
      <c r="AY411" s="284">
        <v>0</v>
      </c>
      <c r="AZ411" s="276">
        <v>0</v>
      </c>
      <c r="BA411" s="276">
        <v>0</v>
      </c>
      <c r="BB411" s="283">
        <v>0</v>
      </c>
      <c r="BD411" s="150">
        <f>_xlfn.XLOOKUP(A411,'KSD auditees'!A:A,'KSD auditees'!A:A)</f>
        <v>1320</v>
      </c>
      <c r="BE411" s="150" t="str">
        <f>_xlfn.XLOOKUP(A411,'KSD auditees'!A:A,'KSD auditees'!G:G)</f>
        <v xml:space="preserve">Education, Skills development and employment </v>
      </c>
      <c r="BF411" s="150" t="e">
        <f>_xlfn.XLOOKUP(A411,'[27]Non AGSA'!B:B,'[27]Non AGSA'!B:B)</f>
        <v>#N/A</v>
      </c>
      <c r="BG411" s="150" t="e">
        <f>_xlfn.XLOOKUP(A411,'[27]Dormant auditee list'!C:C,'[27]Dormant auditee list'!C:C)</f>
        <v>#N/A</v>
      </c>
      <c r="BH411" s="150" t="str">
        <f>_xlfn.XLOOKUP(A411,[27]Reworked!A:A,[27]Reworked!I:I)</f>
        <v>Unqualified with findings</v>
      </c>
      <c r="BJ411" s="150">
        <v>1</v>
      </c>
      <c r="BK411" s="150">
        <v>2</v>
      </c>
    </row>
    <row r="412" spans="1:63" ht="26.25" customHeight="1" x14ac:dyDescent="0.25">
      <c r="A412" s="265">
        <v>522</v>
      </c>
      <c r="B412" s="266" t="s">
        <v>195</v>
      </c>
      <c r="C412" s="271" t="s">
        <v>1193</v>
      </c>
      <c r="D412" s="271" t="s">
        <v>941</v>
      </c>
      <c r="E412" s="271" t="s">
        <v>1191</v>
      </c>
      <c r="F412" s="271" t="s">
        <v>1</v>
      </c>
      <c r="G412" s="271" t="s">
        <v>949</v>
      </c>
      <c r="H412" s="266" t="s">
        <v>444</v>
      </c>
      <c r="I412" s="266" t="s">
        <v>437</v>
      </c>
      <c r="J412" s="279" t="s">
        <v>26</v>
      </c>
      <c r="K412" s="272" t="s">
        <v>23</v>
      </c>
      <c r="L412" s="272" t="s">
        <v>23</v>
      </c>
      <c r="M412" s="279" t="s">
        <v>26</v>
      </c>
      <c r="N412" s="272" t="s">
        <v>23</v>
      </c>
      <c r="O412" s="272" t="s">
        <v>23</v>
      </c>
      <c r="P412" s="272" t="s">
        <v>23</v>
      </c>
      <c r="Q412" s="274" t="s">
        <v>20</v>
      </c>
      <c r="R412" s="271" t="s">
        <v>1</v>
      </c>
      <c r="S412" s="271" t="s">
        <v>1</v>
      </c>
      <c r="T412" s="274" t="s">
        <v>20</v>
      </c>
      <c r="U412" s="272" t="s">
        <v>23</v>
      </c>
      <c r="V412" s="272" t="s">
        <v>23</v>
      </c>
      <c r="W412" s="272" t="s">
        <v>23</v>
      </c>
      <c r="X412" s="271" t="s">
        <v>1</v>
      </c>
      <c r="Y412" s="271" t="s">
        <v>1</v>
      </c>
      <c r="Z412" s="271" t="s">
        <v>1</v>
      </c>
      <c r="AA412" s="272" t="s">
        <v>23</v>
      </c>
      <c r="AB412" s="271" t="s">
        <v>1</v>
      </c>
      <c r="AC412" s="271" t="s">
        <v>1</v>
      </c>
      <c r="AD412" s="271" t="s">
        <v>1</v>
      </c>
      <c r="AE412" s="272" t="s">
        <v>23</v>
      </c>
      <c r="AF412" s="273" t="s">
        <v>22</v>
      </c>
      <c r="AG412" s="273" t="s">
        <v>22</v>
      </c>
      <c r="AH412" s="271" t="s">
        <v>1</v>
      </c>
      <c r="AI412" s="271" t="s">
        <v>1</v>
      </c>
      <c r="AJ412" s="271" t="s">
        <v>1</v>
      </c>
      <c r="AK412" s="272" t="s">
        <v>23</v>
      </c>
      <c r="AL412" s="274" t="s">
        <v>20</v>
      </c>
      <c r="AM412" s="271" t="s">
        <v>1</v>
      </c>
      <c r="AN412" s="271" t="s">
        <v>1</v>
      </c>
      <c r="AO412" s="274" t="s">
        <v>20</v>
      </c>
      <c r="AP412" s="271" t="s">
        <v>1</v>
      </c>
      <c r="AQ412" s="271" t="s">
        <v>1</v>
      </c>
      <c r="AR412" s="271" t="s">
        <v>1</v>
      </c>
      <c r="AS412" s="271" t="s">
        <v>1</v>
      </c>
      <c r="AT412" s="271" t="s">
        <v>1</v>
      </c>
      <c r="AU412" s="272" t="s">
        <v>23</v>
      </c>
      <c r="AV412" s="271" t="s">
        <v>1</v>
      </c>
      <c r="AW412" s="275" t="s">
        <v>1241</v>
      </c>
      <c r="AX412" s="275">
        <v>1</v>
      </c>
      <c r="AY412" s="152">
        <v>2</v>
      </c>
      <c r="AZ412" s="276">
        <v>0</v>
      </c>
      <c r="BA412" s="276">
        <v>0</v>
      </c>
      <c r="BB412" s="281">
        <v>3.6</v>
      </c>
      <c r="BD412" s="150">
        <f>_xlfn.XLOOKUP(A412,'KSD auditees'!A:A,'KSD auditees'!A:A)</f>
        <v>522</v>
      </c>
      <c r="BE412" s="150" t="str">
        <f>_xlfn.XLOOKUP(A412,'KSD auditees'!A:A,'KSD auditees'!G:G)</f>
        <v>Other key public entity</v>
      </c>
      <c r="BF412" s="150" t="e">
        <f>_xlfn.XLOOKUP(A412,'[27]Non AGSA'!B:B,'[27]Non AGSA'!B:B)</f>
        <v>#N/A</v>
      </c>
      <c r="BG412" s="150" t="e">
        <f>_xlfn.XLOOKUP(A412,'[27]Dormant auditee list'!C:C,'[27]Dormant auditee list'!C:C)</f>
        <v>#N/A</v>
      </c>
      <c r="BH412" s="150" t="str">
        <f>_xlfn.XLOOKUP(A412,[27]Reworked!A:A,[27]Reworked!I:I)</f>
        <v>Qualified</v>
      </c>
      <c r="BJ412" s="150">
        <v>1</v>
      </c>
      <c r="BK412" s="150">
        <v>3</v>
      </c>
    </row>
    <row r="413" spans="1:63" ht="27" customHeight="1" x14ac:dyDescent="0.25">
      <c r="A413" s="265">
        <v>1326</v>
      </c>
      <c r="B413" s="266" t="s">
        <v>101</v>
      </c>
      <c r="C413" s="271" t="s">
        <v>1193</v>
      </c>
      <c r="D413" s="271" t="s">
        <v>625</v>
      </c>
      <c r="E413" s="271" t="s">
        <v>1191</v>
      </c>
      <c r="F413" s="271" t="s">
        <v>1</v>
      </c>
      <c r="G413" s="271" t="s">
        <v>447</v>
      </c>
      <c r="H413" s="266" t="s">
        <v>444</v>
      </c>
      <c r="I413" s="266" t="s">
        <v>437</v>
      </c>
      <c r="J413" s="152" t="s">
        <v>17</v>
      </c>
      <c r="K413" s="271" t="s">
        <v>1</v>
      </c>
      <c r="L413" s="272" t="s">
        <v>23</v>
      </c>
      <c r="M413" s="152" t="s">
        <v>17</v>
      </c>
      <c r="N413" s="271" t="s">
        <v>1</v>
      </c>
      <c r="O413" s="272" t="s">
        <v>23</v>
      </c>
      <c r="P413" s="271" t="s">
        <v>1</v>
      </c>
      <c r="Q413" s="271" t="s">
        <v>1</v>
      </c>
      <c r="R413" s="271" t="s">
        <v>1</v>
      </c>
      <c r="S413" s="271" t="s">
        <v>1</v>
      </c>
      <c r="T413" s="271" t="s">
        <v>1</v>
      </c>
      <c r="U413" s="271" t="s">
        <v>1</v>
      </c>
      <c r="V413" s="271" t="s">
        <v>1</v>
      </c>
      <c r="W413" s="271" t="s">
        <v>1</v>
      </c>
      <c r="X413" s="271" t="s">
        <v>1</v>
      </c>
      <c r="Y413" s="271" t="s">
        <v>1</v>
      </c>
      <c r="Z413" s="271" t="s">
        <v>1</v>
      </c>
      <c r="AA413" s="271" t="s">
        <v>1</v>
      </c>
      <c r="AB413" s="271" t="s">
        <v>1</v>
      </c>
      <c r="AC413" s="271" t="s">
        <v>1</v>
      </c>
      <c r="AD413" s="271" t="s">
        <v>1</v>
      </c>
      <c r="AE413" s="272" t="s">
        <v>23</v>
      </c>
      <c r="AF413" s="271" t="s">
        <v>1</v>
      </c>
      <c r="AG413" s="271" t="s">
        <v>1</v>
      </c>
      <c r="AH413" s="274" t="s">
        <v>20</v>
      </c>
      <c r="AI413" s="271" t="s">
        <v>1</v>
      </c>
      <c r="AJ413" s="271" t="s">
        <v>1</v>
      </c>
      <c r="AK413" s="271" t="s">
        <v>1</v>
      </c>
      <c r="AL413" s="271" t="s">
        <v>1</v>
      </c>
      <c r="AM413" s="271" t="s">
        <v>1</v>
      </c>
      <c r="AN413" s="271" t="s">
        <v>1</v>
      </c>
      <c r="AO413" s="271" t="s">
        <v>1</v>
      </c>
      <c r="AP413" s="271" t="s">
        <v>1</v>
      </c>
      <c r="AQ413" s="271" t="s">
        <v>1</v>
      </c>
      <c r="AR413" s="271" t="s">
        <v>1</v>
      </c>
      <c r="AS413" s="271" t="s">
        <v>1</v>
      </c>
      <c r="AT413" s="271" t="s">
        <v>1</v>
      </c>
      <c r="AU413" s="271" t="s">
        <v>1</v>
      </c>
      <c r="AV413" s="271" t="s">
        <v>1</v>
      </c>
      <c r="AW413" s="275" t="s">
        <v>1241</v>
      </c>
      <c r="AX413" s="152">
        <v>2</v>
      </c>
      <c r="AY413" s="284">
        <v>0</v>
      </c>
      <c r="AZ413" s="276">
        <v>0</v>
      </c>
      <c r="BA413" s="276">
        <v>0</v>
      </c>
      <c r="BB413" s="283">
        <v>0</v>
      </c>
      <c r="BD413" s="150">
        <f>_xlfn.XLOOKUP(A413,'KSD auditees'!A:A,'KSD auditees'!A:A)</f>
        <v>1326</v>
      </c>
      <c r="BE413" s="150" t="str">
        <f>_xlfn.XLOOKUP(A413,'KSD auditees'!A:A,'KSD auditees'!G:G)</f>
        <v xml:space="preserve">Education, Skills development and employment </v>
      </c>
      <c r="BF413" s="150" t="e">
        <f>_xlfn.XLOOKUP(A413,'[27]Non AGSA'!B:B,'[27]Non AGSA'!B:B)</f>
        <v>#N/A</v>
      </c>
      <c r="BG413" s="150" t="e">
        <f>_xlfn.XLOOKUP(A413,'[27]Dormant auditee list'!C:C,'[27]Dormant auditee list'!C:C)</f>
        <v>#N/A</v>
      </c>
      <c r="BH413" s="150" t="str">
        <f>_xlfn.XLOOKUP(A413,[27]Reworked!A:A,[27]Reworked!I:I)</f>
        <v>Unqualified with findings</v>
      </c>
      <c r="BJ413" s="150">
        <v>1</v>
      </c>
      <c r="BK413" s="150">
        <v>2</v>
      </c>
    </row>
    <row r="414" spans="1:63" ht="26.25" customHeight="1" x14ac:dyDescent="0.25">
      <c r="A414" s="265">
        <v>1335</v>
      </c>
      <c r="B414" s="266" t="s">
        <v>102</v>
      </c>
      <c r="C414" s="271" t="s">
        <v>1193</v>
      </c>
      <c r="D414" s="271" t="s">
        <v>1021</v>
      </c>
      <c r="E414" s="271" t="s">
        <v>1191</v>
      </c>
      <c r="F414" s="271" t="s">
        <v>1</v>
      </c>
      <c r="G414" s="271" t="s">
        <v>447</v>
      </c>
      <c r="H414" s="266" t="s">
        <v>444</v>
      </c>
      <c r="I414" s="266" t="s">
        <v>437</v>
      </c>
      <c r="J414" s="279" t="s">
        <v>26</v>
      </c>
      <c r="K414" s="271" t="s">
        <v>1</v>
      </c>
      <c r="L414" s="272" t="s">
        <v>23</v>
      </c>
      <c r="M414" s="279" t="s">
        <v>26</v>
      </c>
      <c r="N414" s="271" t="s">
        <v>1</v>
      </c>
      <c r="O414" s="272" t="s">
        <v>23</v>
      </c>
      <c r="P414" s="272" t="s">
        <v>23</v>
      </c>
      <c r="Q414" s="272" t="s">
        <v>23</v>
      </c>
      <c r="R414" s="272" t="s">
        <v>23</v>
      </c>
      <c r="S414" s="274" t="s">
        <v>20</v>
      </c>
      <c r="T414" s="271" t="s">
        <v>1</v>
      </c>
      <c r="U414" s="272" t="s">
        <v>23</v>
      </c>
      <c r="V414" s="274" t="s">
        <v>20</v>
      </c>
      <c r="W414" s="274" t="s">
        <v>20</v>
      </c>
      <c r="X414" s="271" t="s">
        <v>1</v>
      </c>
      <c r="Y414" s="271" t="s">
        <v>1</v>
      </c>
      <c r="Z414" s="271" t="s">
        <v>1</v>
      </c>
      <c r="AA414" s="271" t="s">
        <v>1</v>
      </c>
      <c r="AB414" s="271" t="s">
        <v>1</v>
      </c>
      <c r="AC414" s="271" t="s">
        <v>1</v>
      </c>
      <c r="AD414" s="271" t="s">
        <v>1</v>
      </c>
      <c r="AE414" s="272" t="s">
        <v>23</v>
      </c>
      <c r="AF414" s="271" t="s">
        <v>1</v>
      </c>
      <c r="AG414" s="271" t="s">
        <v>1</v>
      </c>
      <c r="AH414" s="271" t="s">
        <v>1</v>
      </c>
      <c r="AI414" s="271" t="s">
        <v>1</v>
      </c>
      <c r="AJ414" s="271" t="s">
        <v>1</v>
      </c>
      <c r="AK414" s="271" t="s">
        <v>1</v>
      </c>
      <c r="AL414" s="271" t="s">
        <v>1</v>
      </c>
      <c r="AM414" s="271" t="s">
        <v>1</v>
      </c>
      <c r="AN414" s="271" t="s">
        <v>1</v>
      </c>
      <c r="AO414" s="271" t="s">
        <v>1</v>
      </c>
      <c r="AP414" s="271" t="s">
        <v>1</v>
      </c>
      <c r="AQ414" s="271" t="s">
        <v>1</v>
      </c>
      <c r="AR414" s="271" t="s">
        <v>1</v>
      </c>
      <c r="AS414" s="271" t="s">
        <v>1</v>
      </c>
      <c r="AT414" s="271" t="s">
        <v>1</v>
      </c>
      <c r="AU414" s="271" t="s">
        <v>1</v>
      </c>
      <c r="AV414" s="271" t="s">
        <v>1</v>
      </c>
      <c r="AW414" s="275" t="s">
        <v>1241</v>
      </c>
      <c r="AX414" s="152">
        <v>2</v>
      </c>
      <c r="AY414" s="284">
        <v>0</v>
      </c>
      <c r="AZ414" s="276">
        <v>0</v>
      </c>
      <c r="BA414" s="276">
        <v>0</v>
      </c>
      <c r="BB414" s="283">
        <v>0</v>
      </c>
      <c r="BD414" s="150">
        <f>_xlfn.XLOOKUP(A414,'KSD auditees'!A:A,'KSD auditees'!A:A)</f>
        <v>1335</v>
      </c>
      <c r="BE414" s="150" t="str">
        <f>_xlfn.XLOOKUP(A414,'KSD auditees'!A:A,'KSD auditees'!G:G)</f>
        <v xml:space="preserve">Education, Skills development and employment </v>
      </c>
      <c r="BF414" s="150" t="e">
        <f>_xlfn.XLOOKUP(A414,'[27]Non AGSA'!B:B,'[27]Non AGSA'!B:B)</f>
        <v>#N/A</v>
      </c>
      <c r="BG414" s="150" t="e">
        <f>_xlfn.XLOOKUP(A414,'[27]Dormant auditee list'!C:C,'[27]Dormant auditee list'!C:C)</f>
        <v>#N/A</v>
      </c>
      <c r="BH414" s="150" t="str">
        <f>_xlfn.XLOOKUP(A414,[27]Reworked!A:A,[27]Reworked!I:I)</f>
        <v>Qualified</v>
      </c>
      <c r="BJ414" s="150">
        <v>1</v>
      </c>
      <c r="BK414" s="150">
        <v>3</v>
      </c>
    </row>
    <row r="415" spans="1:63" ht="27" customHeight="1" x14ac:dyDescent="0.25">
      <c r="A415" s="265">
        <v>533</v>
      </c>
      <c r="B415" s="266" t="s">
        <v>228</v>
      </c>
      <c r="C415" s="271" t="s">
        <v>1193</v>
      </c>
      <c r="D415" s="271" t="s">
        <v>854</v>
      </c>
      <c r="E415" s="271" t="s">
        <v>1191</v>
      </c>
      <c r="F415" s="271" t="s">
        <v>1</v>
      </c>
      <c r="G415" s="271" t="s">
        <v>439</v>
      </c>
      <c r="H415" s="266" t="s">
        <v>444</v>
      </c>
      <c r="I415" s="266" t="s">
        <v>437</v>
      </c>
      <c r="J415" s="279" t="s">
        <v>26</v>
      </c>
      <c r="K415" s="271" t="s">
        <v>1</v>
      </c>
      <c r="L415" s="272" t="s">
        <v>23</v>
      </c>
      <c r="M415" s="152" t="s">
        <v>17</v>
      </c>
      <c r="N415" s="271" t="s">
        <v>1</v>
      </c>
      <c r="O415" s="272" t="s">
        <v>23</v>
      </c>
      <c r="P415" s="271" t="s">
        <v>1</v>
      </c>
      <c r="Q415" s="271" t="s">
        <v>1</v>
      </c>
      <c r="R415" s="274" t="s">
        <v>20</v>
      </c>
      <c r="S415" s="271" t="s">
        <v>1</v>
      </c>
      <c r="T415" s="271" t="s">
        <v>1</v>
      </c>
      <c r="U415" s="271" t="s">
        <v>1</v>
      </c>
      <c r="V415" s="271" t="s">
        <v>1</v>
      </c>
      <c r="W415" s="271" t="s">
        <v>1</v>
      </c>
      <c r="X415" s="271" t="s">
        <v>1</v>
      </c>
      <c r="Y415" s="271" t="s">
        <v>1</v>
      </c>
      <c r="Z415" s="271" t="s">
        <v>1</v>
      </c>
      <c r="AA415" s="271" t="s">
        <v>1</v>
      </c>
      <c r="AB415" s="271" t="s">
        <v>1</v>
      </c>
      <c r="AC415" s="271" t="s">
        <v>1</v>
      </c>
      <c r="AD415" s="271" t="s">
        <v>1</v>
      </c>
      <c r="AE415" s="272" t="s">
        <v>23</v>
      </c>
      <c r="AF415" s="273" t="s">
        <v>22</v>
      </c>
      <c r="AG415" s="271" t="s">
        <v>1</v>
      </c>
      <c r="AH415" s="271" t="s">
        <v>1</v>
      </c>
      <c r="AI415" s="271" t="s">
        <v>1</v>
      </c>
      <c r="AJ415" s="271" t="s">
        <v>1</v>
      </c>
      <c r="AK415" s="274" t="s">
        <v>20</v>
      </c>
      <c r="AL415" s="274" t="s">
        <v>20</v>
      </c>
      <c r="AM415" s="271" t="s">
        <v>1</v>
      </c>
      <c r="AN415" s="271" t="s">
        <v>1</v>
      </c>
      <c r="AO415" s="273" t="s">
        <v>22</v>
      </c>
      <c r="AP415" s="271" t="s">
        <v>1</v>
      </c>
      <c r="AQ415" s="271" t="s">
        <v>1</v>
      </c>
      <c r="AR415" s="271" t="s">
        <v>1</v>
      </c>
      <c r="AS415" s="271" t="s">
        <v>1</v>
      </c>
      <c r="AT415" s="271" t="s">
        <v>1</v>
      </c>
      <c r="AU415" s="271" t="s">
        <v>1</v>
      </c>
      <c r="AV415" s="274" t="s">
        <v>20</v>
      </c>
      <c r="AW415" s="275" t="s">
        <v>1241</v>
      </c>
      <c r="AX415" s="152">
        <v>2</v>
      </c>
      <c r="AY415" s="152">
        <v>2</v>
      </c>
      <c r="AZ415" s="276">
        <v>0</v>
      </c>
      <c r="BA415" s="280">
        <v>570.20000000000005</v>
      </c>
      <c r="BB415" s="281">
        <v>96.8</v>
      </c>
      <c r="BD415" s="150">
        <f>_xlfn.XLOOKUP(A415,'KSD auditees'!A:A,'KSD auditees'!A:A)</f>
        <v>533</v>
      </c>
      <c r="BE415" s="150" t="str">
        <f>_xlfn.XLOOKUP(A415,'KSD auditees'!A:A,'KSD auditees'!G:G)</f>
        <v>Water and sanitation</v>
      </c>
      <c r="BF415" s="150" t="e">
        <f>_xlfn.XLOOKUP(A415,'[27]Non AGSA'!B:B,'[27]Non AGSA'!B:B)</f>
        <v>#N/A</v>
      </c>
      <c r="BG415" s="150" t="e">
        <f>_xlfn.XLOOKUP(A415,'[27]Dormant auditee list'!C:C,'[27]Dormant auditee list'!C:C)</f>
        <v>#N/A</v>
      </c>
      <c r="BH415" s="150" t="str">
        <f>_xlfn.XLOOKUP(A415,[27]Reworked!A:A,[27]Reworked!I:I)</f>
        <v>Qualified</v>
      </c>
      <c r="BJ415" s="150">
        <v>1</v>
      </c>
      <c r="BK415" s="150">
        <v>3</v>
      </c>
    </row>
    <row r="416" spans="1:63" ht="26.25" customHeight="1" x14ac:dyDescent="0.25">
      <c r="A416" s="265">
        <v>1327</v>
      </c>
      <c r="B416" s="266" t="s">
        <v>103</v>
      </c>
      <c r="C416" s="271" t="s">
        <v>1193</v>
      </c>
      <c r="D416" s="271" t="s">
        <v>625</v>
      </c>
      <c r="E416" s="271" t="s">
        <v>1191</v>
      </c>
      <c r="F416" s="271" t="s">
        <v>1</v>
      </c>
      <c r="G416" s="271" t="s">
        <v>447</v>
      </c>
      <c r="H416" s="266" t="s">
        <v>444</v>
      </c>
      <c r="I416" s="266" t="s">
        <v>437</v>
      </c>
      <c r="J416" s="152" t="s">
        <v>17</v>
      </c>
      <c r="K416" s="271" t="s">
        <v>1</v>
      </c>
      <c r="L416" s="272" t="s">
        <v>23</v>
      </c>
      <c r="M416" s="152" t="s">
        <v>17</v>
      </c>
      <c r="N416" s="271" t="s">
        <v>1</v>
      </c>
      <c r="O416" s="272" t="s">
        <v>23</v>
      </c>
      <c r="P416" s="271" t="s">
        <v>1</v>
      </c>
      <c r="Q416" s="271" t="s">
        <v>1</v>
      </c>
      <c r="R416" s="271" t="s">
        <v>1</v>
      </c>
      <c r="S416" s="271" t="s">
        <v>1</v>
      </c>
      <c r="T416" s="271" t="s">
        <v>1</v>
      </c>
      <c r="U416" s="271" t="s">
        <v>1</v>
      </c>
      <c r="V416" s="271" t="s">
        <v>1</v>
      </c>
      <c r="W416" s="271" t="s">
        <v>1</v>
      </c>
      <c r="X416" s="271" t="s">
        <v>1</v>
      </c>
      <c r="Y416" s="271" t="s">
        <v>1</v>
      </c>
      <c r="Z416" s="271" t="s">
        <v>1</v>
      </c>
      <c r="AA416" s="271" t="s">
        <v>1</v>
      </c>
      <c r="AB416" s="271" t="s">
        <v>1</v>
      </c>
      <c r="AC416" s="271" t="s">
        <v>1</v>
      </c>
      <c r="AD416" s="271" t="s">
        <v>1</v>
      </c>
      <c r="AE416" s="272" t="s">
        <v>23</v>
      </c>
      <c r="AF416" s="271" t="s">
        <v>1</v>
      </c>
      <c r="AG416" s="271" t="s">
        <v>1</v>
      </c>
      <c r="AH416" s="271" t="s">
        <v>1</v>
      </c>
      <c r="AI416" s="271" t="s">
        <v>1</v>
      </c>
      <c r="AJ416" s="271" t="s">
        <v>1</v>
      </c>
      <c r="AK416" s="271" t="s">
        <v>1</v>
      </c>
      <c r="AL416" s="271" t="s">
        <v>1</v>
      </c>
      <c r="AM416" s="271" t="s">
        <v>1</v>
      </c>
      <c r="AN416" s="271" t="s">
        <v>1</v>
      </c>
      <c r="AO416" s="271" t="s">
        <v>1</v>
      </c>
      <c r="AP416" s="271" t="s">
        <v>1</v>
      </c>
      <c r="AQ416" s="271" t="s">
        <v>1</v>
      </c>
      <c r="AR416" s="271" t="s">
        <v>1</v>
      </c>
      <c r="AS416" s="271" t="s">
        <v>1</v>
      </c>
      <c r="AT416" s="271" t="s">
        <v>1</v>
      </c>
      <c r="AU416" s="271" t="s">
        <v>1</v>
      </c>
      <c r="AV416" s="271" t="s">
        <v>1</v>
      </c>
      <c r="AW416" s="275" t="s">
        <v>1241</v>
      </c>
      <c r="AX416" s="152">
        <v>2</v>
      </c>
      <c r="AY416" s="284">
        <v>0</v>
      </c>
      <c r="AZ416" s="276">
        <v>0</v>
      </c>
      <c r="BA416" s="276">
        <v>0</v>
      </c>
      <c r="BB416" s="278">
        <v>0.03</v>
      </c>
      <c r="BD416" s="150">
        <f>_xlfn.XLOOKUP(A416,'KSD auditees'!A:A,'KSD auditees'!A:A)</f>
        <v>1327</v>
      </c>
      <c r="BE416" s="150" t="str">
        <f>_xlfn.XLOOKUP(A416,'KSD auditees'!A:A,'KSD auditees'!G:G)</f>
        <v xml:space="preserve">Education, Skills development and employment </v>
      </c>
      <c r="BF416" s="150" t="e">
        <f>_xlfn.XLOOKUP(A416,'[27]Non AGSA'!B:B,'[27]Non AGSA'!B:B)</f>
        <v>#N/A</v>
      </c>
      <c r="BG416" s="150" t="e">
        <f>_xlfn.XLOOKUP(A416,'[27]Dormant auditee list'!C:C,'[27]Dormant auditee list'!C:C)</f>
        <v>#N/A</v>
      </c>
      <c r="BH416" s="150" t="str">
        <f>_xlfn.XLOOKUP(A416,[27]Reworked!A:A,[27]Reworked!I:I)</f>
        <v>Unqualified with findings</v>
      </c>
      <c r="BJ416" s="150">
        <v>1</v>
      </c>
      <c r="BK416" s="150">
        <v>2</v>
      </c>
    </row>
    <row r="417" spans="1:63" ht="26.25" customHeight="1" x14ac:dyDescent="0.25">
      <c r="A417" s="265">
        <v>1341</v>
      </c>
      <c r="B417" s="266" t="s">
        <v>104</v>
      </c>
      <c r="C417" s="271" t="s">
        <v>1193</v>
      </c>
      <c r="D417" s="271" t="s">
        <v>1086</v>
      </c>
      <c r="E417" s="271" t="s">
        <v>1191</v>
      </c>
      <c r="F417" s="271" t="s">
        <v>1</v>
      </c>
      <c r="G417" s="271" t="s">
        <v>447</v>
      </c>
      <c r="H417" s="266" t="s">
        <v>444</v>
      </c>
      <c r="I417" s="266" t="s">
        <v>437</v>
      </c>
      <c r="J417" s="275" t="s">
        <v>33</v>
      </c>
      <c r="K417" s="271" t="s">
        <v>1</v>
      </c>
      <c r="L417" s="271" t="s">
        <v>1</v>
      </c>
      <c r="M417" s="275" t="s">
        <v>33</v>
      </c>
      <c r="N417" s="271" t="s">
        <v>1</v>
      </c>
      <c r="O417" s="271" t="s">
        <v>1</v>
      </c>
      <c r="P417" s="271" t="s">
        <v>1</v>
      </c>
      <c r="Q417" s="271" t="s">
        <v>1</v>
      </c>
      <c r="R417" s="271" t="s">
        <v>1</v>
      </c>
      <c r="S417" s="271" t="s">
        <v>1</v>
      </c>
      <c r="T417" s="271" t="s">
        <v>1</v>
      </c>
      <c r="U417" s="271" t="s">
        <v>1</v>
      </c>
      <c r="V417" s="271" t="s">
        <v>1</v>
      </c>
      <c r="W417" s="271" t="s">
        <v>1</v>
      </c>
      <c r="X417" s="271" t="s">
        <v>1</v>
      </c>
      <c r="Y417" s="271" t="s">
        <v>1</v>
      </c>
      <c r="Z417" s="271" t="s">
        <v>1</v>
      </c>
      <c r="AA417" s="271" t="s">
        <v>1</v>
      </c>
      <c r="AB417" s="271" t="s">
        <v>1</v>
      </c>
      <c r="AC417" s="271" t="s">
        <v>1</v>
      </c>
      <c r="AD417" s="271" t="s">
        <v>1</v>
      </c>
      <c r="AE417" s="271" t="s">
        <v>1</v>
      </c>
      <c r="AF417" s="271" t="s">
        <v>1</v>
      </c>
      <c r="AG417" s="271" t="s">
        <v>1</v>
      </c>
      <c r="AH417" s="271" t="s">
        <v>1</v>
      </c>
      <c r="AI417" s="271" t="s">
        <v>1</v>
      </c>
      <c r="AJ417" s="271" t="s">
        <v>1</v>
      </c>
      <c r="AK417" s="271" t="s">
        <v>1</v>
      </c>
      <c r="AL417" s="271" t="s">
        <v>1</v>
      </c>
      <c r="AM417" s="271" t="s">
        <v>1</v>
      </c>
      <c r="AN417" s="271" t="s">
        <v>1</v>
      </c>
      <c r="AO417" s="271" t="s">
        <v>1</v>
      </c>
      <c r="AP417" s="271" t="s">
        <v>1</v>
      </c>
      <c r="AQ417" s="271" t="s">
        <v>1</v>
      </c>
      <c r="AR417" s="271" t="s">
        <v>1</v>
      </c>
      <c r="AS417" s="271" t="s">
        <v>1</v>
      </c>
      <c r="AT417" s="271" t="s">
        <v>1</v>
      </c>
      <c r="AU417" s="271" t="s">
        <v>1</v>
      </c>
      <c r="AV417" s="271" t="s">
        <v>1</v>
      </c>
      <c r="AW417" s="275" t="s">
        <v>1241</v>
      </c>
      <c r="AX417" s="275">
        <v>1</v>
      </c>
      <c r="AY417" s="275">
        <v>1</v>
      </c>
      <c r="AZ417" s="276">
        <v>0</v>
      </c>
      <c r="BA417" s="276">
        <v>0</v>
      </c>
      <c r="BB417" s="283">
        <v>0</v>
      </c>
      <c r="BD417" s="150">
        <f>_xlfn.XLOOKUP(A417,'KSD auditees'!A:A,'KSD auditees'!A:A)</f>
        <v>1341</v>
      </c>
      <c r="BE417" s="150" t="str">
        <f>_xlfn.XLOOKUP(A417,'KSD auditees'!A:A,'KSD auditees'!G:G)</f>
        <v xml:space="preserve">Education, Skills development and employment </v>
      </c>
      <c r="BF417" s="150" t="e">
        <f>_xlfn.XLOOKUP(A417,'[27]Non AGSA'!B:B,'[27]Non AGSA'!B:B)</f>
        <v>#N/A</v>
      </c>
      <c r="BG417" s="150" t="e">
        <f>_xlfn.XLOOKUP(A417,'[27]Dormant auditee list'!C:C,'[27]Dormant auditee list'!C:C)</f>
        <v>#N/A</v>
      </c>
      <c r="BH417" s="150" t="str">
        <f>_xlfn.XLOOKUP(A417,[27]Reworked!A:A,[27]Reworked!I:I)</f>
        <v>Unqualified with no findings</v>
      </c>
      <c r="BJ417" s="150">
        <v>1</v>
      </c>
      <c r="BK417" s="150">
        <v>1</v>
      </c>
    </row>
    <row r="418" spans="1:63" ht="18.75" customHeight="1" x14ac:dyDescent="0.25">
      <c r="A418" s="265">
        <v>538</v>
      </c>
      <c r="B418" s="266" t="s">
        <v>129</v>
      </c>
      <c r="C418" s="271" t="s">
        <v>1193</v>
      </c>
      <c r="D418" s="271" t="s">
        <v>1086</v>
      </c>
      <c r="E418" s="271" t="s">
        <v>1191</v>
      </c>
      <c r="F418" s="271" t="s">
        <v>1</v>
      </c>
      <c r="G418" s="271" t="s">
        <v>1</v>
      </c>
      <c r="H418" s="266" t="s">
        <v>1</v>
      </c>
      <c r="I418" s="266" t="s">
        <v>1086</v>
      </c>
      <c r="J418" s="275" t="s">
        <v>33</v>
      </c>
      <c r="K418" s="271" t="s">
        <v>1</v>
      </c>
      <c r="L418" s="271" t="s">
        <v>1</v>
      </c>
      <c r="M418" s="275" t="s">
        <v>33</v>
      </c>
      <c r="N418" s="271" t="s">
        <v>1</v>
      </c>
      <c r="O418" s="271" t="s">
        <v>1</v>
      </c>
      <c r="P418" s="271" t="s">
        <v>1</v>
      </c>
      <c r="Q418" s="271" t="s">
        <v>1</v>
      </c>
      <c r="R418" s="271" t="s">
        <v>1</v>
      </c>
      <c r="S418" s="271" t="s">
        <v>1</v>
      </c>
      <c r="T418" s="271" t="s">
        <v>1</v>
      </c>
      <c r="U418" s="271" t="s">
        <v>1</v>
      </c>
      <c r="V418" s="271" t="s">
        <v>1</v>
      </c>
      <c r="W418" s="271" t="s">
        <v>1</v>
      </c>
      <c r="X418" s="271" t="s">
        <v>1</v>
      </c>
      <c r="Y418" s="271" t="s">
        <v>1</v>
      </c>
      <c r="Z418" s="271" t="s">
        <v>1</v>
      </c>
      <c r="AA418" s="271" t="s">
        <v>1</v>
      </c>
      <c r="AB418" s="271" t="s">
        <v>1</v>
      </c>
      <c r="AC418" s="271" t="s">
        <v>1</v>
      </c>
      <c r="AD418" s="271" t="s">
        <v>1</v>
      </c>
      <c r="AE418" s="271" t="s">
        <v>1</v>
      </c>
      <c r="AF418" s="271" t="s">
        <v>1</v>
      </c>
      <c r="AG418" s="271" t="s">
        <v>1</v>
      </c>
      <c r="AH418" s="271" t="s">
        <v>1</v>
      </c>
      <c r="AI418" s="271" t="s">
        <v>1</v>
      </c>
      <c r="AJ418" s="271" t="s">
        <v>1</v>
      </c>
      <c r="AK418" s="271" t="s">
        <v>1</v>
      </c>
      <c r="AL418" s="271" t="s">
        <v>1</v>
      </c>
      <c r="AM418" s="271" t="s">
        <v>1</v>
      </c>
      <c r="AN418" s="271" t="s">
        <v>1</v>
      </c>
      <c r="AO418" s="271" t="s">
        <v>1</v>
      </c>
      <c r="AP418" s="271" t="s">
        <v>1</v>
      </c>
      <c r="AQ418" s="271" t="s">
        <v>1</v>
      </c>
      <c r="AR418" s="271" t="s">
        <v>1</v>
      </c>
      <c r="AS418" s="271" t="s">
        <v>1</v>
      </c>
      <c r="AT418" s="271" t="s">
        <v>1</v>
      </c>
      <c r="AU418" s="271" t="s">
        <v>1</v>
      </c>
      <c r="AV418" s="272" t="s">
        <v>23</v>
      </c>
      <c r="AW418" s="275" t="s">
        <v>1241</v>
      </c>
      <c r="AX418" s="275">
        <v>1</v>
      </c>
      <c r="AY418" s="152">
        <v>2</v>
      </c>
      <c r="AZ418" s="276">
        <v>0</v>
      </c>
      <c r="BA418" s="280">
        <v>2E-3</v>
      </c>
      <c r="BB418" s="281">
        <v>0.03</v>
      </c>
      <c r="BD418" s="150">
        <f>_xlfn.XLOOKUP(A418,'KSD auditees'!A:A,'KSD auditees'!A:A)</f>
        <v>538</v>
      </c>
      <c r="BE418" s="150" t="str">
        <f>_xlfn.XLOOKUP(A418,'KSD auditees'!A:A,'KSD auditees'!G:G)</f>
        <v>Environmental Sustainability</v>
      </c>
      <c r="BF418" s="150" t="e">
        <f>_xlfn.XLOOKUP(A418,'[27]Non AGSA'!B:B,'[27]Non AGSA'!B:B)</f>
        <v>#N/A</v>
      </c>
      <c r="BG418" s="150" t="e">
        <f>_xlfn.XLOOKUP(A418,'[27]Dormant auditee list'!C:C,'[27]Dormant auditee list'!C:C)</f>
        <v>#N/A</v>
      </c>
      <c r="BH418" s="150" t="str">
        <f>_xlfn.XLOOKUP(A418,[27]Reworked!A:A,[27]Reworked!I:I)</f>
        <v>Unqualified with no findings</v>
      </c>
      <c r="BJ418" s="150">
        <v>1</v>
      </c>
      <c r="BK418" s="150">
        <v>1</v>
      </c>
    </row>
    <row r="419" spans="1:63" ht="18.75" customHeight="1" x14ac:dyDescent="0.25">
      <c r="A419" s="265">
        <v>536</v>
      </c>
      <c r="B419" s="266" t="s">
        <v>1160</v>
      </c>
      <c r="C419" s="271" t="s">
        <v>1193</v>
      </c>
      <c r="D419" s="271" t="s">
        <v>1086</v>
      </c>
      <c r="E419" s="271" t="s">
        <v>1191</v>
      </c>
      <c r="F419" s="271" t="s">
        <v>1</v>
      </c>
      <c r="G419" s="271" t="s">
        <v>1</v>
      </c>
      <c r="H419" s="266" t="s">
        <v>1</v>
      </c>
      <c r="I419" s="266" t="s">
        <v>1086</v>
      </c>
      <c r="J419" s="275" t="s">
        <v>33</v>
      </c>
      <c r="K419" s="271" t="s">
        <v>1</v>
      </c>
      <c r="L419" s="271" t="s">
        <v>1</v>
      </c>
      <c r="M419" s="275" t="s">
        <v>33</v>
      </c>
      <c r="N419" s="271" t="s">
        <v>1</v>
      </c>
      <c r="O419" s="273" t="s">
        <v>22</v>
      </c>
      <c r="P419" s="271" t="s">
        <v>1</v>
      </c>
      <c r="Q419" s="271" t="s">
        <v>1</v>
      </c>
      <c r="R419" s="271" t="s">
        <v>1</v>
      </c>
      <c r="S419" s="271" t="s">
        <v>1</v>
      </c>
      <c r="T419" s="271" t="s">
        <v>1</v>
      </c>
      <c r="U419" s="271" t="s">
        <v>1</v>
      </c>
      <c r="V419" s="271" t="s">
        <v>1</v>
      </c>
      <c r="W419" s="271" t="s">
        <v>1</v>
      </c>
      <c r="X419" s="271" t="s">
        <v>1</v>
      </c>
      <c r="Y419" s="271" t="s">
        <v>1</v>
      </c>
      <c r="Z419" s="271" t="s">
        <v>1</v>
      </c>
      <c r="AA419" s="271" t="s">
        <v>1</v>
      </c>
      <c r="AB419" s="271" t="s">
        <v>1</v>
      </c>
      <c r="AC419" s="271" t="s">
        <v>1</v>
      </c>
      <c r="AD419" s="271" t="s">
        <v>1</v>
      </c>
      <c r="AE419" s="271" t="s">
        <v>1</v>
      </c>
      <c r="AF419" s="271" t="s">
        <v>1</v>
      </c>
      <c r="AG419" s="271" t="s">
        <v>1</v>
      </c>
      <c r="AH419" s="271" t="s">
        <v>1</v>
      </c>
      <c r="AI419" s="271" t="s">
        <v>1</v>
      </c>
      <c r="AJ419" s="271" t="s">
        <v>1</v>
      </c>
      <c r="AK419" s="271" t="s">
        <v>1</v>
      </c>
      <c r="AL419" s="271" t="s">
        <v>1</v>
      </c>
      <c r="AM419" s="271" t="s">
        <v>1</v>
      </c>
      <c r="AN419" s="271" t="s">
        <v>1</v>
      </c>
      <c r="AO419" s="271" t="s">
        <v>1</v>
      </c>
      <c r="AP419" s="271" t="s">
        <v>1</v>
      </c>
      <c r="AQ419" s="271" t="s">
        <v>1</v>
      </c>
      <c r="AR419" s="271" t="s">
        <v>1</v>
      </c>
      <c r="AS419" s="271" t="s">
        <v>1</v>
      </c>
      <c r="AT419" s="271" t="s">
        <v>1</v>
      </c>
      <c r="AU419" s="271" t="s">
        <v>1</v>
      </c>
      <c r="AV419" s="271" t="s">
        <v>1</v>
      </c>
      <c r="AW419" s="274" t="s">
        <v>1240</v>
      </c>
      <c r="AX419" s="275">
        <v>1</v>
      </c>
      <c r="AY419" s="275">
        <v>1</v>
      </c>
      <c r="AZ419" s="276">
        <v>0</v>
      </c>
      <c r="BA419" s="280">
        <v>2.7</v>
      </c>
      <c r="BB419" s="281">
        <v>0</v>
      </c>
      <c r="BD419" s="150" t="e">
        <f>_xlfn.XLOOKUP(A419,'KSD auditees'!A:A,'KSD auditees'!A:A)</f>
        <v>#N/A</v>
      </c>
      <c r="BE419" s="150" t="e">
        <f>_xlfn.XLOOKUP(A419,'KSD auditees'!A:A,'KSD auditees'!G:G)</f>
        <v>#N/A</v>
      </c>
      <c r="BF419" s="150" t="e">
        <f>_xlfn.XLOOKUP(A419,'[27]Non AGSA'!B:B,'[27]Non AGSA'!B:B)</f>
        <v>#N/A</v>
      </c>
      <c r="BG419" s="150" t="e">
        <f>_xlfn.XLOOKUP(A419,'[27]Dormant auditee list'!C:C,'[27]Dormant auditee list'!C:C)</f>
        <v>#N/A</v>
      </c>
      <c r="BH419" s="150" t="str">
        <f>_xlfn.XLOOKUP(A419,[27]Reworked!A:A,[27]Reworked!I:I)</f>
        <v>Unqualified with no findings</v>
      </c>
      <c r="BJ419" s="150">
        <v>1</v>
      </c>
      <c r="BK419" s="150">
        <v>1</v>
      </c>
    </row>
    <row r="420" spans="1:63" ht="26.25" customHeight="1" x14ac:dyDescent="0.25">
      <c r="A420" s="265">
        <v>1311</v>
      </c>
      <c r="B420" s="266" t="s">
        <v>105</v>
      </c>
      <c r="C420" s="271" t="s">
        <v>1193</v>
      </c>
      <c r="D420" s="271" t="s">
        <v>941</v>
      </c>
      <c r="E420" s="271" t="s">
        <v>1191</v>
      </c>
      <c r="F420" s="271" t="s">
        <v>1</v>
      </c>
      <c r="G420" s="271" t="s">
        <v>447</v>
      </c>
      <c r="H420" s="266" t="s">
        <v>444</v>
      </c>
      <c r="I420" s="266" t="s">
        <v>437</v>
      </c>
      <c r="J420" s="152" t="s">
        <v>17</v>
      </c>
      <c r="K420" s="271" t="s">
        <v>1</v>
      </c>
      <c r="L420" s="272" t="s">
        <v>23</v>
      </c>
      <c r="M420" s="152" t="s">
        <v>17</v>
      </c>
      <c r="N420" s="271" t="s">
        <v>1</v>
      </c>
      <c r="O420" s="272" t="s">
        <v>23</v>
      </c>
      <c r="P420" s="271" t="s">
        <v>1</v>
      </c>
      <c r="Q420" s="271" t="s">
        <v>1</v>
      </c>
      <c r="R420" s="271" t="s">
        <v>1</v>
      </c>
      <c r="S420" s="271" t="s">
        <v>1</v>
      </c>
      <c r="T420" s="271" t="s">
        <v>1</v>
      </c>
      <c r="U420" s="271" t="s">
        <v>1</v>
      </c>
      <c r="V420" s="271" t="s">
        <v>1</v>
      </c>
      <c r="W420" s="271" t="s">
        <v>1</v>
      </c>
      <c r="X420" s="271" t="s">
        <v>1</v>
      </c>
      <c r="Y420" s="271" t="s">
        <v>1</v>
      </c>
      <c r="Z420" s="271" t="s">
        <v>1</v>
      </c>
      <c r="AA420" s="271" t="s">
        <v>1</v>
      </c>
      <c r="AB420" s="271" t="s">
        <v>1</v>
      </c>
      <c r="AC420" s="271" t="s">
        <v>1</v>
      </c>
      <c r="AD420" s="271" t="s">
        <v>1</v>
      </c>
      <c r="AE420" s="272" t="s">
        <v>23</v>
      </c>
      <c r="AF420" s="271" t="s">
        <v>1</v>
      </c>
      <c r="AG420" s="271" t="s">
        <v>1</v>
      </c>
      <c r="AH420" s="271" t="s">
        <v>1</v>
      </c>
      <c r="AI420" s="271" t="s">
        <v>1</v>
      </c>
      <c r="AJ420" s="271" t="s">
        <v>1</v>
      </c>
      <c r="AK420" s="271" t="s">
        <v>1</v>
      </c>
      <c r="AL420" s="271" t="s">
        <v>1</v>
      </c>
      <c r="AM420" s="271" t="s">
        <v>1</v>
      </c>
      <c r="AN420" s="271" t="s">
        <v>1</v>
      </c>
      <c r="AO420" s="271" t="s">
        <v>1</v>
      </c>
      <c r="AP420" s="271" t="s">
        <v>1</v>
      </c>
      <c r="AQ420" s="271" t="s">
        <v>1</v>
      </c>
      <c r="AR420" s="271" t="s">
        <v>1</v>
      </c>
      <c r="AS420" s="271" t="s">
        <v>1</v>
      </c>
      <c r="AT420" s="271" t="s">
        <v>1</v>
      </c>
      <c r="AU420" s="271" t="s">
        <v>1</v>
      </c>
      <c r="AV420" s="274" t="s">
        <v>20</v>
      </c>
      <c r="AW420" s="275" t="s">
        <v>1241</v>
      </c>
      <c r="AX420" s="275">
        <v>1</v>
      </c>
      <c r="AY420" s="284">
        <v>0</v>
      </c>
      <c r="AZ420" s="276">
        <v>0</v>
      </c>
      <c r="BA420" s="276">
        <v>0</v>
      </c>
      <c r="BB420" s="283">
        <v>0</v>
      </c>
      <c r="BD420" s="150">
        <f>_xlfn.XLOOKUP(A420,'KSD auditees'!A:A,'KSD auditees'!A:A)</f>
        <v>1311</v>
      </c>
      <c r="BE420" s="150" t="str">
        <f>_xlfn.XLOOKUP(A420,'KSD auditees'!A:A,'KSD auditees'!G:G)</f>
        <v xml:space="preserve">Education, Skills development and employment </v>
      </c>
      <c r="BF420" s="150" t="e">
        <f>_xlfn.XLOOKUP(A420,'[27]Non AGSA'!B:B,'[27]Non AGSA'!B:B)</f>
        <v>#N/A</v>
      </c>
      <c r="BG420" s="150" t="e">
        <f>_xlfn.XLOOKUP(A420,'[27]Dormant auditee list'!C:C,'[27]Dormant auditee list'!C:C)</f>
        <v>#N/A</v>
      </c>
      <c r="BH420" s="150" t="str">
        <f>_xlfn.XLOOKUP(A420,[27]Reworked!A:A,[27]Reworked!I:I)</f>
        <v>Unqualified with findings</v>
      </c>
      <c r="BJ420" s="150">
        <v>1</v>
      </c>
      <c r="BK420" s="150">
        <v>2</v>
      </c>
    </row>
    <row r="421" spans="1:63" ht="27" customHeight="1" x14ac:dyDescent="0.25">
      <c r="A421" s="265">
        <v>539</v>
      </c>
      <c r="B421" s="266" t="s">
        <v>106</v>
      </c>
      <c r="C421" s="271" t="s">
        <v>1193</v>
      </c>
      <c r="D421" s="271" t="s">
        <v>941</v>
      </c>
      <c r="E421" s="271" t="s">
        <v>1191</v>
      </c>
      <c r="F421" s="271" t="s">
        <v>1</v>
      </c>
      <c r="G421" s="271" t="s">
        <v>447</v>
      </c>
      <c r="H421" s="266" t="s">
        <v>444</v>
      </c>
      <c r="I421" s="266" t="s">
        <v>437</v>
      </c>
      <c r="J421" s="152" t="s">
        <v>17</v>
      </c>
      <c r="K421" s="271" t="s">
        <v>1</v>
      </c>
      <c r="L421" s="272" t="s">
        <v>23</v>
      </c>
      <c r="M421" s="152" t="s">
        <v>17</v>
      </c>
      <c r="N421" s="271" t="s">
        <v>1</v>
      </c>
      <c r="O421" s="272" t="s">
        <v>23</v>
      </c>
      <c r="P421" s="271" t="s">
        <v>1</v>
      </c>
      <c r="Q421" s="271" t="s">
        <v>1</v>
      </c>
      <c r="R421" s="271" t="s">
        <v>1</v>
      </c>
      <c r="S421" s="271" t="s">
        <v>1</v>
      </c>
      <c r="T421" s="271" t="s">
        <v>1</v>
      </c>
      <c r="U421" s="271" t="s">
        <v>1</v>
      </c>
      <c r="V421" s="271" t="s">
        <v>1</v>
      </c>
      <c r="W421" s="271" t="s">
        <v>1</v>
      </c>
      <c r="X421" s="271" t="s">
        <v>1</v>
      </c>
      <c r="Y421" s="271" t="s">
        <v>1</v>
      </c>
      <c r="Z421" s="271" t="s">
        <v>1</v>
      </c>
      <c r="AA421" s="271" t="s">
        <v>1</v>
      </c>
      <c r="AB421" s="271" t="s">
        <v>1</v>
      </c>
      <c r="AC421" s="271" t="s">
        <v>1</v>
      </c>
      <c r="AD421" s="271" t="s">
        <v>1</v>
      </c>
      <c r="AE421" s="272" t="s">
        <v>23</v>
      </c>
      <c r="AF421" s="271" t="s">
        <v>1</v>
      </c>
      <c r="AG421" s="271" t="s">
        <v>1</v>
      </c>
      <c r="AH421" s="271" t="s">
        <v>1</v>
      </c>
      <c r="AI421" s="271" t="s">
        <v>1</v>
      </c>
      <c r="AJ421" s="271" t="s">
        <v>1</v>
      </c>
      <c r="AK421" s="271" t="s">
        <v>1</v>
      </c>
      <c r="AL421" s="271" t="s">
        <v>1</v>
      </c>
      <c r="AM421" s="271" t="s">
        <v>1</v>
      </c>
      <c r="AN421" s="271" t="s">
        <v>1</v>
      </c>
      <c r="AO421" s="271" t="s">
        <v>1</v>
      </c>
      <c r="AP421" s="271" t="s">
        <v>1</v>
      </c>
      <c r="AQ421" s="271" t="s">
        <v>1</v>
      </c>
      <c r="AR421" s="271" t="s">
        <v>1</v>
      </c>
      <c r="AS421" s="271" t="s">
        <v>1</v>
      </c>
      <c r="AT421" s="271" t="s">
        <v>1</v>
      </c>
      <c r="AU421" s="271" t="s">
        <v>1</v>
      </c>
      <c r="AV421" s="273" t="s">
        <v>22</v>
      </c>
      <c r="AW421" s="274" t="s">
        <v>1240</v>
      </c>
      <c r="AX421" s="275">
        <v>1</v>
      </c>
      <c r="AY421" s="275">
        <v>1</v>
      </c>
      <c r="AZ421" s="276">
        <v>0</v>
      </c>
      <c r="BA421" s="277">
        <v>1.5</v>
      </c>
      <c r="BB421" s="281">
        <v>0.18</v>
      </c>
      <c r="BD421" s="150">
        <f>_xlfn.XLOOKUP(A421,'KSD auditees'!A:A,'KSD auditees'!A:A)</f>
        <v>539</v>
      </c>
      <c r="BE421" s="150" t="str">
        <f>_xlfn.XLOOKUP(A421,'KSD auditees'!A:A,'KSD auditees'!G:G)</f>
        <v xml:space="preserve">Education, Skills development and employment </v>
      </c>
      <c r="BF421" s="150" t="e">
        <f>_xlfn.XLOOKUP(A421,'[27]Non AGSA'!B:B,'[27]Non AGSA'!B:B)</f>
        <v>#N/A</v>
      </c>
      <c r="BG421" s="150" t="e">
        <f>_xlfn.XLOOKUP(A421,'[27]Dormant auditee list'!C:C,'[27]Dormant auditee list'!C:C)</f>
        <v>#N/A</v>
      </c>
      <c r="BH421" s="150" t="str">
        <f>_xlfn.XLOOKUP(A421,[27]Reworked!A:A,[27]Reworked!I:I)</f>
        <v>Unqualified with findings</v>
      </c>
      <c r="BJ421" s="150">
        <v>1</v>
      </c>
      <c r="BK421" s="150">
        <v>2</v>
      </c>
    </row>
    <row r="422" spans="1:63" ht="26.25" customHeight="1" x14ac:dyDescent="0.25">
      <c r="A422" s="265">
        <v>1561</v>
      </c>
      <c r="B422" s="266" t="s">
        <v>1322</v>
      </c>
      <c r="C422" s="271" t="s">
        <v>1193</v>
      </c>
      <c r="D422" s="271" t="s">
        <v>737</v>
      </c>
      <c r="E422" s="271" t="s">
        <v>1323</v>
      </c>
      <c r="F422" s="271" t="s">
        <v>1</v>
      </c>
      <c r="G422" s="271" t="s">
        <v>156</v>
      </c>
      <c r="H422" s="266" t="s">
        <v>444</v>
      </c>
      <c r="I422" s="266" t="s">
        <v>437</v>
      </c>
      <c r="J422" s="282" t="s">
        <v>94</v>
      </c>
      <c r="K422" s="271" t="s">
        <v>1</v>
      </c>
      <c r="L422" s="272" t="s">
        <v>23</v>
      </c>
      <c r="M422" s="282" t="s">
        <v>94</v>
      </c>
      <c r="N422" s="271" t="s">
        <v>1</v>
      </c>
      <c r="O422" s="272" t="s">
        <v>23</v>
      </c>
      <c r="P422" s="271" t="s">
        <v>1</v>
      </c>
      <c r="Q422" s="274" t="s">
        <v>20</v>
      </c>
      <c r="R422" s="272" t="s">
        <v>23</v>
      </c>
      <c r="S422" s="272" t="s">
        <v>23</v>
      </c>
      <c r="T422" s="273" t="s">
        <v>22</v>
      </c>
      <c r="U422" s="272" t="s">
        <v>23</v>
      </c>
      <c r="V422" s="271" t="s">
        <v>1</v>
      </c>
      <c r="W422" s="272" t="s">
        <v>23</v>
      </c>
      <c r="X422" s="271" t="s">
        <v>1</v>
      </c>
      <c r="Y422" s="271" t="s">
        <v>1</v>
      </c>
      <c r="Z422" s="271" t="s">
        <v>1</v>
      </c>
      <c r="AA422" s="271" t="s">
        <v>1</v>
      </c>
      <c r="AB422" s="271" t="s">
        <v>1</v>
      </c>
      <c r="AC422" s="271" t="s">
        <v>1</v>
      </c>
      <c r="AD422" s="271" t="s">
        <v>1</v>
      </c>
      <c r="AE422" s="272" t="s">
        <v>23</v>
      </c>
      <c r="AF422" s="271" t="s">
        <v>1</v>
      </c>
      <c r="AG422" s="271" t="s">
        <v>1</v>
      </c>
      <c r="AH422" s="271" t="s">
        <v>1</v>
      </c>
      <c r="AI422" s="271" t="s">
        <v>1</v>
      </c>
      <c r="AJ422" s="271" t="s">
        <v>1</v>
      </c>
      <c r="AK422" s="274" t="s">
        <v>20</v>
      </c>
      <c r="AL422" s="271" t="s">
        <v>1</v>
      </c>
      <c r="AM422" s="271" t="s">
        <v>1</v>
      </c>
      <c r="AN422" s="271" t="s">
        <v>1</v>
      </c>
      <c r="AO422" s="271" t="s">
        <v>1</v>
      </c>
      <c r="AP422" s="271" t="s">
        <v>1</v>
      </c>
      <c r="AQ422" s="271" t="s">
        <v>1</v>
      </c>
      <c r="AR422" s="271" t="s">
        <v>1</v>
      </c>
      <c r="AS422" s="271" t="s">
        <v>1</v>
      </c>
      <c r="AT422" s="271" t="s">
        <v>1</v>
      </c>
      <c r="AU422" s="271" t="s">
        <v>1</v>
      </c>
      <c r="AV422" s="271" t="s">
        <v>1</v>
      </c>
      <c r="AW422" s="272" t="s">
        <v>1242</v>
      </c>
      <c r="AX422" s="282">
        <v>3</v>
      </c>
      <c r="AY422" s="284">
        <v>0</v>
      </c>
      <c r="AZ422" s="276" t="s">
        <v>1</v>
      </c>
      <c r="BA422" s="276" t="s">
        <v>1</v>
      </c>
      <c r="BB422" s="283" t="s">
        <v>1</v>
      </c>
      <c r="BD422" s="150" t="e">
        <f>_xlfn.XLOOKUP(A422,'KSD auditees'!A:A,'KSD auditees'!A:A)</f>
        <v>#N/A</v>
      </c>
      <c r="BE422" s="150" t="e">
        <f>_xlfn.XLOOKUP(A422,'KSD auditees'!A:A,'KSD auditees'!G:G)</f>
        <v>#N/A</v>
      </c>
      <c r="BF422" s="150" t="e">
        <f>_xlfn.XLOOKUP(A422,'[27]Non AGSA'!B:B,'[27]Non AGSA'!B:B)</f>
        <v>#N/A</v>
      </c>
      <c r="BG422" s="150" t="e">
        <f>_xlfn.XLOOKUP(A422,'[27]Dormant auditee list'!C:C,'[27]Dormant auditee list'!C:C)</f>
        <v>#N/A</v>
      </c>
      <c r="BH422" s="150" t="e">
        <f>_xlfn.XLOOKUP(A422,[27]Reworked!A:A,[27]Reworked!I:I)</f>
        <v>#N/A</v>
      </c>
      <c r="BJ422" s="150">
        <v>3</v>
      </c>
      <c r="BK422" s="150">
        <v>5</v>
      </c>
    </row>
    <row r="423" spans="1:63" ht="34.5" customHeight="1" x14ac:dyDescent="0.25">
      <c r="A423" s="265">
        <v>2</v>
      </c>
      <c r="B423" s="266" t="s">
        <v>1324</v>
      </c>
      <c r="C423" s="271" t="s">
        <v>1193</v>
      </c>
      <c r="D423" s="271" t="s">
        <v>1021</v>
      </c>
      <c r="E423" s="271" t="s">
        <v>1323</v>
      </c>
      <c r="F423" s="271" t="s">
        <v>1</v>
      </c>
      <c r="G423" s="271" t="s">
        <v>520</v>
      </c>
      <c r="H423" s="266" t="s">
        <v>440</v>
      </c>
      <c r="I423" s="266" t="s">
        <v>437</v>
      </c>
      <c r="J423" s="275" t="s">
        <v>33</v>
      </c>
      <c r="K423" s="271" t="s">
        <v>1</v>
      </c>
      <c r="L423" s="273" t="s">
        <v>22</v>
      </c>
      <c r="M423" s="152" t="s">
        <v>17</v>
      </c>
      <c r="N423" s="273" t="s">
        <v>22</v>
      </c>
      <c r="O423" s="272" t="s">
        <v>23</v>
      </c>
      <c r="P423" s="271" t="s">
        <v>1</v>
      </c>
      <c r="Q423" s="271" t="s">
        <v>1</v>
      </c>
      <c r="R423" s="271" t="s">
        <v>1</v>
      </c>
      <c r="S423" s="271" t="s">
        <v>1</v>
      </c>
      <c r="T423" s="271" t="s">
        <v>1</v>
      </c>
      <c r="U423" s="271" t="s">
        <v>1</v>
      </c>
      <c r="V423" s="271" t="s">
        <v>1</v>
      </c>
      <c r="W423" s="271" t="s">
        <v>1</v>
      </c>
      <c r="X423" s="271" t="s">
        <v>1</v>
      </c>
      <c r="Y423" s="271" t="s">
        <v>1</v>
      </c>
      <c r="Z423" s="271" t="s">
        <v>1</v>
      </c>
      <c r="AA423" s="271" t="s">
        <v>1</v>
      </c>
      <c r="AB423" s="271" t="s">
        <v>1</v>
      </c>
      <c r="AC423" s="271" t="s">
        <v>1</v>
      </c>
      <c r="AD423" s="271" t="s">
        <v>1</v>
      </c>
      <c r="AE423" s="273" t="s">
        <v>22</v>
      </c>
      <c r="AF423" s="271" t="s">
        <v>1</v>
      </c>
      <c r="AG423" s="271" t="s">
        <v>1</v>
      </c>
      <c r="AH423" s="271" t="s">
        <v>1</v>
      </c>
      <c r="AI423" s="271" t="s">
        <v>1</v>
      </c>
      <c r="AJ423" s="271" t="s">
        <v>1</v>
      </c>
      <c r="AK423" s="271" t="s">
        <v>1</v>
      </c>
      <c r="AL423" s="271" t="s">
        <v>1</v>
      </c>
      <c r="AM423" s="271" t="s">
        <v>1</v>
      </c>
      <c r="AN423" s="271" t="s">
        <v>1</v>
      </c>
      <c r="AO423" s="273" t="s">
        <v>22</v>
      </c>
      <c r="AP423" s="271" t="s">
        <v>1</v>
      </c>
      <c r="AQ423" s="271" t="s">
        <v>1</v>
      </c>
      <c r="AR423" s="271" t="s">
        <v>1</v>
      </c>
      <c r="AS423" s="271" t="s">
        <v>1</v>
      </c>
      <c r="AT423" s="271" t="s">
        <v>1</v>
      </c>
      <c r="AU423" s="273" t="s">
        <v>22</v>
      </c>
      <c r="AV423" s="271" t="s">
        <v>1</v>
      </c>
      <c r="AW423" s="275" t="s">
        <v>1241</v>
      </c>
      <c r="AX423" s="284">
        <v>0</v>
      </c>
      <c r="AY423" s="284">
        <v>0</v>
      </c>
      <c r="AZ423" s="276">
        <v>0</v>
      </c>
      <c r="BA423" s="277">
        <v>0</v>
      </c>
      <c r="BB423" s="283">
        <v>0</v>
      </c>
      <c r="BD423" s="150" t="e">
        <f>_xlfn.XLOOKUP(A423,'KSD auditees'!A:A,'KSD auditees'!A:A)</f>
        <v>#N/A</v>
      </c>
      <c r="BE423" s="150" t="e">
        <f>_xlfn.XLOOKUP(A423,'KSD auditees'!A:A,'KSD auditees'!G:G)</f>
        <v>#N/A</v>
      </c>
      <c r="BF423" s="150" t="e">
        <f>_xlfn.XLOOKUP(A423,'[27]Non AGSA'!B:B,'[27]Non AGSA'!B:B)</f>
        <v>#N/A</v>
      </c>
      <c r="BG423" s="150" t="e">
        <f>_xlfn.XLOOKUP(A423,'[27]Dormant auditee list'!C:C,'[27]Dormant auditee list'!C:C)</f>
        <v>#N/A</v>
      </c>
      <c r="BH423" s="150" t="e">
        <f>_xlfn.XLOOKUP(A423,[27]Reworked!A:A,[27]Reworked!I:I)</f>
        <v>#N/A</v>
      </c>
      <c r="BJ423" s="150">
        <v>3</v>
      </c>
      <c r="BK423" s="150">
        <v>1</v>
      </c>
    </row>
    <row r="424" spans="1:63" ht="14.25" customHeight="1" x14ac:dyDescent="0.25">
      <c r="A424" s="265">
        <v>564</v>
      </c>
      <c r="B424" s="266" t="s">
        <v>1022</v>
      </c>
      <c r="C424" s="271" t="s">
        <v>1193</v>
      </c>
      <c r="D424" s="271" t="s">
        <v>1021</v>
      </c>
      <c r="E424" s="271" t="s">
        <v>1323</v>
      </c>
      <c r="F424" s="271" t="s">
        <v>1</v>
      </c>
      <c r="G424" s="271" t="s">
        <v>1</v>
      </c>
      <c r="H424" s="266" t="s">
        <v>1</v>
      </c>
      <c r="I424" s="266" t="s">
        <v>1021</v>
      </c>
      <c r="J424" s="285" t="s">
        <v>39</v>
      </c>
      <c r="K424" s="271" t="s">
        <v>1</v>
      </c>
      <c r="L424" s="271" t="s">
        <v>1</v>
      </c>
      <c r="M424" s="285" t="s">
        <v>39</v>
      </c>
      <c r="N424" s="271" t="s">
        <v>1</v>
      </c>
      <c r="O424" s="271" t="s">
        <v>1</v>
      </c>
      <c r="P424" s="271" t="s">
        <v>1</v>
      </c>
      <c r="Q424" s="271" t="s">
        <v>1</v>
      </c>
      <c r="R424" s="271" t="s">
        <v>1</v>
      </c>
      <c r="S424" s="271" t="s">
        <v>1</v>
      </c>
      <c r="T424" s="271" t="s">
        <v>1</v>
      </c>
      <c r="U424" s="271" t="s">
        <v>1</v>
      </c>
      <c r="V424" s="271" t="s">
        <v>1</v>
      </c>
      <c r="W424" s="271" t="s">
        <v>1</v>
      </c>
      <c r="X424" s="271" t="s">
        <v>1</v>
      </c>
      <c r="Y424" s="271" t="s">
        <v>1</v>
      </c>
      <c r="Z424" s="271" t="s">
        <v>1</v>
      </c>
      <c r="AA424" s="271" t="s">
        <v>1</v>
      </c>
      <c r="AB424" s="271" t="s">
        <v>1</v>
      </c>
      <c r="AC424" s="271" t="s">
        <v>1</v>
      </c>
      <c r="AD424" s="271" t="s">
        <v>1</v>
      </c>
      <c r="AE424" s="271" t="s">
        <v>1</v>
      </c>
      <c r="AF424" s="271" t="s">
        <v>1</v>
      </c>
      <c r="AG424" s="271" t="s">
        <v>1</v>
      </c>
      <c r="AH424" s="271" t="s">
        <v>1</v>
      </c>
      <c r="AI424" s="271" t="s">
        <v>1</v>
      </c>
      <c r="AJ424" s="271" t="s">
        <v>1</v>
      </c>
      <c r="AK424" s="271" t="s">
        <v>1</v>
      </c>
      <c r="AL424" s="271" t="s">
        <v>1</v>
      </c>
      <c r="AM424" s="271" t="s">
        <v>1</v>
      </c>
      <c r="AN424" s="271" t="s">
        <v>1</v>
      </c>
      <c r="AO424" s="271" t="s">
        <v>1</v>
      </c>
      <c r="AP424" s="271" t="s">
        <v>1</v>
      </c>
      <c r="AQ424" s="271" t="s">
        <v>1</v>
      </c>
      <c r="AR424" s="271" t="s">
        <v>1</v>
      </c>
      <c r="AS424" s="271" t="s">
        <v>1</v>
      </c>
      <c r="AT424" s="271" t="s">
        <v>1</v>
      </c>
      <c r="AU424" s="271" t="s">
        <v>1</v>
      </c>
      <c r="AV424" s="271" t="s">
        <v>1</v>
      </c>
      <c r="AW424" s="284" t="s">
        <v>1</v>
      </c>
      <c r="AX424" s="284">
        <v>0</v>
      </c>
      <c r="AY424" s="284">
        <v>0</v>
      </c>
      <c r="AZ424" s="276" t="s">
        <v>1</v>
      </c>
      <c r="BA424" s="276" t="s">
        <v>1</v>
      </c>
      <c r="BB424" s="283" t="s">
        <v>1</v>
      </c>
      <c r="BD424" s="150" t="e">
        <f>_xlfn.XLOOKUP(A424,'KSD auditees'!A:A,'KSD auditees'!A:A)</f>
        <v>#N/A</v>
      </c>
      <c r="BE424" s="150" t="e">
        <f>_xlfn.XLOOKUP(A424,'KSD auditees'!A:A,'KSD auditees'!G:G)</f>
        <v>#N/A</v>
      </c>
      <c r="BF424" s="150" t="e">
        <f>_xlfn.XLOOKUP(A424,'[27]Non AGSA'!B:B,'[27]Non AGSA'!B:B)</f>
        <v>#N/A</v>
      </c>
      <c r="BG424" s="150">
        <f>_xlfn.XLOOKUP(A424,'[27]Dormant auditee list'!C:C,'[27]Dormant auditee list'!C:C)</f>
        <v>564</v>
      </c>
      <c r="BH424" s="150" t="e">
        <f>_xlfn.XLOOKUP(A424,[27]Reworked!A:A,[27]Reworked!I:I)</f>
        <v>#N/A</v>
      </c>
      <c r="BJ424" s="150">
        <v>3</v>
      </c>
      <c r="BK424" s="150">
        <v>6</v>
      </c>
    </row>
    <row r="425" spans="1:63" ht="18.75" customHeight="1" x14ac:dyDescent="0.25">
      <c r="A425" s="265">
        <v>215</v>
      </c>
      <c r="B425" s="266" t="s">
        <v>570</v>
      </c>
      <c r="C425" s="271" t="s">
        <v>1193</v>
      </c>
      <c r="D425" s="271" t="s">
        <v>571</v>
      </c>
      <c r="E425" s="271" t="s">
        <v>1323</v>
      </c>
      <c r="F425" s="271" t="s">
        <v>1</v>
      </c>
      <c r="G425" s="271" t="s">
        <v>1</v>
      </c>
      <c r="H425" s="266" t="s">
        <v>1</v>
      </c>
      <c r="I425" s="266" t="s">
        <v>571</v>
      </c>
      <c r="J425" s="279" t="s">
        <v>26</v>
      </c>
      <c r="K425" s="271" t="s">
        <v>1</v>
      </c>
      <c r="L425" s="272" t="s">
        <v>23</v>
      </c>
      <c r="M425" s="279" t="s">
        <v>26</v>
      </c>
      <c r="N425" s="271" t="s">
        <v>1</v>
      </c>
      <c r="O425" s="272" t="s">
        <v>23</v>
      </c>
      <c r="P425" s="271" t="s">
        <v>1</v>
      </c>
      <c r="Q425" s="272" t="s">
        <v>23</v>
      </c>
      <c r="R425" s="271" t="s">
        <v>1</v>
      </c>
      <c r="S425" s="271" t="s">
        <v>1</v>
      </c>
      <c r="T425" s="271" t="s">
        <v>1</v>
      </c>
      <c r="U425" s="271" t="s">
        <v>1</v>
      </c>
      <c r="V425" s="271" t="s">
        <v>1</v>
      </c>
      <c r="W425" s="272" t="s">
        <v>23</v>
      </c>
      <c r="X425" s="272" t="s">
        <v>23</v>
      </c>
      <c r="Y425" s="271" t="s">
        <v>1</v>
      </c>
      <c r="Z425" s="271" t="s">
        <v>1</v>
      </c>
      <c r="AA425" s="271" t="s">
        <v>1</v>
      </c>
      <c r="AB425" s="271" t="s">
        <v>1</v>
      </c>
      <c r="AC425" s="271" t="s">
        <v>1</v>
      </c>
      <c r="AD425" s="271" t="s">
        <v>1</v>
      </c>
      <c r="AE425" s="272" t="s">
        <v>23</v>
      </c>
      <c r="AF425" s="274" t="s">
        <v>20</v>
      </c>
      <c r="AG425" s="271" t="s">
        <v>1</v>
      </c>
      <c r="AH425" s="271" t="s">
        <v>1</v>
      </c>
      <c r="AI425" s="271" t="s">
        <v>1</v>
      </c>
      <c r="AJ425" s="271" t="s">
        <v>1</v>
      </c>
      <c r="AK425" s="271" t="s">
        <v>1</v>
      </c>
      <c r="AL425" s="274" t="s">
        <v>20</v>
      </c>
      <c r="AM425" s="271" t="s">
        <v>1</v>
      </c>
      <c r="AN425" s="271" t="s">
        <v>1</v>
      </c>
      <c r="AO425" s="271" t="s">
        <v>1</v>
      </c>
      <c r="AP425" s="271" t="s">
        <v>1</v>
      </c>
      <c r="AQ425" s="271" t="s">
        <v>1</v>
      </c>
      <c r="AR425" s="274" t="s">
        <v>20</v>
      </c>
      <c r="AS425" s="271" t="s">
        <v>1</v>
      </c>
      <c r="AT425" s="271" t="s">
        <v>1</v>
      </c>
      <c r="AU425" s="274" t="s">
        <v>20</v>
      </c>
      <c r="AV425" s="271" t="s">
        <v>1</v>
      </c>
      <c r="AW425" s="284" t="s">
        <v>1</v>
      </c>
      <c r="AX425" s="275">
        <v>1</v>
      </c>
      <c r="AY425" s="284">
        <v>0</v>
      </c>
      <c r="AZ425" s="276">
        <v>0</v>
      </c>
      <c r="BA425" s="280">
        <v>2</v>
      </c>
      <c r="BB425" s="278">
        <v>0.15</v>
      </c>
      <c r="BD425" s="150" t="e">
        <f>_xlfn.XLOOKUP(A425,'KSD auditees'!A:A,'KSD auditees'!A:A)</f>
        <v>#N/A</v>
      </c>
      <c r="BE425" s="150" t="e">
        <f>_xlfn.XLOOKUP(A425,'KSD auditees'!A:A,'KSD auditees'!G:G)</f>
        <v>#N/A</v>
      </c>
      <c r="BF425" s="150" t="e">
        <f>_xlfn.XLOOKUP(A425,'[27]Non AGSA'!B:B,'[27]Non AGSA'!B:B)</f>
        <v>#N/A</v>
      </c>
      <c r="BG425" s="150" t="e">
        <f>_xlfn.XLOOKUP(A425,'[27]Dormant auditee list'!C:C,'[27]Dormant auditee list'!C:C)</f>
        <v>#N/A</v>
      </c>
      <c r="BH425" s="150" t="e">
        <f>_xlfn.XLOOKUP(A425,[27]Reworked!A:A,[27]Reworked!I:I)</f>
        <v>#N/A</v>
      </c>
      <c r="BJ425" s="150">
        <v>3</v>
      </c>
      <c r="BK425" s="150">
        <v>3</v>
      </c>
    </row>
    <row r="426" spans="1:63" ht="14.25" customHeight="1" x14ac:dyDescent="0.25">
      <c r="A426" s="265">
        <v>16</v>
      </c>
      <c r="B426" s="266" t="s">
        <v>1325</v>
      </c>
      <c r="C426" s="271" t="s">
        <v>1193</v>
      </c>
      <c r="D426" s="271" t="s">
        <v>571</v>
      </c>
      <c r="E426" s="271" t="s">
        <v>1323</v>
      </c>
      <c r="F426" s="271" t="s">
        <v>1</v>
      </c>
      <c r="G426" s="271" t="s">
        <v>1</v>
      </c>
      <c r="H426" s="266" t="s">
        <v>1</v>
      </c>
      <c r="I426" s="266" t="s">
        <v>571</v>
      </c>
      <c r="J426" s="275" t="s">
        <v>33</v>
      </c>
      <c r="K426" s="271" t="s">
        <v>1</v>
      </c>
      <c r="L426" s="271" t="s">
        <v>1</v>
      </c>
      <c r="M426" s="275" t="s">
        <v>33</v>
      </c>
      <c r="N426" s="271" t="s">
        <v>1</v>
      </c>
      <c r="O426" s="273" t="s">
        <v>22</v>
      </c>
      <c r="P426" s="271" t="s">
        <v>1</v>
      </c>
      <c r="Q426" s="271" t="s">
        <v>1</v>
      </c>
      <c r="R426" s="271" t="s">
        <v>1</v>
      </c>
      <c r="S426" s="271" t="s">
        <v>1</v>
      </c>
      <c r="T426" s="271" t="s">
        <v>1</v>
      </c>
      <c r="U426" s="271" t="s">
        <v>1</v>
      </c>
      <c r="V426" s="271" t="s">
        <v>1</v>
      </c>
      <c r="W426" s="271" t="s">
        <v>1</v>
      </c>
      <c r="X426" s="271" t="s">
        <v>1</v>
      </c>
      <c r="Y426" s="271" t="s">
        <v>1</v>
      </c>
      <c r="Z426" s="271" t="s">
        <v>1</v>
      </c>
      <c r="AA426" s="271" t="s">
        <v>1</v>
      </c>
      <c r="AB426" s="271" t="s">
        <v>1</v>
      </c>
      <c r="AC426" s="271" t="s">
        <v>1</v>
      </c>
      <c r="AD426" s="271" t="s">
        <v>1</v>
      </c>
      <c r="AE426" s="271" t="s">
        <v>1</v>
      </c>
      <c r="AF426" s="271" t="s">
        <v>1</v>
      </c>
      <c r="AG426" s="271" t="s">
        <v>1</v>
      </c>
      <c r="AH426" s="271" t="s">
        <v>1</v>
      </c>
      <c r="AI426" s="271" t="s">
        <v>1</v>
      </c>
      <c r="AJ426" s="271" t="s">
        <v>1</v>
      </c>
      <c r="AK426" s="271" t="s">
        <v>1</v>
      </c>
      <c r="AL426" s="271" t="s">
        <v>1</v>
      </c>
      <c r="AM426" s="271" t="s">
        <v>1</v>
      </c>
      <c r="AN426" s="271" t="s">
        <v>1</v>
      </c>
      <c r="AO426" s="271" t="s">
        <v>1</v>
      </c>
      <c r="AP426" s="271" t="s">
        <v>1</v>
      </c>
      <c r="AQ426" s="271" t="s">
        <v>1</v>
      </c>
      <c r="AR426" s="271" t="s">
        <v>1</v>
      </c>
      <c r="AS426" s="271" t="s">
        <v>1</v>
      </c>
      <c r="AT426" s="271" t="s">
        <v>1</v>
      </c>
      <c r="AU426" s="271" t="s">
        <v>1</v>
      </c>
      <c r="AV426" s="271" t="s">
        <v>1</v>
      </c>
      <c r="AW426" s="284" t="s">
        <v>1</v>
      </c>
      <c r="AX426" s="275">
        <v>1</v>
      </c>
      <c r="AY426" s="284">
        <v>0</v>
      </c>
      <c r="AZ426" s="276">
        <v>0</v>
      </c>
      <c r="BA426" s="280">
        <v>1</v>
      </c>
      <c r="BB426" s="283">
        <v>0</v>
      </c>
      <c r="BD426" s="150" t="e">
        <f>_xlfn.XLOOKUP(A426,'KSD auditees'!A:A,'KSD auditees'!A:A)</f>
        <v>#N/A</v>
      </c>
      <c r="BE426" s="150" t="e">
        <f>_xlfn.XLOOKUP(A426,'KSD auditees'!A:A,'KSD auditees'!G:G)</f>
        <v>#N/A</v>
      </c>
      <c r="BF426" s="150" t="e">
        <f>_xlfn.XLOOKUP(A426,'[27]Non AGSA'!B:B,'[27]Non AGSA'!B:B)</f>
        <v>#N/A</v>
      </c>
      <c r="BG426" s="150" t="e">
        <f>_xlfn.XLOOKUP(A426,'[27]Dormant auditee list'!C:C,'[27]Dormant auditee list'!C:C)</f>
        <v>#N/A</v>
      </c>
      <c r="BH426" s="150" t="e">
        <f>_xlfn.XLOOKUP(A426,[27]Reworked!A:A,[27]Reworked!I:I)</f>
        <v>#N/A</v>
      </c>
      <c r="BJ426" s="150">
        <v>3</v>
      </c>
      <c r="BK426" s="150">
        <v>1</v>
      </c>
    </row>
    <row r="427" spans="1:63" ht="26.25" customHeight="1" x14ac:dyDescent="0.25">
      <c r="A427" s="265">
        <v>496</v>
      </c>
      <c r="B427" s="266" t="s">
        <v>1326</v>
      </c>
      <c r="C427" s="271" t="s">
        <v>1193</v>
      </c>
      <c r="D427" s="271" t="s">
        <v>438</v>
      </c>
      <c r="E427" s="271" t="s">
        <v>1323</v>
      </c>
      <c r="F427" s="271" t="s">
        <v>1</v>
      </c>
      <c r="G427" s="271" t="s">
        <v>443</v>
      </c>
      <c r="H427" s="266" t="s">
        <v>444</v>
      </c>
      <c r="I427" s="266" t="s">
        <v>437</v>
      </c>
      <c r="J427" s="275" t="s">
        <v>33</v>
      </c>
      <c r="K427" s="273" t="s">
        <v>22</v>
      </c>
      <c r="L427" s="273" t="s">
        <v>22</v>
      </c>
      <c r="M427" s="152" t="s">
        <v>17</v>
      </c>
      <c r="N427" s="274" t="s">
        <v>20</v>
      </c>
      <c r="O427" s="272" t="s">
        <v>23</v>
      </c>
      <c r="P427" s="271" t="s">
        <v>1</v>
      </c>
      <c r="Q427" s="271" t="s">
        <v>1</v>
      </c>
      <c r="R427" s="271" t="s">
        <v>1</v>
      </c>
      <c r="S427" s="271" t="s">
        <v>1</v>
      </c>
      <c r="T427" s="271" t="s">
        <v>1</v>
      </c>
      <c r="U427" s="271" t="s">
        <v>1</v>
      </c>
      <c r="V427" s="271" t="s">
        <v>1</v>
      </c>
      <c r="W427" s="271" t="s">
        <v>1</v>
      </c>
      <c r="X427" s="271" t="s">
        <v>1</v>
      </c>
      <c r="Y427" s="271" t="s">
        <v>1</v>
      </c>
      <c r="Z427" s="273" t="s">
        <v>22</v>
      </c>
      <c r="AA427" s="271" t="s">
        <v>1</v>
      </c>
      <c r="AB427" s="271" t="s">
        <v>1</v>
      </c>
      <c r="AC427" s="271" t="s">
        <v>1</v>
      </c>
      <c r="AD427" s="271" t="s">
        <v>1</v>
      </c>
      <c r="AE427" s="273" t="s">
        <v>22</v>
      </c>
      <c r="AF427" s="271" t="s">
        <v>1</v>
      </c>
      <c r="AG427" s="271" t="s">
        <v>1</v>
      </c>
      <c r="AH427" s="271" t="s">
        <v>1</v>
      </c>
      <c r="AI427" s="271" t="s">
        <v>1</v>
      </c>
      <c r="AJ427" s="271" t="s">
        <v>1</v>
      </c>
      <c r="AK427" s="271" t="s">
        <v>1</v>
      </c>
      <c r="AL427" s="271" t="s">
        <v>1</v>
      </c>
      <c r="AM427" s="271" t="s">
        <v>1</v>
      </c>
      <c r="AN427" s="271" t="s">
        <v>1</v>
      </c>
      <c r="AO427" s="271" t="s">
        <v>1</v>
      </c>
      <c r="AP427" s="271" t="s">
        <v>1</v>
      </c>
      <c r="AQ427" s="271" t="s">
        <v>1</v>
      </c>
      <c r="AR427" s="273" t="s">
        <v>22</v>
      </c>
      <c r="AS427" s="271" t="s">
        <v>1</v>
      </c>
      <c r="AT427" s="271" t="s">
        <v>1</v>
      </c>
      <c r="AU427" s="273" t="s">
        <v>22</v>
      </c>
      <c r="AV427" s="271" t="s">
        <v>1</v>
      </c>
      <c r="AW427" s="274" t="s">
        <v>1240</v>
      </c>
      <c r="AX427" s="275">
        <v>1</v>
      </c>
      <c r="AY427" s="284">
        <v>0</v>
      </c>
      <c r="AZ427" s="276">
        <v>0</v>
      </c>
      <c r="BA427" s="277">
        <v>0</v>
      </c>
      <c r="BB427" s="283">
        <v>0</v>
      </c>
      <c r="BD427" s="150" t="e">
        <f>_xlfn.XLOOKUP(A427,'KSD auditees'!A:A,'KSD auditees'!A:A)</f>
        <v>#N/A</v>
      </c>
      <c r="BE427" s="150" t="e">
        <f>_xlfn.XLOOKUP(A427,'KSD auditees'!A:A,'KSD auditees'!G:G)</f>
        <v>#N/A</v>
      </c>
      <c r="BF427" s="150" t="e">
        <f>_xlfn.XLOOKUP(A427,'[27]Non AGSA'!B:B,'[27]Non AGSA'!B:B)</f>
        <v>#N/A</v>
      </c>
      <c r="BG427" s="150" t="e">
        <f>_xlfn.XLOOKUP(A427,'[27]Dormant auditee list'!C:C,'[27]Dormant auditee list'!C:C)</f>
        <v>#N/A</v>
      </c>
      <c r="BH427" s="150" t="e">
        <f>_xlfn.XLOOKUP(A427,[27]Reworked!A:A,[27]Reworked!I:I)</f>
        <v>#N/A</v>
      </c>
      <c r="BJ427" s="150">
        <v>3</v>
      </c>
      <c r="BK427" s="150">
        <v>1</v>
      </c>
    </row>
    <row r="428" spans="1:63" ht="27" customHeight="1" x14ac:dyDescent="0.25">
      <c r="A428" s="265">
        <v>22</v>
      </c>
      <c r="B428" s="266" t="s">
        <v>1087</v>
      </c>
      <c r="C428" s="271" t="s">
        <v>1193</v>
      </c>
      <c r="D428" s="271" t="s">
        <v>1086</v>
      </c>
      <c r="E428" s="271" t="s">
        <v>1323</v>
      </c>
      <c r="F428" s="271" t="s">
        <v>1</v>
      </c>
      <c r="G428" s="271" t="s">
        <v>443</v>
      </c>
      <c r="H428" s="266" t="s">
        <v>444</v>
      </c>
      <c r="I428" s="266" t="s">
        <v>437</v>
      </c>
      <c r="J428" s="275" t="s">
        <v>33</v>
      </c>
      <c r="K428" s="271" t="s">
        <v>1</v>
      </c>
      <c r="L428" s="271" t="s">
        <v>1</v>
      </c>
      <c r="M428" s="275" t="s">
        <v>33</v>
      </c>
      <c r="N428" s="271" t="s">
        <v>1</v>
      </c>
      <c r="O428" s="273" t="s">
        <v>22</v>
      </c>
      <c r="P428" s="271" t="s">
        <v>1</v>
      </c>
      <c r="Q428" s="271" t="s">
        <v>1</v>
      </c>
      <c r="R428" s="271" t="s">
        <v>1</v>
      </c>
      <c r="S428" s="271" t="s">
        <v>1</v>
      </c>
      <c r="T428" s="271" t="s">
        <v>1</v>
      </c>
      <c r="U428" s="271" t="s">
        <v>1</v>
      </c>
      <c r="V428" s="271" t="s">
        <v>1</v>
      </c>
      <c r="W428" s="271" t="s">
        <v>1</v>
      </c>
      <c r="X428" s="271" t="s">
        <v>1</v>
      </c>
      <c r="Y428" s="271" t="s">
        <v>1</v>
      </c>
      <c r="Z428" s="271" t="s">
        <v>1</v>
      </c>
      <c r="AA428" s="271" t="s">
        <v>1</v>
      </c>
      <c r="AB428" s="271" t="s">
        <v>1</v>
      </c>
      <c r="AC428" s="271" t="s">
        <v>1</v>
      </c>
      <c r="AD428" s="271" t="s">
        <v>1</v>
      </c>
      <c r="AE428" s="271" t="s">
        <v>1</v>
      </c>
      <c r="AF428" s="271" t="s">
        <v>1</v>
      </c>
      <c r="AG428" s="271" t="s">
        <v>1</v>
      </c>
      <c r="AH428" s="271" t="s">
        <v>1</v>
      </c>
      <c r="AI428" s="271" t="s">
        <v>1</v>
      </c>
      <c r="AJ428" s="271" t="s">
        <v>1</v>
      </c>
      <c r="AK428" s="271" t="s">
        <v>1</v>
      </c>
      <c r="AL428" s="271" t="s">
        <v>1</v>
      </c>
      <c r="AM428" s="271" t="s">
        <v>1</v>
      </c>
      <c r="AN428" s="271" t="s">
        <v>1</v>
      </c>
      <c r="AO428" s="271" t="s">
        <v>1</v>
      </c>
      <c r="AP428" s="271" t="s">
        <v>1</v>
      </c>
      <c r="AQ428" s="271" t="s">
        <v>1</v>
      </c>
      <c r="AR428" s="271" t="s">
        <v>1</v>
      </c>
      <c r="AS428" s="271" t="s">
        <v>1</v>
      </c>
      <c r="AT428" s="271" t="s">
        <v>1</v>
      </c>
      <c r="AU428" s="271" t="s">
        <v>1</v>
      </c>
      <c r="AV428" s="271" t="s">
        <v>1</v>
      </c>
      <c r="AW428" s="284" t="s">
        <v>1</v>
      </c>
      <c r="AX428" s="284">
        <v>0</v>
      </c>
      <c r="AY428" s="284">
        <v>0</v>
      </c>
      <c r="AZ428" s="276">
        <v>0</v>
      </c>
      <c r="BA428" s="280">
        <v>1.9</v>
      </c>
      <c r="BB428" s="283">
        <v>0</v>
      </c>
      <c r="BD428" s="150" t="e">
        <f>_xlfn.XLOOKUP(A428,'KSD auditees'!A:A,'KSD auditees'!A:A)</f>
        <v>#N/A</v>
      </c>
      <c r="BE428" s="150" t="e">
        <f>_xlfn.XLOOKUP(A428,'KSD auditees'!A:A,'KSD auditees'!G:G)</f>
        <v>#N/A</v>
      </c>
      <c r="BF428" s="150" t="e">
        <f>_xlfn.XLOOKUP(A428,'[27]Non AGSA'!B:B,'[27]Non AGSA'!B:B)</f>
        <v>#N/A</v>
      </c>
      <c r="BG428" s="150" t="e">
        <f>_xlfn.XLOOKUP(A428,'[27]Dormant auditee list'!C:C,'[27]Dormant auditee list'!C:C)</f>
        <v>#N/A</v>
      </c>
      <c r="BH428" s="150" t="e">
        <f>_xlfn.XLOOKUP(A428,[27]Reworked!A:A,[27]Reworked!I:I)</f>
        <v>#N/A</v>
      </c>
      <c r="BI428" s="150" t="e">
        <f>_xlfn.XLOOKUP(A428,[27]Reworked!A:A,[27]Reworked!J:J)</f>
        <v>#N/A</v>
      </c>
      <c r="BJ428" s="150">
        <v>3</v>
      </c>
      <c r="BK428" s="150">
        <v>1</v>
      </c>
    </row>
    <row r="429" spans="1:63" ht="14.25" customHeight="1" x14ac:dyDescent="0.25">
      <c r="A429" s="265">
        <v>1382</v>
      </c>
      <c r="B429" s="266" t="s">
        <v>626</v>
      </c>
      <c r="C429" s="271" t="s">
        <v>1193</v>
      </c>
      <c r="D429" s="271" t="s">
        <v>625</v>
      </c>
      <c r="E429" s="271" t="s">
        <v>1323</v>
      </c>
      <c r="F429" s="271" t="s">
        <v>1</v>
      </c>
      <c r="G429" s="271" t="s">
        <v>1</v>
      </c>
      <c r="H429" s="266" t="s">
        <v>1</v>
      </c>
      <c r="I429" s="266" t="s">
        <v>625</v>
      </c>
      <c r="J429" s="275" t="s">
        <v>33</v>
      </c>
      <c r="K429" s="271" t="s">
        <v>1</v>
      </c>
      <c r="L429" s="271" t="s">
        <v>1</v>
      </c>
      <c r="M429" s="275" t="s">
        <v>33</v>
      </c>
      <c r="N429" s="271" t="s">
        <v>1</v>
      </c>
      <c r="O429" s="271" t="s">
        <v>1</v>
      </c>
      <c r="P429" s="271" t="s">
        <v>1</v>
      </c>
      <c r="Q429" s="271" t="s">
        <v>1</v>
      </c>
      <c r="R429" s="271" t="s">
        <v>1</v>
      </c>
      <c r="S429" s="271" t="s">
        <v>1</v>
      </c>
      <c r="T429" s="271" t="s">
        <v>1</v>
      </c>
      <c r="U429" s="271" t="s">
        <v>1</v>
      </c>
      <c r="V429" s="271" t="s">
        <v>1</v>
      </c>
      <c r="W429" s="271" t="s">
        <v>1</v>
      </c>
      <c r="X429" s="271" t="s">
        <v>1</v>
      </c>
      <c r="Y429" s="271" t="s">
        <v>1</v>
      </c>
      <c r="Z429" s="271" t="s">
        <v>1</v>
      </c>
      <c r="AA429" s="271" t="s">
        <v>1</v>
      </c>
      <c r="AB429" s="271" t="s">
        <v>1</v>
      </c>
      <c r="AC429" s="271" t="s">
        <v>1</v>
      </c>
      <c r="AD429" s="271" t="s">
        <v>1</v>
      </c>
      <c r="AE429" s="271" t="s">
        <v>1</v>
      </c>
      <c r="AF429" s="271" t="s">
        <v>1</v>
      </c>
      <c r="AG429" s="271" t="s">
        <v>1</v>
      </c>
      <c r="AH429" s="271" t="s">
        <v>1</v>
      </c>
      <c r="AI429" s="271" t="s">
        <v>1</v>
      </c>
      <c r="AJ429" s="271" t="s">
        <v>1</v>
      </c>
      <c r="AK429" s="271" t="s">
        <v>1</v>
      </c>
      <c r="AL429" s="271" t="s">
        <v>1</v>
      </c>
      <c r="AM429" s="271" t="s">
        <v>1</v>
      </c>
      <c r="AN429" s="271" t="s">
        <v>1</v>
      </c>
      <c r="AO429" s="271" t="s">
        <v>1</v>
      </c>
      <c r="AP429" s="271" t="s">
        <v>1</v>
      </c>
      <c r="AQ429" s="271" t="s">
        <v>1</v>
      </c>
      <c r="AR429" s="271" t="s">
        <v>1</v>
      </c>
      <c r="AS429" s="271" t="s">
        <v>1</v>
      </c>
      <c r="AT429" s="271" t="s">
        <v>1</v>
      </c>
      <c r="AU429" s="271" t="s">
        <v>1</v>
      </c>
      <c r="AV429" s="271" t="s">
        <v>1</v>
      </c>
      <c r="AW429" s="284" t="s">
        <v>1</v>
      </c>
      <c r="AX429" s="275">
        <v>1</v>
      </c>
      <c r="AY429" s="284">
        <v>0</v>
      </c>
      <c r="AZ429" s="276" t="s">
        <v>1</v>
      </c>
      <c r="BA429" s="276" t="s">
        <v>1</v>
      </c>
      <c r="BB429" s="283" t="s">
        <v>1</v>
      </c>
      <c r="BD429" s="150" t="e">
        <f>_xlfn.XLOOKUP(A429,'KSD auditees'!A:A,'KSD auditees'!A:A)</f>
        <v>#N/A</v>
      </c>
      <c r="BE429" s="150" t="e">
        <f>_xlfn.XLOOKUP(A429,'KSD auditees'!A:A,'KSD auditees'!G:G)</f>
        <v>#N/A</v>
      </c>
      <c r="BF429" s="150" t="e">
        <f>_xlfn.XLOOKUP(A429,'[27]Non AGSA'!B:B,'[27]Non AGSA'!B:B)</f>
        <v>#N/A</v>
      </c>
      <c r="BG429" s="150">
        <f>_xlfn.XLOOKUP(A429,'[27]Dormant auditee list'!C:C,'[27]Dormant auditee list'!C:C)</f>
        <v>1382</v>
      </c>
      <c r="BH429" s="150" t="e">
        <f>_xlfn.XLOOKUP(A429,[27]Reworked!A:A,[27]Reworked!I:I)</f>
        <v>#N/A</v>
      </c>
      <c r="BJ429" s="150">
        <v>3</v>
      </c>
      <c r="BK429" s="150">
        <v>1</v>
      </c>
    </row>
    <row r="430" spans="1:63" ht="27" customHeight="1" x14ac:dyDescent="0.25">
      <c r="A430" s="265">
        <v>26</v>
      </c>
      <c r="B430" s="266" t="s">
        <v>1327</v>
      </c>
      <c r="C430" s="271" t="s">
        <v>1193</v>
      </c>
      <c r="D430" s="271" t="s">
        <v>815</v>
      </c>
      <c r="E430" s="271" t="s">
        <v>1323</v>
      </c>
      <c r="F430" s="271" t="s">
        <v>1</v>
      </c>
      <c r="G430" s="271" t="s">
        <v>443</v>
      </c>
      <c r="H430" s="266" t="s">
        <v>444</v>
      </c>
      <c r="I430" s="266" t="s">
        <v>437</v>
      </c>
      <c r="J430" s="279" t="s">
        <v>26</v>
      </c>
      <c r="K430" s="271" t="s">
        <v>1</v>
      </c>
      <c r="L430" s="272" t="s">
        <v>23</v>
      </c>
      <c r="M430" s="279" t="s">
        <v>26</v>
      </c>
      <c r="N430" s="271" t="s">
        <v>1</v>
      </c>
      <c r="O430" s="272" t="s">
        <v>23</v>
      </c>
      <c r="P430" s="271" t="s">
        <v>1</v>
      </c>
      <c r="Q430" s="273" t="s">
        <v>22</v>
      </c>
      <c r="R430" s="271" t="s">
        <v>1</v>
      </c>
      <c r="S430" s="271" t="s">
        <v>1</v>
      </c>
      <c r="T430" s="271" t="s">
        <v>1</v>
      </c>
      <c r="U430" s="271" t="s">
        <v>1</v>
      </c>
      <c r="V430" s="272" t="s">
        <v>23</v>
      </c>
      <c r="W430" s="273" t="s">
        <v>22</v>
      </c>
      <c r="X430" s="271" t="s">
        <v>1</v>
      </c>
      <c r="Y430" s="271" t="s">
        <v>1</v>
      </c>
      <c r="Z430" s="271" t="s">
        <v>1</v>
      </c>
      <c r="AA430" s="271" t="s">
        <v>1</v>
      </c>
      <c r="AB430" s="271" t="s">
        <v>1</v>
      </c>
      <c r="AC430" s="271" t="s">
        <v>1</v>
      </c>
      <c r="AD430" s="271" t="s">
        <v>1</v>
      </c>
      <c r="AE430" s="272" t="s">
        <v>23</v>
      </c>
      <c r="AF430" s="271" t="s">
        <v>1</v>
      </c>
      <c r="AG430" s="271" t="s">
        <v>1</v>
      </c>
      <c r="AH430" s="271" t="s">
        <v>1</v>
      </c>
      <c r="AI430" s="271" t="s">
        <v>1</v>
      </c>
      <c r="AJ430" s="271" t="s">
        <v>1</v>
      </c>
      <c r="AK430" s="271" t="s">
        <v>1</v>
      </c>
      <c r="AL430" s="272" t="s">
        <v>23</v>
      </c>
      <c r="AM430" s="271" t="s">
        <v>1</v>
      </c>
      <c r="AN430" s="271" t="s">
        <v>1</v>
      </c>
      <c r="AO430" s="273" t="s">
        <v>22</v>
      </c>
      <c r="AP430" s="271" t="s">
        <v>1</v>
      </c>
      <c r="AQ430" s="271" t="s">
        <v>1</v>
      </c>
      <c r="AR430" s="274" t="s">
        <v>20</v>
      </c>
      <c r="AS430" s="271" t="s">
        <v>1</v>
      </c>
      <c r="AT430" s="271" t="s">
        <v>1</v>
      </c>
      <c r="AU430" s="271" t="s">
        <v>1</v>
      </c>
      <c r="AV430" s="271" t="s">
        <v>1</v>
      </c>
      <c r="AW430" s="284" t="s">
        <v>1</v>
      </c>
      <c r="AX430" s="284">
        <v>0</v>
      </c>
      <c r="AY430" s="284">
        <v>0</v>
      </c>
      <c r="AZ430" s="276">
        <v>0</v>
      </c>
      <c r="BA430" s="277">
        <v>0</v>
      </c>
      <c r="BB430" s="283">
        <v>0</v>
      </c>
      <c r="BD430" s="150" t="e">
        <f>_xlfn.XLOOKUP(A430,'KSD auditees'!A:A,'KSD auditees'!A:A)</f>
        <v>#N/A</v>
      </c>
      <c r="BE430" s="150" t="e">
        <f>_xlfn.XLOOKUP(A430,'KSD auditees'!A:A,'KSD auditees'!G:G)</f>
        <v>#N/A</v>
      </c>
      <c r="BF430" s="150" t="e">
        <f>_xlfn.XLOOKUP(A430,'[27]Non AGSA'!B:B,'[27]Non AGSA'!B:B)</f>
        <v>#N/A</v>
      </c>
      <c r="BG430" s="150" t="e">
        <f>_xlfn.XLOOKUP(A430,'[27]Dormant auditee list'!C:C,'[27]Dormant auditee list'!C:C)</f>
        <v>#N/A</v>
      </c>
      <c r="BH430" s="150" t="e">
        <f>_xlfn.XLOOKUP(A430,[27]Reworked!A:A,[27]Reworked!I:I)</f>
        <v>#N/A</v>
      </c>
      <c r="BJ430" s="150">
        <v>3</v>
      </c>
      <c r="BK430" s="150">
        <v>3</v>
      </c>
    </row>
    <row r="431" spans="1:63" ht="34.5" customHeight="1" x14ac:dyDescent="0.25">
      <c r="A431" s="265">
        <v>1512</v>
      </c>
      <c r="B431" s="266" t="s">
        <v>1328</v>
      </c>
      <c r="C431" s="271" t="s">
        <v>1193</v>
      </c>
      <c r="D431" s="271" t="s">
        <v>737</v>
      </c>
      <c r="E431" s="271" t="s">
        <v>1323</v>
      </c>
      <c r="F431" s="271" t="s">
        <v>1</v>
      </c>
      <c r="G431" s="271" t="s">
        <v>156</v>
      </c>
      <c r="H431" s="266" t="s">
        <v>440</v>
      </c>
      <c r="I431" s="266" t="s">
        <v>437</v>
      </c>
      <c r="J431" s="279" t="s">
        <v>26</v>
      </c>
      <c r="K431" s="271" t="s">
        <v>1</v>
      </c>
      <c r="L431" s="272" t="s">
        <v>23</v>
      </c>
      <c r="M431" s="279" t="s">
        <v>26</v>
      </c>
      <c r="N431" s="271" t="s">
        <v>1</v>
      </c>
      <c r="O431" s="272" t="s">
        <v>23</v>
      </c>
      <c r="P431" s="272" t="s">
        <v>23</v>
      </c>
      <c r="Q431" s="274" t="s">
        <v>20</v>
      </c>
      <c r="R431" s="274" t="s">
        <v>20</v>
      </c>
      <c r="S431" s="271" t="s">
        <v>1</v>
      </c>
      <c r="T431" s="271" t="s">
        <v>1</v>
      </c>
      <c r="U431" s="271" t="s">
        <v>1</v>
      </c>
      <c r="V431" s="274" t="s">
        <v>20</v>
      </c>
      <c r="W431" s="271" t="s">
        <v>1</v>
      </c>
      <c r="X431" s="271" t="s">
        <v>1</v>
      </c>
      <c r="Y431" s="271" t="s">
        <v>1</v>
      </c>
      <c r="Z431" s="271" t="s">
        <v>1</v>
      </c>
      <c r="AA431" s="271" t="s">
        <v>1</v>
      </c>
      <c r="AB431" s="271" t="s">
        <v>1</v>
      </c>
      <c r="AC431" s="271" t="s">
        <v>1</v>
      </c>
      <c r="AD431" s="271" t="s">
        <v>1</v>
      </c>
      <c r="AE431" s="272" t="s">
        <v>23</v>
      </c>
      <c r="AF431" s="274" t="s">
        <v>20</v>
      </c>
      <c r="AG431" s="272" t="s">
        <v>23</v>
      </c>
      <c r="AH431" s="271" t="s">
        <v>1</v>
      </c>
      <c r="AI431" s="271" t="s">
        <v>1</v>
      </c>
      <c r="AJ431" s="271" t="s">
        <v>1</v>
      </c>
      <c r="AK431" s="271" t="s">
        <v>1</v>
      </c>
      <c r="AL431" s="271" t="s">
        <v>1</v>
      </c>
      <c r="AM431" s="271" t="s">
        <v>1</v>
      </c>
      <c r="AN431" s="271" t="s">
        <v>1</v>
      </c>
      <c r="AO431" s="271" t="s">
        <v>1</v>
      </c>
      <c r="AP431" s="271" t="s">
        <v>1</v>
      </c>
      <c r="AQ431" s="271" t="s">
        <v>1</v>
      </c>
      <c r="AR431" s="274" t="s">
        <v>20</v>
      </c>
      <c r="AS431" s="271" t="s">
        <v>1</v>
      </c>
      <c r="AT431" s="271" t="s">
        <v>1</v>
      </c>
      <c r="AU431" s="271" t="s">
        <v>1</v>
      </c>
      <c r="AV431" s="271" t="s">
        <v>1</v>
      </c>
      <c r="AW431" s="275" t="s">
        <v>1241</v>
      </c>
      <c r="AX431" s="152">
        <v>2</v>
      </c>
      <c r="AY431" s="284">
        <v>0</v>
      </c>
      <c r="AZ431" s="276">
        <v>0</v>
      </c>
      <c r="BA431" s="280">
        <v>0.55000000000000004</v>
      </c>
      <c r="BB431" s="278">
        <v>0.1</v>
      </c>
      <c r="BD431" s="150" t="e">
        <f>_xlfn.XLOOKUP(A431,'KSD auditees'!A:A,'KSD auditees'!A:A)</f>
        <v>#N/A</v>
      </c>
      <c r="BE431" s="150" t="e">
        <f>_xlfn.XLOOKUP(A431,'KSD auditees'!A:A,'KSD auditees'!G:G)</f>
        <v>#N/A</v>
      </c>
      <c r="BF431" s="150" t="e">
        <f>_xlfn.XLOOKUP(A431,'[27]Non AGSA'!B:B,'[27]Non AGSA'!B:B)</f>
        <v>#N/A</v>
      </c>
      <c r="BG431" s="150" t="e">
        <f>_xlfn.XLOOKUP(A431,'[27]Dormant auditee list'!C:C,'[27]Dormant auditee list'!C:C)</f>
        <v>#N/A</v>
      </c>
      <c r="BH431" s="150" t="e">
        <f>_xlfn.XLOOKUP(A431,[27]Reworked!A:A,[27]Reworked!I:I)</f>
        <v>#N/A</v>
      </c>
      <c r="BJ431" s="150">
        <v>3</v>
      </c>
      <c r="BK431" s="150">
        <v>3</v>
      </c>
    </row>
    <row r="432" spans="1:63" ht="26.25" customHeight="1" x14ac:dyDescent="0.25">
      <c r="A432" s="265">
        <v>29</v>
      </c>
      <c r="B432" s="266" t="s">
        <v>1094</v>
      </c>
      <c r="C432" s="271" t="s">
        <v>1193</v>
      </c>
      <c r="D432" s="271" t="s">
        <v>1086</v>
      </c>
      <c r="E432" s="271" t="s">
        <v>1323</v>
      </c>
      <c r="F432" s="271" t="s">
        <v>1</v>
      </c>
      <c r="G432" s="271" t="s">
        <v>817</v>
      </c>
      <c r="H432" s="266" t="s">
        <v>696</v>
      </c>
      <c r="I432" s="266" t="s">
        <v>437</v>
      </c>
      <c r="J432" s="152" t="s">
        <v>17</v>
      </c>
      <c r="K432" s="271" t="s">
        <v>1</v>
      </c>
      <c r="L432" s="272" t="s">
        <v>23</v>
      </c>
      <c r="M432" s="152" t="s">
        <v>17</v>
      </c>
      <c r="N432" s="271" t="s">
        <v>1</v>
      </c>
      <c r="O432" s="272" t="s">
        <v>23</v>
      </c>
      <c r="P432" s="271" t="s">
        <v>1</v>
      </c>
      <c r="Q432" s="271" t="s">
        <v>1</v>
      </c>
      <c r="R432" s="271" t="s">
        <v>1</v>
      </c>
      <c r="S432" s="271" t="s">
        <v>1</v>
      </c>
      <c r="T432" s="271" t="s">
        <v>1</v>
      </c>
      <c r="U432" s="271" t="s">
        <v>1</v>
      </c>
      <c r="V432" s="271" t="s">
        <v>1</v>
      </c>
      <c r="W432" s="271" t="s">
        <v>1</v>
      </c>
      <c r="X432" s="271" t="s">
        <v>1</v>
      </c>
      <c r="Y432" s="271" t="s">
        <v>1</v>
      </c>
      <c r="Z432" s="271" t="s">
        <v>1</v>
      </c>
      <c r="AA432" s="271" t="s">
        <v>1</v>
      </c>
      <c r="AB432" s="271" t="s">
        <v>1</v>
      </c>
      <c r="AC432" s="271" t="s">
        <v>1</v>
      </c>
      <c r="AD432" s="271" t="s">
        <v>1</v>
      </c>
      <c r="AE432" s="271" t="s">
        <v>1</v>
      </c>
      <c r="AF432" s="273" t="s">
        <v>22</v>
      </c>
      <c r="AG432" s="271" t="s">
        <v>1</v>
      </c>
      <c r="AH432" s="271" t="s">
        <v>1</v>
      </c>
      <c r="AI432" s="271" t="s">
        <v>1</v>
      </c>
      <c r="AJ432" s="271" t="s">
        <v>1</v>
      </c>
      <c r="AK432" s="271" t="s">
        <v>1</v>
      </c>
      <c r="AL432" s="271" t="s">
        <v>1</v>
      </c>
      <c r="AM432" s="271" t="s">
        <v>1</v>
      </c>
      <c r="AN432" s="271" t="s">
        <v>1</v>
      </c>
      <c r="AO432" s="274" t="s">
        <v>20</v>
      </c>
      <c r="AP432" s="271" t="s">
        <v>1</v>
      </c>
      <c r="AQ432" s="271" t="s">
        <v>1</v>
      </c>
      <c r="AR432" s="272" t="s">
        <v>23</v>
      </c>
      <c r="AS432" s="271" t="s">
        <v>1</v>
      </c>
      <c r="AT432" s="271" t="s">
        <v>1</v>
      </c>
      <c r="AU432" s="271" t="s">
        <v>1</v>
      </c>
      <c r="AV432" s="271" t="s">
        <v>1</v>
      </c>
      <c r="AW432" s="275" t="s">
        <v>1241</v>
      </c>
      <c r="AX432" s="275">
        <v>1</v>
      </c>
      <c r="AY432" s="284">
        <v>0</v>
      </c>
      <c r="AZ432" s="276">
        <v>0</v>
      </c>
      <c r="BA432" s="280">
        <v>0.08</v>
      </c>
      <c r="BB432" s="283">
        <v>0</v>
      </c>
      <c r="BD432" s="150" t="e">
        <f>_xlfn.XLOOKUP(A432,'KSD auditees'!A:A,'KSD auditees'!A:A)</f>
        <v>#N/A</v>
      </c>
      <c r="BE432" s="150" t="e">
        <f>_xlfn.XLOOKUP(A432,'KSD auditees'!A:A,'KSD auditees'!G:G)</f>
        <v>#N/A</v>
      </c>
      <c r="BF432" s="150" t="e">
        <f>_xlfn.XLOOKUP(A432,'[27]Non AGSA'!B:B,'[27]Non AGSA'!B:B)</f>
        <v>#N/A</v>
      </c>
      <c r="BG432" s="150" t="e">
        <f>_xlfn.XLOOKUP(A432,'[27]Dormant auditee list'!C:C,'[27]Dormant auditee list'!C:C)</f>
        <v>#N/A</v>
      </c>
      <c r="BH432" s="150" t="e">
        <f>_xlfn.XLOOKUP(A432,[27]Reworked!A:A,[27]Reworked!I:I)</f>
        <v>#N/A</v>
      </c>
      <c r="BJ432" s="150">
        <v>3</v>
      </c>
      <c r="BK432" s="150">
        <v>2</v>
      </c>
    </row>
    <row r="433" spans="1:63" ht="27" customHeight="1" x14ac:dyDescent="0.25">
      <c r="A433" s="265">
        <v>1456</v>
      </c>
      <c r="B433" s="266" t="s">
        <v>1329</v>
      </c>
      <c r="C433" s="271" t="s">
        <v>1193</v>
      </c>
      <c r="D433" s="271" t="s">
        <v>896</v>
      </c>
      <c r="E433" s="271" t="s">
        <v>1323</v>
      </c>
      <c r="F433" s="271" t="s">
        <v>1</v>
      </c>
      <c r="G433" s="271" t="s">
        <v>902</v>
      </c>
      <c r="H433" s="266" t="s">
        <v>755</v>
      </c>
      <c r="I433" s="266" t="s">
        <v>437</v>
      </c>
      <c r="J433" s="275" t="s">
        <v>33</v>
      </c>
      <c r="K433" s="271" t="s">
        <v>1</v>
      </c>
      <c r="L433" s="271" t="s">
        <v>1</v>
      </c>
      <c r="M433" s="275" t="s">
        <v>33</v>
      </c>
      <c r="N433" s="271" t="s">
        <v>1</v>
      </c>
      <c r="O433" s="271" t="s">
        <v>1</v>
      </c>
      <c r="P433" s="271" t="s">
        <v>1</v>
      </c>
      <c r="Q433" s="271" t="s">
        <v>1</v>
      </c>
      <c r="R433" s="271" t="s">
        <v>1</v>
      </c>
      <c r="S433" s="271" t="s">
        <v>1</v>
      </c>
      <c r="T433" s="271" t="s">
        <v>1</v>
      </c>
      <c r="U433" s="271" t="s">
        <v>1</v>
      </c>
      <c r="V433" s="271" t="s">
        <v>1</v>
      </c>
      <c r="W433" s="271" t="s">
        <v>1</v>
      </c>
      <c r="X433" s="271" t="s">
        <v>1</v>
      </c>
      <c r="Y433" s="271" t="s">
        <v>1</v>
      </c>
      <c r="Z433" s="271" t="s">
        <v>1</v>
      </c>
      <c r="AA433" s="271" t="s">
        <v>1</v>
      </c>
      <c r="AB433" s="271" t="s">
        <v>1</v>
      </c>
      <c r="AC433" s="271" t="s">
        <v>1</v>
      </c>
      <c r="AD433" s="271" t="s">
        <v>1</v>
      </c>
      <c r="AE433" s="271" t="s">
        <v>1</v>
      </c>
      <c r="AF433" s="271" t="s">
        <v>1</v>
      </c>
      <c r="AG433" s="271" t="s">
        <v>1</v>
      </c>
      <c r="AH433" s="271" t="s">
        <v>1</v>
      </c>
      <c r="AI433" s="271" t="s">
        <v>1</v>
      </c>
      <c r="AJ433" s="271" t="s">
        <v>1</v>
      </c>
      <c r="AK433" s="271" t="s">
        <v>1</v>
      </c>
      <c r="AL433" s="271" t="s">
        <v>1</v>
      </c>
      <c r="AM433" s="271" t="s">
        <v>1</v>
      </c>
      <c r="AN433" s="271" t="s">
        <v>1</v>
      </c>
      <c r="AO433" s="271" t="s">
        <v>1</v>
      </c>
      <c r="AP433" s="271" t="s">
        <v>1</v>
      </c>
      <c r="AQ433" s="271" t="s">
        <v>1</v>
      </c>
      <c r="AR433" s="271" t="s">
        <v>1</v>
      </c>
      <c r="AS433" s="271" t="s">
        <v>1</v>
      </c>
      <c r="AT433" s="271" t="s">
        <v>1</v>
      </c>
      <c r="AU433" s="271" t="s">
        <v>1</v>
      </c>
      <c r="AV433" s="271" t="s">
        <v>1</v>
      </c>
      <c r="AW433" s="284" t="s">
        <v>1</v>
      </c>
      <c r="AX433" s="275">
        <v>1</v>
      </c>
      <c r="AY433" s="284">
        <v>0</v>
      </c>
      <c r="AZ433" s="276">
        <v>0</v>
      </c>
      <c r="BA433" s="276">
        <v>0</v>
      </c>
      <c r="BB433" s="278">
        <v>0.02</v>
      </c>
      <c r="BD433" s="150" t="e">
        <f>_xlfn.XLOOKUP(A433,'KSD auditees'!A:A,'KSD auditees'!A:A)</f>
        <v>#N/A</v>
      </c>
      <c r="BE433" s="150" t="e">
        <f>_xlfn.XLOOKUP(A433,'KSD auditees'!A:A,'KSD auditees'!G:G)</f>
        <v>#N/A</v>
      </c>
      <c r="BF433" s="150" t="e">
        <f>_xlfn.XLOOKUP(A433,'[27]Non AGSA'!B:B,'[27]Non AGSA'!B:B)</f>
        <v>#N/A</v>
      </c>
      <c r="BG433" s="150" t="e">
        <f>_xlfn.XLOOKUP(A433,'[27]Dormant auditee list'!C:C,'[27]Dormant auditee list'!C:C)</f>
        <v>#N/A</v>
      </c>
      <c r="BH433" s="150" t="e">
        <f>_xlfn.XLOOKUP(A433,[27]Reworked!A:A,[27]Reworked!I:I)</f>
        <v>#N/A</v>
      </c>
      <c r="BJ433" s="150">
        <v>3</v>
      </c>
      <c r="BK433" s="150">
        <v>1</v>
      </c>
    </row>
    <row r="434" spans="1:63" ht="34.5" customHeight="1" x14ac:dyDescent="0.25">
      <c r="A434" s="265">
        <v>42</v>
      </c>
      <c r="B434" s="266" t="s">
        <v>692</v>
      </c>
      <c r="C434" s="271" t="s">
        <v>1193</v>
      </c>
      <c r="D434" s="271" t="s">
        <v>683</v>
      </c>
      <c r="E434" s="271" t="s">
        <v>1323</v>
      </c>
      <c r="F434" s="271" t="s">
        <v>1</v>
      </c>
      <c r="G434" s="271" t="s">
        <v>687</v>
      </c>
      <c r="H434" s="266" t="s">
        <v>440</v>
      </c>
      <c r="I434" s="266" t="s">
        <v>437</v>
      </c>
      <c r="J434" s="275" t="s">
        <v>33</v>
      </c>
      <c r="K434" s="271" t="s">
        <v>1</v>
      </c>
      <c r="L434" s="271" t="s">
        <v>1</v>
      </c>
      <c r="M434" s="275" t="s">
        <v>33</v>
      </c>
      <c r="N434" s="271" t="s">
        <v>1</v>
      </c>
      <c r="O434" s="271" t="s">
        <v>1</v>
      </c>
      <c r="P434" s="271" t="s">
        <v>1</v>
      </c>
      <c r="Q434" s="271" t="s">
        <v>1</v>
      </c>
      <c r="R434" s="271" t="s">
        <v>1</v>
      </c>
      <c r="S434" s="271" t="s">
        <v>1</v>
      </c>
      <c r="T434" s="271" t="s">
        <v>1</v>
      </c>
      <c r="U434" s="271" t="s">
        <v>1</v>
      </c>
      <c r="V434" s="271" t="s">
        <v>1</v>
      </c>
      <c r="W434" s="271" t="s">
        <v>1</v>
      </c>
      <c r="X434" s="271" t="s">
        <v>1</v>
      </c>
      <c r="Y434" s="271" t="s">
        <v>1</v>
      </c>
      <c r="Z434" s="271" t="s">
        <v>1</v>
      </c>
      <c r="AA434" s="271" t="s">
        <v>1</v>
      </c>
      <c r="AB434" s="271" t="s">
        <v>1</v>
      </c>
      <c r="AC434" s="271" t="s">
        <v>1</v>
      </c>
      <c r="AD434" s="271" t="s">
        <v>1</v>
      </c>
      <c r="AE434" s="271" t="s">
        <v>1</v>
      </c>
      <c r="AF434" s="271" t="s">
        <v>1</v>
      </c>
      <c r="AG434" s="271" t="s">
        <v>1</v>
      </c>
      <c r="AH434" s="271" t="s">
        <v>1</v>
      </c>
      <c r="AI434" s="271" t="s">
        <v>1</v>
      </c>
      <c r="AJ434" s="271" t="s">
        <v>1</v>
      </c>
      <c r="AK434" s="271" t="s">
        <v>1</v>
      </c>
      <c r="AL434" s="271" t="s">
        <v>1</v>
      </c>
      <c r="AM434" s="271" t="s">
        <v>1</v>
      </c>
      <c r="AN434" s="271" t="s">
        <v>1</v>
      </c>
      <c r="AO434" s="271" t="s">
        <v>1</v>
      </c>
      <c r="AP434" s="271" t="s">
        <v>1</v>
      </c>
      <c r="AQ434" s="271" t="s">
        <v>1</v>
      </c>
      <c r="AR434" s="271" t="s">
        <v>1</v>
      </c>
      <c r="AS434" s="271" t="s">
        <v>1</v>
      </c>
      <c r="AT434" s="271" t="s">
        <v>1</v>
      </c>
      <c r="AU434" s="271" t="s">
        <v>1</v>
      </c>
      <c r="AV434" s="271" t="s">
        <v>1</v>
      </c>
      <c r="AW434" s="275" t="s">
        <v>1241</v>
      </c>
      <c r="AX434" s="275">
        <v>1</v>
      </c>
      <c r="AY434" s="284">
        <v>0</v>
      </c>
      <c r="AZ434" s="276">
        <v>0</v>
      </c>
      <c r="BA434" s="276">
        <v>0</v>
      </c>
      <c r="BB434" s="283">
        <v>0</v>
      </c>
      <c r="BD434" s="150" t="e">
        <f>_xlfn.XLOOKUP(A434,'KSD auditees'!A:A,'KSD auditees'!A:A)</f>
        <v>#N/A</v>
      </c>
      <c r="BE434" s="150" t="e">
        <f>_xlfn.XLOOKUP(A434,'KSD auditees'!A:A,'KSD auditees'!G:G)</f>
        <v>#N/A</v>
      </c>
      <c r="BF434" s="150" t="e">
        <f>_xlfn.XLOOKUP(A434,'[27]Non AGSA'!B:B,'[27]Non AGSA'!B:B)</f>
        <v>#N/A</v>
      </c>
      <c r="BG434" s="150" t="e">
        <f>_xlfn.XLOOKUP(A434,'[27]Dormant auditee list'!C:C,'[27]Dormant auditee list'!C:C)</f>
        <v>#N/A</v>
      </c>
      <c r="BH434" s="150" t="e">
        <f>_xlfn.XLOOKUP(A434,[27]Reworked!A:A,[27]Reworked!I:I)</f>
        <v>#N/A</v>
      </c>
      <c r="BJ434" s="150">
        <v>3</v>
      </c>
      <c r="BK434" s="150">
        <v>1</v>
      </c>
    </row>
    <row r="435" spans="1:63" ht="18.75" customHeight="1" x14ac:dyDescent="0.25">
      <c r="A435" s="265">
        <v>43</v>
      </c>
      <c r="B435" s="266" t="s">
        <v>1330</v>
      </c>
      <c r="C435" s="271" t="s">
        <v>1193</v>
      </c>
      <c r="D435" s="271" t="s">
        <v>519</v>
      </c>
      <c r="E435" s="271" t="s">
        <v>1323</v>
      </c>
      <c r="F435" s="271" t="s">
        <v>1</v>
      </c>
      <c r="G435" s="271" t="s">
        <v>1</v>
      </c>
      <c r="H435" s="266" t="s">
        <v>1</v>
      </c>
      <c r="I435" s="266" t="s">
        <v>519</v>
      </c>
      <c r="J435" s="275" t="s">
        <v>33</v>
      </c>
      <c r="K435" s="271" t="s">
        <v>1</v>
      </c>
      <c r="L435" s="271" t="s">
        <v>1</v>
      </c>
      <c r="M435" s="275" t="s">
        <v>33</v>
      </c>
      <c r="N435" s="271" t="s">
        <v>1</v>
      </c>
      <c r="O435" s="271" t="s">
        <v>1</v>
      </c>
      <c r="P435" s="271" t="s">
        <v>1</v>
      </c>
      <c r="Q435" s="271" t="s">
        <v>1</v>
      </c>
      <c r="R435" s="271" t="s">
        <v>1</v>
      </c>
      <c r="S435" s="271" t="s">
        <v>1</v>
      </c>
      <c r="T435" s="271" t="s">
        <v>1</v>
      </c>
      <c r="U435" s="271" t="s">
        <v>1</v>
      </c>
      <c r="V435" s="271" t="s">
        <v>1</v>
      </c>
      <c r="W435" s="271" t="s">
        <v>1</v>
      </c>
      <c r="X435" s="271" t="s">
        <v>1</v>
      </c>
      <c r="Y435" s="271" t="s">
        <v>1</v>
      </c>
      <c r="Z435" s="271" t="s">
        <v>1</v>
      </c>
      <c r="AA435" s="271" t="s">
        <v>1</v>
      </c>
      <c r="AB435" s="271" t="s">
        <v>1</v>
      </c>
      <c r="AC435" s="271" t="s">
        <v>1</v>
      </c>
      <c r="AD435" s="271" t="s">
        <v>1</v>
      </c>
      <c r="AE435" s="271" t="s">
        <v>1</v>
      </c>
      <c r="AF435" s="271" t="s">
        <v>1</v>
      </c>
      <c r="AG435" s="271" t="s">
        <v>1</v>
      </c>
      <c r="AH435" s="271" t="s">
        <v>1</v>
      </c>
      <c r="AI435" s="271" t="s">
        <v>1</v>
      </c>
      <c r="AJ435" s="271" t="s">
        <v>1</v>
      </c>
      <c r="AK435" s="271" t="s">
        <v>1</v>
      </c>
      <c r="AL435" s="271" t="s">
        <v>1</v>
      </c>
      <c r="AM435" s="271" t="s">
        <v>1</v>
      </c>
      <c r="AN435" s="271" t="s">
        <v>1</v>
      </c>
      <c r="AO435" s="271" t="s">
        <v>1</v>
      </c>
      <c r="AP435" s="271" t="s">
        <v>1</v>
      </c>
      <c r="AQ435" s="271" t="s">
        <v>1</v>
      </c>
      <c r="AR435" s="271" t="s">
        <v>1</v>
      </c>
      <c r="AS435" s="271" t="s">
        <v>1</v>
      </c>
      <c r="AT435" s="271" t="s">
        <v>1</v>
      </c>
      <c r="AU435" s="271" t="s">
        <v>1</v>
      </c>
      <c r="AV435" s="271" t="s">
        <v>1</v>
      </c>
      <c r="AW435" s="284" t="s">
        <v>1</v>
      </c>
      <c r="AX435" s="275">
        <v>1</v>
      </c>
      <c r="AY435" s="284">
        <v>0</v>
      </c>
      <c r="AZ435" s="276">
        <v>0</v>
      </c>
      <c r="BA435" s="276">
        <v>0</v>
      </c>
      <c r="BB435" s="283">
        <v>0</v>
      </c>
      <c r="BD435" s="150" t="e">
        <f>_xlfn.XLOOKUP(A435,'KSD auditees'!A:A,'KSD auditees'!A:A)</f>
        <v>#N/A</v>
      </c>
      <c r="BE435" s="150" t="e">
        <f>_xlfn.XLOOKUP(A435,'KSD auditees'!A:A,'KSD auditees'!G:G)</f>
        <v>#N/A</v>
      </c>
      <c r="BF435" s="150" t="e">
        <f>_xlfn.XLOOKUP(A435,'[27]Non AGSA'!B:B,'[27]Non AGSA'!B:B)</f>
        <v>#N/A</v>
      </c>
      <c r="BG435" s="150" t="e">
        <f>_xlfn.XLOOKUP(A435,'[27]Dormant auditee list'!C:C,'[27]Dormant auditee list'!C:C)</f>
        <v>#N/A</v>
      </c>
      <c r="BH435" s="150" t="e">
        <f>_xlfn.XLOOKUP(A435,[27]Reworked!A:A,[27]Reworked!I:I)</f>
        <v>#N/A</v>
      </c>
      <c r="BJ435" s="150">
        <v>3</v>
      </c>
      <c r="BK435" s="150">
        <v>1</v>
      </c>
    </row>
    <row r="436" spans="1:63" ht="34.5" customHeight="1" x14ac:dyDescent="0.25">
      <c r="A436" s="265">
        <v>1222</v>
      </c>
      <c r="B436" s="266" t="s">
        <v>752</v>
      </c>
      <c r="C436" s="271" t="s">
        <v>1193</v>
      </c>
      <c r="D436" s="271" t="s">
        <v>737</v>
      </c>
      <c r="E436" s="271" t="s">
        <v>1323</v>
      </c>
      <c r="F436" s="271" t="s">
        <v>1</v>
      </c>
      <c r="G436" s="271" t="s">
        <v>739</v>
      </c>
      <c r="H436" s="266" t="s">
        <v>440</v>
      </c>
      <c r="I436" s="266" t="s">
        <v>437</v>
      </c>
      <c r="J436" s="275" t="s">
        <v>33</v>
      </c>
      <c r="K436" s="271" t="s">
        <v>1</v>
      </c>
      <c r="L436" s="271" t="s">
        <v>1</v>
      </c>
      <c r="M436" s="275" t="s">
        <v>33</v>
      </c>
      <c r="N436" s="271" t="s">
        <v>1</v>
      </c>
      <c r="O436" s="273" t="s">
        <v>22</v>
      </c>
      <c r="P436" s="271" t="s">
        <v>1</v>
      </c>
      <c r="Q436" s="271" t="s">
        <v>1</v>
      </c>
      <c r="R436" s="271" t="s">
        <v>1</v>
      </c>
      <c r="S436" s="271" t="s">
        <v>1</v>
      </c>
      <c r="T436" s="271" t="s">
        <v>1</v>
      </c>
      <c r="U436" s="271" t="s">
        <v>1</v>
      </c>
      <c r="V436" s="271" t="s">
        <v>1</v>
      </c>
      <c r="W436" s="271" t="s">
        <v>1</v>
      </c>
      <c r="X436" s="271" t="s">
        <v>1</v>
      </c>
      <c r="Y436" s="271" t="s">
        <v>1</v>
      </c>
      <c r="Z436" s="271" t="s">
        <v>1</v>
      </c>
      <c r="AA436" s="271" t="s">
        <v>1</v>
      </c>
      <c r="AB436" s="271" t="s">
        <v>1</v>
      </c>
      <c r="AC436" s="271" t="s">
        <v>1</v>
      </c>
      <c r="AD436" s="271" t="s">
        <v>1</v>
      </c>
      <c r="AE436" s="271" t="s">
        <v>1</v>
      </c>
      <c r="AF436" s="271" t="s">
        <v>1</v>
      </c>
      <c r="AG436" s="271" t="s">
        <v>1</v>
      </c>
      <c r="AH436" s="271" t="s">
        <v>1</v>
      </c>
      <c r="AI436" s="271" t="s">
        <v>1</v>
      </c>
      <c r="AJ436" s="271" t="s">
        <v>1</v>
      </c>
      <c r="AK436" s="271" t="s">
        <v>1</v>
      </c>
      <c r="AL436" s="271" t="s">
        <v>1</v>
      </c>
      <c r="AM436" s="271" t="s">
        <v>1</v>
      </c>
      <c r="AN436" s="271" t="s">
        <v>1</v>
      </c>
      <c r="AO436" s="271" t="s">
        <v>1</v>
      </c>
      <c r="AP436" s="271" t="s">
        <v>1</v>
      </c>
      <c r="AQ436" s="271" t="s">
        <v>1</v>
      </c>
      <c r="AR436" s="271" t="s">
        <v>1</v>
      </c>
      <c r="AS436" s="271" t="s">
        <v>1</v>
      </c>
      <c r="AT436" s="271" t="s">
        <v>1</v>
      </c>
      <c r="AU436" s="271" t="s">
        <v>1</v>
      </c>
      <c r="AV436" s="271" t="s">
        <v>1</v>
      </c>
      <c r="AW436" s="275" t="s">
        <v>1241</v>
      </c>
      <c r="AX436" s="275">
        <v>1</v>
      </c>
      <c r="AY436" s="284">
        <v>0</v>
      </c>
      <c r="AZ436" s="276">
        <v>0</v>
      </c>
      <c r="BA436" s="276">
        <v>0</v>
      </c>
      <c r="BB436" s="283">
        <v>0</v>
      </c>
      <c r="BD436" s="150" t="e">
        <f>_xlfn.XLOOKUP(A436,'KSD auditees'!A:A,'KSD auditees'!A:A)</f>
        <v>#N/A</v>
      </c>
      <c r="BE436" s="150" t="e">
        <f>_xlfn.XLOOKUP(A436,'KSD auditees'!A:A,'KSD auditees'!G:G)</f>
        <v>#N/A</v>
      </c>
      <c r="BF436" s="150" t="e">
        <f>_xlfn.XLOOKUP(A436,'[27]Non AGSA'!B:B,'[27]Non AGSA'!B:B)</f>
        <v>#N/A</v>
      </c>
      <c r="BG436" s="150" t="e">
        <f>_xlfn.XLOOKUP(A436,'[27]Dormant auditee list'!C:C,'[27]Dormant auditee list'!C:C)</f>
        <v>#N/A</v>
      </c>
      <c r="BH436" s="150" t="e">
        <f>_xlfn.XLOOKUP(A436,[27]Reworked!A:A,[27]Reworked!I:I)</f>
        <v>#N/A</v>
      </c>
      <c r="BJ436" s="150">
        <v>3</v>
      </c>
      <c r="BK436" s="150">
        <v>1</v>
      </c>
    </row>
    <row r="437" spans="1:63" ht="27" customHeight="1" x14ac:dyDescent="0.25">
      <c r="A437" s="265">
        <v>52</v>
      </c>
      <c r="B437" s="266" t="s">
        <v>857</v>
      </c>
      <c r="C437" s="271" t="s">
        <v>1193</v>
      </c>
      <c r="D437" s="271" t="s">
        <v>854</v>
      </c>
      <c r="E437" s="271" t="s">
        <v>1323</v>
      </c>
      <c r="F437" s="271" t="s">
        <v>1</v>
      </c>
      <c r="G437" s="271" t="s">
        <v>151</v>
      </c>
      <c r="H437" s="266" t="s">
        <v>444</v>
      </c>
      <c r="I437" s="266" t="s">
        <v>437</v>
      </c>
      <c r="J437" s="152" t="s">
        <v>17</v>
      </c>
      <c r="K437" s="271" t="s">
        <v>1</v>
      </c>
      <c r="L437" s="272" t="s">
        <v>23</v>
      </c>
      <c r="M437" s="152" t="s">
        <v>17</v>
      </c>
      <c r="N437" s="271" t="s">
        <v>1</v>
      </c>
      <c r="O437" s="272" t="s">
        <v>23</v>
      </c>
      <c r="P437" s="271" t="s">
        <v>1</v>
      </c>
      <c r="Q437" s="271" t="s">
        <v>1</v>
      </c>
      <c r="R437" s="271" t="s">
        <v>1</v>
      </c>
      <c r="S437" s="271" t="s">
        <v>1</v>
      </c>
      <c r="T437" s="271" t="s">
        <v>1</v>
      </c>
      <c r="U437" s="271" t="s">
        <v>1</v>
      </c>
      <c r="V437" s="271" t="s">
        <v>1</v>
      </c>
      <c r="W437" s="271" t="s">
        <v>1</v>
      </c>
      <c r="X437" s="271" t="s">
        <v>1</v>
      </c>
      <c r="Y437" s="271" t="s">
        <v>1</v>
      </c>
      <c r="Z437" s="271" t="s">
        <v>1</v>
      </c>
      <c r="AA437" s="271" t="s">
        <v>1</v>
      </c>
      <c r="AB437" s="271" t="s">
        <v>1</v>
      </c>
      <c r="AC437" s="271" t="s">
        <v>1</v>
      </c>
      <c r="AD437" s="271" t="s">
        <v>1</v>
      </c>
      <c r="AE437" s="271" t="s">
        <v>1</v>
      </c>
      <c r="AF437" s="271" t="s">
        <v>1</v>
      </c>
      <c r="AG437" s="271" t="s">
        <v>1</v>
      </c>
      <c r="AH437" s="271" t="s">
        <v>1</v>
      </c>
      <c r="AI437" s="271" t="s">
        <v>1</v>
      </c>
      <c r="AJ437" s="271" t="s">
        <v>1</v>
      </c>
      <c r="AK437" s="271" t="s">
        <v>1</v>
      </c>
      <c r="AL437" s="272" t="s">
        <v>23</v>
      </c>
      <c r="AM437" s="271" t="s">
        <v>1</v>
      </c>
      <c r="AN437" s="271" t="s">
        <v>1</v>
      </c>
      <c r="AO437" s="271" t="s">
        <v>1</v>
      </c>
      <c r="AP437" s="271" t="s">
        <v>1</v>
      </c>
      <c r="AQ437" s="271" t="s">
        <v>1</v>
      </c>
      <c r="AR437" s="271" t="s">
        <v>1</v>
      </c>
      <c r="AS437" s="271" t="s">
        <v>1</v>
      </c>
      <c r="AT437" s="271" t="s">
        <v>1</v>
      </c>
      <c r="AU437" s="274" t="s">
        <v>20</v>
      </c>
      <c r="AV437" s="271" t="s">
        <v>1</v>
      </c>
      <c r="AW437" s="275" t="s">
        <v>1241</v>
      </c>
      <c r="AX437" s="284">
        <v>0</v>
      </c>
      <c r="AY437" s="284">
        <v>0</v>
      </c>
      <c r="AZ437" s="276">
        <v>0</v>
      </c>
      <c r="BA437" s="277">
        <v>0.66</v>
      </c>
      <c r="BB437" s="278">
        <v>0.69</v>
      </c>
      <c r="BD437" s="150" t="e">
        <f>_xlfn.XLOOKUP(A437,'KSD auditees'!A:A,'KSD auditees'!A:A)</f>
        <v>#N/A</v>
      </c>
      <c r="BE437" s="150" t="e">
        <f>_xlfn.XLOOKUP(A437,'KSD auditees'!A:A,'KSD auditees'!G:G)</f>
        <v>#N/A</v>
      </c>
      <c r="BF437" s="150" t="e">
        <f>_xlfn.XLOOKUP(A437,'[27]Non AGSA'!B:B,'[27]Non AGSA'!B:B)</f>
        <v>#N/A</v>
      </c>
      <c r="BG437" s="150" t="e">
        <f>_xlfn.XLOOKUP(A437,'[27]Dormant auditee list'!C:C,'[27]Dormant auditee list'!C:C)</f>
        <v>#N/A</v>
      </c>
      <c r="BH437" s="150" t="e">
        <f>_xlfn.XLOOKUP(A437,[27]Reworked!A:A,[27]Reworked!I:I)</f>
        <v>#N/A</v>
      </c>
      <c r="BJ437" s="150">
        <v>3</v>
      </c>
      <c r="BK437" s="150">
        <v>2</v>
      </c>
    </row>
    <row r="438" spans="1:63" ht="26.25" customHeight="1" x14ac:dyDescent="0.25">
      <c r="A438" s="265">
        <v>56</v>
      </c>
      <c r="B438" s="266" t="s">
        <v>954</v>
      </c>
      <c r="C438" s="271" t="s">
        <v>1193</v>
      </c>
      <c r="D438" s="271" t="s">
        <v>941</v>
      </c>
      <c r="E438" s="271" t="s">
        <v>1323</v>
      </c>
      <c r="F438" s="271" t="s">
        <v>1</v>
      </c>
      <c r="G438" s="271" t="s">
        <v>447</v>
      </c>
      <c r="H438" s="266" t="s">
        <v>444</v>
      </c>
      <c r="I438" s="266" t="s">
        <v>437</v>
      </c>
      <c r="J438" s="275" t="s">
        <v>33</v>
      </c>
      <c r="K438" s="271" t="s">
        <v>1</v>
      </c>
      <c r="L438" s="271" t="s">
        <v>1</v>
      </c>
      <c r="M438" s="275" t="s">
        <v>33</v>
      </c>
      <c r="N438" s="271" t="s">
        <v>1</v>
      </c>
      <c r="O438" s="271" t="s">
        <v>1</v>
      </c>
      <c r="P438" s="271" t="s">
        <v>1</v>
      </c>
      <c r="Q438" s="271" t="s">
        <v>1</v>
      </c>
      <c r="R438" s="271" t="s">
        <v>1</v>
      </c>
      <c r="S438" s="271" t="s">
        <v>1</v>
      </c>
      <c r="T438" s="271" t="s">
        <v>1</v>
      </c>
      <c r="U438" s="271" t="s">
        <v>1</v>
      </c>
      <c r="V438" s="271" t="s">
        <v>1</v>
      </c>
      <c r="W438" s="271" t="s">
        <v>1</v>
      </c>
      <c r="X438" s="271" t="s">
        <v>1</v>
      </c>
      <c r="Y438" s="271" t="s">
        <v>1</v>
      </c>
      <c r="Z438" s="271" t="s">
        <v>1</v>
      </c>
      <c r="AA438" s="271" t="s">
        <v>1</v>
      </c>
      <c r="AB438" s="271" t="s">
        <v>1</v>
      </c>
      <c r="AC438" s="271" t="s">
        <v>1</v>
      </c>
      <c r="AD438" s="271" t="s">
        <v>1</v>
      </c>
      <c r="AE438" s="271" t="s">
        <v>1</v>
      </c>
      <c r="AF438" s="271" t="s">
        <v>1</v>
      </c>
      <c r="AG438" s="271" t="s">
        <v>1</v>
      </c>
      <c r="AH438" s="271" t="s">
        <v>1</v>
      </c>
      <c r="AI438" s="271" t="s">
        <v>1</v>
      </c>
      <c r="AJ438" s="271" t="s">
        <v>1</v>
      </c>
      <c r="AK438" s="271" t="s">
        <v>1</v>
      </c>
      <c r="AL438" s="271" t="s">
        <v>1</v>
      </c>
      <c r="AM438" s="271" t="s">
        <v>1</v>
      </c>
      <c r="AN438" s="271" t="s">
        <v>1</v>
      </c>
      <c r="AO438" s="271" t="s">
        <v>1</v>
      </c>
      <c r="AP438" s="271" t="s">
        <v>1</v>
      </c>
      <c r="AQ438" s="271" t="s">
        <v>1</v>
      </c>
      <c r="AR438" s="271" t="s">
        <v>1</v>
      </c>
      <c r="AS438" s="271" t="s">
        <v>1</v>
      </c>
      <c r="AT438" s="271" t="s">
        <v>1</v>
      </c>
      <c r="AU438" s="271" t="s">
        <v>1</v>
      </c>
      <c r="AV438" s="271" t="s">
        <v>1</v>
      </c>
      <c r="AW438" s="275" t="s">
        <v>1241</v>
      </c>
      <c r="AX438" s="275">
        <v>1</v>
      </c>
      <c r="AY438" s="284">
        <v>0</v>
      </c>
      <c r="AZ438" s="276">
        <v>0</v>
      </c>
      <c r="BA438" s="277">
        <v>0</v>
      </c>
      <c r="BB438" s="281">
        <v>0</v>
      </c>
      <c r="BD438" s="150" t="e">
        <f>_xlfn.XLOOKUP(A438,'KSD auditees'!A:A,'KSD auditees'!A:A)</f>
        <v>#N/A</v>
      </c>
      <c r="BE438" s="150" t="e">
        <f>_xlfn.XLOOKUP(A438,'KSD auditees'!A:A,'KSD auditees'!G:G)</f>
        <v>#N/A</v>
      </c>
      <c r="BF438" s="150" t="e">
        <f>_xlfn.XLOOKUP(A438,'[27]Non AGSA'!B:B,'[27]Non AGSA'!B:B)</f>
        <v>#N/A</v>
      </c>
      <c r="BG438" s="150" t="e">
        <f>_xlfn.XLOOKUP(A438,'[27]Dormant auditee list'!C:C,'[27]Dormant auditee list'!C:C)</f>
        <v>#N/A</v>
      </c>
      <c r="BH438" s="150" t="e">
        <f>_xlfn.XLOOKUP(A438,[27]Reworked!A:A,[27]Reworked!I:I)</f>
        <v>#N/A</v>
      </c>
      <c r="BJ438" s="150">
        <v>3</v>
      </c>
      <c r="BK438" s="150">
        <v>1</v>
      </c>
    </row>
    <row r="439" spans="1:63" ht="18.75" customHeight="1" x14ac:dyDescent="0.25">
      <c r="A439" s="265">
        <v>58</v>
      </c>
      <c r="B439" s="266" t="s">
        <v>1331</v>
      </c>
      <c r="C439" s="271" t="s">
        <v>1193</v>
      </c>
      <c r="D439" s="271" t="s">
        <v>519</v>
      </c>
      <c r="E439" s="271" t="s">
        <v>1323</v>
      </c>
      <c r="F439" s="271" t="s">
        <v>1</v>
      </c>
      <c r="G439" s="271" t="s">
        <v>1</v>
      </c>
      <c r="H439" s="266" t="s">
        <v>1</v>
      </c>
      <c r="I439" s="266" t="s">
        <v>519</v>
      </c>
      <c r="J439" s="275" t="s">
        <v>33</v>
      </c>
      <c r="K439" s="271" t="s">
        <v>1</v>
      </c>
      <c r="L439" s="271" t="s">
        <v>1</v>
      </c>
      <c r="M439" s="275" t="s">
        <v>33</v>
      </c>
      <c r="N439" s="271" t="s">
        <v>1</v>
      </c>
      <c r="O439" s="271" t="s">
        <v>1</v>
      </c>
      <c r="P439" s="271" t="s">
        <v>1</v>
      </c>
      <c r="Q439" s="271" t="s">
        <v>1</v>
      </c>
      <c r="R439" s="271" t="s">
        <v>1</v>
      </c>
      <c r="S439" s="271" t="s">
        <v>1</v>
      </c>
      <c r="T439" s="271" t="s">
        <v>1</v>
      </c>
      <c r="U439" s="271" t="s">
        <v>1</v>
      </c>
      <c r="V439" s="271" t="s">
        <v>1</v>
      </c>
      <c r="W439" s="271" t="s">
        <v>1</v>
      </c>
      <c r="X439" s="271" t="s">
        <v>1</v>
      </c>
      <c r="Y439" s="271" t="s">
        <v>1</v>
      </c>
      <c r="Z439" s="271" t="s">
        <v>1</v>
      </c>
      <c r="AA439" s="271" t="s">
        <v>1</v>
      </c>
      <c r="AB439" s="271" t="s">
        <v>1</v>
      </c>
      <c r="AC439" s="271" t="s">
        <v>1</v>
      </c>
      <c r="AD439" s="271" t="s">
        <v>1</v>
      </c>
      <c r="AE439" s="271" t="s">
        <v>1</v>
      </c>
      <c r="AF439" s="271" t="s">
        <v>1</v>
      </c>
      <c r="AG439" s="271" t="s">
        <v>1</v>
      </c>
      <c r="AH439" s="271" t="s">
        <v>1</v>
      </c>
      <c r="AI439" s="271" t="s">
        <v>1</v>
      </c>
      <c r="AJ439" s="271" t="s">
        <v>1</v>
      </c>
      <c r="AK439" s="271" t="s">
        <v>1</v>
      </c>
      <c r="AL439" s="271" t="s">
        <v>1</v>
      </c>
      <c r="AM439" s="271" t="s">
        <v>1</v>
      </c>
      <c r="AN439" s="271" t="s">
        <v>1</v>
      </c>
      <c r="AO439" s="271" t="s">
        <v>1</v>
      </c>
      <c r="AP439" s="271" t="s">
        <v>1</v>
      </c>
      <c r="AQ439" s="271" t="s">
        <v>1</v>
      </c>
      <c r="AR439" s="271" t="s">
        <v>1</v>
      </c>
      <c r="AS439" s="271" t="s">
        <v>1</v>
      </c>
      <c r="AT439" s="271" t="s">
        <v>1</v>
      </c>
      <c r="AU439" s="271" t="s">
        <v>1</v>
      </c>
      <c r="AV439" s="271" t="s">
        <v>1</v>
      </c>
      <c r="AW439" s="284" t="s">
        <v>1</v>
      </c>
      <c r="AX439" s="275">
        <v>1</v>
      </c>
      <c r="AY439" s="284">
        <v>0</v>
      </c>
      <c r="AZ439" s="276">
        <v>0</v>
      </c>
      <c r="BA439" s="280">
        <v>0.16</v>
      </c>
      <c r="BB439" s="283">
        <v>0</v>
      </c>
      <c r="BD439" s="150" t="e">
        <f>_xlfn.XLOOKUP(A439,'KSD auditees'!A:A,'KSD auditees'!A:A)</f>
        <v>#N/A</v>
      </c>
      <c r="BE439" s="150" t="e">
        <f>_xlfn.XLOOKUP(A439,'KSD auditees'!A:A,'KSD auditees'!G:G)</f>
        <v>#N/A</v>
      </c>
      <c r="BF439" s="150" t="e">
        <f>_xlfn.XLOOKUP(A439,'[27]Non AGSA'!B:B,'[27]Non AGSA'!B:B)</f>
        <v>#N/A</v>
      </c>
      <c r="BG439" s="150" t="e">
        <f>_xlfn.XLOOKUP(A439,'[27]Dormant auditee list'!C:C,'[27]Dormant auditee list'!C:C)</f>
        <v>#N/A</v>
      </c>
      <c r="BH439" s="150" t="e">
        <f>_xlfn.XLOOKUP(A439,[27]Reworked!A:A,[27]Reworked!I:I)</f>
        <v>#N/A</v>
      </c>
      <c r="BJ439" s="150">
        <v>3</v>
      </c>
      <c r="BK439" s="150">
        <v>1</v>
      </c>
    </row>
    <row r="440" spans="1:63" ht="26.25" customHeight="1" x14ac:dyDescent="0.25">
      <c r="A440" s="265">
        <v>93</v>
      </c>
      <c r="B440" s="266" t="s">
        <v>1332</v>
      </c>
      <c r="C440" s="271" t="s">
        <v>1193</v>
      </c>
      <c r="D440" s="271" t="s">
        <v>1086</v>
      </c>
      <c r="E440" s="271" t="s">
        <v>1323</v>
      </c>
      <c r="F440" s="271" t="s">
        <v>1</v>
      </c>
      <c r="G440" s="271" t="s">
        <v>443</v>
      </c>
      <c r="H440" s="266" t="s">
        <v>444</v>
      </c>
      <c r="I440" s="266" t="s">
        <v>437</v>
      </c>
      <c r="J440" s="275" t="s">
        <v>33</v>
      </c>
      <c r="K440" s="271" t="s">
        <v>1</v>
      </c>
      <c r="L440" s="271" t="s">
        <v>1</v>
      </c>
      <c r="M440" s="275" t="s">
        <v>33</v>
      </c>
      <c r="N440" s="271" t="s">
        <v>1</v>
      </c>
      <c r="O440" s="271" t="s">
        <v>1</v>
      </c>
      <c r="P440" s="271" t="s">
        <v>1</v>
      </c>
      <c r="Q440" s="271" t="s">
        <v>1</v>
      </c>
      <c r="R440" s="271" t="s">
        <v>1</v>
      </c>
      <c r="S440" s="271" t="s">
        <v>1</v>
      </c>
      <c r="T440" s="271" t="s">
        <v>1</v>
      </c>
      <c r="U440" s="271" t="s">
        <v>1</v>
      </c>
      <c r="V440" s="271" t="s">
        <v>1</v>
      </c>
      <c r="W440" s="271" t="s">
        <v>1</v>
      </c>
      <c r="X440" s="271" t="s">
        <v>1</v>
      </c>
      <c r="Y440" s="271" t="s">
        <v>1</v>
      </c>
      <c r="Z440" s="271" t="s">
        <v>1</v>
      </c>
      <c r="AA440" s="271" t="s">
        <v>1</v>
      </c>
      <c r="AB440" s="271" t="s">
        <v>1</v>
      </c>
      <c r="AC440" s="271" t="s">
        <v>1</v>
      </c>
      <c r="AD440" s="271" t="s">
        <v>1</v>
      </c>
      <c r="AE440" s="271" t="s">
        <v>1</v>
      </c>
      <c r="AF440" s="271" t="s">
        <v>1</v>
      </c>
      <c r="AG440" s="271" t="s">
        <v>1</v>
      </c>
      <c r="AH440" s="271" t="s">
        <v>1</v>
      </c>
      <c r="AI440" s="271" t="s">
        <v>1</v>
      </c>
      <c r="AJ440" s="271" t="s">
        <v>1</v>
      </c>
      <c r="AK440" s="271" t="s">
        <v>1</v>
      </c>
      <c r="AL440" s="271" t="s">
        <v>1</v>
      </c>
      <c r="AM440" s="271" t="s">
        <v>1</v>
      </c>
      <c r="AN440" s="271" t="s">
        <v>1</v>
      </c>
      <c r="AO440" s="271" t="s">
        <v>1</v>
      </c>
      <c r="AP440" s="271" t="s">
        <v>1</v>
      </c>
      <c r="AQ440" s="271" t="s">
        <v>1</v>
      </c>
      <c r="AR440" s="271" t="s">
        <v>1</v>
      </c>
      <c r="AS440" s="271" t="s">
        <v>1</v>
      </c>
      <c r="AT440" s="271" t="s">
        <v>1</v>
      </c>
      <c r="AU440" s="271" t="s">
        <v>1</v>
      </c>
      <c r="AV440" s="271" t="s">
        <v>1</v>
      </c>
      <c r="AW440" s="284" t="s">
        <v>1</v>
      </c>
      <c r="AX440" s="284">
        <v>0</v>
      </c>
      <c r="AY440" s="284">
        <v>0</v>
      </c>
      <c r="AZ440" s="276">
        <v>0</v>
      </c>
      <c r="BA440" s="276">
        <v>0</v>
      </c>
      <c r="BB440" s="283">
        <v>0</v>
      </c>
      <c r="BD440" s="150" t="e">
        <f>_xlfn.XLOOKUP(A440,'KSD auditees'!A:A,'KSD auditees'!A:A)</f>
        <v>#N/A</v>
      </c>
      <c r="BE440" s="150" t="e">
        <f>_xlfn.XLOOKUP(A440,'KSD auditees'!A:A,'KSD auditees'!G:G)</f>
        <v>#N/A</v>
      </c>
      <c r="BF440" s="150" t="e">
        <f>_xlfn.XLOOKUP(A440,'[27]Non AGSA'!B:B,'[27]Non AGSA'!B:B)</f>
        <v>#N/A</v>
      </c>
      <c r="BG440" s="150" t="e">
        <f>_xlfn.XLOOKUP(A440,'[27]Dormant auditee list'!C:C,'[27]Dormant auditee list'!C:C)</f>
        <v>#N/A</v>
      </c>
      <c r="BH440" s="150" t="e">
        <f>_xlfn.XLOOKUP(A440,[27]Reworked!A:A,[27]Reworked!I:I)</f>
        <v>#N/A</v>
      </c>
      <c r="BJ440" s="150">
        <v>3</v>
      </c>
      <c r="BK440" s="150">
        <v>1</v>
      </c>
    </row>
    <row r="441" spans="1:63" ht="14.25" customHeight="1" x14ac:dyDescent="0.25">
      <c r="A441" s="265">
        <v>94</v>
      </c>
      <c r="B441" s="266" t="s">
        <v>1333</v>
      </c>
      <c r="C441" s="271" t="s">
        <v>1193</v>
      </c>
      <c r="D441" s="271" t="s">
        <v>519</v>
      </c>
      <c r="E441" s="271" t="s">
        <v>1323</v>
      </c>
      <c r="F441" s="271" t="s">
        <v>1</v>
      </c>
      <c r="G441" s="271" t="s">
        <v>1</v>
      </c>
      <c r="H441" s="266" t="s">
        <v>1</v>
      </c>
      <c r="I441" s="266" t="s">
        <v>519</v>
      </c>
      <c r="J441" s="275" t="s">
        <v>33</v>
      </c>
      <c r="K441" s="271" t="s">
        <v>1</v>
      </c>
      <c r="L441" s="271" t="s">
        <v>1</v>
      </c>
      <c r="M441" s="275" t="s">
        <v>33</v>
      </c>
      <c r="N441" s="271" t="s">
        <v>1</v>
      </c>
      <c r="O441" s="271" t="s">
        <v>1</v>
      </c>
      <c r="P441" s="271" t="s">
        <v>1</v>
      </c>
      <c r="Q441" s="271" t="s">
        <v>1</v>
      </c>
      <c r="R441" s="271" t="s">
        <v>1</v>
      </c>
      <c r="S441" s="271" t="s">
        <v>1</v>
      </c>
      <c r="T441" s="271" t="s">
        <v>1</v>
      </c>
      <c r="U441" s="271" t="s">
        <v>1</v>
      </c>
      <c r="V441" s="271" t="s">
        <v>1</v>
      </c>
      <c r="W441" s="271" t="s">
        <v>1</v>
      </c>
      <c r="X441" s="271" t="s">
        <v>1</v>
      </c>
      <c r="Y441" s="271" t="s">
        <v>1</v>
      </c>
      <c r="Z441" s="271" t="s">
        <v>1</v>
      </c>
      <c r="AA441" s="271" t="s">
        <v>1</v>
      </c>
      <c r="AB441" s="271" t="s">
        <v>1</v>
      </c>
      <c r="AC441" s="271" t="s">
        <v>1</v>
      </c>
      <c r="AD441" s="271" t="s">
        <v>1</v>
      </c>
      <c r="AE441" s="271" t="s">
        <v>1</v>
      </c>
      <c r="AF441" s="271" t="s">
        <v>1</v>
      </c>
      <c r="AG441" s="271" t="s">
        <v>1</v>
      </c>
      <c r="AH441" s="271" t="s">
        <v>1</v>
      </c>
      <c r="AI441" s="271" t="s">
        <v>1</v>
      </c>
      <c r="AJ441" s="271" t="s">
        <v>1</v>
      </c>
      <c r="AK441" s="271" t="s">
        <v>1</v>
      </c>
      <c r="AL441" s="271" t="s">
        <v>1</v>
      </c>
      <c r="AM441" s="271" t="s">
        <v>1</v>
      </c>
      <c r="AN441" s="271" t="s">
        <v>1</v>
      </c>
      <c r="AO441" s="271" t="s">
        <v>1</v>
      </c>
      <c r="AP441" s="271" t="s">
        <v>1</v>
      </c>
      <c r="AQ441" s="271" t="s">
        <v>1</v>
      </c>
      <c r="AR441" s="271" t="s">
        <v>1</v>
      </c>
      <c r="AS441" s="271" t="s">
        <v>1</v>
      </c>
      <c r="AT441" s="271" t="s">
        <v>1</v>
      </c>
      <c r="AU441" s="271" t="s">
        <v>1</v>
      </c>
      <c r="AV441" s="271" t="s">
        <v>1</v>
      </c>
      <c r="AW441" s="275" t="s">
        <v>1241</v>
      </c>
      <c r="AX441" s="275">
        <v>1</v>
      </c>
      <c r="AY441" s="284">
        <v>0</v>
      </c>
      <c r="AZ441" s="276">
        <v>0</v>
      </c>
      <c r="BA441" s="276">
        <v>0</v>
      </c>
      <c r="BB441" s="283">
        <v>0</v>
      </c>
      <c r="BD441" s="150" t="e">
        <f>_xlfn.XLOOKUP(A441,'KSD auditees'!A:A,'KSD auditees'!A:A)</f>
        <v>#N/A</v>
      </c>
      <c r="BE441" s="150" t="e">
        <f>_xlfn.XLOOKUP(A441,'KSD auditees'!A:A,'KSD auditees'!G:G)</f>
        <v>#N/A</v>
      </c>
      <c r="BF441" s="150" t="e">
        <f>_xlfn.XLOOKUP(A441,'[27]Non AGSA'!B:B,'[27]Non AGSA'!B:B)</f>
        <v>#N/A</v>
      </c>
      <c r="BG441" s="150" t="e">
        <f>_xlfn.XLOOKUP(A441,'[27]Dormant auditee list'!C:C,'[27]Dormant auditee list'!C:C)</f>
        <v>#N/A</v>
      </c>
      <c r="BH441" s="150" t="e">
        <f>_xlfn.XLOOKUP(A441,[27]Reworked!A:A,[27]Reworked!I:I)</f>
        <v>#N/A</v>
      </c>
      <c r="BJ441" s="150">
        <v>3</v>
      </c>
      <c r="BK441" s="150">
        <v>1</v>
      </c>
    </row>
    <row r="442" spans="1:63" ht="26.25" customHeight="1" x14ac:dyDescent="0.25">
      <c r="A442" s="265">
        <v>95</v>
      </c>
      <c r="B442" s="266" t="s">
        <v>827</v>
      </c>
      <c r="C442" s="271" t="s">
        <v>1193</v>
      </c>
      <c r="D442" s="271" t="s">
        <v>815</v>
      </c>
      <c r="E442" s="271" t="s">
        <v>1323</v>
      </c>
      <c r="F442" s="271" t="s">
        <v>1</v>
      </c>
      <c r="G442" s="271" t="s">
        <v>463</v>
      </c>
      <c r="H442" s="266" t="s">
        <v>444</v>
      </c>
      <c r="I442" s="266" t="s">
        <v>437</v>
      </c>
      <c r="J442" s="275" t="s">
        <v>33</v>
      </c>
      <c r="K442" s="271" t="s">
        <v>1</v>
      </c>
      <c r="L442" s="271" t="s">
        <v>1</v>
      </c>
      <c r="M442" s="275" t="s">
        <v>33</v>
      </c>
      <c r="N442" s="271" t="s">
        <v>1</v>
      </c>
      <c r="O442" s="271" t="s">
        <v>1</v>
      </c>
      <c r="P442" s="271" t="s">
        <v>1</v>
      </c>
      <c r="Q442" s="271" t="s">
        <v>1</v>
      </c>
      <c r="R442" s="271" t="s">
        <v>1</v>
      </c>
      <c r="S442" s="271" t="s">
        <v>1</v>
      </c>
      <c r="T442" s="271" t="s">
        <v>1</v>
      </c>
      <c r="U442" s="271" t="s">
        <v>1</v>
      </c>
      <c r="V442" s="271" t="s">
        <v>1</v>
      </c>
      <c r="W442" s="271" t="s">
        <v>1</v>
      </c>
      <c r="X442" s="271" t="s">
        <v>1</v>
      </c>
      <c r="Y442" s="271" t="s">
        <v>1</v>
      </c>
      <c r="Z442" s="271" t="s">
        <v>1</v>
      </c>
      <c r="AA442" s="271" t="s">
        <v>1</v>
      </c>
      <c r="AB442" s="271" t="s">
        <v>1</v>
      </c>
      <c r="AC442" s="271" t="s">
        <v>1</v>
      </c>
      <c r="AD442" s="271" t="s">
        <v>1</v>
      </c>
      <c r="AE442" s="271" t="s">
        <v>1</v>
      </c>
      <c r="AF442" s="271" t="s">
        <v>1</v>
      </c>
      <c r="AG442" s="271" t="s">
        <v>1</v>
      </c>
      <c r="AH442" s="271" t="s">
        <v>1</v>
      </c>
      <c r="AI442" s="271" t="s">
        <v>1</v>
      </c>
      <c r="AJ442" s="271" t="s">
        <v>1</v>
      </c>
      <c r="AK442" s="271" t="s">
        <v>1</v>
      </c>
      <c r="AL442" s="271" t="s">
        <v>1</v>
      </c>
      <c r="AM442" s="271" t="s">
        <v>1</v>
      </c>
      <c r="AN442" s="271" t="s">
        <v>1</v>
      </c>
      <c r="AO442" s="271" t="s">
        <v>1</v>
      </c>
      <c r="AP442" s="271" t="s">
        <v>1</v>
      </c>
      <c r="AQ442" s="271" t="s">
        <v>1</v>
      </c>
      <c r="AR442" s="271" t="s">
        <v>1</v>
      </c>
      <c r="AS442" s="271" t="s">
        <v>1</v>
      </c>
      <c r="AT442" s="271" t="s">
        <v>1</v>
      </c>
      <c r="AU442" s="271" t="s">
        <v>1</v>
      </c>
      <c r="AV442" s="271" t="s">
        <v>1</v>
      </c>
      <c r="AW442" s="284" t="s">
        <v>1</v>
      </c>
      <c r="AX442" s="284">
        <v>0</v>
      </c>
      <c r="AY442" s="284">
        <v>0</v>
      </c>
      <c r="AZ442" s="276" t="s">
        <v>1</v>
      </c>
      <c r="BA442" s="276" t="s">
        <v>1</v>
      </c>
      <c r="BB442" s="283" t="s">
        <v>1</v>
      </c>
      <c r="BD442" s="150" t="e">
        <f>_xlfn.XLOOKUP(A442,'KSD auditees'!A:A,'KSD auditees'!A:A)</f>
        <v>#N/A</v>
      </c>
      <c r="BE442" s="150" t="e">
        <f>_xlfn.XLOOKUP(A442,'KSD auditees'!A:A,'KSD auditees'!G:G)</f>
        <v>#N/A</v>
      </c>
      <c r="BF442" s="150" t="e">
        <f>_xlfn.XLOOKUP(A442,'[27]Non AGSA'!B:B,'[27]Non AGSA'!B:B)</f>
        <v>#N/A</v>
      </c>
      <c r="BG442" s="150" t="e">
        <f>_xlfn.XLOOKUP(A442,'[27]Dormant auditee list'!C:C,'[27]Dormant auditee list'!C:C)</f>
        <v>#N/A</v>
      </c>
      <c r="BH442" s="150" t="e">
        <f>_xlfn.XLOOKUP(A442,[27]Reworked!A:A,[27]Reworked!I:I)</f>
        <v>#N/A</v>
      </c>
      <c r="BJ442" s="150">
        <v>3</v>
      </c>
      <c r="BK442" s="150">
        <v>1</v>
      </c>
    </row>
    <row r="443" spans="1:63" ht="34.5" customHeight="1" x14ac:dyDescent="0.25">
      <c r="A443" s="265">
        <v>96</v>
      </c>
      <c r="B443" s="266" t="s">
        <v>908</v>
      </c>
      <c r="C443" s="271" t="s">
        <v>1193</v>
      </c>
      <c r="D443" s="271" t="s">
        <v>896</v>
      </c>
      <c r="E443" s="271" t="s">
        <v>1323</v>
      </c>
      <c r="F443" s="271" t="s">
        <v>1</v>
      </c>
      <c r="G443" s="271" t="s">
        <v>520</v>
      </c>
      <c r="H443" s="266" t="s">
        <v>440</v>
      </c>
      <c r="I443" s="266" t="s">
        <v>437</v>
      </c>
      <c r="J443" s="285" t="s">
        <v>39</v>
      </c>
      <c r="K443" s="271" t="s">
        <v>1</v>
      </c>
      <c r="L443" s="271" t="s">
        <v>1</v>
      </c>
      <c r="M443" s="275" t="s">
        <v>33</v>
      </c>
      <c r="N443" s="271" t="s">
        <v>1</v>
      </c>
      <c r="O443" s="271" t="s">
        <v>1</v>
      </c>
      <c r="P443" s="271" t="s">
        <v>1</v>
      </c>
      <c r="Q443" s="271" t="s">
        <v>1</v>
      </c>
      <c r="R443" s="271" t="s">
        <v>1</v>
      </c>
      <c r="S443" s="271" t="s">
        <v>1</v>
      </c>
      <c r="T443" s="271" t="s">
        <v>1</v>
      </c>
      <c r="U443" s="271" t="s">
        <v>1</v>
      </c>
      <c r="V443" s="271" t="s">
        <v>1</v>
      </c>
      <c r="W443" s="271" t="s">
        <v>1</v>
      </c>
      <c r="X443" s="271" t="s">
        <v>1</v>
      </c>
      <c r="Y443" s="271" t="s">
        <v>1</v>
      </c>
      <c r="Z443" s="271" t="s">
        <v>1</v>
      </c>
      <c r="AA443" s="271" t="s">
        <v>1</v>
      </c>
      <c r="AB443" s="271" t="s">
        <v>1</v>
      </c>
      <c r="AC443" s="271" t="s">
        <v>1</v>
      </c>
      <c r="AD443" s="271" t="s">
        <v>1</v>
      </c>
      <c r="AE443" s="271" t="s">
        <v>1</v>
      </c>
      <c r="AF443" s="271" t="s">
        <v>1</v>
      </c>
      <c r="AG443" s="271" t="s">
        <v>1</v>
      </c>
      <c r="AH443" s="271" t="s">
        <v>1</v>
      </c>
      <c r="AI443" s="271" t="s">
        <v>1</v>
      </c>
      <c r="AJ443" s="271" t="s">
        <v>1</v>
      </c>
      <c r="AK443" s="271" t="s">
        <v>1</v>
      </c>
      <c r="AL443" s="271" t="s">
        <v>1</v>
      </c>
      <c r="AM443" s="271" t="s">
        <v>1</v>
      </c>
      <c r="AN443" s="271" t="s">
        <v>1</v>
      </c>
      <c r="AO443" s="271" t="s">
        <v>1</v>
      </c>
      <c r="AP443" s="271" t="s">
        <v>1</v>
      </c>
      <c r="AQ443" s="271" t="s">
        <v>1</v>
      </c>
      <c r="AR443" s="271" t="s">
        <v>1</v>
      </c>
      <c r="AS443" s="271" t="s">
        <v>1</v>
      </c>
      <c r="AT443" s="271" t="s">
        <v>1</v>
      </c>
      <c r="AU443" s="271" t="s">
        <v>1</v>
      </c>
      <c r="AV443" s="271" t="s">
        <v>1</v>
      </c>
      <c r="AW443" s="284" t="s">
        <v>1</v>
      </c>
      <c r="AX443" s="284">
        <v>0</v>
      </c>
      <c r="AY443" s="284">
        <v>0</v>
      </c>
      <c r="AZ443" s="276" t="s">
        <v>1</v>
      </c>
      <c r="BA443" s="276" t="s">
        <v>1</v>
      </c>
      <c r="BB443" s="283" t="s">
        <v>1</v>
      </c>
      <c r="BD443" s="150" t="e">
        <f>_xlfn.XLOOKUP(A443,'KSD auditees'!A:A,'KSD auditees'!A:A)</f>
        <v>#N/A</v>
      </c>
      <c r="BE443" s="150" t="e">
        <f>_xlfn.XLOOKUP(A443,'KSD auditees'!A:A,'KSD auditees'!G:G)</f>
        <v>#N/A</v>
      </c>
      <c r="BF443" s="150" t="e">
        <f>_xlfn.XLOOKUP(A443,'[27]Non AGSA'!B:B,'[27]Non AGSA'!B:B)</f>
        <v>#N/A</v>
      </c>
      <c r="BG443" s="150" t="e">
        <f>_xlfn.XLOOKUP(A443,'[27]Dormant auditee list'!C:C,'[27]Dormant auditee list'!C:C)</f>
        <v>#N/A</v>
      </c>
      <c r="BH443" s="150" t="e">
        <f>_xlfn.XLOOKUP(A443,[27]Reworked!A:A,[27]Reworked!I:I)</f>
        <v>#N/A</v>
      </c>
      <c r="BJ443" s="150">
        <v>3</v>
      </c>
      <c r="BK443" s="150">
        <v>6</v>
      </c>
    </row>
    <row r="444" spans="1:63" ht="14.25" customHeight="1" x14ac:dyDescent="0.25">
      <c r="A444" s="265">
        <v>1472</v>
      </c>
      <c r="B444" s="266" t="s">
        <v>1334</v>
      </c>
      <c r="C444" s="271" t="s">
        <v>1193</v>
      </c>
      <c r="D444" s="271" t="s">
        <v>1021</v>
      </c>
      <c r="E444" s="271" t="s">
        <v>1323</v>
      </c>
      <c r="F444" s="271" t="s">
        <v>1</v>
      </c>
      <c r="G444" s="271" t="s">
        <v>1</v>
      </c>
      <c r="H444" s="266" t="s">
        <v>1</v>
      </c>
      <c r="I444" s="266" t="s">
        <v>1021</v>
      </c>
      <c r="J444" s="275" t="s">
        <v>33</v>
      </c>
      <c r="K444" s="273" t="s">
        <v>22</v>
      </c>
      <c r="L444" s="273" t="s">
        <v>22</v>
      </c>
      <c r="M444" s="279" t="s">
        <v>26</v>
      </c>
      <c r="N444" s="272" t="s">
        <v>23</v>
      </c>
      <c r="O444" s="272" t="s">
        <v>23</v>
      </c>
      <c r="P444" s="271" t="s">
        <v>1</v>
      </c>
      <c r="Q444" s="271" t="s">
        <v>1</v>
      </c>
      <c r="R444" s="271" t="s">
        <v>1</v>
      </c>
      <c r="S444" s="273" t="s">
        <v>22</v>
      </c>
      <c r="T444" s="271" t="s">
        <v>1</v>
      </c>
      <c r="U444" s="271" t="s">
        <v>1</v>
      </c>
      <c r="V444" s="271" t="s">
        <v>1</v>
      </c>
      <c r="W444" s="271" t="s">
        <v>1</v>
      </c>
      <c r="X444" s="271" t="s">
        <v>1</v>
      </c>
      <c r="Y444" s="271" t="s">
        <v>1</v>
      </c>
      <c r="Z444" s="273" t="s">
        <v>22</v>
      </c>
      <c r="AA444" s="271" t="s">
        <v>1</v>
      </c>
      <c r="AB444" s="271" t="s">
        <v>1</v>
      </c>
      <c r="AC444" s="271" t="s">
        <v>1</v>
      </c>
      <c r="AD444" s="271" t="s">
        <v>1</v>
      </c>
      <c r="AE444" s="271" t="s">
        <v>1</v>
      </c>
      <c r="AF444" s="271" t="s">
        <v>1</v>
      </c>
      <c r="AG444" s="271" t="s">
        <v>1</v>
      </c>
      <c r="AH444" s="271" t="s">
        <v>1</v>
      </c>
      <c r="AI444" s="271" t="s">
        <v>1</v>
      </c>
      <c r="AJ444" s="271" t="s">
        <v>1</v>
      </c>
      <c r="AK444" s="271" t="s">
        <v>1</v>
      </c>
      <c r="AL444" s="273" t="s">
        <v>22</v>
      </c>
      <c r="AM444" s="271" t="s">
        <v>1</v>
      </c>
      <c r="AN444" s="271" t="s">
        <v>1</v>
      </c>
      <c r="AO444" s="271" t="s">
        <v>1</v>
      </c>
      <c r="AP444" s="273" t="s">
        <v>22</v>
      </c>
      <c r="AQ444" s="271" t="s">
        <v>1</v>
      </c>
      <c r="AR444" s="271" t="s">
        <v>1</v>
      </c>
      <c r="AS444" s="271" t="s">
        <v>1</v>
      </c>
      <c r="AT444" s="271" t="s">
        <v>1</v>
      </c>
      <c r="AU444" s="273" t="s">
        <v>22</v>
      </c>
      <c r="AV444" s="271" t="s">
        <v>1</v>
      </c>
      <c r="AW444" s="272" t="s">
        <v>1242</v>
      </c>
      <c r="AX444" s="275">
        <v>1</v>
      </c>
      <c r="AY444" s="284">
        <v>0</v>
      </c>
      <c r="AZ444" s="276">
        <v>0</v>
      </c>
      <c r="BA444" s="276">
        <v>0</v>
      </c>
      <c r="BB444" s="283">
        <v>0</v>
      </c>
      <c r="BD444" s="150" t="e">
        <f>_xlfn.XLOOKUP(A444,'KSD auditees'!A:A,'KSD auditees'!A:A)</f>
        <v>#N/A</v>
      </c>
      <c r="BE444" s="150" t="e">
        <f>_xlfn.XLOOKUP(A444,'KSD auditees'!A:A,'KSD auditees'!G:G)</f>
        <v>#N/A</v>
      </c>
      <c r="BF444" s="150" t="e">
        <f>_xlfn.XLOOKUP(A444,'[27]Non AGSA'!B:B,'[27]Non AGSA'!B:B)</f>
        <v>#N/A</v>
      </c>
      <c r="BG444" s="150" t="e">
        <f>_xlfn.XLOOKUP(A444,'[27]Dormant auditee list'!C:C,'[27]Dormant auditee list'!C:C)</f>
        <v>#N/A</v>
      </c>
      <c r="BH444" s="150" t="e">
        <f>_xlfn.XLOOKUP(A444,[27]Reworked!A:A,[27]Reworked!I:I)</f>
        <v>#N/A</v>
      </c>
      <c r="BJ444" s="150">
        <v>3</v>
      </c>
      <c r="BK444" s="150">
        <v>1</v>
      </c>
    </row>
    <row r="445" spans="1:63" ht="18.75" customHeight="1" x14ac:dyDescent="0.25">
      <c r="A445" s="265">
        <v>151</v>
      </c>
      <c r="B445" s="266" t="s">
        <v>468</v>
      </c>
      <c r="C445" s="271" t="s">
        <v>1193</v>
      </c>
      <c r="D445" s="271" t="s">
        <v>438</v>
      </c>
      <c r="E445" s="271" t="s">
        <v>1323</v>
      </c>
      <c r="F445" s="271" t="s">
        <v>1</v>
      </c>
      <c r="G445" s="271" t="s">
        <v>1</v>
      </c>
      <c r="H445" s="266" t="s">
        <v>1</v>
      </c>
      <c r="I445" s="266" t="s">
        <v>438</v>
      </c>
      <c r="J445" s="275" t="s">
        <v>33</v>
      </c>
      <c r="K445" s="271" t="s">
        <v>1</v>
      </c>
      <c r="L445" s="271" t="s">
        <v>1</v>
      </c>
      <c r="M445" s="275" t="s">
        <v>33</v>
      </c>
      <c r="N445" s="271" t="s">
        <v>1</v>
      </c>
      <c r="O445" s="271" t="s">
        <v>1</v>
      </c>
      <c r="P445" s="271" t="s">
        <v>1</v>
      </c>
      <c r="Q445" s="271" t="s">
        <v>1</v>
      </c>
      <c r="R445" s="271" t="s">
        <v>1</v>
      </c>
      <c r="S445" s="271" t="s">
        <v>1</v>
      </c>
      <c r="T445" s="271" t="s">
        <v>1</v>
      </c>
      <c r="U445" s="271" t="s">
        <v>1</v>
      </c>
      <c r="V445" s="271" t="s">
        <v>1</v>
      </c>
      <c r="W445" s="271" t="s">
        <v>1</v>
      </c>
      <c r="X445" s="271" t="s">
        <v>1</v>
      </c>
      <c r="Y445" s="271" t="s">
        <v>1</v>
      </c>
      <c r="Z445" s="271" t="s">
        <v>1</v>
      </c>
      <c r="AA445" s="271" t="s">
        <v>1</v>
      </c>
      <c r="AB445" s="271" t="s">
        <v>1</v>
      </c>
      <c r="AC445" s="271" t="s">
        <v>1</v>
      </c>
      <c r="AD445" s="271" t="s">
        <v>1</v>
      </c>
      <c r="AE445" s="271" t="s">
        <v>1</v>
      </c>
      <c r="AF445" s="271" t="s">
        <v>1</v>
      </c>
      <c r="AG445" s="271" t="s">
        <v>1</v>
      </c>
      <c r="AH445" s="271" t="s">
        <v>1</v>
      </c>
      <c r="AI445" s="271" t="s">
        <v>1</v>
      </c>
      <c r="AJ445" s="271" t="s">
        <v>1</v>
      </c>
      <c r="AK445" s="271" t="s">
        <v>1</v>
      </c>
      <c r="AL445" s="271" t="s">
        <v>1</v>
      </c>
      <c r="AM445" s="271" t="s">
        <v>1</v>
      </c>
      <c r="AN445" s="271" t="s">
        <v>1</v>
      </c>
      <c r="AO445" s="271" t="s">
        <v>1</v>
      </c>
      <c r="AP445" s="271" t="s">
        <v>1</v>
      </c>
      <c r="AQ445" s="271" t="s">
        <v>1</v>
      </c>
      <c r="AR445" s="271" t="s">
        <v>1</v>
      </c>
      <c r="AS445" s="271" t="s">
        <v>1</v>
      </c>
      <c r="AT445" s="271" t="s">
        <v>1</v>
      </c>
      <c r="AU445" s="271" t="s">
        <v>1</v>
      </c>
      <c r="AV445" s="271" t="s">
        <v>1</v>
      </c>
      <c r="AW445" s="275" t="s">
        <v>1241</v>
      </c>
      <c r="AX445" s="275">
        <v>1</v>
      </c>
      <c r="AY445" s="284">
        <v>0</v>
      </c>
      <c r="AZ445" s="276">
        <v>0</v>
      </c>
      <c r="BA445" s="276">
        <v>0</v>
      </c>
      <c r="BB445" s="283">
        <v>0</v>
      </c>
      <c r="BD445" s="150" t="e">
        <f>_xlfn.XLOOKUP(A445,'KSD auditees'!A:A,'KSD auditees'!A:A)</f>
        <v>#N/A</v>
      </c>
      <c r="BE445" s="150" t="e">
        <f>_xlfn.XLOOKUP(A445,'KSD auditees'!A:A,'KSD auditees'!G:G)</f>
        <v>#N/A</v>
      </c>
      <c r="BF445" s="150" t="e">
        <f>_xlfn.XLOOKUP(A445,'[27]Non AGSA'!B:B,'[27]Non AGSA'!B:B)</f>
        <v>#N/A</v>
      </c>
      <c r="BG445" s="150" t="e">
        <f>_xlfn.XLOOKUP(A445,'[27]Dormant auditee list'!C:C,'[27]Dormant auditee list'!C:C)</f>
        <v>#N/A</v>
      </c>
      <c r="BH445" s="150" t="e">
        <f>_xlfn.XLOOKUP(A445,[27]Reworked!A:A,[27]Reworked!I:I)</f>
        <v>#N/A</v>
      </c>
      <c r="BJ445" s="150">
        <v>3</v>
      </c>
      <c r="BK445" s="150">
        <v>1</v>
      </c>
    </row>
    <row r="446" spans="1:63" ht="14.25" customHeight="1" x14ac:dyDescent="0.25">
      <c r="A446" s="265">
        <v>228</v>
      </c>
      <c r="B446" s="266" t="s">
        <v>470</v>
      </c>
      <c r="C446" s="271" t="s">
        <v>1193</v>
      </c>
      <c r="D446" s="271" t="s">
        <v>438</v>
      </c>
      <c r="E446" s="271" t="s">
        <v>1323</v>
      </c>
      <c r="F446" s="271" t="s">
        <v>1</v>
      </c>
      <c r="G446" s="271" t="s">
        <v>1</v>
      </c>
      <c r="H446" s="266" t="s">
        <v>1</v>
      </c>
      <c r="I446" s="266" t="s">
        <v>438</v>
      </c>
      <c r="J446" s="275" t="s">
        <v>33</v>
      </c>
      <c r="K446" s="271" t="s">
        <v>1</v>
      </c>
      <c r="L446" s="271" t="s">
        <v>1</v>
      </c>
      <c r="M446" s="275" t="s">
        <v>33</v>
      </c>
      <c r="N446" s="271" t="s">
        <v>1</v>
      </c>
      <c r="O446" s="271" t="s">
        <v>1</v>
      </c>
      <c r="P446" s="271" t="s">
        <v>1</v>
      </c>
      <c r="Q446" s="271" t="s">
        <v>1</v>
      </c>
      <c r="R446" s="271" t="s">
        <v>1</v>
      </c>
      <c r="S446" s="271" t="s">
        <v>1</v>
      </c>
      <c r="T446" s="271" t="s">
        <v>1</v>
      </c>
      <c r="U446" s="271" t="s">
        <v>1</v>
      </c>
      <c r="V446" s="271" t="s">
        <v>1</v>
      </c>
      <c r="W446" s="271" t="s">
        <v>1</v>
      </c>
      <c r="X446" s="271" t="s">
        <v>1</v>
      </c>
      <c r="Y446" s="271" t="s">
        <v>1</v>
      </c>
      <c r="Z446" s="271" t="s">
        <v>1</v>
      </c>
      <c r="AA446" s="271" t="s">
        <v>1</v>
      </c>
      <c r="AB446" s="271" t="s">
        <v>1</v>
      </c>
      <c r="AC446" s="271" t="s">
        <v>1</v>
      </c>
      <c r="AD446" s="271" t="s">
        <v>1</v>
      </c>
      <c r="AE446" s="271" t="s">
        <v>1</v>
      </c>
      <c r="AF446" s="271" t="s">
        <v>1</v>
      </c>
      <c r="AG446" s="271" t="s">
        <v>1</v>
      </c>
      <c r="AH446" s="271" t="s">
        <v>1</v>
      </c>
      <c r="AI446" s="271" t="s">
        <v>1</v>
      </c>
      <c r="AJ446" s="271" t="s">
        <v>1</v>
      </c>
      <c r="AK446" s="271" t="s">
        <v>1</v>
      </c>
      <c r="AL446" s="271" t="s">
        <v>1</v>
      </c>
      <c r="AM446" s="271" t="s">
        <v>1</v>
      </c>
      <c r="AN446" s="271" t="s">
        <v>1</v>
      </c>
      <c r="AO446" s="271" t="s">
        <v>1</v>
      </c>
      <c r="AP446" s="271" t="s">
        <v>1</v>
      </c>
      <c r="AQ446" s="271" t="s">
        <v>1</v>
      </c>
      <c r="AR446" s="271" t="s">
        <v>1</v>
      </c>
      <c r="AS446" s="271" t="s">
        <v>1</v>
      </c>
      <c r="AT446" s="271" t="s">
        <v>1</v>
      </c>
      <c r="AU446" s="273" t="s">
        <v>22</v>
      </c>
      <c r="AV446" s="271" t="s">
        <v>1</v>
      </c>
      <c r="AW446" s="275" t="s">
        <v>1241</v>
      </c>
      <c r="AX446" s="275">
        <v>1</v>
      </c>
      <c r="AY446" s="284">
        <v>0</v>
      </c>
      <c r="AZ446" s="276">
        <v>0</v>
      </c>
      <c r="BA446" s="276">
        <v>0</v>
      </c>
      <c r="BB446" s="281">
        <v>0</v>
      </c>
      <c r="BD446" s="150" t="e">
        <f>_xlfn.XLOOKUP(A446,'KSD auditees'!A:A,'KSD auditees'!A:A)</f>
        <v>#N/A</v>
      </c>
      <c r="BE446" s="150" t="e">
        <f>_xlfn.XLOOKUP(A446,'KSD auditees'!A:A,'KSD auditees'!G:G)</f>
        <v>#N/A</v>
      </c>
      <c r="BF446" s="150" t="e">
        <f>_xlfn.XLOOKUP(A446,'[27]Non AGSA'!B:B,'[27]Non AGSA'!B:B)</f>
        <v>#N/A</v>
      </c>
      <c r="BG446" s="150" t="e">
        <f>_xlfn.XLOOKUP(A446,'[27]Dormant auditee list'!C:C,'[27]Dormant auditee list'!C:C)</f>
        <v>#N/A</v>
      </c>
      <c r="BH446" s="150" t="e">
        <f>_xlfn.XLOOKUP(A446,[27]Reworked!A:A,[27]Reworked!I:I)</f>
        <v>#N/A</v>
      </c>
      <c r="BJ446" s="150">
        <v>3</v>
      </c>
      <c r="BK446" s="150">
        <v>1</v>
      </c>
    </row>
    <row r="447" spans="1:63" ht="18" customHeight="1" x14ac:dyDescent="0.25">
      <c r="A447" s="265">
        <v>347</v>
      </c>
      <c r="B447" s="266" t="s">
        <v>472</v>
      </c>
      <c r="C447" s="271" t="s">
        <v>1193</v>
      </c>
      <c r="D447" s="271" t="s">
        <v>438</v>
      </c>
      <c r="E447" s="271" t="s">
        <v>1323</v>
      </c>
      <c r="F447" s="271" t="s">
        <v>1</v>
      </c>
      <c r="G447" s="271" t="s">
        <v>1</v>
      </c>
      <c r="H447" s="266" t="s">
        <v>1</v>
      </c>
      <c r="I447" s="266" t="s">
        <v>438</v>
      </c>
      <c r="J447" s="275" t="s">
        <v>33</v>
      </c>
      <c r="K447" s="271" t="s">
        <v>1</v>
      </c>
      <c r="L447" s="271" t="s">
        <v>1</v>
      </c>
      <c r="M447" s="275" t="s">
        <v>33</v>
      </c>
      <c r="N447" s="271" t="s">
        <v>1</v>
      </c>
      <c r="O447" s="273" t="s">
        <v>22</v>
      </c>
      <c r="P447" s="271" t="s">
        <v>1</v>
      </c>
      <c r="Q447" s="271" t="s">
        <v>1</v>
      </c>
      <c r="R447" s="271" t="s">
        <v>1</v>
      </c>
      <c r="S447" s="271" t="s">
        <v>1</v>
      </c>
      <c r="T447" s="271" t="s">
        <v>1</v>
      </c>
      <c r="U447" s="271" t="s">
        <v>1</v>
      </c>
      <c r="V447" s="271" t="s">
        <v>1</v>
      </c>
      <c r="W447" s="271" t="s">
        <v>1</v>
      </c>
      <c r="X447" s="271" t="s">
        <v>1</v>
      </c>
      <c r="Y447" s="271" t="s">
        <v>1</v>
      </c>
      <c r="Z447" s="271" t="s">
        <v>1</v>
      </c>
      <c r="AA447" s="271" t="s">
        <v>1</v>
      </c>
      <c r="AB447" s="271" t="s">
        <v>1</v>
      </c>
      <c r="AC447" s="271" t="s">
        <v>1</v>
      </c>
      <c r="AD447" s="271" t="s">
        <v>1</v>
      </c>
      <c r="AE447" s="271" t="s">
        <v>1</v>
      </c>
      <c r="AF447" s="271" t="s">
        <v>1</v>
      </c>
      <c r="AG447" s="271" t="s">
        <v>1</v>
      </c>
      <c r="AH447" s="271" t="s">
        <v>1</v>
      </c>
      <c r="AI447" s="271" t="s">
        <v>1</v>
      </c>
      <c r="AJ447" s="271" t="s">
        <v>1</v>
      </c>
      <c r="AK447" s="271" t="s">
        <v>1</v>
      </c>
      <c r="AL447" s="271" t="s">
        <v>1</v>
      </c>
      <c r="AM447" s="271" t="s">
        <v>1</v>
      </c>
      <c r="AN447" s="271" t="s">
        <v>1</v>
      </c>
      <c r="AO447" s="271" t="s">
        <v>1</v>
      </c>
      <c r="AP447" s="271" t="s">
        <v>1</v>
      </c>
      <c r="AQ447" s="271" t="s">
        <v>1</v>
      </c>
      <c r="AR447" s="271" t="s">
        <v>1</v>
      </c>
      <c r="AS447" s="271" t="s">
        <v>1</v>
      </c>
      <c r="AT447" s="271" t="s">
        <v>1</v>
      </c>
      <c r="AU447" s="271" t="s">
        <v>1</v>
      </c>
      <c r="AV447" s="271" t="s">
        <v>1</v>
      </c>
      <c r="AW447" s="275" t="s">
        <v>1241</v>
      </c>
      <c r="AX447" s="275">
        <v>1</v>
      </c>
      <c r="AY447" s="284">
        <v>0</v>
      </c>
      <c r="AZ447" s="276">
        <v>0</v>
      </c>
      <c r="BA447" s="277">
        <v>0</v>
      </c>
      <c r="BB447" s="283">
        <v>0</v>
      </c>
      <c r="BD447" s="150" t="e">
        <f>_xlfn.XLOOKUP(A447,'KSD auditees'!A:A,'KSD auditees'!A:A)</f>
        <v>#N/A</v>
      </c>
      <c r="BE447" s="150" t="e">
        <f>_xlfn.XLOOKUP(A447,'KSD auditees'!A:A,'KSD auditees'!G:G)</f>
        <v>#N/A</v>
      </c>
      <c r="BF447" s="150" t="e">
        <f>_xlfn.XLOOKUP(A447,'[27]Non AGSA'!B:B,'[27]Non AGSA'!B:B)</f>
        <v>#N/A</v>
      </c>
      <c r="BG447" s="150" t="e">
        <f>_xlfn.XLOOKUP(A447,'[27]Dormant auditee list'!C:C,'[27]Dormant auditee list'!C:C)</f>
        <v>#N/A</v>
      </c>
      <c r="BH447" s="150" t="e">
        <f>_xlfn.XLOOKUP(A447,[27]Reworked!A:A,[27]Reworked!I:I)</f>
        <v>#N/A</v>
      </c>
      <c r="BJ447" s="150">
        <v>3</v>
      </c>
      <c r="BK447" s="150">
        <v>1</v>
      </c>
    </row>
    <row r="448" spans="1:63" ht="18.75" customHeight="1" x14ac:dyDescent="0.25">
      <c r="A448" s="265">
        <v>102</v>
      </c>
      <c r="B448" s="266" t="s">
        <v>1335</v>
      </c>
      <c r="C448" s="271" t="s">
        <v>1193</v>
      </c>
      <c r="D448" s="271" t="s">
        <v>438</v>
      </c>
      <c r="E448" s="271" t="s">
        <v>1323</v>
      </c>
      <c r="F448" s="271" t="s">
        <v>1</v>
      </c>
      <c r="G448" s="271" t="s">
        <v>1</v>
      </c>
      <c r="H448" s="266" t="s">
        <v>1</v>
      </c>
      <c r="I448" s="266" t="s">
        <v>438</v>
      </c>
      <c r="J448" s="275" t="s">
        <v>33</v>
      </c>
      <c r="K448" s="271" t="s">
        <v>1</v>
      </c>
      <c r="L448" s="271" t="s">
        <v>1</v>
      </c>
      <c r="M448" s="275" t="s">
        <v>33</v>
      </c>
      <c r="N448" s="271" t="s">
        <v>1</v>
      </c>
      <c r="O448" s="271" t="s">
        <v>1</v>
      </c>
      <c r="P448" s="271" t="s">
        <v>1</v>
      </c>
      <c r="Q448" s="271" t="s">
        <v>1</v>
      </c>
      <c r="R448" s="271" t="s">
        <v>1</v>
      </c>
      <c r="S448" s="271" t="s">
        <v>1</v>
      </c>
      <c r="T448" s="271" t="s">
        <v>1</v>
      </c>
      <c r="U448" s="271" t="s">
        <v>1</v>
      </c>
      <c r="V448" s="271" t="s">
        <v>1</v>
      </c>
      <c r="W448" s="271" t="s">
        <v>1</v>
      </c>
      <c r="X448" s="271" t="s">
        <v>1</v>
      </c>
      <c r="Y448" s="271" t="s">
        <v>1</v>
      </c>
      <c r="Z448" s="271" t="s">
        <v>1</v>
      </c>
      <c r="AA448" s="271" t="s">
        <v>1</v>
      </c>
      <c r="AB448" s="271" t="s">
        <v>1</v>
      </c>
      <c r="AC448" s="271" t="s">
        <v>1</v>
      </c>
      <c r="AD448" s="271" t="s">
        <v>1</v>
      </c>
      <c r="AE448" s="271" t="s">
        <v>1</v>
      </c>
      <c r="AF448" s="271" t="s">
        <v>1</v>
      </c>
      <c r="AG448" s="271" t="s">
        <v>1</v>
      </c>
      <c r="AH448" s="271" t="s">
        <v>1</v>
      </c>
      <c r="AI448" s="271" t="s">
        <v>1</v>
      </c>
      <c r="AJ448" s="271" t="s">
        <v>1</v>
      </c>
      <c r="AK448" s="271" t="s">
        <v>1</v>
      </c>
      <c r="AL448" s="271" t="s">
        <v>1</v>
      </c>
      <c r="AM448" s="271" t="s">
        <v>1</v>
      </c>
      <c r="AN448" s="271" t="s">
        <v>1</v>
      </c>
      <c r="AO448" s="271" t="s">
        <v>1</v>
      </c>
      <c r="AP448" s="271" t="s">
        <v>1</v>
      </c>
      <c r="AQ448" s="271" t="s">
        <v>1</v>
      </c>
      <c r="AR448" s="271" t="s">
        <v>1</v>
      </c>
      <c r="AS448" s="271" t="s">
        <v>1</v>
      </c>
      <c r="AT448" s="271" t="s">
        <v>1</v>
      </c>
      <c r="AU448" s="271" t="s">
        <v>1</v>
      </c>
      <c r="AV448" s="271" t="s">
        <v>1</v>
      </c>
      <c r="AW448" s="275" t="s">
        <v>1241</v>
      </c>
      <c r="AX448" s="275">
        <v>1</v>
      </c>
      <c r="AY448" s="284">
        <v>0</v>
      </c>
      <c r="AZ448" s="276">
        <v>0</v>
      </c>
      <c r="BA448" s="276">
        <v>0</v>
      </c>
      <c r="BB448" s="281">
        <v>3.0000000000000001E-3</v>
      </c>
      <c r="BD448" s="150" t="e">
        <f>_xlfn.XLOOKUP(A448,'KSD auditees'!A:A,'KSD auditees'!A:A)</f>
        <v>#N/A</v>
      </c>
      <c r="BE448" s="150" t="e">
        <f>_xlfn.XLOOKUP(A448,'KSD auditees'!A:A,'KSD auditees'!G:G)</f>
        <v>#N/A</v>
      </c>
      <c r="BF448" s="150" t="e">
        <f>_xlfn.XLOOKUP(A448,'[27]Non AGSA'!B:B,'[27]Non AGSA'!B:B)</f>
        <v>#N/A</v>
      </c>
      <c r="BG448" s="150" t="e">
        <f>_xlfn.XLOOKUP(A448,'[27]Dormant auditee list'!C:C,'[27]Dormant auditee list'!C:C)</f>
        <v>#N/A</v>
      </c>
      <c r="BH448" s="150" t="e">
        <f>_xlfn.XLOOKUP(A448,[27]Reworked!A:A,[27]Reworked!I:I)</f>
        <v>#N/A</v>
      </c>
      <c r="BJ448" s="150">
        <v>3</v>
      </c>
      <c r="BK448" s="150">
        <v>1</v>
      </c>
    </row>
    <row r="449" spans="1:63" ht="34.5" customHeight="1" x14ac:dyDescent="0.25">
      <c r="A449" s="265">
        <v>128</v>
      </c>
      <c r="B449" s="266" t="s">
        <v>527</v>
      </c>
      <c r="C449" s="271" t="s">
        <v>1193</v>
      </c>
      <c r="D449" s="271" t="s">
        <v>519</v>
      </c>
      <c r="E449" s="271" t="s">
        <v>1323</v>
      </c>
      <c r="F449" s="271" t="s">
        <v>1</v>
      </c>
      <c r="G449" s="271" t="s">
        <v>520</v>
      </c>
      <c r="H449" s="266" t="s">
        <v>440</v>
      </c>
      <c r="I449" s="266" t="s">
        <v>437</v>
      </c>
      <c r="J449" s="275" t="s">
        <v>33</v>
      </c>
      <c r="K449" s="271" t="s">
        <v>1</v>
      </c>
      <c r="L449" s="271" t="s">
        <v>1</v>
      </c>
      <c r="M449" s="275" t="s">
        <v>33</v>
      </c>
      <c r="N449" s="271" t="s">
        <v>1</v>
      </c>
      <c r="O449" s="271" t="s">
        <v>1</v>
      </c>
      <c r="P449" s="271" t="s">
        <v>1</v>
      </c>
      <c r="Q449" s="271" t="s">
        <v>1</v>
      </c>
      <c r="R449" s="271" t="s">
        <v>1</v>
      </c>
      <c r="S449" s="271" t="s">
        <v>1</v>
      </c>
      <c r="T449" s="271" t="s">
        <v>1</v>
      </c>
      <c r="U449" s="271" t="s">
        <v>1</v>
      </c>
      <c r="V449" s="271" t="s">
        <v>1</v>
      </c>
      <c r="W449" s="271" t="s">
        <v>1</v>
      </c>
      <c r="X449" s="271" t="s">
        <v>1</v>
      </c>
      <c r="Y449" s="271" t="s">
        <v>1</v>
      </c>
      <c r="Z449" s="271" t="s">
        <v>1</v>
      </c>
      <c r="AA449" s="271" t="s">
        <v>1</v>
      </c>
      <c r="AB449" s="271" t="s">
        <v>1</v>
      </c>
      <c r="AC449" s="271" t="s">
        <v>1</v>
      </c>
      <c r="AD449" s="271" t="s">
        <v>1</v>
      </c>
      <c r="AE449" s="271" t="s">
        <v>1</v>
      </c>
      <c r="AF449" s="271" t="s">
        <v>1</v>
      </c>
      <c r="AG449" s="271" t="s">
        <v>1</v>
      </c>
      <c r="AH449" s="271" t="s">
        <v>1</v>
      </c>
      <c r="AI449" s="271" t="s">
        <v>1</v>
      </c>
      <c r="AJ449" s="271" t="s">
        <v>1</v>
      </c>
      <c r="AK449" s="271" t="s">
        <v>1</v>
      </c>
      <c r="AL449" s="271" t="s">
        <v>1</v>
      </c>
      <c r="AM449" s="271" t="s">
        <v>1</v>
      </c>
      <c r="AN449" s="271" t="s">
        <v>1</v>
      </c>
      <c r="AO449" s="271" t="s">
        <v>1</v>
      </c>
      <c r="AP449" s="271" t="s">
        <v>1</v>
      </c>
      <c r="AQ449" s="271" t="s">
        <v>1</v>
      </c>
      <c r="AR449" s="271" t="s">
        <v>1</v>
      </c>
      <c r="AS449" s="271" t="s">
        <v>1</v>
      </c>
      <c r="AT449" s="271" t="s">
        <v>1</v>
      </c>
      <c r="AU449" s="271" t="s">
        <v>1</v>
      </c>
      <c r="AV449" s="271" t="s">
        <v>1</v>
      </c>
      <c r="AW449" s="274" t="s">
        <v>1240</v>
      </c>
      <c r="AX449" s="284">
        <v>0</v>
      </c>
      <c r="AY449" s="284">
        <v>0</v>
      </c>
      <c r="AZ449" s="276">
        <v>0</v>
      </c>
      <c r="BA449" s="276">
        <v>0</v>
      </c>
      <c r="BB449" s="283">
        <v>0</v>
      </c>
      <c r="BD449" s="150" t="e">
        <f>_xlfn.XLOOKUP(A449,'KSD auditees'!A:A,'KSD auditees'!A:A)</f>
        <v>#N/A</v>
      </c>
      <c r="BE449" s="150" t="e">
        <f>_xlfn.XLOOKUP(A449,'KSD auditees'!A:A,'KSD auditees'!G:G)</f>
        <v>#N/A</v>
      </c>
      <c r="BF449" s="150" t="e">
        <f>_xlfn.XLOOKUP(A449,'[27]Non AGSA'!B:B,'[27]Non AGSA'!B:B)</f>
        <v>#N/A</v>
      </c>
      <c r="BG449" s="150" t="e">
        <f>_xlfn.XLOOKUP(A449,'[27]Dormant auditee list'!C:C,'[27]Dormant auditee list'!C:C)</f>
        <v>#N/A</v>
      </c>
      <c r="BH449" s="150" t="e">
        <f>_xlfn.XLOOKUP(A449,[27]Reworked!A:A,[27]Reworked!I:I)</f>
        <v>#N/A</v>
      </c>
      <c r="BJ449" s="150">
        <v>3</v>
      </c>
      <c r="BK449" s="150">
        <v>1</v>
      </c>
    </row>
    <row r="450" spans="1:63" ht="27" customHeight="1" x14ac:dyDescent="0.25">
      <c r="A450" s="265">
        <v>130</v>
      </c>
      <c r="B450" s="266" t="s">
        <v>860</v>
      </c>
      <c r="C450" s="271" t="s">
        <v>1193</v>
      </c>
      <c r="D450" s="271" t="s">
        <v>854</v>
      </c>
      <c r="E450" s="271" t="s">
        <v>1323</v>
      </c>
      <c r="F450" s="271" t="s">
        <v>1</v>
      </c>
      <c r="G450" s="271" t="s">
        <v>439</v>
      </c>
      <c r="H450" s="266" t="s">
        <v>444</v>
      </c>
      <c r="I450" s="266" t="s">
        <v>437</v>
      </c>
      <c r="J450" s="275" t="s">
        <v>33</v>
      </c>
      <c r="K450" s="271" t="s">
        <v>1</v>
      </c>
      <c r="L450" s="271" t="s">
        <v>1</v>
      </c>
      <c r="M450" s="275" t="s">
        <v>33</v>
      </c>
      <c r="N450" s="271" t="s">
        <v>1</v>
      </c>
      <c r="O450" s="271" t="s">
        <v>1</v>
      </c>
      <c r="P450" s="271" t="s">
        <v>1</v>
      </c>
      <c r="Q450" s="271" t="s">
        <v>1</v>
      </c>
      <c r="R450" s="271" t="s">
        <v>1</v>
      </c>
      <c r="S450" s="271" t="s">
        <v>1</v>
      </c>
      <c r="T450" s="271" t="s">
        <v>1</v>
      </c>
      <c r="U450" s="271" t="s">
        <v>1</v>
      </c>
      <c r="V450" s="271" t="s">
        <v>1</v>
      </c>
      <c r="W450" s="271" t="s">
        <v>1</v>
      </c>
      <c r="X450" s="271" t="s">
        <v>1</v>
      </c>
      <c r="Y450" s="271" t="s">
        <v>1</v>
      </c>
      <c r="Z450" s="271" t="s">
        <v>1</v>
      </c>
      <c r="AA450" s="271" t="s">
        <v>1</v>
      </c>
      <c r="AB450" s="271" t="s">
        <v>1</v>
      </c>
      <c r="AC450" s="271" t="s">
        <v>1</v>
      </c>
      <c r="AD450" s="271" t="s">
        <v>1</v>
      </c>
      <c r="AE450" s="271" t="s">
        <v>1</v>
      </c>
      <c r="AF450" s="271" t="s">
        <v>1</v>
      </c>
      <c r="AG450" s="271" t="s">
        <v>1</v>
      </c>
      <c r="AH450" s="271" t="s">
        <v>1</v>
      </c>
      <c r="AI450" s="271" t="s">
        <v>1</v>
      </c>
      <c r="AJ450" s="271" t="s">
        <v>1</v>
      </c>
      <c r="AK450" s="271" t="s">
        <v>1</v>
      </c>
      <c r="AL450" s="271" t="s">
        <v>1</v>
      </c>
      <c r="AM450" s="271" t="s">
        <v>1</v>
      </c>
      <c r="AN450" s="271" t="s">
        <v>1</v>
      </c>
      <c r="AO450" s="271" t="s">
        <v>1</v>
      </c>
      <c r="AP450" s="271" t="s">
        <v>1</v>
      </c>
      <c r="AQ450" s="271" t="s">
        <v>1</v>
      </c>
      <c r="AR450" s="271" t="s">
        <v>1</v>
      </c>
      <c r="AS450" s="271" t="s">
        <v>1</v>
      </c>
      <c r="AT450" s="271" t="s">
        <v>1</v>
      </c>
      <c r="AU450" s="271" t="s">
        <v>1</v>
      </c>
      <c r="AV450" s="271" t="s">
        <v>1</v>
      </c>
      <c r="AW450" s="284" t="s">
        <v>1</v>
      </c>
      <c r="AX450" s="275">
        <v>1</v>
      </c>
      <c r="AY450" s="284">
        <v>0</v>
      </c>
      <c r="AZ450" s="276">
        <v>0</v>
      </c>
      <c r="BA450" s="276">
        <v>0</v>
      </c>
      <c r="BB450" s="281">
        <v>0</v>
      </c>
      <c r="BD450" s="150" t="e">
        <f>_xlfn.XLOOKUP(A450,'KSD auditees'!A:A,'KSD auditees'!A:A)</f>
        <v>#N/A</v>
      </c>
      <c r="BE450" s="150" t="e">
        <f>_xlfn.XLOOKUP(A450,'KSD auditees'!A:A,'KSD auditees'!G:G)</f>
        <v>#N/A</v>
      </c>
      <c r="BF450" s="150" t="e">
        <f>_xlfn.XLOOKUP(A450,'[27]Non AGSA'!B:B,'[27]Non AGSA'!B:B)</f>
        <v>#N/A</v>
      </c>
      <c r="BG450" s="150">
        <f>_xlfn.XLOOKUP(A450,'[27]Dormant auditee list'!C:C,'[27]Dormant auditee list'!C:C)</f>
        <v>130</v>
      </c>
      <c r="BH450" s="150" t="e">
        <f>_xlfn.XLOOKUP(A450,[27]Reworked!A:A,[27]Reworked!I:I)</f>
        <v>#N/A</v>
      </c>
      <c r="BJ450" s="150">
        <v>3</v>
      </c>
      <c r="BK450" s="150">
        <v>1</v>
      </c>
    </row>
    <row r="451" spans="1:63" ht="14.25" customHeight="1" x14ac:dyDescent="0.25">
      <c r="A451" s="265">
        <v>1572</v>
      </c>
      <c r="B451" s="266" t="s">
        <v>1336</v>
      </c>
      <c r="C451" s="271" t="s">
        <v>1193</v>
      </c>
      <c r="D451" s="271" t="s">
        <v>625</v>
      </c>
      <c r="E451" s="271" t="s">
        <v>1323</v>
      </c>
      <c r="F451" s="271" t="s">
        <v>1</v>
      </c>
      <c r="G451" s="271" t="s">
        <v>1</v>
      </c>
      <c r="H451" s="266" t="s">
        <v>1</v>
      </c>
      <c r="I451" s="266" t="s">
        <v>625</v>
      </c>
      <c r="J451" s="152" t="s">
        <v>17</v>
      </c>
      <c r="K451" s="271" t="s">
        <v>1</v>
      </c>
      <c r="L451" s="274" t="s">
        <v>20</v>
      </c>
      <c r="M451" s="275" t="s">
        <v>33</v>
      </c>
      <c r="N451" s="271" t="s">
        <v>1</v>
      </c>
      <c r="O451" s="271" t="s">
        <v>1</v>
      </c>
      <c r="P451" s="271" t="s">
        <v>1</v>
      </c>
      <c r="Q451" s="271" t="s">
        <v>1</v>
      </c>
      <c r="R451" s="271" t="s">
        <v>1</v>
      </c>
      <c r="S451" s="271" t="s">
        <v>1</v>
      </c>
      <c r="T451" s="271" t="s">
        <v>1</v>
      </c>
      <c r="U451" s="271" t="s">
        <v>1</v>
      </c>
      <c r="V451" s="271" t="s">
        <v>1</v>
      </c>
      <c r="W451" s="271" t="s">
        <v>1</v>
      </c>
      <c r="X451" s="271" t="s">
        <v>1</v>
      </c>
      <c r="Y451" s="271" t="s">
        <v>1</v>
      </c>
      <c r="Z451" s="271" t="s">
        <v>1</v>
      </c>
      <c r="AA451" s="271" t="s">
        <v>1</v>
      </c>
      <c r="AB451" s="271" t="s">
        <v>1</v>
      </c>
      <c r="AC451" s="271" t="s">
        <v>1</v>
      </c>
      <c r="AD451" s="271" t="s">
        <v>1</v>
      </c>
      <c r="AE451" s="274" t="s">
        <v>20</v>
      </c>
      <c r="AF451" s="271" t="s">
        <v>1</v>
      </c>
      <c r="AG451" s="271" t="s">
        <v>1</v>
      </c>
      <c r="AH451" s="271" t="s">
        <v>1</v>
      </c>
      <c r="AI451" s="271" t="s">
        <v>1</v>
      </c>
      <c r="AJ451" s="271" t="s">
        <v>1</v>
      </c>
      <c r="AK451" s="271" t="s">
        <v>1</v>
      </c>
      <c r="AL451" s="271" t="s">
        <v>1</v>
      </c>
      <c r="AM451" s="271" t="s">
        <v>1</v>
      </c>
      <c r="AN451" s="271" t="s">
        <v>1</v>
      </c>
      <c r="AO451" s="271" t="s">
        <v>1</v>
      </c>
      <c r="AP451" s="271" t="s">
        <v>1</v>
      </c>
      <c r="AQ451" s="271" t="s">
        <v>1</v>
      </c>
      <c r="AR451" s="271" t="s">
        <v>1</v>
      </c>
      <c r="AS451" s="271" t="s">
        <v>1</v>
      </c>
      <c r="AT451" s="271" t="s">
        <v>1</v>
      </c>
      <c r="AU451" s="272" t="s">
        <v>23</v>
      </c>
      <c r="AV451" s="271" t="s">
        <v>1</v>
      </c>
      <c r="AW451" s="275" t="s">
        <v>1241</v>
      </c>
      <c r="AX451" s="275">
        <v>1</v>
      </c>
      <c r="AY451" s="284">
        <v>0</v>
      </c>
      <c r="AZ451" s="276">
        <v>0</v>
      </c>
      <c r="BA451" s="276">
        <v>0</v>
      </c>
      <c r="BB451" s="278">
        <v>0.03</v>
      </c>
      <c r="BD451" s="150" t="e">
        <f>_xlfn.XLOOKUP(A451,'KSD auditees'!A:A,'KSD auditees'!A:A)</f>
        <v>#N/A</v>
      </c>
      <c r="BE451" s="150" t="e">
        <f>_xlfn.XLOOKUP(A451,'KSD auditees'!A:A,'KSD auditees'!G:G)</f>
        <v>#N/A</v>
      </c>
      <c r="BF451" s="150" t="e">
        <f>_xlfn.XLOOKUP(A451,'[27]Non AGSA'!B:B,'[27]Non AGSA'!B:B)</f>
        <v>#N/A</v>
      </c>
      <c r="BG451" s="150" t="e">
        <f>_xlfn.XLOOKUP(A451,'[27]Dormant auditee list'!C:C,'[27]Dormant auditee list'!C:C)</f>
        <v>#N/A</v>
      </c>
      <c r="BH451" s="150" t="e">
        <f>_xlfn.XLOOKUP(A451,[27]Reworked!A:A,[27]Reworked!I:I)</f>
        <v>#N/A</v>
      </c>
      <c r="BJ451" s="150">
        <v>3</v>
      </c>
      <c r="BK451" s="150">
        <v>2</v>
      </c>
    </row>
    <row r="452" spans="1:63" ht="18" customHeight="1" x14ac:dyDescent="0.25">
      <c r="A452" s="265">
        <v>1232</v>
      </c>
      <c r="B452" s="266" t="s">
        <v>1337</v>
      </c>
      <c r="C452" s="271" t="s">
        <v>1193</v>
      </c>
      <c r="D452" s="271" t="s">
        <v>492</v>
      </c>
      <c r="E452" s="271" t="s">
        <v>1323</v>
      </c>
      <c r="F452" s="271" t="s">
        <v>1</v>
      </c>
      <c r="G452" s="271" t="s">
        <v>1</v>
      </c>
      <c r="H452" s="266" t="s">
        <v>1</v>
      </c>
      <c r="I452" s="266" t="s">
        <v>492</v>
      </c>
      <c r="J452" s="279" t="s">
        <v>26</v>
      </c>
      <c r="K452" s="273" t="s">
        <v>22</v>
      </c>
      <c r="L452" s="272" t="s">
        <v>23</v>
      </c>
      <c r="M452" s="279" t="s">
        <v>26</v>
      </c>
      <c r="N452" s="274" t="s">
        <v>20</v>
      </c>
      <c r="O452" s="272" t="s">
        <v>23</v>
      </c>
      <c r="P452" s="271" t="s">
        <v>1</v>
      </c>
      <c r="Q452" s="271" t="s">
        <v>1</v>
      </c>
      <c r="R452" s="271" t="s">
        <v>1</v>
      </c>
      <c r="S452" s="271" t="s">
        <v>1</v>
      </c>
      <c r="T452" s="271" t="s">
        <v>1</v>
      </c>
      <c r="U452" s="272" t="s">
        <v>23</v>
      </c>
      <c r="V452" s="271" t="s">
        <v>1</v>
      </c>
      <c r="W452" s="271" t="s">
        <v>1</v>
      </c>
      <c r="X452" s="271" t="s">
        <v>1</v>
      </c>
      <c r="Y452" s="271" t="s">
        <v>1</v>
      </c>
      <c r="Z452" s="273" t="s">
        <v>22</v>
      </c>
      <c r="AA452" s="271" t="s">
        <v>1</v>
      </c>
      <c r="AB452" s="271" t="s">
        <v>1</v>
      </c>
      <c r="AC452" s="271" t="s">
        <v>1</v>
      </c>
      <c r="AD452" s="271" t="s">
        <v>1</v>
      </c>
      <c r="AE452" s="272" t="s">
        <v>23</v>
      </c>
      <c r="AF452" s="272" t="s">
        <v>23</v>
      </c>
      <c r="AG452" s="271" t="s">
        <v>1</v>
      </c>
      <c r="AH452" s="271" t="s">
        <v>1</v>
      </c>
      <c r="AI452" s="271" t="s">
        <v>1</v>
      </c>
      <c r="AJ452" s="271" t="s">
        <v>1</v>
      </c>
      <c r="AK452" s="272" t="s">
        <v>23</v>
      </c>
      <c r="AL452" s="272" t="s">
        <v>23</v>
      </c>
      <c r="AM452" s="271" t="s">
        <v>1</v>
      </c>
      <c r="AN452" s="271" t="s">
        <v>1</v>
      </c>
      <c r="AO452" s="271" t="s">
        <v>1</v>
      </c>
      <c r="AP452" s="272" t="s">
        <v>23</v>
      </c>
      <c r="AQ452" s="271" t="s">
        <v>1</v>
      </c>
      <c r="AR452" s="272" t="s">
        <v>23</v>
      </c>
      <c r="AS452" s="271" t="s">
        <v>1</v>
      </c>
      <c r="AT452" s="271" t="s">
        <v>1</v>
      </c>
      <c r="AU452" s="273" t="s">
        <v>22</v>
      </c>
      <c r="AV452" s="271" t="s">
        <v>1</v>
      </c>
      <c r="AW452" s="272" t="s">
        <v>1242</v>
      </c>
      <c r="AX452" s="284">
        <v>0</v>
      </c>
      <c r="AY452" s="284">
        <v>0</v>
      </c>
      <c r="AZ452" s="276">
        <v>0</v>
      </c>
      <c r="BA452" s="277">
        <v>14.2</v>
      </c>
      <c r="BB452" s="278">
        <v>0.23</v>
      </c>
      <c r="BD452" s="150" t="e">
        <f>_xlfn.XLOOKUP(A452,'KSD auditees'!A:A,'KSD auditees'!A:A)</f>
        <v>#N/A</v>
      </c>
      <c r="BE452" s="150" t="e">
        <f>_xlfn.XLOOKUP(A452,'KSD auditees'!A:A,'KSD auditees'!G:G)</f>
        <v>#N/A</v>
      </c>
      <c r="BF452" s="150" t="e">
        <f>_xlfn.XLOOKUP(A452,'[27]Non AGSA'!B:B,'[27]Non AGSA'!B:B)</f>
        <v>#N/A</v>
      </c>
      <c r="BG452" s="150" t="e">
        <f>_xlfn.XLOOKUP(A452,'[27]Dormant auditee list'!C:C,'[27]Dormant auditee list'!C:C)</f>
        <v>#N/A</v>
      </c>
      <c r="BH452" s="150" t="e">
        <f>_xlfn.XLOOKUP(A452,[27]Reworked!A:A,[27]Reworked!I:I)</f>
        <v>#N/A</v>
      </c>
      <c r="BJ452" s="150">
        <v>3</v>
      </c>
      <c r="BK452" s="150">
        <v>3</v>
      </c>
    </row>
    <row r="453" spans="1:63" ht="14.25" customHeight="1" x14ac:dyDescent="0.25">
      <c r="A453" s="265">
        <v>1356</v>
      </c>
      <c r="B453" s="266" t="s">
        <v>1338</v>
      </c>
      <c r="C453" s="271" t="s">
        <v>1193</v>
      </c>
      <c r="D453" s="271" t="s">
        <v>625</v>
      </c>
      <c r="E453" s="271" t="s">
        <v>1323</v>
      </c>
      <c r="F453" s="271" t="s">
        <v>1</v>
      </c>
      <c r="G453" s="271" t="s">
        <v>1</v>
      </c>
      <c r="H453" s="266" t="s">
        <v>1</v>
      </c>
      <c r="I453" s="266" t="s">
        <v>625</v>
      </c>
      <c r="J453" s="275" t="s">
        <v>33</v>
      </c>
      <c r="K453" s="271" t="s">
        <v>1</v>
      </c>
      <c r="L453" s="271" t="s">
        <v>1</v>
      </c>
      <c r="M453" s="275" t="s">
        <v>33</v>
      </c>
      <c r="N453" s="271" t="s">
        <v>1</v>
      </c>
      <c r="O453" s="271" t="s">
        <v>1</v>
      </c>
      <c r="P453" s="271" t="s">
        <v>1</v>
      </c>
      <c r="Q453" s="271" t="s">
        <v>1</v>
      </c>
      <c r="R453" s="271" t="s">
        <v>1</v>
      </c>
      <c r="S453" s="271" t="s">
        <v>1</v>
      </c>
      <c r="T453" s="271" t="s">
        <v>1</v>
      </c>
      <c r="U453" s="271" t="s">
        <v>1</v>
      </c>
      <c r="V453" s="271" t="s">
        <v>1</v>
      </c>
      <c r="W453" s="271" t="s">
        <v>1</v>
      </c>
      <c r="X453" s="271" t="s">
        <v>1</v>
      </c>
      <c r="Y453" s="271" t="s">
        <v>1</v>
      </c>
      <c r="Z453" s="271" t="s">
        <v>1</v>
      </c>
      <c r="AA453" s="271" t="s">
        <v>1</v>
      </c>
      <c r="AB453" s="271" t="s">
        <v>1</v>
      </c>
      <c r="AC453" s="271" t="s">
        <v>1</v>
      </c>
      <c r="AD453" s="271" t="s">
        <v>1</v>
      </c>
      <c r="AE453" s="271" t="s">
        <v>1</v>
      </c>
      <c r="AF453" s="271" t="s">
        <v>1</v>
      </c>
      <c r="AG453" s="271" t="s">
        <v>1</v>
      </c>
      <c r="AH453" s="271" t="s">
        <v>1</v>
      </c>
      <c r="AI453" s="271" t="s">
        <v>1</v>
      </c>
      <c r="AJ453" s="271" t="s">
        <v>1</v>
      </c>
      <c r="AK453" s="271" t="s">
        <v>1</v>
      </c>
      <c r="AL453" s="271" t="s">
        <v>1</v>
      </c>
      <c r="AM453" s="271" t="s">
        <v>1</v>
      </c>
      <c r="AN453" s="271" t="s">
        <v>1</v>
      </c>
      <c r="AO453" s="271" t="s">
        <v>1</v>
      </c>
      <c r="AP453" s="271" t="s">
        <v>1</v>
      </c>
      <c r="AQ453" s="271" t="s">
        <v>1</v>
      </c>
      <c r="AR453" s="271" t="s">
        <v>1</v>
      </c>
      <c r="AS453" s="271" t="s">
        <v>1</v>
      </c>
      <c r="AT453" s="271" t="s">
        <v>1</v>
      </c>
      <c r="AU453" s="271" t="s">
        <v>1</v>
      </c>
      <c r="AV453" s="271" t="s">
        <v>1</v>
      </c>
      <c r="AW453" s="284" t="s">
        <v>1</v>
      </c>
      <c r="AX453" s="275">
        <v>1</v>
      </c>
      <c r="AY453" s="284">
        <v>0</v>
      </c>
      <c r="AZ453" s="276" t="s">
        <v>1</v>
      </c>
      <c r="BA453" s="276" t="s">
        <v>1</v>
      </c>
      <c r="BB453" s="283" t="s">
        <v>1</v>
      </c>
      <c r="BD453" s="150" t="e">
        <f>_xlfn.XLOOKUP(A453,'KSD auditees'!A:A,'KSD auditees'!A:A)</f>
        <v>#N/A</v>
      </c>
      <c r="BE453" s="150" t="e">
        <f>_xlfn.XLOOKUP(A453,'KSD auditees'!A:A,'KSD auditees'!G:G)</f>
        <v>#N/A</v>
      </c>
      <c r="BF453" s="150" t="e">
        <f>_xlfn.XLOOKUP(A453,'[27]Non AGSA'!B:B,'[27]Non AGSA'!B:B)</f>
        <v>#N/A</v>
      </c>
      <c r="BG453" s="150">
        <f>_xlfn.XLOOKUP(A453,'[27]Dormant auditee list'!C:C,'[27]Dormant auditee list'!C:C)</f>
        <v>1356</v>
      </c>
      <c r="BH453" s="150" t="e">
        <f>_xlfn.XLOOKUP(A453,[27]Reworked!A:A,[27]Reworked!I:I)</f>
        <v>#N/A</v>
      </c>
      <c r="BJ453" s="150">
        <v>3</v>
      </c>
      <c r="BK453" s="150">
        <v>1</v>
      </c>
    </row>
    <row r="454" spans="1:63" ht="18.75" customHeight="1" x14ac:dyDescent="0.25">
      <c r="A454" s="265">
        <v>153</v>
      </c>
      <c r="B454" s="266" t="s">
        <v>1339</v>
      </c>
      <c r="C454" s="271" t="s">
        <v>1193</v>
      </c>
      <c r="D454" s="271" t="s">
        <v>1086</v>
      </c>
      <c r="E454" s="271" t="s">
        <v>1323</v>
      </c>
      <c r="F454" s="271" t="s">
        <v>1</v>
      </c>
      <c r="G454" s="271" t="s">
        <v>1</v>
      </c>
      <c r="H454" s="266" t="s">
        <v>1</v>
      </c>
      <c r="I454" s="266" t="s">
        <v>1086</v>
      </c>
      <c r="J454" s="275" t="s">
        <v>33</v>
      </c>
      <c r="K454" s="271" t="s">
        <v>1</v>
      </c>
      <c r="L454" s="271" t="s">
        <v>1</v>
      </c>
      <c r="M454" s="275" t="s">
        <v>33</v>
      </c>
      <c r="N454" s="271" t="s">
        <v>1</v>
      </c>
      <c r="O454" s="271" t="s">
        <v>1</v>
      </c>
      <c r="P454" s="271" t="s">
        <v>1</v>
      </c>
      <c r="Q454" s="271" t="s">
        <v>1</v>
      </c>
      <c r="R454" s="271" t="s">
        <v>1</v>
      </c>
      <c r="S454" s="271" t="s">
        <v>1</v>
      </c>
      <c r="T454" s="271" t="s">
        <v>1</v>
      </c>
      <c r="U454" s="271" t="s">
        <v>1</v>
      </c>
      <c r="V454" s="271" t="s">
        <v>1</v>
      </c>
      <c r="W454" s="271" t="s">
        <v>1</v>
      </c>
      <c r="X454" s="271" t="s">
        <v>1</v>
      </c>
      <c r="Y454" s="271" t="s">
        <v>1</v>
      </c>
      <c r="Z454" s="271" t="s">
        <v>1</v>
      </c>
      <c r="AA454" s="271" t="s">
        <v>1</v>
      </c>
      <c r="AB454" s="271" t="s">
        <v>1</v>
      </c>
      <c r="AC454" s="271" t="s">
        <v>1</v>
      </c>
      <c r="AD454" s="271" t="s">
        <v>1</v>
      </c>
      <c r="AE454" s="271" t="s">
        <v>1</v>
      </c>
      <c r="AF454" s="271" t="s">
        <v>1</v>
      </c>
      <c r="AG454" s="271" t="s">
        <v>1</v>
      </c>
      <c r="AH454" s="271" t="s">
        <v>1</v>
      </c>
      <c r="AI454" s="271" t="s">
        <v>1</v>
      </c>
      <c r="AJ454" s="271" t="s">
        <v>1</v>
      </c>
      <c r="AK454" s="271" t="s">
        <v>1</v>
      </c>
      <c r="AL454" s="271" t="s">
        <v>1</v>
      </c>
      <c r="AM454" s="271" t="s">
        <v>1</v>
      </c>
      <c r="AN454" s="271" t="s">
        <v>1</v>
      </c>
      <c r="AO454" s="271" t="s">
        <v>1</v>
      </c>
      <c r="AP454" s="271" t="s">
        <v>1</v>
      </c>
      <c r="AQ454" s="271" t="s">
        <v>1</v>
      </c>
      <c r="AR454" s="271" t="s">
        <v>1</v>
      </c>
      <c r="AS454" s="271" t="s">
        <v>1</v>
      </c>
      <c r="AT454" s="271" t="s">
        <v>1</v>
      </c>
      <c r="AU454" s="271" t="s">
        <v>1</v>
      </c>
      <c r="AV454" s="271" t="s">
        <v>1</v>
      </c>
      <c r="AW454" s="275" t="s">
        <v>1241</v>
      </c>
      <c r="AX454" s="275">
        <v>1</v>
      </c>
      <c r="AY454" s="284">
        <v>0</v>
      </c>
      <c r="AZ454" s="276">
        <v>0</v>
      </c>
      <c r="BA454" s="280">
        <v>0.7</v>
      </c>
      <c r="BB454" s="281">
        <v>0</v>
      </c>
      <c r="BD454" s="150" t="e">
        <f>_xlfn.XLOOKUP(A454,'KSD auditees'!A:A,'KSD auditees'!A:A)</f>
        <v>#N/A</v>
      </c>
      <c r="BE454" s="150" t="e">
        <f>_xlfn.XLOOKUP(A454,'KSD auditees'!A:A,'KSD auditees'!G:G)</f>
        <v>#N/A</v>
      </c>
      <c r="BF454" s="150" t="e">
        <f>_xlfn.XLOOKUP(A454,'[27]Non AGSA'!B:B,'[27]Non AGSA'!B:B)</f>
        <v>#N/A</v>
      </c>
      <c r="BG454" s="150" t="e">
        <f>_xlfn.XLOOKUP(A454,'[27]Dormant auditee list'!C:C,'[27]Dormant auditee list'!C:C)</f>
        <v>#N/A</v>
      </c>
      <c r="BH454" s="150" t="e">
        <f>_xlfn.XLOOKUP(A454,[27]Reworked!A:A,[27]Reworked!I:I)</f>
        <v>#N/A</v>
      </c>
      <c r="BJ454" s="150">
        <v>3</v>
      </c>
      <c r="BK454" s="150">
        <v>1</v>
      </c>
    </row>
    <row r="455" spans="1:63" ht="14.25" customHeight="1" x14ac:dyDescent="0.25">
      <c r="A455" s="265">
        <v>158</v>
      </c>
      <c r="B455" s="266" t="s">
        <v>540</v>
      </c>
      <c r="C455" s="271" t="s">
        <v>1193</v>
      </c>
      <c r="D455" s="271" t="s">
        <v>519</v>
      </c>
      <c r="E455" s="271" t="s">
        <v>1323</v>
      </c>
      <c r="F455" s="271" t="s">
        <v>1</v>
      </c>
      <c r="G455" s="271" t="s">
        <v>1</v>
      </c>
      <c r="H455" s="266" t="s">
        <v>1</v>
      </c>
      <c r="I455" s="266" t="s">
        <v>519</v>
      </c>
      <c r="J455" s="275" t="s">
        <v>33</v>
      </c>
      <c r="K455" s="271" t="s">
        <v>1</v>
      </c>
      <c r="L455" s="271" t="s">
        <v>1</v>
      </c>
      <c r="M455" s="275" t="s">
        <v>33</v>
      </c>
      <c r="N455" s="271" t="s">
        <v>1</v>
      </c>
      <c r="O455" s="271" t="s">
        <v>1</v>
      </c>
      <c r="P455" s="271" t="s">
        <v>1</v>
      </c>
      <c r="Q455" s="271" t="s">
        <v>1</v>
      </c>
      <c r="R455" s="271" t="s">
        <v>1</v>
      </c>
      <c r="S455" s="271" t="s">
        <v>1</v>
      </c>
      <c r="T455" s="271" t="s">
        <v>1</v>
      </c>
      <c r="U455" s="271" t="s">
        <v>1</v>
      </c>
      <c r="V455" s="271" t="s">
        <v>1</v>
      </c>
      <c r="W455" s="271" t="s">
        <v>1</v>
      </c>
      <c r="X455" s="271" t="s">
        <v>1</v>
      </c>
      <c r="Y455" s="271" t="s">
        <v>1</v>
      </c>
      <c r="Z455" s="271" t="s">
        <v>1</v>
      </c>
      <c r="AA455" s="271" t="s">
        <v>1</v>
      </c>
      <c r="AB455" s="271" t="s">
        <v>1</v>
      </c>
      <c r="AC455" s="271" t="s">
        <v>1</v>
      </c>
      <c r="AD455" s="271" t="s">
        <v>1</v>
      </c>
      <c r="AE455" s="271" t="s">
        <v>1</v>
      </c>
      <c r="AF455" s="271" t="s">
        <v>1</v>
      </c>
      <c r="AG455" s="271" t="s">
        <v>1</v>
      </c>
      <c r="AH455" s="271" t="s">
        <v>1</v>
      </c>
      <c r="AI455" s="271" t="s">
        <v>1</v>
      </c>
      <c r="AJ455" s="271" t="s">
        <v>1</v>
      </c>
      <c r="AK455" s="271" t="s">
        <v>1</v>
      </c>
      <c r="AL455" s="271" t="s">
        <v>1</v>
      </c>
      <c r="AM455" s="271" t="s">
        <v>1</v>
      </c>
      <c r="AN455" s="271" t="s">
        <v>1</v>
      </c>
      <c r="AO455" s="271" t="s">
        <v>1</v>
      </c>
      <c r="AP455" s="271" t="s">
        <v>1</v>
      </c>
      <c r="AQ455" s="271" t="s">
        <v>1</v>
      </c>
      <c r="AR455" s="271" t="s">
        <v>1</v>
      </c>
      <c r="AS455" s="271" t="s">
        <v>1</v>
      </c>
      <c r="AT455" s="271" t="s">
        <v>1</v>
      </c>
      <c r="AU455" s="271" t="s">
        <v>1</v>
      </c>
      <c r="AV455" s="271" t="s">
        <v>1</v>
      </c>
      <c r="AW455" s="284" t="s">
        <v>1</v>
      </c>
      <c r="AX455" s="284">
        <v>0</v>
      </c>
      <c r="AY455" s="284">
        <v>0</v>
      </c>
      <c r="AZ455" s="276">
        <v>0</v>
      </c>
      <c r="BA455" s="276">
        <v>0</v>
      </c>
      <c r="BB455" s="283">
        <v>0</v>
      </c>
      <c r="BD455" s="150" t="e">
        <f>_xlfn.XLOOKUP(A455,'KSD auditees'!A:A,'KSD auditees'!A:A)</f>
        <v>#N/A</v>
      </c>
      <c r="BE455" s="150" t="e">
        <f>_xlfn.XLOOKUP(A455,'KSD auditees'!A:A,'KSD auditees'!G:G)</f>
        <v>#N/A</v>
      </c>
      <c r="BF455" s="150" t="e">
        <f>_xlfn.XLOOKUP(A455,'[27]Non AGSA'!B:B,'[27]Non AGSA'!B:B)</f>
        <v>#N/A</v>
      </c>
      <c r="BG455" s="150" t="e">
        <f>_xlfn.XLOOKUP(A455,'[27]Dormant auditee list'!C:C,'[27]Dormant auditee list'!C:C)</f>
        <v>#N/A</v>
      </c>
      <c r="BH455" s="150" t="e">
        <f>_xlfn.XLOOKUP(A455,[27]Reworked!A:A,[27]Reworked!I:I)</f>
        <v>#N/A</v>
      </c>
      <c r="BJ455" s="150">
        <v>3</v>
      </c>
      <c r="BK455" s="150">
        <v>1</v>
      </c>
    </row>
    <row r="456" spans="1:63" ht="14.25" customHeight="1" x14ac:dyDescent="0.25">
      <c r="A456" s="265">
        <v>160</v>
      </c>
      <c r="B456" s="266" t="s">
        <v>541</v>
      </c>
      <c r="C456" s="271" t="s">
        <v>1193</v>
      </c>
      <c r="D456" s="271" t="s">
        <v>519</v>
      </c>
      <c r="E456" s="271" t="s">
        <v>1323</v>
      </c>
      <c r="F456" s="271" t="s">
        <v>1</v>
      </c>
      <c r="G456" s="271" t="s">
        <v>1</v>
      </c>
      <c r="H456" s="266" t="s">
        <v>1</v>
      </c>
      <c r="I456" s="266" t="s">
        <v>519</v>
      </c>
      <c r="J456" s="275" t="s">
        <v>33</v>
      </c>
      <c r="K456" s="271" t="s">
        <v>1</v>
      </c>
      <c r="L456" s="271" t="s">
        <v>1</v>
      </c>
      <c r="M456" s="275" t="s">
        <v>33</v>
      </c>
      <c r="N456" s="271" t="s">
        <v>1</v>
      </c>
      <c r="O456" s="273" t="s">
        <v>22</v>
      </c>
      <c r="P456" s="271" t="s">
        <v>1</v>
      </c>
      <c r="Q456" s="271" t="s">
        <v>1</v>
      </c>
      <c r="R456" s="271" t="s">
        <v>1</v>
      </c>
      <c r="S456" s="271" t="s">
        <v>1</v>
      </c>
      <c r="T456" s="271" t="s">
        <v>1</v>
      </c>
      <c r="U456" s="271" t="s">
        <v>1</v>
      </c>
      <c r="V456" s="271" t="s">
        <v>1</v>
      </c>
      <c r="W456" s="271" t="s">
        <v>1</v>
      </c>
      <c r="X456" s="271" t="s">
        <v>1</v>
      </c>
      <c r="Y456" s="271" t="s">
        <v>1</v>
      </c>
      <c r="Z456" s="271" t="s">
        <v>1</v>
      </c>
      <c r="AA456" s="271" t="s">
        <v>1</v>
      </c>
      <c r="AB456" s="271" t="s">
        <v>1</v>
      </c>
      <c r="AC456" s="271" t="s">
        <v>1</v>
      </c>
      <c r="AD456" s="271" t="s">
        <v>1</v>
      </c>
      <c r="AE456" s="271" t="s">
        <v>1</v>
      </c>
      <c r="AF456" s="271" t="s">
        <v>1</v>
      </c>
      <c r="AG456" s="271" t="s">
        <v>1</v>
      </c>
      <c r="AH456" s="271" t="s">
        <v>1</v>
      </c>
      <c r="AI456" s="271" t="s">
        <v>1</v>
      </c>
      <c r="AJ456" s="271" t="s">
        <v>1</v>
      </c>
      <c r="AK456" s="271" t="s">
        <v>1</v>
      </c>
      <c r="AL456" s="271" t="s">
        <v>1</v>
      </c>
      <c r="AM456" s="271" t="s">
        <v>1</v>
      </c>
      <c r="AN456" s="271" t="s">
        <v>1</v>
      </c>
      <c r="AO456" s="271" t="s">
        <v>1</v>
      </c>
      <c r="AP456" s="271" t="s">
        <v>1</v>
      </c>
      <c r="AQ456" s="271" t="s">
        <v>1</v>
      </c>
      <c r="AR456" s="271" t="s">
        <v>1</v>
      </c>
      <c r="AS456" s="271" t="s">
        <v>1</v>
      </c>
      <c r="AT456" s="271" t="s">
        <v>1</v>
      </c>
      <c r="AU456" s="271" t="s">
        <v>1</v>
      </c>
      <c r="AV456" s="271" t="s">
        <v>1</v>
      </c>
      <c r="AW456" s="274" t="s">
        <v>1240</v>
      </c>
      <c r="AX456" s="275">
        <v>1</v>
      </c>
      <c r="AY456" s="284">
        <v>0</v>
      </c>
      <c r="AZ456" s="276">
        <v>0</v>
      </c>
      <c r="BA456" s="276">
        <v>0</v>
      </c>
      <c r="BB456" s="283">
        <v>0</v>
      </c>
      <c r="BD456" s="150" t="e">
        <f>_xlfn.XLOOKUP(A456,'KSD auditees'!A:A,'KSD auditees'!A:A)</f>
        <v>#N/A</v>
      </c>
      <c r="BE456" s="150" t="e">
        <f>_xlfn.XLOOKUP(A456,'KSD auditees'!A:A,'KSD auditees'!G:G)</f>
        <v>#N/A</v>
      </c>
      <c r="BF456" s="150" t="e">
        <f>_xlfn.XLOOKUP(A456,'[27]Non AGSA'!B:B,'[27]Non AGSA'!B:B)</f>
        <v>#N/A</v>
      </c>
      <c r="BG456" s="150" t="e">
        <f>_xlfn.XLOOKUP(A456,'[27]Dormant auditee list'!C:C,'[27]Dormant auditee list'!C:C)</f>
        <v>#N/A</v>
      </c>
      <c r="BH456" s="150" t="e">
        <f>_xlfn.XLOOKUP(A456,[27]Reworked!A:A,[27]Reworked!I:I)</f>
        <v>#N/A</v>
      </c>
      <c r="BI456" s="150" t="e">
        <f>_xlfn.XLOOKUP(A456,[27]Reworked!A:A,[27]Reworked!J:J)</f>
        <v>#N/A</v>
      </c>
      <c r="BJ456" s="150">
        <v>3</v>
      </c>
      <c r="BK456" s="150">
        <v>1</v>
      </c>
    </row>
    <row r="457" spans="1:63" ht="18.75" customHeight="1" x14ac:dyDescent="0.25">
      <c r="A457" s="265">
        <v>1364</v>
      </c>
      <c r="B457" s="266" t="s">
        <v>1340</v>
      </c>
      <c r="C457" s="271" t="s">
        <v>1193</v>
      </c>
      <c r="D457" s="271" t="s">
        <v>519</v>
      </c>
      <c r="E457" s="271" t="s">
        <v>1323</v>
      </c>
      <c r="F457" s="271" t="s">
        <v>1</v>
      </c>
      <c r="G457" s="271" t="s">
        <v>1</v>
      </c>
      <c r="H457" s="266" t="s">
        <v>1</v>
      </c>
      <c r="I457" s="266" t="s">
        <v>519</v>
      </c>
      <c r="J457" s="275" t="s">
        <v>33</v>
      </c>
      <c r="K457" s="271" t="s">
        <v>1</v>
      </c>
      <c r="L457" s="271" t="s">
        <v>1</v>
      </c>
      <c r="M457" s="275" t="s">
        <v>33</v>
      </c>
      <c r="N457" s="271" t="s">
        <v>1</v>
      </c>
      <c r="O457" s="271" t="s">
        <v>1</v>
      </c>
      <c r="P457" s="271" t="s">
        <v>1</v>
      </c>
      <c r="Q457" s="271" t="s">
        <v>1</v>
      </c>
      <c r="R457" s="271" t="s">
        <v>1</v>
      </c>
      <c r="S457" s="271" t="s">
        <v>1</v>
      </c>
      <c r="T457" s="271" t="s">
        <v>1</v>
      </c>
      <c r="U457" s="271" t="s">
        <v>1</v>
      </c>
      <c r="V457" s="271" t="s">
        <v>1</v>
      </c>
      <c r="W457" s="271" t="s">
        <v>1</v>
      </c>
      <c r="X457" s="271" t="s">
        <v>1</v>
      </c>
      <c r="Y457" s="271" t="s">
        <v>1</v>
      </c>
      <c r="Z457" s="271" t="s">
        <v>1</v>
      </c>
      <c r="AA457" s="271" t="s">
        <v>1</v>
      </c>
      <c r="AB457" s="271" t="s">
        <v>1</v>
      </c>
      <c r="AC457" s="271" t="s">
        <v>1</v>
      </c>
      <c r="AD457" s="271" t="s">
        <v>1</v>
      </c>
      <c r="AE457" s="271" t="s">
        <v>1</v>
      </c>
      <c r="AF457" s="271" t="s">
        <v>1</v>
      </c>
      <c r="AG457" s="271" t="s">
        <v>1</v>
      </c>
      <c r="AH457" s="271" t="s">
        <v>1</v>
      </c>
      <c r="AI457" s="271" t="s">
        <v>1</v>
      </c>
      <c r="AJ457" s="271" t="s">
        <v>1</v>
      </c>
      <c r="AK457" s="271" t="s">
        <v>1</v>
      </c>
      <c r="AL457" s="271" t="s">
        <v>1</v>
      </c>
      <c r="AM457" s="271" t="s">
        <v>1</v>
      </c>
      <c r="AN457" s="271" t="s">
        <v>1</v>
      </c>
      <c r="AO457" s="271" t="s">
        <v>1</v>
      </c>
      <c r="AP457" s="271" t="s">
        <v>1</v>
      </c>
      <c r="AQ457" s="271" t="s">
        <v>1</v>
      </c>
      <c r="AR457" s="271" t="s">
        <v>1</v>
      </c>
      <c r="AS457" s="271" t="s">
        <v>1</v>
      </c>
      <c r="AT457" s="271" t="s">
        <v>1</v>
      </c>
      <c r="AU457" s="271" t="s">
        <v>1</v>
      </c>
      <c r="AV457" s="271" t="s">
        <v>1</v>
      </c>
      <c r="AW457" s="284" t="s">
        <v>1</v>
      </c>
      <c r="AX457" s="275">
        <v>1</v>
      </c>
      <c r="AY457" s="284">
        <v>0</v>
      </c>
      <c r="AZ457" s="276">
        <v>0</v>
      </c>
      <c r="BA457" s="276">
        <v>0</v>
      </c>
      <c r="BB457" s="283">
        <v>0</v>
      </c>
      <c r="BD457" s="150" t="e">
        <f>_xlfn.XLOOKUP(A457,'KSD auditees'!A:A,'KSD auditees'!A:A)</f>
        <v>#N/A</v>
      </c>
      <c r="BE457" s="150" t="e">
        <f>_xlfn.XLOOKUP(A457,'KSD auditees'!A:A,'KSD auditees'!G:G)</f>
        <v>#N/A</v>
      </c>
      <c r="BF457" s="150" t="e">
        <f>_xlfn.XLOOKUP(A457,'[27]Non AGSA'!B:B,'[27]Non AGSA'!B:B)</f>
        <v>#N/A</v>
      </c>
      <c r="BG457" s="150" t="e">
        <f>_xlfn.XLOOKUP(A457,'[27]Dormant auditee list'!C:C,'[27]Dormant auditee list'!C:C)</f>
        <v>#N/A</v>
      </c>
      <c r="BH457" s="150" t="e">
        <f>_xlfn.XLOOKUP(A457,[27]Reworked!A:A,[27]Reworked!I:I)</f>
        <v>#N/A</v>
      </c>
      <c r="BJ457" s="150">
        <v>3</v>
      </c>
      <c r="BK457" s="150">
        <v>1</v>
      </c>
    </row>
    <row r="458" spans="1:63" ht="18" customHeight="1" x14ac:dyDescent="0.25">
      <c r="A458" s="265">
        <v>159</v>
      </c>
      <c r="B458" s="266" t="s">
        <v>545</v>
      </c>
      <c r="C458" s="271" t="s">
        <v>1193</v>
      </c>
      <c r="D458" s="271" t="s">
        <v>519</v>
      </c>
      <c r="E458" s="271" t="s">
        <v>1323</v>
      </c>
      <c r="F458" s="271" t="s">
        <v>1</v>
      </c>
      <c r="G458" s="271" t="s">
        <v>1</v>
      </c>
      <c r="H458" s="266" t="s">
        <v>1</v>
      </c>
      <c r="I458" s="266" t="s">
        <v>519</v>
      </c>
      <c r="J458" s="275" t="s">
        <v>33</v>
      </c>
      <c r="K458" s="271" t="s">
        <v>1</v>
      </c>
      <c r="L458" s="271" t="s">
        <v>1</v>
      </c>
      <c r="M458" s="275" t="s">
        <v>33</v>
      </c>
      <c r="N458" s="271" t="s">
        <v>1</v>
      </c>
      <c r="O458" s="271" t="s">
        <v>1</v>
      </c>
      <c r="P458" s="271" t="s">
        <v>1</v>
      </c>
      <c r="Q458" s="271" t="s">
        <v>1</v>
      </c>
      <c r="R458" s="271" t="s">
        <v>1</v>
      </c>
      <c r="S458" s="271" t="s">
        <v>1</v>
      </c>
      <c r="T458" s="271" t="s">
        <v>1</v>
      </c>
      <c r="U458" s="271" t="s">
        <v>1</v>
      </c>
      <c r="V458" s="271" t="s">
        <v>1</v>
      </c>
      <c r="W458" s="271" t="s">
        <v>1</v>
      </c>
      <c r="X458" s="271" t="s">
        <v>1</v>
      </c>
      <c r="Y458" s="271" t="s">
        <v>1</v>
      </c>
      <c r="Z458" s="271" t="s">
        <v>1</v>
      </c>
      <c r="AA458" s="271" t="s">
        <v>1</v>
      </c>
      <c r="AB458" s="271" t="s">
        <v>1</v>
      </c>
      <c r="AC458" s="271" t="s">
        <v>1</v>
      </c>
      <c r="AD458" s="271" t="s">
        <v>1</v>
      </c>
      <c r="AE458" s="271" t="s">
        <v>1</v>
      </c>
      <c r="AF458" s="271" t="s">
        <v>1</v>
      </c>
      <c r="AG458" s="271" t="s">
        <v>1</v>
      </c>
      <c r="AH458" s="271" t="s">
        <v>1</v>
      </c>
      <c r="AI458" s="271" t="s">
        <v>1</v>
      </c>
      <c r="AJ458" s="271" t="s">
        <v>1</v>
      </c>
      <c r="AK458" s="271" t="s">
        <v>1</v>
      </c>
      <c r="AL458" s="271" t="s">
        <v>1</v>
      </c>
      <c r="AM458" s="271" t="s">
        <v>1</v>
      </c>
      <c r="AN458" s="271" t="s">
        <v>1</v>
      </c>
      <c r="AO458" s="271" t="s">
        <v>1</v>
      </c>
      <c r="AP458" s="271" t="s">
        <v>1</v>
      </c>
      <c r="AQ458" s="271" t="s">
        <v>1</v>
      </c>
      <c r="AR458" s="271" t="s">
        <v>1</v>
      </c>
      <c r="AS458" s="271" t="s">
        <v>1</v>
      </c>
      <c r="AT458" s="271" t="s">
        <v>1</v>
      </c>
      <c r="AU458" s="273" t="s">
        <v>22</v>
      </c>
      <c r="AV458" s="271" t="s">
        <v>1</v>
      </c>
      <c r="AW458" s="284" t="s">
        <v>1</v>
      </c>
      <c r="AX458" s="275">
        <v>1</v>
      </c>
      <c r="AY458" s="284">
        <v>0</v>
      </c>
      <c r="AZ458" s="276">
        <v>0</v>
      </c>
      <c r="BA458" s="276">
        <v>0</v>
      </c>
      <c r="BB458" s="283">
        <v>0</v>
      </c>
      <c r="BD458" s="150" t="e">
        <f>_xlfn.XLOOKUP(A458,'KSD auditees'!A:A,'KSD auditees'!A:A)</f>
        <v>#N/A</v>
      </c>
      <c r="BE458" s="150" t="e">
        <f>_xlfn.XLOOKUP(A458,'KSD auditees'!A:A,'KSD auditees'!G:G)</f>
        <v>#N/A</v>
      </c>
      <c r="BF458" s="150" t="e">
        <f>_xlfn.XLOOKUP(A458,'[27]Non AGSA'!B:B,'[27]Non AGSA'!B:B)</f>
        <v>#N/A</v>
      </c>
      <c r="BG458" s="150" t="e">
        <f>_xlfn.XLOOKUP(A458,'[27]Dormant auditee list'!C:C,'[27]Dormant auditee list'!C:C)</f>
        <v>#N/A</v>
      </c>
      <c r="BH458" s="150" t="e">
        <f>_xlfn.XLOOKUP(A458,[27]Reworked!A:A,[27]Reworked!I:I)</f>
        <v>#N/A</v>
      </c>
      <c r="BJ458" s="150">
        <v>3</v>
      </c>
      <c r="BK458" s="150">
        <v>1</v>
      </c>
    </row>
    <row r="459" spans="1:63" ht="14.25" customHeight="1" x14ac:dyDescent="0.25">
      <c r="A459" s="265">
        <v>163</v>
      </c>
      <c r="B459" s="266" t="s">
        <v>547</v>
      </c>
      <c r="C459" s="271" t="s">
        <v>1193</v>
      </c>
      <c r="D459" s="271" t="s">
        <v>519</v>
      </c>
      <c r="E459" s="271" t="s">
        <v>1323</v>
      </c>
      <c r="F459" s="271" t="s">
        <v>1</v>
      </c>
      <c r="G459" s="271" t="s">
        <v>1</v>
      </c>
      <c r="H459" s="266" t="s">
        <v>1</v>
      </c>
      <c r="I459" s="266" t="s">
        <v>519</v>
      </c>
      <c r="J459" s="275" t="s">
        <v>33</v>
      </c>
      <c r="K459" s="271" t="s">
        <v>1</v>
      </c>
      <c r="L459" s="271" t="s">
        <v>1</v>
      </c>
      <c r="M459" s="275" t="s">
        <v>33</v>
      </c>
      <c r="N459" s="271" t="s">
        <v>1</v>
      </c>
      <c r="O459" s="271" t="s">
        <v>1</v>
      </c>
      <c r="P459" s="271" t="s">
        <v>1</v>
      </c>
      <c r="Q459" s="271" t="s">
        <v>1</v>
      </c>
      <c r="R459" s="271" t="s">
        <v>1</v>
      </c>
      <c r="S459" s="271" t="s">
        <v>1</v>
      </c>
      <c r="T459" s="271" t="s">
        <v>1</v>
      </c>
      <c r="U459" s="271" t="s">
        <v>1</v>
      </c>
      <c r="V459" s="271" t="s">
        <v>1</v>
      </c>
      <c r="W459" s="271" t="s">
        <v>1</v>
      </c>
      <c r="X459" s="271" t="s">
        <v>1</v>
      </c>
      <c r="Y459" s="271" t="s">
        <v>1</v>
      </c>
      <c r="Z459" s="271" t="s">
        <v>1</v>
      </c>
      <c r="AA459" s="271" t="s">
        <v>1</v>
      </c>
      <c r="AB459" s="271" t="s">
        <v>1</v>
      </c>
      <c r="AC459" s="271" t="s">
        <v>1</v>
      </c>
      <c r="AD459" s="271" t="s">
        <v>1</v>
      </c>
      <c r="AE459" s="271" t="s">
        <v>1</v>
      </c>
      <c r="AF459" s="271" t="s">
        <v>1</v>
      </c>
      <c r="AG459" s="271" t="s">
        <v>1</v>
      </c>
      <c r="AH459" s="271" t="s">
        <v>1</v>
      </c>
      <c r="AI459" s="271" t="s">
        <v>1</v>
      </c>
      <c r="AJ459" s="271" t="s">
        <v>1</v>
      </c>
      <c r="AK459" s="271" t="s">
        <v>1</v>
      </c>
      <c r="AL459" s="271" t="s">
        <v>1</v>
      </c>
      <c r="AM459" s="271" t="s">
        <v>1</v>
      </c>
      <c r="AN459" s="271" t="s">
        <v>1</v>
      </c>
      <c r="AO459" s="271" t="s">
        <v>1</v>
      </c>
      <c r="AP459" s="271" t="s">
        <v>1</v>
      </c>
      <c r="AQ459" s="271" t="s">
        <v>1</v>
      </c>
      <c r="AR459" s="271" t="s">
        <v>1</v>
      </c>
      <c r="AS459" s="271" t="s">
        <v>1</v>
      </c>
      <c r="AT459" s="271" t="s">
        <v>1</v>
      </c>
      <c r="AU459" s="271" t="s">
        <v>1</v>
      </c>
      <c r="AV459" s="271" t="s">
        <v>1</v>
      </c>
      <c r="AW459" s="275" t="s">
        <v>1241</v>
      </c>
      <c r="AX459" s="275">
        <v>1</v>
      </c>
      <c r="AY459" s="284">
        <v>0</v>
      </c>
      <c r="AZ459" s="276">
        <v>0</v>
      </c>
      <c r="BA459" s="276">
        <v>0</v>
      </c>
      <c r="BB459" s="281">
        <v>0</v>
      </c>
      <c r="BD459" s="150" t="e">
        <f>_xlfn.XLOOKUP(A459,'KSD auditees'!A:A,'KSD auditees'!A:A)</f>
        <v>#N/A</v>
      </c>
      <c r="BE459" s="150" t="e">
        <f>_xlfn.XLOOKUP(A459,'KSD auditees'!A:A,'KSD auditees'!G:G)</f>
        <v>#N/A</v>
      </c>
      <c r="BF459" s="150" t="e">
        <f>_xlfn.XLOOKUP(A459,'[27]Non AGSA'!B:B,'[27]Non AGSA'!B:B)</f>
        <v>#N/A</v>
      </c>
      <c r="BG459" s="150" t="e">
        <f>_xlfn.XLOOKUP(A459,'[27]Dormant auditee list'!C:C,'[27]Dormant auditee list'!C:C)</f>
        <v>#N/A</v>
      </c>
      <c r="BH459" s="150" t="e">
        <f>_xlfn.XLOOKUP(A459,[27]Reworked!A:A,[27]Reworked!I:I)</f>
        <v>#N/A</v>
      </c>
      <c r="BJ459" s="150">
        <v>3</v>
      </c>
      <c r="BK459" s="150">
        <v>1</v>
      </c>
    </row>
    <row r="460" spans="1:63" ht="14.25" customHeight="1" x14ac:dyDescent="0.25">
      <c r="A460" s="265">
        <v>167</v>
      </c>
      <c r="B460" s="266" t="s">
        <v>557</v>
      </c>
      <c r="C460" s="271" t="s">
        <v>1193</v>
      </c>
      <c r="D460" s="271" t="s">
        <v>519</v>
      </c>
      <c r="E460" s="271" t="s">
        <v>1323</v>
      </c>
      <c r="F460" s="271" t="s">
        <v>1</v>
      </c>
      <c r="G460" s="271" t="s">
        <v>1</v>
      </c>
      <c r="H460" s="266" t="s">
        <v>1</v>
      </c>
      <c r="I460" s="266" t="s">
        <v>519</v>
      </c>
      <c r="J460" s="152" t="s">
        <v>17</v>
      </c>
      <c r="K460" s="271" t="s">
        <v>1</v>
      </c>
      <c r="L460" s="274" t="s">
        <v>20</v>
      </c>
      <c r="M460" s="275" t="s">
        <v>33</v>
      </c>
      <c r="N460" s="273" t="s">
        <v>22</v>
      </c>
      <c r="O460" s="271" t="s">
        <v>1</v>
      </c>
      <c r="P460" s="271" t="s">
        <v>1</v>
      </c>
      <c r="Q460" s="271" t="s">
        <v>1</v>
      </c>
      <c r="R460" s="271" t="s">
        <v>1</v>
      </c>
      <c r="S460" s="271" t="s">
        <v>1</v>
      </c>
      <c r="T460" s="271" t="s">
        <v>1</v>
      </c>
      <c r="U460" s="271" t="s">
        <v>1</v>
      </c>
      <c r="V460" s="271" t="s">
        <v>1</v>
      </c>
      <c r="W460" s="271" t="s">
        <v>1</v>
      </c>
      <c r="X460" s="271" t="s">
        <v>1</v>
      </c>
      <c r="Y460" s="271" t="s">
        <v>1</v>
      </c>
      <c r="Z460" s="271" t="s">
        <v>1</v>
      </c>
      <c r="AA460" s="271" t="s">
        <v>1</v>
      </c>
      <c r="AB460" s="271" t="s">
        <v>1</v>
      </c>
      <c r="AC460" s="271" t="s">
        <v>1</v>
      </c>
      <c r="AD460" s="271" t="s">
        <v>1</v>
      </c>
      <c r="AE460" s="274" t="s">
        <v>20</v>
      </c>
      <c r="AF460" s="271" t="s">
        <v>1</v>
      </c>
      <c r="AG460" s="271" t="s">
        <v>1</v>
      </c>
      <c r="AH460" s="271" t="s">
        <v>1</v>
      </c>
      <c r="AI460" s="271" t="s">
        <v>1</v>
      </c>
      <c r="AJ460" s="271" t="s">
        <v>1</v>
      </c>
      <c r="AK460" s="271" t="s">
        <v>1</v>
      </c>
      <c r="AL460" s="271" t="s">
        <v>1</v>
      </c>
      <c r="AM460" s="271" t="s">
        <v>1</v>
      </c>
      <c r="AN460" s="271" t="s">
        <v>1</v>
      </c>
      <c r="AO460" s="271" t="s">
        <v>1</v>
      </c>
      <c r="AP460" s="271" t="s">
        <v>1</v>
      </c>
      <c r="AQ460" s="271" t="s">
        <v>1</v>
      </c>
      <c r="AR460" s="271" t="s">
        <v>1</v>
      </c>
      <c r="AS460" s="271" t="s">
        <v>1</v>
      </c>
      <c r="AT460" s="271" t="s">
        <v>1</v>
      </c>
      <c r="AU460" s="271" t="s">
        <v>1</v>
      </c>
      <c r="AV460" s="271" t="s">
        <v>1</v>
      </c>
      <c r="AW460" s="275" t="s">
        <v>1241</v>
      </c>
      <c r="AX460" s="275">
        <v>1</v>
      </c>
      <c r="AY460" s="284">
        <v>0</v>
      </c>
      <c r="AZ460" s="276">
        <v>0</v>
      </c>
      <c r="BA460" s="276">
        <v>0</v>
      </c>
      <c r="BB460" s="283">
        <v>0</v>
      </c>
      <c r="BD460" s="150" t="e">
        <f>_xlfn.XLOOKUP(A460,'KSD auditees'!A:A,'KSD auditees'!A:A)</f>
        <v>#N/A</v>
      </c>
      <c r="BE460" s="150" t="e">
        <f>_xlfn.XLOOKUP(A460,'KSD auditees'!A:A,'KSD auditees'!G:G)</f>
        <v>#N/A</v>
      </c>
      <c r="BF460" s="150" t="e">
        <f>_xlfn.XLOOKUP(A460,'[27]Non AGSA'!B:B,'[27]Non AGSA'!B:B)</f>
        <v>#N/A</v>
      </c>
      <c r="BG460" s="150" t="e">
        <f>_xlfn.XLOOKUP(A460,'[27]Dormant auditee list'!C:C,'[27]Dormant auditee list'!C:C)</f>
        <v>#N/A</v>
      </c>
      <c r="BH460" s="150" t="e">
        <f>_xlfn.XLOOKUP(A460,[27]Reworked!A:A,[27]Reworked!I:I)</f>
        <v>#N/A</v>
      </c>
      <c r="BJ460" s="150">
        <v>3</v>
      </c>
      <c r="BK460" s="150">
        <v>2</v>
      </c>
    </row>
    <row r="461" spans="1:63" ht="14.25" customHeight="1" x14ac:dyDescent="0.25">
      <c r="A461" s="265">
        <v>983</v>
      </c>
      <c r="B461" s="266" t="s">
        <v>1034</v>
      </c>
      <c r="C461" s="271" t="s">
        <v>1193</v>
      </c>
      <c r="D461" s="271" t="s">
        <v>1021</v>
      </c>
      <c r="E461" s="271" t="s">
        <v>1323</v>
      </c>
      <c r="F461" s="271" t="s">
        <v>1</v>
      </c>
      <c r="G461" s="271" t="s">
        <v>1</v>
      </c>
      <c r="H461" s="266" t="s">
        <v>1</v>
      </c>
      <c r="I461" s="266" t="s">
        <v>1021</v>
      </c>
      <c r="J461" s="282" t="s">
        <v>94</v>
      </c>
      <c r="K461" s="271" t="s">
        <v>1</v>
      </c>
      <c r="L461" s="272" t="s">
        <v>23</v>
      </c>
      <c r="M461" s="282" t="s">
        <v>94</v>
      </c>
      <c r="N461" s="271" t="s">
        <v>1</v>
      </c>
      <c r="O461" s="272" t="s">
        <v>23</v>
      </c>
      <c r="P461" s="272" t="s">
        <v>23</v>
      </c>
      <c r="Q461" s="272" t="s">
        <v>23</v>
      </c>
      <c r="R461" s="272" t="s">
        <v>23</v>
      </c>
      <c r="S461" s="274" t="s">
        <v>20</v>
      </c>
      <c r="T461" s="273" t="s">
        <v>22</v>
      </c>
      <c r="U461" s="273" t="s">
        <v>22</v>
      </c>
      <c r="V461" s="272" t="s">
        <v>23</v>
      </c>
      <c r="W461" s="272" t="s">
        <v>23</v>
      </c>
      <c r="X461" s="271" t="s">
        <v>1</v>
      </c>
      <c r="Y461" s="271" t="s">
        <v>1</v>
      </c>
      <c r="Z461" s="271" t="s">
        <v>1</v>
      </c>
      <c r="AA461" s="271" t="s">
        <v>1</v>
      </c>
      <c r="AB461" s="271" t="s">
        <v>1</v>
      </c>
      <c r="AC461" s="271" t="s">
        <v>1</v>
      </c>
      <c r="AD461" s="271" t="s">
        <v>1</v>
      </c>
      <c r="AE461" s="272" t="s">
        <v>23</v>
      </c>
      <c r="AF461" s="273" t="s">
        <v>22</v>
      </c>
      <c r="AG461" s="271" t="s">
        <v>1</v>
      </c>
      <c r="AH461" s="271" t="s">
        <v>1</v>
      </c>
      <c r="AI461" s="271" t="s">
        <v>1</v>
      </c>
      <c r="AJ461" s="271" t="s">
        <v>1</v>
      </c>
      <c r="AK461" s="272" t="s">
        <v>23</v>
      </c>
      <c r="AL461" s="272" t="s">
        <v>23</v>
      </c>
      <c r="AM461" s="271" t="s">
        <v>1</v>
      </c>
      <c r="AN461" s="271" t="s">
        <v>1</v>
      </c>
      <c r="AO461" s="272" t="s">
        <v>23</v>
      </c>
      <c r="AP461" s="271" t="s">
        <v>1</v>
      </c>
      <c r="AQ461" s="271" t="s">
        <v>1</v>
      </c>
      <c r="AR461" s="272" t="s">
        <v>23</v>
      </c>
      <c r="AS461" s="271" t="s">
        <v>1</v>
      </c>
      <c r="AT461" s="271" t="s">
        <v>1</v>
      </c>
      <c r="AU461" s="271" t="s">
        <v>1</v>
      </c>
      <c r="AV461" s="273" t="s">
        <v>22</v>
      </c>
      <c r="AW461" s="272" t="s">
        <v>1242</v>
      </c>
      <c r="AX461" s="284">
        <v>0</v>
      </c>
      <c r="AY461" s="284">
        <v>0</v>
      </c>
      <c r="AZ461" s="276">
        <v>0</v>
      </c>
      <c r="BA461" s="277">
        <v>62.2</v>
      </c>
      <c r="BB461" s="278">
        <v>3.6</v>
      </c>
      <c r="BD461" s="150" t="e">
        <f>_xlfn.XLOOKUP(A461,'KSD auditees'!A:A,'KSD auditees'!A:A)</f>
        <v>#N/A</v>
      </c>
      <c r="BE461" s="150" t="e">
        <f>_xlfn.XLOOKUP(A461,'KSD auditees'!A:A,'KSD auditees'!G:G)</f>
        <v>#N/A</v>
      </c>
      <c r="BF461" s="150" t="e">
        <f>_xlfn.XLOOKUP(A461,'[27]Non AGSA'!B:B,'[27]Non AGSA'!B:B)</f>
        <v>#N/A</v>
      </c>
      <c r="BG461" s="150" t="e">
        <f>_xlfn.XLOOKUP(A461,'[27]Dormant auditee list'!C:C,'[27]Dormant auditee list'!C:C)</f>
        <v>#N/A</v>
      </c>
      <c r="BH461" s="150" t="e">
        <f>_xlfn.XLOOKUP(A461,[27]Reworked!A:A,[27]Reworked!I:I)</f>
        <v>#N/A</v>
      </c>
      <c r="BJ461" s="150">
        <v>3</v>
      </c>
      <c r="BK461" s="150">
        <v>5</v>
      </c>
    </row>
    <row r="462" spans="1:63" ht="14.25" customHeight="1" x14ac:dyDescent="0.25">
      <c r="A462" s="265">
        <v>185</v>
      </c>
      <c r="B462" s="266" t="s">
        <v>1108</v>
      </c>
      <c r="C462" s="271" t="s">
        <v>1193</v>
      </c>
      <c r="D462" s="271" t="s">
        <v>1086</v>
      </c>
      <c r="E462" s="271" t="s">
        <v>1323</v>
      </c>
      <c r="F462" s="271" t="s">
        <v>1</v>
      </c>
      <c r="G462" s="271" t="s">
        <v>1</v>
      </c>
      <c r="H462" s="266" t="s">
        <v>1</v>
      </c>
      <c r="I462" s="266" t="s">
        <v>1086</v>
      </c>
      <c r="J462" s="275" t="s">
        <v>33</v>
      </c>
      <c r="K462" s="271" t="s">
        <v>1</v>
      </c>
      <c r="L462" s="271" t="s">
        <v>1</v>
      </c>
      <c r="M462" s="275" t="s">
        <v>33</v>
      </c>
      <c r="N462" s="271" t="s">
        <v>1</v>
      </c>
      <c r="O462" s="271" t="s">
        <v>1</v>
      </c>
      <c r="P462" s="271" t="s">
        <v>1</v>
      </c>
      <c r="Q462" s="271" t="s">
        <v>1</v>
      </c>
      <c r="R462" s="271" t="s">
        <v>1</v>
      </c>
      <c r="S462" s="271" t="s">
        <v>1</v>
      </c>
      <c r="T462" s="271" t="s">
        <v>1</v>
      </c>
      <c r="U462" s="271" t="s">
        <v>1</v>
      </c>
      <c r="V462" s="271" t="s">
        <v>1</v>
      </c>
      <c r="W462" s="271" t="s">
        <v>1</v>
      </c>
      <c r="X462" s="271" t="s">
        <v>1</v>
      </c>
      <c r="Y462" s="271" t="s">
        <v>1</v>
      </c>
      <c r="Z462" s="271" t="s">
        <v>1</v>
      </c>
      <c r="AA462" s="271" t="s">
        <v>1</v>
      </c>
      <c r="AB462" s="271" t="s">
        <v>1</v>
      </c>
      <c r="AC462" s="271" t="s">
        <v>1</v>
      </c>
      <c r="AD462" s="271" t="s">
        <v>1</v>
      </c>
      <c r="AE462" s="271" t="s">
        <v>1</v>
      </c>
      <c r="AF462" s="271" t="s">
        <v>1</v>
      </c>
      <c r="AG462" s="271" t="s">
        <v>1</v>
      </c>
      <c r="AH462" s="271" t="s">
        <v>1</v>
      </c>
      <c r="AI462" s="271" t="s">
        <v>1</v>
      </c>
      <c r="AJ462" s="271" t="s">
        <v>1</v>
      </c>
      <c r="AK462" s="271" t="s">
        <v>1</v>
      </c>
      <c r="AL462" s="271" t="s">
        <v>1</v>
      </c>
      <c r="AM462" s="271" t="s">
        <v>1</v>
      </c>
      <c r="AN462" s="271" t="s">
        <v>1</v>
      </c>
      <c r="AO462" s="271" t="s">
        <v>1</v>
      </c>
      <c r="AP462" s="271" t="s">
        <v>1</v>
      </c>
      <c r="AQ462" s="271" t="s">
        <v>1</v>
      </c>
      <c r="AR462" s="271" t="s">
        <v>1</v>
      </c>
      <c r="AS462" s="271" t="s">
        <v>1</v>
      </c>
      <c r="AT462" s="271" t="s">
        <v>1</v>
      </c>
      <c r="AU462" s="271" t="s">
        <v>1</v>
      </c>
      <c r="AV462" s="271" t="s">
        <v>1</v>
      </c>
      <c r="AW462" s="284" t="s">
        <v>1</v>
      </c>
      <c r="AX462" s="284">
        <v>0</v>
      </c>
      <c r="AY462" s="284">
        <v>0</v>
      </c>
      <c r="AZ462" s="276">
        <v>0</v>
      </c>
      <c r="BA462" s="276">
        <v>0</v>
      </c>
      <c r="BB462" s="283">
        <v>0</v>
      </c>
      <c r="BD462" s="150" t="e">
        <f>_xlfn.XLOOKUP(A462,'KSD auditees'!A:A,'KSD auditees'!A:A)</f>
        <v>#N/A</v>
      </c>
      <c r="BE462" s="150" t="e">
        <f>_xlfn.XLOOKUP(A462,'KSD auditees'!A:A,'KSD auditees'!G:G)</f>
        <v>#N/A</v>
      </c>
      <c r="BF462" s="150" t="e">
        <f>_xlfn.XLOOKUP(A462,'[27]Non AGSA'!B:B,'[27]Non AGSA'!B:B)</f>
        <v>#N/A</v>
      </c>
      <c r="BG462" s="150" t="e">
        <f>_xlfn.XLOOKUP(A462,'[27]Dormant auditee list'!C:C,'[27]Dormant auditee list'!C:C)</f>
        <v>#N/A</v>
      </c>
      <c r="BH462" s="150" t="e">
        <f>_xlfn.XLOOKUP(A462,[27]Reworked!A:A,[27]Reworked!I:I)</f>
        <v>#N/A</v>
      </c>
      <c r="BJ462" s="150">
        <v>3</v>
      </c>
      <c r="BK462" s="150">
        <v>1</v>
      </c>
    </row>
    <row r="463" spans="1:63" ht="14.25" customHeight="1" x14ac:dyDescent="0.25">
      <c r="A463" s="265">
        <v>193</v>
      </c>
      <c r="B463" s="266" t="s">
        <v>1341</v>
      </c>
      <c r="C463" s="271" t="s">
        <v>1193</v>
      </c>
      <c r="D463" s="271" t="s">
        <v>1065</v>
      </c>
      <c r="E463" s="271" t="s">
        <v>1323</v>
      </c>
      <c r="F463" s="271" t="s">
        <v>1</v>
      </c>
      <c r="G463" s="271" t="s">
        <v>1</v>
      </c>
      <c r="H463" s="266" t="s">
        <v>1</v>
      </c>
      <c r="I463" s="266" t="s">
        <v>1065</v>
      </c>
      <c r="J463" s="275" t="s">
        <v>33</v>
      </c>
      <c r="K463" s="271" t="s">
        <v>1</v>
      </c>
      <c r="L463" s="271" t="s">
        <v>1</v>
      </c>
      <c r="M463" s="275" t="s">
        <v>33</v>
      </c>
      <c r="N463" s="271" t="s">
        <v>1</v>
      </c>
      <c r="O463" s="271" t="s">
        <v>1</v>
      </c>
      <c r="P463" s="271" t="s">
        <v>1</v>
      </c>
      <c r="Q463" s="271" t="s">
        <v>1</v>
      </c>
      <c r="R463" s="271" t="s">
        <v>1</v>
      </c>
      <c r="S463" s="271" t="s">
        <v>1</v>
      </c>
      <c r="T463" s="271" t="s">
        <v>1</v>
      </c>
      <c r="U463" s="271" t="s">
        <v>1</v>
      </c>
      <c r="V463" s="271" t="s">
        <v>1</v>
      </c>
      <c r="W463" s="271" t="s">
        <v>1</v>
      </c>
      <c r="X463" s="271" t="s">
        <v>1</v>
      </c>
      <c r="Y463" s="271" t="s">
        <v>1</v>
      </c>
      <c r="Z463" s="271" t="s">
        <v>1</v>
      </c>
      <c r="AA463" s="271" t="s">
        <v>1</v>
      </c>
      <c r="AB463" s="271" t="s">
        <v>1</v>
      </c>
      <c r="AC463" s="271" t="s">
        <v>1</v>
      </c>
      <c r="AD463" s="271" t="s">
        <v>1</v>
      </c>
      <c r="AE463" s="271" t="s">
        <v>1</v>
      </c>
      <c r="AF463" s="271" t="s">
        <v>1</v>
      </c>
      <c r="AG463" s="271" t="s">
        <v>1</v>
      </c>
      <c r="AH463" s="271" t="s">
        <v>1</v>
      </c>
      <c r="AI463" s="271" t="s">
        <v>1</v>
      </c>
      <c r="AJ463" s="271" t="s">
        <v>1</v>
      </c>
      <c r="AK463" s="271" t="s">
        <v>1</v>
      </c>
      <c r="AL463" s="271" t="s">
        <v>1</v>
      </c>
      <c r="AM463" s="271" t="s">
        <v>1</v>
      </c>
      <c r="AN463" s="271" t="s">
        <v>1</v>
      </c>
      <c r="AO463" s="271" t="s">
        <v>1</v>
      </c>
      <c r="AP463" s="271" t="s">
        <v>1</v>
      </c>
      <c r="AQ463" s="271" t="s">
        <v>1</v>
      </c>
      <c r="AR463" s="271" t="s">
        <v>1</v>
      </c>
      <c r="AS463" s="271" t="s">
        <v>1</v>
      </c>
      <c r="AT463" s="271" t="s">
        <v>1</v>
      </c>
      <c r="AU463" s="271" t="s">
        <v>1</v>
      </c>
      <c r="AV463" s="271" t="s">
        <v>1</v>
      </c>
      <c r="AW463" s="284" t="s">
        <v>1</v>
      </c>
      <c r="AX463" s="284">
        <v>0</v>
      </c>
      <c r="AY463" s="284">
        <v>0</v>
      </c>
      <c r="AZ463" s="276">
        <v>0</v>
      </c>
      <c r="BA463" s="276">
        <v>0</v>
      </c>
      <c r="BB463" s="283">
        <v>0</v>
      </c>
      <c r="BD463" s="150" t="e">
        <f>_xlfn.XLOOKUP(A463,'KSD auditees'!A:A,'KSD auditees'!A:A)</f>
        <v>#N/A</v>
      </c>
      <c r="BE463" s="150" t="e">
        <f>_xlfn.XLOOKUP(A463,'KSD auditees'!A:A,'KSD auditees'!G:G)</f>
        <v>#N/A</v>
      </c>
      <c r="BF463" s="150" t="e">
        <f>_xlfn.XLOOKUP(A463,'[27]Non AGSA'!B:B,'[27]Non AGSA'!B:B)</f>
        <v>#N/A</v>
      </c>
      <c r="BG463" s="150" t="e">
        <f>_xlfn.XLOOKUP(A463,'[27]Dormant auditee list'!C:C,'[27]Dormant auditee list'!C:C)</f>
        <v>#N/A</v>
      </c>
      <c r="BH463" s="150" t="e">
        <f>_xlfn.XLOOKUP(A463,[27]Reworked!A:A,[27]Reworked!I:I)</f>
        <v>#N/A</v>
      </c>
      <c r="BJ463" s="150">
        <v>3</v>
      </c>
      <c r="BK463" s="150">
        <v>1</v>
      </c>
    </row>
    <row r="464" spans="1:63" ht="34.5" customHeight="1" x14ac:dyDescent="0.25">
      <c r="A464" s="265">
        <v>1180</v>
      </c>
      <c r="B464" s="266" t="s">
        <v>1342</v>
      </c>
      <c r="C464" s="271" t="s">
        <v>1193</v>
      </c>
      <c r="D464" s="271" t="s">
        <v>737</v>
      </c>
      <c r="E464" s="271" t="s">
        <v>1323</v>
      </c>
      <c r="F464" s="271" t="s">
        <v>1</v>
      </c>
      <c r="G464" s="271" t="s">
        <v>739</v>
      </c>
      <c r="H464" s="266" t="s">
        <v>440</v>
      </c>
      <c r="I464" s="266" t="s">
        <v>437</v>
      </c>
      <c r="J464" s="275" t="s">
        <v>33</v>
      </c>
      <c r="K464" s="271" t="s">
        <v>1</v>
      </c>
      <c r="L464" s="271" t="s">
        <v>1</v>
      </c>
      <c r="M464" s="275" t="s">
        <v>33</v>
      </c>
      <c r="N464" s="271" t="s">
        <v>1</v>
      </c>
      <c r="O464" s="271" t="s">
        <v>1</v>
      </c>
      <c r="P464" s="271" t="s">
        <v>1</v>
      </c>
      <c r="Q464" s="271" t="s">
        <v>1</v>
      </c>
      <c r="R464" s="271" t="s">
        <v>1</v>
      </c>
      <c r="S464" s="271" t="s">
        <v>1</v>
      </c>
      <c r="T464" s="271" t="s">
        <v>1</v>
      </c>
      <c r="U464" s="271" t="s">
        <v>1</v>
      </c>
      <c r="V464" s="271" t="s">
        <v>1</v>
      </c>
      <c r="W464" s="271" t="s">
        <v>1</v>
      </c>
      <c r="X464" s="271" t="s">
        <v>1</v>
      </c>
      <c r="Y464" s="271" t="s">
        <v>1</v>
      </c>
      <c r="Z464" s="271" t="s">
        <v>1</v>
      </c>
      <c r="AA464" s="271" t="s">
        <v>1</v>
      </c>
      <c r="AB464" s="271" t="s">
        <v>1</v>
      </c>
      <c r="AC464" s="271" t="s">
        <v>1</v>
      </c>
      <c r="AD464" s="271" t="s">
        <v>1</v>
      </c>
      <c r="AE464" s="271" t="s">
        <v>1</v>
      </c>
      <c r="AF464" s="271" t="s">
        <v>1</v>
      </c>
      <c r="AG464" s="271" t="s">
        <v>1</v>
      </c>
      <c r="AH464" s="271" t="s">
        <v>1</v>
      </c>
      <c r="AI464" s="271" t="s">
        <v>1</v>
      </c>
      <c r="AJ464" s="271" t="s">
        <v>1</v>
      </c>
      <c r="AK464" s="271" t="s">
        <v>1</v>
      </c>
      <c r="AL464" s="271" t="s">
        <v>1</v>
      </c>
      <c r="AM464" s="271" t="s">
        <v>1</v>
      </c>
      <c r="AN464" s="271" t="s">
        <v>1</v>
      </c>
      <c r="AO464" s="271" t="s">
        <v>1</v>
      </c>
      <c r="AP464" s="271" t="s">
        <v>1</v>
      </c>
      <c r="AQ464" s="271" t="s">
        <v>1</v>
      </c>
      <c r="AR464" s="271" t="s">
        <v>1</v>
      </c>
      <c r="AS464" s="271" t="s">
        <v>1</v>
      </c>
      <c r="AT464" s="271" t="s">
        <v>1</v>
      </c>
      <c r="AU464" s="271" t="s">
        <v>1</v>
      </c>
      <c r="AV464" s="271" t="s">
        <v>1</v>
      </c>
      <c r="AW464" s="275" t="s">
        <v>1241</v>
      </c>
      <c r="AX464" s="275">
        <v>1</v>
      </c>
      <c r="AY464" s="284">
        <v>0</v>
      </c>
      <c r="AZ464" s="276">
        <v>0</v>
      </c>
      <c r="BA464" s="276">
        <v>0</v>
      </c>
      <c r="BB464" s="283">
        <v>0</v>
      </c>
      <c r="BD464" s="150" t="e">
        <f>_xlfn.XLOOKUP(A464,'KSD auditees'!A:A,'KSD auditees'!A:A)</f>
        <v>#N/A</v>
      </c>
      <c r="BE464" s="150" t="e">
        <f>_xlfn.XLOOKUP(A464,'KSD auditees'!A:A,'KSD auditees'!G:G)</f>
        <v>#N/A</v>
      </c>
      <c r="BF464" s="150" t="e">
        <f>_xlfn.XLOOKUP(A464,'[27]Non AGSA'!B:B,'[27]Non AGSA'!B:B)</f>
        <v>#N/A</v>
      </c>
      <c r="BG464" s="150" t="e">
        <f>_xlfn.XLOOKUP(A464,'[27]Dormant auditee list'!C:C,'[27]Dormant auditee list'!C:C)</f>
        <v>#N/A</v>
      </c>
      <c r="BH464" s="150" t="e">
        <f>_xlfn.XLOOKUP(A464,[27]Reworked!A:A,[27]Reworked!I:I)</f>
        <v>#N/A</v>
      </c>
      <c r="BJ464" s="150">
        <v>3</v>
      </c>
      <c r="BK464" s="150">
        <v>1</v>
      </c>
    </row>
    <row r="465" spans="1:63" ht="34.5" customHeight="1" x14ac:dyDescent="0.25">
      <c r="A465" s="265">
        <v>1179</v>
      </c>
      <c r="B465" s="266" t="s">
        <v>1343</v>
      </c>
      <c r="C465" s="271" t="s">
        <v>1193</v>
      </c>
      <c r="D465" s="271" t="s">
        <v>683</v>
      </c>
      <c r="E465" s="271" t="s">
        <v>1323</v>
      </c>
      <c r="F465" s="271" t="s">
        <v>1</v>
      </c>
      <c r="G465" s="271" t="s">
        <v>209</v>
      </c>
      <c r="H465" s="266" t="s">
        <v>440</v>
      </c>
      <c r="I465" s="266" t="s">
        <v>437</v>
      </c>
      <c r="J465" s="275" t="s">
        <v>33</v>
      </c>
      <c r="K465" s="271" t="s">
        <v>1</v>
      </c>
      <c r="L465" s="271" t="s">
        <v>1</v>
      </c>
      <c r="M465" s="275" t="s">
        <v>33</v>
      </c>
      <c r="N465" s="271" t="s">
        <v>1</v>
      </c>
      <c r="O465" s="271" t="s">
        <v>1</v>
      </c>
      <c r="P465" s="271" t="s">
        <v>1</v>
      </c>
      <c r="Q465" s="271" t="s">
        <v>1</v>
      </c>
      <c r="R465" s="271" t="s">
        <v>1</v>
      </c>
      <c r="S465" s="271" t="s">
        <v>1</v>
      </c>
      <c r="T465" s="271" t="s">
        <v>1</v>
      </c>
      <c r="U465" s="271" t="s">
        <v>1</v>
      </c>
      <c r="V465" s="271" t="s">
        <v>1</v>
      </c>
      <c r="W465" s="271" t="s">
        <v>1</v>
      </c>
      <c r="X465" s="271" t="s">
        <v>1</v>
      </c>
      <c r="Y465" s="271" t="s">
        <v>1</v>
      </c>
      <c r="Z465" s="271" t="s">
        <v>1</v>
      </c>
      <c r="AA465" s="271" t="s">
        <v>1</v>
      </c>
      <c r="AB465" s="271" t="s">
        <v>1</v>
      </c>
      <c r="AC465" s="271" t="s">
        <v>1</v>
      </c>
      <c r="AD465" s="271" t="s">
        <v>1</v>
      </c>
      <c r="AE465" s="271" t="s">
        <v>1</v>
      </c>
      <c r="AF465" s="271" t="s">
        <v>1</v>
      </c>
      <c r="AG465" s="271" t="s">
        <v>1</v>
      </c>
      <c r="AH465" s="271" t="s">
        <v>1</v>
      </c>
      <c r="AI465" s="271" t="s">
        <v>1</v>
      </c>
      <c r="AJ465" s="271" t="s">
        <v>1</v>
      </c>
      <c r="AK465" s="271" t="s">
        <v>1</v>
      </c>
      <c r="AL465" s="271" t="s">
        <v>1</v>
      </c>
      <c r="AM465" s="271" t="s">
        <v>1</v>
      </c>
      <c r="AN465" s="271" t="s">
        <v>1</v>
      </c>
      <c r="AO465" s="271" t="s">
        <v>1</v>
      </c>
      <c r="AP465" s="271" t="s">
        <v>1</v>
      </c>
      <c r="AQ465" s="271" t="s">
        <v>1</v>
      </c>
      <c r="AR465" s="271" t="s">
        <v>1</v>
      </c>
      <c r="AS465" s="271" t="s">
        <v>1</v>
      </c>
      <c r="AT465" s="271" t="s">
        <v>1</v>
      </c>
      <c r="AU465" s="271" t="s">
        <v>1</v>
      </c>
      <c r="AV465" s="271" t="s">
        <v>1</v>
      </c>
      <c r="AW465" s="275" t="s">
        <v>1241</v>
      </c>
      <c r="AX465" s="275">
        <v>1</v>
      </c>
      <c r="AY465" s="284">
        <v>0</v>
      </c>
      <c r="AZ465" s="276">
        <v>0</v>
      </c>
      <c r="BA465" s="276">
        <v>0</v>
      </c>
      <c r="BB465" s="283">
        <v>0</v>
      </c>
      <c r="BD465" s="150" t="e">
        <f>_xlfn.XLOOKUP(A465,'KSD auditees'!A:A,'KSD auditees'!A:A)</f>
        <v>#N/A</v>
      </c>
      <c r="BE465" s="150" t="e">
        <f>_xlfn.XLOOKUP(A465,'KSD auditees'!A:A,'KSD auditees'!G:G)</f>
        <v>#N/A</v>
      </c>
      <c r="BF465" s="150" t="e">
        <f>_xlfn.XLOOKUP(A465,'[27]Non AGSA'!B:B,'[27]Non AGSA'!B:B)</f>
        <v>#N/A</v>
      </c>
      <c r="BG465" s="150" t="e">
        <f>_xlfn.XLOOKUP(A465,'[27]Dormant auditee list'!C:C,'[27]Dormant auditee list'!C:C)</f>
        <v>#N/A</v>
      </c>
      <c r="BH465" s="150" t="e">
        <f>_xlfn.XLOOKUP(A465,[27]Reworked!A:A,[27]Reworked!I:I)</f>
        <v>#N/A</v>
      </c>
      <c r="BJ465" s="150">
        <v>3</v>
      </c>
      <c r="BK465" s="150">
        <v>1</v>
      </c>
    </row>
    <row r="466" spans="1:63" ht="34.5" customHeight="1" x14ac:dyDescent="0.25">
      <c r="A466" s="265">
        <v>208</v>
      </c>
      <c r="B466" s="266" t="s">
        <v>1344</v>
      </c>
      <c r="C466" s="271" t="s">
        <v>1193</v>
      </c>
      <c r="D466" s="271" t="s">
        <v>571</v>
      </c>
      <c r="E466" s="271" t="s">
        <v>1323</v>
      </c>
      <c r="F466" s="271" t="s">
        <v>1</v>
      </c>
      <c r="G466" s="271" t="s">
        <v>587</v>
      </c>
      <c r="H466" s="266" t="s">
        <v>440</v>
      </c>
      <c r="I466" s="266" t="s">
        <v>437</v>
      </c>
      <c r="J466" s="275" t="s">
        <v>33</v>
      </c>
      <c r="K466" s="271" t="s">
        <v>1</v>
      </c>
      <c r="L466" s="271" t="s">
        <v>1</v>
      </c>
      <c r="M466" s="275" t="s">
        <v>33</v>
      </c>
      <c r="N466" s="271" t="s">
        <v>1</v>
      </c>
      <c r="O466" s="271" t="s">
        <v>1</v>
      </c>
      <c r="P466" s="271" t="s">
        <v>1</v>
      </c>
      <c r="Q466" s="271" t="s">
        <v>1</v>
      </c>
      <c r="R466" s="271" t="s">
        <v>1</v>
      </c>
      <c r="S466" s="271" t="s">
        <v>1</v>
      </c>
      <c r="T466" s="271" t="s">
        <v>1</v>
      </c>
      <c r="U466" s="271" t="s">
        <v>1</v>
      </c>
      <c r="V466" s="271" t="s">
        <v>1</v>
      </c>
      <c r="W466" s="271" t="s">
        <v>1</v>
      </c>
      <c r="X466" s="271" t="s">
        <v>1</v>
      </c>
      <c r="Y466" s="271" t="s">
        <v>1</v>
      </c>
      <c r="Z466" s="271" t="s">
        <v>1</v>
      </c>
      <c r="AA466" s="271" t="s">
        <v>1</v>
      </c>
      <c r="AB466" s="271" t="s">
        <v>1</v>
      </c>
      <c r="AC466" s="271" t="s">
        <v>1</v>
      </c>
      <c r="AD466" s="271" t="s">
        <v>1</v>
      </c>
      <c r="AE466" s="271" t="s">
        <v>1</v>
      </c>
      <c r="AF466" s="271" t="s">
        <v>1</v>
      </c>
      <c r="AG466" s="271" t="s">
        <v>1</v>
      </c>
      <c r="AH466" s="271" t="s">
        <v>1</v>
      </c>
      <c r="AI466" s="271" t="s">
        <v>1</v>
      </c>
      <c r="AJ466" s="271" t="s">
        <v>1</v>
      </c>
      <c r="AK466" s="271" t="s">
        <v>1</v>
      </c>
      <c r="AL466" s="271" t="s">
        <v>1</v>
      </c>
      <c r="AM466" s="271" t="s">
        <v>1</v>
      </c>
      <c r="AN466" s="271" t="s">
        <v>1</v>
      </c>
      <c r="AO466" s="271" t="s">
        <v>1</v>
      </c>
      <c r="AP466" s="271" t="s">
        <v>1</v>
      </c>
      <c r="AQ466" s="271" t="s">
        <v>1</v>
      </c>
      <c r="AR466" s="271" t="s">
        <v>1</v>
      </c>
      <c r="AS466" s="271" t="s">
        <v>1</v>
      </c>
      <c r="AT466" s="271" t="s">
        <v>1</v>
      </c>
      <c r="AU466" s="271" t="s">
        <v>1</v>
      </c>
      <c r="AV466" s="271" t="s">
        <v>1</v>
      </c>
      <c r="AW466" s="284" t="s">
        <v>1</v>
      </c>
      <c r="AX466" s="275">
        <v>1</v>
      </c>
      <c r="AY466" s="284">
        <v>0</v>
      </c>
      <c r="AZ466" s="276">
        <v>0</v>
      </c>
      <c r="BA466" s="276">
        <v>0</v>
      </c>
      <c r="BB466" s="281">
        <v>0</v>
      </c>
      <c r="BD466" s="150" t="e">
        <f>_xlfn.XLOOKUP(A466,'KSD auditees'!A:A,'KSD auditees'!A:A)</f>
        <v>#N/A</v>
      </c>
      <c r="BE466" s="150" t="e">
        <f>_xlfn.XLOOKUP(A466,'KSD auditees'!A:A,'KSD auditees'!G:G)</f>
        <v>#N/A</v>
      </c>
      <c r="BF466" s="150" t="e">
        <f>_xlfn.XLOOKUP(A466,'[27]Non AGSA'!B:B,'[27]Non AGSA'!B:B)</f>
        <v>#N/A</v>
      </c>
      <c r="BG466" s="150" t="e">
        <f>_xlfn.XLOOKUP(A466,'[27]Dormant auditee list'!C:C,'[27]Dormant auditee list'!C:C)</f>
        <v>#N/A</v>
      </c>
      <c r="BH466" s="150" t="e">
        <f>_xlfn.XLOOKUP(A466,[27]Reworked!A:A,[27]Reworked!I:I)</f>
        <v>#N/A</v>
      </c>
      <c r="BJ466" s="150">
        <v>3</v>
      </c>
      <c r="BK466" s="150">
        <v>1</v>
      </c>
    </row>
    <row r="467" spans="1:63" ht="13.5" customHeight="1" x14ac:dyDescent="0.25">
      <c r="A467" s="265">
        <v>1441</v>
      </c>
      <c r="B467" s="266" t="s">
        <v>774</v>
      </c>
      <c r="C467" s="271" t="s">
        <v>1193</v>
      </c>
      <c r="D467" s="271" t="s">
        <v>737</v>
      </c>
      <c r="E467" s="271" t="s">
        <v>1323</v>
      </c>
      <c r="F467" s="271" t="s">
        <v>1</v>
      </c>
      <c r="G467" s="271" t="s">
        <v>209</v>
      </c>
      <c r="H467" s="266" t="s">
        <v>1</v>
      </c>
      <c r="I467" s="266" t="s">
        <v>437</v>
      </c>
      <c r="J467" s="275" t="s">
        <v>33</v>
      </c>
      <c r="K467" s="271" t="s">
        <v>1</v>
      </c>
      <c r="L467" s="271" t="s">
        <v>1</v>
      </c>
      <c r="M467" s="275" t="s">
        <v>33</v>
      </c>
      <c r="N467" s="271" t="s">
        <v>1</v>
      </c>
      <c r="O467" s="271" t="s">
        <v>1</v>
      </c>
      <c r="P467" s="271" t="s">
        <v>1</v>
      </c>
      <c r="Q467" s="271" t="s">
        <v>1</v>
      </c>
      <c r="R467" s="271" t="s">
        <v>1</v>
      </c>
      <c r="S467" s="271" t="s">
        <v>1</v>
      </c>
      <c r="T467" s="271" t="s">
        <v>1</v>
      </c>
      <c r="U467" s="271" t="s">
        <v>1</v>
      </c>
      <c r="V467" s="271" t="s">
        <v>1</v>
      </c>
      <c r="W467" s="271" t="s">
        <v>1</v>
      </c>
      <c r="X467" s="271" t="s">
        <v>1</v>
      </c>
      <c r="Y467" s="271" t="s">
        <v>1</v>
      </c>
      <c r="Z467" s="271" t="s">
        <v>1</v>
      </c>
      <c r="AA467" s="271" t="s">
        <v>1</v>
      </c>
      <c r="AB467" s="271" t="s">
        <v>1</v>
      </c>
      <c r="AC467" s="271" t="s">
        <v>1</v>
      </c>
      <c r="AD467" s="271" t="s">
        <v>1</v>
      </c>
      <c r="AE467" s="271" t="s">
        <v>1</v>
      </c>
      <c r="AF467" s="271" t="s">
        <v>1</v>
      </c>
      <c r="AG467" s="271" t="s">
        <v>1</v>
      </c>
      <c r="AH467" s="271" t="s">
        <v>1</v>
      </c>
      <c r="AI467" s="271" t="s">
        <v>1</v>
      </c>
      <c r="AJ467" s="271" t="s">
        <v>1</v>
      </c>
      <c r="AK467" s="271" t="s">
        <v>1</v>
      </c>
      <c r="AL467" s="271" t="s">
        <v>1</v>
      </c>
      <c r="AM467" s="271" t="s">
        <v>1</v>
      </c>
      <c r="AN467" s="271" t="s">
        <v>1</v>
      </c>
      <c r="AO467" s="271" t="s">
        <v>1</v>
      </c>
      <c r="AP467" s="271" t="s">
        <v>1</v>
      </c>
      <c r="AQ467" s="271" t="s">
        <v>1</v>
      </c>
      <c r="AR467" s="271" t="s">
        <v>1</v>
      </c>
      <c r="AS467" s="271" t="s">
        <v>1</v>
      </c>
      <c r="AT467" s="271" t="s">
        <v>1</v>
      </c>
      <c r="AU467" s="271" t="s">
        <v>1</v>
      </c>
      <c r="AV467" s="271" t="s">
        <v>1</v>
      </c>
      <c r="AW467" s="275" t="s">
        <v>1241</v>
      </c>
      <c r="AX467" s="275">
        <v>1</v>
      </c>
      <c r="AY467" s="284">
        <v>0</v>
      </c>
      <c r="AZ467" s="276">
        <v>0</v>
      </c>
      <c r="BA467" s="276">
        <v>0</v>
      </c>
      <c r="BB467" s="283">
        <v>0</v>
      </c>
      <c r="BD467" s="150" t="e">
        <f>_xlfn.XLOOKUP(A467,'KSD auditees'!A:A,'KSD auditees'!A:A)</f>
        <v>#N/A</v>
      </c>
      <c r="BE467" s="150" t="e">
        <f>_xlfn.XLOOKUP(A467,'KSD auditees'!A:A,'KSD auditees'!G:G)</f>
        <v>#N/A</v>
      </c>
      <c r="BF467" s="150" t="e">
        <f>_xlfn.XLOOKUP(A467,'[27]Non AGSA'!B:B,'[27]Non AGSA'!B:B)</f>
        <v>#N/A</v>
      </c>
      <c r="BG467" s="150" t="e">
        <f>_xlfn.XLOOKUP(A467,'[27]Dormant auditee list'!C:C,'[27]Dormant auditee list'!C:C)</f>
        <v>#N/A</v>
      </c>
      <c r="BH467" s="150" t="e">
        <f>_xlfn.XLOOKUP(A467,[27]Reworked!A:A,[27]Reworked!I:I)</f>
        <v>#N/A</v>
      </c>
      <c r="BJ467" s="150">
        <v>3</v>
      </c>
      <c r="BK467" s="150">
        <v>1</v>
      </c>
    </row>
    <row r="468" spans="1:63" ht="34.5" customHeight="1" x14ac:dyDescent="0.25">
      <c r="A468" s="265">
        <v>1163</v>
      </c>
      <c r="B468" s="266" t="s">
        <v>1345</v>
      </c>
      <c r="C468" s="271" t="s">
        <v>1193</v>
      </c>
      <c r="D468" s="271" t="s">
        <v>896</v>
      </c>
      <c r="E468" s="271" t="s">
        <v>1323</v>
      </c>
      <c r="F468" s="271" t="s">
        <v>1</v>
      </c>
      <c r="G468" s="271" t="s">
        <v>587</v>
      </c>
      <c r="H468" s="266" t="s">
        <v>440</v>
      </c>
      <c r="I468" s="266" t="s">
        <v>437</v>
      </c>
      <c r="J468" s="285" t="s">
        <v>39</v>
      </c>
      <c r="K468" s="271" t="s">
        <v>1</v>
      </c>
      <c r="L468" s="271" t="s">
        <v>1</v>
      </c>
      <c r="M468" s="275" t="s">
        <v>33</v>
      </c>
      <c r="N468" s="271" t="s">
        <v>1</v>
      </c>
      <c r="O468" s="271" t="s">
        <v>1</v>
      </c>
      <c r="P468" s="271" t="s">
        <v>1</v>
      </c>
      <c r="Q468" s="271" t="s">
        <v>1</v>
      </c>
      <c r="R468" s="271" t="s">
        <v>1</v>
      </c>
      <c r="S468" s="271" t="s">
        <v>1</v>
      </c>
      <c r="T468" s="271" t="s">
        <v>1</v>
      </c>
      <c r="U468" s="271" t="s">
        <v>1</v>
      </c>
      <c r="V468" s="271" t="s">
        <v>1</v>
      </c>
      <c r="W468" s="271" t="s">
        <v>1</v>
      </c>
      <c r="X468" s="271" t="s">
        <v>1</v>
      </c>
      <c r="Y468" s="271" t="s">
        <v>1</v>
      </c>
      <c r="Z468" s="271" t="s">
        <v>1</v>
      </c>
      <c r="AA468" s="271" t="s">
        <v>1</v>
      </c>
      <c r="AB468" s="271" t="s">
        <v>1</v>
      </c>
      <c r="AC468" s="271" t="s">
        <v>1</v>
      </c>
      <c r="AD468" s="271" t="s">
        <v>1</v>
      </c>
      <c r="AE468" s="271" t="s">
        <v>1</v>
      </c>
      <c r="AF468" s="271" t="s">
        <v>1</v>
      </c>
      <c r="AG468" s="271" t="s">
        <v>1</v>
      </c>
      <c r="AH468" s="271" t="s">
        <v>1</v>
      </c>
      <c r="AI468" s="271" t="s">
        <v>1</v>
      </c>
      <c r="AJ468" s="271" t="s">
        <v>1</v>
      </c>
      <c r="AK468" s="271" t="s">
        <v>1</v>
      </c>
      <c r="AL468" s="271" t="s">
        <v>1</v>
      </c>
      <c r="AM468" s="271" t="s">
        <v>1</v>
      </c>
      <c r="AN468" s="271" t="s">
        <v>1</v>
      </c>
      <c r="AO468" s="271" t="s">
        <v>1</v>
      </c>
      <c r="AP468" s="271" t="s">
        <v>1</v>
      </c>
      <c r="AQ468" s="271" t="s">
        <v>1</v>
      </c>
      <c r="AR468" s="271" t="s">
        <v>1</v>
      </c>
      <c r="AS468" s="271" t="s">
        <v>1</v>
      </c>
      <c r="AT468" s="271" t="s">
        <v>1</v>
      </c>
      <c r="AU468" s="271" t="s">
        <v>1</v>
      </c>
      <c r="AV468" s="271" t="s">
        <v>1</v>
      </c>
      <c r="AW468" s="284" t="s">
        <v>1</v>
      </c>
      <c r="AX468" s="284">
        <v>0</v>
      </c>
      <c r="AY468" s="284">
        <v>0</v>
      </c>
      <c r="AZ468" s="276">
        <v>0</v>
      </c>
      <c r="BA468" s="276">
        <v>0</v>
      </c>
      <c r="BB468" s="283">
        <v>0</v>
      </c>
      <c r="BD468" s="150" t="e">
        <f>_xlfn.XLOOKUP(A468,'KSD auditees'!A:A,'KSD auditees'!A:A)</f>
        <v>#N/A</v>
      </c>
      <c r="BE468" s="150" t="e">
        <f>_xlfn.XLOOKUP(A468,'KSD auditees'!A:A,'KSD auditees'!G:G)</f>
        <v>#N/A</v>
      </c>
      <c r="BF468" s="150" t="e">
        <f>_xlfn.XLOOKUP(A468,'[27]Non AGSA'!B:B,'[27]Non AGSA'!B:B)</f>
        <v>#N/A</v>
      </c>
      <c r="BG468" s="150" t="e">
        <f>_xlfn.XLOOKUP(A468,'[27]Dormant auditee list'!C:C,'[27]Dormant auditee list'!C:C)</f>
        <v>#N/A</v>
      </c>
      <c r="BH468" s="150" t="e">
        <f>_xlfn.XLOOKUP(A468,[27]Reworked!A:A,[27]Reworked!I:I)</f>
        <v>#N/A</v>
      </c>
      <c r="BJ468" s="150">
        <v>3</v>
      </c>
      <c r="BK468" s="150">
        <v>6</v>
      </c>
    </row>
    <row r="469" spans="1:63" ht="14.25" customHeight="1" x14ac:dyDescent="0.25">
      <c r="A469" s="265">
        <v>1023</v>
      </c>
      <c r="B469" s="266" t="s">
        <v>1038</v>
      </c>
      <c r="C469" s="271" t="s">
        <v>1193</v>
      </c>
      <c r="D469" s="271" t="s">
        <v>1021</v>
      </c>
      <c r="E469" s="271" t="s">
        <v>1323</v>
      </c>
      <c r="F469" s="271" t="s">
        <v>1</v>
      </c>
      <c r="G469" s="271" t="s">
        <v>1</v>
      </c>
      <c r="H469" s="266" t="s">
        <v>1</v>
      </c>
      <c r="I469" s="266" t="s">
        <v>1021</v>
      </c>
      <c r="J469" s="275" t="s">
        <v>33</v>
      </c>
      <c r="K469" s="271" t="s">
        <v>1</v>
      </c>
      <c r="L469" s="271" t="s">
        <v>1</v>
      </c>
      <c r="M469" s="275" t="s">
        <v>33</v>
      </c>
      <c r="N469" s="271" t="s">
        <v>1</v>
      </c>
      <c r="O469" s="271" t="s">
        <v>1</v>
      </c>
      <c r="P469" s="271" t="s">
        <v>1</v>
      </c>
      <c r="Q469" s="271" t="s">
        <v>1</v>
      </c>
      <c r="R469" s="271" t="s">
        <v>1</v>
      </c>
      <c r="S469" s="271" t="s">
        <v>1</v>
      </c>
      <c r="T469" s="271" t="s">
        <v>1</v>
      </c>
      <c r="U469" s="271" t="s">
        <v>1</v>
      </c>
      <c r="V469" s="271" t="s">
        <v>1</v>
      </c>
      <c r="W469" s="271" t="s">
        <v>1</v>
      </c>
      <c r="X469" s="271" t="s">
        <v>1</v>
      </c>
      <c r="Y469" s="271" t="s">
        <v>1</v>
      </c>
      <c r="Z469" s="271" t="s">
        <v>1</v>
      </c>
      <c r="AA469" s="271" t="s">
        <v>1</v>
      </c>
      <c r="AB469" s="271" t="s">
        <v>1</v>
      </c>
      <c r="AC469" s="271" t="s">
        <v>1</v>
      </c>
      <c r="AD469" s="271" t="s">
        <v>1</v>
      </c>
      <c r="AE469" s="271" t="s">
        <v>1</v>
      </c>
      <c r="AF469" s="271" t="s">
        <v>1</v>
      </c>
      <c r="AG469" s="271" t="s">
        <v>1</v>
      </c>
      <c r="AH469" s="271" t="s">
        <v>1</v>
      </c>
      <c r="AI469" s="271" t="s">
        <v>1</v>
      </c>
      <c r="AJ469" s="271" t="s">
        <v>1</v>
      </c>
      <c r="AK469" s="271" t="s">
        <v>1</v>
      </c>
      <c r="AL469" s="271" t="s">
        <v>1</v>
      </c>
      <c r="AM469" s="271" t="s">
        <v>1</v>
      </c>
      <c r="AN469" s="271" t="s">
        <v>1</v>
      </c>
      <c r="AO469" s="271" t="s">
        <v>1</v>
      </c>
      <c r="AP469" s="271" t="s">
        <v>1</v>
      </c>
      <c r="AQ469" s="271" t="s">
        <v>1</v>
      </c>
      <c r="AR469" s="271" t="s">
        <v>1</v>
      </c>
      <c r="AS469" s="271" t="s">
        <v>1</v>
      </c>
      <c r="AT469" s="271" t="s">
        <v>1</v>
      </c>
      <c r="AU469" s="271" t="s">
        <v>1</v>
      </c>
      <c r="AV469" s="271" t="s">
        <v>1</v>
      </c>
      <c r="AW469" s="284" t="s">
        <v>1</v>
      </c>
      <c r="AX469" s="275">
        <v>1</v>
      </c>
      <c r="AY469" s="284">
        <v>0</v>
      </c>
      <c r="AZ469" s="276">
        <v>0</v>
      </c>
      <c r="BA469" s="276">
        <v>0</v>
      </c>
      <c r="BB469" s="281">
        <v>1E-3</v>
      </c>
      <c r="BD469" s="150" t="e">
        <f>_xlfn.XLOOKUP(A469,'KSD auditees'!A:A,'KSD auditees'!A:A)</f>
        <v>#N/A</v>
      </c>
      <c r="BE469" s="150" t="e">
        <f>_xlfn.XLOOKUP(A469,'KSD auditees'!A:A,'KSD auditees'!G:G)</f>
        <v>#N/A</v>
      </c>
      <c r="BF469" s="150" t="e">
        <f>_xlfn.XLOOKUP(A469,'[27]Non AGSA'!B:B,'[27]Non AGSA'!B:B)</f>
        <v>#N/A</v>
      </c>
      <c r="BG469" s="150">
        <f>_xlfn.XLOOKUP(A469,'[27]Dormant auditee list'!C:C,'[27]Dormant auditee list'!C:C)</f>
        <v>1023</v>
      </c>
      <c r="BH469" s="150" t="e">
        <f>_xlfn.XLOOKUP(A469,[27]Reworked!A:A,[27]Reworked!I:I)</f>
        <v>#N/A</v>
      </c>
      <c r="BJ469" s="150">
        <v>3</v>
      </c>
      <c r="BK469" s="150">
        <v>1</v>
      </c>
    </row>
    <row r="470" spans="1:63" ht="14.25" customHeight="1" x14ac:dyDescent="0.25">
      <c r="A470" s="265">
        <v>1358</v>
      </c>
      <c r="B470" s="266" t="s">
        <v>1346</v>
      </c>
      <c r="C470" s="271" t="s">
        <v>1193</v>
      </c>
      <c r="D470" s="271" t="s">
        <v>625</v>
      </c>
      <c r="E470" s="271" t="s">
        <v>1323</v>
      </c>
      <c r="F470" s="271" t="s">
        <v>1</v>
      </c>
      <c r="G470" s="271" t="s">
        <v>1</v>
      </c>
      <c r="H470" s="266" t="s">
        <v>1</v>
      </c>
      <c r="I470" s="266" t="s">
        <v>625</v>
      </c>
      <c r="J470" s="275" t="s">
        <v>33</v>
      </c>
      <c r="K470" s="271" t="s">
        <v>1</v>
      </c>
      <c r="L470" s="271" t="s">
        <v>1</v>
      </c>
      <c r="M470" s="275" t="s">
        <v>33</v>
      </c>
      <c r="N470" s="271" t="s">
        <v>1</v>
      </c>
      <c r="O470" s="271" t="s">
        <v>1</v>
      </c>
      <c r="P470" s="271" t="s">
        <v>1</v>
      </c>
      <c r="Q470" s="271" t="s">
        <v>1</v>
      </c>
      <c r="R470" s="271" t="s">
        <v>1</v>
      </c>
      <c r="S470" s="271" t="s">
        <v>1</v>
      </c>
      <c r="T470" s="271" t="s">
        <v>1</v>
      </c>
      <c r="U470" s="271" t="s">
        <v>1</v>
      </c>
      <c r="V470" s="271" t="s">
        <v>1</v>
      </c>
      <c r="W470" s="271" t="s">
        <v>1</v>
      </c>
      <c r="X470" s="271" t="s">
        <v>1</v>
      </c>
      <c r="Y470" s="271" t="s">
        <v>1</v>
      </c>
      <c r="Z470" s="271" t="s">
        <v>1</v>
      </c>
      <c r="AA470" s="271" t="s">
        <v>1</v>
      </c>
      <c r="AB470" s="271" t="s">
        <v>1</v>
      </c>
      <c r="AC470" s="271" t="s">
        <v>1</v>
      </c>
      <c r="AD470" s="271" t="s">
        <v>1</v>
      </c>
      <c r="AE470" s="271" t="s">
        <v>1</v>
      </c>
      <c r="AF470" s="271" t="s">
        <v>1</v>
      </c>
      <c r="AG470" s="271" t="s">
        <v>1</v>
      </c>
      <c r="AH470" s="271" t="s">
        <v>1</v>
      </c>
      <c r="AI470" s="271" t="s">
        <v>1</v>
      </c>
      <c r="AJ470" s="271" t="s">
        <v>1</v>
      </c>
      <c r="AK470" s="271" t="s">
        <v>1</v>
      </c>
      <c r="AL470" s="271" t="s">
        <v>1</v>
      </c>
      <c r="AM470" s="271" t="s">
        <v>1</v>
      </c>
      <c r="AN470" s="271" t="s">
        <v>1</v>
      </c>
      <c r="AO470" s="271" t="s">
        <v>1</v>
      </c>
      <c r="AP470" s="271" t="s">
        <v>1</v>
      </c>
      <c r="AQ470" s="271" t="s">
        <v>1</v>
      </c>
      <c r="AR470" s="271" t="s">
        <v>1</v>
      </c>
      <c r="AS470" s="271" t="s">
        <v>1</v>
      </c>
      <c r="AT470" s="271" t="s">
        <v>1</v>
      </c>
      <c r="AU470" s="271" t="s">
        <v>1</v>
      </c>
      <c r="AV470" s="271" t="s">
        <v>1</v>
      </c>
      <c r="AW470" s="284" t="s">
        <v>1</v>
      </c>
      <c r="AX470" s="275">
        <v>1</v>
      </c>
      <c r="AY470" s="284">
        <v>0</v>
      </c>
      <c r="AZ470" s="276" t="s">
        <v>1</v>
      </c>
      <c r="BA470" s="276" t="s">
        <v>1</v>
      </c>
      <c r="BB470" s="283" t="s">
        <v>1</v>
      </c>
      <c r="BD470" s="150" t="e">
        <f>_xlfn.XLOOKUP(A470,'KSD auditees'!A:A,'KSD auditees'!A:A)</f>
        <v>#N/A</v>
      </c>
      <c r="BE470" s="150" t="e">
        <f>_xlfn.XLOOKUP(A470,'KSD auditees'!A:A,'KSD auditees'!G:G)</f>
        <v>#N/A</v>
      </c>
      <c r="BF470" s="150" t="e">
        <f>_xlfn.XLOOKUP(A470,'[27]Non AGSA'!B:B,'[27]Non AGSA'!B:B)</f>
        <v>#N/A</v>
      </c>
      <c r="BG470" s="150">
        <f>_xlfn.XLOOKUP(A470,'[27]Dormant auditee list'!C:C,'[27]Dormant auditee list'!C:C)</f>
        <v>1358</v>
      </c>
      <c r="BH470" s="150" t="e">
        <f>_xlfn.XLOOKUP(A470,[27]Reworked!A:A,[27]Reworked!I:I)</f>
        <v>#N/A</v>
      </c>
      <c r="BJ470" s="150">
        <v>3</v>
      </c>
      <c r="BK470" s="150">
        <v>1</v>
      </c>
    </row>
    <row r="471" spans="1:63" ht="14.25" customHeight="1" x14ac:dyDescent="0.25">
      <c r="A471" s="265">
        <v>1473</v>
      </c>
      <c r="B471" s="266" t="s">
        <v>1347</v>
      </c>
      <c r="C471" s="271" t="s">
        <v>1193</v>
      </c>
      <c r="D471" s="271" t="s">
        <v>1021</v>
      </c>
      <c r="E471" s="271" t="s">
        <v>1323</v>
      </c>
      <c r="F471" s="271" t="s">
        <v>1</v>
      </c>
      <c r="G471" s="271" t="s">
        <v>1</v>
      </c>
      <c r="H471" s="266" t="s">
        <v>1</v>
      </c>
      <c r="I471" s="266" t="s">
        <v>1021</v>
      </c>
      <c r="J471" s="275" t="s">
        <v>33</v>
      </c>
      <c r="K471" s="273" t="s">
        <v>22</v>
      </c>
      <c r="L471" s="273" t="s">
        <v>22</v>
      </c>
      <c r="M471" s="279" t="s">
        <v>26</v>
      </c>
      <c r="N471" s="272" t="s">
        <v>23</v>
      </c>
      <c r="O471" s="272" t="s">
        <v>23</v>
      </c>
      <c r="P471" s="273" t="s">
        <v>22</v>
      </c>
      <c r="Q471" s="271" t="s">
        <v>1</v>
      </c>
      <c r="R471" s="271" t="s">
        <v>1</v>
      </c>
      <c r="S471" s="271" t="s">
        <v>1</v>
      </c>
      <c r="T471" s="271" t="s">
        <v>1</v>
      </c>
      <c r="U471" s="271" t="s">
        <v>1</v>
      </c>
      <c r="V471" s="271" t="s">
        <v>1</v>
      </c>
      <c r="W471" s="271" t="s">
        <v>1</v>
      </c>
      <c r="X471" s="271" t="s">
        <v>1</v>
      </c>
      <c r="Y471" s="271" t="s">
        <v>1</v>
      </c>
      <c r="Z471" s="273" t="s">
        <v>22</v>
      </c>
      <c r="AA471" s="271" t="s">
        <v>1</v>
      </c>
      <c r="AB471" s="271" t="s">
        <v>1</v>
      </c>
      <c r="AC471" s="271" t="s">
        <v>1</v>
      </c>
      <c r="AD471" s="271" t="s">
        <v>1</v>
      </c>
      <c r="AE471" s="271" t="s">
        <v>1</v>
      </c>
      <c r="AF471" s="271" t="s">
        <v>1</v>
      </c>
      <c r="AG471" s="271" t="s">
        <v>1</v>
      </c>
      <c r="AH471" s="271" t="s">
        <v>1</v>
      </c>
      <c r="AI471" s="271" t="s">
        <v>1</v>
      </c>
      <c r="AJ471" s="271" t="s">
        <v>1</v>
      </c>
      <c r="AK471" s="271" t="s">
        <v>1</v>
      </c>
      <c r="AL471" s="273" t="s">
        <v>22</v>
      </c>
      <c r="AM471" s="271" t="s">
        <v>1</v>
      </c>
      <c r="AN471" s="271" t="s">
        <v>1</v>
      </c>
      <c r="AO471" s="271" t="s">
        <v>1</v>
      </c>
      <c r="AP471" s="273" t="s">
        <v>22</v>
      </c>
      <c r="AQ471" s="271" t="s">
        <v>1</v>
      </c>
      <c r="AR471" s="271" t="s">
        <v>1</v>
      </c>
      <c r="AS471" s="271" t="s">
        <v>1</v>
      </c>
      <c r="AT471" s="271" t="s">
        <v>1</v>
      </c>
      <c r="AU471" s="273" t="s">
        <v>22</v>
      </c>
      <c r="AV471" s="271" t="s">
        <v>1</v>
      </c>
      <c r="AW471" s="275" t="s">
        <v>1241</v>
      </c>
      <c r="AX471" s="284">
        <v>0</v>
      </c>
      <c r="AY471" s="284">
        <v>0</v>
      </c>
      <c r="AZ471" s="276">
        <v>0</v>
      </c>
      <c r="BA471" s="276">
        <v>0</v>
      </c>
      <c r="BB471" s="283">
        <v>0</v>
      </c>
      <c r="BD471" s="150" t="e">
        <f>_xlfn.XLOOKUP(A471,'KSD auditees'!A:A,'KSD auditees'!A:A)</f>
        <v>#N/A</v>
      </c>
      <c r="BE471" s="150" t="e">
        <f>_xlfn.XLOOKUP(A471,'KSD auditees'!A:A,'KSD auditees'!G:G)</f>
        <v>#N/A</v>
      </c>
      <c r="BF471" s="150" t="e">
        <f>_xlfn.XLOOKUP(A471,'[27]Non AGSA'!B:B,'[27]Non AGSA'!B:B)</f>
        <v>#N/A</v>
      </c>
      <c r="BG471" s="150" t="e">
        <f>_xlfn.XLOOKUP(A471,'[27]Dormant auditee list'!C:C,'[27]Dormant auditee list'!C:C)</f>
        <v>#N/A</v>
      </c>
      <c r="BH471" s="150" t="e">
        <f>_xlfn.XLOOKUP(A471,[27]Reworked!A:A,[27]Reworked!I:I)</f>
        <v>#N/A</v>
      </c>
      <c r="BJ471" s="150">
        <v>3</v>
      </c>
      <c r="BK471" s="150">
        <v>1</v>
      </c>
    </row>
    <row r="472" spans="1:63" ht="18.75" customHeight="1" x14ac:dyDescent="0.25">
      <c r="A472" s="265">
        <v>1596</v>
      </c>
      <c r="B472" s="266" t="s">
        <v>590</v>
      </c>
      <c r="C472" s="271" t="s">
        <v>1193</v>
      </c>
      <c r="D472" s="271" t="s">
        <v>571</v>
      </c>
      <c r="E472" s="271" t="s">
        <v>1323</v>
      </c>
      <c r="F472" s="271" t="s">
        <v>1</v>
      </c>
      <c r="G472" s="271" t="s">
        <v>1</v>
      </c>
      <c r="H472" s="266" t="s">
        <v>1</v>
      </c>
      <c r="I472" s="266" t="s">
        <v>571</v>
      </c>
      <c r="J472" s="152" t="s">
        <v>17</v>
      </c>
      <c r="K472" s="274" t="s">
        <v>20</v>
      </c>
      <c r="L472" s="274" t="s">
        <v>20</v>
      </c>
      <c r="M472" s="151" t="s">
        <v>111</v>
      </c>
      <c r="N472" s="271" t="s">
        <v>1</v>
      </c>
      <c r="O472" s="271" t="s">
        <v>1</v>
      </c>
      <c r="P472" s="271" t="s">
        <v>1</v>
      </c>
      <c r="Q472" s="271" t="s">
        <v>1</v>
      </c>
      <c r="R472" s="271" t="s">
        <v>1</v>
      </c>
      <c r="S472" s="271" t="s">
        <v>1</v>
      </c>
      <c r="T472" s="271" t="s">
        <v>1</v>
      </c>
      <c r="U472" s="271" t="s">
        <v>1</v>
      </c>
      <c r="V472" s="271" t="s">
        <v>1</v>
      </c>
      <c r="W472" s="271" t="s">
        <v>1</v>
      </c>
      <c r="X472" s="271" t="s">
        <v>1</v>
      </c>
      <c r="Y472" s="271" t="s">
        <v>1</v>
      </c>
      <c r="Z472" s="271" t="s">
        <v>1</v>
      </c>
      <c r="AA472" s="271" t="s">
        <v>1</v>
      </c>
      <c r="AB472" s="271" t="s">
        <v>1</v>
      </c>
      <c r="AC472" s="271" t="s">
        <v>1</v>
      </c>
      <c r="AD472" s="274" t="s">
        <v>20</v>
      </c>
      <c r="AE472" s="271" t="s">
        <v>1</v>
      </c>
      <c r="AF472" s="271" t="s">
        <v>1</v>
      </c>
      <c r="AG472" s="271" t="s">
        <v>1</v>
      </c>
      <c r="AH472" s="271" t="s">
        <v>1</v>
      </c>
      <c r="AI472" s="271" t="s">
        <v>1</v>
      </c>
      <c r="AJ472" s="271" t="s">
        <v>1</v>
      </c>
      <c r="AK472" s="271" t="s">
        <v>1</v>
      </c>
      <c r="AL472" s="271" t="s">
        <v>1</v>
      </c>
      <c r="AM472" s="271" t="s">
        <v>1</v>
      </c>
      <c r="AN472" s="271" t="s">
        <v>1</v>
      </c>
      <c r="AO472" s="271" t="s">
        <v>1</v>
      </c>
      <c r="AP472" s="274" t="s">
        <v>20</v>
      </c>
      <c r="AQ472" s="271" t="s">
        <v>1</v>
      </c>
      <c r="AR472" s="271" t="s">
        <v>1</v>
      </c>
      <c r="AS472" s="271" t="s">
        <v>1</v>
      </c>
      <c r="AT472" s="271" t="s">
        <v>1</v>
      </c>
      <c r="AU472" s="274" t="s">
        <v>20</v>
      </c>
      <c r="AV472" s="271" t="s">
        <v>1</v>
      </c>
      <c r="AW472" s="284" t="s">
        <v>1</v>
      </c>
      <c r="AX472" s="275">
        <v>1</v>
      </c>
      <c r="AY472" s="284">
        <v>0</v>
      </c>
      <c r="AZ472" s="276">
        <v>0</v>
      </c>
      <c r="BA472" s="276">
        <v>0</v>
      </c>
      <c r="BB472" s="283">
        <v>0</v>
      </c>
      <c r="BD472" s="150" t="e">
        <f>_xlfn.XLOOKUP(A472,'KSD auditees'!A:A,'KSD auditees'!A:A)</f>
        <v>#N/A</v>
      </c>
      <c r="BE472" s="150" t="e">
        <f>_xlfn.XLOOKUP(A472,'KSD auditees'!A:A,'KSD auditees'!G:G)</f>
        <v>#N/A</v>
      </c>
      <c r="BF472" s="150" t="e">
        <f>_xlfn.XLOOKUP(A472,'[27]Non AGSA'!B:B,'[27]Non AGSA'!B:B)</f>
        <v>#N/A</v>
      </c>
      <c r="BG472" s="150" t="e">
        <f>_xlfn.XLOOKUP(A472,'[27]Dormant auditee list'!C:C,'[27]Dormant auditee list'!C:C)</f>
        <v>#N/A</v>
      </c>
      <c r="BH472" s="150" t="e">
        <f>_xlfn.XLOOKUP(A472,[27]Reworked!A:A,[27]Reworked!I:I)</f>
        <v>#N/A</v>
      </c>
      <c r="BJ472" s="150">
        <v>3</v>
      </c>
      <c r="BK472" s="150">
        <v>2</v>
      </c>
    </row>
    <row r="473" spans="1:63" ht="26.25" customHeight="1" x14ac:dyDescent="0.25">
      <c r="A473" s="265">
        <v>264</v>
      </c>
      <c r="B473" s="266" t="s">
        <v>1348</v>
      </c>
      <c r="C473" s="271" t="s">
        <v>1193</v>
      </c>
      <c r="D473" s="271" t="s">
        <v>571</v>
      </c>
      <c r="E473" s="271" t="s">
        <v>1323</v>
      </c>
      <c r="F473" s="271" t="s">
        <v>1</v>
      </c>
      <c r="G473" s="271" t="s">
        <v>443</v>
      </c>
      <c r="H473" s="266" t="s">
        <v>444</v>
      </c>
      <c r="I473" s="266" t="s">
        <v>437</v>
      </c>
      <c r="J473" s="275" t="s">
        <v>33</v>
      </c>
      <c r="K473" s="271" t="s">
        <v>1</v>
      </c>
      <c r="L473" s="271" t="s">
        <v>1</v>
      </c>
      <c r="M473" s="275" t="s">
        <v>33</v>
      </c>
      <c r="N473" s="271" t="s">
        <v>1</v>
      </c>
      <c r="O473" s="271" t="s">
        <v>1</v>
      </c>
      <c r="P473" s="271" t="s">
        <v>1</v>
      </c>
      <c r="Q473" s="271" t="s">
        <v>1</v>
      </c>
      <c r="R473" s="271" t="s">
        <v>1</v>
      </c>
      <c r="S473" s="271" t="s">
        <v>1</v>
      </c>
      <c r="T473" s="271" t="s">
        <v>1</v>
      </c>
      <c r="U473" s="271" t="s">
        <v>1</v>
      </c>
      <c r="V473" s="271" t="s">
        <v>1</v>
      </c>
      <c r="W473" s="271" t="s">
        <v>1</v>
      </c>
      <c r="X473" s="271" t="s">
        <v>1</v>
      </c>
      <c r="Y473" s="271" t="s">
        <v>1</v>
      </c>
      <c r="Z473" s="271" t="s">
        <v>1</v>
      </c>
      <c r="AA473" s="271" t="s">
        <v>1</v>
      </c>
      <c r="AB473" s="271" t="s">
        <v>1</v>
      </c>
      <c r="AC473" s="271" t="s">
        <v>1</v>
      </c>
      <c r="AD473" s="271" t="s">
        <v>1</v>
      </c>
      <c r="AE473" s="271" t="s">
        <v>1</v>
      </c>
      <c r="AF473" s="271" t="s">
        <v>1</v>
      </c>
      <c r="AG473" s="271" t="s">
        <v>1</v>
      </c>
      <c r="AH473" s="271" t="s">
        <v>1</v>
      </c>
      <c r="AI473" s="271" t="s">
        <v>1</v>
      </c>
      <c r="AJ473" s="271" t="s">
        <v>1</v>
      </c>
      <c r="AK473" s="271" t="s">
        <v>1</v>
      </c>
      <c r="AL473" s="271" t="s">
        <v>1</v>
      </c>
      <c r="AM473" s="271" t="s">
        <v>1</v>
      </c>
      <c r="AN473" s="271" t="s">
        <v>1</v>
      </c>
      <c r="AO473" s="271" t="s">
        <v>1</v>
      </c>
      <c r="AP473" s="271" t="s">
        <v>1</v>
      </c>
      <c r="AQ473" s="271" t="s">
        <v>1</v>
      </c>
      <c r="AR473" s="271" t="s">
        <v>1</v>
      </c>
      <c r="AS473" s="271" t="s">
        <v>1</v>
      </c>
      <c r="AT473" s="271" t="s">
        <v>1</v>
      </c>
      <c r="AU473" s="271" t="s">
        <v>1</v>
      </c>
      <c r="AV473" s="271" t="s">
        <v>1</v>
      </c>
      <c r="AW473" s="284" t="s">
        <v>1</v>
      </c>
      <c r="AX473" s="275">
        <v>1</v>
      </c>
      <c r="AY473" s="284">
        <v>0</v>
      </c>
      <c r="AZ473" s="276">
        <v>0</v>
      </c>
      <c r="BA473" s="280">
        <v>0.09</v>
      </c>
      <c r="BB473" s="283">
        <v>0</v>
      </c>
      <c r="BD473" s="150" t="e">
        <f>_xlfn.XLOOKUP(A473,'KSD auditees'!A:A,'KSD auditees'!A:A)</f>
        <v>#N/A</v>
      </c>
      <c r="BE473" s="150" t="e">
        <f>_xlfn.XLOOKUP(A473,'KSD auditees'!A:A,'KSD auditees'!G:G)</f>
        <v>#N/A</v>
      </c>
      <c r="BF473" s="150" t="e">
        <f>_xlfn.XLOOKUP(A473,'[27]Non AGSA'!B:B,'[27]Non AGSA'!B:B)</f>
        <v>#N/A</v>
      </c>
      <c r="BG473" s="150" t="e">
        <f>_xlfn.XLOOKUP(A473,'[27]Dormant auditee list'!C:C,'[27]Dormant auditee list'!C:C)</f>
        <v>#N/A</v>
      </c>
      <c r="BH473" s="150" t="e">
        <f>_xlfn.XLOOKUP(A473,[27]Reworked!A:A,[27]Reworked!I:I)</f>
        <v>#N/A</v>
      </c>
      <c r="BJ473" s="150">
        <v>3</v>
      </c>
      <c r="BK473" s="150">
        <v>1</v>
      </c>
    </row>
    <row r="474" spans="1:63" ht="14.25" customHeight="1" x14ac:dyDescent="0.25">
      <c r="A474" s="265">
        <v>265</v>
      </c>
      <c r="B474" s="266" t="s">
        <v>1349</v>
      </c>
      <c r="C474" s="271" t="s">
        <v>1193</v>
      </c>
      <c r="D474" s="271" t="s">
        <v>571</v>
      </c>
      <c r="E474" s="271" t="s">
        <v>1323</v>
      </c>
      <c r="F474" s="271" t="s">
        <v>1</v>
      </c>
      <c r="G474" s="271" t="s">
        <v>1</v>
      </c>
      <c r="H474" s="266" t="s">
        <v>1</v>
      </c>
      <c r="I474" s="266" t="s">
        <v>571</v>
      </c>
      <c r="J474" s="152" t="s">
        <v>17</v>
      </c>
      <c r="K474" s="271" t="s">
        <v>1</v>
      </c>
      <c r="L474" s="272" t="s">
        <v>23</v>
      </c>
      <c r="M474" s="152" t="s">
        <v>17</v>
      </c>
      <c r="N474" s="271" t="s">
        <v>1</v>
      </c>
      <c r="O474" s="274" t="s">
        <v>20</v>
      </c>
      <c r="P474" s="271" t="s">
        <v>1</v>
      </c>
      <c r="Q474" s="271" t="s">
        <v>1</v>
      </c>
      <c r="R474" s="271" t="s">
        <v>1</v>
      </c>
      <c r="S474" s="271" t="s">
        <v>1</v>
      </c>
      <c r="T474" s="271" t="s">
        <v>1</v>
      </c>
      <c r="U474" s="271" t="s">
        <v>1</v>
      </c>
      <c r="V474" s="271" t="s">
        <v>1</v>
      </c>
      <c r="W474" s="271" t="s">
        <v>1</v>
      </c>
      <c r="X474" s="271" t="s">
        <v>1</v>
      </c>
      <c r="Y474" s="271" t="s">
        <v>1</v>
      </c>
      <c r="Z474" s="271" t="s">
        <v>1</v>
      </c>
      <c r="AA474" s="271" t="s">
        <v>1</v>
      </c>
      <c r="AB474" s="271" t="s">
        <v>1</v>
      </c>
      <c r="AC474" s="271" t="s">
        <v>1</v>
      </c>
      <c r="AD474" s="271" t="s">
        <v>1</v>
      </c>
      <c r="AE474" s="272" t="s">
        <v>23</v>
      </c>
      <c r="AF474" s="271" t="s">
        <v>1</v>
      </c>
      <c r="AG474" s="271" t="s">
        <v>1</v>
      </c>
      <c r="AH474" s="271" t="s">
        <v>1</v>
      </c>
      <c r="AI474" s="271" t="s">
        <v>1</v>
      </c>
      <c r="AJ474" s="271" t="s">
        <v>1</v>
      </c>
      <c r="AK474" s="271" t="s">
        <v>1</v>
      </c>
      <c r="AL474" s="271" t="s">
        <v>1</v>
      </c>
      <c r="AM474" s="271" t="s">
        <v>1</v>
      </c>
      <c r="AN474" s="271" t="s">
        <v>1</v>
      </c>
      <c r="AO474" s="271" t="s">
        <v>1</v>
      </c>
      <c r="AP474" s="271" t="s">
        <v>1</v>
      </c>
      <c r="AQ474" s="271" t="s">
        <v>1</v>
      </c>
      <c r="AR474" s="271" t="s">
        <v>1</v>
      </c>
      <c r="AS474" s="271" t="s">
        <v>1</v>
      </c>
      <c r="AT474" s="271" t="s">
        <v>1</v>
      </c>
      <c r="AU474" s="273" t="s">
        <v>22</v>
      </c>
      <c r="AV474" s="271" t="s">
        <v>1</v>
      </c>
      <c r="AW474" s="284" t="s">
        <v>1</v>
      </c>
      <c r="AX474" s="284">
        <v>0</v>
      </c>
      <c r="AY474" s="284">
        <v>0</v>
      </c>
      <c r="AZ474" s="276">
        <v>0</v>
      </c>
      <c r="BA474" s="276">
        <v>0</v>
      </c>
      <c r="BB474" s="283">
        <v>0</v>
      </c>
      <c r="BD474" s="150" t="e">
        <f>_xlfn.XLOOKUP(A474,'KSD auditees'!A:A,'KSD auditees'!A:A)</f>
        <v>#N/A</v>
      </c>
      <c r="BE474" s="150" t="e">
        <f>_xlfn.XLOOKUP(A474,'KSD auditees'!A:A,'KSD auditees'!G:G)</f>
        <v>#N/A</v>
      </c>
      <c r="BF474" s="150" t="e">
        <f>_xlfn.XLOOKUP(A474,'[27]Non AGSA'!B:B,'[27]Non AGSA'!B:B)</f>
        <v>#N/A</v>
      </c>
      <c r="BG474" s="150" t="e">
        <f>_xlfn.XLOOKUP(A474,'[27]Dormant auditee list'!C:C,'[27]Dormant auditee list'!C:C)</f>
        <v>#N/A</v>
      </c>
      <c r="BH474" s="150" t="e">
        <f>_xlfn.XLOOKUP(A474,[27]Reworked!A:A,[27]Reworked!I:I)</f>
        <v>#N/A</v>
      </c>
      <c r="BJ474" s="150">
        <v>3</v>
      </c>
      <c r="BK474" s="150">
        <v>2</v>
      </c>
    </row>
    <row r="475" spans="1:63" ht="18.75" customHeight="1" x14ac:dyDescent="0.25">
      <c r="A475" s="265">
        <v>1595</v>
      </c>
      <c r="B475" s="266" t="s">
        <v>594</v>
      </c>
      <c r="C475" s="271" t="s">
        <v>1193</v>
      </c>
      <c r="D475" s="271" t="s">
        <v>571</v>
      </c>
      <c r="E475" s="271" t="s">
        <v>1323</v>
      </c>
      <c r="F475" s="271" t="s">
        <v>1</v>
      </c>
      <c r="G475" s="271" t="s">
        <v>1</v>
      </c>
      <c r="H475" s="266" t="s">
        <v>1</v>
      </c>
      <c r="I475" s="266" t="s">
        <v>571</v>
      </c>
      <c r="J475" s="152" t="s">
        <v>17</v>
      </c>
      <c r="K475" s="274" t="s">
        <v>20</v>
      </c>
      <c r="L475" s="274" t="s">
        <v>20</v>
      </c>
      <c r="M475" s="151" t="s">
        <v>111</v>
      </c>
      <c r="N475" s="271" t="s">
        <v>1</v>
      </c>
      <c r="O475" s="271" t="s">
        <v>1</v>
      </c>
      <c r="P475" s="271" t="s">
        <v>1</v>
      </c>
      <c r="Q475" s="271" t="s">
        <v>1</v>
      </c>
      <c r="R475" s="271" t="s">
        <v>1</v>
      </c>
      <c r="S475" s="271" t="s">
        <v>1</v>
      </c>
      <c r="T475" s="271" t="s">
        <v>1</v>
      </c>
      <c r="U475" s="271" t="s">
        <v>1</v>
      </c>
      <c r="V475" s="271" t="s">
        <v>1</v>
      </c>
      <c r="W475" s="271" t="s">
        <v>1</v>
      </c>
      <c r="X475" s="271" t="s">
        <v>1</v>
      </c>
      <c r="Y475" s="271" t="s">
        <v>1</v>
      </c>
      <c r="Z475" s="271" t="s">
        <v>1</v>
      </c>
      <c r="AA475" s="271" t="s">
        <v>1</v>
      </c>
      <c r="AB475" s="271" t="s">
        <v>1</v>
      </c>
      <c r="AC475" s="271" t="s">
        <v>1</v>
      </c>
      <c r="AD475" s="274" t="s">
        <v>20</v>
      </c>
      <c r="AE475" s="271" t="s">
        <v>1</v>
      </c>
      <c r="AF475" s="271" t="s">
        <v>1</v>
      </c>
      <c r="AG475" s="271" t="s">
        <v>1</v>
      </c>
      <c r="AH475" s="271" t="s">
        <v>1</v>
      </c>
      <c r="AI475" s="271" t="s">
        <v>1</v>
      </c>
      <c r="AJ475" s="271" t="s">
        <v>1</v>
      </c>
      <c r="AK475" s="271" t="s">
        <v>1</v>
      </c>
      <c r="AL475" s="271" t="s">
        <v>1</v>
      </c>
      <c r="AM475" s="271" t="s">
        <v>1</v>
      </c>
      <c r="AN475" s="271" t="s">
        <v>1</v>
      </c>
      <c r="AO475" s="271" t="s">
        <v>1</v>
      </c>
      <c r="AP475" s="274" t="s">
        <v>20</v>
      </c>
      <c r="AQ475" s="271" t="s">
        <v>1</v>
      </c>
      <c r="AR475" s="271" t="s">
        <v>1</v>
      </c>
      <c r="AS475" s="271" t="s">
        <v>1</v>
      </c>
      <c r="AT475" s="271" t="s">
        <v>1</v>
      </c>
      <c r="AU475" s="274" t="s">
        <v>20</v>
      </c>
      <c r="AV475" s="271" t="s">
        <v>1</v>
      </c>
      <c r="AW475" s="284" t="s">
        <v>1</v>
      </c>
      <c r="AX475" s="284">
        <v>0</v>
      </c>
      <c r="AY475" s="284">
        <v>0</v>
      </c>
      <c r="AZ475" s="276">
        <v>0</v>
      </c>
      <c r="BA475" s="280">
        <v>0.67</v>
      </c>
      <c r="BB475" s="278">
        <v>0.85</v>
      </c>
      <c r="BD475" s="150" t="e">
        <f>_xlfn.XLOOKUP(A475,'KSD auditees'!A:A,'KSD auditees'!A:A)</f>
        <v>#N/A</v>
      </c>
      <c r="BE475" s="150" t="e">
        <f>_xlfn.XLOOKUP(A475,'KSD auditees'!A:A,'KSD auditees'!G:G)</f>
        <v>#N/A</v>
      </c>
      <c r="BF475" s="150" t="e">
        <f>_xlfn.XLOOKUP(A475,'[27]Non AGSA'!B:B,'[27]Non AGSA'!B:B)</f>
        <v>#N/A</v>
      </c>
      <c r="BG475" s="150" t="e">
        <f>_xlfn.XLOOKUP(A475,'[27]Dormant auditee list'!C:C,'[27]Dormant auditee list'!C:C)</f>
        <v>#N/A</v>
      </c>
      <c r="BH475" s="150" t="e">
        <f>_xlfn.XLOOKUP(A475,[27]Reworked!A:A,[27]Reworked!I:I)</f>
        <v>#N/A</v>
      </c>
      <c r="BJ475" s="150">
        <v>3</v>
      </c>
      <c r="BK475" s="150">
        <v>2</v>
      </c>
    </row>
    <row r="476" spans="1:63" ht="14.25" customHeight="1" x14ac:dyDescent="0.25">
      <c r="A476" s="265">
        <v>1432</v>
      </c>
      <c r="B476" s="266" t="s">
        <v>595</v>
      </c>
      <c r="C476" s="271" t="s">
        <v>1193</v>
      </c>
      <c r="D476" s="271" t="s">
        <v>571</v>
      </c>
      <c r="E476" s="271" t="s">
        <v>1323</v>
      </c>
      <c r="F476" s="271" t="s">
        <v>1</v>
      </c>
      <c r="G476" s="271" t="s">
        <v>1</v>
      </c>
      <c r="H476" s="266" t="s">
        <v>1</v>
      </c>
      <c r="I476" s="266" t="s">
        <v>571</v>
      </c>
      <c r="J476" s="275" t="s">
        <v>33</v>
      </c>
      <c r="K476" s="271" t="s">
        <v>1</v>
      </c>
      <c r="L476" s="271" t="s">
        <v>1</v>
      </c>
      <c r="M476" s="275" t="s">
        <v>33</v>
      </c>
      <c r="N476" s="271" t="s">
        <v>1</v>
      </c>
      <c r="O476" s="271" t="s">
        <v>1</v>
      </c>
      <c r="P476" s="271" t="s">
        <v>1</v>
      </c>
      <c r="Q476" s="271" t="s">
        <v>1</v>
      </c>
      <c r="R476" s="271" t="s">
        <v>1</v>
      </c>
      <c r="S476" s="271" t="s">
        <v>1</v>
      </c>
      <c r="T476" s="271" t="s">
        <v>1</v>
      </c>
      <c r="U476" s="271" t="s">
        <v>1</v>
      </c>
      <c r="V476" s="271" t="s">
        <v>1</v>
      </c>
      <c r="W476" s="271" t="s">
        <v>1</v>
      </c>
      <c r="X476" s="271" t="s">
        <v>1</v>
      </c>
      <c r="Y476" s="271" t="s">
        <v>1</v>
      </c>
      <c r="Z476" s="271" t="s">
        <v>1</v>
      </c>
      <c r="AA476" s="271" t="s">
        <v>1</v>
      </c>
      <c r="AB476" s="271" t="s">
        <v>1</v>
      </c>
      <c r="AC476" s="271" t="s">
        <v>1</v>
      </c>
      <c r="AD476" s="271" t="s">
        <v>1</v>
      </c>
      <c r="AE476" s="271" t="s">
        <v>1</v>
      </c>
      <c r="AF476" s="271" t="s">
        <v>1</v>
      </c>
      <c r="AG476" s="271" t="s">
        <v>1</v>
      </c>
      <c r="AH476" s="271" t="s">
        <v>1</v>
      </c>
      <c r="AI476" s="271" t="s">
        <v>1</v>
      </c>
      <c r="AJ476" s="271" t="s">
        <v>1</v>
      </c>
      <c r="AK476" s="271" t="s">
        <v>1</v>
      </c>
      <c r="AL476" s="271" t="s">
        <v>1</v>
      </c>
      <c r="AM476" s="271" t="s">
        <v>1</v>
      </c>
      <c r="AN476" s="271" t="s">
        <v>1</v>
      </c>
      <c r="AO476" s="271" t="s">
        <v>1</v>
      </c>
      <c r="AP476" s="271" t="s">
        <v>1</v>
      </c>
      <c r="AQ476" s="271" t="s">
        <v>1</v>
      </c>
      <c r="AR476" s="271" t="s">
        <v>1</v>
      </c>
      <c r="AS476" s="271" t="s">
        <v>1</v>
      </c>
      <c r="AT476" s="271" t="s">
        <v>1</v>
      </c>
      <c r="AU476" s="271" t="s">
        <v>1</v>
      </c>
      <c r="AV476" s="271" t="s">
        <v>1</v>
      </c>
      <c r="AW476" s="284" t="s">
        <v>1</v>
      </c>
      <c r="AX476" s="284">
        <v>0</v>
      </c>
      <c r="AY476" s="284">
        <v>0</v>
      </c>
      <c r="AZ476" s="276">
        <v>0</v>
      </c>
      <c r="BA476" s="276">
        <v>0</v>
      </c>
      <c r="BB476" s="283">
        <v>0</v>
      </c>
      <c r="BD476" s="150" t="e">
        <f>_xlfn.XLOOKUP(A476,'KSD auditees'!A:A,'KSD auditees'!A:A)</f>
        <v>#N/A</v>
      </c>
      <c r="BE476" s="150" t="e">
        <f>_xlfn.XLOOKUP(A476,'KSD auditees'!A:A,'KSD auditees'!G:G)</f>
        <v>#N/A</v>
      </c>
      <c r="BF476" s="150" t="e">
        <f>_xlfn.XLOOKUP(A476,'[27]Non AGSA'!B:B,'[27]Non AGSA'!B:B)</f>
        <v>#N/A</v>
      </c>
      <c r="BG476" s="150" t="e">
        <f>_xlfn.XLOOKUP(A476,'[27]Dormant auditee list'!C:C,'[27]Dormant auditee list'!C:C)</f>
        <v>#N/A</v>
      </c>
      <c r="BH476" s="150" t="e">
        <f>_xlfn.XLOOKUP(A476,[27]Reworked!A:A,[27]Reworked!I:I)</f>
        <v>#N/A</v>
      </c>
      <c r="BJ476" s="150">
        <v>3</v>
      </c>
      <c r="BK476" s="150">
        <v>1</v>
      </c>
    </row>
    <row r="477" spans="1:63" ht="14.25" customHeight="1" x14ac:dyDescent="0.25">
      <c r="A477" s="265">
        <v>1381</v>
      </c>
      <c r="B477" s="266" t="s">
        <v>1350</v>
      </c>
      <c r="C477" s="271" t="s">
        <v>1193</v>
      </c>
      <c r="D477" s="271" t="s">
        <v>625</v>
      </c>
      <c r="E477" s="271" t="s">
        <v>1323</v>
      </c>
      <c r="F477" s="271" t="s">
        <v>1</v>
      </c>
      <c r="G477" s="271" t="s">
        <v>1</v>
      </c>
      <c r="H477" s="266" t="s">
        <v>1</v>
      </c>
      <c r="I477" s="266" t="s">
        <v>625</v>
      </c>
      <c r="J477" s="275" t="s">
        <v>33</v>
      </c>
      <c r="K477" s="271" t="s">
        <v>1</v>
      </c>
      <c r="L477" s="271" t="s">
        <v>1</v>
      </c>
      <c r="M477" s="275" t="s">
        <v>33</v>
      </c>
      <c r="N477" s="271" t="s">
        <v>1</v>
      </c>
      <c r="O477" s="273" t="s">
        <v>22</v>
      </c>
      <c r="P477" s="271" t="s">
        <v>1</v>
      </c>
      <c r="Q477" s="271" t="s">
        <v>1</v>
      </c>
      <c r="R477" s="271" t="s">
        <v>1</v>
      </c>
      <c r="S477" s="271" t="s">
        <v>1</v>
      </c>
      <c r="T477" s="271" t="s">
        <v>1</v>
      </c>
      <c r="U477" s="271" t="s">
        <v>1</v>
      </c>
      <c r="V477" s="271" t="s">
        <v>1</v>
      </c>
      <c r="W477" s="271" t="s">
        <v>1</v>
      </c>
      <c r="X477" s="271" t="s">
        <v>1</v>
      </c>
      <c r="Y477" s="271" t="s">
        <v>1</v>
      </c>
      <c r="Z477" s="271" t="s">
        <v>1</v>
      </c>
      <c r="AA477" s="271" t="s">
        <v>1</v>
      </c>
      <c r="AB477" s="271" t="s">
        <v>1</v>
      </c>
      <c r="AC477" s="271" t="s">
        <v>1</v>
      </c>
      <c r="AD477" s="271" t="s">
        <v>1</v>
      </c>
      <c r="AE477" s="271" t="s">
        <v>1</v>
      </c>
      <c r="AF477" s="271" t="s">
        <v>1</v>
      </c>
      <c r="AG477" s="271" t="s">
        <v>1</v>
      </c>
      <c r="AH477" s="271" t="s">
        <v>1</v>
      </c>
      <c r="AI477" s="271" t="s">
        <v>1</v>
      </c>
      <c r="AJ477" s="271" t="s">
        <v>1</v>
      </c>
      <c r="AK477" s="271" t="s">
        <v>1</v>
      </c>
      <c r="AL477" s="271" t="s">
        <v>1</v>
      </c>
      <c r="AM477" s="271" t="s">
        <v>1</v>
      </c>
      <c r="AN477" s="271" t="s">
        <v>1</v>
      </c>
      <c r="AO477" s="271" t="s">
        <v>1</v>
      </c>
      <c r="AP477" s="271" t="s">
        <v>1</v>
      </c>
      <c r="AQ477" s="271" t="s">
        <v>1</v>
      </c>
      <c r="AR477" s="271" t="s">
        <v>1</v>
      </c>
      <c r="AS477" s="271" t="s">
        <v>1</v>
      </c>
      <c r="AT477" s="271" t="s">
        <v>1</v>
      </c>
      <c r="AU477" s="271" t="s">
        <v>1</v>
      </c>
      <c r="AV477" s="271" t="s">
        <v>1</v>
      </c>
      <c r="AW477" s="275" t="s">
        <v>1241</v>
      </c>
      <c r="AX477" s="275">
        <v>1</v>
      </c>
      <c r="AY477" s="284">
        <v>0</v>
      </c>
      <c r="AZ477" s="276">
        <v>0</v>
      </c>
      <c r="BA477" s="276">
        <v>0</v>
      </c>
      <c r="BB477" s="283">
        <v>0</v>
      </c>
      <c r="BD477" s="150" t="e">
        <f>_xlfn.XLOOKUP(A477,'KSD auditees'!A:A,'KSD auditees'!A:A)</f>
        <v>#N/A</v>
      </c>
      <c r="BE477" s="150" t="e">
        <f>_xlfn.XLOOKUP(A477,'KSD auditees'!A:A,'KSD auditees'!G:G)</f>
        <v>#N/A</v>
      </c>
      <c r="BF477" s="150" t="e">
        <f>_xlfn.XLOOKUP(A477,'[27]Non AGSA'!B:B,'[27]Non AGSA'!B:B)</f>
        <v>#N/A</v>
      </c>
      <c r="BG477" s="150" t="e">
        <f>_xlfn.XLOOKUP(A477,'[27]Dormant auditee list'!C:C,'[27]Dormant auditee list'!C:C)</f>
        <v>#N/A</v>
      </c>
      <c r="BH477" s="150" t="e">
        <f>_xlfn.XLOOKUP(A477,[27]Reworked!A:A,[27]Reworked!I:I)</f>
        <v>#N/A</v>
      </c>
      <c r="BJ477" s="150">
        <v>3</v>
      </c>
      <c r="BK477" s="150">
        <v>1</v>
      </c>
    </row>
    <row r="478" spans="1:63" ht="14.25" customHeight="1" x14ac:dyDescent="0.25">
      <c r="A478" s="265">
        <v>227</v>
      </c>
      <c r="B478" s="266" t="s">
        <v>1351</v>
      </c>
      <c r="C478" s="271" t="s">
        <v>1193</v>
      </c>
      <c r="D478" s="271" t="s">
        <v>625</v>
      </c>
      <c r="E478" s="271" t="s">
        <v>1323</v>
      </c>
      <c r="F478" s="271" t="s">
        <v>1</v>
      </c>
      <c r="G478" s="271" t="s">
        <v>1</v>
      </c>
      <c r="H478" s="266" t="s">
        <v>1</v>
      </c>
      <c r="I478" s="266" t="s">
        <v>625</v>
      </c>
      <c r="J478" s="285" t="s">
        <v>39</v>
      </c>
      <c r="K478" s="271" t="s">
        <v>1</v>
      </c>
      <c r="L478" s="271" t="s">
        <v>1</v>
      </c>
      <c r="M478" s="285" t="s">
        <v>39</v>
      </c>
      <c r="N478" s="271" t="s">
        <v>1</v>
      </c>
      <c r="O478" s="271" t="s">
        <v>1</v>
      </c>
      <c r="P478" s="271" t="s">
        <v>1</v>
      </c>
      <c r="Q478" s="271" t="s">
        <v>1</v>
      </c>
      <c r="R478" s="271" t="s">
        <v>1</v>
      </c>
      <c r="S478" s="271" t="s">
        <v>1</v>
      </c>
      <c r="T478" s="271" t="s">
        <v>1</v>
      </c>
      <c r="U478" s="271" t="s">
        <v>1</v>
      </c>
      <c r="V478" s="271" t="s">
        <v>1</v>
      </c>
      <c r="W478" s="271" t="s">
        <v>1</v>
      </c>
      <c r="X478" s="271" t="s">
        <v>1</v>
      </c>
      <c r="Y478" s="271" t="s">
        <v>1</v>
      </c>
      <c r="Z478" s="271" t="s">
        <v>1</v>
      </c>
      <c r="AA478" s="271" t="s">
        <v>1</v>
      </c>
      <c r="AB478" s="271" t="s">
        <v>1</v>
      </c>
      <c r="AC478" s="271" t="s">
        <v>1</v>
      </c>
      <c r="AD478" s="271" t="s">
        <v>1</v>
      </c>
      <c r="AE478" s="271" t="s">
        <v>1</v>
      </c>
      <c r="AF478" s="271" t="s">
        <v>1</v>
      </c>
      <c r="AG478" s="271" t="s">
        <v>1</v>
      </c>
      <c r="AH478" s="271" t="s">
        <v>1</v>
      </c>
      <c r="AI478" s="271" t="s">
        <v>1</v>
      </c>
      <c r="AJ478" s="271" t="s">
        <v>1</v>
      </c>
      <c r="AK478" s="271" t="s">
        <v>1</v>
      </c>
      <c r="AL478" s="271" t="s">
        <v>1</v>
      </c>
      <c r="AM478" s="271" t="s">
        <v>1</v>
      </c>
      <c r="AN478" s="271" t="s">
        <v>1</v>
      </c>
      <c r="AO478" s="271" t="s">
        <v>1</v>
      </c>
      <c r="AP478" s="271" t="s">
        <v>1</v>
      </c>
      <c r="AQ478" s="271" t="s">
        <v>1</v>
      </c>
      <c r="AR478" s="271" t="s">
        <v>1</v>
      </c>
      <c r="AS478" s="271" t="s">
        <v>1</v>
      </c>
      <c r="AT478" s="271" t="s">
        <v>1</v>
      </c>
      <c r="AU478" s="271" t="s">
        <v>1</v>
      </c>
      <c r="AV478" s="271" t="s">
        <v>1</v>
      </c>
      <c r="AW478" s="284" t="s">
        <v>1</v>
      </c>
      <c r="AX478" s="284">
        <v>0</v>
      </c>
      <c r="AY478" s="284">
        <v>0</v>
      </c>
      <c r="AZ478" s="276" t="s">
        <v>1</v>
      </c>
      <c r="BA478" s="276" t="s">
        <v>1</v>
      </c>
      <c r="BB478" s="283" t="s">
        <v>1</v>
      </c>
      <c r="BD478" s="150" t="e">
        <f>_xlfn.XLOOKUP(A478,'KSD auditees'!A:A,'KSD auditees'!A:A)</f>
        <v>#N/A</v>
      </c>
      <c r="BE478" s="150" t="e">
        <f>_xlfn.XLOOKUP(A478,'KSD auditees'!A:A,'KSD auditees'!G:G)</f>
        <v>#N/A</v>
      </c>
      <c r="BF478" s="150" t="e">
        <f>_xlfn.XLOOKUP(A478,'[27]Non AGSA'!B:B,'[27]Non AGSA'!B:B)</f>
        <v>#N/A</v>
      </c>
      <c r="BG478" s="150">
        <f>_xlfn.XLOOKUP(A478,'[27]Dormant auditee list'!C:C,'[27]Dormant auditee list'!C:C)</f>
        <v>227</v>
      </c>
      <c r="BH478" s="150" t="e">
        <f>_xlfn.XLOOKUP(A478,[27]Reworked!A:A,[27]Reworked!I:I)</f>
        <v>#N/A</v>
      </c>
      <c r="BJ478" s="150">
        <v>3</v>
      </c>
      <c r="BK478" s="150">
        <v>6</v>
      </c>
    </row>
    <row r="479" spans="1:63" ht="26.25" customHeight="1" x14ac:dyDescent="0.25">
      <c r="A479" s="265">
        <v>1603</v>
      </c>
      <c r="B479" s="266" t="s">
        <v>864</v>
      </c>
      <c r="C479" s="271" t="s">
        <v>1193</v>
      </c>
      <c r="D479" s="271" t="s">
        <v>854</v>
      </c>
      <c r="E479" s="271" t="s">
        <v>1323</v>
      </c>
      <c r="F479" s="271" t="s">
        <v>1</v>
      </c>
      <c r="G479" s="271" t="s">
        <v>439</v>
      </c>
      <c r="H479" s="266" t="s">
        <v>444</v>
      </c>
      <c r="I479" s="266" t="s">
        <v>437</v>
      </c>
      <c r="J479" s="282" t="s">
        <v>94</v>
      </c>
      <c r="K479" s="274" t="s">
        <v>20</v>
      </c>
      <c r="L479" s="274" t="s">
        <v>20</v>
      </c>
      <c r="M479" s="151" t="s">
        <v>111</v>
      </c>
      <c r="N479" s="271" t="s">
        <v>1</v>
      </c>
      <c r="O479" s="271" t="s">
        <v>1</v>
      </c>
      <c r="P479" s="271" t="s">
        <v>1</v>
      </c>
      <c r="Q479" s="274" t="s">
        <v>20</v>
      </c>
      <c r="R479" s="271" t="s">
        <v>1</v>
      </c>
      <c r="S479" s="271" t="s">
        <v>1</v>
      </c>
      <c r="T479" s="271" t="s">
        <v>1</v>
      </c>
      <c r="U479" s="274" t="s">
        <v>20</v>
      </c>
      <c r="V479" s="274" t="s">
        <v>20</v>
      </c>
      <c r="W479" s="271" t="s">
        <v>1</v>
      </c>
      <c r="X479" s="271" t="s">
        <v>1</v>
      </c>
      <c r="Y479" s="271" t="s">
        <v>1</v>
      </c>
      <c r="Z479" s="274" t="s">
        <v>20</v>
      </c>
      <c r="AA479" s="274" t="s">
        <v>20</v>
      </c>
      <c r="AB479" s="271" t="s">
        <v>1</v>
      </c>
      <c r="AC479" s="271" t="s">
        <v>1</v>
      </c>
      <c r="AD479" s="271" t="s">
        <v>1</v>
      </c>
      <c r="AE479" s="274" t="s">
        <v>20</v>
      </c>
      <c r="AF479" s="271" t="s">
        <v>1</v>
      </c>
      <c r="AG479" s="271" t="s">
        <v>1</v>
      </c>
      <c r="AH479" s="271" t="s">
        <v>1</v>
      </c>
      <c r="AI479" s="271" t="s">
        <v>1</v>
      </c>
      <c r="AJ479" s="271" t="s">
        <v>1</v>
      </c>
      <c r="AK479" s="271" t="s">
        <v>1</v>
      </c>
      <c r="AL479" s="271" t="s">
        <v>1</v>
      </c>
      <c r="AM479" s="271" t="s">
        <v>1</v>
      </c>
      <c r="AN479" s="271" t="s">
        <v>1</v>
      </c>
      <c r="AO479" s="274" t="s">
        <v>20</v>
      </c>
      <c r="AP479" s="274" t="s">
        <v>20</v>
      </c>
      <c r="AQ479" s="271" t="s">
        <v>1</v>
      </c>
      <c r="AR479" s="274" t="s">
        <v>20</v>
      </c>
      <c r="AS479" s="271" t="s">
        <v>1</v>
      </c>
      <c r="AT479" s="271" t="s">
        <v>1</v>
      </c>
      <c r="AU479" s="274" t="s">
        <v>20</v>
      </c>
      <c r="AV479" s="271" t="s">
        <v>1</v>
      </c>
      <c r="AW479" s="272" t="s">
        <v>23</v>
      </c>
      <c r="AX479" s="284">
        <v>0</v>
      </c>
      <c r="AY479" s="284">
        <v>0</v>
      </c>
      <c r="AZ479" s="276">
        <v>0</v>
      </c>
      <c r="BA479" s="276">
        <v>0</v>
      </c>
      <c r="BB479" s="283">
        <v>0</v>
      </c>
      <c r="BD479" s="150" t="e">
        <f>_xlfn.XLOOKUP(A479,'KSD auditees'!A:A,'KSD auditees'!A:A)</f>
        <v>#N/A</v>
      </c>
      <c r="BE479" s="150" t="e">
        <f>_xlfn.XLOOKUP(A479,'KSD auditees'!A:A,'KSD auditees'!G:G)</f>
        <v>#N/A</v>
      </c>
      <c r="BF479" s="150" t="e">
        <f>_xlfn.XLOOKUP(A479,'[27]Non AGSA'!B:B,'[27]Non AGSA'!B:B)</f>
        <v>#N/A</v>
      </c>
      <c r="BG479" s="150" t="e">
        <f>_xlfn.XLOOKUP(A479,'[27]Dormant auditee list'!C:C,'[27]Dormant auditee list'!C:C)</f>
        <v>#N/A</v>
      </c>
      <c r="BH479" s="150" t="e">
        <f>_xlfn.XLOOKUP(A479,[27]Reworked!A:A,[27]Reworked!I:I)</f>
        <v>#N/A</v>
      </c>
      <c r="BJ479" s="150">
        <v>3</v>
      </c>
      <c r="BK479" s="150">
        <v>5</v>
      </c>
    </row>
    <row r="480" spans="1:63" ht="26.25" customHeight="1" x14ac:dyDescent="0.25">
      <c r="A480" s="265">
        <v>1500</v>
      </c>
      <c r="B480" s="266" t="s">
        <v>1352</v>
      </c>
      <c r="C480" s="271" t="s">
        <v>1193</v>
      </c>
      <c r="D480" s="271" t="s">
        <v>896</v>
      </c>
      <c r="E480" s="271" t="s">
        <v>1323</v>
      </c>
      <c r="F480" s="271" t="s">
        <v>1</v>
      </c>
      <c r="G480" s="271" t="s">
        <v>817</v>
      </c>
      <c r="H480" s="266" t="s">
        <v>696</v>
      </c>
      <c r="I480" s="266" t="s">
        <v>437</v>
      </c>
      <c r="J480" s="285" t="s">
        <v>39</v>
      </c>
      <c r="K480" s="271" t="s">
        <v>1</v>
      </c>
      <c r="L480" s="271" t="s">
        <v>1</v>
      </c>
      <c r="M480" s="285" t="s">
        <v>39</v>
      </c>
      <c r="N480" s="271" t="s">
        <v>1</v>
      </c>
      <c r="O480" s="271" t="s">
        <v>1</v>
      </c>
      <c r="P480" s="271" t="s">
        <v>1</v>
      </c>
      <c r="Q480" s="271" t="s">
        <v>1</v>
      </c>
      <c r="R480" s="271" t="s">
        <v>1</v>
      </c>
      <c r="S480" s="271" t="s">
        <v>1</v>
      </c>
      <c r="T480" s="271" t="s">
        <v>1</v>
      </c>
      <c r="U480" s="271" t="s">
        <v>1</v>
      </c>
      <c r="V480" s="271" t="s">
        <v>1</v>
      </c>
      <c r="W480" s="271" t="s">
        <v>1</v>
      </c>
      <c r="X480" s="271" t="s">
        <v>1</v>
      </c>
      <c r="Y480" s="271" t="s">
        <v>1</v>
      </c>
      <c r="Z480" s="271" t="s">
        <v>1</v>
      </c>
      <c r="AA480" s="271" t="s">
        <v>1</v>
      </c>
      <c r="AB480" s="271" t="s">
        <v>1</v>
      </c>
      <c r="AC480" s="271" t="s">
        <v>1</v>
      </c>
      <c r="AD480" s="271" t="s">
        <v>1</v>
      </c>
      <c r="AE480" s="271" t="s">
        <v>1</v>
      </c>
      <c r="AF480" s="271" t="s">
        <v>1</v>
      </c>
      <c r="AG480" s="271" t="s">
        <v>1</v>
      </c>
      <c r="AH480" s="271" t="s">
        <v>1</v>
      </c>
      <c r="AI480" s="271" t="s">
        <v>1</v>
      </c>
      <c r="AJ480" s="271" t="s">
        <v>1</v>
      </c>
      <c r="AK480" s="271" t="s">
        <v>1</v>
      </c>
      <c r="AL480" s="271" t="s">
        <v>1</v>
      </c>
      <c r="AM480" s="271" t="s">
        <v>1</v>
      </c>
      <c r="AN480" s="271" t="s">
        <v>1</v>
      </c>
      <c r="AO480" s="271" t="s">
        <v>1</v>
      </c>
      <c r="AP480" s="271" t="s">
        <v>1</v>
      </c>
      <c r="AQ480" s="271" t="s">
        <v>1</v>
      </c>
      <c r="AR480" s="271" t="s">
        <v>1</v>
      </c>
      <c r="AS480" s="271" t="s">
        <v>1</v>
      </c>
      <c r="AT480" s="271" t="s">
        <v>1</v>
      </c>
      <c r="AU480" s="271" t="s">
        <v>1</v>
      </c>
      <c r="AV480" s="271" t="s">
        <v>1</v>
      </c>
      <c r="AW480" s="284" t="s">
        <v>1</v>
      </c>
      <c r="AX480" s="284">
        <v>0</v>
      </c>
      <c r="AY480" s="284">
        <v>0</v>
      </c>
      <c r="AZ480" s="276" t="s">
        <v>1</v>
      </c>
      <c r="BA480" s="276" t="s">
        <v>1</v>
      </c>
      <c r="BB480" s="283" t="s">
        <v>1</v>
      </c>
      <c r="BD480" s="150" t="e">
        <f>_xlfn.XLOOKUP(A480,'KSD auditees'!A:A,'KSD auditees'!A:A)</f>
        <v>#N/A</v>
      </c>
      <c r="BE480" s="150" t="e">
        <f>_xlfn.XLOOKUP(A480,'KSD auditees'!A:A,'KSD auditees'!G:G)</f>
        <v>#N/A</v>
      </c>
      <c r="BF480" s="150" t="e">
        <f>_xlfn.XLOOKUP(A480,'[27]Non AGSA'!B:B,'[27]Non AGSA'!B:B)</f>
        <v>#N/A</v>
      </c>
      <c r="BG480" s="150">
        <f>_xlfn.XLOOKUP(A480,'[27]Dormant auditee list'!C:C,'[27]Dormant auditee list'!C:C)</f>
        <v>1500</v>
      </c>
      <c r="BH480" s="150" t="e">
        <f>_xlfn.XLOOKUP(A480,[27]Reworked!A:A,[27]Reworked!I:I)</f>
        <v>#N/A</v>
      </c>
      <c r="BJ480" s="150">
        <v>3</v>
      </c>
      <c r="BK480" s="150">
        <v>6</v>
      </c>
    </row>
    <row r="481" spans="1:63" ht="27" customHeight="1" x14ac:dyDescent="0.25">
      <c r="A481" s="265">
        <v>1504</v>
      </c>
      <c r="B481" s="266" t="s">
        <v>1353</v>
      </c>
      <c r="C481" s="271" t="s">
        <v>1193</v>
      </c>
      <c r="D481" s="271" t="s">
        <v>896</v>
      </c>
      <c r="E481" s="271" t="s">
        <v>1323</v>
      </c>
      <c r="F481" s="271" t="s">
        <v>1</v>
      </c>
      <c r="G481" s="271" t="s">
        <v>817</v>
      </c>
      <c r="H481" s="266" t="s">
        <v>696</v>
      </c>
      <c r="I481" s="266" t="s">
        <v>437</v>
      </c>
      <c r="J481" s="285" t="s">
        <v>39</v>
      </c>
      <c r="K481" s="271" t="s">
        <v>1</v>
      </c>
      <c r="L481" s="271" t="s">
        <v>1</v>
      </c>
      <c r="M481" s="285" t="s">
        <v>39</v>
      </c>
      <c r="N481" s="271" t="s">
        <v>1</v>
      </c>
      <c r="O481" s="271" t="s">
        <v>1</v>
      </c>
      <c r="P481" s="271" t="s">
        <v>1</v>
      </c>
      <c r="Q481" s="271" t="s">
        <v>1</v>
      </c>
      <c r="R481" s="271" t="s">
        <v>1</v>
      </c>
      <c r="S481" s="271" t="s">
        <v>1</v>
      </c>
      <c r="T481" s="271" t="s">
        <v>1</v>
      </c>
      <c r="U481" s="271" t="s">
        <v>1</v>
      </c>
      <c r="V481" s="271" t="s">
        <v>1</v>
      </c>
      <c r="W481" s="271" t="s">
        <v>1</v>
      </c>
      <c r="X481" s="271" t="s">
        <v>1</v>
      </c>
      <c r="Y481" s="271" t="s">
        <v>1</v>
      </c>
      <c r="Z481" s="271" t="s">
        <v>1</v>
      </c>
      <c r="AA481" s="271" t="s">
        <v>1</v>
      </c>
      <c r="AB481" s="271" t="s">
        <v>1</v>
      </c>
      <c r="AC481" s="271" t="s">
        <v>1</v>
      </c>
      <c r="AD481" s="271" t="s">
        <v>1</v>
      </c>
      <c r="AE481" s="271" t="s">
        <v>1</v>
      </c>
      <c r="AF481" s="271" t="s">
        <v>1</v>
      </c>
      <c r="AG481" s="271" t="s">
        <v>1</v>
      </c>
      <c r="AH481" s="271" t="s">
        <v>1</v>
      </c>
      <c r="AI481" s="271" t="s">
        <v>1</v>
      </c>
      <c r="AJ481" s="271" t="s">
        <v>1</v>
      </c>
      <c r="AK481" s="271" t="s">
        <v>1</v>
      </c>
      <c r="AL481" s="271" t="s">
        <v>1</v>
      </c>
      <c r="AM481" s="271" t="s">
        <v>1</v>
      </c>
      <c r="AN481" s="271" t="s">
        <v>1</v>
      </c>
      <c r="AO481" s="271" t="s">
        <v>1</v>
      </c>
      <c r="AP481" s="271" t="s">
        <v>1</v>
      </c>
      <c r="AQ481" s="271" t="s">
        <v>1</v>
      </c>
      <c r="AR481" s="271" t="s">
        <v>1</v>
      </c>
      <c r="AS481" s="271" t="s">
        <v>1</v>
      </c>
      <c r="AT481" s="271" t="s">
        <v>1</v>
      </c>
      <c r="AU481" s="271" t="s">
        <v>1</v>
      </c>
      <c r="AV481" s="271" t="s">
        <v>1</v>
      </c>
      <c r="AW481" s="284" t="s">
        <v>1</v>
      </c>
      <c r="AX481" s="284">
        <v>0</v>
      </c>
      <c r="AY481" s="284">
        <v>0</v>
      </c>
      <c r="AZ481" s="276" t="s">
        <v>1</v>
      </c>
      <c r="BA481" s="276" t="s">
        <v>1</v>
      </c>
      <c r="BB481" s="283" t="s">
        <v>1</v>
      </c>
      <c r="BD481" s="150" t="e">
        <f>_xlfn.XLOOKUP(A481,'KSD auditees'!A:A,'KSD auditees'!A:A)</f>
        <v>#N/A</v>
      </c>
      <c r="BE481" s="150" t="e">
        <f>_xlfn.XLOOKUP(A481,'KSD auditees'!A:A,'KSD auditees'!G:G)</f>
        <v>#N/A</v>
      </c>
      <c r="BF481" s="150" t="e">
        <f>_xlfn.XLOOKUP(A481,'[27]Non AGSA'!B:B,'[27]Non AGSA'!B:B)</f>
        <v>#N/A</v>
      </c>
      <c r="BG481" s="150">
        <f>_xlfn.XLOOKUP(A481,'[27]Dormant auditee list'!C:C,'[27]Dormant auditee list'!C:C)</f>
        <v>1504</v>
      </c>
      <c r="BH481" s="150" t="e">
        <f>_xlfn.XLOOKUP(A481,[27]Reworked!A:A,[27]Reworked!I:I)</f>
        <v>#N/A</v>
      </c>
      <c r="BJ481" s="150">
        <v>3</v>
      </c>
      <c r="BK481" s="150">
        <v>6</v>
      </c>
    </row>
    <row r="482" spans="1:63" ht="26.25" customHeight="1" x14ac:dyDescent="0.25">
      <c r="A482" s="265">
        <v>238</v>
      </c>
      <c r="B482" s="266" t="s">
        <v>599</v>
      </c>
      <c r="C482" s="271" t="s">
        <v>1193</v>
      </c>
      <c r="D482" s="271" t="s">
        <v>571</v>
      </c>
      <c r="E482" s="271" t="s">
        <v>1323</v>
      </c>
      <c r="F482" s="271" t="s">
        <v>1</v>
      </c>
      <c r="G482" s="271" t="s">
        <v>443</v>
      </c>
      <c r="H482" s="266" t="s">
        <v>444</v>
      </c>
      <c r="I482" s="266" t="s">
        <v>437</v>
      </c>
      <c r="J482" s="152" t="s">
        <v>17</v>
      </c>
      <c r="K482" s="271" t="s">
        <v>1</v>
      </c>
      <c r="L482" s="272" t="s">
        <v>23</v>
      </c>
      <c r="M482" s="152" t="s">
        <v>17</v>
      </c>
      <c r="N482" s="271" t="s">
        <v>1</v>
      </c>
      <c r="O482" s="272" t="s">
        <v>23</v>
      </c>
      <c r="P482" s="271" t="s">
        <v>1</v>
      </c>
      <c r="Q482" s="271" t="s">
        <v>1</v>
      </c>
      <c r="R482" s="271" t="s">
        <v>1</v>
      </c>
      <c r="S482" s="271" t="s">
        <v>1</v>
      </c>
      <c r="T482" s="271" t="s">
        <v>1</v>
      </c>
      <c r="U482" s="271" t="s">
        <v>1</v>
      </c>
      <c r="V482" s="271" t="s">
        <v>1</v>
      </c>
      <c r="W482" s="271" t="s">
        <v>1</v>
      </c>
      <c r="X482" s="271" t="s">
        <v>1</v>
      </c>
      <c r="Y482" s="271" t="s">
        <v>1</v>
      </c>
      <c r="Z482" s="271" t="s">
        <v>1</v>
      </c>
      <c r="AA482" s="271" t="s">
        <v>1</v>
      </c>
      <c r="AB482" s="271" t="s">
        <v>1</v>
      </c>
      <c r="AC482" s="271" t="s">
        <v>1</v>
      </c>
      <c r="AD482" s="271" t="s">
        <v>1</v>
      </c>
      <c r="AE482" s="271" t="s">
        <v>1</v>
      </c>
      <c r="AF482" s="272" t="s">
        <v>23</v>
      </c>
      <c r="AG482" s="271" t="s">
        <v>1</v>
      </c>
      <c r="AH482" s="271" t="s">
        <v>1</v>
      </c>
      <c r="AI482" s="271" t="s">
        <v>1</v>
      </c>
      <c r="AJ482" s="271" t="s">
        <v>1</v>
      </c>
      <c r="AK482" s="271" t="s">
        <v>1</v>
      </c>
      <c r="AL482" s="271" t="s">
        <v>1</v>
      </c>
      <c r="AM482" s="271" t="s">
        <v>1</v>
      </c>
      <c r="AN482" s="271" t="s">
        <v>1</v>
      </c>
      <c r="AO482" s="271" t="s">
        <v>1</v>
      </c>
      <c r="AP482" s="271" t="s">
        <v>1</v>
      </c>
      <c r="AQ482" s="271" t="s">
        <v>1</v>
      </c>
      <c r="AR482" s="272" t="s">
        <v>23</v>
      </c>
      <c r="AS482" s="271" t="s">
        <v>1</v>
      </c>
      <c r="AT482" s="271" t="s">
        <v>1</v>
      </c>
      <c r="AU482" s="273" t="s">
        <v>22</v>
      </c>
      <c r="AV482" s="271" t="s">
        <v>1</v>
      </c>
      <c r="AW482" s="284" t="s">
        <v>1</v>
      </c>
      <c r="AX482" s="275">
        <v>1</v>
      </c>
      <c r="AY482" s="284">
        <v>0</v>
      </c>
      <c r="AZ482" s="276">
        <v>0</v>
      </c>
      <c r="BA482" s="277">
        <v>0.2</v>
      </c>
      <c r="BB482" s="283">
        <v>0</v>
      </c>
      <c r="BD482" s="150" t="e">
        <f>_xlfn.XLOOKUP(A482,'KSD auditees'!A:A,'KSD auditees'!A:A)</f>
        <v>#N/A</v>
      </c>
      <c r="BE482" s="150" t="e">
        <f>_xlfn.XLOOKUP(A482,'KSD auditees'!A:A,'KSD auditees'!G:G)</f>
        <v>#N/A</v>
      </c>
      <c r="BF482" s="150" t="e">
        <f>_xlfn.XLOOKUP(A482,'[27]Non AGSA'!B:B,'[27]Non AGSA'!B:B)</f>
        <v>#N/A</v>
      </c>
      <c r="BG482" s="150" t="e">
        <f>_xlfn.XLOOKUP(A482,'[27]Dormant auditee list'!C:C,'[27]Dormant auditee list'!C:C)</f>
        <v>#N/A</v>
      </c>
      <c r="BH482" s="150" t="e">
        <f>_xlfn.XLOOKUP(A482,[27]Reworked!A:A,[27]Reworked!I:I)</f>
        <v>#N/A</v>
      </c>
      <c r="BJ482" s="150">
        <v>3</v>
      </c>
      <c r="BK482" s="150">
        <v>2</v>
      </c>
    </row>
    <row r="483" spans="1:63" ht="14.25" customHeight="1" x14ac:dyDescent="0.25">
      <c r="A483" s="265">
        <v>1346</v>
      </c>
      <c r="B483" s="266" t="s">
        <v>1041</v>
      </c>
      <c r="C483" s="271" t="s">
        <v>1193</v>
      </c>
      <c r="D483" s="271" t="s">
        <v>1021</v>
      </c>
      <c r="E483" s="271" t="s">
        <v>1323</v>
      </c>
      <c r="F483" s="271" t="s">
        <v>1</v>
      </c>
      <c r="G483" s="271" t="s">
        <v>1</v>
      </c>
      <c r="H483" s="266" t="s">
        <v>1</v>
      </c>
      <c r="I483" s="266" t="s">
        <v>1021</v>
      </c>
      <c r="J483" s="282" t="s">
        <v>94</v>
      </c>
      <c r="K483" s="271" t="s">
        <v>1</v>
      </c>
      <c r="L483" s="272" t="s">
        <v>23</v>
      </c>
      <c r="M483" s="279" t="s">
        <v>26</v>
      </c>
      <c r="N483" s="271" t="s">
        <v>1</v>
      </c>
      <c r="O483" s="272" t="s">
        <v>23</v>
      </c>
      <c r="P483" s="274" t="s">
        <v>20</v>
      </c>
      <c r="Q483" s="272" t="s">
        <v>23</v>
      </c>
      <c r="R483" s="272" t="s">
        <v>23</v>
      </c>
      <c r="S483" s="271" t="s">
        <v>1</v>
      </c>
      <c r="T483" s="273" t="s">
        <v>22</v>
      </c>
      <c r="U483" s="272" t="s">
        <v>23</v>
      </c>
      <c r="V483" s="274" t="s">
        <v>20</v>
      </c>
      <c r="W483" s="272" t="s">
        <v>23</v>
      </c>
      <c r="X483" s="271" t="s">
        <v>1</v>
      </c>
      <c r="Y483" s="271" t="s">
        <v>1</v>
      </c>
      <c r="Z483" s="271" t="s">
        <v>1</v>
      </c>
      <c r="AA483" s="271" t="s">
        <v>1</v>
      </c>
      <c r="AB483" s="271" t="s">
        <v>1</v>
      </c>
      <c r="AC483" s="271" t="s">
        <v>1</v>
      </c>
      <c r="AD483" s="271" t="s">
        <v>1</v>
      </c>
      <c r="AE483" s="272" t="s">
        <v>23</v>
      </c>
      <c r="AF483" s="273" t="s">
        <v>22</v>
      </c>
      <c r="AG483" s="271" t="s">
        <v>1</v>
      </c>
      <c r="AH483" s="271" t="s">
        <v>1</v>
      </c>
      <c r="AI483" s="271" t="s">
        <v>1</v>
      </c>
      <c r="AJ483" s="271" t="s">
        <v>1</v>
      </c>
      <c r="AK483" s="272" t="s">
        <v>23</v>
      </c>
      <c r="AL483" s="272" t="s">
        <v>23</v>
      </c>
      <c r="AM483" s="271" t="s">
        <v>1</v>
      </c>
      <c r="AN483" s="271" t="s">
        <v>1</v>
      </c>
      <c r="AO483" s="272" t="s">
        <v>23</v>
      </c>
      <c r="AP483" s="271" t="s">
        <v>1</v>
      </c>
      <c r="AQ483" s="271" t="s">
        <v>1</v>
      </c>
      <c r="AR483" s="272" t="s">
        <v>23</v>
      </c>
      <c r="AS483" s="271" t="s">
        <v>1</v>
      </c>
      <c r="AT483" s="271" t="s">
        <v>1</v>
      </c>
      <c r="AU483" s="271" t="s">
        <v>1</v>
      </c>
      <c r="AV483" s="271" t="s">
        <v>1</v>
      </c>
      <c r="AW483" s="272" t="s">
        <v>1242</v>
      </c>
      <c r="AX483" s="282">
        <v>3</v>
      </c>
      <c r="AY483" s="284">
        <v>0</v>
      </c>
      <c r="AZ483" s="276">
        <v>0</v>
      </c>
      <c r="BA483" s="280">
        <v>36.200000000000003</v>
      </c>
      <c r="BB483" s="278">
        <v>0.11</v>
      </c>
      <c r="BD483" s="150" t="e">
        <f>_xlfn.XLOOKUP(A483,'KSD auditees'!A:A,'KSD auditees'!A:A)</f>
        <v>#N/A</v>
      </c>
      <c r="BE483" s="150" t="e">
        <f>_xlfn.XLOOKUP(A483,'KSD auditees'!A:A,'KSD auditees'!G:G)</f>
        <v>#N/A</v>
      </c>
      <c r="BF483" s="150" t="e">
        <f>_xlfn.XLOOKUP(A483,'[27]Non AGSA'!B:B,'[27]Non AGSA'!B:B)</f>
        <v>#N/A</v>
      </c>
      <c r="BG483" s="150" t="e">
        <f>_xlfn.XLOOKUP(A483,'[27]Dormant auditee list'!C:C,'[27]Dormant auditee list'!C:C)</f>
        <v>#N/A</v>
      </c>
      <c r="BH483" s="150" t="e">
        <f>_xlfn.XLOOKUP(A483,[27]Reworked!A:A,[27]Reworked!I:I)</f>
        <v>#N/A</v>
      </c>
      <c r="BJ483" s="150">
        <v>3</v>
      </c>
      <c r="BK483" s="150">
        <v>5</v>
      </c>
    </row>
    <row r="484" spans="1:63" ht="14.25" customHeight="1" x14ac:dyDescent="0.25">
      <c r="A484" s="265">
        <v>1507</v>
      </c>
      <c r="B484" s="266" t="s">
        <v>1354</v>
      </c>
      <c r="C484" s="271" t="s">
        <v>1193</v>
      </c>
      <c r="D484" s="271" t="s">
        <v>492</v>
      </c>
      <c r="E484" s="271" t="s">
        <v>1323</v>
      </c>
      <c r="F484" s="271" t="s">
        <v>1</v>
      </c>
      <c r="G484" s="271" t="s">
        <v>1</v>
      </c>
      <c r="H484" s="266" t="s">
        <v>1</v>
      </c>
      <c r="I484" s="266" t="s">
        <v>492</v>
      </c>
      <c r="J484" s="152" t="s">
        <v>17</v>
      </c>
      <c r="K484" s="272" t="s">
        <v>23</v>
      </c>
      <c r="L484" s="272" t="s">
        <v>23</v>
      </c>
      <c r="M484" s="152" t="s">
        <v>17</v>
      </c>
      <c r="N484" s="272" t="s">
        <v>23</v>
      </c>
      <c r="O484" s="272" t="s">
        <v>23</v>
      </c>
      <c r="P484" s="271" t="s">
        <v>1</v>
      </c>
      <c r="Q484" s="271" t="s">
        <v>1</v>
      </c>
      <c r="R484" s="271" t="s">
        <v>1</v>
      </c>
      <c r="S484" s="271" t="s">
        <v>1</v>
      </c>
      <c r="T484" s="271" t="s">
        <v>1</v>
      </c>
      <c r="U484" s="271" t="s">
        <v>1</v>
      </c>
      <c r="V484" s="271" t="s">
        <v>1</v>
      </c>
      <c r="W484" s="271" t="s">
        <v>1</v>
      </c>
      <c r="X484" s="271" t="s">
        <v>1</v>
      </c>
      <c r="Y484" s="271" t="s">
        <v>1</v>
      </c>
      <c r="Z484" s="271" t="s">
        <v>1</v>
      </c>
      <c r="AA484" s="272" t="s">
        <v>23</v>
      </c>
      <c r="AB484" s="271" t="s">
        <v>1</v>
      </c>
      <c r="AC484" s="271" t="s">
        <v>1</v>
      </c>
      <c r="AD484" s="271" t="s">
        <v>1</v>
      </c>
      <c r="AE484" s="272" t="s">
        <v>23</v>
      </c>
      <c r="AF484" s="272" t="s">
        <v>23</v>
      </c>
      <c r="AG484" s="271" t="s">
        <v>1</v>
      </c>
      <c r="AH484" s="271" t="s">
        <v>1</v>
      </c>
      <c r="AI484" s="271" t="s">
        <v>1</v>
      </c>
      <c r="AJ484" s="271" t="s">
        <v>1</v>
      </c>
      <c r="AK484" s="271" t="s">
        <v>1</v>
      </c>
      <c r="AL484" s="272" t="s">
        <v>23</v>
      </c>
      <c r="AM484" s="271" t="s">
        <v>1</v>
      </c>
      <c r="AN484" s="271" t="s">
        <v>1</v>
      </c>
      <c r="AO484" s="271" t="s">
        <v>1</v>
      </c>
      <c r="AP484" s="271" t="s">
        <v>1</v>
      </c>
      <c r="AQ484" s="271" t="s">
        <v>1</v>
      </c>
      <c r="AR484" s="272" t="s">
        <v>23</v>
      </c>
      <c r="AS484" s="271" t="s">
        <v>1</v>
      </c>
      <c r="AT484" s="271" t="s">
        <v>1</v>
      </c>
      <c r="AU484" s="272" t="s">
        <v>23</v>
      </c>
      <c r="AV484" s="271" t="s">
        <v>1</v>
      </c>
      <c r="AW484" s="274" t="s">
        <v>1240</v>
      </c>
      <c r="AX484" s="284">
        <v>0</v>
      </c>
      <c r="AY484" s="284">
        <v>0</v>
      </c>
      <c r="AZ484" s="276">
        <v>0</v>
      </c>
      <c r="BA484" s="277">
        <v>2.2999999999999998</v>
      </c>
      <c r="BB484" s="278">
        <v>0.33</v>
      </c>
      <c r="BD484" s="150" t="e">
        <f>_xlfn.XLOOKUP(A484,'KSD auditees'!A:A,'KSD auditees'!A:A)</f>
        <v>#N/A</v>
      </c>
      <c r="BE484" s="150" t="e">
        <f>_xlfn.XLOOKUP(A484,'KSD auditees'!A:A,'KSD auditees'!G:G)</f>
        <v>#N/A</v>
      </c>
      <c r="BF484" s="150" t="e">
        <f>_xlfn.XLOOKUP(A484,'[27]Non AGSA'!B:B,'[27]Non AGSA'!B:B)</f>
        <v>#N/A</v>
      </c>
      <c r="BG484" s="150" t="e">
        <f>_xlfn.XLOOKUP(A484,'[27]Dormant auditee list'!C:C,'[27]Dormant auditee list'!C:C)</f>
        <v>#N/A</v>
      </c>
      <c r="BH484" s="150" t="e">
        <f>_xlfn.XLOOKUP(A484,[27]Reworked!A:A,[27]Reworked!I:I)</f>
        <v>#N/A</v>
      </c>
      <c r="BJ484" s="150">
        <v>3</v>
      </c>
      <c r="BK484" s="150">
        <v>2</v>
      </c>
    </row>
    <row r="485" spans="1:63" ht="14.25" customHeight="1" x14ac:dyDescent="0.25">
      <c r="A485" s="265">
        <v>1566</v>
      </c>
      <c r="B485" s="266" t="s">
        <v>475</v>
      </c>
      <c r="C485" s="271" t="s">
        <v>1193</v>
      </c>
      <c r="D485" s="271" t="s">
        <v>438</v>
      </c>
      <c r="E485" s="271" t="s">
        <v>1323</v>
      </c>
      <c r="F485" s="271" t="s">
        <v>1</v>
      </c>
      <c r="G485" s="271" t="s">
        <v>1</v>
      </c>
      <c r="H485" s="266" t="s">
        <v>1</v>
      </c>
      <c r="I485" s="266" t="s">
        <v>438</v>
      </c>
      <c r="J485" s="279" t="s">
        <v>26</v>
      </c>
      <c r="K485" s="274" t="s">
        <v>20</v>
      </c>
      <c r="L485" s="274" t="s">
        <v>20</v>
      </c>
      <c r="M485" s="279" t="s">
        <v>26</v>
      </c>
      <c r="N485" s="271" t="s">
        <v>1</v>
      </c>
      <c r="O485" s="271" t="s">
        <v>1</v>
      </c>
      <c r="P485" s="271" t="s">
        <v>1</v>
      </c>
      <c r="Q485" s="271" t="s">
        <v>1</v>
      </c>
      <c r="R485" s="273" t="s">
        <v>22</v>
      </c>
      <c r="S485" s="271" t="s">
        <v>1</v>
      </c>
      <c r="T485" s="271" t="s">
        <v>1</v>
      </c>
      <c r="U485" s="271" t="s">
        <v>1</v>
      </c>
      <c r="V485" s="274" t="s">
        <v>20</v>
      </c>
      <c r="W485" s="271" t="s">
        <v>1</v>
      </c>
      <c r="X485" s="274" t="s">
        <v>20</v>
      </c>
      <c r="Y485" s="273" t="s">
        <v>22</v>
      </c>
      <c r="Z485" s="274" t="s">
        <v>20</v>
      </c>
      <c r="AA485" s="274" t="s">
        <v>20</v>
      </c>
      <c r="AB485" s="271" t="s">
        <v>1</v>
      </c>
      <c r="AC485" s="271" t="s">
        <v>1</v>
      </c>
      <c r="AD485" s="271" t="s">
        <v>1</v>
      </c>
      <c r="AE485" s="274" t="s">
        <v>20</v>
      </c>
      <c r="AF485" s="271" t="s">
        <v>1</v>
      </c>
      <c r="AG485" s="271" t="s">
        <v>1</v>
      </c>
      <c r="AH485" s="271" t="s">
        <v>1</v>
      </c>
      <c r="AI485" s="271" t="s">
        <v>1</v>
      </c>
      <c r="AJ485" s="271" t="s">
        <v>1</v>
      </c>
      <c r="AK485" s="271" t="s">
        <v>1</v>
      </c>
      <c r="AL485" s="271" t="s">
        <v>1</v>
      </c>
      <c r="AM485" s="271" t="s">
        <v>1</v>
      </c>
      <c r="AN485" s="271" t="s">
        <v>1</v>
      </c>
      <c r="AO485" s="271" t="s">
        <v>1</v>
      </c>
      <c r="AP485" s="271" t="s">
        <v>1</v>
      </c>
      <c r="AQ485" s="271" t="s">
        <v>1</v>
      </c>
      <c r="AR485" s="274" t="s">
        <v>20</v>
      </c>
      <c r="AS485" s="271" t="s">
        <v>1</v>
      </c>
      <c r="AT485" s="271" t="s">
        <v>1</v>
      </c>
      <c r="AU485" s="274" t="s">
        <v>20</v>
      </c>
      <c r="AV485" s="271" t="s">
        <v>1</v>
      </c>
      <c r="AW485" s="275" t="s">
        <v>1241</v>
      </c>
      <c r="AX485" s="152">
        <v>2</v>
      </c>
      <c r="AY485" s="284">
        <v>0</v>
      </c>
      <c r="AZ485" s="276">
        <v>0</v>
      </c>
      <c r="BA485" s="276">
        <v>0</v>
      </c>
      <c r="BB485" s="278">
        <v>0.15</v>
      </c>
      <c r="BD485" s="150" t="e">
        <f>_xlfn.XLOOKUP(A485,'KSD auditees'!A:A,'KSD auditees'!A:A)</f>
        <v>#N/A</v>
      </c>
      <c r="BE485" s="150" t="e">
        <f>_xlfn.XLOOKUP(A485,'KSD auditees'!A:A,'KSD auditees'!G:G)</f>
        <v>#N/A</v>
      </c>
      <c r="BF485" s="150" t="e">
        <f>_xlfn.XLOOKUP(A485,'[27]Non AGSA'!B:B,'[27]Non AGSA'!B:B)</f>
        <v>#N/A</v>
      </c>
      <c r="BG485" s="150" t="e">
        <f>_xlfn.XLOOKUP(A485,'[27]Dormant auditee list'!C:C,'[27]Dormant auditee list'!C:C)</f>
        <v>#N/A</v>
      </c>
      <c r="BH485" s="150" t="e">
        <f>_xlfn.XLOOKUP(A485,[27]Reworked!A:A,[27]Reworked!I:I)</f>
        <v>#N/A</v>
      </c>
      <c r="BJ485" s="150">
        <v>3</v>
      </c>
      <c r="BK485" s="150">
        <v>3</v>
      </c>
    </row>
    <row r="486" spans="1:63" ht="26.25" customHeight="1" x14ac:dyDescent="0.25">
      <c r="A486" s="265">
        <v>242</v>
      </c>
      <c r="B486" s="266" t="s">
        <v>832</v>
      </c>
      <c r="C486" s="271" t="s">
        <v>1193</v>
      </c>
      <c r="D486" s="271" t="s">
        <v>815</v>
      </c>
      <c r="E486" s="271" t="s">
        <v>1323</v>
      </c>
      <c r="F486" s="271" t="s">
        <v>1</v>
      </c>
      <c r="G486" s="271" t="s">
        <v>443</v>
      </c>
      <c r="H486" s="266" t="s">
        <v>444</v>
      </c>
      <c r="I486" s="266" t="s">
        <v>437</v>
      </c>
      <c r="J486" s="275" t="s">
        <v>33</v>
      </c>
      <c r="K486" s="271" t="s">
        <v>1</v>
      </c>
      <c r="L486" s="273" t="s">
        <v>22</v>
      </c>
      <c r="M486" s="152" t="s">
        <v>17</v>
      </c>
      <c r="N486" s="271" t="s">
        <v>1</v>
      </c>
      <c r="O486" s="272" t="s">
        <v>23</v>
      </c>
      <c r="P486" s="271" t="s">
        <v>1</v>
      </c>
      <c r="Q486" s="271" t="s">
        <v>1</v>
      </c>
      <c r="R486" s="271" t="s">
        <v>1</v>
      </c>
      <c r="S486" s="271" t="s">
        <v>1</v>
      </c>
      <c r="T486" s="271" t="s">
        <v>1</v>
      </c>
      <c r="U486" s="271" t="s">
        <v>1</v>
      </c>
      <c r="V486" s="271" t="s">
        <v>1</v>
      </c>
      <c r="W486" s="271" t="s">
        <v>1</v>
      </c>
      <c r="X486" s="271" t="s">
        <v>1</v>
      </c>
      <c r="Y486" s="271" t="s">
        <v>1</v>
      </c>
      <c r="Z486" s="271" t="s">
        <v>1</v>
      </c>
      <c r="AA486" s="271" t="s">
        <v>1</v>
      </c>
      <c r="AB486" s="271" t="s">
        <v>1</v>
      </c>
      <c r="AC486" s="271" t="s">
        <v>1</v>
      </c>
      <c r="AD486" s="271" t="s">
        <v>1</v>
      </c>
      <c r="AE486" s="271" t="s">
        <v>1</v>
      </c>
      <c r="AF486" s="273" t="s">
        <v>22</v>
      </c>
      <c r="AG486" s="271" t="s">
        <v>1</v>
      </c>
      <c r="AH486" s="271" t="s">
        <v>1</v>
      </c>
      <c r="AI486" s="271" t="s">
        <v>1</v>
      </c>
      <c r="AJ486" s="271" t="s">
        <v>1</v>
      </c>
      <c r="AK486" s="271" t="s">
        <v>1</v>
      </c>
      <c r="AL486" s="271" t="s">
        <v>1</v>
      </c>
      <c r="AM486" s="271" t="s">
        <v>1</v>
      </c>
      <c r="AN486" s="271" t="s">
        <v>1</v>
      </c>
      <c r="AO486" s="271" t="s">
        <v>1</v>
      </c>
      <c r="AP486" s="271" t="s">
        <v>1</v>
      </c>
      <c r="AQ486" s="271" t="s">
        <v>1</v>
      </c>
      <c r="AR486" s="271" t="s">
        <v>1</v>
      </c>
      <c r="AS486" s="271" t="s">
        <v>1</v>
      </c>
      <c r="AT486" s="271" t="s">
        <v>1</v>
      </c>
      <c r="AU486" s="271" t="s">
        <v>1</v>
      </c>
      <c r="AV486" s="271" t="s">
        <v>1</v>
      </c>
      <c r="AW486" s="284" t="s">
        <v>1</v>
      </c>
      <c r="AX486" s="284">
        <v>0</v>
      </c>
      <c r="AY486" s="284">
        <v>0</v>
      </c>
      <c r="AZ486" s="276">
        <v>0</v>
      </c>
      <c r="BA486" s="277">
        <v>0</v>
      </c>
      <c r="BB486" s="281">
        <v>0</v>
      </c>
      <c r="BD486" s="150" t="e">
        <f>_xlfn.XLOOKUP(A486,'KSD auditees'!A:A,'KSD auditees'!A:A)</f>
        <v>#N/A</v>
      </c>
      <c r="BE486" s="150" t="e">
        <f>_xlfn.XLOOKUP(A486,'KSD auditees'!A:A,'KSD auditees'!G:G)</f>
        <v>#N/A</v>
      </c>
      <c r="BF486" s="150" t="e">
        <f>_xlfn.XLOOKUP(A486,'[27]Non AGSA'!B:B,'[27]Non AGSA'!B:B)</f>
        <v>#N/A</v>
      </c>
      <c r="BG486" s="150" t="e">
        <f>_xlfn.XLOOKUP(A486,'[27]Dormant auditee list'!C:C,'[27]Dormant auditee list'!C:C)</f>
        <v>#N/A</v>
      </c>
      <c r="BH486" s="150" t="e">
        <f>_xlfn.XLOOKUP(A486,[27]Reworked!A:A,[27]Reworked!I:I)</f>
        <v>#N/A</v>
      </c>
      <c r="BJ486" s="150">
        <v>3</v>
      </c>
      <c r="BK486" s="150">
        <v>1</v>
      </c>
    </row>
    <row r="487" spans="1:63" ht="14.25" customHeight="1" x14ac:dyDescent="0.25">
      <c r="A487" s="265">
        <v>244</v>
      </c>
      <c r="B487" s="266" t="s">
        <v>1069</v>
      </c>
      <c r="C487" s="271" t="s">
        <v>1193</v>
      </c>
      <c r="D487" s="271" t="s">
        <v>1065</v>
      </c>
      <c r="E487" s="271" t="s">
        <v>1323</v>
      </c>
      <c r="F487" s="271" t="s">
        <v>1</v>
      </c>
      <c r="G487" s="271" t="s">
        <v>1</v>
      </c>
      <c r="H487" s="266" t="s">
        <v>1</v>
      </c>
      <c r="I487" s="266" t="s">
        <v>1065</v>
      </c>
      <c r="J487" s="275" t="s">
        <v>33</v>
      </c>
      <c r="K487" s="271" t="s">
        <v>1</v>
      </c>
      <c r="L487" s="273" t="s">
        <v>22</v>
      </c>
      <c r="M487" s="152" t="s">
        <v>17</v>
      </c>
      <c r="N487" s="271" t="s">
        <v>1</v>
      </c>
      <c r="O487" s="274" t="s">
        <v>20</v>
      </c>
      <c r="P487" s="271" t="s">
        <v>1</v>
      </c>
      <c r="Q487" s="271" t="s">
        <v>1</v>
      </c>
      <c r="R487" s="271" t="s">
        <v>1</v>
      </c>
      <c r="S487" s="271" t="s">
        <v>1</v>
      </c>
      <c r="T487" s="271" t="s">
        <v>1</v>
      </c>
      <c r="U487" s="271" t="s">
        <v>1</v>
      </c>
      <c r="V487" s="271" t="s">
        <v>1</v>
      </c>
      <c r="W487" s="271" t="s">
        <v>1</v>
      </c>
      <c r="X487" s="271" t="s">
        <v>1</v>
      </c>
      <c r="Y487" s="271" t="s">
        <v>1</v>
      </c>
      <c r="Z487" s="271" t="s">
        <v>1</v>
      </c>
      <c r="AA487" s="271" t="s">
        <v>1</v>
      </c>
      <c r="AB487" s="271" t="s">
        <v>1</v>
      </c>
      <c r="AC487" s="271" t="s">
        <v>1</v>
      </c>
      <c r="AD487" s="271" t="s">
        <v>1</v>
      </c>
      <c r="AE487" s="273" t="s">
        <v>22</v>
      </c>
      <c r="AF487" s="271" t="s">
        <v>1</v>
      </c>
      <c r="AG487" s="271" t="s">
        <v>1</v>
      </c>
      <c r="AH487" s="271" t="s">
        <v>1</v>
      </c>
      <c r="AI487" s="271" t="s">
        <v>1</v>
      </c>
      <c r="AJ487" s="271" t="s">
        <v>1</v>
      </c>
      <c r="AK487" s="271" t="s">
        <v>1</v>
      </c>
      <c r="AL487" s="271" t="s">
        <v>1</v>
      </c>
      <c r="AM487" s="271" t="s">
        <v>1</v>
      </c>
      <c r="AN487" s="271" t="s">
        <v>1</v>
      </c>
      <c r="AO487" s="271" t="s">
        <v>1</v>
      </c>
      <c r="AP487" s="271" t="s">
        <v>1</v>
      </c>
      <c r="AQ487" s="271" t="s">
        <v>1</v>
      </c>
      <c r="AR487" s="271" t="s">
        <v>1</v>
      </c>
      <c r="AS487" s="271" t="s">
        <v>1</v>
      </c>
      <c r="AT487" s="271" t="s">
        <v>1</v>
      </c>
      <c r="AU487" s="271" t="s">
        <v>1</v>
      </c>
      <c r="AV487" s="271" t="s">
        <v>1</v>
      </c>
      <c r="AW487" s="284" t="s">
        <v>1</v>
      </c>
      <c r="AX487" s="284">
        <v>0</v>
      </c>
      <c r="AY487" s="284">
        <v>0</v>
      </c>
      <c r="AZ487" s="276">
        <v>0</v>
      </c>
      <c r="BA487" s="276">
        <v>0</v>
      </c>
      <c r="BB487" s="278">
        <v>1E-3</v>
      </c>
      <c r="BD487" s="150" t="e">
        <f>_xlfn.XLOOKUP(A487,'KSD auditees'!A:A,'KSD auditees'!A:A)</f>
        <v>#N/A</v>
      </c>
      <c r="BE487" s="150" t="e">
        <f>_xlfn.XLOOKUP(A487,'KSD auditees'!A:A,'KSD auditees'!G:G)</f>
        <v>#N/A</v>
      </c>
      <c r="BF487" s="150" t="e">
        <f>_xlfn.XLOOKUP(A487,'[27]Non AGSA'!B:B,'[27]Non AGSA'!B:B)</f>
        <v>#N/A</v>
      </c>
      <c r="BG487" s="150" t="e">
        <f>_xlfn.XLOOKUP(A487,'[27]Dormant auditee list'!C:C,'[27]Dormant auditee list'!C:C)</f>
        <v>#N/A</v>
      </c>
      <c r="BH487" s="150" t="e">
        <f>_xlfn.XLOOKUP(A487,[27]Reworked!A:A,[27]Reworked!I:I)</f>
        <v>#N/A</v>
      </c>
      <c r="BJ487" s="150">
        <v>3</v>
      </c>
      <c r="BK487" s="150">
        <v>1</v>
      </c>
    </row>
    <row r="488" spans="1:63" ht="34.5" customHeight="1" x14ac:dyDescent="0.25">
      <c r="A488" s="265">
        <v>249</v>
      </c>
      <c r="B488" s="266" t="s">
        <v>924</v>
      </c>
      <c r="C488" s="271" t="s">
        <v>1193</v>
      </c>
      <c r="D488" s="271" t="s">
        <v>896</v>
      </c>
      <c r="E488" s="271" t="s">
        <v>1323</v>
      </c>
      <c r="F488" s="271" t="s">
        <v>1</v>
      </c>
      <c r="G488" s="271" t="s">
        <v>520</v>
      </c>
      <c r="H488" s="266" t="s">
        <v>440</v>
      </c>
      <c r="I488" s="266" t="s">
        <v>437</v>
      </c>
      <c r="J488" s="152" t="s">
        <v>17</v>
      </c>
      <c r="K488" s="271" t="s">
        <v>1</v>
      </c>
      <c r="L488" s="272" t="s">
        <v>23</v>
      </c>
      <c r="M488" s="152" t="s">
        <v>17</v>
      </c>
      <c r="N488" s="271" t="s">
        <v>1</v>
      </c>
      <c r="O488" s="272" t="s">
        <v>23</v>
      </c>
      <c r="P488" s="271" t="s">
        <v>1</v>
      </c>
      <c r="Q488" s="271" t="s">
        <v>1</v>
      </c>
      <c r="R488" s="271" t="s">
        <v>1</v>
      </c>
      <c r="S488" s="271" t="s">
        <v>1</v>
      </c>
      <c r="T488" s="271" t="s">
        <v>1</v>
      </c>
      <c r="U488" s="271" t="s">
        <v>1</v>
      </c>
      <c r="V488" s="271" t="s">
        <v>1</v>
      </c>
      <c r="W488" s="271" t="s">
        <v>1</v>
      </c>
      <c r="X488" s="271" t="s">
        <v>1</v>
      </c>
      <c r="Y488" s="271" t="s">
        <v>1</v>
      </c>
      <c r="Z488" s="271" t="s">
        <v>1</v>
      </c>
      <c r="AA488" s="271" t="s">
        <v>1</v>
      </c>
      <c r="AB488" s="271" t="s">
        <v>1</v>
      </c>
      <c r="AC488" s="271" t="s">
        <v>1</v>
      </c>
      <c r="AD488" s="271" t="s">
        <v>1</v>
      </c>
      <c r="AE488" s="272" t="s">
        <v>23</v>
      </c>
      <c r="AF488" s="271" t="s">
        <v>1</v>
      </c>
      <c r="AG488" s="271" t="s">
        <v>1</v>
      </c>
      <c r="AH488" s="271" t="s">
        <v>1</v>
      </c>
      <c r="AI488" s="271" t="s">
        <v>1</v>
      </c>
      <c r="AJ488" s="271" t="s">
        <v>1</v>
      </c>
      <c r="AK488" s="271" t="s">
        <v>1</v>
      </c>
      <c r="AL488" s="274" t="s">
        <v>20</v>
      </c>
      <c r="AM488" s="271" t="s">
        <v>1</v>
      </c>
      <c r="AN488" s="271" t="s">
        <v>1</v>
      </c>
      <c r="AO488" s="274" t="s">
        <v>20</v>
      </c>
      <c r="AP488" s="271" t="s">
        <v>1</v>
      </c>
      <c r="AQ488" s="271" t="s">
        <v>1</v>
      </c>
      <c r="AR488" s="271" t="s">
        <v>1</v>
      </c>
      <c r="AS488" s="271" t="s">
        <v>1</v>
      </c>
      <c r="AT488" s="271" t="s">
        <v>1</v>
      </c>
      <c r="AU488" s="271" t="s">
        <v>1</v>
      </c>
      <c r="AV488" s="271" t="s">
        <v>1</v>
      </c>
      <c r="AW488" s="275" t="s">
        <v>1241</v>
      </c>
      <c r="AX488" s="275">
        <v>1</v>
      </c>
      <c r="AY488" s="284">
        <v>0</v>
      </c>
      <c r="AZ488" s="276">
        <v>0</v>
      </c>
      <c r="BA488" s="276">
        <v>0</v>
      </c>
      <c r="BB488" s="281">
        <v>0</v>
      </c>
      <c r="BD488" s="150" t="e">
        <f>_xlfn.XLOOKUP(A488,'KSD auditees'!A:A,'KSD auditees'!A:A)</f>
        <v>#N/A</v>
      </c>
      <c r="BE488" s="150" t="e">
        <f>_xlfn.XLOOKUP(A488,'KSD auditees'!A:A,'KSD auditees'!G:G)</f>
        <v>#N/A</v>
      </c>
      <c r="BF488" s="150" t="e">
        <f>_xlfn.XLOOKUP(A488,'[27]Non AGSA'!B:B,'[27]Non AGSA'!B:B)</f>
        <v>#N/A</v>
      </c>
      <c r="BG488" s="150" t="e">
        <f>_xlfn.XLOOKUP(A488,'[27]Dormant auditee list'!C:C,'[27]Dormant auditee list'!C:C)</f>
        <v>#N/A</v>
      </c>
      <c r="BH488" s="150" t="e">
        <f>_xlfn.XLOOKUP(A488,[27]Reworked!A:A,[27]Reworked!I:I)</f>
        <v>#N/A</v>
      </c>
      <c r="BJ488" s="150">
        <v>3</v>
      </c>
      <c r="BK488" s="150">
        <v>2</v>
      </c>
    </row>
    <row r="489" spans="1:63" ht="18.75" customHeight="1" x14ac:dyDescent="0.25">
      <c r="A489" s="265">
        <v>1361</v>
      </c>
      <c r="B489" s="266" t="s">
        <v>1355</v>
      </c>
      <c r="C489" s="271" t="s">
        <v>1193</v>
      </c>
      <c r="D489" s="271" t="s">
        <v>625</v>
      </c>
      <c r="E489" s="271" t="s">
        <v>1323</v>
      </c>
      <c r="F489" s="271" t="s">
        <v>1</v>
      </c>
      <c r="G489" s="271" t="s">
        <v>1</v>
      </c>
      <c r="H489" s="266" t="s">
        <v>1</v>
      </c>
      <c r="I489" s="266" t="s">
        <v>625</v>
      </c>
      <c r="J489" s="275" t="s">
        <v>33</v>
      </c>
      <c r="K489" s="271" t="s">
        <v>1</v>
      </c>
      <c r="L489" s="271" t="s">
        <v>1</v>
      </c>
      <c r="M489" s="275" t="s">
        <v>33</v>
      </c>
      <c r="N489" s="271" t="s">
        <v>1</v>
      </c>
      <c r="O489" s="271" t="s">
        <v>1</v>
      </c>
      <c r="P489" s="271" t="s">
        <v>1</v>
      </c>
      <c r="Q489" s="271" t="s">
        <v>1</v>
      </c>
      <c r="R489" s="271" t="s">
        <v>1</v>
      </c>
      <c r="S489" s="271" t="s">
        <v>1</v>
      </c>
      <c r="T489" s="271" t="s">
        <v>1</v>
      </c>
      <c r="U489" s="271" t="s">
        <v>1</v>
      </c>
      <c r="V489" s="271" t="s">
        <v>1</v>
      </c>
      <c r="W489" s="271" t="s">
        <v>1</v>
      </c>
      <c r="X489" s="271" t="s">
        <v>1</v>
      </c>
      <c r="Y489" s="271" t="s">
        <v>1</v>
      </c>
      <c r="Z489" s="271" t="s">
        <v>1</v>
      </c>
      <c r="AA489" s="271" t="s">
        <v>1</v>
      </c>
      <c r="AB489" s="271" t="s">
        <v>1</v>
      </c>
      <c r="AC489" s="271" t="s">
        <v>1</v>
      </c>
      <c r="AD489" s="271" t="s">
        <v>1</v>
      </c>
      <c r="AE489" s="271" t="s">
        <v>1</v>
      </c>
      <c r="AF489" s="271" t="s">
        <v>1</v>
      </c>
      <c r="AG489" s="271" t="s">
        <v>1</v>
      </c>
      <c r="AH489" s="271" t="s">
        <v>1</v>
      </c>
      <c r="AI489" s="271" t="s">
        <v>1</v>
      </c>
      <c r="AJ489" s="271" t="s">
        <v>1</v>
      </c>
      <c r="AK489" s="271" t="s">
        <v>1</v>
      </c>
      <c r="AL489" s="271" t="s">
        <v>1</v>
      </c>
      <c r="AM489" s="271" t="s">
        <v>1</v>
      </c>
      <c r="AN489" s="271" t="s">
        <v>1</v>
      </c>
      <c r="AO489" s="271" t="s">
        <v>1</v>
      </c>
      <c r="AP489" s="271" t="s">
        <v>1</v>
      </c>
      <c r="AQ489" s="271" t="s">
        <v>1</v>
      </c>
      <c r="AR489" s="271" t="s">
        <v>1</v>
      </c>
      <c r="AS489" s="271" t="s">
        <v>1</v>
      </c>
      <c r="AT489" s="271" t="s">
        <v>1</v>
      </c>
      <c r="AU489" s="271" t="s">
        <v>1</v>
      </c>
      <c r="AV489" s="271" t="s">
        <v>1</v>
      </c>
      <c r="AW489" s="284" t="s">
        <v>1</v>
      </c>
      <c r="AX489" s="275">
        <v>1</v>
      </c>
      <c r="AY489" s="284">
        <v>0</v>
      </c>
      <c r="AZ489" s="276" t="s">
        <v>1</v>
      </c>
      <c r="BA489" s="276" t="s">
        <v>1</v>
      </c>
      <c r="BB489" s="283" t="s">
        <v>1</v>
      </c>
      <c r="BD489" s="150" t="e">
        <f>_xlfn.XLOOKUP(A489,'KSD auditees'!A:A,'KSD auditees'!A:A)</f>
        <v>#N/A</v>
      </c>
      <c r="BE489" s="150" t="e">
        <f>_xlfn.XLOOKUP(A489,'KSD auditees'!A:A,'KSD auditees'!G:G)</f>
        <v>#N/A</v>
      </c>
      <c r="BF489" s="150" t="e">
        <f>_xlfn.XLOOKUP(A489,'[27]Non AGSA'!B:B,'[27]Non AGSA'!B:B)</f>
        <v>#N/A</v>
      </c>
      <c r="BG489" s="150">
        <f>_xlfn.XLOOKUP(A489,'[27]Dormant auditee list'!C:C,'[27]Dormant auditee list'!C:C)</f>
        <v>1361</v>
      </c>
      <c r="BH489" s="150" t="e">
        <f>_xlfn.XLOOKUP(A489,[27]Reworked!A:A,[27]Reworked!I:I)</f>
        <v>#N/A</v>
      </c>
      <c r="BJ489" s="150">
        <v>3</v>
      </c>
      <c r="BK489" s="150">
        <v>1</v>
      </c>
    </row>
    <row r="490" spans="1:63" ht="14.25" customHeight="1" x14ac:dyDescent="0.25">
      <c r="A490" s="265">
        <v>1174</v>
      </c>
      <c r="B490" s="266" t="s">
        <v>600</v>
      </c>
      <c r="C490" s="271" t="s">
        <v>1193</v>
      </c>
      <c r="D490" s="271" t="s">
        <v>571</v>
      </c>
      <c r="E490" s="271" t="s">
        <v>1323</v>
      </c>
      <c r="F490" s="271" t="s">
        <v>1</v>
      </c>
      <c r="G490" s="271" t="s">
        <v>1</v>
      </c>
      <c r="H490" s="266" t="s">
        <v>1</v>
      </c>
      <c r="I490" s="266" t="s">
        <v>571</v>
      </c>
      <c r="J490" s="275" t="s">
        <v>33</v>
      </c>
      <c r="K490" s="271" t="s">
        <v>1</v>
      </c>
      <c r="L490" s="271" t="s">
        <v>1</v>
      </c>
      <c r="M490" s="275" t="s">
        <v>33</v>
      </c>
      <c r="N490" s="271" t="s">
        <v>1</v>
      </c>
      <c r="O490" s="271" t="s">
        <v>1</v>
      </c>
      <c r="P490" s="271" t="s">
        <v>1</v>
      </c>
      <c r="Q490" s="271" t="s">
        <v>1</v>
      </c>
      <c r="R490" s="271" t="s">
        <v>1</v>
      </c>
      <c r="S490" s="271" t="s">
        <v>1</v>
      </c>
      <c r="T490" s="271" t="s">
        <v>1</v>
      </c>
      <c r="U490" s="271" t="s">
        <v>1</v>
      </c>
      <c r="V490" s="271" t="s">
        <v>1</v>
      </c>
      <c r="W490" s="271" t="s">
        <v>1</v>
      </c>
      <c r="X490" s="271" t="s">
        <v>1</v>
      </c>
      <c r="Y490" s="271" t="s">
        <v>1</v>
      </c>
      <c r="Z490" s="271" t="s">
        <v>1</v>
      </c>
      <c r="AA490" s="271" t="s">
        <v>1</v>
      </c>
      <c r="AB490" s="271" t="s">
        <v>1</v>
      </c>
      <c r="AC490" s="271" t="s">
        <v>1</v>
      </c>
      <c r="AD490" s="271" t="s">
        <v>1</v>
      </c>
      <c r="AE490" s="271" t="s">
        <v>1</v>
      </c>
      <c r="AF490" s="271" t="s">
        <v>1</v>
      </c>
      <c r="AG490" s="271" t="s">
        <v>1</v>
      </c>
      <c r="AH490" s="271" t="s">
        <v>1</v>
      </c>
      <c r="AI490" s="271" t="s">
        <v>1</v>
      </c>
      <c r="AJ490" s="271" t="s">
        <v>1</v>
      </c>
      <c r="AK490" s="271" t="s">
        <v>1</v>
      </c>
      <c r="AL490" s="271" t="s">
        <v>1</v>
      </c>
      <c r="AM490" s="271" t="s">
        <v>1</v>
      </c>
      <c r="AN490" s="271" t="s">
        <v>1</v>
      </c>
      <c r="AO490" s="271" t="s">
        <v>1</v>
      </c>
      <c r="AP490" s="271" t="s">
        <v>1</v>
      </c>
      <c r="AQ490" s="271" t="s">
        <v>1</v>
      </c>
      <c r="AR490" s="271" t="s">
        <v>1</v>
      </c>
      <c r="AS490" s="271" t="s">
        <v>1</v>
      </c>
      <c r="AT490" s="271" t="s">
        <v>1</v>
      </c>
      <c r="AU490" s="271" t="s">
        <v>1</v>
      </c>
      <c r="AV490" s="271" t="s">
        <v>1</v>
      </c>
      <c r="AW490" s="284" t="s">
        <v>1</v>
      </c>
      <c r="AX490" s="284">
        <v>0</v>
      </c>
      <c r="AY490" s="284">
        <v>0</v>
      </c>
      <c r="AZ490" s="276">
        <v>0</v>
      </c>
      <c r="BA490" s="276">
        <v>0</v>
      </c>
      <c r="BB490" s="283">
        <v>0</v>
      </c>
      <c r="BD490" s="150" t="e">
        <f>_xlfn.XLOOKUP(A490,'KSD auditees'!A:A,'KSD auditees'!A:A)</f>
        <v>#N/A</v>
      </c>
      <c r="BE490" s="150" t="e">
        <f>_xlfn.XLOOKUP(A490,'KSD auditees'!A:A,'KSD auditees'!G:G)</f>
        <v>#N/A</v>
      </c>
      <c r="BF490" s="150" t="e">
        <f>_xlfn.XLOOKUP(A490,'[27]Non AGSA'!B:B,'[27]Non AGSA'!B:B)</f>
        <v>#N/A</v>
      </c>
      <c r="BG490" s="150" t="e">
        <f>_xlfn.XLOOKUP(A490,'[27]Dormant auditee list'!C:C,'[27]Dormant auditee list'!C:C)</f>
        <v>#N/A</v>
      </c>
      <c r="BH490" s="150" t="e">
        <f>_xlfn.XLOOKUP(A490,[27]Reworked!A:A,[27]Reworked!I:I)</f>
        <v>#N/A</v>
      </c>
      <c r="BJ490" s="150">
        <v>3</v>
      </c>
      <c r="BK490" s="150">
        <v>1</v>
      </c>
    </row>
    <row r="491" spans="1:63" ht="14.25" customHeight="1" x14ac:dyDescent="0.25">
      <c r="A491" s="265">
        <v>1505</v>
      </c>
      <c r="B491" s="266" t="s">
        <v>669</v>
      </c>
      <c r="C491" s="271" t="s">
        <v>1193</v>
      </c>
      <c r="D491" s="271" t="s">
        <v>658</v>
      </c>
      <c r="E491" s="271" t="s">
        <v>1323</v>
      </c>
      <c r="F491" s="271" t="s">
        <v>1</v>
      </c>
      <c r="G491" s="271" t="s">
        <v>1</v>
      </c>
      <c r="H491" s="266" t="s">
        <v>1</v>
      </c>
      <c r="I491" s="266" t="s">
        <v>658</v>
      </c>
      <c r="J491" s="275" t="s">
        <v>33</v>
      </c>
      <c r="K491" s="271" t="s">
        <v>1</v>
      </c>
      <c r="L491" s="271" t="s">
        <v>1</v>
      </c>
      <c r="M491" s="275" t="s">
        <v>33</v>
      </c>
      <c r="N491" s="271" t="s">
        <v>1</v>
      </c>
      <c r="O491" s="271" t="s">
        <v>1</v>
      </c>
      <c r="P491" s="271" t="s">
        <v>1</v>
      </c>
      <c r="Q491" s="271" t="s">
        <v>1</v>
      </c>
      <c r="R491" s="271" t="s">
        <v>1</v>
      </c>
      <c r="S491" s="271" t="s">
        <v>1</v>
      </c>
      <c r="T491" s="271" t="s">
        <v>1</v>
      </c>
      <c r="U491" s="271" t="s">
        <v>1</v>
      </c>
      <c r="V491" s="271" t="s">
        <v>1</v>
      </c>
      <c r="W491" s="271" t="s">
        <v>1</v>
      </c>
      <c r="X491" s="271" t="s">
        <v>1</v>
      </c>
      <c r="Y491" s="271" t="s">
        <v>1</v>
      </c>
      <c r="Z491" s="271" t="s">
        <v>1</v>
      </c>
      <c r="AA491" s="271" t="s">
        <v>1</v>
      </c>
      <c r="AB491" s="271" t="s">
        <v>1</v>
      </c>
      <c r="AC491" s="271" t="s">
        <v>1</v>
      </c>
      <c r="AD491" s="271" t="s">
        <v>1</v>
      </c>
      <c r="AE491" s="271" t="s">
        <v>1</v>
      </c>
      <c r="AF491" s="271" t="s">
        <v>1</v>
      </c>
      <c r="AG491" s="271" t="s">
        <v>1</v>
      </c>
      <c r="AH491" s="271" t="s">
        <v>1</v>
      </c>
      <c r="AI491" s="271" t="s">
        <v>1</v>
      </c>
      <c r="AJ491" s="271" t="s">
        <v>1</v>
      </c>
      <c r="AK491" s="271" t="s">
        <v>1</v>
      </c>
      <c r="AL491" s="271" t="s">
        <v>1</v>
      </c>
      <c r="AM491" s="271" t="s">
        <v>1</v>
      </c>
      <c r="AN491" s="271" t="s">
        <v>1</v>
      </c>
      <c r="AO491" s="271" t="s">
        <v>1</v>
      </c>
      <c r="AP491" s="271" t="s">
        <v>1</v>
      </c>
      <c r="AQ491" s="271" t="s">
        <v>1</v>
      </c>
      <c r="AR491" s="271" t="s">
        <v>1</v>
      </c>
      <c r="AS491" s="271" t="s">
        <v>1</v>
      </c>
      <c r="AT491" s="271" t="s">
        <v>1</v>
      </c>
      <c r="AU491" s="271" t="s">
        <v>1</v>
      </c>
      <c r="AV491" s="271" t="s">
        <v>1</v>
      </c>
      <c r="AW491" s="284" t="s">
        <v>1</v>
      </c>
      <c r="AX491" s="275">
        <v>1</v>
      </c>
      <c r="AY491" s="284">
        <v>0</v>
      </c>
      <c r="AZ491" s="276">
        <v>0</v>
      </c>
      <c r="BA491" s="276">
        <v>0</v>
      </c>
      <c r="BB491" s="283">
        <v>0</v>
      </c>
      <c r="BD491" s="150" t="e">
        <f>_xlfn.XLOOKUP(A491,'KSD auditees'!A:A,'KSD auditees'!A:A)</f>
        <v>#N/A</v>
      </c>
      <c r="BE491" s="150" t="e">
        <f>_xlfn.XLOOKUP(A491,'KSD auditees'!A:A,'KSD auditees'!G:G)</f>
        <v>#N/A</v>
      </c>
      <c r="BF491" s="150" t="e">
        <f>_xlfn.XLOOKUP(A491,'[27]Non AGSA'!B:B,'[27]Non AGSA'!B:B)</f>
        <v>#N/A</v>
      </c>
      <c r="BG491" s="150" t="e">
        <f>_xlfn.XLOOKUP(A491,'[27]Dormant auditee list'!C:C,'[27]Dormant auditee list'!C:C)</f>
        <v>#N/A</v>
      </c>
      <c r="BH491" s="150" t="e">
        <f>_xlfn.XLOOKUP(A491,[27]Reworked!A:A,[27]Reworked!I:I)</f>
        <v>#N/A</v>
      </c>
      <c r="BJ491" s="150">
        <v>3</v>
      </c>
      <c r="BK491" s="150">
        <v>1</v>
      </c>
    </row>
    <row r="492" spans="1:63" ht="18" customHeight="1" x14ac:dyDescent="0.25">
      <c r="A492" s="265">
        <v>1568</v>
      </c>
      <c r="B492" s="266" t="s">
        <v>1356</v>
      </c>
      <c r="C492" s="271" t="s">
        <v>1193</v>
      </c>
      <c r="D492" s="271" t="s">
        <v>658</v>
      </c>
      <c r="E492" s="271" t="s">
        <v>1323</v>
      </c>
      <c r="F492" s="271" t="s">
        <v>1</v>
      </c>
      <c r="G492" s="271" t="s">
        <v>1</v>
      </c>
      <c r="H492" s="266" t="s">
        <v>1</v>
      </c>
      <c r="I492" s="266" t="s">
        <v>658</v>
      </c>
      <c r="J492" s="279" t="s">
        <v>26</v>
      </c>
      <c r="K492" s="271" t="s">
        <v>1</v>
      </c>
      <c r="L492" s="272" t="s">
        <v>23</v>
      </c>
      <c r="M492" s="279" t="s">
        <v>26</v>
      </c>
      <c r="N492" s="271" t="s">
        <v>1</v>
      </c>
      <c r="O492" s="274" t="s">
        <v>20</v>
      </c>
      <c r="P492" s="271" t="s">
        <v>1</v>
      </c>
      <c r="Q492" s="272" t="s">
        <v>23</v>
      </c>
      <c r="R492" s="271" t="s">
        <v>1</v>
      </c>
      <c r="S492" s="271" t="s">
        <v>1</v>
      </c>
      <c r="T492" s="271" t="s">
        <v>1</v>
      </c>
      <c r="U492" s="273" t="s">
        <v>22</v>
      </c>
      <c r="V492" s="271" t="s">
        <v>1</v>
      </c>
      <c r="W492" s="271" t="s">
        <v>1</v>
      </c>
      <c r="X492" s="273" t="s">
        <v>22</v>
      </c>
      <c r="Y492" s="271" t="s">
        <v>1</v>
      </c>
      <c r="Z492" s="271" t="s">
        <v>1</v>
      </c>
      <c r="AA492" s="271" t="s">
        <v>1</v>
      </c>
      <c r="AB492" s="271" t="s">
        <v>1</v>
      </c>
      <c r="AC492" s="271" t="s">
        <v>1</v>
      </c>
      <c r="AD492" s="271" t="s">
        <v>1</v>
      </c>
      <c r="AE492" s="272" t="s">
        <v>23</v>
      </c>
      <c r="AF492" s="271" t="s">
        <v>1</v>
      </c>
      <c r="AG492" s="271" t="s">
        <v>1</v>
      </c>
      <c r="AH492" s="271" t="s">
        <v>1</v>
      </c>
      <c r="AI492" s="271" t="s">
        <v>1</v>
      </c>
      <c r="AJ492" s="271" t="s">
        <v>1</v>
      </c>
      <c r="AK492" s="273" t="s">
        <v>22</v>
      </c>
      <c r="AL492" s="271" t="s">
        <v>1</v>
      </c>
      <c r="AM492" s="271" t="s">
        <v>1</v>
      </c>
      <c r="AN492" s="271" t="s">
        <v>1</v>
      </c>
      <c r="AO492" s="271" t="s">
        <v>1</v>
      </c>
      <c r="AP492" s="271" t="s">
        <v>1</v>
      </c>
      <c r="AQ492" s="271" t="s">
        <v>1</v>
      </c>
      <c r="AR492" s="271" t="s">
        <v>1</v>
      </c>
      <c r="AS492" s="271" t="s">
        <v>1</v>
      </c>
      <c r="AT492" s="271" t="s">
        <v>1</v>
      </c>
      <c r="AU492" s="271" t="s">
        <v>1</v>
      </c>
      <c r="AV492" s="271" t="s">
        <v>1</v>
      </c>
      <c r="AW492" s="275" t="s">
        <v>1241</v>
      </c>
      <c r="AX492" s="282">
        <v>3</v>
      </c>
      <c r="AY492" s="284">
        <v>0</v>
      </c>
      <c r="AZ492" s="276">
        <v>0</v>
      </c>
      <c r="BA492" s="280">
        <v>1.8</v>
      </c>
      <c r="BB492" s="283">
        <v>0</v>
      </c>
      <c r="BD492" s="150" t="e">
        <f>_xlfn.XLOOKUP(A492,'KSD auditees'!A:A,'KSD auditees'!A:A)</f>
        <v>#N/A</v>
      </c>
      <c r="BE492" s="150" t="e">
        <f>_xlfn.XLOOKUP(A492,'KSD auditees'!A:A,'KSD auditees'!G:G)</f>
        <v>#N/A</v>
      </c>
      <c r="BF492" s="150" t="e">
        <f>_xlfn.XLOOKUP(A492,'[27]Non AGSA'!B:B,'[27]Non AGSA'!B:B)</f>
        <v>#N/A</v>
      </c>
      <c r="BG492" s="150" t="e">
        <f>_xlfn.XLOOKUP(A492,'[27]Dormant auditee list'!C:C,'[27]Dormant auditee list'!C:C)</f>
        <v>#N/A</v>
      </c>
      <c r="BH492" s="150" t="e">
        <f>_xlfn.XLOOKUP(A492,[27]Reworked!A:A,[27]Reworked!I:I)</f>
        <v>#N/A</v>
      </c>
      <c r="BJ492" s="150">
        <v>3</v>
      </c>
      <c r="BK492" s="150">
        <v>3</v>
      </c>
    </row>
    <row r="493" spans="1:63" ht="27" customHeight="1" x14ac:dyDescent="0.25">
      <c r="A493" s="265">
        <v>1528</v>
      </c>
      <c r="B493" s="266" t="s">
        <v>1357</v>
      </c>
      <c r="C493" s="271" t="s">
        <v>1193</v>
      </c>
      <c r="D493" s="271" t="s">
        <v>571</v>
      </c>
      <c r="E493" s="271" t="s">
        <v>1323</v>
      </c>
      <c r="F493" s="271" t="s">
        <v>1</v>
      </c>
      <c r="G493" s="271" t="s">
        <v>439</v>
      </c>
      <c r="H493" s="266" t="s">
        <v>444</v>
      </c>
      <c r="I493" s="266" t="s">
        <v>437</v>
      </c>
      <c r="J493" s="285" t="s">
        <v>39</v>
      </c>
      <c r="K493" s="271" t="s">
        <v>1</v>
      </c>
      <c r="L493" s="271" t="s">
        <v>1</v>
      </c>
      <c r="M493" s="275" t="s">
        <v>33</v>
      </c>
      <c r="N493" s="271" t="s">
        <v>1</v>
      </c>
      <c r="O493" s="271" t="s">
        <v>1</v>
      </c>
      <c r="P493" s="271" t="s">
        <v>1</v>
      </c>
      <c r="Q493" s="271" t="s">
        <v>1</v>
      </c>
      <c r="R493" s="271" t="s">
        <v>1</v>
      </c>
      <c r="S493" s="271" t="s">
        <v>1</v>
      </c>
      <c r="T493" s="271" t="s">
        <v>1</v>
      </c>
      <c r="U493" s="271" t="s">
        <v>1</v>
      </c>
      <c r="V493" s="271" t="s">
        <v>1</v>
      </c>
      <c r="W493" s="271" t="s">
        <v>1</v>
      </c>
      <c r="X493" s="271" t="s">
        <v>1</v>
      </c>
      <c r="Y493" s="271" t="s">
        <v>1</v>
      </c>
      <c r="Z493" s="271" t="s">
        <v>1</v>
      </c>
      <c r="AA493" s="271" t="s">
        <v>1</v>
      </c>
      <c r="AB493" s="271" t="s">
        <v>1</v>
      </c>
      <c r="AC493" s="271" t="s">
        <v>1</v>
      </c>
      <c r="AD493" s="271" t="s">
        <v>1</v>
      </c>
      <c r="AE493" s="271" t="s">
        <v>1</v>
      </c>
      <c r="AF493" s="271" t="s">
        <v>1</v>
      </c>
      <c r="AG493" s="271" t="s">
        <v>1</v>
      </c>
      <c r="AH493" s="271" t="s">
        <v>1</v>
      </c>
      <c r="AI493" s="271" t="s">
        <v>1</v>
      </c>
      <c r="AJ493" s="271" t="s">
        <v>1</v>
      </c>
      <c r="AK493" s="271" t="s">
        <v>1</v>
      </c>
      <c r="AL493" s="271" t="s">
        <v>1</v>
      </c>
      <c r="AM493" s="271" t="s">
        <v>1</v>
      </c>
      <c r="AN493" s="271" t="s">
        <v>1</v>
      </c>
      <c r="AO493" s="271" t="s">
        <v>1</v>
      </c>
      <c r="AP493" s="271" t="s">
        <v>1</v>
      </c>
      <c r="AQ493" s="271" t="s">
        <v>1</v>
      </c>
      <c r="AR493" s="271" t="s">
        <v>1</v>
      </c>
      <c r="AS493" s="271" t="s">
        <v>1</v>
      </c>
      <c r="AT493" s="271" t="s">
        <v>1</v>
      </c>
      <c r="AU493" s="273" t="s">
        <v>22</v>
      </c>
      <c r="AV493" s="271" t="s">
        <v>1</v>
      </c>
      <c r="AW493" s="284" t="s">
        <v>1</v>
      </c>
      <c r="AX493" s="284">
        <v>0</v>
      </c>
      <c r="AY493" s="284">
        <v>0</v>
      </c>
      <c r="AZ493" s="276">
        <v>0</v>
      </c>
      <c r="BA493" s="280">
        <v>5.6</v>
      </c>
      <c r="BB493" s="281">
        <v>0.02</v>
      </c>
      <c r="BD493" s="150" t="e">
        <f>_xlfn.XLOOKUP(A493,'KSD auditees'!A:A,'KSD auditees'!A:A)</f>
        <v>#N/A</v>
      </c>
      <c r="BE493" s="150" t="e">
        <f>_xlfn.XLOOKUP(A493,'KSD auditees'!A:A,'KSD auditees'!G:G)</f>
        <v>#N/A</v>
      </c>
      <c r="BF493" s="150" t="e">
        <f>_xlfn.XLOOKUP(A493,'[27]Non AGSA'!B:B,'[27]Non AGSA'!B:B)</f>
        <v>#N/A</v>
      </c>
      <c r="BG493" s="150" t="e">
        <f>_xlfn.XLOOKUP(A493,'[27]Dormant auditee list'!C:C,'[27]Dormant auditee list'!C:C)</f>
        <v>#N/A</v>
      </c>
      <c r="BH493" s="150" t="e">
        <f>_xlfn.XLOOKUP(A493,[27]Reworked!A:A,[27]Reworked!I:I)</f>
        <v>#N/A</v>
      </c>
      <c r="BJ493" s="150">
        <v>3</v>
      </c>
      <c r="BK493" s="150">
        <v>6</v>
      </c>
    </row>
    <row r="494" spans="1:63" ht="26.25" customHeight="1" x14ac:dyDescent="0.25">
      <c r="A494" s="265">
        <v>530</v>
      </c>
      <c r="B494" s="266" t="s">
        <v>1358</v>
      </c>
      <c r="C494" s="271" t="s">
        <v>1193</v>
      </c>
      <c r="D494" s="271" t="s">
        <v>571</v>
      </c>
      <c r="E494" s="271" t="s">
        <v>1323</v>
      </c>
      <c r="F494" s="271" t="s">
        <v>1</v>
      </c>
      <c r="G494" s="271" t="s">
        <v>443</v>
      </c>
      <c r="H494" s="266" t="s">
        <v>444</v>
      </c>
      <c r="I494" s="266" t="s">
        <v>437</v>
      </c>
      <c r="J494" s="275" t="s">
        <v>33</v>
      </c>
      <c r="K494" s="271" t="s">
        <v>1</v>
      </c>
      <c r="L494" s="271" t="s">
        <v>1</v>
      </c>
      <c r="M494" s="275" t="s">
        <v>33</v>
      </c>
      <c r="N494" s="271" t="s">
        <v>1</v>
      </c>
      <c r="O494" s="273" t="s">
        <v>22</v>
      </c>
      <c r="P494" s="271" t="s">
        <v>1</v>
      </c>
      <c r="Q494" s="271" t="s">
        <v>1</v>
      </c>
      <c r="R494" s="271" t="s">
        <v>1</v>
      </c>
      <c r="S494" s="271" t="s">
        <v>1</v>
      </c>
      <c r="T494" s="271" t="s">
        <v>1</v>
      </c>
      <c r="U494" s="271" t="s">
        <v>1</v>
      </c>
      <c r="V494" s="271" t="s">
        <v>1</v>
      </c>
      <c r="W494" s="271" t="s">
        <v>1</v>
      </c>
      <c r="X494" s="271" t="s">
        <v>1</v>
      </c>
      <c r="Y494" s="271" t="s">
        <v>1</v>
      </c>
      <c r="Z494" s="271" t="s">
        <v>1</v>
      </c>
      <c r="AA494" s="271" t="s">
        <v>1</v>
      </c>
      <c r="AB494" s="271" t="s">
        <v>1</v>
      </c>
      <c r="AC494" s="271" t="s">
        <v>1</v>
      </c>
      <c r="AD494" s="271" t="s">
        <v>1</v>
      </c>
      <c r="AE494" s="271" t="s">
        <v>1</v>
      </c>
      <c r="AF494" s="271" t="s">
        <v>1</v>
      </c>
      <c r="AG494" s="271" t="s">
        <v>1</v>
      </c>
      <c r="AH494" s="271" t="s">
        <v>1</v>
      </c>
      <c r="AI494" s="271" t="s">
        <v>1</v>
      </c>
      <c r="AJ494" s="271" t="s">
        <v>1</v>
      </c>
      <c r="AK494" s="271" t="s">
        <v>1</v>
      </c>
      <c r="AL494" s="271" t="s">
        <v>1</v>
      </c>
      <c r="AM494" s="271" t="s">
        <v>1</v>
      </c>
      <c r="AN494" s="271" t="s">
        <v>1</v>
      </c>
      <c r="AO494" s="271" t="s">
        <v>1</v>
      </c>
      <c r="AP494" s="271" t="s">
        <v>1</v>
      </c>
      <c r="AQ494" s="271" t="s">
        <v>1</v>
      </c>
      <c r="AR494" s="271" t="s">
        <v>1</v>
      </c>
      <c r="AS494" s="271" t="s">
        <v>1</v>
      </c>
      <c r="AT494" s="271" t="s">
        <v>1</v>
      </c>
      <c r="AU494" s="271" t="s">
        <v>1</v>
      </c>
      <c r="AV494" s="271" t="s">
        <v>1</v>
      </c>
      <c r="AW494" s="284" t="s">
        <v>1</v>
      </c>
      <c r="AX494" s="275">
        <v>1</v>
      </c>
      <c r="AY494" s="284">
        <v>0</v>
      </c>
      <c r="AZ494" s="276">
        <v>0</v>
      </c>
      <c r="BA494" s="277">
        <v>0</v>
      </c>
      <c r="BB494" s="283">
        <v>0</v>
      </c>
      <c r="BD494" s="150" t="e">
        <f>_xlfn.XLOOKUP(A494,'KSD auditees'!A:A,'KSD auditees'!A:A)</f>
        <v>#N/A</v>
      </c>
      <c r="BE494" s="150" t="e">
        <f>_xlfn.XLOOKUP(A494,'KSD auditees'!A:A,'KSD auditees'!G:G)</f>
        <v>#N/A</v>
      </c>
      <c r="BF494" s="150" t="e">
        <f>_xlfn.XLOOKUP(A494,'[27]Non AGSA'!B:B,'[27]Non AGSA'!B:B)</f>
        <v>#N/A</v>
      </c>
      <c r="BG494" s="150" t="e">
        <f>_xlfn.XLOOKUP(A494,'[27]Dormant auditee list'!C:C,'[27]Dormant auditee list'!C:C)</f>
        <v>#N/A</v>
      </c>
      <c r="BH494" s="150" t="e">
        <f>_xlfn.XLOOKUP(A494,[27]Reworked!A:A,[27]Reworked!I:I)</f>
        <v>#N/A</v>
      </c>
      <c r="BJ494" s="150">
        <v>3</v>
      </c>
      <c r="BK494" s="150">
        <v>1</v>
      </c>
    </row>
    <row r="495" spans="1:63" ht="18.75" customHeight="1" x14ac:dyDescent="0.25">
      <c r="A495" s="265">
        <v>1509</v>
      </c>
      <c r="B495" s="266" t="s">
        <v>1359</v>
      </c>
      <c r="C495" s="271" t="s">
        <v>1193</v>
      </c>
      <c r="D495" s="271" t="s">
        <v>625</v>
      </c>
      <c r="E495" s="271" t="s">
        <v>1323</v>
      </c>
      <c r="F495" s="271" t="s">
        <v>1</v>
      </c>
      <c r="G495" s="271" t="s">
        <v>1</v>
      </c>
      <c r="H495" s="266" t="s">
        <v>1</v>
      </c>
      <c r="I495" s="266" t="s">
        <v>625</v>
      </c>
      <c r="J495" s="279" t="s">
        <v>26</v>
      </c>
      <c r="K495" s="273" t="s">
        <v>22</v>
      </c>
      <c r="L495" s="272" t="s">
        <v>23</v>
      </c>
      <c r="M495" s="152" t="s">
        <v>17</v>
      </c>
      <c r="N495" s="272" t="s">
        <v>23</v>
      </c>
      <c r="O495" s="272" t="s">
        <v>23</v>
      </c>
      <c r="P495" s="274" t="s">
        <v>20</v>
      </c>
      <c r="Q495" s="271" t="s">
        <v>1</v>
      </c>
      <c r="R495" s="271" t="s">
        <v>1</v>
      </c>
      <c r="S495" s="271" t="s">
        <v>1</v>
      </c>
      <c r="T495" s="271" t="s">
        <v>1</v>
      </c>
      <c r="U495" s="271" t="s">
        <v>1</v>
      </c>
      <c r="V495" s="271" t="s">
        <v>1</v>
      </c>
      <c r="W495" s="271" t="s">
        <v>1</v>
      </c>
      <c r="X495" s="271" t="s">
        <v>1</v>
      </c>
      <c r="Y495" s="271" t="s">
        <v>1</v>
      </c>
      <c r="Z495" s="273" t="s">
        <v>22</v>
      </c>
      <c r="AA495" s="271" t="s">
        <v>1</v>
      </c>
      <c r="AB495" s="271" t="s">
        <v>1</v>
      </c>
      <c r="AC495" s="271" t="s">
        <v>1</v>
      </c>
      <c r="AD495" s="271" t="s">
        <v>1</v>
      </c>
      <c r="AE495" s="272" t="s">
        <v>23</v>
      </c>
      <c r="AF495" s="271" t="s">
        <v>1</v>
      </c>
      <c r="AG495" s="271" t="s">
        <v>1</v>
      </c>
      <c r="AH495" s="271" t="s">
        <v>1</v>
      </c>
      <c r="AI495" s="271" t="s">
        <v>1</v>
      </c>
      <c r="AJ495" s="271" t="s">
        <v>1</v>
      </c>
      <c r="AK495" s="271" t="s">
        <v>1</v>
      </c>
      <c r="AL495" s="274" t="s">
        <v>20</v>
      </c>
      <c r="AM495" s="271" t="s">
        <v>1</v>
      </c>
      <c r="AN495" s="271" t="s">
        <v>1</v>
      </c>
      <c r="AO495" s="271" t="s">
        <v>1</v>
      </c>
      <c r="AP495" s="271" t="s">
        <v>1</v>
      </c>
      <c r="AQ495" s="271" t="s">
        <v>1</v>
      </c>
      <c r="AR495" s="271" t="s">
        <v>1</v>
      </c>
      <c r="AS495" s="271" t="s">
        <v>1</v>
      </c>
      <c r="AT495" s="271" t="s">
        <v>1</v>
      </c>
      <c r="AU495" s="272" t="s">
        <v>23</v>
      </c>
      <c r="AV495" s="271" t="s">
        <v>1</v>
      </c>
      <c r="AW495" s="275" t="s">
        <v>1241</v>
      </c>
      <c r="AX495" s="275">
        <v>1</v>
      </c>
      <c r="AY495" s="284">
        <v>0</v>
      </c>
      <c r="AZ495" s="276">
        <v>0</v>
      </c>
      <c r="BA495" s="280">
        <v>3.6</v>
      </c>
      <c r="BB495" s="278">
        <v>2.9</v>
      </c>
      <c r="BD495" s="150" t="e">
        <f>_xlfn.XLOOKUP(A495,'KSD auditees'!A:A,'KSD auditees'!A:A)</f>
        <v>#N/A</v>
      </c>
      <c r="BE495" s="150" t="e">
        <f>_xlfn.XLOOKUP(A495,'KSD auditees'!A:A,'KSD auditees'!G:G)</f>
        <v>#N/A</v>
      </c>
      <c r="BF495" s="150" t="e">
        <f>_xlfn.XLOOKUP(A495,'[27]Non AGSA'!B:B,'[27]Non AGSA'!B:B)</f>
        <v>#N/A</v>
      </c>
      <c r="BG495" s="150" t="e">
        <f>_xlfn.XLOOKUP(A495,'[27]Dormant auditee list'!C:C,'[27]Dormant auditee list'!C:C)</f>
        <v>#N/A</v>
      </c>
      <c r="BH495" s="150" t="e">
        <f>_xlfn.XLOOKUP(A495,[27]Reworked!A:A,[27]Reworked!I:I)</f>
        <v>#N/A</v>
      </c>
      <c r="BJ495" s="150">
        <v>3</v>
      </c>
      <c r="BK495" s="150">
        <v>3</v>
      </c>
    </row>
    <row r="496" spans="1:63" ht="26.25" customHeight="1" x14ac:dyDescent="0.25">
      <c r="A496" s="265">
        <v>1601</v>
      </c>
      <c r="B496" s="266" t="s">
        <v>867</v>
      </c>
      <c r="C496" s="271" t="s">
        <v>1193</v>
      </c>
      <c r="D496" s="271" t="s">
        <v>854</v>
      </c>
      <c r="E496" s="271" t="s">
        <v>1323</v>
      </c>
      <c r="F496" s="271" t="s">
        <v>1</v>
      </c>
      <c r="G496" s="271" t="s">
        <v>439</v>
      </c>
      <c r="H496" s="266" t="s">
        <v>444</v>
      </c>
      <c r="I496" s="266" t="s">
        <v>437</v>
      </c>
      <c r="J496" s="282" t="s">
        <v>94</v>
      </c>
      <c r="K496" s="274" t="s">
        <v>20</v>
      </c>
      <c r="L496" s="274" t="s">
        <v>20</v>
      </c>
      <c r="M496" s="151" t="s">
        <v>111</v>
      </c>
      <c r="N496" s="271" t="s">
        <v>1</v>
      </c>
      <c r="O496" s="271" t="s">
        <v>1</v>
      </c>
      <c r="P496" s="271" t="s">
        <v>1</v>
      </c>
      <c r="Q496" s="274" t="s">
        <v>20</v>
      </c>
      <c r="R496" s="271" t="s">
        <v>1</v>
      </c>
      <c r="S496" s="271" t="s">
        <v>1</v>
      </c>
      <c r="T496" s="271" t="s">
        <v>1</v>
      </c>
      <c r="U496" s="274" t="s">
        <v>20</v>
      </c>
      <c r="V496" s="274" t="s">
        <v>20</v>
      </c>
      <c r="W496" s="271" t="s">
        <v>1</v>
      </c>
      <c r="X496" s="271" t="s">
        <v>1</v>
      </c>
      <c r="Y496" s="271" t="s">
        <v>1</v>
      </c>
      <c r="Z496" s="271" t="s">
        <v>1</v>
      </c>
      <c r="AA496" s="271" t="s">
        <v>1</v>
      </c>
      <c r="AB496" s="271" t="s">
        <v>1</v>
      </c>
      <c r="AC496" s="271" t="s">
        <v>1</v>
      </c>
      <c r="AD496" s="274" t="s">
        <v>20</v>
      </c>
      <c r="AE496" s="274" t="s">
        <v>20</v>
      </c>
      <c r="AF496" s="271" t="s">
        <v>1</v>
      </c>
      <c r="AG496" s="271" t="s">
        <v>1</v>
      </c>
      <c r="AH496" s="271" t="s">
        <v>1</v>
      </c>
      <c r="AI496" s="271" t="s">
        <v>1</v>
      </c>
      <c r="AJ496" s="271" t="s">
        <v>1</v>
      </c>
      <c r="AK496" s="271" t="s">
        <v>1</v>
      </c>
      <c r="AL496" s="271" t="s">
        <v>1</v>
      </c>
      <c r="AM496" s="271" t="s">
        <v>1</v>
      </c>
      <c r="AN496" s="271" t="s">
        <v>1</v>
      </c>
      <c r="AO496" s="274" t="s">
        <v>20</v>
      </c>
      <c r="AP496" s="274" t="s">
        <v>20</v>
      </c>
      <c r="AQ496" s="271" t="s">
        <v>1</v>
      </c>
      <c r="AR496" s="274" t="s">
        <v>20</v>
      </c>
      <c r="AS496" s="271" t="s">
        <v>1</v>
      </c>
      <c r="AT496" s="271" t="s">
        <v>1</v>
      </c>
      <c r="AU496" s="274" t="s">
        <v>20</v>
      </c>
      <c r="AV496" s="271" t="s">
        <v>1</v>
      </c>
      <c r="AW496" s="272" t="s">
        <v>23</v>
      </c>
      <c r="AX496" s="284">
        <v>0</v>
      </c>
      <c r="AY496" s="284">
        <v>0</v>
      </c>
      <c r="AZ496" s="276">
        <v>0</v>
      </c>
      <c r="BA496" s="276">
        <v>0</v>
      </c>
      <c r="BB496" s="283">
        <v>0</v>
      </c>
      <c r="BD496" s="150" t="e">
        <f>_xlfn.XLOOKUP(A496,'KSD auditees'!A:A,'KSD auditees'!A:A)</f>
        <v>#N/A</v>
      </c>
      <c r="BE496" s="150" t="e">
        <f>_xlfn.XLOOKUP(A496,'KSD auditees'!A:A,'KSD auditees'!G:G)</f>
        <v>#N/A</v>
      </c>
      <c r="BF496" s="150" t="e">
        <f>_xlfn.XLOOKUP(A496,'[27]Non AGSA'!B:B,'[27]Non AGSA'!B:B)</f>
        <v>#N/A</v>
      </c>
      <c r="BG496" s="150" t="e">
        <f>_xlfn.XLOOKUP(A496,'[27]Dormant auditee list'!C:C,'[27]Dormant auditee list'!C:C)</f>
        <v>#N/A</v>
      </c>
      <c r="BH496" s="150" t="e">
        <f>_xlfn.XLOOKUP(A496,[27]Reworked!A:A,[27]Reworked!I:I)</f>
        <v>#N/A</v>
      </c>
      <c r="BJ496" s="150">
        <v>3</v>
      </c>
      <c r="BK496" s="150">
        <v>5</v>
      </c>
    </row>
    <row r="497" spans="1:63" ht="27" customHeight="1" x14ac:dyDescent="0.25">
      <c r="A497" s="265">
        <v>267</v>
      </c>
      <c r="B497" s="266" t="s">
        <v>833</v>
      </c>
      <c r="C497" s="271" t="s">
        <v>1193</v>
      </c>
      <c r="D497" s="271" t="s">
        <v>815</v>
      </c>
      <c r="E497" s="271" t="s">
        <v>1323</v>
      </c>
      <c r="F497" s="271" t="s">
        <v>1</v>
      </c>
      <c r="G497" s="271" t="s">
        <v>443</v>
      </c>
      <c r="H497" s="266" t="s">
        <v>444</v>
      </c>
      <c r="I497" s="266" t="s">
        <v>437</v>
      </c>
      <c r="J497" s="152" t="s">
        <v>17</v>
      </c>
      <c r="K497" s="272" t="s">
        <v>23</v>
      </c>
      <c r="L497" s="272" t="s">
        <v>23</v>
      </c>
      <c r="M497" s="152" t="s">
        <v>17</v>
      </c>
      <c r="N497" s="274" t="s">
        <v>20</v>
      </c>
      <c r="O497" s="272" t="s">
        <v>23</v>
      </c>
      <c r="P497" s="271" t="s">
        <v>1</v>
      </c>
      <c r="Q497" s="271" t="s">
        <v>1</v>
      </c>
      <c r="R497" s="271" t="s">
        <v>1</v>
      </c>
      <c r="S497" s="271" t="s">
        <v>1</v>
      </c>
      <c r="T497" s="271" t="s">
        <v>1</v>
      </c>
      <c r="U497" s="271" t="s">
        <v>1</v>
      </c>
      <c r="V497" s="271" t="s">
        <v>1</v>
      </c>
      <c r="W497" s="271" t="s">
        <v>1</v>
      </c>
      <c r="X497" s="271" t="s">
        <v>1</v>
      </c>
      <c r="Y497" s="271" t="s">
        <v>1</v>
      </c>
      <c r="Z497" s="272" t="s">
        <v>23</v>
      </c>
      <c r="AA497" s="273" t="s">
        <v>22</v>
      </c>
      <c r="AB497" s="271" t="s">
        <v>1</v>
      </c>
      <c r="AC497" s="271" t="s">
        <v>1</v>
      </c>
      <c r="AD497" s="271" t="s">
        <v>1</v>
      </c>
      <c r="AE497" s="271" t="s">
        <v>1</v>
      </c>
      <c r="AF497" s="273" t="s">
        <v>22</v>
      </c>
      <c r="AG497" s="271" t="s">
        <v>1</v>
      </c>
      <c r="AH497" s="271" t="s">
        <v>1</v>
      </c>
      <c r="AI497" s="271" t="s">
        <v>1</v>
      </c>
      <c r="AJ497" s="271" t="s">
        <v>1</v>
      </c>
      <c r="AK497" s="273" t="s">
        <v>22</v>
      </c>
      <c r="AL497" s="272" t="s">
        <v>23</v>
      </c>
      <c r="AM497" s="271" t="s">
        <v>1</v>
      </c>
      <c r="AN497" s="271" t="s">
        <v>1</v>
      </c>
      <c r="AO497" s="271" t="s">
        <v>1</v>
      </c>
      <c r="AP497" s="273" t="s">
        <v>22</v>
      </c>
      <c r="AQ497" s="271" t="s">
        <v>1</v>
      </c>
      <c r="AR497" s="271" t="s">
        <v>1</v>
      </c>
      <c r="AS497" s="271" t="s">
        <v>1</v>
      </c>
      <c r="AT497" s="271" t="s">
        <v>1</v>
      </c>
      <c r="AU497" s="272" t="s">
        <v>23</v>
      </c>
      <c r="AV497" s="271" t="s">
        <v>1</v>
      </c>
      <c r="AW497" s="284" t="s">
        <v>1</v>
      </c>
      <c r="AX497" s="284">
        <v>0</v>
      </c>
      <c r="AY497" s="284">
        <v>0</v>
      </c>
      <c r="AZ497" s="276">
        <v>0</v>
      </c>
      <c r="BA497" s="277">
        <v>0</v>
      </c>
      <c r="BB497" s="283">
        <v>0</v>
      </c>
      <c r="BD497" s="150" t="e">
        <f>_xlfn.XLOOKUP(A497,'KSD auditees'!A:A,'KSD auditees'!A:A)</f>
        <v>#N/A</v>
      </c>
      <c r="BE497" s="150" t="e">
        <f>_xlfn.XLOOKUP(A497,'KSD auditees'!A:A,'KSD auditees'!G:G)</f>
        <v>#N/A</v>
      </c>
      <c r="BF497" s="150" t="e">
        <f>_xlfn.XLOOKUP(A497,'[27]Non AGSA'!B:B,'[27]Non AGSA'!B:B)</f>
        <v>#N/A</v>
      </c>
      <c r="BG497" s="150" t="e">
        <f>_xlfn.XLOOKUP(A497,'[27]Dormant auditee list'!C:C,'[27]Dormant auditee list'!C:C)</f>
        <v>#N/A</v>
      </c>
      <c r="BH497" s="150" t="e">
        <f>_xlfn.XLOOKUP(A497,[27]Reworked!A:A,[27]Reworked!I:I)</f>
        <v>#N/A</v>
      </c>
      <c r="BJ497" s="150">
        <v>3</v>
      </c>
      <c r="BK497" s="150">
        <v>2</v>
      </c>
    </row>
    <row r="498" spans="1:63" ht="34.5" customHeight="1" x14ac:dyDescent="0.25">
      <c r="A498" s="265">
        <v>271</v>
      </c>
      <c r="B498" s="266" t="s">
        <v>1360</v>
      </c>
      <c r="C498" s="271" t="s">
        <v>1193</v>
      </c>
      <c r="D498" s="271" t="s">
        <v>815</v>
      </c>
      <c r="E498" s="271" t="s">
        <v>1323</v>
      </c>
      <c r="F498" s="271" t="s">
        <v>1</v>
      </c>
      <c r="G498" s="271" t="s">
        <v>837</v>
      </c>
      <c r="H498" s="266" t="s">
        <v>440</v>
      </c>
      <c r="I498" s="266" t="s">
        <v>437</v>
      </c>
      <c r="J498" s="275" t="s">
        <v>33</v>
      </c>
      <c r="K498" s="271" t="s">
        <v>1</v>
      </c>
      <c r="L498" s="271" t="s">
        <v>1</v>
      </c>
      <c r="M498" s="275" t="s">
        <v>33</v>
      </c>
      <c r="N498" s="271" t="s">
        <v>1</v>
      </c>
      <c r="O498" s="271" t="s">
        <v>1</v>
      </c>
      <c r="P498" s="271" t="s">
        <v>1</v>
      </c>
      <c r="Q498" s="271" t="s">
        <v>1</v>
      </c>
      <c r="R498" s="271" t="s">
        <v>1</v>
      </c>
      <c r="S498" s="271" t="s">
        <v>1</v>
      </c>
      <c r="T498" s="271" t="s">
        <v>1</v>
      </c>
      <c r="U498" s="271" t="s">
        <v>1</v>
      </c>
      <c r="V498" s="271" t="s">
        <v>1</v>
      </c>
      <c r="W498" s="271" t="s">
        <v>1</v>
      </c>
      <c r="X498" s="271" t="s">
        <v>1</v>
      </c>
      <c r="Y498" s="271" t="s">
        <v>1</v>
      </c>
      <c r="Z498" s="271" t="s">
        <v>1</v>
      </c>
      <c r="AA498" s="271" t="s">
        <v>1</v>
      </c>
      <c r="AB498" s="271" t="s">
        <v>1</v>
      </c>
      <c r="AC498" s="271" t="s">
        <v>1</v>
      </c>
      <c r="AD498" s="271" t="s">
        <v>1</v>
      </c>
      <c r="AE498" s="271" t="s">
        <v>1</v>
      </c>
      <c r="AF498" s="271" t="s">
        <v>1</v>
      </c>
      <c r="AG498" s="271" t="s">
        <v>1</v>
      </c>
      <c r="AH498" s="271" t="s">
        <v>1</v>
      </c>
      <c r="AI498" s="271" t="s">
        <v>1</v>
      </c>
      <c r="AJ498" s="271" t="s">
        <v>1</v>
      </c>
      <c r="AK498" s="271" t="s">
        <v>1</v>
      </c>
      <c r="AL498" s="271" t="s">
        <v>1</v>
      </c>
      <c r="AM498" s="271" t="s">
        <v>1</v>
      </c>
      <c r="AN498" s="271" t="s">
        <v>1</v>
      </c>
      <c r="AO498" s="271" t="s">
        <v>1</v>
      </c>
      <c r="AP498" s="271" t="s">
        <v>1</v>
      </c>
      <c r="AQ498" s="271" t="s">
        <v>1</v>
      </c>
      <c r="AR498" s="271" t="s">
        <v>1</v>
      </c>
      <c r="AS498" s="271" t="s">
        <v>1</v>
      </c>
      <c r="AT498" s="271" t="s">
        <v>1</v>
      </c>
      <c r="AU498" s="274" t="s">
        <v>20</v>
      </c>
      <c r="AV498" s="271" t="s">
        <v>1</v>
      </c>
      <c r="AW498" s="284" t="s">
        <v>1</v>
      </c>
      <c r="AX498" s="284">
        <v>0</v>
      </c>
      <c r="AY498" s="284">
        <v>0</v>
      </c>
      <c r="AZ498" s="276">
        <v>0</v>
      </c>
      <c r="BA498" s="280">
        <v>1.7</v>
      </c>
      <c r="BB498" s="281">
        <v>3.0000000000000001E-3</v>
      </c>
      <c r="BD498" s="150" t="e">
        <f>_xlfn.XLOOKUP(A498,'KSD auditees'!A:A,'KSD auditees'!A:A)</f>
        <v>#N/A</v>
      </c>
      <c r="BE498" s="150" t="e">
        <f>_xlfn.XLOOKUP(A498,'KSD auditees'!A:A,'KSD auditees'!G:G)</f>
        <v>#N/A</v>
      </c>
      <c r="BF498" s="150" t="e">
        <f>_xlfn.XLOOKUP(A498,'[27]Non AGSA'!B:B,'[27]Non AGSA'!B:B)</f>
        <v>#N/A</v>
      </c>
      <c r="BG498" s="150" t="e">
        <f>_xlfn.XLOOKUP(A498,'[27]Dormant auditee list'!C:C,'[27]Dormant auditee list'!C:C)</f>
        <v>#N/A</v>
      </c>
      <c r="BH498" s="150" t="e">
        <f>_xlfn.XLOOKUP(A498,[27]Reworked!A:A,[27]Reworked!I:I)</f>
        <v>#N/A</v>
      </c>
      <c r="BJ498" s="150">
        <v>3</v>
      </c>
      <c r="BK498" s="150">
        <v>1</v>
      </c>
    </row>
    <row r="499" spans="1:63" ht="26.25" customHeight="1" x14ac:dyDescent="0.25">
      <c r="A499" s="265">
        <v>273</v>
      </c>
      <c r="B499" s="266" t="s">
        <v>562</v>
      </c>
      <c r="C499" s="271" t="s">
        <v>1193</v>
      </c>
      <c r="D499" s="271" t="s">
        <v>519</v>
      </c>
      <c r="E499" s="271" t="s">
        <v>1323</v>
      </c>
      <c r="F499" s="271" t="s">
        <v>1</v>
      </c>
      <c r="G499" s="271" t="s">
        <v>443</v>
      </c>
      <c r="H499" s="266" t="s">
        <v>444</v>
      </c>
      <c r="I499" s="266" t="s">
        <v>437</v>
      </c>
      <c r="J499" s="152" t="s">
        <v>17</v>
      </c>
      <c r="K499" s="271" t="s">
        <v>1</v>
      </c>
      <c r="L499" s="272" t="s">
        <v>23</v>
      </c>
      <c r="M499" s="152" t="s">
        <v>17</v>
      </c>
      <c r="N499" s="271" t="s">
        <v>1</v>
      </c>
      <c r="O499" s="272" t="s">
        <v>23</v>
      </c>
      <c r="P499" s="271" t="s">
        <v>1</v>
      </c>
      <c r="Q499" s="271" t="s">
        <v>1</v>
      </c>
      <c r="R499" s="271" t="s">
        <v>1</v>
      </c>
      <c r="S499" s="271" t="s">
        <v>1</v>
      </c>
      <c r="T499" s="271" t="s">
        <v>1</v>
      </c>
      <c r="U499" s="271" t="s">
        <v>1</v>
      </c>
      <c r="V499" s="271" t="s">
        <v>1</v>
      </c>
      <c r="W499" s="271" t="s">
        <v>1</v>
      </c>
      <c r="X499" s="271" t="s">
        <v>1</v>
      </c>
      <c r="Y499" s="271" t="s">
        <v>1</v>
      </c>
      <c r="Z499" s="271" t="s">
        <v>1</v>
      </c>
      <c r="AA499" s="271" t="s">
        <v>1</v>
      </c>
      <c r="AB499" s="271" t="s">
        <v>1</v>
      </c>
      <c r="AC499" s="271" t="s">
        <v>1</v>
      </c>
      <c r="AD499" s="271" t="s">
        <v>1</v>
      </c>
      <c r="AE499" s="272" t="s">
        <v>23</v>
      </c>
      <c r="AF499" s="271" t="s">
        <v>1</v>
      </c>
      <c r="AG499" s="271" t="s">
        <v>1</v>
      </c>
      <c r="AH499" s="271" t="s">
        <v>1</v>
      </c>
      <c r="AI499" s="271" t="s">
        <v>1</v>
      </c>
      <c r="AJ499" s="271" t="s">
        <v>1</v>
      </c>
      <c r="AK499" s="271" t="s">
        <v>1</v>
      </c>
      <c r="AL499" s="271" t="s">
        <v>1</v>
      </c>
      <c r="AM499" s="271" t="s">
        <v>1</v>
      </c>
      <c r="AN499" s="271" t="s">
        <v>1</v>
      </c>
      <c r="AO499" s="271" t="s">
        <v>1</v>
      </c>
      <c r="AP499" s="271" t="s">
        <v>1</v>
      </c>
      <c r="AQ499" s="271" t="s">
        <v>1</v>
      </c>
      <c r="AR499" s="271" t="s">
        <v>1</v>
      </c>
      <c r="AS499" s="271" t="s">
        <v>1</v>
      </c>
      <c r="AT499" s="271" t="s">
        <v>1</v>
      </c>
      <c r="AU499" s="272" t="s">
        <v>23</v>
      </c>
      <c r="AV499" s="271" t="s">
        <v>1</v>
      </c>
      <c r="AW499" s="275" t="s">
        <v>1241</v>
      </c>
      <c r="AX499" s="275">
        <v>1</v>
      </c>
      <c r="AY499" s="284">
        <v>0</v>
      </c>
      <c r="AZ499" s="276">
        <v>0</v>
      </c>
      <c r="BA499" s="280">
        <v>1.1000000000000001</v>
      </c>
      <c r="BB499" s="278">
        <v>5.0000000000000001E-3</v>
      </c>
      <c r="BD499" s="150" t="e">
        <f>_xlfn.XLOOKUP(A499,'KSD auditees'!A:A,'KSD auditees'!A:A)</f>
        <v>#N/A</v>
      </c>
      <c r="BE499" s="150" t="e">
        <f>_xlfn.XLOOKUP(A499,'KSD auditees'!A:A,'KSD auditees'!G:G)</f>
        <v>#N/A</v>
      </c>
      <c r="BF499" s="150" t="e">
        <f>_xlfn.XLOOKUP(A499,'[27]Non AGSA'!B:B,'[27]Non AGSA'!B:B)</f>
        <v>#N/A</v>
      </c>
      <c r="BG499" s="150" t="e">
        <f>_xlfn.XLOOKUP(A499,'[27]Dormant auditee list'!C:C,'[27]Dormant auditee list'!C:C)</f>
        <v>#N/A</v>
      </c>
      <c r="BH499" s="150" t="e">
        <f>_xlfn.XLOOKUP(A499,[27]Reworked!A:A,[27]Reworked!I:I)</f>
        <v>#N/A</v>
      </c>
      <c r="BJ499" s="150">
        <v>3</v>
      </c>
      <c r="BK499" s="150">
        <v>2</v>
      </c>
    </row>
    <row r="500" spans="1:63" ht="27" customHeight="1" x14ac:dyDescent="0.25">
      <c r="A500" s="265">
        <v>276</v>
      </c>
      <c r="B500" s="266" t="s">
        <v>1361</v>
      </c>
      <c r="C500" s="271" t="s">
        <v>1193</v>
      </c>
      <c r="D500" s="271" t="s">
        <v>815</v>
      </c>
      <c r="E500" s="271" t="s">
        <v>1323</v>
      </c>
      <c r="F500" s="271" t="s">
        <v>1</v>
      </c>
      <c r="G500" s="271" t="s">
        <v>443</v>
      </c>
      <c r="H500" s="266" t="s">
        <v>444</v>
      </c>
      <c r="I500" s="266" t="s">
        <v>437</v>
      </c>
      <c r="J500" s="279" t="s">
        <v>26</v>
      </c>
      <c r="K500" s="271" t="s">
        <v>1</v>
      </c>
      <c r="L500" s="272" t="s">
        <v>23</v>
      </c>
      <c r="M500" s="279" t="s">
        <v>26</v>
      </c>
      <c r="N500" s="271" t="s">
        <v>1</v>
      </c>
      <c r="O500" s="272" t="s">
        <v>23</v>
      </c>
      <c r="P500" s="271" t="s">
        <v>1</v>
      </c>
      <c r="Q500" s="272" t="s">
        <v>23</v>
      </c>
      <c r="R500" s="271" t="s">
        <v>1</v>
      </c>
      <c r="S500" s="271" t="s">
        <v>1</v>
      </c>
      <c r="T500" s="271" t="s">
        <v>1</v>
      </c>
      <c r="U500" s="271" t="s">
        <v>1</v>
      </c>
      <c r="V500" s="271" t="s">
        <v>1</v>
      </c>
      <c r="W500" s="271" t="s">
        <v>1</v>
      </c>
      <c r="X500" s="271" t="s">
        <v>1</v>
      </c>
      <c r="Y500" s="271" t="s">
        <v>1</v>
      </c>
      <c r="Z500" s="271" t="s">
        <v>1</v>
      </c>
      <c r="AA500" s="271" t="s">
        <v>1</v>
      </c>
      <c r="AB500" s="271" t="s">
        <v>1</v>
      </c>
      <c r="AC500" s="271" t="s">
        <v>1</v>
      </c>
      <c r="AD500" s="271" t="s">
        <v>1</v>
      </c>
      <c r="AE500" s="272" t="s">
        <v>23</v>
      </c>
      <c r="AF500" s="272" t="s">
        <v>23</v>
      </c>
      <c r="AG500" s="271" t="s">
        <v>1</v>
      </c>
      <c r="AH500" s="271" t="s">
        <v>1</v>
      </c>
      <c r="AI500" s="271" t="s">
        <v>1</v>
      </c>
      <c r="AJ500" s="271" t="s">
        <v>1</v>
      </c>
      <c r="AK500" s="271" t="s">
        <v>1</v>
      </c>
      <c r="AL500" s="274" t="s">
        <v>20</v>
      </c>
      <c r="AM500" s="271" t="s">
        <v>1</v>
      </c>
      <c r="AN500" s="271" t="s">
        <v>1</v>
      </c>
      <c r="AO500" s="271" t="s">
        <v>1</v>
      </c>
      <c r="AP500" s="271" t="s">
        <v>1</v>
      </c>
      <c r="AQ500" s="271" t="s">
        <v>1</v>
      </c>
      <c r="AR500" s="272" t="s">
        <v>23</v>
      </c>
      <c r="AS500" s="271" t="s">
        <v>1</v>
      </c>
      <c r="AT500" s="271" t="s">
        <v>1</v>
      </c>
      <c r="AU500" s="272" t="s">
        <v>23</v>
      </c>
      <c r="AV500" s="271" t="s">
        <v>1</v>
      </c>
      <c r="AW500" s="284" t="s">
        <v>1</v>
      </c>
      <c r="AX500" s="284">
        <v>0</v>
      </c>
      <c r="AY500" s="284">
        <v>0</v>
      </c>
      <c r="AZ500" s="276">
        <v>0</v>
      </c>
      <c r="BA500" s="277">
        <v>3</v>
      </c>
      <c r="BB500" s="281">
        <v>0</v>
      </c>
      <c r="BD500" s="150" t="e">
        <f>_xlfn.XLOOKUP(A500,'KSD auditees'!A:A,'KSD auditees'!A:A)</f>
        <v>#N/A</v>
      </c>
      <c r="BE500" s="150" t="e">
        <f>_xlfn.XLOOKUP(A500,'KSD auditees'!A:A,'KSD auditees'!G:G)</f>
        <v>#N/A</v>
      </c>
      <c r="BF500" s="150" t="e">
        <f>_xlfn.XLOOKUP(A500,'[27]Non AGSA'!B:B,'[27]Non AGSA'!B:B)</f>
        <v>#N/A</v>
      </c>
      <c r="BG500" s="150" t="e">
        <f>_xlfn.XLOOKUP(A500,'[27]Dormant auditee list'!C:C,'[27]Dormant auditee list'!C:C)</f>
        <v>#N/A</v>
      </c>
      <c r="BH500" s="150" t="e">
        <f>_xlfn.XLOOKUP(A500,[27]Reworked!A:A,[27]Reworked!I:I)</f>
        <v>#N/A</v>
      </c>
      <c r="BJ500" s="150">
        <v>3</v>
      </c>
      <c r="BK500" s="150">
        <v>3</v>
      </c>
    </row>
    <row r="501" spans="1:63" ht="26.25" customHeight="1" x14ac:dyDescent="0.25">
      <c r="A501" s="265">
        <v>1458</v>
      </c>
      <c r="B501" s="266" t="s">
        <v>979</v>
      </c>
      <c r="C501" s="271" t="s">
        <v>1193</v>
      </c>
      <c r="D501" s="271" t="s">
        <v>941</v>
      </c>
      <c r="E501" s="271" t="s">
        <v>1323</v>
      </c>
      <c r="F501" s="271" t="s">
        <v>1</v>
      </c>
      <c r="G501" s="271" t="s">
        <v>447</v>
      </c>
      <c r="H501" s="266" t="s">
        <v>444</v>
      </c>
      <c r="I501" s="266" t="s">
        <v>437</v>
      </c>
      <c r="J501" s="275" t="s">
        <v>33</v>
      </c>
      <c r="K501" s="273" t="s">
        <v>22</v>
      </c>
      <c r="L501" s="271" t="s">
        <v>1</v>
      </c>
      <c r="M501" s="152" t="s">
        <v>17</v>
      </c>
      <c r="N501" s="274" t="s">
        <v>20</v>
      </c>
      <c r="O501" s="271" t="s">
        <v>1</v>
      </c>
      <c r="P501" s="271" t="s">
        <v>1</v>
      </c>
      <c r="Q501" s="271" t="s">
        <v>1</v>
      </c>
      <c r="R501" s="271" t="s">
        <v>1</v>
      </c>
      <c r="S501" s="271" t="s">
        <v>1</v>
      </c>
      <c r="T501" s="271" t="s">
        <v>1</v>
      </c>
      <c r="U501" s="271" t="s">
        <v>1</v>
      </c>
      <c r="V501" s="271" t="s">
        <v>1</v>
      </c>
      <c r="W501" s="271" t="s">
        <v>1</v>
      </c>
      <c r="X501" s="271" t="s">
        <v>1</v>
      </c>
      <c r="Y501" s="271" t="s">
        <v>1</v>
      </c>
      <c r="Z501" s="271" t="s">
        <v>1</v>
      </c>
      <c r="AA501" s="271" t="s">
        <v>1</v>
      </c>
      <c r="AB501" s="271" t="s">
        <v>1</v>
      </c>
      <c r="AC501" s="271" t="s">
        <v>1</v>
      </c>
      <c r="AD501" s="273" t="s">
        <v>22</v>
      </c>
      <c r="AE501" s="271" t="s">
        <v>1</v>
      </c>
      <c r="AF501" s="271" t="s">
        <v>1</v>
      </c>
      <c r="AG501" s="271" t="s">
        <v>1</v>
      </c>
      <c r="AH501" s="271" t="s">
        <v>1</v>
      </c>
      <c r="AI501" s="271" t="s">
        <v>1</v>
      </c>
      <c r="AJ501" s="271" t="s">
        <v>1</v>
      </c>
      <c r="AK501" s="271" t="s">
        <v>1</v>
      </c>
      <c r="AL501" s="271" t="s">
        <v>1</v>
      </c>
      <c r="AM501" s="271" t="s">
        <v>1</v>
      </c>
      <c r="AN501" s="271" t="s">
        <v>1</v>
      </c>
      <c r="AO501" s="271" t="s">
        <v>1</v>
      </c>
      <c r="AP501" s="271" t="s">
        <v>1</v>
      </c>
      <c r="AQ501" s="271" t="s">
        <v>1</v>
      </c>
      <c r="AR501" s="271" t="s">
        <v>1</v>
      </c>
      <c r="AS501" s="271" t="s">
        <v>1</v>
      </c>
      <c r="AT501" s="271" t="s">
        <v>1</v>
      </c>
      <c r="AU501" s="273" t="s">
        <v>22</v>
      </c>
      <c r="AV501" s="271" t="s">
        <v>1</v>
      </c>
      <c r="AW501" s="274" t="s">
        <v>1240</v>
      </c>
      <c r="AX501" s="152">
        <v>2</v>
      </c>
      <c r="AY501" s="284">
        <v>0</v>
      </c>
      <c r="AZ501" s="276">
        <v>0</v>
      </c>
      <c r="BA501" s="276">
        <v>0</v>
      </c>
      <c r="BB501" s="281">
        <v>0</v>
      </c>
      <c r="BD501" s="150" t="e">
        <f>_xlfn.XLOOKUP(A501,'KSD auditees'!A:A,'KSD auditees'!A:A)</f>
        <v>#N/A</v>
      </c>
      <c r="BE501" s="150" t="e">
        <f>_xlfn.XLOOKUP(A501,'KSD auditees'!A:A,'KSD auditees'!G:G)</f>
        <v>#N/A</v>
      </c>
      <c r="BF501" s="150" t="e">
        <f>_xlfn.XLOOKUP(A501,'[27]Non AGSA'!B:B,'[27]Non AGSA'!B:B)</f>
        <v>#N/A</v>
      </c>
      <c r="BG501" s="150" t="e">
        <f>_xlfn.XLOOKUP(A501,'[27]Dormant auditee list'!C:C,'[27]Dormant auditee list'!C:C)</f>
        <v>#N/A</v>
      </c>
      <c r="BH501" s="150" t="e">
        <f>_xlfn.XLOOKUP(A501,[27]Reworked!A:A,[27]Reworked!I:I)</f>
        <v>#N/A</v>
      </c>
      <c r="BJ501" s="150">
        <v>3</v>
      </c>
      <c r="BK501" s="150">
        <v>1</v>
      </c>
    </row>
    <row r="502" spans="1:63" ht="26.25" customHeight="1" x14ac:dyDescent="0.25">
      <c r="A502" s="265">
        <v>280</v>
      </c>
      <c r="B502" s="266" t="s">
        <v>839</v>
      </c>
      <c r="C502" s="271" t="s">
        <v>1193</v>
      </c>
      <c r="D502" s="271" t="s">
        <v>815</v>
      </c>
      <c r="E502" s="271" t="s">
        <v>1323</v>
      </c>
      <c r="F502" s="271" t="s">
        <v>1</v>
      </c>
      <c r="G502" s="271" t="s">
        <v>443</v>
      </c>
      <c r="H502" s="266" t="s">
        <v>444</v>
      </c>
      <c r="I502" s="266" t="s">
        <v>437</v>
      </c>
      <c r="J502" s="279" t="s">
        <v>26</v>
      </c>
      <c r="K502" s="271" t="s">
        <v>1</v>
      </c>
      <c r="L502" s="272" t="s">
        <v>23</v>
      </c>
      <c r="M502" s="279" t="s">
        <v>26</v>
      </c>
      <c r="N502" s="271" t="s">
        <v>1</v>
      </c>
      <c r="O502" s="272" t="s">
        <v>23</v>
      </c>
      <c r="P502" s="272" t="s">
        <v>23</v>
      </c>
      <c r="Q502" s="271" t="s">
        <v>1</v>
      </c>
      <c r="R502" s="271" t="s">
        <v>1</v>
      </c>
      <c r="S502" s="271" t="s">
        <v>1</v>
      </c>
      <c r="T502" s="271" t="s">
        <v>1</v>
      </c>
      <c r="U502" s="271" t="s">
        <v>1</v>
      </c>
      <c r="V502" s="271" t="s">
        <v>1</v>
      </c>
      <c r="W502" s="271" t="s">
        <v>1</v>
      </c>
      <c r="X502" s="271" t="s">
        <v>1</v>
      </c>
      <c r="Y502" s="271" t="s">
        <v>1</v>
      </c>
      <c r="Z502" s="271" t="s">
        <v>1</v>
      </c>
      <c r="AA502" s="271" t="s">
        <v>1</v>
      </c>
      <c r="AB502" s="271" t="s">
        <v>1</v>
      </c>
      <c r="AC502" s="271" t="s">
        <v>1</v>
      </c>
      <c r="AD502" s="271" t="s">
        <v>1</v>
      </c>
      <c r="AE502" s="272" t="s">
        <v>23</v>
      </c>
      <c r="AF502" s="271" t="s">
        <v>1</v>
      </c>
      <c r="AG502" s="271" t="s">
        <v>1</v>
      </c>
      <c r="AH502" s="271" t="s">
        <v>1</v>
      </c>
      <c r="AI502" s="271" t="s">
        <v>1</v>
      </c>
      <c r="AJ502" s="271" t="s">
        <v>1</v>
      </c>
      <c r="AK502" s="271" t="s">
        <v>1</v>
      </c>
      <c r="AL502" s="274" t="s">
        <v>20</v>
      </c>
      <c r="AM502" s="271" t="s">
        <v>1</v>
      </c>
      <c r="AN502" s="271" t="s">
        <v>1</v>
      </c>
      <c r="AO502" s="271" t="s">
        <v>1</v>
      </c>
      <c r="AP502" s="271" t="s">
        <v>1</v>
      </c>
      <c r="AQ502" s="271" t="s">
        <v>1</v>
      </c>
      <c r="AR502" s="271" t="s">
        <v>1</v>
      </c>
      <c r="AS502" s="271" t="s">
        <v>1</v>
      </c>
      <c r="AT502" s="271" t="s">
        <v>1</v>
      </c>
      <c r="AU502" s="271" t="s">
        <v>1</v>
      </c>
      <c r="AV502" s="271" t="s">
        <v>1</v>
      </c>
      <c r="AW502" s="284" t="s">
        <v>1</v>
      </c>
      <c r="AX502" s="284">
        <v>0</v>
      </c>
      <c r="AY502" s="284">
        <v>0</v>
      </c>
      <c r="AZ502" s="276">
        <v>0</v>
      </c>
      <c r="BA502" s="276">
        <v>0</v>
      </c>
      <c r="BB502" s="278">
        <v>0.09</v>
      </c>
      <c r="BD502" s="150" t="e">
        <f>_xlfn.XLOOKUP(A502,'KSD auditees'!A:A,'KSD auditees'!A:A)</f>
        <v>#N/A</v>
      </c>
      <c r="BE502" s="150" t="e">
        <f>_xlfn.XLOOKUP(A502,'KSD auditees'!A:A,'KSD auditees'!G:G)</f>
        <v>#N/A</v>
      </c>
      <c r="BF502" s="150" t="e">
        <f>_xlfn.XLOOKUP(A502,'[27]Non AGSA'!B:B,'[27]Non AGSA'!B:B)</f>
        <v>#N/A</v>
      </c>
      <c r="BG502" s="150" t="e">
        <f>_xlfn.XLOOKUP(A502,'[27]Dormant auditee list'!C:C,'[27]Dormant auditee list'!C:C)</f>
        <v>#N/A</v>
      </c>
      <c r="BH502" s="150" t="e">
        <f>_xlfn.XLOOKUP(A502,[27]Reworked!A:A,[27]Reworked!I:I)</f>
        <v>#N/A</v>
      </c>
      <c r="BJ502" s="150">
        <v>3</v>
      </c>
      <c r="BK502" s="150">
        <v>3</v>
      </c>
    </row>
    <row r="503" spans="1:63" ht="34.5" customHeight="1" x14ac:dyDescent="0.25">
      <c r="A503" s="265">
        <v>1524</v>
      </c>
      <c r="B503" s="266" t="s">
        <v>712</v>
      </c>
      <c r="C503" s="271" t="s">
        <v>1193</v>
      </c>
      <c r="D503" s="271" t="s">
        <v>683</v>
      </c>
      <c r="E503" s="271" t="s">
        <v>1323</v>
      </c>
      <c r="F503" s="271" t="s">
        <v>1</v>
      </c>
      <c r="G503" s="271" t="s">
        <v>687</v>
      </c>
      <c r="H503" s="266" t="s">
        <v>440</v>
      </c>
      <c r="I503" s="266" t="s">
        <v>437</v>
      </c>
      <c r="J503" s="275" t="s">
        <v>33</v>
      </c>
      <c r="K503" s="271" t="s">
        <v>1</v>
      </c>
      <c r="L503" s="271" t="s">
        <v>1</v>
      </c>
      <c r="M503" s="275" t="s">
        <v>33</v>
      </c>
      <c r="N503" s="271" t="s">
        <v>1</v>
      </c>
      <c r="O503" s="271" t="s">
        <v>1</v>
      </c>
      <c r="P503" s="271" t="s">
        <v>1</v>
      </c>
      <c r="Q503" s="271" t="s">
        <v>1</v>
      </c>
      <c r="R503" s="271" t="s">
        <v>1</v>
      </c>
      <c r="S503" s="271" t="s">
        <v>1</v>
      </c>
      <c r="T503" s="271" t="s">
        <v>1</v>
      </c>
      <c r="U503" s="271" t="s">
        <v>1</v>
      </c>
      <c r="V503" s="271" t="s">
        <v>1</v>
      </c>
      <c r="W503" s="271" t="s">
        <v>1</v>
      </c>
      <c r="X503" s="271" t="s">
        <v>1</v>
      </c>
      <c r="Y503" s="271" t="s">
        <v>1</v>
      </c>
      <c r="Z503" s="271" t="s">
        <v>1</v>
      </c>
      <c r="AA503" s="271" t="s">
        <v>1</v>
      </c>
      <c r="AB503" s="271" t="s">
        <v>1</v>
      </c>
      <c r="AC503" s="271" t="s">
        <v>1</v>
      </c>
      <c r="AD503" s="271" t="s">
        <v>1</v>
      </c>
      <c r="AE503" s="271" t="s">
        <v>1</v>
      </c>
      <c r="AF503" s="271" t="s">
        <v>1</v>
      </c>
      <c r="AG503" s="271" t="s">
        <v>1</v>
      </c>
      <c r="AH503" s="271" t="s">
        <v>1</v>
      </c>
      <c r="AI503" s="271" t="s">
        <v>1</v>
      </c>
      <c r="AJ503" s="271" t="s">
        <v>1</v>
      </c>
      <c r="AK503" s="271" t="s">
        <v>1</v>
      </c>
      <c r="AL503" s="271" t="s">
        <v>1</v>
      </c>
      <c r="AM503" s="271" t="s">
        <v>1</v>
      </c>
      <c r="AN503" s="271" t="s">
        <v>1</v>
      </c>
      <c r="AO503" s="271" t="s">
        <v>1</v>
      </c>
      <c r="AP503" s="271" t="s">
        <v>1</v>
      </c>
      <c r="AQ503" s="271" t="s">
        <v>1</v>
      </c>
      <c r="AR503" s="271" t="s">
        <v>1</v>
      </c>
      <c r="AS503" s="271" t="s">
        <v>1</v>
      </c>
      <c r="AT503" s="271" t="s">
        <v>1</v>
      </c>
      <c r="AU503" s="271" t="s">
        <v>1</v>
      </c>
      <c r="AV503" s="271" t="s">
        <v>1</v>
      </c>
      <c r="AW503" s="284" t="s">
        <v>1</v>
      </c>
      <c r="AX503" s="275">
        <v>1</v>
      </c>
      <c r="AY503" s="284">
        <v>0</v>
      </c>
      <c r="AZ503" s="276">
        <v>0</v>
      </c>
      <c r="BA503" s="276">
        <v>0</v>
      </c>
      <c r="BB503" s="283">
        <v>0</v>
      </c>
      <c r="BD503" s="150" t="e">
        <f>_xlfn.XLOOKUP(A503,'KSD auditees'!A:A,'KSD auditees'!A:A)</f>
        <v>#N/A</v>
      </c>
      <c r="BE503" s="150" t="e">
        <f>_xlfn.XLOOKUP(A503,'KSD auditees'!A:A,'KSD auditees'!G:G)</f>
        <v>#N/A</v>
      </c>
      <c r="BF503" s="150" t="e">
        <f>_xlfn.XLOOKUP(A503,'[27]Non AGSA'!B:B,'[27]Non AGSA'!B:B)</f>
        <v>#N/A</v>
      </c>
      <c r="BG503" s="150" t="e">
        <f>_xlfn.XLOOKUP(A503,'[27]Dormant auditee list'!C:C,'[27]Dormant auditee list'!C:C)</f>
        <v>#N/A</v>
      </c>
      <c r="BH503" s="150" t="e">
        <f>_xlfn.XLOOKUP(A503,[27]Reworked!A:A,[27]Reworked!I:I)</f>
        <v>#N/A</v>
      </c>
      <c r="BJ503" s="150">
        <v>3</v>
      </c>
      <c r="BK503" s="150">
        <v>1</v>
      </c>
    </row>
    <row r="504" spans="1:63" ht="27" customHeight="1" x14ac:dyDescent="0.25">
      <c r="A504" s="265">
        <v>283</v>
      </c>
      <c r="B504" s="266" t="s">
        <v>1362</v>
      </c>
      <c r="C504" s="271" t="s">
        <v>1193</v>
      </c>
      <c r="D504" s="271" t="s">
        <v>492</v>
      </c>
      <c r="E504" s="271" t="s">
        <v>1323</v>
      </c>
      <c r="F504" s="271" t="s">
        <v>1</v>
      </c>
      <c r="G504" s="271" t="s">
        <v>443</v>
      </c>
      <c r="H504" s="266" t="s">
        <v>444</v>
      </c>
      <c r="I504" s="266" t="s">
        <v>437</v>
      </c>
      <c r="J504" s="275" t="s">
        <v>33</v>
      </c>
      <c r="K504" s="271" t="s">
        <v>1</v>
      </c>
      <c r="L504" s="271" t="s">
        <v>1</v>
      </c>
      <c r="M504" s="275" t="s">
        <v>33</v>
      </c>
      <c r="N504" s="271" t="s">
        <v>1</v>
      </c>
      <c r="O504" s="271" t="s">
        <v>1</v>
      </c>
      <c r="P504" s="271" t="s">
        <v>1</v>
      </c>
      <c r="Q504" s="271" t="s">
        <v>1</v>
      </c>
      <c r="R504" s="271" t="s">
        <v>1</v>
      </c>
      <c r="S504" s="271" t="s">
        <v>1</v>
      </c>
      <c r="T504" s="271" t="s">
        <v>1</v>
      </c>
      <c r="U504" s="271" t="s">
        <v>1</v>
      </c>
      <c r="V504" s="271" t="s">
        <v>1</v>
      </c>
      <c r="W504" s="271" t="s">
        <v>1</v>
      </c>
      <c r="X504" s="271" t="s">
        <v>1</v>
      </c>
      <c r="Y504" s="271" t="s">
        <v>1</v>
      </c>
      <c r="Z504" s="271" t="s">
        <v>1</v>
      </c>
      <c r="AA504" s="271" t="s">
        <v>1</v>
      </c>
      <c r="AB504" s="271" t="s">
        <v>1</v>
      </c>
      <c r="AC504" s="271" t="s">
        <v>1</v>
      </c>
      <c r="AD504" s="271" t="s">
        <v>1</v>
      </c>
      <c r="AE504" s="271" t="s">
        <v>1</v>
      </c>
      <c r="AF504" s="271" t="s">
        <v>1</v>
      </c>
      <c r="AG504" s="271" t="s">
        <v>1</v>
      </c>
      <c r="AH504" s="271" t="s">
        <v>1</v>
      </c>
      <c r="AI504" s="271" t="s">
        <v>1</v>
      </c>
      <c r="AJ504" s="271" t="s">
        <v>1</v>
      </c>
      <c r="AK504" s="271" t="s">
        <v>1</v>
      </c>
      <c r="AL504" s="271" t="s">
        <v>1</v>
      </c>
      <c r="AM504" s="271" t="s">
        <v>1</v>
      </c>
      <c r="AN504" s="271" t="s">
        <v>1</v>
      </c>
      <c r="AO504" s="271" t="s">
        <v>1</v>
      </c>
      <c r="AP504" s="271" t="s">
        <v>1</v>
      </c>
      <c r="AQ504" s="271" t="s">
        <v>1</v>
      </c>
      <c r="AR504" s="271" t="s">
        <v>1</v>
      </c>
      <c r="AS504" s="271" t="s">
        <v>1</v>
      </c>
      <c r="AT504" s="271" t="s">
        <v>1</v>
      </c>
      <c r="AU504" s="271" t="s">
        <v>1</v>
      </c>
      <c r="AV504" s="271" t="s">
        <v>1</v>
      </c>
      <c r="AW504" s="284" t="s">
        <v>1</v>
      </c>
      <c r="AX504" s="284">
        <v>0</v>
      </c>
      <c r="AY504" s="284">
        <v>0</v>
      </c>
      <c r="AZ504" s="276">
        <v>0</v>
      </c>
      <c r="BA504" s="276">
        <v>0</v>
      </c>
      <c r="BB504" s="283">
        <v>0</v>
      </c>
      <c r="BD504" s="150" t="e">
        <f>_xlfn.XLOOKUP(A504,'KSD auditees'!A:A,'KSD auditees'!A:A)</f>
        <v>#N/A</v>
      </c>
      <c r="BE504" s="150" t="e">
        <f>_xlfn.XLOOKUP(A504,'KSD auditees'!A:A,'KSD auditees'!G:G)</f>
        <v>#N/A</v>
      </c>
      <c r="BF504" s="150" t="e">
        <f>_xlfn.XLOOKUP(A504,'[27]Non AGSA'!B:B,'[27]Non AGSA'!B:B)</f>
        <v>#N/A</v>
      </c>
      <c r="BG504" s="150" t="e">
        <f>_xlfn.XLOOKUP(A504,'[27]Dormant auditee list'!C:C,'[27]Dormant auditee list'!C:C)</f>
        <v>#N/A</v>
      </c>
      <c r="BH504" s="150" t="e">
        <f>_xlfn.XLOOKUP(A504,[27]Reworked!A:A,[27]Reworked!I:I)</f>
        <v>#N/A</v>
      </c>
      <c r="BJ504" s="150">
        <v>3</v>
      </c>
      <c r="BK504" s="150">
        <v>1</v>
      </c>
    </row>
    <row r="505" spans="1:63" ht="34.5" customHeight="1" x14ac:dyDescent="0.25">
      <c r="A505" s="265">
        <v>1440</v>
      </c>
      <c r="B505" s="266" t="s">
        <v>1043</v>
      </c>
      <c r="C505" s="271" t="s">
        <v>1193</v>
      </c>
      <c r="D505" s="271" t="s">
        <v>1021</v>
      </c>
      <c r="E505" s="271" t="s">
        <v>1323</v>
      </c>
      <c r="F505" s="271" t="s">
        <v>1</v>
      </c>
      <c r="G505" s="271" t="s">
        <v>520</v>
      </c>
      <c r="H505" s="266" t="s">
        <v>440</v>
      </c>
      <c r="I505" s="266" t="s">
        <v>437</v>
      </c>
      <c r="J505" s="275" t="s">
        <v>33</v>
      </c>
      <c r="K505" s="271" t="s">
        <v>1</v>
      </c>
      <c r="L505" s="271" t="s">
        <v>1</v>
      </c>
      <c r="M505" s="275" t="s">
        <v>33</v>
      </c>
      <c r="N505" s="271" t="s">
        <v>1</v>
      </c>
      <c r="O505" s="271" t="s">
        <v>1</v>
      </c>
      <c r="P505" s="271" t="s">
        <v>1</v>
      </c>
      <c r="Q505" s="271" t="s">
        <v>1</v>
      </c>
      <c r="R505" s="271" t="s">
        <v>1</v>
      </c>
      <c r="S505" s="271" t="s">
        <v>1</v>
      </c>
      <c r="T505" s="271" t="s">
        <v>1</v>
      </c>
      <c r="U505" s="271" t="s">
        <v>1</v>
      </c>
      <c r="V505" s="271" t="s">
        <v>1</v>
      </c>
      <c r="W505" s="271" t="s">
        <v>1</v>
      </c>
      <c r="X505" s="271" t="s">
        <v>1</v>
      </c>
      <c r="Y505" s="271" t="s">
        <v>1</v>
      </c>
      <c r="Z505" s="271" t="s">
        <v>1</v>
      </c>
      <c r="AA505" s="271" t="s">
        <v>1</v>
      </c>
      <c r="AB505" s="271" t="s">
        <v>1</v>
      </c>
      <c r="AC505" s="271" t="s">
        <v>1</v>
      </c>
      <c r="AD505" s="271" t="s">
        <v>1</v>
      </c>
      <c r="AE505" s="271" t="s">
        <v>1</v>
      </c>
      <c r="AF505" s="271" t="s">
        <v>1</v>
      </c>
      <c r="AG505" s="271" t="s">
        <v>1</v>
      </c>
      <c r="AH505" s="271" t="s">
        <v>1</v>
      </c>
      <c r="AI505" s="271" t="s">
        <v>1</v>
      </c>
      <c r="AJ505" s="271" t="s">
        <v>1</v>
      </c>
      <c r="AK505" s="271" t="s">
        <v>1</v>
      </c>
      <c r="AL505" s="271" t="s">
        <v>1</v>
      </c>
      <c r="AM505" s="271" t="s">
        <v>1</v>
      </c>
      <c r="AN505" s="271" t="s">
        <v>1</v>
      </c>
      <c r="AO505" s="271" t="s">
        <v>1</v>
      </c>
      <c r="AP505" s="271" t="s">
        <v>1</v>
      </c>
      <c r="AQ505" s="271" t="s">
        <v>1</v>
      </c>
      <c r="AR505" s="271" t="s">
        <v>1</v>
      </c>
      <c r="AS505" s="271" t="s">
        <v>1</v>
      </c>
      <c r="AT505" s="271" t="s">
        <v>1</v>
      </c>
      <c r="AU505" s="274" t="s">
        <v>20</v>
      </c>
      <c r="AV505" s="271" t="s">
        <v>1</v>
      </c>
      <c r="AW505" s="275" t="s">
        <v>1241</v>
      </c>
      <c r="AX505" s="275">
        <v>1</v>
      </c>
      <c r="AY505" s="284">
        <v>0</v>
      </c>
      <c r="AZ505" s="276">
        <v>0</v>
      </c>
      <c r="BA505" s="277">
        <v>0</v>
      </c>
      <c r="BB505" s="283">
        <v>0</v>
      </c>
      <c r="BD505" s="150" t="e">
        <f>_xlfn.XLOOKUP(A505,'KSD auditees'!A:A,'KSD auditees'!A:A)</f>
        <v>#N/A</v>
      </c>
      <c r="BE505" s="150" t="e">
        <f>_xlfn.XLOOKUP(A505,'KSD auditees'!A:A,'KSD auditees'!G:G)</f>
        <v>#N/A</v>
      </c>
      <c r="BF505" s="150" t="e">
        <f>_xlfn.XLOOKUP(A505,'[27]Non AGSA'!B:B,'[27]Non AGSA'!B:B)</f>
        <v>#N/A</v>
      </c>
      <c r="BG505" s="150" t="e">
        <f>_xlfn.XLOOKUP(A505,'[27]Dormant auditee list'!C:C,'[27]Dormant auditee list'!C:C)</f>
        <v>#N/A</v>
      </c>
      <c r="BH505" s="150" t="e">
        <f>_xlfn.XLOOKUP(A505,[27]Reworked!A:A,[27]Reworked!I:I)</f>
        <v>#N/A</v>
      </c>
      <c r="BJ505" s="150">
        <v>3</v>
      </c>
      <c r="BK505" s="150">
        <v>1</v>
      </c>
    </row>
    <row r="506" spans="1:63" ht="26.25" customHeight="1" x14ac:dyDescent="0.25">
      <c r="A506" s="265">
        <v>295</v>
      </c>
      <c r="B506" s="266" t="s">
        <v>1363</v>
      </c>
      <c r="C506" s="271" t="s">
        <v>1193</v>
      </c>
      <c r="D506" s="271" t="s">
        <v>438</v>
      </c>
      <c r="E506" s="271" t="s">
        <v>1323</v>
      </c>
      <c r="F506" s="271" t="s">
        <v>1</v>
      </c>
      <c r="G506" s="271" t="s">
        <v>443</v>
      </c>
      <c r="H506" s="266" t="s">
        <v>444</v>
      </c>
      <c r="I506" s="266" t="s">
        <v>437</v>
      </c>
      <c r="J506" s="152" t="s">
        <v>17</v>
      </c>
      <c r="K506" s="271" t="s">
        <v>1</v>
      </c>
      <c r="L506" s="272" t="s">
        <v>23</v>
      </c>
      <c r="M506" s="152" t="s">
        <v>17</v>
      </c>
      <c r="N506" s="273" t="s">
        <v>22</v>
      </c>
      <c r="O506" s="272" t="s">
        <v>23</v>
      </c>
      <c r="P506" s="271" t="s">
        <v>1</v>
      </c>
      <c r="Q506" s="271" t="s">
        <v>1</v>
      </c>
      <c r="R506" s="271" t="s">
        <v>1</v>
      </c>
      <c r="S506" s="271" t="s">
        <v>1</v>
      </c>
      <c r="T506" s="271" t="s">
        <v>1</v>
      </c>
      <c r="U506" s="271" t="s">
        <v>1</v>
      </c>
      <c r="V506" s="271" t="s">
        <v>1</v>
      </c>
      <c r="W506" s="271" t="s">
        <v>1</v>
      </c>
      <c r="X506" s="271" t="s">
        <v>1</v>
      </c>
      <c r="Y506" s="271" t="s">
        <v>1</v>
      </c>
      <c r="Z506" s="271" t="s">
        <v>1</v>
      </c>
      <c r="AA506" s="271" t="s">
        <v>1</v>
      </c>
      <c r="AB506" s="271" t="s">
        <v>1</v>
      </c>
      <c r="AC506" s="271" t="s">
        <v>1</v>
      </c>
      <c r="AD506" s="271" t="s">
        <v>1</v>
      </c>
      <c r="AE506" s="274" t="s">
        <v>20</v>
      </c>
      <c r="AF506" s="271" t="s">
        <v>1</v>
      </c>
      <c r="AG506" s="271" t="s">
        <v>1</v>
      </c>
      <c r="AH506" s="271" t="s">
        <v>1</v>
      </c>
      <c r="AI506" s="271" t="s">
        <v>1</v>
      </c>
      <c r="AJ506" s="271" t="s">
        <v>1</v>
      </c>
      <c r="AK506" s="273" t="s">
        <v>22</v>
      </c>
      <c r="AL506" s="271" t="s">
        <v>1</v>
      </c>
      <c r="AM506" s="271" t="s">
        <v>1</v>
      </c>
      <c r="AN506" s="271" t="s">
        <v>1</v>
      </c>
      <c r="AO506" s="271" t="s">
        <v>1</v>
      </c>
      <c r="AP506" s="271" t="s">
        <v>1</v>
      </c>
      <c r="AQ506" s="271" t="s">
        <v>1</v>
      </c>
      <c r="AR506" s="273" t="s">
        <v>22</v>
      </c>
      <c r="AS506" s="271" t="s">
        <v>1</v>
      </c>
      <c r="AT506" s="271" t="s">
        <v>1</v>
      </c>
      <c r="AU506" s="273" t="s">
        <v>22</v>
      </c>
      <c r="AV506" s="271" t="s">
        <v>1</v>
      </c>
      <c r="AW506" s="274" t="s">
        <v>1240</v>
      </c>
      <c r="AX506" s="152">
        <v>2</v>
      </c>
      <c r="AY506" s="284">
        <v>0</v>
      </c>
      <c r="AZ506" s="276">
        <v>0</v>
      </c>
      <c r="BA506" s="277">
        <v>0.57999999999999996</v>
      </c>
      <c r="BB506" s="278">
        <v>0.1</v>
      </c>
      <c r="BD506" s="150" t="e">
        <f>_xlfn.XLOOKUP(A506,'KSD auditees'!A:A,'KSD auditees'!A:A)</f>
        <v>#N/A</v>
      </c>
      <c r="BE506" s="150" t="e">
        <f>_xlfn.XLOOKUP(A506,'KSD auditees'!A:A,'KSD auditees'!G:G)</f>
        <v>#N/A</v>
      </c>
      <c r="BF506" s="150" t="e">
        <f>_xlfn.XLOOKUP(A506,'[27]Non AGSA'!B:B,'[27]Non AGSA'!B:B)</f>
        <v>#N/A</v>
      </c>
      <c r="BG506" s="150" t="e">
        <f>_xlfn.XLOOKUP(A506,'[27]Dormant auditee list'!C:C,'[27]Dormant auditee list'!C:C)</f>
        <v>#N/A</v>
      </c>
      <c r="BH506" s="150" t="e">
        <f>_xlfn.XLOOKUP(A506,[27]Reworked!A:A,[27]Reworked!I:I)</f>
        <v>#N/A</v>
      </c>
      <c r="BJ506" s="150">
        <v>3</v>
      </c>
      <c r="BK506" s="150">
        <v>2</v>
      </c>
    </row>
    <row r="507" spans="1:63" ht="14.25" customHeight="1" x14ac:dyDescent="0.25">
      <c r="A507" s="265">
        <v>1258</v>
      </c>
      <c r="B507" s="266" t="s">
        <v>1364</v>
      </c>
      <c r="C507" s="271" t="s">
        <v>1193</v>
      </c>
      <c r="D507" s="271" t="s">
        <v>1065</v>
      </c>
      <c r="E507" s="271" t="s">
        <v>1323</v>
      </c>
      <c r="F507" s="271" t="s">
        <v>1</v>
      </c>
      <c r="G507" s="271" t="s">
        <v>1</v>
      </c>
      <c r="H507" s="266" t="s">
        <v>1</v>
      </c>
      <c r="I507" s="266" t="s">
        <v>1065</v>
      </c>
      <c r="J507" s="152" t="s">
        <v>17</v>
      </c>
      <c r="K507" s="271" t="s">
        <v>1</v>
      </c>
      <c r="L507" s="272" t="s">
        <v>23</v>
      </c>
      <c r="M507" s="152" t="s">
        <v>17</v>
      </c>
      <c r="N507" s="271" t="s">
        <v>1</v>
      </c>
      <c r="O507" s="272" t="s">
        <v>23</v>
      </c>
      <c r="P507" s="271" t="s">
        <v>1</v>
      </c>
      <c r="Q507" s="271" t="s">
        <v>1</v>
      </c>
      <c r="R507" s="271" t="s">
        <v>1</v>
      </c>
      <c r="S507" s="271" t="s">
        <v>1</v>
      </c>
      <c r="T507" s="271" t="s">
        <v>1</v>
      </c>
      <c r="U507" s="271" t="s">
        <v>1</v>
      </c>
      <c r="V507" s="271" t="s">
        <v>1</v>
      </c>
      <c r="W507" s="271" t="s">
        <v>1</v>
      </c>
      <c r="X507" s="271" t="s">
        <v>1</v>
      </c>
      <c r="Y507" s="271" t="s">
        <v>1</v>
      </c>
      <c r="Z507" s="271" t="s">
        <v>1</v>
      </c>
      <c r="AA507" s="271" t="s">
        <v>1</v>
      </c>
      <c r="AB507" s="271" t="s">
        <v>1</v>
      </c>
      <c r="AC507" s="271" t="s">
        <v>1</v>
      </c>
      <c r="AD507" s="271" t="s">
        <v>1</v>
      </c>
      <c r="AE507" s="271" t="s">
        <v>1</v>
      </c>
      <c r="AF507" s="271" t="s">
        <v>1</v>
      </c>
      <c r="AG507" s="271" t="s">
        <v>1</v>
      </c>
      <c r="AH507" s="271" t="s">
        <v>1</v>
      </c>
      <c r="AI507" s="271" t="s">
        <v>1</v>
      </c>
      <c r="AJ507" s="271" t="s">
        <v>1</v>
      </c>
      <c r="AK507" s="272" t="s">
        <v>23</v>
      </c>
      <c r="AL507" s="272" t="s">
        <v>23</v>
      </c>
      <c r="AM507" s="271" t="s">
        <v>1</v>
      </c>
      <c r="AN507" s="271" t="s">
        <v>1</v>
      </c>
      <c r="AO507" s="271" t="s">
        <v>1</v>
      </c>
      <c r="AP507" s="271" t="s">
        <v>1</v>
      </c>
      <c r="AQ507" s="271" t="s">
        <v>1</v>
      </c>
      <c r="AR507" s="273" t="s">
        <v>22</v>
      </c>
      <c r="AS507" s="271" t="s">
        <v>1</v>
      </c>
      <c r="AT507" s="271" t="s">
        <v>1</v>
      </c>
      <c r="AU507" s="271" t="s">
        <v>1</v>
      </c>
      <c r="AV507" s="271" t="s">
        <v>1</v>
      </c>
      <c r="AW507" s="274" t="s">
        <v>1240</v>
      </c>
      <c r="AX507" s="284">
        <v>0</v>
      </c>
      <c r="AY507" s="284">
        <v>0</v>
      </c>
      <c r="AZ507" s="276">
        <v>0</v>
      </c>
      <c r="BA507" s="277">
        <v>0.25</v>
      </c>
      <c r="BB507" s="278">
        <v>0.32</v>
      </c>
      <c r="BD507" s="150" t="e">
        <f>_xlfn.XLOOKUP(A507,'KSD auditees'!A:A,'KSD auditees'!A:A)</f>
        <v>#N/A</v>
      </c>
      <c r="BE507" s="150" t="e">
        <f>_xlfn.XLOOKUP(A507,'KSD auditees'!A:A,'KSD auditees'!G:G)</f>
        <v>#N/A</v>
      </c>
      <c r="BF507" s="150" t="e">
        <f>_xlfn.XLOOKUP(A507,'[27]Non AGSA'!B:B,'[27]Non AGSA'!B:B)</f>
        <v>#N/A</v>
      </c>
      <c r="BG507" s="150" t="e">
        <f>_xlfn.XLOOKUP(A507,'[27]Dormant auditee list'!C:C,'[27]Dormant auditee list'!C:C)</f>
        <v>#N/A</v>
      </c>
      <c r="BH507" s="150" t="e">
        <f>_xlfn.XLOOKUP(A507,[27]Reworked!A:A,[27]Reworked!I:I)</f>
        <v>#N/A</v>
      </c>
      <c r="BJ507" s="150">
        <v>3</v>
      </c>
      <c r="BK507" s="150">
        <v>2</v>
      </c>
    </row>
    <row r="508" spans="1:63" ht="26.25" customHeight="1" x14ac:dyDescent="0.25">
      <c r="A508" s="265">
        <v>1521</v>
      </c>
      <c r="B508" s="266" t="s">
        <v>1365</v>
      </c>
      <c r="C508" s="271" t="s">
        <v>1193</v>
      </c>
      <c r="D508" s="271" t="s">
        <v>737</v>
      </c>
      <c r="E508" s="271" t="s">
        <v>1323</v>
      </c>
      <c r="F508" s="271" t="s">
        <v>1</v>
      </c>
      <c r="G508" s="271" t="s">
        <v>156</v>
      </c>
      <c r="H508" s="266" t="s">
        <v>444</v>
      </c>
      <c r="I508" s="266" t="s">
        <v>437</v>
      </c>
      <c r="J508" s="275" t="s">
        <v>33</v>
      </c>
      <c r="K508" s="271" t="s">
        <v>1</v>
      </c>
      <c r="L508" s="273" t="s">
        <v>22</v>
      </c>
      <c r="M508" s="152" t="s">
        <v>17</v>
      </c>
      <c r="N508" s="271" t="s">
        <v>1</v>
      </c>
      <c r="O508" s="274" t="s">
        <v>20</v>
      </c>
      <c r="P508" s="271" t="s">
        <v>1</v>
      </c>
      <c r="Q508" s="271" t="s">
        <v>1</v>
      </c>
      <c r="R508" s="271" t="s">
        <v>1</v>
      </c>
      <c r="S508" s="271" t="s">
        <v>1</v>
      </c>
      <c r="T508" s="271" t="s">
        <v>1</v>
      </c>
      <c r="U508" s="271" t="s">
        <v>1</v>
      </c>
      <c r="V508" s="271" t="s">
        <v>1</v>
      </c>
      <c r="W508" s="271" t="s">
        <v>1</v>
      </c>
      <c r="X508" s="271" t="s">
        <v>1</v>
      </c>
      <c r="Y508" s="271" t="s">
        <v>1</v>
      </c>
      <c r="Z508" s="271" t="s">
        <v>1</v>
      </c>
      <c r="AA508" s="271" t="s">
        <v>1</v>
      </c>
      <c r="AB508" s="271" t="s">
        <v>1</v>
      </c>
      <c r="AC508" s="271" t="s">
        <v>1</v>
      </c>
      <c r="AD508" s="271" t="s">
        <v>1</v>
      </c>
      <c r="AE508" s="271" t="s">
        <v>1</v>
      </c>
      <c r="AF508" s="271" t="s">
        <v>1</v>
      </c>
      <c r="AG508" s="273" t="s">
        <v>22</v>
      </c>
      <c r="AH508" s="271" t="s">
        <v>1</v>
      </c>
      <c r="AI508" s="271" t="s">
        <v>1</v>
      </c>
      <c r="AJ508" s="271" t="s">
        <v>1</v>
      </c>
      <c r="AK508" s="271" t="s">
        <v>1</v>
      </c>
      <c r="AL508" s="271" t="s">
        <v>1</v>
      </c>
      <c r="AM508" s="271" t="s">
        <v>1</v>
      </c>
      <c r="AN508" s="271" t="s">
        <v>1</v>
      </c>
      <c r="AO508" s="271" t="s">
        <v>1</v>
      </c>
      <c r="AP508" s="271" t="s">
        <v>1</v>
      </c>
      <c r="AQ508" s="271" t="s">
        <v>1</v>
      </c>
      <c r="AR508" s="271" t="s">
        <v>1</v>
      </c>
      <c r="AS508" s="271" t="s">
        <v>1</v>
      </c>
      <c r="AT508" s="271" t="s">
        <v>1</v>
      </c>
      <c r="AU508" s="271" t="s">
        <v>1</v>
      </c>
      <c r="AV508" s="271" t="s">
        <v>1</v>
      </c>
      <c r="AW508" s="275" t="s">
        <v>1241</v>
      </c>
      <c r="AX508" s="284">
        <v>0</v>
      </c>
      <c r="AY508" s="284">
        <v>0</v>
      </c>
      <c r="AZ508" s="276">
        <v>0</v>
      </c>
      <c r="BA508" s="276">
        <v>0</v>
      </c>
      <c r="BB508" s="281">
        <v>0</v>
      </c>
      <c r="BD508" s="150" t="e">
        <f>_xlfn.XLOOKUP(A508,'KSD auditees'!A:A,'KSD auditees'!A:A)</f>
        <v>#N/A</v>
      </c>
      <c r="BE508" s="150" t="e">
        <f>_xlfn.XLOOKUP(A508,'KSD auditees'!A:A,'KSD auditees'!G:G)</f>
        <v>#N/A</v>
      </c>
      <c r="BF508" s="150" t="e">
        <f>_xlfn.XLOOKUP(A508,'[27]Non AGSA'!B:B,'[27]Non AGSA'!B:B)</f>
        <v>#N/A</v>
      </c>
      <c r="BG508" s="150" t="e">
        <f>_xlfn.XLOOKUP(A508,'[27]Dormant auditee list'!C:C,'[27]Dormant auditee list'!C:C)</f>
        <v>#N/A</v>
      </c>
      <c r="BH508" s="150" t="e">
        <f>_xlfn.XLOOKUP(A508,[27]Reworked!A:A,[27]Reworked!I:I)</f>
        <v>#N/A</v>
      </c>
      <c r="BJ508" s="150">
        <v>3</v>
      </c>
      <c r="BK508" s="150">
        <v>1</v>
      </c>
    </row>
    <row r="509" spans="1:63" ht="14.25" customHeight="1" x14ac:dyDescent="0.25">
      <c r="A509" s="265">
        <v>561</v>
      </c>
      <c r="B509" s="266" t="s">
        <v>1366</v>
      </c>
      <c r="C509" s="271" t="s">
        <v>1193</v>
      </c>
      <c r="D509" s="271" t="s">
        <v>1021</v>
      </c>
      <c r="E509" s="271" t="s">
        <v>1323</v>
      </c>
      <c r="F509" s="271" t="s">
        <v>1</v>
      </c>
      <c r="G509" s="271" t="s">
        <v>1</v>
      </c>
      <c r="H509" s="266" t="s">
        <v>1</v>
      </c>
      <c r="I509" s="266" t="s">
        <v>1021</v>
      </c>
      <c r="J509" s="275" t="s">
        <v>33</v>
      </c>
      <c r="K509" s="271" t="s">
        <v>1</v>
      </c>
      <c r="L509" s="271" t="s">
        <v>1</v>
      </c>
      <c r="M509" s="275" t="s">
        <v>33</v>
      </c>
      <c r="N509" s="271" t="s">
        <v>1</v>
      </c>
      <c r="O509" s="271" t="s">
        <v>1</v>
      </c>
      <c r="P509" s="271" t="s">
        <v>1</v>
      </c>
      <c r="Q509" s="271" t="s">
        <v>1</v>
      </c>
      <c r="R509" s="271" t="s">
        <v>1</v>
      </c>
      <c r="S509" s="271" t="s">
        <v>1</v>
      </c>
      <c r="T509" s="271" t="s">
        <v>1</v>
      </c>
      <c r="U509" s="271" t="s">
        <v>1</v>
      </c>
      <c r="V509" s="271" t="s">
        <v>1</v>
      </c>
      <c r="W509" s="271" t="s">
        <v>1</v>
      </c>
      <c r="X509" s="271" t="s">
        <v>1</v>
      </c>
      <c r="Y509" s="271" t="s">
        <v>1</v>
      </c>
      <c r="Z509" s="271" t="s">
        <v>1</v>
      </c>
      <c r="AA509" s="271" t="s">
        <v>1</v>
      </c>
      <c r="AB509" s="271" t="s">
        <v>1</v>
      </c>
      <c r="AC509" s="271" t="s">
        <v>1</v>
      </c>
      <c r="AD509" s="271" t="s">
        <v>1</v>
      </c>
      <c r="AE509" s="271" t="s">
        <v>1</v>
      </c>
      <c r="AF509" s="271" t="s">
        <v>1</v>
      </c>
      <c r="AG509" s="271" t="s">
        <v>1</v>
      </c>
      <c r="AH509" s="271" t="s">
        <v>1</v>
      </c>
      <c r="AI509" s="271" t="s">
        <v>1</v>
      </c>
      <c r="AJ509" s="271" t="s">
        <v>1</v>
      </c>
      <c r="AK509" s="271" t="s">
        <v>1</v>
      </c>
      <c r="AL509" s="271" t="s">
        <v>1</v>
      </c>
      <c r="AM509" s="271" t="s">
        <v>1</v>
      </c>
      <c r="AN509" s="271" t="s">
        <v>1</v>
      </c>
      <c r="AO509" s="271" t="s">
        <v>1</v>
      </c>
      <c r="AP509" s="271" t="s">
        <v>1</v>
      </c>
      <c r="AQ509" s="271" t="s">
        <v>1</v>
      </c>
      <c r="AR509" s="271" t="s">
        <v>1</v>
      </c>
      <c r="AS509" s="271" t="s">
        <v>1</v>
      </c>
      <c r="AT509" s="271" t="s">
        <v>1</v>
      </c>
      <c r="AU509" s="271" t="s">
        <v>1</v>
      </c>
      <c r="AV509" s="271" t="s">
        <v>1</v>
      </c>
      <c r="AW509" s="284" t="s">
        <v>1</v>
      </c>
      <c r="AX509" s="284">
        <v>0</v>
      </c>
      <c r="AY509" s="284">
        <v>0</v>
      </c>
      <c r="AZ509" s="276" t="s">
        <v>1</v>
      </c>
      <c r="BA509" s="276" t="s">
        <v>1</v>
      </c>
      <c r="BB509" s="283" t="s">
        <v>1</v>
      </c>
      <c r="BD509" s="150" t="e">
        <f>_xlfn.XLOOKUP(A509,'KSD auditees'!A:A,'KSD auditees'!A:A)</f>
        <v>#N/A</v>
      </c>
      <c r="BE509" s="150" t="e">
        <f>_xlfn.XLOOKUP(A509,'KSD auditees'!A:A,'KSD auditees'!G:G)</f>
        <v>#N/A</v>
      </c>
      <c r="BF509" s="150" t="e">
        <f>_xlfn.XLOOKUP(A509,'[27]Non AGSA'!B:B,'[27]Non AGSA'!B:B)</f>
        <v>#N/A</v>
      </c>
      <c r="BG509" s="150">
        <f>_xlfn.XLOOKUP(A509,'[27]Dormant auditee list'!C:C,'[27]Dormant auditee list'!C:C)</f>
        <v>561</v>
      </c>
      <c r="BH509" s="150" t="e">
        <f>_xlfn.XLOOKUP(A509,[27]Reworked!A:A,[27]Reworked!I:I)</f>
        <v>#N/A</v>
      </c>
      <c r="BJ509" s="150">
        <v>3</v>
      </c>
      <c r="BK509" s="150">
        <v>1</v>
      </c>
    </row>
    <row r="510" spans="1:63" ht="14.25" customHeight="1" x14ac:dyDescent="0.25">
      <c r="A510" s="265">
        <v>298</v>
      </c>
      <c r="B510" s="266" t="s">
        <v>1046</v>
      </c>
      <c r="C510" s="271" t="s">
        <v>1193</v>
      </c>
      <c r="D510" s="271" t="s">
        <v>1021</v>
      </c>
      <c r="E510" s="271" t="s">
        <v>1323</v>
      </c>
      <c r="F510" s="271" t="s">
        <v>1</v>
      </c>
      <c r="G510" s="271" t="s">
        <v>1</v>
      </c>
      <c r="H510" s="266" t="s">
        <v>1</v>
      </c>
      <c r="I510" s="266" t="s">
        <v>1021</v>
      </c>
      <c r="J510" s="275" t="s">
        <v>33</v>
      </c>
      <c r="K510" s="271" t="s">
        <v>1</v>
      </c>
      <c r="L510" s="273" t="s">
        <v>22</v>
      </c>
      <c r="M510" s="152" t="s">
        <v>17</v>
      </c>
      <c r="N510" s="273" t="s">
        <v>22</v>
      </c>
      <c r="O510" s="272" t="s">
        <v>23</v>
      </c>
      <c r="P510" s="271" t="s">
        <v>1</v>
      </c>
      <c r="Q510" s="271" t="s">
        <v>1</v>
      </c>
      <c r="R510" s="271" t="s">
        <v>1</v>
      </c>
      <c r="S510" s="271" t="s">
        <v>1</v>
      </c>
      <c r="T510" s="271" t="s">
        <v>1</v>
      </c>
      <c r="U510" s="271" t="s">
        <v>1</v>
      </c>
      <c r="V510" s="271" t="s">
        <v>1</v>
      </c>
      <c r="W510" s="271" t="s">
        <v>1</v>
      </c>
      <c r="X510" s="271" t="s">
        <v>1</v>
      </c>
      <c r="Y510" s="271" t="s">
        <v>1</v>
      </c>
      <c r="Z510" s="271" t="s">
        <v>1</v>
      </c>
      <c r="AA510" s="271" t="s">
        <v>1</v>
      </c>
      <c r="AB510" s="271" t="s">
        <v>1</v>
      </c>
      <c r="AC510" s="271" t="s">
        <v>1</v>
      </c>
      <c r="AD510" s="271" t="s">
        <v>1</v>
      </c>
      <c r="AE510" s="271" t="s">
        <v>1</v>
      </c>
      <c r="AF510" s="271" t="s">
        <v>1</v>
      </c>
      <c r="AG510" s="271" t="s">
        <v>1</v>
      </c>
      <c r="AH510" s="271" t="s">
        <v>1</v>
      </c>
      <c r="AI510" s="271" t="s">
        <v>1</v>
      </c>
      <c r="AJ510" s="271" t="s">
        <v>1</v>
      </c>
      <c r="AK510" s="271" t="s">
        <v>1</v>
      </c>
      <c r="AL510" s="271" t="s">
        <v>1</v>
      </c>
      <c r="AM510" s="271" t="s">
        <v>1</v>
      </c>
      <c r="AN510" s="271" t="s">
        <v>1</v>
      </c>
      <c r="AO510" s="271" t="s">
        <v>1</v>
      </c>
      <c r="AP510" s="271" t="s">
        <v>1</v>
      </c>
      <c r="AQ510" s="271" t="s">
        <v>1</v>
      </c>
      <c r="AR510" s="273" t="s">
        <v>22</v>
      </c>
      <c r="AS510" s="271" t="s">
        <v>1</v>
      </c>
      <c r="AT510" s="271" t="s">
        <v>1</v>
      </c>
      <c r="AU510" s="271" t="s">
        <v>1</v>
      </c>
      <c r="AV510" s="271" t="s">
        <v>1</v>
      </c>
      <c r="AW510" s="275" t="s">
        <v>1241</v>
      </c>
      <c r="AX510" s="152">
        <v>2</v>
      </c>
      <c r="AY510" s="284">
        <v>0</v>
      </c>
      <c r="AZ510" s="276">
        <v>0</v>
      </c>
      <c r="BA510" s="277">
        <v>0.2</v>
      </c>
      <c r="BB510" s="281">
        <v>0</v>
      </c>
      <c r="BD510" s="150" t="e">
        <f>_xlfn.XLOOKUP(A510,'KSD auditees'!A:A,'KSD auditees'!A:A)</f>
        <v>#N/A</v>
      </c>
      <c r="BE510" s="150" t="e">
        <f>_xlfn.XLOOKUP(A510,'KSD auditees'!A:A,'KSD auditees'!G:G)</f>
        <v>#N/A</v>
      </c>
      <c r="BF510" s="150" t="e">
        <f>_xlfn.XLOOKUP(A510,'[27]Non AGSA'!B:B,'[27]Non AGSA'!B:B)</f>
        <v>#N/A</v>
      </c>
      <c r="BG510" s="150" t="e">
        <f>_xlfn.XLOOKUP(A510,'[27]Dormant auditee list'!C:C,'[27]Dormant auditee list'!C:C)</f>
        <v>#N/A</v>
      </c>
      <c r="BH510" s="150" t="e">
        <f>_xlfn.XLOOKUP(A510,[27]Reworked!A:A,[27]Reworked!I:I)</f>
        <v>#N/A</v>
      </c>
      <c r="BJ510" s="150">
        <v>3</v>
      </c>
      <c r="BK510" s="150">
        <v>1</v>
      </c>
    </row>
    <row r="511" spans="1:63" ht="14.25" customHeight="1" x14ac:dyDescent="0.25">
      <c r="A511" s="265">
        <v>299</v>
      </c>
      <c r="B511" s="266" t="s">
        <v>1047</v>
      </c>
      <c r="C511" s="271" t="s">
        <v>1193</v>
      </c>
      <c r="D511" s="271" t="s">
        <v>1021</v>
      </c>
      <c r="E511" s="271" t="s">
        <v>1323</v>
      </c>
      <c r="F511" s="271" t="s">
        <v>1</v>
      </c>
      <c r="G511" s="271" t="s">
        <v>1</v>
      </c>
      <c r="H511" s="266" t="s">
        <v>1</v>
      </c>
      <c r="I511" s="266" t="s">
        <v>1021</v>
      </c>
      <c r="J511" s="152" t="s">
        <v>17</v>
      </c>
      <c r="K511" s="271" t="s">
        <v>1</v>
      </c>
      <c r="L511" s="272" t="s">
        <v>23</v>
      </c>
      <c r="M511" s="152" t="s">
        <v>17</v>
      </c>
      <c r="N511" s="271" t="s">
        <v>1</v>
      </c>
      <c r="O511" s="272" t="s">
        <v>23</v>
      </c>
      <c r="P511" s="271" t="s">
        <v>1</v>
      </c>
      <c r="Q511" s="271" t="s">
        <v>1</v>
      </c>
      <c r="R511" s="271" t="s">
        <v>1</v>
      </c>
      <c r="S511" s="271" t="s">
        <v>1</v>
      </c>
      <c r="T511" s="271" t="s">
        <v>1</v>
      </c>
      <c r="U511" s="271" t="s">
        <v>1</v>
      </c>
      <c r="V511" s="271" t="s">
        <v>1</v>
      </c>
      <c r="W511" s="271" t="s">
        <v>1</v>
      </c>
      <c r="X511" s="271" t="s">
        <v>1</v>
      </c>
      <c r="Y511" s="271" t="s">
        <v>1</v>
      </c>
      <c r="Z511" s="271" t="s">
        <v>1</v>
      </c>
      <c r="AA511" s="271" t="s">
        <v>1</v>
      </c>
      <c r="AB511" s="271" t="s">
        <v>1</v>
      </c>
      <c r="AC511" s="271" t="s">
        <v>1</v>
      </c>
      <c r="AD511" s="271" t="s">
        <v>1</v>
      </c>
      <c r="AE511" s="272" t="s">
        <v>23</v>
      </c>
      <c r="AF511" s="273" t="s">
        <v>22</v>
      </c>
      <c r="AG511" s="271" t="s">
        <v>1</v>
      </c>
      <c r="AH511" s="271" t="s">
        <v>1</v>
      </c>
      <c r="AI511" s="271" t="s">
        <v>1</v>
      </c>
      <c r="AJ511" s="271" t="s">
        <v>1</v>
      </c>
      <c r="AK511" s="272" t="s">
        <v>23</v>
      </c>
      <c r="AL511" s="273" t="s">
        <v>22</v>
      </c>
      <c r="AM511" s="271" t="s">
        <v>1</v>
      </c>
      <c r="AN511" s="271" t="s">
        <v>1</v>
      </c>
      <c r="AO511" s="273" t="s">
        <v>22</v>
      </c>
      <c r="AP511" s="271" t="s">
        <v>1</v>
      </c>
      <c r="AQ511" s="271" t="s">
        <v>1</v>
      </c>
      <c r="AR511" s="271" t="s">
        <v>1</v>
      </c>
      <c r="AS511" s="271" t="s">
        <v>1</v>
      </c>
      <c r="AT511" s="271" t="s">
        <v>1</v>
      </c>
      <c r="AU511" s="273" t="s">
        <v>22</v>
      </c>
      <c r="AV511" s="271" t="s">
        <v>1</v>
      </c>
      <c r="AW511" s="275" t="s">
        <v>1241</v>
      </c>
      <c r="AX511" s="152">
        <v>2</v>
      </c>
      <c r="AY511" s="284">
        <v>0</v>
      </c>
      <c r="AZ511" s="276">
        <v>0</v>
      </c>
      <c r="BA511" s="277">
        <v>1.5</v>
      </c>
      <c r="BB511" s="278">
        <v>10.9</v>
      </c>
      <c r="BD511" s="150" t="e">
        <f>_xlfn.XLOOKUP(A511,'KSD auditees'!A:A,'KSD auditees'!A:A)</f>
        <v>#N/A</v>
      </c>
      <c r="BE511" s="150" t="e">
        <f>_xlfn.XLOOKUP(A511,'KSD auditees'!A:A,'KSD auditees'!G:G)</f>
        <v>#N/A</v>
      </c>
      <c r="BF511" s="150" t="e">
        <f>_xlfn.XLOOKUP(A511,'[27]Non AGSA'!B:B,'[27]Non AGSA'!B:B)</f>
        <v>#N/A</v>
      </c>
      <c r="BG511" s="150" t="e">
        <f>_xlfn.XLOOKUP(A511,'[27]Dormant auditee list'!C:C,'[27]Dormant auditee list'!C:C)</f>
        <v>#N/A</v>
      </c>
      <c r="BH511" s="150" t="e">
        <f>_xlfn.XLOOKUP(A511,[27]Reworked!A:A,[27]Reworked!I:I)</f>
        <v>#N/A</v>
      </c>
      <c r="BJ511" s="150">
        <v>3</v>
      </c>
      <c r="BK511" s="150">
        <v>2</v>
      </c>
    </row>
    <row r="512" spans="1:63" ht="18.75" customHeight="1" x14ac:dyDescent="0.25">
      <c r="A512" s="265">
        <v>1471</v>
      </c>
      <c r="B512" s="266" t="s">
        <v>1052</v>
      </c>
      <c r="C512" s="271" t="s">
        <v>1193</v>
      </c>
      <c r="D512" s="271" t="s">
        <v>1021</v>
      </c>
      <c r="E512" s="271" t="s">
        <v>1323</v>
      </c>
      <c r="F512" s="271" t="s">
        <v>1</v>
      </c>
      <c r="G512" s="271" t="s">
        <v>1</v>
      </c>
      <c r="H512" s="266" t="s">
        <v>1</v>
      </c>
      <c r="I512" s="266" t="s">
        <v>1021</v>
      </c>
      <c r="J512" s="275" t="s">
        <v>33</v>
      </c>
      <c r="K512" s="271" t="s">
        <v>1</v>
      </c>
      <c r="L512" s="271" t="s">
        <v>1</v>
      </c>
      <c r="M512" s="275" t="s">
        <v>33</v>
      </c>
      <c r="N512" s="271" t="s">
        <v>1</v>
      </c>
      <c r="O512" s="271" t="s">
        <v>1</v>
      </c>
      <c r="P512" s="271" t="s">
        <v>1</v>
      </c>
      <c r="Q512" s="271" t="s">
        <v>1</v>
      </c>
      <c r="R512" s="271" t="s">
        <v>1</v>
      </c>
      <c r="S512" s="271" t="s">
        <v>1</v>
      </c>
      <c r="T512" s="271" t="s">
        <v>1</v>
      </c>
      <c r="U512" s="271" t="s">
        <v>1</v>
      </c>
      <c r="V512" s="271" t="s">
        <v>1</v>
      </c>
      <c r="W512" s="271" t="s">
        <v>1</v>
      </c>
      <c r="X512" s="271" t="s">
        <v>1</v>
      </c>
      <c r="Y512" s="271" t="s">
        <v>1</v>
      </c>
      <c r="Z512" s="271" t="s">
        <v>1</v>
      </c>
      <c r="AA512" s="271" t="s">
        <v>1</v>
      </c>
      <c r="AB512" s="271" t="s">
        <v>1</v>
      </c>
      <c r="AC512" s="271" t="s">
        <v>1</v>
      </c>
      <c r="AD512" s="271" t="s">
        <v>1</v>
      </c>
      <c r="AE512" s="271" t="s">
        <v>1</v>
      </c>
      <c r="AF512" s="271" t="s">
        <v>1</v>
      </c>
      <c r="AG512" s="271" t="s">
        <v>1</v>
      </c>
      <c r="AH512" s="271" t="s">
        <v>1</v>
      </c>
      <c r="AI512" s="271" t="s">
        <v>1</v>
      </c>
      <c r="AJ512" s="271" t="s">
        <v>1</v>
      </c>
      <c r="AK512" s="271" t="s">
        <v>1</v>
      </c>
      <c r="AL512" s="271" t="s">
        <v>1</v>
      </c>
      <c r="AM512" s="271" t="s">
        <v>1</v>
      </c>
      <c r="AN512" s="271" t="s">
        <v>1</v>
      </c>
      <c r="AO512" s="271" t="s">
        <v>1</v>
      </c>
      <c r="AP512" s="271" t="s">
        <v>1</v>
      </c>
      <c r="AQ512" s="271" t="s">
        <v>1</v>
      </c>
      <c r="AR512" s="271" t="s">
        <v>1</v>
      </c>
      <c r="AS512" s="271" t="s">
        <v>1</v>
      </c>
      <c r="AT512" s="271" t="s">
        <v>1</v>
      </c>
      <c r="AU512" s="271" t="s">
        <v>1</v>
      </c>
      <c r="AV512" s="271" t="s">
        <v>1</v>
      </c>
      <c r="AW512" s="284" t="s">
        <v>1</v>
      </c>
      <c r="AX512" s="284">
        <v>0</v>
      </c>
      <c r="AY512" s="284">
        <v>0</v>
      </c>
      <c r="AZ512" s="276" t="s">
        <v>1</v>
      </c>
      <c r="BA512" s="276" t="s">
        <v>1</v>
      </c>
      <c r="BB512" s="283" t="s">
        <v>1</v>
      </c>
      <c r="BD512" s="150" t="e">
        <f>_xlfn.XLOOKUP(A512,'KSD auditees'!A:A,'KSD auditees'!A:A)</f>
        <v>#N/A</v>
      </c>
      <c r="BE512" s="150" t="e">
        <f>_xlfn.XLOOKUP(A512,'KSD auditees'!A:A,'KSD auditees'!G:G)</f>
        <v>#N/A</v>
      </c>
      <c r="BF512" s="150" t="e">
        <f>_xlfn.XLOOKUP(A512,'[27]Non AGSA'!B:B,'[27]Non AGSA'!B:B)</f>
        <v>#N/A</v>
      </c>
      <c r="BG512" s="150">
        <f>_xlfn.XLOOKUP(A512,'[27]Dormant auditee list'!C:C,'[27]Dormant auditee list'!C:C)</f>
        <v>1471</v>
      </c>
      <c r="BH512" s="150" t="e">
        <f>_xlfn.XLOOKUP(A512,[27]Reworked!A:A,[27]Reworked!I:I)</f>
        <v>#N/A</v>
      </c>
      <c r="BJ512" s="150">
        <v>3</v>
      </c>
      <c r="BK512" s="150">
        <v>1</v>
      </c>
    </row>
    <row r="513" spans="1:63" ht="18" customHeight="1" x14ac:dyDescent="0.25">
      <c r="A513" s="265">
        <v>303</v>
      </c>
      <c r="B513" s="266" t="s">
        <v>1071</v>
      </c>
      <c r="C513" s="271" t="s">
        <v>1193</v>
      </c>
      <c r="D513" s="271" t="s">
        <v>1065</v>
      </c>
      <c r="E513" s="271" t="s">
        <v>1323</v>
      </c>
      <c r="F513" s="271" t="s">
        <v>1</v>
      </c>
      <c r="G513" s="271" t="s">
        <v>1</v>
      </c>
      <c r="H513" s="266" t="s">
        <v>1</v>
      </c>
      <c r="I513" s="266" t="s">
        <v>1065</v>
      </c>
      <c r="J513" s="279" t="s">
        <v>26</v>
      </c>
      <c r="K513" s="271" t="s">
        <v>1</v>
      </c>
      <c r="L513" s="272" t="s">
        <v>23</v>
      </c>
      <c r="M513" s="279" t="s">
        <v>26</v>
      </c>
      <c r="N513" s="271" t="s">
        <v>1</v>
      </c>
      <c r="O513" s="272" t="s">
        <v>23</v>
      </c>
      <c r="P513" s="272" t="s">
        <v>23</v>
      </c>
      <c r="Q513" s="271" t="s">
        <v>1</v>
      </c>
      <c r="R513" s="272" t="s">
        <v>23</v>
      </c>
      <c r="S513" s="271" t="s">
        <v>1</v>
      </c>
      <c r="T513" s="271" t="s">
        <v>1</v>
      </c>
      <c r="U513" s="274" t="s">
        <v>20</v>
      </c>
      <c r="V513" s="272" t="s">
        <v>23</v>
      </c>
      <c r="W513" s="272" t="s">
        <v>23</v>
      </c>
      <c r="X513" s="274" t="s">
        <v>20</v>
      </c>
      <c r="Y513" s="274" t="s">
        <v>20</v>
      </c>
      <c r="Z513" s="271" t="s">
        <v>1</v>
      </c>
      <c r="AA513" s="271" t="s">
        <v>1</v>
      </c>
      <c r="AB513" s="271" t="s">
        <v>1</v>
      </c>
      <c r="AC513" s="271" t="s">
        <v>1</v>
      </c>
      <c r="AD513" s="271" t="s">
        <v>1</v>
      </c>
      <c r="AE513" s="272" t="s">
        <v>23</v>
      </c>
      <c r="AF513" s="271" t="s">
        <v>1</v>
      </c>
      <c r="AG513" s="274" t="s">
        <v>20</v>
      </c>
      <c r="AH513" s="271" t="s">
        <v>1</v>
      </c>
      <c r="AI513" s="271" t="s">
        <v>1</v>
      </c>
      <c r="AJ513" s="271" t="s">
        <v>1</v>
      </c>
      <c r="AK513" s="272" t="s">
        <v>23</v>
      </c>
      <c r="AL513" s="272" t="s">
        <v>23</v>
      </c>
      <c r="AM513" s="271" t="s">
        <v>1</v>
      </c>
      <c r="AN513" s="271" t="s">
        <v>1</v>
      </c>
      <c r="AO513" s="272" t="s">
        <v>23</v>
      </c>
      <c r="AP513" s="271" t="s">
        <v>1</v>
      </c>
      <c r="AQ513" s="271" t="s">
        <v>1</v>
      </c>
      <c r="AR513" s="273" t="s">
        <v>22</v>
      </c>
      <c r="AS513" s="271" t="s">
        <v>1</v>
      </c>
      <c r="AT513" s="271" t="s">
        <v>1</v>
      </c>
      <c r="AU513" s="271" t="s">
        <v>1</v>
      </c>
      <c r="AV513" s="271" t="s">
        <v>1</v>
      </c>
      <c r="AW513" s="274" t="s">
        <v>1240</v>
      </c>
      <c r="AX513" s="284">
        <v>0</v>
      </c>
      <c r="AY513" s="284">
        <v>0</v>
      </c>
      <c r="AZ513" s="276">
        <v>0</v>
      </c>
      <c r="BA513" s="277">
        <v>0</v>
      </c>
      <c r="BB513" s="278">
        <v>0.2</v>
      </c>
      <c r="BD513" s="150" t="e">
        <f>_xlfn.XLOOKUP(A513,'KSD auditees'!A:A,'KSD auditees'!A:A)</f>
        <v>#N/A</v>
      </c>
      <c r="BE513" s="150" t="e">
        <f>_xlfn.XLOOKUP(A513,'KSD auditees'!A:A,'KSD auditees'!G:G)</f>
        <v>#N/A</v>
      </c>
      <c r="BF513" s="150" t="e">
        <f>_xlfn.XLOOKUP(A513,'[27]Non AGSA'!B:B,'[27]Non AGSA'!B:B)</f>
        <v>#N/A</v>
      </c>
      <c r="BG513" s="150" t="e">
        <f>_xlfn.XLOOKUP(A513,'[27]Dormant auditee list'!C:C,'[27]Dormant auditee list'!C:C)</f>
        <v>#N/A</v>
      </c>
      <c r="BH513" s="150" t="e">
        <f>_xlfn.XLOOKUP(A513,[27]Reworked!A:A,[27]Reworked!I:I)</f>
        <v>#N/A</v>
      </c>
      <c r="BJ513" s="150">
        <v>3</v>
      </c>
      <c r="BK513" s="150">
        <v>3</v>
      </c>
    </row>
    <row r="514" spans="1:63" ht="27" customHeight="1" x14ac:dyDescent="0.25">
      <c r="A514" s="265">
        <v>1234</v>
      </c>
      <c r="B514" s="266" t="s">
        <v>1072</v>
      </c>
      <c r="C514" s="271" t="s">
        <v>1193</v>
      </c>
      <c r="D514" s="271" t="s">
        <v>1065</v>
      </c>
      <c r="E514" s="271" t="s">
        <v>1323</v>
      </c>
      <c r="F514" s="271" t="s">
        <v>1</v>
      </c>
      <c r="G514" s="271" t="s">
        <v>1</v>
      </c>
      <c r="H514" s="266" t="s">
        <v>1</v>
      </c>
      <c r="I514" s="266" t="s">
        <v>1065</v>
      </c>
      <c r="J514" s="152" t="s">
        <v>17</v>
      </c>
      <c r="K514" s="271" t="s">
        <v>1</v>
      </c>
      <c r="L514" s="274" t="s">
        <v>20</v>
      </c>
      <c r="M514" s="275" t="s">
        <v>33</v>
      </c>
      <c r="N514" s="271" t="s">
        <v>1</v>
      </c>
      <c r="O514" s="273" t="s">
        <v>22</v>
      </c>
      <c r="P514" s="271" t="s">
        <v>1</v>
      </c>
      <c r="Q514" s="271" t="s">
        <v>1</v>
      </c>
      <c r="R514" s="271" t="s">
        <v>1</v>
      </c>
      <c r="S514" s="271" t="s">
        <v>1</v>
      </c>
      <c r="T514" s="271" t="s">
        <v>1</v>
      </c>
      <c r="U514" s="271" t="s">
        <v>1</v>
      </c>
      <c r="V514" s="271" t="s">
        <v>1</v>
      </c>
      <c r="W514" s="271" t="s">
        <v>1</v>
      </c>
      <c r="X514" s="271" t="s">
        <v>1</v>
      </c>
      <c r="Y514" s="271" t="s">
        <v>1</v>
      </c>
      <c r="Z514" s="271" t="s">
        <v>1</v>
      </c>
      <c r="AA514" s="271" t="s">
        <v>1</v>
      </c>
      <c r="AB514" s="271" t="s">
        <v>1</v>
      </c>
      <c r="AC514" s="271" t="s">
        <v>1</v>
      </c>
      <c r="AD514" s="271" t="s">
        <v>1</v>
      </c>
      <c r="AE514" s="274" t="s">
        <v>20</v>
      </c>
      <c r="AF514" s="271" t="s">
        <v>1</v>
      </c>
      <c r="AG514" s="271" t="s">
        <v>1</v>
      </c>
      <c r="AH514" s="271" t="s">
        <v>1</v>
      </c>
      <c r="AI514" s="271" t="s">
        <v>1</v>
      </c>
      <c r="AJ514" s="271" t="s">
        <v>1</v>
      </c>
      <c r="AK514" s="271" t="s">
        <v>1</v>
      </c>
      <c r="AL514" s="271" t="s">
        <v>1</v>
      </c>
      <c r="AM514" s="271" t="s">
        <v>1</v>
      </c>
      <c r="AN514" s="271" t="s">
        <v>1</v>
      </c>
      <c r="AO514" s="271" t="s">
        <v>1</v>
      </c>
      <c r="AP514" s="271" t="s">
        <v>1</v>
      </c>
      <c r="AQ514" s="271" t="s">
        <v>1</v>
      </c>
      <c r="AR514" s="271" t="s">
        <v>1</v>
      </c>
      <c r="AS514" s="271" t="s">
        <v>1</v>
      </c>
      <c r="AT514" s="271" t="s">
        <v>1</v>
      </c>
      <c r="AU514" s="272" t="s">
        <v>23</v>
      </c>
      <c r="AV514" s="271" t="s">
        <v>1</v>
      </c>
      <c r="AW514" s="275" t="s">
        <v>1241</v>
      </c>
      <c r="AX514" s="284">
        <v>0</v>
      </c>
      <c r="AY514" s="284">
        <v>0</v>
      </c>
      <c r="AZ514" s="276">
        <v>0</v>
      </c>
      <c r="BA514" s="276">
        <v>0</v>
      </c>
      <c r="BB514" s="278">
        <v>7.0000000000000007E-2</v>
      </c>
      <c r="BD514" s="150" t="e">
        <f>_xlfn.XLOOKUP(A514,'KSD auditees'!A:A,'KSD auditees'!A:A)</f>
        <v>#N/A</v>
      </c>
      <c r="BE514" s="150" t="e">
        <f>_xlfn.XLOOKUP(A514,'KSD auditees'!A:A,'KSD auditees'!G:G)</f>
        <v>#N/A</v>
      </c>
      <c r="BF514" s="150" t="e">
        <f>_xlfn.XLOOKUP(A514,'[27]Non AGSA'!B:B,'[27]Non AGSA'!B:B)</f>
        <v>#N/A</v>
      </c>
      <c r="BG514" s="150" t="e">
        <f>_xlfn.XLOOKUP(A514,'[27]Dormant auditee list'!C:C,'[27]Dormant auditee list'!C:C)</f>
        <v>#N/A</v>
      </c>
      <c r="BH514" s="150" t="e">
        <f>_xlfn.XLOOKUP(A514,[27]Reworked!A:A,[27]Reworked!I:I)</f>
        <v>#N/A</v>
      </c>
      <c r="BJ514" s="150">
        <v>3</v>
      </c>
      <c r="BK514" s="150">
        <v>2</v>
      </c>
    </row>
    <row r="515" spans="1:63" ht="18.75" customHeight="1" x14ac:dyDescent="0.25">
      <c r="A515" s="265">
        <v>426</v>
      </c>
      <c r="B515" s="266" t="s">
        <v>1073</v>
      </c>
      <c r="C515" s="271" t="s">
        <v>1193</v>
      </c>
      <c r="D515" s="271" t="s">
        <v>1065</v>
      </c>
      <c r="E515" s="271" t="s">
        <v>1323</v>
      </c>
      <c r="F515" s="271" t="s">
        <v>1</v>
      </c>
      <c r="G515" s="271" t="s">
        <v>1</v>
      </c>
      <c r="H515" s="266" t="s">
        <v>1</v>
      </c>
      <c r="I515" s="266" t="s">
        <v>1065</v>
      </c>
      <c r="J515" s="275" t="s">
        <v>33</v>
      </c>
      <c r="K515" s="271" t="s">
        <v>1</v>
      </c>
      <c r="L515" s="273" t="s">
        <v>22</v>
      </c>
      <c r="M515" s="152" t="s">
        <v>17</v>
      </c>
      <c r="N515" s="271" t="s">
        <v>1</v>
      </c>
      <c r="O515" s="274" t="s">
        <v>20</v>
      </c>
      <c r="P515" s="271" t="s">
        <v>1</v>
      </c>
      <c r="Q515" s="271" t="s">
        <v>1</v>
      </c>
      <c r="R515" s="271" t="s">
        <v>1</v>
      </c>
      <c r="S515" s="271" t="s">
        <v>1</v>
      </c>
      <c r="T515" s="271" t="s">
        <v>1</v>
      </c>
      <c r="U515" s="271" t="s">
        <v>1</v>
      </c>
      <c r="V515" s="271" t="s">
        <v>1</v>
      </c>
      <c r="W515" s="271" t="s">
        <v>1</v>
      </c>
      <c r="X515" s="271" t="s">
        <v>1</v>
      </c>
      <c r="Y515" s="271" t="s">
        <v>1</v>
      </c>
      <c r="Z515" s="271" t="s">
        <v>1</v>
      </c>
      <c r="AA515" s="271" t="s">
        <v>1</v>
      </c>
      <c r="AB515" s="271" t="s">
        <v>1</v>
      </c>
      <c r="AC515" s="271" t="s">
        <v>1</v>
      </c>
      <c r="AD515" s="271" t="s">
        <v>1</v>
      </c>
      <c r="AE515" s="273" t="s">
        <v>22</v>
      </c>
      <c r="AF515" s="271" t="s">
        <v>1</v>
      </c>
      <c r="AG515" s="271" t="s">
        <v>1</v>
      </c>
      <c r="AH515" s="271" t="s">
        <v>1</v>
      </c>
      <c r="AI515" s="271" t="s">
        <v>1</v>
      </c>
      <c r="AJ515" s="271" t="s">
        <v>1</v>
      </c>
      <c r="AK515" s="271" t="s">
        <v>1</v>
      </c>
      <c r="AL515" s="271" t="s">
        <v>1</v>
      </c>
      <c r="AM515" s="271" t="s">
        <v>1</v>
      </c>
      <c r="AN515" s="271" t="s">
        <v>1</v>
      </c>
      <c r="AO515" s="271" t="s">
        <v>1</v>
      </c>
      <c r="AP515" s="271" t="s">
        <v>1</v>
      </c>
      <c r="AQ515" s="271" t="s">
        <v>1</v>
      </c>
      <c r="AR515" s="273" t="s">
        <v>22</v>
      </c>
      <c r="AS515" s="271" t="s">
        <v>1</v>
      </c>
      <c r="AT515" s="271" t="s">
        <v>1</v>
      </c>
      <c r="AU515" s="271" t="s">
        <v>1</v>
      </c>
      <c r="AV515" s="271" t="s">
        <v>1</v>
      </c>
      <c r="AW515" s="284" t="s">
        <v>1</v>
      </c>
      <c r="AX515" s="284">
        <v>0</v>
      </c>
      <c r="AY515" s="284">
        <v>0</v>
      </c>
      <c r="AZ515" s="276">
        <v>0</v>
      </c>
      <c r="BA515" s="277">
        <v>0</v>
      </c>
      <c r="BB515" s="283">
        <v>0</v>
      </c>
      <c r="BD515" s="150" t="e">
        <f>_xlfn.XLOOKUP(A515,'KSD auditees'!A:A,'KSD auditees'!A:A)</f>
        <v>#N/A</v>
      </c>
      <c r="BE515" s="150" t="e">
        <f>_xlfn.XLOOKUP(A515,'KSD auditees'!A:A,'KSD auditees'!G:G)</f>
        <v>#N/A</v>
      </c>
      <c r="BF515" s="150" t="e">
        <f>_xlfn.XLOOKUP(A515,'[27]Non AGSA'!B:B,'[27]Non AGSA'!B:B)</f>
        <v>#N/A</v>
      </c>
      <c r="BG515" s="150" t="e">
        <f>_xlfn.XLOOKUP(A515,'[27]Dormant auditee list'!C:C,'[27]Dormant auditee list'!C:C)</f>
        <v>#N/A</v>
      </c>
      <c r="BH515" s="150" t="e">
        <f>_xlfn.XLOOKUP(A515,[27]Reworked!A:A,[27]Reworked!I:I)</f>
        <v>#N/A</v>
      </c>
      <c r="BJ515" s="150">
        <v>3</v>
      </c>
      <c r="BK515" s="150">
        <v>1</v>
      </c>
    </row>
    <row r="516" spans="1:63" ht="18" customHeight="1" x14ac:dyDescent="0.25">
      <c r="A516" s="265">
        <v>1597</v>
      </c>
      <c r="B516" s="266" t="s">
        <v>1074</v>
      </c>
      <c r="C516" s="271" t="s">
        <v>1193</v>
      </c>
      <c r="D516" s="271" t="s">
        <v>1065</v>
      </c>
      <c r="E516" s="271" t="s">
        <v>1323</v>
      </c>
      <c r="F516" s="271" t="s">
        <v>1</v>
      </c>
      <c r="G516" s="271" t="s">
        <v>1</v>
      </c>
      <c r="H516" s="266" t="s">
        <v>1</v>
      </c>
      <c r="I516" s="266" t="s">
        <v>1065</v>
      </c>
      <c r="J516" s="152" t="s">
        <v>17</v>
      </c>
      <c r="K516" s="274" t="s">
        <v>20</v>
      </c>
      <c r="L516" s="274" t="s">
        <v>20</v>
      </c>
      <c r="M516" s="151" t="s">
        <v>111</v>
      </c>
      <c r="N516" s="271" t="s">
        <v>1</v>
      </c>
      <c r="O516" s="271" t="s">
        <v>1</v>
      </c>
      <c r="P516" s="271" t="s">
        <v>1</v>
      </c>
      <c r="Q516" s="271" t="s">
        <v>1</v>
      </c>
      <c r="R516" s="271" t="s">
        <v>1</v>
      </c>
      <c r="S516" s="271" t="s">
        <v>1</v>
      </c>
      <c r="T516" s="271" t="s">
        <v>1</v>
      </c>
      <c r="U516" s="271" t="s">
        <v>1</v>
      </c>
      <c r="V516" s="271" t="s">
        <v>1</v>
      </c>
      <c r="W516" s="271" t="s">
        <v>1</v>
      </c>
      <c r="X516" s="271" t="s">
        <v>1</v>
      </c>
      <c r="Y516" s="271" t="s">
        <v>1</v>
      </c>
      <c r="Z516" s="271" t="s">
        <v>1</v>
      </c>
      <c r="AA516" s="274" t="s">
        <v>20</v>
      </c>
      <c r="AB516" s="271" t="s">
        <v>1</v>
      </c>
      <c r="AC516" s="271" t="s">
        <v>1</v>
      </c>
      <c r="AD516" s="271" t="s">
        <v>1</v>
      </c>
      <c r="AE516" s="274" t="s">
        <v>20</v>
      </c>
      <c r="AF516" s="271" t="s">
        <v>1</v>
      </c>
      <c r="AG516" s="271" t="s">
        <v>1</v>
      </c>
      <c r="AH516" s="271" t="s">
        <v>1</v>
      </c>
      <c r="AI516" s="271" t="s">
        <v>1</v>
      </c>
      <c r="AJ516" s="271" t="s">
        <v>1</v>
      </c>
      <c r="AK516" s="271" t="s">
        <v>1</v>
      </c>
      <c r="AL516" s="271" t="s">
        <v>1</v>
      </c>
      <c r="AM516" s="271" t="s">
        <v>1</v>
      </c>
      <c r="AN516" s="271" t="s">
        <v>1</v>
      </c>
      <c r="AO516" s="271" t="s">
        <v>1</v>
      </c>
      <c r="AP516" s="271" t="s">
        <v>1</v>
      </c>
      <c r="AQ516" s="271" t="s">
        <v>1</v>
      </c>
      <c r="AR516" s="274" t="s">
        <v>20</v>
      </c>
      <c r="AS516" s="271" t="s">
        <v>1</v>
      </c>
      <c r="AT516" s="271" t="s">
        <v>1</v>
      </c>
      <c r="AU516" s="274" t="s">
        <v>20</v>
      </c>
      <c r="AV516" s="271" t="s">
        <v>1</v>
      </c>
      <c r="AW516" s="284" t="s">
        <v>1</v>
      </c>
      <c r="AX516" s="284">
        <v>0</v>
      </c>
      <c r="AY516" s="284">
        <v>0</v>
      </c>
      <c r="AZ516" s="276">
        <v>0</v>
      </c>
      <c r="BA516" s="280">
        <v>0.86</v>
      </c>
      <c r="BB516" s="278">
        <v>0.04</v>
      </c>
      <c r="BD516" s="150" t="e">
        <f>_xlfn.XLOOKUP(A516,'KSD auditees'!A:A,'KSD auditees'!A:A)</f>
        <v>#N/A</v>
      </c>
      <c r="BE516" s="150" t="e">
        <f>_xlfn.XLOOKUP(A516,'KSD auditees'!A:A,'KSD auditees'!G:G)</f>
        <v>#N/A</v>
      </c>
      <c r="BF516" s="150" t="e">
        <f>_xlfn.XLOOKUP(A516,'[27]Non AGSA'!B:B,'[27]Non AGSA'!B:B)</f>
        <v>#N/A</v>
      </c>
      <c r="BG516" s="150" t="e">
        <f>_xlfn.XLOOKUP(A516,'[27]Dormant auditee list'!C:C,'[27]Dormant auditee list'!C:C)</f>
        <v>#N/A</v>
      </c>
      <c r="BH516" s="150" t="e">
        <f>_xlfn.XLOOKUP(A516,[27]Reworked!A:A,[27]Reworked!I:I)</f>
        <v>#N/A</v>
      </c>
      <c r="BJ516" s="150">
        <v>3</v>
      </c>
      <c r="BK516" s="150">
        <v>2</v>
      </c>
    </row>
    <row r="517" spans="1:63" ht="34.5" customHeight="1" x14ac:dyDescent="0.25">
      <c r="A517" s="265">
        <v>307</v>
      </c>
      <c r="B517" s="266" t="s">
        <v>1367</v>
      </c>
      <c r="C517" s="271" t="s">
        <v>1193</v>
      </c>
      <c r="D517" s="271" t="s">
        <v>1021</v>
      </c>
      <c r="E517" s="271" t="s">
        <v>1323</v>
      </c>
      <c r="F517" s="271" t="s">
        <v>1</v>
      </c>
      <c r="G517" s="271" t="s">
        <v>520</v>
      </c>
      <c r="H517" s="266" t="s">
        <v>440</v>
      </c>
      <c r="I517" s="266" t="s">
        <v>437</v>
      </c>
      <c r="J517" s="275" t="s">
        <v>33</v>
      </c>
      <c r="K517" s="271" t="s">
        <v>1</v>
      </c>
      <c r="L517" s="271" t="s">
        <v>1</v>
      </c>
      <c r="M517" s="275" t="s">
        <v>33</v>
      </c>
      <c r="N517" s="271" t="s">
        <v>1</v>
      </c>
      <c r="O517" s="271" t="s">
        <v>1</v>
      </c>
      <c r="P517" s="271" t="s">
        <v>1</v>
      </c>
      <c r="Q517" s="271" t="s">
        <v>1</v>
      </c>
      <c r="R517" s="271" t="s">
        <v>1</v>
      </c>
      <c r="S517" s="271" t="s">
        <v>1</v>
      </c>
      <c r="T517" s="271" t="s">
        <v>1</v>
      </c>
      <c r="U517" s="271" t="s">
        <v>1</v>
      </c>
      <c r="V517" s="271" t="s">
        <v>1</v>
      </c>
      <c r="W517" s="271" t="s">
        <v>1</v>
      </c>
      <c r="X517" s="271" t="s">
        <v>1</v>
      </c>
      <c r="Y517" s="271" t="s">
        <v>1</v>
      </c>
      <c r="Z517" s="271" t="s">
        <v>1</v>
      </c>
      <c r="AA517" s="271" t="s">
        <v>1</v>
      </c>
      <c r="AB517" s="271" t="s">
        <v>1</v>
      </c>
      <c r="AC517" s="271" t="s">
        <v>1</v>
      </c>
      <c r="AD517" s="271" t="s">
        <v>1</v>
      </c>
      <c r="AE517" s="271" t="s">
        <v>1</v>
      </c>
      <c r="AF517" s="271" t="s">
        <v>1</v>
      </c>
      <c r="AG517" s="271" t="s">
        <v>1</v>
      </c>
      <c r="AH517" s="271" t="s">
        <v>1</v>
      </c>
      <c r="AI517" s="271" t="s">
        <v>1</v>
      </c>
      <c r="AJ517" s="271" t="s">
        <v>1</v>
      </c>
      <c r="AK517" s="271" t="s">
        <v>1</v>
      </c>
      <c r="AL517" s="271" t="s">
        <v>1</v>
      </c>
      <c r="AM517" s="271" t="s">
        <v>1</v>
      </c>
      <c r="AN517" s="271" t="s">
        <v>1</v>
      </c>
      <c r="AO517" s="271" t="s">
        <v>1</v>
      </c>
      <c r="AP517" s="271" t="s">
        <v>1</v>
      </c>
      <c r="AQ517" s="271" t="s">
        <v>1</v>
      </c>
      <c r="AR517" s="271" t="s">
        <v>1</v>
      </c>
      <c r="AS517" s="271" t="s">
        <v>1</v>
      </c>
      <c r="AT517" s="271" t="s">
        <v>1</v>
      </c>
      <c r="AU517" s="271" t="s">
        <v>1</v>
      </c>
      <c r="AV517" s="271" t="s">
        <v>1</v>
      </c>
      <c r="AW517" s="275" t="s">
        <v>1241</v>
      </c>
      <c r="AX517" s="275">
        <v>1</v>
      </c>
      <c r="AY517" s="284">
        <v>0</v>
      </c>
      <c r="AZ517" s="276">
        <v>0</v>
      </c>
      <c r="BA517" s="276">
        <v>0</v>
      </c>
      <c r="BB517" s="278">
        <v>0.02</v>
      </c>
      <c r="BD517" s="150" t="e">
        <f>_xlfn.XLOOKUP(A517,'KSD auditees'!A:A,'KSD auditees'!A:A)</f>
        <v>#N/A</v>
      </c>
      <c r="BE517" s="150" t="e">
        <f>_xlfn.XLOOKUP(A517,'KSD auditees'!A:A,'KSD auditees'!G:G)</f>
        <v>#N/A</v>
      </c>
      <c r="BF517" s="150" t="e">
        <f>_xlfn.XLOOKUP(A517,'[27]Non AGSA'!B:B,'[27]Non AGSA'!B:B)</f>
        <v>#N/A</v>
      </c>
      <c r="BG517" s="150" t="e">
        <f>_xlfn.XLOOKUP(A517,'[27]Dormant auditee list'!C:C,'[27]Dormant auditee list'!C:C)</f>
        <v>#N/A</v>
      </c>
      <c r="BH517" s="150" t="e">
        <f>_xlfn.XLOOKUP(A517,[27]Reworked!A:A,[27]Reworked!I:I)</f>
        <v>#N/A</v>
      </c>
      <c r="BJ517" s="150">
        <v>3</v>
      </c>
      <c r="BK517" s="150">
        <v>1</v>
      </c>
    </row>
    <row r="518" spans="1:63" ht="27" customHeight="1" x14ac:dyDescent="0.25">
      <c r="A518" s="265">
        <v>1455</v>
      </c>
      <c r="B518" s="266" t="s">
        <v>1368</v>
      </c>
      <c r="C518" s="271" t="s">
        <v>1193</v>
      </c>
      <c r="D518" s="271" t="s">
        <v>854</v>
      </c>
      <c r="E518" s="271" t="s">
        <v>1323</v>
      </c>
      <c r="F518" s="271" t="s">
        <v>1</v>
      </c>
      <c r="G518" s="271" t="s">
        <v>151</v>
      </c>
      <c r="H518" s="266" t="s">
        <v>444</v>
      </c>
      <c r="I518" s="266" t="s">
        <v>437</v>
      </c>
      <c r="J518" s="275" t="s">
        <v>33</v>
      </c>
      <c r="K518" s="271" t="s">
        <v>1</v>
      </c>
      <c r="L518" s="271" t="s">
        <v>1</v>
      </c>
      <c r="M518" s="275" t="s">
        <v>33</v>
      </c>
      <c r="N518" s="271" t="s">
        <v>1</v>
      </c>
      <c r="O518" s="271" t="s">
        <v>1</v>
      </c>
      <c r="P518" s="271" t="s">
        <v>1</v>
      </c>
      <c r="Q518" s="271" t="s">
        <v>1</v>
      </c>
      <c r="R518" s="271" t="s">
        <v>1</v>
      </c>
      <c r="S518" s="271" t="s">
        <v>1</v>
      </c>
      <c r="T518" s="271" t="s">
        <v>1</v>
      </c>
      <c r="U518" s="271" t="s">
        <v>1</v>
      </c>
      <c r="V518" s="271" t="s">
        <v>1</v>
      </c>
      <c r="W518" s="271" t="s">
        <v>1</v>
      </c>
      <c r="X518" s="271" t="s">
        <v>1</v>
      </c>
      <c r="Y518" s="271" t="s">
        <v>1</v>
      </c>
      <c r="Z518" s="271" t="s">
        <v>1</v>
      </c>
      <c r="AA518" s="271" t="s">
        <v>1</v>
      </c>
      <c r="AB518" s="271" t="s">
        <v>1</v>
      </c>
      <c r="AC518" s="271" t="s">
        <v>1</v>
      </c>
      <c r="AD518" s="271" t="s">
        <v>1</v>
      </c>
      <c r="AE518" s="271" t="s">
        <v>1</v>
      </c>
      <c r="AF518" s="271" t="s">
        <v>1</v>
      </c>
      <c r="AG518" s="271" t="s">
        <v>1</v>
      </c>
      <c r="AH518" s="271" t="s">
        <v>1</v>
      </c>
      <c r="AI518" s="271" t="s">
        <v>1</v>
      </c>
      <c r="AJ518" s="271" t="s">
        <v>1</v>
      </c>
      <c r="AK518" s="271" t="s">
        <v>1</v>
      </c>
      <c r="AL518" s="271" t="s">
        <v>1</v>
      </c>
      <c r="AM518" s="271" t="s">
        <v>1</v>
      </c>
      <c r="AN518" s="271" t="s">
        <v>1</v>
      </c>
      <c r="AO518" s="271" t="s">
        <v>1</v>
      </c>
      <c r="AP518" s="271" t="s">
        <v>1</v>
      </c>
      <c r="AQ518" s="271" t="s">
        <v>1</v>
      </c>
      <c r="AR518" s="271" t="s">
        <v>1</v>
      </c>
      <c r="AS518" s="271" t="s">
        <v>1</v>
      </c>
      <c r="AT518" s="271" t="s">
        <v>1</v>
      </c>
      <c r="AU518" s="271" t="s">
        <v>1</v>
      </c>
      <c r="AV518" s="271" t="s">
        <v>1</v>
      </c>
      <c r="AW518" s="284" t="s">
        <v>1</v>
      </c>
      <c r="AX518" s="284">
        <v>0</v>
      </c>
      <c r="AY518" s="284">
        <v>0</v>
      </c>
      <c r="AZ518" s="276">
        <v>0</v>
      </c>
      <c r="BA518" s="276">
        <v>0</v>
      </c>
      <c r="BB518" s="283">
        <v>0</v>
      </c>
      <c r="BD518" s="150" t="e">
        <f>_xlfn.XLOOKUP(A518,'KSD auditees'!A:A,'KSD auditees'!A:A)</f>
        <v>#N/A</v>
      </c>
      <c r="BE518" s="150" t="e">
        <f>_xlfn.XLOOKUP(A518,'KSD auditees'!A:A,'KSD auditees'!G:G)</f>
        <v>#N/A</v>
      </c>
      <c r="BF518" s="150" t="e">
        <f>_xlfn.XLOOKUP(A518,'[27]Non AGSA'!B:B,'[27]Non AGSA'!B:B)</f>
        <v>#N/A</v>
      </c>
      <c r="BG518" s="150" t="e">
        <f>_xlfn.XLOOKUP(A518,'[27]Dormant auditee list'!C:C,'[27]Dormant auditee list'!C:C)</f>
        <v>#N/A</v>
      </c>
      <c r="BH518" s="150" t="e">
        <f>_xlfn.XLOOKUP(A518,[27]Reworked!A:A,[27]Reworked!I:I)</f>
        <v>#N/A</v>
      </c>
      <c r="BI518" s="150" t="e">
        <f>_xlfn.XLOOKUP(A518,[27]Reworked!A:A,[27]Reworked!J:J)</f>
        <v>#N/A</v>
      </c>
      <c r="BJ518" s="150">
        <v>3</v>
      </c>
      <c r="BK518" s="150">
        <v>1</v>
      </c>
    </row>
    <row r="519" spans="1:63" ht="34.5" customHeight="1" x14ac:dyDescent="0.25">
      <c r="A519" s="265">
        <v>323</v>
      </c>
      <c r="B519" s="266" t="s">
        <v>1124</v>
      </c>
      <c r="C519" s="271" t="s">
        <v>1193</v>
      </c>
      <c r="D519" s="271" t="s">
        <v>1086</v>
      </c>
      <c r="E519" s="271" t="s">
        <v>1323</v>
      </c>
      <c r="F519" s="271" t="s">
        <v>1</v>
      </c>
      <c r="G519" s="271" t="s">
        <v>169</v>
      </c>
      <c r="H519" s="266" t="s">
        <v>440</v>
      </c>
      <c r="I519" s="266" t="s">
        <v>437</v>
      </c>
      <c r="J519" s="285" t="s">
        <v>39</v>
      </c>
      <c r="K519" s="271" t="s">
        <v>1</v>
      </c>
      <c r="L519" s="271" t="s">
        <v>1</v>
      </c>
      <c r="M519" s="285" t="s">
        <v>39</v>
      </c>
      <c r="N519" s="271" t="s">
        <v>1</v>
      </c>
      <c r="O519" s="271" t="s">
        <v>1</v>
      </c>
      <c r="P519" s="271" t="s">
        <v>1</v>
      </c>
      <c r="Q519" s="271" t="s">
        <v>1</v>
      </c>
      <c r="R519" s="271" t="s">
        <v>1</v>
      </c>
      <c r="S519" s="271" t="s">
        <v>1</v>
      </c>
      <c r="T519" s="271" t="s">
        <v>1</v>
      </c>
      <c r="U519" s="271" t="s">
        <v>1</v>
      </c>
      <c r="V519" s="271" t="s">
        <v>1</v>
      </c>
      <c r="W519" s="271" t="s">
        <v>1</v>
      </c>
      <c r="X519" s="271" t="s">
        <v>1</v>
      </c>
      <c r="Y519" s="271" t="s">
        <v>1</v>
      </c>
      <c r="Z519" s="271" t="s">
        <v>1</v>
      </c>
      <c r="AA519" s="271" t="s">
        <v>1</v>
      </c>
      <c r="AB519" s="271" t="s">
        <v>1</v>
      </c>
      <c r="AC519" s="271" t="s">
        <v>1</v>
      </c>
      <c r="AD519" s="271" t="s">
        <v>1</v>
      </c>
      <c r="AE519" s="271" t="s">
        <v>1</v>
      </c>
      <c r="AF519" s="271" t="s">
        <v>1</v>
      </c>
      <c r="AG519" s="271" t="s">
        <v>1</v>
      </c>
      <c r="AH519" s="271" t="s">
        <v>1</v>
      </c>
      <c r="AI519" s="271" t="s">
        <v>1</v>
      </c>
      <c r="AJ519" s="271" t="s">
        <v>1</v>
      </c>
      <c r="AK519" s="271" t="s">
        <v>1</v>
      </c>
      <c r="AL519" s="271" t="s">
        <v>1</v>
      </c>
      <c r="AM519" s="271" t="s">
        <v>1</v>
      </c>
      <c r="AN519" s="271" t="s">
        <v>1</v>
      </c>
      <c r="AO519" s="271" t="s">
        <v>1</v>
      </c>
      <c r="AP519" s="271" t="s">
        <v>1</v>
      </c>
      <c r="AQ519" s="271" t="s">
        <v>1</v>
      </c>
      <c r="AR519" s="271" t="s">
        <v>1</v>
      </c>
      <c r="AS519" s="271" t="s">
        <v>1</v>
      </c>
      <c r="AT519" s="271" t="s">
        <v>1</v>
      </c>
      <c r="AU519" s="271" t="s">
        <v>1</v>
      </c>
      <c r="AV519" s="271" t="s">
        <v>1</v>
      </c>
      <c r="AW519" s="284" t="s">
        <v>1</v>
      </c>
      <c r="AX519" s="284">
        <v>0</v>
      </c>
      <c r="AY519" s="284">
        <v>0</v>
      </c>
      <c r="AZ519" s="276" t="s">
        <v>1</v>
      </c>
      <c r="BA519" s="276" t="s">
        <v>1</v>
      </c>
      <c r="BB519" s="283" t="s">
        <v>1</v>
      </c>
      <c r="BD519" s="150" t="e">
        <f>_xlfn.XLOOKUP(A519,'KSD auditees'!A:A,'KSD auditees'!A:A)</f>
        <v>#N/A</v>
      </c>
      <c r="BE519" s="150" t="e">
        <f>_xlfn.XLOOKUP(A519,'KSD auditees'!A:A,'KSD auditees'!G:G)</f>
        <v>#N/A</v>
      </c>
      <c r="BF519" s="150" t="e">
        <f>_xlfn.XLOOKUP(A519,'[27]Non AGSA'!B:B,'[27]Non AGSA'!B:B)</f>
        <v>#N/A</v>
      </c>
      <c r="BG519" s="150" t="e">
        <f>_xlfn.XLOOKUP(A519,'[27]Dormant auditee list'!C:C,'[27]Dormant auditee list'!C:C)</f>
        <v>#N/A</v>
      </c>
      <c r="BH519" s="150" t="e">
        <f>_xlfn.XLOOKUP(A519,[27]Reworked!A:A,[27]Reworked!I:I)</f>
        <v>#N/A</v>
      </c>
      <c r="BJ519" s="150">
        <v>3</v>
      </c>
      <c r="BK519" s="150">
        <v>6</v>
      </c>
    </row>
    <row r="520" spans="1:63" ht="27" customHeight="1" x14ac:dyDescent="0.25">
      <c r="A520" s="265">
        <v>328</v>
      </c>
      <c r="B520" s="266" t="s">
        <v>510</v>
      </c>
      <c r="C520" s="271" t="s">
        <v>1193</v>
      </c>
      <c r="D520" s="271" t="s">
        <v>492</v>
      </c>
      <c r="E520" s="271" t="s">
        <v>1323</v>
      </c>
      <c r="F520" s="271" t="s">
        <v>1</v>
      </c>
      <c r="G520" s="271" t="s">
        <v>443</v>
      </c>
      <c r="H520" s="266" t="s">
        <v>444</v>
      </c>
      <c r="I520" s="266" t="s">
        <v>437</v>
      </c>
      <c r="J520" s="152" t="s">
        <v>17</v>
      </c>
      <c r="K520" s="271" t="s">
        <v>1</v>
      </c>
      <c r="L520" s="272" t="s">
        <v>23</v>
      </c>
      <c r="M520" s="152" t="s">
        <v>17</v>
      </c>
      <c r="N520" s="271" t="s">
        <v>1</v>
      </c>
      <c r="O520" s="272" t="s">
        <v>23</v>
      </c>
      <c r="P520" s="271" t="s">
        <v>1</v>
      </c>
      <c r="Q520" s="271" t="s">
        <v>1</v>
      </c>
      <c r="R520" s="271" t="s">
        <v>1</v>
      </c>
      <c r="S520" s="271" t="s">
        <v>1</v>
      </c>
      <c r="T520" s="271" t="s">
        <v>1</v>
      </c>
      <c r="U520" s="271" t="s">
        <v>1</v>
      </c>
      <c r="V520" s="271" t="s">
        <v>1</v>
      </c>
      <c r="W520" s="271" t="s">
        <v>1</v>
      </c>
      <c r="X520" s="271" t="s">
        <v>1</v>
      </c>
      <c r="Y520" s="271" t="s">
        <v>1</v>
      </c>
      <c r="Z520" s="271" t="s">
        <v>1</v>
      </c>
      <c r="AA520" s="271" t="s">
        <v>1</v>
      </c>
      <c r="AB520" s="271" t="s">
        <v>1</v>
      </c>
      <c r="AC520" s="271" t="s">
        <v>1</v>
      </c>
      <c r="AD520" s="271" t="s">
        <v>1</v>
      </c>
      <c r="AE520" s="272" t="s">
        <v>23</v>
      </c>
      <c r="AF520" s="274" t="s">
        <v>20</v>
      </c>
      <c r="AG520" s="271" t="s">
        <v>1</v>
      </c>
      <c r="AH520" s="271" t="s">
        <v>1</v>
      </c>
      <c r="AI520" s="271" t="s">
        <v>1</v>
      </c>
      <c r="AJ520" s="271" t="s">
        <v>1</v>
      </c>
      <c r="AK520" s="271" t="s">
        <v>1</v>
      </c>
      <c r="AL520" s="274" t="s">
        <v>20</v>
      </c>
      <c r="AM520" s="271" t="s">
        <v>1</v>
      </c>
      <c r="AN520" s="271" t="s">
        <v>1</v>
      </c>
      <c r="AO520" s="271" t="s">
        <v>1</v>
      </c>
      <c r="AP520" s="271" t="s">
        <v>1</v>
      </c>
      <c r="AQ520" s="271" t="s">
        <v>1</v>
      </c>
      <c r="AR520" s="272" t="s">
        <v>23</v>
      </c>
      <c r="AS520" s="271" t="s">
        <v>1</v>
      </c>
      <c r="AT520" s="271" t="s">
        <v>1</v>
      </c>
      <c r="AU520" s="272" t="s">
        <v>23</v>
      </c>
      <c r="AV520" s="271" t="s">
        <v>1</v>
      </c>
      <c r="AW520" s="284" t="s">
        <v>1</v>
      </c>
      <c r="AX520" s="284">
        <v>0</v>
      </c>
      <c r="AY520" s="284">
        <v>0</v>
      </c>
      <c r="AZ520" s="276">
        <v>0</v>
      </c>
      <c r="BA520" s="277">
        <v>4.4000000000000004</v>
      </c>
      <c r="BB520" s="278">
        <v>0.13</v>
      </c>
      <c r="BD520" s="150" t="e">
        <f>_xlfn.XLOOKUP(A520,'KSD auditees'!A:A,'KSD auditees'!A:A)</f>
        <v>#N/A</v>
      </c>
      <c r="BE520" s="150" t="e">
        <f>_xlfn.XLOOKUP(A520,'KSD auditees'!A:A,'KSD auditees'!G:G)</f>
        <v>#N/A</v>
      </c>
      <c r="BF520" s="150" t="e">
        <f>_xlfn.XLOOKUP(A520,'[27]Non AGSA'!B:B,'[27]Non AGSA'!B:B)</f>
        <v>#N/A</v>
      </c>
      <c r="BG520" s="150" t="e">
        <f>_xlfn.XLOOKUP(A520,'[27]Dormant auditee list'!C:C,'[27]Dormant auditee list'!C:C)</f>
        <v>#N/A</v>
      </c>
      <c r="BH520" s="150" t="e">
        <f>_xlfn.XLOOKUP(A520,[27]Reworked!A:A,[27]Reworked!I:I)</f>
        <v>#N/A</v>
      </c>
      <c r="BJ520" s="150">
        <v>3</v>
      </c>
      <c r="BK520" s="150">
        <v>2</v>
      </c>
    </row>
    <row r="521" spans="1:63" ht="34.5" customHeight="1" x14ac:dyDescent="0.25">
      <c r="A521" s="265">
        <v>125</v>
      </c>
      <c r="B521" s="266" t="s">
        <v>1131</v>
      </c>
      <c r="C521" s="271" t="s">
        <v>1193</v>
      </c>
      <c r="D521" s="271" t="s">
        <v>1086</v>
      </c>
      <c r="E521" s="271" t="s">
        <v>1323</v>
      </c>
      <c r="F521" s="271" t="s">
        <v>1</v>
      </c>
      <c r="G521" s="271" t="s">
        <v>520</v>
      </c>
      <c r="H521" s="266" t="s">
        <v>440</v>
      </c>
      <c r="I521" s="266" t="s">
        <v>437</v>
      </c>
      <c r="J521" s="275" t="s">
        <v>33</v>
      </c>
      <c r="K521" s="271" t="s">
        <v>1</v>
      </c>
      <c r="L521" s="273" t="s">
        <v>22</v>
      </c>
      <c r="M521" s="152" t="s">
        <v>17</v>
      </c>
      <c r="N521" s="271" t="s">
        <v>1</v>
      </c>
      <c r="O521" s="272" t="s">
        <v>23</v>
      </c>
      <c r="P521" s="271" t="s">
        <v>1</v>
      </c>
      <c r="Q521" s="271" t="s">
        <v>1</v>
      </c>
      <c r="R521" s="271" t="s">
        <v>1</v>
      </c>
      <c r="S521" s="271" t="s">
        <v>1</v>
      </c>
      <c r="T521" s="271" t="s">
        <v>1</v>
      </c>
      <c r="U521" s="271" t="s">
        <v>1</v>
      </c>
      <c r="V521" s="271" t="s">
        <v>1</v>
      </c>
      <c r="W521" s="271" t="s">
        <v>1</v>
      </c>
      <c r="X521" s="271" t="s">
        <v>1</v>
      </c>
      <c r="Y521" s="271" t="s">
        <v>1</v>
      </c>
      <c r="Z521" s="271" t="s">
        <v>1</v>
      </c>
      <c r="AA521" s="271" t="s">
        <v>1</v>
      </c>
      <c r="AB521" s="271" t="s">
        <v>1</v>
      </c>
      <c r="AC521" s="271" t="s">
        <v>1</v>
      </c>
      <c r="AD521" s="271" t="s">
        <v>1</v>
      </c>
      <c r="AE521" s="271" t="s">
        <v>1</v>
      </c>
      <c r="AF521" s="271" t="s">
        <v>1</v>
      </c>
      <c r="AG521" s="271" t="s">
        <v>1</v>
      </c>
      <c r="AH521" s="271" t="s">
        <v>1</v>
      </c>
      <c r="AI521" s="271" t="s">
        <v>1</v>
      </c>
      <c r="AJ521" s="271" t="s">
        <v>1</v>
      </c>
      <c r="AK521" s="271" t="s">
        <v>1</v>
      </c>
      <c r="AL521" s="271" t="s">
        <v>1</v>
      </c>
      <c r="AM521" s="271" t="s">
        <v>1</v>
      </c>
      <c r="AN521" s="271" t="s">
        <v>1</v>
      </c>
      <c r="AO521" s="271" t="s">
        <v>1</v>
      </c>
      <c r="AP521" s="273" t="s">
        <v>22</v>
      </c>
      <c r="AQ521" s="271" t="s">
        <v>1</v>
      </c>
      <c r="AR521" s="271" t="s">
        <v>1</v>
      </c>
      <c r="AS521" s="271" t="s">
        <v>1</v>
      </c>
      <c r="AT521" s="271" t="s">
        <v>1</v>
      </c>
      <c r="AU521" s="271" t="s">
        <v>1</v>
      </c>
      <c r="AV521" s="271" t="s">
        <v>1</v>
      </c>
      <c r="AW521" s="275" t="s">
        <v>1241</v>
      </c>
      <c r="AX521" s="275">
        <v>1</v>
      </c>
      <c r="AY521" s="284">
        <v>0</v>
      </c>
      <c r="AZ521" s="276">
        <v>0</v>
      </c>
      <c r="BA521" s="276">
        <v>0</v>
      </c>
      <c r="BB521" s="283">
        <v>0</v>
      </c>
      <c r="BD521" s="150" t="e">
        <f>_xlfn.XLOOKUP(A521,'KSD auditees'!A:A,'KSD auditees'!A:A)</f>
        <v>#N/A</v>
      </c>
      <c r="BE521" s="150" t="e">
        <f>_xlfn.XLOOKUP(A521,'KSD auditees'!A:A,'KSD auditees'!G:G)</f>
        <v>#N/A</v>
      </c>
      <c r="BF521" s="150" t="e">
        <f>_xlfn.XLOOKUP(A521,'[27]Non AGSA'!B:B,'[27]Non AGSA'!B:B)</f>
        <v>#N/A</v>
      </c>
      <c r="BG521" s="150" t="e">
        <f>_xlfn.XLOOKUP(A521,'[27]Dormant auditee list'!C:C,'[27]Dormant auditee list'!C:C)</f>
        <v>#N/A</v>
      </c>
      <c r="BH521" s="150" t="e">
        <f>_xlfn.XLOOKUP(A521,[27]Reworked!A:A,[27]Reworked!I:I)</f>
        <v>#N/A</v>
      </c>
      <c r="BJ521" s="150">
        <v>3</v>
      </c>
      <c r="BK521" s="150">
        <v>1</v>
      </c>
    </row>
    <row r="522" spans="1:63" ht="26.25" customHeight="1" x14ac:dyDescent="0.25">
      <c r="A522" s="265">
        <v>1599</v>
      </c>
      <c r="B522" s="266" t="s">
        <v>869</v>
      </c>
      <c r="C522" s="271" t="s">
        <v>1193</v>
      </c>
      <c r="D522" s="271" t="s">
        <v>854</v>
      </c>
      <c r="E522" s="271" t="s">
        <v>1323</v>
      </c>
      <c r="F522" s="271" t="s">
        <v>1</v>
      </c>
      <c r="G522" s="271" t="s">
        <v>439</v>
      </c>
      <c r="H522" s="266" t="s">
        <v>444</v>
      </c>
      <c r="I522" s="266" t="s">
        <v>437</v>
      </c>
      <c r="J522" s="279" t="s">
        <v>26</v>
      </c>
      <c r="K522" s="274" t="s">
        <v>20</v>
      </c>
      <c r="L522" s="274" t="s">
        <v>20</v>
      </c>
      <c r="M522" s="151" t="s">
        <v>111</v>
      </c>
      <c r="N522" s="271" t="s">
        <v>1</v>
      </c>
      <c r="O522" s="271" t="s">
        <v>1</v>
      </c>
      <c r="P522" s="271" t="s">
        <v>1</v>
      </c>
      <c r="Q522" s="271" t="s">
        <v>1</v>
      </c>
      <c r="R522" s="271" t="s">
        <v>1</v>
      </c>
      <c r="S522" s="271" t="s">
        <v>1</v>
      </c>
      <c r="T522" s="271" t="s">
        <v>1</v>
      </c>
      <c r="U522" s="271" t="s">
        <v>1</v>
      </c>
      <c r="V522" s="274" t="s">
        <v>20</v>
      </c>
      <c r="W522" s="274" t="s">
        <v>20</v>
      </c>
      <c r="X522" s="271" t="s">
        <v>1</v>
      </c>
      <c r="Y522" s="271" t="s">
        <v>1</v>
      </c>
      <c r="Z522" s="274" t="s">
        <v>20</v>
      </c>
      <c r="AA522" s="274" t="s">
        <v>20</v>
      </c>
      <c r="AB522" s="271" t="s">
        <v>1</v>
      </c>
      <c r="AC522" s="271" t="s">
        <v>1</v>
      </c>
      <c r="AD522" s="271" t="s">
        <v>1</v>
      </c>
      <c r="AE522" s="274" t="s">
        <v>20</v>
      </c>
      <c r="AF522" s="271" t="s">
        <v>1</v>
      </c>
      <c r="AG522" s="271" t="s">
        <v>1</v>
      </c>
      <c r="AH522" s="271" t="s">
        <v>1</v>
      </c>
      <c r="AI522" s="271" t="s">
        <v>1</v>
      </c>
      <c r="AJ522" s="271" t="s">
        <v>1</v>
      </c>
      <c r="AK522" s="271" t="s">
        <v>1</v>
      </c>
      <c r="AL522" s="271" t="s">
        <v>1</v>
      </c>
      <c r="AM522" s="271" t="s">
        <v>1</v>
      </c>
      <c r="AN522" s="271" t="s">
        <v>1</v>
      </c>
      <c r="AO522" s="271" t="s">
        <v>1</v>
      </c>
      <c r="AP522" s="274" t="s">
        <v>20</v>
      </c>
      <c r="AQ522" s="271" t="s">
        <v>1</v>
      </c>
      <c r="AR522" s="274" t="s">
        <v>20</v>
      </c>
      <c r="AS522" s="271" t="s">
        <v>1</v>
      </c>
      <c r="AT522" s="271" t="s">
        <v>1</v>
      </c>
      <c r="AU522" s="274" t="s">
        <v>20</v>
      </c>
      <c r="AV522" s="274" t="s">
        <v>20</v>
      </c>
      <c r="AW522" s="273" t="s">
        <v>22</v>
      </c>
      <c r="AX522" s="152">
        <v>2</v>
      </c>
      <c r="AY522" s="284">
        <v>0</v>
      </c>
      <c r="AZ522" s="276">
        <v>0</v>
      </c>
      <c r="BA522" s="276">
        <v>0</v>
      </c>
      <c r="BB522" s="283">
        <v>0</v>
      </c>
      <c r="BD522" s="150" t="e">
        <f>_xlfn.XLOOKUP(A522,'KSD auditees'!A:A,'KSD auditees'!A:A)</f>
        <v>#N/A</v>
      </c>
      <c r="BE522" s="150" t="e">
        <f>_xlfn.XLOOKUP(A522,'KSD auditees'!A:A,'KSD auditees'!G:G)</f>
        <v>#N/A</v>
      </c>
      <c r="BF522" s="150" t="e">
        <f>_xlfn.XLOOKUP(A522,'[27]Non AGSA'!B:B,'[27]Non AGSA'!B:B)</f>
        <v>#N/A</v>
      </c>
      <c r="BG522" s="150" t="e">
        <f>_xlfn.XLOOKUP(A522,'[27]Dormant auditee list'!C:C,'[27]Dormant auditee list'!C:C)</f>
        <v>#N/A</v>
      </c>
      <c r="BH522" s="150" t="e">
        <f>_xlfn.XLOOKUP(A522,[27]Reworked!A:A,[27]Reworked!I:I)</f>
        <v>#N/A</v>
      </c>
      <c r="BJ522" s="150">
        <v>3</v>
      </c>
      <c r="BK522" s="150">
        <v>3</v>
      </c>
    </row>
    <row r="523" spans="1:63" ht="34.5" customHeight="1" x14ac:dyDescent="0.25">
      <c r="A523" s="265">
        <v>343</v>
      </c>
      <c r="B523" s="266" t="s">
        <v>608</v>
      </c>
      <c r="C523" s="271" t="s">
        <v>1193</v>
      </c>
      <c r="D523" s="271" t="s">
        <v>571</v>
      </c>
      <c r="E523" s="271" t="s">
        <v>1323</v>
      </c>
      <c r="F523" s="271" t="s">
        <v>1</v>
      </c>
      <c r="G523" s="271" t="s">
        <v>209</v>
      </c>
      <c r="H523" s="266" t="s">
        <v>440</v>
      </c>
      <c r="I523" s="266" t="s">
        <v>437</v>
      </c>
      <c r="J523" s="275" t="s">
        <v>33</v>
      </c>
      <c r="K523" s="271" t="s">
        <v>1</v>
      </c>
      <c r="L523" s="273" t="s">
        <v>22</v>
      </c>
      <c r="M523" s="152" t="s">
        <v>17</v>
      </c>
      <c r="N523" s="271" t="s">
        <v>1</v>
      </c>
      <c r="O523" s="274" t="s">
        <v>20</v>
      </c>
      <c r="P523" s="271" t="s">
        <v>1</v>
      </c>
      <c r="Q523" s="271" t="s">
        <v>1</v>
      </c>
      <c r="R523" s="271" t="s">
        <v>1</v>
      </c>
      <c r="S523" s="271" t="s">
        <v>1</v>
      </c>
      <c r="T523" s="271" t="s">
        <v>1</v>
      </c>
      <c r="U523" s="271" t="s">
        <v>1</v>
      </c>
      <c r="V523" s="271" t="s">
        <v>1</v>
      </c>
      <c r="W523" s="271" t="s">
        <v>1</v>
      </c>
      <c r="X523" s="271" t="s">
        <v>1</v>
      </c>
      <c r="Y523" s="271" t="s">
        <v>1</v>
      </c>
      <c r="Z523" s="271" t="s">
        <v>1</v>
      </c>
      <c r="AA523" s="271" t="s">
        <v>1</v>
      </c>
      <c r="AB523" s="271" t="s">
        <v>1</v>
      </c>
      <c r="AC523" s="271" t="s">
        <v>1</v>
      </c>
      <c r="AD523" s="271" t="s">
        <v>1</v>
      </c>
      <c r="AE523" s="271" t="s">
        <v>1</v>
      </c>
      <c r="AF523" s="271" t="s">
        <v>1</v>
      </c>
      <c r="AG523" s="271" t="s">
        <v>1</v>
      </c>
      <c r="AH523" s="271" t="s">
        <v>1</v>
      </c>
      <c r="AI523" s="271" t="s">
        <v>1</v>
      </c>
      <c r="AJ523" s="271" t="s">
        <v>1</v>
      </c>
      <c r="AK523" s="271" t="s">
        <v>1</v>
      </c>
      <c r="AL523" s="271" t="s">
        <v>1</v>
      </c>
      <c r="AM523" s="271" t="s">
        <v>1</v>
      </c>
      <c r="AN523" s="271" t="s">
        <v>1</v>
      </c>
      <c r="AO523" s="271" t="s">
        <v>1</v>
      </c>
      <c r="AP523" s="271" t="s">
        <v>1</v>
      </c>
      <c r="AQ523" s="271" t="s">
        <v>1</v>
      </c>
      <c r="AR523" s="273" t="s">
        <v>22</v>
      </c>
      <c r="AS523" s="271" t="s">
        <v>1</v>
      </c>
      <c r="AT523" s="271" t="s">
        <v>1</v>
      </c>
      <c r="AU523" s="271" t="s">
        <v>1</v>
      </c>
      <c r="AV523" s="271" t="s">
        <v>1</v>
      </c>
      <c r="AW523" s="284" t="s">
        <v>1</v>
      </c>
      <c r="AX523" s="284">
        <v>0</v>
      </c>
      <c r="AY523" s="284">
        <v>0</v>
      </c>
      <c r="AZ523" s="276">
        <v>0</v>
      </c>
      <c r="BA523" s="280">
        <v>14.1</v>
      </c>
      <c r="BB523" s="281">
        <v>0</v>
      </c>
      <c r="BD523" s="150" t="e">
        <f>_xlfn.XLOOKUP(A523,'KSD auditees'!A:A,'KSD auditees'!A:A)</f>
        <v>#N/A</v>
      </c>
      <c r="BE523" s="150" t="e">
        <f>_xlfn.XLOOKUP(A523,'KSD auditees'!A:A,'KSD auditees'!G:G)</f>
        <v>#N/A</v>
      </c>
      <c r="BF523" s="150" t="e">
        <f>_xlfn.XLOOKUP(A523,'[27]Non AGSA'!B:B,'[27]Non AGSA'!B:B)</f>
        <v>#N/A</v>
      </c>
      <c r="BG523" s="150" t="e">
        <f>_xlfn.XLOOKUP(A523,'[27]Dormant auditee list'!C:C,'[27]Dormant auditee list'!C:C)</f>
        <v>#N/A</v>
      </c>
      <c r="BH523" s="150" t="e">
        <f>_xlfn.XLOOKUP(A523,[27]Reworked!A:A,[27]Reworked!I:I)</f>
        <v>#N/A</v>
      </c>
      <c r="BJ523" s="150">
        <v>3</v>
      </c>
      <c r="BK523" s="150">
        <v>1</v>
      </c>
    </row>
    <row r="524" spans="1:63" ht="34.5" customHeight="1" x14ac:dyDescent="0.25">
      <c r="A524" s="265">
        <v>1444</v>
      </c>
      <c r="B524" s="266" t="s">
        <v>797</v>
      </c>
      <c r="C524" s="271" t="s">
        <v>1193</v>
      </c>
      <c r="D524" s="271" t="s">
        <v>737</v>
      </c>
      <c r="E524" s="271" t="s">
        <v>1323</v>
      </c>
      <c r="F524" s="271" t="s">
        <v>1</v>
      </c>
      <c r="G524" s="271" t="s">
        <v>209</v>
      </c>
      <c r="H524" s="266" t="s">
        <v>440</v>
      </c>
      <c r="I524" s="266" t="s">
        <v>437</v>
      </c>
      <c r="J524" s="275" t="s">
        <v>33</v>
      </c>
      <c r="K524" s="271" t="s">
        <v>1</v>
      </c>
      <c r="L524" s="273" t="s">
        <v>22</v>
      </c>
      <c r="M524" s="152" t="s">
        <v>17</v>
      </c>
      <c r="N524" s="271" t="s">
        <v>1</v>
      </c>
      <c r="O524" s="274" t="s">
        <v>20</v>
      </c>
      <c r="P524" s="271" t="s">
        <v>1</v>
      </c>
      <c r="Q524" s="271" t="s">
        <v>1</v>
      </c>
      <c r="R524" s="271" t="s">
        <v>1</v>
      </c>
      <c r="S524" s="271" t="s">
        <v>1</v>
      </c>
      <c r="T524" s="271" t="s">
        <v>1</v>
      </c>
      <c r="U524" s="271" t="s">
        <v>1</v>
      </c>
      <c r="V524" s="271" t="s">
        <v>1</v>
      </c>
      <c r="W524" s="271" t="s">
        <v>1</v>
      </c>
      <c r="X524" s="271" t="s">
        <v>1</v>
      </c>
      <c r="Y524" s="271" t="s">
        <v>1</v>
      </c>
      <c r="Z524" s="271" t="s">
        <v>1</v>
      </c>
      <c r="AA524" s="271" t="s">
        <v>1</v>
      </c>
      <c r="AB524" s="271" t="s">
        <v>1</v>
      </c>
      <c r="AC524" s="271" t="s">
        <v>1</v>
      </c>
      <c r="AD524" s="271" t="s">
        <v>1</v>
      </c>
      <c r="AE524" s="271" t="s">
        <v>1</v>
      </c>
      <c r="AF524" s="273" t="s">
        <v>22</v>
      </c>
      <c r="AG524" s="271" t="s">
        <v>1</v>
      </c>
      <c r="AH524" s="271" t="s">
        <v>1</v>
      </c>
      <c r="AI524" s="271" t="s">
        <v>1</v>
      </c>
      <c r="AJ524" s="271" t="s">
        <v>1</v>
      </c>
      <c r="AK524" s="271" t="s">
        <v>1</v>
      </c>
      <c r="AL524" s="271" t="s">
        <v>1</v>
      </c>
      <c r="AM524" s="271" t="s">
        <v>1</v>
      </c>
      <c r="AN524" s="271" t="s">
        <v>1</v>
      </c>
      <c r="AO524" s="271" t="s">
        <v>1</v>
      </c>
      <c r="AP524" s="271" t="s">
        <v>1</v>
      </c>
      <c r="AQ524" s="271" t="s">
        <v>1</v>
      </c>
      <c r="AR524" s="271" t="s">
        <v>1</v>
      </c>
      <c r="AS524" s="271" t="s">
        <v>1</v>
      </c>
      <c r="AT524" s="271" t="s">
        <v>1</v>
      </c>
      <c r="AU524" s="271" t="s">
        <v>1</v>
      </c>
      <c r="AV524" s="271" t="s">
        <v>1</v>
      </c>
      <c r="AW524" s="284" t="s">
        <v>1</v>
      </c>
      <c r="AX524" s="284">
        <v>0</v>
      </c>
      <c r="AY524" s="284">
        <v>0</v>
      </c>
      <c r="AZ524" s="276">
        <v>0</v>
      </c>
      <c r="BA524" s="277">
        <v>0.24</v>
      </c>
      <c r="BB524" s="278">
        <v>0.03</v>
      </c>
      <c r="BD524" s="150" t="e">
        <f>_xlfn.XLOOKUP(A524,'KSD auditees'!A:A,'KSD auditees'!A:A)</f>
        <v>#N/A</v>
      </c>
      <c r="BE524" s="150" t="e">
        <f>_xlfn.XLOOKUP(A524,'KSD auditees'!A:A,'KSD auditees'!G:G)</f>
        <v>#N/A</v>
      </c>
      <c r="BF524" s="150" t="e">
        <f>_xlfn.XLOOKUP(A524,'[27]Non AGSA'!B:B,'[27]Non AGSA'!B:B)</f>
        <v>#N/A</v>
      </c>
      <c r="BG524" s="150" t="e">
        <f>_xlfn.XLOOKUP(A524,'[27]Dormant auditee list'!C:C,'[27]Dormant auditee list'!C:C)</f>
        <v>#N/A</v>
      </c>
      <c r="BH524" s="150" t="e">
        <f>_xlfn.XLOOKUP(A524,[27]Reworked!A:A,[27]Reworked!I:I)</f>
        <v>#N/A</v>
      </c>
      <c r="BJ524" s="150">
        <v>3</v>
      </c>
      <c r="BK524" s="150">
        <v>1</v>
      </c>
    </row>
    <row r="525" spans="1:63" ht="26.25" customHeight="1" x14ac:dyDescent="0.25">
      <c r="A525" s="265">
        <v>344</v>
      </c>
      <c r="B525" s="266" t="s">
        <v>718</v>
      </c>
      <c r="C525" s="271" t="s">
        <v>1193</v>
      </c>
      <c r="D525" s="271" t="s">
        <v>683</v>
      </c>
      <c r="E525" s="271" t="s">
        <v>1323</v>
      </c>
      <c r="F525" s="271" t="s">
        <v>1</v>
      </c>
      <c r="G525" s="271" t="s">
        <v>695</v>
      </c>
      <c r="H525" s="266" t="s">
        <v>696</v>
      </c>
      <c r="I525" s="266" t="s">
        <v>437</v>
      </c>
      <c r="J525" s="275" t="s">
        <v>33</v>
      </c>
      <c r="K525" s="271" t="s">
        <v>1</v>
      </c>
      <c r="L525" s="271" t="s">
        <v>1</v>
      </c>
      <c r="M525" s="275" t="s">
        <v>33</v>
      </c>
      <c r="N525" s="271" t="s">
        <v>1</v>
      </c>
      <c r="O525" s="271" t="s">
        <v>1</v>
      </c>
      <c r="P525" s="271" t="s">
        <v>1</v>
      </c>
      <c r="Q525" s="271" t="s">
        <v>1</v>
      </c>
      <c r="R525" s="271" t="s">
        <v>1</v>
      </c>
      <c r="S525" s="271" t="s">
        <v>1</v>
      </c>
      <c r="T525" s="271" t="s">
        <v>1</v>
      </c>
      <c r="U525" s="271" t="s">
        <v>1</v>
      </c>
      <c r="V525" s="271" t="s">
        <v>1</v>
      </c>
      <c r="W525" s="271" t="s">
        <v>1</v>
      </c>
      <c r="X525" s="271" t="s">
        <v>1</v>
      </c>
      <c r="Y525" s="271" t="s">
        <v>1</v>
      </c>
      <c r="Z525" s="271" t="s">
        <v>1</v>
      </c>
      <c r="AA525" s="271" t="s">
        <v>1</v>
      </c>
      <c r="AB525" s="271" t="s">
        <v>1</v>
      </c>
      <c r="AC525" s="271" t="s">
        <v>1</v>
      </c>
      <c r="AD525" s="271" t="s">
        <v>1</v>
      </c>
      <c r="AE525" s="271" t="s">
        <v>1</v>
      </c>
      <c r="AF525" s="271" t="s">
        <v>1</v>
      </c>
      <c r="AG525" s="271" t="s">
        <v>1</v>
      </c>
      <c r="AH525" s="271" t="s">
        <v>1</v>
      </c>
      <c r="AI525" s="271" t="s">
        <v>1</v>
      </c>
      <c r="AJ525" s="271" t="s">
        <v>1</v>
      </c>
      <c r="AK525" s="271" t="s">
        <v>1</v>
      </c>
      <c r="AL525" s="271" t="s">
        <v>1</v>
      </c>
      <c r="AM525" s="271" t="s">
        <v>1</v>
      </c>
      <c r="AN525" s="271" t="s">
        <v>1</v>
      </c>
      <c r="AO525" s="271" t="s">
        <v>1</v>
      </c>
      <c r="AP525" s="271" t="s">
        <v>1</v>
      </c>
      <c r="AQ525" s="271" t="s">
        <v>1</v>
      </c>
      <c r="AR525" s="271" t="s">
        <v>1</v>
      </c>
      <c r="AS525" s="271" t="s">
        <v>1</v>
      </c>
      <c r="AT525" s="271" t="s">
        <v>1</v>
      </c>
      <c r="AU525" s="271" t="s">
        <v>1</v>
      </c>
      <c r="AV525" s="271" t="s">
        <v>1</v>
      </c>
      <c r="AW525" s="284" t="s">
        <v>1</v>
      </c>
      <c r="AX525" s="275">
        <v>1</v>
      </c>
      <c r="AY525" s="284">
        <v>0</v>
      </c>
      <c r="AZ525" s="276" t="s">
        <v>1</v>
      </c>
      <c r="BA525" s="276" t="s">
        <v>1</v>
      </c>
      <c r="BB525" s="283" t="s">
        <v>1</v>
      </c>
      <c r="BD525" s="150" t="e">
        <f>_xlfn.XLOOKUP(A525,'KSD auditees'!A:A,'KSD auditees'!A:A)</f>
        <v>#N/A</v>
      </c>
      <c r="BE525" s="150" t="e">
        <f>_xlfn.XLOOKUP(A525,'KSD auditees'!A:A,'KSD auditees'!G:G)</f>
        <v>#N/A</v>
      </c>
      <c r="BF525" s="150" t="e">
        <f>_xlfn.XLOOKUP(A525,'[27]Non AGSA'!B:B,'[27]Non AGSA'!B:B)</f>
        <v>#N/A</v>
      </c>
      <c r="BG525" s="150" t="e">
        <f>_xlfn.XLOOKUP(A525,'[27]Dormant auditee list'!C:C,'[27]Dormant auditee list'!C:C)</f>
        <v>#N/A</v>
      </c>
      <c r="BH525" s="150" t="e">
        <f>_xlfn.XLOOKUP(A525,[27]Reworked!A:A,[27]Reworked!I:I)</f>
        <v>#N/A</v>
      </c>
      <c r="BJ525" s="150">
        <v>3</v>
      </c>
      <c r="BK525" s="150">
        <v>1</v>
      </c>
    </row>
    <row r="526" spans="1:63" ht="27" customHeight="1" x14ac:dyDescent="0.25">
      <c r="A526" s="265">
        <v>1526</v>
      </c>
      <c r="B526" s="266" t="s">
        <v>719</v>
      </c>
      <c r="C526" s="271" t="s">
        <v>1193</v>
      </c>
      <c r="D526" s="271" t="s">
        <v>683</v>
      </c>
      <c r="E526" s="271" t="s">
        <v>1323</v>
      </c>
      <c r="F526" s="271" t="s">
        <v>1</v>
      </c>
      <c r="G526" s="271" t="s">
        <v>156</v>
      </c>
      <c r="H526" s="266" t="s">
        <v>444</v>
      </c>
      <c r="I526" s="266" t="s">
        <v>437</v>
      </c>
      <c r="J526" s="152" t="s">
        <v>17</v>
      </c>
      <c r="K526" s="271" t="s">
        <v>1</v>
      </c>
      <c r="L526" s="272" t="s">
        <v>23</v>
      </c>
      <c r="M526" s="152" t="s">
        <v>17</v>
      </c>
      <c r="N526" s="271" t="s">
        <v>1</v>
      </c>
      <c r="O526" s="272" t="s">
        <v>23</v>
      </c>
      <c r="P526" s="271" t="s">
        <v>1</v>
      </c>
      <c r="Q526" s="271" t="s">
        <v>1</v>
      </c>
      <c r="R526" s="271" t="s">
        <v>1</v>
      </c>
      <c r="S526" s="271" t="s">
        <v>1</v>
      </c>
      <c r="T526" s="271" t="s">
        <v>1</v>
      </c>
      <c r="U526" s="271" t="s">
        <v>1</v>
      </c>
      <c r="V526" s="271" t="s">
        <v>1</v>
      </c>
      <c r="W526" s="271" t="s">
        <v>1</v>
      </c>
      <c r="X526" s="271" t="s">
        <v>1</v>
      </c>
      <c r="Y526" s="271" t="s">
        <v>1</v>
      </c>
      <c r="Z526" s="271" t="s">
        <v>1</v>
      </c>
      <c r="AA526" s="271" t="s">
        <v>1</v>
      </c>
      <c r="AB526" s="271" t="s">
        <v>1</v>
      </c>
      <c r="AC526" s="271" t="s">
        <v>1</v>
      </c>
      <c r="AD526" s="271" t="s">
        <v>1</v>
      </c>
      <c r="AE526" s="272" t="s">
        <v>23</v>
      </c>
      <c r="AF526" s="271" t="s">
        <v>1</v>
      </c>
      <c r="AG526" s="271" t="s">
        <v>1</v>
      </c>
      <c r="AH526" s="271" t="s">
        <v>1</v>
      </c>
      <c r="AI526" s="271" t="s">
        <v>1</v>
      </c>
      <c r="AJ526" s="271" t="s">
        <v>1</v>
      </c>
      <c r="AK526" s="271" t="s">
        <v>1</v>
      </c>
      <c r="AL526" s="271" t="s">
        <v>1</v>
      </c>
      <c r="AM526" s="271" t="s">
        <v>1</v>
      </c>
      <c r="AN526" s="271" t="s">
        <v>1</v>
      </c>
      <c r="AO526" s="274" t="s">
        <v>20</v>
      </c>
      <c r="AP526" s="271" t="s">
        <v>1</v>
      </c>
      <c r="AQ526" s="271" t="s">
        <v>1</v>
      </c>
      <c r="AR526" s="271" t="s">
        <v>1</v>
      </c>
      <c r="AS526" s="271" t="s">
        <v>1</v>
      </c>
      <c r="AT526" s="271" t="s">
        <v>1</v>
      </c>
      <c r="AU526" s="271" t="s">
        <v>1</v>
      </c>
      <c r="AV526" s="271" t="s">
        <v>1</v>
      </c>
      <c r="AW526" s="275" t="s">
        <v>1241</v>
      </c>
      <c r="AX526" s="275">
        <v>1</v>
      </c>
      <c r="AY526" s="284">
        <v>0</v>
      </c>
      <c r="AZ526" s="276">
        <v>0</v>
      </c>
      <c r="BA526" s="276">
        <v>0</v>
      </c>
      <c r="BB526" s="283">
        <v>0</v>
      </c>
      <c r="BD526" s="150" t="e">
        <f>_xlfn.XLOOKUP(A526,'KSD auditees'!A:A,'KSD auditees'!A:A)</f>
        <v>#N/A</v>
      </c>
      <c r="BE526" s="150" t="e">
        <f>_xlfn.XLOOKUP(A526,'KSD auditees'!A:A,'KSD auditees'!G:G)</f>
        <v>#N/A</v>
      </c>
      <c r="BF526" s="150" t="e">
        <f>_xlfn.XLOOKUP(A526,'[27]Non AGSA'!B:B,'[27]Non AGSA'!B:B)</f>
        <v>#N/A</v>
      </c>
      <c r="BG526" s="150" t="e">
        <f>_xlfn.XLOOKUP(A526,'[27]Dormant auditee list'!C:C,'[27]Dormant auditee list'!C:C)</f>
        <v>#N/A</v>
      </c>
      <c r="BH526" s="150" t="e">
        <f>_xlfn.XLOOKUP(A526,[27]Reworked!A:A,[27]Reworked!I:I)</f>
        <v>#N/A</v>
      </c>
      <c r="BJ526" s="150">
        <v>3</v>
      </c>
      <c r="BK526" s="150">
        <v>2</v>
      </c>
    </row>
    <row r="527" spans="1:63" ht="26.25" customHeight="1" x14ac:dyDescent="0.25">
      <c r="A527" s="265">
        <v>1565</v>
      </c>
      <c r="B527" s="266" t="s">
        <v>721</v>
      </c>
      <c r="C527" s="271" t="s">
        <v>1193</v>
      </c>
      <c r="D527" s="271" t="s">
        <v>683</v>
      </c>
      <c r="E527" s="271" t="s">
        <v>1323</v>
      </c>
      <c r="F527" s="271" t="s">
        <v>1</v>
      </c>
      <c r="G527" s="271" t="s">
        <v>156</v>
      </c>
      <c r="H527" s="266" t="s">
        <v>444</v>
      </c>
      <c r="I527" s="266" t="s">
        <v>437</v>
      </c>
      <c r="J527" s="152" t="s">
        <v>17</v>
      </c>
      <c r="K527" s="271" t="s">
        <v>1</v>
      </c>
      <c r="L527" s="272" t="s">
        <v>23</v>
      </c>
      <c r="M527" s="152" t="s">
        <v>17</v>
      </c>
      <c r="N527" s="271" t="s">
        <v>1</v>
      </c>
      <c r="O527" s="272" t="s">
        <v>23</v>
      </c>
      <c r="P527" s="271" t="s">
        <v>1</v>
      </c>
      <c r="Q527" s="271" t="s">
        <v>1</v>
      </c>
      <c r="R527" s="271" t="s">
        <v>1</v>
      </c>
      <c r="S527" s="271" t="s">
        <v>1</v>
      </c>
      <c r="T527" s="271" t="s">
        <v>1</v>
      </c>
      <c r="U527" s="271" t="s">
        <v>1</v>
      </c>
      <c r="V527" s="271" t="s">
        <v>1</v>
      </c>
      <c r="W527" s="271" t="s">
        <v>1</v>
      </c>
      <c r="X527" s="271" t="s">
        <v>1</v>
      </c>
      <c r="Y527" s="271" t="s">
        <v>1</v>
      </c>
      <c r="Z527" s="271" t="s">
        <v>1</v>
      </c>
      <c r="AA527" s="271" t="s">
        <v>1</v>
      </c>
      <c r="AB527" s="271" t="s">
        <v>1</v>
      </c>
      <c r="AC527" s="271" t="s">
        <v>1</v>
      </c>
      <c r="AD527" s="271" t="s">
        <v>1</v>
      </c>
      <c r="AE527" s="272" t="s">
        <v>23</v>
      </c>
      <c r="AF527" s="271" t="s">
        <v>1</v>
      </c>
      <c r="AG527" s="271" t="s">
        <v>1</v>
      </c>
      <c r="AH527" s="271" t="s">
        <v>1</v>
      </c>
      <c r="AI527" s="271" t="s">
        <v>1</v>
      </c>
      <c r="AJ527" s="271" t="s">
        <v>1</v>
      </c>
      <c r="AK527" s="271" t="s">
        <v>1</v>
      </c>
      <c r="AL527" s="271" t="s">
        <v>1</v>
      </c>
      <c r="AM527" s="271" t="s">
        <v>1</v>
      </c>
      <c r="AN527" s="271" t="s">
        <v>1</v>
      </c>
      <c r="AO527" s="271" t="s">
        <v>1</v>
      </c>
      <c r="AP527" s="271" t="s">
        <v>1</v>
      </c>
      <c r="AQ527" s="271" t="s">
        <v>1</v>
      </c>
      <c r="AR527" s="271" t="s">
        <v>1</v>
      </c>
      <c r="AS527" s="271" t="s">
        <v>1</v>
      </c>
      <c r="AT527" s="271" t="s">
        <v>1</v>
      </c>
      <c r="AU527" s="271" t="s">
        <v>1</v>
      </c>
      <c r="AV527" s="271" t="s">
        <v>1</v>
      </c>
      <c r="AW527" s="272" t="s">
        <v>1242</v>
      </c>
      <c r="AX527" s="152">
        <v>2</v>
      </c>
      <c r="AY527" s="284">
        <v>0</v>
      </c>
      <c r="AZ527" s="276">
        <v>0</v>
      </c>
      <c r="BA527" s="276">
        <v>0</v>
      </c>
      <c r="BB527" s="283">
        <v>0</v>
      </c>
      <c r="BD527" s="150" t="e">
        <f>_xlfn.XLOOKUP(A527,'KSD auditees'!A:A,'KSD auditees'!A:A)</f>
        <v>#N/A</v>
      </c>
      <c r="BE527" s="150" t="e">
        <f>_xlfn.XLOOKUP(A527,'KSD auditees'!A:A,'KSD auditees'!G:G)</f>
        <v>#N/A</v>
      </c>
      <c r="BF527" s="150" t="e">
        <f>_xlfn.XLOOKUP(A527,'[27]Non AGSA'!B:B,'[27]Non AGSA'!B:B)</f>
        <v>#N/A</v>
      </c>
      <c r="BG527" s="150" t="e">
        <f>_xlfn.XLOOKUP(A527,'[27]Dormant auditee list'!C:C,'[27]Dormant auditee list'!C:C)</f>
        <v>#N/A</v>
      </c>
      <c r="BH527" s="150" t="e">
        <f>_xlfn.XLOOKUP(A527,[27]Reworked!A:A,[27]Reworked!I:I)</f>
        <v>#N/A</v>
      </c>
      <c r="BI527" s="150" t="e">
        <f>_xlfn.XLOOKUP(A527,[27]Reworked!A:A,[27]Reworked!J:J)</f>
        <v>#N/A</v>
      </c>
      <c r="BJ527" s="150">
        <v>3</v>
      </c>
      <c r="BK527" s="150">
        <v>2</v>
      </c>
    </row>
    <row r="528" spans="1:63" ht="27" customHeight="1" x14ac:dyDescent="0.25">
      <c r="A528" s="265">
        <v>1469</v>
      </c>
      <c r="B528" s="266" t="s">
        <v>873</v>
      </c>
      <c r="C528" s="271" t="s">
        <v>1193</v>
      </c>
      <c r="D528" s="271" t="s">
        <v>854</v>
      </c>
      <c r="E528" s="271" t="s">
        <v>1323</v>
      </c>
      <c r="F528" s="271" t="s">
        <v>1</v>
      </c>
      <c r="G528" s="271" t="s">
        <v>439</v>
      </c>
      <c r="H528" s="266" t="s">
        <v>444</v>
      </c>
      <c r="I528" s="266" t="s">
        <v>437</v>
      </c>
      <c r="J528" s="285" t="s">
        <v>39</v>
      </c>
      <c r="K528" s="271" t="s">
        <v>1</v>
      </c>
      <c r="L528" s="274" t="s">
        <v>20</v>
      </c>
      <c r="M528" s="275" t="s">
        <v>33</v>
      </c>
      <c r="N528" s="271" t="s">
        <v>1</v>
      </c>
      <c r="O528" s="271" t="s">
        <v>1</v>
      </c>
      <c r="P528" s="271" t="s">
        <v>1</v>
      </c>
      <c r="Q528" s="271" t="s">
        <v>1</v>
      </c>
      <c r="R528" s="271" t="s">
        <v>1</v>
      </c>
      <c r="S528" s="271" t="s">
        <v>1</v>
      </c>
      <c r="T528" s="271" t="s">
        <v>1</v>
      </c>
      <c r="U528" s="271" t="s">
        <v>1</v>
      </c>
      <c r="V528" s="271" t="s">
        <v>1</v>
      </c>
      <c r="W528" s="271" t="s">
        <v>1</v>
      </c>
      <c r="X528" s="271" t="s">
        <v>1</v>
      </c>
      <c r="Y528" s="271" t="s">
        <v>1</v>
      </c>
      <c r="Z528" s="271" t="s">
        <v>1</v>
      </c>
      <c r="AA528" s="271" t="s">
        <v>1</v>
      </c>
      <c r="AB528" s="271" t="s">
        <v>1</v>
      </c>
      <c r="AC528" s="271" t="s">
        <v>1</v>
      </c>
      <c r="AD528" s="271" t="s">
        <v>1</v>
      </c>
      <c r="AE528" s="271" t="s">
        <v>1</v>
      </c>
      <c r="AF528" s="271" t="s">
        <v>1</v>
      </c>
      <c r="AG528" s="271" t="s">
        <v>1</v>
      </c>
      <c r="AH528" s="271" t="s">
        <v>1</v>
      </c>
      <c r="AI528" s="271" t="s">
        <v>1</v>
      </c>
      <c r="AJ528" s="271" t="s">
        <v>1</v>
      </c>
      <c r="AK528" s="271" t="s">
        <v>1</v>
      </c>
      <c r="AL528" s="271" t="s">
        <v>1</v>
      </c>
      <c r="AM528" s="271" t="s">
        <v>1</v>
      </c>
      <c r="AN528" s="271" t="s">
        <v>1</v>
      </c>
      <c r="AO528" s="271" t="s">
        <v>1</v>
      </c>
      <c r="AP528" s="274" t="s">
        <v>20</v>
      </c>
      <c r="AQ528" s="271" t="s">
        <v>1</v>
      </c>
      <c r="AR528" s="271" t="s">
        <v>1</v>
      </c>
      <c r="AS528" s="271" t="s">
        <v>1</v>
      </c>
      <c r="AT528" s="271" t="s">
        <v>1</v>
      </c>
      <c r="AU528" s="271" t="s">
        <v>1</v>
      </c>
      <c r="AV528" s="271" t="s">
        <v>1</v>
      </c>
      <c r="AW528" s="284" t="s">
        <v>1</v>
      </c>
      <c r="AX528" s="275">
        <v>1</v>
      </c>
      <c r="AY528" s="284">
        <v>0</v>
      </c>
      <c r="AZ528" s="276">
        <v>0</v>
      </c>
      <c r="BA528" s="276">
        <v>0</v>
      </c>
      <c r="BB528" s="283">
        <v>0</v>
      </c>
      <c r="BD528" s="150" t="e">
        <f>_xlfn.XLOOKUP(A528,'KSD auditees'!A:A,'KSD auditees'!A:A)</f>
        <v>#N/A</v>
      </c>
      <c r="BE528" s="150" t="e">
        <f>_xlfn.XLOOKUP(A528,'KSD auditees'!A:A,'KSD auditees'!G:G)</f>
        <v>#N/A</v>
      </c>
      <c r="BF528" s="150" t="e">
        <f>_xlfn.XLOOKUP(A528,'[27]Non AGSA'!B:B,'[27]Non AGSA'!B:B)</f>
        <v>#N/A</v>
      </c>
      <c r="BG528" s="150" t="e">
        <f>_xlfn.XLOOKUP(A528,'[27]Dormant auditee list'!C:C,'[27]Dormant auditee list'!C:C)</f>
        <v>#N/A</v>
      </c>
      <c r="BH528" s="150" t="e">
        <f>_xlfn.XLOOKUP(A528,[27]Reworked!A:A,[27]Reworked!I:I)</f>
        <v>#N/A</v>
      </c>
      <c r="BJ528" s="150">
        <v>3</v>
      </c>
      <c r="BK528" s="150">
        <v>6</v>
      </c>
    </row>
    <row r="529" spans="1:63" ht="26.25" customHeight="1" x14ac:dyDescent="0.25">
      <c r="A529" s="265">
        <v>1470</v>
      </c>
      <c r="B529" s="266" t="s">
        <v>874</v>
      </c>
      <c r="C529" s="271" t="s">
        <v>1193</v>
      </c>
      <c r="D529" s="271" t="s">
        <v>854</v>
      </c>
      <c r="E529" s="271" t="s">
        <v>1323</v>
      </c>
      <c r="F529" s="271" t="s">
        <v>1</v>
      </c>
      <c r="G529" s="271" t="s">
        <v>439</v>
      </c>
      <c r="H529" s="266" t="s">
        <v>444</v>
      </c>
      <c r="I529" s="266" t="s">
        <v>437</v>
      </c>
      <c r="J529" s="285" t="s">
        <v>39</v>
      </c>
      <c r="K529" s="271" t="s">
        <v>1</v>
      </c>
      <c r="L529" s="274" t="s">
        <v>20</v>
      </c>
      <c r="M529" s="285" t="s">
        <v>39</v>
      </c>
      <c r="N529" s="271" t="s">
        <v>1</v>
      </c>
      <c r="O529" s="271" t="s">
        <v>1</v>
      </c>
      <c r="P529" s="271" t="s">
        <v>1</v>
      </c>
      <c r="Q529" s="271" t="s">
        <v>1</v>
      </c>
      <c r="R529" s="271" t="s">
        <v>1</v>
      </c>
      <c r="S529" s="271" t="s">
        <v>1</v>
      </c>
      <c r="T529" s="271" t="s">
        <v>1</v>
      </c>
      <c r="U529" s="271" t="s">
        <v>1</v>
      </c>
      <c r="V529" s="271" t="s">
        <v>1</v>
      </c>
      <c r="W529" s="271" t="s">
        <v>1</v>
      </c>
      <c r="X529" s="271" t="s">
        <v>1</v>
      </c>
      <c r="Y529" s="271" t="s">
        <v>1</v>
      </c>
      <c r="Z529" s="271" t="s">
        <v>1</v>
      </c>
      <c r="AA529" s="271" t="s">
        <v>1</v>
      </c>
      <c r="AB529" s="271" t="s">
        <v>1</v>
      </c>
      <c r="AC529" s="271" t="s">
        <v>1</v>
      </c>
      <c r="AD529" s="271" t="s">
        <v>1</v>
      </c>
      <c r="AE529" s="271" t="s">
        <v>1</v>
      </c>
      <c r="AF529" s="271" t="s">
        <v>1</v>
      </c>
      <c r="AG529" s="271" t="s">
        <v>1</v>
      </c>
      <c r="AH529" s="271" t="s">
        <v>1</v>
      </c>
      <c r="AI529" s="271" t="s">
        <v>1</v>
      </c>
      <c r="AJ529" s="271" t="s">
        <v>1</v>
      </c>
      <c r="AK529" s="271" t="s">
        <v>1</v>
      </c>
      <c r="AL529" s="271" t="s">
        <v>1</v>
      </c>
      <c r="AM529" s="271" t="s">
        <v>1</v>
      </c>
      <c r="AN529" s="271" t="s">
        <v>1</v>
      </c>
      <c r="AO529" s="271" t="s">
        <v>1</v>
      </c>
      <c r="AP529" s="274" t="s">
        <v>20</v>
      </c>
      <c r="AQ529" s="271" t="s">
        <v>1</v>
      </c>
      <c r="AR529" s="271" t="s">
        <v>1</v>
      </c>
      <c r="AS529" s="271" t="s">
        <v>1</v>
      </c>
      <c r="AT529" s="271" t="s">
        <v>1</v>
      </c>
      <c r="AU529" s="271" t="s">
        <v>1</v>
      </c>
      <c r="AV529" s="271" t="s">
        <v>1</v>
      </c>
      <c r="AW529" s="284" t="s">
        <v>1</v>
      </c>
      <c r="AX529" s="275">
        <v>1</v>
      </c>
      <c r="AY529" s="284">
        <v>0</v>
      </c>
      <c r="AZ529" s="276">
        <v>0</v>
      </c>
      <c r="BA529" s="276">
        <v>0</v>
      </c>
      <c r="BB529" s="283">
        <v>0</v>
      </c>
      <c r="BD529" s="150" t="e">
        <f>_xlfn.XLOOKUP(A529,'KSD auditees'!A:A,'KSD auditees'!A:A)</f>
        <v>#N/A</v>
      </c>
      <c r="BE529" s="150" t="e">
        <f>_xlfn.XLOOKUP(A529,'KSD auditees'!A:A,'KSD auditees'!G:G)</f>
        <v>#N/A</v>
      </c>
      <c r="BF529" s="150" t="e">
        <f>_xlfn.XLOOKUP(A529,'[27]Non AGSA'!B:B,'[27]Non AGSA'!B:B)</f>
        <v>#N/A</v>
      </c>
      <c r="BG529" s="150" t="e">
        <f>_xlfn.XLOOKUP(A529,'[27]Dormant auditee list'!C:C,'[27]Dormant auditee list'!C:C)</f>
        <v>#N/A</v>
      </c>
      <c r="BH529" s="150" t="e">
        <f>_xlfn.XLOOKUP(A529,[27]Reworked!A:A,[27]Reworked!I:I)</f>
        <v>#N/A</v>
      </c>
      <c r="BJ529" s="150">
        <v>3</v>
      </c>
      <c r="BK529" s="150">
        <v>6</v>
      </c>
    </row>
    <row r="530" spans="1:63" ht="14.25" customHeight="1" x14ac:dyDescent="0.25">
      <c r="A530" s="265">
        <v>420</v>
      </c>
      <c r="B530" s="266" t="s">
        <v>932</v>
      </c>
      <c r="C530" s="271" t="s">
        <v>1193</v>
      </c>
      <c r="D530" s="271" t="s">
        <v>896</v>
      </c>
      <c r="E530" s="271" t="s">
        <v>1323</v>
      </c>
      <c r="F530" s="271" t="s">
        <v>1</v>
      </c>
      <c r="G530" s="271" t="s">
        <v>900</v>
      </c>
      <c r="H530" s="266" t="s">
        <v>1</v>
      </c>
      <c r="I530" s="266" t="s">
        <v>437</v>
      </c>
      <c r="J530" s="275" t="s">
        <v>33</v>
      </c>
      <c r="K530" s="271" t="s">
        <v>1</v>
      </c>
      <c r="L530" s="271" t="s">
        <v>1</v>
      </c>
      <c r="M530" s="275" t="s">
        <v>33</v>
      </c>
      <c r="N530" s="271" t="s">
        <v>1</v>
      </c>
      <c r="O530" s="271" t="s">
        <v>1</v>
      </c>
      <c r="P530" s="271" t="s">
        <v>1</v>
      </c>
      <c r="Q530" s="271" t="s">
        <v>1</v>
      </c>
      <c r="R530" s="271" t="s">
        <v>1</v>
      </c>
      <c r="S530" s="271" t="s">
        <v>1</v>
      </c>
      <c r="T530" s="271" t="s">
        <v>1</v>
      </c>
      <c r="U530" s="271" t="s">
        <v>1</v>
      </c>
      <c r="V530" s="271" t="s">
        <v>1</v>
      </c>
      <c r="W530" s="271" t="s">
        <v>1</v>
      </c>
      <c r="X530" s="271" t="s">
        <v>1</v>
      </c>
      <c r="Y530" s="271" t="s">
        <v>1</v>
      </c>
      <c r="Z530" s="271" t="s">
        <v>1</v>
      </c>
      <c r="AA530" s="271" t="s">
        <v>1</v>
      </c>
      <c r="AB530" s="271" t="s">
        <v>1</v>
      </c>
      <c r="AC530" s="271" t="s">
        <v>1</v>
      </c>
      <c r="AD530" s="271" t="s">
        <v>1</v>
      </c>
      <c r="AE530" s="271" t="s">
        <v>1</v>
      </c>
      <c r="AF530" s="271" t="s">
        <v>1</v>
      </c>
      <c r="AG530" s="271" t="s">
        <v>1</v>
      </c>
      <c r="AH530" s="271" t="s">
        <v>1</v>
      </c>
      <c r="AI530" s="271" t="s">
        <v>1</v>
      </c>
      <c r="AJ530" s="271" t="s">
        <v>1</v>
      </c>
      <c r="AK530" s="271" t="s">
        <v>1</v>
      </c>
      <c r="AL530" s="271" t="s">
        <v>1</v>
      </c>
      <c r="AM530" s="271" t="s">
        <v>1</v>
      </c>
      <c r="AN530" s="271" t="s">
        <v>1</v>
      </c>
      <c r="AO530" s="271" t="s">
        <v>1</v>
      </c>
      <c r="AP530" s="271" t="s">
        <v>1</v>
      </c>
      <c r="AQ530" s="271" t="s">
        <v>1</v>
      </c>
      <c r="AR530" s="271" t="s">
        <v>1</v>
      </c>
      <c r="AS530" s="271" t="s">
        <v>1</v>
      </c>
      <c r="AT530" s="271" t="s">
        <v>1</v>
      </c>
      <c r="AU530" s="271" t="s">
        <v>1</v>
      </c>
      <c r="AV530" s="271" t="s">
        <v>1</v>
      </c>
      <c r="AW530" s="275" t="s">
        <v>1241</v>
      </c>
      <c r="AX530" s="275">
        <v>1</v>
      </c>
      <c r="AY530" s="284">
        <v>0</v>
      </c>
      <c r="AZ530" s="276">
        <v>0</v>
      </c>
      <c r="BA530" s="276">
        <v>0</v>
      </c>
      <c r="BB530" s="283">
        <v>0</v>
      </c>
      <c r="BD530" s="150" t="e">
        <f>_xlfn.XLOOKUP(A530,'KSD auditees'!A:A,'KSD auditees'!A:A)</f>
        <v>#N/A</v>
      </c>
      <c r="BE530" s="150" t="e">
        <f>_xlfn.XLOOKUP(A530,'KSD auditees'!A:A,'KSD auditees'!G:G)</f>
        <v>#N/A</v>
      </c>
      <c r="BF530" s="150" t="e">
        <f>_xlfn.XLOOKUP(A530,'[27]Non AGSA'!B:B,'[27]Non AGSA'!B:B)</f>
        <v>#N/A</v>
      </c>
      <c r="BG530" s="150" t="e">
        <f>_xlfn.XLOOKUP(A530,'[27]Dormant auditee list'!C:C,'[27]Dormant auditee list'!C:C)</f>
        <v>#N/A</v>
      </c>
      <c r="BH530" s="150" t="e">
        <f>_xlfn.XLOOKUP(A530,[27]Reworked!A:A,[27]Reworked!I:I)</f>
        <v>#N/A</v>
      </c>
      <c r="BJ530" s="150">
        <v>3</v>
      </c>
      <c r="BK530" s="150">
        <v>1</v>
      </c>
    </row>
    <row r="531" spans="1:63" ht="18.75" customHeight="1" x14ac:dyDescent="0.25">
      <c r="A531" s="265">
        <v>1151</v>
      </c>
      <c r="B531" s="266" t="s">
        <v>614</v>
      </c>
      <c r="C531" s="271" t="s">
        <v>1193</v>
      </c>
      <c r="D531" s="271" t="s">
        <v>571</v>
      </c>
      <c r="E531" s="271" t="s">
        <v>1323</v>
      </c>
      <c r="F531" s="271" t="s">
        <v>1</v>
      </c>
      <c r="G531" s="271" t="s">
        <v>1</v>
      </c>
      <c r="H531" s="266" t="s">
        <v>1</v>
      </c>
      <c r="I531" s="266" t="s">
        <v>571</v>
      </c>
      <c r="J531" s="275" t="s">
        <v>33</v>
      </c>
      <c r="K531" s="271" t="s">
        <v>1</v>
      </c>
      <c r="L531" s="271" t="s">
        <v>1</v>
      </c>
      <c r="M531" s="275" t="s">
        <v>33</v>
      </c>
      <c r="N531" s="271" t="s">
        <v>1</v>
      </c>
      <c r="O531" s="271" t="s">
        <v>1</v>
      </c>
      <c r="P531" s="271" t="s">
        <v>1</v>
      </c>
      <c r="Q531" s="271" t="s">
        <v>1</v>
      </c>
      <c r="R531" s="271" t="s">
        <v>1</v>
      </c>
      <c r="S531" s="271" t="s">
        <v>1</v>
      </c>
      <c r="T531" s="271" t="s">
        <v>1</v>
      </c>
      <c r="U531" s="271" t="s">
        <v>1</v>
      </c>
      <c r="V531" s="271" t="s">
        <v>1</v>
      </c>
      <c r="W531" s="271" t="s">
        <v>1</v>
      </c>
      <c r="X531" s="271" t="s">
        <v>1</v>
      </c>
      <c r="Y531" s="271" t="s">
        <v>1</v>
      </c>
      <c r="Z531" s="271" t="s">
        <v>1</v>
      </c>
      <c r="AA531" s="271" t="s">
        <v>1</v>
      </c>
      <c r="AB531" s="271" t="s">
        <v>1</v>
      </c>
      <c r="AC531" s="271" t="s">
        <v>1</v>
      </c>
      <c r="AD531" s="271" t="s">
        <v>1</v>
      </c>
      <c r="AE531" s="271" t="s">
        <v>1</v>
      </c>
      <c r="AF531" s="271" t="s">
        <v>1</v>
      </c>
      <c r="AG531" s="271" t="s">
        <v>1</v>
      </c>
      <c r="AH531" s="271" t="s">
        <v>1</v>
      </c>
      <c r="AI531" s="271" t="s">
        <v>1</v>
      </c>
      <c r="AJ531" s="271" t="s">
        <v>1</v>
      </c>
      <c r="AK531" s="271" t="s">
        <v>1</v>
      </c>
      <c r="AL531" s="271" t="s">
        <v>1</v>
      </c>
      <c r="AM531" s="271" t="s">
        <v>1</v>
      </c>
      <c r="AN531" s="271" t="s">
        <v>1</v>
      </c>
      <c r="AO531" s="271" t="s">
        <v>1</v>
      </c>
      <c r="AP531" s="271" t="s">
        <v>1</v>
      </c>
      <c r="AQ531" s="271" t="s">
        <v>1</v>
      </c>
      <c r="AR531" s="271" t="s">
        <v>1</v>
      </c>
      <c r="AS531" s="271" t="s">
        <v>1</v>
      </c>
      <c r="AT531" s="271" t="s">
        <v>1</v>
      </c>
      <c r="AU531" s="273" t="s">
        <v>22</v>
      </c>
      <c r="AV531" s="271" t="s">
        <v>1</v>
      </c>
      <c r="AW531" s="284" t="s">
        <v>1</v>
      </c>
      <c r="AX531" s="284">
        <v>0</v>
      </c>
      <c r="AY531" s="284">
        <v>0</v>
      </c>
      <c r="AZ531" s="276">
        <v>0</v>
      </c>
      <c r="BA531" s="276">
        <v>0</v>
      </c>
      <c r="BB531" s="283">
        <v>0</v>
      </c>
      <c r="BD531" s="150" t="e">
        <f>_xlfn.XLOOKUP(A531,'KSD auditees'!A:A,'KSD auditees'!A:A)</f>
        <v>#N/A</v>
      </c>
      <c r="BE531" s="150" t="e">
        <f>_xlfn.XLOOKUP(A531,'KSD auditees'!A:A,'KSD auditees'!G:G)</f>
        <v>#N/A</v>
      </c>
      <c r="BF531" s="150" t="e">
        <f>_xlfn.XLOOKUP(A531,'[27]Non AGSA'!B:B,'[27]Non AGSA'!B:B)</f>
        <v>#N/A</v>
      </c>
      <c r="BG531" s="150" t="e">
        <f>_xlfn.XLOOKUP(A531,'[27]Dormant auditee list'!C:C,'[27]Dormant auditee list'!C:C)</f>
        <v>#N/A</v>
      </c>
      <c r="BH531" s="150" t="e">
        <f>_xlfn.XLOOKUP(A531,[27]Reworked!A:A,[27]Reworked!I:I)</f>
        <v>#N/A</v>
      </c>
      <c r="BJ531" s="150">
        <v>3</v>
      </c>
      <c r="BK531" s="150">
        <v>1</v>
      </c>
    </row>
    <row r="532" spans="1:63" ht="18.75" customHeight="1" x14ac:dyDescent="0.25">
      <c r="A532" s="265">
        <v>1354</v>
      </c>
      <c r="B532" s="266" t="s">
        <v>1369</v>
      </c>
      <c r="C532" s="271" t="s">
        <v>1193</v>
      </c>
      <c r="D532" s="271" t="s">
        <v>625</v>
      </c>
      <c r="E532" s="271" t="s">
        <v>1323</v>
      </c>
      <c r="F532" s="271" t="s">
        <v>1</v>
      </c>
      <c r="G532" s="271" t="s">
        <v>1</v>
      </c>
      <c r="H532" s="266" t="s">
        <v>1</v>
      </c>
      <c r="I532" s="266" t="s">
        <v>625</v>
      </c>
      <c r="J532" s="275" t="s">
        <v>33</v>
      </c>
      <c r="K532" s="271" t="s">
        <v>1</v>
      </c>
      <c r="L532" s="271" t="s">
        <v>1</v>
      </c>
      <c r="M532" s="275" t="s">
        <v>33</v>
      </c>
      <c r="N532" s="271" t="s">
        <v>1</v>
      </c>
      <c r="O532" s="271" t="s">
        <v>1</v>
      </c>
      <c r="P532" s="271" t="s">
        <v>1</v>
      </c>
      <c r="Q532" s="271" t="s">
        <v>1</v>
      </c>
      <c r="R532" s="271" t="s">
        <v>1</v>
      </c>
      <c r="S532" s="271" t="s">
        <v>1</v>
      </c>
      <c r="T532" s="271" t="s">
        <v>1</v>
      </c>
      <c r="U532" s="271" t="s">
        <v>1</v>
      </c>
      <c r="V532" s="271" t="s">
        <v>1</v>
      </c>
      <c r="W532" s="271" t="s">
        <v>1</v>
      </c>
      <c r="X532" s="271" t="s">
        <v>1</v>
      </c>
      <c r="Y532" s="271" t="s">
        <v>1</v>
      </c>
      <c r="Z532" s="271" t="s">
        <v>1</v>
      </c>
      <c r="AA532" s="271" t="s">
        <v>1</v>
      </c>
      <c r="AB532" s="271" t="s">
        <v>1</v>
      </c>
      <c r="AC532" s="271" t="s">
        <v>1</v>
      </c>
      <c r="AD532" s="271" t="s">
        <v>1</v>
      </c>
      <c r="AE532" s="271" t="s">
        <v>1</v>
      </c>
      <c r="AF532" s="271" t="s">
        <v>1</v>
      </c>
      <c r="AG532" s="271" t="s">
        <v>1</v>
      </c>
      <c r="AH532" s="271" t="s">
        <v>1</v>
      </c>
      <c r="AI532" s="271" t="s">
        <v>1</v>
      </c>
      <c r="AJ532" s="271" t="s">
        <v>1</v>
      </c>
      <c r="AK532" s="271" t="s">
        <v>1</v>
      </c>
      <c r="AL532" s="271" t="s">
        <v>1</v>
      </c>
      <c r="AM532" s="271" t="s">
        <v>1</v>
      </c>
      <c r="AN532" s="271" t="s">
        <v>1</v>
      </c>
      <c r="AO532" s="271" t="s">
        <v>1</v>
      </c>
      <c r="AP532" s="271" t="s">
        <v>1</v>
      </c>
      <c r="AQ532" s="271" t="s">
        <v>1</v>
      </c>
      <c r="AR532" s="271" t="s">
        <v>1</v>
      </c>
      <c r="AS532" s="271" t="s">
        <v>1</v>
      </c>
      <c r="AT532" s="271" t="s">
        <v>1</v>
      </c>
      <c r="AU532" s="274" t="s">
        <v>20</v>
      </c>
      <c r="AV532" s="271" t="s">
        <v>1</v>
      </c>
      <c r="AW532" s="275" t="s">
        <v>1241</v>
      </c>
      <c r="AX532" s="275">
        <v>1</v>
      </c>
      <c r="AY532" s="284">
        <v>0</v>
      </c>
      <c r="AZ532" s="276">
        <v>0</v>
      </c>
      <c r="BA532" s="276">
        <v>0</v>
      </c>
      <c r="BB532" s="283">
        <v>0</v>
      </c>
      <c r="BD532" s="150" t="e">
        <f>_xlfn.XLOOKUP(A532,'KSD auditees'!A:A,'KSD auditees'!A:A)</f>
        <v>#N/A</v>
      </c>
      <c r="BE532" s="150" t="e">
        <f>_xlfn.XLOOKUP(A532,'KSD auditees'!A:A,'KSD auditees'!G:G)</f>
        <v>#N/A</v>
      </c>
      <c r="BF532" s="150" t="e">
        <f>_xlfn.XLOOKUP(A532,'[27]Non AGSA'!B:B,'[27]Non AGSA'!B:B)</f>
        <v>#N/A</v>
      </c>
      <c r="BG532" s="150" t="e">
        <f>_xlfn.XLOOKUP(A532,'[27]Dormant auditee list'!C:C,'[27]Dormant auditee list'!C:C)</f>
        <v>#N/A</v>
      </c>
      <c r="BH532" s="150" t="e">
        <f>_xlfn.XLOOKUP(A532,[27]Reworked!A:A,[27]Reworked!I:I)</f>
        <v>#N/A</v>
      </c>
      <c r="BJ532" s="150">
        <v>3</v>
      </c>
      <c r="BK532" s="150">
        <v>1</v>
      </c>
    </row>
    <row r="533" spans="1:63" ht="26.25" customHeight="1" x14ac:dyDescent="0.25">
      <c r="A533" s="265">
        <v>428</v>
      </c>
      <c r="B533" s="266" t="s">
        <v>1370</v>
      </c>
      <c r="C533" s="271" t="s">
        <v>1193</v>
      </c>
      <c r="D533" s="271" t="s">
        <v>1086</v>
      </c>
      <c r="E533" s="271" t="s">
        <v>1323</v>
      </c>
      <c r="F533" s="271" t="s">
        <v>1</v>
      </c>
      <c r="G533" s="271" t="s">
        <v>443</v>
      </c>
      <c r="H533" s="266" t="s">
        <v>444</v>
      </c>
      <c r="I533" s="266" t="s">
        <v>437</v>
      </c>
      <c r="J533" s="275" t="s">
        <v>33</v>
      </c>
      <c r="K533" s="271" t="s">
        <v>1</v>
      </c>
      <c r="L533" s="271" t="s">
        <v>1</v>
      </c>
      <c r="M533" s="275" t="s">
        <v>33</v>
      </c>
      <c r="N533" s="271" t="s">
        <v>1</v>
      </c>
      <c r="O533" s="271" t="s">
        <v>1</v>
      </c>
      <c r="P533" s="271" t="s">
        <v>1</v>
      </c>
      <c r="Q533" s="271" t="s">
        <v>1</v>
      </c>
      <c r="R533" s="271" t="s">
        <v>1</v>
      </c>
      <c r="S533" s="271" t="s">
        <v>1</v>
      </c>
      <c r="T533" s="271" t="s">
        <v>1</v>
      </c>
      <c r="U533" s="271" t="s">
        <v>1</v>
      </c>
      <c r="V533" s="271" t="s">
        <v>1</v>
      </c>
      <c r="W533" s="271" t="s">
        <v>1</v>
      </c>
      <c r="X533" s="271" t="s">
        <v>1</v>
      </c>
      <c r="Y533" s="271" t="s">
        <v>1</v>
      </c>
      <c r="Z533" s="271" t="s">
        <v>1</v>
      </c>
      <c r="AA533" s="271" t="s">
        <v>1</v>
      </c>
      <c r="AB533" s="271" t="s">
        <v>1</v>
      </c>
      <c r="AC533" s="271" t="s">
        <v>1</v>
      </c>
      <c r="AD533" s="271" t="s">
        <v>1</v>
      </c>
      <c r="AE533" s="271" t="s">
        <v>1</v>
      </c>
      <c r="AF533" s="271" t="s">
        <v>1</v>
      </c>
      <c r="AG533" s="271" t="s">
        <v>1</v>
      </c>
      <c r="AH533" s="271" t="s">
        <v>1</v>
      </c>
      <c r="AI533" s="271" t="s">
        <v>1</v>
      </c>
      <c r="AJ533" s="271" t="s">
        <v>1</v>
      </c>
      <c r="AK533" s="271" t="s">
        <v>1</v>
      </c>
      <c r="AL533" s="271" t="s">
        <v>1</v>
      </c>
      <c r="AM533" s="271" t="s">
        <v>1</v>
      </c>
      <c r="AN533" s="271" t="s">
        <v>1</v>
      </c>
      <c r="AO533" s="271" t="s">
        <v>1</v>
      </c>
      <c r="AP533" s="271" t="s">
        <v>1</v>
      </c>
      <c r="AQ533" s="271" t="s">
        <v>1</v>
      </c>
      <c r="AR533" s="271" t="s">
        <v>1</v>
      </c>
      <c r="AS533" s="271" t="s">
        <v>1</v>
      </c>
      <c r="AT533" s="271" t="s">
        <v>1</v>
      </c>
      <c r="AU533" s="271" t="s">
        <v>1</v>
      </c>
      <c r="AV533" s="271" t="s">
        <v>1</v>
      </c>
      <c r="AW533" s="284" t="s">
        <v>1</v>
      </c>
      <c r="AX533" s="275">
        <v>1</v>
      </c>
      <c r="AY533" s="284">
        <v>0</v>
      </c>
      <c r="AZ533" s="276">
        <v>0</v>
      </c>
      <c r="BA533" s="277">
        <v>1.4</v>
      </c>
      <c r="BB533" s="283">
        <v>0</v>
      </c>
      <c r="BD533" s="150" t="e">
        <f>_xlfn.XLOOKUP(A533,'KSD auditees'!A:A,'KSD auditees'!A:A)</f>
        <v>#N/A</v>
      </c>
      <c r="BE533" s="150" t="e">
        <f>_xlfn.XLOOKUP(A533,'KSD auditees'!A:A,'KSD auditees'!G:G)</f>
        <v>#N/A</v>
      </c>
      <c r="BF533" s="150" t="e">
        <f>_xlfn.XLOOKUP(A533,'[27]Non AGSA'!B:B,'[27]Non AGSA'!B:B)</f>
        <v>#N/A</v>
      </c>
      <c r="BG533" s="150" t="e">
        <f>_xlfn.XLOOKUP(A533,'[27]Dormant auditee list'!C:C,'[27]Dormant auditee list'!C:C)</f>
        <v>#N/A</v>
      </c>
      <c r="BH533" s="150" t="e">
        <f>_xlfn.XLOOKUP(A533,[27]Reworked!A:A,[27]Reworked!I:I)</f>
        <v>#N/A</v>
      </c>
      <c r="BJ533" s="150">
        <v>3</v>
      </c>
      <c r="BK533" s="150">
        <v>1</v>
      </c>
    </row>
    <row r="534" spans="1:63" ht="26.25" customHeight="1" x14ac:dyDescent="0.25">
      <c r="A534" s="265">
        <v>434</v>
      </c>
      <c r="B534" s="266" t="s">
        <v>490</v>
      </c>
      <c r="C534" s="271" t="s">
        <v>1193</v>
      </c>
      <c r="D534" s="271" t="s">
        <v>438</v>
      </c>
      <c r="E534" s="271" t="s">
        <v>1323</v>
      </c>
      <c r="F534" s="271" t="s">
        <v>1</v>
      </c>
      <c r="G534" s="271" t="s">
        <v>443</v>
      </c>
      <c r="H534" s="266" t="s">
        <v>444</v>
      </c>
      <c r="I534" s="266" t="s">
        <v>437</v>
      </c>
      <c r="J534" s="152" t="s">
        <v>17</v>
      </c>
      <c r="K534" s="271" t="s">
        <v>1</v>
      </c>
      <c r="L534" s="272" t="s">
        <v>23</v>
      </c>
      <c r="M534" s="152" t="s">
        <v>17</v>
      </c>
      <c r="N534" s="271" t="s">
        <v>1</v>
      </c>
      <c r="O534" s="272" t="s">
        <v>23</v>
      </c>
      <c r="P534" s="271" t="s">
        <v>1</v>
      </c>
      <c r="Q534" s="271" t="s">
        <v>1</v>
      </c>
      <c r="R534" s="271" t="s">
        <v>1</v>
      </c>
      <c r="S534" s="271" t="s">
        <v>1</v>
      </c>
      <c r="T534" s="271" t="s">
        <v>1</v>
      </c>
      <c r="U534" s="271" t="s">
        <v>1</v>
      </c>
      <c r="V534" s="271" t="s">
        <v>1</v>
      </c>
      <c r="W534" s="271" t="s">
        <v>1</v>
      </c>
      <c r="X534" s="271" t="s">
        <v>1</v>
      </c>
      <c r="Y534" s="271" t="s">
        <v>1</v>
      </c>
      <c r="Z534" s="271" t="s">
        <v>1</v>
      </c>
      <c r="AA534" s="271" t="s">
        <v>1</v>
      </c>
      <c r="AB534" s="271" t="s">
        <v>1</v>
      </c>
      <c r="AC534" s="271" t="s">
        <v>1</v>
      </c>
      <c r="AD534" s="271" t="s">
        <v>1</v>
      </c>
      <c r="AE534" s="272" t="s">
        <v>23</v>
      </c>
      <c r="AF534" s="274" t="s">
        <v>20</v>
      </c>
      <c r="AG534" s="271" t="s">
        <v>1</v>
      </c>
      <c r="AH534" s="271" t="s">
        <v>1</v>
      </c>
      <c r="AI534" s="271" t="s">
        <v>1</v>
      </c>
      <c r="AJ534" s="271" t="s">
        <v>1</v>
      </c>
      <c r="AK534" s="271" t="s">
        <v>1</v>
      </c>
      <c r="AL534" s="274" t="s">
        <v>20</v>
      </c>
      <c r="AM534" s="271" t="s">
        <v>1</v>
      </c>
      <c r="AN534" s="271" t="s">
        <v>1</v>
      </c>
      <c r="AO534" s="271" t="s">
        <v>1</v>
      </c>
      <c r="AP534" s="271" t="s">
        <v>1</v>
      </c>
      <c r="AQ534" s="271" t="s">
        <v>1</v>
      </c>
      <c r="AR534" s="273" t="s">
        <v>22</v>
      </c>
      <c r="AS534" s="271" t="s">
        <v>1</v>
      </c>
      <c r="AT534" s="271" t="s">
        <v>1</v>
      </c>
      <c r="AU534" s="271" t="s">
        <v>1</v>
      </c>
      <c r="AV534" s="271" t="s">
        <v>1</v>
      </c>
      <c r="AW534" s="275" t="s">
        <v>1241</v>
      </c>
      <c r="AX534" s="275">
        <v>1</v>
      </c>
      <c r="AY534" s="284">
        <v>0</v>
      </c>
      <c r="AZ534" s="276">
        <v>0</v>
      </c>
      <c r="BA534" s="277">
        <v>2.4</v>
      </c>
      <c r="BB534" s="278">
        <v>0.03</v>
      </c>
      <c r="BD534" s="150" t="e">
        <f>_xlfn.XLOOKUP(A534,'KSD auditees'!A:A,'KSD auditees'!A:A)</f>
        <v>#N/A</v>
      </c>
      <c r="BE534" s="150" t="e">
        <f>_xlfn.XLOOKUP(A534,'KSD auditees'!A:A,'KSD auditees'!G:G)</f>
        <v>#N/A</v>
      </c>
      <c r="BF534" s="150" t="e">
        <f>_xlfn.XLOOKUP(A534,'[27]Non AGSA'!B:B,'[27]Non AGSA'!B:B)</f>
        <v>#N/A</v>
      </c>
      <c r="BG534" s="150" t="e">
        <f>_xlfn.XLOOKUP(A534,'[27]Dormant auditee list'!C:C,'[27]Dormant auditee list'!C:C)</f>
        <v>#N/A</v>
      </c>
      <c r="BH534" s="150" t="e">
        <f>_xlfn.XLOOKUP(A534,[27]Reworked!A:A,[27]Reworked!I:I)</f>
        <v>#N/A</v>
      </c>
      <c r="BJ534" s="150">
        <v>3</v>
      </c>
      <c r="BK534" s="150">
        <v>2</v>
      </c>
    </row>
    <row r="535" spans="1:63" ht="34.5" customHeight="1" x14ac:dyDescent="0.25">
      <c r="A535" s="265">
        <v>1113</v>
      </c>
      <c r="B535" s="266" t="s">
        <v>1371</v>
      </c>
      <c r="C535" s="271" t="s">
        <v>1193</v>
      </c>
      <c r="D535" s="271" t="s">
        <v>896</v>
      </c>
      <c r="E535" s="271" t="s">
        <v>1323</v>
      </c>
      <c r="F535" s="271" t="s">
        <v>1</v>
      </c>
      <c r="G535" s="271" t="s">
        <v>209</v>
      </c>
      <c r="H535" s="266" t="s">
        <v>440</v>
      </c>
      <c r="I535" s="266" t="s">
        <v>437</v>
      </c>
      <c r="J535" s="285" t="s">
        <v>39</v>
      </c>
      <c r="K535" s="271" t="s">
        <v>1</v>
      </c>
      <c r="L535" s="271" t="s">
        <v>1</v>
      </c>
      <c r="M535" s="285" t="s">
        <v>39</v>
      </c>
      <c r="N535" s="271" t="s">
        <v>1</v>
      </c>
      <c r="O535" s="271" t="s">
        <v>1</v>
      </c>
      <c r="P535" s="271" t="s">
        <v>1</v>
      </c>
      <c r="Q535" s="271" t="s">
        <v>1</v>
      </c>
      <c r="R535" s="271" t="s">
        <v>1</v>
      </c>
      <c r="S535" s="271" t="s">
        <v>1</v>
      </c>
      <c r="T535" s="271" t="s">
        <v>1</v>
      </c>
      <c r="U535" s="271" t="s">
        <v>1</v>
      </c>
      <c r="V535" s="271" t="s">
        <v>1</v>
      </c>
      <c r="W535" s="271" t="s">
        <v>1</v>
      </c>
      <c r="X535" s="271" t="s">
        <v>1</v>
      </c>
      <c r="Y535" s="271" t="s">
        <v>1</v>
      </c>
      <c r="Z535" s="271" t="s">
        <v>1</v>
      </c>
      <c r="AA535" s="271" t="s">
        <v>1</v>
      </c>
      <c r="AB535" s="271" t="s">
        <v>1</v>
      </c>
      <c r="AC535" s="271" t="s">
        <v>1</v>
      </c>
      <c r="AD535" s="271" t="s">
        <v>1</v>
      </c>
      <c r="AE535" s="271" t="s">
        <v>1</v>
      </c>
      <c r="AF535" s="271" t="s">
        <v>1</v>
      </c>
      <c r="AG535" s="271" t="s">
        <v>1</v>
      </c>
      <c r="AH535" s="271" t="s">
        <v>1</v>
      </c>
      <c r="AI535" s="271" t="s">
        <v>1</v>
      </c>
      <c r="AJ535" s="271" t="s">
        <v>1</v>
      </c>
      <c r="AK535" s="271" t="s">
        <v>1</v>
      </c>
      <c r="AL535" s="271" t="s">
        <v>1</v>
      </c>
      <c r="AM535" s="271" t="s">
        <v>1</v>
      </c>
      <c r="AN535" s="271" t="s">
        <v>1</v>
      </c>
      <c r="AO535" s="271" t="s">
        <v>1</v>
      </c>
      <c r="AP535" s="271" t="s">
        <v>1</v>
      </c>
      <c r="AQ535" s="271" t="s">
        <v>1</v>
      </c>
      <c r="AR535" s="271" t="s">
        <v>1</v>
      </c>
      <c r="AS535" s="271" t="s">
        <v>1</v>
      </c>
      <c r="AT535" s="271" t="s">
        <v>1</v>
      </c>
      <c r="AU535" s="271" t="s">
        <v>1</v>
      </c>
      <c r="AV535" s="271" t="s">
        <v>1</v>
      </c>
      <c r="AW535" s="284" t="s">
        <v>1</v>
      </c>
      <c r="AX535" s="284">
        <v>0</v>
      </c>
      <c r="AY535" s="284">
        <v>0</v>
      </c>
      <c r="AZ535" s="276" t="s">
        <v>1</v>
      </c>
      <c r="BA535" s="276" t="s">
        <v>1</v>
      </c>
      <c r="BB535" s="283" t="s">
        <v>1</v>
      </c>
      <c r="BD535" s="150" t="e">
        <f>_xlfn.XLOOKUP(A535,'KSD auditees'!A:A,'KSD auditees'!A:A)</f>
        <v>#N/A</v>
      </c>
      <c r="BE535" s="150" t="e">
        <f>_xlfn.XLOOKUP(A535,'KSD auditees'!A:A,'KSD auditees'!G:G)</f>
        <v>#N/A</v>
      </c>
      <c r="BF535" s="150" t="e">
        <f>_xlfn.XLOOKUP(A535,'[27]Non AGSA'!B:B,'[27]Non AGSA'!B:B)</f>
        <v>#N/A</v>
      </c>
      <c r="BG535" s="150" t="e">
        <f>_xlfn.XLOOKUP(A535,'[27]Dormant auditee list'!C:C,'[27]Dormant auditee list'!C:C)</f>
        <v>#N/A</v>
      </c>
      <c r="BH535" s="150" t="e">
        <f>_xlfn.XLOOKUP(A535,[27]Reworked!A:A,[27]Reworked!I:I)</f>
        <v>#N/A</v>
      </c>
      <c r="BJ535" s="150">
        <v>3</v>
      </c>
      <c r="BK535" s="150">
        <v>6</v>
      </c>
    </row>
    <row r="536" spans="1:63" ht="18.75" customHeight="1" x14ac:dyDescent="0.25">
      <c r="A536" s="265">
        <v>1445</v>
      </c>
      <c r="B536" s="266" t="s">
        <v>801</v>
      </c>
      <c r="C536" s="271" t="s">
        <v>1193</v>
      </c>
      <c r="D536" s="271" t="s">
        <v>737</v>
      </c>
      <c r="E536" s="271" t="s">
        <v>1323</v>
      </c>
      <c r="F536" s="271" t="s">
        <v>1</v>
      </c>
      <c r="G536" s="271" t="s">
        <v>209</v>
      </c>
      <c r="H536" s="266" t="s">
        <v>1</v>
      </c>
      <c r="I536" s="266" t="s">
        <v>437</v>
      </c>
      <c r="J536" s="275" t="s">
        <v>33</v>
      </c>
      <c r="K536" s="271" t="s">
        <v>1</v>
      </c>
      <c r="L536" s="271" t="s">
        <v>1</v>
      </c>
      <c r="M536" s="275" t="s">
        <v>33</v>
      </c>
      <c r="N536" s="271" t="s">
        <v>1</v>
      </c>
      <c r="O536" s="271" t="s">
        <v>1</v>
      </c>
      <c r="P536" s="271" t="s">
        <v>1</v>
      </c>
      <c r="Q536" s="271" t="s">
        <v>1</v>
      </c>
      <c r="R536" s="271" t="s">
        <v>1</v>
      </c>
      <c r="S536" s="271" t="s">
        <v>1</v>
      </c>
      <c r="T536" s="271" t="s">
        <v>1</v>
      </c>
      <c r="U536" s="271" t="s">
        <v>1</v>
      </c>
      <c r="V536" s="271" t="s">
        <v>1</v>
      </c>
      <c r="W536" s="271" t="s">
        <v>1</v>
      </c>
      <c r="X536" s="271" t="s">
        <v>1</v>
      </c>
      <c r="Y536" s="271" t="s">
        <v>1</v>
      </c>
      <c r="Z536" s="271" t="s">
        <v>1</v>
      </c>
      <c r="AA536" s="271" t="s">
        <v>1</v>
      </c>
      <c r="AB536" s="271" t="s">
        <v>1</v>
      </c>
      <c r="AC536" s="271" t="s">
        <v>1</v>
      </c>
      <c r="AD536" s="271" t="s">
        <v>1</v>
      </c>
      <c r="AE536" s="271" t="s">
        <v>1</v>
      </c>
      <c r="AF536" s="271" t="s">
        <v>1</v>
      </c>
      <c r="AG536" s="271" t="s">
        <v>1</v>
      </c>
      <c r="AH536" s="271" t="s">
        <v>1</v>
      </c>
      <c r="AI536" s="271" t="s">
        <v>1</v>
      </c>
      <c r="AJ536" s="271" t="s">
        <v>1</v>
      </c>
      <c r="AK536" s="271" t="s">
        <v>1</v>
      </c>
      <c r="AL536" s="271" t="s">
        <v>1</v>
      </c>
      <c r="AM536" s="271" t="s">
        <v>1</v>
      </c>
      <c r="AN536" s="271" t="s">
        <v>1</v>
      </c>
      <c r="AO536" s="271" t="s">
        <v>1</v>
      </c>
      <c r="AP536" s="271" t="s">
        <v>1</v>
      </c>
      <c r="AQ536" s="271" t="s">
        <v>1</v>
      </c>
      <c r="AR536" s="271" t="s">
        <v>1</v>
      </c>
      <c r="AS536" s="271" t="s">
        <v>1</v>
      </c>
      <c r="AT536" s="271" t="s">
        <v>1</v>
      </c>
      <c r="AU536" s="271" t="s">
        <v>1</v>
      </c>
      <c r="AV536" s="271" t="s">
        <v>1</v>
      </c>
      <c r="AW536" s="275" t="s">
        <v>1241</v>
      </c>
      <c r="AX536" s="284">
        <v>0</v>
      </c>
      <c r="AY536" s="284">
        <v>0</v>
      </c>
      <c r="AZ536" s="276">
        <v>0</v>
      </c>
      <c r="BA536" s="276">
        <v>0</v>
      </c>
      <c r="BB536" s="283">
        <v>0</v>
      </c>
      <c r="BD536" s="150" t="e">
        <f>_xlfn.XLOOKUP(A536,'KSD auditees'!A:A,'KSD auditees'!A:A)</f>
        <v>#N/A</v>
      </c>
      <c r="BE536" s="150" t="e">
        <f>_xlfn.XLOOKUP(A536,'KSD auditees'!A:A,'KSD auditees'!G:G)</f>
        <v>#N/A</v>
      </c>
      <c r="BF536" s="150" t="e">
        <f>_xlfn.XLOOKUP(A536,'[27]Non AGSA'!B:B,'[27]Non AGSA'!B:B)</f>
        <v>#N/A</v>
      </c>
      <c r="BG536" s="150" t="e">
        <f>_xlfn.XLOOKUP(A536,'[27]Dormant auditee list'!C:C,'[27]Dormant auditee list'!C:C)</f>
        <v>#N/A</v>
      </c>
      <c r="BH536" s="150" t="e">
        <f>_xlfn.XLOOKUP(A536,[27]Reworked!A:A,[27]Reworked!I:I)</f>
        <v>#N/A</v>
      </c>
      <c r="BJ536" s="150">
        <v>3</v>
      </c>
      <c r="BK536" s="150">
        <v>1</v>
      </c>
    </row>
    <row r="537" spans="1:63" ht="26.25" customHeight="1" x14ac:dyDescent="0.25">
      <c r="A537" s="265">
        <v>448</v>
      </c>
      <c r="B537" s="266" t="s">
        <v>1372</v>
      </c>
      <c r="C537" s="271" t="s">
        <v>1193</v>
      </c>
      <c r="D537" s="271" t="s">
        <v>815</v>
      </c>
      <c r="E537" s="271" t="s">
        <v>1323</v>
      </c>
      <c r="F537" s="271" t="s">
        <v>1</v>
      </c>
      <c r="G537" s="271" t="s">
        <v>817</v>
      </c>
      <c r="H537" s="266" t="s">
        <v>696</v>
      </c>
      <c r="I537" s="266" t="s">
        <v>437</v>
      </c>
      <c r="J537" s="275" t="s">
        <v>33</v>
      </c>
      <c r="K537" s="271" t="s">
        <v>1</v>
      </c>
      <c r="L537" s="271" t="s">
        <v>1</v>
      </c>
      <c r="M537" s="275" t="s">
        <v>33</v>
      </c>
      <c r="N537" s="271" t="s">
        <v>1</v>
      </c>
      <c r="O537" s="271" t="s">
        <v>1</v>
      </c>
      <c r="P537" s="271" t="s">
        <v>1</v>
      </c>
      <c r="Q537" s="271" t="s">
        <v>1</v>
      </c>
      <c r="R537" s="271" t="s">
        <v>1</v>
      </c>
      <c r="S537" s="271" t="s">
        <v>1</v>
      </c>
      <c r="T537" s="271" t="s">
        <v>1</v>
      </c>
      <c r="U537" s="271" t="s">
        <v>1</v>
      </c>
      <c r="V537" s="271" t="s">
        <v>1</v>
      </c>
      <c r="W537" s="271" t="s">
        <v>1</v>
      </c>
      <c r="X537" s="271" t="s">
        <v>1</v>
      </c>
      <c r="Y537" s="271" t="s">
        <v>1</v>
      </c>
      <c r="Z537" s="271" t="s">
        <v>1</v>
      </c>
      <c r="AA537" s="271" t="s">
        <v>1</v>
      </c>
      <c r="AB537" s="271" t="s">
        <v>1</v>
      </c>
      <c r="AC537" s="271" t="s">
        <v>1</v>
      </c>
      <c r="AD537" s="271" t="s">
        <v>1</v>
      </c>
      <c r="AE537" s="271" t="s">
        <v>1</v>
      </c>
      <c r="AF537" s="271" t="s">
        <v>1</v>
      </c>
      <c r="AG537" s="271" t="s">
        <v>1</v>
      </c>
      <c r="AH537" s="271" t="s">
        <v>1</v>
      </c>
      <c r="AI537" s="271" t="s">
        <v>1</v>
      </c>
      <c r="AJ537" s="271" t="s">
        <v>1</v>
      </c>
      <c r="AK537" s="271" t="s">
        <v>1</v>
      </c>
      <c r="AL537" s="271" t="s">
        <v>1</v>
      </c>
      <c r="AM537" s="271" t="s">
        <v>1</v>
      </c>
      <c r="AN537" s="271" t="s">
        <v>1</v>
      </c>
      <c r="AO537" s="271" t="s">
        <v>1</v>
      </c>
      <c r="AP537" s="271" t="s">
        <v>1</v>
      </c>
      <c r="AQ537" s="271" t="s">
        <v>1</v>
      </c>
      <c r="AR537" s="271" t="s">
        <v>1</v>
      </c>
      <c r="AS537" s="271" t="s">
        <v>1</v>
      </c>
      <c r="AT537" s="271" t="s">
        <v>1</v>
      </c>
      <c r="AU537" s="271" t="s">
        <v>1</v>
      </c>
      <c r="AV537" s="271" t="s">
        <v>1</v>
      </c>
      <c r="AW537" s="284" t="s">
        <v>1</v>
      </c>
      <c r="AX537" s="284">
        <v>0</v>
      </c>
      <c r="AY537" s="284">
        <v>0</v>
      </c>
      <c r="AZ537" s="276" t="s">
        <v>1</v>
      </c>
      <c r="BA537" s="276" t="s">
        <v>1</v>
      </c>
      <c r="BB537" s="283" t="s">
        <v>1</v>
      </c>
      <c r="BD537" s="150" t="e">
        <f>_xlfn.XLOOKUP(A537,'KSD auditees'!A:A,'KSD auditees'!A:A)</f>
        <v>#N/A</v>
      </c>
      <c r="BE537" s="150" t="e">
        <f>_xlfn.XLOOKUP(A537,'KSD auditees'!A:A,'KSD auditees'!G:G)</f>
        <v>#N/A</v>
      </c>
      <c r="BF537" s="150" t="e">
        <f>_xlfn.XLOOKUP(A537,'[27]Non AGSA'!B:B,'[27]Non AGSA'!B:B)</f>
        <v>#N/A</v>
      </c>
      <c r="BG537" s="150" t="e">
        <f>_xlfn.XLOOKUP(A537,'[27]Dormant auditee list'!C:C,'[27]Dormant auditee list'!C:C)</f>
        <v>#N/A</v>
      </c>
      <c r="BH537" s="150" t="e">
        <f>_xlfn.XLOOKUP(A537,[27]Reworked!A:A,[27]Reworked!I:I)</f>
        <v>#N/A</v>
      </c>
      <c r="BJ537" s="150">
        <v>3</v>
      </c>
      <c r="BK537" s="150">
        <v>1</v>
      </c>
    </row>
    <row r="538" spans="1:63" ht="34.5" customHeight="1" x14ac:dyDescent="0.25">
      <c r="A538" s="265">
        <v>1426</v>
      </c>
      <c r="B538" s="266" t="s">
        <v>1373</v>
      </c>
      <c r="C538" s="271" t="s">
        <v>1193</v>
      </c>
      <c r="D538" s="271" t="s">
        <v>854</v>
      </c>
      <c r="E538" s="271" t="s">
        <v>1323</v>
      </c>
      <c r="F538" s="271" t="s">
        <v>1</v>
      </c>
      <c r="G538" s="271" t="s">
        <v>837</v>
      </c>
      <c r="H538" s="266" t="s">
        <v>440</v>
      </c>
      <c r="I538" s="266" t="s">
        <v>437</v>
      </c>
      <c r="J538" s="282" t="s">
        <v>94</v>
      </c>
      <c r="K538" s="271" t="s">
        <v>1</v>
      </c>
      <c r="L538" s="272" t="s">
        <v>23</v>
      </c>
      <c r="M538" s="282" t="s">
        <v>94</v>
      </c>
      <c r="N538" s="271" t="s">
        <v>1</v>
      </c>
      <c r="O538" s="272" t="s">
        <v>23</v>
      </c>
      <c r="P538" s="273" t="s">
        <v>22</v>
      </c>
      <c r="Q538" s="273" t="s">
        <v>22</v>
      </c>
      <c r="R538" s="271" t="s">
        <v>1</v>
      </c>
      <c r="S538" s="271" t="s">
        <v>1</v>
      </c>
      <c r="T538" s="271" t="s">
        <v>1</v>
      </c>
      <c r="U538" s="274" t="s">
        <v>20</v>
      </c>
      <c r="V538" s="271" t="s">
        <v>1</v>
      </c>
      <c r="W538" s="272" t="s">
        <v>23</v>
      </c>
      <c r="X538" s="271" t="s">
        <v>1</v>
      </c>
      <c r="Y538" s="271" t="s">
        <v>1</v>
      </c>
      <c r="Z538" s="271" t="s">
        <v>1</v>
      </c>
      <c r="AA538" s="271" t="s">
        <v>1</v>
      </c>
      <c r="AB538" s="271" t="s">
        <v>1</v>
      </c>
      <c r="AC538" s="271" t="s">
        <v>1</v>
      </c>
      <c r="AD538" s="271" t="s">
        <v>1</v>
      </c>
      <c r="AE538" s="274" t="s">
        <v>20</v>
      </c>
      <c r="AF538" s="271" t="s">
        <v>1</v>
      </c>
      <c r="AG538" s="273" t="s">
        <v>22</v>
      </c>
      <c r="AH538" s="271" t="s">
        <v>1</v>
      </c>
      <c r="AI538" s="271" t="s">
        <v>1</v>
      </c>
      <c r="AJ538" s="271" t="s">
        <v>1</v>
      </c>
      <c r="AK538" s="271" t="s">
        <v>1</v>
      </c>
      <c r="AL538" s="271" t="s">
        <v>1</v>
      </c>
      <c r="AM538" s="271" t="s">
        <v>1</v>
      </c>
      <c r="AN538" s="271" t="s">
        <v>1</v>
      </c>
      <c r="AO538" s="271" t="s">
        <v>1</v>
      </c>
      <c r="AP538" s="272" t="s">
        <v>23</v>
      </c>
      <c r="AQ538" s="271" t="s">
        <v>1</v>
      </c>
      <c r="AR538" s="271" t="s">
        <v>1</v>
      </c>
      <c r="AS538" s="271" t="s">
        <v>1</v>
      </c>
      <c r="AT538" s="271" t="s">
        <v>1</v>
      </c>
      <c r="AU538" s="271" t="s">
        <v>1</v>
      </c>
      <c r="AV538" s="271" t="s">
        <v>1</v>
      </c>
      <c r="AW538" s="272" t="s">
        <v>1242</v>
      </c>
      <c r="AX538" s="282">
        <v>3</v>
      </c>
      <c r="AY538" s="284">
        <v>0</v>
      </c>
      <c r="AZ538" s="276" t="s">
        <v>1</v>
      </c>
      <c r="BA538" s="276" t="s">
        <v>1</v>
      </c>
      <c r="BB538" s="283" t="s">
        <v>1</v>
      </c>
      <c r="BD538" s="150" t="e">
        <f>_xlfn.XLOOKUP(A538,'KSD auditees'!A:A,'KSD auditees'!A:A)</f>
        <v>#N/A</v>
      </c>
      <c r="BE538" s="150" t="e">
        <f>_xlfn.XLOOKUP(A538,'KSD auditees'!A:A,'KSD auditees'!G:G)</f>
        <v>#N/A</v>
      </c>
      <c r="BF538" s="150" t="e">
        <f>_xlfn.XLOOKUP(A538,'[27]Non AGSA'!B:B,'[27]Non AGSA'!B:B)</f>
        <v>#N/A</v>
      </c>
      <c r="BG538" s="150" t="e">
        <f>_xlfn.XLOOKUP(A538,'[27]Dormant auditee list'!C:C,'[27]Dormant auditee list'!C:C)</f>
        <v>#N/A</v>
      </c>
      <c r="BH538" s="150" t="e">
        <f>_xlfn.XLOOKUP(A538,[27]Reworked!A:A,[27]Reworked!I:I)</f>
        <v>#N/A</v>
      </c>
      <c r="BJ538" s="150">
        <v>3</v>
      </c>
      <c r="BK538" s="150">
        <v>5</v>
      </c>
    </row>
    <row r="539" spans="1:63" ht="34.5" customHeight="1" x14ac:dyDescent="0.25">
      <c r="A539" s="265">
        <v>1427</v>
      </c>
      <c r="B539" s="266" t="s">
        <v>1374</v>
      </c>
      <c r="C539" s="271" t="s">
        <v>1193</v>
      </c>
      <c r="D539" s="271" t="s">
        <v>854</v>
      </c>
      <c r="E539" s="271" t="s">
        <v>1323</v>
      </c>
      <c r="F539" s="271" t="s">
        <v>1</v>
      </c>
      <c r="G539" s="271" t="s">
        <v>837</v>
      </c>
      <c r="H539" s="266" t="s">
        <v>440</v>
      </c>
      <c r="I539" s="266" t="s">
        <v>437</v>
      </c>
      <c r="J539" s="282" t="s">
        <v>94</v>
      </c>
      <c r="K539" s="271" t="s">
        <v>1</v>
      </c>
      <c r="L539" s="272" t="s">
        <v>23</v>
      </c>
      <c r="M539" s="282" t="s">
        <v>94</v>
      </c>
      <c r="N539" s="271" t="s">
        <v>1</v>
      </c>
      <c r="O539" s="272" t="s">
        <v>23</v>
      </c>
      <c r="P539" s="273" t="s">
        <v>22</v>
      </c>
      <c r="Q539" s="272" t="s">
        <v>23</v>
      </c>
      <c r="R539" s="271" t="s">
        <v>1</v>
      </c>
      <c r="S539" s="271" t="s">
        <v>1</v>
      </c>
      <c r="T539" s="271" t="s">
        <v>1</v>
      </c>
      <c r="U539" s="274" t="s">
        <v>20</v>
      </c>
      <c r="V539" s="271" t="s">
        <v>1</v>
      </c>
      <c r="W539" s="272" t="s">
        <v>23</v>
      </c>
      <c r="X539" s="271" t="s">
        <v>1</v>
      </c>
      <c r="Y539" s="271" t="s">
        <v>1</v>
      </c>
      <c r="Z539" s="271" t="s">
        <v>1</v>
      </c>
      <c r="AA539" s="271" t="s">
        <v>1</v>
      </c>
      <c r="AB539" s="271" t="s">
        <v>1</v>
      </c>
      <c r="AC539" s="271" t="s">
        <v>1</v>
      </c>
      <c r="AD539" s="271" t="s">
        <v>1</v>
      </c>
      <c r="AE539" s="274" t="s">
        <v>20</v>
      </c>
      <c r="AF539" s="271" t="s">
        <v>1</v>
      </c>
      <c r="AG539" s="273" t="s">
        <v>22</v>
      </c>
      <c r="AH539" s="271" t="s">
        <v>1</v>
      </c>
      <c r="AI539" s="271" t="s">
        <v>1</v>
      </c>
      <c r="AJ539" s="271" t="s">
        <v>1</v>
      </c>
      <c r="AK539" s="271" t="s">
        <v>1</v>
      </c>
      <c r="AL539" s="271" t="s">
        <v>1</v>
      </c>
      <c r="AM539" s="271" t="s">
        <v>1</v>
      </c>
      <c r="AN539" s="271" t="s">
        <v>1</v>
      </c>
      <c r="AO539" s="271" t="s">
        <v>1</v>
      </c>
      <c r="AP539" s="272" t="s">
        <v>23</v>
      </c>
      <c r="AQ539" s="271" t="s">
        <v>1</v>
      </c>
      <c r="AR539" s="271" t="s">
        <v>1</v>
      </c>
      <c r="AS539" s="271" t="s">
        <v>1</v>
      </c>
      <c r="AT539" s="271" t="s">
        <v>1</v>
      </c>
      <c r="AU539" s="271" t="s">
        <v>1</v>
      </c>
      <c r="AV539" s="271" t="s">
        <v>1</v>
      </c>
      <c r="AW539" s="272" t="s">
        <v>1242</v>
      </c>
      <c r="AX539" s="282">
        <v>3</v>
      </c>
      <c r="AY539" s="284">
        <v>0</v>
      </c>
      <c r="AZ539" s="276" t="s">
        <v>1</v>
      </c>
      <c r="BA539" s="276" t="s">
        <v>1</v>
      </c>
      <c r="BB539" s="283" t="s">
        <v>1</v>
      </c>
      <c r="BD539" s="150" t="e">
        <f>_xlfn.XLOOKUP(A539,'KSD auditees'!A:A,'KSD auditees'!A:A)</f>
        <v>#N/A</v>
      </c>
      <c r="BE539" s="150" t="e">
        <f>_xlfn.XLOOKUP(A539,'KSD auditees'!A:A,'KSD auditees'!G:G)</f>
        <v>#N/A</v>
      </c>
      <c r="BF539" s="150" t="e">
        <f>_xlfn.XLOOKUP(A539,'[27]Non AGSA'!B:B,'[27]Non AGSA'!B:B)</f>
        <v>#N/A</v>
      </c>
      <c r="BG539" s="150" t="e">
        <f>_xlfn.XLOOKUP(A539,'[27]Dormant auditee list'!C:C,'[27]Dormant auditee list'!C:C)</f>
        <v>#N/A</v>
      </c>
      <c r="BH539" s="150" t="e">
        <f>_xlfn.XLOOKUP(A539,[27]Reworked!A:A,[27]Reworked!I:I)</f>
        <v>#N/A</v>
      </c>
      <c r="BJ539" s="150">
        <v>3</v>
      </c>
      <c r="BK539" s="150">
        <v>5</v>
      </c>
    </row>
    <row r="540" spans="1:63" ht="34.5" customHeight="1" x14ac:dyDescent="0.25">
      <c r="A540" s="265">
        <v>1422</v>
      </c>
      <c r="B540" s="266" t="s">
        <v>1375</v>
      </c>
      <c r="C540" s="271" t="s">
        <v>1193</v>
      </c>
      <c r="D540" s="271" t="s">
        <v>854</v>
      </c>
      <c r="E540" s="271" t="s">
        <v>1323</v>
      </c>
      <c r="F540" s="271" t="s">
        <v>1</v>
      </c>
      <c r="G540" s="271" t="s">
        <v>837</v>
      </c>
      <c r="H540" s="266" t="s">
        <v>440</v>
      </c>
      <c r="I540" s="266" t="s">
        <v>437</v>
      </c>
      <c r="J540" s="282" t="s">
        <v>94</v>
      </c>
      <c r="K540" s="271" t="s">
        <v>1</v>
      </c>
      <c r="L540" s="272" t="s">
        <v>23</v>
      </c>
      <c r="M540" s="282" t="s">
        <v>94</v>
      </c>
      <c r="N540" s="271" t="s">
        <v>1</v>
      </c>
      <c r="O540" s="272" t="s">
        <v>23</v>
      </c>
      <c r="P540" s="273" t="s">
        <v>22</v>
      </c>
      <c r="Q540" s="273" t="s">
        <v>22</v>
      </c>
      <c r="R540" s="273" t="s">
        <v>22</v>
      </c>
      <c r="S540" s="271" t="s">
        <v>1</v>
      </c>
      <c r="T540" s="271" t="s">
        <v>1</v>
      </c>
      <c r="U540" s="274" t="s">
        <v>20</v>
      </c>
      <c r="V540" s="274" t="s">
        <v>20</v>
      </c>
      <c r="W540" s="272" t="s">
        <v>23</v>
      </c>
      <c r="X540" s="271" t="s">
        <v>1</v>
      </c>
      <c r="Y540" s="271" t="s">
        <v>1</v>
      </c>
      <c r="Z540" s="271" t="s">
        <v>1</v>
      </c>
      <c r="AA540" s="271" t="s">
        <v>1</v>
      </c>
      <c r="AB540" s="271" t="s">
        <v>1</v>
      </c>
      <c r="AC540" s="271" t="s">
        <v>1</v>
      </c>
      <c r="AD540" s="271" t="s">
        <v>1</v>
      </c>
      <c r="AE540" s="272" t="s">
        <v>23</v>
      </c>
      <c r="AF540" s="271" t="s">
        <v>1</v>
      </c>
      <c r="AG540" s="273" t="s">
        <v>22</v>
      </c>
      <c r="AH540" s="271" t="s">
        <v>1</v>
      </c>
      <c r="AI540" s="271" t="s">
        <v>1</v>
      </c>
      <c r="AJ540" s="271" t="s">
        <v>1</v>
      </c>
      <c r="AK540" s="271" t="s">
        <v>1</v>
      </c>
      <c r="AL540" s="271" t="s">
        <v>1</v>
      </c>
      <c r="AM540" s="271" t="s">
        <v>1</v>
      </c>
      <c r="AN540" s="271" t="s">
        <v>1</v>
      </c>
      <c r="AO540" s="273" t="s">
        <v>22</v>
      </c>
      <c r="AP540" s="272" t="s">
        <v>23</v>
      </c>
      <c r="AQ540" s="271" t="s">
        <v>1</v>
      </c>
      <c r="AR540" s="271" t="s">
        <v>1</v>
      </c>
      <c r="AS540" s="271" t="s">
        <v>1</v>
      </c>
      <c r="AT540" s="271" t="s">
        <v>1</v>
      </c>
      <c r="AU540" s="271" t="s">
        <v>1</v>
      </c>
      <c r="AV540" s="271" t="s">
        <v>1</v>
      </c>
      <c r="AW540" s="272" t="s">
        <v>1242</v>
      </c>
      <c r="AX540" s="284">
        <v>0</v>
      </c>
      <c r="AY540" s="284">
        <v>0</v>
      </c>
      <c r="AZ540" s="276" t="s">
        <v>1</v>
      </c>
      <c r="BA540" s="276" t="s">
        <v>1</v>
      </c>
      <c r="BB540" s="283" t="s">
        <v>1</v>
      </c>
      <c r="BD540" s="150" t="e">
        <f>_xlfn.XLOOKUP(A540,'KSD auditees'!A:A,'KSD auditees'!A:A)</f>
        <v>#N/A</v>
      </c>
      <c r="BE540" s="150" t="e">
        <f>_xlfn.XLOOKUP(A540,'KSD auditees'!A:A,'KSD auditees'!G:G)</f>
        <v>#N/A</v>
      </c>
      <c r="BF540" s="150" t="e">
        <f>_xlfn.XLOOKUP(A540,'[27]Non AGSA'!B:B,'[27]Non AGSA'!B:B)</f>
        <v>#N/A</v>
      </c>
      <c r="BG540" s="150" t="e">
        <f>_xlfn.XLOOKUP(A540,'[27]Dormant auditee list'!C:C,'[27]Dormant auditee list'!C:C)</f>
        <v>#N/A</v>
      </c>
      <c r="BH540" s="150" t="e">
        <f>_xlfn.XLOOKUP(A540,[27]Reworked!A:A,[27]Reworked!I:I)</f>
        <v>#N/A</v>
      </c>
      <c r="BJ540" s="150">
        <v>3</v>
      </c>
      <c r="BK540" s="150">
        <v>5</v>
      </c>
    </row>
    <row r="541" spans="1:63" ht="34.5" customHeight="1" x14ac:dyDescent="0.25">
      <c r="A541" s="265">
        <v>1430</v>
      </c>
      <c r="B541" s="266" t="s">
        <v>1376</v>
      </c>
      <c r="C541" s="271" t="s">
        <v>1193</v>
      </c>
      <c r="D541" s="271" t="s">
        <v>854</v>
      </c>
      <c r="E541" s="271" t="s">
        <v>1323</v>
      </c>
      <c r="F541" s="271" t="s">
        <v>1</v>
      </c>
      <c r="G541" s="271" t="s">
        <v>837</v>
      </c>
      <c r="H541" s="266" t="s">
        <v>440</v>
      </c>
      <c r="I541" s="266" t="s">
        <v>437</v>
      </c>
      <c r="J541" s="282" t="s">
        <v>94</v>
      </c>
      <c r="K541" s="271" t="s">
        <v>1</v>
      </c>
      <c r="L541" s="272" t="s">
        <v>23</v>
      </c>
      <c r="M541" s="282" t="s">
        <v>94</v>
      </c>
      <c r="N541" s="271" t="s">
        <v>1</v>
      </c>
      <c r="O541" s="272" t="s">
        <v>23</v>
      </c>
      <c r="P541" s="271" t="s">
        <v>1</v>
      </c>
      <c r="Q541" s="273" t="s">
        <v>22</v>
      </c>
      <c r="R541" s="271" t="s">
        <v>1</v>
      </c>
      <c r="S541" s="271" t="s">
        <v>1</v>
      </c>
      <c r="T541" s="271" t="s">
        <v>1</v>
      </c>
      <c r="U541" s="272" t="s">
        <v>23</v>
      </c>
      <c r="V541" s="271" t="s">
        <v>1</v>
      </c>
      <c r="W541" s="272" t="s">
        <v>23</v>
      </c>
      <c r="X541" s="271" t="s">
        <v>1</v>
      </c>
      <c r="Y541" s="271" t="s">
        <v>1</v>
      </c>
      <c r="Z541" s="271" t="s">
        <v>1</v>
      </c>
      <c r="AA541" s="271" t="s">
        <v>1</v>
      </c>
      <c r="AB541" s="271" t="s">
        <v>1</v>
      </c>
      <c r="AC541" s="271" t="s">
        <v>1</v>
      </c>
      <c r="AD541" s="271" t="s">
        <v>1</v>
      </c>
      <c r="AE541" s="274" t="s">
        <v>20</v>
      </c>
      <c r="AF541" s="271" t="s">
        <v>1</v>
      </c>
      <c r="AG541" s="273" t="s">
        <v>22</v>
      </c>
      <c r="AH541" s="271" t="s">
        <v>1</v>
      </c>
      <c r="AI541" s="271" t="s">
        <v>1</v>
      </c>
      <c r="AJ541" s="271" t="s">
        <v>1</v>
      </c>
      <c r="AK541" s="271" t="s">
        <v>1</v>
      </c>
      <c r="AL541" s="271" t="s">
        <v>1</v>
      </c>
      <c r="AM541" s="271" t="s">
        <v>1</v>
      </c>
      <c r="AN541" s="271" t="s">
        <v>1</v>
      </c>
      <c r="AO541" s="271" t="s">
        <v>1</v>
      </c>
      <c r="AP541" s="272" t="s">
        <v>23</v>
      </c>
      <c r="AQ541" s="271" t="s">
        <v>1</v>
      </c>
      <c r="AR541" s="271" t="s">
        <v>1</v>
      </c>
      <c r="AS541" s="271" t="s">
        <v>1</v>
      </c>
      <c r="AT541" s="271" t="s">
        <v>1</v>
      </c>
      <c r="AU541" s="271" t="s">
        <v>1</v>
      </c>
      <c r="AV541" s="271" t="s">
        <v>1</v>
      </c>
      <c r="AW541" s="272" t="s">
        <v>1242</v>
      </c>
      <c r="AX541" s="282">
        <v>3</v>
      </c>
      <c r="AY541" s="284">
        <v>0</v>
      </c>
      <c r="AZ541" s="276" t="s">
        <v>1</v>
      </c>
      <c r="BA541" s="276" t="s">
        <v>1</v>
      </c>
      <c r="BB541" s="283" t="s">
        <v>1</v>
      </c>
      <c r="BD541" s="150" t="e">
        <f>_xlfn.XLOOKUP(A541,'KSD auditees'!A:A,'KSD auditees'!A:A)</f>
        <v>#N/A</v>
      </c>
      <c r="BE541" s="150" t="e">
        <f>_xlfn.XLOOKUP(A541,'KSD auditees'!A:A,'KSD auditees'!G:G)</f>
        <v>#N/A</v>
      </c>
      <c r="BF541" s="150" t="e">
        <f>_xlfn.XLOOKUP(A541,'[27]Non AGSA'!B:B,'[27]Non AGSA'!B:B)</f>
        <v>#N/A</v>
      </c>
      <c r="BG541" s="150" t="e">
        <f>_xlfn.XLOOKUP(A541,'[27]Dormant auditee list'!C:C,'[27]Dormant auditee list'!C:C)</f>
        <v>#N/A</v>
      </c>
      <c r="BH541" s="150" t="e">
        <f>_xlfn.XLOOKUP(A541,[27]Reworked!A:A,[27]Reworked!I:I)</f>
        <v>#N/A</v>
      </c>
      <c r="BJ541" s="150">
        <v>3</v>
      </c>
      <c r="BK541" s="150">
        <v>5</v>
      </c>
    </row>
    <row r="542" spans="1:63" ht="34.5" customHeight="1" x14ac:dyDescent="0.25">
      <c r="A542" s="265">
        <v>1429</v>
      </c>
      <c r="B542" s="266" t="s">
        <v>1377</v>
      </c>
      <c r="C542" s="271" t="s">
        <v>1193</v>
      </c>
      <c r="D542" s="271" t="s">
        <v>854</v>
      </c>
      <c r="E542" s="271" t="s">
        <v>1323</v>
      </c>
      <c r="F542" s="271" t="s">
        <v>1</v>
      </c>
      <c r="G542" s="271" t="s">
        <v>837</v>
      </c>
      <c r="H542" s="266" t="s">
        <v>440</v>
      </c>
      <c r="I542" s="266" t="s">
        <v>437</v>
      </c>
      <c r="J542" s="279" t="s">
        <v>26</v>
      </c>
      <c r="K542" s="271" t="s">
        <v>1</v>
      </c>
      <c r="L542" s="272" t="s">
        <v>23</v>
      </c>
      <c r="M542" s="282" t="s">
        <v>94</v>
      </c>
      <c r="N542" s="271" t="s">
        <v>1</v>
      </c>
      <c r="O542" s="272" t="s">
        <v>23</v>
      </c>
      <c r="P542" s="271" t="s">
        <v>1</v>
      </c>
      <c r="Q542" s="273" t="s">
        <v>22</v>
      </c>
      <c r="R542" s="271" t="s">
        <v>1</v>
      </c>
      <c r="S542" s="271" t="s">
        <v>1</v>
      </c>
      <c r="T542" s="271" t="s">
        <v>1</v>
      </c>
      <c r="U542" s="274" t="s">
        <v>20</v>
      </c>
      <c r="V542" s="271" t="s">
        <v>1</v>
      </c>
      <c r="W542" s="272" t="s">
        <v>23</v>
      </c>
      <c r="X542" s="271" t="s">
        <v>1</v>
      </c>
      <c r="Y542" s="271" t="s">
        <v>1</v>
      </c>
      <c r="Z542" s="271" t="s">
        <v>1</v>
      </c>
      <c r="AA542" s="271" t="s">
        <v>1</v>
      </c>
      <c r="AB542" s="271" t="s">
        <v>1</v>
      </c>
      <c r="AC542" s="271" t="s">
        <v>1</v>
      </c>
      <c r="AD542" s="271" t="s">
        <v>1</v>
      </c>
      <c r="AE542" s="274" t="s">
        <v>20</v>
      </c>
      <c r="AF542" s="271" t="s">
        <v>1</v>
      </c>
      <c r="AG542" s="273" t="s">
        <v>22</v>
      </c>
      <c r="AH542" s="271" t="s">
        <v>1</v>
      </c>
      <c r="AI542" s="271" t="s">
        <v>1</v>
      </c>
      <c r="AJ542" s="271" t="s">
        <v>1</v>
      </c>
      <c r="AK542" s="271" t="s">
        <v>1</v>
      </c>
      <c r="AL542" s="271" t="s">
        <v>1</v>
      </c>
      <c r="AM542" s="271" t="s">
        <v>1</v>
      </c>
      <c r="AN542" s="271" t="s">
        <v>1</v>
      </c>
      <c r="AO542" s="271" t="s">
        <v>1</v>
      </c>
      <c r="AP542" s="272" t="s">
        <v>23</v>
      </c>
      <c r="AQ542" s="271" t="s">
        <v>1</v>
      </c>
      <c r="AR542" s="271" t="s">
        <v>1</v>
      </c>
      <c r="AS542" s="271" t="s">
        <v>1</v>
      </c>
      <c r="AT542" s="271" t="s">
        <v>1</v>
      </c>
      <c r="AU542" s="271" t="s">
        <v>1</v>
      </c>
      <c r="AV542" s="271" t="s">
        <v>1</v>
      </c>
      <c r="AW542" s="284" t="s">
        <v>1</v>
      </c>
      <c r="AX542" s="282">
        <v>3</v>
      </c>
      <c r="AY542" s="284">
        <v>0</v>
      </c>
      <c r="AZ542" s="276" t="s">
        <v>1</v>
      </c>
      <c r="BA542" s="276" t="s">
        <v>1</v>
      </c>
      <c r="BB542" s="283" t="s">
        <v>1</v>
      </c>
      <c r="BD542" s="150" t="e">
        <f>_xlfn.XLOOKUP(A542,'KSD auditees'!A:A,'KSD auditees'!A:A)</f>
        <v>#N/A</v>
      </c>
      <c r="BE542" s="150" t="e">
        <f>_xlfn.XLOOKUP(A542,'KSD auditees'!A:A,'KSD auditees'!G:G)</f>
        <v>#N/A</v>
      </c>
      <c r="BF542" s="150" t="e">
        <f>_xlfn.XLOOKUP(A542,'[27]Non AGSA'!B:B,'[27]Non AGSA'!B:B)</f>
        <v>#N/A</v>
      </c>
      <c r="BG542" s="150" t="e">
        <f>_xlfn.XLOOKUP(A542,'[27]Dormant auditee list'!C:C,'[27]Dormant auditee list'!C:C)</f>
        <v>#N/A</v>
      </c>
      <c r="BH542" s="150" t="e">
        <f>_xlfn.XLOOKUP(A542,[27]Reworked!A:A,[27]Reworked!I:I)</f>
        <v>#N/A</v>
      </c>
      <c r="BJ542" s="150">
        <v>3</v>
      </c>
      <c r="BK542" s="150">
        <v>3</v>
      </c>
    </row>
    <row r="543" spans="1:63" ht="14.25" customHeight="1" x14ac:dyDescent="0.25">
      <c r="A543" s="265">
        <v>1030</v>
      </c>
      <c r="B543" s="266" t="s">
        <v>1062</v>
      </c>
      <c r="C543" s="271" t="s">
        <v>1193</v>
      </c>
      <c r="D543" s="271" t="s">
        <v>1021</v>
      </c>
      <c r="E543" s="271" t="s">
        <v>1323</v>
      </c>
      <c r="F543" s="271" t="s">
        <v>1</v>
      </c>
      <c r="G543" s="271" t="s">
        <v>1</v>
      </c>
      <c r="H543" s="266" t="s">
        <v>1</v>
      </c>
      <c r="I543" s="266" t="s">
        <v>1021</v>
      </c>
      <c r="J543" s="152" t="s">
        <v>17</v>
      </c>
      <c r="K543" s="272" t="s">
        <v>23</v>
      </c>
      <c r="L543" s="272" t="s">
        <v>23</v>
      </c>
      <c r="M543" s="279" t="s">
        <v>26</v>
      </c>
      <c r="N543" s="272" t="s">
        <v>23</v>
      </c>
      <c r="O543" s="272" t="s">
        <v>23</v>
      </c>
      <c r="P543" s="271" t="s">
        <v>1</v>
      </c>
      <c r="Q543" s="271" t="s">
        <v>1</v>
      </c>
      <c r="R543" s="271" t="s">
        <v>1</v>
      </c>
      <c r="S543" s="271" t="s">
        <v>1</v>
      </c>
      <c r="T543" s="271" t="s">
        <v>1</v>
      </c>
      <c r="U543" s="271" t="s">
        <v>1</v>
      </c>
      <c r="V543" s="271" t="s">
        <v>1</v>
      </c>
      <c r="W543" s="273" t="s">
        <v>22</v>
      </c>
      <c r="X543" s="271" t="s">
        <v>1</v>
      </c>
      <c r="Y543" s="271" t="s">
        <v>1</v>
      </c>
      <c r="Z543" s="271" t="s">
        <v>1</v>
      </c>
      <c r="AA543" s="271" t="s">
        <v>1</v>
      </c>
      <c r="AB543" s="271" t="s">
        <v>1</v>
      </c>
      <c r="AC543" s="272" t="s">
        <v>23</v>
      </c>
      <c r="AD543" s="271" t="s">
        <v>1</v>
      </c>
      <c r="AE543" s="272" t="s">
        <v>23</v>
      </c>
      <c r="AF543" s="272" t="s">
        <v>23</v>
      </c>
      <c r="AG543" s="271" t="s">
        <v>1</v>
      </c>
      <c r="AH543" s="271" t="s">
        <v>1</v>
      </c>
      <c r="AI543" s="272" t="s">
        <v>23</v>
      </c>
      <c r="AJ543" s="271" t="s">
        <v>1</v>
      </c>
      <c r="AK543" s="271" t="s">
        <v>1</v>
      </c>
      <c r="AL543" s="272" t="s">
        <v>23</v>
      </c>
      <c r="AM543" s="271" t="s">
        <v>1</v>
      </c>
      <c r="AN543" s="271" t="s">
        <v>1</v>
      </c>
      <c r="AO543" s="271" t="s">
        <v>1</v>
      </c>
      <c r="AP543" s="272" t="s">
        <v>23</v>
      </c>
      <c r="AQ543" s="271" t="s">
        <v>1</v>
      </c>
      <c r="AR543" s="271" t="s">
        <v>1</v>
      </c>
      <c r="AS543" s="271" t="s">
        <v>1</v>
      </c>
      <c r="AT543" s="271" t="s">
        <v>1</v>
      </c>
      <c r="AU543" s="287" t="s">
        <v>1289</v>
      </c>
      <c r="AV543" s="271" t="s">
        <v>1</v>
      </c>
      <c r="AW543" s="284" t="s">
        <v>1</v>
      </c>
      <c r="AX543" s="282">
        <v>3</v>
      </c>
      <c r="AY543" s="284">
        <v>0</v>
      </c>
      <c r="AZ543" s="276">
        <v>0</v>
      </c>
      <c r="BA543" s="276">
        <v>0</v>
      </c>
      <c r="BB543" s="281">
        <v>1E-3</v>
      </c>
      <c r="BD543" s="150" t="e">
        <f>_xlfn.XLOOKUP(A543,'KSD auditees'!A:A,'KSD auditees'!A:A)</f>
        <v>#N/A</v>
      </c>
      <c r="BE543" s="150" t="e">
        <f>_xlfn.XLOOKUP(A543,'KSD auditees'!A:A,'KSD auditees'!G:G)</f>
        <v>#N/A</v>
      </c>
      <c r="BF543" s="150" t="e">
        <f>_xlfn.XLOOKUP(A543,'[27]Non AGSA'!B:B,'[27]Non AGSA'!B:B)</f>
        <v>#N/A</v>
      </c>
      <c r="BG543" s="150" t="e">
        <f>_xlfn.XLOOKUP(A543,'[27]Dormant auditee list'!C:C,'[27]Dormant auditee list'!C:C)</f>
        <v>#N/A</v>
      </c>
      <c r="BH543" s="150" t="e">
        <f>_xlfn.XLOOKUP(A543,[27]Reworked!A:A,[27]Reworked!I:I)</f>
        <v>#N/A</v>
      </c>
      <c r="BJ543" s="150">
        <v>3</v>
      </c>
      <c r="BK543" s="150">
        <v>2</v>
      </c>
    </row>
    <row r="544" spans="1:63" ht="26.25" customHeight="1" x14ac:dyDescent="0.25">
      <c r="A544" s="265">
        <v>432</v>
      </c>
      <c r="B544" s="266" t="s">
        <v>1148</v>
      </c>
      <c r="C544" s="271" t="s">
        <v>1193</v>
      </c>
      <c r="D544" s="271" t="s">
        <v>1086</v>
      </c>
      <c r="E544" s="271" t="s">
        <v>1323</v>
      </c>
      <c r="F544" s="271" t="s">
        <v>1</v>
      </c>
      <c r="G544" s="271" t="s">
        <v>443</v>
      </c>
      <c r="H544" s="266" t="s">
        <v>444</v>
      </c>
      <c r="I544" s="266" t="s">
        <v>437</v>
      </c>
      <c r="J544" s="275" t="s">
        <v>33</v>
      </c>
      <c r="K544" s="271" t="s">
        <v>1</v>
      </c>
      <c r="L544" s="271" t="s">
        <v>1</v>
      </c>
      <c r="M544" s="275" t="s">
        <v>33</v>
      </c>
      <c r="N544" s="271" t="s">
        <v>1</v>
      </c>
      <c r="O544" s="271" t="s">
        <v>1</v>
      </c>
      <c r="P544" s="271" t="s">
        <v>1</v>
      </c>
      <c r="Q544" s="271" t="s">
        <v>1</v>
      </c>
      <c r="R544" s="271" t="s">
        <v>1</v>
      </c>
      <c r="S544" s="271" t="s">
        <v>1</v>
      </c>
      <c r="T544" s="271" t="s">
        <v>1</v>
      </c>
      <c r="U544" s="271" t="s">
        <v>1</v>
      </c>
      <c r="V544" s="271" t="s">
        <v>1</v>
      </c>
      <c r="W544" s="271" t="s">
        <v>1</v>
      </c>
      <c r="X544" s="271" t="s">
        <v>1</v>
      </c>
      <c r="Y544" s="271" t="s">
        <v>1</v>
      </c>
      <c r="Z544" s="271" t="s">
        <v>1</v>
      </c>
      <c r="AA544" s="271" t="s">
        <v>1</v>
      </c>
      <c r="AB544" s="271" t="s">
        <v>1</v>
      </c>
      <c r="AC544" s="271" t="s">
        <v>1</v>
      </c>
      <c r="AD544" s="271" t="s">
        <v>1</v>
      </c>
      <c r="AE544" s="271" t="s">
        <v>1</v>
      </c>
      <c r="AF544" s="271" t="s">
        <v>1</v>
      </c>
      <c r="AG544" s="271" t="s">
        <v>1</v>
      </c>
      <c r="AH544" s="271" t="s">
        <v>1</v>
      </c>
      <c r="AI544" s="271" t="s">
        <v>1</v>
      </c>
      <c r="AJ544" s="271" t="s">
        <v>1</v>
      </c>
      <c r="AK544" s="271" t="s">
        <v>1</v>
      </c>
      <c r="AL544" s="271" t="s">
        <v>1</v>
      </c>
      <c r="AM544" s="271" t="s">
        <v>1</v>
      </c>
      <c r="AN544" s="271" t="s">
        <v>1</v>
      </c>
      <c r="AO544" s="271" t="s">
        <v>1</v>
      </c>
      <c r="AP544" s="271" t="s">
        <v>1</v>
      </c>
      <c r="AQ544" s="271" t="s">
        <v>1</v>
      </c>
      <c r="AR544" s="271" t="s">
        <v>1</v>
      </c>
      <c r="AS544" s="271" t="s">
        <v>1</v>
      </c>
      <c r="AT544" s="271" t="s">
        <v>1</v>
      </c>
      <c r="AU544" s="271" t="s">
        <v>1</v>
      </c>
      <c r="AV544" s="271" t="s">
        <v>1</v>
      </c>
      <c r="AW544" s="284" t="s">
        <v>1</v>
      </c>
      <c r="AX544" s="284">
        <v>0</v>
      </c>
      <c r="AY544" s="284">
        <v>0</v>
      </c>
      <c r="AZ544" s="276">
        <v>0</v>
      </c>
      <c r="BA544" s="276">
        <v>0</v>
      </c>
      <c r="BB544" s="283">
        <v>0</v>
      </c>
      <c r="BD544" s="150" t="e">
        <f>_xlfn.XLOOKUP(A544,'KSD auditees'!A:A,'KSD auditees'!A:A)</f>
        <v>#N/A</v>
      </c>
      <c r="BE544" s="150" t="e">
        <f>_xlfn.XLOOKUP(A544,'KSD auditees'!A:A,'KSD auditees'!G:G)</f>
        <v>#N/A</v>
      </c>
      <c r="BF544" s="150" t="e">
        <f>_xlfn.XLOOKUP(A544,'[27]Non AGSA'!B:B,'[27]Non AGSA'!B:B)</f>
        <v>#N/A</v>
      </c>
      <c r="BG544" s="150" t="e">
        <f>_xlfn.XLOOKUP(A544,'[27]Dormant auditee list'!C:C,'[27]Dormant auditee list'!C:C)</f>
        <v>#N/A</v>
      </c>
      <c r="BH544" s="150" t="e">
        <f>_xlfn.XLOOKUP(A544,[27]Reworked!A:A,[27]Reworked!I:I)</f>
        <v>#N/A</v>
      </c>
      <c r="BJ544" s="150">
        <v>3</v>
      </c>
      <c r="BK544" s="150">
        <v>1</v>
      </c>
    </row>
    <row r="545" spans="1:63" ht="34.5" customHeight="1" x14ac:dyDescent="0.25">
      <c r="A545" s="265">
        <v>431</v>
      </c>
      <c r="B545" s="266" t="s">
        <v>1378</v>
      </c>
      <c r="C545" s="271" t="s">
        <v>1193</v>
      </c>
      <c r="D545" s="271" t="s">
        <v>519</v>
      </c>
      <c r="E545" s="271" t="s">
        <v>1323</v>
      </c>
      <c r="F545" s="271" t="s">
        <v>1</v>
      </c>
      <c r="G545" s="271" t="s">
        <v>520</v>
      </c>
      <c r="H545" s="266" t="s">
        <v>440</v>
      </c>
      <c r="I545" s="266" t="s">
        <v>437</v>
      </c>
      <c r="J545" s="152" t="s">
        <v>17</v>
      </c>
      <c r="K545" s="271" t="s">
        <v>1</v>
      </c>
      <c r="L545" s="274" t="s">
        <v>20</v>
      </c>
      <c r="M545" s="275" t="s">
        <v>33</v>
      </c>
      <c r="N545" s="271" t="s">
        <v>1</v>
      </c>
      <c r="O545" s="273" t="s">
        <v>22</v>
      </c>
      <c r="P545" s="271" t="s">
        <v>1</v>
      </c>
      <c r="Q545" s="271" t="s">
        <v>1</v>
      </c>
      <c r="R545" s="271" t="s">
        <v>1</v>
      </c>
      <c r="S545" s="271" t="s">
        <v>1</v>
      </c>
      <c r="T545" s="271" t="s">
        <v>1</v>
      </c>
      <c r="U545" s="271" t="s">
        <v>1</v>
      </c>
      <c r="V545" s="271" t="s">
        <v>1</v>
      </c>
      <c r="W545" s="271" t="s">
        <v>1</v>
      </c>
      <c r="X545" s="271" t="s">
        <v>1</v>
      </c>
      <c r="Y545" s="271" t="s">
        <v>1</v>
      </c>
      <c r="Z545" s="271" t="s">
        <v>1</v>
      </c>
      <c r="AA545" s="271" t="s">
        <v>1</v>
      </c>
      <c r="AB545" s="271" t="s">
        <v>1</v>
      </c>
      <c r="AC545" s="271" t="s">
        <v>1</v>
      </c>
      <c r="AD545" s="271" t="s">
        <v>1</v>
      </c>
      <c r="AE545" s="274" t="s">
        <v>20</v>
      </c>
      <c r="AF545" s="271" t="s">
        <v>1</v>
      </c>
      <c r="AG545" s="271" t="s">
        <v>1</v>
      </c>
      <c r="AH545" s="271" t="s">
        <v>1</v>
      </c>
      <c r="AI545" s="271" t="s">
        <v>1</v>
      </c>
      <c r="AJ545" s="271" t="s">
        <v>1</v>
      </c>
      <c r="AK545" s="271" t="s">
        <v>1</v>
      </c>
      <c r="AL545" s="271" t="s">
        <v>1</v>
      </c>
      <c r="AM545" s="271" t="s">
        <v>1</v>
      </c>
      <c r="AN545" s="271" t="s">
        <v>1</v>
      </c>
      <c r="AO545" s="271" t="s">
        <v>1</v>
      </c>
      <c r="AP545" s="271" t="s">
        <v>1</v>
      </c>
      <c r="AQ545" s="271" t="s">
        <v>1</v>
      </c>
      <c r="AR545" s="271" t="s">
        <v>1</v>
      </c>
      <c r="AS545" s="271" t="s">
        <v>1</v>
      </c>
      <c r="AT545" s="271" t="s">
        <v>1</v>
      </c>
      <c r="AU545" s="271" t="s">
        <v>1</v>
      </c>
      <c r="AV545" s="271" t="s">
        <v>1</v>
      </c>
      <c r="AW545" s="274" t="s">
        <v>1240</v>
      </c>
      <c r="AX545" s="275">
        <v>1</v>
      </c>
      <c r="AY545" s="284">
        <v>0</v>
      </c>
      <c r="AZ545" s="276">
        <v>0</v>
      </c>
      <c r="BA545" s="276">
        <v>0</v>
      </c>
      <c r="BB545" s="278">
        <v>0.08</v>
      </c>
      <c r="BD545" s="150" t="e">
        <f>_xlfn.XLOOKUP(A545,'KSD auditees'!A:A,'KSD auditees'!A:A)</f>
        <v>#N/A</v>
      </c>
      <c r="BE545" s="150" t="e">
        <f>_xlfn.XLOOKUP(A545,'KSD auditees'!A:A,'KSD auditees'!G:G)</f>
        <v>#N/A</v>
      </c>
      <c r="BF545" s="150" t="e">
        <f>_xlfn.XLOOKUP(A545,'[27]Non AGSA'!B:B,'[27]Non AGSA'!B:B)</f>
        <v>#N/A</v>
      </c>
      <c r="BG545" s="150" t="e">
        <f>_xlfn.XLOOKUP(A545,'[27]Dormant auditee list'!C:C,'[27]Dormant auditee list'!C:C)</f>
        <v>#N/A</v>
      </c>
      <c r="BH545" s="150" t="e">
        <f>_xlfn.XLOOKUP(A545,[27]Reworked!A:A,[27]Reworked!I:I)</f>
        <v>#N/A</v>
      </c>
      <c r="BJ545" s="150">
        <v>3</v>
      </c>
      <c r="BK545" s="150">
        <v>2</v>
      </c>
    </row>
    <row r="546" spans="1:63" ht="27" customHeight="1" x14ac:dyDescent="0.25">
      <c r="A546" s="265">
        <v>1600</v>
      </c>
      <c r="B546" s="266" t="s">
        <v>884</v>
      </c>
      <c r="C546" s="271" t="s">
        <v>1193</v>
      </c>
      <c r="D546" s="271" t="s">
        <v>854</v>
      </c>
      <c r="E546" s="271" t="s">
        <v>1323</v>
      </c>
      <c r="F546" s="271" t="s">
        <v>1</v>
      </c>
      <c r="G546" s="271" t="s">
        <v>151</v>
      </c>
      <c r="H546" s="266" t="s">
        <v>444</v>
      </c>
      <c r="I546" s="266" t="s">
        <v>437</v>
      </c>
      <c r="J546" s="285" t="s">
        <v>39</v>
      </c>
      <c r="K546" s="271" t="s">
        <v>1</v>
      </c>
      <c r="L546" s="271" t="s">
        <v>1</v>
      </c>
      <c r="M546" s="271" t="s">
        <v>1</v>
      </c>
      <c r="N546" s="271" t="s">
        <v>1</v>
      </c>
      <c r="O546" s="271" t="s">
        <v>1</v>
      </c>
      <c r="P546" s="271" t="s">
        <v>1</v>
      </c>
      <c r="Q546" s="271" t="s">
        <v>1</v>
      </c>
      <c r="R546" s="271" t="s">
        <v>1</v>
      </c>
      <c r="S546" s="271" t="s">
        <v>1</v>
      </c>
      <c r="T546" s="271" t="s">
        <v>1</v>
      </c>
      <c r="U546" s="271" t="s">
        <v>1</v>
      </c>
      <c r="V546" s="271" t="s">
        <v>1</v>
      </c>
      <c r="W546" s="271" t="s">
        <v>1</v>
      </c>
      <c r="X546" s="271" t="s">
        <v>1</v>
      </c>
      <c r="Y546" s="271" t="s">
        <v>1</v>
      </c>
      <c r="Z546" s="271" t="s">
        <v>1</v>
      </c>
      <c r="AA546" s="271" t="s">
        <v>1</v>
      </c>
      <c r="AB546" s="271" t="s">
        <v>1</v>
      </c>
      <c r="AC546" s="271" t="s">
        <v>1</v>
      </c>
      <c r="AD546" s="271" t="s">
        <v>1</v>
      </c>
      <c r="AE546" s="271" t="s">
        <v>1</v>
      </c>
      <c r="AF546" s="271" t="s">
        <v>1</v>
      </c>
      <c r="AG546" s="271" t="s">
        <v>1</v>
      </c>
      <c r="AH546" s="271" t="s">
        <v>1</v>
      </c>
      <c r="AI546" s="271" t="s">
        <v>1</v>
      </c>
      <c r="AJ546" s="271" t="s">
        <v>1</v>
      </c>
      <c r="AK546" s="271" t="s">
        <v>1</v>
      </c>
      <c r="AL546" s="271" t="s">
        <v>1</v>
      </c>
      <c r="AM546" s="271" t="s">
        <v>1</v>
      </c>
      <c r="AN546" s="271" t="s">
        <v>1</v>
      </c>
      <c r="AO546" s="271" t="s">
        <v>1</v>
      </c>
      <c r="AP546" s="271" t="s">
        <v>1</v>
      </c>
      <c r="AQ546" s="271" t="s">
        <v>1</v>
      </c>
      <c r="AR546" s="271" t="s">
        <v>1</v>
      </c>
      <c r="AS546" s="271" t="s">
        <v>1</v>
      </c>
      <c r="AT546" s="271" t="s">
        <v>1</v>
      </c>
      <c r="AU546" s="271" t="s">
        <v>1</v>
      </c>
      <c r="AV546" s="271" t="s">
        <v>1</v>
      </c>
      <c r="AW546" s="284" t="s">
        <v>1</v>
      </c>
      <c r="AX546" s="284">
        <v>0</v>
      </c>
      <c r="AY546" s="284">
        <v>0</v>
      </c>
      <c r="AZ546" s="276">
        <v>0</v>
      </c>
      <c r="BA546" s="276">
        <v>0</v>
      </c>
      <c r="BB546" s="283">
        <v>0</v>
      </c>
      <c r="BD546" s="150" t="e">
        <f>_xlfn.XLOOKUP(A546,'KSD auditees'!A:A,'KSD auditees'!A:A)</f>
        <v>#N/A</v>
      </c>
      <c r="BE546" s="150" t="e">
        <f>_xlfn.XLOOKUP(A546,'KSD auditees'!A:A,'KSD auditees'!G:G)</f>
        <v>#N/A</v>
      </c>
      <c r="BF546" s="150" t="e">
        <f>_xlfn.XLOOKUP(A546,'[27]Non AGSA'!B:B,'[27]Non AGSA'!B:B)</f>
        <v>#N/A</v>
      </c>
      <c r="BG546" s="150" t="e">
        <f>_xlfn.XLOOKUP(A546,'[27]Dormant auditee list'!C:C,'[27]Dormant auditee list'!C:C)</f>
        <v>#N/A</v>
      </c>
      <c r="BH546" s="150" t="e">
        <f>_xlfn.XLOOKUP(A546,[27]Reworked!A:A,[27]Reworked!I:I)</f>
        <v>#N/A</v>
      </c>
      <c r="BJ546" s="150">
        <v>3</v>
      </c>
      <c r="BK546" s="150">
        <v>6</v>
      </c>
    </row>
    <row r="547" spans="1:63" ht="26.25" customHeight="1" x14ac:dyDescent="0.25">
      <c r="A547" s="265">
        <v>490</v>
      </c>
      <c r="B547" s="266" t="s">
        <v>851</v>
      </c>
      <c r="C547" s="271" t="s">
        <v>1193</v>
      </c>
      <c r="D547" s="271" t="s">
        <v>815</v>
      </c>
      <c r="E547" s="271" t="s">
        <v>1323</v>
      </c>
      <c r="F547" s="271" t="s">
        <v>1</v>
      </c>
      <c r="G547" s="271" t="s">
        <v>443</v>
      </c>
      <c r="H547" s="266" t="s">
        <v>444</v>
      </c>
      <c r="I547" s="266" t="s">
        <v>437</v>
      </c>
      <c r="J547" s="275" t="s">
        <v>33</v>
      </c>
      <c r="K547" s="271" t="s">
        <v>1</v>
      </c>
      <c r="L547" s="271" t="s">
        <v>1</v>
      </c>
      <c r="M547" s="275" t="s">
        <v>33</v>
      </c>
      <c r="N547" s="271" t="s">
        <v>1</v>
      </c>
      <c r="O547" s="271" t="s">
        <v>1</v>
      </c>
      <c r="P547" s="271" t="s">
        <v>1</v>
      </c>
      <c r="Q547" s="271" t="s">
        <v>1</v>
      </c>
      <c r="R547" s="271" t="s">
        <v>1</v>
      </c>
      <c r="S547" s="271" t="s">
        <v>1</v>
      </c>
      <c r="T547" s="271" t="s">
        <v>1</v>
      </c>
      <c r="U547" s="271" t="s">
        <v>1</v>
      </c>
      <c r="V547" s="271" t="s">
        <v>1</v>
      </c>
      <c r="W547" s="271" t="s">
        <v>1</v>
      </c>
      <c r="X547" s="271" t="s">
        <v>1</v>
      </c>
      <c r="Y547" s="271" t="s">
        <v>1</v>
      </c>
      <c r="Z547" s="271" t="s">
        <v>1</v>
      </c>
      <c r="AA547" s="271" t="s">
        <v>1</v>
      </c>
      <c r="AB547" s="271" t="s">
        <v>1</v>
      </c>
      <c r="AC547" s="271" t="s">
        <v>1</v>
      </c>
      <c r="AD547" s="271" t="s">
        <v>1</v>
      </c>
      <c r="AE547" s="271" t="s">
        <v>1</v>
      </c>
      <c r="AF547" s="271" t="s">
        <v>1</v>
      </c>
      <c r="AG547" s="271" t="s">
        <v>1</v>
      </c>
      <c r="AH547" s="271" t="s">
        <v>1</v>
      </c>
      <c r="AI547" s="271" t="s">
        <v>1</v>
      </c>
      <c r="AJ547" s="271" t="s">
        <v>1</v>
      </c>
      <c r="AK547" s="271" t="s">
        <v>1</v>
      </c>
      <c r="AL547" s="271" t="s">
        <v>1</v>
      </c>
      <c r="AM547" s="271" t="s">
        <v>1</v>
      </c>
      <c r="AN547" s="271" t="s">
        <v>1</v>
      </c>
      <c r="AO547" s="271" t="s">
        <v>1</v>
      </c>
      <c r="AP547" s="271" t="s">
        <v>1</v>
      </c>
      <c r="AQ547" s="271" t="s">
        <v>1</v>
      </c>
      <c r="AR547" s="271" t="s">
        <v>1</v>
      </c>
      <c r="AS547" s="271" t="s">
        <v>1</v>
      </c>
      <c r="AT547" s="271" t="s">
        <v>1</v>
      </c>
      <c r="AU547" s="271" t="s">
        <v>1</v>
      </c>
      <c r="AV547" s="271" t="s">
        <v>1</v>
      </c>
      <c r="AW547" s="284" t="s">
        <v>1</v>
      </c>
      <c r="AX547" s="284">
        <v>0</v>
      </c>
      <c r="AY547" s="284">
        <v>0</v>
      </c>
      <c r="AZ547" s="276">
        <v>0</v>
      </c>
      <c r="BA547" s="280">
        <v>11.3</v>
      </c>
      <c r="BB547" s="281">
        <v>0.02</v>
      </c>
      <c r="BD547" s="150" t="e">
        <f>_xlfn.XLOOKUP(A547,'KSD auditees'!A:A,'KSD auditees'!A:A)</f>
        <v>#N/A</v>
      </c>
      <c r="BE547" s="150" t="e">
        <f>_xlfn.XLOOKUP(A547,'KSD auditees'!A:A,'KSD auditees'!G:G)</f>
        <v>#N/A</v>
      </c>
      <c r="BF547" s="150" t="e">
        <f>_xlfn.XLOOKUP(A547,'[27]Non AGSA'!B:B,'[27]Non AGSA'!B:B)</f>
        <v>#N/A</v>
      </c>
      <c r="BG547" s="150" t="e">
        <f>_xlfn.XLOOKUP(A547,'[27]Dormant auditee list'!C:C,'[27]Dormant auditee list'!C:C)</f>
        <v>#N/A</v>
      </c>
      <c r="BH547" s="150" t="e">
        <f>_xlfn.XLOOKUP(A547,[27]Reworked!A:A,[27]Reworked!I:I)</f>
        <v>#N/A</v>
      </c>
      <c r="BJ547" s="150">
        <v>3</v>
      </c>
      <c r="BK547" s="150">
        <v>1</v>
      </c>
    </row>
    <row r="548" spans="1:63" ht="34.5" customHeight="1" x14ac:dyDescent="0.25">
      <c r="A548" s="265">
        <v>1424</v>
      </c>
      <c r="B548" s="266" t="s">
        <v>1379</v>
      </c>
      <c r="C548" s="271" t="s">
        <v>1193</v>
      </c>
      <c r="D548" s="271" t="s">
        <v>854</v>
      </c>
      <c r="E548" s="271" t="s">
        <v>1323</v>
      </c>
      <c r="F548" s="271" t="s">
        <v>1</v>
      </c>
      <c r="G548" s="271" t="s">
        <v>837</v>
      </c>
      <c r="H548" s="266" t="s">
        <v>440</v>
      </c>
      <c r="I548" s="266" t="s">
        <v>437</v>
      </c>
      <c r="J548" s="282" t="s">
        <v>94</v>
      </c>
      <c r="K548" s="271" t="s">
        <v>1</v>
      </c>
      <c r="L548" s="271" t="s">
        <v>1</v>
      </c>
      <c r="M548" s="282" t="s">
        <v>94</v>
      </c>
      <c r="N548" s="271" t="s">
        <v>1</v>
      </c>
      <c r="O548" s="271" t="s">
        <v>1</v>
      </c>
      <c r="P548" s="271" t="s">
        <v>1</v>
      </c>
      <c r="Q548" s="273" t="s">
        <v>22</v>
      </c>
      <c r="R548" s="273" t="s">
        <v>22</v>
      </c>
      <c r="S548" s="271" t="s">
        <v>1</v>
      </c>
      <c r="T548" s="271" t="s">
        <v>1</v>
      </c>
      <c r="U548" s="273" t="s">
        <v>22</v>
      </c>
      <c r="V548" s="272" t="s">
        <v>23</v>
      </c>
      <c r="W548" s="272" t="s">
        <v>23</v>
      </c>
      <c r="X548" s="273" t="s">
        <v>22</v>
      </c>
      <c r="Y548" s="271" t="s">
        <v>1</v>
      </c>
      <c r="Z548" s="271" t="s">
        <v>1</v>
      </c>
      <c r="AA548" s="271" t="s">
        <v>1</v>
      </c>
      <c r="AB548" s="271" t="s">
        <v>1</v>
      </c>
      <c r="AC548" s="271" t="s">
        <v>1</v>
      </c>
      <c r="AD548" s="271" t="s">
        <v>1</v>
      </c>
      <c r="AE548" s="271" t="s">
        <v>1</v>
      </c>
      <c r="AF548" s="271" t="s">
        <v>1</v>
      </c>
      <c r="AG548" s="271" t="s">
        <v>1</v>
      </c>
      <c r="AH548" s="271" t="s">
        <v>1</v>
      </c>
      <c r="AI548" s="271" t="s">
        <v>1</v>
      </c>
      <c r="AJ548" s="271" t="s">
        <v>1</v>
      </c>
      <c r="AK548" s="271" t="s">
        <v>1</v>
      </c>
      <c r="AL548" s="271" t="s">
        <v>1</v>
      </c>
      <c r="AM548" s="271" t="s">
        <v>1</v>
      </c>
      <c r="AN548" s="271" t="s">
        <v>1</v>
      </c>
      <c r="AO548" s="271" t="s">
        <v>1</v>
      </c>
      <c r="AP548" s="271" t="s">
        <v>1</v>
      </c>
      <c r="AQ548" s="271" t="s">
        <v>1</v>
      </c>
      <c r="AR548" s="271" t="s">
        <v>1</v>
      </c>
      <c r="AS548" s="271" t="s">
        <v>1</v>
      </c>
      <c r="AT548" s="271" t="s">
        <v>1</v>
      </c>
      <c r="AU548" s="271" t="s">
        <v>1</v>
      </c>
      <c r="AV548" s="271" t="s">
        <v>1</v>
      </c>
      <c r="AW548" s="272" t="s">
        <v>1242</v>
      </c>
      <c r="AX548" s="152">
        <v>2</v>
      </c>
      <c r="AY548" s="284">
        <v>0</v>
      </c>
      <c r="AZ548" s="276" t="s">
        <v>1</v>
      </c>
      <c r="BA548" s="276" t="s">
        <v>1</v>
      </c>
      <c r="BB548" s="283" t="s">
        <v>1</v>
      </c>
      <c r="BD548" s="150" t="e">
        <f>_xlfn.XLOOKUP(A548,'KSD auditees'!A:A,'KSD auditees'!A:A)</f>
        <v>#N/A</v>
      </c>
      <c r="BE548" s="150" t="e">
        <f>_xlfn.XLOOKUP(A548,'KSD auditees'!A:A,'KSD auditees'!G:G)</f>
        <v>#N/A</v>
      </c>
      <c r="BF548" s="150" t="e">
        <f>_xlfn.XLOOKUP(A548,'[27]Non AGSA'!B:B,'[27]Non AGSA'!B:B)</f>
        <v>#N/A</v>
      </c>
      <c r="BG548" s="150">
        <f>_xlfn.XLOOKUP(A548,'[27]Dormant auditee list'!C:C,'[27]Dormant auditee list'!C:C)</f>
        <v>1424</v>
      </c>
      <c r="BH548" s="150" t="e">
        <f>_xlfn.XLOOKUP(A548,[27]Reworked!A:A,[27]Reworked!I:I)</f>
        <v>#N/A</v>
      </c>
      <c r="BJ548" s="150">
        <v>3</v>
      </c>
      <c r="BK548" s="150">
        <v>5</v>
      </c>
    </row>
    <row r="549" spans="1:63" ht="34.5" customHeight="1" x14ac:dyDescent="0.25">
      <c r="A549" s="265">
        <v>1428</v>
      </c>
      <c r="B549" s="266" t="s">
        <v>1380</v>
      </c>
      <c r="C549" s="271" t="s">
        <v>1193</v>
      </c>
      <c r="D549" s="271" t="s">
        <v>854</v>
      </c>
      <c r="E549" s="271" t="s">
        <v>1323</v>
      </c>
      <c r="F549" s="271" t="s">
        <v>1</v>
      </c>
      <c r="G549" s="271" t="s">
        <v>837</v>
      </c>
      <c r="H549" s="266" t="s">
        <v>440</v>
      </c>
      <c r="I549" s="266" t="s">
        <v>437</v>
      </c>
      <c r="J549" s="152" t="s">
        <v>17</v>
      </c>
      <c r="K549" s="272" t="s">
        <v>23</v>
      </c>
      <c r="L549" s="272" t="s">
        <v>23</v>
      </c>
      <c r="M549" s="152" t="s">
        <v>17</v>
      </c>
      <c r="N549" s="272" t="s">
        <v>23</v>
      </c>
      <c r="O549" s="272" t="s">
        <v>23</v>
      </c>
      <c r="P549" s="271" t="s">
        <v>1</v>
      </c>
      <c r="Q549" s="271" t="s">
        <v>1</v>
      </c>
      <c r="R549" s="271" t="s">
        <v>1</v>
      </c>
      <c r="S549" s="271" t="s">
        <v>1</v>
      </c>
      <c r="T549" s="271" t="s">
        <v>1</v>
      </c>
      <c r="U549" s="271" t="s">
        <v>1</v>
      </c>
      <c r="V549" s="271" t="s">
        <v>1</v>
      </c>
      <c r="W549" s="271" t="s">
        <v>1</v>
      </c>
      <c r="X549" s="271" t="s">
        <v>1</v>
      </c>
      <c r="Y549" s="271" t="s">
        <v>1</v>
      </c>
      <c r="Z549" s="273" t="s">
        <v>22</v>
      </c>
      <c r="AA549" s="273" t="s">
        <v>22</v>
      </c>
      <c r="AB549" s="271" t="s">
        <v>1</v>
      </c>
      <c r="AC549" s="271" t="s">
        <v>1</v>
      </c>
      <c r="AD549" s="274" t="s">
        <v>20</v>
      </c>
      <c r="AE549" s="272" t="s">
        <v>23</v>
      </c>
      <c r="AF549" s="271" t="s">
        <v>1</v>
      </c>
      <c r="AG549" s="273" t="s">
        <v>22</v>
      </c>
      <c r="AH549" s="271" t="s">
        <v>1</v>
      </c>
      <c r="AI549" s="271" t="s">
        <v>1</v>
      </c>
      <c r="AJ549" s="271" t="s">
        <v>1</v>
      </c>
      <c r="AK549" s="274" t="s">
        <v>20</v>
      </c>
      <c r="AL549" s="272" t="s">
        <v>23</v>
      </c>
      <c r="AM549" s="271" t="s">
        <v>1</v>
      </c>
      <c r="AN549" s="271" t="s">
        <v>1</v>
      </c>
      <c r="AO549" s="272" t="s">
        <v>23</v>
      </c>
      <c r="AP549" s="274" t="s">
        <v>20</v>
      </c>
      <c r="AQ549" s="271" t="s">
        <v>1</v>
      </c>
      <c r="AR549" s="271" t="s">
        <v>1</v>
      </c>
      <c r="AS549" s="271" t="s">
        <v>1</v>
      </c>
      <c r="AT549" s="271" t="s">
        <v>1</v>
      </c>
      <c r="AU549" s="272" t="s">
        <v>23</v>
      </c>
      <c r="AV549" s="271" t="s">
        <v>1</v>
      </c>
      <c r="AW549" s="284" t="s">
        <v>1</v>
      </c>
      <c r="AX549" s="284">
        <v>0</v>
      </c>
      <c r="AY549" s="284">
        <v>0</v>
      </c>
      <c r="AZ549" s="276">
        <v>0</v>
      </c>
      <c r="BA549" s="280">
        <v>1</v>
      </c>
      <c r="BB549" s="278">
        <v>0.16</v>
      </c>
      <c r="BD549" s="150" t="e">
        <f>_xlfn.XLOOKUP(A549,'KSD auditees'!A:A,'KSD auditees'!A:A)</f>
        <v>#N/A</v>
      </c>
      <c r="BE549" s="150" t="e">
        <f>_xlfn.XLOOKUP(A549,'KSD auditees'!A:A,'KSD auditees'!G:G)</f>
        <v>#N/A</v>
      </c>
      <c r="BF549" s="150" t="e">
        <f>_xlfn.XLOOKUP(A549,'[27]Non AGSA'!B:B,'[27]Non AGSA'!B:B)</f>
        <v>#N/A</v>
      </c>
      <c r="BG549" s="150" t="e">
        <f>_xlfn.XLOOKUP(A549,'[27]Dormant auditee list'!C:C,'[27]Dormant auditee list'!C:C)</f>
        <v>#N/A</v>
      </c>
      <c r="BH549" s="150" t="e">
        <f>_xlfn.XLOOKUP(A549,[27]Reworked!A:A,[27]Reworked!I:I)</f>
        <v>#N/A</v>
      </c>
      <c r="BI549" s="150" t="e">
        <f>_xlfn.XLOOKUP(A549,[27]Reworked!A:A,[27]Reworked!J:J)</f>
        <v>#N/A</v>
      </c>
      <c r="BJ549" s="150">
        <v>3</v>
      </c>
      <c r="BK549" s="150">
        <v>2</v>
      </c>
    </row>
    <row r="550" spans="1:63" ht="18.75" customHeight="1" x14ac:dyDescent="0.25">
      <c r="A550" s="265">
        <v>917</v>
      </c>
      <c r="B550" s="266" t="s">
        <v>1381</v>
      </c>
      <c r="C550" s="271" t="s">
        <v>1193</v>
      </c>
      <c r="D550" s="271" t="s">
        <v>519</v>
      </c>
      <c r="E550" s="271" t="s">
        <v>1323</v>
      </c>
      <c r="F550" s="271" t="s">
        <v>1</v>
      </c>
      <c r="G550" s="271" t="s">
        <v>1</v>
      </c>
      <c r="H550" s="266" t="s">
        <v>1</v>
      </c>
      <c r="I550" s="266" t="s">
        <v>519</v>
      </c>
      <c r="J550" s="152" t="s">
        <v>17</v>
      </c>
      <c r="K550" s="271" t="s">
        <v>1</v>
      </c>
      <c r="L550" s="274" t="s">
        <v>20</v>
      </c>
      <c r="M550" s="275" t="s">
        <v>33</v>
      </c>
      <c r="N550" s="271" t="s">
        <v>1</v>
      </c>
      <c r="O550" s="271" t="s">
        <v>1</v>
      </c>
      <c r="P550" s="271" t="s">
        <v>1</v>
      </c>
      <c r="Q550" s="271" t="s">
        <v>1</v>
      </c>
      <c r="R550" s="271" t="s">
        <v>1</v>
      </c>
      <c r="S550" s="271" t="s">
        <v>1</v>
      </c>
      <c r="T550" s="271" t="s">
        <v>1</v>
      </c>
      <c r="U550" s="271" t="s">
        <v>1</v>
      </c>
      <c r="V550" s="271" t="s">
        <v>1</v>
      </c>
      <c r="W550" s="271" t="s">
        <v>1</v>
      </c>
      <c r="X550" s="271" t="s">
        <v>1</v>
      </c>
      <c r="Y550" s="271" t="s">
        <v>1</v>
      </c>
      <c r="Z550" s="271" t="s">
        <v>1</v>
      </c>
      <c r="AA550" s="271" t="s">
        <v>1</v>
      </c>
      <c r="AB550" s="271" t="s">
        <v>1</v>
      </c>
      <c r="AC550" s="271" t="s">
        <v>1</v>
      </c>
      <c r="AD550" s="271" t="s">
        <v>1</v>
      </c>
      <c r="AE550" s="274" t="s">
        <v>20</v>
      </c>
      <c r="AF550" s="271" t="s">
        <v>1</v>
      </c>
      <c r="AG550" s="271" t="s">
        <v>1</v>
      </c>
      <c r="AH550" s="271" t="s">
        <v>1</v>
      </c>
      <c r="AI550" s="271" t="s">
        <v>1</v>
      </c>
      <c r="AJ550" s="271" t="s">
        <v>1</v>
      </c>
      <c r="AK550" s="271" t="s">
        <v>1</v>
      </c>
      <c r="AL550" s="271" t="s">
        <v>1</v>
      </c>
      <c r="AM550" s="271" t="s">
        <v>1</v>
      </c>
      <c r="AN550" s="271" t="s">
        <v>1</v>
      </c>
      <c r="AO550" s="271" t="s">
        <v>1</v>
      </c>
      <c r="AP550" s="271" t="s">
        <v>1</v>
      </c>
      <c r="AQ550" s="271" t="s">
        <v>1</v>
      </c>
      <c r="AR550" s="271" t="s">
        <v>1</v>
      </c>
      <c r="AS550" s="271" t="s">
        <v>1</v>
      </c>
      <c r="AT550" s="271" t="s">
        <v>1</v>
      </c>
      <c r="AU550" s="271" t="s">
        <v>1</v>
      </c>
      <c r="AV550" s="271" t="s">
        <v>1</v>
      </c>
      <c r="AW550" s="284" t="s">
        <v>1</v>
      </c>
      <c r="AX550" s="275">
        <v>1</v>
      </c>
      <c r="AY550" s="284">
        <v>0</v>
      </c>
      <c r="AZ550" s="276">
        <v>0</v>
      </c>
      <c r="BA550" s="277">
        <v>0</v>
      </c>
      <c r="BB550" s="281">
        <v>0</v>
      </c>
      <c r="BD550" s="150" t="e">
        <f>_xlfn.XLOOKUP(A550,'KSD auditees'!A:A,'KSD auditees'!A:A)</f>
        <v>#N/A</v>
      </c>
      <c r="BE550" s="150" t="e">
        <f>_xlfn.XLOOKUP(A550,'KSD auditees'!A:A,'KSD auditees'!G:G)</f>
        <v>#N/A</v>
      </c>
      <c r="BF550" s="150" t="e">
        <f>_xlfn.XLOOKUP(A550,'[27]Non AGSA'!B:B,'[27]Non AGSA'!B:B)</f>
        <v>#N/A</v>
      </c>
      <c r="BG550" s="150" t="e">
        <f>_xlfn.XLOOKUP(A550,'[27]Dormant auditee list'!C:C,'[27]Dormant auditee list'!C:C)</f>
        <v>#N/A</v>
      </c>
      <c r="BH550" s="150" t="e">
        <f>_xlfn.XLOOKUP(A550,[27]Reworked!A:A,[27]Reworked!I:I)</f>
        <v>#N/A</v>
      </c>
      <c r="BJ550" s="150">
        <v>3</v>
      </c>
      <c r="BK550" s="150">
        <v>2</v>
      </c>
    </row>
    <row r="551" spans="1:63" ht="14.25" customHeight="1" x14ac:dyDescent="0.25">
      <c r="A551" s="265">
        <v>1240</v>
      </c>
      <c r="B551" s="266" t="s">
        <v>1382</v>
      </c>
      <c r="C551" s="271" t="s">
        <v>1193</v>
      </c>
      <c r="D551" s="271" t="s">
        <v>571</v>
      </c>
      <c r="E551" s="271" t="s">
        <v>1323</v>
      </c>
      <c r="F551" s="271" t="s">
        <v>1</v>
      </c>
      <c r="G551" s="271" t="s">
        <v>1</v>
      </c>
      <c r="H551" s="266" t="s">
        <v>1</v>
      </c>
      <c r="I551" s="266" t="s">
        <v>571</v>
      </c>
      <c r="J551" s="275" t="s">
        <v>33</v>
      </c>
      <c r="K551" s="273" t="s">
        <v>22</v>
      </c>
      <c r="L551" s="271" t="s">
        <v>1</v>
      </c>
      <c r="M551" s="152" t="s">
        <v>17</v>
      </c>
      <c r="N551" s="272" t="s">
        <v>23</v>
      </c>
      <c r="O551" s="273" t="s">
        <v>22</v>
      </c>
      <c r="P551" s="271" t="s">
        <v>1</v>
      </c>
      <c r="Q551" s="271" t="s">
        <v>1</v>
      </c>
      <c r="R551" s="271" t="s">
        <v>1</v>
      </c>
      <c r="S551" s="271" t="s">
        <v>1</v>
      </c>
      <c r="T551" s="271" t="s">
        <v>1</v>
      </c>
      <c r="U551" s="271" t="s">
        <v>1</v>
      </c>
      <c r="V551" s="271" t="s">
        <v>1</v>
      </c>
      <c r="W551" s="271" t="s">
        <v>1</v>
      </c>
      <c r="X551" s="271" t="s">
        <v>1</v>
      </c>
      <c r="Y551" s="271" t="s">
        <v>1</v>
      </c>
      <c r="Z551" s="273" t="s">
        <v>22</v>
      </c>
      <c r="AA551" s="271" t="s">
        <v>1</v>
      </c>
      <c r="AB551" s="271" t="s">
        <v>1</v>
      </c>
      <c r="AC551" s="271" t="s">
        <v>1</v>
      </c>
      <c r="AD551" s="271" t="s">
        <v>1</v>
      </c>
      <c r="AE551" s="271" t="s">
        <v>1</v>
      </c>
      <c r="AF551" s="271" t="s">
        <v>1</v>
      </c>
      <c r="AG551" s="271" t="s">
        <v>1</v>
      </c>
      <c r="AH551" s="271" t="s">
        <v>1</v>
      </c>
      <c r="AI551" s="271" t="s">
        <v>1</v>
      </c>
      <c r="AJ551" s="271" t="s">
        <v>1</v>
      </c>
      <c r="AK551" s="271" t="s">
        <v>1</v>
      </c>
      <c r="AL551" s="271" t="s">
        <v>1</v>
      </c>
      <c r="AM551" s="271" t="s">
        <v>1</v>
      </c>
      <c r="AN551" s="271" t="s">
        <v>1</v>
      </c>
      <c r="AO551" s="271" t="s">
        <v>1</v>
      </c>
      <c r="AP551" s="271" t="s">
        <v>1</v>
      </c>
      <c r="AQ551" s="271" t="s">
        <v>1</v>
      </c>
      <c r="AR551" s="271" t="s">
        <v>1</v>
      </c>
      <c r="AS551" s="271" t="s">
        <v>1</v>
      </c>
      <c r="AT551" s="271" t="s">
        <v>1</v>
      </c>
      <c r="AU551" s="273" t="s">
        <v>22</v>
      </c>
      <c r="AV551" s="271" t="s">
        <v>1</v>
      </c>
      <c r="AW551" s="284" t="s">
        <v>1</v>
      </c>
      <c r="AX551" s="284">
        <v>0</v>
      </c>
      <c r="AY551" s="284">
        <v>0</v>
      </c>
      <c r="AZ551" s="276">
        <v>0</v>
      </c>
      <c r="BA551" s="280">
        <v>2.4</v>
      </c>
      <c r="BB551" s="283">
        <v>0</v>
      </c>
      <c r="BD551" s="150" t="e">
        <f>_xlfn.XLOOKUP(A551,'KSD auditees'!A:A,'KSD auditees'!A:A)</f>
        <v>#N/A</v>
      </c>
      <c r="BE551" s="150" t="e">
        <f>_xlfn.XLOOKUP(A551,'KSD auditees'!A:A,'KSD auditees'!G:G)</f>
        <v>#N/A</v>
      </c>
      <c r="BF551" s="150" t="e">
        <f>_xlfn.XLOOKUP(A551,'[27]Non AGSA'!B:B,'[27]Non AGSA'!B:B)</f>
        <v>#N/A</v>
      </c>
      <c r="BG551" s="150" t="e">
        <f>_xlfn.XLOOKUP(A551,'[27]Dormant auditee list'!C:C,'[27]Dormant auditee list'!C:C)</f>
        <v>#N/A</v>
      </c>
      <c r="BH551" s="150" t="e">
        <f>_xlfn.XLOOKUP(A551,[27]Reworked!A:A,[27]Reworked!I:I)</f>
        <v>#N/A</v>
      </c>
      <c r="BJ551" s="150">
        <v>3</v>
      </c>
      <c r="BK551" s="150">
        <v>1</v>
      </c>
    </row>
    <row r="552" spans="1:63" ht="26.25" customHeight="1" x14ac:dyDescent="0.25">
      <c r="A552" s="265">
        <v>500</v>
      </c>
      <c r="B552" s="266" t="s">
        <v>618</v>
      </c>
      <c r="C552" s="271" t="s">
        <v>1193</v>
      </c>
      <c r="D552" s="271" t="s">
        <v>571</v>
      </c>
      <c r="E552" s="271" t="s">
        <v>1323</v>
      </c>
      <c r="F552" s="271" t="s">
        <v>1</v>
      </c>
      <c r="G552" s="271" t="s">
        <v>443</v>
      </c>
      <c r="H552" s="266" t="s">
        <v>444</v>
      </c>
      <c r="I552" s="266" t="s">
        <v>437</v>
      </c>
      <c r="J552" s="275" t="s">
        <v>33</v>
      </c>
      <c r="K552" s="271" t="s">
        <v>1</v>
      </c>
      <c r="L552" s="271" t="s">
        <v>1</v>
      </c>
      <c r="M552" s="275" t="s">
        <v>33</v>
      </c>
      <c r="N552" s="271" t="s">
        <v>1</v>
      </c>
      <c r="O552" s="271" t="s">
        <v>1</v>
      </c>
      <c r="P552" s="271" t="s">
        <v>1</v>
      </c>
      <c r="Q552" s="271" t="s">
        <v>1</v>
      </c>
      <c r="R552" s="271" t="s">
        <v>1</v>
      </c>
      <c r="S552" s="271" t="s">
        <v>1</v>
      </c>
      <c r="T552" s="271" t="s">
        <v>1</v>
      </c>
      <c r="U552" s="271" t="s">
        <v>1</v>
      </c>
      <c r="V552" s="271" t="s">
        <v>1</v>
      </c>
      <c r="W552" s="271" t="s">
        <v>1</v>
      </c>
      <c r="X552" s="271" t="s">
        <v>1</v>
      </c>
      <c r="Y552" s="271" t="s">
        <v>1</v>
      </c>
      <c r="Z552" s="271" t="s">
        <v>1</v>
      </c>
      <c r="AA552" s="271" t="s">
        <v>1</v>
      </c>
      <c r="AB552" s="271" t="s">
        <v>1</v>
      </c>
      <c r="AC552" s="271" t="s">
        <v>1</v>
      </c>
      <c r="AD552" s="271" t="s">
        <v>1</v>
      </c>
      <c r="AE552" s="271" t="s">
        <v>1</v>
      </c>
      <c r="AF552" s="271" t="s">
        <v>1</v>
      </c>
      <c r="AG552" s="271" t="s">
        <v>1</v>
      </c>
      <c r="AH552" s="271" t="s">
        <v>1</v>
      </c>
      <c r="AI552" s="271" t="s">
        <v>1</v>
      </c>
      <c r="AJ552" s="271" t="s">
        <v>1</v>
      </c>
      <c r="AK552" s="271" t="s">
        <v>1</v>
      </c>
      <c r="AL552" s="271" t="s">
        <v>1</v>
      </c>
      <c r="AM552" s="271" t="s">
        <v>1</v>
      </c>
      <c r="AN552" s="271" t="s">
        <v>1</v>
      </c>
      <c r="AO552" s="271" t="s">
        <v>1</v>
      </c>
      <c r="AP552" s="271" t="s">
        <v>1</v>
      </c>
      <c r="AQ552" s="271" t="s">
        <v>1</v>
      </c>
      <c r="AR552" s="271" t="s">
        <v>1</v>
      </c>
      <c r="AS552" s="271" t="s">
        <v>1</v>
      </c>
      <c r="AT552" s="271" t="s">
        <v>1</v>
      </c>
      <c r="AU552" s="271" t="s">
        <v>1</v>
      </c>
      <c r="AV552" s="271" t="s">
        <v>1</v>
      </c>
      <c r="AW552" s="275" t="s">
        <v>1241</v>
      </c>
      <c r="AX552" s="284">
        <v>0</v>
      </c>
      <c r="AY552" s="284">
        <v>0</v>
      </c>
      <c r="AZ552" s="276">
        <v>0</v>
      </c>
      <c r="BA552" s="280">
        <v>7.9</v>
      </c>
      <c r="BB552" s="283">
        <v>0</v>
      </c>
      <c r="BD552" s="150" t="e">
        <f>_xlfn.XLOOKUP(A552,'KSD auditees'!A:A,'KSD auditees'!A:A)</f>
        <v>#N/A</v>
      </c>
      <c r="BE552" s="150" t="e">
        <f>_xlfn.XLOOKUP(A552,'KSD auditees'!A:A,'KSD auditees'!G:G)</f>
        <v>#N/A</v>
      </c>
      <c r="BF552" s="150" t="e">
        <f>_xlfn.XLOOKUP(A552,'[27]Non AGSA'!B:B,'[27]Non AGSA'!B:B)</f>
        <v>#N/A</v>
      </c>
      <c r="BG552" s="150" t="e">
        <f>_xlfn.XLOOKUP(A552,'[27]Dormant auditee list'!C:C,'[27]Dormant auditee list'!C:C)</f>
        <v>#N/A</v>
      </c>
      <c r="BH552" s="150" t="e">
        <f>_xlfn.XLOOKUP(A552,[27]Reworked!A:A,[27]Reworked!I:I)</f>
        <v>#N/A</v>
      </c>
      <c r="BJ552" s="150">
        <v>3</v>
      </c>
      <c r="BK552" s="150">
        <v>1</v>
      </c>
    </row>
    <row r="553" spans="1:63" ht="18.75" customHeight="1" x14ac:dyDescent="0.25">
      <c r="A553" s="265">
        <v>512</v>
      </c>
      <c r="B553" s="266" t="s">
        <v>1383</v>
      </c>
      <c r="C553" s="271" t="s">
        <v>1193</v>
      </c>
      <c r="D553" s="271" t="s">
        <v>571</v>
      </c>
      <c r="E553" s="271" t="s">
        <v>1323</v>
      </c>
      <c r="F553" s="271" t="s">
        <v>1</v>
      </c>
      <c r="G553" s="271" t="s">
        <v>1</v>
      </c>
      <c r="H553" s="266" t="s">
        <v>1</v>
      </c>
      <c r="I553" s="266" t="s">
        <v>571</v>
      </c>
      <c r="J553" s="275" t="s">
        <v>33</v>
      </c>
      <c r="K553" s="271" t="s">
        <v>1</v>
      </c>
      <c r="L553" s="271" t="s">
        <v>1</v>
      </c>
      <c r="M553" s="275" t="s">
        <v>33</v>
      </c>
      <c r="N553" s="271" t="s">
        <v>1</v>
      </c>
      <c r="O553" s="271" t="s">
        <v>1</v>
      </c>
      <c r="P553" s="271" t="s">
        <v>1</v>
      </c>
      <c r="Q553" s="271" t="s">
        <v>1</v>
      </c>
      <c r="R553" s="271" t="s">
        <v>1</v>
      </c>
      <c r="S553" s="271" t="s">
        <v>1</v>
      </c>
      <c r="T553" s="271" t="s">
        <v>1</v>
      </c>
      <c r="U553" s="271" t="s">
        <v>1</v>
      </c>
      <c r="V553" s="271" t="s">
        <v>1</v>
      </c>
      <c r="W553" s="271" t="s">
        <v>1</v>
      </c>
      <c r="X553" s="271" t="s">
        <v>1</v>
      </c>
      <c r="Y553" s="271" t="s">
        <v>1</v>
      </c>
      <c r="Z553" s="271" t="s">
        <v>1</v>
      </c>
      <c r="AA553" s="271" t="s">
        <v>1</v>
      </c>
      <c r="AB553" s="271" t="s">
        <v>1</v>
      </c>
      <c r="AC553" s="271" t="s">
        <v>1</v>
      </c>
      <c r="AD553" s="271" t="s">
        <v>1</v>
      </c>
      <c r="AE553" s="271" t="s">
        <v>1</v>
      </c>
      <c r="AF553" s="271" t="s">
        <v>1</v>
      </c>
      <c r="AG553" s="271" t="s">
        <v>1</v>
      </c>
      <c r="AH553" s="271" t="s">
        <v>1</v>
      </c>
      <c r="AI553" s="271" t="s">
        <v>1</v>
      </c>
      <c r="AJ553" s="271" t="s">
        <v>1</v>
      </c>
      <c r="AK553" s="271" t="s">
        <v>1</v>
      </c>
      <c r="AL553" s="271" t="s">
        <v>1</v>
      </c>
      <c r="AM553" s="271" t="s">
        <v>1</v>
      </c>
      <c r="AN553" s="271" t="s">
        <v>1</v>
      </c>
      <c r="AO553" s="271" t="s">
        <v>1</v>
      </c>
      <c r="AP553" s="271" t="s">
        <v>1</v>
      </c>
      <c r="AQ553" s="271" t="s">
        <v>1</v>
      </c>
      <c r="AR553" s="271" t="s">
        <v>1</v>
      </c>
      <c r="AS553" s="271" t="s">
        <v>1</v>
      </c>
      <c r="AT553" s="271" t="s">
        <v>1</v>
      </c>
      <c r="AU553" s="271" t="s">
        <v>1</v>
      </c>
      <c r="AV553" s="271" t="s">
        <v>1</v>
      </c>
      <c r="AW553" s="284" t="s">
        <v>1</v>
      </c>
      <c r="AX553" s="284">
        <v>0</v>
      </c>
      <c r="AY553" s="284">
        <v>0</v>
      </c>
      <c r="AZ553" s="276">
        <v>0</v>
      </c>
      <c r="BA553" s="280">
        <v>0.31</v>
      </c>
      <c r="BB553" s="278">
        <v>0.03</v>
      </c>
      <c r="BD553" s="150" t="e">
        <f>_xlfn.XLOOKUP(A553,'KSD auditees'!A:A,'KSD auditees'!A:A)</f>
        <v>#N/A</v>
      </c>
      <c r="BE553" s="150" t="e">
        <f>_xlfn.XLOOKUP(A553,'KSD auditees'!A:A,'KSD auditees'!G:G)</f>
        <v>#N/A</v>
      </c>
      <c r="BF553" s="150" t="e">
        <f>_xlfn.XLOOKUP(A553,'[27]Non AGSA'!B:B,'[27]Non AGSA'!B:B)</f>
        <v>#N/A</v>
      </c>
      <c r="BG553" s="150" t="e">
        <f>_xlfn.XLOOKUP(A553,'[27]Dormant auditee list'!C:C,'[27]Dormant auditee list'!C:C)</f>
        <v>#N/A</v>
      </c>
      <c r="BH553" s="150" t="e">
        <f>_xlfn.XLOOKUP(A553,[27]Reworked!A:A,[27]Reworked!I:I)</f>
        <v>#N/A</v>
      </c>
      <c r="BJ553" s="150">
        <v>3</v>
      </c>
      <c r="BK553" s="150">
        <v>1</v>
      </c>
    </row>
    <row r="554" spans="1:63" ht="14.25" customHeight="1" x14ac:dyDescent="0.25">
      <c r="A554" s="265">
        <v>1567</v>
      </c>
      <c r="B554" s="266" t="s">
        <v>569</v>
      </c>
      <c r="C554" s="271" t="s">
        <v>1193</v>
      </c>
      <c r="D554" s="271" t="s">
        <v>519</v>
      </c>
      <c r="E554" s="271" t="s">
        <v>1323</v>
      </c>
      <c r="F554" s="271" t="s">
        <v>1</v>
      </c>
      <c r="G554" s="271" t="s">
        <v>1</v>
      </c>
      <c r="H554" s="266" t="s">
        <v>1</v>
      </c>
      <c r="I554" s="266" t="s">
        <v>519</v>
      </c>
      <c r="J554" s="275" t="s">
        <v>33</v>
      </c>
      <c r="K554" s="273" t="s">
        <v>22</v>
      </c>
      <c r="L554" s="273" t="s">
        <v>22</v>
      </c>
      <c r="M554" s="152" t="s">
        <v>17</v>
      </c>
      <c r="N554" s="274" t="s">
        <v>20</v>
      </c>
      <c r="O554" s="272" t="s">
        <v>23</v>
      </c>
      <c r="P554" s="271" t="s">
        <v>1</v>
      </c>
      <c r="Q554" s="271" t="s">
        <v>1</v>
      </c>
      <c r="R554" s="271" t="s">
        <v>1</v>
      </c>
      <c r="S554" s="271" t="s">
        <v>1</v>
      </c>
      <c r="T554" s="271" t="s">
        <v>1</v>
      </c>
      <c r="U554" s="271" t="s">
        <v>1</v>
      </c>
      <c r="V554" s="271" t="s">
        <v>1</v>
      </c>
      <c r="W554" s="271" t="s">
        <v>1</v>
      </c>
      <c r="X554" s="271" t="s">
        <v>1</v>
      </c>
      <c r="Y554" s="271" t="s">
        <v>1</v>
      </c>
      <c r="Z554" s="273" t="s">
        <v>22</v>
      </c>
      <c r="AA554" s="271" t="s">
        <v>1</v>
      </c>
      <c r="AB554" s="271" t="s">
        <v>1</v>
      </c>
      <c r="AC554" s="271" t="s">
        <v>1</v>
      </c>
      <c r="AD554" s="271" t="s">
        <v>1</v>
      </c>
      <c r="AE554" s="273" t="s">
        <v>22</v>
      </c>
      <c r="AF554" s="271" t="s">
        <v>1</v>
      </c>
      <c r="AG554" s="271" t="s">
        <v>1</v>
      </c>
      <c r="AH554" s="271" t="s">
        <v>1</v>
      </c>
      <c r="AI554" s="271" t="s">
        <v>1</v>
      </c>
      <c r="AJ554" s="271" t="s">
        <v>1</v>
      </c>
      <c r="AK554" s="271" t="s">
        <v>1</v>
      </c>
      <c r="AL554" s="271" t="s">
        <v>1</v>
      </c>
      <c r="AM554" s="271" t="s">
        <v>1</v>
      </c>
      <c r="AN554" s="271" t="s">
        <v>1</v>
      </c>
      <c r="AO554" s="271" t="s">
        <v>1</v>
      </c>
      <c r="AP554" s="271" t="s">
        <v>1</v>
      </c>
      <c r="AQ554" s="271" t="s">
        <v>1</v>
      </c>
      <c r="AR554" s="271" t="s">
        <v>1</v>
      </c>
      <c r="AS554" s="271" t="s">
        <v>1</v>
      </c>
      <c r="AT554" s="271" t="s">
        <v>1</v>
      </c>
      <c r="AU554" s="273" t="s">
        <v>22</v>
      </c>
      <c r="AV554" s="271" t="s">
        <v>1</v>
      </c>
      <c r="AW554" s="274" t="s">
        <v>1240</v>
      </c>
      <c r="AX554" s="275">
        <v>1</v>
      </c>
      <c r="AY554" s="284">
        <v>0</v>
      </c>
      <c r="AZ554" s="276">
        <v>0</v>
      </c>
      <c r="BA554" s="280">
        <v>0.01</v>
      </c>
      <c r="BB554" s="283">
        <v>0</v>
      </c>
      <c r="BD554" s="150" t="e">
        <f>_xlfn.XLOOKUP(A554,'KSD auditees'!A:A,'KSD auditees'!A:A)</f>
        <v>#N/A</v>
      </c>
      <c r="BE554" s="150" t="e">
        <f>_xlfn.XLOOKUP(A554,'KSD auditees'!A:A,'KSD auditees'!G:G)</f>
        <v>#N/A</v>
      </c>
      <c r="BF554" s="150" t="e">
        <f>_xlfn.XLOOKUP(A554,'[27]Non AGSA'!B:B,'[27]Non AGSA'!B:B)</f>
        <v>#N/A</v>
      </c>
      <c r="BG554" s="150" t="e">
        <f>_xlfn.XLOOKUP(A554,'[27]Dormant auditee list'!C:C,'[27]Dormant auditee list'!C:C)</f>
        <v>#N/A</v>
      </c>
      <c r="BH554" s="150" t="e">
        <f>_xlfn.XLOOKUP(A554,[27]Reworked!A:A,[27]Reworked!I:I)</f>
        <v>#N/A</v>
      </c>
      <c r="BJ554" s="150">
        <v>3</v>
      </c>
      <c r="BK554" s="150">
        <v>1</v>
      </c>
    </row>
    <row r="555" spans="1:63" ht="26.25" customHeight="1" x14ac:dyDescent="0.25">
      <c r="A555" s="265">
        <v>1529</v>
      </c>
      <c r="B555" s="266" t="s">
        <v>1384</v>
      </c>
      <c r="C555" s="271" t="s">
        <v>1193</v>
      </c>
      <c r="D555" s="271" t="s">
        <v>571</v>
      </c>
      <c r="E555" s="271" t="s">
        <v>1323</v>
      </c>
      <c r="F555" s="271" t="s">
        <v>1</v>
      </c>
      <c r="G555" s="271" t="s">
        <v>439</v>
      </c>
      <c r="H555" s="266" t="s">
        <v>444</v>
      </c>
      <c r="I555" s="266" t="s">
        <v>437</v>
      </c>
      <c r="J555" s="285" t="s">
        <v>39</v>
      </c>
      <c r="K555" s="271" t="s">
        <v>1</v>
      </c>
      <c r="L555" s="272" t="s">
        <v>23</v>
      </c>
      <c r="M555" s="152" t="s">
        <v>17</v>
      </c>
      <c r="N555" s="271" t="s">
        <v>1</v>
      </c>
      <c r="O555" s="274" t="s">
        <v>20</v>
      </c>
      <c r="P555" s="271" t="s">
        <v>1</v>
      </c>
      <c r="Q555" s="271" t="s">
        <v>1</v>
      </c>
      <c r="R555" s="271" t="s">
        <v>1</v>
      </c>
      <c r="S555" s="271" t="s">
        <v>1</v>
      </c>
      <c r="T555" s="271" t="s">
        <v>1</v>
      </c>
      <c r="U555" s="271" t="s">
        <v>1</v>
      </c>
      <c r="V555" s="271" t="s">
        <v>1</v>
      </c>
      <c r="W555" s="271" t="s">
        <v>1</v>
      </c>
      <c r="X555" s="271" t="s">
        <v>1</v>
      </c>
      <c r="Y555" s="271" t="s">
        <v>1</v>
      </c>
      <c r="Z555" s="271" t="s">
        <v>1</v>
      </c>
      <c r="AA555" s="271" t="s">
        <v>1</v>
      </c>
      <c r="AB555" s="271" t="s">
        <v>1</v>
      </c>
      <c r="AC555" s="271" t="s">
        <v>1</v>
      </c>
      <c r="AD555" s="271" t="s">
        <v>1</v>
      </c>
      <c r="AE555" s="272" t="s">
        <v>23</v>
      </c>
      <c r="AF555" s="271" t="s">
        <v>1</v>
      </c>
      <c r="AG555" s="271" t="s">
        <v>1</v>
      </c>
      <c r="AH555" s="271" t="s">
        <v>1</v>
      </c>
      <c r="AI555" s="271" t="s">
        <v>1</v>
      </c>
      <c r="AJ555" s="271" t="s">
        <v>1</v>
      </c>
      <c r="AK555" s="271" t="s">
        <v>1</v>
      </c>
      <c r="AL555" s="271" t="s">
        <v>1</v>
      </c>
      <c r="AM555" s="271" t="s">
        <v>1</v>
      </c>
      <c r="AN555" s="271" t="s">
        <v>1</v>
      </c>
      <c r="AO555" s="271" t="s">
        <v>1</v>
      </c>
      <c r="AP555" s="271" t="s">
        <v>1</v>
      </c>
      <c r="AQ555" s="271" t="s">
        <v>1</v>
      </c>
      <c r="AR555" s="274" t="s">
        <v>20</v>
      </c>
      <c r="AS555" s="271" t="s">
        <v>1</v>
      </c>
      <c r="AT555" s="271" t="s">
        <v>1</v>
      </c>
      <c r="AU555" s="271" t="s">
        <v>1</v>
      </c>
      <c r="AV555" s="271" t="s">
        <v>1</v>
      </c>
      <c r="AW555" s="284" t="s">
        <v>1</v>
      </c>
      <c r="AX555" s="284">
        <v>0</v>
      </c>
      <c r="AY555" s="284">
        <v>0</v>
      </c>
      <c r="AZ555" s="276">
        <v>0</v>
      </c>
      <c r="BA555" s="280">
        <v>22.1</v>
      </c>
      <c r="BB555" s="283">
        <v>0</v>
      </c>
      <c r="BD555" s="150" t="e">
        <f>_xlfn.XLOOKUP(A555,'KSD auditees'!A:A,'KSD auditees'!A:A)</f>
        <v>#N/A</v>
      </c>
      <c r="BE555" s="150" t="e">
        <f>_xlfn.XLOOKUP(A555,'KSD auditees'!A:A,'KSD auditees'!G:G)</f>
        <v>#N/A</v>
      </c>
      <c r="BF555" s="150" t="e">
        <f>_xlfn.XLOOKUP(A555,'[27]Non AGSA'!B:B,'[27]Non AGSA'!B:B)</f>
        <v>#N/A</v>
      </c>
      <c r="BG555" s="150" t="e">
        <f>_xlfn.XLOOKUP(A555,'[27]Dormant auditee list'!C:C,'[27]Dormant auditee list'!C:C)</f>
        <v>#N/A</v>
      </c>
      <c r="BH555" s="150" t="e">
        <f>_xlfn.XLOOKUP(A555,[27]Reworked!A:A,[27]Reworked!I:I)</f>
        <v>#N/A</v>
      </c>
      <c r="BJ555" s="150">
        <v>3</v>
      </c>
      <c r="BK555" s="150">
        <v>6</v>
      </c>
    </row>
    <row r="556" spans="1:63" ht="34.5" customHeight="1" x14ac:dyDescent="0.25">
      <c r="A556" s="265">
        <v>523</v>
      </c>
      <c r="B556" s="266" t="s">
        <v>1385</v>
      </c>
      <c r="C556" s="271" t="s">
        <v>1193</v>
      </c>
      <c r="D556" s="271" t="s">
        <v>854</v>
      </c>
      <c r="E556" s="271" t="s">
        <v>1323</v>
      </c>
      <c r="F556" s="271" t="s">
        <v>1</v>
      </c>
      <c r="G556" s="271" t="s">
        <v>837</v>
      </c>
      <c r="H556" s="266" t="s">
        <v>440</v>
      </c>
      <c r="I556" s="266" t="s">
        <v>437</v>
      </c>
      <c r="J556" s="279" t="s">
        <v>26</v>
      </c>
      <c r="K556" s="271" t="s">
        <v>1</v>
      </c>
      <c r="L556" s="272" t="s">
        <v>23</v>
      </c>
      <c r="M556" s="152" t="s">
        <v>17</v>
      </c>
      <c r="N556" s="271" t="s">
        <v>1</v>
      </c>
      <c r="O556" s="272" t="s">
        <v>23</v>
      </c>
      <c r="P556" s="271" t="s">
        <v>1</v>
      </c>
      <c r="Q556" s="271" t="s">
        <v>1</v>
      </c>
      <c r="R556" s="271" t="s">
        <v>1</v>
      </c>
      <c r="S556" s="271" t="s">
        <v>1</v>
      </c>
      <c r="T556" s="271" t="s">
        <v>1</v>
      </c>
      <c r="U556" s="271" t="s">
        <v>1</v>
      </c>
      <c r="V556" s="271" t="s">
        <v>1</v>
      </c>
      <c r="W556" s="274" t="s">
        <v>20</v>
      </c>
      <c r="X556" s="271" t="s">
        <v>1</v>
      </c>
      <c r="Y556" s="271" t="s">
        <v>1</v>
      </c>
      <c r="Z556" s="271" t="s">
        <v>1</v>
      </c>
      <c r="AA556" s="271" t="s">
        <v>1</v>
      </c>
      <c r="AB556" s="271" t="s">
        <v>1</v>
      </c>
      <c r="AC556" s="271" t="s">
        <v>1</v>
      </c>
      <c r="AD556" s="271" t="s">
        <v>1</v>
      </c>
      <c r="AE556" s="272" t="s">
        <v>23</v>
      </c>
      <c r="AF556" s="273" t="s">
        <v>22</v>
      </c>
      <c r="AG556" s="271" t="s">
        <v>1</v>
      </c>
      <c r="AH556" s="271" t="s">
        <v>1</v>
      </c>
      <c r="AI556" s="271" t="s">
        <v>1</v>
      </c>
      <c r="AJ556" s="271" t="s">
        <v>1</v>
      </c>
      <c r="AK556" s="274" t="s">
        <v>20</v>
      </c>
      <c r="AL556" s="272" t="s">
        <v>23</v>
      </c>
      <c r="AM556" s="271" t="s">
        <v>1</v>
      </c>
      <c r="AN556" s="271" t="s">
        <v>1</v>
      </c>
      <c r="AO556" s="271" t="s">
        <v>1</v>
      </c>
      <c r="AP556" s="271" t="s">
        <v>1</v>
      </c>
      <c r="AQ556" s="271" t="s">
        <v>1</v>
      </c>
      <c r="AR556" s="271" t="s">
        <v>1</v>
      </c>
      <c r="AS556" s="271" t="s">
        <v>1</v>
      </c>
      <c r="AT556" s="271" t="s">
        <v>1</v>
      </c>
      <c r="AU556" s="271" t="s">
        <v>1</v>
      </c>
      <c r="AV556" s="271" t="s">
        <v>1</v>
      </c>
      <c r="AW556" s="284" t="s">
        <v>1</v>
      </c>
      <c r="AX556" s="284">
        <v>0</v>
      </c>
      <c r="AY556" s="284">
        <v>0</v>
      </c>
      <c r="AZ556" s="276">
        <v>0</v>
      </c>
      <c r="BA556" s="280">
        <v>10.1</v>
      </c>
      <c r="BB556" s="278">
        <v>0.34</v>
      </c>
      <c r="BD556" s="150" t="e">
        <f>_xlfn.XLOOKUP(A556,'KSD auditees'!A:A,'KSD auditees'!A:A)</f>
        <v>#N/A</v>
      </c>
      <c r="BE556" s="150" t="e">
        <f>_xlfn.XLOOKUP(A556,'KSD auditees'!A:A,'KSD auditees'!G:G)</f>
        <v>#N/A</v>
      </c>
      <c r="BF556" s="150" t="e">
        <f>_xlfn.XLOOKUP(A556,'[27]Non AGSA'!B:B,'[27]Non AGSA'!B:B)</f>
        <v>#N/A</v>
      </c>
      <c r="BG556" s="150" t="e">
        <f>_xlfn.XLOOKUP(A556,'[27]Dormant auditee list'!C:C,'[27]Dormant auditee list'!C:C)</f>
        <v>#N/A</v>
      </c>
      <c r="BH556" s="150" t="e">
        <f>_xlfn.XLOOKUP(A556,[27]Reworked!A:A,[27]Reworked!I:I)</f>
        <v>#N/A</v>
      </c>
      <c r="BJ556" s="150">
        <v>3</v>
      </c>
      <c r="BK556" s="150">
        <v>3</v>
      </c>
    </row>
    <row r="557" spans="1:63" ht="34.5" customHeight="1" x14ac:dyDescent="0.25">
      <c r="A557" s="265">
        <v>524</v>
      </c>
      <c r="B557" s="266" t="s">
        <v>1386</v>
      </c>
      <c r="C557" s="271" t="s">
        <v>1193</v>
      </c>
      <c r="D557" s="271" t="s">
        <v>854</v>
      </c>
      <c r="E557" s="271" t="s">
        <v>1323</v>
      </c>
      <c r="F557" s="271" t="s">
        <v>1</v>
      </c>
      <c r="G557" s="271" t="s">
        <v>837</v>
      </c>
      <c r="H557" s="266" t="s">
        <v>440</v>
      </c>
      <c r="I557" s="266" t="s">
        <v>437</v>
      </c>
      <c r="J557" s="285" t="s">
        <v>39</v>
      </c>
      <c r="K557" s="271" t="s">
        <v>1</v>
      </c>
      <c r="L557" s="272" t="s">
        <v>23</v>
      </c>
      <c r="M557" s="279" t="s">
        <v>26</v>
      </c>
      <c r="N557" s="271" t="s">
        <v>1</v>
      </c>
      <c r="O557" s="272" t="s">
        <v>23</v>
      </c>
      <c r="P557" s="271" t="s">
        <v>1</v>
      </c>
      <c r="Q557" s="272" t="s">
        <v>23</v>
      </c>
      <c r="R557" s="271" t="s">
        <v>1</v>
      </c>
      <c r="S557" s="271" t="s">
        <v>1</v>
      </c>
      <c r="T557" s="271" t="s">
        <v>1</v>
      </c>
      <c r="U557" s="271" t="s">
        <v>1</v>
      </c>
      <c r="V557" s="271" t="s">
        <v>1</v>
      </c>
      <c r="W557" s="272" t="s">
        <v>23</v>
      </c>
      <c r="X557" s="271" t="s">
        <v>1</v>
      </c>
      <c r="Y557" s="271" t="s">
        <v>1</v>
      </c>
      <c r="Z557" s="271" t="s">
        <v>1</v>
      </c>
      <c r="AA557" s="271" t="s">
        <v>1</v>
      </c>
      <c r="AB557" s="271" t="s">
        <v>1</v>
      </c>
      <c r="AC557" s="271" t="s">
        <v>1</v>
      </c>
      <c r="AD557" s="271" t="s">
        <v>1</v>
      </c>
      <c r="AE557" s="272" t="s">
        <v>23</v>
      </c>
      <c r="AF557" s="271" t="s">
        <v>1</v>
      </c>
      <c r="AG557" s="274" t="s">
        <v>20</v>
      </c>
      <c r="AH557" s="271" t="s">
        <v>1</v>
      </c>
      <c r="AI557" s="271" t="s">
        <v>1</v>
      </c>
      <c r="AJ557" s="271" t="s">
        <v>1</v>
      </c>
      <c r="AK557" s="271" t="s">
        <v>1</v>
      </c>
      <c r="AL557" s="272" t="s">
        <v>23</v>
      </c>
      <c r="AM557" s="271" t="s">
        <v>1</v>
      </c>
      <c r="AN557" s="271" t="s">
        <v>1</v>
      </c>
      <c r="AO557" s="271" t="s">
        <v>1</v>
      </c>
      <c r="AP557" s="271" t="s">
        <v>1</v>
      </c>
      <c r="AQ557" s="271" t="s">
        <v>1</v>
      </c>
      <c r="AR557" s="271" t="s">
        <v>1</v>
      </c>
      <c r="AS557" s="271" t="s">
        <v>1</v>
      </c>
      <c r="AT557" s="271" t="s">
        <v>1</v>
      </c>
      <c r="AU557" s="273" t="s">
        <v>22</v>
      </c>
      <c r="AV557" s="271" t="s">
        <v>1</v>
      </c>
      <c r="AW557" s="284" t="s">
        <v>1</v>
      </c>
      <c r="AX557" s="284">
        <v>0</v>
      </c>
      <c r="AY557" s="284">
        <v>0</v>
      </c>
      <c r="AZ557" s="276">
        <v>0</v>
      </c>
      <c r="BA557" s="276">
        <v>0</v>
      </c>
      <c r="BB557" s="278">
        <v>20.3</v>
      </c>
      <c r="BD557" s="150" t="e">
        <f>_xlfn.XLOOKUP(A557,'KSD auditees'!A:A,'KSD auditees'!A:A)</f>
        <v>#N/A</v>
      </c>
      <c r="BE557" s="150" t="e">
        <f>_xlfn.XLOOKUP(A557,'KSD auditees'!A:A,'KSD auditees'!G:G)</f>
        <v>#N/A</v>
      </c>
      <c r="BF557" s="150" t="e">
        <f>_xlfn.XLOOKUP(A557,'[27]Non AGSA'!B:B,'[27]Non AGSA'!B:B)</f>
        <v>#N/A</v>
      </c>
      <c r="BG557" s="150" t="e">
        <f>_xlfn.XLOOKUP(A557,'[27]Dormant auditee list'!C:C,'[27]Dormant auditee list'!C:C)</f>
        <v>#N/A</v>
      </c>
      <c r="BH557" s="150" t="e">
        <f>_xlfn.XLOOKUP(A557,[27]Reworked!A:A,[27]Reworked!I:I)</f>
        <v>#N/A</v>
      </c>
      <c r="BJ557" s="150">
        <v>3</v>
      </c>
      <c r="BK557" s="150">
        <v>6</v>
      </c>
    </row>
    <row r="558" spans="1:63" ht="27" customHeight="1" x14ac:dyDescent="0.25">
      <c r="A558" s="265">
        <v>1602</v>
      </c>
      <c r="B558" s="266" t="s">
        <v>893</v>
      </c>
      <c r="C558" s="271" t="s">
        <v>1193</v>
      </c>
      <c r="D558" s="271" t="s">
        <v>854</v>
      </c>
      <c r="E558" s="271" t="s">
        <v>1323</v>
      </c>
      <c r="F558" s="271" t="s">
        <v>1</v>
      </c>
      <c r="G558" s="271" t="s">
        <v>439</v>
      </c>
      <c r="H558" s="266" t="s">
        <v>444</v>
      </c>
      <c r="I558" s="266" t="s">
        <v>437</v>
      </c>
      <c r="J558" s="282" t="s">
        <v>94</v>
      </c>
      <c r="K558" s="274" t="s">
        <v>20</v>
      </c>
      <c r="L558" s="274" t="s">
        <v>20</v>
      </c>
      <c r="M558" s="151" t="s">
        <v>111</v>
      </c>
      <c r="N558" s="271" t="s">
        <v>1</v>
      </c>
      <c r="O558" s="271" t="s">
        <v>1</v>
      </c>
      <c r="P558" s="271" t="s">
        <v>1</v>
      </c>
      <c r="Q558" s="274" t="s">
        <v>20</v>
      </c>
      <c r="R558" s="274" t="s">
        <v>20</v>
      </c>
      <c r="S558" s="271" t="s">
        <v>1</v>
      </c>
      <c r="T558" s="271" t="s">
        <v>1</v>
      </c>
      <c r="U558" s="274" t="s">
        <v>20</v>
      </c>
      <c r="V558" s="274" t="s">
        <v>20</v>
      </c>
      <c r="W558" s="271" t="s">
        <v>1</v>
      </c>
      <c r="X558" s="271" t="s">
        <v>1</v>
      </c>
      <c r="Y558" s="271" t="s">
        <v>1</v>
      </c>
      <c r="Z558" s="274" t="s">
        <v>20</v>
      </c>
      <c r="AA558" s="271" t="s">
        <v>1</v>
      </c>
      <c r="AB558" s="271" t="s">
        <v>1</v>
      </c>
      <c r="AC558" s="271" t="s">
        <v>1</v>
      </c>
      <c r="AD558" s="271" t="s">
        <v>1</v>
      </c>
      <c r="AE558" s="274" t="s">
        <v>20</v>
      </c>
      <c r="AF558" s="271" t="s">
        <v>1</v>
      </c>
      <c r="AG558" s="271" t="s">
        <v>1</v>
      </c>
      <c r="AH558" s="271" t="s">
        <v>1</v>
      </c>
      <c r="AI558" s="271" t="s">
        <v>1</v>
      </c>
      <c r="AJ558" s="271" t="s">
        <v>1</v>
      </c>
      <c r="AK558" s="271" t="s">
        <v>1</v>
      </c>
      <c r="AL558" s="271" t="s">
        <v>1</v>
      </c>
      <c r="AM558" s="271" t="s">
        <v>1</v>
      </c>
      <c r="AN558" s="271" t="s">
        <v>1</v>
      </c>
      <c r="AO558" s="274" t="s">
        <v>20</v>
      </c>
      <c r="AP558" s="274" t="s">
        <v>20</v>
      </c>
      <c r="AQ558" s="271" t="s">
        <v>1</v>
      </c>
      <c r="AR558" s="274" t="s">
        <v>20</v>
      </c>
      <c r="AS558" s="271" t="s">
        <v>1</v>
      </c>
      <c r="AT558" s="271" t="s">
        <v>1</v>
      </c>
      <c r="AU558" s="274" t="s">
        <v>20</v>
      </c>
      <c r="AV558" s="271" t="s">
        <v>1</v>
      </c>
      <c r="AW558" s="272" t="s">
        <v>23</v>
      </c>
      <c r="AX558" s="284">
        <v>0</v>
      </c>
      <c r="AY558" s="284">
        <v>0</v>
      </c>
      <c r="AZ558" s="276">
        <v>0</v>
      </c>
      <c r="BA558" s="276">
        <v>0</v>
      </c>
      <c r="BB558" s="283">
        <v>0</v>
      </c>
      <c r="BD558" s="150" t="e">
        <f>_xlfn.XLOOKUP(A558,'KSD auditees'!A:A,'KSD auditees'!A:A)</f>
        <v>#N/A</v>
      </c>
      <c r="BE558" s="150" t="e">
        <f>_xlfn.XLOOKUP(A558,'KSD auditees'!A:A,'KSD auditees'!G:G)</f>
        <v>#N/A</v>
      </c>
      <c r="BF558" s="150" t="e">
        <f>_xlfn.XLOOKUP(A558,'[27]Non AGSA'!B:B,'[27]Non AGSA'!B:B)</f>
        <v>#N/A</v>
      </c>
      <c r="BG558" s="150" t="e">
        <f>_xlfn.XLOOKUP(A558,'[27]Dormant auditee list'!C:C,'[27]Dormant auditee list'!C:C)</f>
        <v>#N/A</v>
      </c>
      <c r="BH558" s="150" t="e">
        <f>_xlfn.XLOOKUP(A558,[27]Reworked!A:A,[27]Reworked!I:I)</f>
        <v>#N/A</v>
      </c>
      <c r="BJ558" s="150">
        <v>3</v>
      </c>
      <c r="BK558" s="150">
        <v>5</v>
      </c>
    </row>
    <row r="559" spans="1:63" ht="26.25" customHeight="1" x14ac:dyDescent="0.25">
      <c r="A559" s="265">
        <v>531</v>
      </c>
      <c r="B559" s="266" t="s">
        <v>517</v>
      </c>
      <c r="C559" s="271" t="s">
        <v>1193</v>
      </c>
      <c r="D559" s="271" t="s">
        <v>492</v>
      </c>
      <c r="E559" s="271" t="s">
        <v>1323</v>
      </c>
      <c r="F559" s="271" t="s">
        <v>1</v>
      </c>
      <c r="G559" s="271" t="s">
        <v>443</v>
      </c>
      <c r="H559" s="266" t="s">
        <v>444</v>
      </c>
      <c r="I559" s="266" t="s">
        <v>437</v>
      </c>
      <c r="J559" s="275" t="s">
        <v>33</v>
      </c>
      <c r="K559" s="271" t="s">
        <v>1</v>
      </c>
      <c r="L559" s="271" t="s">
        <v>1</v>
      </c>
      <c r="M559" s="275" t="s">
        <v>33</v>
      </c>
      <c r="N559" s="271" t="s">
        <v>1</v>
      </c>
      <c r="O559" s="271" t="s">
        <v>1</v>
      </c>
      <c r="P559" s="271" t="s">
        <v>1</v>
      </c>
      <c r="Q559" s="271" t="s">
        <v>1</v>
      </c>
      <c r="R559" s="271" t="s">
        <v>1</v>
      </c>
      <c r="S559" s="271" t="s">
        <v>1</v>
      </c>
      <c r="T559" s="271" t="s">
        <v>1</v>
      </c>
      <c r="U559" s="271" t="s">
        <v>1</v>
      </c>
      <c r="V559" s="271" t="s">
        <v>1</v>
      </c>
      <c r="W559" s="271" t="s">
        <v>1</v>
      </c>
      <c r="X559" s="271" t="s">
        <v>1</v>
      </c>
      <c r="Y559" s="271" t="s">
        <v>1</v>
      </c>
      <c r="Z559" s="271" t="s">
        <v>1</v>
      </c>
      <c r="AA559" s="271" t="s">
        <v>1</v>
      </c>
      <c r="AB559" s="271" t="s">
        <v>1</v>
      </c>
      <c r="AC559" s="271" t="s">
        <v>1</v>
      </c>
      <c r="AD559" s="271" t="s">
        <v>1</v>
      </c>
      <c r="AE559" s="271" t="s">
        <v>1</v>
      </c>
      <c r="AF559" s="271" t="s">
        <v>1</v>
      </c>
      <c r="AG559" s="271" t="s">
        <v>1</v>
      </c>
      <c r="AH559" s="271" t="s">
        <v>1</v>
      </c>
      <c r="AI559" s="271" t="s">
        <v>1</v>
      </c>
      <c r="AJ559" s="271" t="s">
        <v>1</v>
      </c>
      <c r="AK559" s="271" t="s">
        <v>1</v>
      </c>
      <c r="AL559" s="271" t="s">
        <v>1</v>
      </c>
      <c r="AM559" s="271" t="s">
        <v>1</v>
      </c>
      <c r="AN559" s="271" t="s">
        <v>1</v>
      </c>
      <c r="AO559" s="271" t="s">
        <v>1</v>
      </c>
      <c r="AP559" s="271" t="s">
        <v>1</v>
      </c>
      <c r="AQ559" s="271" t="s">
        <v>1</v>
      </c>
      <c r="AR559" s="271" t="s">
        <v>1</v>
      </c>
      <c r="AS559" s="271" t="s">
        <v>1</v>
      </c>
      <c r="AT559" s="271" t="s">
        <v>1</v>
      </c>
      <c r="AU559" s="271" t="s">
        <v>1</v>
      </c>
      <c r="AV559" s="271" t="s">
        <v>1</v>
      </c>
      <c r="AW559" s="284" t="s">
        <v>1</v>
      </c>
      <c r="AX559" s="284">
        <v>0</v>
      </c>
      <c r="AY559" s="284">
        <v>0</v>
      </c>
      <c r="AZ559" s="276">
        <v>0</v>
      </c>
      <c r="BA559" s="276">
        <v>0</v>
      </c>
      <c r="BB559" s="283">
        <v>0</v>
      </c>
      <c r="BD559" s="150" t="e">
        <f>_xlfn.XLOOKUP(A559,'KSD auditees'!A:A,'KSD auditees'!A:A)</f>
        <v>#N/A</v>
      </c>
      <c r="BE559" s="150" t="e">
        <f>_xlfn.XLOOKUP(A559,'KSD auditees'!A:A,'KSD auditees'!G:G)</f>
        <v>#N/A</v>
      </c>
      <c r="BF559" s="150" t="e">
        <f>_xlfn.XLOOKUP(A559,'[27]Non AGSA'!B:B,'[27]Non AGSA'!B:B)</f>
        <v>#N/A</v>
      </c>
      <c r="BG559" s="150" t="e">
        <f>_xlfn.XLOOKUP(A559,'[27]Dormant auditee list'!C:C,'[27]Dormant auditee list'!C:C)</f>
        <v>#N/A</v>
      </c>
      <c r="BH559" s="150" t="e">
        <f>_xlfn.XLOOKUP(A559,[27]Reworked!A:A,[27]Reworked!I:I)</f>
        <v>#N/A</v>
      </c>
      <c r="BJ559" s="150">
        <v>3</v>
      </c>
      <c r="BK559" s="150">
        <v>1</v>
      </c>
    </row>
    <row r="560" spans="1:63" ht="26.25" customHeight="1" x14ac:dyDescent="0.25">
      <c r="A560" s="265">
        <v>532</v>
      </c>
      <c r="B560" s="266" t="s">
        <v>894</v>
      </c>
      <c r="C560" s="271" t="s">
        <v>1193</v>
      </c>
      <c r="D560" s="271" t="s">
        <v>854</v>
      </c>
      <c r="E560" s="271" t="s">
        <v>1323</v>
      </c>
      <c r="F560" s="271" t="s">
        <v>1</v>
      </c>
      <c r="G560" s="271" t="s">
        <v>439</v>
      </c>
      <c r="H560" s="266" t="s">
        <v>444</v>
      </c>
      <c r="I560" s="266" t="s">
        <v>437</v>
      </c>
      <c r="J560" s="152" t="s">
        <v>17</v>
      </c>
      <c r="K560" s="274" t="s">
        <v>20</v>
      </c>
      <c r="L560" s="272" t="s">
        <v>23</v>
      </c>
      <c r="M560" s="152" t="s">
        <v>17</v>
      </c>
      <c r="N560" s="271" t="s">
        <v>1</v>
      </c>
      <c r="O560" s="274" t="s">
        <v>20</v>
      </c>
      <c r="P560" s="271" t="s">
        <v>1</v>
      </c>
      <c r="Q560" s="271" t="s">
        <v>1</v>
      </c>
      <c r="R560" s="271" t="s">
        <v>1</v>
      </c>
      <c r="S560" s="271" t="s">
        <v>1</v>
      </c>
      <c r="T560" s="271" t="s">
        <v>1</v>
      </c>
      <c r="U560" s="271" t="s">
        <v>1</v>
      </c>
      <c r="V560" s="271" t="s">
        <v>1</v>
      </c>
      <c r="W560" s="271" t="s">
        <v>1</v>
      </c>
      <c r="X560" s="271" t="s">
        <v>1</v>
      </c>
      <c r="Y560" s="271" t="s">
        <v>1</v>
      </c>
      <c r="Z560" s="274" t="s">
        <v>20</v>
      </c>
      <c r="AA560" s="271" t="s">
        <v>1</v>
      </c>
      <c r="AB560" s="271" t="s">
        <v>1</v>
      </c>
      <c r="AC560" s="271" t="s">
        <v>1</v>
      </c>
      <c r="AD560" s="271" t="s">
        <v>1</v>
      </c>
      <c r="AE560" s="272" t="s">
        <v>23</v>
      </c>
      <c r="AF560" s="271" t="s">
        <v>1</v>
      </c>
      <c r="AG560" s="271" t="s">
        <v>1</v>
      </c>
      <c r="AH560" s="271" t="s">
        <v>1</v>
      </c>
      <c r="AI560" s="271" t="s">
        <v>1</v>
      </c>
      <c r="AJ560" s="271" t="s">
        <v>1</v>
      </c>
      <c r="AK560" s="271" t="s">
        <v>1</v>
      </c>
      <c r="AL560" s="271" t="s">
        <v>1</v>
      </c>
      <c r="AM560" s="271" t="s">
        <v>1</v>
      </c>
      <c r="AN560" s="271" t="s">
        <v>1</v>
      </c>
      <c r="AO560" s="271" t="s">
        <v>1</v>
      </c>
      <c r="AP560" s="271" t="s">
        <v>1</v>
      </c>
      <c r="AQ560" s="271" t="s">
        <v>1</v>
      </c>
      <c r="AR560" s="271" t="s">
        <v>1</v>
      </c>
      <c r="AS560" s="271" t="s">
        <v>1</v>
      </c>
      <c r="AT560" s="271" t="s">
        <v>1</v>
      </c>
      <c r="AU560" s="272" t="s">
        <v>23</v>
      </c>
      <c r="AV560" s="271" t="s">
        <v>1</v>
      </c>
      <c r="AW560" s="284" t="s">
        <v>1</v>
      </c>
      <c r="AX560" s="284">
        <v>0</v>
      </c>
      <c r="AY560" s="284">
        <v>0</v>
      </c>
      <c r="AZ560" s="276">
        <v>0</v>
      </c>
      <c r="BA560" s="280">
        <v>0.19</v>
      </c>
      <c r="BB560" s="278">
        <v>0.26</v>
      </c>
      <c r="BD560" s="150" t="e">
        <f>_xlfn.XLOOKUP(A560,'KSD auditees'!A:A,'KSD auditees'!A:A)</f>
        <v>#N/A</v>
      </c>
      <c r="BE560" s="150" t="e">
        <f>_xlfn.XLOOKUP(A560,'KSD auditees'!A:A,'KSD auditees'!G:G)</f>
        <v>#N/A</v>
      </c>
      <c r="BF560" s="150" t="e">
        <f>_xlfn.XLOOKUP(A560,'[27]Non AGSA'!B:B,'[27]Non AGSA'!B:B)</f>
        <v>#N/A</v>
      </c>
      <c r="BG560" s="150" t="e">
        <f>_xlfn.XLOOKUP(A560,'[27]Dormant auditee list'!C:C,'[27]Dormant auditee list'!C:C)</f>
        <v>#N/A</v>
      </c>
      <c r="BH560" s="150" t="e">
        <f>_xlfn.XLOOKUP(A560,[27]Reworked!A:A,[27]Reworked!I:I)</f>
        <v>#N/A</v>
      </c>
      <c r="BJ560" s="150">
        <v>3</v>
      </c>
      <c r="BK560" s="150">
        <v>2</v>
      </c>
    </row>
    <row r="561" spans="1:63" ht="14.25" customHeight="1" x14ac:dyDescent="0.25">
      <c r="A561" s="265">
        <v>535</v>
      </c>
      <c r="B561" s="266" t="s">
        <v>1154</v>
      </c>
      <c r="C561" s="271" t="s">
        <v>1193</v>
      </c>
      <c r="D561" s="271" t="s">
        <v>1086</v>
      </c>
      <c r="E561" s="271" t="s">
        <v>1323</v>
      </c>
      <c r="F561" s="271" t="s">
        <v>1</v>
      </c>
      <c r="G561" s="271" t="s">
        <v>1</v>
      </c>
      <c r="H561" s="266" t="s">
        <v>1</v>
      </c>
      <c r="I561" s="266" t="s">
        <v>1086</v>
      </c>
      <c r="J561" s="275" t="s">
        <v>33</v>
      </c>
      <c r="K561" s="271" t="s">
        <v>1</v>
      </c>
      <c r="L561" s="271" t="s">
        <v>1</v>
      </c>
      <c r="M561" s="275" t="s">
        <v>33</v>
      </c>
      <c r="N561" s="271" t="s">
        <v>1</v>
      </c>
      <c r="O561" s="271" t="s">
        <v>1</v>
      </c>
      <c r="P561" s="271" t="s">
        <v>1</v>
      </c>
      <c r="Q561" s="271" t="s">
        <v>1</v>
      </c>
      <c r="R561" s="271" t="s">
        <v>1</v>
      </c>
      <c r="S561" s="271" t="s">
        <v>1</v>
      </c>
      <c r="T561" s="271" t="s">
        <v>1</v>
      </c>
      <c r="U561" s="271" t="s">
        <v>1</v>
      </c>
      <c r="V561" s="271" t="s">
        <v>1</v>
      </c>
      <c r="W561" s="271" t="s">
        <v>1</v>
      </c>
      <c r="X561" s="271" t="s">
        <v>1</v>
      </c>
      <c r="Y561" s="271" t="s">
        <v>1</v>
      </c>
      <c r="Z561" s="271" t="s">
        <v>1</v>
      </c>
      <c r="AA561" s="271" t="s">
        <v>1</v>
      </c>
      <c r="AB561" s="271" t="s">
        <v>1</v>
      </c>
      <c r="AC561" s="271" t="s">
        <v>1</v>
      </c>
      <c r="AD561" s="271" t="s">
        <v>1</v>
      </c>
      <c r="AE561" s="271" t="s">
        <v>1</v>
      </c>
      <c r="AF561" s="271" t="s">
        <v>1</v>
      </c>
      <c r="AG561" s="271" t="s">
        <v>1</v>
      </c>
      <c r="AH561" s="271" t="s">
        <v>1</v>
      </c>
      <c r="AI561" s="271" t="s">
        <v>1</v>
      </c>
      <c r="AJ561" s="271" t="s">
        <v>1</v>
      </c>
      <c r="AK561" s="271" t="s">
        <v>1</v>
      </c>
      <c r="AL561" s="271" t="s">
        <v>1</v>
      </c>
      <c r="AM561" s="271" t="s">
        <v>1</v>
      </c>
      <c r="AN561" s="271" t="s">
        <v>1</v>
      </c>
      <c r="AO561" s="271" t="s">
        <v>1</v>
      </c>
      <c r="AP561" s="271" t="s">
        <v>1</v>
      </c>
      <c r="AQ561" s="271" t="s">
        <v>1</v>
      </c>
      <c r="AR561" s="271" t="s">
        <v>1</v>
      </c>
      <c r="AS561" s="271" t="s">
        <v>1</v>
      </c>
      <c r="AT561" s="271" t="s">
        <v>1</v>
      </c>
      <c r="AU561" s="271" t="s">
        <v>1</v>
      </c>
      <c r="AV561" s="271" t="s">
        <v>1</v>
      </c>
      <c r="AW561" s="284" t="s">
        <v>1</v>
      </c>
      <c r="AX561" s="284">
        <v>0</v>
      </c>
      <c r="AY561" s="284">
        <v>0</v>
      </c>
      <c r="AZ561" s="276">
        <v>0</v>
      </c>
      <c r="BA561" s="276">
        <v>0</v>
      </c>
      <c r="BB561" s="283">
        <v>0</v>
      </c>
      <c r="BD561" s="150" t="e">
        <f>_xlfn.XLOOKUP(A561,'KSD auditees'!A:A,'KSD auditees'!A:A)</f>
        <v>#N/A</v>
      </c>
      <c r="BE561" s="150" t="e">
        <f>_xlfn.XLOOKUP(A561,'KSD auditees'!A:A,'KSD auditees'!G:G)</f>
        <v>#N/A</v>
      </c>
      <c r="BF561" s="150" t="e">
        <f>_xlfn.XLOOKUP(A561,'[27]Non AGSA'!B:B,'[27]Non AGSA'!B:B)</f>
        <v>#N/A</v>
      </c>
      <c r="BG561" s="150" t="e">
        <f>_xlfn.XLOOKUP(A561,'[27]Dormant auditee list'!C:C,'[27]Dormant auditee list'!C:C)</f>
        <v>#N/A</v>
      </c>
      <c r="BH561" s="150" t="e">
        <f>_xlfn.XLOOKUP(A561,[27]Reworked!A:A,[27]Reworked!I:I)</f>
        <v>#N/A</v>
      </c>
      <c r="BJ561" s="150">
        <v>3</v>
      </c>
      <c r="BK561" s="150">
        <v>1</v>
      </c>
    </row>
    <row r="562" spans="1:63" ht="18.75" customHeight="1" x14ac:dyDescent="0.25">
      <c r="A562" s="265">
        <v>537</v>
      </c>
      <c r="B562" s="266" t="s">
        <v>1156</v>
      </c>
      <c r="C562" s="271" t="s">
        <v>1193</v>
      </c>
      <c r="D562" s="271" t="s">
        <v>1086</v>
      </c>
      <c r="E562" s="271" t="s">
        <v>1323</v>
      </c>
      <c r="F562" s="271" t="s">
        <v>1</v>
      </c>
      <c r="G562" s="271" t="s">
        <v>1</v>
      </c>
      <c r="H562" s="266" t="s">
        <v>1</v>
      </c>
      <c r="I562" s="266" t="s">
        <v>1086</v>
      </c>
      <c r="J562" s="275" t="s">
        <v>33</v>
      </c>
      <c r="K562" s="271" t="s">
        <v>1</v>
      </c>
      <c r="L562" s="271" t="s">
        <v>1</v>
      </c>
      <c r="M562" s="275" t="s">
        <v>33</v>
      </c>
      <c r="N562" s="271" t="s">
        <v>1</v>
      </c>
      <c r="O562" s="271" t="s">
        <v>1</v>
      </c>
      <c r="P562" s="271" t="s">
        <v>1</v>
      </c>
      <c r="Q562" s="271" t="s">
        <v>1</v>
      </c>
      <c r="R562" s="271" t="s">
        <v>1</v>
      </c>
      <c r="S562" s="271" t="s">
        <v>1</v>
      </c>
      <c r="T562" s="271" t="s">
        <v>1</v>
      </c>
      <c r="U562" s="271" t="s">
        <v>1</v>
      </c>
      <c r="V562" s="271" t="s">
        <v>1</v>
      </c>
      <c r="W562" s="271" t="s">
        <v>1</v>
      </c>
      <c r="X562" s="271" t="s">
        <v>1</v>
      </c>
      <c r="Y562" s="271" t="s">
        <v>1</v>
      </c>
      <c r="Z562" s="271" t="s">
        <v>1</v>
      </c>
      <c r="AA562" s="271" t="s">
        <v>1</v>
      </c>
      <c r="AB562" s="271" t="s">
        <v>1</v>
      </c>
      <c r="AC562" s="271" t="s">
        <v>1</v>
      </c>
      <c r="AD562" s="271" t="s">
        <v>1</v>
      </c>
      <c r="AE562" s="271" t="s">
        <v>1</v>
      </c>
      <c r="AF562" s="271" t="s">
        <v>1</v>
      </c>
      <c r="AG562" s="271" t="s">
        <v>1</v>
      </c>
      <c r="AH562" s="271" t="s">
        <v>1</v>
      </c>
      <c r="AI562" s="271" t="s">
        <v>1</v>
      </c>
      <c r="AJ562" s="271" t="s">
        <v>1</v>
      </c>
      <c r="AK562" s="271" t="s">
        <v>1</v>
      </c>
      <c r="AL562" s="271" t="s">
        <v>1</v>
      </c>
      <c r="AM562" s="271" t="s">
        <v>1</v>
      </c>
      <c r="AN562" s="271" t="s">
        <v>1</v>
      </c>
      <c r="AO562" s="271" t="s">
        <v>1</v>
      </c>
      <c r="AP562" s="271" t="s">
        <v>1</v>
      </c>
      <c r="AQ562" s="271" t="s">
        <v>1</v>
      </c>
      <c r="AR562" s="271" t="s">
        <v>1</v>
      </c>
      <c r="AS562" s="271" t="s">
        <v>1</v>
      </c>
      <c r="AT562" s="271" t="s">
        <v>1</v>
      </c>
      <c r="AU562" s="271" t="s">
        <v>1</v>
      </c>
      <c r="AV562" s="271" t="s">
        <v>1</v>
      </c>
      <c r="AW562" s="284" t="s">
        <v>1</v>
      </c>
      <c r="AX562" s="284">
        <v>0</v>
      </c>
      <c r="AY562" s="284">
        <v>0</v>
      </c>
      <c r="AZ562" s="276">
        <v>0</v>
      </c>
      <c r="BA562" s="276">
        <v>0</v>
      </c>
      <c r="BB562" s="283">
        <v>0</v>
      </c>
      <c r="BD562" s="150" t="e">
        <f>_xlfn.XLOOKUP(A562,'KSD auditees'!A:A,'KSD auditees'!A:A)</f>
        <v>#N/A</v>
      </c>
      <c r="BE562" s="150" t="e">
        <f>_xlfn.XLOOKUP(A562,'KSD auditees'!A:A,'KSD auditees'!G:G)</f>
        <v>#N/A</v>
      </c>
      <c r="BF562" s="150" t="e">
        <f>_xlfn.XLOOKUP(A562,'[27]Non AGSA'!B:B,'[27]Non AGSA'!B:B)</f>
        <v>#N/A</v>
      </c>
      <c r="BG562" s="150" t="e">
        <f>_xlfn.XLOOKUP(A562,'[27]Dormant auditee list'!C:C,'[27]Dormant auditee list'!C:C)</f>
        <v>#N/A</v>
      </c>
      <c r="BH562" s="150" t="e">
        <f>_xlfn.XLOOKUP(A562,[27]Reworked!A:A,[27]Reworked!I:I)</f>
        <v>#N/A</v>
      </c>
      <c r="BJ562" s="150">
        <v>3</v>
      </c>
      <c r="BK562" s="150">
        <v>1</v>
      </c>
    </row>
    <row r="563" spans="1:63" ht="14.25" customHeight="1" x14ac:dyDescent="0.25">
      <c r="A563" s="265">
        <v>229</v>
      </c>
      <c r="B563" s="266" t="s">
        <v>1157</v>
      </c>
      <c r="C563" s="271" t="s">
        <v>1193</v>
      </c>
      <c r="D563" s="271" t="s">
        <v>1086</v>
      </c>
      <c r="E563" s="271" t="s">
        <v>1323</v>
      </c>
      <c r="F563" s="271" t="s">
        <v>1</v>
      </c>
      <c r="G563" s="271" t="s">
        <v>1</v>
      </c>
      <c r="H563" s="266" t="s">
        <v>1</v>
      </c>
      <c r="I563" s="266" t="s">
        <v>1086</v>
      </c>
      <c r="J563" s="275" t="s">
        <v>33</v>
      </c>
      <c r="K563" s="271" t="s">
        <v>1</v>
      </c>
      <c r="L563" s="271" t="s">
        <v>1</v>
      </c>
      <c r="M563" s="275" t="s">
        <v>33</v>
      </c>
      <c r="N563" s="271" t="s">
        <v>1</v>
      </c>
      <c r="O563" s="271" t="s">
        <v>1</v>
      </c>
      <c r="P563" s="271" t="s">
        <v>1</v>
      </c>
      <c r="Q563" s="271" t="s">
        <v>1</v>
      </c>
      <c r="R563" s="271" t="s">
        <v>1</v>
      </c>
      <c r="S563" s="271" t="s">
        <v>1</v>
      </c>
      <c r="T563" s="271" t="s">
        <v>1</v>
      </c>
      <c r="U563" s="271" t="s">
        <v>1</v>
      </c>
      <c r="V563" s="271" t="s">
        <v>1</v>
      </c>
      <c r="W563" s="271" t="s">
        <v>1</v>
      </c>
      <c r="X563" s="271" t="s">
        <v>1</v>
      </c>
      <c r="Y563" s="271" t="s">
        <v>1</v>
      </c>
      <c r="Z563" s="271" t="s">
        <v>1</v>
      </c>
      <c r="AA563" s="271" t="s">
        <v>1</v>
      </c>
      <c r="AB563" s="271" t="s">
        <v>1</v>
      </c>
      <c r="AC563" s="271" t="s">
        <v>1</v>
      </c>
      <c r="AD563" s="271" t="s">
        <v>1</v>
      </c>
      <c r="AE563" s="271" t="s">
        <v>1</v>
      </c>
      <c r="AF563" s="271" t="s">
        <v>1</v>
      </c>
      <c r="AG563" s="271" t="s">
        <v>1</v>
      </c>
      <c r="AH563" s="271" t="s">
        <v>1</v>
      </c>
      <c r="AI563" s="271" t="s">
        <v>1</v>
      </c>
      <c r="AJ563" s="271" t="s">
        <v>1</v>
      </c>
      <c r="AK563" s="271" t="s">
        <v>1</v>
      </c>
      <c r="AL563" s="271" t="s">
        <v>1</v>
      </c>
      <c r="AM563" s="271" t="s">
        <v>1</v>
      </c>
      <c r="AN563" s="271" t="s">
        <v>1</v>
      </c>
      <c r="AO563" s="271" t="s">
        <v>1</v>
      </c>
      <c r="AP563" s="271" t="s">
        <v>1</v>
      </c>
      <c r="AQ563" s="271" t="s">
        <v>1</v>
      </c>
      <c r="AR563" s="271" t="s">
        <v>1</v>
      </c>
      <c r="AS563" s="271" t="s">
        <v>1</v>
      </c>
      <c r="AT563" s="271" t="s">
        <v>1</v>
      </c>
      <c r="AU563" s="271" t="s">
        <v>1</v>
      </c>
      <c r="AV563" s="271" t="s">
        <v>1</v>
      </c>
      <c r="AW563" s="284" t="s">
        <v>1</v>
      </c>
      <c r="AX563" s="275">
        <v>1</v>
      </c>
      <c r="AY563" s="284">
        <v>0</v>
      </c>
      <c r="AZ563" s="276">
        <v>0</v>
      </c>
      <c r="BA563" s="280">
        <v>0.09</v>
      </c>
      <c r="BB563" s="283">
        <v>0</v>
      </c>
      <c r="BD563" s="150" t="e">
        <f>_xlfn.XLOOKUP(A563,'KSD auditees'!A:A,'KSD auditees'!A:A)</f>
        <v>#N/A</v>
      </c>
      <c r="BE563" s="150" t="e">
        <f>_xlfn.XLOOKUP(A563,'KSD auditees'!A:A,'KSD auditees'!G:G)</f>
        <v>#N/A</v>
      </c>
      <c r="BF563" s="150" t="e">
        <f>_xlfn.XLOOKUP(A563,'[27]Non AGSA'!B:B,'[27]Non AGSA'!B:B)</f>
        <v>#N/A</v>
      </c>
      <c r="BG563" s="150" t="e">
        <f>_xlfn.XLOOKUP(A563,'[27]Dormant auditee list'!C:C,'[27]Dormant auditee list'!C:C)</f>
        <v>#N/A</v>
      </c>
      <c r="BH563" s="150" t="e">
        <f>_xlfn.XLOOKUP(A563,[27]Reworked!A:A,[27]Reworked!I:I)</f>
        <v>#N/A</v>
      </c>
      <c r="BJ563" s="150">
        <v>3</v>
      </c>
      <c r="BK563" s="150">
        <v>1</v>
      </c>
    </row>
    <row r="564" spans="1:63" ht="26.25" customHeight="1" x14ac:dyDescent="0.25">
      <c r="A564" s="265">
        <v>540</v>
      </c>
      <c r="B564" s="266" t="s">
        <v>1387</v>
      </c>
      <c r="C564" s="271" t="s">
        <v>1193</v>
      </c>
      <c r="D564" s="271" t="s">
        <v>1065</v>
      </c>
      <c r="E564" s="271" t="s">
        <v>1323</v>
      </c>
      <c r="F564" s="271" t="s">
        <v>1</v>
      </c>
      <c r="G564" s="271" t="s">
        <v>443</v>
      </c>
      <c r="H564" s="266" t="s">
        <v>444</v>
      </c>
      <c r="I564" s="266" t="s">
        <v>437</v>
      </c>
      <c r="J564" s="275" t="s">
        <v>33</v>
      </c>
      <c r="K564" s="271" t="s">
        <v>1</v>
      </c>
      <c r="L564" s="271" t="s">
        <v>1</v>
      </c>
      <c r="M564" s="275" t="s">
        <v>33</v>
      </c>
      <c r="N564" s="271" t="s">
        <v>1</v>
      </c>
      <c r="O564" s="271" t="s">
        <v>1</v>
      </c>
      <c r="P564" s="271" t="s">
        <v>1</v>
      </c>
      <c r="Q564" s="271" t="s">
        <v>1</v>
      </c>
      <c r="R564" s="271" t="s">
        <v>1</v>
      </c>
      <c r="S564" s="271" t="s">
        <v>1</v>
      </c>
      <c r="T564" s="271" t="s">
        <v>1</v>
      </c>
      <c r="U564" s="271" t="s">
        <v>1</v>
      </c>
      <c r="V564" s="271" t="s">
        <v>1</v>
      </c>
      <c r="W564" s="271" t="s">
        <v>1</v>
      </c>
      <c r="X564" s="271" t="s">
        <v>1</v>
      </c>
      <c r="Y564" s="271" t="s">
        <v>1</v>
      </c>
      <c r="Z564" s="271" t="s">
        <v>1</v>
      </c>
      <c r="AA564" s="271" t="s">
        <v>1</v>
      </c>
      <c r="AB564" s="271" t="s">
        <v>1</v>
      </c>
      <c r="AC564" s="271" t="s">
        <v>1</v>
      </c>
      <c r="AD564" s="271" t="s">
        <v>1</v>
      </c>
      <c r="AE564" s="271" t="s">
        <v>1</v>
      </c>
      <c r="AF564" s="271" t="s">
        <v>1</v>
      </c>
      <c r="AG564" s="271" t="s">
        <v>1</v>
      </c>
      <c r="AH564" s="271" t="s">
        <v>1</v>
      </c>
      <c r="AI564" s="271" t="s">
        <v>1</v>
      </c>
      <c r="AJ564" s="271" t="s">
        <v>1</v>
      </c>
      <c r="AK564" s="271" t="s">
        <v>1</v>
      </c>
      <c r="AL564" s="271" t="s">
        <v>1</v>
      </c>
      <c r="AM564" s="271" t="s">
        <v>1</v>
      </c>
      <c r="AN564" s="271" t="s">
        <v>1</v>
      </c>
      <c r="AO564" s="271" t="s">
        <v>1</v>
      </c>
      <c r="AP564" s="271" t="s">
        <v>1</v>
      </c>
      <c r="AQ564" s="271" t="s">
        <v>1</v>
      </c>
      <c r="AR564" s="271" t="s">
        <v>1</v>
      </c>
      <c r="AS564" s="271" t="s">
        <v>1</v>
      </c>
      <c r="AT564" s="271" t="s">
        <v>1</v>
      </c>
      <c r="AU564" s="271" t="s">
        <v>1</v>
      </c>
      <c r="AV564" s="271" t="s">
        <v>1</v>
      </c>
      <c r="AW564" s="275" t="s">
        <v>1241</v>
      </c>
      <c r="AX564" s="284">
        <v>0</v>
      </c>
      <c r="AY564" s="284">
        <v>0</v>
      </c>
      <c r="AZ564" s="276">
        <v>0</v>
      </c>
      <c r="BA564" s="277">
        <v>0</v>
      </c>
      <c r="BB564" s="283">
        <v>0</v>
      </c>
      <c r="BD564" s="150" t="e">
        <f>_xlfn.XLOOKUP(A564,'KSD auditees'!A:A,'KSD auditees'!A:A)</f>
        <v>#N/A</v>
      </c>
      <c r="BE564" s="150" t="e">
        <f>_xlfn.XLOOKUP(A564,'KSD auditees'!A:A,'KSD auditees'!G:G)</f>
        <v>#N/A</v>
      </c>
      <c r="BF564" s="150" t="e">
        <f>_xlfn.XLOOKUP(A564,'[27]Non AGSA'!B:B,'[27]Non AGSA'!B:B)</f>
        <v>#N/A</v>
      </c>
      <c r="BG564" s="150" t="e">
        <f>_xlfn.XLOOKUP(A564,'[27]Dormant auditee list'!C:C,'[27]Dormant auditee list'!C:C)</f>
        <v>#N/A</v>
      </c>
      <c r="BH564" s="150" t="e">
        <f>_xlfn.XLOOKUP(A564,[27]Reworked!A:A,[27]Reworked!I:I)</f>
        <v>#N/A</v>
      </c>
      <c r="BJ564" s="150">
        <v>3</v>
      </c>
      <c r="BK564" s="150">
        <v>1</v>
      </c>
    </row>
    <row r="565" spans="1:63" ht="13.5" customHeight="1" x14ac:dyDescent="0.25">
      <c r="A565" s="265">
        <v>995</v>
      </c>
      <c r="B565" s="266" t="s">
        <v>1089</v>
      </c>
      <c r="C565" s="271" t="s">
        <v>1388</v>
      </c>
      <c r="D565" s="271" t="s">
        <v>1086</v>
      </c>
      <c r="E565" s="271" t="s">
        <v>1389</v>
      </c>
      <c r="F565" s="271" t="s">
        <v>1</v>
      </c>
      <c r="G565" s="271" t="s">
        <v>1</v>
      </c>
      <c r="H565" s="266" t="s">
        <v>1</v>
      </c>
      <c r="I565" s="266" t="s">
        <v>1086</v>
      </c>
      <c r="J565" s="285" t="s">
        <v>39</v>
      </c>
      <c r="K565" s="271" t="s">
        <v>1</v>
      </c>
      <c r="L565" s="271" t="s">
        <v>1</v>
      </c>
      <c r="M565" s="275" t="s">
        <v>33</v>
      </c>
      <c r="N565" s="271" t="s">
        <v>1</v>
      </c>
      <c r="O565" s="271" t="s">
        <v>1</v>
      </c>
      <c r="P565" s="271" t="s">
        <v>1</v>
      </c>
      <c r="Q565" s="271" t="s">
        <v>1</v>
      </c>
      <c r="R565" s="271" t="s">
        <v>1</v>
      </c>
      <c r="S565" s="271" t="s">
        <v>1</v>
      </c>
      <c r="T565" s="271" t="s">
        <v>1</v>
      </c>
      <c r="U565" s="271" t="s">
        <v>1</v>
      </c>
      <c r="V565" s="271" t="s">
        <v>1</v>
      </c>
      <c r="W565" s="271" t="s">
        <v>1</v>
      </c>
      <c r="X565" s="271" t="s">
        <v>1</v>
      </c>
      <c r="Y565" s="271" t="s">
        <v>1</v>
      </c>
      <c r="Z565" s="271" t="s">
        <v>1</v>
      </c>
      <c r="AA565" s="271" t="s">
        <v>1</v>
      </c>
      <c r="AB565" s="271" t="s">
        <v>1</v>
      </c>
      <c r="AC565" s="271" t="s">
        <v>1</v>
      </c>
      <c r="AD565" s="271" t="s">
        <v>1</v>
      </c>
      <c r="AE565" s="271" t="s">
        <v>1</v>
      </c>
      <c r="AF565" s="271" t="s">
        <v>1</v>
      </c>
      <c r="AG565" s="271" t="s">
        <v>1</v>
      </c>
      <c r="AH565" s="271" t="s">
        <v>1</v>
      </c>
      <c r="AI565" s="271" t="s">
        <v>1</v>
      </c>
      <c r="AJ565" s="271" t="s">
        <v>1</v>
      </c>
      <c r="AK565" s="271" t="s">
        <v>1</v>
      </c>
      <c r="AL565" s="271" t="s">
        <v>1</v>
      </c>
      <c r="AM565" s="271" t="s">
        <v>1</v>
      </c>
      <c r="AN565" s="271" t="s">
        <v>1</v>
      </c>
      <c r="AO565" s="271" t="s">
        <v>1</v>
      </c>
      <c r="AP565" s="271" t="s">
        <v>1</v>
      </c>
      <c r="AQ565" s="271" t="s">
        <v>1</v>
      </c>
      <c r="AR565" s="271" t="s">
        <v>1</v>
      </c>
      <c r="AS565" s="271" t="s">
        <v>1</v>
      </c>
      <c r="AT565" s="271" t="s">
        <v>1</v>
      </c>
      <c r="AU565" s="271" t="s">
        <v>1</v>
      </c>
      <c r="AV565" s="271" t="s">
        <v>1</v>
      </c>
      <c r="AW565" s="284" t="s">
        <v>1</v>
      </c>
      <c r="AX565" s="284">
        <v>0</v>
      </c>
      <c r="AY565" s="284">
        <v>0</v>
      </c>
      <c r="AZ565" s="276" t="s">
        <v>1</v>
      </c>
      <c r="BA565" s="276" t="s">
        <v>1</v>
      </c>
      <c r="BB565" s="283" t="s">
        <v>1</v>
      </c>
      <c r="BD565" s="150" t="e">
        <f>_xlfn.XLOOKUP(A565,'KSD auditees'!A:A,'KSD auditees'!A:A)</f>
        <v>#N/A</v>
      </c>
      <c r="BE565" s="150" t="e">
        <f>_xlfn.XLOOKUP(A565,'KSD auditees'!A:A,'KSD auditees'!G:G)</f>
        <v>#N/A</v>
      </c>
      <c r="BF565" s="150">
        <f>_xlfn.XLOOKUP(A565,'[27]Non AGSA'!B:B,'[27]Non AGSA'!B:B)</f>
        <v>995</v>
      </c>
      <c r="BG565" s="150" t="e">
        <f>_xlfn.XLOOKUP(A565,'[27]Dormant auditee list'!C:C,'[27]Dormant auditee list'!C:C)</f>
        <v>#N/A</v>
      </c>
      <c r="BH565" s="150" t="e">
        <f>_xlfn.XLOOKUP(A565,[27]Reworked!A:A,[27]Reworked!I:I)</f>
        <v>#N/A</v>
      </c>
      <c r="BJ565" s="150">
        <v>4</v>
      </c>
      <c r="BK565" s="150">
        <v>6</v>
      </c>
    </row>
    <row r="566" spans="1:63" ht="26.25" customHeight="1" x14ac:dyDescent="0.25">
      <c r="A566" s="265">
        <v>1494</v>
      </c>
      <c r="B566" s="266" t="s">
        <v>682</v>
      </c>
      <c r="C566" s="271" t="s">
        <v>1388</v>
      </c>
      <c r="D566" s="271" t="s">
        <v>683</v>
      </c>
      <c r="E566" s="271" t="s">
        <v>1389</v>
      </c>
      <c r="F566" s="271" t="s">
        <v>1</v>
      </c>
      <c r="G566" s="271" t="s">
        <v>169</v>
      </c>
      <c r="H566" s="266" t="s">
        <v>684</v>
      </c>
      <c r="I566" s="266" t="s">
        <v>437</v>
      </c>
      <c r="J566" s="275" t="s">
        <v>33</v>
      </c>
      <c r="K566" s="271" t="s">
        <v>1</v>
      </c>
      <c r="L566" s="273" t="s">
        <v>22</v>
      </c>
      <c r="M566" s="152" t="s">
        <v>17</v>
      </c>
      <c r="N566" s="271" t="s">
        <v>1</v>
      </c>
      <c r="O566" s="272" t="s">
        <v>23</v>
      </c>
      <c r="P566" s="271" t="s">
        <v>1</v>
      </c>
      <c r="Q566" s="271" t="s">
        <v>1</v>
      </c>
      <c r="R566" s="271" t="s">
        <v>1</v>
      </c>
      <c r="S566" s="271" t="s">
        <v>1</v>
      </c>
      <c r="T566" s="271" t="s">
        <v>1</v>
      </c>
      <c r="U566" s="271" t="s">
        <v>1</v>
      </c>
      <c r="V566" s="271" t="s">
        <v>1</v>
      </c>
      <c r="W566" s="271" t="s">
        <v>1</v>
      </c>
      <c r="X566" s="271" t="s">
        <v>1</v>
      </c>
      <c r="Y566" s="271" t="s">
        <v>1</v>
      </c>
      <c r="Z566" s="271" t="s">
        <v>1</v>
      </c>
      <c r="AA566" s="271" t="s">
        <v>1</v>
      </c>
      <c r="AB566" s="271" t="s">
        <v>1</v>
      </c>
      <c r="AC566" s="271" t="s">
        <v>1</v>
      </c>
      <c r="AD566" s="271" t="s">
        <v>1</v>
      </c>
      <c r="AE566" s="271" t="s">
        <v>1</v>
      </c>
      <c r="AF566" s="273" t="s">
        <v>22</v>
      </c>
      <c r="AG566" s="271" t="s">
        <v>1</v>
      </c>
      <c r="AH566" s="271" t="s">
        <v>1</v>
      </c>
      <c r="AI566" s="271" t="s">
        <v>1</v>
      </c>
      <c r="AJ566" s="271" t="s">
        <v>1</v>
      </c>
      <c r="AK566" s="271" t="s">
        <v>1</v>
      </c>
      <c r="AL566" s="271" t="s">
        <v>1</v>
      </c>
      <c r="AM566" s="271" t="s">
        <v>1</v>
      </c>
      <c r="AN566" s="271" t="s">
        <v>1</v>
      </c>
      <c r="AO566" s="271" t="s">
        <v>1</v>
      </c>
      <c r="AP566" s="271" t="s">
        <v>1</v>
      </c>
      <c r="AQ566" s="271" t="s">
        <v>1</v>
      </c>
      <c r="AR566" s="273" t="s">
        <v>22</v>
      </c>
      <c r="AS566" s="271" t="s">
        <v>1</v>
      </c>
      <c r="AT566" s="271" t="s">
        <v>1</v>
      </c>
      <c r="AU566" s="271" t="s">
        <v>1</v>
      </c>
      <c r="AV566" s="271" t="s">
        <v>1</v>
      </c>
      <c r="AW566" s="284" t="s">
        <v>1</v>
      </c>
      <c r="AX566" s="284">
        <v>0</v>
      </c>
      <c r="AY566" s="284">
        <v>0</v>
      </c>
      <c r="AZ566" s="276" t="s">
        <v>1</v>
      </c>
      <c r="BA566" s="276" t="s">
        <v>1</v>
      </c>
      <c r="BB566" s="283" t="s">
        <v>1</v>
      </c>
      <c r="BD566" s="150" t="e">
        <f>_xlfn.XLOOKUP(A566,'KSD auditees'!A:A,'KSD auditees'!A:A)</f>
        <v>#N/A</v>
      </c>
      <c r="BE566" s="150" t="e">
        <f>_xlfn.XLOOKUP(A566,'KSD auditees'!A:A,'KSD auditees'!G:G)</f>
        <v>#N/A</v>
      </c>
      <c r="BF566" s="150">
        <f>_xlfn.XLOOKUP(A566,'[27]Non AGSA'!B:B,'[27]Non AGSA'!B:B)</f>
        <v>1494</v>
      </c>
      <c r="BG566" s="150" t="e">
        <f>_xlfn.XLOOKUP(A566,'[27]Dormant auditee list'!C:C,'[27]Dormant auditee list'!C:C)</f>
        <v>#N/A</v>
      </c>
      <c r="BH566" s="150" t="e">
        <f>_xlfn.XLOOKUP(A566,[27]Reworked!A:A,[27]Reworked!I:I)</f>
        <v>#N/A</v>
      </c>
      <c r="BJ566" s="150">
        <v>4</v>
      </c>
      <c r="BK566" s="150">
        <v>1</v>
      </c>
    </row>
    <row r="567" spans="1:63" ht="34.5" customHeight="1" x14ac:dyDescent="0.25">
      <c r="A567" s="265">
        <v>54</v>
      </c>
      <c r="B567" s="266" t="s">
        <v>693</v>
      </c>
      <c r="C567" s="271" t="s">
        <v>1388</v>
      </c>
      <c r="D567" s="271" t="s">
        <v>683</v>
      </c>
      <c r="E567" s="271" t="s">
        <v>1389</v>
      </c>
      <c r="F567" s="271" t="s">
        <v>1</v>
      </c>
      <c r="G567" s="271" t="s">
        <v>169</v>
      </c>
      <c r="H567" s="266" t="s">
        <v>440</v>
      </c>
      <c r="I567" s="266" t="s">
        <v>437</v>
      </c>
      <c r="J567" s="285" t="s">
        <v>39</v>
      </c>
      <c r="K567" s="271" t="s">
        <v>1</v>
      </c>
      <c r="L567" s="271" t="s">
        <v>1</v>
      </c>
      <c r="M567" s="275" t="s">
        <v>33</v>
      </c>
      <c r="N567" s="271" t="s">
        <v>1</v>
      </c>
      <c r="O567" s="271" t="s">
        <v>1</v>
      </c>
      <c r="P567" s="271" t="s">
        <v>1</v>
      </c>
      <c r="Q567" s="271" t="s">
        <v>1</v>
      </c>
      <c r="R567" s="271" t="s">
        <v>1</v>
      </c>
      <c r="S567" s="271" t="s">
        <v>1</v>
      </c>
      <c r="T567" s="271" t="s">
        <v>1</v>
      </c>
      <c r="U567" s="271" t="s">
        <v>1</v>
      </c>
      <c r="V567" s="271" t="s">
        <v>1</v>
      </c>
      <c r="W567" s="271" t="s">
        <v>1</v>
      </c>
      <c r="X567" s="271" t="s">
        <v>1</v>
      </c>
      <c r="Y567" s="271" t="s">
        <v>1</v>
      </c>
      <c r="Z567" s="271" t="s">
        <v>1</v>
      </c>
      <c r="AA567" s="271" t="s">
        <v>1</v>
      </c>
      <c r="AB567" s="271" t="s">
        <v>1</v>
      </c>
      <c r="AC567" s="271" t="s">
        <v>1</v>
      </c>
      <c r="AD567" s="271" t="s">
        <v>1</v>
      </c>
      <c r="AE567" s="271" t="s">
        <v>1</v>
      </c>
      <c r="AF567" s="271" t="s">
        <v>1</v>
      </c>
      <c r="AG567" s="271" t="s">
        <v>1</v>
      </c>
      <c r="AH567" s="271" t="s">
        <v>1</v>
      </c>
      <c r="AI567" s="271" t="s">
        <v>1</v>
      </c>
      <c r="AJ567" s="271" t="s">
        <v>1</v>
      </c>
      <c r="AK567" s="271" t="s">
        <v>1</v>
      </c>
      <c r="AL567" s="271" t="s">
        <v>1</v>
      </c>
      <c r="AM567" s="271" t="s">
        <v>1</v>
      </c>
      <c r="AN567" s="271" t="s">
        <v>1</v>
      </c>
      <c r="AO567" s="271" t="s">
        <v>1</v>
      </c>
      <c r="AP567" s="271" t="s">
        <v>1</v>
      </c>
      <c r="AQ567" s="271" t="s">
        <v>1</v>
      </c>
      <c r="AR567" s="271" t="s">
        <v>1</v>
      </c>
      <c r="AS567" s="271" t="s">
        <v>1</v>
      </c>
      <c r="AT567" s="271" t="s">
        <v>1</v>
      </c>
      <c r="AU567" s="271" t="s">
        <v>1</v>
      </c>
      <c r="AV567" s="271" t="s">
        <v>1</v>
      </c>
      <c r="AW567" s="284" t="s">
        <v>1</v>
      </c>
      <c r="AX567" s="284">
        <v>0</v>
      </c>
      <c r="AY567" s="284">
        <v>0</v>
      </c>
      <c r="AZ567" s="276" t="s">
        <v>1</v>
      </c>
      <c r="BA567" s="276" t="s">
        <v>1</v>
      </c>
      <c r="BB567" s="283" t="s">
        <v>1</v>
      </c>
      <c r="BD567" s="150" t="e">
        <f>_xlfn.XLOOKUP(A567,'KSD auditees'!A:A,'KSD auditees'!A:A)</f>
        <v>#N/A</v>
      </c>
      <c r="BE567" s="150" t="e">
        <f>_xlfn.XLOOKUP(A567,'KSD auditees'!A:A,'KSD auditees'!G:G)</f>
        <v>#N/A</v>
      </c>
      <c r="BF567" s="150">
        <f>_xlfn.XLOOKUP(A567,'[27]Non AGSA'!B:B,'[27]Non AGSA'!B:B)</f>
        <v>54</v>
      </c>
      <c r="BG567" s="150" t="e">
        <f>_xlfn.XLOOKUP(A567,'[27]Dormant auditee list'!C:C,'[27]Dormant auditee list'!C:C)</f>
        <v>#N/A</v>
      </c>
      <c r="BH567" s="150" t="e">
        <f>_xlfn.XLOOKUP(A567,[27]Reworked!A:A,[27]Reworked!I:I)</f>
        <v>#N/A</v>
      </c>
      <c r="BJ567" s="150">
        <v>4</v>
      </c>
      <c r="BK567" s="150">
        <v>6</v>
      </c>
    </row>
    <row r="568" spans="1:63" ht="13.5" customHeight="1" x14ac:dyDescent="0.25">
      <c r="A568" s="265">
        <v>925</v>
      </c>
      <c r="B568" s="266" t="s">
        <v>1095</v>
      </c>
      <c r="C568" s="271" t="s">
        <v>1388</v>
      </c>
      <c r="D568" s="271" t="s">
        <v>1086</v>
      </c>
      <c r="E568" s="271" t="s">
        <v>1389</v>
      </c>
      <c r="F568" s="271" t="s">
        <v>1</v>
      </c>
      <c r="G568" s="271" t="s">
        <v>1</v>
      </c>
      <c r="H568" s="266" t="s">
        <v>1</v>
      </c>
      <c r="I568" s="266" t="s">
        <v>1086</v>
      </c>
      <c r="J568" s="279" t="s">
        <v>26</v>
      </c>
      <c r="K568" s="271" t="s">
        <v>1</v>
      </c>
      <c r="L568" s="271" t="s">
        <v>1</v>
      </c>
      <c r="M568" s="279" t="s">
        <v>26</v>
      </c>
      <c r="N568" s="271" t="s">
        <v>1</v>
      </c>
      <c r="O568" s="271" t="s">
        <v>1</v>
      </c>
      <c r="P568" s="271" t="s">
        <v>1</v>
      </c>
      <c r="Q568" s="271" t="s">
        <v>1</v>
      </c>
      <c r="R568" s="271" t="s">
        <v>1</v>
      </c>
      <c r="S568" s="271" t="s">
        <v>1</v>
      </c>
      <c r="T568" s="271" t="s">
        <v>1</v>
      </c>
      <c r="U568" s="271" t="s">
        <v>1</v>
      </c>
      <c r="V568" s="272" t="s">
        <v>23</v>
      </c>
      <c r="W568" s="271" t="s">
        <v>1</v>
      </c>
      <c r="X568" s="271" t="s">
        <v>1</v>
      </c>
      <c r="Y568" s="271" t="s">
        <v>1</v>
      </c>
      <c r="Z568" s="271" t="s">
        <v>1</v>
      </c>
      <c r="AA568" s="271" t="s">
        <v>1</v>
      </c>
      <c r="AB568" s="271" t="s">
        <v>1</v>
      </c>
      <c r="AC568" s="271" t="s">
        <v>1</v>
      </c>
      <c r="AD568" s="271" t="s">
        <v>1</v>
      </c>
      <c r="AE568" s="271" t="s">
        <v>1</v>
      </c>
      <c r="AF568" s="271" t="s">
        <v>1</v>
      </c>
      <c r="AG568" s="271" t="s">
        <v>1</v>
      </c>
      <c r="AH568" s="271" t="s">
        <v>1</v>
      </c>
      <c r="AI568" s="271" t="s">
        <v>1</v>
      </c>
      <c r="AJ568" s="271" t="s">
        <v>1</v>
      </c>
      <c r="AK568" s="271" t="s">
        <v>1</v>
      </c>
      <c r="AL568" s="271" t="s">
        <v>1</v>
      </c>
      <c r="AM568" s="271" t="s">
        <v>1</v>
      </c>
      <c r="AN568" s="271" t="s">
        <v>1</v>
      </c>
      <c r="AO568" s="271" t="s">
        <v>1</v>
      </c>
      <c r="AP568" s="271" t="s">
        <v>1</v>
      </c>
      <c r="AQ568" s="271" t="s">
        <v>1</v>
      </c>
      <c r="AR568" s="271" t="s">
        <v>1</v>
      </c>
      <c r="AS568" s="271" t="s">
        <v>1</v>
      </c>
      <c r="AT568" s="271" t="s">
        <v>1</v>
      </c>
      <c r="AU568" s="271" t="s">
        <v>1</v>
      </c>
      <c r="AV568" s="271" t="s">
        <v>1</v>
      </c>
      <c r="AW568" s="284" t="s">
        <v>1</v>
      </c>
      <c r="AX568" s="284">
        <v>0</v>
      </c>
      <c r="AY568" s="284">
        <v>0</v>
      </c>
      <c r="AZ568" s="276" t="s">
        <v>1</v>
      </c>
      <c r="BA568" s="276" t="s">
        <v>1</v>
      </c>
      <c r="BB568" s="283" t="s">
        <v>1</v>
      </c>
      <c r="BD568" s="150" t="e">
        <f>_xlfn.XLOOKUP(A568,'KSD auditees'!A:A,'KSD auditees'!A:A)</f>
        <v>#N/A</v>
      </c>
      <c r="BE568" s="150" t="e">
        <f>_xlfn.XLOOKUP(A568,'KSD auditees'!A:A,'KSD auditees'!G:G)</f>
        <v>#N/A</v>
      </c>
      <c r="BF568" s="150">
        <f>_xlfn.XLOOKUP(A568,'[27]Non AGSA'!B:B,'[27]Non AGSA'!B:B)</f>
        <v>925</v>
      </c>
      <c r="BG568" s="150" t="e">
        <f>_xlfn.XLOOKUP(A568,'[27]Dormant auditee list'!C:C,'[27]Dormant auditee list'!C:C)</f>
        <v>#N/A</v>
      </c>
      <c r="BH568" s="150" t="e">
        <f>_xlfn.XLOOKUP(A568,[27]Reworked!A:A,[27]Reworked!I:I)</f>
        <v>#N/A</v>
      </c>
      <c r="BJ568" s="150">
        <v>4</v>
      </c>
      <c r="BK568" s="150">
        <v>3</v>
      </c>
    </row>
    <row r="569" spans="1:63" ht="34.5" customHeight="1" x14ac:dyDescent="0.25">
      <c r="A569" s="265">
        <v>1369</v>
      </c>
      <c r="B569" s="266" t="s">
        <v>690</v>
      </c>
      <c r="C569" s="271" t="s">
        <v>1388</v>
      </c>
      <c r="D569" s="271" t="s">
        <v>683</v>
      </c>
      <c r="E569" s="271" t="s">
        <v>1389</v>
      </c>
      <c r="F569" s="271" t="s">
        <v>1</v>
      </c>
      <c r="G569" s="271" t="s">
        <v>687</v>
      </c>
      <c r="H569" s="266" t="s">
        <v>440</v>
      </c>
      <c r="I569" s="266" t="s">
        <v>437</v>
      </c>
      <c r="J569" s="285" t="s">
        <v>39</v>
      </c>
      <c r="K569" s="271" t="s">
        <v>1</v>
      </c>
      <c r="L569" s="271" t="s">
        <v>1</v>
      </c>
      <c r="M569" s="275" t="s">
        <v>33</v>
      </c>
      <c r="N569" s="271" t="s">
        <v>1</v>
      </c>
      <c r="O569" s="271" t="s">
        <v>1</v>
      </c>
      <c r="P569" s="271" t="s">
        <v>1</v>
      </c>
      <c r="Q569" s="271" t="s">
        <v>1</v>
      </c>
      <c r="R569" s="271" t="s">
        <v>1</v>
      </c>
      <c r="S569" s="271" t="s">
        <v>1</v>
      </c>
      <c r="T569" s="271" t="s">
        <v>1</v>
      </c>
      <c r="U569" s="271" t="s">
        <v>1</v>
      </c>
      <c r="V569" s="271" t="s">
        <v>1</v>
      </c>
      <c r="W569" s="271" t="s">
        <v>1</v>
      </c>
      <c r="X569" s="271" t="s">
        <v>1</v>
      </c>
      <c r="Y569" s="271" t="s">
        <v>1</v>
      </c>
      <c r="Z569" s="271" t="s">
        <v>1</v>
      </c>
      <c r="AA569" s="271" t="s">
        <v>1</v>
      </c>
      <c r="AB569" s="271" t="s">
        <v>1</v>
      </c>
      <c r="AC569" s="271" t="s">
        <v>1</v>
      </c>
      <c r="AD569" s="271" t="s">
        <v>1</v>
      </c>
      <c r="AE569" s="271" t="s">
        <v>1</v>
      </c>
      <c r="AF569" s="271" t="s">
        <v>1</v>
      </c>
      <c r="AG569" s="271" t="s">
        <v>1</v>
      </c>
      <c r="AH569" s="271" t="s">
        <v>1</v>
      </c>
      <c r="AI569" s="271" t="s">
        <v>1</v>
      </c>
      <c r="AJ569" s="271" t="s">
        <v>1</v>
      </c>
      <c r="AK569" s="271" t="s">
        <v>1</v>
      </c>
      <c r="AL569" s="271" t="s">
        <v>1</v>
      </c>
      <c r="AM569" s="271" t="s">
        <v>1</v>
      </c>
      <c r="AN569" s="271" t="s">
        <v>1</v>
      </c>
      <c r="AO569" s="271" t="s">
        <v>1</v>
      </c>
      <c r="AP569" s="271" t="s">
        <v>1</v>
      </c>
      <c r="AQ569" s="271" t="s">
        <v>1</v>
      </c>
      <c r="AR569" s="271" t="s">
        <v>1</v>
      </c>
      <c r="AS569" s="271" t="s">
        <v>1</v>
      </c>
      <c r="AT569" s="271" t="s">
        <v>1</v>
      </c>
      <c r="AU569" s="271" t="s">
        <v>1</v>
      </c>
      <c r="AV569" s="271" t="s">
        <v>1</v>
      </c>
      <c r="AW569" s="284" t="s">
        <v>1</v>
      </c>
      <c r="AX569" s="284">
        <v>0</v>
      </c>
      <c r="AY569" s="284">
        <v>0</v>
      </c>
      <c r="AZ569" s="276" t="s">
        <v>1</v>
      </c>
      <c r="BA569" s="276" t="s">
        <v>1</v>
      </c>
      <c r="BB569" s="283" t="s">
        <v>1</v>
      </c>
      <c r="BD569" s="150" t="e">
        <f>_xlfn.XLOOKUP(A569,'KSD auditees'!A:A,'KSD auditees'!A:A)</f>
        <v>#N/A</v>
      </c>
      <c r="BE569" s="150" t="e">
        <f>_xlfn.XLOOKUP(A569,'KSD auditees'!A:A,'KSD auditees'!G:G)</f>
        <v>#N/A</v>
      </c>
      <c r="BF569" s="150">
        <f>_xlfn.XLOOKUP(A569,'[27]Non AGSA'!B:B,'[27]Non AGSA'!B:B)</f>
        <v>1369</v>
      </c>
      <c r="BG569" s="150" t="e">
        <f>_xlfn.XLOOKUP(A569,'[27]Dormant auditee list'!C:C,'[27]Dormant auditee list'!C:C)</f>
        <v>#N/A</v>
      </c>
      <c r="BH569" s="150" t="e">
        <f>_xlfn.XLOOKUP(A569,[27]Reworked!A:A,[27]Reworked!I:I)</f>
        <v>#N/A</v>
      </c>
      <c r="BJ569" s="150">
        <v>4</v>
      </c>
      <c r="BK569" s="150">
        <v>6</v>
      </c>
    </row>
    <row r="570" spans="1:63" ht="14.25" customHeight="1" x14ac:dyDescent="0.25">
      <c r="A570" s="265">
        <v>928</v>
      </c>
      <c r="B570" s="266" t="s">
        <v>1097</v>
      </c>
      <c r="C570" s="271" t="s">
        <v>1388</v>
      </c>
      <c r="D570" s="271" t="s">
        <v>1086</v>
      </c>
      <c r="E570" s="271" t="s">
        <v>1389</v>
      </c>
      <c r="F570" s="271" t="s">
        <v>1</v>
      </c>
      <c r="G570" s="271" t="s">
        <v>1</v>
      </c>
      <c r="H570" s="266" t="s">
        <v>1</v>
      </c>
      <c r="I570" s="266" t="s">
        <v>1086</v>
      </c>
      <c r="J570" s="279" t="s">
        <v>26</v>
      </c>
      <c r="K570" s="271" t="s">
        <v>1</v>
      </c>
      <c r="L570" s="271" t="s">
        <v>1</v>
      </c>
      <c r="M570" s="282" t="s">
        <v>94</v>
      </c>
      <c r="N570" s="271" t="s">
        <v>1</v>
      </c>
      <c r="O570" s="271" t="s">
        <v>1</v>
      </c>
      <c r="P570" s="271" t="s">
        <v>1</v>
      </c>
      <c r="Q570" s="271" t="s">
        <v>1</v>
      </c>
      <c r="R570" s="271" t="s">
        <v>1</v>
      </c>
      <c r="S570" s="271" t="s">
        <v>1</v>
      </c>
      <c r="T570" s="271" t="s">
        <v>1</v>
      </c>
      <c r="U570" s="274" t="s">
        <v>20</v>
      </c>
      <c r="V570" s="274" t="s">
        <v>20</v>
      </c>
      <c r="W570" s="274" t="s">
        <v>20</v>
      </c>
      <c r="X570" s="271" t="s">
        <v>1</v>
      </c>
      <c r="Y570" s="273" t="s">
        <v>22</v>
      </c>
      <c r="Z570" s="271" t="s">
        <v>1</v>
      </c>
      <c r="AA570" s="271" t="s">
        <v>1</v>
      </c>
      <c r="AB570" s="271" t="s">
        <v>1</v>
      </c>
      <c r="AC570" s="271" t="s">
        <v>1</v>
      </c>
      <c r="AD570" s="271" t="s">
        <v>1</v>
      </c>
      <c r="AE570" s="271" t="s">
        <v>1</v>
      </c>
      <c r="AF570" s="271" t="s">
        <v>1</v>
      </c>
      <c r="AG570" s="271" t="s">
        <v>1</v>
      </c>
      <c r="AH570" s="271" t="s">
        <v>1</v>
      </c>
      <c r="AI570" s="271" t="s">
        <v>1</v>
      </c>
      <c r="AJ570" s="271" t="s">
        <v>1</v>
      </c>
      <c r="AK570" s="271" t="s">
        <v>1</v>
      </c>
      <c r="AL570" s="271" t="s">
        <v>1</v>
      </c>
      <c r="AM570" s="271" t="s">
        <v>1</v>
      </c>
      <c r="AN570" s="271" t="s">
        <v>1</v>
      </c>
      <c r="AO570" s="271" t="s">
        <v>1</v>
      </c>
      <c r="AP570" s="271" t="s">
        <v>1</v>
      </c>
      <c r="AQ570" s="271" t="s">
        <v>1</v>
      </c>
      <c r="AR570" s="271" t="s">
        <v>1</v>
      </c>
      <c r="AS570" s="271" t="s">
        <v>1</v>
      </c>
      <c r="AT570" s="271" t="s">
        <v>1</v>
      </c>
      <c r="AU570" s="271" t="s">
        <v>1</v>
      </c>
      <c r="AV570" s="271" t="s">
        <v>1</v>
      </c>
      <c r="AW570" s="284" t="s">
        <v>1</v>
      </c>
      <c r="AX570" s="284">
        <v>0</v>
      </c>
      <c r="AY570" s="284">
        <v>0</v>
      </c>
      <c r="AZ570" s="276" t="s">
        <v>1</v>
      </c>
      <c r="BA570" s="276" t="s">
        <v>1</v>
      </c>
      <c r="BB570" s="283" t="s">
        <v>1</v>
      </c>
      <c r="BD570" s="150" t="e">
        <f>_xlfn.XLOOKUP(A570,'KSD auditees'!A:A,'KSD auditees'!A:A)</f>
        <v>#N/A</v>
      </c>
      <c r="BE570" s="150" t="e">
        <f>_xlfn.XLOOKUP(A570,'KSD auditees'!A:A,'KSD auditees'!G:G)</f>
        <v>#N/A</v>
      </c>
      <c r="BF570" s="150">
        <f>_xlfn.XLOOKUP(A570,'[27]Non AGSA'!B:B,'[27]Non AGSA'!B:B)</f>
        <v>928</v>
      </c>
      <c r="BG570" s="150" t="e">
        <f>_xlfn.XLOOKUP(A570,'[27]Dormant auditee list'!C:C,'[27]Dormant auditee list'!C:C)</f>
        <v>#N/A</v>
      </c>
      <c r="BH570" s="150" t="e">
        <f>_xlfn.XLOOKUP(A570,[27]Reworked!A:A,[27]Reworked!I:I)</f>
        <v>#N/A</v>
      </c>
      <c r="BJ570" s="150">
        <v>4</v>
      </c>
      <c r="BK570" s="150">
        <v>3</v>
      </c>
    </row>
    <row r="571" spans="1:63" ht="34.5" customHeight="1" x14ac:dyDescent="0.25">
      <c r="A571" s="265">
        <v>97</v>
      </c>
      <c r="B571" s="266" t="s">
        <v>958</v>
      </c>
      <c r="C571" s="271" t="s">
        <v>1388</v>
      </c>
      <c r="D571" s="271" t="s">
        <v>941</v>
      </c>
      <c r="E571" s="271" t="s">
        <v>1389</v>
      </c>
      <c r="F571" s="271" t="s">
        <v>1</v>
      </c>
      <c r="G571" s="271" t="s">
        <v>953</v>
      </c>
      <c r="H571" s="266" t="s">
        <v>440</v>
      </c>
      <c r="I571" s="266" t="s">
        <v>437</v>
      </c>
      <c r="J571" s="285" t="s">
        <v>39</v>
      </c>
      <c r="K571" s="271" t="s">
        <v>1</v>
      </c>
      <c r="L571" s="271" t="s">
        <v>1</v>
      </c>
      <c r="M571" s="275" t="s">
        <v>33</v>
      </c>
      <c r="N571" s="271" t="s">
        <v>1</v>
      </c>
      <c r="O571" s="271" t="s">
        <v>1</v>
      </c>
      <c r="P571" s="271" t="s">
        <v>1</v>
      </c>
      <c r="Q571" s="271" t="s">
        <v>1</v>
      </c>
      <c r="R571" s="271" t="s">
        <v>1</v>
      </c>
      <c r="S571" s="271" t="s">
        <v>1</v>
      </c>
      <c r="T571" s="271" t="s">
        <v>1</v>
      </c>
      <c r="U571" s="271" t="s">
        <v>1</v>
      </c>
      <c r="V571" s="271" t="s">
        <v>1</v>
      </c>
      <c r="W571" s="271" t="s">
        <v>1</v>
      </c>
      <c r="X571" s="271" t="s">
        <v>1</v>
      </c>
      <c r="Y571" s="271" t="s">
        <v>1</v>
      </c>
      <c r="Z571" s="271" t="s">
        <v>1</v>
      </c>
      <c r="AA571" s="271" t="s">
        <v>1</v>
      </c>
      <c r="AB571" s="271" t="s">
        <v>1</v>
      </c>
      <c r="AC571" s="271" t="s">
        <v>1</v>
      </c>
      <c r="AD571" s="271" t="s">
        <v>1</v>
      </c>
      <c r="AE571" s="271" t="s">
        <v>1</v>
      </c>
      <c r="AF571" s="271" t="s">
        <v>1</v>
      </c>
      <c r="AG571" s="271" t="s">
        <v>1</v>
      </c>
      <c r="AH571" s="271" t="s">
        <v>1</v>
      </c>
      <c r="AI571" s="271" t="s">
        <v>1</v>
      </c>
      <c r="AJ571" s="271" t="s">
        <v>1</v>
      </c>
      <c r="AK571" s="271" t="s">
        <v>1</v>
      </c>
      <c r="AL571" s="271" t="s">
        <v>1</v>
      </c>
      <c r="AM571" s="271" t="s">
        <v>1</v>
      </c>
      <c r="AN571" s="271" t="s">
        <v>1</v>
      </c>
      <c r="AO571" s="271" t="s">
        <v>1</v>
      </c>
      <c r="AP571" s="271" t="s">
        <v>1</v>
      </c>
      <c r="AQ571" s="271" t="s">
        <v>1</v>
      </c>
      <c r="AR571" s="271" t="s">
        <v>1</v>
      </c>
      <c r="AS571" s="271" t="s">
        <v>1</v>
      </c>
      <c r="AT571" s="271" t="s">
        <v>1</v>
      </c>
      <c r="AU571" s="271" t="s">
        <v>1</v>
      </c>
      <c r="AV571" s="271" t="s">
        <v>1</v>
      </c>
      <c r="AW571" s="284" t="s">
        <v>1</v>
      </c>
      <c r="AX571" s="284">
        <v>0</v>
      </c>
      <c r="AY571" s="284">
        <v>0</v>
      </c>
      <c r="AZ571" s="276" t="s">
        <v>1</v>
      </c>
      <c r="BA571" s="276" t="s">
        <v>1</v>
      </c>
      <c r="BB571" s="283" t="s">
        <v>1</v>
      </c>
      <c r="BD571" s="150" t="e">
        <f>_xlfn.XLOOKUP(A571,'KSD auditees'!A:A,'KSD auditees'!A:A)</f>
        <v>#N/A</v>
      </c>
      <c r="BE571" s="150" t="e">
        <f>_xlfn.XLOOKUP(A571,'KSD auditees'!A:A,'KSD auditees'!G:G)</f>
        <v>#N/A</v>
      </c>
      <c r="BF571" s="150">
        <f>_xlfn.XLOOKUP(A571,'[27]Non AGSA'!B:B,'[27]Non AGSA'!B:B)</f>
        <v>97</v>
      </c>
      <c r="BG571" s="150" t="e">
        <f>_xlfn.XLOOKUP(A571,'[27]Dormant auditee list'!C:C,'[27]Dormant auditee list'!C:C)</f>
        <v>#N/A</v>
      </c>
      <c r="BH571" s="150" t="e">
        <f>_xlfn.XLOOKUP(A571,[27]Reworked!A:A,[27]Reworked!I:I)</f>
        <v>#N/A</v>
      </c>
      <c r="BJ571" s="150">
        <v>4</v>
      </c>
      <c r="BK571" s="150">
        <v>6</v>
      </c>
    </row>
    <row r="572" spans="1:63" ht="34.5" customHeight="1" x14ac:dyDescent="0.25">
      <c r="A572" s="265">
        <v>50</v>
      </c>
      <c r="B572" s="266" t="s">
        <v>952</v>
      </c>
      <c r="C572" s="271" t="s">
        <v>1388</v>
      </c>
      <c r="D572" s="271" t="s">
        <v>941</v>
      </c>
      <c r="E572" s="271" t="s">
        <v>1389</v>
      </c>
      <c r="F572" s="271" t="s">
        <v>1</v>
      </c>
      <c r="G572" s="271" t="s">
        <v>953</v>
      </c>
      <c r="H572" s="266" t="s">
        <v>440</v>
      </c>
      <c r="I572" s="266" t="s">
        <v>437</v>
      </c>
      <c r="J572" s="285" t="s">
        <v>39</v>
      </c>
      <c r="K572" s="271" t="s">
        <v>1</v>
      </c>
      <c r="L572" s="271" t="s">
        <v>1</v>
      </c>
      <c r="M572" s="275" t="s">
        <v>33</v>
      </c>
      <c r="N572" s="271" t="s">
        <v>1</v>
      </c>
      <c r="O572" s="271" t="s">
        <v>1</v>
      </c>
      <c r="P572" s="271" t="s">
        <v>1</v>
      </c>
      <c r="Q572" s="271" t="s">
        <v>1</v>
      </c>
      <c r="R572" s="271" t="s">
        <v>1</v>
      </c>
      <c r="S572" s="271" t="s">
        <v>1</v>
      </c>
      <c r="T572" s="271" t="s">
        <v>1</v>
      </c>
      <c r="U572" s="271" t="s">
        <v>1</v>
      </c>
      <c r="V572" s="271" t="s">
        <v>1</v>
      </c>
      <c r="W572" s="271" t="s">
        <v>1</v>
      </c>
      <c r="X572" s="271" t="s">
        <v>1</v>
      </c>
      <c r="Y572" s="271" t="s">
        <v>1</v>
      </c>
      <c r="Z572" s="271" t="s">
        <v>1</v>
      </c>
      <c r="AA572" s="271" t="s">
        <v>1</v>
      </c>
      <c r="AB572" s="271" t="s">
        <v>1</v>
      </c>
      <c r="AC572" s="271" t="s">
        <v>1</v>
      </c>
      <c r="AD572" s="271" t="s">
        <v>1</v>
      </c>
      <c r="AE572" s="271" t="s">
        <v>1</v>
      </c>
      <c r="AF572" s="271" t="s">
        <v>1</v>
      </c>
      <c r="AG572" s="271" t="s">
        <v>1</v>
      </c>
      <c r="AH572" s="271" t="s">
        <v>1</v>
      </c>
      <c r="AI572" s="271" t="s">
        <v>1</v>
      </c>
      <c r="AJ572" s="271" t="s">
        <v>1</v>
      </c>
      <c r="AK572" s="271" t="s">
        <v>1</v>
      </c>
      <c r="AL572" s="271" t="s">
        <v>1</v>
      </c>
      <c r="AM572" s="271" t="s">
        <v>1</v>
      </c>
      <c r="AN572" s="271" t="s">
        <v>1</v>
      </c>
      <c r="AO572" s="271" t="s">
        <v>1</v>
      </c>
      <c r="AP572" s="271" t="s">
        <v>1</v>
      </c>
      <c r="AQ572" s="271" t="s">
        <v>1</v>
      </c>
      <c r="AR572" s="271" t="s">
        <v>1</v>
      </c>
      <c r="AS572" s="271" t="s">
        <v>1</v>
      </c>
      <c r="AT572" s="271" t="s">
        <v>1</v>
      </c>
      <c r="AU572" s="271" t="s">
        <v>1</v>
      </c>
      <c r="AV572" s="271" t="s">
        <v>1</v>
      </c>
      <c r="AW572" s="284" t="s">
        <v>1</v>
      </c>
      <c r="AX572" s="284">
        <v>0</v>
      </c>
      <c r="AY572" s="284">
        <v>0</v>
      </c>
      <c r="AZ572" s="276" t="s">
        <v>1</v>
      </c>
      <c r="BA572" s="276" t="s">
        <v>1</v>
      </c>
      <c r="BB572" s="283" t="s">
        <v>1</v>
      </c>
      <c r="BD572" s="150" t="e">
        <f>_xlfn.XLOOKUP(A572,'KSD auditees'!A:A,'KSD auditees'!A:A)</f>
        <v>#N/A</v>
      </c>
      <c r="BE572" s="150" t="e">
        <f>_xlfn.XLOOKUP(A572,'KSD auditees'!A:A,'KSD auditees'!G:G)</f>
        <v>#N/A</v>
      </c>
      <c r="BF572" s="150">
        <f>_xlfn.XLOOKUP(A572,'[27]Non AGSA'!B:B,'[27]Non AGSA'!B:B)</f>
        <v>50</v>
      </c>
      <c r="BG572" s="150" t="e">
        <f>_xlfn.XLOOKUP(A572,'[27]Dormant auditee list'!C:C,'[27]Dormant auditee list'!C:C)</f>
        <v>#N/A</v>
      </c>
      <c r="BH572" s="150" t="e">
        <f>_xlfn.XLOOKUP(A572,[27]Reworked!A:A,[27]Reworked!I:I)</f>
        <v>#N/A</v>
      </c>
      <c r="BJ572" s="150">
        <v>4</v>
      </c>
      <c r="BK572" s="150">
        <v>6</v>
      </c>
    </row>
    <row r="573" spans="1:63" ht="14.25" customHeight="1" x14ac:dyDescent="0.25">
      <c r="A573" s="265">
        <v>929</v>
      </c>
      <c r="B573" s="266" t="s">
        <v>1101</v>
      </c>
      <c r="C573" s="271" t="s">
        <v>1388</v>
      </c>
      <c r="D573" s="271" t="s">
        <v>1086</v>
      </c>
      <c r="E573" s="271" t="s">
        <v>1389</v>
      </c>
      <c r="F573" s="271" t="s">
        <v>1</v>
      </c>
      <c r="G573" s="271" t="s">
        <v>1</v>
      </c>
      <c r="H573" s="266" t="s">
        <v>1</v>
      </c>
      <c r="I573" s="266" t="s">
        <v>1086</v>
      </c>
      <c r="J573" s="279" t="s">
        <v>26</v>
      </c>
      <c r="K573" s="271" t="s">
        <v>1</v>
      </c>
      <c r="L573" s="271" t="s">
        <v>1</v>
      </c>
      <c r="M573" s="279" t="s">
        <v>26</v>
      </c>
      <c r="N573" s="271" t="s">
        <v>1</v>
      </c>
      <c r="O573" s="271" t="s">
        <v>1</v>
      </c>
      <c r="P573" s="272" t="s">
        <v>23</v>
      </c>
      <c r="Q573" s="271" t="s">
        <v>1</v>
      </c>
      <c r="R573" s="271" t="s">
        <v>1</v>
      </c>
      <c r="S573" s="271" t="s">
        <v>1</v>
      </c>
      <c r="T573" s="271" t="s">
        <v>1</v>
      </c>
      <c r="U573" s="271" t="s">
        <v>1</v>
      </c>
      <c r="V573" s="274" t="s">
        <v>20</v>
      </c>
      <c r="W573" s="271" t="s">
        <v>1</v>
      </c>
      <c r="X573" s="271" t="s">
        <v>1</v>
      </c>
      <c r="Y573" s="271" t="s">
        <v>1</v>
      </c>
      <c r="Z573" s="271" t="s">
        <v>1</v>
      </c>
      <c r="AA573" s="271" t="s">
        <v>1</v>
      </c>
      <c r="AB573" s="271" t="s">
        <v>1</v>
      </c>
      <c r="AC573" s="271" t="s">
        <v>1</v>
      </c>
      <c r="AD573" s="271" t="s">
        <v>1</v>
      </c>
      <c r="AE573" s="271" t="s">
        <v>1</v>
      </c>
      <c r="AF573" s="271" t="s">
        <v>1</v>
      </c>
      <c r="AG573" s="271" t="s">
        <v>1</v>
      </c>
      <c r="AH573" s="271" t="s">
        <v>1</v>
      </c>
      <c r="AI573" s="271" t="s">
        <v>1</v>
      </c>
      <c r="AJ573" s="271" t="s">
        <v>1</v>
      </c>
      <c r="AK573" s="271" t="s">
        <v>1</v>
      </c>
      <c r="AL573" s="271" t="s">
        <v>1</v>
      </c>
      <c r="AM573" s="271" t="s">
        <v>1</v>
      </c>
      <c r="AN573" s="271" t="s">
        <v>1</v>
      </c>
      <c r="AO573" s="271" t="s">
        <v>1</v>
      </c>
      <c r="AP573" s="271" t="s">
        <v>1</v>
      </c>
      <c r="AQ573" s="271" t="s">
        <v>1</v>
      </c>
      <c r="AR573" s="271" t="s">
        <v>1</v>
      </c>
      <c r="AS573" s="271" t="s">
        <v>1</v>
      </c>
      <c r="AT573" s="271" t="s">
        <v>1</v>
      </c>
      <c r="AU573" s="271" t="s">
        <v>1</v>
      </c>
      <c r="AV573" s="271" t="s">
        <v>1</v>
      </c>
      <c r="AW573" s="284" t="s">
        <v>1</v>
      </c>
      <c r="AX573" s="284">
        <v>0</v>
      </c>
      <c r="AY573" s="284">
        <v>0</v>
      </c>
      <c r="AZ573" s="276" t="s">
        <v>1</v>
      </c>
      <c r="BA573" s="276" t="s">
        <v>1</v>
      </c>
      <c r="BB573" s="283" t="s">
        <v>1</v>
      </c>
      <c r="BD573" s="150" t="e">
        <f>_xlfn.XLOOKUP(A573,'KSD auditees'!A:A,'KSD auditees'!A:A)</f>
        <v>#N/A</v>
      </c>
      <c r="BE573" s="150" t="e">
        <f>_xlfn.XLOOKUP(A573,'KSD auditees'!A:A,'KSD auditees'!G:G)</f>
        <v>#N/A</v>
      </c>
      <c r="BF573" s="150">
        <f>_xlfn.XLOOKUP(A573,'[27]Non AGSA'!B:B,'[27]Non AGSA'!B:B)</f>
        <v>929</v>
      </c>
      <c r="BG573" s="150" t="e">
        <f>_xlfn.XLOOKUP(A573,'[27]Dormant auditee list'!C:C,'[27]Dormant auditee list'!C:C)</f>
        <v>#N/A</v>
      </c>
      <c r="BH573" s="150" t="e">
        <f>_xlfn.XLOOKUP(A573,[27]Reworked!A:A,[27]Reworked!I:I)</f>
        <v>#N/A</v>
      </c>
      <c r="BJ573" s="150">
        <v>4</v>
      </c>
      <c r="BK573" s="150">
        <v>3</v>
      </c>
    </row>
    <row r="574" spans="1:63" ht="14.25" customHeight="1" x14ac:dyDescent="0.25">
      <c r="A574" s="265">
        <v>996</v>
      </c>
      <c r="B574" s="266" t="s">
        <v>1090</v>
      </c>
      <c r="C574" s="271" t="s">
        <v>1388</v>
      </c>
      <c r="D574" s="271" t="s">
        <v>1086</v>
      </c>
      <c r="E574" s="271" t="s">
        <v>1389</v>
      </c>
      <c r="F574" s="271" t="s">
        <v>1</v>
      </c>
      <c r="G574" s="271" t="s">
        <v>1</v>
      </c>
      <c r="H574" s="266" t="s">
        <v>1</v>
      </c>
      <c r="I574" s="266" t="s">
        <v>1086</v>
      </c>
      <c r="J574" s="279" t="s">
        <v>26</v>
      </c>
      <c r="K574" s="271" t="s">
        <v>1</v>
      </c>
      <c r="L574" s="271" t="s">
        <v>1</v>
      </c>
      <c r="M574" s="279" t="s">
        <v>26</v>
      </c>
      <c r="N574" s="271" t="s">
        <v>1</v>
      </c>
      <c r="O574" s="271" t="s">
        <v>1</v>
      </c>
      <c r="P574" s="272" t="s">
        <v>23</v>
      </c>
      <c r="Q574" s="271" t="s">
        <v>1</v>
      </c>
      <c r="R574" s="271" t="s">
        <v>1</v>
      </c>
      <c r="S574" s="271" t="s">
        <v>1</v>
      </c>
      <c r="T574" s="271" t="s">
        <v>1</v>
      </c>
      <c r="U574" s="271" t="s">
        <v>1</v>
      </c>
      <c r="V574" s="274" t="s">
        <v>20</v>
      </c>
      <c r="W574" s="271" t="s">
        <v>1</v>
      </c>
      <c r="X574" s="271" t="s">
        <v>1</v>
      </c>
      <c r="Y574" s="271" t="s">
        <v>1</v>
      </c>
      <c r="Z574" s="271" t="s">
        <v>1</v>
      </c>
      <c r="AA574" s="271" t="s">
        <v>1</v>
      </c>
      <c r="AB574" s="271" t="s">
        <v>1</v>
      </c>
      <c r="AC574" s="271" t="s">
        <v>1</v>
      </c>
      <c r="AD574" s="271" t="s">
        <v>1</v>
      </c>
      <c r="AE574" s="271" t="s">
        <v>1</v>
      </c>
      <c r="AF574" s="271" t="s">
        <v>1</v>
      </c>
      <c r="AG574" s="271" t="s">
        <v>1</v>
      </c>
      <c r="AH574" s="271" t="s">
        <v>1</v>
      </c>
      <c r="AI574" s="271" t="s">
        <v>1</v>
      </c>
      <c r="AJ574" s="271" t="s">
        <v>1</v>
      </c>
      <c r="AK574" s="271" t="s">
        <v>1</v>
      </c>
      <c r="AL574" s="271" t="s">
        <v>1</v>
      </c>
      <c r="AM574" s="271" t="s">
        <v>1</v>
      </c>
      <c r="AN574" s="271" t="s">
        <v>1</v>
      </c>
      <c r="AO574" s="271" t="s">
        <v>1</v>
      </c>
      <c r="AP574" s="271" t="s">
        <v>1</v>
      </c>
      <c r="AQ574" s="271" t="s">
        <v>1</v>
      </c>
      <c r="AR574" s="271" t="s">
        <v>1</v>
      </c>
      <c r="AS574" s="271" t="s">
        <v>1</v>
      </c>
      <c r="AT574" s="271" t="s">
        <v>1</v>
      </c>
      <c r="AU574" s="271" t="s">
        <v>1</v>
      </c>
      <c r="AV574" s="271" t="s">
        <v>1</v>
      </c>
      <c r="AW574" s="284" t="s">
        <v>1</v>
      </c>
      <c r="AX574" s="284">
        <v>0</v>
      </c>
      <c r="AY574" s="284">
        <v>0</v>
      </c>
      <c r="AZ574" s="276" t="s">
        <v>1</v>
      </c>
      <c r="BA574" s="276" t="s">
        <v>1</v>
      </c>
      <c r="BB574" s="283" t="s">
        <v>1</v>
      </c>
      <c r="BD574" s="150" t="e">
        <f>_xlfn.XLOOKUP(A574,'KSD auditees'!A:A,'KSD auditees'!A:A)</f>
        <v>#N/A</v>
      </c>
      <c r="BE574" s="150" t="e">
        <f>_xlfn.XLOOKUP(A574,'KSD auditees'!A:A,'KSD auditees'!G:G)</f>
        <v>#N/A</v>
      </c>
      <c r="BF574" s="150">
        <f>_xlfn.XLOOKUP(A574,'[27]Non AGSA'!B:B,'[27]Non AGSA'!B:B)</f>
        <v>996</v>
      </c>
      <c r="BG574" s="150" t="e">
        <f>_xlfn.XLOOKUP(A574,'[27]Dormant auditee list'!C:C,'[27]Dormant auditee list'!C:C)</f>
        <v>#N/A</v>
      </c>
      <c r="BH574" s="150" t="e">
        <f>_xlfn.XLOOKUP(A574,[27]Reworked!A:A,[27]Reworked!I:I)</f>
        <v>#N/A</v>
      </c>
      <c r="BJ574" s="150">
        <v>4</v>
      </c>
      <c r="BK574" s="150">
        <v>3</v>
      </c>
    </row>
    <row r="575" spans="1:63" ht="14.25" customHeight="1" x14ac:dyDescent="0.25">
      <c r="A575" s="265">
        <v>1152</v>
      </c>
      <c r="B575" s="266" t="s">
        <v>579</v>
      </c>
      <c r="C575" s="271" t="s">
        <v>1388</v>
      </c>
      <c r="D575" s="271" t="s">
        <v>571</v>
      </c>
      <c r="E575" s="271" t="s">
        <v>1389</v>
      </c>
      <c r="F575" s="271" t="s">
        <v>1</v>
      </c>
      <c r="G575" s="271" t="s">
        <v>1</v>
      </c>
      <c r="H575" s="266" t="s">
        <v>1</v>
      </c>
      <c r="I575" s="266" t="s">
        <v>571</v>
      </c>
      <c r="J575" s="275" t="s">
        <v>33</v>
      </c>
      <c r="K575" s="271" t="s">
        <v>1</v>
      </c>
      <c r="L575" s="271" t="s">
        <v>1</v>
      </c>
      <c r="M575" s="275" t="s">
        <v>33</v>
      </c>
      <c r="N575" s="271" t="s">
        <v>1</v>
      </c>
      <c r="O575" s="271" t="s">
        <v>1</v>
      </c>
      <c r="P575" s="271" t="s">
        <v>1</v>
      </c>
      <c r="Q575" s="271" t="s">
        <v>1</v>
      </c>
      <c r="R575" s="271" t="s">
        <v>1</v>
      </c>
      <c r="S575" s="271" t="s">
        <v>1</v>
      </c>
      <c r="T575" s="271" t="s">
        <v>1</v>
      </c>
      <c r="U575" s="271" t="s">
        <v>1</v>
      </c>
      <c r="V575" s="271" t="s">
        <v>1</v>
      </c>
      <c r="W575" s="271" t="s">
        <v>1</v>
      </c>
      <c r="X575" s="271" t="s">
        <v>1</v>
      </c>
      <c r="Y575" s="271" t="s">
        <v>1</v>
      </c>
      <c r="Z575" s="271" t="s">
        <v>1</v>
      </c>
      <c r="AA575" s="271" t="s">
        <v>1</v>
      </c>
      <c r="AB575" s="271" t="s">
        <v>1</v>
      </c>
      <c r="AC575" s="271" t="s">
        <v>1</v>
      </c>
      <c r="AD575" s="271" t="s">
        <v>1</v>
      </c>
      <c r="AE575" s="271" t="s">
        <v>1</v>
      </c>
      <c r="AF575" s="271" t="s">
        <v>1</v>
      </c>
      <c r="AG575" s="271" t="s">
        <v>1</v>
      </c>
      <c r="AH575" s="271" t="s">
        <v>1</v>
      </c>
      <c r="AI575" s="271" t="s">
        <v>1</v>
      </c>
      <c r="AJ575" s="271" t="s">
        <v>1</v>
      </c>
      <c r="AK575" s="271" t="s">
        <v>1</v>
      </c>
      <c r="AL575" s="271" t="s">
        <v>1</v>
      </c>
      <c r="AM575" s="271" t="s">
        <v>1</v>
      </c>
      <c r="AN575" s="271" t="s">
        <v>1</v>
      </c>
      <c r="AO575" s="271" t="s">
        <v>1</v>
      </c>
      <c r="AP575" s="271" t="s">
        <v>1</v>
      </c>
      <c r="AQ575" s="271" t="s">
        <v>1</v>
      </c>
      <c r="AR575" s="271" t="s">
        <v>1</v>
      </c>
      <c r="AS575" s="271" t="s">
        <v>1</v>
      </c>
      <c r="AT575" s="271" t="s">
        <v>1</v>
      </c>
      <c r="AU575" s="271" t="s">
        <v>1</v>
      </c>
      <c r="AV575" s="271" t="s">
        <v>1</v>
      </c>
      <c r="AW575" s="284" t="s">
        <v>1</v>
      </c>
      <c r="AX575" s="284">
        <v>0</v>
      </c>
      <c r="AY575" s="284">
        <v>0</v>
      </c>
      <c r="AZ575" s="276" t="s">
        <v>1</v>
      </c>
      <c r="BA575" s="276" t="s">
        <v>1</v>
      </c>
      <c r="BB575" s="283" t="s">
        <v>1</v>
      </c>
      <c r="BD575" s="150" t="e">
        <f>_xlfn.XLOOKUP(A575,'KSD auditees'!A:A,'KSD auditees'!A:A)</f>
        <v>#N/A</v>
      </c>
      <c r="BE575" s="150" t="e">
        <f>_xlfn.XLOOKUP(A575,'KSD auditees'!A:A,'KSD auditees'!G:G)</f>
        <v>#N/A</v>
      </c>
      <c r="BF575" s="150">
        <f>_xlfn.XLOOKUP(A575,'[27]Non AGSA'!B:B,'[27]Non AGSA'!B:B)</f>
        <v>1152</v>
      </c>
      <c r="BG575" s="150" t="e">
        <f>_xlfn.XLOOKUP(A575,'[27]Dormant auditee list'!C:C,'[27]Dormant auditee list'!C:C)</f>
        <v>#N/A</v>
      </c>
      <c r="BH575" s="150" t="e">
        <f>_xlfn.XLOOKUP(A575,[27]Reworked!A:A,[27]Reworked!I:I)</f>
        <v>#N/A</v>
      </c>
      <c r="BJ575" s="150">
        <v>4</v>
      </c>
      <c r="BK575" s="150">
        <v>1</v>
      </c>
    </row>
    <row r="576" spans="1:63" ht="14.25" customHeight="1" x14ac:dyDescent="0.25">
      <c r="A576" s="265">
        <v>997</v>
      </c>
      <c r="B576" s="266" t="s">
        <v>1106</v>
      </c>
      <c r="C576" s="271" t="s">
        <v>1388</v>
      </c>
      <c r="D576" s="271" t="s">
        <v>1086</v>
      </c>
      <c r="E576" s="271" t="s">
        <v>1389</v>
      </c>
      <c r="F576" s="271" t="s">
        <v>1</v>
      </c>
      <c r="G576" s="271" t="s">
        <v>1</v>
      </c>
      <c r="H576" s="266" t="s">
        <v>1</v>
      </c>
      <c r="I576" s="266" t="s">
        <v>1086</v>
      </c>
      <c r="J576" s="279" t="s">
        <v>26</v>
      </c>
      <c r="K576" s="271" t="s">
        <v>1</v>
      </c>
      <c r="L576" s="271" t="s">
        <v>1</v>
      </c>
      <c r="M576" s="279" t="s">
        <v>26</v>
      </c>
      <c r="N576" s="271" t="s">
        <v>1</v>
      </c>
      <c r="O576" s="271" t="s">
        <v>1</v>
      </c>
      <c r="P576" s="272" t="s">
        <v>23</v>
      </c>
      <c r="Q576" s="273" t="s">
        <v>22</v>
      </c>
      <c r="R576" s="271" t="s">
        <v>1</v>
      </c>
      <c r="S576" s="271" t="s">
        <v>1</v>
      </c>
      <c r="T576" s="271" t="s">
        <v>1</v>
      </c>
      <c r="U576" s="271" t="s">
        <v>1</v>
      </c>
      <c r="V576" s="274" t="s">
        <v>20</v>
      </c>
      <c r="W576" s="271" t="s">
        <v>1</v>
      </c>
      <c r="X576" s="271" t="s">
        <v>1</v>
      </c>
      <c r="Y576" s="271" t="s">
        <v>1</v>
      </c>
      <c r="Z576" s="271" t="s">
        <v>1</v>
      </c>
      <c r="AA576" s="271" t="s">
        <v>1</v>
      </c>
      <c r="AB576" s="271" t="s">
        <v>1</v>
      </c>
      <c r="AC576" s="271" t="s">
        <v>1</v>
      </c>
      <c r="AD576" s="271" t="s">
        <v>1</v>
      </c>
      <c r="AE576" s="271" t="s">
        <v>1</v>
      </c>
      <c r="AF576" s="271" t="s">
        <v>1</v>
      </c>
      <c r="AG576" s="271" t="s">
        <v>1</v>
      </c>
      <c r="AH576" s="271" t="s">
        <v>1</v>
      </c>
      <c r="AI576" s="271" t="s">
        <v>1</v>
      </c>
      <c r="AJ576" s="271" t="s">
        <v>1</v>
      </c>
      <c r="AK576" s="271" t="s">
        <v>1</v>
      </c>
      <c r="AL576" s="271" t="s">
        <v>1</v>
      </c>
      <c r="AM576" s="271" t="s">
        <v>1</v>
      </c>
      <c r="AN576" s="271" t="s">
        <v>1</v>
      </c>
      <c r="AO576" s="271" t="s">
        <v>1</v>
      </c>
      <c r="AP576" s="271" t="s">
        <v>1</v>
      </c>
      <c r="AQ576" s="271" t="s">
        <v>1</v>
      </c>
      <c r="AR576" s="271" t="s">
        <v>1</v>
      </c>
      <c r="AS576" s="271" t="s">
        <v>1</v>
      </c>
      <c r="AT576" s="271" t="s">
        <v>1</v>
      </c>
      <c r="AU576" s="271" t="s">
        <v>1</v>
      </c>
      <c r="AV576" s="271" t="s">
        <v>1</v>
      </c>
      <c r="AW576" s="284" t="s">
        <v>1</v>
      </c>
      <c r="AX576" s="284">
        <v>0</v>
      </c>
      <c r="AY576" s="284">
        <v>0</v>
      </c>
      <c r="AZ576" s="276" t="s">
        <v>1</v>
      </c>
      <c r="BA576" s="276" t="s">
        <v>1</v>
      </c>
      <c r="BB576" s="283" t="s">
        <v>1</v>
      </c>
      <c r="BD576" s="150" t="e">
        <f>_xlfn.XLOOKUP(A576,'KSD auditees'!A:A,'KSD auditees'!A:A)</f>
        <v>#N/A</v>
      </c>
      <c r="BE576" s="150" t="e">
        <f>_xlfn.XLOOKUP(A576,'KSD auditees'!A:A,'KSD auditees'!G:G)</f>
        <v>#N/A</v>
      </c>
      <c r="BF576" s="150">
        <f>_xlfn.XLOOKUP(A576,'[27]Non AGSA'!B:B,'[27]Non AGSA'!B:B)</f>
        <v>997</v>
      </c>
      <c r="BG576" s="150" t="e">
        <f>_xlfn.XLOOKUP(A576,'[27]Dormant auditee list'!C:C,'[27]Dormant auditee list'!C:C)</f>
        <v>#N/A</v>
      </c>
      <c r="BH576" s="150" t="e">
        <f>_xlfn.XLOOKUP(A576,[27]Reworked!A:A,[27]Reworked!I:I)</f>
        <v>#N/A</v>
      </c>
      <c r="BJ576" s="150">
        <v>4</v>
      </c>
      <c r="BK576" s="150">
        <v>3</v>
      </c>
    </row>
    <row r="577" spans="1:63" ht="14.25" customHeight="1" x14ac:dyDescent="0.25">
      <c r="A577" s="265">
        <v>945</v>
      </c>
      <c r="B577" s="266" t="s">
        <v>1109</v>
      </c>
      <c r="C577" s="271" t="s">
        <v>1388</v>
      </c>
      <c r="D577" s="271" t="s">
        <v>1086</v>
      </c>
      <c r="E577" s="271" t="s">
        <v>1389</v>
      </c>
      <c r="F577" s="271" t="s">
        <v>1</v>
      </c>
      <c r="G577" s="271" t="s">
        <v>1</v>
      </c>
      <c r="H577" s="266" t="s">
        <v>1</v>
      </c>
      <c r="I577" s="266" t="s">
        <v>1086</v>
      </c>
      <c r="J577" s="275" t="s">
        <v>33</v>
      </c>
      <c r="K577" s="271" t="s">
        <v>1</v>
      </c>
      <c r="L577" s="271" t="s">
        <v>1</v>
      </c>
      <c r="M577" s="275" t="s">
        <v>33</v>
      </c>
      <c r="N577" s="271" t="s">
        <v>1</v>
      </c>
      <c r="O577" s="271" t="s">
        <v>1</v>
      </c>
      <c r="P577" s="271" t="s">
        <v>1</v>
      </c>
      <c r="Q577" s="271" t="s">
        <v>1</v>
      </c>
      <c r="R577" s="271" t="s">
        <v>1</v>
      </c>
      <c r="S577" s="271" t="s">
        <v>1</v>
      </c>
      <c r="T577" s="271" t="s">
        <v>1</v>
      </c>
      <c r="U577" s="271" t="s">
        <v>1</v>
      </c>
      <c r="V577" s="271" t="s">
        <v>1</v>
      </c>
      <c r="W577" s="271" t="s">
        <v>1</v>
      </c>
      <c r="X577" s="271" t="s">
        <v>1</v>
      </c>
      <c r="Y577" s="271" t="s">
        <v>1</v>
      </c>
      <c r="Z577" s="271" t="s">
        <v>1</v>
      </c>
      <c r="AA577" s="271" t="s">
        <v>1</v>
      </c>
      <c r="AB577" s="271" t="s">
        <v>1</v>
      </c>
      <c r="AC577" s="271" t="s">
        <v>1</v>
      </c>
      <c r="AD577" s="271" t="s">
        <v>1</v>
      </c>
      <c r="AE577" s="271" t="s">
        <v>1</v>
      </c>
      <c r="AF577" s="271" t="s">
        <v>1</v>
      </c>
      <c r="AG577" s="271" t="s">
        <v>1</v>
      </c>
      <c r="AH577" s="271" t="s">
        <v>1</v>
      </c>
      <c r="AI577" s="271" t="s">
        <v>1</v>
      </c>
      <c r="AJ577" s="271" t="s">
        <v>1</v>
      </c>
      <c r="AK577" s="271" t="s">
        <v>1</v>
      </c>
      <c r="AL577" s="271" t="s">
        <v>1</v>
      </c>
      <c r="AM577" s="271" t="s">
        <v>1</v>
      </c>
      <c r="AN577" s="271" t="s">
        <v>1</v>
      </c>
      <c r="AO577" s="271" t="s">
        <v>1</v>
      </c>
      <c r="AP577" s="271" t="s">
        <v>1</v>
      </c>
      <c r="AQ577" s="271" t="s">
        <v>1</v>
      </c>
      <c r="AR577" s="271" t="s">
        <v>1</v>
      </c>
      <c r="AS577" s="271" t="s">
        <v>1</v>
      </c>
      <c r="AT577" s="271" t="s">
        <v>1</v>
      </c>
      <c r="AU577" s="271" t="s">
        <v>1</v>
      </c>
      <c r="AV577" s="271" t="s">
        <v>1</v>
      </c>
      <c r="AW577" s="284" t="s">
        <v>1</v>
      </c>
      <c r="AX577" s="284">
        <v>0</v>
      </c>
      <c r="AY577" s="284">
        <v>0</v>
      </c>
      <c r="AZ577" s="276" t="s">
        <v>1</v>
      </c>
      <c r="BA577" s="276" t="s">
        <v>1</v>
      </c>
      <c r="BB577" s="283" t="s">
        <v>1</v>
      </c>
      <c r="BD577" s="150" t="e">
        <f>_xlfn.XLOOKUP(A577,'KSD auditees'!A:A,'KSD auditees'!A:A)</f>
        <v>#N/A</v>
      </c>
      <c r="BE577" s="150" t="e">
        <f>_xlfn.XLOOKUP(A577,'KSD auditees'!A:A,'KSD auditees'!G:G)</f>
        <v>#N/A</v>
      </c>
      <c r="BF577" s="150">
        <f>_xlfn.XLOOKUP(A577,'[27]Non AGSA'!B:B,'[27]Non AGSA'!B:B)</f>
        <v>945</v>
      </c>
      <c r="BG577" s="150" t="e">
        <f>_xlfn.XLOOKUP(A577,'[27]Dormant auditee list'!C:C,'[27]Dormant auditee list'!C:C)</f>
        <v>#N/A</v>
      </c>
      <c r="BH577" s="150" t="e">
        <f>_xlfn.XLOOKUP(A577,[27]Reworked!A:A,[27]Reworked!I:I)</f>
        <v>#N/A</v>
      </c>
      <c r="BJ577" s="150">
        <v>4</v>
      </c>
      <c r="BK577" s="150">
        <v>1</v>
      </c>
    </row>
    <row r="578" spans="1:63" ht="14.25" customHeight="1" x14ac:dyDescent="0.25">
      <c r="A578" s="265">
        <v>946</v>
      </c>
      <c r="B578" s="266" t="s">
        <v>1110</v>
      </c>
      <c r="C578" s="271" t="s">
        <v>1388</v>
      </c>
      <c r="D578" s="271" t="s">
        <v>1086</v>
      </c>
      <c r="E578" s="271" t="s">
        <v>1389</v>
      </c>
      <c r="F578" s="271" t="s">
        <v>1</v>
      </c>
      <c r="G578" s="271" t="s">
        <v>1</v>
      </c>
      <c r="H578" s="266" t="s">
        <v>1</v>
      </c>
      <c r="I578" s="266" t="s">
        <v>1086</v>
      </c>
      <c r="J578" s="279" t="s">
        <v>26</v>
      </c>
      <c r="K578" s="271" t="s">
        <v>1</v>
      </c>
      <c r="L578" s="271" t="s">
        <v>1</v>
      </c>
      <c r="M578" s="279" t="s">
        <v>26</v>
      </c>
      <c r="N578" s="271" t="s">
        <v>1</v>
      </c>
      <c r="O578" s="273" t="s">
        <v>22</v>
      </c>
      <c r="P578" s="272" t="s">
        <v>23</v>
      </c>
      <c r="Q578" s="271" t="s">
        <v>1</v>
      </c>
      <c r="R578" s="271" t="s">
        <v>1</v>
      </c>
      <c r="S578" s="271" t="s">
        <v>1</v>
      </c>
      <c r="T578" s="271" t="s">
        <v>1</v>
      </c>
      <c r="U578" s="271" t="s">
        <v>1</v>
      </c>
      <c r="V578" s="272" t="s">
        <v>23</v>
      </c>
      <c r="W578" s="271" t="s">
        <v>1</v>
      </c>
      <c r="X578" s="271" t="s">
        <v>1</v>
      </c>
      <c r="Y578" s="271" t="s">
        <v>1</v>
      </c>
      <c r="Z578" s="271" t="s">
        <v>1</v>
      </c>
      <c r="AA578" s="271" t="s">
        <v>1</v>
      </c>
      <c r="AB578" s="271" t="s">
        <v>1</v>
      </c>
      <c r="AC578" s="271" t="s">
        <v>1</v>
      </c>
      <c r="AD578" s="271" t="s">
        <v>1</v>
      </c>
      <c r="AE578" s="271" t="s">
        <v>1</v>
      </c>
      <c r="AF578" s="271" t="s">
        <v>1</v>
      </c>
      <c r="AG578" s="271" t="s">
        <v>1</v>
      </c>
      <c r="AH578" s="271" t="s">
        <v>1</v>
      </c>
      <c r="AI578" s="271" t="s">
        <v>1</v>
      </c>
      <c r="AJ578" s="271" t="s">
        <v>1</v>
      </c>
      <c r="AK578" s="271" t="s">
        <v>1</v>
      </c>
      <c r="AL578" s="271" t="s">
        <v>1</v>
      </c>
      <c r="AM578" s="271" t="s">
        <v>1</v>
      </c>
      <c r="AN578" s="271" t="s">
        <v>1</v>
      </c>
      <c r="AO578" s="271" t="s">
        <v>1</v>
      </c>
      <c r="AP578" s="271" t="s">
        <v>1</v>
      </c>
      <c r="AQ578" s="271" t="s">
        <v>1</v>
      </c>
      <c r="AR578" s="271" t="s">
        <v>1</v>
      </c>
      <c r="AS578" s="271" t="s">
        <v>1</v>
      </c>
      <c r="AT578" s="271" t="s">
        <v>1</v>
      </c>
      <c r="AU578" s="271" t="s">
        <v>1</v>
      </c>
      <c r="AV578" s="271" t="s">
        <v>1</v>
      </c>
      <c r="AW578" s="284" t="s">
        <v>1</v>
      </c>
      <c r="AX578" s="284">
        <v>0</v>
      </c>
      <c r="AY578" s="284">
        <v>0</v>
      </c>
      <c r="AZ578" s="276" t="s">
        <v>1</v>
      </c>
      <c r="BA578" s="276" t="s">
        <v>1</v>
      </c>
      <c r="BB578" s="283" t="s">
        <v>1</v>
      </c>
      <c r="BD578" s="150" t="e">
        <f>_xlfn.XLOOKUP(A578,'KSD auditees'!A:A,'KSD auditees'!A:A)</f>
        <v>#N/A</v>
      </c>
      <c r="BE578" s="150" t="e">
        <f>_xlfn.XLOOKUP(A578,'KSD auditees'!A:A,'KSD auditees'!G:G)</f>
        <v>#N/A</v>
      </c>
      <c r="BF578" s="150">
        <f>_xlfn.XLOOKUP(A578,'[27]Non AGSA'!B:B,'[27]Non AGSA'!B:B)</f>
        <v>946</v>
      </c>
      <c r="BG578" s="150" t="e">
        <f>_xlfn.XLOOKUP(A578,'[27]Dormant auditee list'!C:C,'[27]Dormant auditee list'!C:C)</f>
        <v>#N/A</v>
      </c>
      <c r="BH578" s="150" t="e">
        <f>_xlfn.XLOOKUP(A578,[27]Reworked!A:A,[27]Reworked!I:I)</f>
        <v>#N/A</v>
      </c>
      <c r="BJ578" s="150">
        <v>4</v>
      </c>
      <c r="BK578" s="150">
        <v>3</v>
      </c>
    </row>
    <row r="579" spans="1:63" ht="14.25" customHeight="1" x14ac:dyDescent="0.25">
      <c r="A579" s="265">
        <v>1235</v>
      </c>
      <c r="B579" s="266" t="s">
        <v>1068</v>
      </c>
      <c r="C579" s="271" t="s">
        <v>1388</v>
      </c>
      <c r="D579" s="271" t="s">
        <v>1065</v>
      </c>
      <c r="E579" s="271" t="s">
        <v>1389</v>
      </c>
      <c r="F579" s="271" t="s">
        <v>1</v>
      </c>
      <c r="G579" s="271" t="s">
        <v>1</v>
      </c>
      <c r="H579" s="266" t="s">
        <v>1</v>
      </c>
      <c r="I579" s="266" t="s">
        <v>1065</v>
      </c>
      <c r="J579" s="285" t="s">
        <v>39</v>
      </c>
      <c r="K579" s="271" t="s">
        <v>1</v>
      </c>
      <c r="L579" s="273" t="s">
        <v>22</v>
      </c>
      <c r="M579" s="152" t="s">
        <v>17</v>
      </c>
      <c r="N579" s="271" t="s">
        <v>1</v>
      </c>
      <c r="O579" s="272" t="s">
        <v>23</v>
      </c>
      <c r="P579" s="271" t="s">
        <v>1</v>
      </c>
      <c r="Q579" s="271" t="s">
        <v>1</v>
      </c>
      <c r="R579" s="271" t="s">
        <v>1</v>
      </c>
      <c r="S579" s="271" t="s">
        <v>1</v>
      </c>
      <c r="T579" s="271" t="s">
        <v>1</v>
      </c>
      <c r="U579" s="271" t="s">
        <v>1</v>
      </c>
      <c r="V579" s="271" t="s">
        <v>1</v>
      </c>
      <c r="W579" s="271" t="s">
        <v>1</v>
      </c>
      <c r="X579" s="271" t="s">
        <v>1</v>
      </c>
      <c r="Y579" s="271" t="s">
        <v>1</v>
      </c>
      <c r="Z579" s="271" t="s">
        <v>1</v>
      </c>
      <c r="AA579" s="271" t="s">
        <v>1</v>
      </c>
      <c r="AB579" s="271" t="s">
        <v>1</v>
      </c>
      <c r="AC579" s="271" t="s">
        <v>1</v>
      </c>
      <c r="AD579" s="271" t="s">
        <v>1</v>
      </c>
      <c r="AE579" s="271" t="s">
        <v>1</v>
      </c>
      <c r="AF579" s="273" t="s">
        <v>22</v>
      </c>
      <c r="AG579" s="271" t="s">
        <v>1</v>
      </c>
      <c r="AH579" s="271" t="s">
        <v>1</v>
      </c>
      <c r="AI579" s="271" t="s">
        <v>1</v>
      </c>
      <c r="AJ579" s="271" t="s">
        <v>1</v>
      </c>
      <c r="AK579" s="271" t="s">
        <v>1</v>
      </c>
      <c r="AL579" s="273" t="s">
        <v>22</v>
      </c>
      <c r="AM579" s="271" t="s">
        <v>1</v>
      </c>
      <c r="AN579" s="271" t="s">
        <v>1</v>
      </c>
      <c r="AO579" s="271" t="s">
        <v>1</v>
      </c>
      <c r="AP579" s="271" t="s">
        <v>1</v>
      </c>
      <c r="AQ579" s="271" t="s">
        <v>1</v>
      </c>
      <c r="AR579" s="273" t="s">
        <v>22</v>
      </c>
      <c r="AS579" s="271" t="s">
        <v>1</v>
      </c>
      <c r="AT579" s="271" t="s">
        <v>1</v>
      </c>
      <c r="AU579" s="271" t="s">
        <v>1</v>
      </c>
      <c r="AV579" s="271" t="s">
        <v>1</v>
      </c>
      <c r="AW579" s="284" t="s">
        <v>1</v>
      </c>
      <c r="AX579" s="284">
        <v>0</v>
      </c>
      <c r="AY579" s="284">
        <v>0</v>
      </c>
      <c r="AZ579" s="276" t="s">
        <v>1</v>
      </c>
      <c r="BA579" s="276" t="s">
        <v>1</v>
      </c>
      <c r="BB579" s="283" t="s">
        <v>1</v>
      </c>
      <c r="BD579" s="150" t="e">
        <f>_xlfn.XLOOKUP(A579,'KSD auditees'!A:A,'KSD auditees'!A:A)</f>
        <v>#N/A</v>
      </c>
      <c r="BE579" s="150" t="e">
        <f>_xlfn.XLOOKUP(A579,'KSD auditees'!A:A,'KSD auditees'!G:G)</f>
        <v>#N/A</v>
      </c>
      <c r="BF579" s="150">
        <f>_xlfn.XLOOKUP(A579,'[27]Non AGSA'!B:B,'[27]Non AGSA'!B:B)</f>
        <v>1235</v>
      </c>
      <c r="BG579" s="150" t="e">
        <f>_xlfn.XLOOKUP(A579,'[27]Dormant auditee list'!C:C,'[27]Dormant auditee list'!C:C)</f>
        <v>#N/A</v>
      </c>
      <c r="BH579" s="150" t="e">
        <f>_xlfn.XLOOKUP(A579,[27]Reworked!A:A,[27]Reworked!I:I)</f>
        <v>#N/A</v>
      </c>
      <c r="BJ579" s="150">
        <v>4</v>
      </c>
      <c r="BK579" s="150">
        <v>6</v>
      </c>
    </row>
    <row r="580" spans="1:63" ht="14.25" customHeight="1" x14ac:dyDescent="0.25">
      <c r="A580" s="265">
        <v>998</v>
      </c>
      <c r="B580" s="266" t="s">
        <v>1117</v>
      </c>
      <c r="C580" s="271" t="s">
        <v>1388</v>
      </c>
      <c r="D580" s="271" t="s">
        <v>1086</v>
      </c>
      <c r="E580" s="271" t="s">
        <v>1389</v>
      </c>
      <c r="F580" s="271" t="s">
        <v>1</v>
      </c>
      <c r="G580" s="271" t="s">
        <v>1</v>
      </c>
      <c r="H580" s="266" t="s">
        <v>1</v>
      </c>
      <c r="I580" s="266" t="s">
        <v>1086</v>
      </c>
      <c r="J580" s="279" t="s">
        <v>26</v>
      </c>
      <c r="K580" s="271" t="s">
        <v>1</v>
      </c>
      <c r="L580" s="271" t="s">
        <v>1</v>
      </c>
      <c r="M580" s="279" t="s">
        <v>26</v>
      </c>
      <c r="N580" s="271" t="s">
        <v>1</v>
      </c>
      <c r="O580" s="271" t="s">
        <v>1</v>
      </c>
      <c r="P580" s="272" t="s">
        <v>23</v>
      </c>
      <c r="Q580" s="272" t="s">
        <v>23</v>
      </c>
      <c r="R580" s="271" t="s">
        <v>1</v>
      </c>
      <c r="S580" s="271" t="s">
        <v>1</v>
      </c>
      <c r="T580" s="271" t="s">
        <v>1</v>
      </c>
      <c r="U580" s="271" t="s">
        <v>1</v>
      </c>
      <c r="V580" s="272" t="s">
        <v>23</v>
      </c>
      <c r="W580" s="271" t="s">
        <v>1</v>
      </c>
      <c r="X580" s="271" t="s">
        <v>1</v>
      </c>
      <c r="Y580" s="271" t="s">
        <v>1</v>
      </c>
      <c r="Z580" s="271" t="s">
        <v>1</v>
      </c>
      <c r="AA580" s="271" t="s">
        <v>1</v>
      </c>
      <c r="AB580" s="271" t="s">
        <v>1</v>
      </c>
      <c r="AC580" s="271" t="s">
        <v>1</v>
      </c>
      <c r="AD580" s="271" t="s">
        <v>1</v>
      </c>
      <c r="AE580" s="271" t="s">
        <v>1</v>
      </c>
      <c r="AF580" s="271" t="s">
        <v>1</v>
      </c>
      <c r="AG580" s="271" t="s">
        <v>1</v>
      </c>
      <c r="AH580" s="271" t="s">
        <v>1</v>
      </c>
      <c r="AI580" s="271" t="s">
        <v>1</v>
      </c>
      <c r="AJ580" s="271" t="s">
        <v>1</v>
      </c>
      <c r="AK580" s="271" t="s">
        <v>1</v>
      </c>
      <c r="AL580" s="271" t="s">
        <v>1</v>
      </c>
      <c r="AM580" s="271" t="s">
        <v>1</v>
      </c>
      <c r="AN580" s="271" t="s">
        <v>1</v>
      </c>
      <c r="AO580" s="271" t="s">
        <v>1</v>
      </c>
      <c r="AP580" s="271" t="s">
        <v>1</v>
      </c>
      <c r="AQ580" s="271" t="s">
        <v>1</v>
      </c>
      <c r="AR580" s="271" t="s">
        <v>1</v>
      </c>
      <c r="AS580" s="271" t="s">
        <v>1</v>
      </c>
      <c r="AT580" s="271" t="s">
        <v>1</v>
      </c>
      <c r="AU580" s="271" t="s">
        <v>1</v>
      </c>
      <c r="AV580" s="271" t="s">
        <v>1</v>
      </c>
      <c r="AW580" s="284" t="s">
        <v>1</v>
      </c>
      <c r="AX580" s="284">
        <v>0</v>
      </c>
      <c r="AY580" s="284">
        <v>0</v>
      </c>
      <c r="AZ580" s="276" t="s">
        <v>1</v>
      </c>
      <c r="BA580" s="276" t="s">
        <v>1</v>
      </c>
      <c r="BB580" s="283" t="s">
        <v>1</v>
      </c>
      <c r="BD580" s="150" t="e">
        <f>_xlfn.XLOOKUP(A580,'KSD auditees'!A:A,'KSD auditees'!A:A)</f>
        <v>#N/A</v>
      </c>
      <c r="BE580" s="150" t="e">
        <f>_xlfn.XLOOKUP(A580,'KSD auditees'!A:A,'KSD auditees'!G:G)</f>
        <v>#N/A</v>
      </c>
      <c r="BF580" s="150">
        <f>_xlfn.XLOOKUP(A580,'[27]Non AGSA'!B:B,'[27]Non AGSA'!B:B)</f>
        <v>998</v>
      </c>
      <c r="BG580" s="150" t="e">
        <f>_xlfn.XLOOKUP(A580,'[27]Dormant auditee list'!C:C,'[27]Dormant auditee list'!C:C)</f>
        <v>#N/A</v>
      </c>
      <c r="BH580" s="150" t="e">
        <f>_xlfn.XLOOKUP(A580,[27]Reworked!A:A,[27]Reworked!I:I)</f>
        <v>#N/A</v>
      </c>
      <c r="BJ580" s="150">
        <v>4</v>
      </c>
      <c r="BK580" s="150">
        <v>3</v>
      </c>
    </row>
    <row r="581" spans="1:63" ht="14.25" customHeight="1" x14ac:dyDescent="0.25">
      <c r="A581" s="265">
        <v>1154</v>
      </c>
      <c r="B581" s="266" t="s">
        <v>606</v>
      </c>
      <c r="C581" s="271" t="s">
        <v>1388</v>
      </c>
      <c r="D581" s="271" t="s">
        <v>571</v>
      </c>
      <c r="E581" s="271" t="s">
        <v>1389</v>
      </c>
      <c r="F581" s="271" t="s">
        <v>1</v>
      </c>
      <c r="G581" s="271" t="s">
        <v>1</v>
      </c>
      <c r="H581" s="266" t="s">
        <v>1</v>
      </c>
      <c r="I581" s="266" t="s">
        <v>571</v>
      </c>
      <c r="J581" s="275" t="s">
        <v>33</v>
      </c>
      <c r="K581" s="271" t="s">
        <v>1</v>
      </c>
      <c r="L581" s="271" t="s">
        <v>1</v>
      </c>
      <c r="M581" s="275" t="s">
        <v>33</v>
      </c>
      <c r="N581" s="271" t="s">
        <v>1</v>
      </c>
      <c r="O581" s="271" t="s">
        <v>1</v>
      </c>
      <c r="P581" s="271" t="s">
        <v>1</v>
      </c>
      <c r="Q581" s="271" t="s">
        <v>1</v>
      </c>
      <c r="R581" s="271" t="s">
        <v>1</v>
      </c>
      <c r="S581" s="271" t="s">
        <v>1</v>
      </c>
      <c r="T581" s="271" t="s">
        <v>1</v>
      </c>
      <c r="U581" s="271" t="s">
        <v>1</v>
      </c>
      <c r="V581" s="271" t="s">
        <v>1</v>
      </c>
      <c r="W581" s="271" t="s">
        <v>1</v>
      </c>
      <c r="X581" s="271" t="s">
        <v>1</v>
      </c>
      <c r="Y581" s="271" t="s">
        <v>1</v>
      </c>
      <c r="Z581" s="271" t="s">
        <v>1</v>
      </c>
      <c r="AA581" s="271" t="s">
        <v>1</v>
      </c>
      <c r="AB581" s="271" t="s">
        <v>1</v>
      </c>
      <c r="AC581" s="271" t="s">
        <v>1</v>
      </c>
      <c r="AD581" s="271" t="s">
        <v>1</v>
      </c>
      <c r="AE581" s="271" t="s">
        <v>1</v>
      </c>
      <c r="AF581" s="271" t="s">
        <v>1</v>
      </c>
      <c r="AG581" s="271" t="s">
        <v>1</v>
      </c>
      <c r="AH581" s="271" t="s">
        <v>1</v>
      </c>
      <c r="AI581" s="271" t="s">
        <v>1</v>
      </c>
      <c r="AJ581" s="271" t="s">
        <v>1</v>
      </c>
      <c r="AK581" s="271" t="s">
        <v>1</v>
      </c>
      <c r="AL581" s="271" t="s">
        <v>1</v>
      </c>
      <c r="AM581" s="271" t="s">
        <v>1</v>
      </c>
      <c r="AN581" s="271" t="s">
        <v>1</v>
      </c>
      <c r="AO581" s="271" t="s">
        <v>1</v>
      </c>
      <c r="AP581" s="271" t="s">
        <v>1</v>
      </c>
      <c r="AQ581" s="271" t="s">
        <v>1</v>
      </c>
      <c r="AR581" s="271" t="s">
        <v>1</v>
      </c>
      <c r="AS581" s="271" t="s">
        <v>1</v>
      </c>
      <c r="AT581" s="271" t="s">
        <v>1</v>
      </c>
      <c r="AU581" s="271" t="s">
        <v>1</v>
      </c>
      <c r="AV581" s="271" t="s">
        <v>1</v>
      </c>
      <c r="AW581" s="284" t="s">
        <v>1</v>
      </c>
      <c r="AX581" s="284">
        <v>0</v>
      </c>
      <c r="AY581" s="284">
        <v>0</v>
      </c>
      <c r="AZ581" s="276" t="s">
        <v>1</v>
      </c>
      <c r="BA581" s="276" t="s">
        <v>1</v>
      </c>
      <c r="BB581" s="283" t="s">
        <v>1</v>
      </c>
      <c r="BD581" s="150" t="e">
        <f>_xlfn.XLOOKUP(A581,'KSD auditees'!A:A,'KSD auditees'!A:A)</f>
        <v>#N/A</v>
      </c>
      <c r="BE581" s="150" t="e">
        <f>_xlfn.XLOOKUP(A581,'KSD auditees'!A:A,'KSD auditees'!G:G)</f>
        <v>#N/A</v>
      </c>
      <c r="BF581" s="150">
        <f>_xlfn.XLOOKUP(A581,'[27]Non AGSA'!B:B,'[27]Non AGSA'!B:B)</f>
        <v>1154</v>
      </c>
      <c r="BG581" s="150" t="e">
        <f>_xlfn.XLOOKUP(A581,'[27]Dormant auditee list'!C:C,'[27]Dormant auditee list'!C:C)</f>
        <v>#N/A</v>
      </c>
      <c r="BH581" s="150" t="e">
        <f>_xlfn.XLOOKUP(A581,[27]Reworked!A:A,[27]Reworked!I:I)</f>
        <v>#N/A</v>
      </c>
      <c r="BJ581" s="150">
        <v>4</v>
      </c>
      <c r="BK581" s="150">
        <v>1</v>
      </c>
    </row>
    <row r="582" spans="1:63" ht="18.75" customHeight="1" x14ac:dyDescent="0.25">
      <c r="A582" s="265">
        <v>304</v>
      </c>
      <c r="B582" s="266" t="s">
        <v>1075</v>
      </c>
      <c r="C582" s="271" t="s">
        <v>1388</v>
      </c>
      <c r="D582" s="271" t="s">
        <v>1065</v>
      </c>
      <c r="E582" s="271" t="s">
        <v>1389</v>
      </c>
      <c r="F582" s="271" t="s">
        <v>1</v>
      </c>
      <c r="G582" s="271" t="s">
        <v>1</v>
      </c>
      <c r="H582" s="266" t="s">
        <v>1</v>
      </c>
      <c r="I582" s="266" t="s">
        <v>1065</v>
      </c>
      <c r="J582" s="285" t="s">
        <v>39</v>
      </c>
      <c r="K582" s="271" t="s">
        <v>1</v>
      </c>
      <c r="L582" s="271" t="s">
        <v>1</v>
      </c>
      <c r="M582" s="285" t="s">
        <v>39</v>
      </c>
      <c r="N582" s="271" t="s">
        <v>1</v>
      </c>
      <c r="O582" s="271" t="s">
        <v>1</v>
      </c>
      <c r="P582" s="271" t="s">
        <v>1</v>
      </c>
      <c r="Q582" s="271" t="s">
        <v>1</v>
      </c>
      <c r="R582" s="271" t="s">
        <v>1</v>
      </c>
      <c r="S582" s="271" t="s">
        <v>1</v>
      </c>
      <c r="T582" s="271" t="s">
        <v>1</v>
      </c>
      <c r="U582" s="271" t="s">
        <v>1</v>
      </c>
      <c r="V582" s="271" t="s">
        <v>1</v>
      </c>
      <c r="W582" s="271" t="s">
        <v>1</v>
      </c>
      <c r="X582" s="271" t="s">
        <v>1</v>
      </c>
      <c r="Y582" s="271" t="s">
        <v>1</v>
      </c>
      <c r="Z582" s="271" t="s">
        <v>1</v>
      </c>
      <c r="AA582" s="271" t="s">
        <v>1</v>
      </c>
      <c r="AB582" s="271" t="s">
        <v>1</v>
      </c>
      <c r="AC582" s="271" t="s">
        <v>1</v>
      </c>
      <c r="AD582" s="271" t="s">
        <v>1</v>
      </c>
      <c r="AE582" s="271" t="s">
        <v>1</v>
      </c>
      <c r="AF582" s="271" t="s">
        <v>1</v>
      </c>
      <c r="AG582" s="271" t="s">
        <v>1</v>
      </c>
      <c r="AH582" s="271" t="s">
        <v>1</v>
      </c>
      <c r="AI582" s="271" t="s">
        <v>1</v>
      </c>
      <c r="AJ582" s="271" t="s">
        <v>1</v>
      </c>
      <c r="AK582" s="271" t="s">
        <v>1</v>
      </c>
      <c r="AL582" s="271" t="s">
        <v>1</v>
      </c>
      <c r="AM582" s="271" t="s">
        <v>1</v>
      </c>
      <c r="AN582" s="271" t="s">
        <v>1</v>
      </c>
      <c r="AO582" s="271" t="s">
        <v>1</v>
      </c>
      <c r="AP582" s="271" t="s">
        <v>1</v>
      </c>
      <c r="AQ582" s="271" t="s">
        <v>1</v>
      </c>
      <c r="AR582" s="271" t="s">
        <v>1</v>
      </c>
      <c r="AS582" s="271" t="s">
        <v>1</v>
      </c>
      <c r="AT582" s="271" t="s">
        <v>1</v>
      </c>
      <c r="AU582" s="271" t="s">
        <v>1</v>
      </c>
      <c r="AV582" s="271" t="s">
        <v>1</v>
      </c>
      <c r="AW582" s="284" t="s">
        <v>1</v>
      </c>
      <c r="AX582" s="284">
        <v>0</v>
      </c>
      <c r="AY582" s="284">
        <v>0</v>
      </c>
      <c r="AZ582" s="276" t="s">
        <v>1</v>
      </c>
      <c r="BA582" s="276" t="s">
        <v>1</v>
      </c>
      <c r="BB582" s="283" t="s">
        <v>1</v>
      </c>
      <c r="BD582" s="150" t="e">
        <f>_xlfn.XLOOKUP(A582,'KSD auditees'!A:A,'KSD auditees'!A:A)</f>
        <v>#N/A</v>
      </c>
      <c r="BE582" s="150" t="e">
        <f>_xlfn.XLOOKUP(A582,'KSD auditees'!A:A,'KSD auditees'!G:G)</f>
        <v>#N/A</v>
      </c>
      <c r="BF582" s="150">
        <f>_xlfn.XLOOKUP(A582,'[27]Non AGSA'!B:B,'[27]Non AGSA'!B:B)</f>
        <v>304</v>
      </c>
      <c r="BG582" s="150" t="e">
        <f>_xlfn.XLOOKUP(A582,'[27]Dormant auditee list'!C:C,'[27]Dormant auditee list'!C:C)</f>
        <v>#N/A</v>
      </c>
      <c r="BH582" s="150" t="e">
        <f>_xlfn.XLOOKUP(A582,[27]Reworked!A:A,[27]Reworked!I:I)</f>
        <v>#N/A</v>
      </c>
      <c r="BJ582" s="150">
        <v>4</v>
      </c>
      <c r="BK582" s="150">
        <v>6</v>
      </c>
    </row>
    <row r="583" spans="1:63" ht="14.25" customHeight="1" x14ac:dyDescent="0.25">
      <c r="A583" s="265">
        <v>1420</v>
      </c>
      <c r="B583" s="266" t="s">
        <v>1390</v>
      </c>
      <c r="C583" s="271" t="s">
        <v>1388</v>
      </c>
      <c r="D583" s="271" t="s">
        <v>1086</v>
      </c>
      <c r="E583" s="271" t="s">
        <v>1389</v>
      </c>
      <c r="F583" s="271" t="s">
        <v>1</v>
      </c>
      <c r="G583" s="271" t="s">
        <v>1</v>
      </c>
      <c r="H583" s="266" t="s">
        <v>1</v>
      </c>
      <c r="I583" s="266" t="s">
        <v>1086</v>
      </c>
      <c r="J583" s="285" t="s">
        <v>39</v>
      </c>
      <c r="K583" s="271" t="s">
        <v>1</v>
      </c>
      <c r="L583" s="271" t="s">
        <v>1</v>
      </c>
      <c r="M583" s="279" t="s">
        <v>26</v>
      </c>
      <c r="N583" s="271" t="s">
        <v>1</v>
      </c>
      <c r="O583" s="271" t="s">
        <v>1</v>
      </c>
      <c r="P583" s="271" t="s">
        <v>1</v>
      </c>
      <c r="Q583" s="273" t="s">
        <v>22</v>
      </c>
      <c r="R583" s="271" t="s">
        <v>1</v>
      </c>
      <c r="S583" s="271" t="s">
        <v>1</v>
      </c>
      <c r="T583" s="271" t="s">
        <v>1</v>
      </c>
      <c r="U583" s="271" t="s">
        <v>1</v>
      </c>
      <c r="V583" s="271" t="s">
        <v>1</v>
      </c>
      <c r="W583" s="271" t="s">
        <v>1</v>
      </c>
      <c r="X583" s="271" t="s">
        <v>1</v>
      </c>
      <c r="Y583" s="271" t="s">
        <v>1</v>
      </c>
      <c r="Z583" s="271" t="s">
        <v>1</v>
      </c>
      <c r="AA583" s="271" t="s">
        <v>1</v>
      </c>
      <c r="AB583" s="271" t="s">
        <v>1</v>
      </c>
      <c r="AC583" s="271" t="s">
        <v>1</v>
      </c>
      <c r="AD583" s="271" t="s">
        <v>1</v>
      </c>
      <c r="AE583" s="271" t="s">
        <v>1</v>
      </c>
      <c r="AF583" s="271" t="s">
        <v>1</v>
      </c>
      <c r="AG583" s="271" t="s">
        <v>1</v>
      </c>
      <c r="AH583" s="271" t="s">
        <v>1</v>
      </c>
      <c r="AI583" s="271" t="s">
        <v>1</v>
      </c>
      <c r="AJ583" s="271" t="s">
        <v>1</v>
      </c>
      <c r="AK583" s="271" t="s">
        <v>1</v>
      </c>
      <c r="AL583" s="271" t="s">
        <v>1</v>
      </c>
      <c r="AM583" s="271" t="s">
        <v>1</v>
      </c>
      <c r="AN583" s="271" t="s">
        <v>1</v>
      </c>
      <c r="AO583" s="271" t="s">
        <v>1</v>
      </c>
      <c r="AP583" s="271" t="s">
        <v>1</v>
      </c>
      <c r="AQ583" s="271" t="s">
        <v>1</v>
      </c>
      <c r="AR583" s="271" t="s">
        <v>1</v>
      </c>
      <c r="AS583" s="271" t="s">
        <v>1</v>
      </c>
      <c r="AT583" s="271" t="s">
        <v>1</v>
      </c>
      <c r="AU583" s="271" t="s">
        <v>1</v>
      </c>
      <c r="AV583" s="271" t="s">
        <v>1</v>
      </c>
      <c r="AW583" s="284" t="s">
        <v>1</v>
      </c>
      <c r="AX583" s="284">
        <v>0</v>
      </c>
      <c r="AY583" s="284">
        <v>0</v>
      </c>
      <c r="AZ583" s="276" t="s">
        <v>1</v>
      </c>
      <c r="BA583" s="276" t="s">
        <v>1</v>
      </c>
      <c r="BB583" s="283" t="s">
        <v>1</v>
      </c>
      <c r="BD583" s="150" t="e">
        <f>_xlfn.XLOOKUP(A583,'KSD auditees'!A:A,'KSD auditees'!A:A)</f>
        <v>#N/A</v>
      </c>
      <c r="BE583" s="150" t="e">
        <f>_xlfn.XLOOKUP(A583,'KSD auditees'!A:A,'KSD auditees'!G:G)</f>
        <v>#N/A</v>
      </c>
      <c r="BF583" s="150">
        <f>_xlfn.XLOOKUP(A583,'[27]Non AGSA'!B:B,'[27]Non AGSA'!B:B)</f>
        <v>1420</v>
      </c>
      <c r="BG583" s="150" t="e">
        <f>_xlfn.XLOOKUP(A583,'[27]Dormant auditee list'!C:C,'[27]Dormant auditee list'!C:C)</f>
        <v>#N/A</v>
      </c>
      <c r="BH583" s="150" t="e">
        <f>_xlfn.XLOOKUP(A583,[27]Reworked!A:A,[27]Reworked!I:I)</f>
        <v>#N/A</v>
      </c>
      <c r="BJ583" s="150">
        <v>4</v>
      </c>
      <c r="BK583" s="150">
        <v>6</v>
      </c>
    </row>
    <row r="584" spans="1:63" ht="14.25" customHeight="1" x14ac:dyDescent="0.25">
      <c r="A584" s="265">
        <v>954</v>
      </c>
      <c r="B584" s="266" t="s">
        <v>1119</v>
      </c>
      <c r="C584" s="271" t="s">
        <v>1388</v>
      </c>
      <c r="D584" s="271" t="s">
        <v>1086</v>
      </c>
      <c r="E584" s="271" t="s">
        <v>1389</v>
      </c>
      <c r="F584" s="271" t="s">
        <v>1</v>
      </c>
      <c r="G584" s="271" t="s">
        <v>1</v>
      </c>
      <c r="H584" s="266" t="s">
        <v>1</v>
      </c>
      <c r="I584" s="266" t="s">
        <v>1086</v>
      </c>
      <c r="J584" s="279" t="s">
        <v>26</v>
      </c>
      <c r="K584" s="271" t="s">
        <v>1</v>
      </c>
      <c r="L584" s="271" t="s">
        <v>1</v>
      </c>
      <c r="M584" s="279" t="s">
        <v>26</v>
      </c>
      <c r="N584" s="271" t="s">
        <v>1</v>
      </c>
      <c r="O584" s="271" t="s">
        <v>1</v>
      </c>
      <c r="P584" s="272" t="s">
        <v>23</v>
      </c>
      <c r="Q584" s="273" t="s">
        <v>22</v>
      </c>
      <c r="R584" s="271" t="s">
        <v>1</v>
      </c>
      <c r="S584" s="271" t="s">
        <v>1</v>
      </c>
      <c r="T584" s="271" t="s">
        <v>1</v>
      </c>
      <c r="U584" s="271" t="s">
        <v>1</v>
      </c>
      <c r="V584" s="274" t="s">
        <v>20</v>
      </c>
      <c r="W584" s="271" t="s">
        <v>1</v>
      </c>
      <c r="X584" s="271" t="s">
        <v>1</v>
      </c>
      <c r="Y584" s="271" t="s">
        <v>1</v>
      </c>
      <c r="Z584" s="271" t="s">
        <v>1</v>
      </c>
      <c r="AA584" s="271" t="s">
        <v>1</v>
      </c>
      <c r="AB584" s="271" t="s">
        <v>1</v>
      </c>
      <c r="AC584" s="271" t="s">
        <v>1</v>
      </c>
      <c r="AD584" s="271" t="s">
        <v>1</v>
      </c>
      <c r="AE584" s="271" t="s">
        <v>1</v>
      </c>
      <c r="AF584" s="271" t="s">
        <v>1</v>
      </c>
      <c r="AG584" s="271" t="s">
        <v>1</v>
      </c>
      <c r="AH584" s="271" t="s">
        <v>1</v>
      </c>
      <c r="AI584" s="271" t="s">
        <v>1</v>
      </c>
      <c r="AJ584" s="271" t="s">
        <v>1</v>
      </c>
      <c r="AK584" s="271" t="s">
        <v>1</v>
      </c>
      <c r="AL584" s="271" t="s">
        <v>1</v>
      </c>
      <c r="AM584" s="271" t="s">
        <v>1</v>
      </c>
      <c r="AN584" s="271" t="s">
        <v>1</v>
      </c>
      <c r="AO584" s="271" t="s">
        <v>1</v>
      </c>
      <c r="AP584" s="271" t="s">
        <v>1</v>
      </c>
      <c r="AQ584" s="271" t="s">
        <v>1</v>
      </c>
      <c r="AR584" s="271" t="s">
        <v>1</v>
      </c>
      <c r="AS584" s="271" t="s">
        <v>1</v>
      </c>
      <c r="AT584" s="271" t="s">
        <v>1</v>
      </c>
      <c r="AU584" s="271" t="s">
        <v>1</v>
      </c>
      <c r="AV584" s="271" t="s">
        <v>1</v>
      </c>
      <c r="AW584" s="284" t="s">
        <v>1</v>
      </c>
      <c r="AX584" s="284">
        <v>0</v>
      </c>
      <c r="AY584" s="284">
        <v>0</v>
      </c>
      <c r="AZ584" s="276" t="s">
        <v>1</v>
      </c>
      <c r="BA584" s="276" t="s">
        <v>1</v>
      </c>
      <c r="BB584" s="283" t="s">
        <v>1</v>
      </c>
      <c r="BD584" s="150" t="e">
        <f>_xlfn.XLOOKUP(A584,'KSD auditees'!A:A,'KSD auditees'!A:A)</f>
        <v>#N/A</v>
      </c>
      <c r="BE584" s="150" t="e">
        <f>_xlfn.XLOOKUP(A584,'KSD auditees'!A:A,'KSD auditees'!G:G)</f>
        <v>#N/A</v>
      </c>
      <c r="BF584" s="150">
        <f>_xlfn.XLOOKUP(A584,'[27]Non AGSA'!B:B,'[27]Non AGSA'!B:B)</f>
        <v>954</v>
      </c>
      <c r="BG584" s="150" t="e">
        <f>_xlfn.XLOOKUP(A584,'[27]Dormant auditee list'!C:C,'[27]Dormant auditee list'!C:C)</f>
        <v>#N/A</v>
      </c>
      <c r="BH584" s="150" t="e">
        <f>_xlfn.XLOOKUP(A584,[27]Reworked!A:A,[27]Reworked!I:I)</f>
        <v>#N/A</v>
      </c>
      <c r="BJ584" s="150">
        <v>4</v>
      </c>
      <c r="BK584" s="150">
        <v>3</v>
      </c>
    </row>
    <row r="585" spans="1:63" ht="13.5" customHeight="1" x14ac:dyDescent="0.25">
      <c r="A585" s="265">
        <v>955</v>
      </c>
      <c r="B585" s="266" t="s">
        <v>1120</v>
      </c>
      <c r="C585" s="271" t="s">
        <v>1388</v>
      </c>
      <c r="D585" s="271" t="s">
        <v>1086</v>
      </c>
      <c r="E585" s="271" t="s">
        <v>1389</v>
      </c>
      <c r="F585" s="271" t="s">
        <v>1</v>
      </c>
      <c r="G585" s="271" t="s">
        <v>1</v>
      </c>
      <c r="H585" s="266" t="s">
        <v>1</v>
      </c>
      <c r="I585" s="266" t="s">
        <v>1086</v>
      </c>
      <c r="J585" s="279" t="s">
        <v>26</v>
      </c>
      <c r="K585" s="271" t="s">
        <v>1</v>
      </c>
      <c r="L585" s="271" t="s">
        <v>1</v>
      </c>
      <c r="M585" s="279" t="s">
        <v>26</v>
      </c>
      <c r="N585" s="271" t="s">
        <v>1</v>
      </c>
      <c r="O585" s="271" t="s">
        <v>1</v>
      </c>
      <c r="P585" s="272" t="s">
        <v>23</v>
      </c>
      <c r="Q585" s="271" t="s">
        <v>1</v>
      </c>
      <c r="R585" s="271" t="s">
        <v>1</v>
      </c>
      <c r="S585" s="271" t="s">
        <v>1</v>
      </c>
      <c r="T585" s="271" t="s">
        <v>1</v>
      </c>
      <c r="U585" s="271" t="s">
        <v>1</v>
      </c>
      <c r="V585" s="272" t="s">
        <v>23</v>
      </c>
      <c r="W585" s="271" t="s">
        <v>1</v>
      </c>
      <c r="X585" s="271" t="s">
        <v>1</v>
      </c>
      <c r="Y585" s="271" t="s">
        <v>1</v>
      </c>
      <c r="Z585" s="271" t="s">
        <v>1</v>
      </c>
      <c r="AA585" s="271" t="s">
        <v>1</v>
      </c>
      <c r="AB585" s="271" t="s">
        <v>1</v>
      </c>
      <c r="AC585" s="271" t="s">
        <v>1</v>
      </c>
      <c r="AD585" s="271" t="s">
        <v>1</v>
      </c>
      <c r="AE585" s="271" t="s">
        <v>1</v>
      </c>
      <c r="AF585" s="271" t="s">
        <v>1</v>
      </c>
      <c r="AG585" s="271" t="s">
        <v>1</v>
      </c>
      <c r="AH585" s="271" t="s">
        <v>1</v>
      </c>
      <c r="AI585" s="271" t="s">
        <v>1</v>
      </c>
      <c r="AJ585" s="271" t="s">
        <v>1</v>
      </c>
      <c r="AK585" s="271" t="s">
        <v>1</v>
      </c>
      <c r="AL585" s="271" t="s">
        <v>1</v>
      </c>
      <c r="AM585" s="271" t="s">
        <v>1</v>
      </c>
      <c r="AN585" s="271" t="s">
        <v>1</v>
      </c>
      <c r="AO585" s="271" t="s">
        <v>1</v>
      </c>
      <c r="AP585" s="271" t="s">
        <v>1</v>
      </c>
      <c r="AQ585" s="271" t="s">
        <v>1</v>
      </c>
      <c r="AR585" s="271" t="s">
        <v>1</v>
      </c>
      <c r="AS585" s="271" t="s">
        <v>1</v>
      </c>
      <c r="AT585" s="271" t="s">
        <v>1</v>
      </c>
      <c r="AU585" s="271" t="s">
        <v>1</v>
      </c>
      <c r="AV585" s="271" t="s">
        <v>1</v>
      </c>
      <c r="AW585" s="284" t="s">
        <v>1</v>
      </c>
      <c r="AX585" s="284">
        <v>0</v>
      </c>
      <c r="AY585" s="284">
        <v>0</v>
      </c>
      <c r="AZ585" s="276" t="s">
        <v>1</v>
      </c>
      <c r="BA585" s="276" t="s">
        <v>1</v>
      </c>
      <c r="BB585" s="283" t="s">
        <v>1</v>
      </c>
      <c r="BD585" s="150" t="e">
        <f>_xlfn.XLOOKUP(A585,'KSD auditees'!A:A,'KSD auditees'!A:A)</f>
        <v>#N/A</v>
      </c>
      <c r="BE585" s="150" t="e">
        <f>_xlfn.XLOOKUP(A585,'KSD auditees'!A:A,'KSD auditees'!G:G)</f>
        <v>#N/A</v>
      </c>
      <c r="BF585" s="150">
        <f>_xlfn.XLOOKUP(A585,'[27]Non AGSA'!B:B,'[27]Non AGSA'!B:B)</f>
        <v>955</v>
      </c>
      <c r="BG585" s="150" t="e">
        <f>_xlfn.XLOOKUP(A585,'[27]Dormant auditee list'!C:C,'[27]Dormant auditee list'!C:C)</f>
        <v>#N/A</v>
      </c>
      <c r="BH585" s="150" t="e">
        <f>_xlfn.XLOOKUP(A585,[27]Reworked!A:A,[27]Reworked!I:I)</f>
        <v>#N/A</v>
      </c>
      <c r="BJ585" s="150">
        <v>4</v>
      </c>
      <c r="BK585" s="150">
        <v>3</v>
      </c>
    </row>
    <row r="586" spans="1:63" ht="14.25" customHeight="1" x14ac:dyDescent="0.25">
      <c r="A586" s="265">
        <v>959</v>
      </c>
      <c r="B586" s="266" t="s">
        <v>1122</v>
      </c>
      <c r="C586" s="271" t="s">
        <v>1388</v>
      </c>
      <c r="D586" s="271" t="s">
        <v>1086</v>
      </c>
      <c r="E586" s="271" t="s">
        <v>1389</v>
      </c>
      <c r="F586" s="271" t="s">
        <v>1</v>
      </c>
      <c r="G586" s="271" t="s">
        <v>1</v>
      </c>
      <c r="H586" s="266" t="s">
        <v>1</v>
      </c>
      <c r="I586" s="266" t="s">
        <v>1086</v>
      </c>
      <c r="J586" s="279" t="s">
        <v>26</v>
      </c>
      <c r="K586" s="271" t="s">
        <v>1</v>
      </c>
      <c r="L586" s="271" t="s">
        <v>1</v>
      </c>
      <c r="M586" s="279" t="s">
        <v>26</v>
      </c>
      <c r="N586" s="271" t="s">
        <v>1</v>
      </c>
      <c r="O586" s="271" t="s">
        <v>1</v>
      </c>
      <c r="P586" s="271" t="s">
        <v>1</v>
      </c>
      <c r="Q586" s="271" t="s">
        <v>1</v>
      </c>
      <c r="R586" s="271" t="s">
        <v>1</v>
      </c>
      <c r="S586" s="271" t="s">
        <v>1</v>
      </c>
      <c r="T586" s="271" t="s">
        <v>1</v>
      </c>
      <c r="U586" s="271" t="s">
        <v>1</v>
      </c>
      <c r="V586" s="272" t="s">
        <v>23</v>
      </c>
      <c r="W586" s="271" t="s">
        <v>1</v>
      </c>
      <c r="X586" s="271" t="s">
        <v>1</v>
      </c>
      <c r="Y586" s="271" t="s">
        <v>1</v>
      </c>
      <c r="Z586" s="271" t="s">
        <v>1</v>
      </c>
      <c r="AA586" s="271" t="s">
        <v>1</v>
      </c>
      <c r="AB586" s="271" t="s">
        <v>1</v>
      </c>
      <c r="AC586" s="271" t="s">
        <v>1</v>
      </c>
      <c r="AD586" s="271" t="s">
        <v>1</v>
      </c>
      <c r="AE586" s="271" t="s">
        <v>1</v>
      </c>
      <c r="AF586" s="271" t="s">
        <v>1</v>
      </c>
      <c r="AG586" s="271" t="s">
        <v>1</v>
      </c>
      <c r="AH586" s="271" t="s">
        <v>1</v>
      </c>
      <c r="AI586" s="271" t="s">
        <v>1</v>
      </c>
      <c r="AJ586" s="271" t="s">
        <v>1</v>
      </c>
      <c r="AK586" s="271" t="s">
        <v>1</v>
      </c>
      <c r="AL586" s="271" t="s">
        <v>1</v>
      </c>
      <c r="AM586" s="271" t="s">
        <v>1</v>
      </c>
      <c r="AN586" s="271" t="s">
        <v>1</v>
      </c>
      <c r="AO586" s="271" t="s">
        <v>1</v>
      </c>
      <c r="AP586" s="271" t="s">
        <v>1</v>
      </c>
      <c r="AQ586" s="271" t="s">
        <v>1</v>
      </c>
      <c r="AR586" s="271" t="s">
        <v>1</v>
      </c>
      <c r="AS586" s="271" t="s">
        <v>1</v>
      </c>
      <c r="AT586" s="271" t="s">
        <v>1</v>
      </c>
      <c r="AU586" s="271" t="s">
        <v>1</v>
      </c>
      <c r="AV586" s="271" t="s">
        <v>1</v>
      </c>
      <c r="AW586" s="284" t="s">
        <v>1</v>
      </c>
      <c r="AX586" s="284">
        <v>0</v>
      </c>
      <c r="AY586" s="284">
        <v>0</v>
      </c>
      <c r="AZ586" s="276" t="s">
        <v>1</v>
      </c>
      <c r="BA586" s="276" t="s">
        <v>1</v>
      </c>
      <c r="BB586" s="283" t="s">
        <v>1</v>
      </c>
      <c r="BD586" s="150" t="e">
        <f>_xlfn.XLOOKUP(A586,'KSD auditees'!A:A,'KSD auditees'!A:A)</f>
        <v>#N/A</v>
      </c>
      <c r="BE586" s="150" t="e">
        <f>_xlfn.XLOOKUP(A586,'KSD auditees'!A:A,'KSD auditees'!G:G)</f>
        <v>#N/A</v>
      </c>
      <c r="BF586" s="150">
        <f>_xlfn.XLOOKUP(A586,'[27]Non AGSA'!B:B,'[27]Non AGSA'!B:B)</f>
        <v>959</v>
      </c>
      <c r="BG586" s="150" t="e">
        <f>_xlfn.XLOOKUP(A586,'[27]Dormant auditee list'!C:C,'[27]Dormant auditee list'!C:C)</f>
        <v>#N/A</v>
      </c>
      <c r="BH586" s="150" t="e">
        <f>_xlfn.XLOOKUP(A586,[27]Reworked!A:A,[27]Reworked!I:I)</f>
        <v>#N/A</v>
      </c>
      <c r="BJ586" s="150">
        <v>4</v>
      </c>
      <c r="BK586" s="150">
        <v>3</v>
      </c>
    </row>
    <row r="587" spans="1:63" ht="14.25" customHeight="1" x14ac:dyDescent="0.25">
      <c r="A587" s="265">
        <v>963</v>
      </c>
      <c r="B587" s="266" t="s">
        <v>1143</v>
      </c>
      <c r="C587" s="271" t="s">
        <v>1388</v>
      </c>
      <c r="D587" s="271" t="s">
        <v>1086</v>
      </c>
      <c r="E587" s="271" t="s">
        <v>1389</v>
      </c>
      <c r="F587" s="271" t="s">
        <v>1</v>
      </c>
      <c r="G587" s="271" t="s">
        <v>1</v>
      </c>
      <c r="H587" s="266" t="s">
        <v>1</v>
      </c>
      <c r="I587" s="266" t="s">
        <v>1086</v>
      </c>
      <c r="J587" s="275" t="s">
        <v>33</v>
      </c>
      <c r="K587" s="271" t="s">
        <v>1</v>
      </c>
      <c r="L587" s="271" t="s">
        <v>1</v>
      </c>
      <c r="M587" s="275" t="s">
        <v>33</v>
      </c>
      <c r="N587" s="271" t="s">
        <v>1</v>
      </c>
      <c r="O587" s="271" t="s">
        <v>1</v>
      </c>
      <c r="P587" s="271" t="s">
        <v>1</v>
      </c>
      <c r="Q587" s="271" t="s">
        <v>1</v>
      </c>
      <c r="R587" s="271" t="s">
        <v>1</v>
      </c>
      <c r="S587" s="271" t="s">
        <v>1</v>
      </c>
      <c r="T587" s="271" t="s">
        <v>1</v>
      </c>
      <c r="U587" s="271" t="s">
        <v>1</v>
      </c>
      <c r="V587" s="271" t="s">
        <v>1</v>
      </c>
      <c r="W587" s="271" t="s">
        <v>1</v>
      </c>
      <c r="X587" s="271" t="s">
        <v>1</v>
      </c>
      <c r="Y587" s="271" t="s">
        <v>1</v>
      </c>
      <c r="Z587" s="271" t="s">
        <v>1</v>
      </c>
      <c r="AA587" s="271" t="s">
        <v>1</v>
      </c>
      <c r="AB587" s="271" t="s">
        <v>1</v>
      </c>
      <c r="AC587" s="271" t="s">
        <v>1</v>
      </c>
      <c r="AD587" s="271" t="s">
        <v>1</v>
      </c>
      <c r="AE587" s="271" t="s">
        <v>1</v>
      </c>
      <c r="AF587" s="271" t="s">
        <v>1</v>
      </c>
      <c r="AG587" s="271" t="s">
        <v>1</v>
      </c>
      <c r="AH587" s="271" t="s">
        <v>1</v>
      </c>
      <c r="AI587" s="271" t="s">
        <v>1</v>
      </c>
      <c r="AJ587" s="271" t="s">
        <v>1</v>
      </c>
      <c r="AK587" s="271" t="s">
        <v>1</v>
      </c>
      <c r="AL587" s="271" t="s">
        <v>1</v>
      </c>
      <c r="AM587" s="271" t="s">
        <v>1</v>
      </c>
      <c r="AN587" s="271" t="s">
        <v>1</v>
      </c>
      <c r="AO587" s="271" t="s">
        <v>1</v>
      </c>
      <c r="AP587" s="271" t="s">
        <v>1</v>
      </c>
      <c r="AQ587" s="271" t="s">
        <v>1</v>
      </c>
      <c r="AR587" s="271" t="s">
        <v>1</v>
      </c>
      <c r="AS587" s="271" t="s">
        <v>1</v>
      </c>
      <c r="AT587" s="271" t="s">
        <v>1</v>
      </c>
      <c r="AU587" s="271" t="s">
        <v>1</v>
      </c>
      <c r="AV587" s="271" t="s">
        <v>1</v>
      </c>
      <c r="AW587" s="284" t="s">
        <v>1</v>
      </c>
      <c r="AX587" s="284">
        <v>0</v>
      </c>
      <c r="AY587" s="284">
        <v>0</v>
      </c>
      <c r="AZ587" s="276" t="s">
        <v>1</v>
      </c>
      <c r="BA587" s="276" t="s">
        <v>1</v>
      </c>
      <c r="BB587" s="283" t="s">
        <v>1</v>
      </c>
      <c r="BD587" s="150" t="e">
        <f>_xlfn.XLOOKUP(A587,'KSD auditees'!A:A,'KSD auditees'!A:A)</f>
        <v>#N/A</v>
      </c>
      <c r="BE587" s="150" t="e">
        <f>_xlfn.XLOOKUP(A587,'KSD auditees'!A:A,'KSD auditees'!G:G)</f>
        <v>#N/A</v>
      </c>
      <c r="BF587" s="150">
        <f>_xlfn.XLOOKUP(A587,'[27]Non AGSA'!B:B,'[27]Non AGSA'!B:B)</f>
        <v>963</v>
      </c>
      <c r="BG587" s="150" t="e">
        <f>_xlfn.XLOOKUP(A587,'[27]Dormant auditee list'!C:C,'[27]Dormant auditee list'!C:C)</f>
        <v>#N/A</v>
      </c>
      <c r="BH587" s="150" t="e">
        <f>_xlfn.XLOOKUP(A587,[27]Reworked!A:A,[27]Reworked!I:I)</f>
        <v>#N/A</v>
      </c>
      <c r="BJ587" s="150">
        <v>4</v>
      </c>
      <c r="BK587" s="150">
        <v>1</v>
      </c>
    </row>
    <row r="588" spans="1:63" ht="14.25" customHeight="1" x14ac:dyDescent="0.25">
      <c r="A588" s="265">
        <v>964</v>
      </c>
      <c r="B588" s="266" t="s">
        <v>1146</v>
      </c>
      <c r="C588" s="271" t="s">
        <v>1388</v>
      </c>
      <c r="D588" s="271" t="s">
        <v>1086</v>
      </c>
      <c r="E588" s="271" t="s">
        <v>1389</v>
      </c>
      <c r="F588" s="271" t="s">
        <v>1</v>
      </c>
      <c r="G588" s="271" t="s">
        <v>1</v>
      </c>
      <c r="H588" s="266" t="s">
        <v>1</v>
      </c>
      <c r="I588" s="266" t="s">
        <v>1086</v>
      </c>
      <c r="J588" s="275" t="s">
        <v>33</v>
      </c>
      <c r="K588" s="271" t="s">
        <v>1</v>
      </c>
      <c r="L588" s="271" t="s">
        <v>1</v>
      </c>
      <c r="M588" s="275" t="s">
        <v>33</v>
      </c>
      <c r="N588" s="271" t="s">
        <v>1</v>
      </c>
      <c r="O588" s="271" t="s">
        <v>1</v>
      </c>
      <c r="P588" s="271" t="s">
        <v>1</v>
      </c>
      <c r="Q588" s="271" t="s">
        <v>1</v>
      </c>
      <c r="R588" s="271" t="s">
        <v>1</v>
      </c>
      <c r="S588" s="271" t="s">
        <v>1</v>
      </c>
      <c r="T588" s="271" t="s">
        <v>1</v>
      </c>
      <c r="U588" s="271" t="s">
        <v>1</v>
      </c>
      <c r="V588" s="271" t="s">
        <v>1</v>
      </c>
      <c r="W588" s="271" t="s">
        <v>1</v>
      </c>
      <c r="X588" s="271" t="s">
        <v>1</v>
      </c>
      <c r="Y588" s="271" t="s">
        <v>1</v>
      </c>
      <c r="Z588" s="271" t="s">
        <v>1</v>
      </c>
      <c r="AA588" s="271" t="s">
        <v>1</v>
      </c>
      <c r="AB588" s="271" t="s">
        <v>1</v>
      </c>
      <c r="AC588" s="271" t="s">
        <v>1</v>
      </c>
      <c r="AD588" s="271" t="s">
        <v>1</v>
      </c>
      <c r="AE588" s="271" t="s">
        <v>1</v>
      </c>
      <c r="AF588" s="271" t="s">
        <v>1</v>
      </c>
      <c r="AG588" s="271" t="s">
        <v>1</v>
      </c>
      <c r="AH588" s="271" t="s">
        <v>1</v>
      </c>
      <c r="AI588" s="271" t="s">
        <v>1</v>
      </c>
      <c r="AJ588" s="271" t="s">
        <v>1</v>
      </c>
      <c r="AK588" s="271" t="s">
        <v>1</v>
      </c>
      <c r="AL588" s="271" t="s">
        <v>1</v>
      </c>
      <c r="AM588" s="271" t="s">
        <v>1</v>
      </c>
      <c r="AN588" s="271" t="s">
        <v>1</v>
      </c>
      <c r="AO588" s="271" t="s">
        <v>1</v>
      </c>
      <c r="AP588" s="271" t="s">
        <v>1</v>
      </c>
      <c r="AQ588" s="271" t="s">
        <v>1</v>
      </c>
      <c r="AR588" s="271" t="s">
        <v>1</v>
      </c>
      <c r="AS588" s="271" t="s">
        <v>1</v>
      </c>
      <c r="AT588" s="271" t="s">
        <v>1</v>
      </c>
      <c r="AU588" s="271" t="s">
        <v>1</v>
      </c>
      <c r="AV588" s="271" t="s">
        <v>1</v>
      </c>
      <c r="AW588" s="284" t="s">
        <v>1</v>
      </c>
      <c r="AX588" s="284">
        <v>0</v>
      </c>
      <c r="AY588" s="284">
        <v>0</v>
      </c>
      <c r="AZ588" s="276" t="s">
        <v>1</v>
      </c>
      <c r="BA588" s="276" t="s">
        <v>1</v>
      </c>
      <c r="BB588" s="283" t="s">
        <v>1</v>
      </c>
      <c r="BD588" s="150" t="e">
        <f>_xlfn.XLOOKUP(A588,'KSD auditees'!A:A,'KSD auditees'!A:A)</f>
        <v>#N/A</v>
      </c>
      <c r="BE588" s="150" t="e">
        <f>_xlfn.XLOOKUP(A588,'KSD auditees'!A:A,'KSD auditees'!G:G)</f>
        <v>#N/A</v>
      </c>
      <c r="BF588" s="150">
        <f>_xlfn.XLOOKUP(A588,'[27]Non AGSA'!B:B,'[27]Non AGSA'!B:B)</f>
        <v>964</v>
      </c>
      <c r="BG588" s="150" t="e">
        <f>_xlfn.XLOOKUP(A588,'[27]Dormant auditee list'!C:C,'[27]Dormant auditee list'!C:C)</f>
        <v>#N/A</v>
      </c>
      <c r="BH588" s="150" t="e">
        <f>_xlfn.XLOOKUP(A588,[27]Reworked!A:A,[27]Reworked!I:I)</f>
        <v>#N/A</v>
      </c>
      <c r="BJ588" s="150">
        <v>4</v>
      </c>
      <c r="BK588" s="150">
        <v>1</v>
      </c>
    </row>
    <row r="589" spans="1:63" ht="34.5" customHeight="1" x14ac:dyDescent="0.25">
      <c r="A589" s="265">
        <v>467</v>
      </c>
      <c r="B589" s="266" t="s">
        <v>997</v>
      </c>
      <c r="C589" s="271" t="s">
        <v>1388</v>
      </c>
      <c r="D589" s="271" t="s">
        <v>941</v>
      </c>
      <c r="E589" s="271" t="s">
        <v>1389</v>
      </c>
      <c r="F589" s="271" t="s">
        <v>1</v>
      </c>
      <c r="G589" s="271" t="s">
        <v>953</v>
      </c>
      <c r="H589" s="266" t="s">
        <v>440</v>
      </c>
      <c r="I589" s="266" t="s">
        <v>437</v>
      </c>
      <c r="J589" s="285" t="s">
        <v>39</v>
      </c>
      <c r="K589" s="271" t="s">
        <v>1</v>
      </c>
      <c r="L589" s="271" t="s">
        <v>1</v>
      </c>
      <c r="M589" s="275" t="s">
        <v>33</v>
      </c>
      <c r="N589" s="271" t="s">
        <v>1</v>
      </c>
      <c r="O589" s="271" t="s">
        <v>1</v>
      </c>
      <c r="P589" s="271" t="s">
        <v>1</v>
      </c>
      <c r="Q589" s="271" t="s">
        <v>1</v>
      </c>
      <c r="R589" s="271" t="s">
        <v>1</v>
      </c>
      <c r="S589" s="271" t="s">
        <v>1</v>
      </c>
      <c r="T589" s="271" t="s">
        <v>1</v>
      </c>
      <c r="U589" s="271" t="s">
        <v>1</v>
      </c>
      <c r="V589" s="271" t="s">
        <v>1</v>
      </c>
      <c r="W589" s="271" t="s">
        <v>1</v>
      </c>
      <c r="X589" s="271" t="s">
        <v>1</v>
      </c>
      <c r="Y589" s="271" t="s">
        <v>1</v>
      </c>
      <c r="Z589" s="271" t="s">
        <v>1</v>
      </c>
      <c r="AA589" s="271" t="s">
        <v>1</v>
      </c>
      <c r="AB589" s="271" t="s">
        <v>1</v>
      </c>
      <c r="AC589" s="271" t="s">
        <v>1</v>
      </c>
      <c r="AD589" s="271" t="s">
        <v>1</v>
      </c>
      <c r="AE589" s="271" t="s">
        <v>1</v>
      </c>
      <c r="AF589" s="271" t="s">
        <v>1</v>
      </c>
      <c r="AG589" s="271" t="s">
        <v>1</v>
      </c>
      <c r="AH589" s="271" t="s">
        <v>1</v>
      </c>
      <c r="AI589" s="271" t="s">
        <v>1</v>
      </c>
      <c r="AJ589" s="271" t="s">
        <v>1</v>
      </c>
      <c r="AK589" s="271" t="s">
        <v>1</v>
      </c>
      <c r="AL589" s="271" t="s">
        <v>1</v>
      </c>
      <c r="AM589" s="271" t="s">
        <v>1</v>
      </c>
      <c r="AN589" s="271" t="s">
        <v>1</v>
      </c>
      <c r="AO589" s="271" t="s">
        <v>1</v>
      </c>
      <c r="AP589" s="271" t="s">
        <v>1</v>
      </c>
      <c r="AQ589" s="271" t="s">
        <v>1</v>
      </c>
      <c r="AR589" s="271" t="s">
        <v>1</v>
      </c>
      <c r="AS589" s="271" t="s">
        <v>1</v>
      </c>
      <c r="AT589" s="271" t="s">
        <v>1</v>
      </c>
      <c r="AU589" s="271" t="s">
        <v>1</v>
      </c>
      <c r="AV589" s="271" t="s">
        <v>1</v>
      </c>
      <c r="AW589" s="284" t="s">
        <v>1</v>
      </c>
      <c r="AX589" s="284">
        <v>0</v>
      </c>
      <c r="AY589" s="284">
        <v>0</v>
      </c>
      <c r="AZ589" s="276" t="s">
        <v>1</v>
      </c>
      <c r="BA589" s="276" t="s">
        <v>1</v>
      </c>
      <c r="BB589" s="283" t="s">
        <v>1</v>
      </c>
      <c r="BD589" s="150" t="e">
        <f>_xlfn.XLOOKUP(A589,'KSD auditees'!A:A,'KSD auditees'!A:A)</f>
        <v>#N/A</v>
      </c>
      <c r="BE589" s="150" t="e">
        <f>_xlfn.XLOOKUP(A589,'KSD auditees'!A:A,'KSD auditees'!G:G)</f>
        <v>#N/A</v>
      </c>
      <c r="BF589" s="150">
        <f>_xlfn.XLOOKUP(A589,'[27]Non AGSA'!B:B,'[27]Non AGSA'!B:B)</f>
        <v>467</v>
      </c>
      <c r="BG589" s="150" t="e">
        <f>_xlfn.XLOOKUP(A589,'[27]Dormant auditee list'!C:C,'[27]Dormant auditee list'!C:C)</f>
        <v>#N/A</v>
      </c>
      <c r="BH589" s="150" t="e">
        <f>_xlfn.XLOOKUP(A589,[27]Reworked!A:A,[27]Reworked!I:I)</f>
        <v>#N/A</v>
      </c>
      <c r="BJ589" s="150">
        <v>4</v>
      </c>
      <c r="BK589" s="150">
        <v>6</v>
      </c>
    </row>
    <row r="590" spans="1:63" ht="14.25" customHeight="1" x14ac:dyDescent="0.25">
      <c r="A590" s="265">
        <v>969</v>
      </c>
      <c r="B590" s="266" t="s">
        <v>1149</v>
      </c>
      <c r="C590" s="271" t="s">
        <v>1388</v>
      </c>
      <c r="D590" s="271" t="s">
        <v>1086</v>
      </c>
      <c r="E590" s="271" t="s">
        <v>1389</v>
      </c>
      <c r="F590" s="271" t="s">
        <v>1</v>
      </c>
      <c r="G590" s="271" t="s">
        <v>1</v>
      </c>
      <c r="H590" s="266" t="s">
        <v>1</v>
      </c>
      <c r="I590" s="266" t="s">
        <v>1086</v>
      </c>
      <c r="J590" s="279" t="s">
        <v>26</v>
      </c>
      <c r="K590" s="271" t="s">
        <v>1</v>
      </c>
      <c r="L590" s="271" t="s">
        <v>1</v>
      </c>
      <c r="M590" s="279" t="s">
        <v>26</v>
      </c>
      <c r="N590" s="271" t="s">
        <v>1</v>
      </c>
      <c r="O590" s="271" t="s">
        <v>1</v>
      </c>
      <c r="P590" s="271" t="s">
        <v>1</v>
      </c>
      <c r="Q590" s="271" t="s">
        <v>1</v>
      </c>
      <c r="R590" s="271" t="s">
        <v>1</v>
      </c>
      <c r="S590" s="271" t="s">
        <v>1</v>
      </c>
      <c r="T590" s="271" t="s">
        <v>1</v>
      </c>
      <c r="U590" s="271" t="s">
        <v>1</v>
      </c>
      <c r="V590" s="272" t="s">
        <v>23</v>
      </c>
      <c r="W590" s="271" t="s">
        <v>1</v>
      </c>
      <c r="X590" s="271" t="s">
        <v>1</v>
      </c>
      <c r="Y590" s="271" t="s">
        <v>1</v>
      </c>
      <c r="Z590" s="271" t="s">
        <v>1</v>
      </c>
      <c r="AA590" s="271" t="s">
        <v>1</v>
      </c>
      <c r="AB590" s="271" t="s">
        <v>1</v>
      </c>
      <c r="AC590" s="271" t="s">
        <v>1</v>
      </c>
      <c r="AD590" s="271" t="s">
        <v>1</v>
      </c>
      <c r="AE590" s="271" t="s">
        <v>1</v>
      </c>
      <c r="AF590" s="271" t="s">
        <v>1</v>
      </c>
      <c r="AG590" s="271" t="s">
        <v>1</v>
      </c>
      <c r="AH590" s="271" t="s">
        <v>1</v>
      </c>
      <c r="AI590" s="271" t="s">
        <v>1</v>
      </c>
      <c r="AJ590" s="271" t="s">
        <v>1</v>
      </c>
      <c r="AK590" s="271" t="s">
        <v>1</v>
      </c>
      <c r="AL590" s="271" t="s">
        <v>1</v>
      </c>
      <c r="AM590" s="271" t="s">
        <v>1</v>
      </c>
      <c r="AN590" s="271" t="s">
        <v>1</v>
      </c>
      <c r="AO590" s="271" t="s">
        <v>1</v>
      </c>
      <c r="AP590" s="271" t="s">
        <v>1</v>
      </c>
      <c r="AQ590" s="271" t="s">
        <v>1</v>
      </c>
      <c r="AR590" s="271" t="s">
        <v>1</v>
      </c>
      <c r="AS590" s="271" t="s">
        <v>1</v>
      </c>
      <c r="AT590" s="271" t="s">
        <v>1</v>
      </c>
      <c r="AU590" s="271" t="s">
        <v>1</v>
      </c>
      <c r="AV590" s="271" t="s">
        <v>1</v>
      </c>
      <c r="AW590" s="284" t="s">
        <v>1</v>
      </c>
      <c r="AX590" s="284">
        <v>0</v>
      </c>
      <c r="AY590" s="284">
        <v>0</v>
      </c>
      <c r="AZ590" s="276" t="s">
        <v>1</v>
      </c>
      <c r="BA590" s="276" t="s">
        <v>1</v>
      </c>
      <c r="BB590" s="283" t="s">
        <v>1</v>
      </c>
      <c r="BD590" s="150" t="e">
        <f>_xlfn.XLOOKUP(A590,'KSD auditees'!A:A,'KSD auditees'!A:A)</f>
        <v>#N/A</v>
      </c>
      <c r="BE590" s="150" t="e">
        <f>_xlfn.XLOOKUP(A590,'KSD auditees'!A:A,'KSD auditees'!G:G)</f>
        <v>#N/A</v>
      </c>
      <c r="BF590" s="150">
        <f>_xlfn.XLOOKUP(A590,'[27]Non AGSA'!B:B,'[27]Non AGSA'!B:B)</f>
        <v>969</v>
      </c>
      <c r="BG590" s="150" t="e">
        <f>_xlfn.XLOOKUP(A590,'[27]Dormant auditee list'!C:C,'[27]Dormant auditee list'!C:C)</f>
        <v>#N/A</v>
      </c>
      <c r="BH590" s="150" t="e">
        <f>_xlfn.XLOOKUP(A590,[27]Reworked!A:A,[27]Reworked!I:I)</f>
        <v>#N/A</v>
      </c>
      <c r="BJ590" s="150">
        <v>4</v>
      </c>
      <c r="BK590" s="150">
        <v>3</v>
      </c>
    </row>
    <row r="591" spans="1:63" ht="14.25" customHeight="1" x14ac:dyDescent="0.25">
      <c r="A591" s="265">
        <v>1153</v>
      </c>
      <c r="B591" s="266" t="s">
        <v>1391</v>
      </c>
      <c r="C591" s="271" t="s">
        <v>1388</v>
      </c>
      <c r="D591" s="271" t="s">
        <v>571</v>
      </c>
      <c r="E591" s="271" t="s">
        <v>1389</v>
      </c>
      <c r="F591" s="271" t="s">
        <v>1</v>
      </c>
      <c r="G591" s="271" t="s">
        <v>1</v>
      </c>
      <c r="H591" s="266" t="s">
        <v>1</v>
      </c>
      <c r="I591" s="266" t="s">
        <v>571</v>
      </c>
      <c r="J591" s="275" t="s">
        <v>33</v>
      </c>
      <c r="K591" s="271" t="s">
        <v>1</v>
      </c>
      <c r="L591" s="271" t="s">
        <v>1</v>
      </c>
      <c r="M591" s="275" t="s">
        <v>33</v>
      </c>
      <c r="N591" s="271" t="s">
        <v>1</v>
      </c>
      <c r="O591" s="271" t="s">
        <v>1</v>
      </c>
      <c r="P591" s="271" t="s">
        <v>1</v>
      </c>
      <c r="Q591" s="271" t="s">
        <v>1</v>
      </c>
      <c r="R591" s="271" t="s">
        <v>1</v>
      </c>
      <c r="S591" s="271" t="s">
        <v>1</v>
      </c>
      <c r="T591" s="271" t="s">
        <v>1</v>
      </c>
      <c r="U591" s="271" t="s">
        <v>1</v>
      </c>
      <c r="V591" s="271" t="s">
        <v>1</v>
      </c>
      <c r="W591" s="271" t="s">
        <v>1</v>
      </c>
      <c r="X591" s="271" t="s">
        <v>1</v>
      </c>
      <c r="Y591" s="271" t="s">
        <v>1</v>
      </c>
      <c r="Z591" s="271" t="s">
        <v>1</v>
      </c>
      <c r="AA591" s="271" t="s">
        <v>1</v>
      </c>
      <c r="AB591" s="271" t="s">
        <v>1</v>
      </c>
      <c r="AC591" s="271" t="s">
        <v>1</v>
      </c>
      <c r="AD591" s="271" t="s">
        <v>1</v>
      </c>
      <c r="AE591" s="271" t="s">
        <v>1</v>
      </c>
      <c r="AF591" s="271" t="s">
        <v>1</v>
      </c>
      <c r="AG591" s="271" t="s">
        <v>1</v>
      </c>
      <c r="AH591" s="271" t="s">
        <v>1</v>
      </c>
      <c r="AI591" s="271" t="s">
        <v>1</v>
      </c>
      <c r="AJ591" s="271" t="s">
        <v>1</v>
      </c>
      <c r="AK591" s="271" t="s">
        <v>1</v>
      </c>
      <c r="AL591" s="271" t="s">
        <v>1</v>
      </c>
      <c r="AM591" s="271" t="s">
        <v>1</v>
      </c>
      <c r="AN591" s="271" t="s">
        <v>1</v>
      </c>
      <c r="AO591" s="271" t="s">
        <v>1</v>
      </c>
      <c r="AP591" s="271" t="s">
        <v>1</v>
      </c>
      <c r="AQ591" s="271" t="s">
        <v>1</v>
      </c>
      <c r="AR591" s="271" t="s">
        <v>1</v>
      </c>
      <c r="AS591" s="271" t="s">
        <v>1</v>
      </c>
      <c r="AT591" s="271" t="s">
        <v>1</v>
      </c>
      <c r="AU591" s="271" t="s">
        <v>1</v>
      </c>
      <c r="AV591" s="271" t="s">
        <v>1</v>
      </c>
      <c r="AW591" s="284" t="s">
        <v>1</v>
      </c>
      <c r="AX591" s="284">
        <v>0</v>
      </c>
      <c r="AY591" s="284">
        <v>0</v>
      </c>
      <c r="AZ591" s="276" t="s">
        <v>1</v>
      </c>
      <c r="BA591" s="276" t="s">
        <v>1</v>
      </c>
      <c r="BB591" s="283" t="s">
        <v>1</v>
      </c>
      <c r="BD591" s="150" t="e">
        <f>_xlfn.XLOOKUP(A591,'KSD auditees'!A:A,'KSD auditees'!A:A)</f>
        <v>#N/A</v>
      </c>
      <c r="BE591" s="150" t="e">
        <f>_xlfn.XLOOKUP(A591,'KSD auditees'!A:A,'KSD auditees'!G:G)</f>
        <v>#N/A</v>
      </c>
      <c r="BF591" s="150">
        <f>_xlfn.XLOOKUP(A591,'[27]Non AGSA'!B:B,'[27]Non AGSA'!B:B)</f>
        <v>1153</v>
      </c>
      <c r="BG591" s="150" t="e">
        <f>_xlfn.XLOOKUP(A591,'[27]Dormant auditee list'!C:C,'[27]Dormant auditee list'!C:C)</f>
        <v>#N/A</v>
      </c>
      <c r="BH591" s="150" t="e">
        <f>_xlfn.XLOOKUP(A591,[27]Reworked!A:A,[27]Reworked!I:I)</f>
        <v>#N/A</v>
      </c>
      <c r="BJ591" s="150">
        <v>4</v>
      </c>
      <c r="BK591" s="150">
        <v>1</v>
      </c>
    </row>
    <row r="592" spans="1:63" ht="14.25" customHeight="1" x14ac:dyDescent="0.25">
      <c r="A592" s="265">
        <v>979</v>
      </c>
      <c r="B592" s="266" t="s">
        <v>1153</v>
      </c>
      <c r="C592" s="271" t="s">
        <v>1388</v>
      </c>
      <c r="D592" s="271" t="s">
        <v>1086</v>
      </c>
      <c r="E592" s="271" t="s">
        <v>1389</v>
      </c>
      <c r="F592" s="271" t="s">
        <v>1</v>
      </c>
      <c r="G592" s="271" t="s">
        <v>1</v>
      </c>
      <c r="H592" s="266" t="s">
        <v>1</v>
      </c>
      <c r="I592" s="266" t="s">
        <v>1086</v>
      </c>
      <c r="J592" s="279" t="s">
        <v>26</v>
      </c>
      <c r="K592" s="271" t="s">
        <v>1</v>
      </c>
      <c r="L592" s="271" t="s">
        <v>1</v>
      </c>
      <c r="M592" s="279" t="s">
        <v>26</v>
      </c>
      <c r="N592" s="271" t="s">
        <v>1</v>
      </c>
      <c r="O592" s="271" t="s">
        <v>1</v>
      </c>
      <c r="P592" s="272" t="s">
        <v>23</v>
      </c>
      <c r="Q592" s="271" t="s">
        <v>1</v>
      </c>
      <c r="R592" s="271" t="s">
        <v>1</v>
      </c>
      <c r="S592" s="271" t="s">
        <v>1</v>
      </c>
      <c r="T592" s="271" t="s">
        <v>1</v>
      </c>
      <c r="U592" s="271" t="s">
        <v>1</v>
      </c>
      <c r="V592" s="272" t="s">
        <v>23</v>
      </c>
      <c r="W592" s="271" t="s">
        <v>1</v>
      </c>
      <c r="X592" s="271" t="s">
        <v>1</v>
      </c>
      <c r="Y592" s="271" t="s">
        <v>1</v>
      </c>
      <c r="Z592" s="271" t="s">
        <v>1</v>
      </c>
      <c r="AA592" s="271" t="s">
        <v>1</v>
      </c>
      <c r="AB592" s="271" t="s">
        <v>1</v>
      </c>
      <c r="AC592" s="271" t="s">
        <v>1</v>
      </c>
      <c r="AD592" s="271" t="s">
        <v>1</v>
      </c>
      <c r="AE592" s="271" t="s">
        <v>1</v>
      </c>
      <c r="AF592" s="271" t="s">
        <v>1</v>
      </c>
      <c r="AG592" s="271" t="s">
        <v>1</v>
      </c>
      <c r="AH592" s="271" t="s">
        <v>1</v>
      </c>
      <c r="AI592" s="271" t="s">
        <v>1</v>
      </c>
      <c r="AJ592" s="271" t="s">
        <v>1</v>
      </c>
      <c r="AK592" s="271" t="s">
        <v>1</v>
      </c>
      <c r="AL592" s="271" t="s">
        <v>1</v>
      </c>
      <c r="AM592" s="271" t="s">
        <v>1</v>
      </c>
      <c r="AN592" s="271" t="s">
        <v>1</v>
      </c>
      <c r="AO592" s="271" t="s">
        <v>1</v>
      </c>
      <c r="AP592" s="271" t="s">
        <v>1</v>
      </c>
      <c r="AQ592" s="271" t="s">
        <v>1</v>
      </c>
      <c r="AR592" s="271" t="s">
        <v>1</v>
      </c>
      <c r="AS592" s="271" t="s">
        <v>1</v>
      </c>
      <c r="AT592" s="271" t="s">
        <v>1</v>
      </c>
      <c r="AU592" s="271" t="s">
        <v>1</v>
      </c>
      <c r="AV592" s="271" t="s">
        <v>1</v>
      </c>
      <c r="AW592" s="284" t="s">
        <v>1</v>
      </c>
      <c r="AX592" s="284">
        <v>0</v>
      </c>
      <c r="AY592" s="284">
        <v>0</v>
      </c>
      <c r="AZ592" s="276" t="s">
        <v>1</v>
      </c>
      <c r="BA592" s="276" t="s">
        <v>1</v>
      </c>
      <c r="BB592" s="283" t="s">
        <v>1</v>
      </c>
      <c r="BD592" s="150" t="e">
        <f>_xlfn.XLOOKUP(A592,'KSD auditees'!A:A,'KSD auditees'!A:A)</f>
        <v>#N/A</v>
      </c>
      <c r="BE592" s="150" t="e">
        <f>_xlfn.XLOOKUP(A592,'KSD auditees'!A:A,'KSD auditees'!G:G)</f>
        <v>#N/A</v>
      </c>
      <c r="BF592" s="150">
        <f>_xlfn.XLOOKUP(A592,'[27]Non AGSA'!B:B,'[27]Non AGSA'!B:B)</f>
        <v>979</v>
      </c>
      <c r="BG592" s="150" t="e">
        <f>_xlfn.XLOOKUP(A592,'[27]Dormant auditee list'!C:C,'[27]Dormant auditee list'!C:C)</f>
        <v>#N/A</v>
      </c>
      <c r="BH592" s="150" t="e">
        <f>_xlfn.XLOOKUP(A592,[27]Reworked!A:A,[27]Reworked!I:I)</f>
        <v>#N/A</v>
      </c>
      <c r="BJ592" s="150">
        <v>4</v>
      </c>
      <c r="BK592" s="150">
        <v>3</v>
      </c>
    </row>
    <row r="593" spans="1:63" ht="14.25" customHeight="1" x14ac:dyDescent="0.25">
      <c r="A593" s="265">
        <v>982</v>
      </c>
      <c r="B593" s="266" t="s">
        <v>1161</v>
      </c>
      <c r="C593" s="271" t="s">
        <v>1388</v>
      </c>
      <c r="D593" s="271" t="s">
        <v>1086</v>
      </c>
      <c r="E593" s="271" t="s">
        <v>1389</v>
      </c>
      <c r="F593" s="271" t="s">
        <v>1</v>
      </c>
      <c r="G593" s="271" t="s">
        <v>1</v>
      </c>
      <c r="H593" s="266" t="s">
        <v>1</v>
      </c>
      <c r="I593" s="266" t="s">
        <v>1086</v>
      </c>
      <c r="J593" s="279" t="s">
        <v>26</v>
      </c>
      <c r="K593" s="271" t="s">
        <v>1</v>
      </c>
      <c r="L593" s="271" t="s">
        <v>1</v>
      </c>
      <c r="M593" s="279" t="s">
        <v>26</v>
      </c>
      <c r="N593" s="271" t="s">
        <v>1</v>
      </c>
      <c r="O593" s="271" t="s">
        <v>1</v>
      </c>
      <c r="P593" s="272" t="s">
        <v>23</v>
      </c>
      <c r="Q593" s="271" t="s">
        <v>1</v>
      </c>
      <c r="R593" s="273" t="s">
        <v>22</v>
      </c>
      <c r="S593" s="271" t="s">
        <v>1</v>
      </c>
      <c r="T593" s="271" t="s">
        <v>1</v>
      </c>
      <c r="U593" s="271" t="s">
        <v>1</v>
      </c>
      <c r="V593" s="273" t="s">
        <v>22</v>
      </c>
      <c r="W593" s="271" t="s">
        <v>1</v>
      </c>
      <c r="X593" s="271" t="s">
        <v>1</v>
      </c>
      <c r="Y593" s="271" t="s">
        <v>1</v>
      </c>
      <c r="Z593" s="271" t="s">
        <v>1</v>
      </c>
      <c r="AA593" s="271" t="s">
        <v>1</v>
      </c>
      <c r="AB593" s="271" t="s">
        <v>1</v>
      </c>
      <c r="AC593" s="271" t="s">
        <v>1</v>
      </c>
      <c r="AD593" s="271" t="s">
        <v>1</v>
      </c>
      <c r="AE593" s="271" t="s">
        <v>1</v>
      </c>
      <c r="AF593" s="271" t="s">
        <v>1</v>
      </c>
      <c r="AG593" s="271" t="s">
        <v>1</v>
      </c>
      <c r="AH593" s="271" t="s">
        <v>1</v>
      </c>
      <c r="AI593" s="271" t="s">
        <v>1</v>
      </c>
      <c r="AJ593" s="271" t="s">
        <v>1</v>
      </c>
      <c r="AK593" s="271" t="s">
        <v>1</v>
      </c>
      <c r="AL593" s="271" t="s">
        <v>1</v>
      </c>
      <c r="AM593" s="271" t="s">
        <v>1</v>
      </c>
      <c r="AN593" s="271" t="s">
        <v>1</v>
      </c>
      <c r="AO593" s="271" t="s">
        <v>1</v>
      </c>
      <c r="AP593" s="271" t="s">
        <v>1</v>
      </c>
      <c r="AQ593" s="271" t="s">
        <v>1</v>
      </c>
      <c r="AR593" s="271" t="s">
        <v>1</v>
      </c>
      <c r="AS593" s="271" t="s">
        <v>1</v>
      </c>
      <c r="AT593" s="271" t="s">
        <v>1</v>
      </c>
      <c r="AU593" s="271" t="s">
        <v>1</v>
      </c>
      <c r="AV593" s="271" t="s">
        <v>1</v>
      </c>
      <c r="AW593" s="284" t="s">
        <v>1</v>
      </c>
      <c r="AX593" s="284">
        <v>0</v>
      </c>
      <c r="AY593" s="284">
        <v>0</v>
      </c>
      <c r="AZ593" s="276" t="s">
        <v>1</v>
      </c>
      <c r="BA593" s="276" t="s">
        <v>1</v>
      </c>
      <c r="BB593" s="283" t="s">
        <v>1</v>
      </c>
      <c r="BD593" s="150" t="e">
        <f>_xlfn.XLOOKUP(A593,'KSD auditees'!A:A,'KSD auditees'!A:A)</f>
        <v>#N/A</v>
      </c>
      <c r="BE593" s="150" t="e">
        <f>_xlfn.XLOOKUP(A593,'KSD auditees'!A:A,'KSD auditees'!G:G)</f>
        <v>#N/A</v>
      </c>
      <c r="BF593" s="150">
        <f>_xlfn.XLOOKUP(A593,'[27]Non AGSA'!B:B,'[27]Non AGSA'!B:B)</f>
        <v>982</v>
      </c>
      <c r="BG593" s="150" t="e">
        <f>_xlfn.XLOOKUP(A593,'[27]Dormant auditee list'!C:C,'[27]Dormant auditee list'!C:C)</f>
        <v>#N/A</v>
      </c>
      <c r="BH593" s="150" t="e">
        <f>_xlfn.XLOOKUP(A593,[27]Reworked!A:A,[27]Reworked!I:I)</f>
        <v>#N/A</v>
      </c>
      <c r="BJ593" s="150">
        <v>4</v>
      </c>
      <c r="BK593" s="150">
        <v>3</v>
      </c>
    </row>
    <row r="594" spans="1:63" ht="34.5" customHeight="1" x14ac:dyDescent="0.25">
      <c r="A594" s="265">
        <v>1170</v>
      </c>
      <c r="B594" s="266" t="s">
        <v>738</v>
      </c>
      <c r="C594" s="271" t="s">
        <v>1388</v>
      </c>
      <c r="D594" s="271" t="s">
        <v>737</v>
      </c>
      <c r="E594" s="271" t="s">
        <v>1389</v>
      </c>
      <c r="F594" s="271" t="s">
        <v>1</v>
      </c>
      <c r="G594" s="271" t="s">
        <v>739</v>
      </c>
      <c r="H594" s="266" t="s">
        <v>440</v>
      </c>
      <c r="I594" s="266" t="s">
        <v>437</v>
      </c>
      <c r="J594" s="275" t="s">
        <v>33</v>
      </c>
      <c r="K594" s="271" t="s">
        <v>1</v>
      </c>
      <c r="L594" s="271" t="s">
        <v>1</v>
      </c>
      <c r="M594" s="275" t="s">
        <v>33</v>
      </c>
      <c r="N594" s="271" t="s">
        <v>1</v>
      </c>
      <c r="O594" s="271" t="s">
        <v>1</v>
      </c>
      <c r="P594" s="271" t="s">
        <v>1</v>
      </c>
      <c r="Q594" s="271" t="s">
        <v>1</v>
      </c>
      <c r="R594" s="271" t="s">
        <v>1</v>
      </c>
      <c r="S594" s="271" t="s">
        <v>1</v>
      </c>
      <c r="T594" s="271" t="s">
        <v>1</v>
      </c>
      <c r="U594" s="271" t="s">
        <v>1</v>
      </c>
      <c r="V594" s="271" t="s">
        <v>1</v>
      </c>
      <c r="W594" s="271" t="s">
        <v>1</v>
      </c>
      <c r="X594" s="271" t="s">
        <v>1</v>
      </c>
      <c r="Y594" s="271" t="s">
        <v>1</v>
      </c>
      <c r="Z594" s="271" t="s">
        <v>1</v>
      </c>
      <c r="AA594" s="271" t="s">
        <v>1</v>
      </c>
      <c r="AB594" s="271" t="s">
        <v>1</v>
      </c>
      <c r="AC594" s="271" t="s">
        <v>1</v>
      </c>
      <c r="AD594" s="271" t="s">
        <v>1</v>
      </c>
      <c r="AE594" s="271" t="s">
        <v>1</v>
      </c>
      <c r="AF594" s="271" t="s">
        <v>1</v>
      </c>
      <c r="AG594" s="271" t="s">
        <v>1</v>
      </c>
      <c r="AH594" s="271" t="s">
        <v>1</v>
      </c>
      <c r="AI594" s="271" t="s">
        <v>1</v>
      </c>
      <c r="AJ594" s="271" t="s">
        <v>1</v>
      </c>
      <c r="AK594" s="271" t="s">
        <v>1</v>
      </c>
      <c r="AL594" s="271" t="s">
        <v>1</v>
      </c>
      <c r="AM594" s="271" t="s">
        <v>1</v>
      </c>
      <c r="AN594" s="271" t="s">
        <v>1</v>
      </c>
      <c r="AO594" s="271" t="s">
        <v>1</v>
      </c>
      <c r="AP594" s="271" t="s">
        <v>1</v>
      </c>
      <c r="AQ594" s="271" t="s">
        <v>1</v>
      </c>
      <c r="AR594" s="271" t="s">
        <v>1</v>
      </c>
      <c r="AS594" s="271" t="s">
        <v>1</v>
      </c>
      <c r="AT594" s="271" t="s">
        <v>1</v>
      </c>
      <c r="AU594" s="271" t="s">
        <v>1</v>
      </c>
      <c r="AV594" s="271" t="s">
        <v>1</v>
      </c>
      <c r="AW594" s="284" t="s">
        <v>1</v>
      </c>
      <c r="AX594" s="284">
        <v>0</v>
      </c>
      <c r="AY594" s="284">
        <v>0</v>
      </c>
      <c r="AZ594" s="276" t="s">
        <v>1</v>
      </c>
      <c r="BA594" s="276" t="s">
        <v>1</v>
      </c>
      <c r="BB594" s="283" t="s">
        <v>1</v>
      </c>
      <c r="BD594" s="150" t="e">
        <f>_xlfn.XLOOKUP(A594,'KSD auditees'!A:A,'KSD auditees'!A:A)</f>
        <v>#N/A</v>
      </c>
      <c r="BE594" s="150" t="e">
        <f>_xlfn.XLOOKUP(A594,'KSD auditees'!A:A,'KSD auditees'!G:G)</f>
        <v>#N/A</v>
      </c>
      <c r="BF594" s="150">
        <f>_xlfn.XLOOKUP(A594,'[27]Non AGSA'!B:B,'[27]Non AGSA'!B:B)</f>
        <v>1170</v>
      </c>
      <c r="BG594" s="150" t="e">
        <f>_xlfn.XLOOKUP(A594,'[27]Dormant auditee list'!C:C,'[27]Dormant auditee list'!C:C)</f>
        <v>#N/A</v>
      </c>
      <c r="BH594" s="150" t="e">
        <f>_xlfn.XLOOKUP(A594,[27]Reworked!A:A,[27]Reworked!I:I)</f>
        <v>#N/A</v>
      </c>
      <c r="BJ594" s="150">
        <v>4</v>
      </c>
      <c r="BK594" s="150">
        <v>1</v>
      </c>
    </row>
    <row r="595" spans="1:63" ht="14.25" customHeight="1" x14ac:dyDescent="0.25">
      <c r="A595" s="265">
        <v>1465</v>
      </c>
      <c r="B595" s="266" t="s">
        <v>1392</v>
      </c>
      <c r="C595" s="271" t="s">
        <v>1388</v>
      </c>
      <c r="D595" s="271" t="s">
        <v>737</v>
      </c>
      <c r="E595" s="271" t="s">
        <v>1389</v>
      </c>
      <c r="F595" s="271" t="s">
        <v>1</v>
      </c>
      <c r="G595" s="271" t="s">
        <v>209</v>
      </c>
      <c r="H595" s="266" t="s">
        <v>1</v>
      </c>
      <c r="I595" s="266" t="s">
        <v>437</v>
      </c>
      <c r="J595" s="285" t="s">
        <v>39</v>
      </c>
      <c r="K595" s="271" t="s">
        <v>1</v>
      </c>
      <c r="L595" s="271" t="s">
        <v>1</v>
      </c>
      <c r="M595" s="275" t="s">
        <v>33</v>
      </c>
      <c r="N595" s="271" t="s">
        <v>1</v>
      </c>
      <c r="O595" s="271" t="s">
        <v>1</v>
      </c>
      <c r="P595" s="271" t="s">
        <v>1</v>
      </c>
      <c r="Q595" s="271" t="s">
        <v>1</v>
      </c>
      <c r="R595" s="271" t="s">
        <v>1</v>
      </c>
      <c r="S595" s="271" t="s">
        <v>1</v>
      </c>
      <c r="T595" s="271" t="s">
        <v>1</v>
      </c>
      <c r="U595" s="271" t="s">
        <v>1</v>
      </c>
      <c r="V595" s="271" t="s">
        <v>1</v>
      </c>
      <c r="W595" s="271" t="s">
        <v>1</v>
      </c>
      <c r="X595" s="271" t="s">
        <v>1</v>
      </c>
      <c r="Y595" s="271" t="s">
        <v>1</v>
      </c>
      <c r="Z595" s="271" t="s">
        <v>1</v>
      </c>
      <c r="AA595" s="271" t="s">
        <v>1</v>
      </c>
      <c r="AB595" s="271" t="s">
        <v>1</v>
      </c>
      <c r="AC595" s="271" t="s">
        <v>1</v>
      </c>
      <c r="AD595" s="271" t="s">
        <v>1</v>
      </c>
      <c r="AE595" s="271" t="s">
        <v>1</v>
      </c>
      <c r="AF595" s="271" t="s">
        <v>1</v>
      </c>
      <c r="AG595" s="271" t="s">
        <v>1</v>
      </c>
      <c r="AH595" s="271" t="s">
        <v>1</v>
      </c>
      <c r="AI595" s="271" t="s">
        <v>1</v>
      </c>
      <c r="AJ595" s="271" t="s">
        <v>1</v>
      </c>
      <c r="AK595" s="271" t="s">
        <v>1</v>
      </c>
      <c r="AL595" s="271" t="s">
        <v>1</v>
      </c>
      <c r="AM595" s="271" t="s">
        <v>1</v>
      </c>
      <c r="AN595" s="271" t="s">
        <v>1</v>
      </c>
      <c r="AO595" s="271" t="s">
        <v>1</v>
      </c>
      <c r="AP595" s="271" t="s">
        <v>1</v>
      </c>
      <c r="AQ595" s="271" t="s">
        <v>1</v>
      </c>
      <c r="AR595" s="271" t="s">
        <v>1</v>
      </c>
      <c r="AS595" s="271" t="s">
        <v>1</v>
      </c>
      <c r="AT595" s="271" t="s">
        <v>1</v>
      </c>
      <c r="AU595" s="271" t="s">
        <v>1</v>
      </c>
      <c r="AV595" s="271" t="s">
        <v>1</v>
      </c>
      <c r="AW595" s="284" t="s">
        <v>1</v>
      </c>
      <c r="AX595" s="284">
        <v>0</v>
      </c>
      <c r="AY595" s="284">
        <v>0</v>
      </c>
      <c r="AZ595" s="276" t="s">
        <v>1</v>
      </c>
      <c r="BA595" s="276" t="s">
        <v>1</v>
      </c>
      <c r="BB595" s="283" t="s">
        <v>1</v>
      </c>
      <c r="BD595" s="150" t="e">
        <f>_xlfn.XLOOKUP(A595,'KSD auditees'!A:A,'KSD auditees'!A:A)</f>
        <v>#N/A</v>
      </c>
      <c r="BE595" s="150" t="e">
        <f>_xlfn.XLOOKUP(A595,'KSD auditees'!A:A,'KSD auditees'!G:G)</f>
        <v>#N/A</v>
      </c>
      <c r="BF595" s="150">
        <f>_xlfn.XLOOKUP(A595,'[27]Non AGSA'!B:B,'[27]Non AGSA'!B:B)</f>
        <v>1465</v>
      </c>
      <c r="BG595" s="150" t="e">
        <f>_xlfn.XLOOKUP(A595,'[27]Dormant auditee list'!C:C,'[27]Dormant auditee list'!C:C)</f>
        <v>#N/A</v>
      </c>
      <c r="BH595" s="150" t="e">
        <f>_xlfn.XLOOKUP(A595,[27]Reworked!A:A,[27]Reworked!I:I)</f>
        <v>#N/A</v>
      </c>
      <c r="BJ595" s="150">
        <v>4</v>
      </c>
      <c r="BK595" s="150">
        <v>6</v>
      </c>
    </row>
    <row r="596" spans="1:63" ht="14.25" customHeight="1" x14ac:dyDescent="0.25">
      <c r="A596" s="265">
        <v>1510</v>
      </c>
      <c r="B596" s="266" t="s">
        <v>1393</v>
      </c>
      <c r="C596" s="271" t="s">
        <v>1388</v>
      </c>
      <c r="D596" s="271" t="s">
        <v>625</v>
      </c>
      <c r="E596" s="271" t="s">
        <v>1389</v>
      </c>
      <c r="F596" s="271" t="s">
        <v>1</v>
      </c>
      <c r="G596" s="271" t="s">
        <v>1</v>
      </c>
      <c r="H596" s="266" t="s">
        <v>1</v>
      </c>
      <c r="I596" s="266" t="s">
        <v>625</v>
      </c>
      <c r="J596" s="285" t="s">
        <v>39</v>
      </c>
      <c r="K596" s="271" t="s">
        <v>1</v>
      </c>
      <c r="L596" s="274" t="s">
        <v>20</v>
      </c>
      <c r="M596" s="285" t="s">
        <v>39</v>
      </c>
      <c r="N596" s="271" t="s">
        <v>1</v>
      </c>
      <c r="O596" s="271" t="s">
        <v>1</v>
      </c>
      <c r="P596" s="271" t="s">
        <v>1</v>
      </c>
      <c r="Q596" s="271" t="s">
        <v>1</v>
      </c>
      <c r="R596" s="271" t="s">
        <v>1</v>
      </c>
      <c r="S596" s="271" t="s">
        <v>1</v>
      </c>
      <c r="T596" s="271" t="s">
        <v>1</v>
      </c>
      <c r="U596" s="271" t="s">
        <v>1</v>
      </c>
      <c r="V596" s="271" t="s">
        <v>1</v>
      </c>
      <c r="W596" s="271" t="s">
        <v>1</v>
      </c>
      <c r="X596" s="271" t="s">
        <v>1</v>
      </c>
      <c r="Y596" s="271" t="s">
        <v>1</v>
      </c>
      <c r="Z596" s="271" t="s">
        <v>1</v>
      </c>
      <c r="AA596" s="271" t="s">
        <v>1</v>
      </c>
      <c r="AB596" s="271" t="s">
        <v>1</v>
      </c>
      <c r="AC596" s="271" t="s">
        <v>1</v>
      </c>
      <c r="AD596" s="271" t="s">
        <v>1</v>
      </c>
      <c r="AE596" s="274" t="s">
        <v>20</v>
      </c>
      <c r="AF596" s="271" t="s">
        <v>1</v>
      </c>
      <c r="AG596" s="271" t="s">
        <v>1</v>
      </c>
      <c r="AH596" s="271" t="s">
        <v>1</v>
      </c>
      <c r="AI596" s="271" t="s">
        <v>1</v>
      </c>
      <c r="AJ596" s="271" t="s">
        <v>1</v>
      </c>
      <c r="AK596" s="271" t="s">
        <v>1</v>
      </c>
      <c r="AL596" s="271" t="s">
        <v>1</v>
      </c>
      <c r="AM596" s="271" t="s">
        <v>1</v>
      </c>
      <c r="AN596" s="271" t="s">
        <v>1</v>
      </c>
      <c r="AO596" s="271" t="s">
        <v>1</v>
      </c>
      <c r="AP596" s="271" t="s">
        <v>1</v>
      </c>
      <c r="AQ596" s="271" t="s">
        <v>1</v>
      </c>
      <c r="AR596" s="271" t="s">
        <v>1</v>
      </c>
      <c r="AS596" s="271" t="s">
        <v>1</v>
      </c>
      <c r="AT596" s="271" t="s">
        <v>1</v>
      </c>
      <c r="AU596" s="271" t="s">
        <v>1</v>
      </c>
      <c r="AV596" s="271" t="s">
        <v>1</v>
      </c>
      <c r="AW596" s="284" t="s">
        <v>1</v>
      </c>
      <c r="AX596" s="284">
        <v>0</v>
      </c>
      <c r="AY596" s="284">
        <v>0</v>
      </c>
      <c r="AZ596" s="276" t="s">
        <v>1</v>
      </c>
      <c r="BA596" s="276" t="s">
        <v>1</v>
      </c>
      <c r="BB596" s="283" t="s">
        <v>1</v>
      </c>
      <c r="BD596" s="150" t="e">
        <f>_xlfn.XLOOKUP(A596,'KSD auditees'!A:A,'KSD auditees'!A:A)</f>
        <v>#N/A</v>
      </c>
      <c r="BE596" s="150" t="e">
        <f>_xlfn.XLOOKUP(A596,'KSD auditees'!A:A,'KSD auditees'!G:G)</f>
        <v>#N/A</v>
      </c>
      <c r="BF596" s="150">
        <f>_xlfn.XLOOKUP(A596,'[27]Non AGSA'!B:B,'[27]Non AGSA'!B:B)</f>
        <v>1510</v>
      </c>
      <c r="BG596" s="150" t="e">
        <f>_xlfn.XLOOKUP(A596,'[27]Dormant auditee list'!C:C,'[27]Dormant auditee list'!C:C)</f>
        <v>#N/A</v>
      </c>
      <c r="BH596" s="150" t="e">
        <f>_xlfn.XLOOKUP(A596,[27]Reworked!A:A,[27]Reworked!I:I)</f>
        <v>#N/A</v>
      </c>
      <c r="BJ596" s="150">
        <v>4</v>
      </c>
      <c r="BK596" s="150">
        <v>6</v>
      </c>
    </row>
    <row r="597" spans="1:63" ht="34.5" customHeight="1" x14ac:dyDescent="0.25">
      <c r="A597" s="265">
        <v>1366</v>
      </c>
      <c r="B597" s="266" t="s">
        <v>814</v>
      </c>
      <c r="C597" s="271" t="s">
        <v>1388</v>
      </c>
      <c r="D597" s="271" t="s">
        <v>815</v>
      </c>
      <c r="E597" s="271" t="s">
        <v>1389</v>
      </c>
      <c r="F597" s="271" t="s">
        <v>1</v>
      </c>
      <c r="G597" s="271" t="s">
        <v>816</v>
      </c>
      <c r="H597" s="266" t="s">
        <v>440</v>
      </c>
      <c r="I597" s="266" t="s">
        <v>437</v>
      </c>
      <c r="J597" s="275" t="s">
        <v>33</v>
      </c>
      <c r="K597" s="271" t="s">
        <v>1</v>
      </c>
      <c r="L597" s="271" t="s">
        <v>1</v>
      </c>
      <c r="M597" s="275" t="s">
        <v>33</v>
      </c>
      <c r="N597" s="271" t="s">
        <v>1</v>
      </c>
      <c r="O597" s="271" t="s">
        <v>1</v>
      </c>
      <c r="P597" s="271" t="s">
        <v>1</v>
      </c>
      <c r="Q597" s="271" t="s">
        <v>1</v>
      </c>
      <c r="R597" s="271" t="s">
        <v>1</v>
      </c>
      <c r="S597" s="271" t="s">
        <v>1</v>
      </c>
      <c r="T597" s="271" t="s">
        <v>1</v>
      </c>
      <c r="U597" s="271" t="s">
        <v>1</v>
      </c>
      <c r="V597" s="271" t="s">
        <v>1</v>
      </c>
      <c r="W597" s="271" t="s">
        <v>1</v>
      </c>
      <c r="X597" s="271" t="s">
        <v>1</v>
      </c>
      <c r="Y597" s="271" t="s">
        <v>1</v>
      </c>
      <c r="Z597" s="271" t="s">
        <v>1</v>
      </c>
      <c r="AA597" s="271" t="s">
        <v>1</v>
      </c>
      <c r="AB597" s="271" t="s">
        <v>1</v>
      </c>
      <c r="AC597" s="271" t="s">
        <v>1</v>
      </c>
      <c r="AD597" s="271" t="s">
        <v>1</v>
      </c>
      <c r="AE597" s="271" t="s">
        <v>1</v>
      </c>
      <c r="AF597" s="271" t="s">
        <v>1</v>
      </c>
      <c r="AG597" s="271" t="s">
        <v>1</v>
      </c>
      <c r="AH597" s="271" t="s">
        <v>1</v>
      </c>
      <c r="AI597" s="271" t="s">
        <v>1</v>
      </c>
      <c r="AJ597" s="271" t="s">
        <v>1</v>
      </c>
      <c r="AK597" s="271" t="s">
        <v>1</v>
      </c>
      <c r="AL597" s="271" t="s">
        <v>1</v>
      </c>
      <c r="AM597" s="271" t="s">
        <v>1</v>
      </c>
      <c r="AN597" s="271" t="s">
        <v>1</v>
      </c>
      <c r="AO597" s="271" t="s">
        <v>1</v>
      </c>
      <c r="AP597" s="271" t="s">
        <v>1</v>
      </c>
      <c r="AQ597" s="271" t="s">
        <v>1</v>
      </c>
      <c r="AR597" s="271" t="s">
        <v>1</v>
      </c>
      <c r="AS597" s="271" t="s">
        <v>1</v>
      </c>
      <c r="AT597" s="271" t="s">
        <v>1</v>
      </c>
      <c r="AU597" s="271" t="s">
        <v>1</v>
      </c>
      <c r="AV597" s="271" t="s">
        <v>1</v>
      </c>
      <c r="AW597" s="284" t="s">
        <v>1</v>
      </c>
      <c r="AX597" s="284">
        <v>0</v>
      </c>
      <c r="AY597" s="284">
        <v>0</v>
      </c>
      <c r="AZ597" s="276" t="s">
        <v>1</v>
      </c>
      <c r="BA597" s="276" t="s">
        <v>1</v>
      </c>
      <c r="BB597" s="283" t="s">
        <v>1</v>
      </c>
      <c r="BD597" s="150" t="e">
        <f>_xlfn.XLOOKUP(A597,'KSD auditees'!A:A,'KSD auditees'!A:A)</f>
        <v>#N/A</v>
      </c>
      <c r="BE597" s="150" t="e">
        <f>_xlfn.XLOOKUP(A597,'KSD auditees'!A:A,'KSD auditees'!G:G)</f>
        <v>#N/A</v>
      </c>
      <c r="BF597" s="150">
        <f>_xlfn.XLOOKUP(A597,'[27]Non AGSA'!B:B,'[27]Non AGSA'!B:B)</f>
        <v>1366</v>
      </c>
      <c r="BG597" s="150" t="e">
        <f>_xlfn.XLOOKUP(A597,'[27]Dormant auditee list'!C:C,'[27]Dormant auditee list'!C:C)</f>
        <v>#N/A</v>
      </c>
      <c r="BH597" s="150" t="e">
        <f>_xlfn.XLOOKUP(A597,[27]Reworked!A:A,[27]Reworked!I:I)</f>
        <v>#N/A</v>
      </c>
      <c r="BJ597" s="150">
        <v>4</v>
      </c>
      <c r="BK597" s="150">
        <v>1</v>
      </c>
    </row>
    <row r="598" spans="1:63" ht="18.75" customHeight="1" x14ac:dyDescent="0.25">
      <c r="A598" s="265">
        <v>1167</v>
      </c>
      <c r="B598" s="266" t="s">
        <v>1394</v>
      </c>
      <c r="C598" s="271" t="s">
        <v>1388</v>
      </c>
      <c r="D598" s="271" t="s">
        <v>737</v>
      </c>
      <c r="E598" s="271" t="s">
        <v>1389</v>
      </c>
      <c r="F598" s="271" t="s">
        <v>1</v>
      </c>
      <c r="G598" s="271" t="s">
        <v>209</v>
      </c>
      <c r="H598" s="266" t="s">
        <v>1</v>
      </c>
      <c r="I598" s="266" t="s">
        <v>437</v>
      </c>
      <c r="J598" s="152" t="s">
        <v>17</v>
      </c>
      <c r="K598" s="271" t="s">
        <v>1</v>
      </c>
      <c r="L598" s="274" t="s">
        <v>20</v>
      </c>
      <c r="M598" s="275" t="s">
        <v>33</v>
      </c>
      <c r="N598" s="273" t="s">
        <v>22</v>
      </c>
      <c r="O598" s="271" t="s">
        <v>1</v>
      </c>
      <c r="P598" s="271" t="s">
        <v>1</v>
      </c>
      <c r="Q598" s="271" t="s">
        <v>1</v>
      </c>
      <c r="R598" s="271" t="s">
        <v>1</v>
      </c>
      <c r="S598" s="271" t="s">
        <v>1</v>
      </c>
      <c r="T598" s="271" t="s">
        <v>1</v>
      </c>
      <c r="U598" s="271" t="s">
        <v>1</v>
      </c>
      <c r="V598" s="271" t="s">
        <v>1</v>
      </c>
      <c r="W598" s="271" t="s">
        <v>1</v>
      </c>
      <c r="X598" s="271" t="s">
        <v>1</v>
      </c>
      <c r="Y598" s="271" t="s">
        <v>1</v>
      </c>
      <c r="Z598" s="271" t="s">
        <v>1</v>
      </c>
      <c r="AA598" s="271" t="s">
        <v>1</v>
      </c>
      <c r="AB598" s="271" t="s">
        <v>1</v>
      </c>
      <c r="AC598" s="271" t="s">
        <v>1</v>
      </c>
      <c r="AD598" s="271" t="s">
        <v>1</v>
      </c>
      <c r="AE598" s="274" t="s">
        <v>20</v>
      </c>
      <c r="AF598" s="271" t="s">
        <v>1</v>
      </c>
      <c r="AG598" s="271" t="s">
        <v>1</v>
      </c>
      <c r="AH598" s="271" t="s">
        <v>1</v>
      </c>
      <c r="AI598" s="271" t="s">
        <v>1</v>
      </c>
      <c r="AJ598" s="271" t="s">
        <v>1</v>
      </c>
      <c r="AK598" s="271" t="s">
        <v>1</v>
      </c>
      <c r="AL598" s="271" t="s">
        <v>1</v>
      </c>
      <c r="AM598" s="271" t="s">
        <v>1</v>
      </c>
      <c r="AN598" s="271" t="s">
        <v>1</v>
      </c>
      <c r="AO598" s="271" t="s">
        <v>1</v>
      </c>
      <c r="AP598" s="271" t="s">
        <v>1</v>
      </c>
      <c r="AQ598" s="271" t="s">
        <v>1</v>
      </c>
      <c r="AR598" s="271" t="s">
        <v>1</v>
      </c>
      <c r="AS598" s="271" t="s">
        <v>1</v>
      </c>
      <c r="AT598" s="271" t="s">
        <v>1</v>
      </c>
      <c r="AU598" s="273" t="s">
        <v>22</v>
      </c>
      <c r="AV598" s="271" t="s">
        <v>1</v>
      </c>
      <c r="AW598" s="275" t="s">
        <v>1241</v>
      </c>
      <c r="AX598" s="284">
        <v>0</v>
      </c>
      <c r="AY598" s="284">
        <v>0</v>
      </c>
      <c r="AZ598" s="276">
        <v>0</v>
      </c>
      <c r="BA598" s="277">
        <v>0</v>
      </c>
      <c r="BB598" s="281">
        <v>0.59</v>
      </c>
      <c r="BD598" s="150" t="e">
        <f>_xlfn.XLOOKUP(A598,'KSD auditees'!A:A,'KSD auditees'!A:A)</f>
        <v>#N/A</v>
      </c>
      <c r="BE598" s="150" t="e">
        <f>_xlfn.XLOOKUP(A598,'KSD auditees'!A:A,'KSD auditees'!G:G)</f>
        <v>#N/A</v>
      </c>
      <c r="BF598" s="150">
        <f>_xlfn.XLOOKUP(A598,'[27]Non AGSA'!B:B,'[27]Non AGSA'!B:B)</f>
        <v>1167</v>
      </c>
      <c r="BG598" s="150" t="e">
        <f>_xlfn.XLOOKUP(A598,'[27]Dormant auditee list'!C:C,'[27]Dormant auditee list'!C:C)</f>
        <v>#N/A</v>
      </c>
      <c r="BH598" s="150" t="str">
        <f>_xlfn.XLOOKUP(A598,[27]Reworked!A:A,[27]Reworked!I:I)</f>
        <v>Unqualified with findings</v>
      </c>
      <c r="BJ598" s="150">
        <v>4</v>
      </c>
      <c r="BK598" s="150">
        <v>2</v>
      </c>
    </row>
    <row r="599" spans="1:63" ht="34.5" customHeight="1" x14ac:dyDescent="0.25">
      <c r="A599" s="265">
        <v>919</v>
      </c>
      <c r="B599" s="266" t="s">
        <v>748</v>
      </c>
      <c r="C599" s="271" t="s">
        <v>1388</v>
      </c>
      <c r="D599" s="271" t="s">
        <v>737</v>
      </c>
      <c r="E599" s="271" t="s">
        <v>1389</v>
      </c>
      <c r="F599" s="271" t="s">
        <v>1</v>
      </c>
      <c r="G599" s="271" t="s">
        <v>739</v>
      </c>
      <c r="H599" s="266" t="s">
        <v>440</v>
      </c>
      <c r="I599" s="266" t="s">
        <v>437</v>
      </c>
      <c r="J599" s="285" t="s">
        <v>39</v>
      </c>
      <c r="K599" s="271" t="s">
        <v>1</v>
      </c>
      <c r="L599" s="271" t="s">
        <v>1</v>
      </c>
      <c r="M599" s="285" t="s">
        <v>39</v>
      </c>
      <c r="N599" s="271" t="s">
        <v>1</v>
      </c>
      <c r="O599" s="271" t="s">
        <v>1</v>
      </c>
      <c r="P599" s="271" t="s">
        <v>1</v>
      </c>
      <c r="Q599" s="271" t="s">
        <v>1</v>
      </c>
      <c r="R599" s="271" t="s">
        <v>1</v>
      </c>
      <c r="S599" s="271" t="s">
        <v>1</v>
      </c>
      <c r="T599" s="271" t="s">
        <v>1</v>
      </c>
      <c r="U599" s="271" t="s">
        <v>1</v>
      </c>
      <c r="V599" s="271" t="s">
        <v>1</v>
      </c>
      <c r="W599" s="271" t="s">
        <v>1</v>
      </c>
      <c r="X599" s="271" t="s">
        <v>1</v>
      </c>
      <c r="Y599" s="271" t="s">
        <v>1</v>
      </c>
      <c r="Z599" s="271" t="s">
        <v>1</v>
      </c>
      <c r="AA599" s="271" t="s">
        <v>1</v>
      </c>
      <c r="AB599" s="271" t="s">
        <v>1</v>
      </c>
      <c r="AC599" s="271" t="s">
        <v>1</v>
      </c>
      <c r="AD599" s="271" t="s">
        <v>1</v>
      </c>
      <c r="AE599" s="271" t="s">
        <v>1</v>
      </c>
      <c r="AF599" s="271" t="s">
        <v>1</v>
      </c>
      <c r="AG599" s="271" t="s">
        <v>1</v>
      </c>
      <c r="AH599" s="271" t="s">
        <v>1</v>
      </c>
      <c r="AI599" s="271" t="s">
        <v>1</v>
      </c>
      <c r="AJ599" s="271" t="s">
        <v>1</v>
      </c>
      <c r="AK599" s="271" t="s">
        <v>1</v>
      </c>
      <c r="AL599" s="271" t="s">
        <v>1</v>
      </c>
      <c r="AM599" s="271" t="s">
        <v>1</v>
      </c>
      <c r="AN599" s="271" t="s">
        <v>1</v>
      </c>
      <c r="AO599" s="271" t="s">
        <v>1</v>
      </c>
      <c r="AP599" s="271" t="s">
        <v>1</v>
      </c>
      <c r="AQ599" s="271" t="s">
        <v>1</v>
      </c>
      <c r="AR599" s="271" t="s">
        <v>1</v>
      </c>
      <c r="AS599" s="271" t="s">
        <v>1</v>
      </c>
      <c r="AT599" s="271" t="s">
        <v>1</v>
      </c>
      <c r="AU599" s="271" t="s">
        <v>1</v>
      </c>
      <c r="AV599" s="271" t="s">
        <v>1</v>
      </c>
      <c r="AW599" s="284" t="s">
        <v>1</v>
      </c>
      <c r="AX599" s="284">
        <v>0</v>
      </c>
      <c r="AY599" s="284">
        <v>0</v>
      </c>
      <c r="AZ599" s="276" t="s">
        <v>1</v>
      </c>
      <c r="BA599" s="276" t="s">
        <v>1</v>
      </c>
      <c r="BB599" s="283" t="s">
        <v>1</v>
      </c>
      <c r="BD599" s="150" t="e">
        <f>_xlfn.XLOOKUP(A599,'KSD auditees'!A:A,'KSD auditees'!A:A)</f>
        <v>#N/A</v>
      </c>
      <c r="BE599" s="150" t="e">
        <f>_xlfn.XLOOKUP(A599,'KSD auditees'!A:A,'KSD auditees'!G:G)</f>
        <v>#N/A</v>
      </c>
      <c r="BF599" s="150">
        <f>_xlfn.XLOOKUP(A599,'[27]Non AGSA'!B:B,'[27]Non AGSA'!B:B)</f>
        <v>919</v>
      </c>
      <c r="BG599" s="150" t="e">
        <f>_xlfn.XLOOKUP(A599,'[27]Dormant auditee list'!C:C,'[27]Dormant auditee list'!C:C)</f>
        <v>#N/A</v>
      </c>
      <c r="BH599" s="150" t="e">
        <f>_xlfn.XLOOKUP(A599,[27]Reworked!A:A,[27]Reworked!I:I)</f>
        <v>#N/A</v>
      </c>
      <c r="BJ599" s="150">
        <v>4</v>
      </c>
      <c r="BK599" s="150">
        <v>6</v>
      </c>
    </row>
    <row r="600" spans="1:63" ht="34.5" customHeight="1" x14ac:dyDescent="0.25">
      <c r="A600" s="265">
        <v>1050</v>
      </c>
      <c r="B600" s="266" t="s">
        <v>1091</v>
      </c>
      <c r="C600" s="271" t="s">
        <v>1388</v>
      </c>
      <c r="D600" s="271" t="s">
        <v>1086</v>
      </c>
      <c r="E600" s="271" t="s">
        <v>1389</v>
      </c>
      <c r="F600" s="271" t="s">
        <v>1</v>
      </c>
      <c r="G600" s="271" t="s">
        <v>439</v>
      </c>
      <c r="H600" s="266" t="s">
        <v>440</v>
      </c>
      <c r="I600" s="266" t="s">
        <v>437</v>
      </c>
      <c r="J600" s="152" t="s">
        <v>17</v>
      </c>
      <c r="K600" s="274" t="s">
        <v>20</v>
      </c>
      <c r="L600" s="271" t="s">
        <v>1</v>
      </c>
      <c r="M600" s="275" t="s">
        <v>33</v>
      </c>
      <c r="N600" s="271" t="s">
        <v>1</v>
      </c>
      <c r="O600" s="273" t="s">
        <v>22</v>
      </c>
      <c r="P600" s="271" t="s">
        <v>1</v>
      </c>
      <c r="Q600" s="271" t="s">
        <v>1</v>
      </c>
      <c r="R600" s="271" t="s">
        <v>1</v>
      </c>
      <c r="S600" s="271" t="s">
        <v>1</v>
      </c>
      <c r="T600" s="271" t="s">
        <v>1</v>
      </c>
      <c r="U600" s="271" t="s">
        <v>1</v>
      </c>
      <c r="V600" s="271" t="s">
        <v>1</v>
      </c>
      <c r="W600" s="271" t="s">
        <v>1</v>
      </c>
      <c r="X600" s="271" t="s">
        <v>1</v>
      </c>
      <c r="Y600" s="271" t="s">
        <v>1</v>
      </c>
      <c r="Z600" s="271" t="s">
        <v>1</v>
      </c>
      <c r="AA600" s="274" t="s">
        <v>20</v>
      </c>
      <c r="AB600" s="271" t="s">
        <v>1</v>
      </c>
      <c r="AC600" s="271" t="s">
        <v>1</v>
      </c>
      <c r="AD600" s="271" t="s">
        <v>1</v>
      </c>
      <c r="AE600" s="271" t="s">
        <v>1</v>
      </c>
      <c r="AF600" s="271" t="s">
        <v>1</v>
      </c>
      <c r="AG600" s="271" t="s">
        <v>1</v>
      </c>
      <c r="AH600" s="271" t="s">
        <v>1</v>
      </c>
      <c r="AI600" s="271" t="s">
        <v>1</v>
      </c>
      <c r="AJ600" s="271" t="s">
        <v>1</v>
      </c>
      <c r="AK600" s="271" t="s">
        <v>1</v>
      </c>
      <c r="AL600" s="271" t="s">
        <v>1</v>
      </c>
      <c r="AM600" s="271" t="s">
        <v>1</v>
      </c>
      <c r="AN600" s="271" t="s">
        <v>1</v>
      </c>
      <c r="AO600" s="271" t="s">
        <v>1</v>
      </c>
      <c r="AP600" s="271" t="s">
        <v>1</v>
      </c>
      <c r="AQ600" s="271" t="s">
        <v>1</v>
      </c>
      <c r="AR600" s="271" t="s">
        <v>1</v>
      </c>
      <c r="AS600" s="271" t="s">
        <v>1</v>
      </c>
      <c r="AT600" s="271" t="s">
        <v>1</v>
      </c>
      <c r="AU600" s="274" t="s">
        <v>20</v>
      </c>
      <c r="AV600" s="271" t="s">
        <v>1</v>
      </c>
      <c r="AW600" s="284" t="s">
        <v>1</v>
      </c>
      <c r="AX600" s="284">
        <v>0</v>
      </c>
      <c r="AY600" s="284">
        <v>0</v>
      </c>
      <c r="AZ600" s="276" t="s">
        <v>1</v>
      </c>
      <c r="BA600" s="276" t="s">
        <v>1</v>
      </c>
      <c r="BB600" s="283" t="s">
        <v>1</v>
      </c>
      <c r="BD600" s="150" t="e">
        <f>_xlfn.XLOOKUP(A600,'KSD auditees'!A:A,'KSD auditees'!A:A)</f>
        <v>#N/A</v>
      </c>
      <c r="BE600" s="150" t="e">
        <f>_xlfn.XLOOKUP(A600,'KSD auditees'!A:A,'KSD auditees'!G:G)</f>
        <v>#N/A</v>
      </c>
      <c r="BF600" s="150">
        <f>_xlfn.XLOOKUP(A600,'[27]Non AGSA'!B:B,'[27]Non AGSA'!B:B)</f>
        <v>1050</v>
      </c>
      <c r="BG600" s="150" t="e">
        <f>_xlfn.XLOOKUP(A600,'[27]Dormant auditee list'!C:C,'[27]Dormant auditee list'!C:C)</f>
        <v>#N/A</v>
      </c>
      <c r="BH600" s="150" t="e">
        <f>_xlfn.XLOOKUP(A600,[27]Reworked!A:A,[27]Reworked!I:I)</f>
        <v>#N/A</v>
      </c>
      <c r="BJ600" s="150">
        <v>4</v>
      </c>
      <c r="BK600" s="150">
        <v>2</v>
      </c>
    </row>
    <row r="601" spans="1:63" ht="34.5" customHeight="1" x14ac:dyDescent="0.25">
      <c r="A601" s="265">
        <v>1117</v>
      </c>
      <c r="B601" s="266" t="s">
        <v>1395</v>
      </c>
      <c r="C601" s="271" t="s">
        <v>1388</v>
      </c>
      <c r="D601" s="271" t="s">
        <v>854</v>
      </c>
      <c r="E601" s="271" t="s">
        <v>1389</v>
      </c>
      <c r="F601" s="271" t="s">
        <v>1</v>
      </c>
      <c r="G601" s="271" t="s">
        <v>837</v>
      </c>
      <c r="H601" s="266" t="s">
        <v>440</v>
      </c>
      <c r="I601" s="266" t="s">
        <v>437</v>
      </c>
      <c r="J601" s="152" t="s">
        <v>17</v>
      </c>
      <c r="K601" s="271" t="s">
        <v>1</v>
      </c>
      <c r="L601" s="272" t="s">
        <v>23</v>
      </c>
      <c r="M601" s="279" t="s">
        <v>26</v>
      </c>
      <c r="N601" s="273" t="s">
        <v>22</v>
      </c>
      <c r="O601" s="272" t="s">
        <v>23</v>
      </c>
      <c r="P601" s="273" t="s">
        <v>22</v>
      </c>
      <c r="Q601" s="271" t="s">
        <v>1</v>
      </c>
      <c r="R601" s="271" t="s">
        <v>1</v>
      </c>
      <c r="S601" s="271" t="s">
        <v>1</v>
      </c>
      <c r="T601" s="271" t="s">
        <v>1</v>
      </c>
      <c r="U601" s="271" t="s">
        <v>1</v>
      </c>
      <c r="V601" s="271" t="s">
        <v>1</v>
      </c>
      <c r="W601" s="271" t="s">
        <v>1</v>
      </c>
      <c r="X601" s="271" t="s">
        <v>1</v>
      </c>
      <c r="Y601" s="271" t="s">
        <v>1</v>
      </c>
      <c r="Z601" s="271" t="s">
        <v>1</v>
      </c>
      <c r="AA601" s="271" t="s">
        <v>1</v>
      </c>
      <c r="AB601" s="271" t="s">
        <v>1</v>
      </c>
      <c r="AC601" s="271" t="s">
        <v>1</v>
      </c>
      <c r="AD601" s="271" t="s">
        <v>1</v>
      </c>
      <c r="AE601" s="274" t="s">
        <v>20</v>
      </c>
      <c r="AF601" s="274" t="s">
        <v>20</v>
      </c>
      <c r="AG601" s="273" t="s">
        <v>22</v>
      </c>
      <c r="AH601" s="271" t="s">
        <v>1</v>
      </c>
      <c r="AI601" s="271" t="s">
        <v>1</v>
      </c>
      <c r="AJ601" s="271" t="s">
        <v>1</v>
      </c>
      <c r="AK601" s="271" t="s">
        <v>1</v>
      </c>
      <c r="AL601" s="272" t="s">
        <v>23</v>
      </c>
      <c r="AM601" s="271" t="s">
        <v>1</v>
      </c>
      <c r="AN601" s="271" t="s">
        <v>1</v>
      </c>
      <c r="AO601" s="273" t="s">
        <v>22</v>
      </c>
      <c r="AP601" s="271" t="s">
        <v>1</v>
      </c>
      <c r="AQ601" s="271" t="s">
        <v>1</v>
      </c>
      <c r="AR601" s="274" t="s">
        <v>20</v>
      </c>
      <c r="AS601" s="271" t="s">
        <v>1</v>
      </c>
      <c r="AT601" s="271" t="s">
        <v>1</v>
      </c>
      <c r="AU601" s="273" t="s">
        <v>22</v>
      </c>
      <c r="AV601" s="271" t="s">
        <v>1</v>
      </c>
      <c r="AW601" s="274" t="s">
        <v>1240</v>
      </c>
      <c r="AX601" s="275">
        <v>1</v>
      </c>
      <c r="AY601" s="284">
        <v>0</v>
      </c>
      <c r="AZ601" s="276" t="s">
        <v>1</v>
      </c>
      <c r="BA601" s="277" t="s">
        <v>1</v>
      </c>
      <c r="BB601" s="281" t="s">
        <v>1</v>
      </c>
      <c r="BD601" s="150" t="e">
        <f>_xlfn.XLOOKUP(A601,'KSD auditees'!A:A,'KSD auditees'!A:A)</f>
        <v>#N/A</v>
      </c>
      <c r="BE601" s="150" t="e">
        <f>_xlfn.XLOOKUP(A601,'KSD auditees'!A:A,'KSD auditees'!G:G)</f>
        <v>#N/A</v>
      </c>
      <c r="BF601" s="150">
        <f>_xlfn.XLOOKUP(A601,'[27]Non AGSA'!B:B,'[27]Non AGSA'!B:B)</f>
        <v>1117</v>
      </c>
      <c r="BG601" s="150" t="e">
        <f>_xlfn.XLOOKUP(A601,'[27]Dormant auditee list'!C:C,'[27]Dormant auditee list'!C:C)</f>
        <v>#N/A</v>
      </c>
      <c r="BH601" s="150" t="str">
        <f>_xlfn.XLOOKUP(A601,[27]Reworked!A:A,[27]Reworked!I:I)</f>
        <v>Unqualified with findings</v>
      </c>
      <c r="BJ601" s="150">
        <v>4</v>
      </c>
      <c r="BK601" s="150">
        <v>2</v>
      </c>
    </row>
    <row r="602" spans="1:63" ht="14.25" customHeight="1" x14ac:dyDescent="0.25">
      <c r="A602" s="265">
        <v>922</v>
      </c>
      <c r="B602" s="266" t="s">
        <v>1092</v>
      </c>
      <c r="C602" s="271" t="s">
        <v>1388</v>
      </c>
      <c r="D602" s="271" t="s">
        <v>1086</v>
      </c>
      <c r="E602" s="271" t="s">
        <v>1389</v>
      </c>
      <c r="F602" s="271" t="s">
        <v>1</v>
      </c>
      <c r="G602" s="271" t="s">
        <v>1</v>
      </c>
      <c r="H602" s="266" t="s">
        <v>1</v>
      </c>
      <c r="I602" s="266" t="s">
        <v>1086</v>
      </c>
      <c r="J602" s="279" t="s">
        <v>26</v>
      </c>
      <c r="K602" s="271" t="s">
        <v>1</v>
      </c>
      <c r="L602" s="271" t="s">
        <v>1</v>
      </c>
      <c r="M602" s="279" t="s">
        <v>26</v>
      </c>
      <c r="N602" s="271" t="s">
        <v>1</v>
      </c>
      <c r="O602" s="271" t="s">
        <v>1</v>
      </c>
      <c r="P602" s="272" t="s">
        <v>23</v>
      </c>
      <c r="Q602" s="271" t="s">
        <v>1</v>
      </c>
      <c r="R602" s="271" t="s">
        <v>1</v>
      </c>
      <c r="S602" s="271" t="s">
        <v>1</v>
      </c>
      <c r="T602" s="271" t="s">
        <v>1</v>
      </c>
      <c r="U602" s="271" t="s">
        <v>1</v>
      </c>
      <c r="V602" s="274" t="s">
        <v>20</v>
      </c>
      <c r="W602" s="271" t="s">
        <v>1</v>
      </c>
      <c r="X602" s="271" t="s">
        <v>1</v>
      </c>
      <c r="Y602" s="271" t="s">
        <v>1</v>
      </c>
      <c r="Z602" s="271" t="s">
        <v>1</v>
      </c>
      <c r="AA602" s="271" t="s">
        <v>1</v>
      </c>
      <c r="AB602" s="271" t="s">
        <v>1</v>
      </c>
      <c r="AC602" s="271" t="s">
        <v>1</v>
      </c>
      <c r="AD602" s="271" t="s">
        <v>1</v>
      </c>
      <c r="AE602" s="271" t="s">
        <v>1</v>
      </c>
      <c r="AF602" s="271" t="s">
        <v>1</v>
      </c>
      <c r="AG602" s="271" t="s">
        <v>1</v>
      </c>
      <c r="AH602" s="271" t="s">
        <v>1</v>
      </c>
      <c r="AI602" s="271" t="s">
        <v>1</v>
      </c>
      <c r="AJ602" s="271" t="s">
        <v>1</v>
      </c>
      <c r="AK602" s="271" t="s">
        <v>1</v>
      </c>
      <c r="AL602" s="271" t="s">
        <v>1</v>
      </c>
      <c r="AM602" s="271" t="s">
        <v>1</v>
      </c>
      <c r="AN602" s="271" t="s">
        <v>1</v>
      </c>
      <c r="AO602" s="271" t="s">
        <v>1</v>
      </c>
      <c r="AP602" s="271" t="s">
        <v>1</v>
      </c>
      <c r="AQ602" s="271" t="s">
        <v>1</v>
      </c>
      <c r="AR602" s="271" t="s">
        <v>1</v>
      </c>
      <c r="AS602" s="271" t="s">
        <v>1</v>
      </c>
      <c r="AT602" s="271" t="s">
        <v>1</v>
      </c>
      <c r="AU602" s="271" t="s">
        <v>1</v>
      </c>
      <c r="AV602" s="271" t="s">
        <v>1</v>
      </c>
      <c r="AW602" s="284" t="s">
        <v>1</v>
      </c>
      <c r="AX602" s="284">
        <v>0</v>
      </c>
      <c r="AY602" s="284">
        <v>0</v>
      </c>
      <c r="AZ602" s="276" t="s">
        <v>1</v>
      </c>
      <c r="BA602" s="276" t="s">
        <v>1</v>
      </c>
      <c r="BB602" s="283" t="s">
        <v>1</v>
      </c>
      <c r="BD602" s="150" t="e">
        <f>_xlfn.XLOOKUP(A602,'KSD auditees'!A:A,'KSD auditees'!A:A)</f>
        <v>#N/A</v>
      </c>
      <c r="BE602" s="150" t="e">
        <f>_xlfn.XLOOKUP(A602,'KSD auditees'!A:A,'KSD auditees'!G:G)</f>
        <v>#N/A</v>
      </c>
      <c r="BF602" s="150">
        <f>_xlfn.XLOOKUP(A602,'[27]Non AGSA'!B:B,'[27]Non AGSA'!B:B)</f>
        <v>922</v>
      </c>
      <c r="BG602" s="150" t="e">
        <f>_xlfn.XLOOKUP(A602,'[27]Dormant auditee list'!C:C,'[27]Dormant auditee list'!C:C)</f>
        <v>#N/A</v>
      </c>
      <c r="BH602" s="150" t="e">
        <f>_xlfn.XLOOKUP(A602,[27]Reworked!A:A,[27]Reworked!I:I)</f>
        <v>#N/A</v>
      </c>
      <c r="BJ602" s="150">
        <v>4</v>
      </c>
      <c r="BK602" s="150">
        <v>3</v>
      </c>
    </row>
    <row r="603" spans="1:63" ht="26.25" customHeight="1" x14ac:dyDescent="0.25">
      <c r="A603" s="265">
        <v>1288</v>
      </c>
      <c r="B603" s="266" t="s">
        <v>1396</v>
      </c>
      <c r="C603" s="271" t="s">
        <v>1388</v>
      </c>
      <c r="D603" s="271" t="s">
        <v>941</v>
      </c>
      <c r="E603" s="271" t="s">
        <v>1389</v>
      </c>
      <c r="F603" s="271" t="s">
        <v>1</v>
      </c>
      <c r="G603" s="271" t="s">
        <v>447</v>
      </c>
      <c r="H603" s="266" t="s">
        <v>444</v>
      </c>
      <c r="I603" s="266" t="s">
        <v>437</v>
      </c>
      <c r="J603" s="285" t="s">
        <v>39</v>
      </c>
      <c r="K603" s="271" t="s">
        <v>1</v>
      </c>
      <c r="L603" s="271" t="s">
        <v>1</v>
      </c>
      <c r="M603" s="285" t="s">
        <v>39</v>
      </c>
      <c r="N603" s="271" t="s">
        <v>1</v>
      </c>
      <c r="O603" s="271" t="s">
        <v>1</v>
      </c>
      <c r="P603" s="271" t="s">
        <v>1</v>
      </c>
      <c r="Q603" s="271" t="s">
        <v>1</v>
      </c>
      <c r="R603" s="271" t="s">
        <v>1</v>
      </c>
      <c r="S603" s="271" t="s">
        <v>1</v>
      </c>
      <c r="T603" s="271" t="s">
        <v>1</v>
      </c>
      <c r="U603" s="271" t="s">
        <v>1</v>
      </c>
      <c r="V603" s="271" t="s">
        <v>1</v>
      </c>
      <c r="W603" s="271" t="s">
        <v>1</v>
      </c>
      <c r="X603" s="271" t="s">
        <v>1</v>
      </c>
      <c r="Y603" s="271" t="s">
        <v>1</v>
      </c>
      <c r="Z603" s="271" t="s">
        <v>1</v>
      </c>
      <c r="AA603" s="271" t="s">
        <v>1</v>
      </c>
      <c r="AB603" s="271" t="s">
        <v>1</v>
      </c>
      <c r="AC603" s="271" t="s">
        <v>1</v>
      </c>
      <c r="AD603" s="271" t="s">
        <v>1</v>
      </c>
      <c r="AE603" s="271" t="s">
        <v>1</v>
      </c>
      <c r="AF603" s="271" t="s">
        <v>1</v>
      </c>
      <c r="AG603" s="271" t="s">
        <v>1</v>
      </c>
      <c r="AH603" s="271" t="s">
        <v>1</v>
      </c>
      <c r="AI603" s="271" t="s">
        <v>1</v>
      </c>
      <c r="AJ603" s="271" t="s">
        <v>1</v>
      </c>
      <c r="AK603" s="271" t="s">
        <v>1</v>
      </c>
      <c r="AL603" s="271" t="s">
        <v>1</v>
      </c>
      <c r="AM603" s="271" t="s">
        <v>1</v>
      </c>
      <c r="AN603" s="271" t="s">
        <v>1</v>
      </c>
      <c r="AO603" s="271" t="s">
        <v>1</v>
      </c>
      <c r="AP603" s="271" t="s">
        <v>1</v>
      </c>
      <c r="AQ603" s="271" t="s">
        <v>1</v>
      </c>
      <c r="AR603" s="271" t="s">
        <v>1</v>
      </c>
      <c r="AS603" s="271" t="s">
        <v>1</v>
      </c>
      <c r="AT603" s="271" t="s">
        <v>1</v>
      </c>
      <c r="AU603" s="271" t="s">
        <v>1</v>
      </c>
      <c r="AV603" s="271" t="s">
        <v>1</v>
      </c>
      <c r="AW603" s="284" t="s">
        <v>1</v>
      </c>
      <c r="AX603" s="284">
        <v>0</v>
      </c>
      <c r="AY603" s="284">
        <v>0</v>
      </c>
      <c r="AZ603" s="276" t="s">
        <v>1</v>
      </c>
      <c r="BA603" s="276" t="s">
        <v>1</v>
      </c>
      <c r="BB603" s="283" t="s">
        <v>1</v>
      </c>
      <c r="BD603" s="150" t="e">
        <f>_xlfn.XLOOKUP(A603,'KSD auditees'!A:A,'KSD auditees'!A:A)</f>
        <v>#N/A</v>
      </c>
      <c r="BE603" s="150" t="e">
        <f>_xlfn.XLOOKUP(A603,'KSD auditees'!A:A,'KSD auditees'!G:G)</f>
        <v>#N/A</v>
      </c>
      <c r="BF603" s="150">
        <f>_xlfn.XLOOKUP(A603,'[27]Non AGSA'!B:B,'[27]Non AGSA'!B:B)</f>
        <v>1288</v>
      </c>
      <c r="BG603" s="150" t="e">
        <f>_xlfn.XLOOKUP(A603,'[27]Dormant auditee list'!C:C,'[27]Dormant auditee list'!C:C)</f>
        <v>#N/A</v>
      </c>
      <c r="BH603" s="150" t="e">
        <f>_xlfn.XLOOKUP(A603,[27]Reworked!A:A,[27]Reworked!I:I)</f>
        <v>#N/A</v>
      </c>
      <c r="BJ603" s="150">
        <v>4</v>
      </c>
      <c r="BK603" s="150">
        <v>6</v>
      </c>
    </row>
    <row r="604" spans="1:63" ht="26.25" customHeight="1" x14ac:dyDescent="0.25">
      <c r="A604" s="265">
        <v>1271</v>
      </c>
      <c r="B604" s="266" t="s">
        <v>1397</v>
      </c>
      <c r="C604" s="271" t="s">
        <v>1388</v>
      </c>
      <c r="D604" s="271" t="s">
        <v>941</v>
      </c>
      <c r="E604" s="271" t="s">
        <v>1389</v>
      </c>
      <c r="F604" s="271" t="s">
        <v>1</v>
      </c>
      <c r="G604" s="271" t="s">
        <v>447</v>
      </c>
      <c r="H604" s="266" t="s">
        <v>444</v>
      </c>
      <c r="I604" s="266" t="s">
        <v>437</v>
      </c>
      <c r="J604" s="285" t="s">
        <v>39</v>
      </c>
      <c r="K604" s="271" t="s">
        <v>1</v>
      </c>
      <c r="L604" s="271" t="s">
        <v>1</v>
      </c>
      <c r="M604" s="285" t="s">
        <v>39</v>
      </c>
      <c r="N604" s="271" t="s">
        <v>1</v>
      </c>
      <c r="O604" s="273" t="s">
        <v>22</v>
      </c>
      <c r="P604" s="271" t="s">
        <v>1</v>
      </c>
      <c r="Q604" s="271" t="s">
        <v>1</v>
      </c>
      <c r="R604" s="271" t="s">
        <v>1</v>
      </c>
      <c r="S604" s="271" t="s">
        <v>1</v>
      </c>
      <c r="T604" s="271" t="s">
        <v>1</v>
      </c>
      <c r="U604" s="271" t="s">
        <v>1</v>
      </c>
      <c r="V604" s="271" t="s">
        <v>1</v>
      </c>
      <c r="W604" s="271" t="s">
        <v>1</v>
      </c>
      <c r="X604" s="271" t="s">
        <v>1</v>
      </c>
      <c r="Y604" s="271" t="s">
        <v>1</v>
      </c>
      <c r="Z604" s="271" t="s">
        <v>1</v>
      </c>
      <c r="AA604" s="271" t="s">
        <v>1</v>
      </c>
      <c r="AB604" s="271" t="s">
        <v>1</v>
      </c>
      <c r="AC604" s="271" t="s">
        <v>1</v>
      </c>
      <c r="AD604" s="271" t="s">
        <v>1</v>
      </c>
      <c r="AE604" s="271" t="s">
        <v>1</v>
      </c>
      <c r="AF604" s="271" t="s">
        <v>1</v>
      </c>
      <c r="AG604" s="271" t="s">
        <v>1</v>
      </c>
      <c r="AH604" s="271" t="s">
        <v>1</v>
      </c>
      <c r="AI604" s="271" t="s">
        <v>1</v>
      </c>
      <c r="AJ604" s="271" t="s">
        <v>1</v>
      </c>
      <c r="AK604" s="271" t="s">
        <v>1</v>
      </c>
      <c r="AL604" s="271" t="s">
        <v>1</v>
      </c>
      <c r="AM604" s="271" t="s">
        <v>1</v>
      </c>
      <c r="AN604" s="271" t="s">
        <v>1</v>
      </c>
      <c r="AO604" s="271" t="s">
        <v>1</v>
      </c>
      <c r="AP604" s="271" t="s">
        <v>1</v>
      </c>
      <c r="AQ604" s="271" t="s">
        <v>1</v>
      </c>
      <c r="AR604" s="271" t="s">
        <v>1</v>
      </c>
      <c r="AS604" s="271" t="s">
        <v>1</v>
      </c>
      <c r="AT604" s="271" t="s">
        <v>1</v>
      </c>
      <c r="AU604" s="271" t="s">
        <v>1</v>
      </c>
      <c r="AV604" s="271" t="s">
        <v>1</v>
      </c>
      <c r="AW604" s="284" t="s">
        <v>1</v>
      </c>
      <c r="AX604" s="284">
        <v>0</v>
      </c>
      <c r="AY604" s="284">
        <v>0</v>
      </c>
      <c r="AZ604" s="276" t="s">
        <v>1</v>
      </c>
      <c r="BA604" s="276" t="s">
        <v>1</v>
      </c>
      <c r="BB604" s="283" t="s">
        <v>1</v>
      </c>
      <c r="BD604" s="150" t="e">
        <f>_xlfn.XLOOKUP(A604,'KSD auditees'!A:A,'KSD auditees'!A:A)</f>
        <v>#N/A</v>
      </c>
      <c r="BE604" s="150" t="e">
        <f>_xlfn.XLOOKUP(A604,'KSD auditees'!A:A,'KSD auditees'!G:G)</f>
        <v>#N/A</v>
      </c>
      <c r="BF604" s="150">
        <f>_xlfn.XLOOKUP(A604,'[27]Non AGSA'!B:B,'[27]Non AGSA'!B:B)</f>
        <v>1271</v>
      </c>
      <c r="BG604" s="150" t="e">
        <f>_xlfn.XLOOKUP(A604,'[27]Dormant auditee list'!C:C,'[27]Dormant auditee list'!C:C)</f>
        <v>#N/A</v>
      </c>
      <c r="BH604" s="150" t="e">
        <f>_xlfn.XLOOKUP(A604,[27]Reworked!A:A,[27]Reworked!I:I)</f>
        <v>#N/A</v>
      </c>
      <c r="BJ604" s="150">
        <v>4</v>
      </c>
      <c r="BK604" s="150">
        <v>6</v>
      </c>
    </row>
    <row r="605" spans="1:63" ht="34.5" customHeight="1" x14ac:dyDescent="0.25">
      <c r="A605" s="265">
        <v>1416</v>
      </c>
      <c r="B605" s="266" t="s">
        <v>1398</v>
      </c>
      <c r="C605" s="271" t="s">
        <v>1388</v>
      </c>
      <c r="D605" s="271" t="s">
        <v>683</v>
      </c>
      <c r="E605" s="271" t="s">
        <v>1389</v>
      </c>
      <c r="F605" s="271" t="s">
        <v>1</v>
      </c>
      <c r="G605" s="271" t="s">
        <v>687</v>
      </c>
      <c r="H605" s="266" t="s">
        <v>440</v>
      </c>
      <c r="I605" s="266" t="s">
        <v>437</v>
      </c>
      <c r="J605" s="285" t="s">
        <v>39</v>
      </c>
      <c r="K605" s="271" t="s">
        <v>1</v>
      </c>
      <c r="L605" s="271" t="s">
        <v>1</v>
      </c>
      <c r="M605" s="285" t="s">
        <v>39</v>
      </c>
      <c r="N605" s="273" t="s">
        <v>22</v>
      </c>
      <c r="O605" s="271" t="s">
        <v>1</v>
      </c>
      <c r="P605" s="271" t="s">
        <v>1</v>
      </c>
      <c r="Q605" s="271" t="s">
        <v>1</v>
      </c>
      <c r="R605" s="271" t="s">
        <v>1</v>
      </c>
      <c r="S605" s="271" t="s">
        <v>1</v>
      </c>
      <c r="T605" s="271" t="s">
        <v>1</v>
      </c>
      <c r="U605" s="271" t="s">
        <v>1</v>
      </c>
      <c r="V605" s="271" t="s">
        <v>1</v>
      </c>
      <c r="W605" s="271" t="s">
        <v>1</v>
      </c>
      <c r="X605" s="271" t="s">
        <v>1</v>
      </c>
      <c r="Y605" s="271" t="s">
        <v>1</v>
      </c>
      <c r="Z605" s="271" t="s">
        <v>1</v>
      </c>
      <c r="AA605" s="271" t="s">
        <v>1</v>
      </c>
      <c r="AB605" s="271" t="s">
        <v>1</v>
      </c>
      <c r="AC605" s="271" t="s">
        <v>1</v>
      </c>
      <c r="AD605" s="271" t="s">
        <v>1</v>
      </c>
      <c r="AE605" s="271" t="s">
        <v>1</v>
      </c>
      <c r="AF605" s="271" t="s">
        <v>1</v>
      </c>
      <c r="AG605" s="271" t="s">
        <v>1</v>
      </c>
      <c r="AH605" s="271" t="s">
        <v>1</v>
      </c>
      <c r="AI605" s="271" t="s">
        <v>1</v>
      </c>
      <c r="AJ605" s="271" t="s">
        <v>1</v>
      </c>
      <c r="AK605" s="271" t="s">
        <v>1</v>
      </c>
      <c r="AL605" s="271" t="s">
        <v>1</v>
      </c>
      <c r="AM605" s="271" t="s">
        <v>1</v>
      </c>
      <c r="AN605" s="271" t="s">
        <v>1</v>
      </c>
      <c r="AO605" s="271" t="s">
        <v>1</v>
      </c>
      <c r="AP605" s="271" t="s">
        <v>1</v>
      </c>
      <c r="AQ605" s="271" t="s">
        <v>1</v>
      </c>
      <c r="AR605" s="271" t="s">
        <v>1</v>
      </c>
      <c r="AS605" s="271" t="s">
        <v>1</v>
      </c>
      <c r="AT605" s="271" t="s">
        <v>1</v>
      </c>
      <c r="AU605" s="271" t="s">
        <v>1</v>
      </c>
      <c r="AV605" s="271" t="s">
        <v>1</v>
      </c>
      <c r="AW605" s="284" t="s">
        <v>1</v>
      </c>
      <c r="AX605" s="284">
        <v>0</v>
      </c>
      <c r="AY605" s="284">
        <v>0</v>
      </c>
      <c r="AZ605" s="276" t="s">
        <v>1</v>
      </c>
      <c r="BA605" s="276" t="s">
        <v>1</v>
      </c>
      <c r="BB605" s="283" t="s">
        <v>1</v>
      </c>
      <c r="BD605" s="150" t="e">
        <f>_xlfn.XLOOKUP(A605,'KSD auditees'!A:A,'KSD auditees'!A:A)</f>
        <v>#N/A</v>
      </c>
      <c r="BE605" s="150" t="e">
        <f>_xlfn.XLOOKUP(A605,'KSD auditees'!A:A,'KSD auditees'!G:G)</f>
        <v>#N/A</v>
      </c>
      <c r="BF605" s="150">
        <f>_xlfn.XLOOKUP(A605,'[27]Non AGSA'!B:B,'[27]Non AGSA'!B:B)</f>
        <v>1416</v>
      </c>
      <c r="BG605" s="150" t="e">
        <f>_xlfn.XLOOKUP(A605,'[27]Dormant auditee list'!C:C,'[27]Dormant auditee list'!C:C)</f>
        <v>#N/A</v>
      </c>
      <c r="BH605" s="150" t="e">
        <f>_xlfn.XLOOKUP(A605,[27]Reworked!A:A,[27]Reworked!I:I)</f>
        <v>#N/A</v>
      </c>
      <c r="BJ605" s="150">
        <v>4</v>
      </c>
      <c r="BK605" s="150">
        <v>6</v>
      </c>
    </row>
    <row r="606" spans="1:63" ht="14.25" customHeight="1" x14ac:dyDescent="0.25">
      <c r="A606" s="265">
        <v>1150</v>
      </c>
      <c r="B606" s="266" t="s">
        <v>1399</v>
      </c>
      <c r="C606" s="271" t="s">
        <v>1388</v>
      </c>
      <c r="D606" s="271" t="s">
        <v>571</v>
      </c>
      <c r="E606" s="271" t="s">
        <v>1389</v>
      </c>
      <c r="F606" s="271" t="s">
        <v>1</v>
      </c>
      <c r="G606" s="271" t="s">
        <v>1</v>
      </c>
      <c r="H606" s="266" t="s">
        <v>1</v>
      </c>
      <c r="I606" s="266" t="s">
        <v>571</v>
      </c>
      <c r="J606" s="275" t="s">
        <v>33</v>
      </c>
      <c r="K606" s="271" t="s">
        <v>1</v>
      </c>
      <c r="L606" s="271" t="s">
        <v>1</v>
      </c>
      <c r="M606" s="275" t="s">
        <v>33</v>
      </c>
      <c r="N606" s="271" t="s">
        <v>1</v>
      </c>
      <c r="O606" s="271" t="s">
        <v>1</v>
      </c>
      <c r="P606" s="271" t="s">
        <v>1</v>
      </c>
      <c r="Q606" s="271" t="s">
        <v>1</v>
      </c>
      <c r="R606" s="271" t="s">
        <v>1</v>
      </c>
      <c r="S606" s="271" t="s">
        <v>1</v>
      </c>
      <c r="T606" s="271" t="s">
        <v>1</v>
      </c>
      <c r="U606" s="271" t="s">
        <v>1</v>
      </c>
      <c r="V606" s="271" t="s">
        <v>1</v>
      </c>
      <c r="W606" s="271" t="s">
        <v>1</v>
      </c>
      <c r="X606" s="271" t="s">
        <v>1</v>
      </c>
      <c r="Y606" s="271" t="s">
        <v>1</v>
      </c>
      <c r="Z606" s="271" t="s">
        <v>1</v>
      </c>
      <c r="AA606" s="271" t="s">
        <v>1</v>
      </c>
      <c r="AB606" s="271" t="s">
        <v>1</v>
      </c>
      <c r="AC606" s="271" t="s">
        <v>1</v>
      </c>
      <c r="AD606" s="271" t="s">
        <v>1</v>
      </c>
      <c r="AE606" s="271" t="s">
        <v>1</v>
      </c>
      <c r="AF606" s="271" t="s">
        <v>1</v>
      </c>
      <c r="AG606" s="271" t="s">
        <v>1</v>
      </c>
      <c r="AH606" s="271" t="s">
        <v>1</v>
      </c>
      <c r="AI606" s="271" t="s">
        <v>1</v>
      </c>
      <c r="AJ606" s="271" t="s">
        <v>1</v>
      </c>
      <c r="AK606" s="271" t="s">
        <v>1</v>
      </c>
      <c r="AL606" s="271" t="s">
        <v>1</v>
      </c>
      <c r="AM606" s="271" t="s">
        <v>1</v>
      </c>
      <c r="AN606" s="271" t="s">
        <v>1</v>
      </c>
      <c r="AO606" s="271" t="s">
        <v>1</v>
      </c>
      <c r="AP606" s="271" t="s">
        <v>1</v>
      </c>
      <c r="AQ606" s="271" t="s">
        <v>1</v>
      </c>
      <c r="AR606" s="271" t="s">
        <v>1</v>
      </c>
      <c r="AS606" s="271" t="s">
        <v>1</v>
      </c>
      <c r="AT606" s="271" t="s">
        <v>1</v>
      </c>
      <c r="AU606" s="271" t="s">
        <v>1</v>
      </c>
      <c r="AV606" s="271" t="s">
        <v>1</v>
      </c>
      <c r="AW606" s="284" t="s">
        <v>1</v>
      </c>
      <c r="AX606" s="284">
        <v>0</v>
      </c>
      <c r="AY606" s="284">
        <v>0</v>
      </c>
      <c r="AZ606" s="276" t="s">
        <v>1</v>
      </c>
      <c r="BA606" s="276" t="s">
        <v>1</v>
      </c>
      <c r="BB606" s="283" t="s">
        <v>1</v>
      </c>
      <c r="BD606" s="150" t="e">
        <f>_xlfn.XLOOKUP(A606,'KSD auditees'!A:A,'KSD auditees'!A:A)</f>
        <v>#N/A</v>
      </c>
      <c r="BE606" s="150" t="e">
        <f>_xlfn.XLOOKUP(A606,'KSD auditees'!A:A,'KSD auditees'!G:G)</f>
        <v>#N/A</v>
      </c>
      <c r="BF606" s="150">
        <f>_xlfn.XLOOKUP(A606,'[27]Non AGSA'!B:B,'[27]Non AGSA'!B:B)</f>
        <v>1150</v>
      </c>
      <c r="BG606" s="150">
        <f>_xlfn.XLOOKUP(A606,'[27]Dormant auditee list'!C:C,'[27]Dormant auditee list'!C:C)</f>
        <v>1150</v>
      </c>
      <c r="BH606" s="150" t="e">
        <f>_xlfn.XLOOKUP(A606,[27]Reworked!A:A,[27]Reworked!I:I)</f>
        <v>#N/A</v>
      </c>
      <c r="BJ606" s="150">
        <v>4</v>
      </c>
      <c r="BK606" s="150">
        <v>1</v>
      </c>
    </row>
    <row r="607" spans="1:63" ht="27" customHeight="1" x14ac:dyDescent="0.25">
      <c r="A607" s="265">
        <v>1279</v>
      </c>
      <c r="B607" s="266" t="s">
        <v>1400</v>
      </c>
      <c r="C607" s="271" t="s">
        <v>1388</v>
      </c>
      <c r="D607" s="271" t="s">
        <v>941</v>
      </c>
      <c r="E607" s="271" t="s">
        <v>1389</v>
      </c>
      <c r="F607" s="271" t="s">
        <v>1</v>
      </c>
      <c r="G607" s="271" t="s">
        <v>447</v>
      </c>
      <c r="H607" s="266" t="s">
        <v>444</v>
      </c>
      <c r="I607" s="266" t="s">
        <v>437</v>
      </c>
      <c r="J607" s="285" t="s">
        <v>39</v>
      </c>
      <c r="K607" s="271" t="s">
        <v>1</v>
      </c>
      <c r="L607" s="271" t="s">
        <v>1</v>
      </c>
      <c r="M607" s="285" t="s">
        <v>39</v>
      </c>
      <c r="N607" s="271" t="s">
        <v>1</v>
      </c>
      <c r="O607" s="271" t="s">
        <v>1</v>
      </c>
      <c r="P607" s="271" t="s">
        <v>1</v>
      </c>
      <c r="Q607" s="271" t="s">
        <v>1</v>
      </c>
      <c r="R607" s="271" t="s">
        <v>1</v>
      </c>
      <c r="S607" s="271" t="s">
        <v>1</v>
      </c>
      <c r="T607" s="271" t="s">
        <v>1</v>
      </c>
      <c r="U607" s="271" t="s">
        <v>1</v>
      </c>
      <c r="V607" s="271" t="s">
        <v>1</v>
      </c>
      <c r="W607" s="271" t="s">
        <v>1</v>
      </c>
      <c r="X607" s="271" t="s">
        <v>1</v>
      </c>
      <c r="Y607" s="271" t="s">
        <v>1</v>
      </c>
      <c r="Z607" s="271" t="s">
        <v>1</v>
      </c>
      <c r="AA607" s="271" t="s">
        <v>1</v>
      </c>
      <c r="AB607" s="271" t="s">
        <v>1</v>
      </c>
      <c r="AC607" s="271" t="s">
        <v>1</v>
      </c>
      <c r="AD607" s="271" t="s">
        <v>1</v>
      </c>
      <c r="AE607" s="271" t="s">
        <v>1</v>
      </c>
      <c r="AF607" s="271" t="s">
        <v>1</v>
      </c>
      <c r="AG607" s="271" t="s">
        <v>1</v>
      </c>
      <c r="AH607" s="271" t="s">
        <v>1</v>
      </c>
      <c r="AI607" s="271" t="s">
        <v>1</v>
      </c>
      <c r="AJ607" s="271" t="s">
        <v>1</v>
      </c>
      <c r="AK607" s="271" t="s">
        <v>1</v>
      </c>
      <c r="AL607" s="271" t="s">
        <v>1</v>
      </c>
      <c r="AM607" s="271" t="s">
        <v>1</v>
      </c>
      <c r="AN607" s="271" t="s">
        <v>1</v>
      </c>
      <c r="AO607" s="271" t="s">
        <v>1</v>
      </c>
      <c r="AP607" s="271" t="s">
        <v>1</v>
      </c>
      <c r="AQ607" s="271" t="s">
        <v>1</v>
      </c>
      <c r="AR607" s="271" t="s">
        <v>1</v>
      </c>
      <c r="AS607" s="271" t="s">
        <v>1</v>
      </c>
      <c r="AT607" s="271" t="s">
        <v>1</v>
      </c>
      <c r="AU607" s="271" t="s">
        <v>1</v>
      </c>
      <c r="AV607" s="271" t="s">
        <v>1</v>
      </c>
      <c r="AW607" s="284" t="s">
        <v>1</v>
      </c>
      <c r="AX607" s="284">
        <v>0</v>
      </c>
      <c r="AY607" s="284">
        <v>0</v>
      </c>
      <c r="AZ607" s="276" t="s">
        <v>1</v>
      </c>
      <c r="BA607" s="276" t="s">
        <v>1</v>
      </c>
      <c r="BB607" s="283" t="s">
        <v>1</v>
      </c>
      <c r="BD607" s="150" t="e">
        <f>_xlfn.XLOOKUP(A607,'KSD auditees'!A:A,'KSD auditees'!A:A)</f>
        <v>#N/A</v>
      </c>
      <c r="BE607" s="150" t="e">
        <f>_xlfn.XLOOKUP(A607,'KSD auditees'!A:A,'KSD auditees'!G:G)</f>
        <v>#N/A</v>
      </c>
      <c r="BF607" s="150">
        <f>_xlfn.XLOOKUP(A607,'[27]Non AGSA'!B:B,'[27]Non AGSA'!B:B)</f>
        <v>1279</v>
      </c>
      <c r="BG607" s="150" t="e">
        <f>_xlfn.XLOOKUP(A607,'[27]Dormant auditee list'!C:C,'[27]Dormant auditee list'!C:C)</f>
        <v>#N/A</v>
      </c>
      <c r="BH607" s="150" t="e">
        <f>_xlfn.XLOOKUP(A607,[27]Reworked!A:A,[27]Reworked!I:I)</f>
        <v>#N/A</v>
      </c>
      <c r="BJ607" s="150">
        <v>4</v>
      </c>
      <c r="BK607" s="150">
        <v>6</v>
      </c>
    </row>
    <row r="608" spans="1:63" ht="26.25" customHeight="1" x14ac:dyDescent="0.25">
      <c r="A608" s="265">
        <v>1533</v>
      </c>
      <c r="B608" s="266" t="s">
        <v>960</v>
      </c>
      <c r="C608" s="271" t="s">
        <v>1388</v>
      </c>
      <c r="D608" s="271" t="s">
        <v>941</v>
      </c>
      <c r="E608" s="271" t="s">
        <v>1389</v>
      </c>
      <c r="F608" s="271" t="s">
        <v>1</v>
      </c>
      <c r="G608" s="271" t="s">
        <v>447</v>
      </c>
      <c r="H608" s="266" t="s">
        <v>444</v>
      </c>
      <c r="I608" s="266" t="s">
        <v>437</v>
      </c>
      <c r="J608" s="285" t="s">
        <v>39</v>
      </c>
      <c r="K608" s="271" t="s">
        <v>1</v>
      </c>
      <c r="L608" s="271" t="s">
        <v>1</v>
      </c>
      <c r="M608" s="285" t="s">
        <v>39</v>
      </c>
      <c r="N608" s="271" t="s">
        <v>1</v>
      </c>
      <c r="O608" s="271" t="s">
        <v>1</v>
      </c>
      <c r="P608" s="271" t="s">
        <v>1</v>
      </c>
      <c r="Q608" s="271" t="s">
        <v>1</v>
      </c>
      <c r="R608" s="271" t="s">
        <v>1</v>
      </c>
      <c r="S608" s="271" t="s">
        <v>1</v>
      </c>
      <c r="T608" s="271" t="s">
        <v>1</v>
      </c>
      <c r="U608" s="271" t="s">
        <v>1</v>
      </c>
      <c r="V608" s="271" t="s">
        <v>1</v>
      </c>
      <c r="W608" s="271" t="s">
        <v>1</v>
      </c>
      <c r="X608" s="271" t="s">
        <v>1</v>
      </c>
      <c r="Y608" s="271" t="s">
        <v>1</v>
      </c>
      <c r="Z608" s="271" t="s">
        <v>1</v>
      </c>
      <c r="AA608" s="271" t="s">
        <v>1</v>
      </c>
      <c r="AB608" s="271" t="s">
        <v>1</v>
      </c>
      <c r="AC608" s="271" t="s">
        <v>1</v>
      </c>
      <c r="AD608" s="271" t="s">
        <v>1</v>
      </c>
      <c r="AE608" s="271" t="s">
        <v>1</v>
      </c>
      <c r="AF608" s="271" t="s">
        <v>1</v>
      </c>
      <c r="AG608" s="271" t="s">
        <v>1</v>
      </c>
      <c r="AH608" s="271" t="s">
        <v>1</v>
      </c>
      <c r="AI608" s="271" t="s">
        <v>1</v>
      </c>
      <c r="AJ608" s="271" t="s">
        <v>1</v>
      </c>
      <c r="AK608" s="271" t="s">
        <v>1</v>
      </c>
      <c r="AL608" s="271" t="s">
        <v>1</v>
      </c>
      <c r="AM608" s="271" t="s">
        <v>1</v>
      </c>
      <c r="AN608" s="271" t="s">
        <v>1</v>
      </c>
      <c r="AO608" s="271" t="s">
        <v>1</v>
      </c>
      <c r="AP608" s="271" t="s">
        <v>1</v>
      </c>
      <c r="AQ608" s="271" t="s">
        <v>1</v>
      </c>
      <c r="AR608" s="271" t="s">
        <v>1</v>
      </c>
      <c r="AS608" s="271" t="s">
        <v>1</v>
      </c>
      <c r="AT608" s="271" t="s">
        <v>1</v>
      </c>
      <c r="AU608" s="271" t="s">
        <v>1</v>
      </c>
      <c r="AV608" s="271" t="s">
        <v>1</v>
      </c>
      <c r="AW608" s="284" t="s">
        <v>1</v>
      </c>
      <c r="AX608" s="284">
        <v>0</v>
      </c>
      <c r="AY608" s="284">
        <v>0</v>
      </c>
      <c r="AZ608" s="276" t="s">
        <v>1</v>
      </c>
      <c r="BA608" s="276" t="s">
        <v>1</v>
      </c>
      <c r="BB608" s="283" t="s">
        <v>1</v>
      </c>
      <c r="BD608" s="150" t="e">
        <f>_xlfn.XLOOKUP(A608,'KSD auditees'!A:A,'KSD auditees'!A:A)</f>
        <v>#N/A</v>
      </c>
      <c r="BE608" s="150" t="e">
        <f>_xlfn.XLOOKUP(A608,'KSD auditees'!A:A,'KSD auditees'!G:G)</f>
        <v>#N/A</v>
      </c>
      <c r="BF608" s="150">
        <f>_xlfn.XLOOKUP(A608,'[27]Non AGSA'!B:B,'[27]Non AGSA'!B:B)</f>
        <v>1533</v>
      </c>
      <c r="BG608" s="150" t="e">
        <f>_xlfn.XLOOKUP(A608,'[27]Dormant auditee list'!C:C,'[27]Dormant auditee list'!C:C)</f>
        <v>#N/A</v>
      </c>
      <c r="BH608" s="150" t="e">
        <f>_xlfn.XLOOKUP(A608,[27]Reworked!A:A,[27]Reworked!I:I)</f>
        <v>#N/A</v>
      </c>
      <c r="BJ608" s="150">
        <v>4</v>
      </c>
      <c r="BK608" s="150">
        <v>6</v>
      </c>
    </row>
    <row r="609" spans="1:63" ht="26.25" customHeight="1" x14ac:dyDescent="0.25">
      <c r="A609" s="265">
        <v>120</v>
      </c>
      <c r="B609" s="266" t="s">
        <v>961</v>
      </c>
      <c r="C609" s="271" t="s">
        <v>1388</v>
      </c>
      <c r="D609" s="271" t="s">
        <v>941</v>
      </c>
      <c r="E609" s="271" t="s">
        <v>1389</v>
      </c>
      <c r="F609" s="271" t="s">
        <v>1</v>
      </c>
      <c r="G609" s="271" t="s">
        <v>956</v>
      </c>
      <c r="H609" s="266" t="s">
        <v>444</v>
      </c>
      <c r="I609" s="266" t="s">
        <v>437</v>
      </c>
      <c r="J609" s="285" t="s">
        <v>39</v>
      </c>
      <c r="K609" s="271" t="s">
        <v>1</v>
      </c>
      <c r="L609" s="271" t="s">
        <v>1</v>
      </c>
      <c r="M609" s="285" t="s">
        <v>39</v>
      </c>
      <c r="N609" s="271" t="s">
        <v>1</v>
      </c>
      <c r="O609" s="271" t="s">
        <v>1</v>
      </c>
      <c r="P609" s="271" t="s">
        <v>1</v>
      </c>
      <c r="Q609" s="271" t="s">
        <v>1</v>
      </c>
      <c r="R609" s="271" t="s">
        <v>1</v>
      </c>
      <c r="S609" s="271" t="s">
        <v>1</v>
      </c>
      <c r="T609" s="271" t="s">
        <v>1</v>
      </c>
      <c r="U609" s="271" t="s">
        <v>1</v>
      </c>
      <c r="V609" s="271" t="s">
        <v>1</v>
      </c>
      <c r="W609" s="271" t="s">
        <v>1</v>
      </c>
      <c r="X609" s="271" t="s">
        <v>1</v>
      </c>
      <c r="Y609" s="271" t="s">
        <v>1</v>
      </c>
      <c r="Z609" s="271" t="s">
        <v>1</v>
      </c>
      <c r="AA609" s="271" t="s">
        <v>1</v>
      </c>
      <c r="AB609" s="271" t="s">
        <v>1</v>
      </c>
      <c r="AC609" s="271" t="s">
        <v>1</v>
      </c>
      <c r="AD609" s="271" t="s">
        <v>1</v>
      </c>
      <c r="AE609" s="271" t="s">
        <v>1</v>
      </c>
      <c r="AF609" s="271" t="s">
        <v>1</v>
      </c>
      <c r="AG609" s="271" t="s">
        <v>1</v>
      </c>
      <c r="AH609" s="271" t="s">
        <v>1</v>
      </c>
      <c r="AI609" s="271" t="s">
        <v>1</v>
      </c>
      <c r="AJ609" s="271" t="s">
        <v>1</v>
      </c>
      <c r="AK609" s="271" t="s">
        <v>1</v>
      </c>
      <c r="AL609" s="271" t="s">
        <v>1</v>
      </c>
      <c r="AM609" s="271" t="s">
        <v>1</v>
      </c>
      <c r="AN609" s="271" t="s">
        <v>1</v>
      </c>
      <c r="AO609" s="271" t="s">
        <v>1</v>
      </c>
      <c r="AP609" s="271" t="s">
        <v>1</v>
      </c>
      <c r="AQ609" s="271" t="s">
        <v>1</v>
      </c>
      <c r="AR609" s="271" t="s">
        <v>1</v>
      </c>
      <c r="AS609" s="271" t="s">
        <v>1</v>
      </c>
      <c r="AT609" s="271" t="s">
        <v>1</v>
      </c>
      <c r="AU609" s="271" t="s">
        <v>1</v>
      </c>
      <c r="AV609" s="271" t="s">
        <v>1</v>
      </c>
      <c r="AW609" s="284" t="s">
        <v>1</v>
      </c>
      <c r="AX609" s="284">
        <v>0</v>
      </c>
      <c r="AY609" s="284">
        <v>0</v>
      </c>
      <c r="AZ609" s="276" t="s">
        <v>1</v>
      </c>
      <c r="BA609" s="276" t="s">
        <v>1</v>
      </c>
      <c r="BB609" s="283" t="s">
        <v>1</v>
      </c>
      <c r="BD609" s="150" t="e">
        <f>_xlfn.XLOOKUP(A609,'KSD auditees'!A:A,'KSD auditees'!A:A)</f>
        <v>#N/A</v>
      </c>
      <c r="BE609" s="150" t="e">
        <f>_xlfn.XLOOKUP(A609,'KSD auditees'!A:A,'KSD auditees'!G:G)</f>
        <v>#N/A</v>
      </c>
      <c r="BF609" s="150">
        <f>_xlfn.XLOOKUP(A609,'[27]Non AGSA'!B:B,'[27]Non AGSA'!B:B)</f>
        <v>120</v>
      </c>
      <c r="BG609" s="150" t="e">
        <f>_xlfn.XLOOKUP(A609,'[27]Dormant auditee list'!C:C,'[27]Dormant auditee list'!C:C)</f>
        <v>#N/A</v>
      </c>
      <c r="BH609" s="150" t="e">
        <f>_xlfn.XLOOKUP(A609,[27]Reworked!A:A,[27]Reworked!I:I)</f>
        <v>#N/A</v>
      </c>
      <c r="BJ609" s="150">
        <v>4</v>
      </c>
      <c r="BK609" s="150">
        <v>6</v>
      </c>
    </row>
    <row r="610" spans="1:63" ht="34.5" customHeight="1" x14ac:dyDescent="0.25">
      <c r="A610" s="265">
        <v>1525</v>
      </c>
      <c r="B610" s="266" t="s">
        <v>1401</v>
      </c>
      <c r="C610" s="271" t="s">
        <v>1388</v>
      </c>
      <c r="D610" s="271" t="s">
        <v>683</v>
      </c>
      <c r="E610" s="271" t="s">
        <v>1389</v>
      </c>
      <c r="F610" s="271" t="s">
        <v>1</v>
      </c>
      <c r="G610" s="271" t="s">
        <v>169</v>
      </c>
      <c r="H610" s="266" t="s">
        <v>440</v>
      </c>
      <c r="I610" s="266" t="s">
        <v>437</v>
      </c>
      <c r="J610" s="285" t="s">
        <v>39</v>
      </c>
      <c r="K610" s="271" t="s">
        <v>1</v>
      </c>
      <c r="L610" s="271" t="s">
        <v>1</v>
      </c>
      <c r="M610" s="275" t="s">
        <v>33</v>
      </c>
      <c r="N610" s="271" t="s">
        <v>1</v>
      </c>
      <c r="O610" s="271" t="s">
        <v>1</v>
      </c>
      <c r="P610" s="271" t="s">
        <v>1</v>
      </c>
      <c r="Q610" s="271" t="s">
        <v>1</v>
      </c>
      <c r="R610" s="271" t="s">
        <v>1</v>
      </c>
      <c r="S610" s="271" t="s">
        <v>1</v>
      </c>
      <c r="T610" s="271" t="s">
        <v>1</v>
      </c>
      <c r="U610" s="271" t="s">
        <v>1</v>
      </c>
      <c r="V610" s="271" t="s">
        <v>1</v>
      </c>
      <c r="W610" s="271" t="s">
        <v>1</v>
      </c>
      <c r="X610" s="271" t="s">
        <v>1</v>
      </c>
      <c r="Y610" s="271" t="s">
        <v>1</v>
      </c>
      <c r="Z610" s="271" t="s">
        <v>1</v>
      </c>
      <c r="AA610" s="271" t="s">
        <v>1</v>
      </c>
      <c r="AB610" s="271" t="s">
        <v>1</v>
      </c>
      <c r="AC610" s="271" t="s">
        <v>1</v>
      </c>
      <c r="AD610" s="271" t="s">
        <v>1</v>
      </c>
      <c r="AE610" s="271" t="s">
        <v>1</v>
      </c>
      <c r="AF610" s="271" t="s">
        <v>1</v>
      </c>
      <c r="AG610" s="271" t="s">
        <v>1</v>
      </c>
      <c r="AH610" s="271" t="s">
        <v>1</v>
      </c>
      <c r="AI610" s="271" t="s">
        <v>1</v>
      </c>
      <c r="AJ610" s="271" t="s">
        <v>1</v>
      </c>
      <c r="AK610" s="271" t="s">
        <v>1</v>
      </c>
      <c r="AL610" s="271" t="s">
        <v>1</v>
      </c>
      <c r="AM610" s="271" t="s">
        <v>1</v>
      </c>
      <c r="AN610" s="271" t="s">
        <v>1</v>
      </c>
      <c r="AO610" s="271" t="s">
        <v>1</v>
      </c>
      <c r="AP610" s="271" t="s">
        <v>1</v>
      </c>
      <c r="AQ610" s="271" t="s">
        <v>1</v>
      </c>
      <c r="AR610" s="271" t="s">
        <v>1</v>
      </c>
      <c r="AS610" s="271" t="s">
        <v>1</v>
      </c>
      <c r="AT610" s="271" t="s">
        <v>1</v>
      </c>
      <c r="AU610" s="271" t="s">
        <v>1</v>
      </c>
      <c r="AV610" s="271" t="s">
        <v>1</v>
      </c>
      <c r="AW610" s="284" t="s">
        <v>1</v>
      </c>
      <c r="AX610" s="284">
        <v>0</v>
      </c>
      <c r="AY610" s="284">
        <v>0</v>
      </c>
      <c r="AZ610" s="276" t="s">
        <v>1</v>
      </c>
      <c r="BA610" s="276" t="s">
        <v>1</v>
      </c>
      <c r="BB610" s="283" t="s">
        <v>1</v>
      </c>
      <c r="BD610" s="150" t="e">
        <f>_xlfn.XLOOKUP(A610,'KSD auditees'!A:A,'KSD auditees'!A:A)</f>
        <v>#N/A</v>
      </c>
      <c r="BE610" s="150" t="e">
        <f>_xlfn.XLOOKUP(A610,'KSD auditees'!A:A,'KSD auditees'!G:G)</f>
        <v>#N/A</v>
      </c>
      <c r="BF610" s="150">
        <f>_xlfn.XLOOKUP(A610,'[27]Non AGSA'!B:B,'[27]Non AGSA'!B:B)</f>
        <v>1525</v>
      </c>
      <c r="BG610" s="150" t="e">
        <f>_xlfn.XLOOKUP(A610,'[27]Dormant auditee list'!C:C,'[27]Dormant auditee list'!C:C)</f>
        <v>#N/A</v>
      </c>
      <c r="BH610" s="150" t="e">
        <f>_xlfn.XLOOKUP(A610,[27]Reworked!A:A,[27]Reworked!I:I)</f>
        <v>#N/A</v>
      </c>
      <c r="BJ610" s="150">
        <v>4</v>
      </c>
      <c r="BK610" s="150">
        <v>6</v>
      </c>
    </row>
    <row r="611" spans="1:63" ht="34.5" customHeight="1" x14ac:dyDescent="0.25">
      <c r="A611" s="265">
        <v>1093</v>
      </c>
      <c r="B611" s="266" t="s">
        <v>909</v>
      </c>
      <c r="C611" s="271" t="s">
        <v>1388</v>
      </c>
      <c r="D611" s="271" t="s">
        <v>896</v>
      </c>
      <c r="E611" s="271" t="s">
        <v>1389</v>
      </c>
      <c r="F611" s="271" t="s">
        <v>1</v>
      </c>
      <c r="G611" s="271" t="s">
        <v>910</v>
      </c>
      <c r="H611" s="266" t="s">
        <v>440</v>
      </c>
      <c r="I611" s="266" t="s">
        <v>437</v>
      </c>
      <c r="J611" s="152" t="s">
        <v>17</v>
      </c>
      <c r="K611" s="271" t="s">
        <v>1</v>
      </c>
      <c r="L611" s="274" t="s">
        <v>20</v>
      </c>
      <c r="M611" s="275" t="s">
        <v>33</v>
      </c>
      <c r="N611" s="271" t="s">
        <v>1</v>
      </c>
      <c r="O611" s="271" t="s">
        <v>1</v>
      </c>
      <c r="P611" s="271" t="s">
        <v>1</v>
      </c>
      <c r="Q611" s="271" t="s">
        <v>1</v>
      </c>
      <c r="R611" s="271" t="s">
        <v>1</v>
      </c>
      <c r="S611" s="271" t="s">
        <v>1</v>
      </c>
      <c r="T611" s="271" t="s">
        <v>1</v>
      </c>
      <c r="U611" s="271" t="s">
        <v>1</v>
      </c>
      <c r="V611" s="271" t="s">
        <v>1</v>
      </c>
      <c r="W611" s="271" t="s">
        <v>1</v>
      </c>
      <c r="X611" s="271" t="s">
        <v>1</v>
      </c>
      <c r="Y611" s="271" t="s">
        <v>1</v>
      </c>
      <c r="Z611" s="271" t="s">
        <v>1</v>
      </c>
      <c r="AA611" s="271" t="s">
        <v>1</v>
      </c>
      <c r="AB611" s="271" t="s">
        <v>1</v>
      </c>
      <c r="AC611" s="271" t="s">
        <v>1</v>
      </c>
      <c r="AD611" s="271" t="s">
        <v>1</v>
      </c>
      <c r="AE611" s="271" t="s">
        <v>1</v>
      </c>
      <c r="AF611" s="271" t="s">
        <v>1</v>
      </c>
      <c r="AG611" s="274" t="s">
        <v>20</v>
      </c>
      <c r="AH611" s="271" t="s">
        <v>1</v>
      </c>
      <c r="AI611" s="271" t="s">
        <v>1</v>
      </c>
      <c r="AJ611" s="271" t="s">
        <v>1</v>
      </c>
      <c r="AK611" s="271" t="s">
        <v>1</v>
      </c>
      <c r="AL611" s="271" t="s">
        <v>1</v>
      </c>
      <c r="AM611" s="271" t="s">
        <v>1</v>
      </c>
      <c r="AN611" s="271" t="s">
        <v>1</v>
      </c>
      <c r="AO611" s="271" t="s">
        <v>1</v>
      </c>
      <c r="AP611" s="271" t="s">
        <v>1</v>
      </c>
      <c r="AQ611" s="271" t="s">
        <v>1</v>
      </c>
      <c r="AR611" s="274" t="s">
        <v>20</v>
      </c>
      <c r="AS611" s="271" t="s">
        <v>1</v>
      </c>
      <c r="AT611" s="271" t="s">
        <v>1</v>
      </c>
      <c r="AU611" s="271" t="s">
        <v>1</v>
      </c>
      <c r="AV611" s="271" t="s">
        <v>1</v>
      </c>
      <c r="AW611" s="275" t="s">
        <v>1241</v>
      </c>
      <c r="AX611" s="284">
        <v>0</v>
      </c>
      <c r="AY611" s="284">
        <v>0</v>
      </c>
      <c r="AZ611" s="276" t="s">
        <v>1</v>
      </c>
      <c r="BA611" s="276" t="s">
        <v>1</v>
      </c>
      <c r="BB611" s="283" t="s">
        <v>1</v>
      </c>
      <c r="BD611" s="150" t="e">
        <f>_xlfn.XLOOKUP(A611,'KSD auditees'!A:A,'KSD auditees'!A:A)</f>
        <v>#N/A</v>
      </c>
      <c r="BE611" s="150" t="e">
        <f>_xlfn.XLOOKUP(A611,'KSD auditees'!A:A,'KSD auditees'!G:G)</f>
        <v>#N/A</v>
      </c>
      <c r="BF611" s="150">
        <f>_xlfn.XLOOKUP(A611,'[27]Non AGSA'!B:B,'[27]Non AGSA'!B:B)</f>
        <v>1093</v>
      </c>
      <c r="BG611" s="150" t="e">
        <f>_xlfn.XLOOKUP(A611,'[27]Dormant auditee list'!C:C,'[27]Dormant auditee list'!C:C)</f>
        <v>#N/A</v>
      </c>
      <c r="BH611" s="150" t="e">
        <f>_xlfn.XLOOKUP(A611,[27]Reworked!A:A,[27]Reworked!I:I)</f>
        <v>#N/A</v>
      </c>
      <c r="BJ611" s="150">
        <v>4</v>
      </c>
      <c r="BK611" s="150">
        <v>2</v>
      </c>
    </row>
    <row r="612" spans="1:63" ht="34.5" customHeight="1" x14ac:dyDescent="0.25">
      <c r="A612" s="265">
        <v>1099</v>
      </c>
      <c r="B612" s="266" t="s">
        <v>911</v>
      </c>
      <c r="C612" s="271" t="s">
        <v>1388</v>
      </c>
      <c r="D612" s="271" t="s">
        <v>896</v>
      </c>
      <c r="E612" s="271" t="s">
        <v>1389</v>
      </c>
      <c r="F612" s="271" t="s">
        <v>1</v>
      </c>
      <c r="G612" s="271" t="s">
        <v>910</v>
      </c>
      <c r="H612" s="266" t="s">
        <v>440</v>
      </c>
      <c r="I612" s="266" t="s">
        <v>437</v>
      </c>
      <c r="J612" s="285" t="s">
        <v>39</v>
      </c>
      <c r="K612" s="271" t="s">
        <v>1</v>
      </c>
      <c r="L612" s="274" t="s">
        <v>20</v>
      </c>
      <c r="M612" s="275" t="s">
        <v>33</v>
      </c>
      <c r="N612" s="271" t="s">
        <v>1</v>
      </c>
      <c r="O612" s="271" t="s">
        <v>1</v>
      </c>
      <c r="P612" s="271" t="s">
        <v>1</v>
      </c>
      <c r="Q612" s="271" t="s">
        <v>1</v>
      </c>
      <c r="R612" s="271" t="s">
        <v>1</v>
      </c>
      <c r="S612" s="271" t="s">
        <v>1</v>
      </c>
      <c r="T612" s="271" t="s">
        <v>1</v>
      </c>
      <c r="U612" s="271" t="s">
        <v>1</v>
      </c>
      <c r="V612" s="271" t="s">
        <v>1</v>
      </c>
      <c r="W612" s="271" t="s">
        <v>1</v>
      </c>
      <c r="X612" s="271" t="s">
        <v>1</v>
      </c>
      <c r="Y612" s="271" t="s">
        <v>1</v>
      </c>
      <c r="Z612" s="271" t="s">
        <v>1</v>
      </c>
      <c r="AA612" s="271" t="s">
        <v>1</v>
      </c>
      <c r="AB612" s="271" t="s">
        <v>1</v>
      </c>
      <c r="AC612" s="271" t="s">
        <v>1</v>
      </c>
      <c r="AD612" s="271" t="s">
        <v>1</v>
      </c>
      <c r="AE612" s="271" t="s">
        <v>1</v>
      </c>
      <c r="AF612" s="271" t="s">
        <v>1</v>
      </c>
      <c r="AG612" s="271" t="s">
        <v>1</v>
      </c>
      <c r="AH612" s="271" t="s">
        <v>1</v>
      </c>
      <c r="AI612" s="271" t="s">
        <v>1</v>
      </c>
      <c r="AJ612" s="271" t="s">
        <v>1</v>
      </c>
      <c r="AK612" s="271" t="s">
        <v>1</v>
      </c>
      <c r="AL612" s="271" t="s">
        <v>1</v>
      </c>
      <c r="AM612" s="271" t="s">
        <v>1</v>
      </c>
      <c r="AN612" s="271" t="s">
        <v>1</v>
      </c>
      <c r="AO612" s="271" t="s">
        <v>1</v>
      </c>
      <c r="AP612" s="271" t="s">
        <v>1</v>
      </c>
      <c r="AQ612" s="271" t="s">
        <v>1</v>
      </c>
      <c r="AR612" s="271" t="s">
        <v>1</v>
      </c>
      <c r="AS612" s="271" t="s">
        <v>1</v>
      </c>
      <c r="AT612" s="271" t="s">
        <v>1</v>
      </c>
      <c r="AU612" s="271" t="s">
        <v>1</v>
      </c>
      <c r="AV612" s="271" t="s">
        <v>1</v>
      </c>
      <c r="AW612" s="275" t="s">
        <v>1241</v>
      </c>
      <c r="AX612" s="284">
        <v>0</v>
      </c>
      <c r="AY612" s="284">
        <v>0</v>
      </c>
      <c r="AZ612" s="276" t="s">
        <v>1</v>
      </c>
      <c r="BA612" s="276" t="s">
        <v>1</v>
      </c>
      <c r="BB612" s="283" t="s">
        <v>1</v>
      </c>
      <c r="BD612" s="150" t="e">
        <f>_xlfn.XLOOKUP(A612,'KSD auditees'!A:A,'KSD auditees'!A:A)</f>
        <v>#N/A</v>
      </c>
      <c r="BE612" s="150" t="e">
        <f>_xlfn.XLOOKUP(A612,'KSD auditees'!A:A,'KSD auditees'!G:G)</f>
        <v>#N/A</v>
      </c>
      <c r="BF612" s="150">
        <f>_xlfn.XLOOKUP(A612,'[27]Non AGSA'!B:B,'[27]Non AGSA'!B:B)</f>
        <v>1099</v>
      </c>
      <c r="BG612" s="150" t="e">
        <f>_xlfn.XLOOKUP(A612,'[27]Dormant auditee list'!C:C,'[27]Dormant auditee list'!C:C)</f>
        <v>#N/A</v>
      </c>
      <c r="BH612" s="150" t="e">
        <f>_xlfn.XLOOKUP(A612,[27]Reworked!A:A,[27]Reworked!I:I)</f>
        <v>#N/A</v>
      </c>
      <c r="BJ612" s="150">
        <v>4</v>
      </c>
      <c r="BK612" s="150">
        <v>6</v>
      </c>
    </row>
    <row r="613" spans="1:63" ht="34.5" customHeight="1" x14ac:dyDescent="0.25">
      <c r="A613" s="265">
        <v>1096</v>
      </c>
      <c r="B613" s="266" t="s">
        <v>1402</v>
      </c>
      <c r="C613" s="271" t="s">
        <v>1388</v>
      </c>
      <c r="D613" s="271" t="s">
        <v>896</v>
      </c>
      <c r="E613" s="271" t="s">
        <v>1389</v>
      </c>
      <c r="F613" s="271" t="s">
        <v>1</v>
      </c>
      <c r="G613" s="271" t="s">
        <v>910</v>
      </c>
      <c r="H613" s="266" t="s">
        <v>440</v>
      </c>
      <c r="I613" s="266" t="s">
        <v>437</v>
      </c>
      <c r="J613" s="285" t="s">
        <v>39</v>
      </c>
      <c r="K613" s="271" t="s">
        <v>1</v>
      </c>
      <c r="L613" s="274" t="s">
        <v>20</v>
      </c>
      <c r="M613" s="275" t="s">
        <v>33</v>
      </c>
      <c r="N613" s="271" t="s">
        <v>1</v>
      </c>
      <c r="O613" s="271" t="s">
        <v>1</v>
      </c>
      <c r="P613" s="271" t="s">
        <v>1</v>
      </c>
      <c r="Q613" s="271" t="s">
        <v>1</v>
      </c>
      <c r="R613" s="271" t="s">
        <v>1</v>
      </c>
      <c r="S613" s="271" t="s">
        <v>1</v>
      </c>
      <c r="T613" s="271" t="s">
        <v>1</v>
      </c>
      <c r="U613" s="271" t="s">
        <v>1</v>
      </c>
      <c r="V613" s="271" t="s">
        <v>1</v>
      </c>
      <c r="W613" s="271" t="s">
        <v>1</v>
      </c>
      <c r="X613" s="271" t="s">
        <v>1</v>
      </c>
      <c r="Y613" s="271" t="s">
        <v>1</v>
      </c>
      <c r="Z613" s="271" t="s">
        <v>1</v>
      </c>
      <c r="AA613" s="271" t="s">
        <v>1</v>
      </c>
      <c r="AB613" s="271" t="s">
        <v>1</v>
      </c>
      <c r="AC613" s="271" t="s">
        <v>1</v>
      </c>
      <c r="AD613" s="271" t="s">
        <v>1</v>
      </c>
      <c r="AE613" s="271" t="s">
        <v>1</v>
      </c>
      <c r="AF613" s="271" t="s">
        <v>1</v>
      </c>
      <c r="AG613" s="274" t="s">
        <v>20</v>
      </c>
      <c r="AH613" s="271" t="s">
        <v>1</v>
      </c>
      <c r="AI613" s="271" t="s">
        <v>1</v>
      </c>
      <c r="AJ613" s="271" t="s">
        <v>1</v>
      </c>
      <c r="AK613" s="271" t="s">
        <v>1</v>
      </c>
      <c r="AL613" s="271" t="s">
        <v>1</v>
      </c>
      <c r="AM613" s="271" t="s">
        <v>1</v>
      </c>
      <c r="AN613" s="271" t="s">
        <v>1</v>
      </c>
      <c r="AO613" s="271" t="s">
        <v>1</v>
      </c>
      <c r="AP613" s="271" t="s">
        <v>1</v>
      </c>
      <c r="AQ613" s="271" t="s">
        <v>1</v>
      </c>
      <c r="AR613" s="271" t="s">
        <v>1</v>
      </c>
      <c r="AS613" s="271" t="s">
        <v>1</v>
      </c>
      <c r="AT613" s="271" t="s">
        <v>1</v>
      </c>
      <c r="AU613" s="271" t="s">
        <v>1</v>
      </c>
      <c r="AV613" s="271" t="s">
        <v>1</v>
      </c>
      <c r="AW613" s="284" t="s">
        <v>1</v>
      </c>
      <c r="AX613" s="284">
        <v>0</v>
      </c>
      <c r="AY613" s="284">
        <v>0</v>
      </c>
      <c r="AZ613" s="276" t="s">
        <v>1</v>
      </c>
      <c r="BA613" s="276" t="s">
        <v>1</v>
      </c>
      <c r="BB613" s="283" t="s">
        <v>1</v>
      </c>
      <c r="BD613" s="150" t="e">
        <f>_xlfn.XLOOKUP(A613,'KSD auditees'!A:A,'KSD auditees'!A:A)</f>
        <v>#N/A</v>
      </c>
      <c r="BE613" s="150" t="e">
        <f>_xlfn.XLOOKUP(A613,'KSD auditees'!A:A,'KSD auditees'!G:G)</f>
        <v>#N/A</v>
      </c>
      <c r="BF613" s="150">
        <f>_xlfn.XLOOKUP(A613,'[27]Non AGSA'!B:B,'[27]Non AGSA'!B:B)</f>
        <v>1096</v>
      </c>
      <c r="BG613" s="150" t="e">
        <f>_xlfn.XLOOKUP(A613,'[27]Dormant auditee list'!C:C,'[27]Dormant auditee list'!C:C)</f>
        <v>#N/A</v>
      </c>
      <c r="BH613" s="150" t="e">
        <f>_xlfn.XLOOKUP(A613,[27]Reworked!A:A,[27]Reworked!I:I)</f>
        <v>#N/A</v>
      </c>
      <c r="BJ613" s="150">
        <v>4</v>
      </c>
      <c r="BK613" s="150">
        <v>6</v>
      </c>
    </row>
    <row r="614" spans="1:63" ht="34.5" customHeight="1" x14ac:dyDescent="0.25">
      <c r="A614" s="265">
        <v>1095</v>
      </c>
      <c r="B614" s="266" t="s">
        <v>1403</v>
      </c>
      <c r="C614" s="271" t="s">
        <v>1388</v>
      </c>
      <c r="D614" s="271" t="s">
        <v>896</v>
      </c>
      <c r="E614" s="271" t="s">
        <v>1389</v>
      </c>
      <c r="F614" s="271" t="s">
        <v>1</v>
      </c>
      <c r="G614" s="271" t="s">
        <v>910</v>
      </c>
      <c r="H614" s="266" t="s">
        <v>440</v>
      </c>
      <c r="I614" s="266" t="s">
        <v>437</v>
      </c>
      <c r="J614" s="285" t="s">
        <v>39</v>
      </c>
      <c r="K614" s="273" t="s">
        <v>22</v>
      </c>
      <c r="L614" s="271" t="s">
        <v>1</v>
      </c>
      <c r="M614" s="152" t="s">
        <v>17</v>
      </c>
      <c r="N614" s="274" t="s">
        <v>20</v>
      </c>
      <c r="O614" s="271" t="s">
        <v>1</v>
      </c>
      <c r="P614" s="271" t="s">
        <v>1</v>
      </c>
      <c r="Q614" s="271" t="s">
        <v>1</v>
      </c>
      <c r="R614" s="271" t="s">
        <v>1</v>
      </c>
      <c r="S614" s="271" t="s">
        <v>1</v>
      </c>
      <c r="T614" s="271" t="s">
        <v>1</v>
      </c>
      <c r="U614" s="271" t="s">
        <v>1</v>
      </c>
      <c r="V614" s="271" t="s">
        <v>1</v>
      </c>
      <c r="W614" s="271" t="s">
        <v>1</v>
      </c>
      <c r="X614" s="271" t="s">
        <v>1</v>
      </c>
      <c r="Y614" s="271" t="s">
        <v>1</v>
      </c>
      <c r="Z614" s="271" t="s">
        <v>1</v>
      </c>
      <c r="AA614" s="273" t="s">
        <v>22</v>
      </c>
      <c r="AB614" s="271" t="s">
        <v>1</v>
      </c>
      <c r="AC614" s="271" t="s">
        <v>1</v>
      </c>
      <c r="AD614" s="271" t="s">
        <v>1</v>
      </c>
      <c r="AE614" s="271" t="s">
        <v>1</v>
      </c>
      <c r="AF614" s="271" t="s">
        <v>1</v>
      </c>
      <c r="AG614" s="271" t="s">
        <v>1</v>
      </c>
      <c r="AH614" s="271" t="s">
        <v>1</v>
      </c>
      <c r="AI614" s="271" t="s">
        <v>1</v>
      </c>
      <c r="AJ614" s="271" t="s">
        <v>1</v>
      </c>
      <c r="AK614" s="271" t="s">
        <v>1</v>
      </c>
      <c r="AL614" s="271" t="s">
        <v>1</v>
      </c>
      <c r="AM614" s="271" t="s">
        <v>1</v>
      </c>
      <c r="AN614" s="271" t="s">
        <v>1</v>
      </c>
      <c r="AO614" s="271" t="s">
        <v>1</v>
      </c>
      <c r="AP614" s="271" t="s">
        <v>1</v>
      </c>
      <c r="AQ614" s="271" t="s">
        <v>1</v>
      </c>
      <c r="AR614" s="271" t="s">
        <v>1</v>
      </c>
      <c r="AS614" s="271" t="s">
        <v>1</v>
      </c>
      <c r="AT614" s="271" t="s">
        <v>1</v>
      </c>
      <c r="AU614" s="271" t="s">
        <v>1</v>
      </c>
      <c r="AV614" s="271" t="s">
        <v>1</v>
      </c>
      <c r="AW614" s="284" t="s">
        <v>1</v>
      </c>
      <c r="AX614" s="284">
        <v>0</v>
      </c>
      <c r="AY614" s="284">
        <v>0</v>
      </c>
      <c r="AZ614" s="276" t="s">
        <v>1</v>
      </c>
      <c r="BA614" s="276" t="s">
        <v>1</v>
      </c>
      <c r="BB614" s="283" t="s">
        <v>1</v>
      </c>
      <c r="BD614" s="150" t="e">
        <f>_xlfn.XLOOKUP(A614,'KSD auditees'!A:A,'KSD auditees'!A:A)</f>
        <v>#N/A</v>
      </c>
      <c r="BE614" s="150" t="e">
        <f>_xlfn.XLOOKUP(A614,'KSD auditees'!A:A,'KSD auditees'!G:G)</f>
        <v>#N/A</v>
      </c>
      <c r="BF614" s="150">
        <f>_xlfn.XLOOKUP(A614,'[27]Non AGSA'!B:B,'[27]Non AGSA'!B:B)</f>
        <v>1095</v>
      </c>
      <c r="BG614" s="150" t="e">
        <f>_xlfn.XLOOKUP(A614,'[27]Dormant auditee list'!C:C,'[27]Dormant auditee list'!C:C)</f>
        <v>#N/A</v>
      </c>
      <c r="BH614" s="150" t="e">
        <f>_xlfn.XLOOKUP(A614,[27]Reworked!A:A,[27]Reworked!I:I)</f>
        <v>#N/A</v>
      </c>
      <c r="BJ614" s="150">
        <v>4</v>
      </c>
      <c r="BK614" s="150">
        <v>6</v>
      </c>
    </row>
    <row r="615" spans="1:63" ht="34.5" customHeight="1" x14ac:dyDescent="0.25">
      <c r="A615" s="265">
        <v>1119</v>
      </c>
      <c r="B615" s="266" t="s">
        <v>1404</v>
      </c>
      <c r="C615" s="271" t="s">
        <v>1388</v>
      </c>
      <c r="D615" s="271" t="s">
        <v>896</v>
      </c>
      <c r="E615" s="271" t="s">
        <v>1389</v>
      </c>
      <c r="F615" s="271" t="s">
        <v>1</v>
      </c>
      <c r="G615" s="271" t="s">
        <v>910</v>
      </c>
      <c r="H615" s="266" t="s">
        <v>440</v>
      </c>
      <c r="I615" s="266" t="s">
        <v>437</v>
      </c>
      <c r="J615" s="285" t="s">
        <v>39</v>
      </c>
      <c r="K615" s="272" t="s">
        <v>23</v>
      </c>
      <c r="L615" s="272" t="s">
        <v>23</v>
      </c>
      <c r="M615" s="279" t="s">
        <v>26</v>
      </c>
      <c r="N615" s="272" t="s">
        <v>23</v>
      </c>
      <c r="O615" s="272" t="s">
        <v>23</v>
      </c>
      <c r="P615" s="271" t="s">
        <v>1</v>
      </c>
      <c r="Q615" s="271" t="s">
        <v>1</v>
      </c>
      <c r="R615" s="271" t="s">
        <v>1</v>
      </c>
      <c r="S615" s="271" t="s">
        <v>1</v>
      </c>
      <c r="T615" s="271" t="s">
        <v>1</v>
      </c>
      <c r="U615" s="272" t="s">
        <v>23</v>
      </c>
      <c r="V615" s="271" t="s">
        <v>1</v>
      </c>
      <c r="W615" s="271" t="s">
        <v>1</v>
      </c>
      <c r="X615" s="272" t="s">
        <v>23</v>
      </c>
      <c r="Y615" s="271" t="s">
        <v>1</v>
      </c>
      <c r="Z615" s="271" t="s">
        <v>1</v>
      </c>
      <c r="AA615" s="272" t="s">
        <v>23</v>
      </c>
      <c r="AB615" s="271" t="s">
        <v>1</v>
      </c>
      <c r="AC615" s="271" t="s">
        <v>1</v>
      </c>
      <c r="AD615" s="271" t="s">
        <v>1</v>
      </c>
      <c r="AE615" s="274" t="s">
        <v>20</v>
      </c>
      <c r="AF615" s="272" t="s">
        <v>23</v>
      </c>
      <c r="AG615" s="273" t="s">
        <v>22</v>
      </c>
      <c r="AH615" s="271" t="s">
        <v>1</v>
      </c>
      <c r="AI615" s="271" t="s">
        <v>1</v>
      </c>
      <c r="AJ615" s="271" t="s">
        <v>1</v>
      </c>
      <c r="AK615" s="273" t="s">
        <v>22</v>
      </c>
      <c r="AL615" s="272" t="s">
        <v>23</v>
      </c>
      <c r="AM615" s="271" t="s">
        <v>1</v>
      </c>
      <c r="AN615" s="271" t="s">
        <v>1</v>
      </c>
      <c r="AO615" s="272" t="s">
        <v>23</v>
      </c>
      <c r="AP615" s="271" t="s">
        <v>1</v>
      </c>
      <c r="AQ615" s="271" t="s">
        <v>1</v>
      </c>
      <c r="AR615" s="272" t="s">
        <v>23</v>
      </c>
      <c r="AS615" s="271" t="s">
        <v>1</v>
      </c>
      <c r="AT615" s="271" t="s">
        <v>1</v>
      </c>
      <c r="AU615" s="272" t="s">
        <v>23</v>
      </c>
      <c r="AV615" s="271" t="s">
        <v>1</v>
      </c>
      <c r="AW615" s="284" t="s">
        <v>1</v>
      </c>
      <c r="AX615" s="284">
        <v>0</v>
      </c>
      <c r="AY615" s="284">
        <v>0</v>
      </c>
      <c r="AZ615" s="276">
        <v>0</v>
      </c>
      <c r="BA615" s="280">
        <v>24834</v>
      </c>
      <c r="BB615" s="278">
        <v>20</v>
      </c>
      <c r="BD615" s="150" t="e">
        <f>_xlfn.XLOOKUP(A615,'KSD auditees'!A:A,'KSD auditees'!A:A)</f>
        <v>#N/A</v>
      </c>
      <c r="BE615" s="150" t="e">
        <f>_xlfn.XLOOKUP(A615,'KSD auditees'!A:A,'KSD auditees'!G:G)</f>
        <v>#N/A</v>
      </c>
      <c r="BF615" s="150">
        <f>_xlfn.XLOOKUP(A615,'[27]Non AGSA'!B:B,'[27]Non AGSA'!B:B)</f>
        <v>1119</v>
      </c>
      <c r="BG615" s="150" t="e">
        <f>_xlfn.XLOOKUP(A615,'[27]Dormant auditee list'!C:C,'[27]Dormant auditee list'!C:C)</f>
        <v>#N/A</v>
      </c>
      <c r="BH615" s="150" t="str">
        <f>_xlfn.XLOOKUP(A615,[27]Reworked!A:A,[27]Reworked!I:I)</f>
        <v>Audit not finalised at legislated date</v>
      </c>
      <c r="BJ615" s="150">
        <v>4</v>
      </c>
      <c r="BK615" s="150">
        <v>6</v>
      </c>
    </row>
    <row r="616" spans="1:63" ht="34.5" customHeight="1" x14ac:dyDescent="0.25">
      <c r="A616" s="265">
        <v>1043</v>
      </c>
      <c r="B616" s="266" t="s">
        <v>1405</v>
      </c>
      <c r="C616" s="271" t="s">
        <v>1388</v>
      </c>
      <c r="D616" s="271" t="s">
        <v>683</v>
      </c>
      <c r="E616" s="271" t="s">
        <v>1389</v>
      </c>
      <c r="F616" s="271" t="s">
        <v>1</v>
      </c>
      <c r="G616" s="271" t="s">
        <v>687</v>
      </c>
      <c r="H616" s="266" t="s">
        <v>440</v>
      </c>
      <c r="I616" s="266" t="s">
        <v>437</v>
      </c>
      <c r="J616" s="275" t="s">
        <v>33</v>
      </c>
      <c r="K616" s="271" t="s">
        <v>1</v>
      </c>
      <c r="L616" s="273" t="s">
        <v>22</v>
      </c>
      <c r="M616" s="152" t="s">
        <v>17</v>
      </c>
      <c r="N616" s="271" t="s">
        <v>1</v>
      </c>
      <c r="O616" s="274" t="s">
        <v>20</v>
      </c>
      <c r="P616" s="271" t="s">
        <v>1</v>
      </c>
      <c r="Q616" s="271" t="s">
        <v>1</v>
      </c>
      <c r="R616" s="271" t="s">
        <v>1</v>
      </c>
      <c r="S616" s="271" t="s">
        <v>1</v>
      </c>
      <c r="T616" s="271" t="s">
        <v>1</v>
      </c>
      <c r="U616" s="271" t="s">
        <v>1</v>
      </c>
      <c r="V616" s="271" t="s">
        <v>1</v>
      </c>
      <c r="W616" s="271" t="s">
        <v>1</v>
      </c>
      <c r="X616" s="271" t="s">
        <v>1</v>
      </c>
      <c r="Y616" s="271" t="s">
        <v>1</v>
      </c>
      <c r="Z616" s="271" t="s">
        <v>1</v>
      </c>
      <c r="AA616" s="271" t="s">
        <v>1</v>
      </c>
      <c r="AB616" s="271" t="s">
        <v>1</v>
      </c>
      <c r="AC616" s="271" t="s">
        <v>1</v>
      </c>
      <c r="AD616" s="271" t="s">
        <v>1</v>
      </c>
      <c r="AE616" s="271" t="s">
        <v>1</v>
      </c>
      <c r="AF616" s="271" t="s">
        <v>1</v>
      </c>
      <c r="AG616" s="273" t="s">
        <v>22</v>
      </c>
      <c r="AH616" s="271" t="s">
        <v>1</v>
      </c>
      <c r="AI616" s="271" t="s">
        <v>1</v>
      </c>
      <c r="AJ616" s="271" t="s">
        <v>1</v>
      </c>
      <c r="AK616" s="271" t="s">
        <v>1</v>
      </c>
      <c r="AL616" s="271" t="s">
        <v>1</v>
      </c>
      <c r="AM616" s="271" t="s">
        <v>1</v>
      </c>
      <c r="AN616" s="271" t="s">
        <v>1</v>
      </c>
      <c r="AO616" s="271" t="s">
        <v>1</v>
      </c>
      <c r="AP616" s="271" t="s">
        <v>1</v>
      </c>
      <c r="AQ616" s="271" t="s">
        <v>1</v>
      </c>
      <c r="AR616" s="271" t="s">
        <v>1</v>
      </c>
      <c r="AS616" s="271" t="s">
        <v>1</v>
      </c>
      <c r="AT616" s="271" t="s">
        <v>1</v>
      </c>
      <c r="AU616" s="271" t="s">
        <v>1</v>
      </c>
      <c r="AV616" s="271" t="s">
        <v>1</v>
      </c>
      <c r="AW616" s="284" t="s">
        <v>1</v>
      </c>
      <c r="AX616" s="284">
        <v>0</v>
      </c>
      <c r="AY616" s="284">
        <v>0</v>
      </c>
      <c r="AZ616" s="276" t="s">
        <v>1</v>
      </c>
      <c r="BA616" s="276" t="s">
        <v>1</v>
      </c>
      <c r="BB616" s="283" t="s">
        <v>1</v>
      </c>
      <c r="BD616" s="150" t="e">
        <f>_xlfn.XLOOKUP(A616,'KSD auditees'!A:A,'KSD auditees'!A:A)</f>
        <v>#N/A</v>
      </c>
      <c r="BE616" s="150" t="e">
        <f>_xlfn.XLOOKUP(A616,'KSD auditees'!A:A,'KSD auditees'!G:G)</f>
        <v>#N/A</v>
      </c>
      <c r="BF616" s="150">
        <f>_xlfn.XLOOKUP(A616,'[27]Non AGSA'!B:B,'[27]Non AGSA'!B:B)</f>
        <v>1043</v>
      </c>
      <c r="BG616" s="150" t="e">
        <f>_xlfn.XLOOKUP(A616,'[27]Dormant auditee list'!C:C,'[27]Dormant auditee list'!C:C)</f>
        <v>#N/A</v>
      </c>
      <c r="BH616" s="150" t="e">
        <f>_xlfn.XLOOKUP(A616,[27]Reworked!A:A,[27]Reworked!I:I)</f>
        <v>#N/A</v>
      </c>
      <c r="BJ616" s="150">
        <v>4</v>
      </c>
      <c r="BK616" s="150">
        <v>1</v>
      </c>
    </row>
    <row r="617" spans="1:63" ht="27" customHeight="1" x14ac:dyDescent="0.25">
      <c r="A617" s="265">
        <v>1538</v>
      </c>
      <c r="B617" s="266" t="s">
        <v>966</v>
      </c>
      <c r="C617" s="271" t="s">
        <v>1388</v>
      </c>
      <c r="D617" s="271" t="s">
        <v>941</v>
      </c>
      <c r="E617" s="271" t="s">
        <v>1389</v>
      </c>
      <c r="F617" s="271" t="s">
        <v>1</v>
      </c>
      <c r="G617" s="271" t="s">
        <v>447</v>
      </c>
      <c r="H617" s="266" t="s">
        <v>444</v>
      </c>
      <c r="I617" s="266" t="s">
        <v>437</v>
      </c>
      <c r="J617" s="285" t="s">
        <v>39</v>
      </c>
      <c r="K617" s="271" t="s">
        <v>1</v>
      </c>
      <c r="L617" s="271" t="s">
        <v>1</v>
      </c>
      <c r="M617" s="285" t="s">
        <v>39</v>
      </c>
      <c r="N617" s="271" t="s">
        <v>1</v>
      </c>
      <c r="O617" s="273" t="s">
        <v>22</v>
      </c>
      <c r="P617" s="271" t="s">
        <v>1</v>
      </c>
      <c r="Q617" s="271" t="s">
        <v>1</v>
      </c>
      <c r="R617" s="271" t="s">
        <v>1</v>
      </c>
      <c r="S617" s="271" t="s">
        <v>1</v>
      </c>
      <c r="T617" s="271" t="s">
        <v>1</v>
      </c>
      <c r="U617" s="271" t="s">
        <v>1</v>
      </c>
      <c r="V617" s="271" t="s">
        <v>1</v>
      </c>
      <c r="W617" s="271" t="s">
        <v>1</v>
      </c>
      <c r="X617" s="271" t="s">
        <v>1</v>
      </c>
      <c r="Y617" s="271" t="s">
        <v>1</v>
      </c>
      <c r="Z617" s="271" t="s">
        <v>1</v>
      </c>
      <c r="AA617" s="271" t="s">
        <v>1</v>
      </c>
      <c r="AB617" s="271" t="s">
        <v>1</v>
      </c>
      <c r="AC617" s="271" t="s">
        <v>1</v>
      </c>
      <c r="AD617" s="271" t="s">
        <v>1</v>
      </c>
      <c r="AE617" s="271" t="s">
        <v>1</v>
      </c>
      <c r="AF617" s="271" t="s">
        <v>1</v>
      </c>
      <c r="AG617" s="271" t="s">
        <v>1</v>
      </c>
      <c r="AH617" s="271" t="s">
        <v>1</v>
      </c>
      <c r="AI617" s="271" t="s">
        <v>1</v>
      </c>
      <c r="AJ617" s="271" t="s">
        <v>1</v>
      </c>
      <c r="AK617" s="271" t="s">
        <v>1</v>
      </c>
      <c r="AL617" s="271" t="s">
        <v>1</v>
      </c>
      <c r="AM617" s="271" t="s">
        <v>1</v>
      </c>
      <c r="AN617" s="271" t="s">
        <v>1</v>
      </c>
      <c r="AO617" s="271" t="s">
        <v>1</v>
      </c>
      <c r="AP617" s="271" t="s">
        <v>1</v>
      </c>
      <c r="AQ617" s="271" t="s">
        <v>1</v>
      </c>
      <c r="AR617" s="271" t="s">
        <v>1</v>
      </c>
      <c r="AS617" s="271" t="s">
        <v>1</v>
      </c>
      <c r="AT617" s="271" t="s">
        <v>1</v>
      </c>
      <c r="AU617" s="271" t="s">
        <v>1</v>
      </c>
      <c r="AV617" s="271" t="s">
        <v>1</v>
      </c>
      <c r="AW617" s="284" t="s">
        <v>1</v>
      </c>
      <c r="AX617" s="284">
        <v>0</v>
      </c>
      <c r="AY617" s="284">
        <v>0</v>
      </c>
      <c r="AZ617" s="276" t="s">
        <v>1</v>
      </c>
      <c r="BA617" s="276" t="s">
        <v>1</v>
      </c>
      <c r="BB617" s="283" t="s">
        <v>1</v>
      </c>
      <c r="BD617" s="150" t="e">
        <f>_xlfn.XLOOKUP(A617,'KSD auditees'!A:A,'KSD auditees'!A:A)</f>
        <v>#N/A</v>
      </c>
      <c r="BE617" s="150" t="e">
        <f>_xlfn.XLOOKUP(A617,'KSD auditees'!A:A,'KSD auditees'!G:G)</f>
        <v>#N/A</v>
      </c>
      <c r="BF617" s="150">
        <f>_xlfn.XLOOKUP(A617,'[27]Non AGSA'!B:B,'[27]Non AGSA'!B:B)</f>
        <v>1538</v>
      </c>
      <c r="BG617" s="150" t="e">
        <f>_xlfn.XLOOKUP(A617,'[27]Dormant auditee list'!C:C,'[27]Dormant auditee list'!C:C)</f>
        <v>#N/A</v>
      </c>
      <c r="BH617" s="150" t="e">
        <f>_xlfn.XLOOKUP(A617,[27]Reworked!A:A,[27]Reworked!I:I)</f>
        <v>#N/A</v>
      </c>
      <c r="BJ617" s="150">
        <v>4</v>
      </c>
      <c r="BK617" s="150">
        <v>6</v>
      </c>
    </row>
    <row r="618" spans="1:63" ht="26.25" customHeight="1" x14ac:dyDescent="0.25">
      <c r="A618" s="265">
        <v>1537</v>
      </c>
      <c r="B618" s="266" t="s">
        <v>967</v>
      </c>
      <c r="C618" s="271" t="s">
        <v>1388</v>
      </c>
      <c r="D618" s="271" t="s">
        <v>941</v>
      </c>
      <c r="E618" s="271" t="s">
        <v>1389</v>
      </c>
      <c r="F618" s="271" t="s">
        <v>1</v>
      </c>
      <c r="G618" s="271" t="s">
        <v>447</v>
      </c>
      <c r="H618" s="266" t="s">
        <v>444</v>
      </c>
      <c r="I618" s="266" t="s">
        <v>437</v>
      </c>
      <c r="J618" s="285" t="s">
        <v>39</v>
      </c>
      <c r="K618" s="271" t="s">
        <v>1</v>
      </c>
      <c r="L618" s="273" t="s">
        <v>22</v>
      </c>
      <c r="M618" s="285" t="s">
        <v>39</v>
      </c>
      <c r="N618" s="271" t="s">
        <v>1</v>
      </c>
      <c r="O618" s="272" t="s">
        <v>23</v>
      </c>
      <c r="P618" s="273" t="s">
        <v>22</v>
      </c>
      <c r="Q618" s="273" t="s">
        <v>22</v>
      </c>
      <c r="R618" s="271" t="s">
        <v>1</v>
      </c>
      <c r="S618" s="271" t="s">
        <v>1</v>
      </c>
      <c r="T618" s="271" t="s">
        <v>1</v>
      </c>
      <c r="U618" s="273" t="s">
        <v>22</v>
      </c>
      <c r="V618" s="273" t="s">
        <v>22</v>
      </c>
      <c r="W618" s="273" t="s">
        <v>22</v>
      </c>
      <c r="X618" s="271" t="s">
        <v>1</v>
      </c>
      <c r="Y618" s="271" t="s">
        <v>1</v>
      </c>
      <c r="Z618" s="271" t="s">
        <v>1</v>
      </c>
      <c r="AA618" s="271" t="s">
        <v>1</v>
      </c>
      <c r="AB618" s="271" t="s">
        <v>1</v>
      </c>
      <c r="AC618" s="271" t="s">
        <v>1</v>
      </c>
      <c r="AD618" s="271" t="s">
        <v>1</v>
      </c>
      <c r="AE618" s="273" t="s">
        <v>22</v>
      </c>
      <c r="AF618" s="271" t="s">
        <v>1</v>
      </c>
      <c r="AG618" s="271" t="s">
        <v>1</v>
      </c>
      <c r="AH618" s="271" t="s">
        <v>1</v>
      </c>
      <c r="AI618" s="271" t="s">
        <v>1</v>
      </c>
      <c r="AJ618" s="271" t="s">
        <v>1</v>
      </c>
      <c r="AK618" s="271" t="s">
        <v>1</v>
      </c>
      <c r="AL618" s="271" t="s">
        <v>1</v>
      </c>
      <c r="AM618" s="271" t="s">
        <v>1</v>
      </c>
      <c r="AN618" s="271" t="s">
        <v>1</v>
      </c>
      <c r="AO618" s="271" t="s">
        <v>1</v>
      </c>
      <c r="AP618" s="271" t="s">
        <v>1</v>
      </c>
      <c r="AQ618" s="271" t="s">
        <v>1</v>
      </c>
      <c r="AR618" s="271" t="s">
        <v>1</v>
      </c>
      <c r="AS618" s="271" t="s">
        <v>1</v>
      </c>
      <c r="AT618" s="271" t="s">
        <v>1</v>
      </c>
      <c r="AU618" s="271" t="s">
        <v>1</v>
      </c>
      <c r="AV618" s="271" t="s">
        <v>1</v>
      </c>
      <c r="AW618" s="284" t="s">
        <v>1</v>
      </c>
      <c r="AX618" s="284">
        <v>0</v>
      </c>
      <c r="AY618" s="284">
        <v>0</v>
      </c>
      <c r="AZ618" s="276" t="s">
        <v>1</v>
      </c>
      <c r="BA618" s="276" t="s">
        <v>1</v>
      </c>
      <c r="BB618" s="283" t="s">
        <v>1</v>
      </c>
      <c r="BD618" s="150" t="e">
        <f>_xlfn.XLOOKUP(A618,'KSD auditees'!A:A,'KSD auditees'!A:A)</f>
        <v>#N/A</v>
      </c>
      <c r="BE618" s="150" t="e">
        <f>_xlfn.XLOOKUP(A618,'KSD auditees'!A:A,'KSD auditees'!G:G)</f>
        <v>#N/A</v>
      </c>
      <c r="BF618" s="150">
        <f>_xlfn.XLOOKUP(A618,'[27]Non AGSA'!B:B,'[27]Non AGSA'!B:B)</f>
        <v>1537</v>
      </c>
      <c r="BG618" s="150" t="e">
        <f>_xlfn.XLOOKUP(A618,'[27]Dormant auditee list'!C:C,'[27]Dormant auditee list'!C:C)</f>
        <v>#N/A</v>
      </c>
      <c r="BH618" s="150" t="e">
        <f>_xlfn.XLOOKUP(A618,[27]Reworked!A:A,[27]Reworked!I:I)</f>
        <v>#N/A</v>
      </c>
      <c r="BJ618" s="150">
        <v>4</v>
      </c>
      <c r="BK618" s="150">
        <v>6</v>
      </c>
    </row>
    <row r="619" spans="1:63" ht="34.5" customHeight="1" x14ac:dyDescent="0.25">
      <c r="A619" s="265">
        <v>1100</v>
      </c>
      <c r="B619" s="266" t="s">
        <v>1406</v>
      </c>
      <c r="C619" s="271" t="s">
        <v>1388</v>
      </c>
      <c r="D619" s="271" t="s">
        <v>896</v>
      </c>
      <c r="E619" s="271" t="s">
        <v>1389</v>
      </c>
      <c r="F619" s="271" t="s">
        <v>1</v>
      </c>
      <c r="G619" s="271" t="s">
        <v>910</v>
      </c>
      <c r="H619" s="266" t="s">
        <v>440</v>
      </c>
      <c r="I619" s="266" t="s">
        <v>437</v>
      </c>
      <c r="J619" s="285" t="s">
        <v>39</v>
      </c>
      <c r="K619" s="271" t="s">
        <v>1</v>
      </c>
      <c r="L619" s="274" t="s">
        <v>20</v>
      </c>
      <c r="M619" s="275" t="s">
        <v>33</v>
      </c>
      <c r="N619" s="271" t="s">
        <v>1</v>
      </c>
      <c r="O619" s="271" t="s">
        <v>1</v>
      </c>
      <c r="P619" s="271" t="s">
        <v>1</v>
      </c>
      <c r="Q619" s="271" t="s">
        <v>1</v>
      </c>
      <c r="R619" s="271" t="s">
        <v>1</v>
      </c>
      <c r="S619" s="271" t="s">
        <v>1</v>
      </c>
      <c r="T619" s="271" t="s">
        <v>1</v>
      </c>
      <c r="U619" s="271" t="s">
        <v>1</v>
      </c>
      <c r="V619" s="271" t="s">
        <v>1</v>
      </c>
      <c r="W619" s="271" t="s">
        <v>1</v>
      </c>
      <c r="X619" s="271" t="s">
        <v>1</v>
      </c>
      <c r="Y619" s="271" t="s">
        <v>1</v>
      </c>
      <c r="Z619" s="271" t="s">
        <v>1</v>
      </c>
      <c r="AA619" s="271" t="s">
        <v>1</v>
      </c>
      <c r="AB619" s="271" t="s">
        <v>1</v>
      </c>
      <c r="AC619" s="271" t="s">
        <v>1</v>
      </c>
      <c r="AD619" s="271" t="s">
        <v>1</v>
      </c>
      <c r="AE619" s="271" t="s">
        <v>1</v>
      </c>
      <c r="AF619" s="271" t="s">
        <v>1</v>
      </c>
      <c r="AG619" s="274" t="s">
        <v>20</v>
      </c>
      <c r="AH619" s="271" t="s">
        <v>1</v>
      </c>
      <c r="AI619" s="271" t="s">
        <v>1</v>
      </c>
      <c r="AJ619" s="271" t="s">
        <v>1</v>
      </c>
      <c r="AK619" s="271" t="s">
        <v>1</v>
      </c>
      <c r="AL619" s="271" t="s">
        <v>1</v>
      </c>
      <c r="AM619" s="271" t="s">
        <v>1</v>
      </c>
      <c r="AN619" s="271" t="s">
        <v>1</v>
      </c>
      <c r="AO619" s="271" t="s">
        <v>1</v>
      </c>
      <c r="AP619" s="271" t="s">
        <v>1</v>
      </c>
      <c r="AQ619" s="271" t="s">
        <v>1</v>
      </c>
      <c r="AR619" s="271" t="s">
        <v>1</v>
      </c>
      <c r="AS619" s="271" t="s">
        <v>1</v>
      </c>
      <c r="AT619" s="271" t="s">
        <v>1</v>
      </c>
      <c r="AU619" s="271" t="s">
        <v>1</v>
      </c>
      <c r="AV619" s="271" t="s">
        <v>1</v>
      </c>
      <c r="AW619" s="274" t="s">
        <v>1240</v>
      </c>
      <c r="AX619" s="284">
        <v>0</v>
      </c>
      <c r="AY619" s="284">
        <v>0</v>
      </c>
      <c r="AZ619" s="276" t="s">
        <v>1</v>
      </c>
      <c r="BA619" s="276" t="s">
        <v>1</v>
      </c>
      <c r="BB619" s="283" t="s">
        <v>1</v>
      </c>
      <c r="BD619" s="150" t="e">
        <f>_xlfn.XLOOKUP(A619,'KSD auditees'!A:A,'KSD auditees'!A:A)</f>
        <v>#N/A</v>
      </c>
      <c r="BE619" s="150" t="e">
        <f>_xlfn.XLOOKUP(A619,'KSD auditees'!A:A,'KSD auditees'!G:G)</f>
        <v>#N/A</v>
      </c>
      <c r="BF619" s="150">
        <f>_xlfn.XLOOKUP(A619,'[27]Non AGSA'!B:B,'[27]Non AGSA'!B:B)</f>
        <v>1100</v>
      </c>
      <c r="BG619" s="150" t="e">
        <f>_xlfn.XLOOKUP(A619,'[27]Dormant auditee list'!C:C,'[27]Dormant auditee list'!C:C)</f>
        <v>#N/A</v>
      </c>
      <c r="BH619" s="150" t="e">
        <f>_xlfn.XLOOKUP(A619,[27]Reworked!A:A,[27]Reworked!I:I)</f>
        <v>#N/A</v>
      </c>
      <c r="BJ619" s="150">
        <v>4</v>
      </c>
      <c r="BK619" s="150">
        <v>6</v>
      </c>
    </row>
    <row r="620" spans="1:63" ht="34.5" customHeight="1" x14ac:dyDescent="0.25">
      <c r="A620" s="265">
        <v>1032</v>
      </c>
      <c r="B620" s="266" t="s">
        <v>1407</v>
      </c>
      <c r="C620" s="271" t="s">
        <v>1388</v>
      </c>
      <c r="D620" s="271" t="s">
        <v>683</v>
      </c>
      <c r="E620" s="271" t="s">
        <v>1389</v>
      </c>
      <c r="F620" s="271" t="s">
        <v>1</v>
      </c>
      <c r="G620" s="271" t="s">
        <v>687</v>
      </c>
      <c r="H620" s="266" t="s">
        <v>440</v>
      </c>
      <c r="I620" s="266" t="s">
        <v>437</v>
      </c>
      <c r="J620" s="152" t="s">
        <v>17</v>
      </c>
      <c r="K620" s="271" t="s">
        <v>1</v>
      </c>
      <c r="L620" s="272" t="s">
        <v>23</v>
      </c>
      <c r="M620" s="152" t="s">
        <v>17</v>
      </c>
      <c r="N620" s="271" t="s">
        <v>1</v>
      </c>
      <c r="O620" s="272" t="s">
        <v>23</v>
      </c>
      <c r="P620" s="271" t="s">
        <v>1</v>
      </c>
      <c r="Q620" s="271" t="s">
        <v>1</v>
      </c>
      <c r="R620" s="271" t="s">
        <v>1</v>
      </c>
      <c r="S620" s="271" t="s">
        <v>1</v>
      </c>
      <c r="T620" s="271" t="s">
        <v>1</v>
      </c>
      <c r="U620" s="271" t="s">
        <v>1</v>
      </c>
      <c r="V620" s="271" t="s">
        <v>1</v>
      </c>
      <c r="W620" s="271" t="s">
        <v>1</v>
      </c>
      <c r="X620" s="271" t="s">
        <v>1</v>
      </c>
      <c r="Y620" s="271" t="s">
        <v>1</v>
      </c>
      <c r="Z620" s="271" t="s">
        <v>1</v>
      </c>
      <c r="AA620" s="271" t="s">
        <v>1</v>
      </c>
      <c r="AB620" s="271" t="s">
        <v>1</v>
      </c>
      <c r="AC620" s="271" t="s">
        <v>1</v>
      </c>
      <c r="AD620" s="271" t="s">
        <v>1</v>
      </c>
      <c r="AE620" s="272" t="s">
        <v>23</v>
      </c>
      <c r="AF620" s="271" t="s">
        <v>1</v>
      </c>
      <c r="AG620" s="271" t="s">
        <v>1</v>
      </c>
      <c r="AH620" s="271" t="s">
        <v>1</v>
      </c>
      <c r="AI620" s="271" t="s">
        <v>1</v>
      </c>
      <c r="AJ620" s="271" t="s">
        <v>1</v>
      </c>
      <c r="AK620" s="271" t="s">
        <v>1</v>
      </c>
      <c r="AL620" s="271" t="s">
        <v>1</v>
      </c>
      <c r="AM620" s="271" t="s">
        <v>1</v>
      </c>
      <c r="AN620" s="271" t="s">
        <v>1</v>
      </c>
      <c r="AO620" s="271" t="s">
        <v>1</v>
      </c>
      <c r="AP620" s="271" t="s">
        <v>1</v>
      </c>
      <c r="AQ620" s="271" t="s">
        <v>1</v>
      </c>
      <c r="AR620" s="271" t="s">
        <v>1</v>
      </c>
      <c r="AS620" s="271" t="s">
        <v>1</v>
      </c>
      <c r="AT620" s="271" t="s">
        <v>1</v>
      </c>
      <c r="AU620" s="274" t="s">
        <v>20</v>
      </c>
      <c r="AV620" s="271" t="s">
        <v>1</v>
      </c>
      <c r="AW620" s="284" t="s">
        <v>1</v>
      </c>
      <c r="AX620" s="284">
        <v>0</v>
      </c>
      <c r="AY620" s="284">
        <v>0</v>
      </c>
      <c r="AZ620" s="276">
        <v>0</v>
      </c>
      <c r="BA620" s="280">
        <v>23.5</v>
      </c>
      <c r="BB620" s="278">
        <v>0.13</v>
      </c>
      <c r="BD620" s="150" t="e">
        <f>_xlfn.XLOOKUP(A620,'KSD auditees'!A:A,'KSD auditees'!A:A)</f>
        <v>#N/A</v>
      </c>
      <c r="BE620" s="150" t="e">
        <f>_xlfn.XLOOKUP(A620,'KSD auditees'!A:A,'KSD auditees'!G:G)</f>
        <v>#N/A</v>
      </c>
      <c r="BF620" s="150">
        <f>_xlfn.XLOOKUP(A620,'[27]Non AGSA'!B:B,'[27]Non AGSA'!B:B)</f>
        <v>1032</v>
      </c>
      <c r="BG620" s="150" t="e">
        <f>_xlfn.XLOOKUP(A620,'[27]Dormant auditee list'!C:C,'[27]Dormant auditee list'!C:C)</f>
        <v>#N/A</v>
      </c>
      <c r="BH620" s="150" t="str">
        <f>_xlfn.XLOOKUP(A620,[27]Reworked!A:A,[27]Reworked!I:I)</f>
        <v>Unqualified with findings</v>
      </c>
      <c r="BJ620" s="150">
        <v>4</v>
      </c>
      <c r="BK620" s="150">
        <v>2</v>
      </c>
    </row>
    <row r="621" spans="1:63" ht="34.5" customHeight="1" x14ac:dyDescent="0.25">
      <c r="A621" s="265">
        <v>1160</v>
      </c>
      <c r="B621" s="266" t="s">
        <v>919</v>
      </c>
      <c r="C621" s="271" t="s">
        <v>1388</v>
      </c>
      <c r="D621" s="271" t="s">
        <v>896</v>
      </c>
      <c r="E621" s="271" t="s">
        <v>1389</v>
      </c>
      <c r="F621" s="271" t="s">
        <v>1</v>
      </c>
      <c r="G621" s="271" t="s">
        <v>910</v>
      </c>
      <c r="H621" s="266" t="s">
        <v>440</v>
      </c>
      <c r="I621" s="266" t="s">
        <v>437</v>
      </c>
      <c r="J621" s="285" t="s">
        <v>39</v>
      </c>
      <c r="K621" s="271" t="s">
        <v>1</v>
      </c>
      <c r="L621" s="271" t="s">
        <v>1</v>
      </c>
      <c r="M621" s="275" t="s">
        <v>33</v>
      </c>
      <c r="N621" s="271" t="s">
        <v>1</v>
      </c>
      <c r="O621" s="271" t="s">
        <v>1</v>
      </c>
      <c r="P621" s="271" t="s">
        <v>1</v>
      </c>
      <c r="Q621" s="271" t="s">
        <v>1</v>
      </c>
      <c r="R621" s="271" t="s">
        <v>1</v>
      </c>
      <c r="S621" s="271" t="s">
        <v>1</v>
      </c>
      <c r="T621" s="271" t="s">
        <v>1</v>
      </c>
      <c r="U621" s="271" t="s">
        <v>1</v>
      </c>
      <c r="V621" s="271" t="s">
        <v>1</v>
      </c>
      <c r="W621" s="271" t="s">
        <v>1</v>
      </c>
      <c r="X621" s="271" t="s">
        <v>1</v>
      </c>
      <c r="Y621" s="271" t="s">
        <v>1</v>
      </c>
      <c r="Z621" s="271" t="s">
        <v>1</v>
      </c>
      <c r="AA621" s="271" t="s">
        <v>1</v>
      </c>
      <c r="AB621" s="271" t="s">
        <v>1</v>
      </c>
      <c r="AC621" s="271" t="s">
        <v>1</v>
      </c>
      <c r="AD621" s="271" t="s">
        <v>1</v>
      </c>
      <c r="AE621" s="271" t="s">
        <v>1</v>
      </c>
      <c r="AF621" s="271" t="s">
        <v>1</v>
      </c>
      <c r="AG621" s="271" t="s">
        <v>1</v>
      </c>
      <c r="AH621" s="271" t="s">
        <v>1</v>
      </c>
      <c r="AI621" s="271" t="s">
        <v>1</v>
      </c>
      <c r="AJ621" s="271" t="s">
        <v>1</v>
      </c>
      <c r="AK621" s="271" t="s">
        <v>1</v>
      </c>
      <c r="AL621" s="271" t="s">
        <v>1</v>
      </c>
      <c r="AM621" s="271" t="s">
        <v>1</v>
      </c>
      <c r="AN621" s="271" t="s">
        <v>1</v>
      </c>
      <c r="AO621" s="271" t="s">
        <v>1</v>
      </c>
      <c r="AP621" s="271" t="s">
        <v>1</v>
      </c>
      <c r="AQ621" s="271" t="s">
        <v>1</v>
      </c>
      <c r="AR621" s="271" t="s">
        <v>1</v>
      </c>
      <c r="AS621" s="271" t="s">
        <v>1</v>
      </c>
      <c r="AT621" s="271" t="s">
        <v>1</v>
      </c>
      <c r="AU621" s="271" t="s">
        <v>1</v>
      </c>
      <c r="AV621" s="271" t="s">
        <v>1</v>
      </c>
      <c r="AW621" s="284" t="s">
        <v>1</v>
      </c>
      <c r="AX621" s="284">
        <v>0</v>
      </c>
      <c r="AY621" s="284">
        <v>0</v>
      </c>
      <c r="AZ621" s="276" t="s">
        <v>1</v>
      </c>
      <c r="BA621" s="276" t="s">
        <v>1</v>
      </c>
      <c r="BB621" s="283" t="s">
        <v>1</v>
      </c>
      <c r="BD621" s="150" t="e">
        <f>_xlfn.XLOOKUP(A621,'KSD auditees'!A:A,'KSD auditees'!A:A)</f>
        <v>#N/A</v>
      </c>
      <c r="BE621" s="150" t="e">
        <f>_xlfn.XLOOKUP(A621,'KSD auditees'!A:A,'KSD auditees'!G:G)</f>
        <v>#N/A</v>
      </c>
      <c r="BF621" s="150">
        <f>_xlfn.XLOOKUP(A621,'[27]Non AGSA'!B:B,'[27]Non AGSA'!B:B)</f>
        <v>1160</v>
      </c>
      <c r="BG621" s="150" t="e">
        <f>_xlfn.XLOOKUP(A621,'[27]Dormant auditee list'!C:C,'[27]Dormant auditee list'!C:C)</f>
        <v>#N/A</v>
      </c>
      <c r="BH621" s="150" t="e">
        <f>_xlfn.XLOOKUP(A621,[27]Reworked!A:A,[27]Reworked!I:I)</f>
        <v>#N/A</v>
      </c>
      <c r="BJ621" s="150">
        <v>4</v>
      </c>
      <c r="BK621" s="150">
        <v>6</v>
      </c>
    </row>
    <row r="622" spans="1:63" ht="34.5" customHeight="1" x14ac:dyDescent="0.25">
      <c r="A622" s="265">
        <v>1052</v>
      </c>
      <c r="B622" s="266" t="s">
        <v>665</v>
      </c>
      <c r="C622" s="271" t="s">
        <v>1388</v>
      </c>
      <c r="D622" s="271" t="s">
        <v>658</v>
      </c>
      <c r="E622" s="271" t="s">
        <v>1389</v>
      </c>
      <c r="F622" s="271" t="s">
        <v>1</v>
      </c>
      <c r="G622" s="271" t="s">
        <v>439</v>
      </c>
      <c r="H622" s="266" t="s">
        <v>440</v>
      </c>
      <c r="I622" s="266" t="s">
        <v>437</v>
      </c>
      <c r="J622" s="152" t="s">
        <v>17</v>
      </c>
      <c r="K622" s="271" t="s">
        <v>1</v>
      </c>
      <c r="L622" s="272" t="s">
        <v>23</v>
      </c>
      <c r="M622" s="152" t="s">
        <v>17</v>
      </c>
      <c r="N622" s="271" t="s">
        <v>1</v>
      </c>
      <c r="O622" s="274" t="s">
        <v>20</v>
      </c>
      <c r="P622" s="271" t="s">
        <v>1</v>
      </c>
      <c r="Q622" s="271" t="s">
        <v>1</v>
      </c>
      <c r="R622" s="271" t="s">
        <v>1</v>
      </c>
      <c r="S622" s="271" t="s">
        <v>1</v>
      </c>
      <c r="T622" s="271" t="s">
        <v>1</v>
      </c>
      <c r="U622" s="271" t="s">
        <v>1</v>
      </c>
      <c r="V622" s="271" t="s">
        <v>1</v>
      </c>
      <c r="W622" s="271" t="s">
        <v>1</v>
      </c>
      <c r="X622" s="271" t="s">
        <v>1</v>
      </c>
      <c r="Y622" s="271" t="s">
        <v>1</v>
      </c>
      <c r="Z622" s="271" t="s">
        <v>1</v>
      </c>
      <c r="AA622" s="271" t="s">
        <v>1</v>
      </c>
      <c r="AB622" s="271" t="s">
        <v>1</v>
      </c>
      <c r="AC622" s="271" t="s">
        <v>1</v>
      </c>
      <c r="AD622" s="271" t="s">
        <v>1</v>
      </c>
      <c r="AE622" s="271" t="s">
        <v>1</v>
      </c>
      <c r="AF622" s="271" t="s">
        <v>1</v>
      </c>
      <c r="AG622" s="271" t="s">
        <v>1</v>
      </c>
      <c r="AH622" s="271" t="s">
        <v>1</v>
      </c>
      <c r="AI622" s="271" t="s">
        <v>1</v>
      </c>
      <c r="AJ622" s="271" t="s">
        <v>1</v>
      </c>
      <c r="AK622" s="271" t="s">
        <v>1</v>
      </c>
      <c r="AL622" s="271" t="s">
        <v>1</v>
      </c>
      <c r="AM622" s="271" t="s">
        <v>1</v>
      </c>
      <c r="AN622" s="271" t="s">
        <v>1</v>
      </c>
      <c r="AO622" s="272" t="s">
        <v>23</v>
      </c>
      <c r="AP622" s="271" t="s">
        <v>1</v>
      </c>
      <c r="AQ622" s="271" t="s">
        <v>1</v>
      </c>
      <c r="AR622" s="271" t="s">
        <v>1</v>
      </c>
      <c r="AS622" s="271" t="s">
        <v>1</v>
      </c>
      <c r="AT622" s="271" t="s">
        <v>1</v>
      </c>
      <c r="AU622" s="274" t="s">
        <v>20</v>
      </c>
      <c r="AV622" s="271" t="s">
        <v>1</v>
      </c>
      <c r="AW622" s="284" t="s">
        <v>1</v>
      </c>
      <c r="AX622" s="152">
        <v>2</v>
      </c>
      <c r="AY622" s="284">
        <v>0</v>
      </c>
      <c r="AZ622" s="276" t="s">
        <v>1</v>
      </c>
      <c r="BA622" s="276" t="s">
        <v>1</v>
      </c>
      <c r="BB622" s="283" t="s">
        <v>1</v>
      </c>
      <c r="BD622" s="150" t="e">
        <f>_xlfn.XLOOKUP(A622,'KSD auditees'!A:A,'KSD auditees'!A:A)</f>
        <v>#N/A</v>
      </c>
      <c r="BE622" s="150" t="e">
        <f>_xlfn.XLOOKUP(A622,'KSD auditees'!A:A,'KSD auditees'!G:G)</f>
        <v>#N/A</v>
      </c>
      <c r="BF622" s="150">
        <f>_xlfn.XLOOKUP(A622,'[27]Non AGSA'!B:B,'[27]Non AGSA'!B:B)</f>
        <v>1052</v>
      </c>
      <c r="BG622" s="150" t="e">
        <f>_xlfn.XLOOKUP(A622,'[27]Dormant auditee list'!C:C,'[27]Dormant auditee list'!C:C)</f>
        <v>#N/A</v>
      </c>
      <c r="BH622" s="150" t="e">
        <f>_xlfn.XLOOKUP(A622,[27]Reworked!A:A,[27]Reworked!I:I)</f>
        <v>#N/A</v>
      </c>
      <c r="BJ622" s="150">
        <v>4</v>
      </c>
      <c r="BK622" s="150">
        <v>2</v>
      </c>
    </row>
    <row r="623" spans="1:63" ht="34.5" customHeight="1" x14ac:dyDescent="0.25">
      <c r="A623" s="265">
        <v>206</v>
      </c>
      <c r="B623" s="266" t="s">
        <v>1408</v>
      </c>
      <c r="C623" s="271" t="s">
        <v>1388</v>
      </c>
      <c r="D623" s="271" t="s">
        <v>683</v>
      </c>
      <c r="E623" s="271" t="s">
        <v>1389</v>
      </c>
      <c r="F623" s="271" t="s">
        <v>1</v>
      </c>
      <c r="G623" s="271" t="s">
        <v>687</v>
      </c>
      <c r="H623" s="266" t="s">
        <v>440</v>
      </c>
      <c r="I623" s="266" t="s">
        <v>437</v>
      </c>
      <c r="J623" s="275" t="s">
        <v>33</v>
      </c>
      <c r="K623" s="271" t="s">
        <v>1</v>
      </c>
      <c r="L623" s="271" t="s">
        <v>1</v>
      </c>
      <c r="M623" s="275" t="s">
        <v>33</v>
      </c>
      <c r="N623" s="273" t="s">
        <v>22</v>
      </c>
      <c r="O623" s="271" t="s">
        <v>1</v>
      </c>
      <c r="P623" s="271" t="s">
        <v>1</v>
      </c>
      <c r="Q623" s="271" t="s">
        <v>1</v>
      </c>
      <c r="R623" s="271" t="s">
        <v>1</v>
      </c>
      <c r="S623" s="271" t="s">
        <v>1</v>
      </c>
      <c r="T623" s="271" t="s">
        <v>1</v>
      </c>
      <c r="U623" s="271" t="s">
        <v>1</v>
      </c>
      <c r="V623" s="271" t="s">
        <v>1</v>
      </c>
      <c r="W623" s="271" t="s">
        <v>1</v>
      </c>
      <c r="X623" s="271" t="s">
        <v>1</v>
      </c>
      <c r="Y623" s="271" t="s">
        <v>1</v>
      </c>
      <c r="Z623" s="271" t="s">
        <v>1</v>
      </c>
      <c r="AA623" s="271" t="s">
        <v>1</v>
      </c>
      <c r="AB623" s="271" t="s">
        <v>1</v>
      </c>
      <c r="AC623" s="271" t="s">
        <v>1</v>
      </c>
      <c r="AD623" s="271" t="s">
        <v>1</v>
      </c>
      <c r="AE623" s="271" t="s">
        <v>1</v>
      </c>
      <c r="AF623" s="271" t="s">
        <v>1</v>
      </c>
      <c r="AG623" s="271" t="s">
        <v>1</v>
      </c>
      <c r="AH623" s="271" t="s">
        <v>1</v>
      </c>
      <c r="AI623" s="271" t="s">
        <v>1</v>
      </c>
      <c r="AJ623" s="271" t="s">
        <v>1</v>
      </c>
      <c r="AK623" s="271" t="s">
        <v>1</v>
      </c>
      <c r="AL623" s="271" t="s">
        <v>1</v>
      </c>
      <c r="AM623" s="271" t="s">
        <v>1</v>
      </c>
      <c r="AN623" s="271" t="s">
        <v>1</v>
      </c>
      <c r="AO623" s="271" t="s">
        <v>1</v>
      </c>
      <c r="AP623" s="271" t="s">
        <v>1</v>
      </c>
      <c r="AQ623" s="271" t="s">
        <v>1</v>
      </c>
      <c r="AR623" s="271" t="s">
        <v>1</v>
      </c>
      <c r="AS623" s="271" t="s">
        <v>1</v>
      </c>
      <c r="AT623" s="271" t="s">
        <v>1</v>
      </c>
      <c r="AU623" s="271" t="s">
        <v>1</v>
      </c>
      <c r="AV623" s="271" t="s">
        <v>1</v>
      </c>
      <c r="AW623" s="284" t="s">
        <v>1</v>
      </c>
      <c r="AX623" s="275">
        <v>1</v>
      </c>
      <c r="AY623" s="284">
        <v>0</v>
      </c>
      <c r="AZ623" s="276" t="s">
        <v>1</v>
      </c>
      <c r="BA623" s="276" t="s">
        <v>1</v>
      </c>
      <c r="BB623" s="283" t="s">
        <v>1</v>
      </c>
      <c r="BD623" s="150" t="e">
        <f>_xlfn.XLOOKUP(A623,'KSD auditees'!A:A,'KSD auditees'!A:A)</f>
        <v>#N/A</v>
      </c>
      <c r="BE623" s="150" t="e">
        <f>_xlfn.XLOOKUP(A623,'KSD auditees'!A:A,'KSD auditees'!G:G)</f>
        <v>#N/A</v>
      </c>
      <c r="BF623" s="150">
        <f>_xlfn.XLOOKUP(A623,'[27]Non AGSA'!B:B,'[27]Non AGSA'!B:B)</f>
        <v>206</v>
      </c>
      <c r="BG623" s="150" t="e">
        <f>_xlfn.XLOOKUP(A623,'[27]Dormant auditee list'!C:C,'[27]Dormant auditee list'!C:C)</f>
        <v>#N/A</v>
      </c>
      <c r="BH623" s="150" t="e">
        <f>_xlfn.XLOOKUP(A623,[27]Reworked!A:A,[27]Reworked!I:I)</f>
        <v>#N/A</v>
      </c>
      <c r="BJ623" s="150">
        <v>4</v>
      </c>
      <c r="BK623" s="150">
        <v>1</v>
      </c>
    </row>
    <row r="624" spans="1:63" ht="26.25" customHeight="1" x14ac:dyDescent="0.25">
      <c r="A624" s="265">
        <v>1540</v>
      </c>
      <c r="B624" s="266" t="s">
        <v>970</v>
      </c>
      <c r="C624" s="271" t="s">
        <v>1388</v>
      </c>
      <c r="D624" s="271" t="s">
        <v>941</v>
      </c>
      <c r="E624" s="271" t="s">
        <v>1389</v>
      </c>
      <c r="F624" s="271" t="s">
        <v>1</v>
      </c>
      <c r="G624" s="271" t="s">
        <v>447</v>
      </c>
      <c r="H624" s="266" t="s">
        <v>444</v>
      </c>
      <c r="I624" s="266" t="s">
        <v>437</v>
      </c>
      <c r="J624" s="285" t="s">
        <v>39</v>
      </c>
      <c r="K624" s="271" t="s">
        <v>1</v>
      </c>
      <c r="L624" s="273" t="s">
        <v>22</v>
      </c>
      <c r="M624" s="285" t="s">
        <v>39</v>
      </c>
      <c r="N624" s="271" t="s">
        <v>1</v>
      </c>
      <c r="O624" s="274" t="s">
        <v>20</v>
      </c>
      <c r="P624" s="273" t="s">
        <v>22</v>
      </c>
      <c r="Q624" s="271" t="s">
        <v>1</v>
      </c>
      <c r="R624" s="271" t="s">
        <v>1</v>
      </c>
      <c r="S624" s="271" t="s">
        <v>1</v>
      </c>
      <c r="T624" s="271" t="s">
        <v>1</v>
      </c>
      <c r="U624" s="271" t="s">
        <v>1</v>
      </c>
      <c r="V624" s="271" t="s">
        <v>1</v>
      </c>
      <c r="W624" s="271" t="s">
        <v>1</v>
      </c>
      <c r="X624" s="271" t="s">
        <v>1</v>
      </c>
      <c r="Y624" s="271" t="s">
        <v>1</v>
      </c>
      <c r="Z624" s="271" t="s">
        <v>1</v>
      </c>
      <c r="AA624" s="271" t="s">
        <v>1</v>
      </c>
      <c r="AB624" s="271" t="s">
        <v>1</v>
      </c>
      <c r="AC624" s="271" t="s">
        <v>1</v>
      </c>
      <c r="AD624" s="271" t="s">
        <v>1</v>
      </c>
      <c r="AE624" s="273" t="s">
        <v>22</v>
      </c>
      <c r="AF624" s="271" t="s">
        <v>1</v>
      </c>
      <c r="AG624" s="271" t="s">
        <v>1</v>
      </c>
      <c r="AH624" s="271" t="s">
        <v>1</v>
      </c>
      <c r="AI624" s="271" t="s">
        <v>1</v>
      </c>
      <c r="AJ624" s="271" t="s">
        <v>1</v>
      </c>
      <c r="AK624" s="271" t="s">
        <v>1</v>
      </c>
      <c r="AL624" s="271" t="s">
        <v>1</v>
      </c>
      <c r="AM624" s="271" t="s">
        <v>1</v>
      </c>
      <c r="AN624" s="271" t="s">
        <v>1</v>
      </c>
      <c r="AO624" s="271" t="s">
        <v>1</v>
      </c>
      <c r="AP624" s="271" t="s">
        <v>1</v>
      </c>
      <c r="AQ624" s="271" t="s">
        <v>1</v>
      </c>
      <c r="AR624" s="271" t="s">
        <v>1</v>
      </c>
      <c r="AS624" s="271" t="s">
        <v>1</v>
      </c>
      <c r="AT624" s="271" t="s">
        <v>1</v>
      </c>
      <c r="AU624" s="271" t="s">
        <v>1</v>
      </c>
      <c r="AV624" s="271" t="s">
        <v>1</v>
      </c>
      <c r="AW624" s="284" t="s">
        <v>1</v>
      </c>
      <c r="AX624" s="284">
        <v>0</v>
      </c>
      <c r="AY624" s="284">
        <v>0</v>
      </c>
      <c r="AZ624" s="276" t="s">
        <v>1</v>
      </c>
      <c r="BA624" s="276" t="s">
        <v>1</v>
      </c>
      <c r="BB624" s="283" t="s">
        <v>1</v>
      </c>
      <c r="BD624" s="150" t="e">
        <f>_xlfn.XLOOKUP(A624,'KSD auditees'!A:A,'KSD auditees'!A:A)</f>
        <v>#N/A</v>
      </c>
      <c r="BE624" s="150" t="e">
        <f>_xlfn.XLOOKUP(A624,'KSD auditees'!A:A,'KSD auditees'!G:G)</f>
        <v>#N/A</v>
      </c>
      <c r="BF624" s="150">
        <f>_xlfn.XLOOKUP(A624,'[27]Non AGSA'!B:B,'[27]Non AGSA'!B:B)</f>
        <v>1540</v>
      </c>
      <c r="BG624" s="150" t="e">
        <f>_xlfn.XLOOKUP(A624,'[27]Dormant auditee list'!C:C,'[27]Dormant auditee list'!C:C)</f>
        <v>#N/A</v>
      </c>
      <c r="BH624" s="150" t="e">
        <f>_xlfn.XLOOKUP(A624,[27]Reworked!A:A,[27]Reworked!I:I)</f>
        <v>#N/A</v>
      </c>
      <c r="BJ624" s="150">
        <v>4</v>
      </c>
      <c r="BK624" s="150">
        <v>6</v>
      </c>
    </row>
    <row r="625" spans="1:63" ht="18.75" customHeight="1" x14ac:dyDescent="0.25">
      <c r="A625" s="265">
        <v>173</v>
      </c>
      <c r="B625" s="266" t="s">
        <v>592</v>
      </c>
      <c r="C625" s="271" t="s">
        <v>1388</v>
      </c>
      <c r="D625" s="271" t="s">
        <v>571</v>
      </c>
      <c r="E625" s="271" t="s">
        <v>1389</v>
      </c>
      <c r="F625" s="271" t="s">
        <v>1</v>
      </c>
      <c r="G625" s="271" t="s">
        <v>1</v>
      </c>
      <c r="H625" s="266" t="s">
        <v>1</v>
      </c>
      <c r="I625" s="266" t="s">
        <v>571</v>
      </c>
      <c r="J625" s="275" t="s">
        <v>33</v>
      </c>
      <c r="K625" s="271" t="s">
        <v>1</v>
      </c>
      <c r="L625" s="271" t="s">
        <v>1</v>
      </c>
      <c r="M625" s="275" t="s">
        <v>33</v>
      </c>
      <c r="N625" s="271" t="s">
        <v>1</v>
      </c>
      <c r="O625" s="271" t="s">
        <v>1</v>
      </c>
      <c r="P625" s="271" t="s">
        <v>1</v>
      </c>
      <c r="Q625" s="271" t="s">
        <v>1</v>
      </c>
      <c r="R625" s="271" t="s">
        <v>1</v>
      </c>
      <c r="S625" s="271" t="s">
        <v>1</v>
      </c>
      <c r="T625" s="271" t="s">
        <v>1</v>
      </c>
      <c r="U625" s="271" t="s">
        <v>1</v>
      </c>
      <c r="V625" s="271" t="s">
        <v>1</v>
      </c>
      <c r="W625" s="271" t="s">
        <v>1</v>
      </c>
      <c r="X625" s="271" t="s">
        <v>1</v>
      </c>
      <c r="Y625" s="271" t="s">
        <v>1</v>
      </c>
      <c r="Z625" s="271" t="s">
        <v>1</v>
      </c>
      <c r="AA625" s="271" t="s">
        <v>1</v>
      </c>
      <c r="AB625" s="271" t="s">
        <v>1</v>
      </c>
      <c r="AC625" s="271" t="s">
        <v>1</v>
      </c>
      <c r="AD625" s="271" t="s">
        <v>1</v>
      </c>
      <c r="AE625" s="271" t="s">
        <v>1</v>
      </c>
      <c r="AF625" s="271" t="s">
        <v>1</v>
      </c>
      <c r="AG625" s="271" t="s">
        <v>1</v>
      </c>
      <c r="AH625" s="271" t="s">
        <v>1</v>
      </c>
      <c r="AI625" s="271" t="s">
        <v>1</v>
      </c>
      <c r="AJ625" s="271" t="s">
        <v>1</v>
      </c>
      <c r="AK625" s="271" t="s">
        <v>1</v>
      </c>
      <c r="AL625" s="271" t="s">
        <v>1</v>
      </c>
      <c r="AM625" s="271" t="s">
        <v>1</v>
      </c>
      <c r="AN625" s="271" t="s">
        <v>1</v>
      </c>
      <c r="AO625" s="271" t="s">
        <v>1</v>
      </c>
      <c r="AP625" s="271" t="s">
        <v>1</v>
      </c>
      <c r="AQ625" s="271" t="s">
        <v>1</v>
      </c>
      <c r="AR625" s="271" t="s">
        <v>1</v>
      </c>
      <c r="AS625" s="271" t="s">
        <v>1</v>
      </c>
      <c r="AT625" s="271" t="s">
        <v>1</v>
      </c>
      <c r="AU625" s="271" t="s">
        <v>1</v>
      </c>
      <c r="AV625" s="271" t="s">
        <v>1</v>
      </c>
      <c r="AW625" s="284" t="s">
        <v>1</v>
      </c>
      <c r="AX625" s="284">
        <v>0</v>
      </c>
      <c r="AY625" s="284">
        <v>0</v>
      </c>
      <c r="AZ625" s="276" t="s">
        <v>1</v>
      </c>
      <c r="BA625" s="276" t="s">
        <v>1</v>
      </c>
      <c r="BB625" s="283" t="s">
        <v>1</v>
      </c>
      <c r="BD625" s="150" t="e">
        <f>_xlfn.XLOOKUP(A625,'KSD auditees'!A:A,'KSD auditees'!A:A)</f>
        <v>#N/A</v>
      </c>
      <c r="BE625" s="150" t="e">
        <f>_xlfn.XLOOKUP(A625,'KSD auditees'!A:A,'KSD auditees'!G:G)</f>
        <v>#N/A</v>
      </c>
      <c r="BF625" s="150">
        <f>_xlfn.XLOOKUP(A625,'[27]Non AGSA'!B:B,'[27]Non AGSA'!B:B)</f>
        <v>173</v>
      </c>
      <c r="BG625" s="150">
        <f>_xlfn.XLOOKUP(A625,'[27]Dormant auditee list'!C:C,'[27]Dormant auditee list'!C:C)</f>
        <v>173</v>
      </c>
      <c r="BH625" s="150" t="e">
        <f>_xlfn.XLOOKUP(A625,[27]Reworked!A:A,[27]Reworked!I:I)</f>
        <v>#N/A</v>
      </c>
      <c r="BJ625" s="150">
        <v>4</v>
      </c>
      <c r="BK625" s="150">
        <v>1</v>
      </c>
    </row>
    <row r="626" spans="1:63" ht="14.25" customHeight="1" x14ac:dyDescent="0.25">
      <c r="A626" s="265">
        <v>1363</v>
      </c>
      <c r="B626" s="266" t="s">
        <v>598</v>
      </c>
      <c r="C626" s="271" t="s">
        <v>1388</v>
      </c>
      <c r="D626" s="271" t="s">
        <v>571</v>
      </c>
      <c r="E626" s="271" t="s">
        <v>1389</v>
      </c>
      <c r="F626" s="271" t="s">
        <v>1</v>
      </c>
      <c r="G626" s="271" t="s">
        <v>1</v>
      </c>
      <c r="H626" s="266" t="s">
        <v>1</v>
      </c>
      <c r="I626" s="266" t="s">
        <v>571</v>
      </c>
      <c r="J626" s="275" t="s">
        <v>33</v>
      </c>
      <c r="K626" s="271" t="s">
        <v>1</v>
      </c>
      <c r="L626" s="271" t="s">
        <v>1</v>
      </c>
      <c r="M626" s="275" t="s">
        <v>33</v>
      </c>
      <c r="N626" s="271" t="s">
        <v>1</v>
      </c>
      <c r="O626" s="271" t="s">
        <v>1</v>
      </c>
      <c r="P626" s="271" t="s">
        <v>1</v>
      </c>
      <c r="Q626" s="271" t="s">
        <v>1</v>
      </c>
      <c r="R626" s="271" t="s">
        <v>1</v>
      </c>
      <c r="S626" s="271" t="s">
        <v>1</v>
      </c>
      <c r="T626" s="271" t="s">
        <v>1</v>
      </c>
      <c r="U626" s="271" t="s">
        <v>1</v>
      </c>
      <c r="V626" s="271" t="s">
        <v>1</v>
      </c>
      <c r="W626" s="271" t="s">
        <v>1</v>
      </c>
      <c r="X626" s="271" t="s">
        <v>1</v>
      </c>
      <c r="Y626" s="271" t="s">
        <v>1</v>
      </c>
      <c r="Z626" s="271" t="s">
        <v>1</v>
      </c>
      <c r="AA626" s="271" t="s">
        <v>1</v>
      </c>
      <c r="AB626" s="271" t="s">
        <v>1</v>
      </c>
      <c r="AC626" s="271" t="s">
        <v>1</v>
      </c>
      <c r="AD626" s="271" t="s">
        <v>1</v>
      </c>
      <c r="AE626" s="271" t="s">
        <v>1</v>
      </c>
      <c r="AF626" s="271" t="s">
        <v>1</v>
      </c>
      <c r="AG626" s="271" t="s">
        <v>1</v>
      </c>
      <c r="AH626" s="271" t="s">
        <v>1</v>
      </c>
      <c r="AI626" s="271" t="s">
        <v>1</v>
      </c>
      <c r="AJ626" s="271" t="s">
        <v>1</v>
      </c>
      <c r="AK626" s="271" t="s">
        <v>1</v>
      </c>
      <c r="AL626" s="271" t="s">
        <v>1</v>
      </c>
      <c r="AM626" s="271" t="s">
        <v>1</v>
      </c>
      <c r="AN626" s="271" t="s">
        <v>1</v>
      </c>
      <c r="AO626" s="271" t="s">
        <v>1</v>
      </c>
      <c r="AP626" s="271" t="s">
        <v>1</v>
      </c>
      <c r="AQ626" s="271" t="s">
        <v>1</v>
      </c>
      <c r="AR626" s="271" t="s">
        <v>1</v>
      </c>
      <c r="AS626" s="271" t="s">
        <v>1</v>
      </c>
      <c r="AT626" s="271" t="s">
        <v>1</v>
      </c>
      <c r="AU626" s="271" t="s">
        <v>1</v>
      </c>
      <c r="AV626" s="271" t="s">
        <v>1</v>
      </c>
      <c r="AW626" s="284" t="s">
        <v>1</v>
      </c>
      <c r="AX626" s="284">
        <v>0</v>
      </c>
      <c r="AY626" s="284">
        <v>0</v>
      </c>
      <c r="AZ626" s="276" t="s">
        <v>1</v>
      </c>
      <c r="BA626" s="276" t="s">
        <v>1</v>
      </c>
      <c r="BB626" s="283" t="s">
        <v>1</v>
      </c>
      <c r="BD626" s="150" t="e">
        <f>_xlfn.XLOOKUP(A626,'KSD auditees'!A:A,'KSD auditees'!A:A)</f>
        <v>#N/A</v>
      </c>
      <c r="BE626" s="150" t="e">
        <f>_xlfn.XLOOKUP(A626,'KSD auditees'!A:A,'KSD auditees'!G:G)</f>
        <v>#N/A</v>
      </c>
      <c r="BF626" s="150">
        <f>_xlfn.XLOOKUP(A626,'[27]Non AGSA'!B:B,'[27]Non AGSA'!B:B)</f>
        <v>1363</v>
      </c>
      <c r="BG626" s="150" t="e">
        <f>_xlfn.XLOOKUP(A626,'[27]Dormant auditee list'!C:C,'[27]Dormant auditee list'!C:C)</f>
        <v>#N/A</v>
      </c>
      <c r="BH626" s="150" t="e">
        <f>_xlfn.XLOOKUP(A626,[27]Reworked!A:A,[27]Reworked!I:I)</f>
        <v>#N/A</v>
      </c>
      <c r="BJ626" s="150">
        <v>4</v>
      </c>
      <c r="BK626" s="150">
        <v>1</v>
      </c>
    </row>
    <row r="627" spans="1:63" ht="26.25" customHeight="1" x14ac:dyDescent="0.25">
      <c r="A627" s="265">
        <v>1541</v>
      </c>
      <c r="B627" s="266" t="s">
        <v>971</v>
      </c>
      <c r="C627" s="271" t="s">
        <v>1388</v>
      </c>
      <c r="D627" s="271" t="s">
        <v>941</v>
      </c>
      <c r="E627" s="271" t="s">
        <v>1389</v>
      </c>
      <c r="F627" s="271" t="s">
        <v>1</v>
      </c>
      <c r="G627" s="271" t="s">
        <v>447</v>
      </c>
      <c r="H627" s="266" t="s">
        <v>444</v>
      </c>
      <c r="I627" s="266" t="s">
        <v>437</v>
      </c>
      <c r="J627" s="285" t="s">
        <v>39</v>
      </c>
      <c r="K627" s="271" t="s">
        <v>1</v>
      </c>
      <c r="L627" s="271" t="s">
        <v>1</v>
      </c>
      <c r="M627" s="285" t="s">
        <v>39</v>
      </c>
      <c r="N627" s="271" t="s">
        <v>1</v>
      </c>
      <c r="O627" s="271" t="s">
        <v>1</v>
      </c>
      <c r="P627" s="271" t="s">
        <v>1</v>
      </c>
      <c r="Q627" s="271" t="s">
        <v>1</v>
      </c>
      <c r="R627" s="271" t="s">
        <v>1</v>
      </c>
      <c r="S627" s="271" t="s">
        <v>1</v>
      </c>
      <c r="T627" s="271" t="s">
        <v>1</v>
      </c>
      <c r="U627" s="271" t="s">
        <v>1</v>
      </c>
      <c r="V627" s="271" t="s">
        <v>1</v>
      </c>
      <c r="W627" s="271" t="s">
        <v>1</v>
      </c>
      <c r="X627" s="271" t="s">
        <v>1</v>
      </c>
      <c r="Y627" s="271" t="s">
        <v>1</v>
      </c>
      <c r="Z627" s="271" t="s">
        <v>1</v>
      </c>
      <c r="AA627" s="271" t="s">
        <v>1</v>
      </c>
      <c r="AB627" s="271" t="s">
        <v>1</v>
      </c>
      <c r="AC627" s="271" t="s">
        <v>1</v>
      </c>
      <c r="AD627" s="271" t="s">
        <v>1</v>
      </c>
      <c r="AE627" s="271" t="s">
        <v>1</v>
      </c>
      <c r="AF627" s="271" t="s">
        <v>1</v>
      </c>
      <c r="AG627" s="271" t="s">
        <v>1</v>
      </c>
      <c r="AH627" s="271" t="s">
        <v>1</v>
      </c>
      <c r="AI627" s="271" t="s">
        <v>1</v>
      </c>
      <c r="AJ627" s="271" t="s">
        <v>1</v>
      </c>
      <c r="AK627" s="271" t="s">
        <v>1</v>
      </c>
      <c r="AL627" s="271" t="s">
        <v>1</v>
      </c>
      <c r="AM627" s="271" t="s">
        <v>1</v>
      </c>
      <c r="AN627" s="271" t="s">
        <v>1</v>
      </c>
      <c r="AO627" s="271" t="s">
        <v>1</v>
      </c>
      <c r="AP627" s="271" t="s">
        <v>1</v>
      </c>
      <c r="AQ627" s="271" t="s">
        <v>1</v>
      </c>
      <c r="AR627" s="271" t="s">
        <v>1</v>
      </c>
      <c r="AS627" s="271" t="s">
        <v>1</v>
      </c>
      <c r="AT627" s="271" t="s">
        <v>1</v>
      </c>
      <c r="AU627" s="271" t="s">
        <v>1</v>
      </c>
      <c r="AV627" s="271" t="s">
        <v>1</v>
      </c>
      <c r="AW627" s="284" t="s">
        <v>1</v>
      </c>
      <c r="AX627" s="284">
        <v>0</v>
      </c>
      <c r="AY627" s="284">
        <v>0</v>
      </c>
      <c r="AZ627" s="276" t="s">
        <v>1</v>
      </c>
      <c r="BA627" s="276" t="s">
        <v>1</v>
      </c>
      <c r="BB627" s="283" t="s">
        <v>1</v>
      </c>
      <c r="BD627" s="150" t="e">
        <f>_xlfn.XLOOKUP(A627,'KSD auditees'!A:A,'KSD auditees'!A:A)</f>
        <v>#N/A</v>
      </c>
      <c r="BE627" s="150" t="e">
        <f>_xlfn.XLOOKUP(A627,'KSD auditees'!A:A,'KSD auditees'!G:G)</f>
        <v>#N/A</v>
      </c>
      <c r="BF627" s="150">
        <f>_xlfn.XLOOKUP(A627,'[27]Non AGSA'!B:B,'[27]Non AGSA'!B:B)</f>
        <v>1541</v>
      </c>
      <c r="BG627" s="150" t="e">
        <f>_xlfn.XLOOKUP(A627,'[27]Dormant auditee list'!C:C,'[27]Dormant auditee list'!C:C)</f>
        <v>#N/A</v>
      </c>
      <c r="BH627" s="150" t="e">
        <f>_xlfn.XLOOKUP(A627,[27]Reworked!A:A,[27]Reworked!I:I)</f>
        <v>#N/A</v>
      </c>
      <c r="BJ627" s="150">
        <v>4</v>
      </c>
      <c r="BK627" s="150">
        <v>6</v>
      </c>
    </row>
    <row r="628" spans="1:63" ht="27" customHeight="1" x14ac:dyDescent="0.25">
      <c r="A628" s="265">
        <v>1280</v>
      </c>
      <c r="B628" s="266" t="s">
        <v>1409</v>
      </c>
      <c r="C628" s="271" t="s">
        <v>1388</v>
      </c>
      <c r="D628" s="271" t="s">
        <v>941</v>
      </c>
      <c r="E628" s="271" t="s">
        <v>1389</v>
      </c>
      <c r="F628" s="271" t="s">
        <v>1</v>
      </c>
      <c r="G628" s="271" t="s">
        <v>447</v>
      </c>
      <c r="H628" s="266" t="s">
        <v>444</v>
      </c>
      <c r="I628" s="266" t="s">
        <v>437</v>
      </c>
      <c r="J628" s="285" t="s">
        <v>39</v>
      </c>
      <c r="K628" s="271" t="s">
        <v>1</v>
      </c>
      <c r="L628" s="271" t="s">
        <v>1</v>
      </c>
      <c r="M628" s="285" t="s">
        <v>39</v>
      </c>
      <c r="N628" s="271" t="s">
        <v>1</v>
      </c>
      <c r="O628" s="271" t="s">
        <v>1</v>
      </c>
      <c r="P628" s="271" t="s">
        <v>1</v>
      </c>
      <c r="Q628" s="271" t="s">
        <v>1</v>
      </c>
      <c r="R628" s="271" t="s">
        <v>1</v>
      </c>
      <c r="S628" s="271" t="s">
        <v>1</v>
      </c>
      <c r="T628" s="271" t="s">
        <v>1</v>
      </c>
      <c r="U628" s="271" t="s">
        <v>1</v>
      </c>
      <c r="V628" s="271" t="s">
        <v>1</v>
      </c>
      <c r="W628" s="271" t="s">
        <v>1</v>
      </c>
      <c r="X628" s="271" t="s">
        <v>1</v>
      </c>
      <c r="Y628" s="271" t="s">
        <v>1</v>
      </c>
      <c r="Z628" s="271" t="s">
        <v>1</v>
      </c>
      <c r="AA628" s="271" t="s">
        <v>1</v>
      </c>
      <c r="AB628" s="271" t="s">
        <v>1</v>
      </c>
      <c r="AC628" s="271" t="s">
        <v>1</v>
      </c>
      <c r="AD628" s="271" t="s">
        <v>1</v>
      </c>
      <c r="AE628" s="271" t="s">
        <v>1</v>
      </c>
      <c r="AF628" s="271" t="s">
        <v>1</v>
      </c>
      <c r="AG628" s="271" t="s">
        <v>1</v>
      </c>
      <c r="AH628" s="271" t="s">
        <v>1</v>
      </c>
      <c r="AI628" s="271" t="s">
        <v>1</v>
      </c>
      <c r="AJ628" s="271" t="s">
        <v>1</v>
      </c>
      <c r="AK628" s="271" t="s">
        <v>1</v>
      </c>
      <c r="AL628" s="271" t="s">
        <v>1</v>
      </c>
      <c r="AM628" s="271" t="s">
        <v>1</v>
      </c>
      <c r="AN628" s="271" t="s">
        <v>1</v>
      </c>
      <c r="AO628" s="271" t="s">
        <v>1</v>
      </c>
      <c r="AP628" s="271" t="s">
        <v>1</v>
      </c>
      <c r="AQ628" s="271" t="s">
        <v>1</v>
      </c>
      <c r="AR628" s="271" t="s">
        <v>1</v>
      </c>
      <c r="AS628" s="271" t="s">
        <v>1</v>
      </c>
      <c r="AT628" s="271" t="s">
        <v>1</v>
      </c>
      <c r="AU628" s="271" t="s">
        <v>1</v>
      </c>
      <c r="AV628" s="271" t="s">
        <v>1</v>
      </c>
      <c r="AW628" s="284" t="s">
        <v>1</v>
      </c>
      <c r="AX628" s="284">
        <v>0</v>
      </c>
      <c r="AY628" s="284">
        <v>0</v>
      </c>
      <c r="AZ628" s="276" t="s">
        <v>1</v>
      </c>
      <c r="BA628" s="276" t="s">
        <v>1</v>
      </c>
      <c r="BB628" s="283" t="s">
        <v>1</v>
      </c>
      <c r="BD628" s="150" t="e">
        <f>_xlfn.XLOOKUP(A628,'KSD auditees'!A:A,'KSD auditees'!A:A)</f>
        <v>#N/A</v>
      </c>
      <c r="BE628" s="150" t="e">
        <f>_xlfn.XLOOKUP(A628,'KSD auditees'!A:A,'KSD auditees'!G:G)</f>
        <v>#N/A</v>
      </c>
      <c r="BF628" s="150">
        <f>_xlfn.XLOOKUP(A628,'[27]Non AGSA'!B:B,'[27]Non AGSA'!B:B)</f>
        <v>1280</v>
      </c>
      <c r="BG628" s="150" t="e">
        <f>_xlfn.XLOOKUP(A628,'[27]Dormant auditee list'!C:C,'[27]Dormant auditee list'!C:C)</f>
        <v>#N/A</v>
      </c>
      <c r="BH628" s="150" t="e">
        <f>_xlfn.XLOOKUP(A628,[27]Reworked!A:A,[27]Reworked!I:I)</f>
        <v>#N/A</v>
      </c>
      <c r="BJ628" s="150">
        <v>4</v>
      </c>
      <c r="BK628" s="150">
        <v>6</v>
      </c>
    </row>
    <row r="629" spans="1:63" ht="34.5" customHeight="1" x14ac:dyDescent="0.25">
      <c r="A629" s="265">
        <v>1166</v>
      </c>
      <c r="B629" s="266" t="s">
        <v>708</v>
      </c>
      <c r="C629" s="271" t="s">
        <v>1388</v>
      </c>
      <c r="D629" s="271" t="s">
        <v>683</v>
      </c>
      <c r="E629" s="271" t="s">
        <v>1389</v>
      </c>
      <c r="F629" s="271" t="s">
        <v>1</v>
      </c>
      <c r="G629" s="271" t="s">
        <v>687</v>
      </c>
      <c r="H629" s="266" t="s">
        <v>440</v>
      </c>
      <c r="I629" s="266" t="s">
        <v>437</v>
      </c>
      <c r="J629" s="275" t="s">
        <v>33</v>
      </c>
      <c r="K629" s="271" t="s">
        <v>1</v>
      </c>
      <c r="L629" s="271" t="s">
        <v>1</v>
      </c>
      <c r="M629" s="275" t="s">
        <v>33</v>
      </c>
      <c r="N629" s="271" t="s">
        <v>1</v>
      </c>
      <c r="O629" s="271" t="s">
        <v>1</v>
      </c>
      <c r="P629" s="271" t="s">
        <v>1</v>
      </c>
      <c r="Q629" s="271" t="s">
        <v>1</v>
      </c>
      <c r="R629" s="271" t="s">
        <v>1</v>
      </c>
      <c r="S629" s="271" t="s">
        <v>1</v>
      </c>
      <c r="T629" s="271" t="s">
        <v>1</v>
      </c>
      <c r="U629" s="271" t="s">
        <v>1</v>
      </c>
      <c r="V629" s="271" t="s">
        <v>1</v>
      </c>
      <c r="W629" s="271" t="s">
        <v>1</v>
      </c>
      <c r="X629" s="271" t="s">
        <v>1</v>
      </c>
      <c r="Y629" s="271" t="s">
        <v>1</v>
      </c>
      <c r="Z629" s="271" t="s">
        <v>1</v>
      </c>
      <c r="AA629" s="271" t="s">
        <v>1</v>
      </c>
      <c r="AB629" s="271" t="s">
        <v>1</v>
      </c>
      <c r="AC629" s="271" t="s">
        <v>1</v>
      </c>
      <c r="AD629" s="271" t="s">
        <v>1</v>
      </c>
      <c r="AE629" s="271" t="s">
        <v>1</v>
      </c>
      <c r="AF629" s="271" t="s">
        <v>1</v>
      </c>
      <c r="AG629" s="271" t="s">
        <v>1</v>
      </c>
      <c r="AH629" s="271" t="s">
        <v>1</v>
      </c>
      <c r="AI629" s="271" t="s">
        <v>1</v>
      </c>
      <c r="AJ629" s="271" t="s">
        <v>1</v>
      </c>
      <c r="AK629" s="271" t="s">
        <v>1</v>
      </c>
      <c r="AL629" s="271" t="s">
        <v>1</v>
      </c>
      <c r="AM629" s="271" t="s">
        <v>1</v>
      </c>
      <c r="AN629" s="271" t="s">
        <v>1</v>
      </c>
      <c r="AO629" s="271" t="s">
        <v>1</v>
      </c>
      <c r="AP629" s="271" t="s">
        <v>1</v>
      </c>
      <c r="AQ629" s="271" t="s">
        <v>1</v>
      </c>
      <c r="AR629" s="271" t="s">
        <v>1</v>
      </c>
      <c r="AS629" s="271" t="s">
        <v>1</v>
      </c>
      <c r="AT629" s="271" t="s">
        <v>1</v>
      </c>
      <c r="AU629" s="271" t="s">
        <v>1</v>
      </c>
      <c r="AV629" s="271" t="s">
        <v>1</v>
      </c>
      <c r="AW629" s="284" t="s">
        <v>1</v>
      </c>
      <c r="AX629" s="284">
        <v>0</v>
      </c>
      <c r="AY629" s="284">
        <v>0</v>
      </c>
      <c r="AZ629" s="276" t="s">
        <v>1</v>
      </c>
      <c r="BA629" s="276" t="s">
        <v>1</v>
      </c>
      <c r="BB629" s="283" t="s">
        <v>1</v>
      </c>
      <c r="BD629" s="150" t="e">
        <f>_xlfn.XLOOKUP(A629,'KSD auditees'!A:A,'KSD auditees'!A:A)</f>
        <v>#N/A</v>
      </c>
      <c r="BE629" s="150" t="e">
        <f>_xlfn.XLOOKUP(A629,'KSD auditees'!A:A,'KSD auditees'!G:G)</f>
        <v>#N/A</v>
      </c>
      <c r="BF629" s="150">
        <f>_xlfn.XLOOKUP(A629,'[27]Non AGSA'!B:B,'[27]Non AGSA'!B:B)</f>
        <v>1166</v>
      </c>
      <c r="BG629" s="150" t="e">
        <f>_xlfn.XLOOKUP(A629,'[27]Dormant auditee list'!C:C,'[27]Dormant auditee list'!C:C)</f>
        <v>#N/A</v>
      </c>
      <c r="BH629" s="150" t="e">
        <f>_xlfn.XLOOKUP(A629,[27]Reworked!A:A,[27]Reworked!I:I)</f>
        <v>#N/A</v>
      </c>
      <c r="BJ629" s="150">
        <v>4</v>
      </c>
      <c r="BK629" s="150">
        <v>1</v>
      </c>
    </row>
    <row r="630" spans="1:63" ht="34.5" customHeight="1" x14ac:dyDescent="0.25">
      <c r="A630" s="265">
        <v>268</v>
      </c>
      <c r="B630" s="266" t="s">
        <v>709</v>
      </c>
      <c r="C630" s="271" t="s">
        <v>1388</v>
      </c>
      <c r="D630" s="271" t="s">
        <v>683</v>
      </c>
      <c r="E630" s="271" t="s">
        <v>1389</v>
      </c>
      <c r="F630" s="271" t="s">
        <v>1</v>
      </c>
      <c r="G630" s="271" t="s">
        <v>687</v>
      </c>
      <c r="H630" s="266" t="s">
        <v>440</v>
      </c>
      <c r="I630" s="266" t="s">
        <v>437</v>
      </c>
      <c r="J630" s="285" t="s">
        <v>39</v>
      </c>
      <c r="K630" s="271" t="s">
        <v>1</v>
      </c>
      <c r="L630" s="271" t="s">
        <v>1</v>
      </c>
      <c r="M630" s="275" t="s">
        <v>33</v>
      </c>
      <c r="N630" s="271" t="s">
        <v>1</v>
      </c>
      <c r="O630" s="271" t="s">
        <v>1</v>
      </c>
      <c r="P630" s="271" t="s">
        <v>1</v>
      </c>
      <c r="Q630" s="271" t="s">
        <v>1</v>
      </c>
      <c r="R630" s="271" t="s">
        <v>1</v>
      </c>
      <c r="S630" s="271" t="s">
        <v>1</v>
      </c>
      <c r="T630" s="271" t="s">
        <v>1</v>
      </c>
      <c r="U630" s="271" t="s">
        <v>1</v>
      </c>
      <c r="V630" s="271" t="s">
        <v>1</v>
      </c>
      <c r="W630" s="271" t="s">
        <v>1</v>
      </c>
      <c r="X630" s="271" t="s">
        <v>1</v>
      </c>
      <c r="Y630" s="271" t="s">
        <v>1</v>
      </c>
      <c r="Z630" s="271" t="s">
        <v>1</v>
      </c>
      <c r="AA630" s="271" t="s">
        <v>1</v>
      </c>
      <c r="AB630" s="271" t="s">
        <v>1</v>
      </c>
      <c r="AC630" s="271" t="s">
        <v>1</v>
      </c>
      <c r="AD630" s="271" t="s">
        <v>1</v>
      </c>
      <c r="AE630" s="271" t="s">
        <v>1</v>
      </c>
      <c r="AF630" s="271" t="s">
        <v>1</v>
      </c>
      <c r="AG630" s="271" t="s">
        <v>1</v>
      </c>
      <c r="AH630" s="271" t="s">
        <v>1</v>
      </c>
      <c r="AI630" s="271" t="s">
        <v>1</v>
      </c>
      <c r="AJ630" s="271" t="s">
        <v>1</v>
      </c>
      <c r="AK630" s="271" t="s">
        <v>1</v>
      </c>
      <c r="AL630" s="271" t="s">
        <v>1</v>
      </c>
      <c r="AM630" s="271" t="s">
        <v>1</v>
      </c>
      <c r="AN630" s="271" t="s">
        <v>1</v>
      </c>
      <c r="AO630" s="271" t="s">
        <v>1</v>
      </c>
      <c r="AP630" s="271" t="s">
        <v>1</v>
      </c>
      <c r="AQ630" s="271" t="s">
        <v>1</v>
      </c>
      <c r="AR630" s="271" t="s">
        <v>1</v>
      </c>
      <c r="AS630" s="271" t="s">
        <v>1</v>
      </c>
      <c r="AT630" s="271" t="s">
        <v>1</v>
      </c>
      <c r="AU630" s="271" t="s">
        <v>1</v>
      </c>
      <c r="AV630" s="271" t="s">
        <v>1</v>
      </c>
      <c r="AW630" s="284" t="s">
        <v>1</v>
      </c>
      <c r="AX630" s="284">
        <v>0</v>
      </c>
      <c r="AY630" s="284">
        <v>0</v>
      </c>
      <c r="AZ630" s="276" t="s">
        <v>1</v>
      </c>
      <c r="BA630" s="276" t="s">
        <v>1</v>
      </c>
      <c r="BB630" s="283" t="s">
        <v>1</v>
      </c>
      <c r="BD630" s="150" t="e">
        <f>_xlfn.XLOOKUP(A630,'KSD auditees'!A:A,'KSD auditees'!A:A)</f>
        <v>#N/A</v>
      </c>
      <c r="BE630" s="150" t="e">
        <f>_xlfn.XLOOKUP(A630,'KSD auditees'!A:A,'KSD auditees'!G:G)</f>
        <v>#N/A</v>
      </c>
      <c r="BF630" s="150">
        <f>_xlfn.XLOOKUP(A630,'[27]Non AGSA'!B:B,'[27]Non AGSA'!B:B)</f>
        <v>268</v>
      </c>
      <c r="BG630" s="150" t="e">
        <f>_xlfn.XLOOKUP(A630,'[27]Dormant auditee list'!C:C,'[27]Dormant auditee list'!C:C)</f>
        <v>#N/A</v>
      </c>
      <c r="BH630" s="150" t="e">
        <f>_xlfn.XLOOKUP(A630,[27]Reworked!A:A,[27]Reworked!I:I)</f>
        <v>#N/A</v>
      </c>
      <c r="BJ630" s="150">
        <v>4</v>
      </c>
      <c r="BK630" s="150">
        <v>6</v>
      </c>
    </row>
    <row r="631" spans="1:63" ht="34.5" customHeight="1" x14ac:dyDescent="0.25">
      <c r="A631" s="265">
        <v>1035</v>
      </c>
      <c r="B631" s="266" t="s">
        <v>710</v>
      </c>
      <c r="C631" s="271" t="s">
        <v>1388</v>
      </c>
      <c r="D631" s="271" t="s">
        <v>683</v>
      </c>
      <c r="E631" s="271" t="s">
        <v>1389</v>
      </c>
      <c r="F631" s="271" t="s">
        <v>1</v>
      </c>
      <c r="G631" s="271" t="s">
        <v>687</v>
      </c>
      <c r="H631" s="266" t="s">
        <v>440</v>
      </c>
      <c r="I631" s="266" t="s">
        <v>437</v>
      </c>
      <c r="J631" s="275" t="s">
        <v>33</v>
      </c>
      <c r="K631" s="271" t="s">
        <v>1</v>
      </c>
      <c r="L631" s="273" t="s">
        <v>22</v>
      </c>
      <c r="M631" s="152" t="s">
        <v>17</v>
      </c>
      <c r="N631" s="271" t="s">
        <v>1</v>
      </c>
      <c r="O631" s="272" t="s">
        <v>23</v>
      </c>
      <c r="P631" s="271" t="s">
        <v>1</v>
      </c>
      <c r="Q631" s="271" t="s">
        <v>1</v>
      </c>
      <c r="R631" s="271" t="s">
        <v>1</v>
      </c>
      <c r="S631" s="271" t="s">
        <v>1</v>
      </c>
      <c r="T631" s="271" t="s">
        <v>1</v>
      </c>
      <c r="U631" s="271" t="s">
        <v>1</v>
      </c>
      <c r="V631" s="271" t="s">
        <v>1</v>
      </c>
      <c r="W631" s="271" t="s">
        <v>1</v>
      </c>
      <c r="X631" s="271" t="s">
        <v>1</v>
      </c>
      <c r="Y631" s="271" t="s">
        <v>1</v>
      </c>
      <c r="Z631" s="271" t="s">
        <v>1</v>
      </c>
      <c r="AA631" s="271" t="s">
        <v>1</v>
      </c>
      <c r="AB631" s="271" t="s">
        <v>1</v>
      </c>
      <c r="AC631" s="271" t="s">
        <v>1</v>
      </c>
      <c r="AD631" s="271" t="s">
        <v>1</v>
      </c>
      <c r="AE631" s="273" t="s">
        <v>22</v>
      </c>
      <c r="AF631" s="271" t="s">
        <v>1</v>
      </c>
      <c r="AG631" s="271" t="s">
        <v>1</v>
      </c>
      <c r="AH631" s="271" t="s">
        <v>1</v>
      </c>
      <c r="AI631" s="271" t="s">
        <v>1</v>
      </c>
      <c r="AJ631" s="271" t="s">
        <v>1</v>
      </c>
      <c r="AK631" s="273" t="s">
        <v>22</v>
      </c>
      <c r="AL631" s="271" t="s">
        <v>1</v>
      </c>
      <c r="AM631" s="271" t="s">
        <v>1</v>
      </c>
      <c r="AN631" s="271" t="s">
        <v>1</v>
      </c>
      <c r="AO631" s="271" t="s">
        <v>1</v>
      </c>
      <c r="AP631" s="271" t="s">
        <v>1</v>
      </c>
      <c r="AQ631" s="271" t="s">
        <v>1</v>
      </c>
      <c r="AR631" s="271" t="s">
        <v>1</v>
      </c>
      <c r="AS631" s="271" t="s">
        <v>1</v>
      </c>
      <c r="AT631" s="271" t="s">
        <v>1</v>
      </c>
      <c r="AU631" s="271" t="s">
        <v>1</v>
      </c>
      <c r="AV631" s="271" t="s">
        <v>1</v>
      </c>
      <c r="AW631" s="284" t="s">
        <v>1</v>
      </c>
      <c r="AX631" s="275">
        <v>1</v>
      </c>
      <c r="AY631" s="284">
        <v>0</v>
      </c>
      <c r="AZ631" s="276" t="s">
        <v>1</v>
      </c>
      <c r="BA631" s="276" t="s">
        <v>1</v>
      </c>
      <c r="BB631" s="283" t="s">
        <v>1</v>
      </c>
      <c r="BD631" s="150" t="e">
        <f>_xlfn.XLOOKUP(A631,'KSD auditees'!A:A,'KSD auditees'!A:A)</f>
        <v>#N/A</v>
      </c>
      <c r="BE631" s="150" t="e">
        <f>_xlfn.XLOOKUP(A631,'KSD auditees'!A:A,'KSD auditees'!G:G)</f>
        <v>#N/A</v>
      </c>
      <c r="BF631" s="150">
        <f>_xlfn.XLOOKUP(A631,'[27]Non AGSA'!B:B,'[27]Non AGSA'!B:B)</f>
        <v>1035</v>
      </c>
      <c r="BG631" s="150" t="e">
        <f>_xlfn.XLOOKUP(A631,'[27]Dormant auditee list'!C:C,'[27]Dormant auditee list'!C:C)</f>
        <v>#N/A</v>
      </c>
      <c r="BH631" s="150" t="e">
        <f>_xlfn.XLOOKUP(A631,[27]Reworked!A:A,[27]Reworked!I:I)</f>
        <v>#N/A</v>
      </c>
      <c r="BJ631" s="150">
        <v>4</v>
      </c>
      <c r="BK631" s="150">
        <v>1</v>
      </c>
    </row>
    <row r="632" spans="1:63" ht="34.5" customHeight="1" x14ac:dyDescent="0.25">
      <c r="A632" s="265">
        <v>275</v>
      </c>
      <c r="B632" s="266" t="s">
        <v>711</v>
      </c>
      <c r="C632" s="271" t="s">
        <v>1388</v>
      </c>
      <c r="D632" s="271" t="s">
        <v>683</v>
      </c>
      <c r="E632" s="271" t="s">
        <v>1389</v>
      </c>
      <c r="F632" s="271" t="s">
        <v>1</v>
      </c>
      <c r="G632" s="271" t="s">
        <v>687</v>
      </c>
      <c r="H632" s="266" t="s">
        <v>440</v>
      </c>
      <c r="I632" s="266" t="s">
        <v>437</v>
      </c>
      <c r="J632" s="285" t="s">
        <v>39</v>
      </c>
      <c r="K632" s="271" t="s">
        <v>1</v>
      </c>
      <c r="L632" s="271" t="s">
        <v>1</v>
      </c>
      <c r="M632" s="275" t="s">
        <v>33</v>
      </c>
      <c r="N632" s="271" t="s">
        <v>1</v>
      </c>
      <c r="O632" s="271" t="s">
        <v>1</v>
      </c>
      <c r="P632" s="271" t="s">
        <v>1</v>
      </c>
      <c r="Q632" s="271" t="s">
        <v>1</v>
      </c>
      <c r="R632" s="271" t="s">
        <v>1</v>
      </c>
      <c r="S632" s="271" t="s">
        <v>1</v>
      </c>
      <c r="T632" s="271" t="s">
        <v>1</v>
      </c>
      <c r="U632" s="271" t="s">
        <v>1</v>
      </c>
      <c r="V632" s="271" t="s">
        <v>1</v>
      </c>
      <c r="W632" s="271" t="s">
        <v>1</v>
      </c>
      <c r="X632" s="271" t="s">
        <v>1</v>
      </c>
      <c r="Y632" s="271" t="s">
        <v>1</v>
      </c>
      <c r="Z632" s="271" t="s">
        <v>1</v>
      </c>
      <c r="AA632" s="271" t="s">
        <v>1</v>
      </c>
      <c r="AB632" s="271" t="s">
        <v>1</v>
      </c>
      <c r="AC632" s="271" t="s">
        <v>1</v>
      </c>
      <c r="AD632" s="271" t="s">
        <v>1</v>
      </c>
      <c r="AE632" s="271" t="s">
        <v>1</v>
      </c>
      <c r="AF632" s="271" t="s">
        <v>1</v>
      </c>
      <c r="AG632" s="271" t="s">
        <v>1</v>
      </c>
      <c r="AH632" s="271" t="s">
        <v>1</v>
      </c>
      <c r="AI632" s="271" t="s">
        <v>1</v>
      </c>
      <c r="AJ632" s="271" t="s">
        <v>1</v>
      </c>
      <c r="AK632" s="271" t="s">
        <v>1</v>
      </c>
      <c r="AL632" s="271" t="s">
        <v>1</v>
      </c>
      <c r="AM632" s="271" t="s">
        <v>1</v>
      </c>
      <c r="AN632" s="271" t="s">
        <v>1</v>
      </c>
      <c r="AO632" s="271" t="s">
        <v>1</v>
      </c>
      <c r="AP632" s="271" t="s">
        <v>1</v>
      </c>
      <c r="AQ632" s="271" t="s">
        <v>1</v>
      </c>
      <c r="AR632" s="271" t="s">
        <v>1</v>
      </c>
      <c r="AS632" s="271" t="s">
        <v>1</v>
      </c>
      <c r="AT632" s="271" t="s">
        <v>1</v>
      </c>
      <c r="AU632" s="271" t="s">
        <v>1</v>
      </c>
      <c r="AV632" s="271" t="s">
        <v>1</v>
      </c>
      <c r="AW632" s="284" t="s">
        <v>1</v>
      </c>
      <c r="AX632" s="284">
        <v>0</v>
      </c>
      <c r="AY632" s="284">
        <v>0</v>
      </c>
      <c r="AZ632" s="276" t="s">
        <v>1</v>
      </c>
      <c r="BA632" s="276" t="s">
        <v>1</v>
      </c>
      <c r="BB632" s="283" t="s">
        <v>1</v>
      </c>
      <c r="BD632" s="150" t="e">
        <f>_xlfn.XLOOKUP(A632,'KSD auditees'!A:A,'KSD auditees'!A:A)</f>
        <v>#N/A</v>
      </c>
      <c r="BE632" s="150" t="e">
        <f>_xlfn.XLOOKUP(A632,'KSD auditees'!A:A,'KSD auditees'!G:G)</f>
        <v>#N/A</v>
      </c>
      <c r="BF632" s="150">
        <f>_xlfn.XLOOKUP(A632,'[27]Non AGSA'!B:B,'[27]Non AGSA'!B:B)</f>
        <v>275</v>
      </c>
      <c r="BG632" s="150" t="e">
        <f>_xlfn.XLOOKUP(A632,'[27]Dormant auditee list'!C:C,'[27]Dormant auditee list'!C:C)</f>
        <v>#N/A</v>
      </c>
      <c r="BH632" s="150" t="e">
        <f>_xlfn.XLOOKUP(A632,[27]Reworked!A:A,[27]Reworked!I:I)</f>
        <v>#N/A</v>
      </c>
      <c r="BJ632" s="150">
        <v>4</v>
      </c>
      <c r="BK632" s="150">
        <v>6</v>
      </c>
    </row>
    <row r="633" spans="1:63" ht="34.5" customHeight="1" x14ac:dyDescent="0.25">
      <c r="A633" s="265">
        <v>1042</v>
      </c>
      <c r="B633" s="266" t="s">
        <v>1410</v>
      </c>
      <c r="C633" s="271" t="s">
        <v>1388</v>
      </c>
      <c r="D633" s="271" t="s">
        <v>683</v>
      </c>
      <c r="E633" s="271" t="s">
        <v>1389</v>
      </c>
      <c r="F633" s="271" t="s">
        <v>1</v>
      </c>
      <c r="G633" s="271" t="s">
        <v>687</v>
      </c>
      <c r="H633" s="266" t="s">
        <v>440</v>
      </c>
      <c r="I633" s="266" t="s">
        <v>437</v>
      </c>
      <c r="J633" s="285" t="s">
        <v>39</v>
      </c>
      <c r="K633" s="271" t="s">
        <v>1</v>
      </c>
      <c r="L633" s="273" t="s">
        <v>22</v>
      </c>
      <c r="M633" s="285" t="s">
        <v>39</v>
      </c>
      <c r="N633" s="271" t="s">
        <v>1</v>
      </c>
      <c r="O633" s="274" t="s">
        <v>20</v>
      </c>
      <c r="P633" s="271" t="s">
        <v>1</v>
      </c>
      <c r="Q633" s="271" t="s">
        <v>1</v>
      </c>
      <c r="R633" s="271" t="s">
        <v>1</v>
      </c>
      <c r="S633" s="271" t="s">
        <v>1</v>
      </c>
      <c r="T633" s="271" t="s">
        <v>1</v>
      </c>
      <c r="U633" s="271" t="s">
        <v>1</v>
      </c>
      <c r="V633" s="271" t="s">
        <v>1</v>
      </c>
      <c r="W633" s="271" t="s">
        <v>1</v>
      </c>
      <c r="X633" s="271" t="s">
        <v>1</v>
      </c>
      <c r="Y633" s="271" t="s">
        <v>1</v>
      </c>
      <c r="Z633" s="271" t="s">
        <v>1</v>
      </c>
      <c r="AA633" s="271" t="s">
        <v>1</v>
      </c>
      <c r="AB633" s="271" t="s">
        <v>1</v>
      </c>
      <c r="AC633" s="271" t="s">
        <v>1</v>
      </c>
      <c r="AD633" s="271" t="s">
        <v>1</v>
      </c>
      <c r="AE633" s="271" t="s">
        <v>1</v>
      </c>
      <c r="AF633" s="271" t="s">
        <v>1</v>
      </c>
      <c r="AG633" s="273" t="s">
        <v>22</v>
      </c>
      <c r="AH633" s="271" t="s">
        <v>1</v>
      </c>
      <c r="AI633" s="271" t="s">
        <v>1</v>
      </c>
      <c r="AJ633" s="271" t="s">
        <v>1</v>
      </c>
      <c r="AK633" s="271" t="s">
        <v>1</v>
      </c>
      <c r="AL633" s="271" t="s">
        <v>1</v>
      </c>
      <c r="AM633" s="271" t="s">
        <v>1</v>
      </c>
      <c r="AN633" s="271" t="s">
        <v>1</v>
      </c>
      <c r="AO633" s="271" t="s">
        <v>1</v>
      </c>
      <c r="AP633" s="271" t="s">
        <v>1</v>
      </c>
      <c r="AQ633" s="271" t="s">
        <v>1</v>
      </c>
      <c r="AR633" s="271" t="s">
        <v>1</v>
      </c>
      <c r="AS633" s="271" t="s">
        <v>1</v>
      </c>
      <c r="AT633" s="271" t="s">
        <v>1</v>
      </c>
      <c r="AU633" s="274" t="s">
        <v>20</v>
      </c>
      <c r="AV633" s="271" t="s">
        <v>1</v>
      </c>
      <c r="AW633" s="284" t="s">
        <v>1</v>
      </c>
      <c r="AX633" s="284">
        <v>0</v>
      </c>
      <c r="AY633" s="284">
        <v>0</v>
      </c>
      <c r="AZ633" s="276" t="s">
        <v>1</v>
      </c>
      <c r="BA633" s="276" t="s">
        <v>1</v>
      </c>
      <c r="BB633" s="283" t="s">
        <v>1</v>
      </c>
      <c r="BD633" s="150" t="e">
        <f>_xlfn.XLOOKUP(A633,'KSD auditees'!A:A,'KSD auditees'!A:A)</f>
        <v>#N/A</v>
      </c>
      <c r="BE633" s="150" t="e">
        <f>_xlfn.XLOOKUP(A633,'KSD auditees'!A:A,'KSD auditees'!G:G)</f>
        <v>#N/A</v>
      </c>
      <c r="BF633" s="150">
        <f>_xlfn.XLOOKUP(A633,'[27]Non AGSA'!B:B,'[27]Non AGSA'!B:B)</f>
        <v>1042</v>
      </c>
      <c r="BG633" s="150" t="e">
        <f>_xlfn.XLOOKUP(A633,'[27]Dormant auditee list'!C:C,'[27]Dormant auditee list'!C:C)</f>
        <v>#N/A</v>
      </c>
      <c r="BH633" s="150" t="e">
        <f>_xlfn.XLOOKUP(A633,[27]Reworked!A:A,[27]Reworked!I:I)</f>
        <v>#N/A</v>
      </c>
      <c r="BJ633" s="150">
        <v>4</v>
      </c>
      <c r="BK633" s="150">
        <v>6</v>
      </c>
    </row>
    <row r="634" spans="1:63" ht="18.75" customHeight="1" x14ac:dyDescent="0.25">
      <c r="A634" s="265">
        <v>1604</v>
      </c>
      <c r="B634" s="266" t="s">
        <v>1411</v>
      </c>
      <c r="C634" s="271" t="s">
        <v>1388</v>
      </c>
      <c r="D634" s="271" t="s">
        <v>896</v>
      </c>
      <c r="E634" s="271" t="s">
        <v>1389</v>
      </c>
      <c r="F634" s="271" t="s">
        <v>1</v>
      </c>
      <c r="G634" s="271" t="s">
        <v>1</v>
      </c>
      <c r="H634" s="266" t="s">
        <v>1</v>
      </c>
      <c r="I634" s="266" t="s">
        <v>437</v>
      </c>
      <c r="J634" s="285" t="s">
        <v>39</v>
      </c>
      <c r="K634" s="274" t="s">
        <v>20</v>
      </c>
      <c r="L634" s="274" t="s">
        <v>20</v>
      </c>
      <c r="M634" s="271" t="s">
        <v>1</v>
      </c>
      <c r="N634" s="271" t="s">
        <v>1</v>
      </c>
      <c r="O634" s="271" t="s">
        <v>1</v>
      </c>
      <c r="P634" s="271" t="s">
        <v>1</v>
      </c>
      <c r="Q634" s="271" t="s">
        <v>1</v>
      </c>
      <c r="R634" s="271" t="s">
        <v>1</v>
      </c>
      <c r="S634" s="271" t="s">
        <v>1</v>
      </c>
      <c r="T634" s="271" t="s">
        <v>1</v>
      </c>
      <c r="U634" s="271" t="s">
        <v>1</v>
      </c>
      <c r="V634" s="271" t="s">
        <v>1</v>
      </c>
      <c r="W634" s="271" t="s">
        <v>1</v>
      </c>
      <c r="X634" s="274" t="s">
        <v>20</v>
      </c>
      <c r="Y634" s="271" t="s">
        <v>1</v>
      </c>
      <c r="Z634" s="274" t="s">
        <v>20</v>
      </c>
      <c r="AA634" s="271" t="s">
        <v>1</v>
      </c>
      <c r="AB634" s="271" t="s">
        <v>1</v>
      </c>
      <c r="AC634" s="271" t="s">
        <v>1</v>
      </c>
      <c r="AD634" s="274" t="s">
        <v>20</v>
      </c>
      <c r="AE634" s="271" t="s">
        <v>1</v>
      </c>
      <c r="AF634" s="271" t="s">
        <v>1</v>
      </c>
      <c r="AG634" s="274" t="s">
        <v>20</v>
      </c>
      <c r="AH634" s="271" t="s">
        <v>1</v>
      </c>
      <c r="AI634" s="271" t="s">
        <v>1</v>
      </c>
      <c r="AJ634" s="271" t="s">
        <v>1</v>
      </c>
      <c r="AK634" s="274" t="s">
        <v>20</v>
      </c>
      <c r="AL634" s="274" t="s">
        <v>20</v>
      </c>
      <c r="AM634" s="271" t="s">
        <v>1</v>
      </c>
      <c r="AN634" s="271" t="s">
        <v>1</v>
      </c>
      <c r="AO634" s="271" t="s">
        <v>1</v>
      </c>
      <c r="AP634" s="271" t="s">
        <v>1</v>
      </c>
      <c r="AQ634" s="271" t="s">
        <v>1</v>
      </c>
      <c r="AR634" s="274" t="s">
        <v>20</v>
      </c>
      <c r="AS634" s="271" t="s">
        <v>1</v>
      </c>
      <c r="AT634" s="271" t="s">
        <v>1</v>
      </c>
      <c r="AU634" s="274" t="s">
        <v>20</v>
      </c>
      <c r="AV634" s="271" t="s">
        <v>1</v>
      </c>
      <c r="AW634" s="273" t="s">
        <v>22</v>
      </c>
      <c r="AX634" s="275">
        <v>1</v>
      </c>
      <c r="AY634" s="284">
        <v>0</v>
      </c>
      <c r="AZ634" s="276">
        <v>0</v>
      </c>
      <c r="BA634" s="280">
        <v>1239</v>
      </c>
      <c r="BB634" s="283">
        <v>0</v>
      </c>
      <c r="BD634" s="150" t="e">
        <f>_xlfn.XLOOKUP(A634,'KSD auditees'!A:A,'KSD auditees'!A:A)</f>
        <v>#N/A</v>
      </c>
      <c r="BE634" s="150" t="e">
        <f>_xlfn.XLOOKUP(A634,'KSD auditees'!A:A,'KSD auditees'!G:G)</f>
        <v>#N/A</v>
      </c>
      <c r="BF634" s="150">
        <f>_xlfn.XLOOKUP(A634,'[27]Non AGSA'!B:B,'[27]Non AGSA'!B:B)</f>
        <v>1604</v>
      </c>
      <c r="BG634" s="150" t="e">
        <f>_xlfn.XLOOKUP(A634,'[27]Dormant auditee list'!C:C,'[27]Dormant auditee list'!C:C)</f>
        <v>#N/A</v>
      </c>
      <c r="BH634" s="150" t="e">
        <f>_xlfn.XLOOKUP(A634,[27]Reworked!A:A,[27]Reworked!I:I)</f>
        <v>#N/A</v>
      </c>
      <c r="BJ634" s="150">
        <v>4</v>
      </c>
      <c r="BK634" s="150">
        <v>6</v>
      </c>
    </row>
    <row r="635" spans="1:63" ht="26.25" customHeight="1" x14ac:dyDescent="0.25">
      <c r="A635" s="265">
        <v>1267</v>
      </c>
      <c r="B635" s="266" t="s">
        <v>1412</v>
      </c>
      <c r="C635" s="271" t="s">
        <v>1388</v>
      </c>
      <c r="D635" s="271" t="s">
        <v>941</v>
      </c>
      <c r="E635" s="271" t="s">
        <v>1389</v>
      </c>
      <c r="F635" s="271" t="s">
        <v>1</v>
      </c>
      <c r="G635" s="271" t="s">
        <v>447</v>
      </c>
      <c r="H635" s="266" t="s">
        <v>444</v>
      </c>
      <c r="I635" s="266" t="s">
        <v>437</v>
      </c>
      <c r="J635" s="285" t="s">
        <v>39</v>
      </c>
      <c r="K635" s="271" t="s">
        <v>1</v>
      </c>
      <c r="L635" s="271" t="s">
        <v>1</v>
      </c>
      <c r="M635" s="285" t="s">
        <v>39</v>
      </c>
      <c r="N635" s="271" t="s">
        <v>1</v>
      </c>
      <c r="O635" s="273" t="s">
        <v>22</v>
      </c>
      <c r="P635" s="271" t="s">
        <v>1</v>
      </c>
      <c r="Q635" s="271" t="s">
        <v>1</v>
      </c>
      <c r="R635" s="271" t="s">
        <v>1</v>
      </c>
      <c r="S635" s="271" t="s">
        <v>1</v>
      </c>
      <c r="T635" s="271" t="s">
        <v>1</v>
      </c>
      <c r="U635" s="271" t="s">
        <v>1</v>
      </c>
      <c r="V635" s="271" t="s">
        <v>1</v>
      </c>
      <c r="W635" s="271" t="s">
        <v>1</v>
      </c>
      <c r="X635" s="271" t="s">
        <v>1</v>
      </c>
      <c r="Y635" s="271" t="s">
        <v>1</v>
      </c>
      <c r="Z635" s="271" t="s">
        <v>1</v>
      </c>
      <c r="AA635" s="271" t="s">
        <v>1</v>
      </c>
      <c r="AB635" s="271" t="s">
        <v>1</v>
      </c>
      <c r="AC635" s="271" t="s">
        <v>1</v>
      </c>
      <c r="AD635" s="271" t="s">
        <v>1</v>
      </c>
      <c r="AE635" s="271" t="s">
        <v>1</v>
      </c>
      <c r="AF635" s="271" t="s">
        <v>1</v>
      </c>
      <c r="AG635" s="271" t="s">
        <v>1</v>
      </c>
      <c r="AH635" s="271" t="s">
        <v>1</v>
      </c>
      <c r="AI635" s="271" t="s">
        <v>1</v>
      </c>
      <c r="AJ635" s="271" t="s">
        <v>1</v>
      </c>
      <c r="AK635" s="271" t="s">
        <v>1</v>
      </c>
      <c r="AL635" s="271" t="s">
        <v>1</v>
      </c>
      <c r="AM635" s="271" t="s">
        <v>1</v>
      </c>
      <c r="AN635" s="271" t="s">
        <v>1</v>
      </c>
      <c r="AO635" s="271" t="s">
        <v>1</v>
      </c>
      <c r="AP635" s="271" t="s">
        <v>1</v>
      </c>
      <c r="AQ635" s="271" t="s">
        <v>1</v>
      </c>
      <c r="AR635" s="271" t="s">
        <v>1</v>
      </c>
      <c r="AS635" s="271" t="s">
        <v>1</v>
      </c>
      <c r="AT635" s="271" t="s">
        <v>1</v>
      </c>
      <c r="AU635" s="271" t="s">
        <v>1</v>
      </c>
      <c r="AV635" s="271" t="s">
        <v>1</v>
      </c>
      <c r="AW635" s="284" t="s">
        <v>1</v>
      </c>
      <c r="AX635" s="284">
        <v>0</v>
      </c>
      <c r="AY635" s="284">
        <v>0</v>
      </c>
      <c r="AZ635" s="276" t="s">
        <v>1</v>
      </c>
      <c r="BA635" s="276" t="s">
        <v>1</v>
      </c>
      <c r="BB635" s="283" t="s">
        <v>1</v>
      </c>
      <c r="BD635" s="150" t="e">
        <f>_xlfn.XLOOKUP(A635,'KSD auditees'!A:A,'KSD auditees'!A:A)</f>
        <v>#N/A</v>
      </c>
      <c r="BE635" s="150" t="e">
        <f>_xlfn.XLOOKUP(A635,'KSD auditees'!A:A,'KSD auditees'!G:G)</f>
        <v>#N/A</v>
      </c>
      <c r="BF635" s="150">
        <f>_xlfn.XLOOKUP(A635,'[27]Non AGSA'!B:B,'[27]Non AGSA'!B:B)</f>
        <v>1267</v>
      </c>
      <c r="BG635" s="150" t="e">
        <f>_xlfn.XLOOKUP(A635,'[27]Dormant auditee list'!C:C,'[27]Dormant auditee list'!C:C)</f>
        <v>#N/A</v>
      </c>
      <c r="BH635" s="150" t="e">
        <f>_xlfn.XLOOKUP(A635,[27]Reworked!A:A,[27]Reworked!I:I)</f>
        <v>#N/A</v>
      </c>
      <c r="BJ635" s="150">
        <v>4</v>
      </c>
      <c r="BK635" s="150">
        <v>6</v>
      </c>
    </row>
    <row r="636" spans="1:63" ht="26.25" customHeight="1" x14ac:dyDescent="0.25">
      <c r="A636" s="265">
        <v>1536</v>
      </c>
      <c r="B636" s="266" t="s">
        <v>982</v>
      </c>
      <c r="C636" s="271" t="s">
        <v>1388</v>
      </c>
      <c r="D636" s="271" t="s">
        <v>941</v>
      </c>
      <c r="E636" s="271" t="s">
        <v>1389</v>
      </c>
      <c r="F636" s="271" t="s">
        <v>1</v>
      </c>
      <c r="G636" s="271" t="s">
        <v>447</v>
      </c>
      <c r="H636" s="266" t="s">
        <v>444</v>
      </c>
      <c r="I636" s="266" t="s">
        <v>437</v>
      </c>
      <c r="J636" s="285" t="s">
        <v>39</v>
      </c>
      <c r="K636" s="271" t="s">
        <v>1</v>
      </c>
      <c r="L636" s="271" t="s">
        <v>1</v>
      </c>
      <c r="M636" s="285" t="s">
        <v>39</v>
      </c>
      <c r="N636" s="271" t="s">
        <v>1</v>
      </c>
      <c r="O636" s="271" t="s">
        <v>1</v>
      </c>
      <c r="P636" s="271" t="s">
        <v>1</v>
      </c>
      <c r="Q636" s="271" t="s">
        <v>1</v>
      </c>
      <c r="R636" s="271" t="s">
        <v>1</v>
      </c>
      <c r="S636" s="271" t="s">
        <v>1</v>
      </c>
      <c r="T636" s="271" t="s">
        <v>1</v>
      </c>
      <c r="U636" s="271" t="s">
        <v>1</v>
      </c>
      <c r="V636" s="271" t="s">
        <v>1</v>
      </c>
      <c r="W636" s="271" t="s">
        <v>1</v>
      </c>
      <c r="X636" s="271" t="s">
        <v>1</v>
      </c>
      <c r="Y636" s="271" t="s">
        <v>1</v>
      </c>
      <c r="Z636" s="271" t="s">
        <v>1</v>
      </c>
      <c r="AA636" s="271" t="s">
        <v>1</v>
      </c>
      <c r="AB636" s="271" t="s">
        <v>1</v>
      </c>
      <c r="AC636" s="271" t="s">
        <v>1</v>
      </c>
      <c r="AD636" s="271" t="s">
        <v>1</v>
      </c>
      <c r="AE636" s="271" t="s">
        <v>1</v>
      </c>
      <c r="AF636" s="271" t="s">
        <v>1</v>
      </c>
      <c r="AG636" s="271" t="s">
        <v>1</v>
      </c>
      <c r="AH636" s="271" t="s">
        <v>1</v>
      </c>
      <c r="AI636" s="271" t="s">
        <v>1</v>
      </c>
      <c r="AJ636" s="271" t="s">
        <v>1</v>
      </c>
      <c r="AK636" s="271" t="s">
        <v>1</v>
      </c>
      <c r="AL636" s="271" t="s">
        <v>1</v>
      </c>
      <c r="AM636" s="271" t="s">
        <v>1</v>
      </c>
      <c r="AN636" s="271" t="s">
        <v>1</v>
      </c>
      <c r="AO636" s="271" t="s">
        <v>1</v>
      </c>
      <c r="AP636" s="271" t="s">
        <v>1</v>
      </c>
      <c r="AQ636" s="271" t="s">
        <v>1</v>
      </c>
      <c r="AR636" s="271" t="s">
        <v>1</v>
      </c>
      <c r="AS636" s="271" t="s">
        <v>1</v>
      </c>
      <c r="AT636" s="271" t="s">
        <v>1</v>
      </c>
      <c r="AU636" s="271" t="s">
        <v>1</v>
      </c>
      <c r="AV636" s="271" t="s">
        <v>1</v>
      </c>
      <c r="AW636" s="284" t="s">
        <v>1</v>
      </c>
      <c r="AX636" s="284">
        <v>0</v>
      </c>
      <c r="AY636" s="284">
        <v>0</v>
      </c>
      <c r="AZ636" s="276" t="s">
        <v>1</v>
      </c>
      <c r="BA636" s="276" t="s">
        <v>1</v>
      </c>
      <c r="BB636" s="283" t="s">
        <v>1</v>
      </c>
      <c r="BD636" s="150" t="e">
        <f>_xlfn.XLOOKUP(A636,'KSD auditees'!A:A,'KSD auditees'!A:A)</f>
        <v>#N/A</v>
      </c>
      <c r="BE636" s="150" t="e">
        <f>_xlfn.XLOOKUP(A636,'KSD auditees'!A:A,'KSD auditees'!G:G)</f>
        <v>#N/A</v>
      </c>
      <c r="BF636" s="150">
        <f>_xlfn.XLOOKUP(A636,'[27]Non AGSA'!B:B,'[27]Non AGSA'!B:B)</f>
        <v>1536</v>
      </c>
      <c r="BG636" s="150" t="e">
        <f>_xlfn.XLOOKUP(A636,'[27]Dormant auditee list'!C:C,'[27]Dormant auditee list'!C:C)</f>
        <v>#N/A</v>
      </c>
      <c r="BH636" s="150" t="e">
        <f>_xlfn.XLOOKUP(A636,[27]Reworked!A:A,[27]Reworked!I:I)</f>
        <v>#N/A</v>
      </c>
      <c r="BJ636" s="150">
        <v>4</v>
      </c>
      <c r="BK636" s="150">
        <v>6</v>
      </c>
    </row>
    <row r="637" spans="1:63" ht="27" customHeight="1" x14ac:dyDescent="0.25">
      <c r="A637" s="265">
        <v>1286</v>
      </c>
      <c r="B637" s="266" t="s">
        <v>1413</v>
      </c>
      <c r="C637" s="271" t="s">
        <v>1388</v>
      </c>
      <c r="D637" s="271" t="s">
        <v>941</v>
      </c>
      <c r="E637" s="271" t="s">
        <v>1389</v>
      </c>
      <c r="F637" s="271" t="s">
        <v>1</v>
      </c>
      <c r="G637" s="271" t="s">
        <v>447</v>
      </c>
      <c r="H637" s="266" t="s">
        <v>444</v>
      </c>
      <c r="I637" s="266" t="s">
        <v>437</v>
      </c>
      <c r="J637" s="285" t="s">
        <v>39</v>
      </c>
      <c r="K637" s="271" t="s">
        <v>1</v>
      </c>
      <c r="L637" s="271" t="s">
        <v>1</v>
      </c>
      <c r="M637" s="285" t="s">
        <v>39</v>
      </c>
      <c r="N637" s="271" t="s">
        <v>1</v>
      </c>
      <c r="O637" s="273" t="s">
        <v>22</v>
      </c>
      <c r="P637" s="271" t="s">
        <v>1</v>
      </c>
      <c r="Q637" s="271" t="s">
        <v>1</v>
      </c>
      <c r="R637" s="271" t="s">
        <v>1</v>
      </c>
      <c r="S637" s="271" t="s">
        <v>1</v>
      </c>
      <c r="T637" s="271" t="s">
        <v>1</v>
      </c>
      <c r="U637" s="271" t="s">
        <v>1</v>
      </c>
      <c r="V637" s="271" t="s">
        <v>1</v>
      </c>
      <c r="W637" s="271" t="s">
        <v>1</v>
      </c>
      <c r="X637" s="271" t="s">
        <v>1</v>
      </c>
      <c r="Y637" s="271" t="s">
        <v>1</v>
      </c>
      <c r="Z637" s="271" t="s">
        <v>1</v>
      </c>
      <c r="AA637" s="271" t="s">
        <v>1</v>
      </c>
      <c r="AB637" s="271" t="s">
        <v>1</v>
      </c>
      <c r="AC637" s="271" t="s">
        <v>1</v>
      </c>
      <c r="AD637" s="271" t="s">
        <v>1</v>
      </c>
      <c r="AE637" s="271" t="s">
        <v>1</v>
      </c>
      <c r="AF637" s="271" t="s">
        <v>1</v>
      </c>
      <c r="AG637" s="271" t="s">
        <v>1</v>
      </c>
      <c r="AH637" s="271" t="s">
        <v>1</v>
      </c>
      <c r="AI637" s="271" t="s">
        <v>1</v>
      </c>
      <c r="AJ637" s="271" t="s">
        <v>1</v>
      </c>
      <c r="AK637" s="271" t="s">
        <v>1</v>
      </c>
      <c r="AL637" s="271" t="s">
        <v>1</v>
      </c>
      <c r="AM637" s="271" t="s">
        <v>1</v>
      </c>
      <c r="AN637" s="271" t="s">
        <v>1</v>
      </c>
      <c r="AO637" s="271" t="s">
        <v>1</v>
      </c>
      <c r="AP637" s="271" t="s">
        <v>1</v>
      </c>
      <c r="AQ637" s="271" t="s">
        <v>1</v>
      </c>
      <c r="AR637" s="271" t="s">
        <v>1</v>
      </c>
      <c r="AS637" s="271" t="s">
        <v>1</v>
      </c>
      <c r="AT637" s="271" t="s">
        <v>1</v>
      </c>
      <c r="AU637" s="271" t="s">
        <v>1</v>
      </c>
      <c r="AV637" s="271" t="s">
        <v>1</v>
      </c>
      <c r="AW637" s="284" t="s">
        <v>1</v>
      </c>
      <c r="AX637" s="284">
        <v>0</v>
      </c>
      <c r="AY637" s="284">
        <v>0</v>
      </c>
      <c r="AZ637" s="276" t="s">
        <v>1</v>
      </c>
      <c r="BA637" s="276" t="s">
        <v>1</v>
      </c>
      <c r="BB637" s="283" t="s">
        <v>1</v>
      </c>
      <c r="BD637" s="150" t="e">
        <f>_xlfn.XLOOKUP(A637,'KSD auditees'!A:A,'KSD auditees'!A:A)</f>
        <v>#N/A</v>
      </c>
      <c r="BE637" s="150" t="e">
        <f>_xlfn.XLOOKUP(A637,'KSD auditees'!A:A,'KSD auditees'!G:G)</f>
        <v>#N/A</v>
      </c>
      <c r="BF637" s="150">
        <f>_xlfn.XLOOKUP(A637,'[27]Non AGSA'!B:B,'[27]Non AGSA'!B:B)</f>
        <v>1286</v>
      </c>
      <c r="BG637" s="150" t="e">
        <f>_xlfn.XLOOKUP(A637,'[27]Dormant auditee list'!C:C,'[27]Dormant auditee list'!C:C)</f>
        <v>#N/A</v>
      </c>
      <c r="BH637" s="150" t="e">
        <f>_xlfn.XLOOKUP(A637,[27]Reworked!A:A,[27]Reworked!I:I)</f>
        <v>#N/A</v>
      </c>
      <c r="BJ637" s="150">
        <v>4</v>
      </c>
      <c r="BK637" s="150">
        <v>6</v>
      </c>
    </row>
    <row r="638" spans="1:63" ht="26.25" customHeight="1" x14ac:dyDescent="0.25">
      <c r="A638" s="265">
        <v>1535</v>
      </c>
      <c r="B638" s="266" t="s">
        <v>984</v>
      </c>
      <c r="C638" s="271" t="s">
        <v>1388</v>
      </c>
      <c r="D638" s="271" t="s">
        <v>941</v>
      </c>
      <c r="E638" s="271" t="s">
        <v>1389</v>
      </c>
      <c r="F638" s="271" t="s">
        <v>1</v>
      </c>
      <c r="G638" s="271" t="s">
        <v>447</v>
      </c>
      <c r="H638" s="266" t="s">
        <v>444</v>
      </c>
      <c r="I638" s="266" t="s">
        <v>437</v>
      </c>
      <c r="J638" s="285" t="s">
        <v>39</v>
      </c>
      <c r="K638" s="271" t="s">
        <v>1</v>
      </c>
      <c r="L638" s="273" t="s">
        <v>22</v>
      </c>
      <c r="M638" s="285" t="s">
        <v>39</v>
      </c>
      <c r="N638" s="271" t="s">
        <v>1</v>
      </c>
      <c r="O638" s="272" t="s">
        <v>23</v>
      </c>
      <c r="P638" s="271" t="s">
        <v>1</v>
      </c>
      <c r="Q638" s="271" t="s">
        <v>1</v>
      </c>
      <c r="R638" s="271" t="s">
        <v>1</v>
      </c>
      <c r="S638" s="271" t="s">
        <v>1</v>
      </c>
      <c r="T638" s="271" t="s">
        <v>1</v>
      </c>
      <c r="U638" s="271" t="s">
        <v>1</v>
      </c>
      <c r="V638" s="271" t="s">
        <v>1</v>
      </c>
      <c r="W638" s="271" t="s">
        <v>1</v>
      </c>
      <c r="X638" s="271" t="s">
        <v>1</v>
      </c>
      <c r="Y638" s="271" t="s">
        <v>1</v>
      </c>
      <c r="Z638" s="271" t="s">
        <v>1</v>
      </c>
      <c r="AA638" s="271" t="s">
        <v>1</v>
      </c>
      <c r="AB638" s="271" t="s">
        <v>1</v>
      </c>
      <c r="AC638" s="271" t="s">
        <v>1</v>
      </c>
      <c r="AD638" s="271" t="s">
        <v>1</v>
      </c>
      <c r="AE638" s="273" t="s">
        <v>22</v>
      </c>
      <c r="AF638" s="271" t="s">
        <v>1</v>
      </c>
      <c r="AG638" s="271" t="s">
        <v>1</v>
      </c>
      <c r="AH638" s="271" t="s">
        <v>1</v>
      </c>
      <c r="AI638" s="271" t="s">
        <v>1</v>
      </c>
      <c r="AJ638" s="271" t="s">
        <v>1</v>
      </c>
      <c r="AK638" s="271" t="s">
        <v>1</v>
      </c>
      <c r="AL638" s="271" t="s">
        <v>1</v>
      </c>
      <c r="AM638" s="271" t="s">
        <v>1</v>
      </c>
      <c r="AN638" s="271" t="s">
        <v>1</v>
      </c>
      <c r="AO638" s="271" t="s">
        <v>1</v>
      </c>
      <c r="AP638" s="271" t="s">
        <v>1</v>
      </c>
      <c r="AQ638" s="271" t="s">
        <v>1</v>
      </c>
      <c r="AR638" s="271" t="s">
        <v>1</v>
      </c>
      <c r="AS638" s="271" t="s">
        <v>1</v>
      </c>
      <c r="AT638" s="271" t="s">
        <v>1</v>
      </c>
      <c r="AU638" s="271" t="s">
        <v>1</v>
      </c>
      <c r="AV638" s="271" t="s">
        <v>1</v>
      </c>
      <c r="AW638" s="284" t="s">
        <v>1</v>
      </c>
      <c r="AX638" s="284">
        <v>0</v>
      </c>
      <c r="AY638" s="284">
        <v>0</v>
      </c>
      <c r="AZ638" s="276" t="s">
        <v>1</v>
      </c>
      <c r="BA638" s="276" t="s">
        <v>1</v>
      </c>
      <c r="BB638" s="283" t="s">
        <v>1</v>
      </c>
      <c r="BD638" s="150" t="e">
        <f>_xlfn.XLOOKUP(A638,'KSD auditees'!A:A,'KSD auditees'!A:A)</f>
        <v>#N/A</v>
      </c>
      <c r="BE638" s="150" t="e">
        <f>_xlfn.XLOOKUP(A638,'KSD auditees'!A:A,'KSD auditees'!G:G)</f>
        <v>#N/A</v>
      </c>
      <c r="BF638" s="150">
        <f>_xlfn.XLOOKUP(A638,'[27]Non AGSA'!B:B,'[27]Non AGSA'!B:B)</f>
        <v>1535</v>
      </c>
      <c r="BG638" s="150" t="e">
        <f>_xlfn.XLOOKUP(A638,'[27]Dormant auditee list'!C:C,'[27]Dormant auditee list'!C:C)</f>
        <v>#N/A</v>
      </c>
      <c r="BH638" s="150" t="e">
        <f>_xlfn.XLOOKUP(A638,[27]Reworked!A:A,[27]Reworked!I:I)</f>
        <v>#N/A</v>
      </c>
      <c r="BJ638" s="150">
        <v>4</v>
      </c>
      <c r="BK638" s="150">
        <v>6</v>
      </c>
    </row>
    <row r="639" spans="1:63" ht="34.5" customHeight="1" x14ac:dyDescent="0.25">
      <c r="A639" s="265">
        <v>1576</v>
      </c>
      <c r="B639" s="266" t="s">
        <v>1414</v>
      </c>
      <c r="C639" s="271" t="s">
        <v>1388</v>
      </c>
      <c r="D639" s="271" t="s">
        <v>737</v>
      </c>
      <c r="E639" s="271" t="s">
        <v>1389</v>
      </c>
      <c r="F639" s="271" t="s">
        <v>1</v>
      </c>
      <c r="G639" s="271" t="s">
        <v>739</v>
      </c>
      <c r="H639" s="266" t="s">
        <v>440</v>
      </c>
      <c r="I639" s="266" t="s">
        <v>437</v>
      </c>
      <c r="J639" s="275" t="s">
        <v>33</v>
      </c>
      <c r="K639" s="271" t="s">
        <v>1</v>
      </c>
      <c r="L639" s="271" t="s">
        <v>1</v>
      </c>
      <c r="M639" s="275" t="s">
        <v>33</v>
      </c>
      <c r="N639" s="271" t="s">
        <v>1</v>
      </c>
      <c r="O639" s="271" t="s">
        <v>1</v>
      </c>
      <c r="P639" s="271" t="s">
        <v>1</v>
      </c>
      <c r="Q639" s="271" t="s">
        <v>1</v>
      </c>
      <c r="R639" s="271" t="s">
        <v>1</v>
      </c>
      <c r="S639" s="271" t="s">
        <v>1</v>
      </c>
      <c r="T639" s="271" t="s">
        <v>1</v>
      </c>
      <c r="U639" s="271" t="s">
        <v>1</v>
      </c>
      <c r="V639" s="271" t="s">
        <v>1</v>
      </c>
      <c r="W639" s="271" t="s">
        <v>1</v>
      </c>
      <c r="X639" s="271" t="s">
        <v>1</v>
      </c>
      <c r="Y639" s="271" t="s">
        <v>1</v>
      </c>
      <c r="Z639" s="271" t="s">
        <v>1</v>
      </c>
      <c r="AA639" s="271" t="s">
        <v>1</v>
      </c>
      <c r="AB639" s="271" t="s">
        <v>1</v>
      </c>
      <c r="AC639" s="271" t="s">
        <v>1</v>
      </c>
      <c r="AD639" s="271" t="s">
        <v>1</v>
      </c>
      <c r="AE639" s="271" t="s">
        <v>1</v>
      </c>
      <c r="AF639" s="271" t="s">
        <v>1</v>
      </c>
      <c r="AG639" s="271" t="s">
        <v>1</v>
      </c>
      <c r="AH639" s="271" t="s">
        <v>1</v>
      </c>
      <c r="AI639" s="271" t="s">
        <v>1</v>
      </c>
      <c r="AJ639" s="271" t="s">
        <v>1</v>
      </c>
      <c r="AK639" s="271" t="s">
        <v>1</v>
      </c>
      <c r="AL639" s="271" t="s">
        <v>1</v>
      </c>
      <c r="AM639" s="271" t="s">
        <v>1</v>
      </c>
      <c r="AN639" s="271" t="s">
        <v>1</v>
      </c>
      <c r="AO639" s="271" t="s">
        <v>1</v>
      </c>
      <c r="AP639" s="271" t="s">
        <v>1</v>
      </c>
      <c r="AQ639" s="271" t="s">
        <v>1</v>
      </c>
      <c r="AR639" s="271" t="s">
        <v>1</v>
      </c>
      <c r="AS639" s="271" t="s">
        <v>1</v>
      </c>
      <c r="AT639" s="271" t="s">
        <v>1</v>
      </c>
      <c r="AU639" s="271" t="s">
        <v>1</v>
      </c>
      <c r="AV639" s="271" t="s">
        <v>1</v>
      </c>
      <c r="AW639" s="284" t="s">
        <v>1</v>
      </c>
      <c r="AX639" s="284">
        <v>0</v>
      </c>
      <c r="AY639" s="284">
        <v>0</v>
      </c>
      <c r="AZ639" s="276" t="s">
        <v>1</v>
      </c>
      <c r="BA639" s="276" t="s">
        <v>1</v>
      </c>
      <c r="BB639" s="283" t="s">
        <v>1</v>
      </c>
      <c r="BD639" s="150" t="e">
        <f>_xlfn.XLOOKUP(A639,'KSD auditees'!A:A,'KSD auditees'!A:A)</f>
        <v>#N/A</v>
      </c>
      <c r="BE639" s="150" t="e">
        <f>_xlfn.XLOOKUP(A639,'KSD auditees'!A:A,'KSD auditees'!G:G)</f>
        <v>#N/A</v>
      </c>
      <c r="BF639" s="150">
        <f>_xlfn.XLOOKUP(A639,'[27]Non AGSA'!B:B,'[27]Non AGSA'!B:B)</f>
        <v>1576</v>
      </c>
      <c r="BG639" s="150" t="e">
        <f>_xlfn.XLOOKUP(A639,'[27]Dormant auditee list'!C:C,'[27]Dormant auditee list'!C:C)</f>
        <v>#N/A</v>
      </c>
      <c r="BH639" s="150" t="e">
        <f>_xlfn.XLOOKUP(A639,[27]Reworked!A:A,[27]Reworked!I:I)</f>
        <v>#N/A</v>
      </c>
      <c r="BJ639" s="150">
        <v>4</v>
      </c>
      <c r="BK639" s="150">
        <v>1</v>
      </c>
    </row>
    <row r="640" spans="1:63" ht="34.5" customHeight="1" x14ac:dyDescent="0.25">
      <c r="A640" s="265">
        <v>1068</v>
      </c>
      <c r="B640" s="266" t="s">
        <v>987</v>
      </c>
      <c r="C640" s="271" t="s">
        <v>1388</v>
      </c>
      <c r="D640" s="271" t="s">
        <v>941</v>
      </c>
      <c r="E640" s="271" t="s">
        <v>1389</v>
      </c>
      <c r="F640" s="271" t="s">
        <v>1</v>
      </c>
      <c r="G640" s="271" t="s">
        <v>953</v>
      </c>
      <c r="H640" s="266" t="s">
        <v>440</v>
      </c>
      <c r="I640" s="266" t="s">
        <v>437</v>
      </c>
      <c r="J640" s="285" t="s">
        <v>39</v>
      </c>
      <c r="K640" s="271" t="s">
        <v>1</v>
      </c>
      <c r="L640" s="273" t="s">
        <v>22</v>
      </c>
      <c r="M640" s="285" t="s">
        <v>39</v>
      </c>
      <c r="N640" s="271" t="s">
        <v>1</v>
      </c>
      <c r="O640" s="274" t="s">
        <v>20</v>
      </c>
      <c r="P640" s="271" t="s">
        <v>1</v>
      </c>
      <c r="Q640" s="271" t="s">
        <v>1</v>
      </c>
      <c r="R640" s="271" t="s">
        <v>1</v>
      </c>
      <c r="S640" s="271" t="s">
        <v>1</v>
      </c>
      <c r="T640" s="271" t="s">
        <v>1</v>
      </c>
      <c r="U640" s="271" t="s">
        <v>1</v>
      </c>
      <c r="V640" s="271" t="s">
        <v>1</v>
      </c>
      <c r="W640" s="271" t="s">
        <v>1</v>
      </c>
      <c r="X640" s="271" t="s">
        <v>1</v>
      </c>
      <c r="Y640" s="271" t="s">
        <v>1</v>
      </c>
      <c r="Z640" s="271" t="s">
        <v>1</v>
      </c>
      <c r="AA640" s="271" t="s">
        <v>1</v>
      </c>
      <c r="AB640" s="271" t="s">
        <v>1</v>
      </c>
      <c r="AC640" s="271" t="s">
        <v>1</v>
      </c>
      <c r="AD640" s="271" t="s">
        <v>1</v>
      </c>
      <c r="AE640" s="271" t="s">
        <v>1</v>
      </c>
      <c r="AF640" s="271" t="s">
        <v>1</v>
      </c>
      <c r="AG640" s="271" t="s">
        <v>1</v>
      </c>
      <c r="AH640" s="271" t="s">
        <v>1</v>
      </c>
      <c r="AI640" s="271" t="s">
        <v>1</v>
      </c>
      <c r="AJ640" s="271" t="s">
        <v>1</v>
      </c>
      <c r="AK640" s="273" t="s">
        <v>22</v>
      </c>
      <c r="AL640" s="271" t="s">
        <v>1</v>
      </c>
      <c r="AM640" s="271" t="s">
        <v>1</v>
      </c>
      <c r="AN640" s="271" t="s">
        <v>1</v>
      </c>
      <c r="AO640" s="271" t="s">
        <v>1</v>
      </c>
      <c r="AP640" s="271" t="s">
        <v>1</v>
      </c>
      <c r="AQ640" s="271" t="s">
        <v>1</v>
      </c>
      <c r="AR640" s="271" t="s">
        <v>1</v>
      </c>
      <c r="AS640" s="271" t="s">
        <v>1</v>
      </c>
      <c r="AT640" s="271" t="s">
        <v>1</v>
      </c>
      <c r="AU640" s="271" t="s">
        <v>1</v>
      </c>
      <c r="AV640" s="271" t="s">
        <v>1</v>
      </c>
      <c r="AW640" s="284" t="s">
        <v>1</v>
      </c>
      <c r="AX640" s="284">
        <v>0</v>
      </c>
      <c r="AY640" s="284">
        <v>0</v>
      </c>
      <c r="AZ640" s="276" t="s">
        <v>1</v>
      </c>
      <c r="BA640" s="276" t="s">
        <v>1</v>
      </c>
      <c r="BB640" s="283" t="s">
        <v>1</v>
      </c>
      <c r="BD640" s="150" t="e">
        <f>_xlfn.XLOOKUP(A640,'KSD auditees'!A:A,'KSD auditees'!A:A)</f>
        <v>#N/A</v>
      </c>
      <c r="BE640" s="150" t="e">
        <f>_xlfn.XLOOKUP(A640,'KSD auditees'!A:A,'KSD auditees'!G:G)</f>
        <v>#N/A</v>
      </c>
      <c r="BF640" s="150">
        <f>_xlfn.XLOOKUP(A640,'[27]Non AGSA'!B:B,'[27]Non AGSA'!B:B)</f>
        <v>1068</v>
      </c>
      <c r="BG640" s="150" t="e">
        <f>_xlfn.XLOOKUP(A640,'[27]Dormant auditee list'!C:C,'[27]Dormant auditee list'!C:C)</f>
        <v>#N/A</v>
      </c>
      <c r="BH640" s="150" t="e">
        <f>_xlfn.XLOOKUP(A640,[27]Reworked!A:A,[27]Reworked!I:I)</f>
        <v>#N/A</v>
      </c>
      <c r="BJ640" s="150">
        <v>4</v>
      </c>
      <c r="BK640" s="150">
        <v>6</v>
      </c>
    </row>
    <row r="641" spans="1:63" ht="34.5" customHeight="1" x14ac:dyDescent="0.25">
      <c r="A641" s="265">
        <v>1097</v>
      </c>
      <c r="B641" s="266" t="s">
        <v>1415</v>
      </c>
      <c r="C641" s="271" t="s">
        <v>1388</v>
      </c>
      <c r="D641" s="271" t="s">
        <v>896</v>
      </c>
      <c r="E641" s="271" t="s">
        <v>1389</v>
      </c>
      <c r="F641" s="271" t="s">
        <v>1</v>
      </c>
      <c r="G641" s="271" t="s">
        <v>910</v>
      </c>
      <c r="H641" s="266" t="s">
        <v>440</v>
      </c>
      <c r="I641" s="266" t="s">
        <v>437</v>
      </c>
      <c r="J641" s="285" t="s">
        <v>39</v>
      </c>
      <c r="K641" s="271" t="s">
        <v>1</v>
      </c>
      <c r="L641" s="271" t="s">
        <v>1</v>
      </c>
      <c r="M641" s="285" t="s">
        <v>39</v>
      </c>
      <c r="N641" s="271" t="s">
        <v>1</v>
      </c>
      <c r="O641" s="271" t="s">
        <v>1</v>
      </c>
      <c r="P641" s="271" t="s">
        <v>1</v>
      </c>
      <c r="Q641" s="271" t="s">
        <v>1</v>
      </c>
      <c r="R641" s="271" t="s">
        <v>1</v>
      </c>
      <c r="S641" s="271" t="s">
        <v>1</v>
      </c>
      <c r="T641" s="271" t="s">
        <v>1</v>
      </c>
      <c r="U641" s="271" t="s">
        <v>1</v>
      </c>
      <c r="V641" s="271" t="s">
        <v>1</v>
      </c>
      <c r="W641" s="271" t="s">
        <v>1</v>
      </c>
      <c r="X641" s="271" t="s">
        <v>1</v>
      </c>
      <c r="Y641" s="271" t="s">
        <v>1</v>
      </c>
      <c r="Z641" s="271" t="s">
        <v>1</v>
      </c>
      <c r="AA641" s="271" t="s">
        <v>1</v>
      </c>
      <c r="AB641" s="271" t="s">
        <v>1</v>
      </c>
      <c r="AC641" s="271" t="s">
        <v>1</v>
      </c>
      <c r="AD641" s="271" t="s">
        <v>1</v>
      </c>
      <c r="AE641" s="271" t="s">
        <v>1</v>
      </c>
      <c r="AF641" s="271" t="s">
        <v>1</v>
      </c>
      <c r="AG641" s="271" t="s">
        <v>1</v>
      </c>
      <c r="AH641" s="271" t="s">
        <v>1</v>
      </c>
      <c r="AI641" s="271" t="s">
        <v>1</v>
      </c>
      <c r="AJ641" s="271" t="s">
        <v>1</v>
      </c>
      <c r="AK641" s="271" t="s">
        <v>1</v>
      </c>
      <c r="AL641" s="271" t="s">
        <v>1</v>
      </c>
      <c r="AM641" s="271" t="s">
        <v>1</v>
      </c>
      <c r="AN641" s="271" t="s">
        <v>1</v>
      </c>
      <c r="AO641" s="271" t="s">
        <v>1</v>
      </c>
      <c r="AP641" s="271" t="s">
        <v>1</v>
      </c>
      <c r="AQ641" s="271" t="s">
        <v>1</v>
      </c>
      <c r="AR641" s="271" t="s">
        <v>1</v>
      </c>
      <c r="AS641" s="271" t="s">
        <v>1</v>
      </c>
      <c r="AT641" s="271" t="s">
        <v>1</v>
      </c>
      <c r="AU641" s="271" t="s">
        <v>1</v>
      </c>
      <c r="AV641" s="271" t="s">
        <v>1</v>
      </c>
      <c r="AW641" s="284" t="s">
        <v>1</v>
      </c>
      <c r="AX641" s="284">
        <v>0</v>
      </c>
      <c r="AY641" s="284">
        <v>0</v>
      </c>
      <c r="AZ641" s="276" t="s">
        <v>1</v>
      </c>
      <c r="BA641" s="276" t="s">
        <v>1</v>
      </c>
      <c r="BB641" s="283" t="s">
        <v>1</v>
      </c>
      <c r="BD641" s="150" t="e">
        <f>_xlfn.XLOOKUP(A641,'KSD auditees'!A:A,'KSD auditees'!A:A)</f>
        <v>#N/A</v>
      </c>
      <c r="BE641" s="150" t="e">
        <f>_xlfn.XLOOKUP(A641,'KSD auditees'!A:A,'KSD auditees'!G:G)</f>
        <v>#N/A</v>
      </c>
      <c r="BF641" s="150">
        <f>_xlfn.XLOOKUP(A641,'[27]Non AGSA'!B:B,'[27]Non AGSA'!B:B)</f>
        <v>1097</v>
      </c>
      <c r="BG641" s="150" t="e">
        <f>_xlfn.XLOOKUP(A641,'[27]Dormant auditee list'!C:C,'[27]Dormant auditee list'!C:C)</f>
        <v>#N/A</v>
      </c>
      <c r="BH641" s="150" t="e">
        <f>_xlfn.XLOOKUP(A641,[27]Reworked!A:A,[27]Reworked!I:I)</f>
        <v>#N/A</v>
      </c>
      <c r="BJ641" s="150">
        <v>4</v>
      </c>
      <c r="BK641" s="150">
        <v>6</v>
      </c>
    </row>
    <row r="642" spans="1:63" ht="26.25" customHeight="1" x14ac:dyDescent="0.25">
      <c r="A642" s="265">
        <v>1069</v>
      </c>
      <c r="B642" s="266" t="s">
        <v>988</v>
      </c>
      <c r="C642" s="271" t="s">
        <v>1388</v>
      </c>
      <c r="D642" s="271" t="s">
        <v>941</v>
      </c>
      <c r="E642" s="271" t="s">
        <v>1389</v>
      </c>
      <c r="F642" s="271" t="s">
        <v>1</v>
      </c>
      <c r="G642" s="271" t="s">
        <v>949</v>
      </c>
      <c r="H642" s="266" t="s">
        <v>444</v>
      </c>
      <c r="I642" s="266" t="s">
        <v>437</v>
      </c>
      <c r="J642" s="285" t="s">
        <v>39</v>
      </c>
      <c r="K642" s="271" t="s">
        <v>1</v>
      </c>
      <c r="L642" s="273" t="s">
        <v>22</v>
      </c>
      <c r="M642" s="285" t="s">
        <v>39</v>
      </c>
      <c r="N642" s="271" t="s">
        <v>1</v>
      </c>
      <c r="O642" s="272" t="s">
        <v>23</v>
      </c>
      <c r="P642" s="271" t="s">
        <v>1</v>
      </c>
      <c r="Q642" s="271" t="s">
        <v>1</v>
      </c>
      <c r="R642" s="271" t="s">
        <v>1</v>
      </c>
      <c r="S642" s="271" t="s">
        <v>1</v>
      </c>
      <c r="T642" s="271" t="s">
        <v>1</v>
      </c>
      <c r="U642" s="271" t="s">
        <v>1</v>
      </c>
      <c r="V642" s="271" t="s">
        <v>1</v>
      </c>
      <c r="W642" s="271" t="s">
        <v>1</v>
      </c>
      <c r="X642" s="271" t="s">
        <v>1</v>
      </c>
      <c r="Y642" s="271" t="s">
        <v>1</v>
      </c>
      <c r="Z642" s="271" t="s">
        <v>1</v>
      </c>
      <c r="AA642" s="271" t="s">
        <v>1</v>
      </c>
      <c r="AB642" s="271" t="s">
        <v>1</v>
      </c>
      <c r="AC642" s="271" t="s">
        <v>1</v>
      </c>
      <c r="AD642" s="271" t="s">
        <v>1</v>
      </c>
      <c r="AE642" s="271" t="s">
        <v>1</v>
      </c>
      <c r="AF642" s="271" t="s">
        <v>1</v>
      </c>
      <c r="AG642" s="271" t="s">
        <v>1</v>
      </c>
      <c r="AH642" s="271" t="s">
        <v>1</v>
      </c>
      <c r="AI642" s="271" t="s">
        <v>1</v>
      </c>
      <c r="AJ642" s="271" t="s">
        <v>1</v>
      </c>
      <c r="AK642" s="273" t="s">
        <v>22</v>
      </c>
      <c r="AL642" s="271" t="s">
        <v>1</v>
      </c>
      <c r="AM642" s="271" t="s">
        <v>1</v>
      </c>
      <c r="AN642" s="271" t="s">
        <v>1</v>
      </c>
      <c r="AO642" s="271" t="s">
        <v>1</v>
      </c>
      <c r="AP642" s="271" t="s">
        <v>1</v>
      </c>
      <c r="AQ642" s="271" t="s">
        <v>1</v>
      </c>
      <c r="AR642" s="271" t="s">
        <v>1</v>
      </c>
      <c r="AS642" s="271" t="s">
        <v>1</v>
      </c>
      <c r="AT642" s="271" t="s">
        <v>1</v>
      </c>
      <c r="AU642" s="271" t="s">
        <v>1</v>
      </c>
      <c r="AV642" s="271" t="s">
        <v>1</v>
      </c>
      <c r="AW642" s="284" t="s">
        <v>1</v>
      </c>
      <c r="AX642" s="284">
        <v>0</v>
      </c>
      <c r="AY642" s="284">
        <v>0</v>
      </c>
      <c r="AZ642" s="276" t="s">
        <v>1</v>
      </c>
      <c r="BA642" s="276" t="s">
        <v>1</v>
      </c>
      <c r="BB642" s="283" t="s">
        <v>1</v>
      </c>
      <c r="BD642" s="150" t="e">
        <f>_xlfn.XLOOKUP(A642,'KSD auditees'!A:A,'KSD auditees'!A:A)</f>
        <v>#N/A</v>
      </c>
      <c r="BE642" s="150" t="e">
        <f>_xlfn.XLOOKUP(A642,'KSD auditees'!A:A,'KSD auditees'!G:G)</f>
        <v>#N/A</v>
      </c>
      <c r="BF642" s="150">
        <f>_xlfn.XLOOKUP(A642,'[27]Non AGSA'!B:B,'[27]Non AGSA'!B:B)</f>
        <v>1069</v>
      </c>
      <c r="BG642" s="150" t="e">
        <f>_xlfn.XLOOKUP(A642,'[27]Dormant auditee list'!C:C,'[27]Dormant auditee list'!C:C)</f>
        <v>#N/A</v>
      </c>
      <c r="BH642" s="150" t="e">
        <f>_xlfn.XLOOKUP(A642,[27]Reworked!A:A,[27]Reworked!I:I)</f>
        <v>#N/A</v>
      </c>
      <c r="BJ642" s="150">
        <v>4</v>
      </c>
      <c r="BK642" s="150">
        <v>6</v>
      </c>
    </row>
    <row r="643" spans="1:63" ht="34.5" customHeight="1" x14ac:dyDescent="0.25">
      <c r="A643" s="265">
        <v>1417</v>
      </c>
      <c r="B643" s="266" t="s">
        <v>722</v>
      </c>
      <c r="C643" s="271" t="s">
        <v>1388</v>
      </c>
      <c r="D643" s="271" t="s">
        <v>683</v>
      </c>
      <c r="E643" s="271" t="s">
        <v>1389</v>
      </c>
      <c r="F643" s="271" t="s">
        <v>1</v>
      </c>
      <c r="G643" s="271" t="s">
        <v>687</v>
      </c>
      <c r="H643" s="266" t="s">
        <v>440</v>
      </c>
      <c r="I643" s="266" t="s">
        <v>437</v>
      </c>
      <c r="J643" s="275" t="s">
        <v>33</v>
      </c>
      <c r="K643" s="271" t="s">
        <v>1</v>
      </c>
      <c r="L643" s="271" t="s">
        <v>1</v>
      </c>
      <c r="M643" s="275" t="s">
        <v>33</v>
      </c>
      <c r="N643" s="271" t="s">
        <v>1</v>
      </c>
      <c r="O643" s="271" t="s">
        <v>1</v>
      </c>
      <c r="P643" s="271" t="s">
        <v>1</v>
      </c>
      <c r="Q643" s="271" t="s">
        <v>1</v>
      </c>
      <c r="R643" s="271" t="s">
        <v>1</v>
      </c>
      <c r="S643" s="271" t="s">
        <v>1</v>
      </c>
      <c r="T643" s="271" t="s">
        <v>1</v>
      </c>
      <c r="U643" s="271" t="s">
        <v>1</v>
      </c>
      <c r="V643" s="271" t="s">
        <v>1</v>
      </c>
      <c r="W643" s="271" t="s">
        <v>1</v>
      </c>
      <c r="X643" s="271" t="s">
        <v>1</v>
      </c>
      <c r="Y643" s="271" t="s">
        <v>1</v>
      </c>
      <c r="Z643" s="271" t="s">
        <v>1</v>
      </c>
      <c r="AA643" s="271" t="s">
        <v>1</v>
      </c>
      <c r="AB643" s="271" t="s">
        <v>1</v>
      </c>
      <c r="AC643" s="271" t="s">
        <v>1</v>
      </c>
      <c r="AD643" s="271" t="s">
        <v>1</v>
      </c>
      <c r="AE643" s="271" t="s">
        <v>1</v>
      </c>
      <c r="AF643" s="271" t="s">
        <v>1</v>
      </c>
      <c r="AG643" s="271" t="s">
        <v>1</v>
      </c>
      <c r="AH643" s="271" t="s">
        <v>1</v>
      </c>
      <c r="AI643" s="271" t="s">
        <v>1</v>
      </c>
      <c r="AJ643" s="271" t="s">
        <v>1</v>
      </c>
      <c r="AK643" s="271" t="s">
        <v>1</v>
      </c>
      <c r="AL643" s="271" t="s">
        <v>1</v>
      </c>
      <c r="AM643" s="271" t="s">
        <v>1</v>
      </c>
      <c r="AN643" s="271" t="s">
        <v>1</v>
      </c>
      <c r="AO643" s="271" t="s">
        <v>1</v>
      </c>
      <c r="AP643" s="271" t="s">
        <v>1</v>
      </c>
      <c r="AQ643" s="271" t="s">
        <v>1</v>
      </c>
      <c r="AR643" s="271" t="s">
        <v>1</v>
      </c>
      <c r="AS643" s="271" t="s">
        <v>1</v>
      </c>
      <c r="AT643" s="271" t="s">
        <v>1</v>
      </c>
      <c r="AU643" s="271" t="s">
        <v>1</v>
      </c>
      <c r="AV643" s="271" t="s">
        <v>1</v>
      </c>
      <c r="AW643" s="284" t="s">
        <v>1</v>
      </c>
      <c r="AX643" s="284">
        <v>0</v>
      </c>
      <c r="AY643" s="284">
        <v>0</v>
      </c>
      <c r="AZ643" s="276" t="s">
        <v>1</v>
      </c>
      <c r="BA643" s="276" t="s">
        <v>1</v>
      </c>
      <c r="BB643" s="283" t="s">
        <v>1</v>
      </c>
      <c r="BD643" s="150" t="e">
        <f>_xlfn.XLOOKUP(A643,'KSD auditees'!A:A,'KSD auditees'!A:A)</f>
        <v>#N/A</v>
      </c>
      <c r="BE643" s="150" t="e">
        <f>_xlfn.XLOOKUP(A643,'KSD auditees'!A:A,'KSD auditees'!G:G)</f>
        <v>#N/A</v>
      </c>
      <c r="BF643" s="150">
        <f>_xlfn.XLOOKUP(A643,'[27]Non AGSA'!B:B,'[27]Non AGSA'!B:B)</f>
        <v>1417</v>
      </c>
      <c r="BG643" s="150" t="e">
        <f>_xlfn.XLOOKUP(A643,'[27]Dormant auditee list'!C:C,'[27]Dormant auditee list'!C:C)</f>
        <v>#N/A</v>
      </c>
      <c r="BH643" s="150" t="e">
        <f>_xlfn.XLOOKUP(A643,[27]Reworked!A:A,[27]Reworked!I:I)</f>
        <v>#N/A</v>
      </c>
      <c r="BJ643" s="150">
        <v>4</v>
      </c>
      <c r="BK643" s="150">
        <v>1</v>
      </c>
    </row>
    <row r="644" spans="1:63" ht="27" customHeight="1" x14ac:dyDescent="0.25">
      <c r="A644" s="265">
        <v>1268</v>
      </c>
      <c r="B644" s="266" t="s">
        <v>1416</v>
      </c>
      <c r="C644" s="271" t="s">
        <v>1388</v>
      </c>
      <c r="D644" s="271" t="s">
        <v>941</v>
      </c>
      <c r="E644" s="271" t="s">
        <v>1389</v>
      </c>
      <c r="F644" s="271" t="s">
        <v>1</v>
      </c>
      <c r="G644" s="271" t="s">
        <v>447</v>
      </c>
      <c r="H644" s="266" t="s">
        <v>444</v>
      </c>
      <c r="I644" s="266" t="s">
        <v>437</v>
      </c>
      <c r="J644" s="285" t="s">
        <v>39</v>
      </c>
      <c r="K644" s="271" t="s">
        <v>1</v>
      </c>
      <c r="L644" s="271" t="s">
        <v>1</v>
      </c>
      <c r="M644" s="285" t="s">
        <v>39</v>
      </c>
      <c r="N644" s="271" t="s">
        <v>1</v>
      </c>
      <c r="O644" s="271" t="s">
        <v>1</v>
      </c>
      <c r="P644" s="271" t="s">
        <v>1</v>
      </c>
      <c r="Q644" s="271" t="s">
        <v>1</v>
      </c>
      <c r="R644" s="271" t="s">
        <v>1</v>
      </c>
      <c r="S644" s="271" t="s">
        <v>1</v>
      </c>
      <c r="T644" s="271" t="s">
        <v>1</v>
      </c>
      <c r="U644" s="271" t="s">
        <v>1</v>
      </c>
      <c r="V644" s="271" t="s">
        <v>1</v>
      </c>
      <c r="W644" s="271" t="s">
        <v>1</v>
      </c>
      <c r="X644" s="271" t="s">
        <v>1</v>
      </c>
      <c r="Y644" s="271" t="s">
        <v>1</v>
      </c>
      <c r="Z644" s="271" t="s">
        <v>1</v>
      </c>
      <c r="AA644" s="271" t="s">
        <v>1</v>
      </c>
      <c r="AB644" s="271" t="s">
        <v>1</v>
      </c>
      <c r="AC644" s="271" t="s">
        <v>1</v>
      </c>
      <c r="AD644" s="271" t="s">
        <v>1</v>
      </c>
      <c r="AE644" s="271" t="s">
        <v>1</v>
      </c>
      <c r="AF644" s="271" t="s">
        <v>1</v>
      </c>
      <c r="AG644" s="271" t="s">
        <v>1</v>
      </c>
      <c r="AH644" s="271" t="s">
        <v>1</v>
      </c>
      <c r="AI644" s="271" t="s">
        <v>1</v>
      </c>
      <c r="AJ644" s="271" t="s">
        <v>1</v>
      </c>
      <c r="AK644" s="271" t="s">
        <v>1</v>
      </c>
      <c r="AL644" s="271" t="s">
        <v>1</v>
      </c>
      <c r="AM644" s="271" t="s">
        <v>1</v>
      </c>
      <c r="AN644" s="271" t="s">
        <v>1</v>
      </c>
      <c r="AO644" s="271" t="s">
        <v>1</v>
      </c>
      <c r="AP644" s="271" t="s">
        <v>1</v>
      </c>
      <c r="AQ644" s="271" t="s">
        <v>1</v>
      </c>
      <c r="AR644" s="271" t="s">
        <v>1</v>
      </c>
      <c r="AS644" s="271" t="s">
        <v>1</v>
      </c>
      <c r="AT644" s="271" t="s">
        <v>1</v>
      </c>
      <c r="AU644" s="271" t="s">
        <v>1</v>
      </c>
      <c r="AV644" s="271" t="s">
        <v>1</v>
      </c>
      <c r="AW644" s="284" t="s">
        <v>1</v>
      </c>
      <c r="AX644" s="284">
        <v>0</v>
      </c>
      <c r="AY644" s="284">
        <v>0</v>
      </c>
      <c r="AZ644" s="276" t="s">
        <v>1</v>
      </c>
      <c r="BA644" s="276" t="s">
        <v>1</v>
      </c>
      <c r="BB644" s="283" t="s">
        <v>1</v>
      </c>
      <c r="BD644" s="150" t="e">
        <f>_xlfn.XLOOKUP(A644,'KSD auditees'!A:A,'KSD auditees'!A:A)</f>
        <v>#N/A</v>
      </c>
      <c r="BE644" s="150" t="e">
        <f>_xlfn.XLOOKUP(A644,'KSD auditees'!A:A,'KSD auditees'!G:G)</f>
        <v>#N/A</v>
      </c>
      <c r="BF644" s="150">
        <f>_xlfn.XLOOKUP(A644,'[27]Non AGSA'!B:B,'[27]Non AGSA'!B:B)</f>
        <v>1268</v>
      </c>
      <c r="BG644" s="150" t="e">
        <f>_xlfn.XLOOKUP(A644,'[27]Dormant auditee list'!C:C,'[27]Dormant auditee list'!C:C)</f>
        <v>#N/A</v>
      </c>
      <c r="BH644" s="150" t="e">
        <f>_xlfn.XLOOKUP(A644,[27]Reworked!A:A,[27]Reworked!I:I)</f>
        <v>#N/A</v>
      </c>
      <c r="BJ644" s="150">
        <v>4</v>
      </c>
      <c r="BK644" s="150">
        <v>6</v>
      </c>
    </row>
    <row r="645" spans="1:63" ht="34.5" customHeight="1" x14ac:dyDescent="0.25">
      <c r="A645" s="265">
        <v>1105</v>
      </c>
      <c r="B645" s="266" t="s">
        <v>1417</v>
      </c>
      <c r="C645" s="271" t="s">
        <v>1388</v>
      </c>
      <c r="D645" s="271" t="s">
        <v>896</v>
      </c>
      <c r="E645" s="271" t="s">
        <v>1389</v>
      </c>
      <c r="F645" s="271" t="s">
        <v>1</v>
      </c>
      <c r="G645" s="271" t="s">
        <v>910</v>
      </c>
      <c r="H645" s="266" t="s">
        <v>440</v>
      </c>
      <c r="I645" s="266" t="s">
        <v>437</v>
      </c>
      <c r="J645" s="285" t="s">
        <v>39</v>
      </c>
      <c r="K645" s="271" t="s">
        <v>1</v>
      </c>
      <c r="L645" s="273" t="s">
        <v>22</v>
      </c>
      <c r="M645" s="152" t="s">
        <v>17</v>
      </c>
      <c r="N645" s="271" t="s">
        <v>1</v>
      </c>
      <c r="O645" s="274" t="s">
        <v>20</v>
      </c>
      <c r="P645" s="271" t="s">
        <v>1</v>
      </c>
      <c r="Q645" s="271" t="s">
        <v>1</v>
      </c>
      <c r="R645" s="271" t="s">
        <v>1</v>
      </c>
      <c r="S645" s="271" t="s">
        <v>1</v>
      </c>
      <c r="T645" s="271" t="s">
        <v>1</v>
      </c>
      <c r="U645" s="271" t="s">
        <v>1</v>
      </c>
      <c r="V645" s="271" t="s">
        <v>1</v>
      </c>
      <c r="W645" s="271" t="s">
        <v>1</v>
      </c>
      <c r="X645" s="271" t="s">
        <v>1</v>
      </c>
      <c r="Y645" s="271" t="s">
        <v>1</v>
      </c>
      <c r="Z645" s="271" t="s">
        <v>1</v>
      </c>
      <c r="AA645" s="271" t="s">
        <v>1</v>
      </c>
      <c r="AB645" s="271" t="s">
        <v>1</v>
      </c>
      <c r="AC645" s="271" t="s">
        <v>1</v>
      </c>
      <c r="AD645" s="271" t="s">
        <v>1</v>
      </c>
      <c r="AE645" s="271" t="s">
        <v>1</v>
      </c>
      <c r="AF645" s="273" t="s">
        <v>22</v>
      </c>
      <c r="AG645" s="271" t="s">
        <v>1</v>
      </c>
      <c r="AH645" s="271" t="s">
        <v>1</v>
      </c>
      <c r="AI645" s="271" t="s">
        <v>1</v>
      </c>
      <c r="AJ645" s="271" t="s">
        <v>1</v>
      </c>
      <c r="AK645" s="271" t="s">
        <v>1</v>
      </c>
      <c r="AL645" s="273" t="s">
        <v>22</v>
      </c>
      <c r="AM645" s="271" t="s">
        <v>1</v>
      </c>
      <c r="AN645" s="271" t="s">
        <v>1</v>
      </c>
      <c r="AO645" s="271" t="s">
        <v>1</v>
      </c>
      <c r="AP645" s="271" t="s">
        <v>1</v>
      </c>
      <c r="AQ645" s="271" t="s">
        <v>1</v>
      </c>
      <c r="AR645" s="273" t="s">
        <v>22</v>
      </c>
      <c r="AS645" s="271" t="s">
        <v>1</v>
      </c>
      <c r="AT645" s="271" t="s">
        <v>1</v>
      </c>
      <c r="AU645" s="271" t="s">
        <v>1</v>
      </c>
      <c r="AV645" s="271" t="s">
        <v>1</v>
      </c>
      <c r="AW645" s="284" t="s">
        <v>1</v>
      </c>
      <c r="AX645" s="284">
        <v>0</v>
      </c>
      <c r="AY645" s="284">
        <v>0</v>
      </c>
      <c r="AZ645" s="276" t="s">
        <v>1</v>
      </c>
      <c r="BA645" s="276" t="s">
        <v>1</v>
      </c>
      <c r="BB645" s="283" t="s">
        <v>1</v>
      </c>
      <c r="BD645" s="150" t="e">
        <f>_xlfn.XLOOKUP(A645,'KSD auditees'!A:A,'KSD auditees'!A:A)</f>
        <v>#N/A</v>
      </c>
      <c r="BE645" s="150" t="e">
        <f>_xlfn.XLOOKUP(A645,'KSD auditees'!A:A,'KSD auditees'!G:G)</f>
        <v>#N/A</v>
      </c>
      <c r="BF645" s="150">
        <f>_xlfn.XLOOKUP(A645,'[27]Non AGSA'!B:B,'[27]Non AGSA'!B:B)</f>
        <v>1105</v>
      </c>
      <c r="BG645" s="150" t="e">
        <f>_xlfn.XLOOKUP(A645,'[27]Dormant auditee list'!C:C,'[27]Dormant auditee list'!C:C)</f>
        <v>#N/A</v>
      </c>
      <c r="BH645" s="150" t="e">
        <f>_xlfn.XLOOKUP(A645,[27]Reworked!A:A,[27]Reworked!I:I)</f>
        <v>#N/A</v>
      </c>
      <c r="BJ645" s="150">
        <v>4</v>
      </c>
      <c r="BK645" s="150">
        <v>6</v>
      </c>
    </row>
    <row r="646" spans="1:63" ht="26.25" customHeight="1" x14ac:dyDescent="0.25">
      <c r="A646" s="265">
        <v>1157</v>
      </c>
      <c r="B646" s="266" t="s">
        <v>1418</v>
      </c>
      <c r="C646" s="271" t="s">
        <v>1388</v>
      </c>
      <c r="D646" s="271" t="s">
        <v>815</v>
      </c>
      <c r="E646" s="271" t="s">
        <v>1389</v>
      </c>
      <c r="F646" s="271" t="s">
        <v>1</v>
      </c>
      <c r="G646" s="271" t="s">
        <v>687</v>
      </c>
      <c r="H646" s="266" t="s">
        <v>684</v>
      </c>
      <c r="I646" s="266" t="s">
        <v>437</v>
      </c>
      <c r="J646" s="285" t="s">
        <v>39</v>
      </c>
      <c r="K646" s="271" t="s">
        <v>1</v>
      </c>
      <c r="L646" s="273" t="s">
        <v>22</v>
      </c>
      <c r="M646" s="152" t="s">
        <v>17</v>
      </c>
      <c r="N646" s="271" t="s">
        <v>1</v>
      </c>
      <c r="O646" s="272" t="s">
        <v>23</v>
      </c>
      <c r="P646" s="271" t="s">
        <v>1</v>
      </c>
      <c r="Q646" s="271" t="s">
        <v>1</v>
      </c>
      <c r="R646" s="271" t="s">
        <v>1</v>
      </c>
      <c r="S646" s="271" t="s">
        <v>1</v>
      </c>
      <c r="T646" s="271" t="s">
        <v>1</v>
      </c>
      <c r="U646" s="271" t="s">
        <v>1</v>
      </c>
      <c r="V646" s="271" t="s">
        <v>1</v>
      </c>
      <c r="W646" s="271" t="s">
        <v>1</v>
      </c>
      <c r="X646" s="271" t="s">
        <v>1</v>
      </c>
      <c r="Y646" s="271" t="s">
        <v>1</v>
      </c>
      <c r="Z646" s="271" t="s">
        <v>1</v>
      </c>
      <c r="AA646" s="271" t="s">
        <v>1</v>
      </c>
      <c r="AB646" s="271" t="s">
        <v>1</v>
      </c>
      <c r="AC646" s="271" t="s">
        <v>1</v>
      </c>
      <c r="AD646" s="271" t="s">
        <v>1</v>
      </c>
      <c r="AE646" s="271" t="s">
        <v>1</v>
      </c>
      <c r="AF646" s="273" t="s">
        <v>22</v>
      </c>
      <c r="AG646" s="271" t="s">
        <v>1</v>
      </c>
      <c r="AH646" s="271" t="s">
        <v>1</v>
      </c>
      <c r="AI646" s="271" t="s">
        <v>1</v>
      </c>
      <c r="AJ646" s="271" t="s">
        <v>1</v>
      </c>
      <c r="AK646" s="271" t="s">
        <v>1</v>
      </c>
      <c r="AL646" s="271" t="s">
        <v>1</v>
      </c>
      <c r="AM646" s="271" t="s">
        <v>1</v>
      </c>
      <c r="AN646" s="271" t="s">
        <v>1</v>
      </c>
      <c r="AO646" s="271" t="s">
        <v>1</v>
      </c>
      <c r="AP646" s="271" t="s">
        <v>1</v>
      </c>
      <c r="AQ646" s="271" t="s">
        <v>1</v>
      </c>
      <c r="AR646" s="271" t="s">
        <v>1</v>
      </c>
      <c r="AS646" s="271" t="s">
        <v>1</v>
      </c>
      <c r="AT646" s="271" t="s">
        <v>1</v>
      </c>
      <c r="AU646" s="271" t="s">
        <v>1</v>
      </c>
      <c r="AV646" s="271" t="s">
        <v>1</v>
      </c>
      <c r="AW646" s="284" t="s">
        <v>1</v>
      </c>
      <c r="AX646" s="284">
        <v>0</v>
      </c>
      <c r="AY646" s="284">
        <v>0</v>
      </c>
      <c r="AZ646" s="276" t="s">
        <v>1</v>
      </c>
      <c r="BA646" s="276" t="s">
        <v>1</v>
      </c>
      <c r="BB646" s="283" t="s">
        <v>1</v>
      </c>
      <c r="BD646" s="150" t="e">
        <f>_xlfn.XLOOKUP(A646,'KSD auditees'!A:A,'KSD auditees'!A:A)</f>
        <v>#N/A</v>
      </c>
      <c r="BE646" s="150" t="e">
        <f>_xlfn.XLOOKUP(A646,'KSD auditees'!A:A,'KSD auditees'!G:G)</f>
        <v>#N/A</v>
      </c>
      <c r="BF646" s="150">
        <f>_xlfn.XLOOKUP(A646,'[27]Non AGSA'!B:B,'[27]Non AGSA'!B:B)</f>
        <v>1157</v>
      </c>
      <c r="BG646" s="150" t="e">
        <f>_xlfn.XLOOKUP(A646,'[27]Dormant auditee list'!C:C,'[27]Dormant auditee list'!C:C)</f>
        <v>#N/A</v>
      </c>
      <c r="BH646" s="150" t="e">
        <f>_xlfn.XLOOKUP(A646,[27]Reworked!A:A,[27]Reworked!I:I)</f>
        <v>#N/A</v>
      </c>
      <c r="BJ646" s="150">
        <v>4</v>
      </c>
      <c r="BK646" s="150">
        <v>6</v>
      </c>
    </row>
    <row r="647" spans="1:63" ht="34.5" customHeight="1" x14ac:dyDescent="0.25">
      <c r="A647" s="265">
        <v>1173</v>
      </c>
      <c r="B647" s="266" t="s">
        <v>1419</v>
      </c>
      <c r="C647" s="271" t="s">
        <v>1388</v>
      </c>
      <c r="D647" s="271" t="s">
        <v>737</v>
      </c>
      <c r="E647" s="271" t="s">
        <v>1389</v>
      </c>
      <c r="F647" s="271" t="s">
        <v>1</v>
      </c>
      <c r="G647" s="271" t="s">
        <v>739</v>
      </c>
      <c r="H647" s="266" t="s">
        <v>440</v>
      </c>
      <c r="I647" s="266" t="s">
        <v>437</v>
      </c>
      <c r="J647" s="275" t="s">
        <v>33</v>
      </c>
      <c r="K647" s="271" t="s">
        <v>1</v>
      </c>
      <c r="L647" s="271" t="s">
        <v>1</v>
      </c>
      <c r="M647" s="152" t="s">
        <v>17</v>
      </c>
      <c r="N647" s="271" t="s">
        <v>1</v>
      </c>
      <c r="O647" s="271" t="s">
        <v>1</v>
      </c>
      <c r="P647" s="271" t="s">
        <v>1</v>
      </c>
      <c r="Q647" s="271" t="s">
        <v>1</v>
      </c>
      <c r="R647" s="271" t="s">
        <v>1</v>
      </c>
      <c r="S647" s="271" t="s">
        <v>1</v>
      </c>
      <c r="T647" s="271" t="s">
        <v>1</v>
      </c>
      <c r="U647" s="271" t="s">
        <v>1</v>
      </c>
      <c r="V647" s="271" t="s">
        <v>1</v>
      </c>
      <c r="W647" s="271" t="s">
        <v>1</v>
      </c>
      <c r="X647" s="271" t="s">
        <v>1</v>
      </c>
      <c r="Y647" s="271" t="s">
        <v>1</v>
      </c>
      <c r="Z647" s="271" t="s">
        <v>1</v>
      </c>
      <c r="AA647" s="271" t="s">
        <v>1</v>
      </c>
      <c r="AB647" s="271" t="s">
        <v>1</v>
      </c>
      <c r="AC647" s="271" t="s">
        <v>1</v>
      </c>
      <c r="AD647" s="271" t="s">
        <v>1</v>
      </c>
      <c r="AE647" s="271" t="s">
        <v>1</v>
      </c>
      <c r="AF647" s="271" t="s">
        <v>1</v>
      </c>
      <c r="AG647" s="271" t="s">
        <v>1</v>
      </c>
      <c r="AH647" s="271" t="s">
        <v>1</v>
      </c>
      <c r="AI647" s="271" t="s">
        <v>1</v>
      </c>
      <c r="AJ647" s="271" t="s">
        <v>1</v>
      </c>
      <c r="AK647" s="271" t="s">
        <v>1</v>
      </c>
      <c r="AL647" s="271" t="s">
        <v>1</v>
      </c>
      <c r="AM647" s="271" t="s">
        <v>1</v>
      </c>
      <c r="AN647" s="271" t="s">
        <v>1</v>
      </c>
      <c r="AO647" s="271" t="s">
        <v>1</v>
      </c>
      <c r="AP647" s="271" t="s">
        <v>1</v>
      </c>
      <c r="AQ647" s="271" t="s">
        <v>1</v>
      </c>
      <c r="AR647" s="271" t="s">
        <v>1</v>
      </c>
      <c r="AS647" s="271" t="s">
        <v>1</v>
      </c>
      <c r="AT647" s="271" t="s">
        <v>1</v>
      </c>
      <c r="AU647" s="273" t="s">
        <v>22</v>
      </c>
      <c r="AV647" s="271" t="s">
        <v>1</v>
      </c>
      <c r="AW647" s="284" t="s">
        <v>1</v>
      </c>
      <c r="AX647" s="284">
        <v>0</v>
      </c>
      <c r="AY647" s="284">
        <v>0</v>
      </c>
      <c r="AZ647" s="276" t="s">
        <v>1</v>
      </c>
      <c r="BA647" s="276" t="s">
        <v>1</v>
      </c>
      <c r="BB647" s="283" t="s">
        <v>1</v>
      </c>
      <c r="BD647" s="150" t="e">
        <f>_xlfn.XLOOKUP(A647,'KSD auditees'!A:A,'KSD auditees'!A:A)</f>
        <v>#N/A</v>
      </c>
      <c r="BE647" s="150" t="e">
        <f>_xlfn.XLOOKUP(A647,'KSD auditees'!A:A,'KSD auditees'!G:G)</f>
        <v>#N/A</v>
      </c>
      <c r="BF647" s="150">
        <f>_xlfn.XLOOKUP(A647,'[27]Non AGSA'!B:B,'[27]Non AGSA'!B:B)</f>
        <v>1173</v>
      </c>
      <c r="BG647" s="150" t="e">
        <f>_xlfn.XLOOKUP(A647,'[27]Dormant auditee list'!C:C,'[27]Dormant auditee list'!C:C)</f>
        <v>#N/A</v>
      </c>
      <c r="BH647" s="150" t="e">
        <f>_xlfn.XLOOKUP(A647,[27]Reworked!A:A,[27]Reworked!I:I)</f>
        <v>#N/A</v>
      </c>
      <c r="BJ647" s="150">
        <v>4</v>
      </c>
      <c r="BK647" s="150">
        <v>1</v>
      </c>
    </row>
    <row r="648" spans="1:63" ht="27" customHeight="1" x14ac:dyDescent="0.25">
      <c r="A648" s="265">
        <v>1499</v>
      </c>
      <c r="B648" s="266" t="s">
        <v>994</v>
      </c>
      <c r="C648" s="271" t="s">
        <v>1388</v>
      </c>
      <c r="D648" s="271" t="s">
        <v>941</v>
      </c>
      <c r="E648" s="271" t="s">
        <v>1389</v>
      </c>
      <c r="F648" s="271" t="s">
        <v>1</v>
      </c>
      <c r="G648" s="271" t="s">
        <v>447</v>
      </c>
      <c r="H648" s="266" t="s">
        <v>444</v>
      </c>
      <c r="I648" s="266" t="s">
        <v>437</v>
      </c>
      <c r="J648" s="285" t="s">
        <v>39</v>
      </c>
      <c r="K648" s="271" t="s">
        <v>1</v>
      </c>
      <c r="L648" s="273" t="s">
        <v>22</v>
      </c>
      <c r="M648" s="285" t="s">
        <v>39</v>
      </c>
      <c r="N648" s="273" t="s">
        <v>22</v>
      </c>
      <c r="O648" s="274" t="s">
        <v>20</v>
      </c>
      <c r="P648" s="271" t="s">
        <v>1</v>
      </c>
      <c r="Q648" s="271" t="s">
        <v>1</v>
      </c>
      <c r="R648" s="271" t="s">
        <v>1</v>
      </c>
      <c r="S648" s="271" t="s">
        <v>1</v>
      </c>
      <c r="T648" s="271" t="s">
        <v>1</v>
      </c>
      <c r="U648" s="271" t="s">
        <v>1</v>
      </c>
      <c r="V648" s="271" t="s">
        <v>1</v>
      </c>
      <c r="W648" s="271" t="s">
        <v>1</v>
      </c>
      <c r="X648" s="271" t="s">
        <v>1</v>
      </c>
      <c r="Y648" s="271" t="s">
        <v>1</v>
      </c>
      <c r="Z648" s="271" t="s">
        <v>1</v>
      </c>
      <c r="AA648" s="271" t="s">
        <v>1</v>
      </c>
      <c r="AB648" s="271" t="s">
        <v>1</v>
      </c>
      <c r="AC648" s="271" t="s">
        <v>1</v>
      </c>
      <c r="AD648" s="271" t="s">
        <v>1</v>
      </c>
      <c r="AE648" s="273" t="s">
        <v>22</v>
      </c>
      <c r="AF648" s="271" t="s">
        <v>1</v>
      </c>
      <c r="AG648" s="271" t="s">
        <v>1</v>
      </c>
      <c r="AH648" s="271" t="s">
        <v>1</v>
      </c>
      <c r="AI648" s="271" t="s">
        <v>1</v>
      </c>
      <c r="AJ648" s="271" t="s">
        <v>1</v>
      </c>
      <c r="AK648" s="271" t="s">
        <v>1</v>
      </c>
      <c r="AL648" s="271" t="s">
        <v>1</v>
      </c>
      <c r="AM648" s="271" t="s">
        <v>1</v>
      </c>
      <c r="AN648" s="271" t="s">
        <v>1</v>
      </c>
      <c r="AO648" s="271" t="s">
        <v>1</v>
      </c>
      <c r="AP648" s="271" t="s">
        <v>1</v>
      </c>
      <c r="AQ648" s="271" t="s">
        <v>1</v>
      </c>
      <c r="AR648" s="271" t="s">
        <v>1</v>
      </c>
      <c r="AS648" s="271" t="s">
        <v>1</v>
      </c>
      <c r="AT648" s="271" t="s">
        <v>1</v>
      </c>
      <c r="AU648" s="271" t="s">
        <v>1</v>
      </c>
      <c r="AV648" s="271" t="s">
        <v>1</v>
      </c>
      <c r="AW648" s="284" t="s">
        <v>1</v>
      </c>
      <c r="AX648" s="284">
        <v>0</v>
      </c>
      <c r="AY648" s="284">
        <v>0</v>
      </c>
      <c r="AZ648" s="276" t="s">
        <v>1</v>
      </c>
      <c r="BA648" s="276" t="s">
        <v>1</v>
      </c>
      <c r="BB648" s="283" t="s">
        <v>1</v>
      </c>
      <c r="BD648" s="150" t="e">
        <f>_xlfn.XLOOKUP(A648,'KSD auditees'!A:A,'KSD auditees'!A:A)</f>
        <v>#N/A</v>
      </c>
      <c r="BE648" s="150" t="e">
        <f>_xlfn.XLOOKUP(A648,'KSD auditees'!A:A,'KSD auditees'!G:G)</f>
        <v>#N/A</v>
      </c>
      <c r="BF648" s="150">
        <f>_xlfn.XLOOKUP(A648,'[27]Non AGSA'!B:B,'[27]Non AGSA'!B:B)</f>
        <v>1499</v>
      </c>
      <c r="BG648" s="150" t="e">
        <f>_xlfn.XLOOKUP(A648,'[27]Dormant auditee list'!C:C,'[27]Dormant auditee list'!C:C)</f>
        <v>#N/A</v>
      </c>
      <c r="BH648" s="150" t="e">
        <f>_xlfn.XLOOKUP(A648,[27]Reworked!A:A,[27]Reworked!I:I)</f>
        <v>#N/A</v>
      </c>
      <c r="BJ648" s="150">
        <v>4</v>
      </c>
      <c r="BK648" s="150">
        <v>6</v>
      </c>
    </row>
    <row r="649" spans="1:63" ht="13.5" customHeight="1" x14ac:dyDescent="0.25">
      <c r="A649" s="265">
        <v>1357</v>
      </c>
      <c r="B649" s="266" t="s">
        <v>1420</v>
      </c>
      <c r="C649" s="271" t="s">
        <v>1388</v>
      </c>
      <c r="D649" s="271" t="s">
        <v>625</v>
      </c>
      <c r="E649" s="271" t="s">
        <v>1389</v>
      </c>
      <c r="F649" s="271" t="s">
        <v>1</v>
      </c>
      <c r="G649" s="271" t="s">
        <v>1</v>
      </c>
      <c r="H649" s="266" t="s">
        <v>1</v>
      </c>
      <c r="I649" s="266" t="s">
        <v>625</v>
      </c>
      <c r="J649" s="285" t="s">
        <v>39</v>
      </c>
      <c r="K649" s="271" t="s">
        <v>1</v>
      </c>
      <c r="L649" s="271" t="s">
        <v>1</v>
      </c>
      <c r="M649" s="275" t="s">
        <v>33</v>
      </c>
      <c r="N649" s="271" t="s">
        <v>1</v>
      </c>
      <c r="O649" s="271" t="s">
        <v>1</v>
      </c>
      <c r="P649" s="271" t="s">
        <v>1</v>
      </c>
      <c r="Q649" s="271" t="s">
        <v>1</v>
      </c>
      <c r="R649" s="271" t="s">
        <v>1</v>
      </c>
      <c r="S649" s="271" t="s">
        <v>1</v>
      </c>
      <c r="T649" s="271" t="s">
        <v>1</v>
      </c>
      <c r="U649" s="271" t="s">
        <v>1</v>
      </c>
      <c r="V649" s="271" t="s">
        <v>1</v>
      </c>
      <c r="W649" s="271" t="s">
        <v>1</v>
      </c>
      <c r="X649" s="271" t="s">
        <v>1</v>
      </c>
      <c r="Y649" s="271" t="s">
        <v>1</v>
      </c>
      <c r="Z649" s="271" t="s">
        <v>1</v>
      </c>
      <c r="AA649" s="271" t="s">
        <v>1</v>
      </c>
      <c r="AB649" s="271" t="s">
        <v>1</v>
      </c>
      <c r="AC649" s="271" t="s">
        <v>1</v>
      </c>
      <c r="AD649" s="271" t="s">
        <v>1</v>
      </c>
      <c r="AE649" s="271" t="s">
        <v>1</v>
      </c>
      <c r="AF649" s="271" t="s">
        <v>1</v>
      </c>
      <c r="AG649" s="271" t="s">
        <v>1</v>
      </c>
      <c r="AH649" s="271" t="s">
        <v>1</v>
      </c>
      <c r="AI649" s="271" t="s">
        <v>1</v>
      </c>
      <c r="AJ649" s="271" t="s">
        <v>1</v>
      </c>
      <c r="AK649" s="271" t="s">
        <v>1</v>
      </c>
      <c r="AL649" s="271" t="s">
        <v>1</v>
      </c>
      <c r="AM649" s="271" t="s">
        <v>1</v>
      </c>
      <c r="AN649" s="271" t="s">
        <v>1</v>
      </c>
      <c r="AO649" s="271" t="s">
        <v>1</v>
      </c>
      <c r="AP649" s="271" t="s">
        <v>1</v>
      </c>
      <c r="AQ649" s="271" t="s">
        <v>1</v>
      </c>
      <c r="AR649" s="271" t="s">
        <v>1</v>
      </c>
      <c r="AS649" s="271" t="s">
        <v>1</v>
      </c>
      <c r="AT649" s="271" t="s">
        <v>1</v>
      </c>
      <c r="AU649" s="271" t="s">
        <v>1</v>
      </c>
      <c r="AV649" s="271" t="s">
        <v>1</v>
      </c>
      <c r="AW649" s="284" t="s">
        <v>1</v>
      </c>
      <c r="AX649" s="284">
        <v>0</v>
      </c>
      <c r="AY649" s="284">
        <v>0</v>
      </c>
      <c r="AZ649" s="276" t="s">
        <v>1</v>
      </c>
      <c r="BA649" s="276" t="s">
        <v>1</v>
      </c>
      <c r="BB649" s="283" t="s">
        <v>1</v>
      </c>
      <c r="BD649" s="150" t="e">
        <f>_xlfn.XLOOKUP(A649,'KSD auditees'!A:A,'KSD auditees'!A:A)</f>
        <v>#N/A</v>
      </c>
      <c r="BE649" s="150" t="e">
        <f>_xlfn.XLOOKUP(A649,'KSD auditees'!A:A,'KSD auditees'!G:G)</f>
        <v>#N/A</v>
      </c>
      <c r="BF649" s="150">
        <f>_xlfn.XLOOKUP(A649,'[27]Non AGSA'!B:B,'[27]Non AGSA'!B:B)</f>
        <v>1357</v>
      </c>
      <c r="BG649" s="150" t="e">
        <f>_xlfn.XLOOKUP(A649,'[27]Dormant auditee list'!C:C,'[27]Dormant auditee list'!C:C)</f>
        <v>#N/A</v>
      </c>
      <c r="BH649" s="150" t="e">
        <f>_xlfn.XLOOKUP(A649,[27]Reworked!A:A,[27]Reworked!I:I)</f>
        <v>#N/A</v>
      </c>
      <c r="BJ649" s="150">
        <v>4</v>
      </c>
      <c r="BK649" s="150">
        <v>6</v>
      </c>
    </row>
    <row r="650" spans="1:63" ht="27" customHeight="1" x14ac:dyDescent="0.25">
      <c r="A650" s="265">
        <v>1061</v>
      </c>
      <c r="B650" s="266" t="s">
        <v>1421</v>
      </c>
      <c r="C650" s="271" t="s">
        <v>1388</v>
      </c>
      <c r="D650" s="271" t="s">
        <v>854</v>
      </c>
      <c r="E650" s="271" t="s">
        <v>1389</v>
      </c>
      <c r="F650" s="271" t="s">
        <v>1</v>
      </c>
      <c r="G650" s="271" t="s">
        <v>837</v>
      </c>
      <c r="H650" s="266" t="s">
        <v>444</v>
      </c>
      <c r="I650" s="266" t="s">
        <v>437</v>
      </c>
      <c r="J650" s="275" t="s">
        <v>33</v>
      </c>
      <c r="K650" s="271" t="s">
        <v>1</v>
      </c>
      <c r="L650" s="271" t="s">
        <v>1</v>
      </c>
      <c r="M650" s="275" t="s">
        <v>33</v>
      </c>
      <c r="N650" s="271" t="s">
        <v>1</v>
      </c>
      <c r="O650" s="271" t="s">
        <v>1</v>
      </c>
      <c r="P650" s="271" t="s">
        <v>1</v>
      </c>
      <c r="Q650" s="271" t="s">
        <v>1</v>
      </c>
      <c r="R650" s="271" t="s">
        <v>1</v>
      </c>
      <c r="S650" s="271" t="s">
        <v>1</v>
      </c>
      <c r="T650" s="271" t="s">
        <v>1</v>
      </c>
      <c r="U650" s="271" t="s">
        <v>1</v>
      </c>
      <c r="V650" s="271" t="s">
        <v>1</v>
      </c>
      <c r="W650" s="271" t="s">
        <v>1</v>
      </c>
      <c r="X650" s="271" t="s">
        <v>1</v>
      </c>
      <c r="Y650" s="271" t="s">
        <v>1</v>
      </c>
      <c r="Z650" s="271" t="s">
        <v>1</v>
      </c>
      <c r="AA650" s="271" t="s">
        <v>1</v>
      </c>
      <c r="AB650" s="271" t="s">
        <v>1</v>
      </c>
      <c r="AC650" s="271" t="s">
        <v>1</v>
      </c>
      <c r="AD650" s="271" t="s">
        <v>1</v>
      </c>
      <c r="AE650" s="271" t="s">
        <v>1</v>
      </c>
      <c r="AF650" s="271" t="s">
        <v>1</v>
      </c>
      <c r="AG650" s="271" t="s">
        <v>1</v>
      </c>
      <c r="AH650" s="271" t="s">
        <v>1</v>
      </c>
      <c r="AI650" s="271" t="s">
        <v>1</v>
      </c>
      <c r="AJ650" s="271" t="s">
        <v>1</v>
      </c>
      <c r="AK650" s="271" t="s">
        <v>1</v>
      </c>
      <c r="AL650" s="271" t="s">
        <v>1</v>
      </c>
      <c r="AM650" s="271" t="s">
        <v>1</v>
      </c>
      <c r="AN650" s="271" t="s">
        <v>1</v>
      </c>
      <c r="AO650" s="271" t="s">
        <v>1</v>
      </c>
      <c r="AP650" s="271" t="s">
        <v>1</v>
      </c>
      <c r="AQ650" s="271" t="s">
        <v>1</v>
      </c>
      <c r="AR650" s="271" t="s">
        <v>1</v>
      </c>
      <c r="AS650" s="271" t="s">
        <v>1</v>
      </c>
      <c r="AT650" s="271" t="s">
        <v>1</v>
      </c>
      <c r="AU650" s="271" t="s">
        <v>1</v>
      </c>
      <c r="AV650" s="271" t="s">
        <v>1</v>
      </c>
      <c r="AW650" s="284" t="s">
        <v>1</v>
      </c>
      <c r="AX650" s="284">
        <v>0</v>
      </c>
      <c r="AY650" s="284">
        <v>0</v>
      </c>
      <c r="AZ650" s="276" t="s">
        <v>1</v>
      </c>
      <c r="BA650" s="276" t="s">
        <v>1</v>
      </c>
      <c r="BB650" s="283" t="s">
        <v>1</v>
      </c>
      <c r="BD650" s="150" t="e">
        <f>_xlfn.XLOOKUP(A650,'KSD auditees'!A:A,'KSD auditees'!A:A)</f>
        <v>#N/A</v>
      </c>
      <c r="BE650" s="150" t="e">
        <f>_xlfn.XLOOKUP(A650,'KSD auditees'!A:A,'KSD auditees'!G:G)</f>
        <v>#N/A</v>
      </c>
      <c r="BF650" s="150">
        <f>_xlfn.XLOOKUP(A650,'[27]Non AGSA'!B:B,'[27]Non AGSA'!B:B)</f>
        <v>1061</v>
      </c>
      <c r="BG650" s="150" t="e">
        <f>_xlfn.XLOOKUP(A650,'[27]Dormant auditee list'!C:C,'[27]Dormant auditee list'!C:C)</f>
        <v>#N/A</v>
      </c>
      <c r="BH650" s="150" t="e">
        <f>_xlfn.XLOOKUP(A650,[27]Reworked!A:A,[27]Reworked!I:I)</f>
        <v>#N/A</v>
      </c>
      <c r="BJ650" s="150">
        <v>4</v>
      </c>
      <c r="BK650" s="150">
        <v>1</v>
      </c>
    </row>
    <row r="651" spans="1:63" ht="26.25" customHeight="1" x14ac:dyDescent="0.25">
      <c r="A651" s="265">
        <v>1039</v>
      </c>
      <c r="B651" s="266" t="s">
        <v>1422</v>
      </c>
      <c r="C651" s="271" t="s">
        <v>1388</v>
      </c>
      <c r="D651" s="271" t="s">
        <v>683</v>
      </c>
      <c r="E651" s="271" t="s">
        <v>1389</v>
      </c>
      <c r="F651" s="271" t="s">
        <v>1</v>
      </c>
      <c r="G651" s="271" t="s">
        <v>156</v>
      </c>
      <c r="H651" s="266" t="s">
        <v>444</v>
      </c>
      <c r="I651" s="266" t="s">
        <v>437</v>
      </c>
      <c r="J651" s="285" t="s">
        <v>39</v>
      </c>
      <c r="K651" s="271" t="s">
        <v>1</v>
      </c>
      <c r="L651" s="271" t="s">
        <v>1</v>
      </c>
      <c r="M651" s="285" t="s">
        <v>39</v>
      </c>
      <c r="N651" s="271" t="s">
        <v>1</v>
      </c>
      <c r="O651" s="271" t="s">
        <v>1</v>
      </c>
      <c r="P651" s="271" t="s">
        <v>1</v>
      </c>
      <c r="Q651" s="271" t="s">
        <v>1</v>
      </c>
      <c r="R651" s="271" t="s">
        <v>1</v>
      </c>
      <c r="S651" s="271" t="s">
        <v>1</v>
      </c>
      <c r="T651" s="271" t="s">
        <v>1</v>
      </c>
      <c r="U651" s="271" t="s">
        <v>1</v>
      </c>
      <c r="V651" s="271" t="s">
        <v>1</v>
      </c>
      <c r="W651" s="271" t="s">
        <v>1</v>
      </c>
      <c r="X651" s="271" t="s">
        <v>1</v>
      </c>
      <c r="Y651" s="271" t="s">
        <v>1</v>
      </c>
      <c r="Z651" s="271" t="s">
        <v>1</v>
      </c>
      <c r="AA651" s="271" t="s">
        <v>1</v>
      </c>
      <c r="AB651" s="271" t="s">
        <v>1</v>
      </c>
      <c r="AC651" s="271" t="s">
        <v>1</v>
      </c>
      <c r="AD651" s="271" t="s">
        <v>1</v>
      </c>
      <c r="AE651" s="271" t="s">
        <v>1</v>
      </c>
      <c r="AF651" s="271" t="s">
        <v>1</v>
      </c>
      <c r="AG651" s="271" t="s">
        <v>1</v>
      </c>
      <c r="AH651" s="271" t="s">
        <v>1</v>
      </c>
      <c r="AI651" s="271" t="s">
        <v>1</v>
      </c>
      <c r="AJ651" s="271" t="s">
        <v>1</v>
      </c>
      <c r="AK651" s="271" t="s">
        <v>1</v>
      </c>
      <c r="AL651" s="271" t="s">
        <v>1</v>
      </c>
      <c r="AM651" s="271" t="s">
        <v>1</v>
      </c>
      <c r="AN651" s="271" t="s">
        <v>1</v>
      </c>
      <c r="AO651" s="271" t="s">
        <v>1</v>
      </c>
      <c r="AP651" s="271" t="s">
        <v>1</v>
      </c>
      <c r="AQ651" s="271" t="s">
        <v>1</v>
      </c>
      <c r="AR651" s="271" t="s">
        <v>1</v>
      </c>
      <c r="AS651" s="271" t="s">
        <v>1</v>
      </c>
      <c r="AT651" s="271" t="s">
        <v>1</v>
      </c>
      <c r="AU651" s="271" t="s">
        <v>1</v>
      </c>
      <c r="AV651" s="271" t="s">
        <v>1</v>
      </c>
      <c r="AW651" s="284" t="s">
        <v>1</v>
      </c>
      <c r="AX651" s="284">
        <v>0</v>
      </c>
      <c r="AY651" s="284">
        <v>0</v>
      </c>
      <c r="AZ651" s="276" t="s">
        <v>1</v>
      </c>
      <c r="BA651" s="276" t="s">
        <v>1</v>
      </c>
      <c r="BB651" s="283" t="s">
        <v>1</v>
      </c>
      <c r="BD651" s="150" t="e">
        <f>_xlfn.XLOOKUP(A651,'KSD auditees'!A:A,'KSD auditees'!A:A)</f>
        <v>#N/A</v>
      </c>
      <c r="BE651" s="150" t="e">
        <f>_xlfn.XLOOKUP(A651,'KSD auditees'!A:A,'KSD auditees'!G:G)</f>
        <v>#N/A</v>
      </c>
      <c r="BF651" s="150">
        <f>_xlfn.XLOOKUP(A651,'[27]Non AGSA'!B:B,'[27]Non AGSA'!B:B)</f>
        <v>1039</v>
      </c>
      <c r="BG651" s="150">
        <f>_xlfn.XLOOKUP(A651,'[27]Dormant auditee list'!C:C,'[27]Dormant auditee list'!C:C)</f>
        <v>1039</v>
      </c>
      <c r="BH651" s="150" t="e">
        <f>_xlfn.XLOOKUP(A651,[27]Reworked!A:A,[27]Reworked!I:I)</f>
        <v>#N/A</v>
      </c>
      <c r="BJ651" s="150">
        <v>4</v>
      </c>
      <c r="BK651" s="150">
        <v>6</v>
      </c>
    </row>
    <row r="652" spans="1:63" ht="14.25" customHeight="1" x14ac:dyDescent="0.25">
      <c r="A652" s="265">
        <v>1198</v>
      </c>
      <c r="B652" s="266" t="s">
        <v>1423</v>
      </c>
      <c r="C652" s="271" t="s">
        <v>1388</v>
      </c>
      <c r="D652" s="271" t="s">
        <v>571</v>
      </c>
      <c r="E652" s="271" t="s">
        <v>1389</v>
      </c>
      <c r="F652" s="271" t="s">
        <v>1</v>
      </c>
      <c r="G652" s="271" t="s">
        <v>1</v>
      </c>
      <c r="H652" s="266" t="s">
        <v>1</v>
      </c>
      <c r="I652" s="266" t="s">
        <v>571</v>
      </c>
      <c r="J652" s="275" t="s">
        <v>33</v>
      </c>
      <c r="K652" s="271" t="s">
        <v>1</v>
      </c>
      <c r="L652" s="271" t="s">
        <v>1</v>
      </c>
      <c r="M652" s="275" t="s">
        <v>33</v>
      </c>
      <c r="N652" s="271" t="s">
        <v>1</v>
      </c>
      <c r="O652" s="271" t="s">
        <v>1</v>
      </c>
      <c r="P652" s="271" t="s">
        <v>1</v>
      </c>
      <c r="Q652" s="271" t="s">
        <v>1</v>
      </c>
      <c r="R652" s="271" t="s">
        <v>1</v>
      </c>
      <c r="S652" s="271" t="s">
        <v>1</v>
      </c>
      <c r="T652" s="271" t="s">
        <v>1</v>
      </c>
      <c r="U652" s="271" t="s">
        <v>1</v>
      </c>
      <c r="V652" s="271" t="s">
        <v>1</v>
      </c>
      <c r="W652" s="271" t="s">
        <v>1</v>
      </c>
      <c r="X652" s="271" t="s">
        <v>1</v>
      </c>
      <c r="Y652" s="271" t="s">
        <v>1</v>
      </c>
      <c r="Z652" s="271" t="s">
        <v>1</v>
      </c>
      <c r="AA652" s="271" t="s">
        <v>1</v>
      </c>
      <c r="AB652" s="271" t="s">
        <v>1</v>
      </c>
      <c r="AC652" s="271" t="s">
        <v>1</v>
      </c>
      <c r="AD652" s="271" t="s">
        <v>1</v>
      </c>
      <c r="AE652" s="271" t="s">
        <v>1</v>
      </c>
      <c r="AF652" s="271" t="s">
        <v>1</v>
      </c>
      <c r="AG652" s="271" t="s">
        <v>1</v>
      </c>
      <c r="AH652" s="271" t="s">
        <v>1</v>
      </c>
      <c r="AI652" s="271" t="s">
        <v>1</v>
      </c>
      <c r="AJ652" s="271" t="s">
        <v>1</v>
      </c>
      <c r="AK652" s="271" t="s">
        <v>1</v>
      </c>
      <c r="AL652" s="271" t="s">
        <v>1</v>
      </c>
      <c r="AM652" s="271" t="s">
        <v>1</v>
      </c>
      <c r="AN652" s="271" t="s">
        <v>1</v>
      </c>
      <c r="AO652" s="271" t="s">
        <v>1</v>
      </c>
      <c r="AP652" s="271" t="s">
        <v>1</v>
      </c>
      <c r="AQ652" s="271" t="s">
        <v>1</v>
      </c>
      <c r="AR652" s="271" t="s">
        <v>1</v>
      </c>
      <c r="AS652" s="271" t="s">
        <v>1</v>
      </c>
      <c r="AT652" s="271" t="s">
        <v>1</v>
      </c>
      <c r="AU652" s="271" t="s">
        <v>1</v>
      </c>
      <c r="AV652" s="271" t="s">
        <v>1</v>
      </c>
      <c r="AW652" s="284" t="s">
        <v>1</v>
      </c>
      <c r="AX652" s="284">
        <v>0</v>
      </c>
      <c r="AY652" s="284">
        <v>0</v>
      </c>
      <c r="AZ652" s="276" t="s">
        <v>1</v>
      </c>
      <c r="BA652" s="276" t="s">
        <v>1</v>
      </c>
      <c r="BB652" s="283" t="s">
        <v>1</v>
      </c>
      <c r="BD652" s="150" t="e">
        <f>_xlfn.XLOOKUP(A652,'KSD auditees'!A:A,'KSD auditees'!A:A)</f>
        <v>#N/A</v>
      </c>
      <c r="BE652" s="150" t="e">
        <f>_xlfn.XLOOKUP(A652,'KSD auditees'!A:A,'KSD auditees'!G:G)</f>
        <v>#N/A</v>
      </c>
      <c r="BF652" s="150">
        <f>_xlfn.XLOOKUP(A652,'[27]Non AGSA'!B:B,'[27]Non AGSA'!B:B)</f>
        <v>1198</v>
      </c>
      <c r="BG652" s="150">
        <f>_xlfn.XLOOKUP(A652,'[27]Dormant auditee list'!C:C,'[27]Dormant auditee list'!C:C)</f>
        <v>1198</v>
      </c>
      <c r="BH652" s="150" t="e">
        <f>_xlfn.XLOOKUP(A652,[27]Reworked!A:A,[27]Reworked!I:I)</f>
        <v>#N/A</v>
      </c>
      <c r="BJ652" s="150">
        <v>4</v>
      </c>
      <c r="BK652" s="150">
        <v>1</v>
      </c>
    </row>
    <row r="653" spans="1:63" ht="34.5" customHeight="1" x14ac:dyDescent="0.25">
      <c r="A653" s="265">
        <v>1384</v>
      </c>
      <c r="B653" s="266" t="s">
        <v>804</v>
      </c>
      <c r="C653" s="271" t="s">
        <v>1388</v>
      </c>
      <c r="D653" s="271" t="s">
        <v>737</v>
      </c>
      <c r="E653" s="271" t="s">
        <v>1389</v>
      </c>
      <c r="F653" s="271" t="s">
        <v>1</v>
      </c>
      <c r="G653" s="271" t="s">
        <v>687</v>
      </c>
      <c r="H653" s="266" t="s">
        <v>440</v>
      </c>
      <c r="I653" s="266" t="s">
        <v>437</v>
      </c>
      <c r="J653" s="275" t="s">
        <v>33</v>
      </c>
      <c r="K653" s="271" t="s">
        <v>1</v>
      </c>
      <c r="L653" s="271" t="s">
        <v>1</v>
      </c>
      <c r="M653" s="152" t="s">
        <v>17</v>
      </c>
      <c r="N653" s="271" t="s">
        <v>1</v>
      </c>
      <c r="O653" s="271" t="s">
        <v>1</v>
      </c>
      <c r="P653" s="271" t="s">
        <v>1</v>
      </c>
      <c r="Q653" s="271" t="s">
        <v>1</v>
      </c>
      <c r="R653" s="271" t="s">
        <v>1</v>
      </c>
      <c r="S653" s="271" t="s">
        <v>1</v>
      </c>
      <c r="T653" s="271" t="s">
        <v>1</v>
      </c>
      <c r="U653" s="271" t="s">
        <v>1</v>
      </c>
      <c r="V653" s="271" t="s">
        <v>1</v>
      </c>
      <c r="W653" s="271" t="s">
        <v>1</v>
      </c>
      <c r="X653" s="271" t="s">
        <v>1</v>
      </c>
      <c r="Y653" s="271" t="s">
        <v>1</v>
      </c>
      <c r="Z653" s="271" t="s">
        <v>1</v>
      </c>
      <c r="AA653" s="271" t="s">
        <v>1</v>
      </c>
      <c r="AB653" s="271" t="s">
        <v>1</v>
      </c>
      <c r="AC653" s="271" t="s">
        <v>1</v>
      </c>
      <c r="AD653" s="271" t="s">
        <v>1</v>
      </c>
      <c r="AE653" s="271" t="s">
        <v>1</v>
      </c>
      <c r="AF653" s="271" t="s">
        <v>1</v>
      </c>
      <c r="AG653" s="271" t="s">
        <v>1</v>
      </c>
      <c r="AH653" s="271" t="s">
        <v>1</v>
      </c>
      <c r="AI653" s="271" t="s">
        <v>1</v>
      </c>
      <c r="AJ653" s="271" t="s">
        <v>1</v>
      </c>
      <c r="AK653" s="271" t="s">
        <v>1</v>
      </c>
      <c r="AL653" s="271" t="s">
        <v>1</v>
      </c>
      <c r="AM653" s="271" t="s">
        <v>1</v>
      </c>
      <c r="AN653" s="271" t="s">
        <v>1</v>
      </c>
      <c r="AO653" s="271" t="s">
        <v>1</v>
      </c>
      <c r="AP653" s="271" t="s">
        <v>1</v>
      </c>
      <c r="AQ653" s="271" t="s">
        <v>1</v>
      </c>
      <c r="AR653" s="271" t="s">
        <v>1</v>
      </c>
      <c r="AS653" s="271" t="s">
        <v>1</v>
      </c>
      <c r="AT653" s="271" t="s">
        <v>1</v>
      </c>
      <c r="AU653" s="271" t="s">
        <v>1</v>
      </c>
      <c r="AV653" s="271" t="s">
        <v>1</v>
      </c>
      <c r="AW653" s="275" t="s">
        <v>1241</v>
      </c>
      <c r="AX653" s="284">
        <v>0</v>
      </c>
      <c r="AY653" s="284">
        <v>0</v>
      </c>
      <c r="AZ653" s="276" t="s">
        <v>1</v>
      </c>
      <c r="BA653" s="276" t="s">
        <v>1</v>
      </c>
      <c r="BB653" s="283" t="s">
        <v>1</v>
      </c>
      <c r="BD653" s="150" t="e">
        <f>_xlfn.XLOOKUP(A653,'KSD auditees'!A:A,'KSD auditees'!A:A)</f>
        <v>#N/A</v>
      </c>
      <c r="BE653" s="150" t="e">
        <f>_xlfn.XLOOKUP(A653,'KSD auditees'!A:A,'KSD auditees'!G:G)</f>
        <v>#N/A</v>
      </c>
      <c r="BF653" s="150">
        <f>_xlfn.XLOOKUP(A653,'[27]Non AGSA'!B:B,'[27]Non AGSA'!B:B)</f>
        <v>1384</v>
      </c>
      <c r="BG653" s="150" t="e">
        <f>_xlfn.XLOOKUP(A653,'[27]Dormant auditee list'!C:C,'[27]Dormant auditee list'!C:C)</f>
        <v>#N/A</v>
      </c>
      <c r="BH653" s="150" t="e">
        <f>_xlfn.XLOOKUP(A653,[27]Reworked!A:A,[27]Reworked!I:I)</f>
        <v>#N/A</v>
      </c>
      <c r="BJ653" s="150">
        <v>4</v>
      </c>
      <c r="BK653" s="150">
        <v>1</v>
      </c>
    </row>
    <row r="654" spans="1:63" ht="27" customHeight="1" x14ac:dyDescent="0.25">
      <c r="A654" s="265">
        <v>1250</v>
      </c>
      <c r="B654" s="266" t="s">
        <v>1424</v>
      </c>
      <c r="C654" s="271" t="s">
        <v>1388</v>
      </c>
      <c r="D654" s="271" t="s">
        <v>683</v>
      </c>
      <c r="E654" s="271" t="s">
        <v>1389</v>
      </c>
      <c r="F654" s="271" t="s">
        <v>1</v>
      </c>
      <c r="G654" s="271" t="s">
        <v>156</v>
      </c>
      <c r="H654" s="266" t="s">
        <v>444</v>
      </c>
      <c r="I654" s="266" t="s">
        <v>437</v>
      </c>
      <c r="J654" s="285" t="s">
        <v>39</v>
      </c>
      <c r="K654" s="271" t="s">
        <v>1</v>
      </c>
      <c r="L654" s="271" t="s">
        <v>1</v>
      </c>
      <c r="M654" s="275" t="s">
        <v>33</v>
      </c>
      <c r="N654" s="273" t="s">
        <v>22</v>
      </c>
      <c r="O654" s="273" t="s">
        <v>22</v>
      </c>
      <c r="P654" s="271" t="s">
        <v>1</v>
      </c>
      <c r="Q654" s="271" t="s">
        <v>1</v>
      </c>
      <c r="R654" s="271" t="s">
        <v>1</v>
      </c>
      <c r="S654" s="271" t="s">
        <v>1</v>
      </c>
      <c r="T654" s="271" t="s">
        <v>1</v>
      </c>
      <c r="U654" s="271" t="s">
        <v>1</v>
      </c>
      <c r="V654" s="271" t="s">
        <v>1</v>
      </c>
      <c r="W654" s="271" t="s">
        <v>1</v>
      </c>
      <c r="X654" s="271" t="s">
        <v>1</v>
      </c>
      <c r="Y654" s="271" t="s">
        <v>1</v>
      </c>
      <c r="Z654" s="271" t="s">
        <v>1</v>
      </c>
      <c r="AA654" s="271" t="s">
        <v>1</v>
      </c>
      <c r="AB654" s="271" t="s">
        <v>1</v>
      </c>
      <c r="AC654" s="271" t="s">
        <v>1</v>
      </c>
      <c r="AD654" s="271" t="s">
        <v>1</v>
      </c>
      <c r="AE654" s="271" t="s">
        <v>1</v>
      </c>
      <c r="AF654" s="271" t="s">
        <v>1</v>
      </c>
      <c r="AG654" s="271" t="s">
        <v>1</v>
      </c>
      <c r="AH654" s="271" t="s">
        <v>1</v>
      </c>
      <c r="AI654" s="271" t="s">
        <v>1</v>
      </c>
      <c r="AJ654" s="271" t="s">
        <v>1</v>
      </c>
      <c r="AK654" s="271" t="s">
        <v>1</v>
      </c>
      <c r="AL654" s="271" t="s">
        <v>1</v>
      </c>
      <c r="AM654" s="271" t="s">
        <v>1</v>
      </c>
      <c r="AN654" s="271" t="s">
        <v>1</v>
      </c>
      <c r="AO654" s="271" t="s">
        <v>1</v>
      </c>
      <c r="AP654" s="271" t="s">
        <v>1</v>
      </c>
      <c r="AQ654" s="271" t="s">
        <v>1</v>
      </c>
      <c r="AR654" s="271" t="s">
        <v>1</v>
      </c>
      <c r="AS654" s="271" t="s">
        <v>1</v>
      </c>
      <c r="AT654" s="271" t="s">
        <v>1</v>
      </c>
      <c r="AU654" s="271" t="s">
        <v>1</v>
      </c>
      <c r="AV654" s="271" t="s">
        <v>1</v>
      </c>
      <c r="AW654" s="284" t="s">
        <v>1</v>
      </c>
      <c r="AX654" s="284">
        <v>0</v>
      </c>
      <c r="AY654" s="284">
        <v>0</v>
      </c>
      <c r="AZ654" s="276" t="s">
        <v>1</v>
      </c>
      <c r="BA654" s="276" t="s">
        <v>1</v>
      </c>
      <c r="BB654" s="283" t="s">
        <v>1</v>
      </c>
      <c r="BD654" s="150" t="e">
        <f>_xlfn.XLOOKUP(A654,'KSD auditees'!A:A,'KSD auditees'!A:A)</f>
        <v>#N/A</v>
      </c>
      <c r="BE654" s="150" t="e">
        <f>_xlfn.XLOOKUP(A654,'KSD auditees'!A:A,'KSD auditees'!G:G)</f>
        <v>#N/A</v>
      </c>
      <c r="BF654" s="150">
        <f>_xlfn.XLOOKUP(A654,'[27]Non AGSA'!B:B,'[27]Non AGSA'!B:B)</f>
        <v>1250</v>
      </c>
      <c r="BG654" s="150" t="e">
        <f>_xlfn.XLOOKUP(A654,'[27]Dormant auditee list'!C:C,'[27]Dormant auditee list'!C:C)</f>
        <v>#N/A</v>
      </c>
      <c r="BH654" s="150" t="e">
        <f>_xlfn.XLOOKUP(A654,[27]Reworked!A:A,[27]Reworked!I:I)</f>
        <v>#N/A</v>
      </c>
      <c r="BJ654" s="150">
        <v>4</v>
      </c>
      <c r="BK654" s="150">
        <v>6</v>
      </c>
    </row>
    <row r="655" spans="1:63" ht="26.25" customHeight="1" x14ac:dyDescent="0.25">
      <c r="A655" s="265">
        <v>1448</v>
      </c>
      <c r="B655" s="266" t="s">
        <v>996</v>
      </c>
      <c r="C655" s="271" t="s">
        <v>1388</v>
      </c>
      <c r="D655" s="271" t="s">
        <v>941</v>
      </c>
      <c r="E655" s="271" t="s">
        <v>1389</v>
      </c>
      <c r="F655" s="271" t="s">
        <v>1</v>
      </c>
      <c r="G655" s="271" t="s">
        <v>447</v>
      </c>
      <c r="H655" s="266" t="s">
        <v>444</v>
      </c>
      <c r="I655" s="266" t="s">
        <v>437</v>
      </c>
      <c r="J655" s="285" t="s">
        <v>39</v>
      </c>
      <c r="K655" s="271" t="s">
        <v>1</v>
      </c>
      <c r="L655" s="271" t="s">
        <v>1</v>
      </c>
      <c r="M655" s="285" t="s">
        <v>39</v>
      </c>
      <c r="N655" s="273" t="s">
        <v>22</v>
      </c>
      <c r="O655" s="271" t="s">
        <v>1</v>
      </c>
      <c r="P655" s="271" t="s">
        <v>1</v>
      </c>
      <c r="Q655" s="271" t="s">
        <v>1</v>
      </c>
      <c r="R655" s="271" t="s">
        <v>1</v>
      </c>
      <c r="S655" s="271" t="s">
        <v>1</v>
      </c>
      <c r="T655" s="271" t="s">
        <v>1</v>
      </c>
      <c r="U655" s="271" t="s">
        <v>1</v>
      </c>
      <c r="V655" s="271" t="s">
        <v>1</v>
      </c>
      <c r="W655" s="271" t="s">
        <v>1</v>
      </c>
      <c r="X655" s="271" t="s">
        <v>1</v>
      </c>
      <c r="Y655" s="271" t="s">
        <v>1</v>
      </c>
      <c r="Z655" s="271" t="s">
        <v>1</v>
      </c>
      <c r="AA655" s="271" t="s">
        <v>1</v>
      </c>
      <c r="AB655" s="271" t="s">
        <v>1</v>
      </c>
      <c r="AC655" s="271" t="s">
        <v>1</v>
      </c>
      <c r="AD655" s="271" t="s">
        <v>1</v>
      </c>
      <c r="AE655" s="271" t="s">
        <v>1</v>
      </c>
      <c r="AF655" s="271" t="s">
        <v>1</v>
      </c>
      <c r="AG655" s="271" t="s">
        <v>1</v>
      </c>
      <c r="AH655" s="271" t="s">
        <v>1</v>
      </c>
      <c r="AI655" s="271" t="s">
        <v>1</v>
      </c>
      <c r="AJ655" s="271" t="s">
        <v>1</v>
      </c>
      <c r="AK655" s="271" t="s">
        <v>1</v>
      </c>
      <c r="AL655" s="271" t="s">
        <v>1</v>
      </c>
      <c r="AM655" s="271" t="s">
        <v>1</v>
      </c>
      <c r="AN655" s="271" t="s">
        <v>1</v>
      </c>
      <c r="AO655" s="271" t="s">
        <v>1</v>
      </c>
      <c r="AP655" s="271" t="s">
        <v>1</v>
      </c>
      <c r="AQ655" s="271" t="s">
        <v>1</v>
      </c>
      <c r="AR655" s="271" t="s">
        <v>1</v>
      </c>
      <c r="AS655" s="271" t="s">
        <v>1</v>
      </c>
      <c r="AT655" s="271" t="s">
        <v>1</v>
      </c>
      <c r="AU655" s="273" t="s">
        <v>22</v>
      </c>
      <c r="AV655" s="271" t="s">
        <v>1</v>
      </c>
      <c r="AW655" s="284" t="s">
        <v>1</v>
      </c>
      <c r="AX655" s="284">
        <v>0</v>
      </c>
      <c r="AY655" s="284">
        <v>0</v>
      </c>
      <c r="AZ655" s="276" t="s">
        <v>1</v>
      </c>
      <c r="BA655" s="276" t="s">
        <v>1</v>
      </c>
      <c r="BB655" s="283" t="s">
        <v>1</v>
      </c>
      <c r="BD655" s="150" t="e">
        <f>_xlfn.XLOOKUP(A655,'KSD auditees'!A:A,'KSD auditees'!A:A)</f>
        <v>#N/A</v>
      </c>
      <c r="BE655" s="150" t="e">
        <f>_xlfn.XLOOKUP(A655,'KSD auditees'!A:A,'KSD auditees'!G:G)</f>
        <v>#N/A</v>
      </c>
      <c r="BF655" s="150">
        <f>_xlfn.XLOOKUP(A655,'[27]Non AGSA'!B:B,'[27]Non AGSA'!B:B)</f>
        <v>1448</v>
      </c>
      <c r="BG655" s="150" t="e">
        <f>_xlfn.XLOOKUP(A655,'[27]Dormant auditee list'!C:C,'[27]Dormant auditee list'!C:C)</f>
        <v>#N/A</v>
      </c>
      <c r="BH655" s="150" t="e">
        <f>_xlfn.XLOOKUP(A655,[27]Reworked!A:A,[27]Reworked!I:I)</f>
        <v>#N/A</v>
      </c>
      <c r="BJ655" s="150">
        <v>4</v>
      </c>
      <c r="BK655" s="150">
        <v>6</v>
      </c>
    </row>
    <row r="656" spans="1:63" ht="26.25" customHeight="1" x14ac:dyDescent="0.25">
      <c r="A656" s="265">
        <v>1383</v>
      </c>
      <c r="B656" s="266" t="s">
        <v>728</v>
      </c>
      <c r="C656" s="271" t="s">
        <v>1388</v>
      </c>
      <c r="D656" s="271" t="s">
        <v>683</v>
      </c>
      <c r="E656" s="271" t="s">
        <v>1389</v>
      </c>
      <c r="F656" s="271" t="s">
        <v>1</v>
      </c>
      <c r="G656" s="271" t="s">
        <v>695</v>
      </c>
      <c r="H656" s="266" t="s">
        <v>696</v>
      </c>
      <c r="I656" s="266" t="s">
        <v>437</v>
      </c>
      <c r="J656" s="285" t="s">
        <v>39</v>
      </c>
      <c r="K656" s="271" t="s">
        <v>1</v>
      </c>
      <c r="L656" s="271" t="s">
        <v>1</v>
      </c>
      <c r="M656" s="275" t="s">
        <v>33</v>
      </c>
      <c r="N656" s="271" t="s">
        <v>1</v>
      </c>
      <c r="O656" s="271" t="s">
        <v>1</v>
      </c>
      <c r="P656" s="271" t="s">
        <v>1</v>
      </c>
      <c r="Q656" s="271" t="s">
        <v>1</v>
      </c>
      <c r="R656" s="271" t="s">
        <v>1</v>
      </c>
      <c r="S656" s="271" t="s">
        <v>1</v>
      </c>
      <c r="T656" s="271" t="s">
        <v>1</v>
      </c>
      <c r="U656" s="271" t="s">
        <v>1</v>
      </c>
      <c r="V656" s="271" t="s">
        <v>1</v>
      </c>
      <c r="W656" s="271" t="s">
        <v>1</v>
      </c>
      <c r="X656" s="271" t="s">
        <v>1</v>
      </c>
      <c r="Y656" s="271" t="s">
        <v>1</v>
      </c>
      <c r="Z656" s="271" t="s">
        <v>1</v>
      </c>
      <c r="AA656" s="271" t="s">
        <v>1</v>
      </c>
      <c r="AB656" s="271" t="s">
        <v>1</v>
      </c>
      <c r="AC656" s="271" t="s">
        <v>1</v>
      </c>
      <c r="AD656" s="271" t="s">
        <v>1</v>
      </c>
      <c r="AE656" s="271" t="s">
        <v>1</v>
      </c>
      <c r="AF656" s="271" t="s">
        <v>1</v>
      </c>
      <c r="AG656" s="271" t="s">
        <v>1</v>
      </c>
      <c r="AH656" s="271" t="s">
        <v>1</v>
      </c>
      <c r="AI656" s="271" t="s">
        <v>1</v>
      </c>
      <c r="AJ656" s="271" t="s">
        <v>1</v>
      </c>
      <c r="AK656" s="271" t="s">
        <v>1</v>
      </c>
      <c r="AL656" s="271" t="s">
        <v>1</v>
      </c>
      <c r="AM656" s="271" t="s">
        <v>1</v>
      </c>
      <c r="AN656" s="271" t="s">
        <v>1</v>
      </c>
      <c r="AO656" s="271" t="s">
        <v>1</v>
      </c>
      <c r="AP656" s="271" t="s">
        <v>1</v>
      </c>
      <c r="AQ656" s="271" t="s">
        <v>1</v>
      </c>
      <c r="AR656" s="271" t="s">
        <v>1</v>
      </c>
      <c r="AS656" s="271" t="s">
        <v>1</v>
      </c>
      <c r="AT656" s="271" t="s">
        <v>1</v>
      </c>
      <c r="AU656" s="271" t="s">
        <v>1</v>
      </c>
      <c r="AV656" s="271" t="s">
        <v>1</v>
      </c>
      <c r="AW656" s="284" t="s">
        <v>1</v>
      </c>
      <c r="AX656" s="284">
        <v>0</v>
      </c>
      <c r="AY656" s="284">
        <v>0</v>
      </c>
      <c r="AZ656" s="276" t="s">
        <v>1</v>
      </c>
      <c r="BA656" s="276" t="s">
        <v>1</v>
      </c>
      <c r="BB656" s="283" t="s">
        <v>1</v>
      </c>
      <c r="BD656" s="150" t="e">
        <f>_xlfn.XLOOKUP(A656,'KSD auditees'!A:A,'KSD auditees'!A:A)</f>
        <v>#N/A</v>
      </c>
      <c r="BE656" s="150" t="e">
        <f>_xlfn.XLOOKUP(A656,'KSD auditees'!A:A,'KSD auditees'!G:G)</f>
        <v>#N/A</v>
      </c>
      <c r="BF656" s="150">
        <f>_xlfn.XLOOKUP(A656,'[27]Non AGSA'!B:B,'[27]Non AGSA'!B:B)</f>
        <v>1383</v>
      </c>
      <c r="BG656" s="150" t="e">
        <f>_xlfn.XLOOKUP(A656,'[27]Dormant auditee list'!C:C,'[27]Dormant auditee list'!C:C)</f>
        <v>#N/A</v>
      </c>
      <c r="BH656" s="150" t="e">
        <f>_xlfn.XLOOKUP(A656,[27]Reworked!A:A,[27]Reworked!I:I)</f>
        <v>#N/A</v>
      </c>
      <c r="BJ656" s="150">
        <v>4</v>
      </c>
      <c r="BK656" s="150">
        <v>6</v>
      </c>
    </row>
    <row r="657" spans="1:63" ht="27" customHeight="1" x14ac:dyDescent="0.25">
      <c r="A657" s="265">
        <v>1171</v>
      </c>
      <c r="B657" s="266" t="s">
        <v>998</v>
      </c>
      <c r="C657" s="271" t="s">
        <v>1388</v>
      </c>
      <c r="D657" s="271" t="s">
        <v>941</v>
      </c>
      <c r="E657" s="271" t="s">
        <v>1389</v>
      </c>
      <c r="F657" s="271" t="s">
        <v>1</v>
      </c>
      <c r="G657" s="271" t="s">
        <v>956</v>
      </c>
      <c r="H657" s="266" t="s">
        <v>444</v>
      </c>
      <c r="I657" s="266" t="s">
        <v>437</v>
      </c>
      <c r="J657" s="285" t="s">
        <v>39</v>
      </c>
      <c r="K657" s="273" t="s">
        <v>22</v>
      </c>
      <c r="L657" s="271" t="s">
        <v>1</v>
      </c>
      <c r="M657" s="285" t="s">
        <v>39</v>
      </c>
      <c r="N657" s="272" t="s">
        <v>23</v>
      </c>
      <c r="O657" s="273" t="s">
        <v>22</v>
      </c>
      <c r="P657" s="271" t="s">
        <v>1</v>
      </c>
      <c r="Q657" s="271" t="s">
        <v>1</v>
      </c>
      <c r="R657" s="271" t="s">
        <v>1</v>
      </c>
      <c r="S657" s="271" t="s">
        <v>1</v>
      </c>
      <c r="T657" s="271" t="s">
        <v>1</v>
      </c>
      <c r="U657" s="271" t="s">
        <v>1</v>
      </c>
      <c r="V657" s="271" t="s">
        <v>1</v>
      </c>
      <c r="W657" s="271" t="s">
        <v>1</v>
      </c>
      <c r="X657" s="271" t="s">
        <v>1</v>
      </c>
      <c r="Y657" s="271" t="s">
        <v>1</v>
      </c>
      <c r="Z657" s="271" t="s">
        <v>1</v>
      </c>
      <c r="AA657" s="273" t="s">
        <v>22</v>
      </c>
      <c r="AB657" s="271" t="s">
        <v>1</v>
      </c>
      <c r="AC657" s="271" t="s">
        <v>1</v>
      </c>
      <c r="AD657" s="271" t="s">
        <v>1</v>
      </c>
      <c r="AE657" s="271" t="s">
        <v>1</v>
      </c>
      <c r="AF657" s="271" t="s">
        <v>1</v>
      </c>
      <c r="AG657" s="271" t="s">
        <v>1</v>
      </c>
      <c r="AH657" s="271" t="s">
        <v>1</v>
      </c>
      <c r="AI657" s="271" t="s">
        <v>1</v>
      </c>
      <c r="AJ657" s="271" t="s">
        <v>1</v>
      </c>
      <c r="AK657" s="271" t="s">
        <v>1</v>
      </c>
      <c r="AL657" s="271" t="s">
        <v>1</v>
      </c>
      <c r="AM657" s="271" t="s">
        <v>1</v>
      </c>
      <c r="AN657" s="271" t="s">
        <v>1</v>
      </c>
      <c r="AO657" s="271" t="s">
        <v>1</v>
      </c>
      <c r="AP657" s="271" t="s">
        <v>1</v>
      </c>
      <c r="AQ657" s="271" t="s">
        <v>1</v>
      </c>
      <c r="AR657" s="271" t="s">
        <v>1</v>
      </c>
      <c r="AS657" s="271" t="s">
        <v>1</v>
      </c>
      <c r="AT657" s="271" t="s">
        <v>1</v>
      </c>
      <c r="AU657" s="273" t="s">
        <v>22</v>
      </c>
      <c r="AV657" s="271" t="s">
        <v>1</v>
      </c>
      <c r="AW657" s="284" t="s">
        <v>1</v>
      </c>
      <c r="AX657" s="284">
        <v>0</v>
      </c>
      <c r="AY657" s="284">
        <v>0</v>
      </c>
      <c r="AZ657" s="276" t="s">
        <v>1</v>
      </c>
      <c r="BA657" s="276" t="s">
        <v>1</v>
      </c>
      <c r="BB657" s="283" t="s">
        <v>1</v>
      </c>
      <c r="BD657" s="150" t="e">
        <f>_xlfn.XLOOKUP(A657,'KSD auditees'!A:A,'KSD auditees'!A:A)</f>
        <v>#N/A</v>
      </c>
      <c r="BE657" s="150" t="e">
        <f>_xlfn.XLOOKUP(A657,'KSD auditees'!A:A,'KSD auditees'!G:G)</f>
        <v>#N/A</v>
      </c>
      <c r="BF657" s="150">
        <f>_xlfn.XLOOKUP(A657,'[27]Non AGSA'!B:B,'[27]Non AGSA'!B:B)</f>
        <v>1171</v>
      </c>
      <c r="BG657" s="150" t="e">
        <f>_xlfn.XLOOKUP(A657,'[27]Dormant auditee list'!C:C,'[27]Dormant auditee list'!C:C)</f>
        <v>#N/A</v>
      </c>
      <c r="BH657" s="150" t="e">
        <f>_xlfn.XLOOKUP(A657,[27]Reworked!A:A,[27]Reworked!I:I)</f>
        <v>#N/A</v>
      </c>
      <c r="BJ657" s="150">
        <v>4</v>
      </c>
      <c r="BK657" s="150">
        <v>6</v>
      </c>
    </row>
    <row r="658" spans="1:63" ht="34.5" customHeight="1" x14ac:dyDescent="0.25">
      <c r="A658" s="265">
        <v>1041</v>
      </c>
      <c r="B658" s="266" t="s">
        <v>1425</v>
      </c>
      <c r="C658" s="271" t="s">
        <v>1388</v>
      </c>
      <c r="D658" s="271" t="s">
        <v>683</v>
      </c>
      <c r="E658" s="271" t="s">
        <v>1389</v>
      </c>
      <c r="F658" s="271" t="s">
        <v>1</v>
      </c>
      <c r="G658" s="271" t="s">
        <v>687</v>
      </c>
      <c r="H658" s="266" t="s">
        <v>440</v>
      </c>
      <c r="I658" s="266" t="s">
        <v>437</v>
      </c>
      <c r="J658" s="275" t="s">
        <v>33</v>
      </c>
      <c r="K658" s="271" t="s">
        <v>1</v>
      </c>
      <c r="L658" s="273" t="s">
        <v>22</v>
      </c>
      <c r="M658" s="152" t="s">
        <v>17</v>
      </c>
      <c r="N658" s="271" t="s">
        <v>1</v>
      </c>
      <c r="O658" s="274" t="s">
        <v>20</v>
      </c>
      <c r="P658" s="271" t="s">
        <v>1</v>
      </c>
      <c r="Q658" s="271" t="s">
        <v>1</v>
      </c>
      <c r="R658" s="271" t="s">
        <v>1</v>
      </c>
      <c r="S658" s="271" t="s">
        <v>1</v>
      </c>
      <c r="T658" s="271" t="s">
        <v>1</v>
      </c>
      <c r="U658" s="271" t="s">
        <v>1</v>
      </c>
      <c r="V658" s="271" t="s">
        <v>1</v>
      </c>
      <c r="W658" s="271" t="s">
        <v>1</v>
      </c>
      <c r="X658" s="271" t="s">
        <v>1</v>
      </c>
      <c r="Y658" s="271" t="s">
        <v>1</v>
      </c>
      <c r="Z658" s="271" t="s">
        <v>1</v>
      </c>
      <c r="AA658" s="271" t="s">
        <v>1</v>
      </c>
      <c r="AB658" s="271" t="s">
        <v>1</v>
      </c>
      <c r="AC658" s="271" t="s">
        <v>1</v>
      </c>
      <c r="AD658" s="271" t="s">
        <v>1</v>
      </c>
      <c r="AE658" s="273" t="s">
        <v>22</v>
      </c>
      <c r="AF658" s="273" t="s">
        <v>22</v>
      </c>
      <c r="AG658" s="271" t="s">
        <v>1</v>
      </c>
      <c r="AH658" s="271" t="s">
        <v>1</v>
      </c>
      <c r="AI658" s="271" t="s">
        <v>1</v>
      </c>
      <c r="AJ658" s="271" t="s">
        <v>1</v>
      </c>
      <c r="AK658" s="271" t="s">
        <v>1</v>
      </c>
      <c r="AL658" s="271" t="s">
        <v>1</v>
      </c>
      <c r="AM658" s="271" t="s">
        <v>1</v>
      </c>
      <c r="AN658" s="271" t="s">
        <v>1</v>
      </c>
      <c r="AO658" s="271" t="s">
        <v>1</v>
      </c>
      <c r="AP658" s="271" t="s">
        <v>1</v>
      </c>
      <c r="AQ658" s="271" t="s">
        <v>1</v>
      </c>
      <c r="AR658" s="271" t="s">
        <v>1</v>
      </c>
      <c r="AS658" s="271" t="s">
        <v>1</v>
      </c>
      <c r="AT658" s="271" t="s">
        <v>1</v>
      </c>
      <c r="AU658" s="271" t="s">
        <v>1</v>
      </c>
      <c r="AV658" s="271" t="s">
        <v>1</v>
      </c>
      <c r="AW658" s="284" t="s">
        <v>1</v>
      </c>
      <c r="AX658" s="284">
        <v>0</v>
      </c>
      <c r="AY658" s="284">
        <v>0</v>
      </c>
      <c r="AZ658" s="276" t="s">
        <v>1</v>
      </c>
      <c r="BA658" s="276" t="s">
        <v>1</v>
      </c>
      <c r="BB658" s="283" t="s">
        <v>1</v>
      </c>
      <c r="BD658" s="150" t="e">
        <f>_xlfn.XLOOKUP(A658,'KSD auditees'!A:A,'KSD auditees'!A:A)</f>
        <v>#N/A</v>
      </c>
      <c r="BE658" s="150" t="e">
        <f>_xlfn.XLOOKUP(A658,'KSD auditees'!A:A,'KSD auditees'!G:G)</f>
        <v>#N/A</v>
      </c>
      <c r="BF658" s="150">
        <f>_xlfn.XLOOKUP(A658,'[27]Non AGSA'!B:B,'[27]Non AGSA'!B:B)</f>
        <v>1041</v>
      </c>
      <c r="BG658" s="150" t="e">
        <f>_xlfn.XLOOKUP(A658,'[27]Dormant auditee list'!C:C,'[27]Dormant auditee list'!C:C)</f>
        <v>#N/A</v>
      </c>
      <c r="BH658" s="150" t="e">
        <f>_xlfn.XLOOKUP(A658,[27]Reworked!A:A,[27]Reworked!I:I)</f>
        <v>#N/A</v>
      </c>
      <c r="BJ658" s="150">
        <v>4</v>
      </c>
      <c r="BK658" s="150">
        <v>1</v>
      </c>
    </row>
    <row r="659" spans="1:63" ht="34.5" customHeight="1" x14ac:dyDescent="0.25">
      <c r="A659" s="265">
        <v>1248</v>
      </c>
      <c r="B659" s="266" t="s">
        <v>1426</v>
      </c>
      <c r="C659" s="271" t="s">
        <v>1388</v>
      </c>
      <c r="D659" s="271" t="s">
        <v>815</v>
      </c>
      <c r="E659" s="271" t="s">
        <v>1389</v>
      </c>
      <c r="F659" s="271" t="s">
        <v>1</v>
      </c>
      <c r="G659" s="271" t="s">
        <v>816</v>
      </c>
      <c r="H659" s="266" t="s">
        <v>440</v>
      </c>
      <c r="I659" s="266" t="s">
        <v>437</v>
      </c>
      <c r="J659" s="275" t="s">
        <v>33</v>
      </c>
      <c r="K659" s="271" t="s">
        <v>1</v>
      </c>
      <c r="L659" s="271" t="s">
        <v>1</v>
      </c>
      <c r="M659" s="275" t="s">
        <v>33</v>
      </c>
      <c r="N659" s="271" t="s">
        <v>1</v>
      </c>
      <c r="O659" s="271" t="s">
        <v>1</v>
      </c>
      <c r="P659" s="271" t="s">
        <v>1</v>
      </c>
      <c r="Q659" s="271" t="s">
        <v>1</v>
      </c>
      <c r="R659" s="271" t="s">
        <v>1</v>
      </c>
      <c r="S659" s="271" t="s">
        <v>1</v>
      </c>
      <c r="T659" s="271" t="s">
        <v>1</v>
      </c>
      <c r="U659" s="271" t="s">
        <v>1</v>
      </c>
      <c r="V659" s="271" t="s">
        <v>1</v>
      </c>
      <c r="W659" s="271" t="s">
        <v>1</v>
      </c>
      <c r="X659" s="271" t="s">
        <v>1</v>
      </c>
      <c r="Y659" s="271" t="s">
        <v>1</v>
      </c>
      <c r="Z659" s="271" t="s">
        <v>1</v>
      </c>
      <c r="AA659" s="271" t="s">
        <v>1</v>
      </c>
      <c r="AB659" s="271" t="s">
        <v>1</v>
      </c>
      <c r="AC659" s="271" t="s">
        <v>1</v>
      </c>
      <c r="AD659" s="271" t="s">
        <v>1</v>
      </c>
      <c r="AE659" s="271" t="s">
        <v>1</v>
      </c>
      <c r="AF659" s="271" t="s">
        <v>1</v>
      </c>
      <c r="AG659" s="271" t="s">
        <v>1</v>
      </c>
      <c r="AH659" s="271" t="s">
        <v>1</v>
      </c>
      <c r="AI659" s="271" t="s">
        <v>1</v>
      </c>
      <c r="AJ659" s="271" t="s">
        <v>1</v>
      </c>
      <c r="AK659" s="271" t="s">
        <v>1</v>
      </c>
      <c r="AL659" s="271" t="s">
        <v>1</v>
      </c>
      <c r="AM659" s="271" t="s">
        <v>1</v>
      </c>
      <c r="AN659" s="271" t="s">
        <v>1</v>
      </c>
      <c r="AO659" s="271" t="s">
        <v>1</v>
      </c>
      <c r="AP659" s="271" t="s">
        <v>1</v>
      </c>
      <c r="AQ659" s="271" t="s">
        <v>1</v>
      </c>
      <c r="AR659" s="271" t="s">
        <v>1</v>
      </c>
      <c r="AS659" s="271" t="s">
        <v>1</v>
      </c>
      <c r="AT659" s="271" t="s">
        <v>1</v>
      </c>
      <c r="AU659" s="271" t="s">
        <v>1</v>
      </c>
      <c r="AV659" s="271" t="s">
        <v>1</v>
      </c>
      <c r="AW659" s="284" t="s">
        <v>1</v>
      </c>
      <c r="AX659" s="284">
        <v>0</v>
      </c>
      <c r="AY659" s="284">
        <v>0</v>
      </c>
      <c r="AZ659" s="276" t="s">
        <v>1</v>
      </c>
      <c r="BA659" s="276" t="s">
        <v>1</v>
      </c>
      <c r="BB659" s="283" t="s">
        <v>1</v>
      </c>
      <c r="BD659" s="150" t="e">
        <f>_xlfn.XLOOKUP(A659,'KSD auditees'!A:A,'KSD auditees'!A:A)</f>
        <v>#N/A</v>
      </c>
      <c r="BE659" s="150" t="e">
        <f>_xlfn.XLOOKUP(A659,'KSD auditees'!A:A,'KSD auditees'!G:G)</f>
        <v>#N/A</v>
      </c>
      <c r="BF659" s="150">
        <f>_xlfn.XLOOKUP(A659,'[27]Non AGSA'!B:B,'[27]Non AGSA'!B:B)</f>
        <v>1248</v>
      </c>
      <c r="BG659" s="150" t="e">
        <f>_xlfn.XLOOKUP(A659,'[27]Dormant auditee list'!C:C,'[27]Dormant auditee list'!C:C)</f>
        <v>#N/A</v>
      </c>
      <c r="BH659" s="150" t="e">
        <f>_xlfn.XLOOKUP(A659,[27]Reworked!A:A,[27]Reworked!I:I)</f>
        <v>#N/A</v>
      </c>
      <c r="BJ659" s="150">
        <v>4</v>
      </c>
      <c r="BK659" s="150">
        <v>1</v>
      </c>
    </row>
    <row r="660" spans="1:63" ht="34.5" customHeight="1" x14ac:dyDescent="0.25">
      <c r="A660" s="265">
        <v>1110</v>
      </c>
      <c r="B660" s="266" t="s">
        <v>1427</v>
      </c>
      <c r="C660" s="271" t="s">
        <v>1388</v>
      </c>
      <c r="D660" s="271" t="s">
        <v>896</v>
      </c>
      <c r="E660" s="271" t="s">
        <v>1389</v>
      </c>
      <c r="F660" s="271" t="s">
        <v>1</v>
      </c>
      <c r="G660" s="271" t="s">
        <v>910</v>
      </c>
      <c r="H660" s="266" t="s">
        <v>440</v>
      </c>
      <c r="I660" s="266" t="s">
        <v>437</v>
      </c>
      <c r="J660" s="285" t="s">
        <v>39</v>
      </c>
      <c r="K660" s="271" t="s">
        <v>1</v>
      </c>
      <c r="L660" s="274" t="s">
        <v>20</v>
      </c>
      <c r="M660" s="275" t="s">
        <v>33</v>
      </c>
      <c r="N660" s="271" t="s">
        <v>1</v>
      </c>
      <c r="O660" s="271" t="s">
        <v>1</v>
      </c>
      <c r="P660" s="271" t="s">
        <v>1</v>
      </c>
      <c r="Q660" s="271" t="s">
        <v>1</v>
      </c>
      <c r="R660" s="271" t="s">
        <v>1</v>
      </c>
      <c r="S660" s="271" t="s">
        <v>1</v>
      </c>
      <c r="T660" s="271" t="s">
        <v>1</v>
      </c>
      <c r="U660" s="271" t="s">
        <v>1</v>
      </c>
      <c r="V660" s="271" t="s">
        <v>1</v>
      </c>
      <c r="W660" s="271" t="s">
        <v>1</v>
      </c>
      <c r="X660" s="271" t="s">
        <v>1</v>
      </c>
      <c r="Y660" s="271" t="s">
        <v>1</v>
      </c>
      <c r="Z660" s="271" t="s">
        <v>1</v>
      </c>
      <c r="AA660" s="271" t="s">
        <v>1</v>
      </c>
      <c r="AB660" s="271" t="s">
        <v>1</v>
      </c>
      <c r="AC660" s="271" t="s">
        <v>1</v>
      </c>
      <c r="AD660" s="271" t="s">
        <v>1</v>
      </c>
      <c r="AE660" s="271" t="s">
        <v>1</v>
      </c>
      <c r="AF660" s="271" t="s">
        <v>1</v>
      </c>
      <c r="AG660" s="274" t="s">
        <v>20</v>
      </c>
      <c r="AH660" s="271" t="s">
        <v>1</v>
      </c>
      <c r="AI660" s="271" t="s">
        <v>1</v>
      </c>
      <c r="AJ660" s="271" t="s">
        <v>1</v>
      </c>
      <c r="AK660" s="271" t="s">
        <v>1</v>
      </c>
      <c r="AL660" s="271" t="s">
        <v>1</v>
      </c>
      <c r="AM660" s="271" t="s">
        <v>1</v>
      </c>
      <c r="AN660" s="271" t="s">
        <v>1</v>
      </c>
      <c r="AO660" s="271" t="s">
        <v>1</v>
      </c>
      <c r="AP660" s="271" t="s">
        <v>1</v>
      </c>
      <c r="AQ660" s="271" t="s">
        <v>1</v>
      </c>
      <c r="AR660" s="271" t="s">
        <v>1</v>
      </c>
      <c r="AS660" s="271" t="s">
        <v>1</v>
      </c>
      <c r="AT660" s="271" t="s">
        <v>1</v>
      </c>
      <c r="AU660" s="271" t="s">
        <v>1</v>
      </c>
      <c r="AV660" s="271" t="s">
        <v>1</v>
      </c>
      <c r="AW660" s="274" t="s">
        <v>1240</v>
      </c>
      <c r="AX660" s="284">
        <v>0</v>
      </c>
      <c r="AY660" s="284">
        <v>0</v>
      </c>
      <c r="AZ660" s="276" t="s">
        <v>1</v>
      </c>
      <c r="BA660" s="276" t="s">
        <v>1</v>
      </c>
      <c r="BB660" s="283" t="s">
        <v>1</v>
      </c>
      <c r="BD660" s="150" t="e">
        <f>_xlfn.XLOOKUP(A660,'KSD auditees'!A:A,'KSD auditees'!A:A)</f>
        <v>#N/A</v>
      </c>
      <c r="BE660" s="150" t="e">
        <f>_xlfn.XLOOKUP(A660,'KSD auditees'!A:A,'KSD auditees'!G:G)</f>
        <v>#N/A</v>
      </c>
      <c r="BF660" s="150">
        <f>_xlfn.XLOOKUP(A660,'[27]Non AGSA'!B:B,'[27]Non AGSA'!B:B)</f>
        <v>1110</v>
      </c>
      <c r="BG660" s="150" t="e">
        <f>_xlfn.XLOOKUP(A660,'[27]Dormant auditee list'!C:C,'[27]Dormant auditee list'!C:C)</f>
        <v>#N/A</v>
      </c>
      <c r="BH660" s="150" t="e">
        <f>_xlfn.XLOOKUP(A660,[27]Reworked!A:A,[27]Reworked!I:I)</f>
        <v>#N/A</v>
      </c>
      <c r="BJ660" s="150">
        <v>4</v>
      </c>
      <c r="BK660" s="150">
        <v>6</v>
      </c>
    </row>
    <row r="661" spans="1:63" ht="34.5" customHeight="1" x14ac:dyDescent="0.25">
      <c r="A661" s="265">
        <v>1575</v>
      </c>
      <c r="B661" s="266" t="s">
        <v>811</v>
      </c>
      <c r="C661" s="271" t="s">
        <v>1388</v>
      </c>
      <c r="D661" s="271" t="s">
        <v>737</v>
      </c>
      <c r="E661" s="271" t="s">
        <v>1389</v>
      </c>
      <c r="F661" s="271" t="s">
        <v>1</v>
      </c>
      <c r="G661" s="271" t="s">
        <v>739</v>
      </c>
      <c r="H661" s="266" t="s">
        <v>440</v>
      </c>
      <c r="I661" s="266" t="s">
        <v>437</v>
      </c>
      <c r="J661" s="152" t="s">
        <v>17</v>
      </c>
      <c r="K661" s="273" t="s">
        <v>22</v>
      </c>
      <c r="L661" s="274" t="s">
        <v>20</v>
      </c>
      <c r="M661" s="152" t="s">
        <v>17</v>
      </c>
      <c r="N661" s="274" t="s">
        <v>20</v>
      </c>
      <c r="O661" s="271" t="s">
        <v>1</v>
      </c>
      <c r="P661" s="271" t="s">
        <v>1</v>
      </c>
      <c r="Q661" s="271" t="s">
        <v>1</v>
      </c>
      <c r="R661" s="271" t="s">
        <v>1</v>
      </c>
      <c r="S661" s="271" t="s">
        <v>1</v>
      </c>
      <c r="T661" s="271" t="s">
        <v>1</v>
      </c>
      <c r="U661" s="271" t="s">
        <v>1</v>
      </c>
      <c r="V661" s="271" t="s">
        <v>1</v>
      </c>
      <c r="W661" s="271" t="s">
        <v>1</v>
      </c>
      <c r="X661" s="271" t="s">
        <v>1</v>
      </c>
      <c r="Y661" s="271" t="s">
        <v>1</v>
      </c>
      <c r="Z661" s="271" t="s">
        <v>1</v>
      </c>
      <c r="AA661" s="271" t="s">
        <v>1</v>
      </c>
      <c r="AB661" s="271" t="s">
        <v>1</v>
      </c>
      <c r="AC661" s="273" t="s">
        <v>22</v>
      </c>
      <c r="AD661" s="271" t="s">
        <v>1</v>
      </c>
      <c r="AE661" s="271" t="s">
        <v>1</v>
      </c>
      <c r="AF661" s="271" t="s">
        <v>1</v>
      </c>
      <c r="AG661" s="271" t="s">
        <v>1</v>
      </c>
      <c r="AH661" s="271" t="s">
        <v>1</v>
      </c>
      <c r="AI661" s="271" t="s">
        <v>1</v>
      </c>
      <c r="AJ661" s="271" t="s">
        <v>1</v>
      </c>
      <c r="AK661" s="271" t="s">
        <v>1</v>
      </c>
      <c r="AL661" s="274" t="s">
        <v>20</v>
      </c>
      <c r="AM661" s="271" t="s">
        <v>1</v>
      </c>
      <c r="AN661" s="271" t="s">
        <v>1</v>
      </c>
      <c r="AO661" s="271" t="s">
        <v>1</v>
      </c>
      <c r="AP661" s="271" t="s">
        <v>1</v>
      </c>
      <c r="AQ661" s="271" t="s">
        <v>1</v>
      </c>
      <c r="AR661" s="271" t="s">
        <v>1</v>
      </c>
      <c r="AS661" s="271" t="s">
        <v>1</v>
      </c>
      <c r="AT661" s="271" t="s">
        <v>1</v>
      </c>
      <c r="AU661" s="273" t="s">
        <v>22</v>
      </c>
      <c r="AV661" s="271" t="s">
        <v>1</v>
      </c>
      <c r="AW661" s="284" t="s">
        <v>1</v>
      </c>
      <c r="AX661" s="284">
        <v>0</v>
      </c>
      <c r="AY661" s="284">
        <v>0</v>
      </c>
      <c r="AZ661" s="276" t="s">
        <v>1</v>
      </c>
      <c r="BA661" s="276" t="s">
        <v>1</v>
      </c>
      <c r="BB661" s="283" t="s">
        <v>1</v>
      </c>
      <c r="BD661" s="150" t="e">
        <f>_xlfn.XLOOKUP(A661,'KSD auditees'!A:A,'KSD auditees'!A:A)</f>
        <v>#N/A</v>
      </c>
      <c r="BE661" s="150" t="e">
        <f>_xlfn.XLOOKUP(A661,'KSD auditees'!A:A,'KSD auditees'!G:G)</f>
        <v>#N/A</v>
      </c>
      <c r="BF661" s="150">
        <f>_xlfn.XLOOKUP(A661,'[27]Non AGSA'!B:B,'[27]Non AGSA'!B:B)</f>
        <v>1575</v>
      </c>
      <c r="BG661" s="150" t="e">
        <f>_xlfn.XLOOKUP(A661,'[27]Dormant auditee list'!C:C,'[27]Dormant auditee list'!C:C)</f>
        <v>#N/A</v>
      </c>
      <c r="BH661" s="150" t="e">
        <f>_xlfn.XLOOKUP(A661,[27]Reworked!A:A,[27]Reworked!I:I)</f>
        <v>#N/A</v>
      </c>
      <c r="BJ661" s="150">
        <v>4</v>
      </c>
      <c r="BK661" s="150">
        <v>2</v>
      </c>
    </row>
    <row r="662" spans="1:63" ht="34.5" customHeight="1" x14ac:dyDescent="0.25">
      <c r="A662" s="265">
        <v>1249</v>
      </c>
      <c r="B662" s="266" t="s">
        <v>1428</v>
      </c>
      <c r="C662" s="271" t="s">
        <v>1388</v>
      </c>
      <c r="D662" s="271" t="s">
        <v>815</v>
      </c>
      <c r="E662" s="271" t="s">
        <v>1389</v>
      </c>
      <c r="F662" s="271" t="s">
        <v>1</v>
      </c>
      <c r="G662" s="271" t="s">
        <v>816</v>
      </c>
      <c r="H662" s="266" t="s">
        <v>440</v>
      </c>
      <c r="I662" s="266" t="s">
        <v>437</v>
      </c>
      <c r="J662" s="152" t="s">
        <v>17</v>
      </c>
      <c r="K662" s="271" t="s">
        <v>1</v>
      </c>
      <c r="L662" s="272" t="s">
        <v>23</v>
      </c>
      <c r="M662" s="152" t="s">
        <v>17</v>
      </c>
      <c r="N662" s="271" t="s">
        <v>1</v>
      </c>
      <c r="O662" s="272" t="s">
        <v>23</v>
      </c>
      <c r="P662" s="271" t="s">
        <v>1</v>
      </c>
      <c r="Q662" s="271" t="s">
        <v>1</v>
      </c>
      <c r="R662" s="271" t="s">
        <v>1</v>
      </c>
      <c r="S662" s="271" t="s">
        <v>1</v>
      </c>
      <c r="T662" s="271" t="s">
        <v>1</v>
      </c>
      <c r="U662" s="271" t="s">
        <v>1</v>
      </c>
      <c r="V662" s="271" t="s">
        <v>1</v>
      </c>
      <c r="W662" s="271" t="s">
        <v>1</v>
      </c>
      <c r="X662" s="271" t="s">
        <v>1</v>
      </c>
      <c r="Y662" s="271" t="s">
        <v>1</v>
      </c>
      <c r="Z662" s="271" t="s">
        <v>1</v>
      </c>
      <c r="AA662" s="271" t="s">
        <v>1</v>
      </c>
      <c r="AB662" s="271" t="s">
        <v>1</v>
      </c>
      <c r="AC662" s="271" t="s">
        <v>1</v>
      </c>
      <c r="AD662" s="271" t="s">
        <v>1</v>
      </c>
      <c r="AE662" s="272" t="s">
        <v>23</v>
      </c>
      <c r="AF662" s="273" t="s">
        <v>22</v>
      </c>
      <c r="AG662" s="271" t="s">
        <v>1</v>
      </c>
      <c r="AH662" s="271" t="s">
        <v>1</v>
      </c>
      <c r="AI662" s="271" t="s">
        <v>1</v>
      </c>
      <c r="AJ662" s="271" t="s">
        <v>1</v>
      </c>
      <c r="AK662" s="271" t="s">
        <v>1</v>
      </c>
      <c r="AL662" s="274" t="s">
        <v>20</v>
      </c>
      <c r="AM662" s="271" t="s">
        <v>1</v>
      </c>
      <c r="AN662" s="271" t="s">
        <v>1</v>
      </c>
      <c r="AO662" s="271" t="s">
        <v>1</v>
      </c>
      <c r="AP662" s="271" t="s">
        <v>1</v>
      </c>
      <c r="AQ662" s="271" t="s">
        <v>1</v>
      </c>
      <c r="AR662" s="273" t="s">
        <v>22</v>
      </c>
      <c r="AS662" s="271" t="s">
        <v>1</v>
      </c>
      <c r="AT662" s="271" t="s">
        <v>1</v>
      </c>
      <c r="AU662" s="271" t="s">
        <v>1</v>
      </c>
      <c r="AV662" s="271" t="s">
        <v>1</v>
      </c>
      <c r="AW662" s="284" t="s">
        <v>1</v>
      </c>
      <c r="AX662" s="275">
        <v>1</v>
      </c>
      <c r="AY662" s="284">
        <v>0</v>
      </c>
      <c r="AZ662" s="276" t="s">
        <v>1</v>
      </c>
      <c r="BA662" s="276" t="s">
        <v>1</v>
      </c>
      <c r="BB662" s="283" t="s">
        <v>1</v>
      </c>
      <c r="BD662" s="150" t="e">
        <f>_xlfn.XLOOKUP(A662,'KSD auditees'!A:A,'KSD auditees'!A:A)</f>
        <v>#N/A</v>
      </c>
      <c r="BE662" s="150" t="e">
        <f>_xlfn.XLOOKUP(A662,'KSD auditees'!A:A,'KSD auditees'!G:G)</f>
        <v>#N/A</v>
      </c>
      <c r="BF662" s="150">
        <f>_xlfn.XLOOKUP(A662,'[27]Non AGSA'!B:B,'[27]Non AGSA'!B:B)</f>
        <v>1249</v>
      </c>
      <c r="BG662" s="150" t="e">
        <f>_xlfn.XLOOKUP(A662,'[27]Dormant auditee list'!C:C,'[27]Dormant auditee list'!C:C)</f>
        <v>#N/A</v>
      </c>
      <c r="BH662" s="150" t="e">
        <f>_xlfn.XLOOKUP(A662,[27]Reworked!A:A,[27]Reworked!I:I)</f>
        <v>#N/A</v>
      </c>
      <c r="BJ662" s="150">
        <v>4</v>
      </c>
      <c r="BK662" s="150">
        <v>2</v>
      </c>
    </row>
    <row r="663" spans="1:63" ht="26.25" customHeight="1" x14ac:dyDescent="0.25">
      <c r="A663" s="265">
        <v>1064</v>
      </c>
      <c r="B663" s="266" t="s">
        <v>1429</v>
      </c>
      <c r="C663" s="271" t="s">
        <v>1388</v>
      </c>
      <c r="D663" s="271" t="s">
        <v>854</v>
      </c>
      <c r="E663" s="271" t="s">
        <v>1389</v>
      </c>
      <c r="F663" s="271" t="s">
        <v>1</v>
      </c>
      <c r="G663" s="271" t="s">
        <v>837</v>
      </c>
      <c r="H663" s="266" t="s">
        <v>444</v>
      </c>
      <c r="I663" s="266" t="s">
        <v>437</v>
      </c>
      <c r="J663" s="285" t="s">
        <v>39</v>
      </c>
      <c r="K663" s="271" t="s">
        <v>1</v>
      </c>
      <c r="L663" s="271" t="s">
        <v>1</v>
      </c>
      <c r="M663" s="285" t="s">
        <v>39</v>
      </c>
      <c r="N663" s="271" t="s">
        <v>1</v>
      </c>
      <c r="O663" s="271" t="s">
        <v>1</v>
      </c>
      <c r="P663" s="271" t="s">
        <v>1</v>
      </c>
      <c r="Q663" s="271" t="s">
        <v>1</v>
      </c>
      <c r="R663" s="271" t="s">
        <v>1</v>
      </c>
      <c r="S663" s="271" t="s">
        <v>1</v>
      </c>
      <c r="T663" s="271" t="s">
        <v>1</v>
      </c>
      <c r="U663" s="271" t="s">
        <v>1</v>
      </c>
      <c r="V663" s="271" t="s">
        <v>1</v>
      </c>
      <c r="W663" s="271" t="s">
        <v>1</v>
      </c>
      <c r="X663" s="271" t="s">
        <v>1</v>
      </c>
      <c r="Y663" s="271" t="s">
        <v>1</v>
      </c>
      <c r="Z663" s="271" t="s">
        <v>1</v>
      </c>
      <c r="AA663" s="271" t="s">
        <v>1</v>
      </c>
      <c r="AB663" s="271" t="s">
        <v>1</v>
      </c>
      <c r="AC663" s="271" t="s">
        <v>1</v>
      </c>
      <c r="AD663" s="271" t="s">
        <v>1</v>
      </c>
      <c r="AE663" s="271" t="s">
        <v>1</v>
      </c>
      <c r="AF663" s="271" t="s">
        <v>1</v>
      </c>
      <c r="AG663" s="271" t="s">
        <v>1</v>
      </c>
      <c r="AH663" s="271" t="s">
        <v>1</v>
      </c>
      <c r="AI663" s="271" t="s">
        <v>1</v>
      </c>
      <c r="AJ663" s="271" t="s">
        <v>1</v>
      </c>
      <c r="AK663" s="271" t="s">
        <v>1</v>
      </c>
      <c r="AL663" s="271" t="s">
        <v>1</v>
      </c>
      <c r="AM663" s="271" t="s">
        <v>1</v>
      </c>
      <c r="AN663" s="271" t="s">
        <v>1</v>
      </c>
      <c r="AO663" s="271" t="s">
        <v>1</v>
      </c>
      <c r="AP663" s="271" t="s">
        <v>1</v>
      </c>
      <c r="AQ663" s="271" t="s">
        <v>1</v>
      </c>
      <c r="AR663" s="271" t="s">
        <v>1</v>
      </c>
      <c r="AS663" s="271" t="s">
        <v>1</v>
      </c>
      <c r="AT663" s="271" t="s">
        <v>1</v>
      </c>
      <c r="AU663" s="271" t="s">
        <v>1</v>
      </c>
      <c r="AV663" s="271" t="s">
        <v>1</v>
      </c>
      <c r="AW663" s="284" t="s">
        <v>1</v>
      </c>
      <c r="AX663" s="284">
        <v>0</v>
      </c>
      <c r="AY663" s="284">
        <v>0</v>
      </c>
      <c r="AZ663" s="276" t="s">
        <v>1</v>
      </c>
      <c r="BA663" s="276" t="s">
        <v>1</v>
      </c>
      <c r="BB663" s="283" t="s">
        <v>1</v>
      </c>
      <c r="BD663" s="150" t="e">
        <f>_xlfn.XLOOKUP(A663,'KSD auditees'!A:A,'KSD auditees'!A:A)</f>
        <v>#N/A</v>
      </c>
      <c r="BE663" s="150" t="e">
        <f>_xlfn.XLOOKUP(A663,'KSD auditees'!A:A,'KSD auditees'!G:G)</f>
        <v>#N/A</v>
      </c>
      <c r="BF663" s="150">
        <f>_xlfn.XLOOKUP(A663,'[27]Non AGSA'!B:B,'[27]Non AGSA'!B:B)</f>
        <v>1064</v>
      </c>
      <c r="BG663" s="150" t="e">
        <f>_xlfn.XLOOKUP(A663,'[27]Dormant auditee list'!C:C,'[27]Dormant auditee list'!C:C)</f>
        <v>#N/A</v>
      </c>
      <c r="BH663" s="150" t="e">
        <f>_xlfn.XLOOKUP(A663,[27]Reworked!A:A,[27]Reworked!I:I)</f>
        <v>#N/A</v>
      </c>
      <c r="BJ663" s="150">
        <v>4</v>
      </c>
      <c r="BK663" s="150">
        <v>6</v>
      </c>
    </row>
    <row r="664" spans="1:63" ht="34.5" customHeight="1" x14ac:dyDescent="0.25">
      <c r="A664" s="265">
        <v>1013</v>
      </c>
      <c r="B664" s="266" t="s">
        <v>812</v>
      </c>
      <c r="C664" s="271" t="s">
        <v>1388</v>
      </c>
      <c r="D664" s="271" t="s">
        <v>737</v>
      </c>
      <c r="E664" s="271" t="s">
        <v>1389</v>
      </c>
      <c r="F664" s="271" t="s">
        <v>1</v>
      </c>
      <c r="G664" s="271" t="s">
        <v>739</v>
      </c>
      <c r="H664" s="266" t="s">
        <v>440</v>
      </c>
      <c r="I664" s="266" t="s">
        <v>437</v>
      </c>
      <c r="J664" s="285" t="s">
        <v>39</v>
      </c>
      <c r="K664" s="271" t="s">
        <v>1</v>
      </c>
      <c r="L664" s="271" t="s">
        <v>1</v>
      </c>
      <c r="M664" s="285" t="s">
        <v>39</v>
      </c>
      <c r="N664" s="271" t="s">
        <v>1</v>
      </c>
      <c r="O664" s="271" t="s">
        <v>1</v>
      </c>
      <c r="P664" s="271" t="s">
        <v>1</v>
      </c>
      <c r="Q664" s="271" t="s">
        <v>1</v>
      </c>
      <c r="R664" s="271" t="s">
        <v>1</v>
      </c>
      <c r="S664" s="271" t="s">
        <v>1</v>
      </c>
      <c r="T664" s="271" t="s">
        <v>1</v>
      </c>
      <c r="U664" s="271" t="s">
        <v>1</v>
      </c>
      <c r="V664" s="271" t="s">
        <v>1</v>
      </c>
      <c r="W664" s="271" t="s">
        <v>1</v>
      </c>
      <c r="X664" s="271" t="s">
        <v>1</v>
      </c>
      <c r="Y664" s="271" t="s">
        <v>1</v>
      </c>
      <c r="Z664" s="271" t="s">
        <v>1</v>
      </c>
      <c r="AA664" s="271" t="s">
        <v>1</v>
      </c>
      <c r="AB664" s="271" t="s">
        <v>1</v>
      </c>
      <c r="AC664" s="271" t="s">
        <v>1</v>
      </c>
      <c r="AD664" s="271" t="s">
        <v>1</v>
      </c>
      <c r="AE664" s="271" t="s">
        <v>1</v>
      </c>
      <c r="AF664" s="271" t="s">
        <v>1</v>
      </c>
      <c r="AG664" s="271" t="s">
        <v>1</v>
      </c>
      <c r="AH664" s="271" t="s">
        <v>1</v>
      </c>
      <c r="AI664" s="271" t="s">
        <v>1</v>
      </c>
      <c r="AJ664" s="271" t="s">
        <v>1</v>
      </c>
      <c r="AK664" s="271" t="s">
        <v>1</v>
      </c>
      <c r="AL664" s="271" t="s">
        <v>1</v>
      </c>
      <c r="AM664" s="271" t="s">
        <v>1</v>
      </c>
      <c r="AN664" s="271" t="s">
        <v>1</v>
      </c>
      <c r="AO664" s="271" t="s">
        <v>1</v>
      </c>
      <c r="AP664" s="271" t="s">
        <v>1</v>
      </c>
      <c r="AQ664" s="271" t="s">
        <v>1</v>
      </c>
      <c r="AR664" s="271" t="s">
        <v>1</v>
      </c>
      <c r="AS664" s="271" t="s">
        <v>1</v>
      </c>
      <c r="AT664" s="271" t="s">
        <v>1</v>
      </c>
      <c r="AU664" s="271" t="s">
        <v>1</v>
      </c>
      <c r="AV664" s="271" t="s">
        <v>1</v>
      </c>
      <c r="AW664" s="284" t="s">
        <v>1</v>
      </c>
      <c r="AX664" s="284">
        <v>0</v>
      </c>
      <c r="AY664" s="284">
        <v>0</v>
      </c>
      <c r="AZ664" s="276" t="s">
        <v>1</v>
      </c>
      <c r="BA664" s="276" t="s">
        <v>1</v>
      </c>
      <c r="BB664" s="283" t="s">
        <v>1</v>
      </c>
      <c r="BD664" s="150" t="e">
        <f>_xlfn.XLOOKUP(A664,'KSD auditees'!A:A,'KSD auditees'!A:A)</f>
        <v>#N/A</v>
      </c>
      <c r="BE664" s="150" t="e">
        <f>_xlfn.XLOOKUP(A664,'KSD auditees'!A:A,'KSD auditees'!G:G)</f>
        <v>#N/A</v>
      </c>
      <c r="BF664" s="150">
        <f>_xlfn.XLOOKUP(A664,'[27]Non AGSA'!B:B,'[27]Non AGSA'!B:B)</f>
        <v>1013</v>
      </c>
      <c r="BG664" s="150" t="e">
        <f>_xlfn.XLOOKUP(A664,'[27]Dormant auditee list'!C:C,'[27]Dormant auditee list'!C:C)</f>
        <v>#N/A</v>
      </c>
      <c r="BH664" s="150" t="e">
        <f>_xlfn.XLOOKUP(A664,[27]Reworked!A:A,[27]Reworked!I:I)</f>
        <v>#N/A</v>
      </c>
      <c r="BJ664" s="150">
        <v>4</v>
      </c>
      <c r="BK664" s="150">
        <v>6</v>
      </c>
    </row>
    <row r="665" spans="1:63" ht="34.5" customHeight="1" x14ac:dyDescent="0.25">
      <c r="A665" s="265">
        <v>1045</v>
      </c>
      <c r="B665" s="266" t="s">
        <v>734</v>
      </c>
      <c r="C665" s="271" t="s">
        <v>1388</v>
      </c>
      <c r="D665" s="271" t="s">
        <v>683</v>
      </c>
      <c r="E665" s="271" t="s">
        <v>1389</v>
      </c>
      <c r="F665" s="271" t="s">
        <v>1</v>
      </c>
      <c r="G665" s="271" t="s">
        <v>156</v>
      </c>
      <c r="H665" s="266" t="s">
        <v>440</v>
      </c>
      <c r="I665" s="266" t="s">
        <v>437</v>
      </c>
      <c r="J665" s="285" t="s">
        <v>39</v>
      </c>
      <c r="K665" s="271" t="s">
        <v>1</v>
      </c>
      <c r="L665" s="271" t="s">
        <v>1</v>
      </c>
      <c r="M665" s="279" t="s">
        <v>26</v>
      </c>
      <c r="N665" s="271" t="s">
        <v>1</v>
      </c>
      <c r="O665" s="271" t="s">
        <v>1</v>
      </c>
      <c r="P665" s="271" t="s">
        <v>1</v>
      </c>
      <c r="Q665" s="273" t="s">
        <v>22</v>
      </c>
      <c r="R665" s="273" t="s">
        <v>22</v>
      </c>
      <c r="S665" s="271" t="s">
        <v>1</v>
      </c>
      <c r="T665" s="271" t="s">
        <v>1</v>
      </c>
      <c r="U665" s="271" t="s">
        <v>1</v>
      </c>
      <c r="V665" s="271" t="s">
        <v>1</v>
      </c>
      <c r="W665" s="271" t="s">
        <v>1</v>
      </c>
      <c r="X665" s="271" t="s">
        <v>1</v>
      </c>
      <c r="Y665" s="271" t="s">
        <v>1</v>
      </c>
      <c r="Z665" s="271" t="s">
        <v>1</v>
      </c>
      <c r="AA665" s="271" t="s">
        <v>1</v>
      </c>
      <c r="AB665" s="271" t="s">
        <v>1</v>
      </c>
      <c r="AC665" s="271" t="s">
        <v>1</v>
      </c>
      <c r="AD665" s="271" t="s">
        <v>1</v>
      </c>
      <c r="AE665" s="271" t="s">
        <v>1</v>
      </c>
      <c r="AF665" s="271" t="s">
        <v>1</v>
      </c>
      <c r="AG665" s="271" t="s">
        <v>1</v>
      </c>
      <c r="AH665" s="271" t="s">
        <v>1</v>
      </c>
      <c r="AI665" s="271" t="s">
        <v>1</v>
      </c>
      <c r="AJ665" s="271" t="s">
        <v>1</v>
      </c>
      <c r="AK665" s="271" t="s">
        <v>1</v>
      </c>
      <c r="AL665" s="271" t="s">
        <v>1</v>
      </c>
      <c r="AM665" s="271" t="s">
        <v>1</v>
      </c>
      <c r="AN665" s="271" t="s">
        <v>1</v>
      </c>
      <c r="AO665" s="271" t="s">
        <v>1</v>
      </c>
      <c r="AP665" s="271" t="s">
        <v>1</v>
      </c>
      <c r="AQ665" s="271" t="s">
        <v>1</v>
      </c>
      <c r="AR665" s="271" t="s">
        <v>1</v>
      </c>
      <c r="AS665" s="271" t="s">
        <v>1</v>
      </c>
      <c r="AT665" s="271" t="s">
        <v>1</v>
      </c>
      <c r="AU665" s="271" t="s">
        <v>1</v>
      </c>
      <c r="AV665" s="271" t="s">
        <v>1</v>
      </c>
      <c r="AW665" s="284" t="s">
        <v>1</v>
      </c>
      <c r="AX665" s="284">
        <v>0</v>
      </c>
      <c r="AY665" s="284">
        <v>0</v>
      </c>
      <c r="AZ665" s="276" t="s">
        <v>1</v>
      </c>
      <c r="BA665" s="276" t="s">
        <v>1</v>
      </c>
      <c r="BB665" s="283" t="s">
        <v>1</v>
      </c>
      <c r="BD665" s="150" t="e">
        <f>_xlfn.XLOOKUP(A665,'KSD auditees'!A:A,'KSD auditees'!A:A)</f>
        <v>#N/A</v>
      </c>
      <c r="BE665" s="150" t="e">
        <f>_xlfn.XLOOKUP(A665,'KSD auditees'!A:A,'KSD auditees'!G:G)</f>
        <v>#N/A</v>
      </c>
      <c r="BF665" s="150">
        <f>_xlfn.XLOOKUP(A665,'[27]Non AGSA'!B:B,'[27]Non AGSA'!B:B)</f>
        <v>1045</v>
      </c>
      <c r="BG665" s="150">
        <f>_xlfn.XLOOKUP(A665,'[27]Dormant auditee list'!C:C,'[27]Dormant auditee list'!C:C)</f>
        <v>1045</v>
      </c>
      <c r="BH665" s="150" t="e">
        <f>_xlfn.XLOOKUP(A665,[27]Reworked!A:A,[27]Reworked!I:I)</f>
        <v>#N/A</v>
      </c>
      <c r="BJ665" s="150">
        <v>4</v>
      </c>
      <c r="BK665" s="150">
        <v>6</v>
      </c>
    </row>
    <row r="666" spans="1:63" ht="18.75" customHeight="1" x14ac:dyDescent="0.25">
      <c r="A666" s="265">
        <v>513</v>
      </c>
      <c r="B666" s="266" t="s">
        <v>1430</v>
      </c>
      <c r="C666" s="271" t="s">
        <v>1388</v>
      </c>
      <c r="D666" s="271" t="s">
        <v>571</v>
      </c>
      <c r="E666" s="271" t="s">
        <v>1389</v>
      </c>
      <c r="F666" s="271" t="s">
        <v>1</v>
      </c>
      <c r="G666" s="271" t="s">
        <v>1</v>
      </c>
      <c r="H666" s="266" t="s">
        <v>1</v>
      </c>
      <c r="I666" s="266" t="s">
        <v>571</v>
      </c>
      <c r="J666" s="285" t="s">
        <v>39</v>
      </c>
      <c r="K666" s="271" t="s">
        <v>1</v>
      </c>
      <c r="L666" s="271" t="s">
        <v>1</v>
      </c>
      <c r="M666" s="275" t="s">
        <v>33</v>
      </c>
      <c r="N666" s="271" t="s">
        <v>1</v>
      </c>
      <c r="O666" s="271" t="s">
        <v>1</v>
      </c>
      <c r="P666" s="271" t="s">
        <v>1</v>
      </c>
      <c r="Q666" s="271" t="s">
        <v>1</v>
      </c>
      <c r="R666" s="271" t="s">
        <v>1</v>
      </c>
      <c r="S666" s="271" t="s">
        <v>1</v>
      </c>
      <c r="T666" s="271" t="s">
        <v>1</v>
      </c>
      <c r="U666" s="271" t="s">
        <v>1</v>
      </c>
      <c r="V666" s="271" t="s">
        <v>1</v>
      </c>
      <c r="W666" s="271" t="s">
        <v>1</v>
      </c>
      <c r="X666" s="271" t="s">
        <v>1</v>
      </c>
      <c r="Y666" s="271" t="s">
        <v>1</v>
      </c>
      <c r="Z666" s="271" t="s">
        <v>1</v>
      </c>
      <c r="AA666" s="271" t="s">
        <v>1</v>
      </c>
      <c r="AB666" s="271" t="s">
        <v>1</v>
      </c>
      <c r="AC666" s="271" t="s">
        <v>1</v>
      </c>
      <c r="AD666" s="271" t="s">
        <v>1</v>
      </c>
      <c r="AE666" s="271" t="s">
        <v>1</v>
      </c>
      <c r="AF666" s="271" t="s">
        <v>1</v>
      </c>
      <c r="AG666" s="271" t="s">
        <v>1</v>
      </c>
      <c r="AH666" s="271" t="s">
        <v>1</v>
      </c>
      <c r="AI666" s="271" t="s">
        <v>1</v>
      </c>
      <c r="AJ666" s="271" t="s">
        <v>1</v>
      </c>
      <c r="AK666" s="271" t="s">
        <v>1</v>
      </c>
      <c r="AL666" s="271" t="s">
        <v>1</v>
      </c>
      <c r="AM666" s="271" t="s">
        <v>1</v>
      </c>
      <c r="AN666" s="271" t="s">
        <v>1</v>
      </c>
      <c r="AO666" s="271" t="s">
        <v>1</v>
      </c>
      <c r="AP666" s="271" t="s">
        <v>1</v>
      </c>
      <c r="AQ666" s="271" t="s">
        <v>1</v>
      </c>
      <c r="AR666" s="271" t="s">
        <v>1</v>
      </c>
      <c r="AS666" s="271" t="s">
        <v>1</v>
      </c>
      <c r="AT666" s="271" t="s">
        <v>1</v>
      </c>
      <c r="AU666" s="271" t="s">
        <v>1</v>
      </c>
      <c r="AV666" s="271" t="s">
        <v>1</v>
      </c>
      <c r="AW666" s="284" t="s">
        <v>1</v>
      </c>
      <c r="AX666" s="284">
        <v>0</v>
      </c>
      <c r="AY666" s="284">
        <v>0</v>
      </c>
      <c r="AZ666" s="276" t="s">
        <v>1</v>
      </c>
      <c r="BA666" s="276" t="s">
        <v>1</v>
      </c>
      <c r="BB666" s="283" t="s">
        <v>1</v>
      </c>
      <c r="BD666" s="150" t="e">
        <f>_xlfn.XLOOKUP(A666,'KSD auditees'!A:A,'KSD auditees'!A:A)</f>
        <v>#N/A</v>
      </c>
      <c r="BE666" s="150" t="e">
        <f>_xlfn.XLOOKUP(A666,'KSD auditees'!A:A,'KSD auditees'!G:G)</f>
        <v>#N/A</v>
      </c>
      <c r="BF666" s="150">
        <f>_xlfn.XLOOKUP(A666,'[27]Non AGSA'!B:B,'[27]Non AGSA'!B:B)</f>
        <v>513</v>
      </c>
      <c r="BG666" s="150" t="e">
        <f>_xlfn.XLOOKUP(A666,'[27]Dormant auditee list'!C:C,'[27]Dormant auditee list'!C:C)</f>
        <v>#N/A</v>
      </c>
      <c r="BH666" s="150" t="e">
        <f>_xlfn.XLOOKUP(A666,[27]Reworked!A:A,[27]Reworked!I:I)</f>
        <v>#N/A</v>
      </c>
      <c r="BJ666" s="150">
        <v>4</v>
      </c>
      <c r="BK666" s="150">
        <v>6</v>
      </c>
    </row>
    <row r="667" spans="1:63" ht="26.25" customHeight="1" x14ac:dyDescent="0.25">
      <c r="A667" s="265">
        <v>1273</v>
      </c>
      <c r="B667" s="266" t="s">
        <v>1431</v>
      </c>
      <c r="C667" s="271" t="s">
        <v>1388</v>
      </c>
      <c r="D667" s="271" t="s">
        <v>941</v>
      </c>
      <c r="E667" s="271" t="s">
        <v>1389</v>
      </c>
      <c r="F667" s="271" t="s">
        <v>1</v>
      </c>
      <c r="G667" s="271" t="s">
        <v>447</v>
      </c>
      <c r="H667" s="266" t="s">
        <v>444</v>
      </c>
      <c r="I667" s="266" t="s">
        <v>437</v>
      </c>
      <c r="J667" s="285" t="s">
        <v>39</v>
      </c>
      <c r="K667" s="273" t="s">
        <v>22</v>
      </c>
      <c r="L667" s="273" t="s">
        <v>22</v>
      </c>
      <c r="M667" s="285" t="s">
        <v>39</v>
      </c>
      <c r="N667" s="272" t="s">
        <v>23</v>
      </c>
      <c r="O667" s="274" t="s">
        <v>20</v>
      </c>
      <c r="P667" s="271" t="s">
        <v>1</v>
      </c>
      <c r="Q667" s="271" t="s">
        <v>1</v>
      </c>
      <c r="R667" s="271" t="s">
        <v>1</v>
      </c>
      <c r="S667" s="271" t="s">
        <v>1</v>
      </c>
      <c r="T667" s="271" t="s">
        <v>1</v>
      </c>
      <c r="U667" s="271" t="s">
        <v>1</v>
      </c>
      <c r="V667" s="271" t="s">
        <v>1</v>
      </c>
      <c r="W667" s="271" t="s">
        <v>1</v>
      </c>
      <c r="X667" s="271" t="s">
        <v>1</v>
      </c>
      <c r="Y667" s="273" t="s">
        <v>22</v>
      </c>
      <c r="Z667" s="273" t="s">
        <v>22</v>
      </c>
      <c r="AA667" s="273" t="s">
        <v>22</v>
      </c>
      <c r="AB667" s="271" t="s">
        <v>1</v>
      </c>
      <c r="AC667" s="271" t="s">
        <v>1</v>
      </c>
      <c r="AD667" s="273" t="s">
        <v>22</v>
      </c>
      <c r="AE667" s="273" t="s">
        <v>22</v>
      </c>
      <c r="AF667" s="271" t="s">
        <v>1</v>
      </c>
      <c r="AG667" s="271" t="s">
        <v>1</v>
      </c>
      <c r="AH667" s="271" t="s">
        <v>1</v>
      </c>
      <c r="AI667" s="271" t="s">
        <v>1</v>
      </c>
      <c r="AJ667" s="271" t="s">
        <v>1</v>
      </c>
      <c r="AK667" s="271" t="s">
        <v>1</v>
      </c>
      <c r="AL667" s="271" t="s">
        <v>1</v>
      </c>
      <c r="AM667" s="271" t="s">
        <v>1</v>
      </c>
      <c r="AN667" s="271" t="s">
        <v>1</v>
      </c>
      <c r="AO667" s="271" t="s">
        <v>1</v>
      </c>
      <c r="AP667" s="271" t="s">
        <v>1</v>
      </c>
      <c r="AQ667" s="271" t="s">
        <v>1</v>
      </c>
      <c r="AR667" s="271" t="s">
        <v>1</v>
      </c>
      <c r="AS667" s="271" t="s">
        <v>1</v>
      </c>
      <c r="AT667" s="271" t="s">
        <v>1</v>
      </c>
      <c r="AU667" s="273" t="s">
        <v>22</v>
      </c>
      <c r="AV667" s="271" t="s">
        <v>1</v>
      </c>
      <c r="AW667" s="284" t="s">
        <v>1</v>
      </c>
      <c r="AX667" s="284">
        <v>0</v>
      </c>
      <c r="AY667" s="284">
        <v>0</v>
      </c>
      <c r="AZ667" s="276" t="s">
        <v>1</v>
      </c>
      <c r="BA667" s="276" t="s">
        <v>1</v>
      </c>
      <c r="BB667" s="283" t="s">
        <v>1</v>
      </c>
      <c r="BD667" s="150" t="e">
        <f>_xlfn.XLOOKUP(A667,'KSD auditees'!A:A,'KSD auditees'!A:A)</f>
        <v>#N/A</v>
      </c>
      <c r="BE667" s="150" t="e">
        <f>_xlfn.XLOOKUP(A667,'KSD auditees'!A:A,'KSD auditees'!G:G)</f>
        <v>#N/A</v>
      </c>
      <c r="BF667" s="150">
        <f>_xlfn.XLOOKUP(A667,'[27]Non AGSA'!B:B,'[27]Non AGSA'!B:B)</f>
        <v>1273</v>
      </c>
      <c r="BG667" s="150" t="e">
        <f>_xlfn.XLOOKUP(A667,'[27]Dormant auditee list'!C:C,'[27]Dormant auditee list'!C:C)</f>
        <v>#N/A</v>
      </c>
      <c r="BH667" s="150" t="e">
        <f>_xlfn.XLOOKUP(A667,[27]Reworked!A:A,[27]Reworked!I:I)</f>
        <v>#N/A</v>
      </c>
      <c r="BJ667" s="150">
        <v>4</v>
      </c>
      <c r="BK667" s="150">
        <v>6</v>
      </c>
    </row>
    <row r="668" spans="1:63" ht="27" customHeight="1" x14ac:dyDescent="0.25">
      <c r="A668" s="265">
        <v>1172</v>
      </c>
      <c r="B668" s="266" t="s">
        <v>1432</v>
      </c>
      <c r="C668" s="271" t="s">
        <v>1388</v>
      </c>
      <c r="D668" s="271" t="s">
        <v>941</v>
      </c>
      <c r="E668" s="271" t="s">
        <v>1389</v>
      </c>
      <c r="F668" s="271" t="s">
        <v>1</v>
      </c>
      <c r="G668" s="271" t="s">
        <v>956</v>
      </c>
      <c r="H668" s="266" t="s">
        <v>444</v>
      </c>
      <c r="I668" s="266" t="s">
        <v>437</v>
      </c>
      <c r="J668" s="285" t="s">
        <v>39</v>
      </c>
      <c r="K668" s="271" t="s">
        <v>1</v>
      </c>
      <c r="L668" s="273" t="s">
        <v>22</v>
      </c>
      <c r="M668" s="285" t="s">
        <v>39</v>
      </c>
      <c r="N668" s="271" t="s">
        <v>1</v>
      </c>
      <c r="O668" s="272" t="s">
        <v>23</v>
      </c>
      <c r="P668" s="271" t="s">
        <v>1</v>
      </c>
      <c r="Q668" s="271" t="s">
        <v>1</v>
      </c>
      <c r="R668" s="271" t="s">
        <v>1</v>
      </c>
      <c r="S668" s="271" t="s">
        <v>1</v>
      </c>
      <c r="T668" s="271" t="s">
        <v>1</v>
      </c>
      <c r="U668" s="271" t="s">
        <v>1</v>
      </c>
      <c r="V668" s="271" t="s">
        <v>1</v>
      </c>
      <c r="W668" s="271" t="s">
        <v>1</v>
      </c>
      <c r="X668" s="271" t="s">
        <v>1</v>
      </c>
      <c r="Y668" s="271" t="s">
        <v>1</v>
      </c>
      <c r="Z668" s="271" t="s">
        <v>1</v>
      </c>
      <c r="AA668" s="271" t="s">
        <v>1</v>
      </c>
      <c r="AB668" s="271" t="s">
        <v>1</v>
      </c>
      <c r="AC668" s="271" t="s">
        <v>1</v>
      </c>
      <c r="AD668" s="271" t="s">
        <v>1</v>
      </c>
      <c r="AE668" s="273" t="s">
        <v>22</v>
      </c>
      <c r="AF668" s="271" t="s">
        <v>1</v>
      </c>
      <c r="AG668" s="271" t="s">
        <v>1</v>
      </c>
      <c r="AH668" s="271" t="s">
        <v>1</v>
      </c>
      <c r="AI668" s="271" t="s">
        <v>1</v>
      </c>
      <c r="AJ668" s="271" t="s">
        <v>1</v>
      </c>
      <c r="AK668" s="271" t="s">
        <v>1</v>
      </c>
      <c r="AL668" s="271" t="s">
        <v>1</v>
      </c>
      <c r="AM668" s="271" t="s">
        <v>1</v>
      </c>
      <c r="AN668" s="271" t="s">
        <v>1</v>
      </c>
      <c r="AO668" s="271" t="s">
        <v>1</v>
      </c>
      <c r="AP668" s="271" t="s">
        <v>1</v>
      </c>
      <c r="AQ668" s="271" t="s">
        <v>1</v>
      </c>
      <c r="AR668" s="271" t="s">
        <v>1</v>
      </c>
      <c r="AS668" s="271" t="s">
        <v>1</v>
      </c>
      <c r="AT668" s="271" t="s">
        <v>1</v>
      </c>
      <c r="AU668" s="271" t="s">
        <v>1</v>
      </c>
      <c r="AV668" s="271" t="s">
        <v>1</v>
      </c>
      <c r="AW668" s="284" t="s">
        <v>1</v>
      </c>
      <c r="AX668" s="284">
        <v>0</v>
      </c>
      <c r="AY668" s="284">
        <v>0</v>
      </c>
      <c r="AZ668" s="276" t="s">
        <v>1</v>
      </c>
      <c r="BA668" s="276" t="s">
        <v>1</v>
      </c>
      <c r="BB668" s="283" t="s">
        <v>1</v>
      </c>
      <c r="BD668" s="150" t="e">
        <f>_xlfn.XLOOKUP(A668,'KSD auditees'!A:A,'KSD auditees'!A:A)</f>
        <v>#N/A</v>
      </c>
      <c r="BE668" s="150" t="e">
        <f>_xlfn.XLOOKUP(A668,'KSD auditees'!A:A,'KSD auditees'!G:G)</f>
        <v>#N/A</v>
      </c>
      <c r="BF668" s="150">
        <f>_xlfn.XLOOKUP(A668,'[27]Non AGSA'!B:B,'[27]Non AGSA'!B:B)</f>
        <v>1172</v>
      </c>
      <c r="BG668" s="150" t="e">
        <f>_xlfn.XLOOKUP(A668,'[27]Dormant auditee list'!C:C,'[27]Dormant auditee list'!C:C)</f>
        <v>#N/A</v>
      </c>
      <c r="BH668" s="150" t="e">
        <f>_xlfn.XLOOKUP(A668,[27]Reworked!A:A,[27]Reworked!I:I)</f>
        <v>#N/A</v>
      </c>
      <c r="BJ668" s="150">
        <v>4</v>
      </c>
      <c r="BK668" s="150">
        <v>6</v>
      </c>
    </row>
    <row r="669" spans="1:63" ht="26.25" customHeight="1" x14ac:dyDescent="0.25">
      <c r="A669" s="265">
        <v>1289</v>
      </c>
      <c r="B669" s="266" t="s">
        <v>1433</v>
      </c>
      <c r="C669" s="271" t="s">
        <v>1388</v>
      </c>
      <c r="D669" s="271" t="s">
        <v>941</v>
      </c>
      <c r="E669" s="271" t="s">
        <v>1389</v>
      </c>
      <c r="F669" s="271" t="s">
        <v>1</v>
      </c>
      <c r="G669" s="271" t="s">
        <v>447</v>
      </c>
      <c r="H669" s="266" t="s">
        <v>444</v>
      </c>
      <c r="I669" s="266" t="s">
        <v>437</v>
      </c>
      <c r="J669" s="285" t="s">
        <v>39</v>
      </c>
      <c r="K669" s="271" t="s">
        <v>1</v>
      </c>
      <c r="L669" s="273" t="s">
        <v>22</v>
      </c>
      <c r="M669" s="285" t="s">
        <v>39</v>
      </c>
      <c r="N669" s="271" t="s">
        <v>1</v>
      </c>
      <c r="O669" s="274" t="s">
        <v>20</v>
      </c>
      <c r="P669" s="271" t="s">
        <v>1</v>
      </c>
      <c r="Q669" s="271" t="s">
        <v>1</v>
      </c>
      <c r="R669" s="271" t="s">
        <v>1</v>
      </c>
      <c r="S669" s="271" t="s">
        <v>1</v>
      </c>
      <c r="T669" s="271" t="s">
        <v>1</v>
      </c>
      <c r="U669" s="271" t="s">
        <v>1</v>
      </c>
      <c r="V669" s="271" t="s">
        <v>1</v>
      </c>
      <c r="W669" s="271" t="s">
        <v>1</v>
      </c>
      <c r="X669" s="271" t="s">
        <v>1</v>
      </c>
      <c r="Y669" s="271" t="s">
        <v>1</v>
      </c>
      <c r="Z669" s="271" t="s">
        <v>1</v>
      </c>
      <c r="AA669" s="271" t="s">
        <v>1</v>
      </c>
      <c r="AB669" s="271" t="s">
        <v>1</v>
      </c>
      <c r="AC669" s="271" t="s">
        <v>1</v>
      </c>
      <c r="AD669" s="271" t="s">
        <v>1</v>
      </c>
      <c r="AE669" s="271" t="s">
        <v>1</v>
      </c>
      <c r="AF669" s="271" t="s">
        <v>1</v>
      </c>
      <c r="AG669" s="271" t="s">
        <v>1</v>
      </c>
      <c r="AH669" s="271" t="s">
        <v>1</v>
      </c>
      <c r="AI669" s="271" t="s">
        <v>1</v>
      </c>
      <c r="AJ669" s="271" t="s">
        <v>1</v>
      </c>
      <c r="AK669" s="271" t="s">
        <v>1</v>
      </c>
      <c r="AL669" s="271" t="s">
        <v>1</v>
      </c>
      <c r="AM669" s="271" t="s">
        <v>1</v>
      </c>
      <c r="AN669" s="271" t="s">
        <v>1</v>
      </c>
      <c r="AO669" s="271" t="s">
        <v>1</v>
      </c>
      <c r="AP669" s="271" t="s">
        <v>1</v>
      </c>
      <c r="AQ669" s="271" t="s">
        <v>1</v>
      </c>
      <c r="AR669" s="273" t="s">
        <v>22</v>
      </c>
      <c r="AS669" s="271" t="s">
        <v>1</v>
      </c>
      <c r="AT669" s="271" t="s">
        <v>1</v>
      </c>
      <c r="AU669" s="271" t="s">
        <v>1</v>
      </c>
      <c r="AV669" s="271" t="s">
        <v>1</v>
      </c>
      <c r="AW669" s="284" t="s">
        <v>1</v>
      </c>
      <c r="AX669" s="284">
        <v>0</v>
      </c>
      <c r="AY669" s="284">
        <v>0</v>
      </c>
      <c r="AZ669" s="276" t="s">
        <v>1</v>
      </c>
      <c r="BA669" s="276" t="s">
        <v>1</v>
      </c>
      <c r="BB669" s="283" t="s">
        <v>1</v>
      </c>
      <c r="BD669" s="150" t="e">
        <f>_xlfn.XLOOKUP(A669,'KSD auditees'!A:A,'KSD auditees'!A:A)</f>
        <v>#N/A</v>
      </c>
      <c r="BE669" s="150" t="e">
        <f>_xlfn.XLOOKUP(A669,'KSD auditees'!A:A,'KSD auditees'!G:G)</f>
        <v>#N/A</v>
      </c>
      <c r="BF669" s="150">
        <f>_xlfn.XLOOKUP(A669,'[27]Non AGSA'!B:B,'[27]Non AGSA'!B:B)</f>
        <v>1289</v>
      </c>
      <c r="BG669" s="150" t="e">
        <f>_xlfn.XLOOKUP(A669,'[27]Dormant auditee list'!C:C,'[27]Dormant auditee list'!C:C)</f>
        <v>#N/A</v>
      </c>
      <c r="BH669" s="150" t="e">
        <f>_xlfn.XLOOKUP(A669,[27]Reworked!A:A,[27]Reworked!I:I)</f>
        <v>#N/A</v>
      </c>
      <c r="BJ669" s="150">
        <v>4</v>
      </c>
      <c r="BK669" s="150">
        <v>6</v>
      </c>
    </row>
    <row r="670" spans="1:63" ht="26.25" customHeight="1" x14ac:dyDescent="0.25">
      <c r="A670" s="265">
        <v>1269</v>
      </c>
      <c r="B670" s="266" t="s">
        <v>1434</v>
      </c>
      <c r="C670" s="271" t="s">
        <v>1388</v>
      </c>
      <c r="D670" s="271" t="s">
        <v>941</v>
      </c>
      <c r="E670" s="271" t="s">
        <v>1389</v>
      </c>
      <c r="F670" s="271" t="s">
        <v>1</v>
      </c>
      <c r="G670" s="271" t="s">
        <v>447</v>
      </c>
      <c r="H670" s="266" t="s">
        <v>444</v>
      </c>
      <c r="I670" s="266" t="s">
        <v>437</v>
      </c>
      <c r="J670" s="285" t="s">
        <v>39</v>
      </c>
      <c r="K670" s="273" t="s">
        <v>22</v>
      </c>
      <c r="L670" s="273" t="s">
        <v>22</v>
      </c>
      <c r="M670" s="152" t="s">
        <v>17</v>
      </c>
      <c r="N670" s="274" t="s">
        <v>20</v>
      </c>
      <c r="O670" s="274" t="s">
        <v>20</v>
      </c>
      <c r="P670" s="271" t="s">
        <v>1</v>
      </c>
      <c r="Q670" s="271" t="s">
        <v>1</v>
      </c>
      <c r="R670" s="271" t="s">
        <v>1</v>
      </c>
      <c r="S670" s="271" t="s">
        <v>1</v>
      </c>
      <c r="T670" s="271" t="s">
        <v>1</v>
      </c>
      <c r="U670" s="271" t="s">
        <v>1</v>
      </c>
      <c r="V670" s="271" t="s">
        <v>1</v>
      </c>
      <c r="W670" s="271" t="s">
        <v>1</v>
      </c>
      <c r="X670" s="271" t="s">
        <v>1</v>
      </c>
      <c r="Y670" s="271" t="s">
        <v>1</v>
      </c>
      <c r="Z670" s="273" t="s">
        <v>22</v>
      </c>
      <c r="AA670" s="271" t="s">
        <v>1</v>
      </c>
      <c r="AB670" s="271" t="s">
        <v>1</v>
      </c>
      <c r="AC670" s="271" t="s">
        <v>1</v>
      </c>
      <c r="AD670" s="271" t="s">
        <v>1</v>
      </c>
      <c r="AE670" s="273" t="s">
        <v>22</v>
      </c>
      <c r="AF670" s="271" t="s">
        <v>1</v>
      </c>
      <c r="AG670" s="271" t="s">
        <v>1</v>
      </c>
      <c r="AH670" s="271" t="s">
        <v>1</v>
      </c>
      <c r="AI670" s="271" t="s">
        <v>1</v>
      </c>
      <c r="AJ670" s="271" t="s">
        <v>1</v>
      </c>
      <c r="AK670" s="271" t="s">
        <v>1</v>
      </c>
      <c r="AL670" s="271" t="s">
        <v>1</v>
      </c>
      <c r="AM670" s="271" t="s">
        <v>1</v>
      </c>
      <c r="AN670" s="271" t="s">
        <v>1</v>
      </c>
      <c r="AO670" s="271" t="s">
        <v>1</v>
      </c>
      <c r="AP670" s="271" t="s">
        <v>1</v>
      </c>
      <c r="AQ670" s="271" t="s">
        <v>1</v>
      </c>
      <c r="AR670" s="271" t="s">
        <v>1</v>
      </c>
      <c r="AS670" s="271" t="s">
        <v>1</v>
      </c>
      <c r="AT670" s="271" t="s">
        <v>1</v>
      </c>
      <c r="AU670" s="273" t="s">
        <v>22</v>
      </c>
      <c r="AV670" s="271" t="s">
        <v>1</v>
      </c>
      <c r="AW670" s="284" t="s">
        <v>1</v>
      </c>
      <c r="AX670" s="284">
        <v>0</v>
      </c>
      <c r="AY670" s="284">
        <v>0</v>
      </c>
      <c r="AZ670" s="276" t="s">
        <v>1</v>
      </c>
      <c r="BA670" s="276" t="s">
        <v>1</v>
      </c>
      <c r="BB670" s="283" t="s">
        <v>1</v>
      </c>
      <c r="BD670" s="150" t="e">
        <f>_xlfn.XLOOKUP(A670,'KSD auditees'!A:A,'KSD auditees'!A:A)</f>
        <v>#N/A</v>
      </c>
      <c r="BE670" s="150" t="e">
        <f>_xlfn.XLOOKUP(A670,'KSD auditees'!A:A,'KSD auditees'!G:G)</f>
        <v>#N/A</v>
      </c>
      <c r="BF670" s="150">
        <f>_xlfn.XLOOKUP(A670,'[27]Non AGSA'!B:B,'[27]Non AGSA'!B:B)</f>
        <v>1269</v>
      </c>
      <c r="BG670" s="150" t="e">
        <f>_xlfn.XLOOKUP(A670,'[27]Dormant auditee list'!C:C,'[27]Dormant auditee list'!C:C)</f>
        <v>#N/A</v>
      </c>
      <c r="BH670" s="150" t="e">
        <f>_xlfn.XLOOKUP(A670,[27]Reworked!A:A,[27]Reworked!I:I)</f>
        <v>#N/A</v>
      </c>
      <c r="BJ670" s="150">
        <v>4</v>
      </c>
      <c r="BK670" s="150">
        <v>6</v>
      </c>
    </row>
    <row r="671" spans="1:63" ht="27" customHeight="1" x14ac:dyDescent="0.25">
      <c r="A671" s="265">
        <v>1274</v>
      </c>
      <c r="B671" s="266" t="s">
        <v>1435</v>
      </c>
      <c r="C671" s="271" t="s">
        <v>1388</v>
      </c>
      <c r="D671" s="271" t="s">
        <v>941</v>
      </c>
      <c r="E671" s="271" t="s">
        <v>1389</v>
      </c>
      <c r="F671" s="271" t="s">
        <v>1</v>
      </c>
      <c r="G671" s="271" t="s">
        <v>447</v>
      </c>
      <c r="H671" s="266" t="s">
        <v>444</v>
      </c>
      <c r="I671" s="266" t="s">
        <v>437</v>
      </c>
      <c r="J671" s="285" t="s">
        <v>39</v>
      </c>
      <c r="K671" s="271" t="s">
        <v>1</v>
      </c>
      <c r="L671" s="271" t="s">
        <v>1</v>
      </c>
      <c r="M671" s="285" t="s">
        <v>39</v>
      </c>
      <c r="N671" s="271" t="s">
        <v>1</v>
      </c>
      <c r="O671" s="271" t="s">
        <v>1</v>
      </c>
      <c r="P671" s="271" t="s">
        <v>1</v>
      </c>
      <c r="Q671" s="271" t="s">
        <v>1</v>
      </c>
      <c r="R671" s="271" t="s">
        <v>1</v>
      </c>
      <c r="S671" s="271" t="s">
        <v>1</v>
      </c>
      <c r="T671" s="271" t="s">
        <v>1</v>
      </c>
      <c r="U671" s="271" t="s">
        <v>1</v>
      </c>
      <c r="V671" s="271" t="s">
        <v>1</v>
      </c>
      <c r="W671" s="271" t="s">
        <v>1</v>
      </c>
      <c r="X671" s="271" t="s">
        <v>1</v>
      </c>
      <c r="Y671" s="271" t="s">
        <v>1</v>
      </c>
      <c r="Z671" s="271" t="s">
        <v>1</v>
      </c>
      <c r="AA671" s="271" t="s">
        <v>1</v>
      </c>
      <c r="AB671" s="271" t="s">
        <v>1</v>
      </c>
      <c r="AC671" s="271" t="s">
        <v>1</v>
      </c>
      <c r="AD671" s="271" t="s">
        <v>1</v>
      </c>
      <c r="AE671" s="271" t="s">
        <v>1</v>
      </c>
      <c r="AF671" s="271" t="s">
        <v>1</v>
      </c>
      <c r="AG671" s="271" t="s">
        <v>1</v>
      </c>
      <c r="AH671" s="271" t="s">
        <v>1</v>
      </c>
      <c r="AI671" s="271" t="s">
        <v>1</v>
      </c>
      <c r="AJ671" s="271" t="s">
        <v>1</v>
      </c>
      <c r="AK671" s="271" t="s">
        <v>1</v>
      </c>
      <c r="AL671" s="271" t="s">
        <v>1</v>
      </c>
      <c r="AM671" s="271" t="s">
        <v>1</v>
      </c>
      <c r="AN671" s="271" t="s">
        <v>1</v>
      </c>
      <c r="AO671" s="271" t="s">
        <v>1</v>
      </c>
      <c r="AP671" s="271" t="s">
        <v>1</v>
      </c>
      <c r="AQ671" s="271" t="s">
        <v>1</v>
      </c>
      <c r="AR671" s="271" t="s">
        <v>1</v>
      </c>
      <c r="AS671" s="271" t="s">
        <v>1</v>
      </c>
      <c r="AT671" s="271" t="s">
        <v>1</v>
      </c>
      <c r="AU671" s="271" t="s">
        <v>1</v>
      </c>
      <c r="AV671" s="271" t="s">
        <v>1</v>
      </c>
      <c r="AW671" s="284" t="s">
        <v>1</v>
      </c>
      <c r="AX671" s="284">
        <v>0</v>
      </c>
      <c r="AY671" s="284">
        <v>0</v>
      </c>
      <c r="AZ671" s="276" t="s">
        <v>1</v>
      </c>
      <c r="BA671" s="276" t="s">
        <v>1</v>
      </c>
      <c r="BB671" s="283" t="s">
        <v>1</v>
      </c>
      <c r="BD671" s="150" t="e">
        <f>_xlfn.XLOOKUP(A671,'KSD auditees'!A:A,'KSD auditees'!A:A)</f>
        <v>#N/A</v>
      </c>
      <c r="BE671" s="150" t="e">
        <f>_xlfn.XLOOKUP(A671,'KSD auditees'!A:A,'KSD auditees'!G:G)</f>
        <v>#N/A</v>
      </c>
      <c r="BF671" s="150">
        <f>_xlfn.XLOOKUP(A671,'[27]Non AGSA'!B:B,'[27]Non AGSA'!B:B)</f>
        <v>1274</v>
      </c>
      <c r="BG671" s="150" t="e">
        <f>_xlfn.XLOOKUP(A671,'[27]Dormant auditee list'!C:C,'[27]Dormant auditee list'!C:C)</f>
        <v>#N/A</v>
      </c>
      <c r="BH671" s="150" t="e">
        <f>_xlfn.XLOOKUP(A671,[27]Reworked!A:A,[27]Reworked!I:I)</f>
        <v>#N/A</v>
      </c>
      <c r="BJ671" s="150">
        <v>4</v>
      </c>
      <c r="BK671" s="150">
        <v>6</v>
      </c>
    </row>
    <row r="672" spans="1:63" ht="26.25" customHeight="1" x14ac:dyDescent="0.25">
      <c r="A672" s="265">
        <v>1281</v>
      </c>
      <c r="B672" s="266" t="s">
        <v>1436</v>
      </c>
      <c r="C672" s="271" t="s">
        <v>1388</v>
      </c>
      <c r="D672" s="271" t="s">
        <v>941</v>
      </c>
      <c r="E672" s="271" t="s">
        <v>1389</v>
      </c>
      <c r="F672" s="271" t="s">
        <v>1</v>
      </c>
      <c r="G672" s="271" t="s">
        <v>447</v>
      </c>
      <c r="H672" s="266" t="s">
        <v>444</v>
      </c>
      <c r="I672" s="266" t="s">
        <v>437</v>
      </c>
      <c r="J672" s="285" t="s">
        <v>39</v>
      </c>
      <c r="K672" s="271" t="s">
        <v>1</v>
      </c>
      <c r="L672" s="273" t="s">
        <v>22</v>
      </c>
      <c r="M672" s="285" t="s">
        <v>39</v>
      </c>
      <c r="N672" s="271" t="s">
        <v>1</v>
      </c>
      <c r="O672" s="272" t="s">
        <v>23</v>
      </c>
      <c r="P672" s="271" t="s">
        <v>1</v>
      </c>
      <c r="Q672" s="271" t="s">
        <v>1</v>
      </c>
      <c r="R672" s="271" t="s">
        <v>1</v>
      </c>
      <c r="S672" s="271" t="s">
        <v>1</v>
      </c>
      <c r="T672" s="271" t="s">
        <v>1</v>
      </c>
      <c r="U672" s="271" t="s">
        <v>1</v>
      </c>
      <c r="V672" s="271" t="s">
        <v>1</v>
      </c>
      <c r="W672" s="271" t="s">
        <v>1</v>
      </c>
      <c r="X672" s="271" t="s">
        <v>1</v>
      </c>
      <c r="Y672" s="271" t="s">
        <v>1</v>
      </c>
      <c r="Z672" s="271" t="s">
        <v>1</v>
      </c>
      <c r="AA672" s="271" t="s">
        <v>1</v>
      </c>
      <c r="AB672" s="271" t="s">
        <v>1</v>
      </c>
      <c r="AC672" s="271" t="s">
        <v>1</v>
      </c>
      <c r="AD672" s="271" t="s">
        <v>1</v>
      </c>
      <c r="AE672" s="271" t="s">
        <v>1</v>
      </c>
      <c r="AF672" s="271" t="s">
        <v>1</v>
      </c>
      <c r="AG672" s="271" t="s">
        <v>1</v>
      </c>
      <c r="AH672" s="271" t="s">
        <v>1</v>
      </c>
      <c r="AI672" s="271" t="s">
        <v>1</v>
      </c>
      <c r="AJ672" s="271" t="s">
        <v>1</v>
      </c>
      <c r="AK672" s="271" t="s">
        <v>1</v>
      </c>
      <c r="AL672" s="271" t="s">
        <v>1</v>
      </c>
      <c r="AM672" s="271" t="s">
        <v>1</v>
      </c>
      <c r="AN672" s="271" t="s">
        <v>1</v>
      </c>
      <c r="AO672" s="271" t="s">
        <v>1</v>
      </c>
      <c r="AP672" s="271" t="s">
        <v>1</v>
      </c>
      <c r="AQ672" s="271" t="s">
        <v>1</v>
      </c>
      <c r="AR672" s="273" t="s">
        <v>22</v>
      </c>
      <c r="AS672" s="271" t="s">
        <v>1</v>
      </c>
      <c r="AT672" s="271" t="s">
        <v>1</v>
      </c>
      <c r="AU672" s="271" t="s">
        <v>1</v>
      </c>
      <c r="AV672" s="271" t="s">
        <v>1</v>
      </c>
      <c r="AW672" s="284" t="s">
        <v>1</v>
      </c>
      <c r="AX672" s="284">
        <v>0</v>
      </c>
      <c r="AY672" s="284">
        <v>0</v>
      </c>
      <c r="AZ672" s="276" t="s">
        <v>1</v>
      </c>
      <c r="BA672" s="276" t="s">
        <v>1</v>
      </c>
      <c r="BB672" s="283" t="s">
        <v>1</v>
      </c>
      <c r="BD672" s="150" t="e">
        <f>_xlfn.XLOOKUP(A672,'KSD auditees'!A:A,'KSD auditees'!A:A)</f>
        <v>#N/A</v>
      </c>
      <c r="BE672" s="150" t="e">
        <f>_xlfn.XLOOKUP(A672,'KSD auditees'!A:A,'KSD auditees'!G:G)</f>
        <v>#N/A</v>
      </c>
      <c r="BF672" s="150">
        <f>_xlfn.XLOOKUP(A672,'[27]Non AGSA'!B:B,'[27]Non AGSA'!B:B)</f>
        <v>1281</v>
      </c>
      <c r="BG672" s="150" t="e">
        <f>_xlfn.XLOOKUP(A672,'[27]Dormant auditee list'!C:C,'[27]Dormant auditee list'!C:C)</f>
        <v>#N/A</v>
      </c>
      <c r="BH672" s="150" t="e">
        <f>_xlfn.XLOOKUP(A672,[27]Reworked!A:A,[27]Reworked!I:I)</f>
        <v>#N/A</v>
      </c>
      <c r="BJ672" s="150">
        <v>4</v>
      </c>
      <c r="BK672" s="150">
        <v>6</v>
      </c>
    </row>
    <row r="673" spans="1:63" ht="26.25" customHeight="1" x14ac:dyDescent="0.25">
      <c r="A673" s="265">
        <v>1283</v>
      </c>
      <c r="B673" s="266" t="s">
        <v>1437</v>
      </c>
      <c r="C673" s="271" t="s">
        <v>1388</v>
      </c>
      <c r="D673" s="271" t="s">
        <v>941</v>
      </c>
      <c r="E673" s="271" t="s">
        <v>1389</v>
      </c>
      <c r="F673" s="271" t="s">
        <v>1</v>
      </c>
      <c r="G673" s="271" t="s">
        <v>447</v>
      </c>
      <c r="H673" s="266" t="s">
        <v>444</v>
      </c>
      <c r="I673" s="266" t="s">
        <v>437</v>
      </c>
      <c r="J673" s="285" t="s">
        <v>39</v>
      </c>
      <c r="K673" s="271" t="s">
        <v>1</v>
      </c>
      <c r="L673" s="271" t="s">
        <v>1</v>
      </c>
      <c r="M673" s="285" t="s">
        <v>39</v>
      </c>
      <c r="N673" s="271" t="s">
        <v>1</v>
      </c>
      <c r="O673" s="273" t="s">
        <v>22</v>
      </c>
      <c r="P673" s="271" t="s">
        <v>1</v>
      </c>
      <c r="Q673" s="271" t="s">
        <v>1</v>
      </c>
      <c r="R673" s="271" t="s">
        <v>1</v>
      </c>
      <c r="S673" s="271" t="s">
        <v>1</v>
      </c>
      <c r="T673" s="271" t="s">
        <v>1</v>
      </c>
      <c r="U673" s="271" t="s">
        <v>1</v>
      </c>
      <c r="V673" s="271" t="s">
        <v>1</v>
      </c>
      <c r="W673" s="271" t="s">
        <v>1</v>
      </c>
      <c r="X673" s="271" t="s">
        <v>1</v>
      </c>
      <c r="Y673" s="271" t="s">
        <v>1</v>
      </c>
      <c r="Z673" s="271" t="s">
        <v>1</v>
      </c>
      <c r="AA673" s="271" t="s">
        <v>1</v>
      </c>
      <c r="AB673" s="271" t="s">
        <v>1</v>
      </c>
      <c r="AC673" s="271" t="s">
        <v>1</v>
      </c>
      <c r="AD673" s="271" t="s">
        <v>1</v>
      </c>
      <c r="AE673" s="271" t="s">
        <v>1</v>
      </c>
      <c r="AF673" s="271" t="s">
        <v>1</v>
      </c>
      <c r="AG673" s="271" t="s">
        <v>1</v>
      </c>
      <c r="AH673" s="271" t="s">
        <v>1</v>
      </c>
      <c r="AI673" s="271" t="s">
        <v>1</v>
      </c>
      <c r="AJ673" s="271" t="s">
        <v>1</v>
      </c>
      <c r="AK673" s="271" t="s">
        <v>1</v>
      </c>
      <c r="AL673" s="271" t="s">
        <v>1</v>
      </c>
      <c r="AM673" s="271" t="s">
        <v>1</v>
      </c>
      <c r="AN673" s="271" t="s">
        <v>1</v>
      </c>
      <c r="AO673" s="271" t="s">
        <v>1</v>
      </c>
      <c r="AP673" s="271" t="s">
        <v>1</v>
      </c>
      <c r="AQ673" s="271" t="s">
        <v>1</v>
      </c>
      <c r="AR673" s="271" t="s">
        <v>1</v>
      </c>
      <c r="AS673" s="271" t="s">
        <v>1</v>
      </c>
      <c r="AT673" s="271" t="s">
        <v>1</v>
      </c>
      <c r="AU673" s="271" t="s">
        <v>1</v>
      </c>
      <c r="AV673" s="271" t="s">
        <v>1</v>
      </c>
      <c r="AW673" s="284" t="s">
        <v>1</v>
      </c>
      <c r="AX673" s="284">
        <v>0</v>
      </c>
      <c r="AY673" s="284">
        <v>0</v>
      </c>
      <c r="AZ673" s="276" t="s">
        <v>1</v>
      </c>
      <c r="BA673" s="276" t="s">
        <v>1</v>
      </c>
      <c r="BB673" s="283" t="s">
        <v>1</v>
      </c>
      <c r="BD673" s="150" t="e">
        <f>_xlfn.XLOOKUP(A673,'KSD auditees'!A:A,'KSD auditees'!A:A)</f>
        <v>#N/A</v>
      </c>
      <c r="BE673" s="150" t="e">
        <f>_xlfn.XLOOKUP(A673,'KSD auditees'!A:A,'KSD auditees'!G:G)</f>
        <v>#N/A</v>
      </c>
      <c r="BF673" s="150">
        <f>_xlfn.XLOOKUP(A673,'[27]Non AGSA'!B:B,'[27]Non AGSA'!B:B)</f>
        <v>1283</v>
      </c>
      <c r="BG673" s="150" t="e">
        <f>_xlfn.XLOOKUP(A673,'[27]Dormant auditee list'!C:C,'[27]Dormant auditee list'!C:C)</f>
        <v>#N/A</v>
      </c>
      <c r="BH673" s="150" t="e">
        <f>_xlfn.XLOOKUP(A673,[27]Reworked!A:A,[27]Reworked!I:I)</f>
        <v>#N/A</v>
      </c>
      <c r="BJ673" s="150">
        <v>4</v>
      </c>
      <c r="BK673" s="150">
        <v>6</v>
      </c>
    </row>
    <row r="674" spans="1:63" ht="27" customHeight="1" x14ac:dyDescent="0.25">
      <c r="A674" s="265">
        <v>1447</v>
      </c>
      <c r="B674" s="266" t="s">
        <v>1438</v>
      </c>
      <c r="C674" s="271" t="s">
        <v>1388</v>
      </c>
      <c r="D674" s="271" t="s">
        <v>941</v>
      </c>
      <c r="E674" s="271" t="s">
        <v>1389</v>
      </c>
      <c r="F674" s="271" t="s">
        <v>1</v>
      </c>
      <c r="G674" s="271" t="s">
        <v>447</v>
      </c>
      <c r="H674" s="266" t="s">
        <v>444</v>
      </c>
      <c r="I674" s="266" t="s">
        <v>437</v>
      </c>
      <c r="J674" s="285" t="s">
        <v>39</v>
      </c>
      <c r="K674" s="271" t="s">
        <v>1</v>
      </c>
      <c r="L674" s="271" t="s">
        <v>1</v>
      </c>
      <c r="M674" s="285" t="s">
        <v>39</v>
      </c>
      <c r="N674" s="271" t="s">
        <v>1</v>
      </c>
      <c r="O674" s="273" t="s">
        <v>22</v>
      </c>
      <c r="P674" s="271" t="s">
        <v>1</v>
      </c>
      <c r="Q674" s="271" t="s">
        <v>1</v>
      </c>
      <c r="R674" s="271" t="s">
        <v>1</v>
      </c>
      <c r="S674" s="271" t="s">
        <v>1</v>
      </c>
      <c r="T674" s="271" t="s">
        <v>1</v>
      </c>
      <c r="U674" s="271" t="s">
        <v>1</v>
      </c>
      <c r="V674" s="271" t="s">
        <v>1</v>
      </c>
      <c r="W674" s="271" t="s">
        <v>1</v>
      </c>
      <c r="X674" s="271" t="s">
        <v>1</v>
      </c>
      <c r="Y674" s="271" t="s">
        <v>1</v>
      </c>
      <c r="Z674" s="271" t="s">
        <v>1</v>
      </c>
      <c r="AA674" s="271" t="s">
        <v>1</v>
      </c>
      <c r="AB674" s="271" t="s">
        <v>1</v>
      </c>
      <c r="AC674" s="271" t="s">
        <v>1</v>
      </c>
      <c r="AD674" s="271" t="s">
        <v>1</v>
      </c>
      <c r="AE674" s="271" t="s">
        <v>1</v>
      </c>
      <c r="AF674" s="271" t="s">
        <v>1</v>
      </c>
      <c r="AG674" s="271" t="s">
        <v>1</v>
      </c>
      <c r="AH674" s="271" t="s">
        <v>1</v>
      </c>
      <c r="AI674" s="271" t="s">
        <v>1</v>
      </c>
      <c r="AJ674" s="271" t="s">
        <v>1</v>
      </c>
      <c r="AK674" s="271" t="s">
        <v>1</v>
      </c>
      <c r="AL674" s="271" t="s">
        <v>1</v>
      </c>
      <c r="AM674" s="271" t="s">
        <v>1</v>
      </c>
      <c r="AN674" s="271" t="s">
        <v>1</v>
      </c>
      <c r="AO674" s="271" t="s">
        <v>1</v>
      </c>
      <c r="AP674" s="271" t="s">
        <v>1</v>
      </c>
      <c r="AQ674" s="271" t="s">
        <v>1</v>
      </c>
      <c r="AR674" s="271" t="s">
        <v>1</v>
      </c>
      <c r="AS674" s="271" t="s">
        <v>1</v>
      </c>
      <c r="AT674" s="271" t="s">
        <v>1</v>
      </c>
      <c r="AU674" s="271" t="s">
        <v>1</v>
      </c>
      <c r="AV674" s="271" t="s">
        <v>1</v>
      </c>
      <c r="AW674" s="284" t="s">
        <v>1</v>
      </c>
      <c r="AX674" s="284">
        <v>0</v>
      </c>
      <c r="AY674" s="284">
        <v>0</v>
      </c>
      <c r="AZ674" s="276" t="s">
        <v>1</v>
      </c>
      <c r="BA674" s="276" t="s">
        <v>1</v>
      </c>
      <c r="BB674" s="283" t="s">
        <v>1</v>
      </c>
      <c r="BD674" s="150" t="e">
        <f>_xlfn.XLOOKUP(A674,'KSD auditees'!A:A,'KSD auditees'!A:A)</f>
        <v>#N/A</v>
      </c>
      <c r="BE674" s="150" t="e">
        <f>_xlfn.XLOOKUP(A674,'KSD auditees'!A:A,'KSD auditees'!G:G)</f>
        <v>#N/A</v>
      </c>
      <c r="BF674" s="150">
        <f>_xlfn.XLOOKUP(A674,'[27]Non AGSA'!B:B,'[27]Non AGSA'!B:B)</f>
        <v>1447</v>
      </c>
      <c r="BG674" s="150" t="e">
        <f>_xlfn.XLOOKUP(A674,'[27]Dormant auditee list'!C:C,'[27]Dormant auditee list'!C:C)</f>
        <v>#N/A</v>
      </c>
      <c r="BH674" s="150" t="e">
        <f>_xlfn.XLOOKUP(A674,[27]Reworked!A:A,[27]Reworked!I:I)</f>
        <v>#N/A</v>
      </c>
      <c r="BJ674" s="150">
        <v>4</v>
      </c>
      <c r="BK674" s="150">
        <v>6</v>
      </c>
    </row>
    <row r="675" spans="1:63" ht="26.25" customHeight="1" x14ac:dyDescent="0.25">
      <c r="A675" s="265">
        <v>1275</v>
      </c>
      <c r="B675" s="266" t="s">
        <v>1439</v>
      </c>
      <c r="C675" s="271" t="s">
        <v>1388</v>
      </c>
      <c r="D675" s="271" t="s">
        <v>941</v>
      </c>
      <c r="E675" s="271" t="s">
        <v>1389</v>
      </c>
      <c r="F675" s="271" t="s">
        <v>1</v>
      </c>
      <c r="G675" s="271" t="s">
        <v>447</v>
      </c>
      <c r="H675" s="266" t="s">
        <v>444</v>
      </c>
      <c r="I675" s="266" t="s">
        <v>437</v>
      </c>
      <c r="J675" s="285" t="s">
        <v>39</v>
      </c>
      <c r="K675" s="271" t="s">
        <v>1</v>
      </c>
      <c r="L675" s="271" t="s">
        <v>1</v>
      </c>
      <c r="M675" s="285" t="s">
        <v>39</v>
      </c>
      <c r="N675" s="271" t="s">
        <v>1</v>
      </c>
      <c r="O675" s="271" t="s">
        <v>1</v>
      </c>
      <c r="P675" s="271" t="s">
        <v>1</v>
      </c>
      <c r="Q675" s="271" t="s">
        <v>1</v>
      </c>
      <c r="R675" s="271" t="s">
        <v>1</v>
      </c>
      <c r="S675" s="271" t="s">
        <v>1</v>
      </c>
      <c r="T675" s="271" t="s">
        <v>1</v>
      </c>
      <c r="U675" s="271" t="s">
        <v>1</v>
      </c>
      <c r="V675" s="271" t="s">
        <v>1</v>
      </c>
      <c r="W675" s="271" t="s">
        <v>1</v>
      </c>
      <c r="X675" s="271" t="s">
        <v>1</v>
      </c>
      <c r="Y675" s="271" t="s">
        <v>1</v>
      </c>
      <c r="Z675" s="271" t="s">
        <v>1</v>
      </c>
      <c r="AA675" s="271" t="s">
        <v>1</v>
      </c>
      <c r="AB675" s="271" t="s">
        <v>1</v>
      </c>
      <c r="AC675" s="271" t="s">
        <v>1</v>
      </c>
      <c r="AD675" s="271" t="s">
        <v>1</v>
      </c>
      <c r="AE675" s="271" t="s">
        <v>1</v>
      </c>
      <c r="AF675" s="271" t="s">
        <v>1</v>
      </c>
      <c r="AG675" s="271" t="s">
        <v>1</v>
      </c>
      <c r="AH675" s="271" t="s">
        <v>1</v>
      </c>
      <c r="AI675" s="271" t="s">
        <v>1</v>
      </c>
      <c r="AJ675" s="271" t="s">
        <v>1</v>
      </c>
      <c r="AK675" s="271" t="s">
        <v>1</v>
      </c>
      <c r="AL675" s="271" t="s">
        <v>1</v>
      </c>
      <c r="AM675" s="271" t="s">
        <v>1</v>
      </c>
      <c r="AN675" s="271" t="s">
        <v>1</v>
      </c>
      <c r="AO675" s="271" t="s">
        <v>1</v>
      </c>
      <c r="AP675" s="271" t="s">
        <v>1</v>
      </c>
      <c r="AQ675" s="271" t="s">
        <v>1</v>
      </c>
      <c r="AR675" s="271" t="s">
        <v>1</v>
      </c>
      <c r="AS675" s="271" t="s">
        <v>1</v>
      </c>
      <c r="AT675" s="271" t="s">
        <v>1</v>
      </c>
      <c r="AU675" s="271" t="s">
        <v>1</v>
      </c>
      <c r="AV675" s="271" t="s">
        <v>1</v>
      </c>
      <c r="AW675" s="284" t="s">
        <v>1</v>
      </c>
      <c r="AX675" s="284">
        <v>0</v>
      </c>
      <c r="AY675" s="284">
        <v>0</v>
      </c>
      <c r="AZ675" s="276" t="s">
        <v>1</v>
      </c>
      <c r="BA675" s="276" t="s">
        <v>1</v>
      </c>
      <c r="BB675" s="283" t="s">
        <v>1</v>
      </c>
      <c r="BD675" s="150" t="e">
        <f>_xlfn.XLOOKUP(A675,'KSD auditees'!A:A,'KSD auditees'!A:A)</f>
        <v>#N/A</v>
      </c>
      <c r="BE675" s="150" t="e">
        <f>_xlfn.XLOOKUP(A675,'KSD auditees'!A:A,'KSD auditees'!G:G)</f>
        <v>#N/A</v>
      </c>
      <c r="BF675" s="150">
        <f>_xlfn.XLOOKUP(A675,'[27]Non AGSA'!B:B,'[27]Non AGSA'!B:B)</f>
        <v>1275</v>
      </c>
      <c r="BG675" s="150" t="e">
        <f>_xlfn.XLOOKUP(A675,'[27]Dormant auditee list'!C:C,'[27]Dormant auditee list'!C:C)</f>
        <v>#N/A</v>
      </c>
      <c r="BH675" s="150" t="e">
        <f>_xlfn.XLOOKUP(A675,[27]Reworked!A:A,[27]Reworked!I:I)</f>
        <v>#N/A</v>
      </c>
      <c r="BJ675" s="150">
        <v>4</v>
      </c>
      <c r="BK675" s="150">
        <v>6</v>
      </c>
    </row>
    <row r="676" spans="1:63" ht="27" customHeight="1" x14ac:dyDescent="0.25">
      <c r="A676" s="265">
        <v>1276</v>
      </c>
      <c r="B676" s="266" t="s">
        <v>1440</v>
      </c>
      <c r="C676" s="271" t="s">
        <v>1388</v>
      </c>
      <c r="D676" s="271" t="s">
        <v>941</v>
      </c>
      <c r="E676" s="271" t="s">
        <v>1389</v>
      </c>
      <c r="F676" s="271" t="s">
        <v>1</v>
      </c>
      <c r="G676" s="271" t="s">
        <v>447</v>
      </c>
      <c r="H676" s="266" t="s">
        <v>444</v>
      </c>
      <c r="I676" s="266" t="s">
        <v>437</v>
      </c>
      <c r="J676" s="285" t="s">
        <v>39</v>
      </c>
      <c r="K676" s="273" t="s">
        <v>22</v>
      </c>
      <c r="L676" s="273" t="s">
        <v>22</v>
      </c>
      <c r="M676" s="152" t="s">
        <v>17</v>
      </c>
      <c r="N676" s="274" t="s">
        <v>20</v>
      </c>
      <c r="O676" s="274" t="s">
        <v>20</v>
      </c>
      <c r="P676" s="271" t="s">
        <v>1</v>
      </c>
      <c r="Q676" s="271" t="s">
        <v>1</v>
      </c>
      <c r="R676" s="271" t="s">
        <v>1</v>
      </c>
      <c r="S676" s="271" t="s">
        <v>1</v>
      </c>
      <c r="T676" s="271" t="s">
        <v>1</v>
      </c>
      <c r="U676" s="271" t="s">
        <v>1</v>
      </c>
      <c r="V676" s="271" t="s">
        <v>1</v>
      </c>
      <c r="W676" s="271" t="s">
        <v>1</v>
      </c>
      <c r="X676" s="271" t="s">
        <v>1</v>
      </c>
      <c r="Y676" s="271" t="s">
        <v>1</v>
      </c>
      <c r="Z676" s="273" t="s">
        <v>22</v>
      </c>
      <c r="AA676" s="273" t="s">
        <v>22</v>
      </c>
      <c r="AB676" s="271" t="s">
        <v>1</v>
      </c>
      <c r="AC676" s="271" t="s">
        <v>1</v>
      </c>
      <c r="AD676" s="271" t="s">
        <v>1</v>
      </c>
      <c r="AE676" s="273" t="s">
        <v>22</v>
      </c>
      <c r="AF676" s="271" t="s">
        <v>1</v>
      </c>
      <c r="AG676" s="271" t="s">
        <v>1</v>
      </c>
      <c r="AH676" s="271" t="s">
        <v>1</v>
      </c>
      <c r="AI676" s="271" t="s">
        <v>1</v>
      </c>
      <c r="AJ676" s="271" t="s">
        <v>1</v>
      </c>
      <c r="AK676" s="271" t="s">
        <v>1</v>
      </c>
      <c r="AL676" s="271" t="s">
        <v>1</v>
      </c>
      <c r="AM676" s="271" t="s">
        <v>1</v>
      </c>
      <c r="AN676" s="271" t="s">
        <v>1</v>
      </c>
      <c r="AO676" s="271" t="s">
        <v>1</v>
      </c>
      <c r="AP676" s="271" t="s">
        <v>1</v>
      </c>
      <c r="AQ676" s="271" t="s">
        <v>1</v>
      </c>
      <c r="AR676" s="271" t="s">
        <v>1</v>
      </c>
      <c r="AS676" s="271" t="s">
        <v>1</v>
      </c>
      <c r="AT676" s="271" t="s">
        <v>1</v>
      </c>
      <c r="AU676" s="273" t="s">
        <v>22</v>
      </c>
      <c r="AV676" s="271" t="s">
        <v>1</v>
      </c>
      <c r="AW676" s="284" t="s">
        <v>1</v>
      </c>
      <c r="AX676" s="284">
        <v>0</v>
      </c>
      <c r="AY676" s="284">
        <v>0</v>
      </c>
      <c r="AZ676" s="276" t="s">
        <v>1</v>
      </c>
      <c r="BA676" s="276" t="s">
        <v>1</v>
      </c>
      <c r="BB676" s="283" t="s">
        <v>1</v>
      </c>
      <c r="BD676" s="150" t="e">
        <f>_xlfn.XLOOKUP(A676,'KSD auditees'!A:A,'KSD auditees'!A:A)</f>
        <v>#N/A</v>
      </c>
      <c r="BE676" s="150" t="e">
        <f>_xlfn.XLOOKUP(A676,'KSD auditees'!A:A,'KSD auditees'!G:G)</f>
        <v>#N/A</v>
      </c>
      <c r="BF676" s="150">
        <f>_xlfn.XLOOKUP(A676,'[27]Non AGSA'!B:B,'[27]Non AGSA'!B:B)</f>
        <v>1276</v>
      </c>
      <c r="BG676" s="150" t="e">
        <f>_xlfn.XLOOKUP(A676,'[27]Dormant auditee list'!C:C,'[27]Dormant auditee list'!C:C)</f>
        <v>#N/A</v>
      </c>
      <c r="BH676" s="150" t="e">
        <f>_xlfn.XLOOKUP(A676,[27]Reworked!A:A,[27]Reworked!I:I)</f>
        <v>#N/A</v>
      </c>
      <c r="BJ676" s="150">
        <v>4</v>
      </c>
      <c r="BK676" s="150">
        <v>6</v>
      </c>
    </row>
    <row r="677" spans="1:63" ht="26.25" customHeight="1" x14ac:dyDescent="0.25">
      <c r="A677" s="265">
        <v>1290</v>
      </c>
      <c r="B677" s="266" t="s">
        <v>1441</v>
      </c>
      <c r="C677" s="271" t="s">
        <v>1388</v>
      </c>
      <c r="D677" s="271" t="s">
        <v>941</v>
      </c>
      <c r="E677" s="271" t="s">
        <v>1389</v>
      </c>
      <c r="F677" s="271" t="s">
        <v>1</v>
      </c>
      <c r="G677" s="271" t="s">
        <v>447</v>
      </c>
      <c r="H677" s="266" t="s">
        <v>444</v>
      </c>
      <c r="I677" s="266" t="s">
        <v>437</v>
      </c>
      <c r="J677" s="285" t="s">
        <v>39</v>
      </c>
      <c r="K677" s="271" t="s">
        <v>1</v>
      </c>
      <c r="L677" s="271" t="s">
        <v>1</v>
      </c>
      <c r="M677" s="285" t="s">
        <v>39</v>
      </c>
      <c r="N677" s="271" t="s">
        <v>1</v>
      </c>
      <c r="O677" s="271" t="s">
        <v>1</v>
      </c>
      <c r="P677" s="271" t="s">
        <v>1</v>
      </c>
      <c r="Q677" s="271" t="s">
        <v>1</v>
      </c>
      <c r="R677" s="271" t="s">
        <v>1</v>
      </c>
      <c r="S677" s="271" t="s">
        <v>1</v>
      </c>
      <c r="T677" s="271" t="s">
        <v>1</v>
      </c>
      <c r="U677" s="271" t="s">
        <v>1</v>
      </c>
      <c r="V677" s="271" t="s">
        <v>1</v>
      </c>
      <c r="W677" s="271" t="s">
        <v>1</v>
      </c>
      <c r="X677" s="271" t="s">
        <v>1</v>
      </c>
      <c r="Y677" s="271" t="s">
        <v>1</v>
      </c>
      <c r="Z677" s="271" t="s">
        <v>1</v>
      </c>
      <c r="AA677" s="271" t="s">
        <v>1</v>
      </c>
      <c r="AB677" s="271" t="s">
        <v>1</v>
      </c>
      <c r="AC677" s="271" t="s">
        <v>1</v>
      </c>
      <c r="AD677" s="271" t="s">
        <v>1</v>
      </c>
      <c r="AE677" s="271" t="s">
        <v>1</v>
      </c>
      <c r="AF677" s="271" t="s">
        <v>1</v>
      </c>
      <c r="AG677" s="271" t="s">
        <v>1</v>
      </c>
      <c r="AH677" s="271" t="s">
        <v>1</v>
      </c>
      <c r="AI677" s="271" t="s">
        <v>1</v>
      </c>
      <c r="AJ677" s="271" t="s">
        <v>1</v>
      </c>
      <c r="AK677" s="271" t="s">
        <v>1</v>
      </c>
      <c r="AL677" s="271" t="s">
        <v>1</v>
      </c>
      <c r="AM677" s="271" t="s">
        <v>1</v>
      </c>
      <c r="AN677" s="271" t="s">
        <v>1</v>
      </c>
      <c r="AO677" s="271" t="s">
        <v>1</v>
      </c>
      <c r="AP677" s="271" t="s">
        <v>1</v>
      </c>
      <c r="AQ677" s="271" t="s">
        <v>1</v>
      </c>
      <c r="AR677" s="271" t="s">
        <v>1</v>
      </c>
      <c r="AS677" s="271" t="s">
        <v>1</v>
      </c>
      <c r="AT677" s="271" t="s">
        <v>1</v>
      </c>
      <c r="AU677" s="271" t="s">
        <v>1</v>
      </c>
      <c r="AV677" s="271" t="s">
        <v>1</v>
      </c>
      <c r="AW677" s="284" t="s">
        <v>1</v>
      </c>
      <c r="AX677" s="284">
        <v>0</v>
      </c>
      <c r="AY677" s="284">
        <v>0</v>
      </c>
      <c r="AZ677" s="276" t="s">
        <v>1</v>
      </c>
      <c r="BA677" s="276" t="s">
        <v>1</v>
      </c>
      <c r="BB677" s="283" t="s">
        <v>1</v>
      </c>
      <c r="BD677" s="150" t="e">
        <f>_xlfn.XLOOKUP(A677,'KSD auditees'!A:A,'KSD auditees'!A:A)</f>
        <v>#N/A</v>
      </c>
      <c r="BE677" s="150" t="e">
        <f>_xlfn.XLOOKUP(A677,'KSD auditees'!A:A,'KSD auditees'!G:G)</f>
        <v>#N/A</v>
      </c>
      <c r="BF677" s="150">
        <f>_xlfn.XLOOKUP(A677,'[27]Non AGSA'!B:B,'[27]Non AGSA'!B:B)</f>
        <v>1290</v>
      </c>
      <c r="BG677" s="150" t="e">
        <f>_xlfn.XLOOKUP(A677,'[27]Dormant auditee list'!C:C,'[27]Dormant auditee list'!C:C)</f>
        <v>#N/A</v>
      </c>
      <c r="BH677" s="150" t="e">
        <f>_xlfn.XLOOKUP(A677,[27]Reworked!A:A,[27]Reworked!I:I)</f>
        <v>#N/A</v>
      </c>
      <c r="BJ677" s="150">
        <v>4</v>
      </c>
      <c r="BK677" s="150">
        <v>6</v>
      </c>
    </row>
    <row r="678" spans="1:63" ht="26.25" customHeight="1" x14ac:dyDescent="0.25">
      <c r="A678" s="265">
        <v>1272</v>
      </c>
      <c r="B678" s="266" t="s">
        <v>1442</v>
      </c>
      <c r="C678" s="271" t="s">
        <v>1388</v>
      </c>
      <c r="D678" s="271" t="s">
        <v>941</v>
      </c>
      <c r="E678" s="271" t="s">
        <v>1389</v>
      </c>
      <c r="F678" s="271" t="s">
        <v>1</v>
      </c>
      <c r="G678" s="271" t="s">
        <v>447</v>
      </c>
      <c r="H678" s="266" t="s">
        <v>444</v>
      </c>
      <c r="I678" s="266" t="s">
        <v>437</v>
      </c>
      <c r="J678" s="285" t="s">
        <v>39</v>
      </c>
      <c r="K678" s="271" t="s">
        <v>1</v>
      </c>
      <c r="L678" s="271" t="s">
        <v>1</v>
      </c>
      <c r="M678" s="285" t="s">
        <v>39</v>
      </c>
      <c r="N678" s="271" t="s">
        <v>1</v>
      </c>
      <c r="O678" s="273" t="s">
        <v>22</v>
      </c>
      <c r="P678" s="271" t="s">
        <v>1</v>
      </c>
      <c r="Q678" s="271" t="s">
        <v>1</v>
      </c>
      <c r="R678" s="271" t="s">
        <v>1</v>
      </c>
      <c r="S678" s="271" t="s">
        <v>1</v>
      </c>
      <c r="T678" s="271" t="s">
        <v>1</v>
      </c>
      <c r="U678" s="271" t="s">
        <v>1</v>
      </c>
      <c r="V678" s="271" t="s">
        <v>1</v>
      </c>
      <c r="W678" s="271" t="s">
        <v>1</v>
      </c>
      <c r="X678" s="271" t="s">
        <v>1</v>
      </c>
      <c r="Y678" s="271" t="s">
        <v>1</v>
      </c>
      <c r="Z678" s="271" t="s">
        <v>1</v>
      </c>
      <c r="AA678" s="271" t="s">
        <v>1</v>
      </c>
      <c r="AB678" s="271" t="s">
        <v>1</v>
      </c>
      <c r="AC678" s="271" t="s">
        <v>1</v>
      </c>
      <c r="AD678" s="271" t="s">
        <v>1</v>
      </c>
      <c r="AE678" s="271" t="s">
        <v>1</v>
      </c>
      <c r="AF678" s="271" t="s">
        <v>1</v>
      </c>
      <c r="AG678" s="271" t="s">
        <v>1</v>
      </c>
      <c r="AH678" s="271" t="s">
        <v>1</v>
      </c>
      <c r="AI678" s="271" t="s">
        <v>1</v>
      </c>
      <c r="AJ678" s="271" t="s">
        <v>1</v>
      </c>
      <c r="AK678" s="271" t="s">
        <v>1</v>
      </c>
      <c r="AL678" s="271" t="s">
        <v>1</v>
      </c>
      <c r="AM678" s="271" t="s">
        <v>1</v>
      </c>
      <c r="AN678" s="271" t="s">
        <v>1</v>
      </c>
      <c r="AO678" s="271" t="s">
        <v>1</v>
      </c>
      <c r="AP678" s="271" t="s">
        <v>1</v>
      </c>
      <c r="AQ678" s="271" t="s">
        <v>1</v>
      </c>
      <c r="AR678" s="271" t="s">
        <v>1</v>
      </c>
      <c r="AS678" s="271" t="s">
        <v>1</v>
      </c>
      <c r="AT678" s="271" t="s">
        <v>1</v>
      </c>
      <c r="AU678" s="271" t="s">
        <v>1</v>
      </c>
      <c r="AV678" s="271" t="s">
        <v>1</v>
      </c>
      <c r="AW678" s="284" t="s">
        <v>1</v>
      </c>
      <c r="AX678" s="284">
        <v>0</v>
      </c>
      <c r="AY678" s="284">
        <v>0</v>
      </c>
      <c r="AZ678" s="276" t="s">
        <v>1</v>
      </c>
      <c r="BA678" s="276" t="s">
        <v>1</v>
      </c>
      <c r="BB678" s="283" t="s">
        <v>1</v>
      </c>
      <c r="BD678" s="150" t="e">
        <f>_xlfn.XLOOKUP(A678,'KSD auditees'!A:A,'KSD auditees'!A:A)</f>
        <v>#N/A</v>
      </c>
      <c r="BE678" s="150" t="e">
        <f>_xlfn.XLOOKUP(A678,'KSD auditees'!A:A,'KSD auditees'!G:G)</f>
        <v>#N/A</v>
      </c>
      <c r="BF678" s="150">
        <f>_xlfn.XLOOKUP(A678,'[27]Non AGSA'!B:B,'[27]Non AGSA'!B:B)</f>
        <v>1272</v>
      </c>
      <c r="BG678" s="150" t="e">
        <f>_xlfn.XLOOKUP(A678,'[27]Dormant auditee list'!C:C,'[27]Dormant auditee list'!C:C)</f>
        <v>#N/A</v>
      </c>
      <c r="BH678" s="150" t="e">
        <f>_xlfn.XLOOKUP(A678,[27]Reworked!A:A,[27]Reworked!I:I)</f>
        <v>#N/A</v>
      </c>
      <c r="BJ678" s="150">
        <v>4</v>
      </c>
      <c r="BK678" s="150">
        <v>6</v>
      </c>
    </row>
    <row r="679" spans="1:63" ht="27" customHeight="1" x14ac:dyDescent="0.25">
      <c r="A679" s="265">
        <v>1291</v>
      </c>
      <c r="B679" s="266" t="s">
        <v>1443</v>
      </c>
      <c r="C679" s="271" t="s">
        <v>1388</v>
      </c>
      <c r="D679" s="271" t="s">
        <v>941</v>
      </c>
      <c r="E679" s="271" t="s">
        <v>1389</v>
      </c>
      <c r="F679" s="271" t="s">
        <v>1</v>
      </c>
      <c r="G679" s="271" t="s">
        <v>447</v>
      </c>
      <c r="H679" s="266" t="s">
        <v>444</v>
      </c>
      <c r="I679" s="266" t="s">
        <v>437</v>
      </c>
      <c r="J679" s="285" t="s">
        <v>39</v>
      </c>
      <c r="K679" s="271" t="s">
        <v>1</v>
      </c>
      <c r="L679" s="271" t="s">
        <v>1</v>
      </c>
      <c r="M679" s="285" t="s">
        <v>39</v>
      </c>
      <c r="N679" s="271" t="s">
        <v>1</v>
      </c>
      <c r="O679" s="271" t="s">
        <v>1</v>
      </c>
      <c r="P679" s="271" t="s">
        <v>1</v>
      </c>
      <c r="Q679" s="271" t="s">
        <v>1</v>
      </c>
      <c r="R679" s="271" t="s">
        <v>1</v>
      </c>
      <c r="S679" s="271" t="s">
        <v>1</v>
      </c>
      <c r="T679" s="271" t="s">
        <v>1</v>
      </c>
      <c r="U679" s="271" t="s">
        <v>1</v>
      </c>
      <c r="V679" s="271" t="s">
        <v>1</v>
      </c>
      <c r="W679" s="271" t="s">
        <v>1</v>
      </c>
      <c r="X679" s="271" t="s">
        <v>1</v>
      </c>
      <c r="Y679" s="271" t="s">
        <v>1</v>
      </c>
      <c r="Z679" s="271" t="s">
        <v>1</v>
      </c>
      <c r="AA679" s="271" t="s">
        <v>1</v>
      </c>
      <c r="AB679" s="271" t="s">
        <v>1</v>
      </c>
      <c r="AC679" s="271" t="s">
        <v>1</v>
      </c>
      <c r="AD679" s="271" t="s">
        <v>1</v>
      </c>
      <c r="AE679" s="271" t="s">
        <v>1</v>
      </c>
      <c r="AF679" s="271" t="s">
        <v>1</v>
      </c>
      <c r="AG679" s="271" t="s">
        <v>1</v>
      </c>
      <c r="AH679" s="271" t="s">
        <v>1</v>
      </c>
      <c r="AI679" s="271" t="s">
        <v>1</v>
      </c>
      <c r="AJ679" s="271" t="s">
        <v>1</v>
      </c>
      <c r="AK679" s="271" t="s">
        <v>1</v>
      </c>
      <c r="AL679" s="271" t="s">
        <v>1</v>
      </c>
      <c r="AM679" s="271" t="s">
        <v>1</v>
      </c>
      <c r="AN679" s="271" t="s">
        <v>1</v>
      </c>
      <c r="AO679" s="271" t="s">
        <v>1</v>
      </c>
      <c r="AP679" s="271" t="s">
        <v>1</v>
      </c>
      <c r="AQ679" s="271" t="s">
        <v>1</v>
      </c>
      <c r="AR679" s="271" t="s">
        <v>1</v>
      </c>
      <c r="AS679" s="271" t="s">
        <v>1</v>
      </c>
      <c r="AT679" s="271" t="s">
        <v>1</v>
      </c>
      <c r="AU679" s="271" t="s">
        <v>1</v>
      </c>
      <c r="AV679" s="271" t="s">
        <v>1</v>
      </c>
      <c r="AW679" s="284" t="s">
        <v>1</v>
      </c>
      <c r="AX679" s="284">
        <v>0</v>
      </c>
      <c r="AY679" s="284">
        <v>0</v>
      </c>
      <c r="AZ679" s="276" t="s">
        <v>1</v>
      </c>
      <c r="BA679" s="276" t="s">
        <v>1</v>
      </c>
      <c r="BB679" s="283" t="s">
        <v>1</v>
      </c>
      <c r="BD679" s="150" t="e">
        <f>_xlfn.XLOOKUP(A679,'KSD auditees'!A:A,'KSD auditees'!A:A)</f>
        <v>#N/A</v>
      </c>
      <c r="BE679" s="150" t="e">
        <f>_xlfn.XLOOKUP(A679,'KSD auditees'!A:A,'KSD auditees'!G:G)</f>
        <v>#N/A</v>
      </c>
      <c r="BF679" s="150">
        <f>_xlfn.XLOOKUP(A679,'[27]Non AGSA'!B:B,'[27]Non AGSA'!B:B)</f>
        <v>1291</v>
      </c>
      <c r="BG679" s="150" t="e">
        <f>_xlfn.XLOOKUP(A679,'[27]Dormant auditee list'!C:C,'[27]Dormant auditee list'!C:C)</f>
        <v>#N/A</v>
      </c>
      <c r="BH679" s="150" t="e">
        <f>_xlfn.XLOOKUP(A679,[27]Reworked!A:A,[27]Reworked!I:I)</f>
        <v>#N/A</v>
      </c>
      <c r="BJ679" s="150">
        <v>4</v>
      </c>
      <c r="BK679" s="150">
        <v>6</v>
      </c>
    </row>
    <row r="680" spans="1:63" ht="26.25" customHeight="1" x14ac:dyDescent="0.25">
      <c r="A680" s="265">
        <v>1277</v>
      </c>
      <c r="B680" s="266" t="s">
        <v>1444</v>
      </c>
      <c r="C680" s="271" t="s">
        <v>1388</v>
      </c>
      <c r="D680" s="271" t="s">
        <v>941</v>
      </c>
      <c r="E680" s="271" t="s">
        <v>1389</v>
      </c>
      <c r="F680" s="271" t="s">
        <v>1</v>
      </c>
      <c r="G680" s="271" t="s">
        <v>447</v>
      </c>
      <c r="H680" s="266" t="s">
        <v>444</v>
      </c>
      <c r="I680" s="266" t="s">
        <v>437</v>
      </c>
      <c r="J680" s="285" t="s">
        <v>39</v>
      </c>
      <c r="K680" s="271" t="s">
        <v>1</v>
      </c>
      <c r="L680" s="271" t="s">
        <v>1</v>
      </c>
      <c r="M680" s="285" t="s">
        <v>39</v>
      </c>
      <c r="N680" s="271" t="s">
        <v>1</v>
      </c>
      <c r="O680" s="273" t="s">
        <v>22</v>
      </c>
      <c r="P680" s="271" t="s">
        <v>1</v>
      </c>
      <c r="Q680" s="271" t="s">
        <v>1</v>
      </c>
      <c r="R680" s="271" t="s">
        <v>1</v>
      </c>
      <c r="S680" s="271" t="s">
        <v>1</v>
      </c>
      <c r="T680" s="271" t="s">
        <v>1</v>
      </c>
      <c r="U680" s="271" t="s">
        <v>1</v>
      </c>
      <c r="V680" s="271" t="s">
        <v>1</v>
      </c>
      <c r="W680" s="271" t="s">
        <v>1</v>
      </c>
      <c r="X680" s="271" t="s">
        <v>1</v>
      </c>
      <c r="Y680" s="271" t="s">
        <v>1</v>
      </c>
      <c r="Z680" s="271" t="s">
        <v>1</v>
      </c>
      <c r="AA680" s="271" t="s">
        <v>1</v>
      </c>
      <c r="AB680" s="271" t="s">
        <v>1</v>
      </c>
      <c r="AC680" s="271" t="s">
        <v>1</v>
      </c>
      <c r="AD680" s="271" t="s">
        <v>1</v>
      </c>
      <c r="AE680" s="271" t="s">
        <v>1</v>
      </c>
      <c r="AF680" s="271" t="s">
        <v>1</v>
      </c>
      <c r="AG680" s="271" t="s">
        <v>1</v>
      </c>
      <c r="AH680" s="271" t="s">
        <v>1</v>
      </c>
      <c r="AI680" s="271" t="s">
        <v>1</v>
      </c>
      <c r="AJ680" s="271" t="s">
        <v>1</v>
      </c>
      <c r="AK680" s="271" t="s">
        <v>1</v>
      </c>
      <c r="AL680" s="271" t="s">
        <v>1</v>
      </c>
      <c r="AM680" s="271" t="s">
        <v>1</v>
      </c>
      <c r="AN680" s="271" t="s">
        <v>1</v>
      </c>
      <c r="AO680" s="271" t="s">
        <v>1</v>
      </c>
      <c r="AP680" s="271" t="s">
        <v>1</v>
      </c>
      <c r="AQ680" s="271" t="s">
        <v>1</v>
      </c>
      <c r="AR680" s="271" t="s">
        <v>1</v>
      </c>
      <c r="AS680" s="271" t="s">
        <v>1</v>
      </c>
      <c r="AT680" s="271" t="s">
        <v>1</v>
      </c>
      <c r="AU680" s="271" t="s">
        <v>1</v>
      </c>
      <c r="AV680" s="271" t="s">
        <v>1</v>
      </c>
      <c r="AW680" s="284" t="s">
        <v>1</v>
      </c>
      <c r="AX680" s="284">
        <v>0</v>
      </c>
      <c r="AY680" s="284">
        <v>0</v>
      </c>
      <c r="AZ680" s="276" t="s">
        <v>1</v>
      </c>
      <c r="BA680" s="276" t="s">
        <v>1</v>
      </c>
      <c r="BB680" s="283" t="s">
        <v>1</v>
      </c>
      <c r="BD680" s="150" t="e">
        <f>_xlfn.XLOOKUP(A680,'KSD auditees'!A:A,'KSD auditees'!A:A)</f>
        <v>#N/A</v>
      </c>
      <c r="BE680" s="150" t="e">
        <f>_xlfn.XLOOKUP(A680,'KSD auditees'!A:A,'KSD auditees'!G:G)</f>
        <v>#N/A</v>
      </c>
      <c r="BF680" s="150">
        <f>_xlfn.XLOOKUP(A680,'[27]Non AGSA'!B:B,'[27]Non AGSA'!B:B)</f>
        <v>1277</v>
      </c>
      <c r="BG680" s="150" t="e">
        <f>_xlfn.XLOOKUP(A680,'[27]Dormant auditee list'!C:C,'[27]Dormant auditee list'!C:C)</f>
        <v>#N/A</v>
      </c>
      <c r="BH680" s="150" t="e">
        <f>_xlfn.XLOOKUP(A680,[27]Reworked!A:A,[27]Reworked!I:I)</f>
        <v>#N/A</v>
      </c>
      <c r="BJ680" s="150">
        <v>4</v>
      </c>
      <c r="BK680" s="150">
        <v>6</v>
      </c>
    </row>
    <row r="681" spans="1:63" ht="27" customHeight="1" x14ac:dyDescent="0.25">
      <c r="A681" s="265">
        <v>1284</v>
      </c>
      <c r="B681" s="266" t="s">
        <v>1445</v>
      </c>
      <c r="C681" s="271" t="s">
        <v>1388</v>
      </c>
      <c r="D681" s="271" t="s">
        <v>941</v>
      </c>
      <c r="E681" s="271" t="s">
        <v>1389</v>
      </c>
      <c r="F681" s="271" t="s">
        <v>1</v>
      </c>
      <c r="G681" s="271" t="s">
        <v>447</v>
      </c>
      <c r="H681" s="266" t="s">
        <v>444</v>
      </c>
      <c r="I681" s="266" t="s">
        <v>437</v>
      </c>
      <c r="J681" s="285" t="s">
        <v>39</v>
      </c>
      <c r="K681" s="271" t="s">
        <v>1</v>
      </c>
      <c r="L681" s="273" t="s">
        <v>22</v>
      </c>
      <c r="M681" s="285" t="s">
        <v>39</v>
      </c>
      <c r="N681" s="273" t="s">
        <v>22</v>
      </c>
      <c r="O681" s="274" t="s">
        <v>20</v>
      </c>
      <c r="P681" s="271" t="s">
        <v>1</v>
      </c>
      <c r="Q681" s="271" t="s">
        <v>1</v>
      </c>
      <c r="R681" s="271" t="s">
        <v>1</v>
      </c>
      <c r="S681" s="271" t="s">
        <v>1</v>
      </c>
      <c r="T681" s="271" t="s">
        <v>1</v>
      </c>
      <c r="U681" s="271" t="s">
        <v>1</v>
      </c>
      <c r="V681" s="271" t="s">
        <v>1</v>
      </c>
      <c r="W681" s="271" t="s">
        <v>1</v>
      </c>
      <c r="X681" s="271" t="s">
        <v>1</v>
      </c>
      <c r="Y681" s="271" t="s">
        <v>1</v>
      </c>
      <c r="Z681" s="271" t="s">
        <v>1</v>
      </c>
      <c r="AA681" s="271" t="s">
        <v>1</v>
      </c>
      <c r="AB681" s="271" t="s">
        <v>1</v>
      </c>
      <c r="AC681" s="271" t="s">
        <v>1</v>
      </c>
      <c r="AD681" s="271" t="s">
        <v>1</v>
      </c>
      <c r="AE681" s="273" t="s">
        <v>22</v>
      </c>
      <c r="AF681" s="271" t="s">
        <v>1</v>
      </c>
      <c r="AG681" s="271" t="s">
        <v>1</v>
      </c>
      <c r="AH681" s="271" t="s">
        <v>1</v>
      </c>
      <c r="AI681" s="271" t="s">
        <v>1</v>
      </c>
      <c r="AJ681" s="271" t="s">
        <v>1</v>
      </c>
      <c r="AK681" s="271" t="s">
        <v>1</v>
      </c>
      <c r="AL681" s="271" t="s">
        <v>1</v>
      </c>
      <c r="AM681" s="271" t="s">
        <v>1</v>
      </c>
      <c r="AN681" s="271" t="s">
        <v>1</v>
      </c>
      <c r="AO681" s="271" t="s">
        <v>1</v>
      </c>
      <c r="AP681" s="271" t="s">
        <v>1</v>
      </c>
      <c r="AQ681" s="271" t="s">
        <v>1</v>
      </c>
      <c r="AR681" s="271" t="s">
        <v>1</v>
      </c>
      <c r="AS681" s="271" t="s">
        <v>1</v>
      </c>
      <c r="AT681" s="271" t="s">
        <v>1</v>
      </c>
      <c r="AU681" s="273" t="s">
        <v>22</v>
      </c>
      <c r="AV681" s="271" t="s">
        <v>1</v>
      </c>
      <c r="AW681" s="284" t="s">
        <v>1</v>
      </c>
      <c r="AX681" s="284">
        <v>0</v>
      </c>
      <c r="AY681" s="284">
        <v>0</v>
      </c>
      <c r="AZ681" s="276" t="s">
        <v>1</v>
      </c>
      <c r="BA681" s="276" t="s">
        <v>1</v>
      </c>
      <c r="BB681" s="283" t="s">
        <v>1</v>
      </c>
      <c r="BD681" s="150" t="e">
        <f>_xlfn.XLOOKUP(A681,'KSD auditees'!A:A,'KSD auditees'!A:A)</f>
        <v>#N/A</v>
      </c>
      <c r="BE681" s="150" t="e">
        <f>_xlfn.XLOOKUP(A681,'KSD auditees'!A:A,'KSD auditees'!G:G)</f>
        <v>#N/A</v>
      </c>
      <c r="BF681" s="150">
        <f>_xlfn.XLOOKUP(A681,'[27]Non AGSA'!B:B,'[27]Non AGSA'!B:B)</f>
        <v>1284</v>
      </c>
      <c r="BG681" s="150" t="e">
        <f>_xlfn.XLOOKUP(A681,'[27]Dormant auditee list'!C:C,'[27]Dormant auditee list'!C:C)</f>
        <v>#N/A</v>
      </c>
      <c r="BH681" s="150" t="e">
        <f>_xlfn.XLOOKUP(A681,[27]Reworked!A:A,[27]Reworked!I:I)</f>
        <v>#N/A</v>
      </c>
      <c r="BJ681" s="150">
        <v>4</v>
      </c>
      <c r="BK681" s="150">
        <v>6</v>
      </c>
    </row>
    <row r="682" spans="1:63" ht="26.25" customHeight="1" x14ac:dyDescent="0.25">
      <c r="A682" s="265">
        <v>1282</v>
      </c>
      <c r="B682" s="266" t="s">
        <v>1446</v>
      </c>
      <c r="C682" s="271" t="s">
        <v>1388</v>
      </c>
      <c r="D682" s="271" t="s">
        <v>941</v>
      </c>
      <c r="E682" s="271" t="s">
        <v>1389</v>
      </c>
      <c r="F682" s="271" t="s">
        <v>1</v>
      </c>
      <c r="G682" s="271" t="s">
        <v>447</v>
      </c>
      <c r="H682" s="266" t="s">
        <v>444</v>
      </c>
      <c r="I682" s="266" t="s">
        <v>437</v>
      </c>
      <c r="J682" s="285" t="s">
        <v>39</v>
      </c>
      <c r="K682" s="271" t="s">
        <v>1</v>
      </c>
      <c r="L682" s="271" t="s">
        <v>1</v>
      </c>
      <c r="M682" s="285" t="s">
        <v>39</v>
      </c>
      <c r="N682" s="271" t="s">
        <v>1</v>
      </c>
      <c r="O682" s="271" t="s">
        <v>1</v>
      </c>
      <c r="P682" s="271" t="s">
        <v>1</v>
      </c>
      <c r="Q682" s="271" t="s">
        <v>1</v>
      </c>
      <c r="R682" s="271" t="s">
        <v>1</v>
      </c>
      <c r="S682" s="271" t="s">
        <v>1</v>
      </c>
      <c r="T682" s="271" t="s">
        <v>1</v>
      </c>
      <c r="U682" s="271" t="s">
        <v>1</v>
      </c>
      <c r="V682" s="271" t="s">
        <v>1</v>
      </c>
      <c r="W682" s="271" t="s">
        <v>1</v>
      </c>
      <c r="X682" s="271" t="s">
        <v>1</v>
      </c>
      <c r="Y682" s="271" t="s">
        <v>1</v>
      </c>
      <c r="Z682" s="271" t="s">
        <v>1</v>
      </c>
      <c r="AA682" s="271" t="s">
        <v>1</v>
      </c>
      <c r="AB682" s="271" t="s">
        <v>1</v>
      </c>
      <c r="AC682" s="271" t="s">
        <v>1</v>
      </c>
      <c r="AD682" s="271" t="s">
        <v>1</v>
      </c>
      <c r="AE682" s="271" t="s">
        <v>1</v>
      </c>
      <c r="AF682" s="271" t="s">
        <v>1</v>
      </c>
      <c r="AG682" s="271" t="s">
        <v>1</v>
      </c>
      <c r="AH682" s="271" t="s">
        <v>1</v>
      </c>
      <c r="AI682" s="271" t="s">
        <v>1</v>
      </c>
      <c r="AJ682" s="271" t="s">
        <v>1</v>
      </c>
      <c r="AK682" s="271" t="s">
        <v>1</v>
      </c>
      <c r="AL682" s="271" t="s">
        <v>1</v>
      </c>
      <c r="AM682" s="271" t="s">
        <v>1</v>
      </c>
      <c r="AN682" s="271" t="s">
        <v>1</v>
      </c>
      <c r="AO682" s="271" t="s">
        <v>1</v>
      </c>
      <c r="AP682" s="271" t="s">
        <v>1</v>
      </c>
      <c r="AQ682" s="271" t="s">
        <v>1</v>
      </c>
      <c r="AR682" s="271" t="s">
        <v>1</v>
      </c>
      <c r="AS682" s="271" t="s">
        <v>1</v>
      </c>
      <c r="AT682" s="271" t="s">
        <v>1</v>
      </c>
      <c r="AU682" s="271" t="s">
        <v>1</v>
      </c>
      <c r="AV682" s="271" t="s">
        <v>1</v>
      </c>
      <c r="AW682" s="284" t="s">
        <v>1</v>
      </c>
      <c r="AX682" s="284">
        <v>0</v>
      </c>
      <c r="AY682" s="284">
        <v>0</v>
      </c>
      <c r="AZ682" s="276" t="s">
        <v>1</v>
      </c>
      <c r="BA682" s="276" t="s">
        <v>1</v>
      </c>
      <c r="BB682" s="283" t="s">
        <v>1</v>
      </c>
      <c r="BD682" s="150" t="e">
        <f>_xlfn.XLOOKUP(A682,'KSD auditees'!A:A,'KSD auditees'!A:A)</f>
        <v>#N/A</v>
      </c>
      <c r="BE682" s="150" t="e">
        <f>_xlfn.XLOOKUP(A682,'KSD auditees'!A:A,'KSD auditees'!G:G)</f>
        <v>#N/A</v>
      </c>
      <c r="BF682" s="150">
        <f>_xlfn.XLOOKUP(A682,'[27]Non AGSA'!B:B,'[27]Non AGSA'!B:B)</f>
        <v>1282</v>
      </c>
      <c r="BG682" s="150" t="e">
        <f>_xlfn.XLOOKUP(A682,'[27]Dormant auditee list'!C:C,'[27]Dormant auditee list'!C:C)</f>
        <v>#N/A</v>
      </c>
      <c r="BH682" s="150" t="e">
        <f>_xlfn.XLOOKUP(A682,[27]Reworked!A:A,[27]Reworked!I:I)</f>
        <v>#N/A</v>
      </c>
      <c r="BJ682" s="150">
        <v>4</v>
      </c>
      <c r="BK682" s="150">
        <v>6</v>
      </c>
    </row>
    <row r="683" spans="1:63" ht="26.25" customHeight="1" x14ac:dyDescent="0.25">
      <c r="A683" s="265">
        <v>1278</v>
      </c>
      <c r="B683" s="266" t="s">
        <v>1447</v>
      </c>
      <c r="C683" s="271" t="s">
        <v>1388</v>
      </c>
      <c r="D683" s="271" t="s">
        <v>941</v>
      </c>
      <c r="E683" s="271" t="s">
        <v>1389</v>
      </c>
      <c r="F683" s="271" t="s">
        <v>1</v>
      </c>
      <c r="G683" s="271" t="s">
        <v>447</v>
      </c>
      <c r="H683" s="266" t="s">
        <v>444</v>
      </c>
      <c r="I683" s="266" t="s">
        <v>437</v>
      </c>
      <c r="J683" s="285" t="s">
        <v>39</v>
      </c>
      <c r="K683" s="271" t="s">
        <v>1</v>
      </c>
      <c r="L683" s="273" t="s">
        <v>22</v>
      </c>
      <c r="M683" s="152" t="s">
        <v>17</v>
      </c>
      <c r="N683" s="271" t="s">
        <v>1</v>
      </c>
      <c r="O683" s="272" t="s">
        <v>23</v>
      </c>
      <c r="P683" s="271" t="s">
        <v>1</v>
      </c>
      <c r="Q683" s="271" t="s">
        <v>1</v>
      </c>
      <c r="R683" s="271" t="s">
        <v>1</v>
      </c>
      <c r="S683" s="271" t="s">
        <v>1</v>
      </c>
      <c r="T683" s="271" t="s">
        <v>1</v>
      </c>
      <c r="U683" s="271" t="s">
        <v>1</v>
      </c>
      <c r="V683" s="271" t="s">
        <v>1</v>
      </c>
      <c r="W683" s="271" t="s">
        <v>1</v>
      </c>
      <c r="X683" s="271" t="s">
        <v>1</v>
      </c>
      <c r="Y683" s="271" t="s">
        <v>1</v>
      </c>
      <c r="Z683" s="271" t="s">
        <v>1</v>
      </c>
      <c r="AA683" s="271" t="s">
        <v>1</v>
      </c>
      <c r="AB683" s="271" t="s">
        <v>1</v>
      </c>
      <c r="AC683" s="271" t="s">
        <v>1</v>
      </c>
      <c r="AD683" s="271" t="s">
        <v>1</v>
      </c>
      <c r="AE683" s="273" t="s">
        <v>22</v>
      </c>
      <c r="AF683" s="271" t="s">
        <v>1</v>
      </c>
      <c r="AG683" s="271" t="s">
        <v>1</v>
      </c>
      <c r="AH683" s="271" t="s">
        <v>1</v>
      </c>
      <c r="AI683" s="271" t="s">
        <v>1</v>
      </c>
      <c r="AJ683" s="271" t="s">
        <v>1</v>
      </c>
      <c r="AK683" s="271" t="s">
        <v>1</v>
      </c>
      <c r="AL683" s="271" t="s">
        <v>1</v>
      </c>
      <c r="AM683" s="271" t="s">
        <v>1</v>
      </c>
      <c r="AN683" s="271" t="s">
        <v>1</v>
      </c>
      <c r="AO683" s="271" t="s">
        <v>1</v>
      </c>
      <c r="AP683" s="271" t="s">
        <v>1</v>
      </c>
      <c r="AQ683" s="271" t="s">
        <v>1</v>
      </c>
      <c r="AR683" s="271" t="s">
        <v>1</v>
      </c>
      <c r="AS683" s="271" t="s">
        <v>1</v>
      </c>
      <c r="AT683" s="271" t="s">
        <v>1</v>
      </c>
      <c r="AU683" s="271" t="s">
        <v>1</v>
      </c>
      <c r="AV683" s="271" t="s">
        <v>1</v>
      </c>
      <c r="AW683" s="284" t="s">
        <v>1</v>
      </c>
      <c r="AX683" s="284">
        <v>0</v>
      </c>
      <c r="AY683" s="284">
        <v>0</v>
      </c>
      <c r="AZ683" s="276" t="s">
        <v>1</v>
      </c>
      <c r="BA683" s="276" t="s">
        <v>1</v>
      </c>
      <c r="BB683" s="283" t="s">
        <v>1</v>
      </c>
      <c r="BD683" s="150" t="e">
        <f>_xlfn.XLOOKUP(A683,'KSD auditees'!A:A,'KSD auditees'!A:A)</f>
        <v>#N/A</v>
      </c>
      <c r="BE683" s="150" t="e">
        <f>_xlfn.XLOOKUP(A683,'KSD auditees'!A:A,'KSD auditees'!G:G)</f>
        <v>#N/A</v>
      </c>
      <c r="BF683" s="150">
        <f>_xlfn.XLOOKUP(A683,'[27]Non AGSA'!B:B,'[27]Non AGSA'!B:B)</f>
        <v>1278</v>
      </c>
      <c r="BG683" s="150" t="e">
        <f>_xlfn.XLOOKUP(A683,'[27]Dormant auditee list'!C:C,'[27]Dormant auditee list'!C:C)</f>
        <v>#N/A</v>
      </c>
      <c r="BH683" s="150" t="e">
        <f>_xlfn.XLOOKUP(A683,[27]Reworked!A:A,[27]Reworked!I:I)</f>
        <v>#N/A</v>
      </c>
      <c r="BJ683" s="150">
        <v>4</v>
      </c>
      <c r="BK683" s="150">
        <v>6</v>
      </c>
    </row>
    <row r="684" spans="1:63" ht="27" customHeight="1" x14ac:dyDescent="0.25">
      <c r="A684" s="265">
        <v>1270</v>
      </c>
      <c r="B684" s="266" t="s">
        <v>1448</v>
      </c>
      <c r="C684" s="271" t="s">
        <v>1388</v>
      </c>
      <c r="D684" s="271" t="s">
        <v>941</v>
      </c>
      <c r="E684" s="271" t="s">
        <v>1389</v>
      </c>
      <c r="F684" s="271" t="s">
        <v>1</v>
      </c>
      <c r="G684" s="271" t="s">
        <v>447</v>
      </c>
      <c r="H684" s="266" t="s">
        <v>444</v>
      </c>
      <c r="I684" s="266" t="s">
        <v>437</v>
      </c>
      <c r="J684" s="285" t="s">
        <v>39</v>
      </c>
      <c r="K684" s="271" t="s">
        <v>1</v>
      </c>
      <c r="L684" s="273" t="s">
        <v>22</v>
      </c>
      <c r="M684" s="285" t="s">
        <v>39</v>
      </c>
      <c r="N684" s="271" t="s">
        <v>1</v>
      </c>
      <c r="O684" s="272" t="s">
        <v>23</v>
      </c>
      <c r="P684" s="271" t="s">
        <v>1</v>
      </c>
      <c r="Q684" s="271" t="s">
        <v>1</v>
      </c>
      <c r="R684" s="271" t="s">
        <v>1</v>
      </c>
      <c r="S684" s="271" t="s">
        <v>1</v>
      </c>
      <c r="T684" s="271" t="s">
        <v>1</v>
      </c>
      <c r="U684" s="271" t="s">
        <v>1</v>
      </c>
      <c r="V684" s="271" t="s">
        <v>1</v>
      </c>
      <c r="W684" s="271" t="s">
        <v>1</v>
      </c>
      <c r="X684" s="271" t="s">
        <v>1</v>
      </c>
      <c r="Y684" s="271" t="s">
        <v>1</v>
      </c>
      <c r="Z684" s="271" t="s">
        <v>1</v>
      </c>
      <c r="AA684" s="271" t="s">
        <v>1</v>
      </c>
      <c r="AB684" s="271" t="s">
        <v>1</v>
      </c>
      <c r="AC684" s="271" t="s">
        <v>1</v>
      </c>
      <c r="AD684" s="271" t="s">
        <v>1</v>
      </c>
      <c r="AE684" s="273" t="s">
        <v>22</v>
      </c>
      <c r="AF684" s="271" t="s">
        <v>1</v>
      </c>
      <c r="AG684" s="271" t="s">
        <v>1</v>
      </c>
      <c r="AH684" s="271" t="s">
        <v>1</v>
      </c>
      <c r="AI684" s="271" t="s">
        <v>1</v>
      </c>
      <c r="AJ684" s="271" t="s">
        <v>1</v>
      </c>
      <c r="AK684" s="271" t="s">
        <v>1</v>
      </c>
      <c r="AL684" s="271" t="s">
        <v>1</v>
      </c>
      <c r="AM684" s="271" t="s">
        <v>1</v>
      </c>
      <c r="AN684" s="271" t="s">
        <v>1</v>
      </c>
      <c r="AO684" s="271" t="s">
        <v>1</v>
      </c>
      <c r="AP684" s="273" t="s">
        <v>22</v>
      </c>
      <c r="AQ684" s="271" t="s">
        <v>1</v>
      </c>
      <c r="AR684" s="271" t="s">
        <v>1</v>
      </c>
      <c r="AS684" s="271" t="s">
        <v>1</v>
      </c>
      <c r="AT684" s="271" t="s">
        <v>1</v>
      </c>
      <c r="AU684" s="271" t="s">
        <v>1</v>
      </c>
      <c r="AV684" s="271" t="s">
        <v>1</v>
      </c>
      <c r="AW684" s="284" t="s">
        <v>1</v>
      </c>
      <c r="AX684" s="284">
        <v>0</v>
      </c>
      <c r="AY684" s="284">
        <v>0</v>
      </c>
      <c r="AZ684" s="276" t="s">
        <v>1</v>
      </c>
      <c r="BA684" s="276" t="s">
        <v>1</v>
      </c>
      <c r="BB684" s="283" t="s">
        <v>1</v>
      </c>
      <c r="BD684" s="150" t="e">
        <f>_xlfn.XLOOKUP(A684,'KSD auditees'!A:A,'KSD auditees'!A:A)</f>
        <v>#N/A</v>
      </c>
      <c r="BE684" s="150" t="e">
        <f>_xlfn.XLOOKUP(A684,'KSD auditees'!A:A,'KSD auditees'!G:G)</f>
        <v>#N/A</v>
      </c>
      <c r="BF684" s="150">
        <f>_xlfn.XLOOKUP(A684,'[27]Non AGSA'!B:B,'[27]Non AGSA'!B:B)</f>
        <v>1270</v>
      </c>
      <c r="BG684" s="150" t="e">
        <f>_xlfn.XLOOKUP(A684,'[27]Dormant auditee list'!C:C,'[27]Dormant auditee list'!C:C)</f>
        <v>#N/A</v>
      </c>
      <c r="BH684" s="150" t="e">
        <f>_xlfn.XLOOKUP(A684,[27]Reworked!A:A,[27]Reworked!I:I)</f>
        <v>#N/A</v>
      </c>
      <c r="BJ684" s="150">
        <v>4</v>
      </c>
      <c r="BK684" s="150">
        <v>6</v>
      </c>
    </row>
    <row r="685" spans="1:63" ht="26.25" customHeight="1" x14ac:dyDescent="0.25">
      <c r="A685" s="265">
        <v>1534</v>
      </c>
      <c r="B685" s="266" t="s">
        <v>1018</v>
      </c>
      <c r="C685" s="271" t="s">
        <v>1388</v>
      </c>
      <c r="D685" s="271" t="s">
        <v>941</v>
      </c>
      <c r="E685" s="271" t="s">
        <v>1389</v>
      </c>
      <c r="F685" s="271" t="s">
        <v>1</v>
      </c>
      <c r="G685" s="271" t="s">
        <v>447</v>
      </c>
      <c r="H685" s="266" t="s">
        <v>444</v>
      </c>
      <c r="I685" s="266" t="s">
        <v>437</v>
      </c>
      <c r="J685" s="285" t="s">
        <v>39</v>
      </c>
      <c r="K685" s="271" t="s">
        <v>1</v>
      </c>
      <c r="L685" s="273" t="s">
        <v>22</v>
      </c>
      <c r="M685" s="152" t="s">
        <v>17</v>
      </c>
      <c r="N685" s="271" t="s">
        <v>1</v>
      </c>
      <c r="O685" s="274" t="s">
        <v>20</v>
      </c>
      <c r="P685" s="271" t="s">
        <v>1</v>
      </c>
      <c r="Q685" s="271" t="s">
        <v>1</v>
      </c>
      <c r="R685" s="271" t="s">
        <v>1</v>
      </c>
      <c r="S685" s="271" t="s">
        <v>1</v>
      </c>
      <c r="T685" s="271" t="s">
        <v>1</v>
      </c>
      <c r="U685" s="271" t="s">
        <v>1</v>
      </c>
      <c r="V685" s="271" t="s">
        <v>1</v>
      </c>
      <c r="W685" s="271" t="s">
        <v>1</v>
      </c>
      <c r="X685" s="271" t="s">
        <v>1</v>
      </c>
      <c r="Y685" s="271" t="s">
        <v>1</v>
      </c>
      <c r="Z685" s="271" t="s">
        <v>1</v>
      </c>
      <c r="AA685" s="271" t="s">
        <v>1</v>
      </c>
      <c r="AB685" s="271" t="s">
        <v>1</v>
      </c>
      <c r="AC685" s="271" t="s">
        <v>1</v>
      </c>
      <c r="AD685" s="271" t="s">
        <v>1</v>
      </c>
      <c r="AE685" s="271" t="s">
        <v>1</v>
      </c>
      <c r="AF685" s="271" t="s">
        <v>1</v>
      </c>
      <c r="AG685" s="273" t="s">
        <v>22</v>
      </c>
      <c r="AH685" s="271" t="s">
        <v>1</v>
      </c>
      <c r="AI685" s="271" t="s">
        <v>1</v>
      </c>
      <c r="AJ685" s="271" t="s">
        <v>1</v>
      </c>
      <c r="AK685" s="271" t="s">
        <v>1</v>
      </c>
      <c r="AL685" s="271" t="s">
        <v>1</v>
      </c>
      <c r="AM685" s="271" t="s">
        <v>1</v>
      </c>
      <c r="AN685" s="271" t="s">
        <v>1</v>
      </c>
      <c r="AO685" s="271" t="s">
        <v>1</v>
      </c>
      <c r="AP685" s="271" t="s">
        <v>1</v>
      </c>
      <c r="AQ685" s="271" t="s">
        <v>1</v>
      </c>
      <c r="AR685" s="271" t="s">
        <v>1</v>
      </c>
      <c r="AS685" s="271" t="s">
        <v>1</v>
      </c>
      <c r="AT685" s="271" t="s">
        <v>1</v>
      </c>
      <c r="AU685" s="271" t="s">
        <v>1</v>
      </c>
      <c r="AV685" s="271" t="s">
        <v>1</v>
      </c>
      <c r="AW685" s="284" t="s">
        <v>1</v>
      </c>
      <c r="AX685" s="284">
        <v>0</v>
      </c>
      <c r="AY685" s="284">
        <v>0</v>
      </c>
      <c r="AZ685" s="276" t="s">
        <v>1</v>
      </c>
      <c r="BA685" s="276" t="s">
        <v>1</v>
      </c>
      <c r="BB685" s="283" t="s">
        <v>1</v>
      </c>
      <c r="BD685" s="150" t="e">
        <f>_xlfn.XLOOKUP(A685,'KSD auditees'!A:A,'KSD auditees'!A:A)</f>
        <v>#N/A</v>
      </c>
      <c r="BE685" s="150" t="e">
        <f>_xlfn.XLOOKUP(A685,'KSD auditees'!A:A,'KSD auditees'!G:G)</f>
        <v>#N/A</v>
      </c>
      <c r="BF685" s="150">
        <f>_xlfn.XLOOKUP(A685,'[27]Non AGSA'!B:B,'[27]Non AGSA'!B:B)</f>
        <v>1534</v>
      </c>
      <c r="BG685" s="150" t="e">
        <f>_xlfn.XLOOKUP(A685,'[27]Dormant auditee list'!C:C,'[27]Dormant auditee list'!C:C)</f>
        <v>#N/A</v>
      </c>
      <c r="BH685" s="150" t="e">
        <f>_xlfn.XLOOKUP(A685,[27]Reworked!A:A,[27]Reworked!I:I)</f>
        <v>#N/A</v>
      </c>
      <c r="BJ685" s="150">
        <v>4</v>
      </c>
      <c r="BK685" s="150">
        <v>6</v>
      </c>
    </row>
    <row r="686" spans="1:63" ht="18.75" customHeight="1" x14ac:dyDescent="0.25">
      <c r="A686" s="265">
        <v>1476</v>
      </c>
      <c r="B686" s="266" t="s">
        <v>1449</v>
      </c>
      <c r="C686" s="271" t="s">
        <v>1388</v>
      </c>
      <c r="D686" s="271" t="s">
        <v>658</v>
      </c>
      <c r="E686" s="271" t="s">
        <v>1389</v>
      </c>
      <c r="F686" s="271" t="s">
        <v>1</v>
      </c>
      <c r="G686" s="271" t="s">
        <v>1</v>
      </c>
      <c r="H686" s="266" t="s">
        <v>1</v>
      </c>
      <c r="I686" s="266" t="s">
        <v>658</v>
      </c>
      <c r="J686" s="285" t="s">
        <v>39</v>
      </c>
      <c r="K686" s="271" t="s">
        <v>1</v>
      </c>
      <c r="L686" s="271" t="s">
        <v>1</v>
      </c>
      <c r="M686" s="286" t="s">
        <v>299</v>
      </c>
      <c r="N686" s="271" t="s">
        <v>1</v>
      </c>
      <c r="O686" s="271" t="s">
        <v>1</v>
      </c>
      <c r="P686" s="273" t="s">
        <v>22</v>
      </c>
      <c r="Q686" s="271" t="s">
        <v>1</v>
      </c>
      <c r="R686" s="271" t="s">
        <v>1</v>
      </c>
      <c r="S686" s="271" t="s">
        <v>1</v>
      </c>
      <c r="T686" s="271" t="s">
        <v>1</v>
      </c>
      <c r="U686" s="271" t="s">
        <v>1</v>
      </c>
      <c r="V686" s="273" t="s">
        <v>22</v>
      </c>
      <c r="W686" s="271" t="s">
        <v>1</v>
      </c>
      <c r="X686" s="271" t="s">
        <v>1</v>
      </c>
      <c r="Y686" s="271" t="s">
        <v>1</v>
      </c>
      <c r="Z686" s="271" t="s">
        <v>1</v>
      </c>
      <c r="AA686" s="271" t="s">
        <v>1</v>
      </c>
      <c r="AB686" s="271" t="s">
        <v>1</v>
      </c>
      <c r="AC686" s="271" t="s">
        <v>1</v>
      </c>
      <c r="AD686" s="271" t="s">
        <v>1</v>
      </c>
      <c r="AE686" s="271" t="s">
        <v>1</v>
      </c>
      <c r="AF686" s="271" t="s">
        <v>1</v>
      </c>
      <c r="AG686" s="271" t="s">
        <v>1</v>
      </c>
      <c r="AH686" s="271" t="s">
        <v>1</v>
      </c>
      <c r="AI686" s="271" t="s">
        <v>1</v>
      </c>
      <c r="AJ686" s="271" t="s">
        <v>1</v>
      </c>
      <c r="AK686" s="271" t="s">
        <v>1</v>
      </c>
      <c r="AL686" s="271" t="s">
        <v>1</v>
      </c>
      <c r="AM686" s="271" t="s">
        <v>1</v>
      </c>
      <c r="AN686" s="271" t="s">
        <v>1</v>
      </c>
      <c r="AO686" s="271" t="s">
        <v>1</v>
      </c>
      <c r="AP686" s="271" t="s">
        <v>1</v>
      </c>
      <c r="AQ686" s="271" t="s">
        <v>1</v>
      </c>
      <c r="AR686" s="271" t="s">
        <v>1</v>
      </c>
      <c r="AS686" s="271" t="s">
        <v>1</v>
      </c>
      <c r="AT686" s="271" t="s">
        <v>1</v>
      </c>
      <c r="AU686" s="271" t="s">
        <v>1</v>
      </c>
      <c r="AV686" s="271" t="s">
        <v>1</v>
      </c>
      <c r="AW686" s="284" t="s">
        <v>1</v>
      </c>
      <c r="AX686" s="284">
        <v>0</v>
      </c>
      <c r="AY686" s="284">
        <v>0</v>
      </c>
      <c r="AZ686" s="276" t="s">
        <v>1</v>
      </c>
      <c r="BA686" s="276" t="s">
        <v>1</v>
      </c>
      <c r="BB686" s="283" t="s">
        <v>1</v>
      </c>
      <c r="BD686" s="150" t="e">
        <f>_xlfn.XLOOKUP(A686,'KSD auditees'!A:A,'KSD auditees'!A:A)</f>
        <v>#N/A</v>
      </c>
      <c r="BE686" s="150" t="e">
        <f>_xlfn.XLOOKUP(A686,'KSD auditees'!A:A,'KSD auditees'!G:G)</f>
        <v>#N/A</v>
      </c>
      <c r="BF686" s="150">
        <f>_xlfn.XLOOKUP(A686,'[27]Non AGSA'!B:B,'[27]Non AGSA'!B:B)</f>
        <v>1476</v>
      </c>
      <c r="BG686" s="150" t="e">
        <f>_xlfn.XLOOKUP(A686,'[27]Dormant auditee list'!C:C,'[27]Dormant auditee list'!C:C)</f>
        <v>#N/A</v>
      </c>
      <c r="BH686" s="150" t="e">
        <f>_xlfn.XLOOKUP(A686,[27]Reworked!A:A,[27]Reworked!I:I)</f>
        <v>#N/A</v>
      </c>
      <c r="BJ686" s="150">
        <v>4</v>
      </c>
      <c r="BK686" s="150">
        <v>6</v>
      </c>
    </row>
    <row r="687" spans="1:63" ht="26.25" customHeight="1" x14ac:dyDescent="0.25">
      <c r="A687" s="265">
        <v>449</v>
      </c>
      <c r="B687" s="266" t="s">
        <v>880</v>
      </c>
      <c r="C687" s="271" t="s">
        <v>1190</v>
      </c>
      <c r="D687" s="271" t="s">
        <v>854</v>
      </c>
      <c r="E687" s="271" t="s">
        <v>810</v>
      </c>
      <c r="F687" s="271" t="s">
        <v>452</v>
      </c>
      <c r="G687" s="271" t="s">
        <v>856</v>
      </c>
      <c r="H687" s="266" t="s">
        <v>696</v>
      </c>
      <c r="I687" s="266" t="s">
        <v>437</v>
      </c>
      <c r="J687" s="285" t="s">
        <v>39</v>
      </c>
      <c r="K687" s="271" t="s">
        <v>1</v>
      </c>
      <c r="L687" s="271" t="s">
        <v>1</v>
      </c>
      <c r="M687" s="285" t="s">
        <v>39</v>
      </c>
      <c r="N687" s="271" t="s">
        <v>1</v>
      </c>
      <c r="O687" s="271" t="s">
        <v>1</v>
      </c>
      <c r="P687" s="271" t="s">
        <v>1</v>
      </c>
      <c r="Q687" s="271" t="s">
        <v>1</v>
      </c>
      <c r="R687" s="271" t="s">
        <v>1</v>
      </c>
      <c r="S687" s="271" t="s">
        <v>1</v>
      </c>
      <c r="T687" s="271" t="s">
        <v>1</v>
      </c>
      <c r="U687" s="271" t="s">
        <v>1</v>
      </c>
      <c r="V687" s="271" t="s">
        <v>1</v>
      </c>
      <c r="W687" s="271" t="s">
        <v>1</v>
      </c>
      <c r="X687" s="271" t="s">
        <v>1</v>
      </c>
      <c r="Y687" s="271" t="s">
        <v>1</v>
      </c>
      <c r="Z687" s="271" t="s">
        <v>1</v>
      </c>
      <c r="AA687" s="271" t="s">
        <v>1</v>
      </c>
      <c r="AB687" s="271" t="s">
        <v>1</v>
      </c>
      <c r="AC687" s="271" t="s">
        <v>1</v>
      </c>
      <c r="AD687" s="271" t="s">
        <v>1</v>
      </c>
      <c r="AE687" s="271" t="s">
        <v>1</v>
      </c>
      <c r="AF687" s="271" t="s">
        <v>1</v>
      </c>
      <c r="AG687" s="271" t="s">
        <v>1</v>
      </c>
      <c r="AH687" s="271" t="s">
        <v>1</v>
      </c>
      <c r="AI687" s="271" t="s">
        <v>1</v>
      </c>
      <c r="AJ687" s="271" t="s">
        <v>1</v>
      </c>
      <c r="AK687" s="271" t="s">
        <v>1</v>
      </c>
      <c r="AL687" s="271" t="s">
        <v>1</v>
      </c>
      <c r="AM687" s="271" t="s">
        <v>1</v>
      </c>
      <c r="AN687" s="271" t="s">
        <v>1</v>
      </c>
      <c r="AO687" s="271" t="s">
        <v>1</v>
      </c>
      <c r="AP687" s="271" t="s">
        <v>1</v>
      </c>
      <c r="AQ687" s="271" t="s">
        <v>1</v>
      </c>
      <c r="AR687" s="271" t="s">
        <v>1</v>
      </c>
      <c r="AS687" s="271" t="s">
        <v>1</v>
      </c>
      <c r="AT687" s="271" t="s">
        <v>1</v>
      </c>
      <c r="AU687" s="271" t="s">
        <v>1</v>
      </c>
      <c r="AV687" s="271" t="s">
        <v>1</v>
      </c>
      <c r="AW687" s="284" t="s">
        <v>1</v>
      </c>
      <c r="AX687" s="284">
        <v>0</v>
      </c>
      <c r="AY687" s="284">
        <v>0</v>
      </c>
      <c r="AZ687" s="276" t="s">
        <v>1</v>
      </c>
      <c r="BA687" s="276" t="s">
        <v>1</v>
      </c>
      <c r="BB687" s="283" t="s">
        <v>1</v>
      </c>
      <c r="BD687" s="150" t="e">
        <f>_xlfn.XLOOKUP(A687,'KSD auditees'!A:A,'KSD auditees'!A:A)</f>
        <v>#N/A</v>
      </c>
      <c r="BE687" s="150" t="e">
        <f>_xlfn.XLOOKUP(A687,'KSD auditees'!A:A,'KSD auditees'!G:G)</f>
        <v>#N/A</v>
      </c>
      <c r="BF687" s="150" t="e">
        <f>_xlfn.XLOOKUP(A687,'[27]Non AGSA'!B:B,'[27]Non AGSA'!B:B)</f>
        <v>#N/A</v>
      </c>
      <c r="BG687" s="150" t="e">
        <f>_xlfn.XLOOKUP(A687,'[27]Dormant auditee list'!C:C,'[27]Dormant auditee list'!C:C)</f>
        <v>#N/A</v>
      </c>
      <c r="BH687" s="150" t="e">
        <f>_xlfn.XLOOKUP(A687,[27]Reworked!A:A,[27]Reworked!I:I)</f>
        <v>#N/A</v>
      </c>
      <c r="BJ687" s="150">
        <v>5</v>
      </c>
      <c r="BK687" s="150">
        <v>6</v>
      </c>
    </row>
    <row r="688" spans="1:63" ht="27" customHeight="1" x14ac:dyDescent="0.25">
      <c r="A688" s="265">
        <v>1208</v>
      </c>
      <c r="B688" s="266" t="s">
        <v>1450</v>
      </c>
      <c r="C688" s="271" t="s">
        <v>1190</v>
      </c>
      <c r="D688" s="271" t="s">
        <v>854</v>
      </c>
      <c r="E688" s="271" t="s">
        <v>810</v>
      </c>
      <c r="F688" s="271" t="s">
        <v>452</v>
      </c>
      <c r="G688" s="271" t="s">
        <v>856</v>
      </c>
      <c r="H688" s="266" t="s">
        <v>696</v>
      </c>
      <c r="I688" s="266" t="s">
        <v>437</v>
      </c>
      <c r="J688" s="285" t="s">
        <v>39</v>
      </c>
      <c r="K688" s="271" t="s">
        <v>1</v>
      </c>
      <c r="L688" s="271" t="s">
        <v>1</v>
      </c>
      <c r="M688" s="285" t="s">
        <v>39</v>
      </c>
      <c r="N688" s="271" t="s">
        <v>1</v>
      </c>
      <c r="O688" s="271" t="s">
        <v>1</v>
      </c>
      <c r="P688" s="271" t="s">
        <v>1</v>
      </c>
      <c r="Q688" s="271" t="s">
        <v>1</v>
      </c>
      <c r="R688" s="271" t="s">
        <v>1</v>
      </c>
      <c r="S688" s="271" t="s">
        <v>1</v>
      </c>
      <c r="T688" s="271" t="s">
        <v>1</v>
      </c>
      <c r="U688" s="271" t="s">
        <v>1</v>
      </c>
      <c r="V688" s="271" t="s">
        <v>1</v>
      </c>
      <c r="W688" s="271" t="s">
        <v>1</v>
      </c>
      <c r="X688" s="271" t="s">
        <v>1</v>
      </c>
      <c r="Y688" s="271" t="s">
        <v>1</v>
      </c>
      <c r="Z688" s="271" t="s">
        <v>1</v>
      </c>
      <c r="AA688" s="271" t="s">
        <v>1</v>
      </c>
      <c r="AB688" s="271" t="s">
        <v>1</v>
      </c>
      <c r="AC688" s="271" t="s">
        <v>1</v>
      </c>
      <c r="AD688" s="271" t="s">
        <v>1</v>
      </c>
      <c r="AE688" s="271" t="s">
        <v>1</v>
      </c>
      <c r="AF688" s="271" t="s">
        <v>1</v>
      </c>
      <c r="AG688" s="271" t="s">
        <v>1</v>
      </c>
      <c r="AH688" s="271" t="s">
        <v>1</v>
      </c>
      <c r="AI688" s="271" t="s">
        <v>1</v>
      </c>
      <c r="AJ688" s="271" t="s">
        <v>1</v>
      </c>
      <c r="AK688" s="271" t="s">
        <v>1</v>
      </c>
      <c r="AL688" s="271" t="s">
        <v>1</v>
      </c>
      <c r="AM688" s="271" t="s">
        <v>1</v>
      </c>
      <c r="AN688" s="271" t="s">
        <v>1</v>
      </c>
      <c r="AO688" s="271" t="s">
        <v>1</v>
      </c>
      <c r="AP688" s="271" t="s">
        <v>1</v>
      </c>
      <c r="AQ688" s="271" t="s">
        <v>1</v>
      </c>
      <c r="AR688" s="271" t="s">
        <v>1</v>
      </c>
      <c r="AS688" s="271" t="s">
        <v>1</v>
      </c>
      <c r="AT688" s="271" t="s">
        <v>1</v>
      </c>
      <c r="AU688" s="271" t="s">
        <v>1</v>
      </c>
      <c r="AV688" s="271" t="s">
        <v>1</v>
      </c>
      <c r="AW688" s="284" t="s">
        <v>1</v>
      </c>
      <c r="AX688" s="284">
        <v>0</v>
      </c>
      <c r="AY688" s="284">
        <v>0</v>
      </c>
      <c r="AZ688" s="276" t="s">
        <v>1</v>
      </c>
      <c r="BA688" s="276" t="s">
        <v>1</v>
      </c>
      <c r="BB688" s="283" t="s">
        <v>1</v>
      </c>
      <c r="BD688" s="150" t="e">
        <f>_xlfn.XLOOKUP(A688,'KSD auditees'!A:A,'KSD auditees'!A:A)</f>
        <v>#N/A</v>
      </c>
      <c r="BE688" s="150" t="e">
        <f>_xlfn.XLOOKUP(A688,'KSD auditees'!A:A,'KSD auditees'!G:G)</f>
        <v>#N/A</v>
      </c>
      <c r="BF688" s="150" t="e">
        <f>_xlfn.XLOOKUP(A688,'[27]Non AGSA'!B:B,'[27]Non AGSA'!B:B)</f>
        <v>#N/A</v>
      </c>
      <c r="BG688" s="150" t="e">
        <f>_xlfn.XLOOKUP(A688,'[27]Dormant auditee list'!C:C,'[27]Dormant auditee list'!C:C)</f>
        <v>#N/A</v>
      </c>
      <c r="BH688" s="150" t="e">
        <f>_xlfn.XLOOKUP(A688,[27]Reworked!A:A,[27]Reworked!I:I)</f>
        <v>#N/A</v>
      </c>
      <c r="BJ688" s="150">
        <v>5</v>
      </c>
      <c r="BK688" s="150">
        <v>6</v>
      </c>
    </row>
    <row r="689" spans="1:63" ht="34.5" customHeight="1" x14ac:dyDescent="0.25">
      <c r="A689" s="265">
        <v>1162</v>
      </c>
      <c r="B689" s="266" t="s">
        <v>1451</v>
      </c>
      <c r="C689" s="271" t="s">
        <v>1193</v>
      </c>
      <c r="D689" s="271" t="s">
        <v>896</v>
      </c>
      <c r="E689" s="271" t="s">
        <v>415</v>
      </c>
      <c r="F689" s="271" t="s">
        <v>1</v>
      </c>
      <c r="G689" s="271" t="s">
        <v>587</v>
      </c>
      <c r="H689" s="266" t="s">
        <v>440</v>
      </c>
      <c r="I689" s="266" t="s">
        <v>437</v>
      </c>
      <c r="J689" s="285" t="s">
        <v>39</v>
      </c>
      <c r="K689" s="271" t="s">
        <v>1</v>
      </c>
      <c r="L689" s="271" t="s">
        <v>1</v>
      </c>
      <c r="M689" s="275" t="s">
        <v>33</v>
      </c>
      <c r="N689" s="271" t="s">
        <v>1</v>
      </c>
      <c r="O689" s="271" t="s">
        <v>1</v>
      </c>
      <c r="P689" s="271" t="s">
        <v>1</v>
      </c>
      <c r="Q689" s="271" t="s">
        <v>1</v>
      </c>
      <c r="R689" s="271" t="s">
        <v>1</v>
      </c>
      <c r="S689" s="271" t="s">
        <v>1</v>
      </c>
      <c r="T689" s="271" t="s">
        <v>1</v>
      </c>
      <c r="U689" s="271" t="s">
        <v>1</v>
      </c>
      <c r="V689" s="271" t="s">
        <v>1</v>
      </c>
      <c r="W689" s="271" t="s">
        <v>1</v>
      </c>
      <c r="X689" s="271" t="s">
        <v>1</v>
      </c>
      <c r="Y689" s="271" t="s">
        <v>1</v>
      </c>
      <c r="Z689" s="271" t="s">
        <v>1</v>
      </c>
      <c r="AA689" s="271" t="s">
        <v>1</v>
      </c>
      <c r="AB689" s="271" t="s">
        <v>1</v>
      </c>
      <c r="AC689" s="271" t="s">
        <v>1</v>
      </c>
      <c r="AD689" s="271" t="s">
        <v>1</v>
      </c>
      <c r="AE689" s="271" t="s">
        <v>1</v>
      </c>
      <c r="AF689" s="271" t="s">
        <v>1</v>
      </c>
      <c r="AG689" s="271" t="s">
        <v>1</v>
      </c>
      <c r="AH689" s="271" t="s">
        <v>1</v>
      </c>
      <c r="AI689" s="271" t="s">
        <v>1</v>
      </c>
      <c r="AJ689" s="271" t="s">
        <v>1</v>
      </c>
      <c r="AK689" s="271" t="s">
        <v>1</v>
      </c>
      <c r="AL689" s="271" t="s">
        <v>1</v>
      </c>
      <c r="AM689" s="271" t="s">
        <v>1</v>
      </c>
      <c r="AN689" s="271" t="s">
        <v>1</v>
      </c>
      <c r="AO689" s="271" t="s">
        <v>1</v>
      </c>
      <c r="AP689" s="271" t="s">
        <v>1</v>
      </c>
      <c r="AQ689" s="271" t="s">
        <v>1</v>
      </c>
      <c r="AR689" s="271" t="s">
        <v>1</v>
      </c>
      <c r="AS689" s="271" t="s">
        <v>1</v>
      </c>
      <c r="AT689" s="271" t="s">
        <v>1</v>
      </c>
      <c r="AU689" s="271" t="s">
        <v>1</v>
      </c>
      <c r="AV689" s="271" t="s">
        <v>1</v>
      </c>
      <c r="AW689" s="284" t="s">
        <v>1</v>
      </c>
      <c r="AX689" s="284">
        <v>0</v>
      </c>
      <c r="AY689" s="284">
        <v>0</v>
      </c>
      <c r="AZ689" s="276" t="s">
        <v>1</v>
      </c>
      <c r="BA689" s="276" t="s">
        <v>1</v>
      </c>
      <c r="BB689" s="281" t="s">
        <v>1</v>
      </c>
      <c r="BD689" s="150" t="e">
        <f>_xlfn.XLOOKUP(A689,'KSD auditees'!A:A,'KSD auditees'!A:A)</f>
        <v>#N/A</v>
      </c>
      <c r="BE689" s="150" t="e">
        <f>_xlfn.XLOOKUP(A689,'KSD auditees'!A:A,'KSD auditees'!G:G)</f>
        <v>#N/A</v>
      </c>
      <c r="BF689" s="150" t="e">
        <f>_xlfn.XLOOKUP(A689,'[27]Non AGSA'!B:B,'[27]Non AGSA'!B:B)</f>
        <v>#N/A</v>
      </c>
      <c r="BG689" s="150">
        <f>_xlfn.XLOOKUP(A689,'[27]Dormant auditee list'!C:C,'[27]Dormant auditee list'!C:C)</f>
        <v>1162</v>
      </c>
      <c r="BH689" s="150" t="e">
        <f>_xlfn.XLOOKUP(A689,[27]Reworked!A:A,[27]Reworked!I:I)</f>
        <v>#N/A</v>
      </c>
      <c r="BJ689" s="150">
        <v>2</v>
      </c>
      <c r="BK689" s="150">
        <v>6</v>
      </c>
    </row>
    <row r="690" spans="1:63" ht="13.5" customHeight="1" x14ac:dyDescent="0.25">
      <c r="A690" s="265">
        <v>1464</v>
      </c>
      <c r="B690" s="266" t="s">
        <v>741</v>
      </c>
      <c r="C690" s="271" t="s">
        <v>1193</v>
      </c>
      <c r="D690" s="271" t="s">
        <v>737</v>
      </c>
      <c r="E690" s="271" t="s">
        <v>415</v>
      </c>
      <c r="F690" s="271" t="s">
        <v>1</v>
      </c>
      <c r="G690" s="271" t="s">
        <v>209</v>
      </c>
      <c r="H690" s="266" t="s">
        <v>1</v>
      </c>
      <c r="I690" s="266" t="s">
        <v>437</v>
      </c>
      <c r="J690" s="275" t="s">
        <v>33</v>
      </c>
      <c r="K690" s="271" t="s">
        <v>1</v>
      </c>
      <c r="L690" s="271" t="s">
        <v>1</v>
      </c>
      <c r="M690" s="275" t="s">
        <v>33</v>
      </c>
      <c r="N690" s="271" t="s">
        <v>1</v>
      </c>
      <c r="O690" s="271" t="s">
        <v>1</v>
      </c>
      <c r="P690" s="271" t="s">
        <v>1</v>
      </c>
      <c r="Q690" s="271" t="s">
        <v>1</v>
      </c>
      <c r="R690" s="271" t="s">
        <v>1</v>
      </c>
      <c r="S690" s="271" t="s">
        <v>1</v>
      </c>
      <c r="T690" s="271" t="s">
        <v>1</v>
      </c>
      <c r="U690" s="271" t="s">
        <v>1</v>
      </c>
      <c r="V690" s="271" t="s">
        <v>1</v>
      </c>
      <c r="W690" s="271" t="s">
        <v>1</v>
      </c>
      <c r="X690" s="271" t="s">
        <v>1</v>
      </c>
      <c r="Y690" s="271" t="s">
        <v>1</v>
      </c>
      <c r="Z690" s="271" t="s">
        <v>1</v>
      </c>
      <c r="AA690" s="271" t="s">
        <v>1</v>
      </c>
      <c r="AB690" s="271" t="s">
        <v>1</v>
      </c>
      <c r="AC690" s="271" t="s">
        <v>1</v>
      </c>
      <c r="AD690" s="271" t="s">
        <v>1</v>
      </c>
      <c r="AE690" s="271" t="s">
        <v>1</v>
      </c>
      <c r="AF690" s="271" t="s">
        <v>1</v>
      </c>
      <c r="AG690" s="271" t="s">
        <v>1</v>
      </c>
      <c r="AH690" s="271" t="s">
        <v>1</v>
      </c>
      <c r="AI690" s="271" t="s">
        <v>1</v>
      </c>
      <c r="AJ690" s="271" t="s">
        <v>1</v>
      </c>
      <c r="AK690" s="271" t="s">
        <v>1</v>
      </c>
      <c r="AL690" s="271" t="s">
        <v>1</v>
      </c>
      <c r="AM690" s="271" t="s">
        <v>1</v>
      </c>
      <c r="AN690" s="271" t="s">
        <v>1</v>
      </c>
      <c r="AO690" s="271" t="s">
        <v>1</v>
      </c>
      <c r="AP690" s="271" t="s">
        <v>1</v>
      </c>
      <c r="AQ690" s="271" t="s">
        <v>1</v>
      </c>
      <c r="AR690" s="271" t="s">
        <v>1</v>
      </c>
      <c r="AS690" s="271" t="s">
        <v>1</v>
      </c>
      <c r="AT690" s="271" t="s">
        <v>1</v>
      </c>
      <c r="AU690" s="271" t="s">
        <v>1</v>
      </c>
      <c r="AV690" s="271" t="s">
        <v>1</v>
      </c>
      <c r="AW690" s="284" t="s">
        <v>1</v>
      </c>
      <c r="AX690" s="284">
        <v>0</v>
      </c>
      <c r="AY690" s="284">
        <v>0</v>
      </c>
      <c r="AZ690" s="276">
        <v>0</v>
      </c>
      <c r="BA690" s="276">
        <v>0</v>
      </c>
      <c r="BB690" s="283">
        <v>0</v>
      </c>
      <c r="BD690" s="150" t="e">
        <f>_xlfn.XLOOKUP(A690,'KSD auditees'!A:A,'KSD auditees'!A:A)</f>
        <v>#N/A</v>
      </c>
      <c r="BE690" s="150" t="e">
        <f>_xlfn.XLOOKUP(A690,'KSD auditees'!A:A,'KSD auditees'!G:G)</f>
        <v>#N/A</v>
      </c>
      <c r="BF690" s="150" t="e">
        <f>_xlfn.XLOOKUP(A690,'[27]Non AGSA'!B:B,'[27]Non AGSA'!B:B)</f>
        <v>#N/A</v>
      </c>
      <c r="BG690" s="150">
        <f>_xlfn.XLOOKUP(A690,'[27]Dormant auditee list'!C:C,'[27]Dormant auditee list'!C:C)</f>
        <v>1464</v>
      </c>
      <c r="BH690" s="150" t="e">
        <f>_xlfn.XLOOKUP(A690,[27]Reworked!A:A,[27]Reworked!I:I)</f>
        <v>#N/A</v>
      </c>
      <c r="BJ690" s="150">
        <v>2</v>
      </c>
      <c r="BK690" s="150">
        <v>1</v>
      </c>
    </row>
    <row r="691" spans="1:63" ht="34.5" customHeight="1" x14ac:dyDescent="0.25">
      <c r="A691" s="265">
        <v>1530</v>
      </c>
      <c r="B691" s="266" t="s">
        <v>1452</v>
      </c>
      <c r="C691" s="271" t="s">
        <v>1193</v>
      </c>
      <c r="D691" s="271" t="s">
        <v>896</v>
      </c>
      <c r="E691" s="271" t="s">
        <v>415</v>
      </c>
      <c r="F691" s="271" t="s">
        <v>1</v>
      </c>
      <c r="G691" s="271" t="s">
        <v>209</v>
      </c>
      <c r="H691" s="266" t="s">
        <v>440</v>
      </c>
      <c r="I691" s="266" t="s">
        <v>437</v>
      </c>
      <c r="J691" s="285" t="s">
        <v>39</v>
      </c>
      <c r="K691" s="271" t="s">
        <v>1</v>
      </c>
      <c r="L691" s="271" t="s">
        <v>1</v>
      </c>
      <c r="M691" s="285" t="s">
        <v>39</v>
      </c>
      <c r="N691" s="271" t="s">
        <v>1</v>
      </c>
      <c r="O691" s="271" t="s">
        <v>1</v>
      </c>
      <c r="P691" s="271" t="s">
        <v>1</v>
      </c>
      <c r="Q691" s="271" t="s">
        <v>1</v>
      </c>
      <c r="R691" s="271" t="s">
        <v>1</v>
      </c>
      <c r="S691" s="271" t="s">
        <v>1</v>
      </c>
      <c r="T691" s="271" t="s">
        <v>1</v>
      </c>
      <c r="U691" s="271" t="s">
        <v>1</v>
      </c>
      <c r="V691" s="271" t="s">
        <v>1</v>
      </c>
      <c r="W691" s="271" t="s">
        <v>1</v>
      </c>
      <c r="X691" s="271" t="s">
        <v>1</v>
      </c>
      <c r="Y691" s="271" t="s">
        <v>1</v>
      </c>
      <c r="Z691" s="271" t="s">
        <v>1</v>
      </c>
      <c r="AA691" s="271" t="s">
        <v>1</v>
      </c>
      <c r="AB691" s="271" t="s">
        <v>1</v>
      </c>
      <c r="AC691" s="271" t="s">
        <v>1</v>
      </c>
      <c r="AD691" s="271" t="s">
        <v>1</v>
      </c>
      <c r="AE691" s="271" t="s">
        <v>1</v>
      </c>
      <c r="AF691" s="271" t="s">
        <v>1</v>
      </c>
      <c r="AG691" s="271" t="s">
        <v>1</v>
      </c>
      <c r="AH691" s="271" t="s">
        <v>1</v>
      </c>
      <c r="AI691" s="271" t="s">
        <v>1</v>
      </c>
      <c r="AJ691" s="271" t="s">
        <v>1</v>
      </c>
      <c r="AK691" s="271" t="s">
        <v>1</v>
      </c>
      <c r="AL691" s="271" t="s">
        <v>1</v>
      </c>
      <c r="AM691" s="271" t="s">
        <v>1</v>
      </c>
      <c r="AN691" s="271" t="s">
        <v>1</v>
      </c>
      <c r="AO691" s="271" t="s">
        <v>1</v>
      </c>
      <c r="AP691" s="271" t="s">
        <v>1</v>
      </c>
      <c r="AQ691" s="271" t="s">
        <v>1</v>
      </c>
      <c r="AR691" s="271" t="s">
        <v>1</v>
      </c>
      <c r="AS691" s="271" t="s">
        <v>1</v>
      </c>
      <c r="AT691" s="271" t="s">
        <v>1</v>
      </c>
      <c r="AU691" s="271" t="s">
        <v>1</v>
      </c>
      <c r="AV691" s="271" t="s">
        <v>1</v>
      </c>
      <c r="AW691" s="284" t="s">
        <v>1</v>
      </c>
      <c r="AX691" s="284">
        <v>0</v>
      </c>
      <c r="AY691" s="284">
        <v>0</v>
      </c>
      <c r="AZ691" s="276" t="s">
        <v>1</v>
      </c>
      <c r="BA691" s="276" t="s">
        <v>1</v>
      </c>
      <c r="BB691" s="283" t="s">
        <v>1</v>
      </c>
      <c r="BD691" s="150" t="e">
        <f>_xlfn.XLOOKUP(A691,'KSD auditees'!A:A,'KSD auditees'!A:A)</f>
        <v>#N/A</v>
      </c>
      <c r="BE691" s="150" t="e">
        <f>_xlfn.XLOOKUP(A691,'KSD auditees'!A:A,'KSD auditees'!G:G)</f>
        <v>#N/A</v>
      </c>
      <c r="BF691" s="150" t="e">
        <f>_xlfn.XLOOKUP(A691,'[27]Non AGSA'!B:B,'[27]Non AGSA'!B:B)</f>
        <v>#N/A</v>
      </c>
      <c r="BG691" s="150">
        <f>_xlfn.XLOOKUP(A691,'[27]Dormant auditee list'!C:C,'[27]Dormant auditee list'!C:C)</f>
        <v>1530</v>
      </c>
      <c r="BH691" s="150" t="e">
        <f>_xlfn.XLOOKUP(A691,[27]Reworked!A:A,[27]Reworked!I:I)</f>
        <v>#N/A</v>
      </c>
      <c r="BJ691" s="150">
        <v>2</v>
      </c>
      <c r="BK691" s="150">
        <v>6</v>
      </c>
    </row>
    <row r="692" spans="1:63" ht="18.75" customHeight="1" x14ac:dyDescent="0.25">
      <c r="A692" s="265">
        <v>1442</v>
      </c>
      <c r="B692" s="266" t="s">
        <v>746</v>
      </c>
      <c r="C692" s="271" t="s">
        <v>1193</v>
      </c>
      <c r="D692" s="271" t="s">
        <v>737</v>
      </c>
      <c r="E692" s="271" t="s">
        <v>415</v>
      </c>
      <c r="F692" s="271" t="s">
        <v>1</v>
      </c>
      <c r="G692" s="271" t="s">
        <v>209</v>
      </c>
      <c r="H692" s="266" t="s">
        <v>1</v>
      </c>
      <c r="I692" s="266" t="s">
        <v>437</v>
      </c>
      <c r="J692" s="275" t="s">
        <v>33</v>
      </c>
      <c r="K692" s="271" t="s">
        <v>1</v>
      </c>
      <c r="L692" s="271" t="s">
        <v>1</v>
      </c>
      <c r="M692" s="275" t="s">
        <v>33</v>
      </c>
      <c r="N692" s="271" t="s">
        <v>1</v>
      </c>
      <c r="O692" s="271" t="s">
        <v>1</v>
      </c>
      <c r="P692" s="271" t="s">
        <v>1</v>
      </c>
      <c r="Q692" s="271" t="s">
        <v>1</v>
      </c>
      <c r="R692" s="271" t="s">
        <v>1</v>
      </c>
      <c r="S692" s="271" t="s">
        <v>1</v>
      </c>
      <c r="T692" s="271" t="s">
        <v>1</v>
      </c>
      <c r="U692" s="271" t="s">
        <v>1</v>
      </c>
      <c r="V692" s="271" t="s">
        <v>1</v>
      </c>
      <c r="W692" s="271" t="s">
        <v>1</v>
      </c>
      <c r="X692" s="271" t="s">
        <v>1</v>
      </c>
      <c r="Y692" s="271" t="s">
        <v>1</v>
      </c>
      <c r="Z692" s="271" t="s">
        <v>1</v>
      </c>
      <c r="AA692" s="271" t="s">
        <v>1</v>
      </c>
      <c r="AB692" s="271" t="s">
        <v>1</v>
      </c>
      <c r="AC692" s="271" t="s">
        <v>1</v>
      </c>
      <c r="AD692" s="271" t="s">
        <v>1</v>
      </c>
      <c r="AE692" s="271" t="s">
        <v>1</v>
      </c>
      <c r="AF692" s="271" t="s">
        <v>1</v>
      </c>
      <c r="AG692" s="271" t="s">
        <v>1</v>
      </c>
      <c r="AH692" s="271" t="s">
        <v>1</v>
      </c>
      <c r="AI692" s="271" t="s">
        <v>1</v>
      </c>
      <c r="AJ692" s="271" t="s">
        <v>1</v>
      </c>
      <c r="AK692" s="271" t="s">
        <v>1</v>
      </c>
      <c r="AL692" s="271" t="s">
        <v>1</v>
      </c>
      <c r="AM692" s="271" t="s">
        <v>1</v>
      </c>
      <c r="AN692" s="271" t="s">
        <v>1</v>
      </c>
      <c r="AO692" s="271" t="s">
        <v>1</v>
      </c>
      <c r="AP692" s="271" t="s">
        <v>1</v>
      </c>
      <c r="AQ692" s="271" t="s">
        <v>1</v>
      </c>
      <c r="AR692" s="271" t="s">
        <v>1</v>
      </c>
      <c r="AS692" s="271" t="s">
        <v>1</v>
      </c>
      <c r="AT692" s="271" t="s">
        <v>1</v>
      </c>
      <c r="AU692" s="271" t="s">
        <v>1</v>
      </c>
      <c r="AV692" s="271" t="s">
        <v>1</v>
      </c>
      <c r="AW692" s="284" t="s">
        <v>1</v>
      </c>
      <c r="AX692" s="284">
        <v>0</v>
      </c>
      <c r="AY692" s="284">
        <v>0</v>
      </c>
      <c r="AZ692" s="276" t="s">
        <v>1</v>
      </c>
      <c r="BA692" s="276" t="s">
        <v>1</v>
      </c>
      <c r="BB692" s="283" t="s">
        <v>1</v>
      </c>
      <c r="BD692" s="150" t="e">
        <f>_xlfn.XLOOKUP(A692,'KSD auditees'!A:A,'KSD auditees'!A:A)</f>
        <v>#N/A</v>
      </c>
      <c r="BE692" s="150" t="e">
        <f>_xlfn.XLOOKUP(A692,'KSD auditees'!A:A,'KSD auditees'!G:G)</f>
        <v>#N/A</v>
      </c>
      <c r="BF692" s="150" t="e">
        <f>_xlfn.XLOOKUP(A692,'[27]Non AGSA'!B:B,'[27]Non AGSA'!B:B)</f>
        <v>#N/A</v>
      </c>
      <c r="BG692" s="150">
        <f>_xlfn.XLOOKUP(A692,'[27]Dormant auditee list'!C:C,'[27]Dormant auditee list'!C:C)</f>
        <v>1442</v>
      </c>
      <c r="BH692" s="150" t="e">
        <f>_xlfn.XLOOKUP(A692,[27]Reworked!A:A,[27]Reworked!I:I)</f>
        <v>#N/A</v>
      </c>
      <c r="BJ692" s="150">
        <v>2</v>
      </c>
      <c r="BK692" s="150">
        <v>1</v>
      </c>
    </row>
    <row r="693" spans="1:63" ht="18.75" customHeight="1" x14ac:dyDescent="0.25">
      <c r="A693" s="265">
        <v>1443</v>
      </c>
      <c r="B693" s="266" t="s">
        <v>747</v>
      </c>
      <c r="C693" s="271" t="s">
        <v>1193</v>
      </c>
      <c r="D693" s="271" t="s">
        <v>737</v>
      </c>
      <c r="E693" s="271" t="s">
        <v>415</v>
      </c>
      <c r="F693" s="271" t="s">
        <v>1</v>
      </c>
      <c r="G693" s="271" t="s">
        <v>209</v>
      </c>
      <c r="H693" s="266" t="s">
        <v>1</v>
      </c>
      <c r="I693" s="266" t="s">
        <v>437</v>
      </c>
      <c r="J693" s="275" t="s">
        <v>33</v>
      </c>
      <c r="K693" s="271" t="s">
        <v>1</v>
      </c>
      <c r="L693" s="271" t="s">
        <v>1</v>
      </c>
      <c r="M693" s="275" t="s">
        <v>33</v>
      </c>
      <c r="N693" s="271" t="s">
        <v>1</v>
      </c>
      <c r="O693" s="271" t="s">
        <v>1</v>
      </c>
      <c r="P693" s="271" t="s">
        <v>1</v>
      </c>
      <c r="Q693" s="271" t="s">
        <v>1</v>
      </c>
      <c r="R693" s="271" t="s">
        <v>1</v>
      </c>
      <c r="S693" s="271" t="s">
        <v>1</v>
      </c>
      <c r="T693" s="271" t="s">
        <v>1</v>
      </c>
      <c r="U693" s="271" t="s">
        <v>1</v>
      </c>
      <c r="V693" s="271" t="s">
        <v>1</v>
      </c>
      <c r="W693" s="271" t="s">
        <v>1</v>
      </c>
      <c r="X693" s="271" t="s">
        <v>1</v>
      </c>
      <c r="Y693" s="271" t="s">
        <v>1</v>
      </c>
      <c r="Z693" s="271" t="s">
        <v>1</v>
      </c>
      <c r="AA693" s="271" t="s">
        <v>1</v>
      </c>
      <c r="AB693" s="271" t="s">
        <v>1</v>
      </c>
      <c r="AC693" s="271" t="s">
        <v>1</v>
      </c>
      <c r="AD693" s="271" t="s">
        <v>1</v>
      </c>
      <c r="AE693" s="271" t="s">
        <v>1</v>
      </c>
      <c r="AF693" s="271" t="s">
        <v>1</v>
      </c>
      <c r="AG693" s="271" t="s">
        <v>1</v>
      </c>
      <c r="AH693" s="271" t="s">
        <v>1</v>
      </c>
      <c r="AI693" s="271" t="s">
        <v>1</v>
      </c>
      <c r="AJ693" s="271" t="s">
        <v>1</v>
      </c>
      <c r="AK693" s="271" t="s">
        <v>1</v>
      </c>
      <c r="AL693" s="271" t="s">
        <v>1</v>
      </c>
      <c r="AM693" s="271" t="s">
        <v>1</v>
      </c>
      <c r="AN693" s="271" t="s">
        <v>1</v>
      </c>
      <c r="AO693" s="271" t="s">
        <v>1</v>
      </c>
      <c r="AP693" s="271" t="s">
        <v>1</v>
      </c>
      <c r="AQ693" s="271" t="s">
        <v>1</v>
      </c>
      <c r="AR693" s="271" t="s">
        <v>1</v>
      </c>
      <c r="AS693" s="271" t="s">
        <v>1</v>
      </c>
      <c r="AT693" s="271" t="s">
        <v>1</v>
      </c>
      <c r="AU693" s="271" t="s">
        <v>1</v>
      </c>
      <c r="AV693" s="271" t="s">
        <v>1</v>
      </c>
      <c r="AW693" s="284" t="s">
        <v>1</v>
      </c>
      <c r="AX693" s="284">
        <v>0</v>
      </c>
      <c r="AY693" s="284">
        <v>0</v>
      </c>
      <c r="AZ693" s="276">
        <v>0</v>
      </c>
      <c r="BA693" s="276">
        <v>0</v>
      </c>
      <c r="BB693" s="283">
        <v>0</v>
      </c>
      <c r="BD693" s="150" t="e">
        <f>_xlfn.XLOOKUP(A693,'KSD auditees'!A:A,'KSD auditees'!A:A)</f>
        <v>#N/A</v>
      </c>
      <c r="BE693" s="150" t="e">
        <f>_xlfn.XLOOKUP(A693,'KSD auditees'!A:A,'KSD auditees'!G:G)</f>
        <v>#N/A</v>
      </c>
      <c r="BF693" s="150" t="e">
        <f>_xlfn.XLOOKUP(A693,'[27]Non AGSA'!B:B,'[27]Non AGSA'!B:B)</f>
        <v>#N/A</v>
      </c>
      <c r="BG693" s="150">
        <f>_xlfn.XLOOKUP(A693,'[27]Dormant auditee list'!C:C,'[27]Dormant auditee list'!C:C)</f>
        <v>1443</v>
      </c>
      <c r="BH693" s="150" t="e">
        <f>_xlfn.XLOOKUP(A693,[27]Reworked!A:A,[27]Reworked!I:I)</f>
        <v>#N/A</v>
      </c>
      <c r="BJ693" s="150">
        <v>2</v>
      </c>
      <c r="BK693" s="150">
        <v>1</v>
      </c>
    </row>
    <row r="694" spans="1:63" ht="34.5" customHeight="1" x14ac:dyDescent="0.25">
      <c r="A694" s="265">
        <v>1048</v>
      </c>
      <c r="B694" s="266" t="s">
        <v>435</v>
      </c>
      <c r="C694" s="271" t="s">
        <v>1193</v>
      </c>
      <c r="D694" s="271" t="s">
        <v>438</v>
      </c>
      <c r="E694" s="271" t="s">
        <v>810</v>
      </c>
      <c r="F694" s="271" t="s">
        <v>1</v>
      </c>
      <c r="G694" s="271" t="s">
        <v>439</v>
      </c>
      <c r="H694" s="266" t="s">
        <v>440</v>
      </c>
      <c r="I694" s="266" t="s">
        <v>437</v>
      </c>
      <c r="J694" s="285" t="s">
        <v>39</v>
      </c>
      <c r="K694" s="272" t="s">
        <v>23</v>
      </c>
      <c r="L694" s="272" t="s">
        <v>23</v>
      </c>
      <c r="M694" s="152" t="s">
        <v>17</v>
      </c>
      <c r="N694" s="272" t="s">
        <v>23</v>
      </c>
      <c r="O694" s="272" t="s">
        <v>23</v>
      </c>
      <c r="P694" s="271" t="s">
        <v>1</v>
      </c>
      <c r="Q694" s="271" t="s">
        <v>1</v>
      </c>
      <c r="R694" s="271" t="s">
        <v>1</v>
      </c>
      <c r="S694" s="271" t="s">
        <v>1</v>
      </c>
      <c r="T694" s="271" t="s">
        <v>1</v>
      </c>
      <c r="U694" s="271" t="s">
        <v>1</v>
      </c>
      <c r="V694" s="271" t="s">
        <v>1</v>
      </c>
      <c r="W694" s="271" t="s">
        <v>1</v>
      </c>
      <c r="X694" s="271" t="s">
        <v>1</v>
      </c>
      <c r="Y694" s="271" t="s">
        <v>1</v>
      </c>
      <c r="Z694" s="272" t="s">
        <v>23</v>
      </c>
      <c r="AA694" s="273" t="s">
        <v>22</v>
      </c>
      <c r="AB694" s="271" t="s">
        <v>1</v>
      </c>
      <c r="AC694" s="271" t="s">
        <v>1</v>
      </c>
      <c r="AD694" s="271" t="s">
        <v>1</v>
      </c>
      <c r="AE694" s="272" t="s">
        <v>23</v>
      </c>
      <c r="AF694" s="272" t="s">
        <v>23</v>
      </c>
      <c r="AG694" s="271" t="s">
        <v>1</v>
      </c>
      <c r="AH694" s="271" t="s">
        <v>1</v>
      </c>
      <c r="AI694" s="271" t="s">
        <v>1</v>
      </c>
      <c r="AJ694" s="271" t="s">
        <v>1</v>
      </c>
      <c r="AK694" s="272" t="s">
        <v>23</v>
      </c>
      <c r="AL694" s="272" t="s">
        <v>23</v>
      </c>
      <c r="AM694" s="271" t="s">
        <v>1</v>
      </c>
      <c r="AN694" s="271" t="s">
        <v>1</v>
      </c>
      <c r="AO694" s="273" t="s">
        <v>22</v>
      </c>
      <c r="AP694" s="271" t="s">
        <v>1</v>
      </c>
      <c r="AQ694" s="271" t="s">
        <v>1</v>
      </c>
      <c r="AR694" s="271" t="s">
        <v>1</v>
      </c>
      <c r="AS694" s="271" t="s">
        <v>1</v>
      </c>
      <c r="AT694" s="271" t="s">
        <v>1</v>
      </c>
      <c r="AU694" s="272" t="s">
        <v>23</v>
      </c>
      <c r="AV694" s="272" t="s">
        <v>23</v>
      </c>
      <c r="AW694" s="272" t="s">
        <v>1242</v>
      </c>
      <c r="AX694" s="152">
        <v>2</v>
      </c>
      <c r="AY694" s="284">
        <v>0</v>
      </c>
      <c r="AZ694" s="276">
        <v>0</v>
      </c>
      <c r="BA694" s="277">
        <v>75.3</v>
      </c>
      <c r="BB694" s="281">
        <v>4.5</v>
      </c>
      <c r="BD694" s="150" t="e">
        <f>_xlfn.XLOOKUP(A694,'KSD auditees'!A:A,'KSD auditees'!A:A)</f>
        <v>#N/A</v>
      </c>
      <c r="BE694" s="150" t="e">
        <f>_xlfn.XLOOKUP(A694,'KSD auditees'!A:A,'KSD auditees'!G:G)</f>
        <v>#N/A</v>
      </c>
      <c r="BF694" s="150" t="e">
        <f>_xlfn.XLOOKUP(A694,'[27]Non AGSA'!B:B,'[27]Non AGSA'!B:B)</f>
        <v>#N/A</v>
      </c>
      <c r="BG694" s="150" t="e">
        <f>_xlfn.XLOOKUP(A694,'[27]Dormant auditee list'!C:C,'[27]Dormant auditee list'!C:C)</f>
        <v>#N/A</v>
      </c>
      <c r="BH694" s="150" t="e">
        <f>_xlfn.XLOOKUP(A694,[27]Reworked!A:A,[27]Reworked!I:I)</f>
        <v>#N/A</v>
      </c>
      <c r="BJ694" s="150">
        <v>5</v>
      </c>
      <c r="BK694" s="150">
        <v>6</v>
      </c>
    </row>
    <row r="695" spans="1:63" ht="34.5" customHeight="1" x14ac:dyDescent="0.25">
      <c r="A695" s="265">
        <v>17</v>
      </c>
      <c r="B695" s="266" t="s">
        <v>1453</v>
      </c>
      <c r="C695" s="271" t="s">
        <v>1193</v>
      </c>
      <c r="D695" s="271" t="s">
        <v>1021</v>
      </c>
      <c r="E695" s="271" t="s">
        <v>415</v>
      </c>
      <c r="F695" s="271" t="s">
        <v>1</v>
      </c>
      <c r="G695" s="271" t="s">
        <v>520</v>
      </c>
      <c r="H695" s="266" t="s">
        <v>440</v>
      </c>
      <c r="I695" s="266" t="s">
        <v>437</v>
      </c>
      <c r="J695" s="275" t="s">
        <v>33</v>
      </c>
      <c r="K695" s="271" t="s">
        <v>1</v>
      </c>
      <c r="L695" s="271" t="s">
        <v>1</v>
      </c>
      <c r="M695" s="275" t="s">
        <v>33</v>
      </c>
      <c r="N695" s="271" t="s">
        <v>1</v>
      </c>
      <c r="O695" s="271" t="s">
        <v>1</v>
      </c>
      <c r="P695" s="271" t="s">
        <v>1</v>
      </c>
      <c r="Q695" s="271" t="s">
        <v>1</v>
      </c>
      <c r="R695" s="271" t="s">
        <v>1</v>
      </c>
      <c r="S695" s="271" t="s">
        <v>1</v>
      </c>
      <c r="T695" s="271" t="s">
        <v>1</v>
      </c>
      <c r="U695" s="271" t="s">
        <v>1</v>
      </c>
      <c r="V695" s="271" t="s">
        <v>1</v>
      </c>
      <c r="W695" s="271" t="s">
        <v>1</v>
      </c>
      <c r="X695" s="271" t="s">
        <v>1</v>
      </c>
      <c r="Y695" s="271" t="s">
        <v>1</v>
      </c>
      <c r="Z695" s="271" t="s">
        <v>1</v>
      </c>
      <c r="AA695" s="271" t="s">
        <v>1</v>
      </c>
      <c r="AB695" s="271" t="s">
        <v>1</v>
      </c>
      <c r="AC695" s="271" t="s">
        <v>1</v>
      </c>
      <c r="AD695" s="271" t="s">
        <v>1</v>
      </c>
      <c r="AE695" s="271" t="s">
        <v>1</v>
      </c>
      <c r="AF695" s="271" t="s">
        <v>1</v>
      </c>
      <c r="AG695" s="271" t="s">
        <v>1</v>
      </c>
      <c r="AH695" s="271" t="s">
        <v>1</v>
      </c>
      <c r="AI695" s="271" t="s">
        <v>1</v>
      </c>
      <c r="AJ695" s="271" t="s">
        <v>1</v>
      </c>
      <c r="AK695" s="271" t="s">
        <v>1</v>
      </c>
      <c r="AL695" s="271" t="s">
        <v>1</v>
      </c>
      <c r="AM695" s="271" t="s">
        <v>1</v>
      </c>
      <c r="AN695" s="271" t="s">
        <v>1</v>
      </c>
      <c r="AO695" s="271" t="s">
        <v>1</v>
      </c>
      <c r="AP695" s="271" t="s">
        <v>1</v>
      </c>
      <c r="AQ695" s="271" t="s">
        <v>1</v>
      </c>
      <c r="AR695" s="271" t="s">
        <v>1</v>
      </c>
      <c r="AS695" s="271" t="s">
        <v>1</v>
      </c>
      <c r="AT695" s="271" t="s">
        <v>1</v>
      </c>
      <c r="AU695" s="271" t="s">
        <v>1</v>
      </c>
      <c r="AV695" s="271" t="s">
        <v>1</v>
      </c>
      <c r="AW695" s="284" t="s">
        <v>1</v>
      </c>
      <c r="AX695" s="284">
        <v>0</v>
      </c>
      <c r="AY695" s="284">
        <v>0</v>
      </c>
      <c r="AZ695" s="276" t="s">
        <v>1</v>
      </c>
      <c r="BA695" s="276" t="s">
        <v>1</v>
      </c>
      <c r="BB695" s="283" t="s">
        <v>1</v>
      </c>
      <c r="BD695" s="150" t="e">
        <f>_xlfn.XLOOKUP(A695,'KSD auditees'!A:A,'KSD auditees'!A:A)</f>
        <v>#N/A</v>
      </c>
      <c r="BE695" s="150" t="e">
        <f>_xlfn.XLOOKUP(A695,'KSD auditees'!A:A,'KSD auditees'!G:G)</f>
        <v>#N/A</v>
      </c>
      <c r="BF695" s="150" t="e">
        <f>_xlfn.XLOOKUP(A695,'[27]Non AGSA'!B:B,'[27]Non AGSA'!B:B)</f>
        <v>#N/A</v>
      </c>
      <c r="BG695" s="150">
        <f>_xlfn.XLOOKUP(A695,'[27]Dormant auditee list'!C:C,'[27]Dormant auditee list'!C:C)</f>
        <v>17</v>
      </c>
      <c r="BH695" s="150" t="e">
        <f>_xlfn.XLOOKUP(A695,[27]Reworked!A:A,[27]Reworked!I:I)</f>
        <v>#N/A</v>
      </c>
      <c r="BJ695" s="150">
        <v>2</v>
      </c>
      <c r="BK695" s="150">
        <v>1</v>
      </c>
    </row>
    <row r="696" spans="1:63" ht="26.25" customHeight="1" x14ac:dyDescent="0.25">
      <c r="A696" s="265">
        <v>19</v>
      </c>
      <c r="B696" s="266" t="s">
        <v>1454</v>
      </c>
      <c r="C696" s="271" t="s">
        <v>1193</v>
      </c>
      <c r="D696" s="271" t="s">
        <v>815</v>
      </c>
      <c r="E696" s="271" t="s">
        <v>415</v>
      </c>
      <c r="F696" s="271" t="s">
        <v>1</v>
      </c>
      <c r="G696" s="271" t="s">
        <v>817</v>
      </c>
      <c r="H696" s="266" t="s">
        <v>696</v>
      </c>
      <c r="I696" s="266" t="s">
        <v>437</v>
      </c>
      <c r="J696" s="275" t="s">
        <v>33</v>
      </c>
      <c r="K696" s="271" t="s">
        <v>1</v>
      </c>
      <c r="L696" s="271" t="s">
        <v>1</v>
      </c>
      <c r="M696" s="275" t="s">
        <v>33</v>
      </c>
      <c r="N696" s="271" t="s">
        <v>1</v>
      </c>
      <c r="O696" s="271" t="s">
        <v>1</v>
      </c>
      <c r="P696" s="271" t="s">
        <v>1</v>
      </c>
      <c r="Q696" s="271" t="s">
        <v>1</v>
      </c>
      <c r="R696" s="271" t="s">
        <v>1</v>
      </c>
      <c r="S696" s="271" t="s">
        <v>1</v>
      </c>
      <c r="T696" s="271" t="s">
        <v>1</v>
      </c>
      <c r="U696" s="271" t="s">
        <v>1</v>
      </c>
      <c r="V696" s="271" t="s">
        <v>1</v>
      </c>
      <c r="W696" s="271" t="s">
        <v>1</v>
      </c>
      <c r="X696" s="271" t="s">
        <v>1</v>
      </c>
      <c r="Y696" s="271" t="s">
        <v>1</v>
      </c>
      <c r="Z696" s="271" t="s">
        <v>1</v>
      </c>
      <c r="AA696" s="271" t="s">
        <v>1</v>
      </c>
      <c r="AB696" s="271" t="s">
        <v>1</v>
      </c>
      <c r="AC696" s="271" t="s">
        <v>1</v>
      </c>
      <c r="AD696" s="271" t="s">
        <v>1</v>
      </c>
      <c r="AE696" s="271" t="s">
        <v>1</v>
      </c>
      <c r="AF696" s="271" t="s">
        <v>1</v>
      </c>
      <c r="AG696" s="271" t="s">
        <v>1</v>
      </c>
      <c r="AH696" s="271" t="s">
        <v>1</v>
      </c>
      <c r="AI696" s="271" t="s">
        <v>1</v>
      </c>
      <c r="AJ696" s="271" t="s">
        <v>1</v>
      </c>
      <c r="AK696" s="271" t="s">
        <v>1</v>
      </c>
      <c r="AL696" s="271" t="s">
        <v>1</v>
      </c>
      <c r="AM696" s="271" t="s">
        <v>1</v>
      </c>
      <c r="AN696" s="271" t="s">
        <v>1</v>
      </c>
      <c r="AO696" s="271" t="s">
        <v>1</v>
      </c>
      <c r="AP696" s="271" t="s">
        <v>1</v>
      </c>
      <c r="AQ696" s="271" t="s">
        <v>1</v>
      </c>
      <c r="AR696" s="271" t="s">
        <v>1</v>
      </c>
      <c r="AS696" s="271" t="s">
        <v>1</v>
      </c>
      <c r="AT696" s="271" t="s">
        <v>1</v>
      </c>
      <c r="AU696" s="271" t="s">
        <v>1</v>
      </c>
      <c r="AV696" s="271" t="s">
        <v>1</v>
      </c>
      <c r="AW696" s="284" t="s">
        <v>1</v>
      </c>
      <c r="AX696" s="284">
        <v>0</v>
      </c>
      <c r="AY696" s="284">
        <v>0</v>
      </c>
      <c r="AZ696" s="276" t="s">
        <v>1</v>
      </c>
      <c r="BA696" s="276" t="s">
        <v>1</v>
      </c>
      <c r="BB696" s="283" t="s">
        <v>1</v>
      </c>
      <c r="BD696" s="150" t="e">
        <f>_xlfn.XLOOKUP(A696,'KSD auditees'!A:A,'KSD auditees'!A:A)</f>
        <v>#N/A</v>
      </c>
      <c r="BE696" s="150" t="e">
        <f>_xlfn.XLOOKUP(A696,'KSD auditees'!A:A,'KSD auditees'!G:G)</f>
        <v>#N/A</v>
      </c>
      <c r="BF696" s="150" t="e">
        <f>_xlfn.XLOOKUP(A696,'[27]Non AGSA'!B:B,'[27]Non AGSA'!B:B)</f>
        <v>#N/A</v>
      </c>
      <c r="BG696" s="150">
        <f>_xlfn.XLOOKUP(A696,'[27]Dormant auditee list'!C:C,'[27]Dormant auditee list'!C:C)</f>
        <v>19</v>
      </c>
      <c r="BH696" s="150" t="e">
        <f>_xlfn.XLOOKUP(A696,[27]Reworked!A:A,[27]Reworked!I:I)</f>
        <v>#N/A</v>
      </c>
      <c r="BJ696" s="150">
        <v>2</v>
      </c>
      <c r="BK696" s="150">
        <v>1</v>
      </c>
    </row>
    <row r="697" spans="1:63" ht="34.5" customHeight="1" x14ac:dyDescent="0.25">
      <c r="A697" s="265">
        <v>1049</v>
      </c>
      <c r="B697" s="266" t="s">
        <v>1455</v>
      </c>
      <c r="C697" s="271" t="s">
        <v>1193</v>
      </c>
      <c r="D697" s="271" t="s">
        <v>492</v>
      </c>
      <c r="E697" s="271" t="s">
        <v>810</v>
      </c>
      <c r="F697" s="271" t="s">
        <v>1</v>
      </c>
      <c r="G697" s="271" t="s">
        <v>439</v>
      </c>
      <c r="H697" s="266" t="s">
        <v>440</v>
      </c>
      <c r="I697" s="266" t="s">
        <v>437</v>
      </c>
      <c r="J697" s="285" t="s">
        <v>39</v>
      </c>
      <c r="K697" s="271" t="s">
        <v>1</v>
      </c>
      <c r="L697" s="272" t="s">
        <v>23</v>
      </c>
      <c r="M697" s="152" t="s">
        <v>17</v>
      </c>
      <c r="N697" s="271" t="s">
        <v>1</v>
      </c>
      <c r="O697" s="272" t="s">
        <v>23</v>
      </c>
      <c r="P697" s="271" t="s">
        <v>1</v>
      </c>
      <c r="Q697" s="271" t="s">
        <v>1</v>
      </c>
      <c r="R697" s="271" t="s">
        <v>1</v>
      </c>
      <c r="S697" s="271" t="s">
        <v>1</v>
      </c>
      <c r="T697" s="271" t="s">
        <v>1</v>
      </c>
      <c r="U697" s="271" t="s">
        <v>1</v>
      </c>
      <c r="V697" s="271" t="s">
        <v>1</v>
      </c>
      <c r="W697" s="271" t="s">
        <v>1</v>
      </c>
      <c r="X697" s="271" t="s">
        <v>1</v>
      </c>
      <c r="Y697" s="271" t="s">
        <v>1</v>
      </c>
      <c r="Z697" s="271" t="s">
        <v>1</v>
      </c>
      <c r="AA697" s="271" t="s">
        <v>1</v>
      </c>
      <c r="AB697" s="271" t="s">
        <v>1</v>
      </c>
      <c r="AC697" s="271" t="s">
        <v>1</v>
      </c>
      <c r="AD697" s="271" t="s">
        <v>1</v>
      </c>
      <c r="AE697" s="272" t="s">
        <v>23</v>
      </c>
      <c r="AF697" s="272" t="s">
        <v>23</v>
      </c>
      <c r="AG697" s="271" t="s">
        <v>1</v>
      </c>
      <c r="AH697" s="271" t="s">
        <v>1</v>
      </c>
      <c r="AI697" s="271" t="s">
        <v>1</v>
      </c>
      <c r="AJ697" s="271" t="s">
        <v>1</v>
      </c>
      <c r="AK697" s="271" t="s">
        <v>1</v>
      </c>
      <c r="AL697" s="272" t="s">
        <v>23</v>
      </c>
      <c r="AM697" s="271" t="s">
        <v>1</v>
      </c>
      <c r="AN697" s="271" t="s">
        <v>1</v>
      </c>
      <c r="AO697" s="272" t="s">
        <v>23</v>
      </c>
      <c r="AP697" s="271" t="s">
        <v>1</v>
      </c>
      <c r="AQ697" s="271" t="s">
        <v>1</v>
      </c>
      <c r="AR697" s="272" t="s">
        <v>23</v>
      </c>
      <c r="AS697" s="271" t="s">
        <v>1</v>
      </c>
      <c r="AT697" s="271" t="s">
        <v>1</v>
      </c>
      <c r="AU697" s="272" t="s">
        <v>23</v>
      </c>
      <c r="AV697" s="272" t="s">
        <v>23</v>
      </c>
      <c r="AW697" s="272" t="s">
        <v>1242</v>
      </c>
      <c r="AX697" s="275">
        <v>1</v>
      </c>
      <c r="AY697" s="152">
        <v>2</v>
      </c>
      <c r="AZ697" s="276">
        <v>0</v>
      </c>
      <c r="BA697" s="280">
        <v>828.5</v>
      </c>
      <c r="BB697" s="281">
        <v>306.5</v>
      </c>
      <c r="BD697" s="150" t="e">
        <f>_xlfn.XLOOKUP(A697,'KSD auditees'!A:A,'KSD auditees'!A:A)</f>
        <v>#N/A</v>
      </c>
      <c r="BE697" s="150" t="e">
        <f>_xlfn.XLOOKUP(A697,'KSD auditees'!A:A,'KSD auditees'!G:G)</f>
        <v>#N/A</v>
      </c>
      <c r="BF697" s="150" t="e">
        <f>_xlfn.XLOOKUP(A697,'[27]Non AGSA'!B:B,'[27]Non AGSA'!B:B)</f>
        <v>#N/A</v>
      </c>
      <c r="BG697" s="150" t="e">
        <f>_xlfn.XLOOKUP(A697,'[27]Dormant auditee list'!C:C,'[27]Dormant auditee list'!C:C)</f>
        <v>#N/A</v>
      </c>
      <c r="BH697" s="150" t="e">
        <f>_xlfn.XLOOKUP(A697,[27]Reworked!A:A,[27]Reworked!I:I)</f>
        <v>#N/A</v>
      </c>
      <c r="BJ697" s="150">
        <v>5</v>
      </c>
      <c r="BK697" s="150">
        <v>6</v>
      </c>
    </row>
    <row r="698" spans="1:63" ht="34.5" customHeight="1" x14ac:dyDescent="0.25">
      <c r="A698" s="265">
        <v>909</v>
      </c>
      <c r="B698" s="266" t="s">
        <v>1456</v>
      </c>
      <c r="C698" s="271" t="s">
        <v>1193</v>
      </c>
      <c r="D698" s="271" t="s">
        <v>519</v>
      </c>
      <c r="E698" s="271" t="s">
        <v>415</v>
      </c>
      <c r="F698" s="271" t="s">
        <v>1</v>
      </c>
      <c r="G698" s="271" t="s">
        <v>520</v>
      </c>
      <c r="H698" s="266" t="s">
        <v>440</v>
      </c>
      <c r="I698" s="266" t="s">
        <v>437</v>
      </c>
      <c r="J698" s="275" t="s">
        <v>33</v>
      </c>
      <c r="K698" s="271" t="s">
        <v>1</v>
      </c>
      <c r="L698" s="271" t="s">
        <v>1</v>
      </c>
      <c r="M698" s="275" t="s">
        <v>33</v>
      </c>
      <c r="N698" s="271" t="s">
        <v>1</v>
      </c>
      <c r="O698" s="271" t="s">
        <v>1</v>
      </c>
      <c r="P698" s="271" t="s">
        <v>1</v>
      </c>
      <c r="Q698" s="271" t="s">
        <v>1</v>
      </c>
      <c r="R698" s="271" t="s">
        <v>1</v>
      </c>
      <c r="S698" s="271" t="s">
        <v>1</v>
      </c>
      <c r="T698" s="271" t="s">
        <v>1</v>
      </c>
      <c r="U698" s="271" t="s">
        <v>1</v>
      </c>
      <c r="V698" s="271" t="s">
        <v>1</v>
      </c>
      <c r="W698" s="271" t="s">
        <v>1</v>
      </c>
      <c r="X698" s="271" t="s">
        <v>1</v>
      </c>
      <c r="Y698" s="271" t="s">
        <v>1</v>
      </c>
      <c r="Z698" s="271" t="s">
        <v>1</v>
      </c>
      <c r="AA698" s="271" t="s">
        <v>1</v>
      </c>
      <c r="AB698" s="271" t="s">
        <v>1</v>
      </c>
      <c r="AC698" s="271" t="s">
        <v>1</v>
      </c>
      <c r="AD698" s="271" t="s">
        <v>1</v>
      </c>
      <c r="AE698" s="271" t="s">
        <v>1</v>
      </c>
      <c r="AF698" s="271" t="s">
        <v>1</v>
      </c>
      <c r="AG698" s="271" t="s">
        <v>1</v>
      </c>
      <c r="AH698" s="271" t="s">
        <v>1</v>
      </c>
      <c r="AI698" s="271" t="s">
        <v>1</v>
      </c>
      <c r="AJ698" s="271" t="s">
        <v>1</v>
      </c>
      <c r="AK698" s="271" t="s">
        <v>1</v>
      </c>
      <c r="AL698" s="271" t="s">
        <v>1</v>
      </c>
      <c r="AM698" s="271" t="s">
        <v>1</v>
      </c>
      <c r="AN698" s="271" t="s">
        <v>1</v>
      </c>
      <c r="AO698" s="271" t="s">
        <v>1</v>
      </c>
      <c r="AP698" s="271" t="s">
        <v>1</v>
      </c>
      <c r="AQ698" s="271" t="s">
        <v>1</v>
      </c>
      <c r="AR698" s="271" t="s">
        <v>1</v>
      </c>
      <c r="AS698" s="271" t="s">
        <v>1</v>
      </c>
      <c r="AT698" s="271" t="s">
        <v>1</v>
      </c>
      <c r="AU698" s="271" t="s">
        <v>1</v>
      </c>
      <c r="AV698" s="271" t="s">
        <v>1</v>
      </c>
      <c r="AW698" s="284" t="s">
        <v>1</v>
      </c>
      <c r="AX698" s="284">
        <v>0</v>
      </c>
      <c r="AY698" s="284">
        <v>0</v>
      </c>
      <c r="AZ698" s="276" t="s">
        <v>1</v>
      </c>
      <c r="BA698" s="276" t="s">
        <v>1</v>
      </c>
      <c r="BB698" s="283" t="s">
        <v>1</v>
      </c>
      <c r="BD698" s="150" t="e">
        <f>_xlfn.XLOOKUP(A698,'KSD auditees'!A:A,'KSD auditees'!A:A)</f>
        <v>#N/A</v>
      </c>
      <c r="BE698" s="150" t="e">
        <f>_xlfn.XLOOKUP(A698,'KSD auditees'!A:A,'KSD auditees'!G:G)</f>
        <v>#N/A</v>
      </c>
      <c r="BF698" s="150" t="e">
        <f>_xlfn.XLOOKUP(A698,'[27]Non AGSA'!B:B,'[27]Non AGSA'!B:B)</f>
        <v>#N/A</v>
      </c>
      <c r="BG698" s="150">
        <f>_xlfn.XLOOKUP(A698,'[27]Dormant auditee list'!C:C,'[27]Dormant auditee list'!C:C)</f>
        <v>909</v>
      </c>
      <c r="BH698" s="150" t="e">
        <f>_xlfn.XLOOKUP(A698,[27]Reworked!A:A,[27]Reworked!I:I)</f>
        <v>#N/A</v>
      </c>
      <c r="BJ698" s="150">
        <v>2</v>
      </c>
      <c r="BK698" s="150">
        <v>1</v>
      </c>
    </row>
    <row r="699" spans="1:63" ht="34.5" customHeight="1" x14ac:dyDescent="0.25">
      <c r="A699" s="265">
        <v>908</v>
      </c>
      <c r="B699" s="266" t="s">
        <v>1457</v>
      </c>
      <c r="C699" s="271" t="s">
        <v>1193</v>
      </c>
      <c r="D699" s="271" t="s">
        <v>519</v>
      </c>
      <c r="E699" s="271" t="s">
        <v>415</v>
      </c>
      <c r="F699" s="271" t="s">
        <v>1</v>
      </c>
      <c r="G699" s="271" t="s">
        <v>520</v>
      </c>
      <c r="H699" s="266" t="s">
        <v>440</v>
      </c>
      <c r="I699" s="266" t="s">
        <v>437</v>
      </c>
      <c r="J699" s="275" t="s">
        <v>33</v>
      </c>
      <c r="K699" s="271" t="s">
        <v>1</v>
      </c>
      <c r="L699" s="271" t="s">
        <v>1</v>
      </c>
      <c r="M699" s="275" t="s">
        <v>33</v>
      </c>
      <c r="N699" s="271" t="s">
        <v>1</v>
      </c>
      <c r="O699" s="271" t="s">
        <v>1</v>
      </c>
      <c r="P699" s="271" t="s">
        <v>1</v>
      </c>
      <c r="Q699" s="271" t="s">
        <v>1</v>
      </c>
      <c r="R699" s="271" t="s">
        <v>1</v>
      </c>
      <c r="S699" s="271" t="s">
        <v>1</v>
      </c>
      <c r="T699" s="271" t="s">
        <v>1</v>
      </c>
      <c r="U699" s="271" t="s">
        <v>1</v>
      </c>
      <c r="V699" s="271" t="s">
        <v>1</v>
      </c>
      <c r="W699" s="271" t="s">
        <v>1</v>
      </c>
      <c r="X699" s="271" t="s">
        <v>1</v>
      </c>
      <c r="Y699" s="271" t="s">
        <v>1</v>
      </c>
      <c r="Z699" s="271" t="s">
        <v>1</v>
      </c>
      <c r="AA699" s="271" t="s">
        <v>1</v>
      </c>
      <c r="AB699" s="271" t="s">
        <v>1</v>
      </c>
      <c r="AC699" s="271" t="s">
        <v>1</v>
      </c>
      <c r="AD699" s="271" t="s">
        <v>1</v>
      </c>
      <c r="AE699" s="271" t="s">
        <v>1</v>
      </c>
      <c r="AF699" s="271" t="s">
        <v>1</v>
      </c>
      <c r="AG699" s="271" t="s">
        <v>1</v>
      </c>
      <c r="AH699" s="271" t="s">
        <v>1</v>
      </c>
      <c r="AI699" s="271" t="s">
        <v>1</v>
      </c>
      <c r="AJ699" s="271" t="s">
        <v>1</v>
      </c>
      <c r="AK699" s="271" t="s">
        <v>1</v>
      </c>
      <c r="AL699" s="271" t="s">
        <v>1</v>
      </c>
      <c r="AM699" s="271" t="s">
        <v>1</v>
      </c>
      <c r="AN699" s="271" t="s">
        <v>1</v>
      </c>
      <c r="AO699" s="271" t="s">
        <v>1</v>
      </c>
      <c r="AP699" s="271" t="s">
        <v>1</v>
      </c>
      <c r="AQ699" s="271" t="s">
        <v>1</v>
      </c>
      <c r="AR699" s="271" t="s">
        <v>1</v>
      </c>
      <c r="AS699" s="271" t="s">
        <v>1</v>
      </c>
      <c r="AT699" s="271" t="s">
        <v>1</v>
      </c>
      <c r="AU699" s="271" t="s">
        <v>1</v>
      </c>
      <c r="AV699" s="271" t="s">
        <v>1</v>
      </c>
      <c r="AW699" s="284" t="s">
        <v>1</v>
      </c>
      <c r="AX699" s="284">
        <v>0</v>
      </c>
      <c r="AY699" s="284">
        <v>0</v>
      </c>
      <c r="AZ699" s="276" t="s">
        <v>1</v>
      </c>
      <c r="BA699" s="276" t="s">
        <v>1</v>
      </c>
      <c r="BB699" s="283" t="s">
        <v>1</v>
      </c>
      <c r="BD699" s="150" t="e">
        <f>_xlfn.XLOOKUP(A699,'KSD auditees'!A:A,'KSD auditees'!A:A)</f>
        <v>#N/A</v>
      </c>
      <c r="BE699" s="150" t="e">
        <f>_xlfn.XLOOKUP(A699,'KSD auditees'!A:A,'KSD auditees'!G:G)</f>
        <v>#N/A</v>
      </c>
      <c r="BF699" s="150" t="e">
        <f>_xlfn.XLOOKUP(A699,'[27]Non AGSA'!B:B,'[27]Non AGSA'!B:B)</f>
        <v>#N/A</v>
      </c>
      <c r="BG699" s="150">
        <f>_xlfn.XLOOKUP(A699,'[27]Dormant auditee list'!C:C,'[27]Dormant auditee list'!C:C)</f>
        <v>908</v>
      </c>
      <c r="BH699" s="150" t="e">
        <f>_xlfn.XLOOKUP(A699,[27]Reworked!A:A,[27]Reworked!I:I)</f>
        <v>#N/A</v>
      </c>
      <c r="BJ699" s="150">
        <v>2</v>
      </c>
      <c r="BK699" s="150">
        <v>1</v>
      </c>
    </row>
    <row r="700" spans="1:63" ht="34.5" customHeight="1" x14ac:dyDescent="0.25">
      <c r="A700" s="265">
        <v>48</v>
      </c>
      <c r="B700" s="266" t="s">
        <v>1458</v>
      </c>
      <c r="C700" s="271" t="s">
        <v>1193</v>
      </c>
      <c r="D700" s="271" t="s">
        <v>519</v>
      </c>
      <c r="E700" s="271" t="s">
        <v>415</v>
      </c>
      <c r="F700" s="271" t="s">
        <v>1</v>
      </c>
      <c r="G700" s="271" t="s">
        <v>520</v>
      </c>
      <c r="H700" s="266" t="s">
        <v>440</v>
      </c>
      <c r="I700" s="266" t="s">
        <v>437</v>
      </c>
      <c r="J700" s="275" t="s">
        <v>33</v>
      </c>
      <c r="K700" s="271" t="s">
        <v>1</v>
      </c>
      <c r="L700" s="271" t="s">
        <v>1</v>
      </c>
      <c r="M700" s="275" t="s">
        <v>33</v>
      </c>
      <c r="N700" s="271" t="s">
        <v>1</v>
      </c>
      <c r="O700" s="271" t="s">
        <v>1</v>
      </c>
      <c r="P700" s="271" t="s">
        <v>1</v>
      </c>
      <c r="Q700" s="271" t="s">
        <v>1</v>
      </c>
      <c r="R700" s="271" t="s">
        <v>1</v>
      </c>
      <c r="S700" s="271" t="s">
        <v>1</v>
      </c>
      <c r="T700" s="271" t="s">
        <v>1</v>
      </c>
      <c r="U700" s="271" t="s">
        <v>1</v>
      </c>
      <c r="V700" s="271" t="s">
        <v>1</v>
      </c>
      <c r="W700" s="271" t="s">
        <v>1</v>
      </c>
      <c r="X700" s="271" t="s">
        <v>1</v>
      </c>
      <c r="Y700" s="271" t="s">
        <v>1</v>
      </c>
      <c r="Z700" s="271" t="s">
        <v>1</v>
      </c>
      <c r="AA700" s="271" t="s">
        <v>1</v>
      </c>
      <c r="AB700" s="271" t="s">
        <v>1</v>
      </c>
      <c r="AC700" s="271" t="s">
        <v>1</v>
      </c>
      <c r="AD700" s="271" t="s">
        <v>1</v>
      </c>
      <c r="AE700" s="271" t="s">
        <v>1</v>
      </c>
      <c r="AF700" s="271" t="s">
        <v>1</v>
      </c>
      <c r="AG700" s="271" t="s">
        <v>1</v>
      </c>
      <c r="AH700" s="271" t="s">
        <v>1</v>
      </c>
      <c r="AI700" s="271" t="s">
        <v>1</v>
      </c>
      <c r="AJ700" s="271" t="s">
        <v>1</v>
      </c>
      <c r="AK700" s="271" t="s">
        <v>1</v>
      </c>
      <c r="AL700" s="271" t="s">
        <v>1</v>
      </c>
      <c r="AM700" s="271" t="s">
        <v>1</v>
      </c>
      <c r="AN700" s="271" t="s">
        <v>1</v>
      </c>
      <c r="AO700" s="271" t="s">
        <v>1</v>
      </c>
      <c r="AP700" s="271" t="s">
        <v>1</v>
      </c>
      <c r="AQ700" s="271" t="s">
        <v>1</v>
      </c>
      <c r="AR700" s="271" t="s">
        <v>1</v>
      </c>
      <c r="AS700" s="271" t="s">
        <v>1</v>
      </c>
      <c r="AT700" s="271" t="s">
        <v>1</v>
      </c>
      <c r="AU700" s="271" t="s">
        <v>1</v>
      </c>
      <c r="AV700" s="271" t="s">
        <v>1</v>
      </c>
      <c r="AW700" s="284" t="s">
        <v>1</v>
      </c>
      <c r="AX700" s="284">
        <v>0</v>
      </c>
      <c r="AY700" s="284">
        <v>0</v>
      </c>
      <c r="AZ700" s="276" t="s">
        <v>1</v>
      </c>
      <c r="BA700" s="276" t="s">
        <v>1</v>
      </c>
      <c r="BB700" s="283" t="s">
        <v>1</v>
      </c>
      <c r="BD700" s="150" t="e">
        <f>_xlfn.XLOOKUP(A700,'KSD auditees'!A:A,'KSD auditees'!A:A)</f>
        <v>#N/A</v>
      </c>
      <c r="BE700" s="150" t="e">
        <f>_xlfn.XLOOKUP(A700,'KSD auditees'!A:A,'KSD auditees'!G:G)</f>
        <v>#N/A</v>
      </c>
      <c r="BF700" s="150" t="e">
        <f>_xlfn.XLOOKUP(A700,'[27]Non AGSA'!B:B,'[27]Non AGSA'!B:B)</f>
        <v>#N/A</v>
      </c>
      <c r="BG700" s="150">
        <f>_xlfn.XLOOKUP(A700,'[27]Dormant auditee list'!C:C,'[27]Dormant auditee list'!C:C)</f>
        <v>48</v>
      </c>
      <c r="BH700" s="150" t="e">
        <f>_xlfn.XLOOKUP(A700,[27]Reworked!A:A,[27]Reworked!I:I)</f>
        <v>#N/A</v>
      </c>
      <c r="BJ700" s="150">
        <v>2</v>
      </c>
      <c r="BK700" s="150">
        <v>1</v>
      </c>
    </row>
    <row r="701" spans="1:63" ht="34.5" customHeight="1" x14ac:dyDescent="0.25">
      <c r="A701" s="265">
        <v>49</v>
      </c>
      <c r="B701" s="266" t="s">
        <v>1459</v>
      </c>
      <c r="C701" s="271" t="s">
        <v>1193</v>
      </c>
      <c r="D701" s="271" t="s">
        <v>519</v>
      </c>
      <c r="E701" s="271" t="s">
        <v>415</v>
      </c>
      <c r="F701" s="271" t="s">
        <v>1</v>
      </c>
      <c r="G701" s="271" t="s">
        <v>520</v>
      </c>
      <c r="H701" s="266" t="s">
        <v>440</v>
      </c>
      <c r="I701" s="266" t="s">
        <v>437</v>
      </c>
      <c r="J701" s="275" t="s">
        <v>33</v>
      </c>
      <c r="K701" s="271" t="s">
        <v>1</v>
      </c>
      <c r="L701" s="271" t="s">
        <v>1</v>
      </c>
      <c r="M701" s="275" t="s">
        <v>33</v>
      </c>
      <c r="N701" s="271" t="s">
        <v>1</v>
      </c>
      <c r="O701" s="271" t="s">
        <v>1</v>
      </c>
      <c r="P701" s="271" t="s">
        <v>1</v>
      </c>
      <c r="Q701" s="271" t="s">
        <v>1</v>
      </c>
      <c r="R701" s="271" t="s">
        <v>1</v>
      </c>
      <c r="S701" s="271" t="s">
        <v>1</v>
      </c>
      <c r="T701" s="271" t="s">
        <v>1</v>
      </c>
      <c r="U701" s="271" t="s">
        <v>1</v>
      </c>
      <c r="V701" s="271" t="s">
        <v>1</v>
      </c>
      <c r="W701" s="271" t="s">
        <v>1</v>
      </c>
      <c r="X701" s="271" t="s">
        <v>1</v>
      </c>
      <c r="Y701" s="271" t="s">
        <v>1</v>
      </c>
      <c r="Z701" s="271" t="s">
        <v>1</v>
      </c>
      <c r="AA701" s="271" t="s">
        <v>1</v>
      </c>
      <c r="AB701" s="271" t="s">
        <v>1</v>
      </c>
      <c r="AC701" s="271" t="s">
        <v>1</v>
      </c>
      <c r="AD701" s="271" t="s">
        <v>1</v>
      </c>
      <c r="AE701" s="271" t="s">
        <v>1</v>
      </c>
      <c r="AF701" s="271" t="s">
        <v>1</v>
      </c>
      <c r="AG701" s="271" t="s">
        <v>1</v>
      </c>
      <c r="AH701" s="271" t="s">
        <v>1</v>
      </c>
      <c r="AI701" s="271" t="s">
        <v>1</v>
      </c>
      <c r="AJ701" s="271" t="s">
        <v>1</v>
      </c>
      <c r="AK701" s="271" t="s">
        <v>1</v>
      </c>
      <c r="AL701" s="271" t="s">
        <v>1</v>
      </c>
      <c r="AM701" s="271" t="s">
        <v>1</v>
      </c>
      <c r="AN701" s="271" t="s">
        <v>1</v>
      </c>
      <c r="AO701" s="271" t="s">
        <v>1</v>
      </c>
      <c r="AP701" s="271" t="s">
        <v>1</v>
      </c>
      <c r="AQ701" s="271" t="s">
        <v>1</v>
      </c>
      <c r="AR701" s="271" t="s">
        <v>1</v>
      </c>
      <c r="AS701" s="271" t="s">
        <v>1</v>
      </c>
      <c r="AT701" s="271" t="s">
        <v>1</v>
      </c>
      <c r="AU701" s="271" t="s">
        <v>1</v>
      </c>
      <c r="AV701" s="271" t="s">
        <v>1</v>
      </c>
      <c r="AW701" s="284" t="s">
        <v>1</v>
      </c>
      <c r="AX701" s="284">
        <v>0</v>
      </c>
      <c r="AY701" s="284">
        <v>0</v>
      </c>
      <c r="AZ701" s="276" t="s">
        <v>1</v>
      </c>
      <c r="BA701" s="276" t="s">
        <v>1</v>
      </c>
      <c r="BB701" s="283" t="s">
        <v>1</v>
      </c>
      <c r="BD701" s="150" t="e">
        <f>_xlfn.XLOOKUP(A701,'KSD auditees'!A:A,'KSD auditees'!A:A)</f>
        <v>#N/A</v>
      </c>
      <c r="BE701" s="150" t="e">
        <f>_xlfn.XLOOKUP(A701,'KSD auditees'!A:A,'KSD auditees'!G:G)</f>
        <v>#N/A</v>
      </c>
      <c r="BF701" s="150" t="e">
        <f>_xlfn.XLOOKUP(A701,'[27]Non AGSA'!B:B,'[27]Non AGSA'!B:B)</f>
        <v>#N/A</v>
      </c>
      <c r="BG701" s="150">
        <f>_xlfn.XLOOKUP(A701,'[27]Dormant auditee list'!C:C,'[27]Dormant auditee list'!C:C)</f>
        <v>49</v>
      </c>
      <c r="BH701" s="150" t="e">
        <f>_xlfn.XLOOKUP(A701,[27]Reworked!A:A,[27]Reworked!I:I)</f>
        <v>#N/A</v>
      </c>
      <c r="BJ701" s="150">
        <v>2</v>
      </c>
      <c r="BK701" s="150">
        <v>1</v>
      </c>
    </row>
    <row r="702" spans="1:63" ht="34.5" customHeight="1" x14ac:dyDescent="0.25">
      <c r="A702" s="265">
        <v>1394</v>
      </c>
      <c r="B702" s="266" t="s">
        <v>822</v>
      </c>
      <c r="C702" s="271" t="s">
        <v>1193</v>
      </c>
      <c r="D702" s="271" t="s">
        <v>815</v>
      </c>
      <c r="E702" s="271" t="s">
        <v>415</v>
      </c>
      <c r="F702" s="271" t="s">
        <v>1</v>
      </c>
      <c r="G702" s="271" t="s">
        <v>816</v>
      </c>
      <c r="H702" s="266" t="s">
        <v>440</v>
      </c>
      <c r="I702" s="266" t="s">
        <v>437</v>
      </c>
      <c r="J702" s="275" t="s">
        <v>33</v>
      </c>
      <c r="K702" s="271" t="s">
        <v>1</v>
      </c>
      <c r="L702" s="271" t="s">
        <v>1</v>
      </c>
      <c r="M702" s="275" t="s">
        <v>33</v>
      </c>
      <c r="N702" s="271" t="s">
        <v>1</v>
      </c>
      <c r="O702" s="271" t="s">
        <v>1</v>
      </c>
      <c r="P702" s="271" t="s">
        <v>1</v>
      </c>
      <c r="Q702" s="271" t="s">
        <v>1</v>
      </c>
      <c r="R702" s="271" t="s">
        <v>1</v>
      </c>
      <c r="S702" s="271" t="s">
        <v>1</v>
      </c>
      <c r="T702" s="271" t="s">
        <v>1</v>
      </c>
      <c r="U702" s="271" t="s">
        <v>1</v>
      </c>
      <c r="V702" s="271" t="s">
        <v>1</v>
      </c>
      <c r="W702" s="271" t="s">
        <v>1</v>
      </c>
      <c r="X702" s="271" t="s">
        <v>1</v>
      </c>
      <c r="Y702" s="271" t="s">
        <v>1</v>
      </c>
      <c r="Z702" s="271" t="s">
        <v>1</v>
      </c>
      <c r="AA702" s="271" t="s">
        <v>1</v>
      </c>
      <c r="AB702" s="271" t="s">
        <v>1</v>
      </c>
      <c r="AC702" s="271" t="s">
        <v>1</v>
      </c>
      <c r="AD702" s="271" t="s">
        <v>1</v>
      </c>
      <c r="AE702" s="271" t="s">
        <v>1</v>
      </c>
      <c r="AF702" s="271" t="s">
        <v>1</v>
      </c>
      <c r="AG702" s="271" t="s">
        <v>1</v>
      </c>
      <c r="AH702" s="271" t="s">
        <v>1</v>
      </c>
      <c r="AI702" s="271" t="s">
        <v>1</v>
      </c>
      <c r="AJ702" s="271" t="s">
        <v>1</v>
      </c>
      <c r="AK702" s="271" t="s">
        <v>1</v>
      </c>
      <c r="AL702" s="271" t="s">
        <v>1</v>
      </c>
      <c r="AM702" s="271" t="s">
        <v>1</v>
      </c>
      <c r="AN702" s="271" t="s">
        <v>1</v>
      </c>
      <c r="AO702" s="271" t="s">
        <v>1</v>
      </c>
      <c r="AP702" s="271" t="s">
        <v>1</v>
      </c>
      <c r="AQ702" s="271" t="s">
        <v>1</v>
      </c>
      <c r="AR702" s="271" t="s">
        <v>1</v>
      </c>
      <c r="AS702" s="271" t="s">
        <v>1</v>
      </c>
      <c r="AT702" s="271" t="s">
        <v>1</v>
      </c>
      <c r="AU702" s="271" t="s">
        <v>1</v>
      </c>
      <c r="AV702" s="271" t="s">
        <v>1</v>
      </c>
      <c r="AW702" s="284" t="s">
        <v>1</v>
      </c>
      <c r="AX702" s="284">
        <v>0</v>
      </c>
      <c r="AY702" s="284">
        <v>0</v>
      </c>
      <c r="AZ702" s="276" t="s">
        <v>1</v>
      </c>
      <c r="BA702" s="276" t="s">
        <v>1</v>
      </c>
      <c r="BB702" s="283" t="s">
        <v>1</v>
      </c>
      <c r="BD702" s="150" t="e">
        <f>_xlfn.XLOOKUP(A702,'KSD auditees'!A:A,'KSD auditees'!A:A)</f>
        <v>#N/A</v>
      </c>
      <c r="BE702" s="150" t="e">
        <f>_xlfn.XLOOKUP(A702,'KSD auditees'!A:A,'KSD auditees'!G:G)</f>
        <v>#N/A</v>
      </c>
      <c r="BF702" s="150" t="e">
        <f>_xlfn.XLOOKUP(A702,'[27]Non AGSA'!B:B,'[27]Non AGSA'!B:B)</f>
        <v>#N/A</v>
      </c>
      <c r="BG702" s="150">
        <f>_xlfn.XLOOKUP(A702,'[27]Dormant auditee list'!C:C,'[27]Dormant auditee list'!C:C)</f>
        <v>1394</v>
      </c>
      <c r="BH702" s="150" t="e">
        <f>_xlfn.XLOOKUP(A702,[27]Reworked!A:A,[27]Reworked!I:I)</f>
        <v>#N/A</v>
      </c>
      <c r="BJ702" s="150">
        <v>2</v>
      </c>
      <c r="BK702" s="150">
        <v>1</v>
      </c>
    </row>
    <row r="703" spans="1:63" ht="34.5" customHeight="1" x14ac:dyDescent="0.25">
      <c r="A703" s="265">
        <v>63</v>
      </c>
      <c r="B703" s="266" t="s">
        <v>1460</v>
      </c>
      <c r="C703" s="271" t="s">
        <v>1193</v>
      </c>
      <c r="D703" s="271" t="s">
        <v>1021</v>
      </c>
      <c r="E703" s="271" t="s">
        <v>415</v>
      </c>
      <c r="F703" s="271" t="s">
        <v>1</v>
      </c>
      <c r="G703" s="271" t="s">
        <v>520</v>
      </c>
      <c r="H703" s="266" t="s">
        <v>440</v>
      </c>
      <c r="I703" s="266" t="s">
        <v>437</v>
      </c>
      <c r="J703" s="275" t="s">
        <v>33</v>
      </c>
      <c r="K703" s="271" t="s">
        <v>1</v>
      </c>
      <c r="L703" s="271" t="s">
        <v>1</v>
      </c>
      <c r="M703" s="275" t="s">
        <v>33</v>
      </c>
      <c r="N703" s="271" t="s">
        <v>1</v>
      </c>
      <c r="O703" s="271" t="s">
        <v>1</v>
      </c>
      <c r="P703" s="271" t="s">
        <v>1</v>
      </c>
      <c r="Q703" s="271" t="s">
        <v>1</v>
      </c>
      <c r="R703" s="271" t="s">
        <v>1</v>
      </c>
      <c r="S703" s="271" t="s">
        <v>1</v>
      </c>
      <c r="T703" s="271" t="s">
        <v>1</v>
      </c>
      <c r="U703" s="271" t="s">
        <v>1</v>
      </c>
      <c r="V703" s="271" t="s">
        <v>1</v>
      </c>
      <c r="W703" s="271" t="s">
        <v>1</v>
      </c>
      <c r="X703" s="271" t="s">
        <v>1</v>
      </c>
      <c r="Y703" s="271" t="s">
        <v>1</v>
      </c>
      <c r="Z703" s="271" t="s">
        <v>1</v>
      </c>
      <c r="AA703" s="271" t="s">
        <v>1</v>
      </c>
      <c r="AB703" s="271" t="s">
        <v>1</v>
      </c>
      <c r="AC703" s="271" t="s">
        <v>1</v>
      </c>
      <c r="AD703" s="271" t="s">
        <v>1</v>
      </c>
      <c r="AE703" s="271" t="s">
        <v>1</v>
      </c>
      <c r="AF703" s="271" t="s">
        <v>1</v>
      </c>
      <c r="AG703" s="271" t="s">
        <v>1</v>
      </c>
      <c r="AH703" s="271" t="s">
        <v>1</v>
      </c>
      <c r="AI703" s="271" t="s">
        <v>1</v>
      </c>
      <c r="AJ703" s="271" t="s">
        <v>1</v>
      </c>
      <c r="AK703" s="271" t="s">
        <v>1</v>
      </c>
      <c r="AL703" s="271" t="s">
        <v>1</v>
      </c>
      <c r="AM703" s="271" t="s">
        <v>1</v>
      </c>
      <c r="AN703" s="271" t="s">
        <v>1</v>
      </c>
      <c r="AO703" s="271" t="s">
        <v>1</v>
      </c>
      <c r="AP703" s="271" t="s">
        <v>1</v>
      </c>
      <c r="AQ703" s="271" t="s">
        <v>1</v>
      </c>
      <c r="AR703" s="271" t="s">
        <v>1</v>
      </c>
      <c r="AS703" s="271" t="s">
        <v>1</v>
      </c>
      <c r="AT703" s="271" t="s">
        <v>1</v>
      </c>
      <c r="AU703" s="271" t="s">
        <v>1</v>
      </c>
      <c r="AV703" s="271" t="s">
        <v>1</v>
      </c>
      <c r="AW703" s="284" t="s">
        <v>1</v>
      </c>
      <c r="AX703" s="284">
        <v>0</v>
      </c>
      <c r="AY703" s="284">
        <v>0</v>
      </c>
      <c r="AZ703" s="276" t="s">
        <v>1</v>
      </c>
      <c r="BA703" s="276" t="s">
        <v>1</v>
      </c>
      <c r="BB703" s="283" t="s">
        <v>1</v>
      </c>
      <c r="BD703" s="150" t="e">
        <f>_xlfn.XLOOKUP(A703,'KSD auditees'!A:A,'KSD auditees'!A:A)</f>
        <v>#N/A</v>
      </c>
      <c r="BE703" s="150" t="e">
        <f>_xlfn.XLOOKUP(A703,'KSD auditees'!A:A,'KSD auditees'!G:G)</f>
        <v>#N/A</v>
      </c>
      <c r="BF703" s="150" t="e">
        <f>_xlfn.XLOOKUP(A703,'[27]Non AGSA'!B:B,'[27]Non AGSA'!B:B)</f>
        <v>#N/A</v>
      </c>
      <c r="BG703" s="150">
        <f>_xlfn.XLOOKUP(A703,'[27]Dormant auditee list'!C:C,'[27]Dormant auditee list'!C:C)</f>
        <v>63</v>
      </c>
      <c r="BH703" s="150" t="e">
        <f>_xlfn.XLOOKUP(A703,[27]Reworked!A:A,[27]Reworked!I:I)</f>
        <v>#N/A</v>
      </c>
      <c r="BJ703" s="150">
        <v>2</v>
      </c>
      <c r="BK703" s="150">
        <v>1</v>
      </c>
    </row>
    <row r="704" spans="1:63" ht="27" customHeight="1" x14ac:dyDescent="0.25">
      <c r="A704" s="265">
        <v>1129</v>
      </c>
      <c r="B704" s="266" t="s">
        <v>1461</v>
      </c>
      <c r="C704" s="271" t="s">
        <v>1193</v>
      </c>
      <c r="D704" s="271" t="s">
        <v>896</v>
      </c>
      <c r="E704" s="271" t="s">
        <v>415</v>
      </c>
      <c r="F704" s="271" t="s">
        <v>1</v>
      </c>
      <c r="G704" s="271" t="s">
        <v>817</v>
      </c>
      <c r="H704" s="266" t="s">
        <v>696</v>
      </c>
      <c r="I704" s="266" t="s">
        <v>437</v>
      </c>
      <c r="J704" s="285" t="s">
        <v>39</v>
      </c>
      <c r="K704" s="271" t="s">
        <v>1</v>
      </c>
      <c r="L704" s="271" t="s">
        <v>1</v>
      </c>
      <c r="M704" s="285" t="s">
        <v>39</v>
      </c>
      <c r="N704" s="271" t="s">
        <v>1</v>
      </c>
      <c r="O704" s="271" t="s">
        <v>1</v>
      </c>
      <c r="P704" s="271" t="s">
        <v>1</v>
      </c>
      <c r="Q704" s="271" t="s">
        <v>1</v>
      </c>
      <c r="R704" s="271" t="s">
        <v>1</v>
      </c>
      <c r="S704" s="271" t="s">
        <v>1</v>
      </c>
      <c r="T704" s="271" t="s">
        <v>1</v>
      </c>
      <c r="U704" s="271" t="s">
        <v>1</v>
      </c>
      <c r="V704" s="271" t="s">
        <v>1</v>
      </c>
      <c r="W704" s="271" t="s">
        <v>1</v>
      </c>
      <c r="X704" s="271" t="s">
        <v>1</v>
      </c>
      <c r="Y704" s="271" t="s">
        <v>1</v>
      </c>
      <c r="Z704" s="271" t="s">
        <v>1</v>
      </c>
      <c r="AA704" s="271" t="s">
        <v>1</v>
      </c>
      <c r="AB704" s="271" t="s">
        <v>1</v>
      </c>
      <c r="AC704" s="271" t="s">
        <v>1</v>
      </c>
      <c r="AD704" s="271" t="s">
        <v>1</v>
      </c>
      <c r="AE704" s="271" t="s">
        <v>1</v>
      </c>
      <c r="AF704" s="271" t="s">
        <v>1</v>
      </c>
      <c r="AG704" s="271" t="s">
        <v>1</v>
      </c>
      <c r="AH704" s="271" t="s">
        <v>1</v>
      </c>
      <c r="AI704" s="271" t="s">
        <v>1</v>
      </c>
      <c r="AJ704" s="271" t="s">
        <v>1</v>
      </c>
      <c r="AK704" s="271" t="s">
        <v>1</v>
      </c>
      <c r="AL704" s="271" t="s">
        <v>1</v>
      </c>
      <c r="AM704" s="271" t="s">
        <v>1</v>
      </c>
      <c r="AN704" s="271" t="s">
        <v>1</v>
      </c>
      <c r="AO704" s="271" t="s">
        <v>1</v>
      </c>
      <c r="AP704" s="271" t="s">
        <v>1</v>
      </c>
      <c r="AQ704" s="271" t="s">
        <v>1</v>
      </c>
      <c r="AR704" s="271" t="s">
        <v>1</v>
      </c>
      <c r="AS704" s="271" t="s">
        <v>1</v>
      </c>
      <c r="AT704" s="271" t="s">
        <v>1</v>
      </c>
      <c r="AU704" s="271" t="s">
        <v>1</v>
      </c>
      <c r="AV704" s="271" t="s">
        <v>1</v>
      </c>
      <c r="AW704" s="284" t="s">
        <v>1</v>
      </c>
      <c r="AX704" s="284">
        <v>0</v>
      </c>
      <c r="AY704" s="284">
        <v>0</v>
      </c>
      <c r="AZ704" s="276" t="s">
        <v>1</v>
      </c>
      <c r="BA704" s="276" t="s">
        <v>1</v>
      </c>
      <c r="BB704" s="283" t="s">
        <v>1</v>
      </c>
      <c r="BD704" s="150" t="e">
        <f>_xlfn.XLOOKUP(A704,'KSD auditees'!A:A,'KSD auditees'!A:A)</f>
        <v>#N/A</v>
      </c>
      <c r="BE704" s="150" t="e">
        <f>_xlfn.XLOOKUP(A704,'KSD auditees'!A:A,'KSD auditees'!G:G)</f>
        <v>#N/A</v>
      </c>
      <c r="BF704" s="150" t="e">
        <f>_xlfn.XLOOKUP(A704,'[27]Non AGSA'!B:B,'[27]Non AGSA'!B:B)</f>
        <v>#N/A</v>
      </c>
      <c r="BG704" s="150">
        <f>_xlfn.XLOOKUP(A704,'[27]Dormant auditee list'!C:C,'[27]Dormant auditee list'!C:C)</f>
        <v>1129</v>
      </c>
      <c r="BH704" s="150" t="e">
        <f>_xlfn.XLOOKUP(A704,[27]Reworked!A:A,[27]Reworked!I:I)</f>
        <v>#N/A</v>
      </c>
      <c r="BJ704" s="150">
        <v>2</v>
      </c>
      <c r="BK704" s="150">
        <v>6</v>
      </c>
    </row>
    <row r="705" spans="1:63" ht="26.25" customHeight="1" x14ac:dyDescent="0.25">
      <c r="A705" s="265">
        <v>1130</v>
      </c>
      <c r="B705" s="266" t="s">
        <v>1462</v>
      </c>
      <c r="C705" s="271" t="s">
        <v>1193</v>
      </c>
      <c r="D705" s="271" t="s">
        <v>896</v>
      </c>
      <c r="E705" s="271" t="s">
        <v>415</v>
      </c>
      <c r="F705" s="271" t="s">
        <v>1</v>
      </c>
      <c r="G705" s="271" t="s">
        <v>817</v>
      </c>
      <c r="H705" s="266" t="s">
        <v>696</v>
      </c>
      <c r="I705" s="266" t="s">
        <v>437</v>
      </c>
      <c r="J705" s="285" t="s">
        <v>39</v>
      </c>
      <c r="K705" s="271" t="s">
        <v>1</v>
      </c>
      <c r="L705" s="271" t="s">
        <v>1</v>
      </c>
      <c r="M705" s="286" t="s">
        <v>299</v>
      </c>
      <c r="N705" s="271" t="s">
        <v>1</v>
      </c>
      <c r="O705" s="271" t="s">
        <v>1</v>
      </c>
      <c r="P705" s="271" t="s">
        <v>1</v>
      </c>
      <c r="Q705" s="273" t="s">
        <v>22</v>
      </c>
      <c r="R705" s="273" t="s">
        <v>22</v>
      </c>
      <c r="S705" s="271" t="s">
        <v>1</v>
      </c>
      <c r="T705" s="274" t="s">
        <v>20</v>
      </c>
      <c r="U705" s="273" t="s">
        <v>22</v>
      </c>
      <c r="V705" s="271" t="s">
        <v>1</v>
      </c>
      <c r="W705" s="273" t="s">
        <v>22</v>
      </c>
      <c r="X705" s="271" t="s">
        <v>1</v>
      </c>
      <c r="Y705" s="271" t="s">
        <v>1</v>
      </c>
      <c r="Z705" s="271" t="s">
        <v>1</v>
      </c>
      <c r="AA705" s="271" t="s">
        <v>1</v>
      </c>
      <c r="AB705" s="271" t="s">
        <v>1</v>
      </c>
      <c r="AC705" s="271" t="s">
        <v>1</v>
      </c>
      <c r="AD705" s="271" t="s">
        <v>1</v>
      </c>
      <c r="AE705" s="271" t="s">
        <v>1</v>
      </c>
      <c r="AF705" s="271" t="s">
        <v>1</v>
      </c>
      <c r="AG705" s="271" t="s">
        <v>1</v>
      </c>
      <c r="AH705" s="271" t="s">
        <v>1</v>
      </c>
      <c r="AI705" s="271" t="s">
        <v>1</v>
      </c>
      <c r="AJ705" s="271" t="s">
        <v>1</v>
      </c>
      <c r="AK705" s="271" t="s">
        <v>1</v>
      </c>
      <c r="AL705" s="271" t="s">
        <v>1</v>
      </c>
      <c r="AM705" s="271" t="s">
        <v>1</v>
      </c>
      <c r="AN705" s="271" t="s">
        <v>1</v>
      </c>
      <c r="AO705" s="271" t="s">
        <v>1</v>
      </c>
      <c r="AP705" s="271" t="s">
        <v>1</v>
      </c>
      <c r="AQ705" s="271" t="s">
        <v>1</v>
      </c>
      <c r="AR705" s="271" t="s">
        <v>1</v>
      </c>
      <c r="AS705" s="271" t="s">
        <v>1</v>
      </c>
      <c r="AT705" s="271" t="s">
        <v>1</v>
      </c>
      <c r="AU705" s="271" t="s">
        <v>1</v>
      </c>
      <c r="AV705" s="271" t="s">
        <v>1</v>
      </c>
      <c r="AW705" s="284" t="s">
        <v>1</v>
      </c>
      <c r="AX705" s="284">
        <v>0</v>
      </c>
      <c r="AY705" s="284">
        <v>0</v>
      </c>
      <c r="AZ705" s="276" t="s">
        <v>1</v>
      </c>
      <c r="BA705" s="276" t="s">
        <v>1</v>
      </c>
      <c r="BB705" s="283" t="s">
        <v>1</v>
      </c>
      <c r="BD705" s="150" t="e">
        <f>_xlfn.XLOOKUP(A705,'KSD auditees'!A:A,'KSD auditees'!A:A)</f>
        <v>#N/A</v>
      </c>
      <c r="BE705" s="150" t="e">
        <f>_xlfn.XLOOKUP(A705,'KSD auditees'!A:A,'KSD auditees'!G:G)</f>
        <v>#N/A</v>
      </c>
      <c r="BF705" s="150" t="e">
        <f>_xlfn.XLOOKUP(A705,'[27]Non AGSA'!B:B,'[27]Non AGSA'!B:B)</f>
        <v>#N/A</v>
      </c>
      <c r="BG705" s="150">
        <f>_xlfn.XLOOKUP(A705,'[27]Dormant auditee list'!C:C,'[27]Dormant auditee list'!C:C)</f>
        <v>1130</v>
      </c>
      <c r="BH705" s="150" t="e">
        <f>_xlfn.XLOOKUP(A705,[27]Reworked!A:A,[27]Reworked!I:I)</f>
        <v>#N/A</v>
      </c>
      <c r="BJ705" s="150">
        <v>2</v>
      </c>
      <c r="BK705" s="150">
        <v>6</v>
      </c>
    </row>
    <row r="706" spans="1:63" ht="26.25" customHeight="1" x14ac:dyDescent="0.25">
      <c r="A706" s="265">
        <v>129</v>
      </c>
      <c r="B706" s="266" t="s">
        <v>1463</v>
      </c>
      <c r="C706" s="271" t="s">
        <v>1193</v>
      </c>
      <c r="D706" s="271" t="s">
        <v>815</v>
      </c>
      <c r="E706" s="271" t="s">
        <v>415</v>
      </c>
      <c r="F706" s="271" t="s">
        <v>1</v>
      </c>
      <c r="G706" s="271" t="s">
        <v>817</v>
      </c>
      <c r="H706" s="266" t="s">
        <v>696</v>
      </c>
      <c r="I706" s="266" t="s">
        <v>437</v>
      </c>
      <c r="J706" s="275" t="s">
        <v>33</v>
      </c>
      <c r="K706" s="271" t="s">
        <v>1</v>
      </c>
      <c r="L706" s="271" t="s">
        <v>1</v>
      </c>
      <c r="M706" s="275" t="s">
        <v>33</v>
      </c>
      <c r="N706" s="271" t="s">
        <v>1</v>
      </c>
      <c r="O706" s="271" t="s">
        <v>1</v>
      </c>
      <c r="P706" s="271" t="s">
        <v>1</v>
      </c>
      <c r="Q706" s="271" t="s">
        <v>1</v>
      </c>
      <c r="R706" s="271" t="s">
        <v>1</v>
      </c>
      <c r="S706" s="271" t="s">
        <v>1</v>
      </c>
      <c r="T706" s="271" t="s">
        <v>1</v>
      </c>
      <c r="U706" s="271" t="s">
        <v>1</v>
      </c>
      <c r="V706" s="271" t="s">
        <v>1</v>
      </c>
      <c r="W706" s="271" t="s">
        <v>1</v>
      </c>
      <c r="X706" s="271" t="s">
        <v>1</v>
      </c>
      <c r="Y706" s="271" t="s">
        <v>1</v>
      </c>
      <c r="Z706" s="271" t="s">
        <v>1</v>
      </c>
      <c r="AA706" s="271" t="s">
        <v>1</v>
      </c>
      <c r="AB706" s="271" t="s">
        <v>1</v>
      </c>
      <c r="AC706" s="271" t="s">
        <v>1</v>
      </c>
      <c r="AD706" s="271" t="s">
        <v>1</v>
      </c>
      <c r="AE706" s="271" t="s">
        <v>1</v>
      </c>
      <c r="AF706" s="271" t="s">
        <v>1</v>
      </c>
      <c r="AG706" s="271" t="s">
        <v>1</v>
      </c>
      <c r="AH706" s="271" t="s">
        <v>1</v>
      </c>
      <c r="AI706" s="271" t="s">
        <v>1</v>
      </c>
      <c r="AJ706" s="271" t="s">
        <v>1</v>
      </c>
      <c r="AK706" s="271" t="s">
        <v>1</v>
      </c>
      <c r="AL706" s="271" t="s">
        <v>1</v>
      </c>
      <c r="AM706" s="271" t="s">
        <v>1</v>
      </c>
      <c r="AN706" s="271" t="s">
        <v>1</v>
      </c>
      <c r="AO706" s="271" t="s">
        <v>1</v>
      </c>
      <c r="AP706" s="271" t="s">
        <v>1</v>
      </c>
      <c r="AQ706" s="271" t="s">
        <v>1</v>
      </c>
      <c r="AR706" s="271" t="s">
        <v>1</v>
      </c>
      <c r="AS706" s="271" t="s">
        <v>1</v>
      </c>
      <c r="AT706" s="271" t="s">
        <v>1</v>
      </c>
      <c r="AU706" s="271" t="s">
        <v>1</v>
      </c>
      <c r="AV706" s="271" t="s">
        <v>1</v>
      </c>
      <c r="AW706" s="284" t="s">
        <v>1</v>
      </c>
      <c r="AX706" s="284">
        <v>0</v>
      </c>
      <c r="AY706" s="284">
        <v>0</v>
      </c>
      <c r="AZ706" s="276" t="s">
        <v>1</v>
      </c>
      <c r="BA706" s="276" t="s">
        <v>1</v>
      </c>
      <c r="BB706" s="283" t="s">
        <v>1</v>
      </c>
      <c r="BD706" s="150" t="e">
        <f>_xlfn.XLOOKUP(A706,'KSD auditees'!A:A,'KSD auditees'!A:A)</f>
        <v>#N/A</v>
      </c>
      <c r="BE706" s="150" t="e">
        <f>_xlfn.XLOOKUP(A706,'KSD auditees'!A:A,'KSD auditees'!G:G)</f>
        <v>#N/A</v>
      </c>
      <c r="BF706" s="150" t="e">
        <f>_xlfn.XLOOKUP(A706,'[27]Non AGSA'!B:B,'[27]Non AGSA'!B:B)</f>
        <v>#N/A</v>
      </c>
      <c r="BG706" s="150">
        <f>_xlfn.XLOOKUP(A706,'[27]Dormant auditee list'!C:C,'[27]Dormant auditee list'!C:C)</f>
        <v>129</v>
      </c>
      <c r="BH706" s="150" t="e">
        <f>_xlfn.XLOOKUP(A706,[27]Reworked!A:A,[27]Reworked!I:I)</f>
        <v>#N/A</v>
      </c>
      <c r="BJ706" s="150">
        <v>2</v>
      </c>
      <c r="BK706" s="150">
        <v>1</v>
      </c>
    </row>
    <row r="707" spans="1:63" ht="34.5" customHeight="1" x14ac:dyDescent="0.25">
      <c r="A707" s="265">
        <v>131</v>
      </c>
      <c r="B707" s="266" t="s">
        <v>1464</v>
      </c>
      <c r="C707" s="271" t="s">
        <v>1193</v>
      </c>
      <c r="D707" s="271" t="s">
        <v>519</v>
      </c>
      <c r="E707" s="271" t="s">
        <v>415</v>
      </c>
      <c r="F707" s="271" t="s">
        <v>1</v>
      </c>
      <c r="G707" s="271" t="s">
        <v>520</v>
      </c>
      <c r="H707" s="266" t="s">
        <v>440</v>
      </c>
      <c r="I707" s="266" t="s">
        <v>437</v>
      </c>
      <c r="J707" s="275" t="s">
        <v>33</v>
      </c>
      <c r="K707" s="271" t="s">
        <v>1</v>
      </c>
      <c r="L707" s="271" t="s">
        <v>1</v>
      </c>
      <c r="M707" s="275" t="s">
        <v>33</v>
      </c>
      <c r="N707" s="271" t="s">
        <v>1</v>
      </c>
      <c r="O707" s="271" t="s">
        <v>1</v>
      </c>
      <c r="P707" s="271" t="s">
        <v>1</v>
      </c>
      <c r="Q707" s="271" t="s">
        <v>1</v>
      </c>
      <c r="R707" s="271" t="s">
        <v>1</v>
      </c>
      <c r="S707" s="271" t="s">
        <v>1</v>
      </c>
      <c r="T707" s="271" t="s">
        <v>1</v>
      </c>
      <c r="U707" s="271" t="s">
        <v>1</v>
      </c>
      <c r="V707" s="271" t="s">
        <v>1</v>
      </c>
      <c r="W707" s="271" t="s">
        <v>1</v>
      </c>
      <c r="X707" s="271" t="s">
        <v>1</v>
      </c>
      <c r="Y707" s="271" t="s">
        <v>1</v>
      </c>
      <c r="Z707" s="271" t="s">
        <v>1</v>
      </c>
      <c r="AA707" s="271" t="s">
        <v>1</v>
      </c>
      <c r="AB707" s="271" t="s">
        <v>1</v>
      </c>
      <c r="AC707" s="271" t="s">
        <v>1</v>
      </c>
      <c r="AD707" s="271" t="s">
        <v>1</v>
      </c>
      <c r="AE707" s="271" t="s">
        <v>1</v>
      </c>
      <c r="AF707" s="271" t="s">
        <v>1</v>
      </c>
      <c r="AG707" s="271" t="s">
        <v>1</v>
      </c>
      <c r="AH707" s="271" t="s">
        <v>1</v>
      </c>
      <c r="AI707" s="271" t="s">
        <v>1</v>
      </c>
      <c r="AJ707" s="271" t="s">
        <v>1</v>
      </c>
      <c r="AK707" s="271" t="s">
        <v>1</v>
      </c>
      <c r="AL707" s="271" t="s">
        <v>1</v>
      </c>
      <c r="AM707" s="271" t="s">
        <v>1</v>
      </c>
      <c r="AN707" s="271" t="s">
        <v>1</v>
      </c>
      <c r="AO707" s="271" t="s">
        <v>1</v>
      </c>
      <c r="AP707" s="271" t="s">
        <v>1</v>
      </c>
      <c r="AQ707" s="271" t="s">
        <v>1</v>
      </c>
      <c r="AR707" s="271" t="s">
        <v>1</v>
      </c>
      <c r="AS707" s="271" t="s">
        <v>1</v>
      </c>
      <c r="AT707" s="271" t="s">
        <v>1</v>
      </c>
      <c r="AU707" s="271" t="s">
        <v>1</v>
      </c>
      <c r="AV707" s="271" t="s">
        <v>1</v>
      </c>
      <c r="AW707" s="284" t="s">
        <v>1</v>
      </c>
      <c r="AX707" s="284">
        <v>0</v>
      </c>
      <c r="AY707" s="284">
        <v>0</v>
      </c>
      <c r="AZ707" s="276" t="s">
        <v>1</v>
      </c>
      <c r="BA707" s="276" t="s">
        <v>1</v>
      </c>
      <c r="BB707" s="283" t="s">
        <v>1</v>
      </c>
      <c r="BD707" s="150" t="e">
        <f>_xlfn.XLOOKUP(A707,'KSD auditees'!A:A,'KSD auditees'!A:A)</f>
        <v>#N/A</v>
      </c>
      <c r="BE707" s="150" t="e">
        <f>_xlfn.XLOOKUP(A707,'KSD auditees'!A:A,'KSD auditees'!G:G)</f>
        <v>#N/A</v>
      </c>
      <c r="BF707" s="150" t="e">
        <f>_xlfn.XLOOKUP(A707,'[27]Non AGSA'!B:B,'[27]Non AGSA'!B:B)</f>
        <v>#N/A</v>
      </c>
      <c r="BG707" s="150">
        <f>_xlfn.XLOOKUP(A707,'[27]Dormant auditee list'!C:C,'[27]Dormant auditee list'!C:C)</f>
        <v>131</v>
      </c>
      <c r="BH707" s="150" t="e">
        <f>_xlfn.XLOOKUP(A707,[27]Reworked!A:A,[27]Reworked!I:I)</f>
        <v>#N/A</v>
      </c>
      <c r="BJ707" s="150">
        <v>2</v>
      </c>
      <c r="BK707" s="150">
        <v>1</v>
      </c>
    </row>
    <row r="708" spans="1:63" ht="34.5" customHeight="1" x14ac:dyDescent="0.25">
      <c r="A708" s="265">
        <v>140</v>
      </c>
      <c r="B708" s="266" t="s">
        <v>1465</v>
      </c>
      <c r="C708" s="271" t="s">
        <v>1193</v>
      </c>
      <c r="D708" s="271" t="s">
        <v>1021</v>
      </c>
      <c r="E708" s="271" t="s">
        <v>415</v>
      </c>
      <c r="F708" s="271" t="s">
        <v>1</v>
      </c>
      <c r="G708" s="271" t="s">
        <v>520</v>
      </c>
      <c r="H708" s="266" t="s">
        <v>440</v>
      </c>
      <c r="I708" s="266" t="s">
        <v>437</v>
      </c>
      <c r="J708" s="275" t="s">
        <v>33</v>
      </c>
      <c r="K708" s="271" t="s">
        <v>1</v>
      </c>
      <c r="L708" s="271" t="s">
        <v>1</v>
      </c>
      <c r="M708" s="275" t="s">
        <v>33</v>
      </c>
      <c r="N708" s="271" t="s">
        <v>1</v>
      </c>
      <c r="O708" s="271" t="s">
        <v>1</v>
      </c>
      <c r="P708" s="271" t="s">
        <v>1</v>
      </c>
      <c r="Q708" s="271" t="s">
        <v>1</v>
      </c>
      <c r="R708" s="271" t="s">
        <v>1</v>
      </c>
      <c r="S708" s="271" t="s">
        <v>1</v>
      </c>
      <c r="T708" s="271" t="s">
        <v>1</v>
      </c>
      <c r="U708" s="271" t="s">
        <v>1</v>
      </c>
      <c r="V708" s="271" t="s">
        <v>1</v>
      </c>
      <c r="W708" s="271" t="s">
        <v>1</v>
      </c>
      <c r="X708" s="271" t="s">
        <v>1</v>
      </c>
      <c r="Y708" s="271" t="s">
        <v>1</v>
      </c>
      <c r="Z708" s="271" t="s">
        <v>1</v>
      </c>
      <c r="AA708" s="271" t="s">
        <v>1</v>
      </c>
      <c r="AB708" s="271" t="s">
        <v>1</v>
      </c>
      <c r="AC708" s="271" t="s">
        <v>1</v>
      </c>
      <c r="AD708" s="271" t="s">
        <v>1</v>
      </c>
      <c r="AE708" s="271" t="s">
        <v>1</v>
      </c>
      <c r="AF708" s="271" t="s">
        <v>1</v>
      </c>
      <c r="AG708" s="271" t="s">
        <v>1</v>
      </c>
      <c r="AH708" s="271" t="s">
        <v>1</v>
      </c>
      <c r="AI708" s="271" t="s">
        <v>1</v>
      </c>
      <c r="AJ708" s="271" t="s">
        <v>1</v>
      </c>
      <c r="AK708" s="271" t="s">
        <v>1</v>
      </c>
      <c r="AL708" s="271" t="s">
        <v>1</v>
      </c>
      <c r="AM708" s="271" t="s">
        <v>1</v>
      </c>
      <c r="AN708" s="271" t="s">
        <v>1</v>
      </c>
      <c r="AO708" s="271" t="s">
        <v>1</v>
      </c>
      <c r="AP708" s="271" t="s">
        <v>1</v>
      </c>
      <c r="AQ708" s="271" t="s">
        <v>1</v>
      </c>
      <c r="AR708" s="271" t="s">
        <v>1</v>
      </c>
      <c r="AS708" s="271" t="s">
        <v>1</v>
      </c>
      <c r="AT708" s="271" t="s">
        <v>1</v>
      </c>
      <c r="AU708" s="271" t="s">
        <v>1</v>
      </c>
      <c r="AV708" s="271" t="s">
        <v>1</v>
      </c>
      <c r="AW708" s="284" t="s">
        <v>1</v>
      </c>
      <c r="AX708" s="284">
        <v>0</v>
      </c>
      <c r="AY708" s="284">
        <v>0</v>
      </c>
      <c r="AZ708" s="276" t="s">
        <v>1</v>
      </c>
      <c r="BA708" s="276" t="s">
        <v>1</v>
      </c>
      <c r="BB708" s="283" t="s">
        <v>1</v>
      </c>
      <c r="BD708" s="150" t="e">
        <f>_xlfn.XLOOKUP(A708,'KSD auditees'!A:A,'KSD auditees'!A:A)</f>
        <v>#N/A</v>
      </c>
      <c r="BE708" s="150" t="e">
        <f>_xlfn.XLOOKUP(A708,'KSD auditees'!A:A,'KSD auditees'!G:G)</f>
        <v>#N/A</v>
      </c>
      <c r="BF708" s="150" t="e">
        <f>_xlfn.XLOOKUP(A708,'[27]Non AGSA'!B:B,'[27]Non AGSA'!B:B)</f>
        <v>#N/A</v>
      </c>
      <c r="BG708" s="150">
        <f>_xlfn.XLOOKUP(A708,'[27]Dormant auditee list'!C:C,'[27]Dormant auditee list'!C:C)</f>
        <v>140</v>
      </c>
      <c r="BH708" s="150" t="e">
        <f>_xlfn.XLOOKUP(A708,[27]Reworked!A:A,[27]Reworked!I:I)</f>
        <v>#N/A</v>
      </c>
      <c r="BJ708" s="150">
        <v>2</v>
      </c>
      <c r="BK708" s="150">
        <v>1</v>
      </c>
    </row>
    <row r="709" spans="1:63" ht="34.5" customHeight="1" x14ac:dyDescent="0.25">
      <c r="A709" s="265">
        <v>141</v>
      </c>
      <c r="B709" s="266" t="s">
        <v>1466</v>
      </c>
      <c r="C709" s="271" t="s">
        <v>1193</v>
      </c>
      <c r="D709" s="271" t="s">
        <v>1021</v>
      </c>
      <c r="E709" s="271" t="s">
        <v>415</v>
      </c>
      <c r="F709" s="271" t="s">
        <v>1</v>
      </c>
      <c r="G709" s="271" t="s">
        <v>520</v>
      </c>
      <c r="H709" s="266" t="s">
        <v>440</v>
      </c>
      <c r="I709" s="266" t="s">
        <v>437</v>
      </c>
      <c r="J709" s="275" t="s">
        <v>33</v>
      </c>
      <c r="K709" s="271" t="s">
        <v>1</v>
      </c>
      <c r="L709" s="271" t="s">
        <v>1</v>
      </c>
      <c r="M709" s="275" t="s">
        <v>33</v>
      </c>
      <c r="N709" s="271" t="s">
        <v>1</v>
      </c>
      <c r="O709" s="271" t="s">
        <v>1</v>
      </c>
      <c r="P709" s="271" t="s">
        <v>1</v>
      </c>
      <c r="Q709" s="271" t="s">
        <v>1</v>
      </c>
      <c r="R709" s="271" t="s">
        <v>1</v>
      </c>
      <c r="S709" s="271" t="s">
        <v>1</v>
      </c>
      <c r="T709" s="271" t="s">
        <v>1</v>
      </c>
      <c r="U709" s="271" t="s">
        <v>1</v>
      </c>
      <c r="V709" s="271" t="s">
        <v>1</v>
      </c>
      <c r="W709" s="271" t="s">
        <v>1</v>
      </c>
      <c r="X709" s="271" t="s">
        <v>1</v>
      </c>
      <c r="Y709" s="271" t="s">
        <v>1</v>
      </c>
      <c r="Z709" s="271" t="s">
        <v>1</v>
      </c>
      <c r="AA709" s="271" t="s">
        <v>1</v>
      </c>
      <c r="AB709" s="271" t="s">
        <v>1</v>
      </c>
      <c r="AC709" s="271" t="s">
        <v>1</v>
      </c>
      <c r="AD709" s="271" t="s">
        <v>1</v>
      </c>
      <c r="AE709" s="271" t="s">
        <v>1</v>
      </c>
      <c r="AF709" s="271" t="s">
        <v>1</v>
      </c>
      <c r="AG709" s="271" t="s">
        <v>1</v>
      </c>
      <c r="AH709" s="271" t="s">
        <v>1</v>
      </c>
      <c r="AI709" s="271" t="s">
        <v>1</v>
      </c>
      <c r="AJ709" s="271" t="s">
        <v>1</v>
      </c>
      <c r="AK709" s="271" t="s">
        <v>1</v>
      </c>
      <c r="AL709" s="271" t="s">
        <v>1</v>
      </c>
      <c r="AM709" s="271" t="s">
        <v>1</v>
      </c>
      <c r="AN709" s="271" t="s">
        <v>1</v>
      </c>
      <c r="AO709" s="271" t="s">
        <v>1</v>
      </c>
      <c r="AP709" s="271" t="s">
        <v>1</v>
      </c>
      <c r="AQ709" s="271" t="s">
        <v>1</v>
      </c>
      <c r="AR709" s="271" t="s">
        <v>1</v>
      </c>
      <c r="AS709" s="271" t="s">
        <v>1</v>
      </c>
      <c r="AT709" s="271" t="s">
        <v>1</v>
      </c>
      <c r="AU709" s="271" t="s">
        <v>1</v>
      </c>
      <c r="AV709" s="271" t="s">
        <v>1</v>
      </c>
      <c r="AW709" s="284" t="s">
        <v>1</v>
      </c>
      <c r="AX709" s="284">
        <v>0</v>
      </c>
      <c r="AY709" s="284">
        <v>0</v>
      </c>
      <c r="AZ709" s="276" t="s">
        <v>1</v>
      </c>
      <c r="BA709" s="276" t="s">
        <v>1</v>
      </c>
      <c r="BB709" s="283" t="s">
        <v>1</v>
      </c>
      <c r="BD709" s="150" t="e">
        <f>_xlfn.XLOOKUP(A709,'KSD auditees'!A:A,'KSD auditees'!A:A)</f>
        <v>#N/A</v>
      </c>
      <c r="BE709" s="150" t="e">
        <f>_xlfn.XLOOKUP(A709,'KSD auditees'!A:A,'KSD auditees'!G:G)</f>
        <v>#N/A</v>
      </c>
      <c r="BF709" s="150" t="e">
        <f>_xlfn.XLOOKUP(A709,'[27]Non AGSA'!B:B,'[27]Non AGSA'!B:B)</f>
        <v>#N/A</v>
      </c>
      <c r="BG709" s="150">
        <f>_xlfn.XLOOKUP(A709,'[27]Dormant auditee list'!C:C,'[27]Dormant auditee list'!C:C)</f>
        <v>141</v>
      </c>
      <c r="BH709" s="150" t="e">
        <f>_xlfn.XLOOKUP(A709,[27]Reworked!A:A,[27]Reworked!I:I)</f>
        <v>#N/A</v>
      </c>
      <c r="BJ709" s="150">
        <v>2</v>
      </c>
      <c r="BK709" s="150">
        <v>1</v>
      </c>
    </row>
    <row r="710" spans="1:63" ht="14.25" customHeight="1" x14ac:dyDescent="0.25">
      <c r="A710" s="265">
        <v>146</v>
      </c>
      <c r="B710" s="266" t="s">
        <v>501</v>
      </c>
      <c r="C710" s="271" t="s">
        <v>1193</v>
      </c>
      <c r="D710" s="271" t="s">
        <v>492</v>
      </c>
      <c r="E710" s="271" t="s">
        <v>415</v>
      </c>
      <c r="F710" s="271" t="s">
        <v>1</v>
      </c>
      <c r="G710" s="271" t="s">
        <v>1</v>
      </c>
      <c r="H710" s="266" t="s">
        <v>1</v>
      </c>
      <c r="I710" s="266" t="s">
        <v>492</v>
      </c>
      <c r="J710" s="275" t="s">
        <v>33</v>
      </c>
      <c r="K710" s="271" t="s">
        <v>1</v>
      </c>
      <c r="L710" s="271" t="s">
        <v>1</v>
      </c>
      <c r="M710" s="275" t="s">
        <v>33</v>
      </c>
      <c r="N710" s="271" t="s">
        <v>1</v>
      </c>
      <c r="O710" s="271" t="s">
        <v>1</v>
      </c>
      <c r="P710" s="271" t="s">
        <v>1</v>
      </c>
      <c r="Q710" s="271" t="s">
        <v>1</v>
      </c>
      <c r="R710" s="271" t="s">
        <v>1</v>
      </c>
      <c r="S710" s="271" t="s">
        <v>1</v>
      </c>
      <c r="T710" s="271" t="s">
        <v>1</v>
      </c>
      <c r="U710" s="271" t="s">
        <v>1</v>
      </c>
      <c r="V710" s="271" t="s">
        <v>1</v>
      </c>
      <c r="W710" s="271" t="s">
        <v>1</v>
      </c>
      <c r="X710" s="271" t="s">
        <v>1</v>
      </c>
      <c r="Y710" s="271" t="s">
        <v>1</v>
      </c>
      <c r="Z710" s="271" t="s">
        <v>1</v>
      </c>
      <c r="AA710" s="271" t="s">
        <v>1</v>
      </c>
      <c r="AB710" s="271" t="s">
        <v>1</v>
      </c>
      <c r="AC710" s="271" t="s">
        <v>1</v>
      </c>
      <c r="AD710" s="271" t="s">
        <v>1</v>
      </c>
      <c r="AE710" s="271" t="s">
        <v>1</v>
      </c>
      <c r="AF710" s="271" t="s">
        <v>1</v>
      </c>
      <c r="AG710" s="271" t="s">
        <v>1</v>
      </c>
      <c r="AH710" s="271" t="s">
        <v>1</v>
      </c>
      <c r="AI710" s="271" t="s">
        <v>1</v>
      </c>
      <c r="AJ710" s="271" t="s">
        <v>1</v>
      </c>
      <c r="AK710" s="271" t="s">
        <v>1</v>
      </c>
      <c r="AL710" s="271" t="s">
        <v>1</v>
      </c>
      <c r="AM710" s="271" t="s">
        <v>1</v>
      </c>
      <c r="AN710" s="271" t="s">
        <v>1</v>
      </c>
      <c r="AO710" s="271" t="s">
        <v>1</v>
      </c>
      <c r="AP710" s="271" t="s">
        <v>1</v>
      </c>
      <c r="AQ710" s="271" t="s">
        <v>1</v>
      </c>
      <c r="AR710" s="271" t="s">
        <v>1</v>
      </c>
      <c r="AS710" s="271" t="s">
        <v>1</v>
      </c>
      <c r="AT710" s="271" t="s">
        <v>1</v>
      </c>
      <c r="AU710" s="271" t="s">
        <v>1</v>
      </c>
      <c r="AV710" s="271" t="s">
        <v>1</v>
      </c>
      <c r="AW710" s="284" t="s">
        <v>1</v>
      </c>
      <c r="AX710" s="284">
        <v>0</v>
      </c>
      <c r="AY710" s="284">
        <v>0</v>
      </c>
      <c r="AZ710" s="276" t="s">
        <v>1</v>
      </c>
      <c r="BA710" s="276" t="s">
        <v>1</v>
      </c>
      <c r="BB710" s="283" t="s">
        <v>1</v>
      </c>
      <c r="BD710" s="150" t="e">
        <f>_xlfn.XLOOKUP(A710,'KSD auditees'!A:A,'KSD auditees'!A:A)</f>
        <v>#N/A</v>
      </c>
      <c r="BE710" s="150" t="e">
        <f>_xlfn.XLOOKUP(A710,'KSD auditees'!A:A,'KSD auditees'!G:G)</f>
        <v>#N/A</v>
      </c>
      <c r="BF710" s="150" t="e">
        <f>_xlfn.XLOOKUP(A710,'[27]Non AGSA'!B:B,'[27]Non AGSA'!B:B)</f>
        <v>#N/A</v>
      </c>
      <c r="BG710" s="150">
        <f>_xlfn.XLOOKUP(A710,'[27]Dormant auditee list'!C:C,'[27]Dormant auditee list'!C:C)</f>
        <v>146</v>
      </c>
      <c r="BH710" s="150" t="e">
        <f>_xlfn.XLOOKUP(A710,[27]Reworked!A:A,[27]Reworked!I:I)</f>
        <v>#N/A</v>
      </c>
      <c r="BJ710" s="150">
        <v>2</v>
      </c>
      <c r="BK710" s="150">
        <v>1</v>
      </c>
    </row>
    <row r="711" spans="1:63" ht="27" customHeight="1" x14ac:dyDescent="0.25">
      <c r="A711" s="265">
        <v>1514</v>
      </c>
      <c r="B711" s="266" t="s">
        <v>1467</v>
      </c>
      <c r="C711" s="271" t="s">
        <v>1193</v>
      </c>
      <c r="D711" s="271" t="s">
        <v>737</v>
      </c>
      <c r="E711" s="271" t="s">
        <v>415</v>
      </c>
      <c r="F711" s="271" t="s">
        <v>1</v>
      </c>
      <c r="G711" s="271" t="s">
        <v>156</v>
      </c>
      <c r="H711" s="266" t="s">
        <v>444</v>
      </c>
      <c r="I711" s="266" t="s">
        <v>437</v>
      </c>
      <c r="J711" s="275" t="s">
        <v>33</v>
      </c>
      <c r="K711" s="271" t="s">
        <v>1</v>
      </c>
      <c r="L711" s="271" t="s">
        <v>1</v>
      </c>
      <c r="M711" s="275" t="s">
        <v>33</v>
      </c>
      <c r="N711" s="271" t="s">
        <v>1</v>
      </c>
      <c r="O711" s="271" t="s">
        <v>1</v>
      </c>
      <c r="P711" s="271" t="s">
        <v>1</v>
      </c>
      <c r="Q711" s="271" t="s">
        <v>1</v>
      </c>
      <c r="R711" s="271" t="s">
        <v>1</v>
      </c>
      <c r="S711" s="271" t="s">
        <v>1</v>
      </c>
      <c r="T711" s="271" t="s">
        <v>1</v>
      </c>
      <c r="U711" s="271" t="s">
        <v>1</v>
      </c>
      <c r="V711" s="271" t="s">
        <v>1</v>
      </c>
      <c r="W711" s="271" t="s">
        <v>1</v>
      </c>
      <c r="X711" s="271" t="s">
        <v>1</v>
      </c>
      <c r="Y711" s="271" t="s">
        <v>1</v>
      </c>
      <c r="Z711" s="271" t="s">
        <v>1</v>
      </c>
      <c r="AA711" s="271" t="s">
        <v>1</v>
      </c>
      <c r="AB711" s="271" t="s">
        <v>1</v>
      </c>
      <c r="AC711" s="271" t="s">
        <v>1</v>
      </c>
      <c r="AD711" s="271" t="s">
        <v>1</v>
      </c>
      <c r="AE711" s="271" t="s">
        <v>1</v>
      </c>
      <c r="AF711" s="271" t="s">
        <v>1</v>
      </c>
      <c r="AG711" s="271" t="s">
        <v>1</v>
      </c>
      <c r="AH711" s="271" t="s">
        <v>1</v>
      </c>
      <c r="AI711" s="271" t="s">
        <v>1</v>
      </c>
      <c r="AJ711" s="271" t="s">
        <v>1</v>
      </c>
      <c r="AK711" s="271" t="s">
        <v>1</v>
      </c>
      <c r="AL711" s="271" t="s">
        <v>1</v>
      </c>
      <c r="AM711" s="271" t="s">
        <v>1</v>
      </c>
      <c r="AN711" s="271" t="s">
        <v>1</v>
      </c>
      <c r="AO711" s="271" t="s">
        <v>1</v>
      </c>
      <c r="AP711" s="271" t="s">
        <v>1</v>
      </c>
      <c r="AQ711" s="271" t="s">
        <v>1</v>
      </c>
      <c r="AR711" s="271" t="s">
        <v>1</v>
      </c>
      <c r="AS711" s="271" t="s">
        <v>1</v>
      </c>
      <c r="AT711" s="271" t="s">
        <v>1</v>
      </c>
      <c r="AU711" s="271" t="s">
        <v>1</v>
      </c>
      <c r="AV711" s="271" t="s">
        <v>1</v>
      </c>
      <c r="AW711" s="284" t="s">
        <v>1</v>
      </c>
      <c r="AX711" s="284">
        <v>0</v>
      </c>
      <c r="AY711" s="284">
        <v>0</v>
      </c>
      <c r="AZ711" s="276" t="s">
        <v>1</v>
      </c>
      <c r="BA711" s="276" t="s">
        <v>1</v>
      </c>
      <c r="BB711" s="283" t="s">
        <v>1</v>
      </c>
      <c r="BD711" s="150" t="e">
        <f>_xlfn.XLOOKUP(A711,'KSD auditees'!A:A,'KSD auditees'!A:A)</f>
        <v>#N/A</v>
      </c>
      <c r="BE711" s="150" t="e">
        <f>_xlfn.XLOOKUP(A711,'KSD auditees'!A:A,'KSD auditees'!G:G)</f>
        <v>#N/A</v>
      </c>
      <c r="BF711" s="150" t="e">
        <f>_xlfn.XLOOKUP(A711,'[27]Non AGSA'!B:B,'[27]Non AGSA'!B:B)</f>
        <v>#N/A</v>
      </c>
      <c r="BG711" s="150">
        <f>_xlfn.XLOOKUP(A711,'[27]Dormant auditee list'!C:C,'[27]Dormant auditee list'!C:C)</f>
        <v>1514</v>
      </c>
      <c r="BH711" s="150" t="e">
        <f>_xlfn.XLOOKUP(A711,[27]Reworked!A:A,[27]Reworked!I:I)</f>
        <v>#N/A</v>
      </c>
      <c r="BJ711" s="150">
        <v>2</v>
      </c>
      <c r="BK711" s="150">
        <v>1</v>
      </c>
    </row>
    <row r="712" spans="1:63" ht="26.25" customHeight="1" x14ac:dyDescent="0.25">
      <c r="A712" s="265">
        <v>1515</v>
      </c>
      <c r="B712" s="266" t="s">
        <v>1468</v>
      </c>
      <c r="C712" s="271" t="s">
        <v>1193</v>
      </c>
      <c r="D712" s="271" t="s">
        <v>737</v>
      </c>
      <c r="E712" s="271" t="s">
        <v>415</v>
      </c>
      <c r="F712" s="271" t="s">
        <v>1</v>
      </c>
      <c r="G712" s="271" t="s">
        <v>156</v>
      </c>
      <c r="H712" s="266" t="s">
        <v>444</v>
      </c>
      <c r="I712" s="266" t="s">
        <v>437</v>
      </c>
      <c r="J712" s="275" t="s">
        <v>33</v>
      </c>
      <c r="K712" s="271" t="s">
        <v>1</v>
      </c>
      <c r="L712" s="271" t="s">
        <v>1</v>
      </c>
      <c r="M712" s="275" t="s">
        <v>33</v>
      </c>
      <c r="N712" s="271" t="s">
        <v>1</v>
      </c>
      <c r="O712" s="271" t="s">
        <v>1</v>
      </c>
      <c r="P712" s="271" t="s">
        <v>1</v>
      </c>
      <c r="Q712" s="271" t="s">
        <v>1</v>
      </c>
      <c r="R712" s="271" t="s">
        <v>1</v>
      </c>
      <c r="S712" s="271" t="s">
        <v>1</v>
      </c>
      <c r="T712" s="271" t="s">
        <v>1</v>
      </c>
      <c r="U712" s="271" t="s">
        <v>1</v>
      </c>
      <c r="V712" s="271" t="s">
        <v>1</v>
      </c>
      <c r="W712" s="271" t="s">
        <v>1</v>
      </c>
      <c r="X712" s="271" t="s">
        <v>1</v>
      </c>
      <c r="Y712" s="271" t="s">
        <v>1</v>
      </c>
      <c r="Z712" s="271" t="s">
        <v>1</v>
      </c>
      <c r="AA712" s="271" t="s">
        <v>1</v>
      </c>
      <c r="AB712" s="271" t="s">
        <v>1</v>
      </c>
      <c r="AC712" s="271" t="s">
        <v>1</v>
      </c>
      <c r="AD712" s="271" t="s">
        <v>1</v>
      </c>
      <c r="AE712" s="271" t="s">
        <v>1</v>
      </c>
      <c r="AF712" s="271" t="s">
        <v>1</v>
      </c>
      <c r="AG712" s="271" t="s">
        <v>1</v>
      </c>
      <c r="AH712" s="271" t="s">
        <v>1</v>
      </c>
      <c r="AI712" s="271" t="s">
        <v>1</v>
      </c>
      <c r="AJ712" s="271" t="s">
        <v>1</v>
      </c>
      <c r="AK712" s="271" t="s">
        <v>1</v>
      </c>
      <c r="AL712" s="271" t="s">
        <v>1</v>
      </c>
      <c r="AM712" s="271" t="s">
        <v>1</v>
      </c>
      <c r="AN712" s="271" t="s">
        <v>1</v>
      </c>
      <c r="AO712" s="271" t="s">
        <v>1</v>
      </c>
      <c r="AP712" s="271" t="s">
        <v>1</v>
      </c>
      <c r="AQ712" s="271" t="s">
        <v>1</v>
      </c>
      <c r="AR712" s="271" t="s">
        <v>1</v>
      </c>
      <c r="AS712" s="271" t="s">
        <v>1</v>
      </c>
      <c r="AT712" s="271" t="s">
        <v>1</v>
      </c>
      <c r="AU712" s="271" t="s">
        <v>1</v>
      </c>
      <c r="AV712" s="271" t="s">
        <v>1</v>
      </c>
      <c r="AW712" s="284" t="s">
        <v>1</v>
      </c>
      <c r="AX712" s="284">
        <v>0</v>
      </c>
      <c r="AY712" s="284">
        <v>0</v>
      </c>
      <c r="AZ712" s="276" t="s">
        <v>1</v>
      </c>
      <c r="BA712" s="276" t="s">
        <v>1</v>
      </c>
      <c r="BB712" s="283" t="s">
        <v>1</v>
      </c>
      <c r="BD712" s="150" t="e">
        <f>_xlfn.XLOOKUP(A712,'KSD auditees'!A:A,'KSD auditees'!A:A)</f>
        <v>#N/A</v>
      </c>
      <c r="BE712" s="150" t="e">
        <f>_xlfn.XLOOKUP(A712,'KSD auditees'!A:A,'KSD auditees'!G:G)</f>
        <v>#N/A</v>
      </c>
      <c r="BF712" s="150" t="e">
        <f>_xlfn.XLOOKUP(A712,'[27]Non AGSA'!B:B,'[27]Non AGSA'!B:B)</f>
        <v>#N/A</v>
      </c>
      <c r="BG712" s="150">
        <f>_xlfn.XLOOKUP(A712,'[27]Dormant auditee list'!C:C,'[27]Dormant auditee list'!C:C)</f>
        <v>1515</v>
      </c>
      <c r="BH712" s="150" t="e">
        <f>_xlfn.XLOOKUP(A712,[27]Reworked!A:A,[27]Reworked!I:I)</f>
        <v>#N/A</v>
      </c>
      <c r="BJ712" s="150">
        <v>2</v>
      </c>
      <c r="BK712" s="150">
        <v>1</v>
      </c>
    </row>
    <row r="713" spans="1:63" ht="18.75" customHeight="1" x14ac:dyDescent="0.25">
      <c r="A713" s="265">
        <v>1496</v>
      </c>
      <c r="B713" s="266" t="s">
        <v>1469</v>
      </c>
      <c r="C713" s="271" t="s">
        <v>1193</v>
      </c>
      <c r="D713" s="271" t="s">
        <v>571</v>
      </c>
      <c r="E713" s="271" t="s">
        <v>415</v>
      </c>
      <c r="F713" s="271" t="s">
        <v>1</v>
      </c>
      <c r="G713" s="271" t="s">
        <v>1</v>
      </c>
      <c r="H713" s="266" t="s">
        <v>1</v>
      </c>
      <c r="I713" s="266" t="s">
        <v>571</v>
      </c>
      <c r="J713" s="275" t="s">
        <v>33</v>
      </c>
      <c r="K713" s="271" t="s">
        <v>1</v>
      </c>
      <c r="L713" s="271" t="s">
        <v>1</v>
      </c>
      <c r="M713" s="275" t="s">
        <v>33</v>
      </c>
      <c r="N713" s="271" t="s">
        <v>1</v>
      </c>
      <c r="O713" s="271" t="s">
        <v>1</v>
      </c>
      <c r="P713" s="271" t="s">
        <v>1</v>
      </c>
      <c r="Q713" s="271" t="s">
        <v>1</v>
      </c>
      <c r="R713" s="271" t="s">
        <v>1</v>
      </c>
      <c r="S713" s="271" t="s">
        <v>1</v>
      </c>
      <c r="T713" s="271" t="s">
        <v>1</v>
      </c>
      <c r="U713" s="271" t="s">
        <v>1</v>
      </c>
      <c r="V713" s="271" t="s">
        <v>1</v>
      </c>
      <c r="W713" s="271" t="s">
        <v>1</v>
      </c>
      <c r="X713" s="271" t="s">
        <v>1</v>
      </c>
      <c r="Y713" s="271" t="s">
        <v>1</v>
      </c>
      <c r="Z713" s="271" t="s">
        <v>1</v>
      </c>
      <c r="AA713" s="271" t="s">
        <v>1</v>
      </c>
      <c r="AB713" s="271" t="s">
        <v>1</v>
      </c>
      <c r="AC713" s="271" t="s">
        <v>1</v>
      </c>
      <c r="AD713" s="271" t="s">
        <v>1</v>
      </c>
      <c r="AE713" s="271" t="s">
        <v>1</v>
      </c>
      <c r="AF713" s="271" t="s">
        <v>1</v>
      </c>
      <c r="AG713" s="271" t="s">
        <v>1</v>
      </c>
      <c r="AH713" s="271" t="s">
        <v>1</v>
      </c>
      <c r="AI713" s="271" t="s">
        <v>1</v>
      </c>
      <c r="AJ713" s="271" t="s">
        <v>1</v>
      </c>
      <c r="AK713" s="271" t="s">
        <v>1</v>
      </c>
      <c r="AL713" s="271" t="s">
        <v>1</v>
      </c>
      <c r="AM713" s="271" t="s">
        <v>1</v>
      </c>
      <c r="AN713" s="271" t="s">
        <v>1</v>
      </c>
      <c r="AO713" s="271" t="s">
        <v>1</v>
      </c>
      <c r="AP713" s="271" t="s">
        <v>1</v>
      </c>
      <c r="AQ713" s="271" t="s">
        <v>1</v>
      </c>
      <c r="AR713" s="271" t="s">
        <v>1</v>
      </c>
      <c r="AS713" s="271" t="s">
        <v>1</v>
      </c>
      <c r="AT713" s="271" t="s">
        <v>1</v>
      </c>
      <c r="AU713" s="271" t="s">
        <v>1</v>
      </c>
      <c r="AV713" s="271" t="s">
        <v>1</v>
      </c>
      <c r="AW713" s="284" t="s">
        <v>1</v>
      </c>
      <c r="AX713" s="284">
        <v>0</v>
      </c>
      <c r="AY713" s="284">
        <v>0</v>
      </c>
      <c r="AZ713" s="276" t="s">
        <v>1</v>
      </c>
      <c r="BA713" s="276" t="s">
        <v>1</v>
      </c>
      <c r="BB713" s="283" t="s">
        <v>1</v>
      </c>
      <c r="BD713" s="150" t="e">
        <f>_xlfn.XLOOKUP(A713,'KSD auditees'!A:A,'KSD auditees'!A:A)</f>
        <v>#N/A</v>
      </c>
      <c r="BE713" s="150" t="e">
        <f>_xlfn.XLOOKUP(A713,'KSD auditees'!A:A,'KSD auditees'!G:G)</f>
        <v>#N/A</v>
      </c>
      <c r="BF713" s="150" t="e">
        <f>_xlfn.XLOOKUP(A713,'[27]Non AGSA'!B:B,'[27]Non AGSA'!B:B)</f>
        <v>#N/A</v>
      </c>
      <c r="BG713" s="150">
        <f>_xlfn.XLOOKUP(A713,'[27]Dormant auditee list'!C:C,'[27]Dormant auditee list'!C:C)</f>
        <v>1496</v>
      </c>
      <c r="BH713" s="150" t="e">
        <f>_xlfn.XLOOKUP(A713,[27]Reworked!A:A,[27]Reworked!I:I)</f>
        <v>#N/A</v>
      </c>
      <c r="BJ713" s="150">
        <v>2</v>
      </c>
      <c r="BK713" s="150">
        <v>1</v>
      </c>
    </row>
    <row r="714" spans="1:63" ht="34.5" customHeight="1" x14ac:dyDescent="0.25">
      <c r="A714" s="265">
        <v>1574</v>
      </c>
      <c r="B714" s="266" t="s">
        <v>918</v>
      </c>
      <c r="C714" s="271" t="s">
        <v>1193</v>
      </c>
      <c r="D714" s="271" t="s">
        <v>896</v>
      </c>
      <c r="E714" s="271" t="s">
        <v>810</v>
      </c>
      <c r="F714" s="271" t="s">
        <v>1</v>
      </c>
      <c r="G714" s="271" t="s">
        <v>520</v>
      </c>
      <c r="H714" s="266" t="s">
        <v>440</v>
      </c>
      <c r="I714" s="266" t="s">
        <v>437</v>
      </c>
      <c r="J714" s="275" t="s">
        <v>33</v>
      </c>
      <c r="K714" s="271" t="s">
        <v>1</v>
      </c>
      <c r="L714" s="271" t="s">
        <v>1</v>
      </c>
      <c r="M714" s="275" t="s">
        <v>33</v>
      </c>
      <c r="N714" s="271" t="s">
        <v>1</v>
      </c>
      <c r="O714" s="271" t="s">
        <v>1</v>
      </c>
      <c r="P714" s="271" t="s">
        <v>1</v>
      </c>
      <c r="Q714" s="271" t="s">
        <v>1</v>
      </c>
      <c r="R714" s="271" t="s">
        <v>1</v>
      </c>
      <c r="S714" s="271" t="s">
        <v>1</v>
      </c>
      <c r="T714" s="271" t="s">
        <v>1</v>
      </c>
      <c r="U714" s="271" t="s">
        <v>1</v>
      </c>
      <c r="V714" s="271" t="s">
        <v>1</v>
      </c>
      <c r="W714" s="271" t="s">
        <v>1</v>
      </c>
      <c r="X714" s="271" t="s">
        <v>1</v>
      </c>
      <c r="Y714" s="271" t="s">
        <v>1</v>
      </c>
      <c r="Z714" s="271" t="s">
        <v>1</v>
      </c>
      <c r="AA714" s="271" t="s">
        <v>1</v>
      </c>
      <c r="AB714" s="271" t="s">
        <v>1</v>
      </c>
      <c r="AC714" s="271" t="s">
        <v>1</v>
      </c>
      <c r="AD714" s="271" t="s">
        <v>1</v>
      </c>
      <c r="AE714" s="271" t="s">
        <v>1</v>
      </c>
      <c r="AF714" s="271" t="s">
        <v>1</v>
      </c>
      <c r="AG714" s="271" t="s">
        <v>1</v>
      </c>
      <c r="AH714" s="271" t="s">
        <v>1</v>
      </c>
      <c r="AI714" s="271" t="s">
        <v>1</v>
      </c>
      <c r="AJ714" s="271" t="s">
        <v>1</v>
      </c>
      <c r="AK714" s="271" t="s">
        <v>1</v>
      </c>
      <c r="AL714" s="271" t="s">
        <v>1</v>
      </c>
      <c r="AM714" s="271" t="s">
        <v>1</v>
      </c>
      <c r="AN714" s="271" t="s">
        <v>1</v>
      </c>
      <c r="AO714" s="271" t="s">
        <v>1</v>
      </c>
      <c r="AP714" s="271" t="s">
        <v>1</v>
      </c>
      <c r="AQ714" s="271" t="s">
        <v>1</v>
      </c>
      <c r="AR714" s="271" t="s">
        <v>1</v>
      </c>
      <c r="AS714" s="271" t="s">
        <v>1</v>
      </c>
      <c r="AT714" s="271" t="s">
        <v>1</v>
      </c>
      <c r="AU714" s="271" t="s">
        <v>1</v>
      </c>
      <c r="AV714" s="271" t="s">
        <v>1</v>
      </c>
      <c r="AW714" s="275" t="s">
        <v>1241</v>
      </c>
      <c r="AX714" s="275">
        <v>1</v>
      </c>
      <c r="AY714" s="284">
        <v>0</v>
      </c>
      <c r="AZ714" s="276">
        <v>0</v>
      </c>
      <c r="BA714" s="276">
        <v>0</v>
      </c>
      <c r="BB714" s="283">
        <v>0</v>
      </c>
      <c r="BD714" s="150" t="e">
        <f>_xlfn.XLOOKUP(A714,'KSD auditees'!A:A,'KSD auditees'!A:A)</f>
        <v>#N/A</v>
      </c>
      <c r="BE714" s="150" t="e">
        <f>_xlfn.XLOOKUP(A714,'KSD auditees'!A:A,'KSD auditees'!G:G)</f>
        <v>#N/A</v>
      </c>
      <c r="BF714" s="150" t="e">
        <f>_xlfn.XLOOKUP(A714,'[27]Non AGSA'!B:B,'[27]Non AGSA'!B:B)</f>
        <v>#N/A</v>
      </c>
      <c r="BG714" s="150" t="e">
        <f>_xlfn.XLOOKUP(A714,'[27]Dormant auditee list'!C:C,'[27]Dormant auditee list'!C:C)</f>
        <v>#N/A</v>
      </c>
      <c r="BH714" s="150" t="e">
        <f>_xlfn.XLOOKUP(A714,[27]Reworked!A:A,[27]Reworked!I:I)</f>
        <v>#N/A</v>
      </c>
      <c r="BI714" s="150" t="e">
        <f>_xlfn.XLOOKUP(A714,[27]Reworked!A:A,[27]Reworked!J:J)</f>
        <v>#N/A</v>
      </c>
      <c r="BJ714" s="150">
        <v>5</v>
      </c>
      <c r="BK714" s="150">
        <v>1</v>
      </c>
    </row>
    <row r="715" spans="1:63" ht="34.5" customHeight="1" x14ac:dyDescent="0.25">
      <c r="A715" s="265">
        <v>142</v>
      </c>
      <c r="B715" s="266" t="s">
        <v>1470</v>
      </c>
      <c r="C715" s="271" t="s">
        <v>1193</v>
      </c>
      <c r="D715" s="271" t="s">
        <v>1021</v>
      </c>
      <c r="E715" s="271" t="s">
        <v>415</v>
      </c>
      <c r="F715" s="271" t="s">
        <v>1</v>
      </c>
      <c r="G715" s="271" t="s">
        <v>520</v>
      </c>
      <c r="H715" s="266" t="s">
        <v>440</v>
      </c>
      <c r="I715" s="266" t="s">
        <v>437</v>
      </c>
      <c r="J715" s="275" t="s">
        <v>33</v>
      </c>
      <c r="K715" s="271" t="s">
        <v>1</v>
      </c>
      <c r="L715" s="271" t="s">
        <v>1</v>
      </c>
      <c r="M715" s="275" t="s">
        <v>33</v>
      </c>
      <c r="N715" s="271" t="s">
        <v>1</v>
      </c>
      <c r="O715" s="271" t="s">
        <v>1</v>
      </c>
      <c r="P715" s="271" t="s">
        <v>1</v>
      </c>
      <c r="Q715" s="271" t="s">
        <v>1</v>
      </c>
      <c r="R715" s="271" t="s">
        <v>1</v>
      </c>
      <c r="S715" s="271" t="s">
        <v>1</v>
      </c>
      <c r="T715" s="271" t="s">
        <v>1</v>
      </c>
      <c r="U715" s="271" t="s">
        <v>1</v>
      </c>
      <c r="V715" s="271" t="s">
        <v>1</v>
      </c>
      <c r="W715" s="271" t="s">
        <v>1</v>
      </c>
      <c r="X715" s="271" t="s">
        <v>1</v>
      </c>
      <c r="Y715" s="271" t="s">
        <v>1</v>
      </c>
      <c r="Z715" s="271" t="s">
        <v>1</v>
      </c>
      <c r="AA715" s="271" t="s">
        <v>1</v>
      </c>
      <c r="AB715" s="271" t="s">
        <v>1</v>
      </c>
      <c r="AC715" s="271" t="s">
        <v>1</v>
      </c>
      <c r="AD715" s="271" t="s">
        <v>1</v>
      </c>
      <c r="AE715" s="271" t="s">
        <v>1</v>
      </c>
      <c r="AF715" s="271" t="s">
        <v>1</v>
      </c>
      <c r="AG715" s="271" t="s">
        <v>1</v>
      </c>
      <c r="AH715" s="271" t="s">
        <v>1</v>
      </c>
      <c r="AI715" s="271" t="s">
        <v>1</v>
      </c>
      <c r="AJ715" s="271" t="s">
        <v>1</v>
      </c>
      <c r="AK715" s="271" t="s">
        <v>1</v>
      </c>
      <c r="AL715" s="271" t="s">
        <v>1</v>
      </c>
      <c r="AM715" s="271" t="s">
        <v>1</v>
      </c>
      <c r="AN715" s="271" t="s">
        <v>1</v>
      </c>
      <c r="AO715" s="271" t="s">
        <v>1</v>
      </c>
      <c r="AP715" s="271" t="s">
        <v>1</v>
      </c>
      <c r="AQ715" s="271" t="s">
        <v>1</v>
      </c>
      <c r="AR715" s="271" t="s">
        <v>1</v>
      </c>
      <c r="AS715" s="271" t="s">
        <v>1</v>
      </c>
      <c r="AT715" s="271" t="s">
        <v>1</v>
      </c>
      <c r="AU715" s="271" t="s">
        <v>1</v>
      </c>
      <c r="AV715" s="271" t="s">
        <v>1</v>
      </c>
      <c r="AW715" s="284" t="s">
        <v>1</v>
      </c>
      <c r="AX715" s="284">
        <v>0</v>
      </c>
      <c r="AY715" s="284">
        <v>0</v>
      </c>
      <c r="AZ715" s="276" t="s">
        <v>1</v>
      </c>
      <c r="BA715" s="276" t="s">
        <v>1</v>
      </c>
      <c r="BB715" s="283" t="s">
        <v>1</v>
      </c>
      <c r="BD715" s="150" t="e">
        <f>_xlfn.XLOOKUP(A715,'KSD auditees'!A:A,'KSD auditees'!A:A)</f>
        <v>#N/A</v>
      </c>
      <c r="BE715" s="150" t="e">
        <f>_xlfn.XLOOKUP(A715,'KSD auditees'!A:A,'KSD auditees'!G:G)</f>
        <v>#N/A</v>
      </c>
      <c r="BF715" s="150" t="e">
        <f>_xlfn.XLOOKUP(A715,'[27]Non AGSA'!B:B,'[27]Non AGSA'!B:B)</f>
        <v>#N/A</v>
      </c>
      <c r="BG715" s="150">
        <f>_xlfn.XLOOKUP(A715,'[27]Dormant auditee list'!C:C,'[27]Dormant auditee list'!C:C)</f>
        <v>142</v>
      </c>
      <c r="BH715" s="150" t="e">
        <f>_xlfn.XLOOKUP(A715,[27]Reworked!A:A,[27]Reworked!I:I)</f>
        <v>#N/A</v>
      </c>
      <c r="BJ715" s="150">
        <v>2</v>
      </c>
      <c r="BK715" s="150">
        <v>1</v>
      </c>
    </row>
    <row r="716" spans="1:63" ht="26.25" customHeight="1" x14ac:dyDescent="0.25">
      <c r="A716" s="265">
        <v>213</v>
      </c>
      <c r="B716" s="266" t="s">
        <v>1471</v>
      </c>
      <c r="C716" s="271" t="s">
        <v>1193</v>
      </c>
      <c r="D716" s="271" t="s">
        <v>854</v>
      </c>
      <c r="E716" s="271" t="s">
        <v>415</v>
      </c>
      <c r="F716" s="271" t="s">
        <v>1</v>
      </c>
      <c r="G716" s="271" t="s">
        <v>151</v>
      </c>
      <c r="H716" s="266" t="s">
        <v>444</v>
      </c>
      <c r="I716" s="266" t="s">
        <v>437</v>
      </c>
      <c r="J716" s="285" t="s">
        <v>39</v>
      </c>
      <c r="K716" s="271" t="s">
        <v>1</v>
      </c>
      <c r="L716" s="271" t="s">
        <v>1</v>
      </c>
      <c r="M716" s="275" t="s">
        <v>33</v>
      </c>
      <c r="N716" s="271" t="s">
        <v>1</v>
      </c>
      <c r="O716" s="271" t="s">
        <v>1</v>
      </c>
      <c r="P716" s="271" t="s">
        <v>1</v>
      </c>
      <c r="Q716" s="271" t="s">
        <v>1</v>
      </c>
      <c r="R716" s="271" t="s">
        <v>1</v>
      </c>
      <c r="S716" s="271" t="s">
        <v>1</v>
      </c>
      <c r="T716" s="271" t="s">
        <v>1</v>
      </c>
      <c r="U716" s="271" t="s">
        <v>1</v>
      </c>
      <c r="V716" s="271" t="s">
        <v>1</v>
      </c>
      <c r="W716" s="271" t="s">
        <v>1</v>
      </c>
      <c r="X716" s="271" t="s">
        <v>1</v>
      </c>
      <c r="Y716" s="271" t="s">
        <v>1</v>
      </c>
      <c r="Z716" s="271" t="s">
        <v>1</v>
      </c>
      <c r="AA716" s="271" t="s">
        <v>1</v>
      </c>
      <c r="AB716" s="271" t="s">
        <v>1</v>
      </c>
      <c r="AC716" s="271" t="s">
        <v>1</v>
      </c>
      <c r="AD716" s="271" t="s">
        <v>1</v>
      </c>
      <c r="AE716" s="271" t="s">
        <v>1</v>
      </c>
      <c r="AF716" s="271" t="s">
        <v>1</v>
      </c>
      <c r="AG716" s="271" t="s">
        <v>1</v>
      </c>
      <c r="AH716" s="271" t="s">
        <v>1</v>
      </c>
      <c r="AI716" s="271" t="s">
        <v>1</v>
      </c>
      <c r="AJ716" s="271" t="s">
        <v>1</v>
      </c>
      <c r="AK716" s="271" t="s">
        <v>1</v>
      </c>
      <c r="AL716" s="271" t="s">
        <v>1</v>
      </c>
      <c r="AM716" s="271" t="s">
        <v>1</v>
      </c>
      <c r="AN716" s="271" t="s">
        <v>1</v>
      </c>
      <c r="AO716" s="271" t="s">
        <v>1</v>
      </c>
      <c r="AP716" s="271" t="s">
        <v>1</v>
      </c>
      <c r="AQ716" s="271" t="s">
        <v>1</v>
      </c>
      <c r="AR716" s="271" t="s">
        <v>1</v>
      </c>
      <c r="AS716" s="271" t="s">
        <v>1</v>
      </c>
      <c r="AT716" s="271" t="s">
        <v>1</v>
      </c>
      <c r="AU716" s="271" t="s">
        <v>1</v>
      </c>
      <c r="AV716" s="271" t="s">
        <v>1</v>
      </c>
      <c r="AW716" s="284" t="s">
        <v>1</v>
      </c>
      <c r="AX716" s="284">
        <v>0</v>
      </c>
      <c r="AY716" s="284">
        <v>0</v>
      </c>
      <c r="AZ716" s="276" t="s">
        <v>1</v>
      </c>
      <c r="BA716" s="276" t="s">
        <v>1</v>
      </c>
      <c r="BB716" s="283" t="s">
        <v>1</v>
      </c>
      <c r="BD716" s="150" t="e">
        <f>_xlfn.XLOOKUP(A716,'KSD auditees'!A:A,'KSD auditees'!A:A)</f>
        <v>#N/A</v>
      </c>
      <c r="BE716" s="150" t="e">
        <f>_xlfn.XLOOKUP(A716,'KSD auditees'!A:A,'KSD auditees'!G:G)</f>
        <v>#N/A</v>
      </c>
      <c r="BF716" s="150" t="e">
        <f>_xlfn.XLOOKUP(A716,'[27]Non AGSA'!B:B,'[27]Non AGSA'!B:B)</f>
        <v>#N/A</v>
      </c>
      <c r="BG716" s="150">
        <f>_xlfn.XLOOKUP(A716,'[27]Dormant auditee list'!C:C,'[27]Dormant auditee list'!C:C)</f>
        <v>213</v>
      </c>
      <c r="BH716" s="150" t="e">
        <f>_xlfn.XLOOKUP(A716,[27]Reworked!A:A,[27]Reworked!I:I)</f>
        <v>#N/A</v>
      </c>
      <c r="BJ716" s="150">
        <v>2</v>
      </c>
      <c r="BK716" s="150">
        <v>6</v>
      </c>
    </row>
    <row r="717" spans="1:63" ht="34.5" customHeight="1" x14ac:dyDescent="0.25">
      <c r="A717" s="265">
        <v>214</v>
      </c>
      <c r="B717" s="266" t="s">
        <v>1472</v>
      </c>
      <c r="C717" s="271" t="s">
        <v>1193</v>
      </c>
      <c r="D717" s="271" t="s">
        <v>1086</v>
      </c>
      <c r="E717" s="271" t="s">
        <v>415</v>
      </c>
      <c r="F717" s="271" t="s">
        <v>1</v>
      </c>
      <c r="G717" s="271" t="s">
        <v>520</v>
      </c>
      <c r="H717" s="266" t="s">
        <v>440</v>
      </c>
      <c r="I717" s="266" t="s">
        <v>437</v>
      </c>
      <c r="J717" s="275" t="s">
        <v>33</v>
      </c>
      <c r="K717" s="271" t="s">
        <v>1</v>
      </c>
      <c r="L717" s="271" t="s">
        <v>1</v>
      </c>
      <c r="M717" s="275" t="s">
        <v>33</v>
      </c>
      <c r="N717" s="271" t="s">
        <v>1</v>
      </c>
      <c r="O717" s="271" t="s">
        <v>1</v>
      </c>
      <c r="P717" s="271" t="s">
        <v>1</v>
      </c>
      <c r="Q717" s="271" t="s">
        <v>1</v>
      </c>
      <c r="R717" s="271" t="s">
        <v>1</v>
      </c>
      <c r="S717" s="271" t="s">
        <v>1</v>
      </c>
      <c r="T717" s="271" t="s">
        <v>1</v>
      </c>
      <c r="U717" s="271" t="s">
        <v>1</v>
      </c>
      <c r="V717" s="271" t="s">
        <v>1</v>
      </c>
      <c r="W717" s="271" t="s">
        <v>1</v>
      </c>
      <c r="X717" s="271" t="s">
        <v>1</v>
      </c>
      <c r="Y717" s="271" t="s">
        <v>1</v>
      </c>
      <c r="Z717" s="271" t="s">
        <v>1</v>
      </c>
      <c r="AA717" s="271" t="s">
        <v>1</v>
      </c>
      <c r="AB717" s="271" t="s">
        <v>1</v>
      </c>
      <c r="AC717" s="271" t="s">
        <v>1</v>
      </c>
      <c r="AD717" s="271" t="s">
        <v>1</v>
      </c>
      <c r="AE717" s="271" t="s">
        <v>1</v>
      </c>
      <c r="AF717" s="271" t="s">
        <v>1</v>
      </c>
      <c r="AG717" s="271" t="s">
        <v>1</v>
      </c>
      <c r="AH717" s="271" t="s">
        <v>1</v>
      </c>
      <c r="AI717" s="271" t="s">
        <v>1</v>
      </c>
      <c r="AJ717" s="271" t="s">
        <v>1</v>
      </c>
      <c r="AK717" s="271" t="s">
        <v>1</v>
      </c>
      <c r="AL717" s="271" t="s">
        <v>1</v>
      </c>
      <c r="AM717" s="271" t="s">
        <v>1</v>
      </c>
      <c r="AN717" s="271" t="s">
        <v>1</v>
      </c>
      <c r="AO717" s="271" t="s">
        <v>1</v>
      </c>
      <c r="AP717" s="271" t="s">
        <v>1</v>
      </c>
      <c r="AQ717" s="271" t="s">
        <v>1</v>
      </c>
      <c r="AR717" s="271" t="s">
        <v>1</v>
      </c>
      <c r="AS717" s="271" t="s">
        <v>1</v>
      </c>
      <c r="AT717" s="271" t="s">
        <v>1</v>
      </c>
      <c r="AU717" s="271" t="s">
        <v>1</v>
      </c>
      <c r="AV717" s="271" t="s">
        <v>1</v>
      </c>
      <c r="AW717" s="284" t="s">
        <v>1</v>
      </c>
      <c r="AX717" s="284">
        <v>0</v>
      </c>
      <c r="AY717" s="284">
        <v>0</v>
      </c>
      <c r="AZ717" s="276">
        <v>0</v>
      </c>
      <c r="BA717" s="276">
        <v>0</v>
      </c>
      <c r="BB717" s="283">
        <v>0</v>
      </c>
      <c r="BD717" s="150" t="e">
        <f>_xlfn.XLOOKUP(A717,'KSD auditees'!A:A,'KSD auditees'!A:A)</f>
        <v>#N/A</v>
      </c>
      <c r="BE717" s="150" t="e">
        <f>_xlfn.XLOOKUP(A717,'KSD auditees'!A:A,'KSD auditees'!G:G)</f>
        <v>#N/A</v>
      </c>
      <c r="BF717" s="150" t="e">
        <f>_xlfn.XLOOKUP(A717,'[27]Non AGSA'!B:B,'[27]Non AGSA'!B:B)</f>
        <v>#N/A</v>
      </c>
      <c r="BG717" s="150">
        <f>_xlfn.XLOOKUP(A717,'[27]Dormant auditee list'!C:C,'[27]Dormant auditee list'!C:C)</f>
        <v>214</v>
      </c>
      <c r="BH717" s="150" t="e">
        <f>_xlfn.XLOOKUP(A717,[27]Reworked!A:A,[27]Reworked!I:I)</f>
        <v>#N/A</v>
      </c>
      <c r="BJ717" s="150">
        <v>2</v>
      </c>
      <c r="BK717" s="150">
        <v>1</v>
      </c>
    </row>
    <row r="718" spans="1:63" ht="34.5" customHeight="1" x14ac:dyDescent="0.25">
      <c r="A718" s="265">
        <v>1053</v>
      </c>
      <c r="B718" s="266" t="s">
        <v>1473</v>
      </c>
      <c r="C718" s="271" t="s">
        <v>1193</v>
      </c>
      <c r="D718" s="271" t="s">
        <v>625</v>
      </c>
      <c r="E718" s="271" t="s">
        <v>810</v>
      </c>
      <c r="F718" s="271" t="s">
        <v>1</v>
      </c>
      <c r="G718" s="271" t="s">
        <v>439</v>
      </c>
      <c r="H718" s="266" t="s">
        <v>440</v>
      </c>
      <c r="I718" s="266" t="s">
        <v>437</v>
      </c>
      <c r="J718" s="285" t="s">
        <v>39</v>
      </c>
      <c r="K718" s="273" t="s">
        <v>22</v>
      </c>
      <c r="L718" s="273" t="s">
        <v>22</v>
      </c>
      <c r="M718" s="152" t="s">
        <v>17</v>
      </c>
      <c r="N718" s="272" t="s">
        <v>23</v>
      </c>
      <c r="O718" s="272" t="s">
        <v>23</v>
      </c>
      <c r="P718" s="271" t="s">
        <v>1</v>
      </c>
      <c r="Q718" s="271" t="s">
        <v>1</v>
      </c>
      <c r="R718" s="271" t="s">
        <v>1</v>
      </c>
      <c r="S718" s="271" t="s">
        <v>1</v>
      </c>
      <c r="T718" s="271" t="s">
        <v>1</v>
      </c>
      <c r="U718" s="271" t="s">
        <v>1</v>
      </c>
      <c r="V718" s="271" t="s">
        <v>1</v>
      </c>
      <c r="W718" s="271" t="s">
        <v>1</v>
      </c>
      <c r="X718" s="271" t="s">
        <v>1</v>
      </c>
      <c r="Y718" s="271" t="s">
        <v>1</v>
      </c>
      <c r="Z718" s="271" t="s">
        <v>1</v>
      </c>
      <c r="AA718" s="273" t="s">
        <v>22</v>
      </c>
      <c r="AB718" s="271" t="s">
        <v>1</v>
      </c>
      <c r="AC718" s="271" t="s">
        <v>1</v>
      </c>
      <c r="AD718" s="271" t="s">
        <v>1</v>
      </c>
      <c r="AE718" s="273" t="s">
        <v>22</v>
      </c>
      <c r="AF718" s="271" t="s">
        <v>1</v>
      </c>
      <c r="AG718" s="271" t="s">
        <v>1</v>
      </c>
      <c r="AH718" s="271" t="s">
        <v>1</v>
      </c>
      <c r="AI718" s="271" t="s">
        <v>1</v>
      </c>
      <c r="AJ718" s="271" t="s">
        <v>1</v>
      </c>
      <c r="AK718" s="271" t="s">
        <v>1</v>
      </c>
      <c r="AL718" s="271" t="s">
        <v>1</v>
      </c>
      <c r="AM718" s="271" t="s">
        <v>1</v>
      </c>
      <c r="AN718" s="271" t="s">
        <v>1</v>
      </c>
      <c r="AO718" s="271" t="s">
        <v>1</v>
      </c>
      <c r="AP718" s="271" t="s">
        <v>1</v>
      </c>
      <c r="AQ718" s="271" t="s">
        <v>1</v>
      </c>
      <c r="AR718" s="271" t="s">
        <v>1</v>
      </c>
      <c r="AS718" s="271" t="s">
        <v>1</v>
      </c>
      <c r="AT718" s="271" t="s">
        <v>1</v>
      </c>
      <c r="AU718" s="273" t="s">
        <v>22</v>
      </c>
      <c r="AV718" s="273" t="s">
        <v>22</v>
      </c>
      <c r="AW718" s="284" t="s">
        <v>1</v>
      </c>
      <c r="AX718" s="284">
        <v>0</v>
      </c>
      <c r="AY718" s="284">
        <v>0</v>
      </c>
      <c r="AZ718" s="276">
        <v>0</v>
      </c>
      <c r="BA718" s="276">
        <v>0</v>
      </c>
      <c r="BB718" s="283">
        <v>0</v>
      </c>
      <c r="BD718" s="150" t="e">
        <f>_xlfn.XLOOKUP(A718,'KSD auditees'!A:A,'KSD auditees'!A:A)</f>
        <v>#N/A</v>
      </c>
      <c r="BE718" s="150" t="e">
        <f>_xlfn.XLOOKUP(A718,'KSD auditees'!A:A,'KSD auditees'!G:G)</f>
        <v>#N/A</v>
      </c>
      <c r="BF718" s="150" t="e">
        <f>_xlfn.XLOOKUP(A718,'[27]Non AGSA'!B:B,'[27]Non AGSA'!B:B)</f>
        <v>#N/A</v>
      </c>
      <c r="BG718" s="150" t="e">
        <f>_xlfn.XLOOKUP(A718,'[27]Dormant auditee list'!C:C,'[27]Dormant auditee list'!C:C)</f>
        <v>#N/A</v>
      </c>
      <c r="BH718" s="150" t="e">
        <f>_xlfn.XLOOKUP(A718,[27]Reworked!A:A,[27]Reworked!I:I)</f>
        <v>#N/A</v>
      </c>
      <c r="BJ718" s="150">
        <v>5</v>
      </c>
      <c r="BK718" s="150">
        <v>6</v>
      </c>
    </row>
    <row r="719" spans="1:63" ht="34.5" customHeight="1" x14ac:dyDescent="0.25">
      <c r="A719" s="265">
        <v>1463</v>
      </c>
      <c r="B719" s="266" t="s">
        <v>1474</v>
      </c>
      <c r="C719" s="271" t="s">
        <v>1193</v>
      </c>
      <c r="D719" s="271" t="s">
        <v>737</v>
      </c>
      <c r="E719" s="271" t="s">
        <v>415</v>
      </c>
      <c r="F719" s="271" t="s">
        <v>1</v>
      </c>
      <c r="G719" s="271" t="s">
        <v>209</v>
      </c>
      <c r="H719" s="266" t="s">
        <v>440</v>
      </c>
      <c r="I719" s="266" t="s">
        <v>437</v>
      </c>
      <c r="J719" s="275" t="s">
        <v>33</v>
      </c>
      <c r="K719" s="271" t="s">
        <v>1</v>
      </c>
      <c r="L719" s="271" t="s">
        <v>1</v>
      </c>
      <c r="M719" s="275" t="s">
        <v>33</v>
      </c>
      <c r="N719" s="271" t="s">
        <v>1</v>
      </c>
      <c r="O719" s="271" t="s">
        <v>1</v>
      </c>
      <c r="P719" s="271" t="s">
        <v>1</v>
      </c>
      <c r="Q719" s="271" t="s">
        <v>1</v>
      </c>
      <c r="R719" s="271" t="s">
        <v>1</v>
      </c>
      <c r="S719" s="271" t="s">
        <v>1</v>
      </c>
      <c r="T719" s="271" t="s">
        <v>1</v>
      </c>
      <c r="U719" s="271" t="s">
        <v>1</v>
      </c>
      <c r="V719" s="271" t="s">
        <v>1</v>
      </c>
      <c r="W719" s="271" t="s">
        <v>1</v>
      </c>
      <c r="X719" s="271" t="s">
        <v>1</v>
      </c>
      <c r="Y719" s="271" t="s">
        <v>1</v>
      </c>
      <c r="Z719" s="271" t="s">
        <v>1</v>
      </c>
      <c r="AA719" s="271" t="s">
        <v>1</v>
      </c>
      <c r="AB719" s="271" t="s">
        <v>1</v>
      </c>
      <c r="AC719" s="271" t="s">
        <v>1</v>
      </c>
      <c r="AD719" s="271" t="s">
        <v>1</v>
      </c>
      <c r="AE719" s="271" t="s">
        <v>1</v>
      </c>
      <c r="AF719" s="271" t="s">
        <v>1</v>
      </c>
      <c r="AG719" s="271" t="s">
        <v>1</v>
      </c>
      <c r="AH719" s="271" t="s">
        <v>1</v>
      </c>
      <c r="AI719" s="271" t="s">
        <v>1</v>
      </c>
      <c r="AJ719" s="271" t="s">
        <v>1</v>
      </c>
      <c r="AK719" s="271" t="s">
        <v>1</v>
      </c>
      <c r="AL719" s="271" t="s">
        <v>1</v>
      </c>
      <c r="AM719" s="271" t="s">
        <v>1</v>
      </c>
      <c r="AN719" s="271" t="s">
        <v>1</v>
      </c>
      <c r="AO719" s="271" t="s">
        <v>1</v>
      </c>
      <c r="AP719" s="271" t="s">
        <v>1</v>
      </c>
      <c r="AQ719" s="271" t="s">
        <v>1</v>
      </c>
      <c r="AR719" s="271" t="s">
        <v>1</v>
      </c>
      <c r="AS719" s="271" t="s">
        <v>1</v>
      </c>
      <c r="AT719" s="271" t="s">
        <v>1</v>
      </c>
      <c r="AU719" s="271" t="s">
        <v>1</v>
      </c>
      <c r="AV719" s="271" t="s">
        <v>1</v>
      </c>
      <c r="AW719" s="284" t="s">
        <v>1</v>
      </c>
      <c r="AX719" s="284">
        <v>0</v>
      </c>
      <c r="AY719" s="284">
        <v>0</v>
      </c>
      <c r="AZ719" s="276">
        <v>0</v>
      </c>
      <c r="BA719" s="276">
        <v>0</v>
      </c>
      <c r="BB719" s="283">
        <v>0</v>
      </c>
      <c r="BD719" s="150" t="e">
        <f>_xlfn.XLOOKUP(A719,'KSD auditees'!A:A,'KSD auditees'!A:A)</f>
        <v>#N/A</v>
      </c>
      <c r="BE719" s="150" t="e">
        <f>_xlfn.XLOOKUP(A719,'KSD auditees'!A:A,'KSD auditees'!G:G)</f>
        <v>#N/A</v>
      </c>
      <c r="BF719" s="150" t="e">
        <f>_xlfn.XLOOKUP(A719,'[27]Non AGSA'!B:B,'[27]Non AGSA'!B:B)</f>
        <v>#N/A</v>
      </c>
      <c r="BG719" s="150">
        <f>_xlfn.XLOOKUP(A719,'[27]Dormant auditee list'!C:C,'[27]Dormant auditee list'!C:C)</f>
        <v>1463</v>
      </c>
      <c r="BH719" s="150" t="e">
        <f>_xlfn.XLOOKUP(A719,[27]Reworked!A:A,[27]Reworked!I:I)</f>
        <v>#N/A</v>
      </c>
      <c r="BJ719" s="150">
        <v>2</v>
      </c>
      <c r="BK719" s="150">
        <v>1</v>
      </c>
    </row>
    <row r="720" spans="1:63" ht="34.5" customHeight="1" x14ac:dyDescent="0.25">
      <c r="A720" s="265">
        <v>1466</v>
      </c>
      <c r="B720" s="266" t="s">
        <v>1475</v>
      </c>
      <c r="C720" s="271" t="s">
        <v>1193</v>
      </c>
      <c r="D720" s="271" t="s">
        <v>737</v>
      </c>
      <c r="E720" s="271" t="s">
        <v>415</v>
      </c>
      <c r="F720" s="271" t="s">
        <v>1</v>
      </c>
      <c r="G720" s="271" t="s">
        <v>209</v>
      </c>
      <c r="H720" s="266" t="s">
        <v>440</v>
      </c>
      <c r="I720" s="266" t="s">
        <v>437</v>
      </c>
      <c r="J720" s="275" t="s">
        <v>33</v>
      </c>
      <c r="K720" s="271" t="s">
        <v>1</v>
      </c>
      <c r="L720" s="271" t="s">
        <v>1</v>
      </c>
      <c r="M720" s="275" t="s">
        <v>33</v>
      </c>
      <c r="N720" s="271" t="s">
        <v>1</v>
      </c>
      <c r="O720" s="271" t="s">
        <v>1</v>
      </c>
      <c r="P720" s="271" t="s">
        <v>1</v>
      </c>
      <c r="Q720" s="271" t="s">
        <v>1</v>
      </c>
      <c r="R720" s="271" t="s">
        <v>1</v>
      </c>
      <c r="S720" s="271" t="s">
        <v>1</v>
      </c>
      <c r="T720" s="271" t="s">
        <v>1</v>
      </c>
      <c r="U720" s="271" t="s">
        <v>1</v>
      </c>
      <c r="V720" s="271" t="s">
        <v>1</v>
      </c>
      <c r="W720" s="271" t="s">
        <v>1</v>
      </c>
      <c r="X720" s="271" t="s">
        <v>1</v>
      </c>
      <c r="Y720" s="271" t="s">
        <v>1</v>
      </c>
      <c r="Z720" s="271" t="s">
        <v>1</v>
      </c>
      <c r="AA720" s="271" t="s">
        <v>1</v>
      </c>
      <c r="AB720" s="271" t="s">
        <v>1</v>
      </c>
      <c r="AC720" s="271" t="s">
        <v>1</v>
      </c>
      <c r="AD720" s="271" t="s">
        <v>1</v>
      </c>
      <c r="AE720" s="271" t="s">
        <v>1</v>
      </c>
      <c r="AF720" s="271" t="s">
        <v>1</v>
      </c>
      <c r="AG720" s="271" t="s">
        <v>1</v>
      </c>
      <c r="AH720" s="271" t="s">
        <v>1</v>
      </c>
      <c r="AI720" s="271" t="s">
        <v>1</v>
      </c>
      <c r="AJ720" s="271" t="s">
        <v>1</v>
      </c>
      <c r="AK720" s="271" t="s">
        <v>1</v>
      </c>
      <c r="AL720" s="271" t="s">
        <v>1</v>
      </c>
      <c r="AM720" s="271" t="s">
        <v>1</v>
      </c>
      <c r="AN720" s="271" t="s">
        <v>1</v>
      </c>
      <c r="AO720" s="271" t="s">
        <v>1</v>
      </c>
      <c r="AP720" s="271" t="s">
        <v>1</v>
      </c>
      <c r="AQ720" s="271" t="s">
        <v>1</v>
      </c>
      <c r="AR720" s="271" t="s">
        <v>1</v>
      </c>
      <c r="AS720" s="271" t="s">
        <v>1</v>
      </c>
      <c r="AT720" s="271" t="s">
        <v>1</v>
      </c>
      <c r="AU720" s="271" t="s">
        <v>1</v>
      </c>
      <c r="AV720" s="271" t="s">
        <v>1</v>
      </c>
      <c r="AW720" s="284" t="s">
        <v>1</v>
      </c>
      <c r="AX720" s="284">
        <v>0</v>
      </c>
      <c r="AY720" s="284">
        <v>0</v>
      </c>
      <c r="AZ720" s="276">
        <v>0</v>
      </c>
      <c r="BA720" s="276">
        <v>0</v>
      </c>
      <c r="BB720" s="283">
        <v>0</v>
      </c>
      <c r="BD720" s="150" t="e">
        <f>_xlfn.XLOOKUP(A720,'KSD auditees'!A:A,'KSD auditees'!A:A)</f>
        <v>#N/A</v>
      </c>
      <c r="BE720" s="150" t="e">
        <f>_xlfn.XLOOKUP(A720,'KSD auditees'!A:A,'KSD auditees'!G:G)</f>
        <v>#N/A</v>
      </c>
      <c r="BF720" s="150" t="e">
        <f>_xlfn.XLOOKUP(A720,'[27]Non AGSA'!B:B,'[27]Non AGSA'!B:B)</f>
        <v>#N/A</v>
      </c>
      <c r="BG720" s="150">
        <f>_xlfn.XLOOKUP(A720,'[27]Dormant auditee list'!C:C,'[27]Dormant auditee list'!C:C)</f>
        <v>1466</v>
      </c>
      <c r="BH720" s="150" t="e">
        <f>_xlfn.XLOOKUP(A720,[27]Reworked!A:A,[27]Reworked!I:I)</f>
        <v>#N/A</v>
      </c>
      <c r="BJ720" s="150">
        <v>2</v>
      </c>
      <c r="BK720" s="150">
        <v>1</v>
      </c>
    </row>
    <row r="721" spans="1:63" ht="34.5" customHeight="1" x14ac:dyDescent="0.25">
      <c r="A721" s="265">
        <v>1377</v>
      </c>
      <c r="B721" s="266" t="s">
        <v>1476</v>
      </c>
      <c r="C721" s="271" t="s">
        <v>1193</v>
      </c>
      <c r="D721" s="271" t="s">
        <v>1021</v>
      </c>
      <c r="E721" s="271" t="s">
        <v>415</v>
      </c>
      <c r="F721" s="271" t="s">
        <v>1</v>
      </c>
      <c r="G721" s="271" t="s">
        <v>520</v>
      </c>
      <c r="H721" s="266" t="s">
        <v>440</v>
      </c>
      <c r="I721" s="266" t="s">
        <v>437</v>
      </c>
      <c r="J721" s="275" t="s">
        <v>33</v>
      </c>
      <c r="K721" s="271" t="s">
        <v>1</v>
      </c>
      <c r="L721" s="271" t="s">
        <v>1</v>
      </c>
      <c r="M721" s="275" t="s">
        <v>33</v>
      </c>
      <c r="N721" s="271" t="s">
        <v>1</v>
      </c>
      <c r="O721" s="271" t="s">
        <v>1</v>
      </c>
      <c r="P721" s="271" t="s">
        <v>1</v>
      </c>
      <c r="Q721" s="271" t="s">
        <v>1</v>
      </c>
      <c r="R721" s="271" t="s">
        <v>1</v>
      </c>
      <c r="S721" s="271" t="s">
        <v>1</v>
      </c>
      <c r="T721" s="271" t="s">
        <v>1</v>
      </c>
      <c r="U721" s="271" t="s">
        <v>1</v>
      </c>
      <c r="V721" s="271" t="s">
        <v>1</v>
      </c>
      <c r="W721" s="271" t="s">
        <v>1</v>
      </c>
      <c r="X721" s="271" t="s">
        <v>1</v>
      </c>
      <c r="Y721" s="271" t="s">
        <v>1</v>
      </c>
      <c r="Z721" s="271" t="s">
        <v>1</v>
      </c>
      <c r="AA721" s="271" t="s">
        <v>1</v>
      </c>
      <c r="AB721" s="271" t="s">
        <v>1</v>
      </c>
      <c r="AC721" s="271" t="s">
        <v>1</v>
      </c>
      <c r="AD721" s="271" t="s">
        <v>1</v>
      </c>
      <c r="AE721" s="271" t="s">
        <v>1</v>
      </c>
      <c r="AF721" s="271" t="s">
        <v>1</v>
      </c>
      <c r="AG721" s="271" t="s">
        <v>1</v>
      </c>
      <c r="AH721" s="271" t="s">
        <v>1</v>
      </c>
      <c r="AI721" s="271" t="s">
        <v>1</v>
      </c>
      <c r="AJ721" s="271" t="s">
        <v>1</v>
      </c>
      <c r="AK721" s="271" t="s">
        <v>1</v>
      </c>
      <c r="AL721" s="271" t="s">
        <v>1</v>
      </c>
      <c r="AM721" s="271" t="s">
        <v>1</v>
      </c>
      <c r="AN721" s="271" t="s">
        <v>1</v>
      </c>
      <c r="AO721" s="271" t="s">
        <v>1</v>
      </c>
      <c r="AP721" s="271" t="s">
        <v>1</v>
      </c>
      <c r="AQ721" s="271" t="s">
        <v>1</v>
      </c>
      <c r="AR721" s="271" t="s">
        <v>1</v>
      </c>
      <c r="AS721" s="271" t="s">
        <v>1</v>
      </c>
      <c r="AT721" s="271" t="s">
        <v>1</v>
      </c>
      <c r="AU721" s="271" t="s">
        <v>1</v>
      </c>
      <c r="AV721" s="271" t="s">
        <v>1</v>
      </c>
      <c r="AW721" s="284" t="s">
        <v>1</v>
      </c>
      <c r="AX721" s="284">
        <v>0</v>
      </c>
      <c r="AY721" s="284">
        <v>0</v>
      </c>
      <c r="AZ721" s="276">
        <v>0</v>
      </c>
      <c r="BA721" s="276">
        <v>0</v>
      </c>
      <c r="BB721" s="283">
        <v>0</v>
      </c>
      <c r="BD721" s="150" t="e">
        <f>_xlfn.XLOOKUP(A721,'KSD auditees'!A:A,'KSD auditees'!A:A)</f>
        <v>#N/A</v>
      </c>
      <c r="BE721" s="150" t="e">
        <f>_xlfn.XLOOKUP(A721,'KSD auditees'!A:A,'KSD auditees'!G:G)</f>
        <v>#N/A</v>
      </c>
      <c r="BF721" s="150" t="e">
        <f>_xlfn.XLOOKUP(A721,'[27]Non AGSA'!B:B,'[27]Non AGSA'!B:B)</f>
        <v>#N/A</v>
      </c>
      <c r="BG721" s="150">
        <f>_xlfn.XLOOKUP(A721,'[27]Dormant auditee list'!C:C,'[27]Dormant auditee list'!C:C)</f>
        <v>1377</v>
      </c>
      <c r="BH721" s="150" t="e">
        <f>_xlfn.XLOOKUP(A721,[27]Reworked!A:A,[27]Reworked!I:I)</f>
        <v>#N/A</v>
      </c>
      <c r="BJ721" s="150">
        <v>2</v>
      </c>
      <c r="BK721" s="150">
        <v>1</v>
      </c>
    </row>
    <row r="722" spans="1:63" ht="26.25" customHeight="1" x14ac:dyDescent="0.25">
      <c r="A722" s="265">
        <v>1251</v>
      </c>
      <c r="B722" s="266" t="s">
        <v>1477</v>
      </c>
      <c r="C722" s="271" t="s">
        <v>1193</v>
      </c>
      <c r="D722" s="271" t="s">
        <v>854</v>
      </c>
      <c r="E722" s="271" t="s">
        <v>810</v>
      </c>
      <c r="F722" s="271" t="s">
        <v>1</v>
      </c>
      <c r="G722" s="271" t="s">
        <v>439</v>
      </c>
      <c r="H722" s="266" t="s">
        <v>444</v>
      </c>
      <c r="I722" s="266" t="s">
        <v>437</v>
      </c>
      <c r="J722" s="285" t="s">
        <v>39</v>
      </c>
      <c r="K722" s="271" t="s">
        <v>1</v>
      </c>
      <c r="L722" s="272" t="s">
        <v>23</v>
      </c>
      <c r="M722" s="285" t="s">
        <v>39</v>
      </c>
      <c r="N722" s="271" t="s">
        <v>1</v>
      </c>
      <c r="O722" s="272" t="s">
        <v>23</v>
      </c>
      <c r="P722" s="271" t="s">
        <v>1</v>
      </c>
      <c r="Q722" s="271" t="s">
        <v>1</v>
      </c>
      <c r="R722" s="271" t="s">
        <v>1</v>
      </c>
      <c r="S722" s="271" t="s">
        <v>1</v>
      </c>
      <c r="T722" s="271" t="s">
        <v>1</v>
      </c>
      <c r="U722" s="271" t="s">
        <v>1</v>
      </c>
      <c r="V722" s="271" t="s">
        <v>1</v>
      </c>
      <c r="W722" s="271" t="s">
        <v>1</v>
      </c>
      <c r="X722" s="271" t="s">
        <v>1</v>
      </c>
      <c r="Y722" s="271" t="s">
        <v>1</v>
      </c>
      <c r="Z722" s="271" t="s">
        <v>1</v>
      </c>
      <c r="AA722" s="271" t="s">
        <v>1</v>
      </c>
      <c r="AB722" s="271" t="s">
        <v>1</v>
      </c>
      <c r="AC722" s="271" t="s">
        <v>1</v>
      </c>
      <c r="AD722" s="271" t="s">
        <v>1</v>
      </c>
      <c r="AE722" s="272" t="s">
        <v>23</v>
      </c>
      <c r="AF722" s="272" t="s">
        <v>23</v>
      </c>
      <c r="AG722" s="271" t="s">
        <v>1</v>
      </c>
      <c r="AH722" s="271" t="s">
        <v>1</v>
      </c>
      <c r="AI722" s="271" t="s">
        <v>1</v>
      </c>
      <c r="AJ722" s="271" t="s">
        <v>1</v>
      </c>
      <c r="AK722" s="271" t="s">
        <v>1</v>
      </c>
      <c r="AL722" s="271" t="s">
        <v>1</v>
      </c>
      <c r="AM722" s="271" t="s">
        <v>1</v>
      </c>
      <c r="AN722" s="271" t="s">
        <v>1</v>
      </c>
      <c r="AO722" s="271" t="s">
        <v>1</v>
      </c>
      <c r="AP722" s="271" t="s">
        <v>1</v>
      </c>
      <c r="AQ722" s="271" t="s">
        <v>1</v>
      </c>
      <c r="AR722" s="272" t="s">
        <v>23</v>
      </c>
      <c r="AS722" s="271" t="s">
        <v>1</v>
      </c>
      <c r="AT722" s="271" t="s">
        <v>1</v>
      </c>
      <c r="AU722" s="271" t="s">
        <v>1</v>
      </c>
      <c r="AV722" s="272" t="s">
        <v>23</v>
      </c>
      <c r="AW722" s="274" t="s">
        <v>1240</v>
      </c>
      <c r="AX722" s="275">
        <v>1</v>
      </c>
      <c r="AY722" s="284">
        <v>0</v>
      </c>
      <c r="AZ722" s="276">
        <v>0</v>
      </c>
      <c r="BA722" s="280">
        <v>321.10000000000002</v>
      </c>
      <c r="BB722" s="281">
        <v>3.4</v>
      </c>
      <c r="BD722" s="150" t="e">
        <f>_xlfn.XLOOKUP(A722,'KSD auditees'!A:A,'KSD auditees'!A:A)</f>
        <v>#N/A</v>
      </c>
      <c r="BE722" s="150" t="e">
        <f>_xlfn.XLOOKUP(A722,'KSD auditees'!A:A,'KSD auditees'!G:G)</f>
        <v>#N/A</v>
      </c>
      <c r="BF722" s="150" t="e">
        <f>_xlfn.XLOOKUP(A722,'[27]Non AGSA'!B:B,'[27]Non AGSA'!B:B)</f>
        <v>#N/A</v>
      </c>
      <c r="BG722" s="150" t="e">
        <f>_xlfn.XLOOKUP(A722,'[27]Dormant auditee list'!C:C,'[27]Dormant auditee list'!C:C)</f>
        <v>#N/A</v>
      </c>
      <c r="BH722" s="150" t="e">
        <f>_xlfn.XLOOKUP(A722,[27]Reworked!A:A,[27]Reworked!I:I)</f>
        <v>#N/A</v>
      </c>
      <c r="BJ722" s="150">
        <v>5</v>
      </c>
      <c r="BK722" s="150">
        <v>6</v>
      </c>
    </row>
    <row r="723" spans="1:63" ht="34.5" customHeight="1" x14ac:dyDescent="0.25">
      <c r="A723" s="265">
        <v>239</v>
      </c>
      <c r="B723" s="266" t="s">
        <v>1478</v>
      </c>
      <c r="C723" s="271" t="s">
        <v>1193</v>
      </c>
      <c r="D723" s="271" t="s">
        <v>1086</v>
      </c>
      <c r="E723" s="271" t="s">
        <v>415</v>
      </c>
      <c r="F723" s="271" t="s">
        <v>1</v>
      </c>
      <c r="G723" s="271" t="s">
        <v>520</v>
      </c>
      <c r="H723" s="266" t="s">
        <v>440</v>
      </c>
      <c r="I723" s="266" t="s">
        <v>437</v>
      </c>
      <c r="J723" s="275" t="s">
        <v>33</v>
      </c>
      <c r="K723" s="271" t="s">
        <v>1</v>
      </c>
      <c r="L723" s="271" t="s">
        <v>1</v>
      </c>
      <c r="M723" s="275" t="s">
        <v>33</v>
      </c>
      <c r="N723" s="271" t="s">
        <v>1</v>
      </c>
      <c r="O723" s="271" t="s">
        <v>1</v>
      </c>
      <c r="P723" s="271" t="s">
        <v>1</v>
      </c>
      <c r="Q723" s="271" t="s">
        <v>1</v>
      </c>
      <c r="R723" s="271" t="s">
        <v>1</v>
      </c>
      <c r="S723" s="271" t="s">
        <v>1</v>
      </c>
      <c r="T723" s="271" t="s">
        <v>1</v>
      </c>
      <c r="U723" s="271" t="s">
        <v>1</v>
      </c>
      <c r="V723" s="271" t="s">
        <v>1</v>
      </c>
      <c r="W723" s="271" t="s">
        <v>1</v>
      </c>
      <c r="X723" s="271" t="s">
        <v>1</v>
      </c>
      <c r="Y723" s="271" t="s">
        <v>1</v>
      </c>
      <c r="Z723" s="271" t="s">
        <v>1</v>
      </c>
      <c r="AA723" s="271" t="s">
        <v>1</v>
      </c>
      <c r="AB723" s="271" t="s">
        <v>1</v>
      </c>
      <c r="AC723" s="271" t="s">
        <v>1</v>
      </c>
      <c r="AD723" s="271" t="s">
        <v>1</v>
      </c>
      <c r="AE723" s="271" t="s">
        <v>1</v>
      </c>
      <c r="AF723" s="271" t="s">
        <v>1</v>
      </c>
      <c r="AG723" s="271" t="s">
        <v>1</v>
      </c>
      <c r="AH723" s="271" t="s">
        <v>1</v>
      </c>
      <c r="AI723" s="271" t="s">
        <v>1</v>
      </c>
      <c r="AJ723" s="271" t="s">
        <v>1</v>
      </c>
      <c r="AK723" s="271" t="s">
        <v>1</v>
      </c>
      <c r="AL723" s="271" t="s">
        <v>1</v>
      </c>
      <c r="AM723" s="271" t="s">
        <v>1</v>
      </c>
      <c r="AN723" s="271" t="s">
        <v>1</v>
      </c>
      <c r="AO723" s="271" t="s">
        <v>1</v>
      </c>
      <c r="AP723" s="271" t="s">
        <v>1</v>
      </c>
      <c r="AQ723" s="271" t="s">
        <v>1</v>
      </c>
      <c r="AR723" s="271" t="s">
        <v>1</v>
      </c>
      <c r="AS723" s="271" t="s">
        <v>1</v>
      </c>
      <c r="AT723" s="271" t="s">
        <v>1</v>
      </c>
      <c r="AU723" s="271" t="s">
        <v>1</v>
      </c>
      <c r="AV723" s="271" t="s">
        <v>1</v>
      </c>
      <c r="AW723" s="284" t="s">
        <v>1</v>
      </c>
      <c r="AX723" s="284">
        <v>0</v>
      </c>
      <c r="AY723" s="284">
        <v>0</v>
      </c>
      <c r="AZ723" s="276">
        <v>0</v>
      </c>
      <c r="BA723" s="276">
        <v>0</v>
      </c>
      <c r="BB723" s="283">
        <v>0</v>
      </c>
      <c r="BD723" s="150" t="e">
        <f>_xlfn.XLOOKUP(A723,'KSD auditees'!A:A,'KSD auditees'!A:A)</f>
        <v>#N/A</v>
      </c>
      <c r="BE723" s="150" t="e">
        <f>_xlfn.XLOOKUP(A723,'KSD auditees'!A:A,'KSD auditees'!G:G)</f>
        <v>#N/A</v>
      </c>
      <c r="BF723" s="150" t="e">
        <f>_xlfn.XLOOKUP(A723,'[27]Non AGSA'!B:B,'[27]Non AGSA'!B:B)</f>
        <v>#N/A</v>
      </c>
      <c r="BG723" s="150">
        <f>_xlfn.XLOOKUP(A723,'[27]Dormant auditee list'!C:C,'[27]Dormant auditee list'!C:C)</f>
        <v>239</v>
      </c>
      <c r="BH723" s="150" t="e">
        <f>_xlfn.XLOOKUP(A723,[27]Reworked!A:A,[27]Reworked!I:I)</f>
        <v>#N/A</v>
      </c>
      <c r="BJ723" s="150">
        <v>2</v>
      </c>
      <c r="BK723" s="150">
        <v>1</v>
      </c>
    </row>
    <row r="724" spans="1:63" ht="34.5" customHeight="1" x14ac:dyDescent="0.25">
      <c r="A724" s="265">
        <v>248</v>
      </c>
      <c r="B724" s="266" t="s">
        <v>1479</v>
      </c>
      <c r="C724" s="271" t="s">
        <v>1193</v>
      </c>
      <c r="D724" s="271" t="s">
        <v>519</v>
      </c>
      <c r="E724" s="271" t="s">
        <v>415</v>
      </c>
      <c r="F724" s="271" t="s">
        <v>1</v>
      </c>
      <c r="G724" s="271" t="s">
        <v>520</v>
      </c>
      <c r="H724" s="266" t="s">
        <v>440</v>
      </c>
      <c r="I724" s="266" t="s">
        <v>437</v>
      </c>
      <c r="J724" s="275" t="s">
        <v>33</v>
      </c>
      <c r="K724" s="271" t="s">
        <v>1</v>
      </c>
      <c r="L724" s="271" t="s">
        <v>1</v>
      </c>
      <c r="M724" s="275" t="s">
        <v>33</v>
      </c>
      <c r="N724" s="271" t="s">
        <v>1</v>
      </c>
      <c r="O724" s="271" t="s">
        <v>1</v>
      </c>
      <c r="P724" s="271" t="s">
        <v>1</v>
      </c>
      <c r="Q724" s="271" t="s">
        <v>1</v>
      </c>
      <c r="R724" s="271" t="s">
        <v>1</v>
      </c>
      <c r="S724" s="271" t="s">
        <v>1</v>
      </c>
      <c r="T724" s="271" t="s">
        <v>1</v>
      </c>
      <c r="U724" s="271" t="s">
        <v>1</v>
      </c>
      <c r="V724" s="271" t="s">
        <v>1</v>
      </c>
      <c r="W724" s="271" t="s">
        <v>1</v>
      </c>
      <c r="X724" s="271" t="s">
        <v>1</v>
      </c>
      <c r="Y724" s="271" t="s">
        <v>1</v>
      </c>
      <c r="Z724" s="271" t="s">
        <v>1</v>
      </c>
      <c r="AA724" s="271" t="s">
        <v>1</v>
      </c>
      <c r="AB724" s="271" t="s">
        <v>1</v>
      </c>
      <c r="AC724" s="271" t="s">
        <v>1</v>
      </c>
      <c r="AD724" s="271" t="s">
        <v>1</v>
      </c>
      <c r="AE724" s="271" t="s">
        <v>1</v>
      </c>
      <c r="AF724" s="271" t="s">
        <v>1</v>
      </c>
      <c r="AG724" s="271" t="s">
        <v>1</v>
      </c>
      <c r="AH724" s="271" t="s">
        <v>1</v>
      </c>
      <c r="AI724" s="271" t="s">
        <v>1</v>
      </c>
      <c r="AJ724" s="271" t="s">
        <v>1</v>
      </c>
      <c r="AK724" s="271" t="s">
        <v>1</v>
      </c>
      <c r="AL724" s="271" t="s">
        <v>1</v>
      </c>
      <c r="AM724" s="271" t="s">
        <v>1</v>
      </c>
      <c r="AN724" s="271" t="s">
        <v>1</v>
      </c>
      <c r="AO724" s="271" t="s">
        <v>1</v>
      </c>
      <c r="AP724" s="271" t="s">
        <v>1</v>
      </c>
      <c r="AQ724" s="271" t="s">
        <v>1</v>
      </c>
      <c r="AR724" s="271" t="s">
        <v>1</v>
      </c>
      <c r="AS724" s="271" t="s">
        <v>1</v>
      </c>
      <c r="AT724" s="271" t="s">
        <v>1</v>
      </c>
      <c r="AU724" s="271" t="s">
        <v>1</v>
      </c>
      <c r="AV724" s="271" t="s">
        <v>1</v>
      </c>
      <c r="AW724" s="284" t="s">
        <v>1</v>
      </c>
      <c r="AX724" s="284">
        <v>0</v>
      </c>
      <c r="AY724" s="284">
        <v>0</v>
      </c>
      <c r="AZ724" s="276" t="s">
        <v>1</v>
      </c>
      <c r="BA724" s="276" t="s">
        <v>1</v>
      </c>
      <c r="BB724" s="283" t="s">
        <v>1</v>
      </c>
      <c r="BD724" s="150" t="e">
        <f>_xlfn.XLOOKUP(A724,'KSD auditees'!A:A,'KSD auditees'!A:A)</f>
        <v>#N/A</v>
      </c>
      <c r="BE724" s="150" t="e">
        <f>_xlfn.XLOOKUP(A724,'KSD auditees'!A:A,'KSD auditees'!G:G)</f>
        <v>#N/A</v>
      </c>
      <c r="BF724" s="150" t="e">
        <f>_xlfn.XLOOKUP(A724,'[27]Non AGSA'!B:B,'[27]Non AGSA'!B:B)</f>
        <v>#N/A</v>
      </c>
      <c r="BG724" s="150">
        <f>_xlfn.XLOOKUP(A724,'[27]Dormant auditee list'!C:C,'[27]Dormant auditee list'!C:C)</f>
        <v>248</v>
      </c>
      <c r="BH724" s="150" t="e">
        <f>_xlfn.XLOOKUP(A724,[27]Reworked!A:A,[27]Reworked!I:I)</f>
        <v>#N/A</v>
      </c>
      <c r="BJ724" s="150">
        <v>2</v>
      </c>
      <c r="BK724" s="150">
        <v>1</v>
      </c>
    </row>
    <row r="725" spans="1:63" ht="27" customHeight="1" x14ac:dyDescent="0.25">
      <c r="A725" s="265">
        <v>1513</v>
      </c>
      <c r="B725" s="266" t="s">
        <v>1480</v>
      </c>
      <c r="C725" s="271" t="s">
        <v>1193</v>
      </c>
      <c r="D725" s="271" t="s">
        <v>737</v>
      </c>
      <c r="E725" s="271" t="s">
        <v>415</v>
      </c>
      <c r="F725" s="271" t="s">
        <v>1</v>
      </c>
      <c r="G725" s="271" t="s">
        <v>156</v>
      </c>
      <c r="H725" s="266" t="s">
        <v>444</v>
      </c>
      <c r="I725" s="266" t="s">
        <v>437</v>
      </c>
      <c r="J725" s="275" t="s">
        <v>33</v>
      </c>
      <c r="K725" s="271" t="s">
        <v>1</v>
      </c>
      <c r="L725" s="271" t="s">
        <v>1</v>
      </c>
      <c r="M725" s="275" t="s">
        <v>33</v>
      </c>
      <c r="N725" s="271" t="s">
        <v>1</v>
      </c>
      <c r="O725" s="271" t="s">
        <v>1</v>
      </c>
      <c r="P725" s="271" t="s">
        <v>1</v>
      </c>
      <c r="Q725" s="271" t="s">
        <v>1</v>
      </c>
      <c r="R725" s="271" t="s">
        <v>1</v>
      </c>
      <c r="S725" s="271" t="s">
        <v>1</v>
      </c>
      <c r="T725" s="271" t="s">
        <v>1</v>
      </c>
      <c r="U725" s="271" t="s">
        <v>1</v>
      </c>
      <c r="V725" s="271" t="s">
        <v>1</v>
      </c>
      <c r="W725" s="271" t="s">
        <v>1</v>
      </c>
      <c r="X725" s="271" t="s">
        <v>1</v>
      </c>
      <c r="Y725" s="271" t="s">
        <v>1</v>
      </c>
      <c r="Z725" s="271" t="s">
        <v>1</v>
      </c>
      <c r="AA725" s="271" t="s">
        <v>1</v>
      </c>
      <c r="AB725" s="271" t="s">
        <v>1</v>
      </c>
      <c r="AC725" s="271" t="s">
        <v>1</v>
      </c>
      <c r="AD725" s="271" t="s">
        <v>1</v>
      </c>
      <c r="AE725" s="271" t="s">
        <v>1</v>
      </c>
      <c r="AF725" s="271" t="s">
        <v>1</v>
      </c>
      <c r="AG725" s="271" t="s">
        <v>1</v>
      </c>
      <c r="AH725" s="271" t="s">
        <v>1</v>
      </c>
      <c r="AI725" s="271" t="s">
        <v>1</v>
      </c>
      <c r="AJ725" s="271" t="s">
        <v>1</v>
      </c>
      <c r="AK725" s="271" t="s">
        <v>1</v>
      </c>
      <c r="AL725" s="271" t="s">
        <v>1</v>
      </c>
      <c r="AM725" s="271" t="s">
        <v>1</v>
      </c>
      <c r="AN725" s="271" t="s">
        <v>1</v>
      </c>
      <c r="AO725" s="271" t="s">
        <v>1</v>
      </c>
      <c r="AP725" s="271" t="s">
        <v>1</v>
      </c>
      <c r="AQ725" s="271" t="s">
        <v>1</v>
      </c>
      <c r="AR725" s="271" t="s">
        <v>1</v>
      </c>
      <c r="AS725" s="271" t="s">
        <v>1</v>
      </c>
      <c r="AT725" s="271" t="s">
        <v>1</v>
      </c>
      <c r="AU725" s="271" t="s">
        <v>1</v>
      </c>
      <c r="AV725" s="271" t="s">
        <v>1</v>
      </c>
      <c r="AW725" s="284" t="s">
        <v>1</v>
      </c>
      <c r="AX725" s="284">
        <v>0</v>
      </c>
      <c r="AY725" s="284">
        <v>0</v>
      </c>
      <c r="AZ725" s="276" t="s">
        <v>1</v>
      </c>
      <c r="BA725" s="276" t="s">
        <v>1</v>
      </c>
      <c r="BB725" s="283" t="s">
        <v>1</v>
      </c>
      <c r="BD725" s="150" t="e">
        <f>_xlfn.XLOOKUP(A725,'KSD auditees'!A:A,'KSD auditees'!A:A)</f>
        <v>#N/A</v>
      </c>
      <c r="BE725" s="150" t="e">
        <f>_xlfn.XLOOKUP(A725,'KSD auditees'!A:A,'KSD auditees'!G:G)</f>
        <v>#N/A</v>
      </c>
      <c r="BF725" s="150" t="e">
        <f>_xlfn.XLOOKUP(A725,'[27]Non AGSA'!B:B,'[27]Non AGSA'!B:B)</f>
        <v>#N/A</v>
      </c>
      <c r="BG725" s="150">
        <f>_xlfn.XLOOKUP(A725,'[27]Dormant auditee list'!C:C,'[27]Dormant auditee list'!C:C)</f>
        <v>1513</v>
      </c>
      <c r="BH725" s="150" t="e">
        <f>_xlfn.XLOOKUP(A725,[27]Reworked!A:A,[27]Reworked!I:I)</f>
        <v>#N/A</v>
      </c>
      <c r="BJ725" s="150">
        <v>2</v>
      </c>
      <c r="BK725" s="150">
        <v>1</v>
      </c>
    </row>
    <row r="726" spans="1:63" ht="18.75" customHeight="1" x14ac:dyDescent="0.25">
      <c r="A726" s="265">
        <v>261</v>
      </c>
      <c r="B726" s="266" t="s">
        <v>1481</v>
      </c>
      <c r="C726" s="271" t="s">
        <v>1193</v>
      </c>
      <c r="D726" s="271" t="s">
        <v>571</v>
      </c>
      <c r="E726" s="271" t="s">
        <v>810</v>
      </c>
      <c r="F726" s="271" t="s">
        <v>1</v>
      </c>
      <c r="G726" s="271" t="s">
        <v>1</v>
      </c>
      <c r="H726" s="266" t="s">
        <v>1</v>
      </c>
      <c r="I726" s="266" t="s">
        <v>571</v>
      </c>
      <c r="J726" s="285" t="s">
        <v>39</v>
      </c>
      <c r="K726" s="271" t="s">
        <v>1</v>
      </c>
      <c r="L726" s="271" t="s">
        <v>1</v>
      </c>
      <c r="M726" s="275" t="s">
        <v>33</v>
      </c>
      <c r="N726" s="271" t="s">
        <v>1</v>
      </c>
      <c r="O726" s="271" t="s">
        <v>1</v>
      </c>
      <c r="P726" s="271" t="s">
        <v>1</v>
      </c>
      <c r="Q726" s="271" t="s">
        <v>1</v>
      </c>
      <c r="R726" s="271" t="s">
        <v>1</v>
      </c>
      <c r="S726" s="271" t="s">
        <v>1</v>
      </c>
      <c r="T726" s="271" t="s">
        <v>1</v>
      </c>
      <c r="U726" s="271" t="s">
        <v>1</v>
      </c>
      <c r="V726" s="271" t="s">
        <v>1</v>
      </c>
      <c r="W726" s="271" t="s">
        <v>1</v>
      </c>
      <c r="X726" s="271" t="s">
        <v>1</v>
      </c>
      <c r="Y726" s="271" t="s">
        <v>1</v>
      </c>
      <c r="Z726" s="271" t="s">
        <v>1</v>
      </c>
      <c r="AA726" s="271" t="s">
        <v>1</v>
      </c>
      <c r="AB726" s="271" t="s">
        <v>1</v>
      </c>
      <c r="AC726" s="271" t="s">
        <v>1</v>
      </c>
      <c r="AD726" s="271" t="s">
        <v>1</v>
      </c>
      <c r="AE726" s="271" t="s">
        <v>1</v>
      </c>
      <c r="AF726" s="271" t="s">
        <v>1</v>
      </c>
      <c r="AG726" s="271" t="s">
        <v>1</v>
      </c>
      <c r="AH726" s="271" t="s">
        <v>1</v>
      </c>
      <c r="AI726" s="271" t="s">
        <v>1</v>
      </c>
      <c r="AJ726" s="271" t="s">
        <v>1</v>
      </c>
      <c r="AK726" s="271" t="s">
        <v>1</v>
      </c>
      <c r="AL726" s="271" t="s">
        <v>1</v>
      </c>
      <c r="AM726" s="271" t="s">
        <v>1</v>
      </c>
      <c r="AN726" s="271" t="s">
        <v>1</v>
      </c>
      <c r="AO726" s="271" t="s">
        <v>1</v>
      </c>
      <c r="AP726" s="271" t="s">
        <v>1</v>
      </c>
      <c r="AQ726" s="271" t="s">
        <v>1</v>
      </c>
      <c r="AR726" s="271" t="s">
        <v>1</v>
      </c>
      <c r="AS726" s="271" t="s">
        <v>1</v>
      </c>
      <c r="AT726" s="271" t="s">
        <v>1</v>
      </c>
      <c r="AU726" s="271" t="s">
        <v>1</v>
      </c>
      <c r="AV726" s="271" t="s">
        <v>1</v>
      </c>
      <c r="AW726" s="284" t="s">
        <v>1</v>
      </c>
      <c r="AX726" s="284">
        <v>0</v>
      </c>
      <c r="AY726" s="284">
        <v>0</v>
      </c>
      <c r="AZ726" s="276">
        <v>0</v>
      </c>
      <c r="BA726" s="276">
        <v>0</v>
      </c>
      <c r="BB726" s="283">
        <v>0</v>
      </c>
      <c r="BD726" s="150" t="e">
        <f>_xlfn.XLOOKUP(A726,'KSD auditees'!A:A,'KSD auditees'!A:A)</f>
        <v>#N/A</v>
      </c>
      <c r="BE726" s="150" t="e">
        <f>_xlfn.XLOOKUP(A726,'KSD auditees'!A:A,'KSD auditees'!G:G)</f>
        <v>#N/A</v>
      </c>
      <c r="BF726" s="150" t="e">
        <f>_xlfn.XLOOKUP(A726,'[27]Non AGSA'!B:B,'[27]Non AGSA'!B:B)</f>
        <v>#N/A</v>
      </c>
      <c r="BG726" s="150" t="e">
        <f>_xlfn.XLOOKUP(A726,'[27]Dormant auditee list'!C:C,'[27]Dormant auditee list'!C:C)</f>
        <v>#N/A</v>
      </c>
      <c r="BH726" s="150" t="e">
        <f>_xlfn.XLOOKUP(A726,[27]Reworked!A:A,[27]Reworked!I:I)</f>
        <v>#N/A</v>
      </c>
      <c r="BJ726" s="150">
        <v>5</v>
      </c>
      <c r="BK726" s="150">
        <v>6</v>
      </c>
    </row>
    <row r="727" spans="1:63" ht="18" customHeight="1" x14ac:dyDescent="0.25">
      <c r="A727" s="265">
        <v>262</v>
      </c>
      <c r="B727" s="266" t="s">
        <v>1482</v>
      </c>
      <c r="C727" s="271" t="s">
        <v>1193</v>
      </c>
      <c r="D727" s="271" t="s">
        <v>571</v>
      </c>
      <c r="E727" s="271" t="s">
        <v>810</v>
      </c>
      <c r="F727" s="271" t="s">
        <v>1</v>
      </c>
      <c r="G727" s="271" t="s">
        <v>1</v>
      </c>
      <c r="H727" s="266" t="s">
        <v>1</v>
      </c>
      <c r="I727" s="266" t="s">
        <v>571</v>
      </c>
      <c r="J727" s="285" t="s">
        <v>39</v>
      </c>
      <c r="K727" s="271" t="s">
        <v>1</v>
      </c>
      <c r="L727" s="271" t="s">
        <v>1</v>
      </c>
      <c r="M727" s="275" t="s">
        <v>33</v>
      </c>
      <c r="N727" s="271" t="s">
        <v>1</v>
      </c>
      <c r="O727" s="271" t="s">
        <v>1</v>
      </c>
      <c r="P727" s="271" t="s">
        <v>1</v>
      </c>
      <c r="Q727" s="271" t="s">
        <v>1</v>
      </c>
      <c r="R727" s="271" t="s">
        <v>1</v>
      </c>
      <c r="S727" s="271" t="s">
        <v>1</v>
      </c>
      <c r="T727" s="271" t="s">
        <v>1</v>
      </c>
      <c r="U727" s="271" t="s">
        <v>1</v>
      </c>
      <c r="V727" s="271" t="s">
        <v>1</v>
      </c>
      <c r="W727" s="271" t="s">
        <v>1</v>
      </c>
      <c r="X727" s="271" t="s">
        <v>1</v>
      </c>
      <c r="Y727" s="271" t="s">
        <v>1</v>
      </c>
      <c r="Z727" s="271" t="s">
        <v>1</v>
      </c>
      <c r="AA727" s="271" t="s">
        <v>1</v>
      </c>
      <c r="AB727" s="271" t="s">
        <v>1</v>
      </c>
      <c r="AC727" s="271" t="s">
        <v>1</v>
      </c>
      <c r="AD727" s="271" t="s">
        <v>1</v>
      </c>
      <c r="AE727" s="271" t="s">
        <v>1</v>
      </c>
      <c r="AF727" s="271" t="s">
        <v>1</v>
      </c>
      <c r="AG727" s="271" t="s">
        <v>1</v>
      </c>
      <c r="AH727" s="271" t="s">
        <v>1</v>
      </c>
      <c r="AI727" s="271" t="s">
        <v>1</v>
      </c>
      <c r="AJ727" s="271" t="s">
        <v>1</v>
      </c>
      <c r="AK727" s="271" t="s">
        <v>1</v>
      </c>
      <c r="AL727" s="271" t="s">
        <v>1</v>
      </c>
      <c r="AM727" s="271" t="s">
        <v>1</v>
      </c>
      <c r="AN727" s="271" t="s">
        <v>1</v>
      </c>
      <c r="AO727" s="271" t="s">
        <v>1</v>
      </c>
      <c r="AP727" s="271" t="s">
        <v>1</v>
      </c>
      <c r="AQ727" s="271" t="s">
        <v>1</v>
      </c>
      <c r="AR727" s="271" t="s">
        <v>1</v>
      </c>
      <c r="AS727" s="271" t="s">
        <v>1</v>
      </c>
      <c r="AT727" s="271" t="s">
        <v>1</v>
      </c>
      <c r="AU727" s="271" t="s">
        <v>1</v>
      </c>
      <c r="AV727" s="271" t="s">
        <v>1</v>
      </c>
      <c r="AW727" s="284" t="s">
        <v>1</v>
      </c>
      <c r="AX727" s="284">
        <v>0</v>
      </c>
      <c r="AY727" s="284">
        <v>0</v>
      </c>
      <c r="AZ727" s="276">
        <v>0</v>
      </c>
      <c r="BA727" s="276">
        <v>0</v>
      </c>
      <c r="BB727" s="283">
        <v>0</v>
      </c>
      <c r="BD727" s="150" t="e">
        <f>_xlfn.XLOOKUP(A727,'KSD auditees'!A:A,'KSD auditees'!A:A)</f>
        <v>#N/A</v>
      </c>
      <c r="BE727" s="150" t="e">
        <f>_xlfn.XLOOKUP(A727,'KSD auditees'!A:A,'KSD auditees'!G:G)</f>
        <v>#N/A</v>
      </c>
      <c r="BF727" s="150" t="e">
        <f>_xlfn.XLOOKUP(A727,'[27]Non AGSA'!B:B,'[27]Non AGSA'!B:B)</f>
        <v>#N/A</v>
      </c>
      <c r="BG727" s="150" t="e">
        <f>_xlfn.XLOOKUP(A727,'[27]Dormant auditee list'!C:C,'[27]Dormant auditee list'!C:C)</f>
        <v>#N/A</v>
      </c>
      <c r="BH727" s="150" t="e">
        <f>_xlfn.XLOOKUP(A727,[27]Reworked!A:A,[27]Reworked!I:I)</f>
        <v>#N/A</v>
      </c>
      <c r="BJ727" s="150">
        <v>5</v>
      </c>
      <c r="BK727" s="150">
        <v>6</v>
      </c>
    </row>
    <row r="728" spans="1:63" ht="18.75" customHeight="1" x14ac:dyDescent="0.25">
      <c r="A728" s="265">
        <v>263</v>
      </c>
      <c r="B728" s="266" t="s">
        <v>1483</v>
      </c>
      <c r="C728" s="271" t="s">
        <v>1193</v>
      </c>
      <c r="D728" s="271" t="s">
        <v>571</v>
      </c>
      <c r="E728" s="271" t="s">
        <v>810</v>
      </c>
      <c r="F728" s="271" t="s">
        <v>1</v>
      </c>
      <c r="G728" s="271" t="s">
        <v>1</v>
      </c>
      <c r="H728" s="266" t="s">
        <v>1</v>
      </c>
      <c r="I728" s="266" t="s">
        <v>571</v>
      </c>
      <c r="J728" s="285" t="s">
        <v>39</v>
      </c>
      <c r="K728" s="271" t="s">
        <v>1</v>
      </c>
      <c r="L728" s="271" t="s">
        <v>1</v>
      </c>
      <c r="M728" s="275" t="s">
        <v>33</v>
      </c>
      <c r="N728" s="271" t="s">
        <v>1</v>
      </c>
      <c r="O728" s="271" t="s">
        <v>1</v>
      </c>
      <c r="P728" s="271" t="s">
        <v>1</v>
      </c>
      <c r="Q728" s="271" t="s">
        <v>1</v>
      </c>
      <c r="R728" s="271" t="s">
        <v>1</v>
      </c>
      <c r="S728" s="271" t="s">
        <v>1</v>
      </c>
      <c r="T728" s="271" t="s">
        <v>1</v>
      </c>
      <c r="U728" s="271" t="s">
        <v>1</v>
      </c>
      <c r="V728" s="271" t="s">
        <v>1</v>
      </c>
      <c r="W728" s="271" t="s">
        <v>1</v>
      </c>
      <c r="X728" s="271" t="s">
        <v>1</v>
      </c>
      <c r="Y728" s="271" t="s">
        <v>1</v>
      </c>
      <c r="Z728" s="271" t="s">
        <v>1</v>
      </c>
      <c r="AA728" s="271" t="s">
        <v>1</v>
      </c>
      <c r="AB728" s="271" t="s">
        <v>1</v>
      </c>
      <c r="AC728" s="271" t="s">
        <v>1</v>
      </c>
      <c r="AD728" s="271" t="s">
        <v>1</v>
      </c>
      <c r="AE728" s="271" t="s">
        <v>1</v>
      </c>
      <c r="AF728" s="271" t="s">
        <v>1</v>
      </c>
      <c r="AG728" s="271" t="s">
        <v>1</v>
      </c>
      <c r="AH728" s="271" t="s">
        <v>1</v>
      </c>
      <c r="AI728" s="271" t="s">
        <v>1</v>
      </c>
      <c r="AJ728" s="271" t="s">
        <v>1</v>
      </c>
      <c r="AK728" s="271" t="s">
        <v>1</v>
      </c>
      <c r="AL728" s="271" t="s">
        <v>1</v>
      </c>
      <c r="AM728" s="271" t="s">
        <v>1</v>
      </c>
      <c r="AN728" s="271" t="s">
        <v>1</v>
      </c>
      <c r="AO728" s="271" t="s">
        <v>1</v>
      </c>
      <c r="AP728" s="271" t="s">
        <v>1</v>
      </c>
      <c r="AQ728" s="271" t="s">
        <v>1</v>
      </c>
      <c r="AR728" s="271" t="s">
        <v>1</v>
      </c>
      <c r="AS728" s="271" t="s">
        <v>1</v>
      </c>
      <c r="AT728" s="271" t="s">
        <v>1</v>
      </c>
      <c r="AU728" s="271" t="s">
        <v>1</v>
      </c>
      <c r="AV728" s="271" t="s">
        <v>1</v>
      </c>
      <c r="AW728" s="284" t="s">
        <v>1</v>
      </c>
      <c r="AX728" s="284">
        <v>0</v>
      </c>
      <c r="AY728" s="284">
        <v>0</v>
      </c>
      <c r="AZ728" s="276">
        <v>0</v>
      </c>
      <c r="BA728" s="276">
        <v>0</v>
      </c>
      <c r="BB728" s="283">
        <v>0</v>
      </c>
      <c r="BD728" s="150" t="e">
        <f>_xlfn.XLOOKUP(A728,'KSD auditees'!A:A,'KSD auditees'!A:A)</f>
        <v>#N/A</v>
      </c>
      <c r="BE728" s="150" t="e">
        <f>_xlfn.XLOOKUP(A728,'KSD auditees'!A:A,'KSD auditees'!G:G)</f>
        <v>#N/A</v>
      </c>
      <c r="BF728" s="150" t="e">
        <f>_xlfn.XLOOKUP(A728,'[27]Non AGSA'!B:B,'[27]Non AGSA'!B:B)</f>
        <v>#N/A</v>
      </c>
      <c r="BG728" s="150" t="e">
        <f>_xlfn.XLOOKUP(A728,'[27]Dormant auditee list'!C:C,'[27]Dormant auditee list'!C:C)</f>
        <v>#N/A</v>
      </c>
      <c r="BH728" s="150" t="e">
        <f>_xlfn.XLOOKUP(A728,[27]Reworked!A:A,[27]Reworked!I:I)</f>
        <v>#N/A</v>
      </c>
      <c r="BJ728" s="150">
        <v>5</v>
      </c>
      <c r="BK728" s="150">
        <v>6</v>
      </c>
    </row>
    <row r="729" spans="1:63" ht="14.25" customHeight="1" x14ac:dyDescent="0.25">
      <c r="A729" s="265">
        <v>294</v>
      </c>
      <c r="B729" s="266" t="s">
        <v>1484</v>
      </c>
      <c r="C729" s="271" t="s">
        <v>1193</v>
      </c>
      <c r="D729" s="271" t="s">
        <v>492</v>
      </c>
      <c r="E729" s="271" t="s">
        <v>415</v>
      </c>
      <c r="F729" s="271" t="s">
        <v>1</v>
      </c>
      <c r="G729" s="271" t="s">
        <v>1</v>
      </c>
      <c r="H729" s="266" t="s">
        <v>1</v>
      </c>
      <c r="I729" s="266" t="s">
        <v>492</v>
      </c>
      <c r="J729" s="285" t="s">
        <v>39</v>
      </c>
      <c r="K729" s="271" t="s">
        <v>1</v>
      </c>
      <c r="L729" s="271" t="s">
        <v>1</v>
      </c>
      <c r="M729" s="285" t="s">
        <v>39</v>
      </c>
      <c r="N729" s="271" t="s">
        <v>1</v>
      </c>
      <c r="O729" s="271" t="s">
        <v>1</v>
      </c>
      <c r="P729" s="271" t="s">
        <v>1</v>
      </c>
      <c r="Q729" s="271" t="s">
        <v>1</v>
      </c>
      <c r="R729" s="271" t="s">
        <v>1</v>
      </c>
      <c r="S729" s="271" t="s">
        <v>1</v>
      </c>
      <c r="T729" s="271" t="s">
        <v>1</v>
      </c>
      <c r="U729" s="271" t="s">
        <v>1</v>
      </c>
      <c r="V729" s="271" t="s">
        <v>1</v>
      </c>
      <c r="W729" s="271" t="s">
        <v>1</v>
      </c>
      <c r="X729" s="271" t="s">
        <v>1</v>
      </c>
      <c r="Y729" s="271" t="s">
        <v>1</v>
      </c>
      <c r="Z729" s="271" t="s">
        <v>1</v>
      </c>
      <c r="AA729" s="271" t="s">
        <v>1</v>
      </c>
      <c r="AB729" s="271" t="s">
        <v>1</v>
      </c>
      <c r="AC729" s="271" t="s">
        <v>1</v>
      </c>
      <c r="AD729" s="271" t="s">
        <v>1</v>
      </c>
      <c r="AE729" s="271" t="s">
        <v>1</v>
      </c>
      <c r="AF729" s="271" t="s">
        <v>1</v>
      </c>
      <c r="AG729" s="271" t="s">
        <v>1</v>
      </c>
      <c r="AH729" s="271" t="s">
        <v>1</v>
      </c>
      <c r="AI729" s="271" t="s">
        <v>1</v>
      </c>
      <c r="AJ729" s="271" t="s">
        <v>1</v>
      </c>
      <c r="AK729" s="271" t="s">
        <v>1</v>
      </c>
      <c r="AL729" s="271" t="s">
        <v>1</v>
      </c>
      <c r="AM729" s="271" t="s">
        <v>1</v>
      </c>
      <c r="AN729" s="271" t="s">
        <v>1</v>
      </c>
      <c r="AO729" s="271" t="s">
        <v>1</v>
      </c>
      <c r="AP729" s="271" t="s">
        <v>1</v>
      </c>
      <c r="AQ729" s="271" t="s">
        <v>1</v>
      </c>
      <c r="AR729" s="271" t="s">
        <v>1</v>
      </c>
      <c r="AS729" s="271" t="s">
        <v>1</v>
      </c>
      <c r="AT729" s="271" t="s">
        <v>1</v>
      </c>
      <c r="AU729" s="271" t="s">
        <v>1</v>
      </c>
      <c r="AV729" s="271" t="s">
        <v>1</v>
      </c>
      <c r="AW729" s="284" t="s">
        <v>1</v>
      </c>
      <c r="AX729" s="284">
        <v>0</v>
      </c>
      <c r="AY729" s="284">
        <v>0</v>
      </c>
      <c r="AZ729" s="276" t="s">
        <v>1</v>
      </c>
      <c r="BA729" s="276" t="s">
        <v>1</v>
      </c>
      <c r="BB729" s="283" t="s">
        <v>1</v>
      </c>
      <c r="BD729" s="150" t="e">
        <f>_xlfn.XLOOKUP(A729,'KSD auditees'!A:A,'KSD auditees'!A:A)</f>
        <v>#N/A</v>
      </c>
      <c r="BE729" s="150" t="e">
        <f>_xlfn.XLOOKUP(A729,'KSD auditees'!A:A,'KSD auditees'!G:G)</f>
        <v>#N/A</v>
      </c>
      <c r="BF729" s="150" t="e">
        <f>_xlfn.XLOOKUP(A729,'[27]Non AGSA'!B:B,'[27]Non AGSA'!B:B)</f>
        <v>#N/A</v>
      </c>
      <c r="BG729" s="150">
        <f>_xlfn.XLOOKUP(A729,'[27]Dormant auditee list'!C:C,'[27]Dormant auditee list'!C:C)</f>
        <v>294</v>
      </c>
      <c r="BH729" s="150" t="e">
        <f>_xlfn.XLOOKUP(A729,[27]Reworked!A:A,[27]Reworked!I:I)</f>
        <v>#N/A</v>
      </c>
      <c r="BJ729" s="150">
        <v>2</v>
      </c>
      <c r="BK729" s="150">
        <v>6</v>
      </c>
    </row>
    <row r="730" spans="1:63" ht="14.25" customHeight="1" x14ac:dyDescent="0.25">
      <c r="A730" s="265">
        <v>1029</v>
      </c>
      <c r="B730" s="266" t="s">
        <v>1051</v>
      </c>
      <c r="C730" s="271" t="s">
        <v>1193</v>
      </c>
      <c r="D730" s="271" t="s">
        <v>1021</v>
      </c>
      <c r="E730" s="271" t="s">
        <v>810</v>
      </c>
      <c r="F730" s="271" t="s">
        <v>1</v>
      </c>
      <c r="G730" s="271" t="s">
        <v>1</v>
      </c>
      <c r="H730" s="266" t="s">
        <v>1</v>
      </c>
      <c r="I730" s="266" t="s">
        <v>1021</v>
      </c>
      <c r="J730" s="285" t="s">
        <v>39</v>
      </c>
      <c r="K730" s="271" t="s">
        <v>1</v>
      </c>
      <c r="L730" s="271" t="s">
        <v>1</v>
      </c>
      <c r="M730" s="285" t="s">
        <v>39</v>
      </c>
      <c r="N730" s="271" t="s">
        <v>1</v>
      </c>
      <c r="O730" s="271" t="s">
        <v>1</v>
      </c>
      <c r="P730" s="271" t="s">
        <v>1</v>
      </c>
      <c r="Q730" s="271" t="s">
        <v>1</v>
      </c>
      <c r="R730" s="271" t="s">
        <v>1</v>
      </c>
      <c r="S730" s="271" t="s">
        <v>1</v>
      </c>
      <c r="T730" s="271" t="s">
        <v>1</v>
      </c>
      <c r="U730" s="271" t="s">
        <v>1</v>
      </c>
      <c r="V730" s="271" t="s">
        <v>1</v>
      </c>
      <c r="W730" s="271" t="s">
        <v>1</v>
      </c>
      <c r="X730" s="271" t="s">
        <v>1</v>
      </c>
      <c r="Y730" s="271" t="s">
        <v>1</v>
      </c>
      <c r="Z730" s="271" t="s">
        <v>1</v>
      </c>
      <c r="AA730" s="271" t="s">
        <v>1</v>
      </c>
      <c r="AB730" s="271" t="s">
        <v>1</v>
      </c>
      <c r="AC730" s="271" t="s">
        <v>1</v>
      </c>
      <c r="AD730" s="271" t="s">
        <v>1</v>
      </c>
      <c r="AE730" s="271" t="s">
        <v>1</v>
      </c>
      <c r="AF730" s="271" t="s">
        <v>1</v>
      </c>
      <c r="AG730" s="271" t="s">
        <v>1</v>
      </c>
      <c r="AH730" s="271" t="s">
        <v>1</v>
      </c>
      <c r="AI730" s="271" t="s">
        <v>1</v>
      </c>
      <c r="AJ730" s="271" t="s">
        <v>1</v>
      </c>
      <c r="AK730" s="271" t="s">
        <v>1</v>
      </c>
      <c r="AL730" s="271" t="s">
        <v>1</v>
      </c>
      <c r="AM730" s="271" t="s">
        <v>1</v>
      </c>
      <c r="AN730" s="271" t="s">
        <v>1</v>
      </c>
      <c r="AO730" s="271" t="s">
        <v>1</v>
      </c>
      <c r="AP730" s="271" t="s">
        <v>1</v>
      </c>
      <c r="AQ730" s="271" t="s">
        <v>1</v>
      </c>
      <c r="AR730" s="271" t="s">
        <v>1</v>
      </c>
      <c r="AS730" s="271" t="s">
        <v>1</v>
      </c>
      <c r="AT730" s="271" t="s">
        <v>1</v>
      </c>
      <c r="AU730" s="271" t="s">
        <v>1</v>
      </c>
      <c r="AV730" s="271" t="s">
        <v>1</v>
      </c>
      <c r="AW730" s="284" t="s">
        <v>1</v>
      </c>
      <c r="AX730" s="284">
        <v>0</v>
      </c>
      <c r="AY730" s="284">
        <v>0</v>
      </c>
      <c r="AZ730" s="276" t="s">
        <v>1</v>
      </c>
      <c r="BA730" s="276" t="s">
        <v>1</v>
      </c>
      <c r="BB730" s="283" t="s">
        <v>1</v>
      </c>
      <c r="BD730" s="150" t="e">
        <f>_xlfn.XLOOKUP(A730,'KSD auditees'!A:A,'KSD auditees'!A:A)</f>
        <v>#N/A</v>
      </c>
      <c r="BE730" s="150" t="e">
        <f>_xlfn.XLOOKUP(A730,'KSD auditees'!A:A,'KSD auditees'!G:G)</f>
        <v>#N/A</v>
      </c>
      <c r="BF730" s="150" t="e">
        <f>_xlfn.XLOOKUP(A730,'[27]Non AGSA'!B:B,'[27]Non AGSA'!B:B)</f>
        <v>#N/A</v>
      </c>
      <c r="BG730" s="150" t="e">
        <f>_xlfn.XLOOKUP(A730,'[27]Dormant auditee list'!C:C,'[27]Dormant auditee list'!C:C)</f>
        <v>#N/A</v>
      </c>
      <c r="BH730" s="150" t="e">
        <f>_xlfn.XLOOKUP(A730,[27]Reworked!A:A,[27]Reworked!I:I)</f>
        <v>#N/A</v>
      </c>
      <c r="BJ730" s="150">
        <v>5</v>
      </c>
      <c r="BK730" s="150">
        <v>6</v>
      </c>
    </row>
    <row r="731" spans="1:63" ht="26.25" customHeight="1" x14ac:dyDescent="0.25">
      <c r="A731" s="265">
        <v>1519</v>
      </c>
      <c r="B731" s="266" t="s">
        <v>1485</v>
      </c>
      <c r="C731" s="271" t="s">
        <v>1193</v>
      </c>
      <c r="D731" s="271" t="s">
        <v>737</v>
      </c>
      <c r="E731" s="271" t="s">
        <v>415</v>
      </c>
      <c r="F731" s="271" t="s">
        <v>1</v>
      </c>
      <c r="G731" s="271" t="s">
        <v>156</v>
      </c>
      <c r="H731" s="266" t="s">
        <v>444</v>
      </c>
      <c r="I731" s="266" t="s">
        <v>437</v>
      </c>
      <c r="J731" s="275" t="s">
        <v>33</v>
      </c>
      <c r="K731" s="271" t="s">
        <v>1</v>
      </c>
      <c r="L731" s="271" t="s">
        <v>1</v>
      </c>
      <c r="M731" s="275" t="s">
        <v>33</v>
      </c>
      <c r="N731" s="271" t="s">
        <v>1</v>
      </c>
      <c r="O731" s="273" t="s">
        <v>22</v>
      </c>
      <c r="P731" s="271" t="s">
        <v>1</v>
      </c>
      <c r="Q731" s="271" t="s">
        <v>1</v>
      </c>
      <c r="R731" s="271" t="s">
        <v>1</v>
      </c>
      <c r="S731" s="271" t="s">
        <v>1</v>
      </c>
      <c r="T731" s="271" t="s">
        <v>1</v>
      </c>
      <c r="U731" s="271" t="s">
        <v>1</v>
      </c>
      <c r="V731" s="271" t="s">
        <v>1</v>
      </c>
      <c r="W731" s="271" t="s">
        <v>1</v>
      </c>
      <c r="X731" s="271" t="s">
        <v>1</v>
      </c>
      <c r="Y731" s="271" t="s">
        <v>1</v>
      </c>
      <c r="Z731" s="271" t="s">
        <v>1</v>
      </c>
      <c r="AA731" s="271" t="s">
        <v>1</v>
      </c>
      <c r="AB731" s="271" t="s">
        <v>1</v>
      </c>
      <c r="AC731" s="271" t="s">
        <v>1</v>
      </c>
      <c r="AD731" s="271" t="s">
        <v>1</v>
      </c>
      <c r="AE731" s="271" t="s">
        <v>1</v>
      </c>
      <c r="AF731" s="271" t="s">
        <v>1</v>
      </c>
      <c r="AG731" s="271" t="s">
        <v>1</v>
      </c>
      <c r="AH731" s="271" t="s">
        <v>1</v>
      </c>
      <c r="AI731" s="271" t="s">
        <v>1</v>
      </c>
      <c r="AJ731" s="271" t="s">
        <v>1</v>
      </c>
      <c r="AK731" s="271" t="s">
        <v>1</v>
      </c>
      <c r="AL731" s="271" t="s">
        <v>1</v>
      </c>
      <c r="AM731" s="271" t="s">
        <v>1</v>
      </c>
      <c r="AN731" s="271" t="s">
        <v>1</v>
      </c>
      <c r="AO731" s="271" t="s">
        <v>1</v>
      </c>
      <c r="AP731" s="271" t="s">
        <v>1</v>
      </c>
      <c r="AQ731" s="271" t="s">
        <v>1</v>
      </c>
      <c r="AR731" s="271" t="s">
        <v>1</v>
      </c>
      <c r="AS731" s="271" t="s">
        <v>1</v>
      </c>
      <c r="AT731" s="271" t="s">
        <v>1</v>
      </c>
      <c r="AU731" s="271" t="s">
        <v>1</v>
      </c>
      <c r="AV731" s="271" t="s">
        <v>1</v>
      </c>
      <c r="AW731" s="284" t="s">
        <v>1</v>
      </c>
      <c r="AX731" s="284">
        <v>0</v>
      </c>
      <c r="AY731" s="284">
        <v>0</v>
      </c>
      <c r="AZ731" s="276" t="s">
        <v>1</v>
      </c>
      <c r="BA731" s="276" t="s">
        <v>1</v>
      </c>
      <c r="BB731" s="283" t="s">
        <v>1</v>
      </c>
      <c r="BD731" s="150" t="e">
        <f>_xlfn.XLOOKUP(A731,'KSD auditees'!A:A,'KSD auditees'!A:A)</f>
        <v>#N/A</v>
      </c>
      <c r="BE731" s="150" t="e">
        <f>_xlfn.XLOOKUP(A731,'KSD auditees'!A:A,'KSD auditees'!G:G)</f>
        <v>#N/A</v>
      </c>
      <c r="BF731" s="150" t="e">
        <f>_xlfn.XLOOKUP(A731,'[27]Non AGSA'!B:B,'[27]Non AGSA'!B:B)</f>
        <v>#N/A</v>
      </c>
      <c r="BG731" s="150">
        <f>_xlfn.XLOOKUP(A731,'[27]Dormant auditee list'!C:C,'[27]Dormant auditee list'!C:C)</f>
        <v>1519</v>
      </c>
      <c r="BH731" s="150" t="e">
        <f>_xlfn.XLOOKUP(A731,[27]Reworked!A:A,[27]Reworked!I:I)</f>
        <v>#N/A</v>
      </c>
      <c r="BJ731" s="150">
        <v>2</v>
      </c>
      <c r="BK731" s="150">
        <v>1</v>
      </c>
    </row>
    <row r="732" spans="1:63" ht="27" customHeight="1" x14ac:dyDescent="0.25">
      <c r="A732" s="265">
        <v>1518</v>
      </c>
      <c r="B732" s="266" t="s">
        <v>1486</v>
      </c>
      <c r="C732" s="271" t="s">
        <v>1193</v>
      </c>
      <c r="D732" s="271" t="s">
        <v>737</v>
      </c>
      <c r="E732" s="271" t="s">
        <v>415</v>
      </c>
      <c r="F732" s="271" t="s">
        <v>1</v>
      </c>
      <c r="G732" s="271" t="s">
        <v>156</v>
      </c>
      <c r="H732" s="266" t="s">
        <v>444</v>
      </c>
      <c r="I732" s="266" t="s">
        <v>437</v>
      </c>
      <c r="J732" s="275" t="s">
        <v>33</v>
      </c>
      <c r="K732" s="271" t="s">
        <v>1</v>
      </c>
      <c r="L732" s="271" t="s">
        <v>1</v>
      </c>
      <c r="M732" s="275" t="s">
        <v>33</v>
      </c>
      <c r="N732" s="271" t="s">
        <v>1</v>
      </c>
      <c r="O732" s="271" t="s">
        <v>1</v>
      </c>
      <c r="P732" s="271" t="s">
        <v>1</v>
      </c>
      <c r="Q732" s="271" t="s">
        <v>1</v>
      </c>
      <c r="R732" s="271" t="s">
        <v>1</v>
      </c>
      <c r="S732" s="271" t="s">
        <v>1</v>
      </c>
      <c r="T732" s="271" t="s">
        <v>1</v>
      </c>
      <c r="U732" s="271" t="s">
        <v>1</v>
      </c>
      <c r="V732" s="271" t="s">
        <v>1</v>
      </c>
      <c r="W732" s="271" t="s">
        <v>1</v>
      </c>
      <c r="X732" s="271" t="s">
        <v>1</v>
      </c>
      <c r="Y732" s="271" t="s">
        <v>1</v>
      </c>
      <c r="Z732" s="271" t="s">
        <v>1</v>
      </c>
      <c r="AA732" s="271" t="s">
        <v>1</v>
      </c>
      <c r="AB732" s="271" t="s">
        <v>1</v>
      </c>
      <c r="AC732" s="271" t="s">
        <v>1</v>
      </c>
      <c r="AD732" s="271" t="s">
        <v>1</v>
      </c>
      <c r="AE732" s="271" t="s">
        <v>1</v>
      </c>
      <c r="AF732" s="271" t="s">
        <v>1</v>
      </c>
      <c r="AG732" s="271" t="s">
        <v>1</v>
      </c>
      <c r="AH732" s="271" t="s">
        <v>1</v>
      </c>
      <c r="AI732" s="271" t="s">
        <v>1</v>
      </c>
      <c r="AJ732" s="271" t="s">
        <v>1</v>
      </c>
      <c r="AK732" s="271" t="s">
        <v>1</v>
      </c>
      <c r="AL732" s="271" t="s">
        <v>1</v>
      </c>
      <c r="AM732" s="271" t="s">
        <v>1</v>
      </c>
      <c r="AN732" s="271" t="s">
        <v>1</v>
      </c>
      <c r="AO732" s="271" t="s">
        <v>1</v>
      </c>
      <c r="AP732" s="271" t="s">
        <v>1</v>
      </c>
      <c r="AQ732" s="271" t="s">
        <v>1</v>
      </c>
      <c r="AR732" s="271" t="s">
        <v>1</v>
      </c>
      <c r="AS732" s="271" t="s">
        <v>1</v>
      </c>
      <c r="AT732" s="271" t="s">
        <v>1</v>
      </c>
      <c r="AU732" s="271" t="s">
        <v>1</v>
      </c>
      <c r="AV732" s="271" t="s">
        <v>1</v>
      </c>
      <c r="AW732" s="284" t="s">
        <v>1</v>
      </c>
      <c r="AX732" s="284">
        <v>0</v>
      </c>
      <c r="AY732" s="284">
        <v>0</v>
      </c>
      <c r="AZ732" s="276" t="s">
        <v>1</v>
      </c>
      <c r="BA732" s="276" t="s">
        <v>1</v>
      </c>
      <c r="BB732" s="283" t="s">
        <v>1</v>
      </c>
      <c r="BD732" s="150" t="e">
        <f>_xlfn.XLOOKUP(A732,'KSD auditees'!A:A,'KSD auditees'!A:A)</f>
        <v>#N/A</v>
      </c>
      <c r="BE732" s="150" t="e">
        <f>_xlfn.XLOOKUP(A732,'KSD auditees'!A:A,'KSD auditees'!G:G)</f>
        <v>#N/A</v>
      </c>
      <c r="BF732" s="150" t="e">
        <f>_xlfn.XLOOKUP(A732,'[27]Non AGSA'!B:B,'[27]Non AGSA'!B:B)</f>
        <v>#N/A</v>
      </c>
      <c r="BG732" s="150">
        <f>_xlfn.XLOOKUP(A732,'[27]Dormant auditee list'!C:C,'[27]Dormant auditee list'!C:C)</f>
        <v>1518</v>
      </c>
      <c r="BH732" s="150" t="e">
        <f>_xlfn.XLOOKUP(A732,[27]Reworked!A:A,[27]Reworked!I:I)</f>
        <v>#N/A</v>
      </c>
      <c r="BJ732" s="150">
        <v>2</v>
      </c>
      <c r="BK732" s="150">
        <v>1</v>
      </c>
    </row>
    <row r="733" spans="1:63" ht="34.5" customHeight="1" x14ac:dyDescent="0.25">
      <c r="A733" s="265">
        <v>1522</v>
      </c>
      <c r="B733" s="266" t="s">
        <v>1487</v>
      </c>
      <c r="C733" s="271" t="s">
        <v>1193</v>
      </c>
      <c r="D733" s="271" t="s">
        <v>737</v>
      </c>
      <c r="E733" s="271" t="s">
        <v>415</v>
      </c>
      <c r="F733" s="271" t="s">
        <v>1</v>
      </c>
      <c r="G733" s="271" t="s">
        <v>156</v>
      </c>
      <c r="H733" s="266" t="s">
        <v>440</v>
      </c>
      <c r="I733" s="266" t="s">
        <v>437</v>
      </c>
      <c r="J733" s="275" t="s">
        <v>33</v>
      </c>
      <c r="K733" s="271" t="s">
        <v>1</v>
      </c>
      <c r="L733" s="271" t="s">
        <v>1</v>
      </c>
      <c r="M733" s="275" t="s">
        <v>33</v>
      </c>
      <c r="N733" s="271" t="s">
        <v>1</v>
      </c>
      <c r="O733" s="271" t="s">
        <v>1</v>
      </c>
      <c r="P733" s="271" t="s">
        <v>1</v>
      </c>
      <c r="Q733" s="271" t="s">
        <v>1</v>
      </c>
      <c r="R733" s="271" t="s">
        <v>1</v>
      </c>
      <c r="S733" s="271" t="s">
        <v>1</v>
      </c>
      <c r="T733" s="271" t="s">
        <v>1</v>
      </c>
      <c r="U733" s="271" t="s">
        <v>1</v>
      </c>
      <c r="V733" s="271" t="s">
        <v>1</v>
      </c>
      <c r="W733" s="271" t="s">
        <v>1</v>
      </c>
      <c r="X733" s="271" t="s">
        <v>1</v>
      </c>
      <c r="Y733" s="271" t="s">
        <v>1</v>
      </c>
      <c r="Z733" s="271" t="s">
        <v>1</v>
      </c>
      <c r="AA733" s="271" t="s">
        <v>1</v>
      </c>
      <c r="AB733" s="271" t="s">
        <v>1</v>
      </c>
      <c r="AC733" s="271" t="s">
        <v>1</v>
      </c>
      <c r="AD733" s="271" t="s">
        <v>1</v>
      </c>
      <c r="AE733" s="271" t="s">
        <v>1</v>
      </c>
      <c r="AF733" s="271" t="s">
        <v>1</v>
      </c>
      <c r="AG733" s="271" t="s">
        <v>1</v>
      </c>
      <c r="AH733" s="271" t="s">
        <v>1</v>
      </c>
      <c r="AI733" s="271" t="s">
        <v>1</v>
      </c>
      <c r="AJ733" s="271" t="s">
        <v>1</v>
      </c>
      <c r="AK733" s="271" t="s">
        <v>1</v>
      </c>
      <c r="AL733" s="271" t="s">
        <v>1</v>
      </c>
      <c r="AM733" s="271" t="s">
        <v>1</v>
      </c>
      <c r="AN733" s="271" t="s">
        <v>1</v>
      </c>
      <c r="AO733" s="271" t="s">
        <v>1</v>
      </c>
      <c r="AP733" s="271" t="s">
        <v>1</v>
      </c>
      <c r="AQ733" s="271" t="s">
        <v>1</v>
      </c>
      <c r="AR733" s="271" t="s">
        <v>1</v>
      </c>
      <c r="AS733" s="271" t="s">
        <v>1</v>
      </c>
      <c r="AT733" s="271" t="s">
        <v>1</v>
      </c>
      <c r="AU733" s="271" t="s">
        <v>1</v>
      </c>
      <c r="AV733" s="271" t="s">
        <v>1</v>
      </c>
      <c r="AW733" s="284" t="s">
        <v>1</v>
      </c>
      <c r="AX733" s="284">
        <v>0</v>
      </c>
      <c r="AY733" s="284">
        <v>0</v>
      </c>
      <c r="AZ733" s="276" t="s">
        <v>1</v>
      </c>
      <c r="BA733" s="276" t="s">
        <v>1</v>
      </c>
      <c r="BB733" s="283" t="s">
        <v>1</v>
      </c>
      <c r="BD733" s="150" t="e">
        <f>_xlfn.XLOOKUP(A733,'KSD auditees'!A:A,'KSD auditees'!A:A)</f>
        <v>#N/A</v>
      </c>
      <c r="BE733" s="150" t="e">
        <f>_xlfn.XLOOKUP(A733,'KSD auditees'!A:A,'KSD auditees'!G:G)</f>
        <v>#N/A</v>
      </c>
      <c r="BF733" s="150" t="e">
        <f>_xlfn.XLOOKUP(A733,'[27]Non AGSA'!B:B,'[27]Non AGSA'!B:B)</f>
        <v>#N/A</v>
      </c>
      <c r="BG733" s="150">
        <f>_xlfn.XLOOKUP(A733,'[27]Dormant auditee list'!C:C,'[27]Dormant auditee list'!C:C)</f>
        <v>1522</v>
      </c>
      <c r="BH733" s="150" t="e">
        <f>_xlfn.XLOOKUP(A733,[27]Reworked!A:A,[27]Reworked!I:I)</f>
        <v>#N/A</v>
      </c>
      <c r="BJ733" s="150">
        <v>2</v>
      </c>
      <c r="BK733" s="150">
        <v>1</v>
      </c>
    </row>
    <row r="734" spans="1:63" ht="26.25" customHeight="1" x14ac:dyDescent="0.25">
      <c r="A734" s="265">
        <v>1523</v>
      </c>
      <c r="B734" s="266" t="s">
        <v>1488</v>
      </c>
      <c r="C734" s="271" t="s">
        <v>1193</v>
      </c>
      <c r="D734" s="271" t="s">
        <v>737</v>
      </c>
      <c r="E734" s="271" t="s">
        <v>415</v>
      </c>
      <c r="F734" s="271" t="s">
        <v>1</v>
      </c>
      <c r="G734" s="271" t="s">
        <v>156</v>
      </c>
      <c r="H734" s="266" t="s">
        <v>444</v>
      </c>
      <c r="I734" s="266" t="s">
        <v>437</v>
      </c>
      <c r="J734" s="275" t="s">
        <v>33</v>
      </c>
      <c r="K734" s="271" t="s">
        <v>1</v>
      </c>
      <c r="L734" s="271" t="s">
        <v>1</v>
      </c>
      <c r="M734" s="275" t="s">
        <v>33</v>
      </c>
      <c r="N734" s="271" t="s">
        <v>1</v>
      </c>
      <c r="O734" s="271" t="s">
        <v>1</v>
      </c>
      <c r="P734" s="271" t="s">
        <v>1</v>
      </c>
      <c r="Q734" s="271" t="s">
        <v>1</v>
      </c>
      <c r="R734" s="271" t="s">
        <v>1</v>
      </c>
      <c r="S734" s="271" t="s">
        <v>1</v>
      </c>
      <c r="T734" s="271" t="s">
        <v>1</v>
      </c>
      <c r="U734" s="271" t="s">
        <v>1</v>
      </c>
      <c r="V734" s="271" t="s">
        <v>1</v>
      </c>
      <c r="W734" s="271" t="s">
        <v>1</v>
      </c>
      <c r="X734" s="271" t="s">
        <v>1</v>
      </c>
      <c r="Y734" s="271" t="s">
        <v>1</v>
      </c>
      <c r="Z734" s="271" t="s">
        <v>1</v>
      </c>
      <c r="AA734" s="271" t="s">
        <v>1</v>
      </c>
      <c r="AB734" s="271" t="s">
        <v>1</v>
      </c>
      <c r="AC734" s="271" t="s">
        <v>1</v>
      </c>
      <c r="AD734" s="271" t="s">
        <v>1</v>
      </c>
      <c r="AE734" s="271" t="s">
        <v>1</v>
      </c>
      <c r="AF734" s="271" t="s">
        <v>1</v>
      </c>
      <c r="AG734" s="271" t="s">
        <v>1</v>
      </c>
      <c r="AH734" s="271" t="s">
        <v>1</v>
      </c>
      <c r="AI734" s="271" t="s">
        <v>1</v>
      </c>
      <c r="AJ734" s="271" t="s">
        <v>1</v>
      </c>
      <c r="AK734" s="271" t="s">
        <v>1</v>
      </c>
      <c r="AL734" s="271" t="s">
        <v>1</v>
      </c>
      <c r="AM734" s="271" t="s">
        <v>1</v>
      </c>
      <c r="AN734" s="271" t="s">
        <v>1</v>
      </c>
      <c r="AO734" s="271" t="s">
        <v>1</v>
      </c>
      <c r="AP734" s="271" t="s">
        <v>1</v>
      </c>
      <c r="AQ734" s="271" t="s">
        <v>1</v>
      </c>
      <c r="AR734" s="271" t="s">
        <v>1</v>
      </c>
      <c r="AS734" s="271" t="s">
        <v>1</v>
      </c>
      <c r="AT734" s="271" t="s">
        <v>1</v>
      </c>
      <c r="AU734" s="271" t="s">
        <v>1</v>
      </c>
      <c r="AV734" s="271" t="s">
        <v>1</v>
      </c>
      <c r="AW734" s="284" t="s">
        <v>1</v>
      </c>
      <c r="AX734" s="284">
        <v>0</v>
      </c>
      <c r="AY734" s="284">
        <v>0</v>
      </c>
      <c r="AZ734" s="276" t="s">
        <v>1</v>
      </c>
      <c r="BA734" s="276" t="s">
        <v>1</v>
      </c>
      <c r="BB734" s="283" t="s">
        <v>1</v>
      </c>
      <c r="BD734" s="150" t="e">
        <f>_xlfn.XLOOKUP(A734,'KSD auditees'!A:A,'KSD auditees'!A:A)</f>
        <v>#N/A</v>
      </c>
      <c r="BE734" s="150" t="e">
        <f>_xlfn.XLOOKUP(A734,'KSD auditees'!A:A,'KSD auditees'!G:G)</f>
        <v>#N/A</v>
      </c>
      <c r="BF734" s="150" t="e">
        <f>_xlfn.XLOOKUP(A734,'[27]Non AGSA'!B:B,'[27]Non AGSA'!B:B)</f>
        <v>#N/A</v>
      </c>
      <c r="BG734" s="150">
        <f>_xlfn.XLOOKUP(A734,'[27]Dormant auditee list'!C:C,'[27]Dormant auditee list'!C:C)</f>
        <v>1523</v>
      </c>
      <c r="BH734" s="150" t="e">
        <f>_xlfn.XLOOKUP(A734,[27]Reworked!A:A,[27]Reworked!I:I)</f>
        <v>#N/A</v>
      </c>
      <c r="BJ734" s="150">
        <v>2</v>
      </c>
      <c r="BK734" s="150">
        <v>1</v>
      </c>
    </row>
    <row r="735" spans="1:63" ht="27" customHeight="1" x14ac:dyDescent="0.25">
      <c r="A735" s="265">
        <v>1520</v>
      </c>
      <c r="B735" s="266" t="s">
        <v>1489</v>
      </c>
      <c r="C735" s="271" t="s">
        <v>1193</v>
      </c>
      <c r="D735" s="271" t="s">
        <v>737</v>
      </c>
      <c r="E735" s="271" t="s">
        <v>415</v>
      </c>
      <c r="F735" s="271" t="s">
        <v>1</v>
      </c>
      <c r="G735" s="271" t="s">
        <v>156</v>
      </c>
      <c r="H735" s="266" t="s">
        <v>444</v>
      </c>
      <c r="I735" s="266" t="s">
        <v>437</v>
      </c>
      <c r="J735" s="275" t="s">
        <v>33</v>
      </c>
      <c r="K735" s="271" t="s">
        <v>1</v>
      </c>
      <c r="L735" s="271" t="s">
        <v>1</v>
      </c>
      <c r="M735" s="275" t="s">
        <v>33</v>
      </c>
      <c r="N735" s="271" t="s">
        <v>1</v>
      </c>
      <c r="O735" s="273" t="s">
        <v>22</v>
      </c>
      <c r="P735" s="271" t="s">
        <v>1</v>
      </c>
      <c r="Q735" s="271" t="s">
        <v>1</v>
      </c>
      <c r="R735" s="271" t="s">
        <v>1</v>
      </c>
      <c r="S735" s="271" t="s">
        <v>1</v>
      </c>
      <c r="T735" s="271" t="s">
        <v>1</v>
      </c>
      <c r="U735" s="271" t="s">
        <v>1</v>
      </c>
      <c r="V735" s="271" t="s">
        <v>1</v>
      </c>
      <c r="W735" s="271" t="s">
        <v>1</v>
      </c>
      <c r="X735" s="271" t="s">
        <v>1</v>
      </c>
      <c r="Y735" s="271" t="s">
        <v>1</v>
      </c>
      <c r="Z735" s="271" t="s">
        <v>1</v>
      </c>
      <c r="AA735" s="271" t="s">
        <v>1</v>
      </c>
      <c r="AB735" s="271" t="s">
        <v>1</v>
      </c>
      <c r="AC735" s="271" t="s">
        <v>1</v>
      </c>
      <c r="AD735" s="271" t="s">
        <v>1</v>
      </c>
      <c r="AE735" s="271" t="s">
        <v>1</v>
      </c>
      <c r="AF735" s="271" t="s">
        <v>1</v>
      </c>
      <c r="AG735" s="271" t="s">
        <v>1</v>
      </c>
      <c r="AH735" s="271" t="s">
        <v>1</v>
      </c>
      <c r="AI735" s="271" t="s">
        <v>1</v>
      </c>
      <c r="AJ735" s="271" t="s">
        <v>1</v>
      </c>
      <c r="AK735" s="271" t="s">
        <v>1</v>
      </c>
      <c r="AL735" s="271" t="s">
        <v>1</v>
      </c>
      <c r="AM735" s="271" t="s">
        <v>1</v>
      </c>
      <c r="AN735" s="271" t="s">
        <v>1</v>
      </c>
      <c r="AO735" s="271" t="s">
        <v>1</v>
      </c>
      <c r="AP735" s="271" t="s">
        <v>1</v>
      </c>
      <c r="AQ735" s="271" t="s">
        <v>1</v>
      </c>
      <c r="AR735" s="271" t="s">
        <v>1</v>
      </c>
      <c r="AS735" s="271" t="s">
        <v>1</v>
      </c>
      <c r="AT735" s="271" t="s">
        <v>1</v>
      </c>
      <c r="AU735" s="271" t="s">
        <v>1</v>
      </c>
      <c r="AV735" s="271" t="s">
        <v>1</v>
      </c>
      <c r="AW735" s="284" t="s">
        <v>1</v>
      </c>
      <c r="AX735" s="284">
        <v>0</v>
      </c>
      <c r="AY735" s="284">
        <v>0</v>
      </c>
      <c r="AZ735" s="276" t="s">
        <v>1</v>
      </c>
      <c r="BA735" s="276" t="s">
        <v>1</v>
      </c>
      <c r="BB735" s="283" t="s">
        <v>1</v>
      </c>
      <c r="BD735" s="150" t="e">
        <f>_xlfn.XLOOKUP(A735,'KSD auditees'!A:A,'KSD auditees'!A:A)</f>
        <v>#N/A</v>
      </c>
      <c r="BE735" s="150" t="e">
        <f>_xlfn.XLOOKUP(A735,'KSD auditees'!A:A,'KSD auditees'!G:G)</f>
        <v>#N/A</v>
      </c>
      <c r="BF735" s="150" t="e">
        <f>_xlfn.XLOOKUP(A735,'[27]Non AGSA'!B:B,'[27]Non AGSA'!B:B)</f>
        <v>#N/A</v>
      </c>
      <c r="BG735" s="150">
        <f>_xlfn.XLOOKUP(A735,'[27]Dormant auditee list'!C:C,'[27]Dormant auditee list'!C:C)</f>
        <v>1520</v>
      </c>
      <c r="BH735" s="150" t="e">
        <f>_xlfn.XLOOKUP(A735,[27]Reworked!A:A,[27]Reworked!I:I)</f>
        <v>#N/A</v>
      </c>
      <c r="BJ735" s="150">
        <v>2</v>
      </c>
      <c r="BK735" s="150">
        <v>1</v>
      </c>
    </row>
    <row r="736" spans="1:63" ht="34.5" customHeight="1" x14ac:dyDescent="0.25">
      <c r="A736" s="265">
        <v>318</v>
      </c>
      <c r="B736" s="266" t="s">
        <v>1490</v>
      </c>
      <c r="C736" s="271" t="s">
        <v>1193</v>
      </c>
      <c r="D736" s="271" t="s">
        <v>1086</v>
      </c>
      <c r="E736" s="271" t="s">
        <v>415</v>
      </c>
      <c r="F736" s="271" t="s">
        <v>1</v>
      </c>
      <c r="G736" s="271" t="s">
        <v>520</v>
      </c>
      <c r="H736" s="266" t="s">
        <v>440</v>
      </c>
      <c r="I736" s="266" t="s">
        <v>437</v>
      </c>
      <c r="J736" s="275" t="s">
        <v>33</v>
      </c>
      <c r="K736" s="271" t="s">
        <v>1</v>
      </c>
      <c r="L736" s="271" t="s">
        <v>1</v>
      </c>
      <c r="M736" s="275" t="s">
        <v>33</v>
      </c>
      <c r="N736" s="271" t="s">
        <v>1</v>
      </c>
      <c r="O736" s="271" t="s">
        <v>1</v>
      </c>
      <c r="P736" s="271" t="s">
        <v>1</v>
      </c>
      <c r="Q736" s="271" t="s">
        <v>1</v>
      </c>
      <c r="R736" s="271" t="s">
        <v>1</v>
      </c>
      <c r="S736" s="271" t="s">
        <v>1</v>
      </c>
      <c r="T736" s="271" t="s">
        <v>1</v>
      </c>
      <c r="U736" s="271" t="s">
        <v>1</v>
      </c>
      <c r="V736" s="271" t="s">
        <v>1</v>
      </c>
      <c r="W736" s="271" t="s">
        <v>1</v>
      </c>
      <c r="X736" s="271" t="s">
        <v>1</v>
      </c>
      <c r="Y736" s="271" t="s">
        <v>1</v>
      </c>
      <c r="Z736" s="271" t="s">
        <v>1</v>
      </c>
      <c r="AA736" s="271" t="s">
        <v>1</v>
      </c>
      <c r="AB736" s="271" t="s">
        <v>1</v>
      </c>
      <c r="AC736" s="271" t="s">
        <v>1</v>
      </c>
      <c r="AD736" s="271" t="s">
        <v>1</v>
      </c>
      <c r="AE736" s="271" t="s">
        <v>1</v>
      </c>
      <c r="AF736" s="271" t="s">
        <v>1</v>
      </c>
      <c r="AG736" s="271" t="s">
        <v>1</v>
      </c>
      <c r="AH736" s="271" t="s">
        <v>1</v>
      </c>
      <c r="AI736" s="271" t="s">
        <v>1</v>
      </c>
      <c r="AJ736" s="271" t="s">
        <v>1</v>
      </c>
      <c r="AK736" s="271" t="s">
        <v>1</v>
      </c>
      <c r="AL736" s="271" t="s">
        <v>1</v>
      </c>
      <c r="AM736" s="271" t="s">
        <v>1</v>
      </c>
      <c r="AN736" s="271" t="s">
        <v>1</v>
      </c>
      <c r="AO736" s="271" t="s">
        <v>1</v>
      </c>
      <c r="AP736" s="271" t="s">
        <v>1</v>
      </c>
      <c r="AQ736" s="271" t="s">
        <v>1</v>
      </c>
      <c r="AR736" s="271" t="s">
        <v>1</v>
      </c>
      <c r="AS736" s="271" t="s">
        <v>1</v>
      </c>
      <c r="AT736" s="271" t="s">
        <v>1</v>
      </c>
      <c r="AU736" s="271" t="s">
        <v>1</v>
      </c>
      <c r="AV736" s="271" t="s">
        <v>1</v>
      </c>
      <c r="AW736" s="284" t="s">
        <v>1</v>
      </c>
      <c r="AX736" s="284">
        <v>0</v>
      </c>
      <c r="AY736" s="284">
        <v>0</v>
      </c>
      <c r="AZ736" s="276">
        <v>0</v>
      </c>
      <c r="BA736" s="276">
        <v>0</v>
      </c>
      <c r="BB736" s="283">
        <v>0</v>
      </c>
      <c r="BD736" s="150" t="e">
        <f>_xlfn.XLOOKUP(A736,'KSD auditees'!A:A,'KSD auditees'!A:A)</f>
        <v>#N/A</v>
      </c>
      <c r="BE736" s="150" t="e">
        <f>_xlfn.XLOOKUP(A736,'KSD auditees'!A:A,'KSD auditees'!G:G)</f>
        <v>#N/A</v>
      </c>
      <c r="BF736" s="150" t="e">
        <f>_xlfn.XLOOKUP(A736,'[27]Non AGSA'!B:B,'[27]Non AGSA'!B:B)</f>
        <v>#N/A</v>
      </c>
      <c r="BG736" s="150">
        <f>_xlfn.XLOOKUP(A736,'[27]Dormant auditee list'!C:C,'[27]Dormant auditee list'!C:C)</f>
        <v>318</v>
      </c>
      <c r="BH736" s="150" t="e">
        <f>_xlfn.XLOOKUP(A736,[27]Reworked!A:A,[27]Reworked!I:I)</f>
        <v>#N/A</v>
      </c>
      <c r="BJ736" s="150">
        <v>2</v>
      </c>
      <c r="BK736" s="150">
        <v>1</v>
      </c>
    </row>
    <row r="737" spans="1:63" ht="26.25" customHeight="1" x14ac:dyDescent="0.25">
      <c r="A737" s="265">
        <v>320</v>
      </c>
      <c r="B737" s="266" t="s">
        <v>1491</v>
      </c>
      <c r="C737" s="271" t="s">
        <v>1193</v>
      </c>
      <c r="D737" s="271" t="s">
        <v>815</v>
      </c>
      <c r="E737" s="271" t="s">
        <v>415</v>
      </c>
      <c r="F737" s="271" t="s">
        <v>1</v>
      </c>
      <c r="G737" s="271" t="s">
        <v>817</v>
      </c>
      <c r="H737" s="266" t="s">
        <v>696</v>
      </c>
      <c r="I737" s="266" t="s">
        <v>437</v>
      </c>
      <c r="J737" s="275" t="s">
        <v>33</v>
      </c>
      <c r="K737" s="271" t="s">
        <v>1</v>
      </c>
      <c r="L737" s="271" t="s">
        <v>1</v>
      </c>
      <c r="M737" s="275" t="s">
        <v>33</v>
      </c>
      <c r="N737" s="271" t="s">
        <v>1</v>
      </c>
      <c r="O737" s="271" t="s">
        <v>1</v>
      </c>
      <c r="P737" s="271" t="s">
        <v>1</v>
      </c>
      <c r="Q737" s="271" t="s">
        <v>1</v>
      </c>
      <c r="R737" s="271" t="s">
        <v>1</v>
      </c>
      <c r="S737" s="271" t="s">
        <v>1</v>
      </c>
      <c r="T737" s="271" t="s">
        <v>1</v>
      </c>
      <c r="U737" s="271" t="s">
        <v>1</v>
      </c>
      <c r="V737" s="271" t="s">
        <v>1</v>
      </c>
      <c r="W737" s="271" t="s">
        <v>1</v>
      </c>
      <c r="X737" s="271" t="s">
        <v>1</v>
      </c>
      <c r="Y737" s="271" t="s">
        <v>1</v>
      </c>
      <c r="Z737" s="271" t="s">
        <v>1</v>
      </c>
      <c r="AA737" s="271" t="s">
        <v>1</v>
      </c>
      <c r="AB737" s="271" t="s">
        <v>1</v>
      </c>
      <c r="AC737" s="271" t="s">
        <v>1</v>
      </c>
      <c r="AD737" s="271" t="s">
        <v>1</v>
      </c>
      <c r="AE737" s="271" t="s">
        <v>1</v>
      </c>
      <c r="AF737" s="271" t="s">
        <v>1</v>
      </c>
      <c r="AG737" s="271" t="s">
        <v>1</v>
      </c>
      <c r="AH737" s="271" t="s">
        <v>1</v>
      </c>
      <c r="AI737" s="271" t="s">
        <v>1</v>
      </c>
      <c r="AJ737" s="271" t="s">
        <v>1</v>
      </c>
      <c r="AK737" s="271" t="s">
        <v>1</v>
      </c>
      <c r="AL737" s="271" t="s">
        <v>1</v>
      </c>
      <c r="AM737" s="271" t="s">
        <v>1</v>
      </c>
      <c r="AN737" s="271" t="s">
        <v>1</v>
      </c>
      <c r="AO737" s="271" t="s">
        <v>1</v>
      </c>
      <c r="AP737" s="271" t="s">
        <v>1</v>
      </c>
      <c r="AQ737" s="271" t="s">
        <v>1</v>
      </c>
      <c r="AR737" s="271" t="s">
        <v>1</v>
      </c>
      <c r="AS737" s="271" t="s">
        <v>1</v>
      </c>
      <c r="AT737" s="271" t="s">
        <v>1</v>
      </c>
      <c r="AU737" s="271" t="s">
        <v>1</v>
      </c>
      <c r="AV737" s="271" t="s">
        <v>1</v>
      </c>
      <c r="AW737" s="284" t="s">
        <v>1</v>
      </c>
      <c r="AX737" s="284">
        <v>0</v>
      </c>
      <c r="AY737" s="284">
        <v>0</v>
      </c>
      <c r="AZ737" s="276" t="s">
        <v>1</v>
      </c>
      <c r="BA737" s="276" t="s">
        <v>1</v>
      </c>
      <c r="BB737" s="283" t="s">
        <v>1</v>
      </c>
      <c r="BD737" s="150" t="e">
        <f>_xlfn.XLOOKUP(A737,'KSD auditees'!A:A,'KSD auditees'!A:A)</f>
        <v>#N/A</v>
      </c>
      <c r="BE737" s="150" t="e">
        <f>_xlfn.XLOOKUP(A737,'KSD auditees'!A:A,'KSD auditees'!G:G)</f>
        <v>#N/A</v>
      </c>
      <c r="BF737" s="150" t="e">
        <f>_xlfn.XLOOKUP(A737,'[27]Non AGSA'!B:B,'[27]Non AGSA'!B:B)</f>
        <v>#N/A</v>
      </c>
      <c r="BG737" s="150">
        <f>_xlfn.XLOOKUP(A737,'[27]Dormant auditee list'!C:C,'[27]Dormant auditee list'!C:C)</f>
        <v>320</v>
      </c>
      <c r="BH737" s="150" t="e">
        <f>_xlfn.XLOOKUP(A737,[27]Reworked!A:A,[27]Reworked!I:I)</f>
        <v>#N/A</v>
      </c>
      <c r="BJ737" s="150">
        <v>2</v>
      </c>
      <c r="BK737" s="150">
        <v>1</v>
      </c>
    </row>
    <row r="738" spans="1:63" ht="34.5" customHeight="1" x14ac:dyDescent="0.25">
      <c r="A738" s="265">
        <v>1057</v>
      </c>
      <c r="B738" s="266" t="s">
        <v>1492</v>
      </c>
      <c r="C738" s="271" t="s">
        <v>1193</v>
      </c>
      <c r="D738" s="271" t="s">
        <v>1086</v>
      </c>
      <c r="E738" s="271" t="s">
        <v>810</v>
      </c>
      <c r="F738" s="271" t="s">
        <v>1</v>
      </c>
      <c r="G738" s="271" t="s">
        <v>439</v>
      </c>
      <c r="H738" s="266" t="s">
        <v>440</v>
      </c>
      <c r="I738" s="266" t="s">
        <v>437</v>
      </c>
      <c r="J738" s="285" t="s">
        <v>39</v>
      </c>
      <c r="K738" s="273" t="s">
        <v>22</v>
      </c>
      <c r="L738" s="273" t="s">
        <v>22</v>
      </c>
      <c r="M738" s="152" t="s">
        <v>17</v>
      </c>
      <c r="N738" s="274" t="s">
        <v>20</v>
      </c>
      <c r="O738" s="272" t="s">
        <v>23</v>
      </c>
      <c r="P738" s="271" t="s">
        <v>1</v>
      </c>
      <c r="Q738" s="271" t="s">
        <v>1</v>
      </c>
      <c r="R738" s="271" t="s">
        <v>1</v>
      </c>
      <c r="S738" s="271" t="s">
        <v>1</v>
      </c>
      <c r="T738" s="271" t="s">
        <v>1</v>
      </c>
      <c r="U738" s="271" t="s">
        <v>1</v>
      </c>
      <c r="V738" s="271" t="s">
        <v>1</v>
      </c>
      <c r="W738" s="271" t="s">
        <v>1</v>
      </c>
      <c r="X738" s="271" t="s">
        <v>1</v>
      </c>
      <c r="Y738" s="271" t="s">
        <v>1</v>
      </c>
      <c r="Z738" s="273" t="s">
        <v>22</v>
      </c>
      <c r="AA738" s="271" t="s">
        <v>1</v>
      </c>
      <c r="AB738" s="271" t="s">
        <v>1</v>
      </c>
      <c r="AC738" s="271" t="s">
        <v>1</v>
      </c>
      <c r="AD738" s="271" t="s">
        <v>1</v>
      </c>
      <c r="AE738" s="273" t="s">
        <v>22</v>
      </c>
      <c r="AF738" s="271" t="s">
        <v>1</v>
      </c>
      <c r="AG738" s="271" t="s">
        <v>1</v>
      </c>
      <c r="AH738" s="271" t="s">
        <v>1</v>
      </c>
      <c r="AI738" s="271" t="s">
        <v>1</v>
      </c>
      <c r="AJ738" s="271" t="s">
        <v>1</v>
      </c>
      <c r="AK738" s="271" t="s">
        <v>1</v>
      </c>
      <c r="AL738" s="273" t="s">
        <v>22</v>
      </c>
      <c r="AM738" s="271" t="s">
        <v>1</v>
      </c>
      <c r="AN738" s="271" t="s">
        <v>1</v>
      </c>
      <c r="AO738" s="271" t="s">
        <v>1</v>
      </c>
      <c r="AP738" s="271" t="s">
        <v>1</v>
      </c>
      <c r="AQ738" s="271" t="s">
        <v>1</v>
      </c>
      <c r="AR738" s="273" t="s">
        <v>22</v>
      </c>
      <c r="AS738" s="271" t="s">
        <v>1</v>
      </c>
      <c r="AT738" s="271" t="s">
        <v>1</v>
      </c>
      <c r="AU738" s="273" t="s">
        <v>22</v>
      </c>
      <c r="AV738" s="273" t="s">
        <v>22</v>
      </c>
      <c r="AW738" s="284" t="s">
        <v>1</v>
      </c>
      <c r="AX738" s="284">
        <v>0</v>
      </c>
      <c r="AY738" s="284">
        <v>0</v>
      </c>
      <c r="AZ738" s="276">
        <v>0</v>
      </c>
      <c r="BA738" s="276">
        <v>0</v>
      </c>
      <c r="BB738" s="281">
        <v>0</v>
      </c>
      <c r="BD738" s="150" t="e">
        <f>_xlfn.XLOOKUP(A738,'KSD auditees'!A:A,'KSD auditees'!A:A)</f>
        <v>#N/A</v>
      </c>
      <c r="BE738" s="150" t="e">
        <f>_xlfn.XLOOKUP(A738,'KSD auditees'!A:A,'KSD auditees'!G:G)</f>
        <v>#N/A</v>
      </c>
      <c r="BF738" s="150" t="e">
        <f>_xlfn.XLOOKUP(A738,'[27]Non AGSA'!B:B,'[27]Non AGSA'!B:B)</f>
        <v>#N/A</v>
      </c>
      <c r="BG738" s="150" t="e">
        <f>_xlfn.XLOOKUP(A738,'[27]Dormant auditee list'!C:C,'[27]Dormant auditee list'!C:C)</f>
        <v>#N/A</v>
      </c>
      <c r="BH738" s="150" t="e">
        <f>_xlfn.XLOOKUP(A738,[27]Reworked!A:A,[27]Reworked!I:I)</f>
        <v>#N/A</v>
      </c>
      <c r="BJ738" s="150">
        <v>5</v>
      </c>
      <c r="BK738" s="150">
        <v>6</v>
      </c>
    </row>
    <row r="739" spans="1:63" ht="34.5" customHeight="1" x14ac:dyDescent="0.25">
      <c r="A739" s="265">
        <v>330</v>
      </c>
      <c r="B739" s="266" t="s">
        <v>1493</v>
      </c>
      <c r="C739" s="271" t="s">
        <v>1193</v>
      </c>
      <c r="D739" s="271" t="s">
        <v>1086</v>
      </c>
      <c r="E739" s="271" t="s">
        <v>415</v>
      </c>
      <c r="F739" s="271" t="s">
        <v>1</v>
      </c>
      <c r="G739" s="271" t="s">
        <v>520</v>
      </c>
      <c r="H739" s="266" t="s">
        <v>440</v>
      </c>
      <c r="I739" s="266" t="s">
        <v>437</v>
      </c>
      <c r="J739" s="285" t="s">
        <v>39</v>
      </c>
      <c r="K739" s="271" t="s">
        <v>1</v>
      </c>
      <c r="L739" s="271" t="s">
        <v>1</v>
      </c>
      <c r="M739" s="285" t="s">
        <v>39</v>
      </c>
      <c r="N739" s="271" t="s">
        <v>1</v>
      </c>
      <c r="O739" s="271" t="s">
        <v>1</v>
      </c>
      <c r="P739" s="271" t="s">
        <v>1</v>
      </c>
      <c r="Q739" s="271" t="s">
        <v>1</v>
      </c>
      <c r="R739" s="271" t="s">
        <v>1</v>
      </c>
      <c r="S739" s="271" t="s">
        <v>1</v>
      </c>
      <c r="T739" s="271" t="s">
        <v>1</v>
      </c>
      <c r="U739" s="271" t="s">
        <v>1</v>
      </c>
      <c r="V739" s="271" t="s">
        <v>1</v>
      </c>
      <c r="W739" s="271" t="s">
        <v>1</v>
      </c>
      <c r="X739" s="271" t="s">
        <v>1</v>
      </c>
      <c r="Y739" s="271" t="s">
        <v>1</v>
      </c>
      <c r="Z739" s="271" t="s">
        <v>1</v>
      </c>
      <c r="AA739" s="271" t="s">
        <v>1</v>
      </c>
      <c r="AB739" s="271" t="s">
        <v>1</v>
      </c>
      <c r="AC739" s="271" t="s">
        <v>1</v>
      </c>
      <c r="AD739" s="271" t="s">
        <v>1</v>
      </c>
      <c r="AE739" s="271" t="s">
        <v>1</v>
      </c>
      <c r="AF739" s="271" t="s">
        <v>1</v>
      </c>
      <c r="AG739" s="271" t="s">
        <v>1</v>
      </c>
      <c r="AH739" s="271" t="s">
        <v>1</v>
      </c>
      <c r="AI739" s="271" t="s">
        <v>1</v>
      </c>
      <c r="AJ739" s="271" t="s">
        <v>1</v>
      </c>
      <c r="AK739" s="271" t="s">
        <v>1</v>
      </c>
      <c r="AL739" s="271" t="s">
        <v>1</v>
      </c>
      <c r="AM739" s="271" t="s">
        <v>1</v>
      </c>
      <c r="AN739" s="271" t="s">
        <v>1</v>
      </c>
      <c r="AO739" s="271" t="s">
        <v>1</v>
      </c>
      <c r="AP739" s="271" t="s">
        <v>1</v>
      </c>
      <c r="AQ739" s="271" t="s">
        <v>1</v>
      </c>
      <c r="AR739" s="271" t="s">
        <v>1</v>
      </c>
      <c r="AS739" s="271" t="s">
        <v>1</v>
      </c>
      <c r="AT739" s="271" t="s">
        <v>1</v>
      </c>
      <c r="AU739" s="271" t="s">
        <v>1</v>
      </c>
      <c r="AV739" s="271" t="s">
        <v>1</v>
      </c>
      <c r="AW739" s="284" t="s">
        <v>1</v>
      </c>
      <c r="AX739" s="284">
        <v>0</v>
      </c>
      <c r="AY739" s="284">
        <v>0</v>
      </c>
      <c r="AZ739" s="276" t="s">
        <v>1</v>
      </c>
      <c r="BA739" s="276" t="s">
        <v>1</v>
      </c>
      <c r="BB739" s="283" t="s">
        <v>1</v>
      </c>
      <c r="BD739" s="150" t="e">
        <f>_xlfn.XLOOKUP(A739,'KSD auditees'!A:A,'KSD auditees'!A:A)</f>
        <v>#N/A</v>
      </c>
      <c r="BE739" s="150" t="e">
        <f>_xlfn.XLOOKUP(A739,'KSD auditees'!A:A,'KSD auditees'!G:G)</f>
        <v>#N/A</v>
      </c>
      <c r="BF739" s="150" t="e">
        <f>_xlfn.XLOOKUP(A739,'[27]Non AGSA'!B:B,'[27]Non AGSA'!B:B)</f>
        <v>#N/A</v>
      </c>
      <c r="BG739" s="150">
        <f>_xlfn.XLOOKUP(A739,'[27]Dormant auditee list'!C:C,'[27]Dormant auditee list'!C:C)</f>
        <v>330</v>
      </c>
      <c r="BH739" s="150" t="e">
        <f>_xlfn.XLOOKUP(A739,[27]Reworked!A:A,[27]Reworked!I:I)</f>
        <v>#N/A</v>
      </c>
      <c r="BJ739" s="150">
        <v>2</v>
      </c>
      <c r="BK739" s="150">
        <v>6</v>
      </c>
    </row>
    <row r="740" spans="1:63" ht="34.5" customHeight="1" x14ac:dyDescent="0.25">
      <c r="A740" s="265">
        <v>332</v>
      </c>
      <c r="B740" s="266" t="s">
        <v>1494</v>
      </c>
      <c r="C740" s="271" t="s">
        <v>1193</v>
      </c>
      <c r="D740" s="271" t="s">
        <v>1086</v>
      </c>
      <c r="E740" s="271" t="s">
        <v>415</v>
      </c>
      <c r="F740" s="271" t="s">
        <v>1</v>
      </c>
      <c r="G740" s="271" t="s">
        <v>520</v>
      </c>
      <c r="H740" s="266" t="s">
        <v>440</v>
      </c>
      <c r="I740" s="266" t="s">
        <v>437</v>
      </c>
      <c r="J740" s="275" t="s">
        <v>33</v>
      </c>
      <c r="K740" s="271" t="s">
        <v>1</v>
      </c>
      <c r="L740" s="271" t="s">
        <v>1</v>
      </c>
      <c r="M740" s="275" t="s">
        <v>33</v>
      </c>
      <c r="N740" s="271" t="s">
        <v>1</v>
      </c>
      <c r="O740" s="271" t="s">
        <v>1</v>
      </c>
      <c r="P740" s="271" t="s">
        <v>1</v>
      </c>
      <c r="Q740" s="271" t="s">
        <v>1</v>
      </c>
      <c r="R740" s="271" t="s">
        <v>1</v>
      </c>
      <c r="S740" s="271" t="s">
        <v>1</v>
      </c>
      <c r="T740" s="271" t="s">
        <v>1</v>
      </c>
      <c r="U740" s="271" t="s">
        <v>1</v>
      </c>
      <c r="V740" s="271" t="s">
        <v>1</v>
      </c>
      <c r="W740" s="271" t="s">
        <v>1</v>
      </c>
      <c r="X740" s="271" t="s">
        <v>1</v>
      </c>
      <c r="Y740" s="271" t="s">
        <v>1</v>
      </c>
      <c r="Z740" s="271" t="s">
        <v>1</v>
      </c>
      <c r="AA740" s="271" t="s">
        <v>1</v>
      </c>
      <c r="AB740" s="271" t="s">
        <v>1</v>
      </c>
      <c r="AC740" s="271" t="s">
        <v>1</v>
      </c>
      <c r="AD740" s="271" t="s">
        <v>1</v>
      </c>
      <c r="AE740" s="271" t="s">
        <v>1</v>
      </c>
      <c r="AF740" s="271" t="s">
        <v>1</v>
      </c>
      <c r="AG740" s="271" t="s">
        <v>1</v>
      </c>
      <c r="AH740" s="271" t="s">
        <v>1</v>
      </c>
      <c r="AI740" s="271" t="s">
        <v>1</v>
      </c>
      <c r="AJ740" s="271" t="s">
        <v>1</v>
      </c>
      <c r="AK740" s="271" t="s">
        <v>1</v>
      </c>
      <c r="AL740" s="271" t="s">
        <v>1</v>
      </c>
      <c r="AM740" s="271" t="s">
        <v>1</v>
      </c>
      <c r="AN740" s="271" t="s">
        <v>1</v>
      </c>
      <c r="AO740" s="271" t="s">
        <v>1</v>
      </c>
      <c r="AP740" s="271" t="s">
        <v>1</v>
      </c>
      <c r="AQ740" s="271" t="s">
        <v>1</v>
      </c>
      <c r="AR740" s="271" t="s">
        <v>1</v>
      </c>
      <c r="AS740" s="271" t="s">
        <v>1</v>
      </c>
      <c r="AT740" s="271" t="s">
        <v>1</v>
      </c>
      <c r="AU740" s="271" t="s">
        <v>1</v>
      </c>
      <c r="AV740" s="271" t="s">
        <v>1</v>
      </c>
      <c r="AW740" s="284" t="s">
        <v>1</v>
      </c>
      <c r="AX740" s="284">
        <v>0</v>
      </c>
      <c r="AY740" s="284">
        <v>0</v>
      </c>
      <c r="AZ740" s="276" t="s">
        <v>1</v>
      </c>
      <c r="BA740" s="276" t="s">
        <v>1</v>
      </c>
      <c r="BB740" s="283" t="s">
        <v>1</v>
      </c>
      <c r="BD740" s="150" t="e">
        <f>_xlfn.XLOOKUP(A740,'KSD auditees'!A:A,'KSD auditees'!A:A)</f>
        <v>#N/A</v>
      </c>
      <c r="BE740" s="150" t="e">
        <f>_xlfn.XLOOKUP(A740,'KSD auditees'!A:A,'KSD auditees'!G:G)</f>
        <v>#N/A</v>
      </c>
      <c r="BF740" s="150" t="e">
        <f>_xlfn.XLOOKUP(A740,'[27]Non AGSA'!B:B,'[27]Non AGSA'!B:B)</f>
        <v>#N/A</v>
      </c>
      <c r="BG740" s="150">
        <f>_xlfn.XLOOKUP(A740,'[27]Dormant auditee list'!C:C,'[27]Dormant auditee list'!C:C)</f>
        <v>332</v>
      </c>
      <c r="BH740" s="150" t="e">
        <f>_xlfn.XLOOKUP(A740,[27]Reworked!A:A,[27]Reworked!I:I)</f>
        <v>#N/A</v>
      </c>
      <c r="BJ740" s="150">
        <v>2</v>
      </c>
      <c r="BK740" s="150">
        <v>1</v>
      </c>
    </row>
    <row r="741" spans="1:63" ht="34.5" customHeight="1" x14ac:dyDescent="0.25">
      <c r="A741" s="265">
        <v>333</v>
      </c>
      <c r="B741" s="266" t="s">
        <v>1495</v>
      </c>
      <c r="C741" s="271" t="s">
        <v>1193</v>
      </c>
      <c r="D741" s="271" t="s">
        <v>1086</v>
      </c>
      <c r="E741" s="271" t="s">
        <v>415</v>
      </c>
      <c r="F741" s="271" t="s">
        <v>1</v>
      </c>
      <c r="G741" s="271" t="s">
        <v>520</v>
      </c>
      <c r="H741" s="266" t="s">
        <v>440</v>
      </c>
      <c r="I741" s="266" t="s">
        <v>437</v>
      </c>
      <c r="J741" s="275" t="s">
        <v>33</v>
      </c>
      <c r="K741" s="271" t="s">
        <v>1</v>
      </c>
      <c r="L741" s="271" t="s">
        <v>1</v>
      </c>
      <c r="M741" s="275" t="s">
        <v>33</v>
      </c>
      <c r="N741" s="271" t="s">
        <v>1</v>
      </c>
      <c r="O741" s="271" t="s">
        <v>1</v>
      </c>
      <c r="P741" s="271" t="s">
        <v>1</v>
      </c>
      <c r="Q741" s="271" t="s">
        <v>1</v>
      </c>
      <c r="R741" s="271" t="s">
        <v>1</v>
      </c>
      <c r="S741" s="271" t="s">
        <v>1</v>
      </c>
      <c r="T741" s="271" t="s">
        <v>1</v>
      </c>
      <c r="U741" s="271" t="s">
        <v>1</v>
      </c>
      <c r="V741" s="271" t="s">
        <v>1</v>
      </c>
      <c r="W741" s="271" t="s">
        <v>1</v>
      </c>
      <c r="X741" s="271" t="s">
        <v>1</v>
      </c>
      <c r="Y741" s="271" t="s">
        <v>1</v>
      </c>
      <c r="Z741" s="271" t="s">
        <v>1</v>
      </c>
      <c r="AA741" s="271" t="s">
        <v>1</v>
      </c>
      <c r="AB741" s="271" t="s">
        <v>1</v>
      </c>
      <c r="AC741" s="271" t="s">
        <v>1</v>
      </c>
      <c r="AD741" s="271" t="s">
        <v>1</v>
      </c>
      <c r="AE741" s="271" t="s">
        <v>1</v>
      </c>
      <c r="AF741" s="271" t="s">
        <v>1</v>
      </c>
      <c r="AG741" s="271" t="s">
        <v>1</v>
      </c>
      <c r="AH741" s="271" t="s">
        <v>1</v>
      </c>
      <c r="AI741" s="271" t="s">
        <v>1</v>
      </c>
      <c r="AJ741" s="271" t="s">
        <v>1</v>
      </c>
      <c r="AK741" s="271" t="s">
        <v>1</v>
      </c>
      <c r="AL741" s="271" t="s">
        <v>1</v>
      </c>
      <c r="AM741" s="271" t="s">
        <v>1</v>
      </c>
      <c r="AN741" s="271" t="s">
        <v>1</v>
      </c>
      <c r="AO741" s="271" t="s">
        <v>1</v>
      </c>
      <c r="AP741" s="271" t="s">
        <v>1</v>
      </c>
      <c r="AQ741" s="271" t="s">
        <v>1</v>
      </c>
      <c r="AR741" s="271" t="s">
        <v>1</v>
      </c>
      <c r="AS741" s="271" t="s">
        <v>1</v>
      </c>
      <c r="AT741" s="271" t="s">
        <v>1</v>
      </c>
      <c r="AU741" s="271" t="s">
        <v>1</v>
      </c>
      <c r="AV741" s="271" t="s">
        <v>1</v>
      </c>
      <c r="AW741" s="284" t="s">
        <v>1</v>
      </c>
      <c r="AX741" s="284">
        <v>0</v>
      </c>
      <c r="AY741" s="284">
        <v>0</v>
      </c>
      <c r="AZ741" s="276" t="s">
        <v>1</v>
      </c>
      <c r="BA741" s="276" t="s">
        <v>1</v>
      </c>
      <c r="BB741" s="283" t="s">
        <v>1</v>
      </c>
      <c r="BD741" s="150" t="e">
        <f>_xlfn.XLOOKUP(A741,'KSD auditees'!A:A,'KSD auditees'!A:A)</f>
        <v>#N/A</v>
      </c>
      <c r="BE741" s="150" t="e">
        <f>_xlfn.XLOOKUP(A741,'KSD auditees'!A:A,'KSD auditees'!G:G)</f>
        <v>#N/A</v>
      </c>
      <c r="BF741" s="150" t="e">
        <f>_xlfn.XLOOKUP(A741,'[27]Non AGSA'!B:B,'[27]Non AGSA'!B:B)</f>
        <v>#N/A</v>
      </c>
      <c r="BG741" s="150">
        <f>_xlfn.XLOOKUP(A741,'[27]Dormant auditee list'!C:C,'[27]Dormant auditee list'!C:C)</f>
        <v>333</v>
      </c>
      <c r="BH741" s="150" t="e">
        <f>_xlfn.XLOOKUP(A741,[27]Reworked!A:A,[27]Reworked!I:I)</f>
        <v>#N/A</v>
      </c>
      <c r="BJ741" s="150">
        <v>2</v>
      </c>
      <c r="BK741" s="150">
        <v>1</v>
      </c>
    </row>
    <row r="742" spans="1:63" ht="34.5" customHeight="1" x14ac:dyDescent="0.25">
      <c r="A742" s="265">
        <v>1387</v>
      </c>
      <c r="B742" s="266" t="s">
        <v>1496</v>
      </c>
      <c r="C742" s="271" t="s">
        <v>1193</v>
      </c>
      <c r="D742" s="271" t="s">
        <v>1086</v>
      </c>
      <c r="E742" s="271" t="s">
        <v>810</v>
      </c>
      <c r="F742" s="271" t="s">
        <v>1</v>
      </c>
      <c r="G742" s="271" t="s">
        <v>520</v>
      </c>
      <c r="H742" s="266" t="s">
        <v>440</v>
      </c>
      <c r="I742" s="266" t="s">
        <v>437</v>
      </c>
      <c r="J742" s="275" t="s">
        <v>33</v>
      </c>
      <c r="K742" s="271" t="s">
        <v>1</v>
      </c>
      <c r="L742" s="271" t="s">
        <v>1</v>
      </c>
      <c r="M742" s="275" t="s">
        <v>33</v>
      </c>
      <c r="N742" s="271" t="s">
        <v>1</v>
      </c>
      <c r="O742" s="271" t="s">
        <v>1</v>
      </c>
      <c r="P742" s="271" t="s">
        <v>1</v>
      </c>
      <c r="Q742" s="271" t="s">
        <v>1</v>
      </c>
      <c r="R742" s="271" t="s">
        <v>1</v>
      </c>
      <c r="S742" s="271" t="s">
        <v>1</v>
      </c>
      <c r="T742" s="271" t="s">
        <v>1</v>
      </c>
      <c r="U742" s="271" t="s">
        <v>1</v>
      </c>
      <c r="V742" s="271" t="s">
        <v>1</v>
      </c>
      <c r="W742" s="271" t="s">
        <v>1</v>
      </c>
      <c r="X742" s="271" t="s">
        <v>1</v>
      </c>
      <c r="Y742" s="271" t="s">
        <v>1</v>
      </c>
      <c r="Z742" s="271" t="s">
        <v>1</v>
      </c>
      <c r="AA742" s="271" t="s">
        <v>1</v>
      </c>
      <c r="AB742" s="271" t="s">
        <v>1</v>
      </c>
      <c r="AC742" s="271" t="s">
        <v>1</v>
      </c>
      <c r="AD742" s="271" t="s">
        <v>1</v>
      </c>
      <c r="AE742" s="271" t="s">
        <v>1</v>
      </c>
      <c r="AF742" s="271" t="s">
        <v>1</v>
      </c>
      <c r="AG742" s="271" t="s">
        <v>1</v>
      </c>
      <c r="AH742" s="271" t="s">
        <v>1</v>
      </c>
      <c r="AI742" s="271" t="s">
        <v>1</v>
      </c>
      <c r="AJ742" s="271" t="s">
        <v>1</v>
      </c>
      <c r="AK742" s="271" t="s">
        <v>1</v>
      </c>
      <c r="AL742" s="271" t="s">
        <v>1</v>
      </c>
      <c r="AM742" s="271" t="s">
        <v>1</v>
      </c>
      <c r="AN742" s="271" t="s">
        <v>1</v>
      </c>
      <c r="AO742" s="271" t="s">
        <v>1</v>
      </c>
      <c r="AP742" s="271" t="s">
        <v>1</v>
      </c>
      <c r="AQ742" s="271" t="s">
        <v>1</v>
      </c>
      <c r="AR742" s="271" t="s">
        <v>1</v>
      </c>
      <c r="AS742" s="271" t="s">
        <v>1</v>
      </c>
      <c r="AT742" s="271" t="s">
        <v>1</v>
      </c>
      <c r="AU742" s="271" t="s">
        <v>1</v>
      </c>
      <c r="AV742" s="271" t="s">
        <v>1</v>
      </c>
      <c r="AW742" s="275" t="s">
        <v>1241</v>
      </c>
      <c r="AX742" s="275">
        <v>1</v>
      </c>
      <c r="AY742" s="284">
        <v>0</v>
      </c>
      <c r="AZ742" s="276">
        <v>0</v>
      </c>
      <c r="BA742" s="276">
        <v>0</v>
      </c>
      <c r="BB742" s="283">
        <v>0</v>
      </c>
      <c r="BD742" s="150" t="e">
        <f>_xlfn.XLOOKUP(A742,'KSD auditees'!A:A,'KSD auditees'!A:A)</f>
        <v>#N/A</v>
      </c>
      <c r="BE742" s="150" t="e">
        <f>_xlfn.XLOOKUP(A742,'KSD auditees'!A:A,'KSD auditees'!G:G)</f>
        <v>#N/A</v>
      </c>
      <c r="BF742" s="150" t="e">
        <f>_xlfn.XLOOKUP(A742,'[27]Non AGSA'!B:B,'[27]Non AGSA'!B:B)</f>
        <v>#N/A</v>
      </c>
      <c r="BG742" s="150" t="e">
        <f>_xlfn.XLOOKUP(A742,'[27]Dormant auditee list'!C:C,'[27]Dormant auditee list'!C:C)</f>
        <v>#N/A</v>
      </c>
      <c r="BH742" s="150" t="e">
        <f>_xlfn.XLOOKUP(A742,[27]Reworked!A:A,[27]Reworked!I:I)</f>
        <v>#N/A</v>
      </c>
      <c r="BJ742" s="150">
        <v>5</v>
      </c>
      <c r="BK742" s="150">
        <v>1</v>
      </c>
    </row>
    <row r="743" spans="1:63" ht="34.5" customHeight="1" x14ac:dyDescent="0.25">
      <c r="A743" s="265">
        <v>334</v>
      </c>
      <c r="B743" s="266" t="s">
        <v>1497</v>
      </c>
      <c r="C743" s="271" t="s">
        <v>1193</v>
      </c>
      <c r="D743" s="271" t="s">
        <v>1086</v>
      </c>
      <c r="E743" s="271" t="s">
        <v>415</v>
      </c>
      <c r="F743" s="271" t="s">
        <v>1</v>
      </c>
      <c r="G743" s="271" t="s">
        <v>520</v>
      </c>
      <c r="H743" s="266" t="s">
        <v>440</v>
      </c>
      <c r="I743" s="266" t="s">
        <v>437</v>
      </c>
      <c r="J743" s="275" t="s">
        <v>33</v>
      </c>
      <c r="K743" s="271" t="s">
        <v>1</v>
      </c>
      <c r="L743" s="271" t="s">
        <v>1</v>
      </c>
      <c r="M743" s="275" t="s">
        <v>33</v>
      </c>
      <c r="N743" s="271" t="s">
        <v>1</v>
      </c>
      <c r="O743" s="271" t="s">
        <v>1</v>
      </c>
      <c r="P743" s="271" t="s">
        <v>1</v>
      </c>
      <c r="Q743" s="271" t="s">
        <v>1</v>
      </c>
      <c r="R743" s="271" t="s">
        <v>1</v>
      </c>
      <c r="S743" s="271" t="s">
        <v>1</v>
      </c>
      <c r="T743" s="271" t="s">
        <v>1</v>
      </c>
      <c r="U743" s="271" t="s">
        <v>1</v>
      </c>
      <c r="V743" s="271" t="s">
        <v>1</v>
      </c>
      <c r="W743" s="271" t="s">
        <v>1</v>
      </c>
      <c r="X743" s="271" t="s">
        <v>1</v>
      </c>
      <c r="Y743" s="271" t="s">
        <v>1</v>
      </c>
      <c r="Z743" s="271" t="s">
        <v>1</v>
      </c>
      <c r="AA743" s="271" t="s">
        <v>1</v>
      </c>
      <c r="AB743" s="271" t="s">
        <v>1</v>
      </c>
      <c r="AC743" s="271" t="s">
        <v>1</v>
      </c>
      <c r="AD743" s="271" t="s">
        <v>1</v>
      </c>
      <c r="AE743" s="271" t="s">
        <v>1</v>
      </c>
      <c r="AF743" s="271" t="s">
        <v>1</v>
      </c>
      <c r="AG743" s="271" t="s">
        <v>1</v>
      </c>
      <c r="AH743" s="271" t="s">
        <v>1</v>
      </c>
      <c r="AI743" s="271" t="s">
        <v>1</v>
      </c>
      <c r="AJ743" s="271" t="s">
        <v>1</v>
      </c>
      <c r="AK743" s="271" t="s">
        <v>1</v>
      </c>
      <c r="AL743" s="271" t="s">
        <v>1</v>
      </c>
      <c r="AM743" s="271" t="s">
        <v>1</v>
      </c>
      <c r="AN743" s="271" t="s">
        <v>1</v>
      </c>
      <c r="AO743" s="271" t="s">
        <v>1</v>
      </c>
      <c r="AP743" s="271" t="s">
        <v>1</v>
      </c>
      <c r="AQ743" s="271" t="s">
        <v>1</v>
      </c>
      <c r="AR743" s="271" t="s">
        <v>1</v>
      </c>
      <c r="AS743" s="271" t="s">
        <v>1</v>
      </c>
      <c r="AT743" s="271" t="s">
        <v>1</v>
      </c>
      <c r="AU743" s="271" t="s">
        <v>1</v>
      </c>
      <c r="AV743" s="271" t="s">
        <v>1</v>
      </c>
      <c r="AW743" s="284" t="s">
        <v>1</v>
      </c>
      <c r="AX743" s="284">
        <v>0</v>
      </c>
      <c r="AY743" s="284">
        <v>0</v>
      </c>
      <c r="AZ743" s="276" t="s">
        <v>1</v>
      </c>
      <c r="BA743" s="276" t="s">
        <v>1</v>
      </c>
      <c r="BB743" s="283" t="s">
        <v>1</v>
      </c>
      <c r="BD743" s="150" t="e">
        <f>_xlfn.XLOOKUP(A743,'KSD auditees'!A:A,'KSD auditees'!A:A)</f>
        <v>#N/A</v>
      </c>
      <c r="BE743" s="150" t="e">
        <f>_xlfn.XLOOKUP(A743,'KSD auditees'!A:A,'KSD auditees'!G:G)</f>
        <v>#N/A</v>
      </c>
      <c r="BF743" s="150" t="e">
        <f>_xlfn.XLOOKUP(A743,'[27]Non AGSA'!B:B,'[27]Non AGSA'!B:B)</f>
        <v>#N/A</v>
      </c>
      <c r="BG743" s="150">
        <f>_xlfn.XLOOKUP(A743,'[27]Dormant auditee list'!C:C,'[27]Dormant auditee list'!C:C)</f>
        <v>334</v>
      </c>
      <c r="BH743" s="150" t="e">
        <f>_xlfn.XLOOKUP(A743,[27]Reworked!A:A,[27]Reworked!I:I)</f>
        <v>#N/A</v>
      </c>
      <c r="BJ743" s="150">
        <v>2</v>
      </c>
      <c r="BK743" s="150">
        <v>1</v>
      </c>
    </row>
    <row r="744" spans="1:63" ht="34.5" customHeight="1" x14ac:dyDescent="0.25">
      <c r="A744" s="265">
        <v>335</v>
      </c>
      <c r="B744" s="266" t="s">
        <v>1498</v>
      </c>
      <c r="C744" s="271" t="s">
        <v>1193</v>
      </c>
      <c r="D744" s="271" t="s">
        <v>1086</v>
      </c>
      <c r="E744" s="271" t="s">
        <v>415</v>
      </c>
      <c r="F744" s="271" t="s">
        <v>1</v>
      </c>
      <c r="G744" s="271" t="s">
        <v>520</v>
      </c>
      <c r="H744" s="266" t="s">
        <v>440</v>
      </c>
      <c r="I744" s="266" t="s">
        <v>437</v>
      </c>
      <c r="J744" s="285" t="s">
        <v>39</v>
      </c>
      <c r="K744" s="271" t="s">
        <v>1</v>
      </c>
      <c r="L744" s="271" t="s">
        <v>1</v>
      </c>
      <c r="M744" s="285" t="s">
        <v>39</v>
      </c>
      <c r="N744" s="271" t="s">
        <v>1</v>
      </c>
      <c r="O744" s="271" t="s">
        <v>1</v>
      </c>
      <c r="P744" s="271" t="s">
        <v>1</v>
      </c>
      <c r="Q744" s="271" t="s">
        <v>1</v>
      </c>
      <c r="R744" s="271" t="s">
        <v>1</v>
      </c>
      <c r="S744" s="271" t="s">
        <v>1</v>
      </c>
      <c r="T744" s="271" t="s">
        <v>1</v>
      </c>
      <c r="U744" s="271" t="s">
        <v>1</v>
      </c>
      <c r="V744" s="271" t="s">
        <v>1</v>
      </c>
      <c r="W744" s="271" t="s">
        <v>1</v>
      </c>
      <c r="X744" s="271" t="s">
        <v>1</v>
      </c>
      <c r="Y744" s="271" t="s">
        <v>1</v>
      </c>
      <c r="Z744" s="271" t="s">
        <v>1</v>
      </c>
      <c r="AA744" s="271" t="s">
        <v>1</v>
      </c>
      <c r="AB744" s="271" t="s">
        <v>1</v>
      </c>
      <c r="AC744" s="271" t="s">
        <v>1</v>
      </c>
      <c r="AD744" s="271" t="s">
        <v>1</v>
      </c>
      <c r="AE744" s="271" t="s">
        <v>1</v>
      </c>
      <c r="AF744" s="271" t="s">
        <v>1</v>
      </c>
      <c r="AG744" s="271" t="s">
        <v>1</v>
      </c>
      <c r="AH744" s="271" t="s">
        <v>1</v>
      </c>
      <c r="AI744" s="271" t="s">
        <v>1</v>
      </c>
      <c r="AJ744" s="271" t="s">
        <v>1</v>
      </c>
      <c r="AK744" s="271" t="s">
        <v>1</v>
      </c>
      <c r="AL744" s="271" t="s">
        <v>1</v>
      </c>
      <c r="AM744" s="271" t="s">
        <v>1</v>
      </c>
      <c r="AN744" s="271" t="s">
        <v>1</v>
      </c>
      <c r="AO744" s="271" t="s">
        <v>1</v>
      </c>
      <c r="AP744" s="271" t="s">
        <v>1</v>
      </c>
      <c r="AQ744" s="271" t="s">
        <v>1</v>
      </c>
      <c r="AR744" s="271" t="s">
        <v>1</v>
      </c>
      <c r="AS744" s="271" t="s">
        <v>1</v>
      </c>
      <c r="AT744" s="271" t="s">
        <v>1</v>
      </c>
      <c r="AU744" s="271" t="s">
        <v>1</v>
      </c>
      <c r="AV744" s="271" t="s">
        <v>1</v>
      </c>
      <c r="AW744" s="284" t="s">
        <v>1</v>
      </c>
      <c r="AX744" s="284">
        <v>0</v>
      </c>
      <c r="AY744" s="284">
        <v>0</v>
      </c>
      <c r="AZ744" s="276" t="s">
        <v>1</v>
      </c>
      <c r="BA744" s="276" t="s">
        <v>1</v>
      </c>
      <c r="BB744" s="283" t="s">
        <v>1</v>
      </c>
      <c r="BD744" s="150" t="e">
        <f>_xlfn.XLOOKUP(A744,'KSD auditees'!A:A,'KSD auditees'!A:A)</f>
        <v>#N/A</v>
      </c>
      <c r="BE744" s="150" t="e">
        <f>_xlfn.XLOOKUP(A744,'KSD auditees'!A:A,'KSD auditees'!G:G)</f>
        <v>#N/A</v>
      </c>
      <c r="BF744" s="150" t="e">
        <f>_xlfn.XLOOKUP(A744,'[27]Non AGSA'!B:B,'[27]Non AGSA'!B:B)</f>
        <v>#N/A</v>
      </c>
      <c r="BG744" s="150">
        <f>_xlfn.XLOOKUP(A744,'[27]Dormant auditee list'!C:C,'[27]Dormant auditee list'!C:C)</f>
        <v>335</v>
      </c>
      <c r="BH744" s="150" t="e">
        <f>_xlfn.XLOOKUP(A744,[27]Reworked!A:A,[27]Reworked!I:I)</f>
        <v>#N/A</v>
      </c>
      <c r="BJ744" s="150">
        <v>2</v>
      </c>
      <c r="BK744" s="150">
        <v>6</v>
      </c>
    </row>
    <row r="745" spans="1:63" ht="34.5" customHeight="1" x14ac:dyDescent="0.25">
      <c r="A745" s="265">
        <v>337</v>
      </c>
      <c r="B745" s="266" t="s">
        <v>1499</v>
      </c>
      <c r="C745" s="271" t="s">
        <v>1193</v>
      </c>
      <c r="D745" s="271" t="s">
        <v>1086</v>
      </c>
      <c r="E745" s="271" t="s">
        <v>415</v>
      </c>
      <c r="F745" s="271" t="s">
        <v>1</v>
      </c>
      <c r="G745" s="271" t="s">
        <v>520</v>
      </c>
      <c r="H745" s="266" t="s">
        <v>440</v>
      </c>
      <c r="I745" s="266" t="s">
        <v>437</v>
      </c>
      <c r="J745" s="285" t="s">
        <v>39</v>
      </c>
      <c r="K745" s="271" t="s">
        <v>1</v>
      </c>
      <c r="L745" s="271" t="s">
        <v>1</v>
      </c>
      <c r="M745" s="285" t="s">
        <v>39</v>
      </c>
      <c r="N745" s="271" t="s">
        <v>1</v>
      </c>
      <c r="O745" s="271" t="s">
        <v>1</v>
      </c>
      <c r="P745" s="271" t="s">
        <v>1</v>
      </c>
      <c r="Q745" s="271" t="s">
        <v>1</v>
      </c>
      <c r="R745" s="271" t="s">
        <v>1</v>
      </c>
      <c r="S745" s="271" t="s">
        <v>1</v>
      </c>
      <c r="T745" s="271" t="s">
        <v>1</v>
      </c>
      <c r="U745" s="271" t="s">
        <v>1</v>
      </c>
      <c r="V745" s="271" t="s">
        <v>1</v>
      </c>
      <c r="W745" s="271" t="s">
        <v>1</v>
      </c>
      <c r="X745" s="271" t="s">
        <v>1</v>
      </c>
      <c r="Y745" s="271" t="s">
        <v>1</v>
      </c>
      <c r="Z745" s="271" t="s">
        <v>1</v>
      </c>
      <c r="AA745" s="271" t="s">
        <v>1</v>
      </c>
      <c r="AB745" s="271" t="s">
        <v>1</v>
      </c>
      <c r="AC745" s="271" t="s">
        <v>1</v>
      </c>
      <c r="AD745" s="271" t="s">
        <v>1</v>
      </c>
      <c r="AE745" s="271" t="s">
        <v>1</v>
      </c>
      <c r="AF745" s="271" t="s">
        <v>1</v>
      </c>
      <c r="AG745" s="271" t="s">
        <v>1</v>
      </c>
      <c r="AH745" s="271" t="s">
        <v>1</v>
      </c>
      <c r="AI745" s="271" t="s">
        <v>1</v>
      </c>
      <c r="AJ745" s="271" t="s">
        <v>1</v>
      </c>
      <c r="AK745" s="271" t="s">
        <v>1</v>
      </c>
      <c r="AL745" s="271" t="s">
        <v>1</v>
      </c>
      <c r="AM745" s="271" t="s">
        <v>1</v>
      </c>
      <c r="AN745" s="271" t="s">
        <v>1</v>
      </c>
      <c r="AO745" s="271" t="s">
        <v>1</v>
      </c>
      <c r="AP745" s="271" t="s">
        <v>1</v>
      </c>
      <c r="AQ745" s="271" t="s">
        <v>1</v>
      </c>
      <c r="AR745" s="271" t="s">
        <v>1</v>
      </c>
      <c r="AS745" s="271" t="s">
        <v>1</v>
      </c>
      <c r="AT745" s="271" t="s">
        <v>1</v>
      </c>
      <c r="AU745" s="271" t="s">
        <v>1</v>
      </c>
      <c r="AV745" s="271" t="s">
        <v>1</v>
      </c>
      <c r="AW745" s="284" t="s">
        <v>1</v>
      </c>
      <c r="AX745" s="284">
        <v>0</v>
      </c>
      <c r="AY745" s="284">
        <v>0</v>
      </c>
      <c r="AZ745" s="276" t="s">
        <v>1</v>
      </c>
      <c r="BA745" s="276" t="s">
        <v>1</v>
      </c>
      <c r="BB745" s="283" t="s">
        <v>1</v>
      </c>
      <c r="BD745" s="150" t="e">
        <f>_xlfn.XLOOKUP(A745,'KSD auditees'!A:A,'KSD auditees'!A:A)</f>
        <v>#N/A</v>
      </c>
      <c r="BE745" s="150" t="e">
        <f>_xlfn.XLOOKUP(A745,'KSD auditees'!A:A,'KSD auditees'!G:G)</f>
        <v>#N/A</v>
      </c>
      <c r="BF745" s="150" t="e">
        <f>_xlfn.XLOOKUP(A745,'[27]Non AGSA'!B:B,'[27]Non AGSA'!B:B)</f>
        <v>#N/A</v>
      </c>
      <c r="BG745" s="150">
        <f>_xlfn.XLOOKUP(A745,'[27]Dormant auditee list'!C:C,'[27]Dormant auditee list'!C:C)</f>
        <v>337</v>
      </c>
      <c r="BH745" s="150" t="e">
        <f>_xlfn.XLOOKUP(A745,[27]Reworked!A:A,[27]Reworked!I:I)</f>
        <v>#N/A</v>
      </c>
      <c r="BJ745" s="150">
        <v>2</v>
      </c>
      <c r="BK745" s="150">
        <v>6</v>
      </c>
    </row>
    <row r="746" spans="1:63" ht="34.5" customHeight="1" x14ac:dyDescent="0.25">
      <c r="A746" s="265">
        <v>338</v>
      </c>
      <c r="B746" s="266" t="s">
        <v>1500</v>
      </c>
      <c r="C746" s="271" t="s">
        <v>1193</v>
      </c>
      <c r="D746" s="271" t="s">
        <v>1086</v>
      </c>
      <c r="E746" s="271" t="s">
        <v>415</v>
      </c>
      <c r="F746" s="271" t="s">
        <v>1</v>
      </c>
      <c r="G746" s="271" t="s">
        <v>520</v>
      </c>
      <c r="H746" s="266" t="s">
        <v>440</v>
      </c>
      <c r="I746" s="266" t="s">
        <v>437</v>
      </c>
      <c r="J746" s="285" t="s">
        <v>39</v>
      </c>
      <c r="K746" s="271" t="s">
        <v>1</v>
      </c>
      <c r="L746" s="271" t="s">
        <v>1</v>
      </c>
      <c r="M746" s="285" t="s">
        <v>39</v>
      </c>
      <c r="N746" s="271" t="s">
        <v>1</v>
      </c>
      <c r="O746" s="271" t="s">
        <v>1</v>
      </c>
      <c r="P746" s="271" t="s">
        <v>1</v>
      </c>
      <c r="Q746" s="271" t="s">
        <v>1</v>
      </c>
      <c r="R746" s="271" t="s">
        <v>1</v>
      </c>
      <c r="S746" s="271" t="s">
        <v>1</v>
      </c>
      <c r="T746" s="271" t="s">
        <v>1</v>
      </c>
      <c r="U746" s="271" t="s">
        <v>1</v>
      </c>
      <c r="V746" s="271" t="s">
        <v>1</v>
      </c>
      <c r="W746" s="271" t="s">
        <v>1</v>
      </c>
      <c r="X746" s="271" t="s">
        <v>1</v>
      </c>
      <c r="Y746" s="271" t="s">
        <v>1</v>
      </c>
      <c r="Z746" s="271" t="s">
        <v>1</v>
      </c>
      <c r="AA746" s="271" t="s">
        <v>1</v>
      </c>
      <c r="AB746" s="271" t="s">
        <v>1</v>
      </c>
      <c r="AC746" s="271" t="s">
        <v>1</v>
      </c>
      <c r="AD746" s="271" t="s">
        <v>1</v>
      </c>
      <c r="AE746" s="271" t="s">
        <v>1</v>
      </c>
      <c r="AF746" s="271" t="s">
        <v>1</v>
      </c>
      <c r="AG746" s="271" t="s">
        <v>1</v>
      </c>
      <c r="AH746" s="271" t="s">
        <v>1</v>
      </c>
      <c r="AI746" s="271" t="s">
        <v>1</v>
      </c>
      <c r="AJ746" s="271" t="s">
        <v>1</v>
      </c>
      <c r="AK746" s="271" t="s">
        <v>1</v>
      </c>
      <c r="AL746" s="271" t="s">
        <v>1</v>
      </c>
      <c r="AM746" s="271" t="s">
        <v>1</v>
      </c>
      <c r="AN746" s="271" t="s">
        <v>1</v>
      </c>
      <c r="AO746" s="271" t="s">
        <v>1</v>
      </c>
      <c r="AP746" s="271" t="s">
        <v>1</v>
      </c>
      <c r="AQ746" s="271" t="s">
        <v>1</v>
      </c>
      <c r="AR746" s="271" t="s">
        <v>1</v>
      </c>
      <c r="AS746" s="271" t="s">
        <v>1</v>
      </c>
      <c r="AT746" s="271" t="s">
        <v>1</v>
      </c>
      <c r="AU746" s="271" t="s">
        <v>1</v>
      </c>
      <c r="AV746" s="271" t="s">
        <v>1</v>
      </c>
      <c r="AW746" s="284" t="s">
        <v>1</v>
      </c>
      <c r="AX746" s="284">
        <v>0</v>
      </c>
      <c r="AY746" s="284">
        <v>0</v>
      </c>
      <c r="AZ746" s="276" t="s">
        <v>1</v>
      </c>
      <c r="BA746" s="276" t="s">
        <v>1</v>
      </c>
      <c r="BB746" s="283" t="s">
        <v>1</v>
      </c>
      <c r="BD746" s="150" t="e">
        <f>_xlfn.XLOOKUP(A746,'KSD auditees'!A:A,'KSD auditees'!A:A)</f>
        <v>#N/A</v>
      </c>
      <c r="BE746" s="150" t="e">
        <f>_xlfn.XLOOKUP(A746,'KSD auditees'!A:A,'KSD auditees'!G:G)</f>
        <v>#N/A</v>
      </c>
      <c r="BF746" s="150" t="e">
        <f>_xlfn.XLOOKUP(A746,'[27]Non AGSA'!B:B,'[27]Non AGSA'!B:B)</f>
        <v>#N/A</v>
      </c>
      <c r="BG746" s="150">
        <f>_xlfn.XLOOKUP(A746,'[27]Dormant auditee list'!C:C,'[27]Dormant auditee list'!C:C)</f>
        <v>338</v>
      </c>
      <c r="BH746" s="150" t="e">
        <f>_xlfn.XLOOKUP(A746,[27]Reworked!A:A,[27]Reworked!I:I)</f>
        <v>#N/A</v>
      </c>
      <c r="BJ746" s="150">
        <v>2</v>
      </c>
      <c r="BK746" s="150">
        <v>6</v>
      </c>
    </row>
    <row r="747" spans="1:63" ht="34.5" customHeight="1" x14ac:dyDescent="0.25">
      <c r="A747" s="265">
        <v>339</v>
      </c>
      <c r="B747" s="266" t="s">
        <v>1501</v>
      </c>
      <c r="C747" s="271" t="s">
        <v>1193</v>
      </c>
      <c r="D747" s="271" t="s">
        <v>1086</v>
      </c>
      <c r="E747" s="271" t="s">
        <v>415</v>
      </c>
      <c r="F747" s="271" t="s">
        <v>1</v>
      </c>
      <c r="G747" s="271" t="s">
        <v>520</v>
      </c>
      <c r="H747" s="266" t="s">
        <v>440</v>
      </c>
      <c r="I747" s="266" t="s">
        <v>437</v>
      </c>
      <c r="J747" s="285" t="s">
        <v>39</v>
      </c>
      <c r="K747" s="271" t="s">
        <v>1</v>
      </c>
      <c r="L747" s="271" t="s">
        <v>1</v>
      </c>
      <c r="M747" s="285" t="s">
        <v>39</v>
      </c>
      <c r="N747" s="271" t="s">
        <v>1</v>
      </c>
      <c r="O747" s="271" t="s">
        <v>1</v>
      </c>
      <c r="P747" s="271" t="s">
        <v>1</v>
      </c>
      <c r="Q747" s="271" t="s">
        <v>1</v>
      </c>
      <c r="R747" s="271" t="s">
        <v>1</v>
      </c>
      <c r="S747" s="271" t="s">
        <v>1</v>
      </c>
      <c r="T747" s="271" t="s">
        <v>1</v>
      </c>
      <c r="U747" s="271" t="s">
        <v>1</v>
      </c>
      <c r="V747" s="271" t="s">
        <v>1</v>
      </c>
      <c r="W747" s="271" t="s">
        <v>1</v>
      </c>
      <c r="X747" s="271" t="s">
        <v>1</v>
      </c>
      <c r="Y747" s="271" t="s">
        <v>1</v>
      </c>
      <c r="Z747" s="271" t="s">
        <v>1</v>
      </c>
      <c r="AA747" s="271" t="s">
        <v>1</v>
      </c>
      <c r="AB747" s="271" t="s">
        <v>1</v>
      </c>
      <c r="AC747" s="271" t="s">
        <v>1</v>
      </c>
      <c r="AD747" s="271" t="s">
        <v>1</v>
      </c>
      <c r="AE747" s="271" t="s">
        <v>1</v>
      </c>
      <c r="AF747" s="271" t="s">
        <v>1</v>
      </c>
      <c r="AG747" s="271" t="s">
        <v>1</v>
      </c>
      <c r="AH747" s="271" t="s">
        <v>1</v>
      </c>
      <c r="AI747" s="271" t="s">
        <v>1</v>
      </c>
      <c r="AJ747" s="271" t="s">
        <v>1</v>
      </c>
      <c r="AK747" s="271" t="s">
        <v>1</v>
      </c>
      <c r="AL747" s="271" t="s">
        <v>1</v>
      </c>
      <c r="AM747" s="271" t="s">
        <v>1</v>
      </c>
      <c r="AN747" s="271" t="s">
        <v>1</v>
      </c>
      <c r="AO747" s="271" t="s">
        <v>1</v>
      </c>
      <c r="AP747" s="271" t="s">
        <v>1</v>
      </c>
      <c r="AQ747" s="271" t="s">
        <v>1</v>
      </c>
      <c r="AR747" s="271" t="s">
        <v>1</v>
      </c>
      <c r="AS747" s="271" t="s">
        <v>1</v>
      </c>
      <c r="AT747" s="271" t="s">
        <v>1</v>
      </c>
      <c r="AU747" s="271" t="s">
        <v>1</v>
      </c>
      <c r="AV747" s="271" t="s">
        <v>1</v>
      </c>
      <c r="AW747" s="284" t="s">
        <v>1</v>
      </c>
      <c r="AX747" s="284">
        <v>0</v>
      </c>
      <c r="AY747" s="284">
        <v>0</v>
      </c>
      <c r="AZ747" s="276" t="s">
        <v>1</v>
      </c>
      <c r="BA747" s="276" t="s">
        <v>1</v>
      </c>
      <c r="BB747" s="283" t="s">
        <v>1</v>
      </c>
      <c r="BD747" s="150" t="e">
        <f>_xlfn.XLOOKUP(A747,'KSD auditees'!A:A,'KSD auditees'!A:A)</f>
        <v>#N/A</v>
      </c>
      <c r="BE747" s="150" t="e">
        <f>_xlfn.XLOOKUP(A747,'KSD auditees'!A:A,'KSD auditees'!G:G)</f>
        <v>#N/A</v>
      </c>
      <c r="BF747" s="150" t="e">
        <f>_xlfn.XLOOKUP(A747,'[27]Non AGSA'!B:B,'[27]Non AGSA'!B:B)</f>
        <v>#N/A</v>
      </c>
      <c r="BG747" s="150">
        <f>_xlfn.XLOOKUP(A747,'[27]Dormant auditee list'!C:C,'[27]Dormant auditee list'!C:C)</f>
        <v>339</v>
      </c>
      <c r="BH747" s="150" t="e">
        <f>_xlfn.XLOOKUP(A747,[27]Reworked!A:A,[27]Reworked!I:I)</f>
        <v>#N/A</v>
      </c>
      <c r="BJ747" s="150">
        <v>2</v>
      </c>
      <c r="BK747" s="150">
        <v>6</v>
      </c>
    </row>
    <row r="748" spans="1:63" ht="26.25" customHeight="1" x14ac:dyDescent="0.25">
      <c r="A748" s="265">
        <v>1059</v>
      </c>
      <c r="B748" s="266" t="s">
        <v>1502</v>
      </c>
      <c r="C748" s="271" t="s">
        <v>1193</v>
      </c>
      <c r="D748" s="271" t="s">
        <v>854</v>
      </c>
      <c r="E748" s="271" t="s">
        <v>810</v>
      </c>
      <c r="F748" s="271" t="s">
        <v>1</v>
      </c>
      <c r="G748" s="271" t="s">
        <v>439</v>
      </c>
      <c r="H748" s="266" t="s">
        <v>444</v>
      </c>
      <c r="I748" s="266" t="s">
        <v>437</v>
      </c>
      <c r="J748" s="285" t="s">
        <v>39</v>
      </c>
      <c r="K748" s="271" t="s">
        <v>1</v>
      </c>
      <c r="L748" s="272" t="s">
        <v>23</v>
      </c>
      <c r="M748" s="285" t="s">
        <v>39</v>
      </c>
      <c r="N748" s="271" t="s">
        <v>1</v>
      </c>
      <c r="O748" s="272" t="s">
        <v>23</v>
      </c>
      <c r="P748" s="271" t="s">
        <v>1</v>
      </c>
      <c r="Q748" s="271" t="s">
        <v>1</v>
      </c>
      <c r="R748" s="271" t="s">
        <v>1</v>
      </c>
      <c r="S748" s="271" t="s">
        <v>1</v>
      </c>
      <c r="T748" s="271" t="s">
        <v>1</v>
      </c>
      <c r="U748" s="271" t="s">
        <v>1</v>
      </c>
      <c r="V748" s="271" t="s">
        <v>1</v>
      </c>
      <c r="W748" s="271" t="s">
        <v>1</v>
      </c>
      <c r="X748" s="271" t="s">
        <v>1</v>
      </c>
      <c r="Y748" s="271" t="s">
        <v>1</v>
      </c>
      <c r="Z748" s="271" t="s">
        <v>1</v>
      </c>
      <c r="AA748" s="271" t="s">
        <v>1</v>
      </c>
      <c r="AB748" s="271" t="s">
        <v>1</v>
      </c>
      <c r="AC748" s="271" t="s">
        <v>1</v>
      </c>
      <c r="AD748" s="271" t="s">
        <v>1</v>
      </c>
      <c r="AE748" s="271" t="s">
        <v>1</v>
      </c>
      <c r="AF748" s="273" t="s">
        <v>22</v>
      </c>
      <c r="AG748" s="271" t="s">
        <v>1</v>
      </c>
      <c r="AH748" s="271" t="s">
        <v>1</v>
      </c>
      <c r="AI748" s="271" t="s">
        <v>1</v>
      </c>
      <c r="AJ748" s="271" t="s">
        <v>1</v>
      </c>
      <c r="AK748" s="274" t="s">
        <v>20</v>
      </c>
      <c r="AL748" s="272" t="s">
        <v>23</v>
      </c>
      <c r="AM748" s="271" t="s">
        <v>1</v>
      </c>
      <c r="AN748" s="271" t="s">
        <v>1</v>
      </c>
      <c r="AO748" s="271" t="s">
        <v>1</v>
      </c>
      <c r="AP748" s="274" t="s">
        <v>20</v>
      </c>
      <c r="AQ748" s="271" t="s">
        <v>1</v>
      </c>
      <c r="AR748" s="272" t="s">
        <v>23</v>
      </c>
      <c r="AS748" s="271" t="s">
        <v>1</v>
      </c>
      <c r="AT748" s="271" t="s">
        <v>1</v>
      </c>
      <c r="AU748" s="273" t="s">
        <v>22</v>
      </c>
      <c r="AV748" s="272" t="s">
        <v>23</v>
      </c>
      <c r="AW748" s="275" t="s">
        <v>1241</v>
      </c>
      <c r="AX748" s="275">
        <v>1</v>
      </c>
      <c r="AY748" s="152">
        <v>2</v>
      </c>
      <c r="AZ748" s="276">
        <v>0</v>
      </c>
      <c r="BA748" s="277">
        <v>1470.5</v>
      </c>
      <c r="BB748" s="278">
        <v>1</v>
      </c>
      <c r="BD748" s="150" t="e">
        <f>_xlfn.XLOOKUP(A748,'KSD auditees'!A:A,'KSD auditees'!A:A)</f>
        <v>#N/A</v>
      </c>
      <c r="BE748" s="150" t="e">
        <f>_xlfn.XLOOKUP(A748,'KSD auditees'!A:A,'KSD auditees'!G:G)</f>
        <v>#N/A</v>
      </c>
      <c r="BF748" s="150" t="e">
        <f>_xlfn.XLOOKUP(A748,'[27]Non AGSA'!B:B,'[27]Non AGSA'!B:B)</f>
        <v>#N/A</v>
      </c>
      <c r="BG748" s="150" t="e">
        <f>_xlfn.XLOOKUP(A748,'[27]Dormant auditee list'!C:C,'[27]Dormant auditee list'!C:C)</f>
        <v>#N/A</v>
      </c>
      <c r="BH748" s="150" t="e">
        <f>_xlfn.XLOOKUP(A748,[27]Reworked!A:A,[27]Reworked!I:I)</f>
        <v>#N/A</v>
      </c>
      <c r="BJ748" s="150">
        <v>5</v>
      </c>
      <c r="BK748" s="150">
        <v>6</v>
      </c>
    </row>
    <row r="749" spans="1:63" ht="34.5" customHeight="1" x14ac:dyDescent="0.25">
      <c r="A749" s="265">
        <v>416</v>
      </c>
      <c r="B749" s="266" t="s">
        <v>798</v>
      </c>
      <c r="C749" s="271" t="s">
        <v>1193</v>
      </c>
      <c r="D749" s="271" t="s">
        <v>737</v>
      </c>
      <c r="E749" s="271" t="s">
        <v>810</v>
      </c>
      <c r="F749" s="271" t="s">
        <v>1</v>
      </c>
      <c r="G749" s="271" t="s">
        <v>739</v>
      </c>
      <c r="H749" s="266" t="s">
        <v>440</v>
      </c>
      <c r="I749" s="266" t="s">
        <v>437</v>
      </c>
      <c r="J749" s="285" t="s">
        <v>39</v>
      </c>
      <c r="K749" s="271" t="s">
        <v>1</v>
      </c>
      <c r="L749" s="271" t="s">
        <v>1</v>
      </c>
      <c r="M749" s="275" t="s">
        <v>33</v>
      </c>
      <c r="N749" s="271" t="s">
        <v>1</v>
      </c>
      <c r="O749" s="271" t="s">
        <v>1</v>
      </c>
      <c r="P749" s="271" t="s">
        <v>1</v>
      </c>
      <c r="Q749" s="271" t="s">
        <v>1</v>
      </c>
      <c r="R749" s="271" t="s">
        <v>1</v>
      </c>
      <c r="S749" s="271" t="s">
        <v>1</v>
      </c>
      <c r="T749" s="271" t="s">
        <v>1</v>
      </c>
      <c r="U749" s="271" t="s">
        <v>1</v>
      </c>
      <c r="V749" s="271" t="s">
        <v>1</v>
      </c>
      <c r="W749" s="271" t="s">
        <v>1</v>
      </c>
      <c r="X749" s="271" t="s">
        <v>1</v>
      </c>
      <c r="Y749" s="271" t="s">
        <v>1</v>
      </c>
      <c r="Z749" s="271" t="s">
        <v>1</v>
      </c>
      <c r="AA749" s="271" t="s">
        <v>1</v>
      </c>
      <c r="AB749" s="271" t="s">
        <v>1</v>
      </c>
      <c r="AC749" s="271" t="s">
        <v>1</v>
      </c>
      <c r="AD749" s="271" t="s">
        <v>1</v>
      </c>
      <c r="AE749" s="271" t="s">
        <v>1</v>
      </c>
      <c r="AF749" s="271" t="s">
        <v>1</v>
      </c>
      <c r="AG749" s="271" t="s">
        <v>1</v>
      </c>
      <c r="AH749" s="271" t="s">
        <v>1</v>
      </c>
      <c r="AI749" s="271" t="s">
        <v>1</v>
      </c>
      <c r="AJ749" s="271" t="s">
        <v>1</v>
      </c>
      <c r="AK749" s="271" t="s">
        <v>1</v>
      </c>
      <c r="AL749" s="271" t="s">
        <v>1</v>
      </c>
      <c r="AM749" s="271" t="s">
        <v>1</v>
      </c>
      <c r="AN749" s="271" t="s">
        <v>1</v>
      </c>
      <c r="AO749" s="271" t="s">
        <v>1</v>
      </c>
      <c r="AP749" s="271" t="s">
        <v>1</v>
      </c>
      <c r="AQ749" s="271" t="s">
        <v>1</v>
      </c>
      <c r="AR749" s="271" t="s">
        <v>1</v>
      </c>
      <c r="AS749" s="271" t="s">
        <v>1</v>
      </c>
      <c r="AT749" s="271" t="s">
        <v>1</v>
      </c>
      <c r="AU749" s="271" t="s">
        <v>1</v>
      </c>
      <c r="AV749" s="271" t="s">
        <v>1</v>
      </c>
      <c r="AW749" s="284" t="s">
        <v>1</v>
      </c>
      <c r="AX749" s="284">
        <v>0</v>
      </c>
      <c r="AY749" s="284">
        <v>0</v>
      </c>
      <c r="AZ749" s="276" t="s">
        <v>1</v>
      </c>
      <c r="BA749" s="276" t="s">
        <v>1</v>
      </c>
      <c r="BB749" s="283" t="s">
        <v>1</v>
      </c>
      <c r="BD749" s="150" t="e">
        <f>_xlfn.XLOOKUP(A749,'KSD auditees'!A:A,'KSD auditees'!A:A)</f>
        <v>#N/A</v>
      </c>
      <c r="BE749" s="150" t="e">
        <f>_xlfn.XLOOKUP(A749,'KSD auditees'!A:A,'KSD auditees'!G:G)</f>
        <v>#N/A</v>
      </c>
      <c r="BF749" s="150" t="e">
        <f>_xlfn.XLOOKUP(A749,'[27]Non AGSA'!B:B,'[27]Non AGSA'!B:B)</f>
        <v>#N/A</v>
      </c>
      <c r="BG749" s="150" t="e">
        <f>_xlfn.XLOOKUP(A749,'[27]Dormant auditee list'!C:C,'[27]Dormant auditee list'!C:C)</f>
        <v>#N/A</v>
      </c>
      <c r="BH749" s="150" t="e">
        <f>_xlfn.XLOOKUP(A749,[27]Reworked!A:A,[27]Reworked!I:I)</f>
        <v>#N/A</v>
      </c>
      <c r="BJ749" s="150">
        <v>5</v>
      </c>
      <c r="BK749" s="150">
        <v>6</v>
      </c>
    </row>
    <row r="750" spans="1:63" ht="26.25" customHeight="1" x14ac:dyDescent="0.25">
      <c r="A750" s="265">
        <v>418</v>
      </c>
      <c r="B750" s="266" t="s">
        <v>843</v>
      </c>
      <c r="C750" s="271" t="s">
        <v>1193</v>
      </c>
      <c r="D750" s="271" t="s">
        <v>815</v>
      </c>
      <c r="E750" s="271" t="s">
        <v>415</v>
      </c>
      <c r="F750" s="271" t="s">
        <v>1</v>
      </c>
      <c r="G750" s="271" t="s">
        <v>463</v>
      </c>
      <c r="H750" s="266" t="s">
        <v>444</v>
      </c>
      <c r="I750" s="266" t="s">
        <v>437</v>
      </c>
      <c r="J750" s="275" t="s">
        <v>33</v>
      </c>
      <c r="K750" s="271" t="s">
        <v>1</v>
      </c>
      <c r="L750" s="271" t="s">
        <v>1</v>
      </c>
      <c r="M750" s="275" t="s">
        <v>33</v>
      </c>
      <c r="N750" s="271" t="s">
        <v>1</v>
      </c>
      <c r="O750" s="271" t="s">
        <v>1</v>
      </c>
      <c r="P750" s="271" t="s">
        <v>1</v>
      </c>
      <c r="Q750" s="271" t="s">
        <v>1</v>
      </c>
      <c r="R750" s="271" t="s">
        <v>1</v>
      </c>
      <c r="S750" s="271" t="s">
        <v>1</v>
      </c>
      <c r="T750" s="271" t="s">
        <v>1</v>
      </c>
      <c r="U750" s="271" t="s">
        <v>1</v>
      </c>
      <c r="V750" s="271" t="s">
        <v>1</v>
      </c>
      <c r="W750" s="271" t="s">
        <v>1</v>
      </c>
      <c r="X750" s="271" t="s">
        <v>1</v>
      </c>
      <c r="Y750" s="271" t="s">
        <v>1</v>
      </c>
      <c r="Z750" s="271" t="s">
        <v>1</v>
      </c>
      <c r="AA750" s="271" t="s">
        <v>1</v>
      </c>
      <c r="AB750" s="271" t="s">
        <v>1</v>
      </c>
      <c r="AC750" s="271" t="s">
        <v>1</v>
      </c>
      <c r="AD750" s="271" t="s">
        <v>1</v>
      </c>
      <c r="AE750" s="271" t="s">
        <v>1</v>
      </c>
      <c r="AF750" s="271" t="s">
        <v>1</v>
      </c>
      <c r="AG750" s="271" t="s">
        <v>1</v>
      </c>
      <c r="AH750" s="271" t="s">
        <v>1</v>
      </c>
      <c r="AI750" s="271" t="s">
        <v>1</v>
      </c>
      <c r="AJ750" s="271" t="s">
        <v>1</v>
      </c>
      <c r="AK750" s="271" t="s">
        <v>1</v>
      </c>
      <c r="AL750" s="271" t="s">
        <v>1</v>
      </c>
      <c r="AM750" s="271" t="s">
        <v>1</v>
      </c>
      <c r="AN750" s="271" t="s">
        <v>1</v>
      </c>
      <c r="AO750" s="271" t="s">
        <v>1</v>
      </c>
      <c r="AP750" s="271" t="s">
        <v>1</v>
      </c>
      <c r="AQ750" s="271" t="s">
        <v>1</v>
      </c>
      <c r="AR750" s="271" t="s">
        <v>1</v>
      </c>
      <c r="AS750" s="271" t="s">
        <v>1</v>
      </c>
      <c r="AT750" s="271" t="s">
        <v>1</v>
      </c>
      <c r="AU750" s="271" t="s">
        <v>1</v>
      </c>
      <c r="AV750" s="271" t="s">
        <v>1</v>
      </c>
      <c r="AW750" s="284" t="s">
        <v>1</v>
      </c>
      <c r="AX750" s="284">
        <v>0</v>
      </c>
      <c r="AY750" s="284">
        <v>0</v>
      </c>
      <c r="AZ750" s="276" t="s">
        <v>1</v>
      </c>
      <c r="BA750" s="276" t="s">
        <v>1</v>
      </c>
      <c r="BB750" s="283" t="s">
        <v>1</v>
      </c>
      <c r="BD750" s="150" t="e">
        <f>_xlfn.XLOOKUP(A750,'KSD auditees'!A:A,'KSD auditees'!A:A)</f>
        <v>#N/A</v>
      </c>
      <c r="BE750" s="150" t="e">
        <f>_xlfn.XLOOKUP(A750,'KSD auditees'!A:A,'KSD auditees'!G:G)</f>
        <v>#N/A</v>
      </c>
      <c r="BF750" s="150" t="e">
        <f>_xlfn.XLOOKUP(A750,'[27]Non AGSA'!B:B,'[27]Non AGSA'!B:B)</f>
        <v>#N/A</v>
      </c>
      <c r="BG750" s="150">
        <f>_xlfn.XLOOKUP(A750,'[27]Dormant auditee list'!C:C,'[27]Dormant auditee list'!C:C)</f>
        <v>418</v>
      </c>
      <c r="BH750" s="150" t="e">
        <f>_xlfn.XLOOKUP(A750,[27]Reworked!A:A,[27]Reworked!I:I)</f>
        <v>#N/A</v>
      </c>
      <c r="BJ750" s="150">
        <v>2</v>
      </c>
      <c r="BK750" s="150">
        <v>1</v>
      </c>
    </row>
    <row r="751" spans="1:63" ht="34.5" customHeight="1" x14ac:dyDescent="0.25">
      <c r="A751" s="265">
        <v>450</v>
      </c>
      <c r="B751" s="266" t="s">
        <v>1503</v>
      </c>
      <c r="C751" s="271" t="s">
        <v>1193</v>
      </c>
      <c r="D751" s="271" t="s">
        <v>737</v>
      </c>
      <c r="E751" s="271" t="s">
        <v>810</v>
      </c>
      <c r="F751" s="271" t="s">
        <v>1</v>
      </c>
      <c r="G751" s="271" t="s">
        <v>739</v>
      </c>
      <c r="H751" s="266" t="s">
        <v>440</v>
      </c>
      <c r="I751" s="266" t="s">
        <v>437</v>
      </c>
      <c r="J751" s="275" t="s">
        <v>33</v>
      </c>
      <c r="K751" s="271" t="s">
        <v>1</v>
      </c>
      <c r="L751" s="271" t="s">
        <v>1</v>
      </c>
      <c r="M751" s="275" t="s">
        <v>33</v>
      </c>
      <c r="N751" s="271" t="s">
        <v>1</v>
      </c>
      <c r="O751" s="271" t="s">
        <v>1</v>
      </c>
      <c r="P751" s="271" t="s">
        <v>1</v>
      </c>
      <c r="Q751" s="271" t="s">
        <v>1</v>
      </c>
      <c r="R751" s="271" t="s">
        <v>1</v>
      </c>
      <c r="S751" s="271" t="s">
        <v>1</v>
      </c>
      <c r="T751" s="271" t="s">
        <v>1</v>
      </c>
      <c r="U751" s="271" t="s">
        <v>1</v>
      </c>
      <c r="V751" s="271" t="s">
        <v>1</v>
      </c>
      <c r="W751" s="271" t="s">
        <v>1</v>
      </c>
      <c r="X751" s="271" t="s">
        <v>1</v>
      </c>
      <c r="Y751" s="271" t="s">
        <v>1</v>
      </c>
      <c r="Z751" s="271" t="s">
        <v>1</v>
      </c>
      <c r="AA751" s="271" t="s">
        <v>1</v>
      </c>
      <c r="AB751" s="271" t="s">
        <v>1</v>
      </c>
      <c r="AC751" s="271" t="s">
        <v>1</v>
      </c>
      <c r="AD751" s="271" t="s">
        <v>1</v>
      </c>
      <c r="AE751" s="271" t="s">
        <v>1</v>
      </c>
      <c r="AF751" s="271" t="s">
        <v>1</v>
      </c>
      <c r="AG751" s="271" t="s">
        <v>1</v>
      </c>
      <c r="AH751" s="271" t="s">
        <v>1</v>
      </c>
      <c r="AI751" s="271" t="s">
        <v>1</v>
      </c>
      <c r="AJ751" s="271" t="s">
        <v>1</v>
      </c>
      <c r="AK751" s="271" t="s">
        <v>1</v>
      </c>
      <c r="AL751" s="271" t="s">
        <v>1</v>
      </c>
      <c r="AM751" s="271" t="s">
        <v>1</v>
      </c>
      <c r="AN751" s="271" t="s">
        <v>1</v>
      </c>
      <c r="AO751" s="271" t="s">
        <v>1</v>
      </c>
      <c r="AP751" s="271" t="s">
        <v>1</v>
      </c>
      <c r="AQ751" s="271" t="s">
        <v>1</v>
      </c>
      <c r="AR751" s="271" t="s">
        <v>1</v>
      </c>
      <c r="AS751" s="271" t="s">
        <v>1</v>
      </c>
      <c r="AT751" s="271" t="s">
        <v>1</v>
      </c>
      <c r="AU751" s="271" t="s">
        <v>1</v>
      </c>
      <c r="AV751" s="271" t="s">
        <v>1</v>
      </c>
      <c r="AW751" s="284" t="s">
        <v>1</v>
      </c>
      <c r="AX751" s="275">
        <v>1</v>
      </c>
      <c r="AY751" s="275">
        <v>1</v>
      </c>
      <c r="AZ751" s="276" t="s">
        <v>1</v>
      </c>
      <c r="BA751" s="276" t="s">
        <v>1</v>
      </c>
      <c r="BB751" s="283" t="s">
        <v>1</v>
      </c>
      <c r="BD751" s="150" t="e">
        <f>_xlfn.XLOOKUP(A751,'KSD auditees'!A:A,'KSD auditees'!A:A)</f>
        <v>#N/A</v>
      </c>
      <c r="BE751" s="150" t="e">
        <f>_xlfn.XLOOKUP(A751,'KSD auditees'!A:A,'KSD auditees'!G:G)</f>
        <v>#N/A</v>
      </c>
      <c r="BF751" s="150" t="e">
        <f>_xlfn.XLOOKUP(A751,'[27]Non AGSA'!B:B,'[27]Non AGSA'!B:B)</f>
        <v>#N/A</v>
      </c>
      <c r="BG751" s="150" t="e">
        <f>_xlfn.XLOOKUP(A751,'[27]Dormant auditee list'!C:C,'[27]Dormant auditee list'!C:C)</f>
        <v>#N/A</v>
      </c>
      <c r="BH751" s="150" t="e">
        <f>_xlfn.XLOOKUP(A751,[27]Reworked!A:A,[27]Reworked!I:I)</f>
        <v>#N/A</v>
      </c>
      <c r="BJ751" s="150">
        <v>5</v>
      </c>
      <c r="BK751" s="150">
        <v>1</v>
      </c>
    </row>
    <row r="752" spans="1:63" ht="27" customHeight="1" x14ac:dyDescent="0.25">
      <c r="A752" s="265">
        <v>464</v>
      </c>
      <c r="B752" s="266" t="s">
        <v>846</v>
      </c>
      <c r="C752" s="271" t="s">
        <v>1193</v>
      </c>
      <c r="D752" s="271" t="s">
        <v>815</v>
      </c>
      <c r="E752" s="271" t="s">
        <v>415</v>
      </c>
      <c r="F752" s="271" t="s">
        <v>1</v>
      </c>
      <c r="G752" s="271" t="s">
        <v>463</v>
      </c>
      <c r="H752" s="266" t="s">
        <v>444</v>
      </c>
      <c r="I752" s="266" t="s">
        <v>437</v>
      </c>
      <c r="J752" s="275" t="s">
        <v>33</v>
      </c>
      <c r="K752" s="271" t="s">
        <v>1</v>
      </c>
      <c r="L752" s="271" t="s">
        <v>1</v>
      </c>
      <c r="M752" s="275" t="s">
        <v>33</v>
      </c>
      <c r="N752" s="271" t="s">
        <v>1</v>
      </c>
      <c r="O752" s="271" t="s">
        <v>1</v>
      </c>
      <c r="P752" s="271" t="s">
        <v>1</v>
      </c>
      <c r="Q752" s="271" t="s">
        <v>1</v>
      </c>
      <c r="R752" s="271" t="s">
        <v>1</v>
      </c>
      <c r="S752" s="271" t="s">
        <v>1</v>
      </c>
      <c r="T752" s="271" t="s">
        <v>1</v>
      </c>
      <c r="U752" s="271" t="s">
        <v>1</v>
      </c>
      <c r="V752" s="271" t="s">
        <v>1</v>
      </c>
      <c r="W752" s="271" t="s">
        <v>1</v>
      </c>
      <c r="X752" s="271" t="s">
        <v>1</v>
      </c>
      <c r="Y752" s="271" t="s">
        <v>1</v>
      </c>
      <c r="Z752" s="271" t="s">
        <v>1</v>
      </c>
      <c r="AA752" s="271" t="s">
        <v>1</v>
      </c>
      <c r="AB752" s="271" t="s">
        <v>1</v>
      </c>
      <c r="AC752" s="271" t="s">
        <v>1</v>
      </c>
      <c r="AD752" s="271" t="s">
        <v>1</v>
      </c>
      <c r="AE752" s="271" t="s">
        <v>1</v>
      </c>
      <c r="AF752" s="271" t="s">
        <v>1</v>
      </c>
      <c r="AG752" s="271" t="s">
        <v>1</v>
      </c>
      <c r="AH752" s="271" t="s">
        <v>1</v>
      </c>
      <c r="AI752" s="271" t="s">
        <v>1</v>
      </c>
      <c r="AJ752" s="271" t="s">
        <v>1</v>
      </c>
      <c r="AK752" s="271" t="s">
        <v>1</v>
      </c>
      <c r="AL752" s="271" t="s">
        <v>1</v>
      </c>
      <c r="AM752" s="271" t="s">
        <v>1</v>
      </c>
      <c r="AN752" s="271" t="s">
        <v>1</v>
      </c>
      <c r="AO752" s="271" t="s">
        <v>1</v>
      </c>
      <c r="AP752" s="271" t="s">
        <v>1</v>
      </c>
      <c r="AQ752" s="271" t="s">
        <v>1</v>
      </c>
      <c r="AR752" s="271" t="s">
        <v>1</v>
      </c>
      <c r="AS752" s="271" t="s">
        <v>1</v>
      </c>
      <c r="AT752" s="271" t="s">
        <v>1</v>
      </c>
      <c r="AU752" s="271" t="s">
        <v>1</v>
      </c>
      <c r="AV752" s="271" t="s">
        <v>1</v>
      </c>
      <c r="AW752" s="284" t="s">
        <v>1</v>
      </c>
      <c r="AX752" s="284">
        <v>0</v>
      </c>
      <c r="AY752" s="284">
        <v>0</v>
      </c>
      <c r="AZ752" s="276" t="s">
        <v>1</v>
      </c>
      <c r="BA752" s="276" t="s">
        <v>1</v>
      </c>
      <c r="BB752" s="283" t="s">
        <v>1</v>
      </c>
      <c r="BD752" s="150" t="e">
        <f>_xlfn.XLOOKUP(A752,'KSD auditees'!A:A,'KSD auditees'!A:A)</f>
        <v>#N/A</v>
      </c>
      <c r="BE752" s="150" t="e">
        <f>_xlfn.XLOOKUP(A752,'KSD auditees'!A:A,'KSD auditees'!G:G)</f>
        <v>#N/A</v>
      </c>
      <c r="BF752" s="150" t="e">
        <f>_xlfn.XLOOKUP(A752,'[27]Non AGSA'!B:B,'[27]Non AGSA'!B:B)</f>
        <v>#N/A</v>
      </c>
      <c r="BG752" s="150">
        <f>_xlfn.XLOOKUP(A752,'[27]Dormant auditee list'!C:C,'[27]Dormant auditee list'!C:C)</f>
        <v>464</v>
      </c>
      <c r="BH752" s="150" t="e">
        <f>_xlfn.XLOOKUP(A752,[27]Reworked!A:A,[27]Reworked!I:I)</f>
        <v>#N/A</v>
      </c>
      <c r="BJ752" s="150">
        <v>2</v>
      </c>
      <c r="BK752" s="150">
        <v>1</v>
      </c>
    </row>
    <row r="753" spans="1:63" ht="26.25" customHeight="1" x14ac:dyDescent="0.25">
      <c r="A753" s="265">
        <v>469</v>
      </c>
      <c r="B753" s="266" t="s">
        <v>729</v>
      </c>
      <c r="C753" s="271" t="s">
        <v>1193</v>
      </c>
      <c r="D753" s="271" t="s">
        <v>683</v>
      </c>
      <c r="E753" s="271" t="s">
        <v>415</v>
      </c>
      <c r="F753" s="271" t="s">
        <v>1</v>
      </c>
      <c r="G753" s="271" t="s">
        <v>156</v>
      </c>
      <c r="H753" s="266" t="s">
        <v>444</v>
      </c>
      <c r="I753" s="266" t="s">
        <v>437</v>
      </c>
      <c r="J753" s="275" t="s">
        <v>33</v>
      </c>
      <c r="K753" s="271" t="s">
        <v>1</v>
      </c>
      <c r="L753" s="271" t="s">
        <v>1</v>
      </c>
      <c r="M753" s="275" t="s">
        <v>33</v>
      </c>
      <c r="N753" s="271" t="s">
        <v>1</v>
      </c>
      <c r="O753" s="271" t="s">
        <v>1</v>
      </c>
      <c r="P753" s="271" t="s">
        <v>1</v>
      </c>
      <c r="Q753" s="271" t="s">
        <v>1</v>
      </c>
      <c r="R753" s="271" t="s">
        <v>1</v>
      </c>
      <c r="S753" s="271" t="s">
        <v>1</v>
      </c>
      <c r="T753" s="271" t="s">
        <v>1</v>
      </c>
      <c r="U753" s="271" t="s">
        <v>1</v>
      </c>
      <c r="V753" s="271" t="s">
        <v>1</v>
      </c>
      <c r="W753" s="271" t="s">
        <v>1</v>
      </c>
      <c r="X753" s="271" t="s">
        <v>1</v>
      </c>
      <c r="Y753" s="271" t="s">
        <v>1</v>
      </c>
      <c r="Z753" s="271" t="s">
        <v>1</v>
      </c>
      <c r="AA753" s="271" t="s">
        <v>1</v>
      </c>
      <c r="AB753" s="271" t="s">
        <v>1</v>
      </c>
      <c r="AC753" s="271" t="s">
        <v>1</v>
      </c>
      <c r="AD753" s="271" t="s">
        <v>1</v>
      </c>
      <c r="AE753" s="271" t="s">
        <v>1</v>
      </c>
      <c r="AF753" s="271" t="s">
        <v>1</v>
      </c>
      <c r="AG753" s="271" t="s">
        <v>1</v>
      </c>
      <c r="AH753" s="271" t="s">
        <v>1</v>
      </c>
      <c r="AI753" s="271" t="s">
        <v>1</v>
      </c>
      <c r="AJ753" s="271" t="s">
        <v>1</v>
      </c>
      <c r="AK753" s="271" t="s">
        <v>1</v>
      </c>
      <c r="AL753" s="271" t="s">
        <v>1</v>
      </c>
      <c r="AM753" s="271" t="s">
        <v>1</v>
      </c>
      <c r="AN753" s="271" t="s">
        <v>1</v>
      </c>
      <c r="AO753" s="271" t="s">
        <v>1</v>
      </c>
      <c r="AP753" s="271" t="s">
        <v>1</v>
      </c>
      <c r="AQ753" s="271" t="s">
        <v>1</v>
      </c>
      <c r="AR753" s="271" t="s">
        <v>1</v>
      </c>
      <c r="AS753" s="271" t="s">
        <v>1</v>
      </c>
      <c r="AT753" s="271" t="s">
        <v>1</v>
      </c>
      <c r="AU753" s="271" t="s">
        <v>1</v>
      </c>
      <c r="AV753" s="271" t="s">
        <v>1</v>
      </c>
      <c r="AW753" s="284" t="s">
        <v>1</v>
      </c>
      <c r="AX753" s="284">
        <v>0</v>
      </c>
      <c r="AY753" s="284">
        <v>0</v>
      </c>
      <c r="AZ753" s="276" t="s">
        <v>1</v>
      </c>
      <c r="BA753" s="276" t="s">
        <v>1</v>
      </c>
      <c r="BB753" s="283" t="s">
        <v>1</v>
      </c>
      <c r="BD753" s="150" t="e">
        <f>_xlfn.XLOOKUP(A753,'KSD auditees'!A:A,'KSD auditees'!A:A)</f>
        <v>#N/A</v>
      </c>
      <c r="BE753" s="150" t="e">
        <f>_xlfn.XLOOKUP(A753,'KSD auditees'!A:A,'KSD auditees'!G:G)</f>
        <v>#N/A</v>
      </c>
      <c r="BF753" s="150" t="e">
        <f>_xlfn.XLOOKUP(A753,'[27]Non AGSA'!B:B,'[27]Non AGSA'!B:B)</f>
        <v>#N/A</v>
      </c>
      <c r="BG753" s="150">
        <f>_xlfn.XLOOKUP(A753,'[27]Dormant auditee list'!C:C,'[27]Dormant auditee list'!C:C)</f>
        <v>469</v>
      </c>
      <c r="BH753" s="150" t="e">
        <f>_xlfn.XLOOKUP(A753,[27]Reworked!A:A,[27]Reworked!I:I)</f>
        <v>#N/A</v>
      </c>
      <c r="BJ753" s="150">
        <v>2</v>
      </c>
      <c r="BK753" s="150">
        <v>1</v>
      </c>
    </row>
    <row r="754" spans="1:63" ht="34.5" customHeight="1" x14ac:dyDescent="0.25">
      <c r="A754" s="265">
        <v>1606</v>
      </c>
      <c r="B754" s="266" t="s">
        <v>565</v>
      </c>
      <c r="C754" s="271" t="s">
        <v>1193</v>
      </c>
      <c r="D754" s="271" t="s">
        <v>519</v>
      </c>
      <c r="E754" s="271" t="s">
        <v>415</v>
      </c>
      <c r="F754" s="271" t="s">
        <v>1</v>
      </c>
      <c r="G754" s="271" t="s">
        <v>520</v>
      </c>
      <c r="H754" s="266" t="s">
        <v>440</v>
      </c>
      <c r="I754" s="266" t="s">
        <v>437</v>
      </c>
      <c r="J754" s="152" t="s">
        <v>17</v>
      </c>
      <c r="K754" s="271" t="s">
        <v>1</v>
      </c>
      <c r="L754" s="274" t="s">
        <v>20</v>
      </c>
      <c r="M754" s="151" t="s">
        <v>111</v>
      </c>
      <c r="N754" s="271" t="s">
        <v>1</v>
      </c>
      <c r="O754" s="271" t="s">
        <v>1</v>
      </c>
      <c r="P754" s="271" t="s">
        <v>1</v>
      </c>
      <c r="Q754" s="271" t="s">
        <v>1</v>
      </c>
      <c r="R754" s="271" t="s">
        <v>1</v>
      </c>
      <c r="S754" s="271" t="s">
        <v>1</v>
      </c>
      <c r="T754" s="271" t="s">
        <v>1</v>
      </c>
      <c r="U754" s="271" t="s">
        <v>1</v>
      </c>
      <c r="V754" s="271" t="s">
        <v>1</v>
      </c>
      <c r="W754" s="271" t="s">
        <v>1</v>
      </c>
      <c r="X754" s="271" t="s">
        <v>1</v>
      </c>
      <c r="Y754" s="271" t="s">
        <v>1</v>
      </c>
      <c r="Z754" s="271" t="s">
        <v>1</v>
      </c>
      <c r="AA754" s="271" t="s">
        <v>1</v>
      </c>
      <c r="AB754" s="271" t="s">
        <v>1</v>
      </c>
      <c r="AC754" s="271" t="s">
        <v>1</v>
      </c>
      <c r="AD754" s="271" t="s">
        <v>1</v>
      </c>
      <c r="AE754" s="274" t="s">
        <v>20</v>
      </c>
      <c r="AF754" s="271" t="s">
        <v>1</v>
      </c>
      <c r="AG754" s="271" t="s">
        <v>1</v>
      </c>
      <c r="AH754" s="271" t="s">
        <v>1</v>
      </c>
      <c r="AI754" s="271" t="s">
        <v>1</v>
      </c>
      <c r="AJ754" s="271" t="s">
        <v>1</v>
      </c>
      <c r="AK754" s="271" t="s">
        <v>1</v>
      </c>
      <c r="AL754" s="271" t="s">
        <v>1</v>
      </c>
      <c r="AM754" s="271" t="s">
        <v>1</v>
      </c>
      <c r="AN754" s="271" t="s">
        <v>1</v>
      </c>
      <c r="AO754" s="271" t="s">
        <v>1</v>
      </c>
      <c r="AP754" s="271" t="s">
        <v>1</v>
      </c>
      <c r="AQ754" s="271" t="s">
        <v>1</v>
      </c>
      <c r="AR754" s="271" t="s">
        <v>1</v>
      </c>
      <c r="AS754" s="271" t="s">
        <v>1</v>
      </c>
      <c r="AT754" s="271" t="s">
        <v>1</v>
      </c>
      <c r="AU754" s="271" t="s">
        <v>1</v>
      </c>
      <c r="AV754" s="271" t="s">
        <v>1</v>
      </c>
      <c r="AW754" s="284" t="s">
        <v>1</v>
      </c>
      <c r="AX754" s="284">
        <v>0</v>
      </c>
      <c r="AY754" s="284">
        <v>0</v>
      </c>
      <c r="AZ754" s="276" t="s">
        <v>1</v>
      </c>
      <c r="BA754" s="276" t="s">
        <v>1</v>
      </c>
      <c r="BB754" s="283" t="s">
        <v>1</v>
      </c>
      <c r="BD754" s="150" t="e">
        <f>_xlfn.XLOOKUP(A754,'KSD auditees'!A:A,'KSD auditees'!A:A)</f>
        <v>#N/A</v>
      </c>
      <c r="BE754" s="150" t="e">
        <f>_xlfn.XLOOKUP(A754,'KSD auditees'!A:A,'KSD auditees'!G:G)</f>
        <v>#N/A</v>
      </c>
      <c r="BF754" s="150" t="e">
        <f>_xlfn.XLOOKUP(A754,'[27]Non AGSA'!B:B,'[27]Non AGSA'!B:B)</f>
        <v>#N/A</v>
      </c>
      <c r="BG754" s="150">
        <f>_xlfn.XLOOKUP(A754,'[27]Dormant auditee list'!C:C,'[27]Dormant auditee list'!C:C)</f>
        <v>1606</v>
      </c>
      <c r="BH754" s="150" t="e">
        <f>_xlfn.XLOOKUP(A754,[27]Reworked!A:A,[27]Reworked!I:I)</f>
        <v>#N/A</v>
      </c>
      <c r="BJ754" s="150">
        <v>2</v>
      </c>
      <c r="BK754" s="150">
        <v>2</v>
      </c>
    </row>
    <row r="755" spans="1:63" ht="27" customHeight="1" x14ac:dyDescent="0.25">
      <c r="A755" s="265">
        <v>483</v>
      </c>
      <c r="B755" s="266" t="s">
        <v>1504</v>
      </c>
      <c r="C755" s="271" t="s">
        <v>1193</v>
      </c>
      <c r="D755" s="271" t="s">
        <v>815</v>
      </c>
      <c r="E755" s="271" t="s">
        <v>415</v>
      </c>
      <c r="F755" s="271" t="s">
        <v>1</v>
      </c>
      <c r="G755" s="271" t="s">
        <v>817</v>
      </c>
      <c r="H755" s="266" t="s">
        <v>696</v>
      </c>
      <c r="I755" s="266" t="s">
        <v>437</v>
      </c>
      <c r="J755" s="275" t="s">
        <v>33</v>
      </c>
      <c r="K755" s="271" t="s">
        <v>1</v>
      </c>
      <c r="L755" s="271" t="s">
        <v>1</v>
      </c>
      <c r="M755" s="275" t="s">
        <v>33</v>
      </c>
      <c r="N755" s="271" t="s">
        <v>1</v>
      </c>
      <c r="O755" s="271" t="s">
        <v>1</v>
      </c>
      <c r="P755" s="271" t="s">
        <v>1</v>
      </c>
      <c r="Q755" s="271" t="s">
        <v>1</v>
      </c>
      <c r="R755" s="271" t="s">
        <v>1</v>
      </c>
      <c r="S755" s="271" t="s">
        <v>1</v>
      </c>
      <c r="T755" s="271" t="s">
        <v>1</v>
      </c>
      <c r="U755" s="271" t="s">
        <v>1</v>
      </c>
      <c r="V755" s="271" t="s">
        <v>1</v>
      </c>
      <c r="W755" s="271" t="s">
        <v>1</v>
      </c>
      <c r="X755" s="271" t="s">
        <v>1</v>
      </c>
      <c r="Y755" s="271" t="s">
        <v>1</v>
      </c>
      <c r="Z755" s="271" t="s">
        <v>1</v>
      </c>
      <c r="AA755" s="271" t="s">
        <v>1</v>
      </c>
      <c r="AB755" s="271" t="s">
        <v>1</v>
      </c>
      <c r="AC755" s="271" t="s">
        <v>1</v>
      </c>
      <c r="AD755" s="271" t="s">
        <v>1</v>
      </c>
      <c r="AE755" s="271" t="s">
        <v>1</v>
      </c>
      <c r="AF755" s="271" t="s">
        <v>1</v>
      </c>
      <c r="AG755" s="271" t="s">
        <v>1</v>
      </c>
      <c r="AH755" s="271" t="s">
        <v>1</v>
      </c>
      <c r="AI755" s="271" t="s">
        <v>1</v>
      </c>
      <c r="AJ755" s="271" t="s">
        <v>1</v>
      </c>
      <c r="AK755" s="271" t="s">
        <v>1</v>
      </c>
      <c r="AL755" s="271" t="s">
        <v>1</v>
      </c>
      <c r="AM755" s="271" t="s">
        <v>1</v>
      </c>
      <c r="AN755" s="271" t="s">
        <v>1</v>
      </c>
      <c r="AO755" s="271" t="s">
        <v>1</v>
      </c>
      <c r="AP755" s="271" t="s">
        <v>1</v>
      </c>
      <c r="AQ755" s="271" t="s">
        <v>1</v>
      </c>
      <c r="AR755" s="271" t="s">
        <v>1</v>
      </c>
      <c r="AS755" s="271" t="s">
        <v>1</v>
      </c>
      <c r="AT755" s="271" t="s">
        <v>1</v>
      </c>
      <c r="AU755" s="271" t="s">
        <v>1</v>
      </c>
      <c r="AV755" s="271" t="s">
        <v>1</v>
      </c>
      <c r="AW755" s="284" t="s">
        <v>1</v>
      </c>
      <c r="AX755" s="284">
        <v>0</v>
      </c>
      <c r="AY755" s="284">
        <v>0</v>
      </c>
      <c r="AZ755" s="276" t="s">
        <v>1</v>
      </c>
      <c r="BA755" s="276" t="s">
        <v>1</v>
      </c>
      <c r="BB755" s="283" t="s">
        <v>1</v>
      </c>
      <c r="BD755" s="150" t="e">
        <f>_xlfn.XLOOKUP(A755,'KSD auditees'!A:A,'KSD auditees'!A:A)</f>
        <v>#N/A</v>
      </c>
      <c r="BE755" s="150" t="e">
        <f>_xlfn.XLOOKUP(A755,'KSD auditees'!A:A,'KSD auditees'!G:G)</f>
        <v>#N/A</v>
      </c>
      <c r="BF755" s="150" t="e">
        <f>_xlfn.XLOOKUP(A755,'[27]Non AGSA'!B:B,'[27]Non AGSA'!B:B)</f>
        <v>#N/A</v>
      </c>
      <c r="BG755" s="150">
        <f>_xlfn.XLOOKUP(A755,'[27]Dormant auditee list'!C:C,'[27]Dormant auditee list'!C:C)</f>
        <v>483</v>
      </c>
      <c r="BH755" s="150" t="e">
        <f>_xlfn.XLOOKUP(A755,[27]Reworked!A:A,[27]Reworked!I:I)</f>
        <v>#N/A</v>
      </c>
      <c r="BJ755" s="150">
        <v>2</v>
      </c>
      <c r="BK755" s="150">
        <v>1</v>
      </c>
    </row>
    <row r="756" spans="1:63" ht="26.25" customHeight="1" x14ac:dyDescent="0.25">
      <c r="A756" s="265">
        <v>489</v>
      </c>
      <c r="B756" s="266" t="s">
        <v>850</v>
      </c>
      <c r="C756" s="271" t="s">
        <v>1193</v>
      </c>
      <c r="D756" s="271" t="s">
        <v>815</v>
      </c>
      <c r="E756" s="271" t="s">
        <v>415</v>
      </c>
      <c r="F756" s="271" t="s">
        <v>1</v>
      </c>
      <c r="G756" s="271" t="s">
        <v>463</v>
      </c>
      <c r="H756" s="266" t="s">
        <v>444</v>
      </c>
      <c r="I756" s="266" t="s">
        <v>437</v>
      </c>
      <c r="J756" s="275" t="s">
        <v>33</v>
      </c>
      <c r="K756" s="271" t="s">
        <v>1</v>
      </c>
      <c r="L756" s="271" t="s">
        <v>1</v>
      </c>
      <c r="M756" s="275" t="s">
        <v>33</v>
      </c>
      <c r="N756" s="271" t="s">
        <v>1</v>
      </c>
      <c r="O756" s="271" t="s">
        <v>1</v>
      </c>
      <c r="P756" s="271" t="s">
        <v>1</v>
      </c>
      <c r="Q756" s="271" t="s">
        <v>1</v>
      </c>
      <c r="R756" s="271" t="s">
        <v>1</v>
      </c>
      <c r="S756" s="271" t="s">
        <v>1</v>
      </c>
      <c r="T756" s="271" t="s">
        <v>1</v>
      </c>
      <c r="U756" s="271" t="s">
        <v>1</v>
      </c>
      <c r="V756" s="271" t="s">
        <v>1</v>
      </c>
      <c r="W756" s="271" t="s">
        <v>1</v>
      </c>
      <c r="X756" s="271" t="s">
        <v>1</v>
      </c>
      <c r="Y756" s="271" t="s">
        <v>1</v>
      </c>
      <c r="Z756" s="271" t="s">
        <v>1</v>
      </c>
      <c r="AA756" s="271" t="s">
        <v>1</v>
      </c>
      <c r="AB756" s="271" t="s">
        <v>1</v>
      </c>
      <c r="AC756" s="271" t="s">
        <v>1</v>
      </c>
      <c r="AD756" s="271" t="s">
        <v>1</v>
      </c>
      <c r="AE756" s="271" t="s">
        <v>1</v>
      </c>
      <c r="AF756" s="271" t="s">
        <v>1</v>
      </c>
      <c r="AG756" s="271" t="s">
        <v>1</v>
      </c>
      <c r="AH756" s="271" t="s">
        <v>1</v>
      </c>
      <c r="AI756" s="271" t="s">
        <v>1</v>
      </c>
      <c r="AJ756" s="271" t="s">
        <v>1</v>
      </c>
      <c r="AK756" s="271" t="s">
        <v>1</v>
      </c>
      <c r="AL756" s="271" t="s">
        <v>1</v>
      </c>
      <c r="AM756" s="271" t="s">
        <v>1</v>
      </c>
      <c r="AN756" s="271" t="s">
        <v>1</v>
      </c>
      <c r="AO756" s="271" t="s">
        <v>1</v>
      </c>
      <c r="AP756" s="271" t="s">
        <v>1</v>
      </c>
      <c r="AQ756" s="271" t="s">
        <v>1</v>
      </c>
      <c r="AR756" s="271" t="s">
        <v>1</v>
      </c>
      <c r="AS756" s="271" t="s">
        <v>1</v>
      </c>
      <c r="AT756" s="271" t="s">
        <v>1</v>
      </c>
      <c r="AU756" s="271" t="s">
        <v>1</v>
      </c>
      <c r="AV756" s="271" t="s">
        <v>1</v>
      </c>
      <c r="AW756" s="284" t="s">
        <v>1</v>
      </c>
      <c r="AX756" s="284">
        <v>0</v>
      </c>
      <c r="AY756" s="284">
        <v>0</v>
      </c>
      <c r="AZ756" s="276" t="s">
        <v>1</v>
      </c>
      <c r="BA756" s="276" t="s">
        <v>1</v>
      </c>
      <c r="BB756" s="283" t="s">
        <v>1</v>
      </c>
      <c r="BD756" s="150" t="e">
        <f>_xlfn.XLOOKUP(A756,'KSD auditees'!A:A,'KSD auditees'!A:A)</f>
        <v>#N/A</v>
      </c>
      <c r="BE756" s="150" t="e">
        <f>_xlfn.XLOOKUP(A756,'KSD auditees'!A:A,'KSD auditees'!G:G)</f>
        <v>#N/A</v>
      </c>
      <c r="BF756" s="150" t="e">
        <f>_xlfn.XLOOKUP(A756,'[27]Non AGSA'!B:B,'[27]Non AGSA'!B:B)</f>
        <v>#N/A</v>
      </c>
      <c r="BG756" s="150">
        <f>_xlfn.XLOOKUP(A756,'[27]Dormant auditee list'!C:C,'[27]Dormant auditee list'!C:C)</f>
        <v>489</v>
      </c>
      <c r="BH756" s="150" t="e">
        <f>_xlfn.XLOOKUP(A756,[27]Reworked!A:A,[27]Reworked!I:I)</f>
        <v>#N/A</v>
      </c>
      <c r="BJ756" s="150">
        <v>2</v>
      </c>
      <c r="BK756" s="150">
        <v>1</v>
      </c>
    </row>
    <row r="757" spans="1:63" ht="34.5" customHeight="1" x14ac:dyDescent="0.25">
      <c r="A757" s="265">
        <v>498</v>
      </c>
      <c r="B757" s="266" t="s">
        <v>1505</v>
      </c>
      <c r="C757" s="271" t="s">
        <v>1193</v>
      </c>
      <c r="D757" s="271" t="s">
        <v>1086</v>
      </c>
      <c r="E757" s="271" t="s">
        <v>415</v>
      </c>
      <c r="F757" s="271" t="s">
        <v>1</v>
      </c>
      <c r="G757" s="271" t="s">
        <v>520</v>
      </c>
      <c r="H757" s="266" t="s">
        <v>440</v>
      </c>
      <c r="I757" s="266" t="s">
        <v>437</v>
      </c>
      <c r="J757" s="285" t="s">
        <v>39</v>
      </c>
      <c r="K757" s="271" t="s">
        <v>1</v>
      </c>
      <c r="L757" s="271" t="s">
        <v>1</v>
      </c>
      <c r="M757" s="285" t="s">
        <v>39</v>
      </c>
      <c r="N757" s="271" t="s">
        <v>1</v>
      </c>
      <c r="O757" s="271" t="s">
        <v>1</v>
      </c>
      <c r="P757" s="271" t="s">
        <v>1</v>
      </c>
      <c r="Q757" s="271" t="s">
        <v>1</v>
      </c>
      <c r="R757" s="271" t="s">
        <v>1</v>
      </c>
      <c r="S757" s="271" t="s">
        <v>1</v>
      </c>
      <c r="T757" s="271" t="s">
        <v>1</v>
      </c>
      <c r="U757" s="271" t="s">
        <v>1</v>
      </c>
      <c r="V757" s="271" t="s">
        <v>1</v>
      </c>
      <c r="W757" s="271" t="s">
        <v>1</v>
      </c>
      <c r="X757" s="271" t="s">
        <v>1</v>
      </c>
      <c r="Y757" s="271" t="s">
        <v>1</v>
      </c>
      <c r="Z757" s="271" t="s">
        <v>1</v>
      </c>
      <c r="AA757" s="271" t="s">
        <v>1</v>
      </c>
      <c r="AB757" s="271" t="s">
        <v>1</v>
      </c>
      <c r="AC757" s="271" t="s">
        <v>1</v>
      </c>
      <c r="AD757" s="271" t="s">
        <v>1</v>
      </c>
      <c r="AE757" s="271" t="s">
        <v>1</v>
      </c>
      <c r="AF757" s="271" t="s">
        <v>1</v>
      </c>
      <c r="AG757" s="271" t="s">
        <v>1</v>
      </c>
      <c r="AH757" s="271" t="s">
        <v>1</v>
      </c>
      <c r="AI757" s="271" t="s">
        <v>1</v>
      </c>
      <c r="AJ757" s="271" t="s">
        <v>1</v>
      </c>
      <c r="AK757" s="271" t="s">
        <v>1</v>
      </c>
      <c r="AL757" s="271" t="s">
        <v>1</v>
      </c>
      <c r="AM757" s="271" t="s">
        <v>1</v>
      </c>
      <c r="AN757" s="271" t="s">
        <v>1</v>
      </c>
      <c r="AO757" s="271" t="s">
        <v>1</v>
      </c>
      <c r="AP757" s="271" t="s">
        <v>1</v>
      </c>
      <c r="AQ757" s="271" t="s">
        <v>1</v>
      </c>
      <c r="AR757" s="271" t="s">
        <v>1</v>
      </c>
      <c r="AS757" s="271" t="s">
        <v>1</v>
      </c>
      <c r="AT757" s="271" t="s">
        <v>1</v>
      </c>
      <c r="AU757" s="271" t="s">
        <v>1</v>
      </c>
      <c r="AV757" s="271" t="s">
        <v>1</v>
      </c>
      <c r="AW757" s="284" t="s">
        <v>1</v>
      </c>
      <c r="AX757" s="284">
        <v>0</v>
      </c>
      <c r="AY757" s="284">
        <v>0</v>
      </c>
      <c r="AZ757" s="276" t="s">
        <v>1</v>
      </c>
      <c r="BA757" s="276" t="s">
        <v>1</v>
      </c>
      <c r="BB757" s="283" t="s">
        <v>1</v>
      </c>
      <c r="BD757" s="150" t="e">
        <f>_xlfn.XLOOKUP(A757,'KSD auditees'!A:A,'KSD auditees'!A:A)</f>
        <v>#N/A</v>
      </c>
      <c r="BE757" s="150" t="e">
        <f>_xlfn.XLOOKUP(A757,'KSD auditees'!A:A,'KSD auditees'!G:G)</f>
        <v>#N/A</v>
      </c>
      <c r="BF757" s="150" t="e">
        <f>_xlfn.XLOOKUP(A757,'[27]Non AGSA'!B:B,'[27]Non AGSA'!B:B)</f>
        <v>#N/A</v>
      </c>
      <c r="BG757" s="150">
        <f>_xlfn.XLOOKUP(A757,'[27]Dormant auditee list'!C:C,'[27]Dormant auditee list'!C:C)</f>
        <v>498</v>
      </c>
      <c r="BH757" s="150" t="e">
        <f>_xlfn.XLOOKUP(A757,[27]Reworked!A:A,[27]Reworked!I:I)</f>
        <v>#N/A</v>
      </c>
      <c r="BJ757" s="150">
        <v>2</v>
      </c>
      <c r="BK757" s="150">
        <v>6</v>
      </c>
    </row>
    <row r="758" spans="1:63" ht="34.5" customHeight="1" x14ac:dyDescent="0.25">
      <c r="A758" s="265">
        <v>1549</v>
      </c>
      <c r="B758" s="266" t="s">
        <v>1506</v>
      </c>
      <c r="C758" s="271" t="s">
        <v>1193</v>
      </c>
      <c r="D758" s="271" t="s">
        <v>896</v>
      </c>
      <c r="E758" s="271" t="s">
        <v>415</v>
      </c>
      <c r="F758" s="271" t="s">
        <v>1</v>
      </c>
      <c r="G758" s="271" t="s">
        <v>209</v>
      </c>
      <c r="H758" s="266" t="s">
        <v>440</v>
      </c>
      <c r="I758" s="266" t="s">
        <v>437</v>
      </c>
      <c r="J758" s="285" t="s">
        <v>39</v>
      </c>
      <c r="K758" s="271" t="s">
        <v>1</v>
      </c>
      <c r="L758" s="271" t="s">
        <v>1</v>
      </c>
      <c r="M758" s="285" t="s">
        <v>39</v>
      </c>
      <c r="N758" s="271" t="s">
        <v>1</v>
      </c>
      <c r="O758" s="271" t="s">
        <v>1</v>
      </c>
      <c r="P758" s="271" t="s">
        <v>1</v>
      </c>
      <c r="Q758" s="271" t="s">
        <v>1</v>
      </c>
      <c r="R758" s="271" t="s">
        <v>1</v>
      </c>
      <c r="S758" s="271" t="s">
        <v>1</v>
      </c>
      <c r="T758" s="271" t="s">
        <v>1</v>
      </c>
      <c r="U758" s="271" t="s">
        <v>1</v>
      </c>
      <c r="V758" s="271" t="s">
        <v>1</v>
      </c>
      <c r="W758" s="271" t="s">
        <v>1</v>
      </c>
      <c r="X758" s="271" t="s">
        <v>1</v>
      </c>
      <c r="Y758" s="271" t="s">
        <v>1</v>
      </c>
      <c r="Z758" s="271" t="s">
        <v>1</v>
      </c>
      <c r="AA758" s="271" t="s">
        <v>1</v>
      </c>
      <c r="AB758" s="271" t="s">
        <v>1</v>
      </c>
      <c r="AC758" s="271" t="s">
        <v>1</v>
      </c>
      <c r="AD758" s="271" t="s">
        <v>1</v>
      </c>
      <c r="AE758" s="271" t="s">
        <v>1</v>
      </c>
      <c r="AF758" s="271" t="s">
        <v>1</v>
      </c>
      <c r="AG758" s="271" t="s">
        <v>1</v>
      </c>
      <c r="AH758" s="271" t="s">
        <v>1</v>
      </c>
      <c r="AI758" s="271" t="s">
        <v>1</v>
      </c>
      <c r="AJ758" s="271" t="s">
        <v>1</v>
      </c>
      <c r="AK758" s="271" t="s">
        <v>1</v>
      </c>
      <c r="AL758" s="271" t="s">
        <v>1</v>
      </c>
      <c r="AM758" s="271" t="s">
        <v>1</v>
      </c>
      <c r="AN758" s="271" t="s">
        <v>1</v>
      </c>
      <c r="AO758" s="271" t="s">
        <v>1</v>
      </c>
      <c r="AP758" s="271" t="s">
        <v>1</v>
      </c>
      <c r="AQ758" s="271" t="s">
        <v>1</v>
      </c>
      <c r="AR758" s="271" t="s">
        <v>1</v>
      </c>
      <c r="AS758" s="271" t="s">
        <v>1</v>
      </c>
      <c r="AT758" s="271" t="s">
        <v>1</v>
      </c>
      <c r="AU758" s="271" t="s">
        <v>1</v>
      </c>
      <c r="AV758" s="271" t="s">
        <v>1</v>
      </c>
      <c r="AW758" s="284" t="s">
        <v>1</v>
      </c>
      <c r="AX758" s="284">
        <v>0</v>
      </c>
      <c r="AY758" s="284">
        <v>0</v>
      </c>
      <c r="AZ758" s="276" t="s">
        <v>1</v>
      </c>
      <c r="BA758" s="276" t="s">
        <v>1</v>
      </c>
      <c r="BB758" s="283" t="s">
        <v>1</v>
      </c>
      <c r="BD758" s="150" t="e">
        <f>_xlfn.XLOOKUP(A758,'KSD auditees'!A:A,'KSD auditees'!A:A)</f>
        <v>#N/A</v>
      </c>
      <c r="BE758" s="150" t="e">
        <f>_xlfn.XLOOKUP(A758,'KSD auditees'!A:A,'KSD auditees'!G:G)</f>
        <v>#N/A</v>
      </c>
      <c r="BF758" s="150" t="e">
        <f>_xlfn.XLOOKUP(A758,'[27]Non AGSA'!B:B,'[27]Non AGSA'!B:B)</f>
        <v>#N/A</v>
      </c>
      <c r="BG758" s="150">
        <f>_xlfn.XLOOKUP(A758,'[27]Dormant auditee list'!C:C,'[27]Dormant auditee list'!C:C)</f>
        <v>1549</v>
      </c>
      <c r="BH758" s="150" t="e">
        <f>_xlfn.XLOOKUP(A758,[27]Reworked!A:A,[27]Reworked!I:I)</f>
        <v>#N/A</v>
      </c>
      <c r="BJ758" s="150">
        <v>2</v>
      </c>
      <c r="BK758" s="150">
        <v>6</v>
      </c>
    </row>
    <row r="759" spans="1:63" ht="34.5" customHeight="1" x14ac:dyDescent="0.25">
      <c r="A759" s="265">
        <v>1548</v>
      </c>
      <c r="B759" s="266" t="s">
        <v>938</v>
      </c>
      <c r="C759" s="271" t="s">
        <v>1193</v>
      </c>
      <c r="D759" s="271" t="s">
        <v>896</v>
      </c>
      <c r="E759" s="271" t="s">
        <v>415</v>
      </c>
      <c r="F759" s="271" t="s">
        <v>1</v>
      </c>
      <c r="G759" s="271" t="s">
        <v>209</v>
      </c>
      <c r="H759" s="266" t="s">
        <v>440</v>
      </c>
      <c r="I759" s="266" t="s">
        <v>437</v>
      </c>
      <c r="J759" s="285" t="s">
        <v>39</v>
      </c>
      <c r="K759" s="271" t="s">
        <v>1</v>
      </c>
      <c r="L759" s="271" t="s">
        <v>1</v>
      </c>
      <c r="M759" s="285" t="s">
        <v>39</v>
      </c>
      <c r="N759" s="271" t="s">
        <v>1</v>
      </c>
      <c r="O759" s="271" t="s">
        <v>1</v>
      </c>
      <c r="P759" s="271" t="s">
        <v>1</v>
      </c>
      <c r="Q759" s="271" t="s">
        <v>1</v>
      </c>
      <c r="R759" s="271" t="s">
        <v>1</v>
      </c>
      <c r="S759" s="271" t="s">
        <v>1</v>
      </c>
      <c r="T759" s="271" t="s">
        <v>1</v>
      </c>
      <c r="U759" s="271" t="s">
        <v>1</v>
      </c>
      <c r="V759" s="271" t="s">
        <v>1</v>
      </c>
      <c r="W759" s="271" t="s">
        <v>1</v>
      </c>
      <c r="X759" s="271" t="s">
        <v>1</v>
      </c>
      <c r="Y759" s="271" t="s">
        <v>1</v>
      </c>
      <c r="Z759" s="271" t="s">
        <v>1</v>
      </c>
      <c r="AA759" s="271" t="s">
        <v>1</v>
      </c>
      <c r="AB759" s="271" t="s">
        <v>1</v>
      </c>
      <c r="AC759" s="271" t="s">
        <v>1</v>
      </c>
      <c r="AD759" s="271" t="s">
        <v>1</v>
      </c>
      <c r="AE759" s="271" t="s">
        <v>1</v>
      </c>
      <c r="AF759" s="271" t="s">
        <v>1</v>
      </c>
      <c r="AG759" s="271" t="s">
        <v>1</v>
      </c>
      <c r="AH759" s="271" t="s">
        <v>1</v>
      </c>
      <c r="AI759" s="271" t="s">
        <v>1</v>
      </c>
      <c r="AJ759" s="271" t="s">
        <v>1</v>
      </c>
      <c r="AK759" s="271" t="s">
        <v>1</v>
      </c>
      <c r="AL759" s="271" t="s">
        <v>1</v>
      </c>
      <c r="AM759" s="271" t="s">
        <v>1</v>
      </c>
      <c r="AN759" s="271" t="s">
        <v>1</v>
      </c>
      <c r="AO759" s="271" t="s">
        <v>1</v>
      </c>
      <c r="AP759" s="271" t="s">
        <v>1</v>
      </c>
      <c r="AQ759" s="271" t="s">
        <v>1</v>
      </c>
      <c r="AR759" s="271" t="s">
        <v>1</v>
      </c>
      <c r="AS759" s="271" t="s">
        <v>1</v>
      </c>
      <c r="AT759" s="271" t="s">
        <v>1</v>
      </c>
      <c r="AU759" s="271" t="s">
        <v>1</v>
      </c>
      <c r="AV759" s="271" t="s">
        <v>1</v>
      </c>
      <c r="AW759" s="284" t="s">
        <v>1</v>
      </c>
      <c r="AX759" s="284">
        <v>0</v>
      </c>
      <c r="AY759" s="284">
        <v>0</v>
      </c>
      <c r="AZ759" s="276" t="s">
        <v>1</v>
      </c>
      <c r="BA759" s="276" t="s">
        <v>1</v>
      </c>
      <c r="BB759" s="283" t="s">
        <v>1</v>
      </c>
      <c r="BD759" s="150" t="e">
        <f>_xlfn.XLOOKUP(A759,'KSD auditees'!A:A,'KSD auditees'!A:A)</f>
        <v>#N/A</v>
      </c>
      <c r="BE759" s="150" t="e">
        <f>_xlfn.XLOOKUP(A759,'KSD auditees'!A:A,'KSD auditees'!G:G)</f>
        <v>#N/A</v>
      </c>
      <c r="BF759" s="150" t="e">
        <f>_xlfn.XLOOKUP(A759,'[27]Non AGSA'!B:B,'[27]Non AGSA'!B:B)</f>
        <v>#N/A</v>
      </c>
      <c r="BG759" s="150">
        <f>_xlfn.XLOOKUP(A759,'[27]Dormant auditee list'!C:C,'[27]Dormant auditee list'!C:C)</f>
        <v>1548</v>
      </c>
      <c r="BH759" s="150" t="e">
        <f>_xlfn.XLOOKUP(A759,[27]Reworked!A:A,[27]Reworked!I:I)</f>
        <v>#N/A</v>
      </c>
      <c r="BJ759" s="150">
        <v>2</v>
      </c>
      <c r="BK759" s="150">
        <v>6</v>
      </c>
    </row>
    <row r="760" spans="1:63" ht="14.25" customHeight="1" x14ac:dyDescent="0.25">
      <c r="A760" s="265">
        <v>1360</v>
      </c>
      <c r="B760" s="266" t="s">
        <v>1507</v>
      </c>
      <c r="C760" s="271" t="s">
        <v>1193</v>
      </c>
      <c r="D760" s="271" t="s">
        <v>625</v>
      </c>
      <c r="E760" s="271" t="s">
        <v>415</v>
      </c>
      <c r="F760" s="271" t="s">
        <v>1</v>
      </c>
      <c r="G760" s="271" t="s">
        <v>1</v>
      </c>
      <c r="H760" s="266" t="s">
        <v>1</v>
      </c>
      <c r="I760" s="266" t="s">
        <v>625</v>
      </c>
      <c r="J760" s="275" t="s">
        <v>33</v>
      </c>
      <c r="K760" s="271" t="s">
        <v>1</v>
      </c>
      <c r="L760" s="271" t="s">
        <v>1</v>
      </c>
      <c r="M760" s="275" t="s">
        <v>33</v>
      </c>
      <c r="N760" s="271" t="s">
        <v>1</v>
      </c>
      <c r="O760" s="271" t="s">
        <v>1</v>
      </c>
      <c r="P760" s="271" t="s">
        <v>1</v>
      </c>
      <c r="Q760" s="271" t="s">
        <v>1</v>
      </c>
      <c r="R760" s="271" t="s">
        <v>1</v>
      </c>
      <c r="S760" s="271" t="s">
        <v>1</v>
      </c>
      <c r="T760" s="271" t="s">
        <v>1</v>
      </c>
      <c r="U760" s="271" t="s">
        <v>1</v>
      </c>
      <c r="V760" s="271" t="s">
        <v>1</v>
      </c>
      <c r="W760" s="271" t="s">
        <v>1</v>
      </c>
      <c r="X760" s="271" t="s">
        <v>1</v>
      </c>
      <c r="Y760" s="271" t="s">
        <v>1</v>
      </c>
      <c r="Z760" s="271" t="s">
        <v>1</v>
      </c>
      <c r="AA760" s="271" t="s">
        <v>1</v>
      </c>
      <c r="AB760" s="271" t="s">
        <v>1</v>
      </c>
      <c r="AC760" s="271" t="s">
        <v>1</v>
      </c>
      <c r="AD760" s="271" t="s">
        <v>1</v>
      </c>
      <c r="AE760" s="271" t="s">
        <v>1</v>
      </c>
      <c r="AF760" s="271" t="s">
        <v>1</v>
      </c>
      <c r="AG760" s="271" t="s">
        <v>1</v>
      </c>
      <c r="AH760" s="271" t="s">
        <v>1</v>
      </c>
      <c r="AI760" s="271" t="s">
        <v>1</v>
      </c>
      <c r="AJ760" s="271" t="s">
        <v>1</v>
      </c>
      <c r="AK760" s="271" t="s">
        <v>1</v>
      </c>
      <c r="AL760" s="271" t="s">
        <v>1</v>
      </c>
      <c r="AM760" s="271" t="s">
        <v>1</v>
      </c>
      <c r="AN760" s="271" t="s">
        <v>1</v>
      </c>
      <c r="AO760" s="271" t="s">
        <v>1</v>
      </c>
      <c r="AP760" s="271" t="s">
        <v>1</v>
      </c>
      <c r="AQ760" s="271" t="s">
        <v>1</v>
      </c>
      <c r="AR760" s="271" t="s">
        <v>1</v>
      </c>
      <c r="AS760" s="271" t="s">
        <v>1</v>
      </c>
      <c r="AT760" s="271" t="s">
        <v>1</v>
      </c>
      <c r="AU760" s="271" t="s">
        <v>1</v>
      </c>
      <c r="AV760" s="271" t="s">
        <v>1</v>
      </c>
      <c r="AW760" s="284" t="s">
        <v>1</v>
      </c>
      <c r="AX760" s="275">
        <v>1</v>
      </c>
      <c r="AY760" s="284">
        <v>0</v>
      </c>
      <c r="AZ760" s="276" t="s">
        <v>1</v>
      </c>
      <c r="BA760" s="276" t="s">
        <v>1</v>
      </c>
      <c r="BB760" s="283" t="s">
        <v>1</v>
      </c>
      <c r="BD760" s="150" t="e">
        <f>_xlfn.XLOOKUP(A760,'KSD auditees'!A:A,'KSD auditees'!A:A)</f>
        <v>#N/A</v>
      </c>
      <c r="BE760" s="150" t="e">
        <f>_xlfn.XLOOKUP(A760,'KSD auditees'!A:A,'KSD auditees'!G:G)</f>
        <v>#N/A</v>
      </c>
      <c r="BF760" s="150" t="e">
        <f>_xlfn.XLOOKUP(A760,'[27]Non AGSA'!B:B,'[27]Non AGSA'!B:B)</f>
        <v>#N/A</v>
      </c>
      <c r="BG760" s="150">
        <f>_xlfn.XLOOKUP(A760,'[27]Dormant auditee list'!C:C,'[27]Dormant auditee list'!C:C)</f>
        <v>1360</v>
      </c>
      <c r="BH760" s="150" t="e">
        <f>_xlfn.XLOOKUP(A760,[27]Reworked!A:A,[27]Reworked!I:I)</f>
        <v>#N/A</v>
      </c>
      <c r="BJ760" s="150">
        <v>2</v>
      </c>
      <c r="BK760" s="150">
        <v>1</v>
      </c>
    </row>
    <row r="761" spans="1:63" ht="26.25" customHeight="1" x14ac:dyDescent="0.25">
      <c r="A761" s="265">
        <v>1516</v>
      </c>
      <c r="B761" s="266" t="s">
        <v>1508</v>
      </c>
      <c r="C761" s="271" t="s">
        <v>1193</v>
      </c>
      <c r="D761" s="271" t="s">
        <v>896</v>
      </c>
      <c r="E761" s="271" t="s">
        <v>415</v>
      </c>
      <c r="F761" s="271" t="s">
        <v>1</v>
      </c>
      <c r="G761" s="271" t="s">
        <v>817</v>
      </c>
      <c r="H761" s="266" t="s">
        <v>696</v>
      </c>
      <c r="I761" s="266" t="s">
        <v>437</v>
      </c>
      <c r="J761" s="285" t="s">
        <v>39</v>
      </c>
      <c r="K761" s="271" t="s">
        <v>1</v>
      </c>
      <c r="L761" s="271" t="s">
        <v>1</v>
      </c>
      <c r="M761" s="285" t="s">
        <v>39</v>
      </c>
      <c r="N761" s="271" t="s">
        <v>1</v>
      </c>
      <c r="O761" s="271" t="s">
        <v>1</v>
      </c>
      <c r="P761" s="271" t="s">
        <v>1</v>
      </c>
      <c r="Q761" s="271" t="s">
        <v>1</v>
      </c>
      <c r="R761" s="271" t="s">
        <v>1</v>
      </c>
      <c r="S761" s="271" t="s">
        <v>1</v>
      </c>
      <c r="T761" s="271" t="s">
        <v>1</v>
      </c>
      <c r="U761" s="271" t="s">
        <v>1</v>
      </c>
      <c r="V761" s="271" t="s">
        <v>1</v>
      </c>
      <c r="W761" s="271" t="s">
        <v>1</v>
      </c>
      <c r="X761" s="271" t="s">
        <v>1</v>
      </c>
      <c r="Y761" s="271" t="s">
        <v>1</v>
      </c>
      <c r="Z761" s="271" t="s">
        <v>1</v>
      </c>
      <c r="AA761" s="271" t="s">
        <v>1</v>
      </c>
      <c r="AB761" s="271" t="s">
        <v>1</v>
      </c>
      <c r="AC761" s="271" t="s">
        <v>1</v>
      </c>
      <c r="AD761" s="271" t="s">
        <v>1</v>
      </c>
      <c r="AE761" s="271" t="s">
        <v>1</v>
      </c>
      <c r="AF761" s="271" t="s">
        <v>1</v>
      </c>
      <c r="AG761" s="271" t="s">
        <v>1</v>
      </c>
      <c r="AH761" s="271" t="s">
        <v>1</v>
      </c>
      <c r="AI761" s="271" t="s">
        <v>1</v>
      </c>
      <c r="AJ761" s="271" t="s">
        <v>1</v>
      </c>
      <c r="AK761" s="271" t="s">
        <v>1</v>
      </c>
      <c r="AL761" s="271" t="s">
        <v>1</v>
      </c>
      <c r="AM761" s="271" t="s">
        <v>1</v>
      </c>
      <c r="AN761" s="271" t="s">
        <v>1</v>
      </c>
      <c r="AO761" s="271" t="s">
        <v>1</v>
      </c>
      <c r="AP761" s="271" t="s">
        <v>1</v>
      </c>
      <c r="AQ761" s="271" t="s">
        <v>1</v>
      </c>
      <c r="AR761" s="271" t="s">
        <v>1</v>
      </c>
      <c r="AS761" s="271" t="s">
        <v>1</v>
      </c>
      <c r="AT761" s="271" t="s">
        <v>1</v>
      </c>
      <c r="AU761" s="271" t="s">
        <v>1</v>
      </c>
      <c r="AV761" s="271" t="s">
        <v>1</v>
      </c>
      <c r="AW761" s="284" t="s">
        <v>1</v>
      </c>
      <c r="AX761" s="284">
        <v>0</v>
      </c>
      <c r="AY761" s="284">
        <v>0</v>
      </c>
      <c r="AZ761" s="276" t="s">
        <v>1</v>
      </c>
      <c r="BA761" s="276" t="s">
        <v>1</v>
      </c>
      <c r="BB761" s="283" t="s">
        <v>1</v>
      </c>
      <c r="BD761" s="150" t="e">
        <f>_xlfn.XLOOKUP(A761,'KSD auditees'!A:A,'KSD auditees'!A:A)</f>
        <v>#N/A</v>
      </c>
      <c r="BE761" s="150" t="e">
        <f>_xlfn.XLOOKUP(A761,'KSD auditees'!A:A,'KSD auditees'!G:G)</f>
        <v>#N/A</v>
      </c>
      <c r="BF761" s="150" t="e">
        <f>_xlfn.XLOOKUP(A761,'[27]Non AGSA'!B:B,'[27]Non AGSA'!B:B)</f>
        <v>#N/A</v>
      </c>
      <c r="BG761" s="150">
        <f>_xlfn.XLOOKUP(A761,'[27]Dormant auditee list'!C:C,'[27]Dormant auditee list'!C:C)</f>
        <v>1516</v>
      </c>
      <c r="BH761" s="150" t="e">
        <f>_xlfn.XLOOKUP(A761,[27]Reworked!A:A,[27]Reworked!I:I)</f>
        <v>#N/A</v>
      </c>
      <c r="BJ761" s="150">
        <v>2</v>
      </c>
      <c r="BK761" s="150">
        <v>6</v>
      </c>
    </row>
    <row r="762" spans="1:63" ht="27" customHeight="1" x14ac:dyDescent="0.25">
      <c r="A762" s="265">
        <v>1066</v>
      </c>
      <c r="B762" s="266" t="s">
        <v>1509</v>
      </c>
      <c r="C762" s="271" t="s">
        <v>1193</v>
      </c>
      <c r="D762" s="271" t="s">
        <v>571</v>
      </c>
      <c r="E762" s="271" t="s">
        <v>810</v>
      </c>
      <c r="F762" s="271" t="s">
        <v>1</v>
      </c>
      <c r="G762" s="271" t="s">
        <v>439</v>
      </c>
      <c r="H762" s="266" t="s">
        <v>444</v>
      </c>
      <c r="I762" s="266" t="s">
        <v>437</v>
      </c>
      <c r="J762" s="285" t="s">
        <v>39</v>
      </c>
      <c r="K762" s="271" t="s">
        <v>1</v>
      </c>
      <c r="L762" s="272" t="s">
        <v>23</v>
      </c>
      <c r="M762" s="152" t="s">
        <v>17</v>
      </c>
      <c r="N762" s="271" t="s">
        <v>1</v>
      </c>
      <c r="O762" s="272" t="s">
        <v>23</v>
      </c>
      <c r="P762" s="271" t="s">
        <v>1</v>
      </c>
      <c r="Q762" s="271" t="s">
        <v>1</v>
      </c>
      <c r="R762" s="271" t="s">
        <v>1</v>
      </c>
      <c r="S762" s="271" t="s">
        <v>1</v>
      </c>
      <c r="T762" s="271" t="s">
        <v>1</v>
      </c>
      <c r="U762" s="271" t="s">
        <v>1</v>
      </c>
      <c r="V762" s="271" t="s">
        <v>1</v>
      </c>
      <c r="W762" s="271" t="s">
        <v>1</v>
      </c>
      <c r="X762" s="271" t="s">
        <v>1</v>
      </c>
      <c r="Y762" s="271" t="s">
        <v>1</v>
      </c>
      <c r="Z762" s="271" t="s">
        <v>1</v>
      </c>
      <c r="AA762" s="271" t="s">
        <v>1</v>
      </c>
      <c r="AB762" s="271" t="s">
        <v>1</v>
      </c>
      <c r="AC762" s="271" t="s">
        <v>1</v>
      </c>
      <c r="AD762" s="271" t="s">
        <v>1</v>
      </c>
      <c r="AE762" s="272" t="s">
        <v>23</v>
      </c>
      <c r="AF762" s="272" t="s">
        <v>23</v>
      </c>
      <c r="AG762" s="271" t="s">
        <v>1</v>
      </c>
      <c r="AH762" s="271" t="s">
        <v>1</v>
      </c>
      <c r="AI762" s="271" t="s">
        <v>1</v>
      </c>
      <c r="AJ762" s="271" t="s">
        <v>1</v>
      </c>
      <c r="AK762" s="271" t="s">
        <v>1</v>
      </c>
      <c r="AL762" s="273" t="s">
        <v>22</v>
      </c>
      <c r="AM762" s="271" t="s">
        <v>1</v>
      </c>
      <c r="AN762" s="271" t="s">
        <v>1</v>
      </c>
      <c r="AO762" s="271" t="s">
        <v>1</v>
      </c>
      <c r="AP762" s="271" t="s">
        <v>1</v>
      </c>
      <c r="AQ762" s="271" t="s">
        <v>1</v>
      </c>
      <c r="AR762" s="274" t="s">
        <v>20</v>
      </c>
      <c r="AS762" s="271" t="s">
        <v>1</v>
      </c>
      <c r="AT762" s="271" t="s">
        <v>1</v>
      </c>
      <c r="AU762" s="272" t="s">
        <v>23</v>
      </c>
      <c r="AV762" s="272" t="s">
        <v>23</v>
      </c>
      <c r="AW762" s="274" t="s">
        <v>1240</v>
      </c>
      <c r="AX762" s="152">
        <v>2</v>
      </c>
      <c r="AY762" s="284">
        <v>0</v>
      </c>
      <c r="AZ762" s="276">
        <v>0</v>
      </c>
      <c r="BA762" s="277">
        <v>1141.7</v>
      </c>
      <c r="BB762" s="281">
        <v>67.8</v>
      </c>
      <c r="BD762" s="150" t="e">
        <f>_xlfn.XLOOKUP(A762,'KSD auditees'!A:A,'KSD auditees'!A:A)</f>
        <v>#N/A</v>
      </c>
      <c r="BE762" s="150" t="e">
        <f>_xlfn.XLOOKUP(A762,'KSD auditees'!A:A,'KSD auditees'!G:G)</f>
        <v>#N/A</v>
      </c>
      <c r="BF762" s="150" t="e">
        <f>_xlfn.XLOOKUP(A762,'[27]Non AGSA'!B:B,'[27]Non AGSA'!B:B)</f>
        <v>#N/A</v>
      </c>
      <c r="BG762" s="150" t="e">
        <f>_xlfn.XLOOKUP(A762,'[27]Dormant auditee list'!C:C,'[27]Dormant auditee list'!C:C)</f>
        <v>#N/A</v>
      </c>
      <c r="BH762" s="150" t="e">
        <f>_xlfn.XLOOKUP(A762,[27]Reworked!A:A,[27]Reworked!I:I)</f>
        <v>#N/A</v>
      </c>
      <c r="BJ762" s="150">
        <v>5</v>
      </c>
      <c r="BK762" s="150">
        <v>6</v>
      </c>
    </row>
    <row r="763" spans="1:63" ht="5.25" customHeight="1" x14ac:dyDescent="0.25">
      <c r="BD763" s="150">
        <f>_xlfn.XLOOKUP(A763,'KSD auditees'!A:A,'KSD auditees'!A:A)</f>
        <v>0</v>
      </c>
      <c r="BE763" s="150">
        <f>_xlfn.XLOOKUP(A763,'KSD auditees'!A:A,'KSD auditees'!G:G)</f>
        <v>0</v>
      </c>
      <c r="BH763" s="150">
        <f>_xlfn.XLOOKUP(A763,[27]Reworked!A:A,[27]Reworked!I:I)</f>
        <v>0</v>
      </c>
      <c r="BI763" s="150">
        <f>_xlfn.XLOOKUP(A763,[27]Reworked!A:A,[27]Reworked!J:J)</f>
        <v>0</v>
      </c>
    </row>
    <row r="764" spans="1:63" ht="14.25" customHeight="1" x14ac:dyDescent="0.25">
      <c r="F764" s="317" t="s">
        <v>1194</v>
      </c>
      <c r="G764" s="317"/>
      <c r="H764" s="317"/>
      <c r="J764" s="306" t="s">
        <v>421</v>
      </c>
      <c r="K764" s="306"/>
      <c r="L764" s="306"/>
      <c r="M764" s="306"/>
      <c r="N764" s="318" t="s">
        <v>33</v>
      </c>
      <c r="O764" s="318"/>
      <c r="P764" s="318"/>
      <c r="Q764" s="318"/>
      <c r="R764" s="325" t="s">
        <v>17</v>
      </c>
      <c r="S764" s="325"/>
      <c r="T764" s="325"/>
      <c r="U764" s="325"/>
      <c r="V764" s="326" t="s">
        <v>230</v>
      </c>
      <c r="W764" s="326"/>
      <c r="X764" s="326"/>
      <c r="Y764" s="327" t="s">
        <v>231</v>
      </c>
      <c r="Z764" s="327"/>
      <c r="AA764" s="327"/>
      <c r="AB764" s="314" t="s">
        <v>1243</v>
      </c>
      <c r="AC764" s="314"/>
      <c r="AD764" s="314"/>
      <c r="AE764" s="319" t="s">
        <v>39</v>
      </c>
      <c r="AF764" s="319"/>
      <c r="AG764" s="319"/>
      <c r="AH764" s="319"/>
      <c r="AI764" s="328" t="s">
        <v>111</v>
      </c>
      <c r="AJ764" s="328"/>
      <c r="AK764" s="328"/>
      <c r="AY764" s="330" t="s">
        <v>1244</v>
      </c>
      <c r="AZ764" s="330"/>
      <c r="BA764" s="331" t="s">
        <v>29</v>
      </c>
      <c r="BB764" s="332" t="s">
        <v>27</v>
      </c>
    </row>
    <row r="765" spans="1:63" ht="14.25" customHeight="1" x14ac:dyDescent="0.25">
      <c r="F765" s="315" t="s">
        <v>1195</v>
      </c>
      <c r="G765" s="315"/>
      <c r="H765" s="315"/>
      <c r="J765" s="306"/>
      <c r="K765" s="306"/>
      <c r="L765" s="306"/>
      <c r="M765" s="306"/>
      <c r="N765" s="318"/>
      <c r="O765" s="318"/>
      <c r="P765" s="318"/>
      <c r="Q765" s="318"/>
      <c r="R765" s="325"/>
      <c r="S765" s="325"/>
      <c r="T765" s="325"/>
      <c r="U765" s="325"/>
      <c r="V765" s="326"/>
      <c r="W765" s="326"/>
      <c r="X765" s="326"/>
      <c r="Y765" s="327"/>
      <c r="Z765" s="327"/>
      <c r="AA765" s="327"/>
      <c r="AB765" s="314"/>
      <c r="AC765" s="314"/>
      <c r="AD765" s="314"/>
      <c r="AE765" s="319"/>
      <c r="AF765" s="319"/>
      <c r="AG765" s="319"/>
      <c r="AH765" s="319"/>
      <c r="AI765" s="328"/>
      <c r="AJ765" s="328"/>
      <c r="AK765" s="328"/>
      <c r="AY765" s="330"/>
      <c r="AZ765" s="330"/>
      <c r="BA765" s="331"/>
      <c r="BB765" s="332"/>
    </row>
    <row r="766" spans="1:63" ht="14.25" customHeight="1" x14ac:dyDescent="0.25">
      <c r="F766" s="315" t="s">
        <v>1196</v>
      </c>
      <c r="G766" s="315"/>
      <c r="H766" s="315"/>
    </row>
    <row r="767" spans="1:63" ht="14.25" customHeight="1" x14ac:dyDescent="0.25">
      <c r="F767" s="315" t="s">
        <v>1197</v>
      </c>
      <c r="G767" s="315"/>
      <c r="H767" s="315"/>
      <c r="J767" s="306" t="s">
        <v>422</v>
      </c>
      <c r="K767" s="306"/>
      <c r="L767" s="306"/>
      <c r="M767" s="306"/>
      <c r="N767" s="316" t="s">
        <v>1198</v>
      </c>
      <c r="O767" s="316"/>
      <c r="P767" s="316"/>
      <c r="Q767" s="316"/>
      <c r="R767" s="325" t="s">
        <v>1245</v>
      </c>
      <c r="S767" s="325"/>
      <c r="T767" s="325"/>
      <c r="U767" s="325"/>
      <c r="V767" s="314" t="s">
        <v>1246</v>
      </c>
      <c r="W767" s="314"/>
      <c r="X767" s="314"/>
      <c r="Y767" s="334" t="s">
        <v>1247</v>
      </c>
      <c r="Z767" s="334"/>
      <c r="AA767" s="334"/>
      <c r="AB767" s="330" t="s">
        <v>1248</v>
      </c>
      <c r="AC767" s="330"/>
      <c r="AD767" s="330"/>
      <c r="AE767" s="314" t="s">
        <v>1199</v>
      </c>
      <c r="AF767" s="314"/>
      <c r="AG767" s="314"/>
      <c r="AH767" s="314"/>
      <c r="AI767" s="335" t="s">
        <v>1249</v>
      </c>
      <c r="AJ767" s="335"/>
      <c r="AK767" s="335"/>
      <c r="AL767" s="335"/>
      <c r="AM767" s="335"/>
      <c r="AN767" s="318" t="s">
        <v>1250</v>
      </c>
      <c r="AO767" s="318"/>
      <c r="AP767" s="318"/>
      <c r="AQ767" s="318"/>
    </row>
    <row r="768" spans="1:63" ht="14.25" customHeight="1" x14ac:dyDescent="0.25">
      <c r="J768" s="306"/>
      <c r="K768" s="306"/>
      <c r="L768" s="306"/>
      <c r="M768" s="306"/>
      <c r="N768" s="316"/>
      <c r="O768" s="316"/>
      <c r="P768" s="316"/>
      <c r="Q768" s="316"/>
      <c r="R768" s="325"/>
      <c r="S768" s="325"/>
      <c r="T768" s="325"/>
      <c r="U768" s="325"/>
      <c r="V768" s="314"/>
      <c r="W768" s="314"/>
      <c r="X768" s="314"/>
      <c r="Y768" s="334"/>
      <c r="Z768" s="334"/>
      <c r="AA768" s="334"/>
      <c r="AB768" s="330"/>
      <c r="AC768" s="330"/>
      <c r="AD768" s="330"/>
      <c r="AE768" s="314"/>
      <c r="AF768" s="314"/>
      <c r="AG768" s="314"/>
      <c r="AH768" s="314"/>
      <c r="AI768" s="335"/>
      <c r="AJ768" s="335"/>
      <c r="AK768" s="335"/>
      <c r="AL768" s="335"/>
      <c r="AM768" s="335"/>
      <c r="AN768" s="318"/>
      <c r="AO768" s="318"/>
      <c r="AP768" s="318"/>
      <c r="AQ768" s="318"/>
    </row>
    <row r="769" spans="11:54" ht="19.5" customHeight="1" x14ac:dyDescent="0.25"/>
    <row r="770" spans="11:54" ht="11.25" customHeight="1" x14ac:dyDescent="0.25">
      <c r="K770" s="307" t="s">
        <v>423</v>
      </c>
      <c r="L770" s="307"/>
      <c r="M770" s="307"/>
      <c r="N770" s="307"/>
      <c r="O770" s="307"/>
      <c r="P770" s="307"/>
      <c r="Q770" s="307"/>
      <c r="R770" s="307"/>
      <c r="AY770" s="333" t="s">
        <v>1251</v>
      </c>
      <c r="AZ770" s="333"/>
      <c r="BA770" s="333"/>
      <c r="BB770" s="333"/>
    </row>
  </sheetData>
  <autoFilter ref="A4:BJ762" xr:uid="{B9DBF336-E8D9-496A-B873-6124E276E38A}"/>
  <mergeCells count="39">
    <mergeCell ref="AN767:AQ768"/>
    <mergeCell ref="K770:R770"/>
    <mergeCell ref="AY764:AZ765"/>
    <mergeCell ref="BA764:BA765"/>
    <mergeCell ref="BB764:BB765"/>
    <mergeCell ref="R767:U768"/>
    <mergeCell ref="V767:X768"/>
    <mergeCell ref="AY770:BB770"/>
    <mergeCell ref="Y767:AA768"/>
    <mergeCell ref="AB767:AD768"/>
    <mergeCell ref="AE767:AH768"/>
    <mergeCell ref="AI767:AM768"/>
    <mergeCell ref="F765:H765"/>
    <mergeCell ref="F766:H766"/>
    <mergeCell ref="F767:H767"/>
    <mergeCell ref="J767:M768"/>
    <mergeCell ref="N767:Q768"/>
    <mergeCell ref="AZ3:BB3"/>
    <mergeCell ref="F764:H764"/>
    <mergeCell ref="J764:M765"/>
    <mergeCell ref="N764:Q765"/>
    <mergeCell ref="R764:U765"/>
    <mergeCell ref="V764:X765"/>
    <mergeCell ref="Y764:AA765"/>
    <mergeCell ref="AB764:AD765"/>
    <mergeCell ref="AE764:AH765"/>
    <mergeCell ref="AI764:AK765"/>
    <mergeCell ref="J3:L3"/>
    <mergeCell ref="M3:O3"/>
    <mergeCell ref="P3:Y3"/>
    <mergeCell ref="Z3:AD3"/>
    <mergeCell ref="AE3:AT3"/>
    <mergeCell ref="AU3:AY3"/>
    <mergeCell ref="AU2:BB2"/>
    <mergeCell ref="A1:C1"/>
    <mergeCell ref="D1:AT1"/>
    <mergeCell ref="A2:C2"/>
    <mergeCell ref="I2:AF2"/>
    <mergeCell ref="AP2:AT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215459C35C264AB89DAE3987FCCC1F" ma:contentTypeVersion="3" ma:contentTypeDescription="Create a new document." ma:contentTypeScope="" ma:versionID="69f9cdae3da8c3d2570aba5cc4d60da4">
  <xsd:schema xmlns:xsd="http://www.w3.org/2001/XMLSchema" xmlns:xs="http://www.w3.org/2001/XMLSchema" xmlns:p="http://schemas.microsoft.com/office/2006/metadata/properties" xmlns:ns2="3b41417d-0472-43e2-b3a3-f5318a75559a" targetNamespace="http://schemas.microsoft.com/office/2006/metadata/properties" ma:root="true" ma:fieldsID="ea7fa29358e6f18b4a9d9670f986c4a3" ns2:_="">
    <xsd:import namespace="3b41417d-0472-43e2-b3a3-f5318a75559a"/>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41417d-0472-43e2-b3a3-f5318a755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2A4CB4-0C34-4ED5-8071-388E86592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41417d-0472-43e2-b3a3-f5318a7555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43D692-9551-4300-A224-ECDE9A17C977}">
  <ds:schemaRefs>
    <ds:schemaRef ds:uri="http://schemas.microsoft.com/sharepoint/v3/contenttype/forms"/>
  </ds:schemaRefs>
</ds:datastoreItem>
</file>

<file path=customXml/itemProps3.xml><?xml version="1.0" encoding="utf-8"?>
<ds:datastoreItem xmlns:ds="http://schemas.openxmlformats.org/officeDocument/2006/customXml" ds:itemID="{A8116043-3516-41C5-A183-33707392407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Annexure 5</vt:lpstr>
      <vt:lpstr>Annexure 5 - Legend </vt:lpstr>
      <vt:lpstr>Annexure 5 old</vt:lpstr>
      <vt:lpstr>KSD auditees</vt:lpstr>
      <vt:lpstr>Annexure 5 new</vt:lpstr>
      <vt:lpstr>Timely submission</vt:lpstr>
      <vt:lpstr>Annexure- workins </vt:lpstr>
      <vt:lpstr>Workings 3</vt:lpstr>
      <vt:lpstr>workings 1</vt:lpstr>
      <vt:lpstr>186</vt:lpstr>
      <vt:lpstr>Annexure 5 vlookup</vt:lpstr>
      <vt:lpstr>Annexure workings</vt:lpstr>
      <vt:lpstr>High impact list</vt:lpstr>
      <vt:lpstr>Reworked</vt:lpstr>
      <vt:lpstr>Timely submissionm</vt:lpstr>
      <vt:lpstr>Sheet2</vt:lpstr>
      <vt:lpstr>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Nathaniel Teffo</dc:creator>
  <cp:keywords/>
  <dc:description/>
  <cp:lastModifiedBy>Anton Van Dyk</cp:lastModifiedBy>
  <cp:revision/>
  <dcterms:created xsi:type="dcterms:W3CDTF">2024-11-13T10:42:34Z</dcterms:created>
  <dcterms:modified xsi:type="dcterms:W3CDTF">2026-03-25T13:45:45Z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0x0101003F215459C35C264AB89DAE3987FCCC1F</vt:lpwstr>
  </property>
</Properties>
</file>